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updateLinks="always"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ursor\측정일지_Html\2025년 측정일지\하반기\"/>
    </mc:Choice>
  </mc:AlternateContent>
  <xr:revisionPtr revIDLastSave="0" documentId="13_ncr:1_{075B768E-62E8-435D-946F-3AF3571D55F6}" xr6:coauthVersionLast="47" xr6:coauthVersionMax="47" xr10:uidLastSave="{00000000-0000-0000-0000-000000000000}"/>
  <bookViews>
    <workbookView xWindow="28680" yWindow="-120" windowWidth="38640" windowHeight="23520" tabRatio="851" xr2:uid="{00000000-000D-0000-FFFF-FFFF00000000}"/>
  </bookViews>
  <sheets>
    <sheet name="측정일지_업로드(25하) 천안" sheetId="26" r:id="rId1"/>
    <sheet name="사업장정보" sheetId="24" r:id="rId2"/>
    <sheet name="사업장현황(25하)" sheetId="11" r:id="rId3"/>
    <sheet name="22상-대전300" sheetId="2" state="hidden" r:id="rId4"/>
    <sheet name="22상-수원20" sheetId="3" state="hidden" r:id="rId5"/>
    <sheet name="22상-보령160" sheetId="4" state="hidden" r:id="rId6"/>
    <sheet name="25하-천안140" sheetId="12" r:id="rId7"/>
    <sheet name="계산서(25하-천안)" sheetId="15" r:id="rId8"/>
    <sheet name="25하-대전160" sheetId="5" r:id="rId9"/>
    <sheet name="계산서(25하-대전)" sheetId="14" r:id="rId10"/>
    <sheet name="25하-평택20" sheetId="18" r:id="rId11"/>
    <sheet name="계산서(25하-평택)" sheetId="19" r:id="rId12"/>
    <sheet name="25하-경기40" sheetId="20" r:id="rId13"/>
    <sheet name="계산서(25하-경기)" sheetId="21" r:id="rId14"/>
    <sheet name="측정일지_업로드(25하)" sheetId="25" r:id="rId15"/>
    <sheet name="예비조사자" sheetId="16" r:id="rId16"/>
    <sheet name="25하-기타" sheetId="17" r:id="rId17"/>
    <sheet name="25하 총 측정비" sheetId="9" r:id="rId18"/>
    <sheet name="25하-실시예정사업장" sheetId="22" r:id="rId19"/>
    <sheet name="data" sheetId="13" r:id="rId20"/>
    <sheet name="22하" sheetId="6" state="hidden" r:id="rId21"/>
  </sheets>
  <externalReferences>
    <externalReference r:id="rId22"/>
  </externalReferences>
  <definedNames>
    <definedName name="_xlnm._FilterDatabase" localSheetId="17" hidden="1">'25하 총 측정비'!#REF!</definedName>
    <definedName name="_xlnm._FilterDatabase" localSheetId="12" hidden="1">'25하-경기40'!$A$2:$CT$2</definedName>
    <definedName name="_xlnm._FilterDatabase" localSheetId="16" hidden="1">'25하-기타'!$A$2:$CL$2</definedName>
    <definedName name="_xlnm._FilterDatabase" localSheetId="8" hidden="1">'25하-대전160'!$B$2:$CU$322</definedName>
    <definedName name="_xlnm._FilterDatabase" localSheetId="18" hidden="1">'25하-실시예정사업장'!$A$2:$BX$2</definedName>
    <definedName name="_xlnm._FilterDatabase" localSheetId="6" hidden="1">'25하-천안140'!$A$2:$CU$329</definedName>
    <definedName name="_xlnm._FilterDatabase" localSheetId="10" hidden="1">'25하-평택20'!$B$2:$CU$2</definedName>
    <definedName name="_xlnm._FilterDatabase" localSheetId="13" hidden="1">'계산서(25하-경기)'!$B$2:$CV$2</definedName>
    <definedName name="_xlnm._FilterDatabase" localSheetId="9" hidden="1">'계산서(25하-대전)'!$A$2:$AI$324</definedName>
    <definedName name="_xlnm._FilterDatabase" localSheetId="7" hidden="1">'계산서(25하-천안)'!$AF$1:$AF$323</definedName>
    <definedName name="_xlnm._FilterDatabase" localSheetId="11" hidden="1">'계산서(25하-평택)'!$A$2:$CU$2</definedName>
    <definedName name="_xlnm._FilterDatabase" localSheetId="1" hidden="1">사업장정보!$A$1:$AA$1</definedName>
    <definedName name="_xlnm._FilterDatabase" localSheetId="2">'사업장현황(25하)'!$A$1:$WWC$404</definedName>
    <definedName name="_xlnm._FilterDatabase" localSheetId="15" hidden="1">예비조사자!$A$2:$T$293</definedName>
    <definedName name="_xlnm._FilterDatabase" localSheetId="14" hidden="1">'측정일지_업로드(25하)'!$A$2:$AM$290</definedName>
    <definedName name="_xlnm._FilterDatabase" localSheetId="0" hidden="1">'측정일지_업로드(25하) 천안'!$A$2:$AM$290</definedName>
    <definedName name="_xlnm.Print_Area" localSheetId="17">'25하 총 측정비'!$A$1:$P$21</definedName>
    <definedName name="_xlnm.Print_Area" localSheetId="15">예비조사자!$A$1:$S$436</definedName>
    <definedName name="Z_012AFD84_BD1B_47C7_BD6C_6F57090FA74D_.wvu.FilterData" localSheetId="17" hidden="1">'25하 총 측정비'!$B$1:$B$433</definedName>
    <definedName name="Z_015E0E88_6FF2_43E9_AF2E_C960C218C961_.wvu.FilterData" localSheetId="17" hidden="1">'25하 총 측정비'!$B$1:$B$433</definedName>
    <definedName name="Z_0213AFA7_CC54_479B_903F_41360D0E1416_.wvu.FilterData" localSheetId="17" hidden="1">'25하 총 측정비'!$B$1:$B$433</definedName>
    <definedName name="Z_03049644_800A_4751_B12B_218706FDD904_.wvu.FilterData" localSheetId="17" hidden="1">'25하 총 측정비'!$B$1:$B$433</definedName>
    <definedName name="Z_0562D1E8_43B8_4702_BA1A_E3FF469DE00C_.wvu.FilterData" localSheetId="17" hidden="1">'25하 총 측정비'!$B$1:$B$433</definedName>
    <definedName name="Z_0BAD0449_6A9B_49B6_BE8D_F93C5A90B11C_.wvu.FilterData" localSheetId="17" hidden="1">'25하 총 측정비'!$B$1:$B$433</definedName>
    <definedName name="Z_0C40424A_A396_4EE5_A80D_2760D763E1AA_.wvu.FilterData" localSheetId="17" hidden="1">'25하 총 측정비'!$B$1:$B$433</definedName>
    <definedName name="Z_109DCCAA_F0CF_4C16_B91D_1B69A55FD246_.wvu.FilterData" localSheetId="17" hidden="1">'25하 총 측정비'!$B$1:$B$433</definedName>
    <definedName name="Z_12B5788B_5D00_4884_A7F1_4958A1047F65_.wvu.FilterData" localSheetId="17" hidden="1">'25하 총 측정비'!$B$1:$B$433</definedName>
    <definedName name="Z_12B5A30B_0077_4EC8_8C7E_7D7DCE29D924_.wvu.FilterData" localSheetId="17" hidden="1">'25하 총 측정비'!$B$1:$B$433</definedName>
    <definedName name="Z_136AB6CB_F473_4EAB_8FFF_484A052B31E8_.wvu.FilterData" localSheetId="17" hidden="1">'25하 총 측정비'!$B$1:$B$433</definedName>
    <definedName name="Z_14D1165B_AE52_43BD_90E4_27101A84C6FC_.wvu.FilterData" localSheetId="17" hidden="1">'25하 총 측정비'!$B$1:$B$433</definedName>
    <definedName name="Z_172BE40F_41A9_4EF4_BFDF_798DB823F7C8_.wvu.FilterData" localSheetId="17" hidden="1">'25하 총 측정비'!$B$1:$B$433</definedName>
    <definedName name="Z_1908C789_22DC_4022_A975_576C81014EDF_.wvu.FilterData" localSheetId="17" hidden="1">'25하 총 측정비'!$B$1:$B$433</definedName>
    <definedName name="Z_194C1CF0_AF60_4F63_9819_97FA83806040_.wvu.FilterData" localSheetId="17" hidden="1">'25하 총 측정비'!$B$1:$B$433</definedName>
    <definedName name="Z_19FECD29_2243_4AE6_B8FA_D4B0B57BBBC2_.wvu.FilterData" localSheetId="17" hidden="1">'25하 총 측정비'!$B$1:$B$433</definedName>
    <definedName name="Z_1B55F1B7_9E54_42FC_9D37_BCD33837FF65_.wvu.FilterData" localSheetId="17" hidden="1">'25하 총 측정비'!$B$1:$B$433</definedName>
    <definedName name="Z_1CAB5FDF_7B1A_4CB8_B814_CC25A0D66BA6_.wvu.FilterData" localSheetId="17" hidden="1">'25하 총 측정비'!$B$1:$B$433</definedName>
    <definedName name="Z_1FF09785_04E5_48D3_B349_35D2BAA9A7AD_.wvu.FilterData" localSheetId="17" hidden="1">'25하 총 측정비'!$B$1:$B$433</definedName>
    <definedName name="Z_21738F18_EA2E_42C4_80E1_45090B4F8C43_.wvu.FilterData" localSheetId="17" hidden="1">'25하 총 측정비'!$B$1:$B$433</definedName>
    <definedName name="Z_218EDFEE_03CA_4F91_A660_927E0F128882_.wvu.FilterData" localSheetId="17" hidden="1">'25하 총 측정비'!$B$1:$B$433</definedName>
    <definedName name="Z_230B2124_201C_4BC2_AEFE_D6C4A6C41012_.wvu.FilterData" localSheetId="17" hidden="1">'25하 총 측정비'!$B$1:$B$433</definedName>
    <definedName name="Z_26B671A5_CA3D_4EC2_B88D_4CF965475637_.wvu.FilterData" localSheetId="17" hidden="1">'25하 총 측정비'!$B$1:$B$433</definedName>
    <definedName name="Z_271D228A_D847_4CCB_BF23_DB093FE44A1D_.wvu.FilterData" localSheetId="17" hidden="1">'25하 총 측정비'!$B$1:$B$433</definedName>
    <definedName name="Z_286B4544_391A_437C_8407_C9ED534364A0_.wvu.FilterData" localSheetId="17" hidden="1">'25하 총 측정비'!$B$1:$B$433</definedName>
    <definedName name="Z_2AA51E5D_EDA1_4F79_9D0E_6110BBFBACEB_.wvu.FilterData" localSheetId="17" hidden="1">'25하 총 측정비'!$B$1:$B$433</definedName>
    <definedName name="Z_2EAB0631_2A5C_4841_B6FF_A86974A888A3_.wvu.FilterData" localSheetId="17" hidden="1">'25하 총 측정비'!$B$1:$B$433</definedName>
    <definedName name="Z_308F957A_DD81_41E9_9CF1_8152561D5097_.wvu.FilterData" localSheetId="17" hidden="1">'25하 총 측정비'!$B$1:$B$433</definedName>
    <definedName name="Z_31FF67EF_9797_4264_8350_230073D4D04B_.wvu.FilterData" localSheetId="17" hidden="1">'25하 총 측정비'!#REF!</definedName>
    <definedName name="Z_34E4E063_41BA_4072_B82E_C52ACBDB1D94_.wvu.FilterData" localSheetId="17" hidden="1">'25하 총 측정비'!$B$1:$B$433</definedName>
    <definedName name="Z_39CE50BB_32A5_42CC_B9F2_336F598EE254_.wvu.FilterData" localSheetId="17" hidden="1">'25하 총 측정비'!$B$1:$B$433</definedName>
    <definedName name="Z_3AE46146_6A28_4F98_9F95_4E23DCB9FC21_.wvu.FilterData" localSheetId="17" hidden="1">'25하 총 측정비'!$B$1:$B$433</definedName>
    <definedName name="Z_3B53A0F8_B0B2_486E_874D_D25863680641_.wvu.FilterData" localSheetId="17" hidden="1">'25하 총 측정비'!$B$1:$B$433</definedName>
    <definedName name="Z_3F5434A6_362A_408D_882E_B019E23BC279_.wvu.FilterData" localSheetId="17" hidden="1">'25하 총 측정비'!$B$1:$B$433</definedName>
    <definedName name="Z_41EE64EB_97C8_4EAD_98C0_2F216C2F6787_.wvu.FilterData" localSheetId="17" hidden="1">'25하 총 측정비'!$B$1:$B$433</definedName>
    <definedName name="Z_43DC0AFA_65F6_4BDA_9FD7_08EE9C634FB3_.wvu.FilterData" localSheetId="17" hidden="1">'25하 총 측정비'!$B$1:$B$433</definedName>
    <definedName name="Z_44926871_0B08_4350_9AF5_739F716105D0_.wvu.FilterData" localSheetId="17" hidden="1">'25하 총 측정비'!$B$1:$B$433</definedName>
    <definedName name="Z_47A202AD_CCB4_4633_A542_69308AC1D6D7_.wvu.FilterData" localSheetId="17" hidden="1">'25하 총 측정비'!$B$1:$B$433</definedName>
    <definedName name="Z_496DD595_1F30_4B47_90A3_6165ED16C960_.wvu.FilterData" localSheetId="17" hidden="1">'25하 총 측정비'!$B$1:$B$433</definedName>
    <definedName name="Z_4A08BBC0_E5EC_4C9D_A36D_2A62FF1BE46E_.wvu.FilterData" localSheetId="17" hidden="1">'25하 총 측정비'!$B$1:$B$433</definedName>
    <definedName name="Z_4BE4C821_250B_4B06_81AA_0B3AB0586C91_.wvu.FilterData" localSheetId="17" hidden="1">'25하 총 측정비'!$B$1:$B$433</definedName>
    <definedName name="Z_518E2CB1_3590_4A0F_9431_5F020EA02AA6_.wvu.FilterData" localSheetId="17" hidden="1">'25하 총 측정비'!$B$1:$B$433</definedName>
    <definedName name="Z_56BA39FC_3437_46B3_806D_1193C3FDB47A_.wvu.FilterData" localSheetId="17" hidden="1">'25하 총 측정비'!$B$1:$B$433</definedName>
    <definedName name="Z_58A13914_552B_4952_AB44_773AF9653C14_.wvu.FilterData" localSheetId="17" hidden="1">'25하 총 측정비'!$B$1:$B$433</definedName>
    <definedName name="Z_5C272F15_A63D_4277_9B61_0BB44DC5A095_.wvu.FilterData" localSheetId="17" hidden="1">'25하 총 측정비'!$B$1:$B$433</definedName>
    <definedName name="Z_5CD8934C_5730_40FC_A496_C299F20ADE9C_.wvu.FilterData" localSheetId="17" hidden="1">'25하 총 측정비'!$B$1:$B$433</definedName>
    <definedName name="Z_5E8D4154_3F39_4EAB_BC8C_EB88E773CBC6_.wvu.FilterData" localSheetId="17" hidden="1">'25하 총 측정비'!$B$1:$B$433</definedName>
    <definedName name="Z_5EB3DFBB_7493_4ACF_88D8_C634D671D40D_.wvu.FilterData" localSheetId="17" hidden="1">'25하 총 측정비'!$B$1:$B$433</definedName>
    <definedName name="Z_5F94DF02_6BE2_415A_A02B_99CA437DBF7D_.wvu.FilterData" localSheetId="17" hidden="1">'25하 총 측정비'!$B$1:$B$433</definedName>
    <definedName name="Z_60E6D59E_E2AF_49AE_B1F7_6C7535DE057A_.wvu.FilterData" localSheetId="17" hidden="1">'25하 총 측정비'!$B$1:$B$433</definedName>
    <definedName name="Z_68A77191_E6FB_4E2C_B8FB_DEE8D63ACC31_.wvu.FilterData" localSheetId="17" hidden="1">'25하 총 측정비'!#REF!</definedName>
    <definedName name="Z_6A0D7499_252A_4475_8253_807EAD602B0D_.wvu.FilterData" localSheetId="17" hidden="1">'25하 총 측정비'!$B$1:$B$433</definedName>
    <definedName name="Z_6C31BC9B_7369_4507_A891_1B272B55CE45_.wvu.FilterData" localSheetId="17" hidden="1">'25하 총 측정비'!$B$1:$B$433</definedName>
    <definedName name="Z_6D40B100_2670_438C_9F6A_ADF89E5B7707_.wvu.FilterData" localSheetId="17" hidden="1">'25하 총 측정비'!$B$1:$B$433</definedName>
    <definedName name="Z_6EBC15D6_01BC_4A07_BEAE_CE21EA491189_.wvu.FilterData" localSheetId="17" hidden="1">'25하 총 측정비'!$B$1:$B$433</definedName>
    <definedName name="Z_723C3086_5EE1_40EE_8F44_B2767D649AA5_.wvu.FilterData" localSheetId="17" hidden="1">'25하 총 측정비'!$B$1:$B$433</definedName>
    <definedName name="Z_7273EA45_8B72_4D05_949E_73E23ACFA982_.wvu.FilterData" localSheetId="17" hidden="1">'25하 총 측정비'!$B$1:$B$433</definedName>
    <definedName name="Z_72B212EA_955C_4B1D_A389_0D79A09879ED_.wvu.FilterData" localSheetId="17" hidden="1">'25하 총 측정비'!$B$1:$B$433</definedName>
    <definedName name="Z_73F31D82_0580_41C9_894E_8D27A6BC28CB_.wvu.FilterData" localSheetId="17" hidden="1">'25하 총 측정비'!$B$1:$B$433</definedName>
    <definedName name="Z_7DD95655_F751_41AB_B3C3_FC2FDF965498_.wvu.FilterData" localSheetId="17" hidden="1">'25하 총 측정비'!$B$1:$B$433</definedName>
    <definedName name="Z_80D66FB0_B67D_430A_94D0_E34FF194839B_.wvu.FilterData" localSheetId="17" hidden="1">'25하 총 측정비'!$B$1:$B$433</definedName>
    <definedName name="Z_817FD461_B147_46B1_8234_E0992E38DA36_.wvu.FilterData" localSheetId="17" hidden="1">'25하 총 측정비'!$B$1:$B$433</definedName>
    <definedName name="Z_819FD1BB_A02B_46E0_A0BC_E308BDE8C4AF_.wvu.FilterData" localSheetId="17" hidden="1">'25하 총 측정비'!$B$1:$B$433</definedName>
    <definedName name="Z_83C37CA6_3E46_427E_A85F_F61BA4CE5FB1_.wvu.FilterData" localSheetId="17" hidden="1">'25하 총 측정비'!$B$1:$B$433</definedName>
    <definedName name="Z_848679B1_5C08_46B7_B44C_61133DCE2B5D_.wvu.FilterData" localSheetId="17" hidden="1">'25하 총 측정비'!$B$1:$B$433</definedName>
    <definedName name="Z_86697943_A56C_4D3A_96FD_E6275DF965E4_.wvu.FilterData" localSheetId="17" hidden="1">'25하 총 측정비'!$B$1:$B$433</definedName>
    <definedName name="Z_86EB6120_CCBB_4B6B_84AA_4D34333E4E2E_.wvu.FilterData" localSheetId="17" hidden="1">'25하 총 측정비'!$B$1:$B$433</definedName>
    <definedName name="Z_877C658F_984D_49F9_8C5A_E01EFAB43A37_.wvu.FilterData" localSheetId="17" hidden="1">'25하 총 측정비'!$B$1:$B$433</definedName>
    <definedName name="Z_8804376D_F867_4E30_AC0B_916E665B78C0_.wvu.FilterData" localSheetId="17" hidden="1">'25하 총 측정비'!$B$1:$B$433</definedName>
    <definedName name="Z_88AFAB2D_310D_437B_8E94_728E5C4AB467_.wvu.FilterData" localSheetId="17" hidden="1">'25하 총 측정비'!$B$1:$B$433</definedName>
    <definedName name="Z_8A276308_4AB4_45DC_9516_F1A39370619E_.wvu.FilterData" localSheetId="17" hidden="1">'25하 총 측정비'!$B$1:$B$433</definedName>
    <definedName name="Z_905D3A27_C22F_49B6_A7C0_2F527AD4D689_.wvu.FilterData" localSheetId="17" hidden="1">'25하 총 측정비'!$B$1:$B$433</definedName>
    <definedName name="Z_911148A8_AE24_42D8_A40C_D74D48FA2FB1_.wvu.FilterData" localSheetId="17" hidden="1">'25하 총 측정비'!$B$1:$B$433</definedName>
    <definedName name="Z_92C14C53_9E15_4A99_8783_B1365108C18A_.wvu.FilterData" localSheetId="17" hidden="1">'25하 총 측정비'!$B$1:$B$433</definedName>
    <definedName name="Z_931D963D_9161_4856_880C_E2016FE7153A_.wvu.FilterData" localSheetId="17" hidden="1">'25하 총 측정비'!$B$1:$B$433</definedName>
    <definedName name="Z_95F3CF66_3206_4CDC_BC38_3B236F279CC2_.wvu.FilterData" localSheetId="17" hidden="1">'25하 총 측정비'!$B$1:$B$433</definedName>
    <definedName name="Z_978D95FB_CFB5_4668_83D7_BE76E0560E43_.wvu.FilterData" localSheetId="17" hidden="1">'25하 총 측정비'!$B$1:$B$433</definedName>
    <definedName name="Z_97F6A68E_580D_495E_975D_EE850D24AF9E_.wvu.FilterData" localSheetId="17" hidden="1">'25하 총 측정비'!$B$1:$B$433</definedName>
    <definedName name="Z_99BC7E72_B669_4DAA_83C2_1DE7F1C03457_.wvu.FilterData" localSheetId="17" hidden="1">'25하 총 측정비'!$B$1:$B$433</definedName>
    <definedName name="Z_9EB938C0_7FBC_483B_B6AE_B986788FA0EC_.wvu.FilterData" localSheetId="17" hidden="1">'25하 총 측정비'!$B$1:$B$433</definedName>
    <definedName name="Z_A8A7C8F9_F486_439E_B446_AAADEAB39356_.wvu.FilterData" localSheetId="17" hidden="1">'25하 총 측정비'!$B$1:$B$433</definedName>
    <definedName name="Z_AAF26553_2B3E_4846_A13A_5AD2F86D69BA_.wvu.FilterData" localSheetId="17" hidden="1">'25하 총 측정비'!$B$1:$B$433</definedName>
    <definedName name="Z_ACAB1D3E_154F_4F65_B032_6DDD2A4A8B19_.wvu.FilterData" localSheetId="17" hidden="1">'25하 총 측정비'!$B$1:$B$433</definedName>
    <definedName name="Z_AE8DC4F1_988D_43F4_B9F1_70FBC19EFEDB_.wvu.FilterData" localSheetId="17" hidden="1">'25하 총 측정비'!#REF!</definedName>
    <definedName name="Z_AE8DC4F1_988D_43F4_B9F1_70FBC19EFEDB_.wvu.FilterData" localSheetId="12" hidden="1">'25하-경기40'!$B$3:$AA$17</definedName>
    <definedName name="Z_AE8DC4F1_988D_43F4_B9F1_70FBC19EFEDB_.wvu.FilterData" localSheetId="16" hidden="1">'25하-기타'!$A$3:$V$164</definedName>
    <definedName name="Z_AE8DC4F1_988D_43F4_B9F1_70FBC19EFEDB_.wvu.FilterData" localSheetId="8" hidden="1">'25하-대전160'!$C$3:$AB$164</definedName>
    <definedName name="Z_AE8DC4F1_988D_43F4_B9F1_70FBC19EFEDB_.wvu.FilterData" localSheetId="18" hidden="1">'25하-실시예정사업장'!$A$3:$H$139</definedName>
    <definedName name="Z_AE8DC4F1_988D_43F4_B9F1_70FBC19EFEDB_.wvu.FilterData" localSheetId="6" hidden="1">'25하-천안140'!$B$3:$AC$171</definedName>
    <definedName name="Z_AE8DC4F1_988D_43F4_B9F1_70FBC19EFEDB_.wvu.FilterData" localSheetId="10" hidden="1">'25하-평택20'!$C$3:$AB$11</definedName>
    <definedName name="Z_AE8DC4F1_988D_43F4_B9F1_70FBC19EFEDB_.wvu.FilterData" localSheetId="13" hidden="1">'계산서(25하-경기)'!$C$3:$AC$17</definedName>
    <definedName name="Z_AE8DC4F1_988D_43F4_B9F1_70FBC19EFEDB_.wvu.FilterData" localSheetId="9" hidden="1">'계산서(25하-대전)'!$B$4:$AB$166</definedName>
    <definedName name="Z_AE8DC4F1_988D_43F4_B9F1_70FBC19EFEDB_.wvu.FilterData" localSheetId="7" hidden="1">'계산서(25하-천안)'!$B$3:$AB$165</definedName>
    <definedName name="Z_AE8DC4F1_988D_43F4_B9F1_70FBC19EFEDB_.wvu.FilterData" localSheetId="11" hidden="1">'계산서(25하-평택)'!$B$3:$AB$164</definedName>
    <definedName name="Z_B072599B_B7A5_415E_BFAA_449000FAA578_.wvu.FilterData" localSheetId="17" hidden="1">'25하 총 측정비'!$B$1:$B$433</definedName>
    <definedName name="Z_B0CAB2C3_2EDC_449E_AC90_8FF4ADEA38E9_.wvu.FilterData" localSheetId="17" hidden="1">'25하 총 측정비'!$B$1:$B$433</definedName>
    <definedName name="Z_B36D34EF_42D7_4F11_B897_0A0B046A9BAE_.wvu.FilterData" localSheetId="17" hidden="1">'25하 총 측정비'!$B$1:$B$433</definedName>
    <definedName name="Z_B67F507A_D860_4883_8091_4D1EABE1847F_.wvu.FilterData" localSheetId="17" hidden="1">'25하 총 측정비'!$B$1:$B$433</definedName>
    <definedName name="Z_B7D938F7_CA74_4442_BA3A_0515501204DE_.wvu.FilterData" localSheetId="17" hidden="1">'25하 총 측정비'!$B$1:$B$433</definedName>
    <definedName name="Z_BD263281_69F1_453C_9EF8_621092BE71F1_.wvu.FilterData" localSheetId="17" hidden="1">'25하 총 측정비'!$B$1:$B$433</definedName>
    <definedName name="Z_BE56B1B7_9AE2_4692_A805_F14DD7AF38B5_.wvu.FilterData" localSheetId="17" hidden="1">'25하 총 측정비'!$B$1:$B$433</definedName>
    <definedName name="Z_BFF839FC_A83D_4A67_9F0D_3E989B7E4F1E_.wvu.FilterData" localSheetId="17" hidden="1">'25하 총 측정비'!$B$1:$B$433</definedName>
    <definedName name="Z_C28B6F1F_8861_4FBC_82F6_46FEC99263AB_.wvu.FilterData" localSheetId="17" hidden="1">'25하 총 측정비'!$B$1:$B$433</definedName>
    <definedName name="Z_C57CF8EC_EDD3_4BCF_9F51_242E036E602B_.wvu.FilterData" localSheetId="17" hidden="1">'25하 총 측정비'!$B$1:$B$433</definedName>
    <definedName name="Z_C61ED61A_594F_49A2_AD4A_20A26BAE9184_.wvu.FilterData" localSheetId="17" hidden="1">'25하 총 측정비'!$B$1:$B$433</definedName>
    <definedName name="Z_C901CEBE_7D70_46A8_B531_7F8D70828678_.wvu.FilterData" localSheetId="17" hidden="1">'25하 총 측정비'!$B$1:$B$433</definedName>
    <definedName name="Z_C98839D8_4097_4116_B4D4_4970716B8357_.wvu.FilterData" localSheetId="17" hidden="1">'25하 총 측정비'!$B$1:$B$433</definedName>
    <definedName name="Z_CB5509C0_2719_4C2B_BB8D_22612A9D84CB_.wvu.FilterData" localSheetId="17" hidden="1">'25하 총 측정비'!$B$1:$B$433</definedName>
    <definedName name="Z_CBA63E1C_AA0C_474F_A03F_505588EB0DC6_.wvu.FilterData" localSheetId="17" hidden="1">'25하 총 측정비'!$B$1:$B$433</definedName>
    <definedName name="Z_CE9C344A_13A0_4907_8316_77152BA53BAC_.wvu.FilterData" localSheetId="17" hidden="1">'25하 총 측정비'!$B$1:$B$433</definedName>
    <definedName name="Z_CFCDBA81_AF47_4BAA_9B1E_8229D848D231_.wvu.FilterData" localSheetId="17" hidden="1">'25하 총 측정비'!$B$1:$B$433</definedName>
    <definedName name="Z_CFE22BA7_C980_4DC2_872C_B691E605AC97_.wvu.FilterData" localSheetId="17" hidden="1">'25하 총 측정비'!$B$1:$B$433</definedName>
    <definedName name="Z_D08DCDA6_C619_49D5_921F_20FF6C8E7926_.wvu.FilterData" localSheetId="17" hidden="1">'25하 총 측정비'!#REF!</definedName>
    <definedName name="Z_D09C4BA5_3CA4_4391_84D3_B0394FD9401B_.wvu.FilterData" localSheetId="17" hidden="1">'25하 총 측정비'!$B$1:$B$433</definedName>
    <definedName name="Z_D21B38F7_8797_4A37_A278_37D01714D1F3_.wvu.FilterData" localSheetId="17" hidden="1">'25하 총 측정비'!$B$1:$B$433</definedName>
    <definedName name="Z_D23149F3_17D4_4EDB_9B6A_9A345AF59B66_.wvu.FilterData" localSheetId="17" hidden="1">'25하 총 측정비'!#REF!</definedName>
    <definedName name="Z_D685CCD5_91A6_49B9_80A7_DCDFB5FE89C8_.wvu.FilterData" localSheetId="17" hidden="1">'25하 총 측정비'!$B$1:$B$433</definedName>
    <definedName name="Z_DA715B09_2EDC_4722_8E93_9F79DE8FFFB9_.wvu.FilterData" localSheetId="17" hidden="1">'25하 총 측정비'!$B$1:$B$433</definedName>
    <definedName name="Z_DCA0C95C_9612_4F0B_A3D7_6F9D30E264F0_.wvu.FilterData" localSheetId="17" hidden="1">'25하 총 측정비'!$B$1:$B$433</definedName>
    <definedName name="Z_DCD5F71E_5358_453D_9869_83F23DA0593C_.wvu.FilterData" localSheetId="17" hidden="1">'25하 총 측정비'!$B$1:$B$433</definedName>
    <definedName name="Z_DE16AA9A_C532_4B0B_87EE_F3E9EE066BF7_.wvu.FilterData" localSheetId="17" hidden="1">'25하 총 측정비'!$B$1:$B$433</definedName>
    <definedName name="Z_E1FDDD6F_E551_4C97_AA35_4189555111E1_.wvu.FilterData" localSheetId="17" hidden="1">'25하 총 측정비'!$B$1:$B$433</definedName>
    <definedName name="Z_E2D61395_42E0_432C_842F_3F7EC04C39B2_.wvu.FilterData" localSheetId="17" hidden="1">'25하 총 측정비'!$B$1:$B$433</definedName>
    <definedName name="Z_E38FFD8F_616E_4C31_84F5_CAC19F9E4B19_.wvu.FilterData" localSheetId="17" hidden="1">'25하 총 측정비'!$B$1:$B$433</definedName>
    <definedName name="Z_E7368075_5041_45F2_AA8D_0902314E8D69_.wvu.FilterData" localSheetId="17" hidden="1">'25하 총 측정비'!$B$1:$B$433</definedName>
    <definedName name="Z_E8B32BD7_733E_4E59_89D8_6A21A6BC1B2D_.wvu.FilterData" localSheetId="17" hidden="1">'25하 총 측정비'!$B$1:$B$433</definedName>
    <definedName name="Z_E96D2E31_ACAB_4E9F_956A_81317BAE096F_.wvu.FilterData" localSheetId="17" hidden="1">'25하 총 측정비'!$B$1:$B$433</definedName>
    <definedName name="Z_EA9F0BCA_05E4_45EB_9B59_37F82B3F9827_.wvu.FilterData" localSheetId="17" hidden="1">'25하 총 측정비'!$B$1:$B$433</definedName>
    <definedName name="Z_EB946141_52AD_4140_9BDB_08F9B65D3C4C_.wvu.FilterData" localSheetId="17" hidden="1">'25하 총 측정비'!$B$1:$B$433</definedName>
    <definedName name="Z_EBC079C7_43AC_4B9C_97ED_0D89000620CE_.wvu.FilterData" localSheetId="17" hidden="1">'25하 총 측정비'!$B$1:$B$433</definedName>
    <definedName name="Z_EED7FF29_0B28_44FE_940D_7C067E095E1B_.wvu.FilterData" localSheetId="17" hidden="1">'25하 총 측정비'!$B$1:$B$433</definedName>
    <definedName name="Z_EF8FA242_3700_43BE_B239_463025F8FAD4_.wvu.FilterData" localSheetId="17" hidden="1">'25하 총 측정비'!$B$1:$B$433</definedName>
    <definedName name="Z_F03B102A_E462_4F45_8879_34435E020218_.wvu.FilterData" localSheetId="17" hidden="1">'25하 총 측정비'!$B$1:$B$433</definedName>
    <definedName name="Z_F146933E_A38B_47E1_9739_5199D66F3135_.wvu.FilterData" localSheetId="17" hidden="1">'25하 총 측정비'!$B$1:$B$433</definedName>
    <definedName name="Z_F257ED29_B92F_4339_A5BE_80C776A4BC6B_.wvu.FilterData" localSheetId="17" hidden="1">'25하 총 측정비'!$B$1:$B$433</definedName>
    <definedName name="Z_F372ABF6_E657_4A53_A898_163563DCF7FE_.wvu.FilterData" localSheetId="17" hidden="1">'25하 총 측정비'!$B$1:$B$433</definedName>
    <definedName name="Z_F7B9A881_F4C0_4FA6_85C6_EE5F5B5C039A_.wvu.FilterData" localSheetId="17" hidden="1">'25하 총 측정비'!$B$1:$B$433</definedName>
    <definedName name="Z_F8D4D2D1_63A5_41EF_8482_9A9D5A34661B_.wvu.FilterData" localSheetId="17" hidden="1">'25하 총 측정비'!$B$1:$B$433</definedName>
    <definedName name="Z_FB21A71E_92CB_44CF_B677_FD84EDBD2B6A_.wvu.FilterData" localSheetId="17" hidden="1">'25하 총 측정비'!$B$1:$B$433</definedName>
    <definedName name="Z_FD67A366_26EE_47D3_A2A8_0706579043A1_.wvu.FilterData" localSheetId="17" hidden="1">'25하 총 측정비'!$B$1:$B$433</definedName>
  </definedNames>
  <calcPr calcId="191029"/>
  <customWorkbookViews>
    <customWorkbookView name="USER - 사용자 보기" guid="{AE8DC4F1-988D-43F4-B9F1-70FBC19EFEDB}" mergeInterval="0" personalView="1" maximized="1" xWindow="-9" yWindow="-9" windowWidth="1938" windowHeight="1038" activeSheetId="5"/>
    <customWorkbookView name="PC - 사용자 보기" guid="{2EAB0631-2A5C-4841-B6FF-A86974A888A3}" mergeInterval="0" personalView="1" maximized="1" xWindow="1358" yWindow="-8" windowWidth="1936" windowHeight="1056" activeSheetId="1"/>
    <customWorkbookView name="choi7 - 사용자 보기" guid="{CB5509C0-2719-4C2B-BB8D-22612A9D84CB}" mergeInterval="0" personalView="1" maximized="1" xWindow="2391" yWindow="-9" windowWidth="2418" windowHeight="1318" activeSheetId="4"/>
    <customWorkbookView name="OWNER - 사용자 보기" guid="{E7368075-5041-45F2-AA8D-0902314E8D69}" mergeInterval="0" personalView="1" maximized="1" xWindow="1358" yWindow="-8" windowWidth="1936" windowHeight="1056" activeSheetId="1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64" i="26" l="1"/>
  <c r="AK264" i="26"/>
  <c r="AJ264" i="26"/>
  <c r="AH264" i="26" s="1"/>
  <c r="AG264" i="26"/>
  <c r="AF264" i="26"/>
  <c r="AE264" i="26"/>
  <c r="AM104" i="26"/>
  <c r="AL104" i="26"/>
  <c r="AJ104" i="26"/>
  <c r="AI104" i="26"/>
  <c r="AG104" i="26"/>
  <c r="AF104" i="26"/>
  <c r="AD104" i="26"/>
  <c r="F104" i="26"/>
  <c r="AM103" i="26"/>
  <c r="AL103" i="26"/>
  <c r="AK103" i="26"/>
  <c r="AJ103" i="26"/>
  <c r="AI103" i="26"/>
  <c r="AG103" i="26"/>
  <c r="AF103" i="26"/>
  <c r="AD103" i="26"/>
  <c r="F103" i="26"/>
  <c r="AM102" i="26"/>
  <c r="AL102" i="26"/>
  <c r="AJ102" i="26"/>
  <c r="AI102" i="26"/>
  <c r="AG102" i="26"/>
  <c r="AF102" i="26"/>
  <c r="AD102" i="26"/>
  <c r="F102" i="26"/>
  <c r="AM101" i="26"/>
  <c r="AL101" i="26"/>
  <c r="AJ101" i="26"/>
  <c r="AI101" i="26"/>
  <c r="AG101" i="26"/>
  <c r="AF101" i="26"/>
  <c r="AD101" i="26"/>
  <c r="F101" i="26"/>
  <c r="AM100" i="26"/>
  <c r="AL100" i="26"/>
  <c r="AK100" i="26"/>
  <c r="AJ100" i="26"/>
  <c r="AI100" i="26"/>
  <c r="AG100" i="26"/>
  <c r="AF100" i="26"/>
  <c r="AD100" i="26"/>
  <c r="F100" i="26"/>
  <c r="AM99" i="26"/>
  <c r="AL99" i="26"/>
  <c r="AK99" i="26"/>
  <c r="AJ99" i="26"/>
  <c r="AI99" i="26"/>
  <c r="AG99" i="26"/>
  <c r="AF99" i="26"/>
  <c r="AD99" i="26"/>
  <c r="F99" i="26"/>
  <c r="AM98" i="26"/>
  <c r="AL98" i="26"/>
  <c r="AJ98" i="26"/>
  <c r="AI98" i="26"/>
  <c r="AG98" i="26"/>
  <c r="AF98" i="26"/>
  <c r="AD98" i="26"/>
  <c r="F98" i="26"/>
  <c r="AM97" i="26"/>
  <c r="AL97" i="26"/>
  <c r="AJ97" i="26"/>
  <c r="AI97" i="26"/>
  <c r="AG97" i="26"/>
  <c r="AF97" i="26"/>
  <c r="AD97" i="26"/>
  <c r="F97" i="26"/>
  <c r="AM96" i="26"/>
  <c r="AL96" i="26"/>
  <c r="AK96" i="26"/>
  <c r="AJ96" i="26"/>
  <c r="AI96" i="26"/>
  <c r="AG96" i="26"/>
  <c r="AF96" i="26"/>
  <c r="AD96" i="26"/>
  <c r="F96" i="26"/>
  <c r="AM95" i="26"/>
  <c r="AL95" i="26"/>
  <c r="AJ95" i="26"/>
  <c r="AI95" i="26"/>
  <c r="AG95" i="26"/>
  <c r="AF95" i="26"/>
  <c r="AD95" i="26"/>
  <c r="F95" i="26"/>
  <c r="AM94" i="26"/>
  <c r="AL94" i="26"/>
  <c r="AK94" i="26"/>
  <c r="AJ94" i="26"/>
  <c r="AI94" i="26"/>
  <c r="AG94" i="26"/>
  <c r="AF94" i="26"/>
  <c r="AD94" i="26"/>
  <c r="F94" i="26"/>
  <c r="AM93" i="26"/>
  <c r="AL93" i="26"/>
  <c r="AJ93" i="26"/>
  <c r="AI93" i="26"/>
  <c r="AG93" i="26"/>
  <c r="AF93" i="26"/>
  <c r="AD93" i="26"/>
  <c r="F93" i="26"/>
  <c r="AM92" i="26"/>
  <c r="AL92" i="26"/>
  <c r="AJ92" i="26"/>
  <c r="AI92" i="26"/>
  <c r="AG92" i="26"/>
  <c r="AF92" i="26"/>
  <c r="AD92" i="26"/>
  <c r="F92" i="26"/>
  <c r="AM91" i="26"/>
  <c r="AL91" i="26"/>
  <c r="AK91" i="26"/>
  <c r="AJ91" i="26"/>
  <c r="AI91" i="26"/>
  <c r="AG91" i="26"/>
  <c r="AF91" i="26"/>
  <c r="AD91" i="26"/>
  <c r="F91" i="26"/>
  <c r="AM90" i="26"/>
  <c r="AL90" i="26"/>
  <c r="AJ90" i="26"/>
  <c r="AI90" i="26"/>
  <c r="AG90" i="26"/>
  <c r="AF90" i="26"/>
  <c r="AD90" i="26"/>
  <c r="F90" i="26"/>
  <c r="AM89" i="26"/>
  <c r="AL89" i="26"/>
  <c r="AK89" i="26"/>
  <c r="AJ89" i="26"/>
  <c r="AI89" i="26"/>
  <c r="AG89" i="26"/>
  <c r="AF89" i="26"/>
  <c r="AD89" i="26"/>
  <c r="F89" i="26"/>
  <c r="AM88" i="26"/>
  <c r="AL88" i="26"/>
  <c r="AJ88" i="26"/>
  <c r="AI88" i="26"/>
  <c r="AG88" i="26"/>
  <c r="AF88" i="26"/>
  <c r="AD88" i="26"/>
  <c r="F88" i="26"/>
  <c r="AM87" i="26"/>
  <c r="AL87" i="26"/>
  <c r="AK87" i="26"/>
  <c r="AJ87" i="26"/>
  <c r="AI87" i="26"/>
  <c r="AG87" i="26"/>
  <c r="AF87" i="26"/>
  <c r="AD87" i="26"/>
  <c r="F87" i="26"/>
  <c r="AM86" i="26"/>
  <c r="AL86" i="26"/>
  <c r="AK86" i="26"/>
  <c r="AJ86" i="26"/>
  <c r="AI86" i="26"/>
  <c r="AG86" i="26"/>
  <c r="AF86" i="26"/>
  <c r="AD86" i="26"/>
  <c r="F86" i="26"/>
  <c r="AM85" i="26"/>
  <c r="AL85" i="26"/>
  <c r="AK85" i="26"/>
  <c r="AJ85" i="26"/>
  <c r="AI85" i="26"/>
  <c r="AG85" i="26"/>
  <c r="AF85" i="26"/>
  <c r="AD85" i="26"/>
  <c r="F85" i="26"/>
  <c r="AM84" i="26"/>
  <c r="AL84" i="26"/>
  <c r="AK84" i="26"/>
  <c r="AJ84" i="26"/>
  <c r="AI84" i="26"/>
  <c r="AG84" i="26"/>
  <c r="AF84" i="26"/>
  <c r="AD84" i="26"/>
  <c r="F84" i="26"/>
  <c r="AM83" i="26"/>
  <c r="AL83" i="26"/>
  <c r="AJ83" i="26"/>
  <c r="AI83" i="26"/>
  <c r="AG83" i="26"/>
  <c r="AF83" i="26"/>
  <c r="AD83" i="26"/>
  <c r="F83" i="26"/>
  <c r="AM82" i="26"/>
  <c r="AL82" i="26"/>
  <c r="AK82" i="26"/>
  <c r="AJ82" i="26"/>
  <c r="AI82" i="26"/>
  <c r="AG82" i="26"/>
  <c r="AF82" i="26"/>
  <c r="AD82" i="26"/>
  <c r="F82" i="26"/>
  <c r="AM81" i="26"/>
  <c r="AL81" i="26"/>
  <c r="AJ81" i="26"/>
  <c r="AI81" i="26"/>
  <c r="AG81" i="26"/>
  <c r="AF81" i="26"/>
  <c r="AD81" i="26"/>
  <c r="F81" i="26"/>
  <c r="AM80" i="26"/>
  <c r="AL80" i="26"/>
  <c r="AJ80" i="26"/>
  <c r="AI80" i="26"/>
  <c r="AG80" i="26"/>
  <c r="AF80" i="26"/>
  <c r="AD80" i="26"/>
  <c r="F80" i="26"/>
  <c r="AM79" i="26"/>
  <c r="AL79" i="26"/>
  <c r="AK79" i="26"/>
  <c r="AJ79" i="26"/>
  <c r="AI79" i="26"/>
  <c r="AG79" i="26"/>
  <c r="AF79" i="26"/>
  <c r="AD79" i="26"/>
  <c r="F79" i="26"/>
  <c r="AM78" i="26"/>
  <c r="AL78" i="26"/>
  <c r="AK78" i="26"/>
  <c r="AJ78" i="26"/>
  <c r="AI78" i="26"/>
  <c r="AG78" i="26"/>
  <c r="AF78" i="26"/>
  <c r="AD78" i="26"/>
  <c r="F78" i="26"/>
  <c r="AM77" i="26"/>
  <c r="AL77" i="26"/>
  <c r="AJ77" i="26"/>
  <c r="AI77" i="26"/>
  <c r="AG77" i="26"/>
  <c r="AF77" i="26"/>
  <c r="AD77" i="26"/>
  <c r="F77" i="26"/>
  <c r="AM76" i="26"/>
  <c r="AL76" i="26"/>
  <c r="AK76" i="26"/>
  <c r="AJ76" i="26"/>
  <c r="AI76" i="26"/>
  <c r="AG76" i="26"/>
  <c r="AF76" i="26"/>
  <c r="AD76" i="26"/>
  <c r="F76" i="26"/>
  <c r="AM75" i="26"/>
  <c r="AL75" i="26"/>
  <c r="AJ75" i="26"/>
  <c r="AI75" i="26"/>
  <c r="AG75" i="26"/>
  <c r="AF75" i="26"/>
  <c r="AD75" i="26"/>
  <c r="F75" i="26"/>
  <c r="AM74" i="26"/>
  <c r="AL74" i="26"/>
  <c r="AK74" i="26"/>
  <c r="AJ74" i="26"/>
  <c r="AI74" i="26"/>
  <c r="AG74" i="26"/>
  <c r="AF74" i="26"/>
  <c r="AD74" i="26"/>
  <c r="F74" i="26"/>
  <c r="AM73" i="26"/>
  <c r="AL73" i="26"/>
  <c r="AK73" i="26"/>
  <c r="AJ73" i="26"/>
  <c r="AI73" i="26"/>
  <c r="AG73" i="26"/>
  <c r="AF73" i="26"/>
  <c r="AD73" i="26"/>
  <c r="F73" i="26"/>
  <c r="AM72" i="26"/>
  <c r="AL72" i="26"/>
  <c r="AK72" i="26"/>
  <c r="AJ72" i="26"/>
  <c r="AI72" i="26"/>
  <c r="AG72" i="26"/>
  <c r="AF72" i="26"/>
  <c r="AD72" i="26"/>
  <c r="F72" i="26"/>
  <c r="AM71" i="26"/>
  <c r="AL71" i="26"/>
  <c r="AK71" i="26"/>
  <c r="AJ71" i="26"/>
  <c r="AI71" i="26"/>
  <c r="AG71" i="26"/>
  <c r="AF71" i="26"/>
  <c r="AD71" i="26"/>
  <c r="F71" i="26"/>
  <c r="AM70" i="26"/>
  <c r="AL70" i="26"/>
  <c r="AK70" i="26"/>
  <c r="AJ70" i="26"/>
  <c r="AI70" i="26"/>
  <c r="AG70" i="26"/>
  <c r="AF70" i="26"/>
  <c r="AD70" i="26"/>
  <c r="F70" i="26"/>
  <c r="AM69" i="26"/>
  <c r="AL69" i="26"/>
  <c r="AK69" i="26"/>
  <c r="AJ69" i="26"/>
  <c r="AI69" i="26"/>
  <c r="AG69" i="26"/>
  <c r="AF69" i="26"/>
  <c r="AD69" i="26"/>
  <c r="F69" i="26"/>
  <c r="AM68" i="26"/>
  <c r="AL68" i="26"/>
  <c r="AK68" i="26"/>
  <c r="AJ68" i="26"/>
  <c r="AI68" i="26"/>
  <c r="AG68" i="26"/>
  <c r="AF68" i="26"/>
  <c r="AD68" i="26"/>
  <c r="F68" i="26"/>
  <c r="AM67" i="26"/>
  <c r="AL67" i="26"/>
  <c r="AK67" i="26"/>
  <c r="AJ67" i="26"/>
  <c r="AI67" i="26"/>
  <c r="AG67" i="26"/>
  <c r="AF67" i="26"/>
  <c r="AD67" i="26"/>
  <c r="F67" i="26"/>
  <c r="AM66" i="26"/>
  <c r="AL66" i="26"/>
  <c r="AK66" i="26"/>
  <c r="AJ66" i="26"/>
  <c r="AI66" i="26"/>
  <c r="AG66" i="26"/>
  <c r="AF66" i="26"/>
  <c r="AD66" i="26"/>
  <c r="F66" i="26"/>
  <c r="AM65" i="26"/>
  <c r="AL65" i="26"/>
  <c r="AK65" i="26"/>
  <c r="AJ65" i="26"/>
  <c r="AI65" i="26"/>
  <c r="AG65" i="26"/>
  <c r="AF65" i="26"/>
  <c r="AD65" i="26"/>
  <c r="F65" i="26"/>
  <c r="AM64" i="26"/>
  <c r="AL64" i="26"/>
  <c r="AK64" i="26"/>
  <c r="AJ64" i="26"/>
  <c r="AI64" i="26"/>
  <c r="AG64" i="26"/>
  <c r="AF64" i="26"/>
  <c r="AD64" i="26"/>
  <c r="F64" i="26"/>
  <c r="AM63" i="26"/>
  <c r="AL63" i="26"/>
  <c r="AK63" i="26"/>
  <c r="AJ63" i="26"/>
  <c r="AI63" i="26"/>
  <c r="AG63" i="26"/>
  <c r="AF63" i="26"/>
  <c r="AD63" i="26"/>
  <c r="F63" i="26"/>
  <c r="AM62" i="26"/>
  <c r="AL62" i="26"/>
  <c r="AK62" i="26"/>
  <c r="AJ62" i="26"/>
  <c r="AI62" i="26"/>
  <c r="AG62" i="26"/>
  <c r="AF62" i="26"/>
  <c r="AD62" i="26"/>
  <c r="F62" i="26"/>
  <c r="AM61" i="26"/>
  <c r="AL61" i="26"/>
  <c r="AK61" i="26"/>
  <c r="AJ61" i="26"/>
  <c r="AI61" i="26"/>
  <c r="AG61" i="26"/>
  <c r="AF61" i="26"/>
  <c r="AD61" i="26"/>
  <c r="F61" i="26"/>
  <c r="AM60" i="26"/>
  <c r="AL60" i="26"/>
  <c r="AK60" i="26"/>
  <c r="AJ60" i="26"/>
  <c r="AI60" i="26"/>
  <c r="AG60" i="26"/>
  <c r="AF60" i="26"/>
  <c r="AD60" i="26"/>
  <c r="F60" i="26"/>
  <c r="AM59" i="26"/>
  <c r="AL59" i="26"/>
  <c r="AK59" i="26"/>
  <c r="AJ59" i="26"/>
  <c r="AI59" i="26"/>
  <c r="AG59" i="26"/>
  <c r="AF59" i="26"/>
  <c r="AD59" i="26"/>
  <c r="F59" i="26"/>
  <c r="AM58" i="26"/>
  <c r="AL58" i="26"/>
  <c r="AK58" i="26"/>
  <c r="AJ58" i="26"/>
  <c r="AI58" i="26"/>
  <c r="AG58" i="26"/>
  <c r="AF58" i="26"/>
  <c r="AD58" i="26"/>
  <c r="F58" i="26"/>
  <c r="AM57" i="26"/>
  <c r="AL57" i="26"/>
  <c r="AK57" i="26"/>
  <c r="AJ57" i="26"/>
  <c r="AI57" i="26"/>
  <c r="AG57" i="26"/>
  <c r="AF57" i="26"/>
  <c r="AD57" i="26"/>
  <c r="F57" i="26"/>
  <c r="AM56" i="26"/>
  <c r="AL56" i="26"/>
  <c r="AK56" i="26"/>
  <c r="AJ56" i="26"/>
  <c r="AI56" i="26"/>
  <c r="AG56" i="26"/>
  <c r="AF56" i="26"/>
  <c r="AD56" i="26"/>
  <c r="F56" i="26"/>
  <c r="AM55" i="26"/>
  <c r="AL55" i="26"/>
  <c r="AK55" i="26"/>
  <c r="AJ55" i="26"/>
  <c r="AI55" i="26"/>
  <c r="AG55" i="26"/>
  <c r="AF55" i="26"/>
  <c r="AD55" i="26"/>
  <c r="F55" i="26"/>
  <c r="AM54" i="26"/>
  <c r="AL54" i="26"/>
  <c r="AK54" i="26"/>
  <c r="AJ54" i="26"/>
  <c r="AI54" i="26"/>
  <c r="AG54" i="26"/>
  <c r="AF54" i="26"/>
  <c r="AD54" i="26"/>
  <c r="F54" i="26"/>
  <c r="AM53" i="26"/>
  <c r="AL53" i="26"/>
  <c r="AK53" i="26"/>
  <c r="AJ53" i="26"/>
  <c r="AI53" i="26"/>
  <c r="AG53" i="26"/>
  <c r="AF53" i="26"/>
  <c r="AD53" i="26"/>
  <c r="F53" i="26"/>
  <c r="AM52" i="26"/>
  <c r="AL52" i="26"/>
  <c r="AK52" i="26"/>
  <c r="AJ52" i="26"/>
  <c r="AI52" i="26"/>
  <c r="AG52" i="26"/>
  <c r="AF52" i="26"/>
  <c r="AD52" i="26"/>
  <c r="F52" i="26"/>
  <c r="AM51" i="26"/>
  <c r="AL51" i="26"/>
  <c r="AK51" i="26"/>
  <c r="AJ51" i="26"/>
  <c r="AI51" i="26"/>
  <c r="AG51" i="26"/>
  <c r="AF51" i="26"/>
  <c r="AD51" i="26"/>
  <c r="F51" i="26"/>
  <c r="AM50" i="26"/>
  <c r="AL50" i="26"/>
  <c r="AK50" i="26"/>
  <c r="AJ50" i="26"/>
  <c r="AI50" i="26"/>
  <c r="AG50" i="26"/>
  <c r="AF50" i="26"/>
  <c r="AD50" i="26"/>
  <c r="F50" i="26"/>
  <c r="AM49" i="26"/>
  <c r="AL49" i="26"/>
  <c r="AJ49" i="26"/>
  <c r="AI49" i="26"/>
  <c r="AG49" i="26"/>
  <c r="AF49" i="26"/>
  <c r="AD49" i="26"/>
  <c r="F49" i="26"/>
  <c r="AM48" i="26"/>
  <c r="AL48" i="26"/>
  <c r="AJ48" i="26"/>
  <c r="AI48" i="26"/>
  <c r="AG48" i="26"/>
  <c r="AF48" i="26"/>
  <c r="AD48" i="26"/>
  <c r="F48" i="26"/>
  <c r="AM47" i="26"/>
  <c r="AL47" i="26"/>
  <c r="AK47" i="26"/>
  <c r="AJ47" i="26"/>
  <c r="AI47" i="26"/>
  <c r="AG47" i="26"/>
  <c r="AF47" i="26"/>
  <c r="AD47" i="26"/>
  <c r="F47" i="26"/>
  <c r="AM46" i="26"/>
  <c r="AL46" i="26"/>
  <c r="AK46" i="26"/>
  <c r="AJ46" i="26"/>
  <c r="AI46" i="26"/>
  <c r="AG46" i="26"/>
  <c r="AF46" i="26"/>
  <c r="AD46" i="26"/>
  <c r="F46" i="26"/>
  <c r="AM45" i="26"/>
  <c r="AL45" i="26"/>
  <c r="AK45" i="26"/>
  <c r="AJ45" i="26"/>
  <c r="AI45" i="26"/>
  <c r="AG45" i="26"/>
  <c r="AF45" i="26"/>
  <c r="AD45" i="26"/>
  <c r="F45" i="26"/>
  <c r="AM44" i="26"/>
  <c r="AL44" i="26"/>
  <c r="AK44" i="26"/>
  <c r="AJ44" i="26"/>
  <c r="AI44" i="26"/>
  <c r="AG44" i="26"/>
  <c r="AF44" i="26"/>
  <c r="AD44" i="26"/>
  <c r="F44" i="26"/>
  <c r="AM43" i="26"/>
  <c r="AL43" i="26"/>
  <c r="AK43" i="26"/>
  <c r="AJ43" i="26"/>
  <c r="AI43" i="26"/>
  <c r="AG43" i="26"/>
  <c r="AF43" i="26"/>
  <c r="AD43" i="26"/>
  <c r="F43" i="26"/>
  <c r="AM42" i="26"/>
  <c r="AL42" i="26"/>
  <c r="AK42" i="26"/>
  <c r="AJ42" i="26"/>
  <c r="AI42" i="26"/>
  <c r="AG42" i="26"/>
  <c r="AF42" i="26"/>
  <c r="AD42" i="26"/>
  <c r="F42" i="26"/>
  <c r="AM41" i="26"/>
  <c r="AL41" i="26"/>
  <c r="AK41" i="26"/>
  <c r="AJ41" i="26"/>
  <c r="AI41" i="26"/>
  <c r="AG41" i="26"/>
  <c r="AF41" i="26"/>
  <c r="AD41" i="26"/>
  <c r="F41" i="26"/>
  <c r="AM40" i="26"/>
  <c r="AL40" i="26"/>
  <c r="AK40" i="26"/>
  <c r="AJ40" i="26"/>
  <c r="AI40" i="26"/>
  <c r="AG40" i="26"/>
  <c r="AF40" i="26"/>
  <c r="AD40" i="26"/>
  <c r="F40" i="26"/>
  <c r="AM39" i="26"/>
  <c r="AL39" i="26"/>
  <c r="AK39" i="26"/>
  <c r="AJ39" i="26"/>
  <c r="AI39" i="26"/>
  <c r="AG39" i="26"/>
  <c r="AF39" i="26"/>
  <c r="AD39" i="26"/>
  <c r="F39" i="26"/>
  <c r="AM38" i="26"/>
  <c r="AL38" i="26"/>
  <c r="AK38" i="26"/>
  <c r="AJ38" i="26"/>
  <c r="AI38" i="26"/>
  <c r="AG38" i="26"/>
  <c r="AF38" i="26"/>
  <c r="AD38" i="26"/>
  <c r="F38" i="26"/>
  <c r="AM37" i="26"/>
  <c r="AL37" i="26"/>
  <c r="AK37" i="26"/>
  <c r="AJ37" i="26"/>
  <c r="AI37" i="26"/>
  <c r="AG37" i="26"/>
  <c r="AF37" i="26"/>
  <c r="AD37" i="26"/>
  <c r="F37" i="26"/>
  <c r="AM36" i="26"/>
  <c r="AL36" i="26"/>
  <c r="AK36" i="26"/>
  <c r="AJ36" i="26"/>
  <c r="AI36" i="26"/>
  <c r="AG36" i="26"/>
  <c r="AF36" i="26"/>
  <c r="AD36" i="26"/>
  <c r="F36" i="26"/>
  <c r="AM35" i="26"/>
  <c r="AL35" i="26"/>
  <c r="AK35" i="26"/>
  <c r="AJ35" i="26"/>
  <c r="AI35" i="26"/>
  <c r="AG35" i="26"/>
  <c r="AF35" i="26"/>
  <c r="AD35" i="26"/>
  <c r="F35" i="26"/>
  <c r="AM34" i="26"/>
  <c r="AL34" i="26"/>
  <c r="AK34" i="26"/>
  <c r="AJ34" i="26"/>
  <c r="AI34" i="26"/>
  <c r="AG34" i="26"/>
  <c r="AF34" i="26"/>
  <c r="AD34" i="26"/>
  <c r="F34" i="26"/>
  <c r="AM33" i="26"/>
  <c r="AL33" i="26"/>
  <c r="AK33" i="26"/>
  <c r="AJ33" i="26"/>
  <c r="AI33" i="26"/>
  <c r="AG33" i="26"/>
  <c r="AF33" i="26"/>
  <c r="AD33" i="26"/>
  <c r="F33" i="26"/>
  <c r="AM32" i="26"/>
  <c r="AL32" i="26"/>
  <c r="AK32" i="26"/>
  <c r="AJ32" i="26"/>
  <c r="AI32" i="26"/>
  <c r="AG32" i="26"/>
  <c r="AF32" i="26"/>
  <c r="AD32" i="26"/>
  <c r="F32" i="26"/>
  <c r="AM31" i="26"/>
  <c r="AL31" i="26"/>
  <c r="AK31" i="26"/>
  <c r="AJ31" i="26"/>
  <c r="AI31" i="26"/>
  <c r="AG31" i="26"/>
  <c r="AF31" i="26"/>
  <c r="AD31" i="26"/>
  <c r="F31" i="26"/>
  <c r="AM30" i="26"/>
  <c r="AL30" i="26"/>
  <c r="AK30" i="26"/>
  <c r="AJ30" i="26"/>
  <c r="AI30" i="26"/>
  <c r="AG30" i="26"/>
  <c r="AF30" i="26"/>
  <c r="AD30" i="26"/>
  <c r="F30" i="26"/>
  <c r="AM29" i="26"/>
  <c r="AL29" i="26"/>
  <c r="AK29" i="26"/>
  <c r="AJ29" i="26"/>
  <c r="AI29" i="26"/>
  <c r="AG29" i="26"/>
  <c r="AF29" i="26"/>
  <c r="AD29" i="26"/>
  <c r="F29" i="26"/>
  <c r="AM28" i="26"/>
  <c r="AL28" i="26"/>
  <c r="AK28" i="26"/>
  <c r="AJ28" i="26"/>
  <c r="AI28" i="26"/>
  <c r="AG28" i="26"/>
  <c r="AF28" i="26"/>
  <c r="AD28" i="26"/>
  <c r="F28" i="26"/>
  <c r="AM27" i="26"/>
  <c r="AL27" i="26"/>
  <c r="AK27" i="26"/>
  <c r="AJ27" i="26"/>
  <c r="AI27" i="26"/>
  <c r="AG27" i="26"/>
  <c r="AF27" i="26"/>
  <c r="AD27" i="26"/>
  <c r="F27" i="26"/>
  <c r="AM26" i="26"/>
  <c r="AL26" i="26"/>
  <c r="AK26" i="26"/>
  <c r="AJ26" i="26"/>
  <c r="AI26" i="26"/>
  <c r="AG26" i="26"/>
  <c r="AF26" i="26"/>
  <c r="AD26" i="26"/>
  <c r="F26" i="26"/>
  <c r="AM25" i="26"/>
  <c r="AL25" i="26"/>
  <c r="AK25" i="26"/>
  <c r="AJ25" i="26"/>
  <c r="AI25" i="26"/>
  <c r="AG25" i="26"/>
  <c r="AF25" i="26"/>
  <c r="AD25" i="26"/>
  <c r="F25" i="26"/>
  <c r="AM24" i="26"/>
  <c r="AL24" i="26"/>
  <c r="AK24" i="26"/>
  <c r="AJ24" i="26"/>
  <c r="AI24" i="26"/>
  <c r="AG24" i="26"/>
  <c r="AF24" i="26"/>
  <c r="AD24" i="26"/>
  <c r="F24" i="26"/>
  <c r="AM23" i="26"/>
  <c r="AL23" i="26"/>
  <c r="AK23" i="26"/>
  <c r="AJ23" i="26"/>
  <c r="AI23" i="26"/>
  <c r="AG23" i="26"/>
  <c r="AF23" i="26"/>
  <c r="AD23" i="26"/>
  <c r="F23" i="26"/>
  <c r="AM22" i="26"/>
  <c r="AL22" i="26"/>
  <c r="AK22" i="26"/>
  <c r="AJ22" i="26"/>
  <c r="AI22" i="26"/>
  <c r="AG22" i="26"/>
  <c r="AF22" i="26"/>
  <c r="AD22" i="26"/>
  <c r="F22" i="26"/>
  <c r="AM21" i="26"/>
  <c r="AL21" i="26"/>
  <c r="AK21" i="26"/>
  <c r="AJ21" i="26"/>
  <c r="AI21" i="26"/>
  <c r="AG21" i="26"/>
  <c r="AF21" i="26"/>
  <c r="AD21" i="26"/>
  <c r="F21" i="26"/>
  <c r="AM20" i="26"/>
  <c r="AL20" i="26"/>
  <c r="AK20" i="26"/>
  <c r="AJ20" i="26"/>
  <c r="AI20" i="26"/>
  <c r="AG20" i="26"/>
  <c r="AF20" i="26"/>
  <c r="AD20" i="26"/>
  <c r="F20" i="26"/>
  <c r="AM19" i="26"/>
  <c r="AL19" i="26"/>
  <c r="AK19" i="26"/>
  <c r="AJ19" i="26"/>
  <c r="AI19" i="26"/>
  <c r="AG19" i="26"/>
  <c r="AF19" i="26"/>
  <c r="AD19" i="26"/>
  <c r="F19" i="26"/>
  <c r="AM18" i="26"/>
  <c r="AL18" i="26"/>
  <c r="AK18" i="26"/>
  <c r="AJ18" i="26"/>
  <c r="AI18" i="26"/>
  <c r="AG18" i="26"/>
  <c r="AF18" i="26"/>
  <c r="AD18" i="26"/>
  <c r="F18" i="26"/>
  <c r="AM17" i="26"/>
  <c r="AL17" i="26"/>
  <c r="AK17" i="26"/>
  <c r="AJ17" i="26"/>
  <c r="AI17" i="26"/>
  <c r="AG17" i="26"/>
  <c r="AF17" i="26"/>
  <c r="AD17" i="26"/>
  <c r="F17" i="26"/>
  <c r="AM16" i="26"/>
  <c r="AL16" i="26"/>
  <c r="AK16" i="26"/>
  <c r="AJ16" i="26"/>
  <c r="AI16" i="26"/>
  <c r="AG16" i="26"/>
  <c r="AF16" i="26"/>
  <c r="AD16" i="26"/>
  <c r="F16" i="26"/>
  <c r="AM15" i="26"/>
  <c r="AL15" i="26"/>
  <c r="AK15" i="26"/>
  <c r="AJ15" i="26"/>
  <c r="AI15" i="26"/>
  <c r="AG15" i="26"/>
  <c r="AF15" i="26"/>
  <c r="AD15" i="26"/>
  <c r="F15" i="26"/>
  <c r="AM14" i="26"/>
  <c r="AL14" i="26"/>
  <c r="AK14" i="26"/>
  <c r="AJ14" i="26"/>
  <c r="AI14" i="26"/>
  <c r="AG14" i="26"/>
  <c r="AF14" i="26"/>
  <c r="AD14" i="26"/>
  <c r="F14" i="26"/>
  <c r="AM13" i="26"/>
  <c r="AL13" i="26"/>
  <c r="AK13" i="26"/>
  <c r="AJ13" i="26"/>
  <c r="AI13" i="26"/>
  <c r="AG13" i="26"/>
  <c r="AF13" i="26"/>
  <c r="AD13" i="26"/>
  <c r="F13" i="26"/>
  <c r="AM12" i="26"/>
  <c r="AL12" i="26"/>
  <c r="AK12" i="26"/>
  <c r="AJ12" i="26"/>
  <c r="AI12" i="26"/>
  <c r="AG12" i="26"/>
  <c r="AF12" i="26"/>
  <c r="AD12" i="26"/>
  <c r="F12" i="26"/>
  <c r="AM11" i="26"/>
  <c r="AL11" i="26"/>
  <c r="AK11" i="26"/>
  <c r="AJ11" i="26"/>
  <c r="AI11" i="26"/>
  <c r="AG11" i="26"/>
  <c r="AF11" i="26"/>
  <c r="AD11" i="26"/>
  <c r="F11" i="26"/>
  <c r="AM10" i="26"/>
  <c r="AL10" i="26"/>
  <c r="AK10" i="26"/>
  <c r="AJ10" i="26"/>
  <c r="AI10" i="26"/>
  <c r="AG10" i="26"/>
  <c r="AF10" i="26"/>
  <c r="AD10" i="26"/>
  <c r="F10" i="26"/>
  <c r="AM9" i="26"/>
  <c r="AL9" i="26"/>
  <c r="AK9" i="26"/>
  <c r="AJ9" i="26"/>
  <c r="AI9" i="26"/>
  <c r="AG9" i="26"/>
  <c r="AF9" i="26"/>
  <c r="AD9" i="26"/>
  <c r="F9" i="26"/>
  <c r="AM8" i="26"/>
  <c r="AL8" i="26"/>
  <c r="AK8" i="26"/>
  <c r="AJ8" i="26"/>
  <c r="AI8" i="26"/>
  <c r="AG8" i="26"/>
  <c r="AF8" i="26"/>
  <c r="AD8" i="26"/>
  <c r="F8" i="26"/>
  <c r="AM7" i="26"/>
  <c r="AL7" i="26"/>
  <c r="AK7" i="26"/>
  <c r="AJ7" i="26"/>
  <c r="AI7" i="26"/>
  <c r="AG7" i="26"/>
  <c r="AF7" i="26"/>
  <c r="AD7" i="26"/>
  <c r="F7" i="26"/>
  <c r="AM6" i="26"/>
  <c r="AL6" i="26"/>
  <c r="AK6" i="26"/>
  <c r="AJ6" i="26"/>
  <c r="AI6" i="26"/>
  <c r="AG6" i="26"/>
  <c r="AF6" i="26"/>
  <c r="AD6" i="26"/>
  <c r="F6" i="26"/>
  <c r="AM5" i="26"/>
  <c r="AL5" i="26"/>
  <c r="AK5" i="26"/>
  <c r="AJ5" i="26"/>
  <c r="AI5" i="26"/>
  <c r="AG5" i="26"/>
  <c r="AF5" i="26"/>
  <c r="AD5" i="26"/>
  <c r="F5" i="26"/>
  <c r="AM4" i="26"/>
  <c r="AL4" i="26"/>
  <c r="AK4" i="26"/>
  <c r="AJ4" i="26"/>
  <c r="AI4" i="26"/>
  <c r="AG4" i="26"/>
  <c r="AF4" i="26"/>
  <c r="AD4" i="26"/>
  <c r="F4" i="26"/>
  <c r="AM3" i="26"/>
  <c r="AL3" i="26"/>
  <c r="AK3" i="26"/>
  <c r="AJ3" i="26"/>
  <c r="AI3" i="26"/>
  <c r="AG3" i="26"/>
  <c r="AF3" i="26"/>
  <c r="AD3" i="26"/>
  <c r="F3" i="26"/>
  <c r="F3" i="25"/>
  <c r="AD3" i="25"/>
  <c r="AF3" i="25"/>
  <c r="AG3" i="25"/>
  <c r="AI3" i="25"/>
  <c r="AJ3" i="25"/>
  <c r="AK3" i="25"/>
  <c r="AL3" i="25"/>
  <c r="AM3" i="25"/>
  <c r="F4" i="25"/>
  <c r="AD4" i="25"/>
  <c r="AF4" i="25"/>
  <c r="AG4" i="25"/>
  <c r="AI4" i="25"/>
  <c r="AJ4" i="25"/>
  <c r="AK4" i="25"/>
  <c r="AL4" i="25"/>
  <c r="AM4" i="25"/>
  <c r="F5" i="25"/>
  <c r="AD5" i="25"/>
  <c r="AF5" i="25"/>
  <c r="AG5" i="25"/>
  <c r="AI5" i="25"/>
  <c r="AJ5" i="25"/>
  <c r="AK5" i="25"/>
  <c r="AL5" i="25"/>
  <c r="AM5" i="25"/>
  <c r="F6" i="25"/>
  <c r="AD6" i="25"/>
  <c r="AF6" i="25"/>
  <c r="AG6" i="25"/>
  <c r="AI6" i="25"/>
  <c r="AJ6" i="25"/>
  <c r="AK6" i="25"/>
  <c r="AL6" i="25"/>
  <c r="AM6" i="25"/>
  <c r="F7" i="25"/>
  <c r="AD7" i="25"/>
  <c r="AF7" i="25"/>
  <c r="AG7" i="25"/>
  <c r="AI7" i="25"/>
  <c r="AJ7" i="25"/>
  <c r="AK7" i="25"/>
  <c r="AL7" i="25"/>
  <c r="AM7" i="25"/>
  <c r="F8" i="25"/>
  <c r="AD8" i="25"/>
  <c r="AF8" i="25"/>
  <c r="AG8" i="25"/>
  <c r="AI8" i="25"/>
  <c r="AJ8" i="25"/>
  <c r="AK8" i="25"/>
  <c r="AL8" i="25"/>
  <c r="AM8" i="25"/>
  <c r="F9" i="25"/>
  <c r="AD9" i="25"/>
  <c r="AF9" i="25"/>
  <c r="AG9" i="25"/>
  <c r="AI9" i="25"/>
  <c r="AJ9" i="25"/>
  <c r="AK9" i="25"/>
  <c r="AL9" i="25"/>
  <c r="AM9" i="25"/>
  <c r="F10" i="25"/>
  <c r="AD10" i="25"/>
  <c r="AF10" i="25"/>
  <c r="AG10" i="25"/>
  <c r="AI10" i="25"/>
  <c r="AJ10" i="25"/>
  <c r="AK10" i="25"/>
  <c r="AL10" i="25"/>
  <c r="AM10" i="25"/>
  <c r="F11" i="25"/>
  <c r="AD11" i="25"/>
  <c r="AF11" i="25"/>
  <c r="AG11" i="25"/>
  <c r="AI11" i="25"/>
  <c r="AJ11" i="25"/>
  <c r="AK11" i="25"/>
  <c r="AL11" i="25"/>
  <c r="AM11" i="25"/>
  <c r="F12" i="25"/>
  <c r="AD12" i="25"/>
  <c r="AF12" i="25"/>
  <c r="AG12" i="25"/>
  <c r="AI12" i="25"/>
  <c r="AJ12" i="25"/>
  <c r="AK12" i="25"/>
  <c r="AL12" i="25"/>
  <c r="AM12" i="25"/>
  <c r="F13" i="25"/>
  <c r="AD13" i="25"/>
  <c r="AF13" i="25"/>
  <c r="AG13" i="25"/>
  <c r="AI13" i="25"/>
  <c r="AJ13" i="25"/>
  <c r="AK13" i="25"/>
  <c r="AL13" i="25"/>
  <c r="AM13" i="25"/>
  <c r="F14" i="25"/>
  <c r="AD14" i="25"/>
  <c r="AF14" i="25"/>
  <c r="AG14" i="25"/>
  <c r="AI14" i="25"/>
  <c r="AJ14" i="25"/>
  <c r="AK14" i="25"/>
  <c r="AL14" i="25"/>
  <c r="AM14" i="25"/>
  <c r="F15" i="25"/>
  <c r="AD15" i="25"/>
  <c r="AF15" i="25"/>
  <c r="AG15" i="25"/>
  <c r="AI15" i="25"/>
  <c r="AJ15" i="25"/>
  <c r="AK15" i="25"/>
  <c r="AL15" i="25"/>
  <c r="AM15" i="25"/>
  <c r="F16" i="25"/>
  <c r="AD16" i="25"/>
  <c r="AF16" i="25"/>
  <c r="AG16" i="25"/>
  <c r="AI16" i="25"/>
  <c r="AJ16" i="25"/>
  <c r="AK16" i="25"/>
  <c r="AL16" i="25"/>
  <c r="AM16" i="25"/>
  <c r="F17" i="25"/>
  <c r="AD17" i="25"/>
  <c r="AF17" i="25"/>
  <c r="AG17" i="25"/>
  <c r="AI17" i="25"/>
  <c r="AJ17" i="25"/>
  <c r="AK17" i="25"/>
  <c r="AL17" i="25"/>
  <c r="AM17" i="25"/>
  <c r="F18" i="25"/>
  <c r="AD18" i="25"/>
  <c r="AF18" i="25"/>
  <c r="AG18" i="25"/>
  <c r="AI18" i="25"/>
  <c r="AJ18" i="25"/>
  <c r="AK18" i="25"/>
  <c r="AL18" i="25"/>
  <c r="AM18" i="25"/>
  <c r="F19" i="25"/>
  <c r="AD19" i="25"/>
  <c r="AF19" i="25"/>
  <c r="AG19" i="25"/>
  <c r="AI19" i="25"/>
  <c r="AJ19" i="25"/>
  <c r="AK19" i="25"/>
  <c r="AL19" i="25"/>
  <c r="AM19" i="25"/>
  <c r="F20" i="25"/>
  <c r="AD20" i="25"/>
  <c r="AF20" i="25"/>
  <c r="AG20" i="25"/>
  <c r="AI20" i="25"/>
  <c r="AJ20" i="25"/>
  <c r="AK20" i="25"/>
  <c r="AL20" i="25"/>
  <c r="AM20" i="25"/>
  <c r="F21" i="25"/>
  <c r="AD21" i="25"/>
  <c r="AF21" i="25"/>
  <c r="AG21" i="25"/>
  <c r="AI21" i="25"/>
  <c r="AJ21" i="25"/>
  <c r="AK21" i="25"/>
  <c r="AL21" i="25"/>
  <c r="AM21" i="25"/>
  <c r="F22" i="25"/>
  <c r="AD22" i="25"/>
  <c r="AF22" i="25"/>
  <c r="AG22" i="25"/>
  <c r="AI22" i="25"/>
  <c r="AJ22" i="25"/>
  <c r="AK22" i="25"/>
  <c r="AL22" i="25"/>
  <c r="AM22" i="25"/>
  <c r="F23" i="25"/>
  <c r="AD23" i="25"/>
  <c r="AF23" i="25"/>
  <c r="AG23" i="25"/>
  <c r="AI23" i="25"/>
  <c r="AJ23" i="25"/>
  <c r="AK23" i="25"/>
  <c r="AL23" i="25"/>
  <c r="AM23" i="25"/>
  <c r="F24" i="25"/>
  <c r="AD24" i="25"/>
  <c r="AF24" i="25"/>
  <c r="AG24" i="25"/>
  <c r="AI24" i="25"/>
  <c r="AJ24" i="25"/>
  <c r="AK24" i="25"/>
  <c r="AL24" i="25"/>
  <c r="AM24" i="25"/>
  <c r="F25" i="25"/>
  <c r="AD25" i="25"/>
  <c r="AF25" i="25"/>
  <c r="AG25" i="25"/>
  <c r="AI25" i="25"/>
  <c r="AJ25" i="25"/>
  <c r="AK25" i="25"/>
  <c r="AL25" i="25"/>
  <c r="AM25" i="25"/>
  <c r="F26" i="25"/>
  <c r="AD26" i="25"/>
  <c r="AF26" i="25"/>
  <c r="AG26" i="25"/>
  <c r="AI26" i="25"/>
  <c r="AJ26" i="25"/>
  <c r="AK26" i="25"/>
  <c r="AL26" i="25"/>
  <c r="AM26" i="25"/>
  <c r="F27" i="25"/>
  <c r="AD27" i="25"/>
  <c r="AF27" i="25"/>
  <c r="AG27" i="25"/>
  <c r="AI27" i="25"/>
  <c r="AJ27" i="25"/>
  <c r="AK27" i="25"/>
  <c r="AL27" i="25"/>
  <c r="AM27" i="25"/>
  <c r="F28" i="25"/>
  <c r="AD28" i="25"/>
  <c r="AF28" i="25"/>
  <c r="AG28" i="25"/>
  <c r="AI28" i="25"/>
  <c r="AJ28" i="25"/>
  <c r="AK28" i="25"/>
  <c r="AL28" i="25"/>
  <c r="AM28" i="25"/>
  <c r="F29" i="25"/>
  <c r="AD29" i="25"/>
  <c r="AF29" i="25"/>
  <c r="AG29" i="25"/>
  <c r="AI29" i="25"/>
  <c r="AJ29" i="25"/>
  <c r="AK29" i="25"/>
  <c r="AL29" i="25"/>
  <c r="AM29" i="25"/>
  <c r="F30" i="25"/>
  <c r="AD30" i="25"/>
  <c r="AF30" i="25"/>
  <c r="AG30" i="25"/>
  <c r="AI30" i="25"/>
  <c r="AJ30" i="25"/>
  <c r="AK30" i="25"/>
  <c r="AL30" i="25"/>
  <c r="AM30" i="25"/>
  <c r="F31" i="25"/>
  <c r="AD31" i="25"/>
  <c r="AF31" i="25"/>
  <c r="AG31" i="25"/>
  <c r="AI31" i="25"/>
  <c r="AJ31" i="25"/>
  <c r="AK31" i="25"/>
  <c r="AL31" i="25"/>
  <c r="AM31" i="25"/>
  <c r="F32" i="25"/>
  <c r="AD32" i="25"/>
  <c r="AF32" i="25"/>
  <c r="AG32" i="25"/>
  <c r="AI32" i="25"/>
  <c r="AJ32" i="25"/>
  <c r="AK32" i="25"/>
  <c r="AL32" i="25"/>
  <c r="AM32" i="25"/>
  <c r="F33" i="25"/>
  <c r="AD33" i="25"/>
  <c r="AF33" i="25"/>
  <c r="AG33" i="25"/>
  <c r="AI33" i="25"/>
  <c r="AJ33" i="25"/>
  <c r="AK33" i="25"/>
  <c r="AL33" i="25"/>
  <c r="AM33" i="25"/>
  <c r="F34" i="25"/>
  <c r="AD34" i="25"/>
  <c r="AF34" i="25"/>
  <c r="AG34" i="25"/>
  <c r="AI34" i="25"/>
  <c r="AJ34" i="25"/>
  <c r="AK34" i="25"/>
  <c r="AL34" i="25"/>
  <c r="AM34" i="25"/>
  <c r="F35" i="25"/>
  <c r="AD35" i="25"/>
  <c r="AF35" i="25"/>
  <c r="AG35" i="25"/>
  <c r="AI35" i="25"/>
  <c r="AJ35" i="25"/>
  <c r="AK35" i="25"/>
  <c r="AL35" i="25"/>
  <c r="AM35" i="25"/>
  <c r="F36" i="25"/>
  <c r="AD36" i="25"/>
  <c r="AF36" i="25"/>
  <c r="AG36" i="25"/>
  <c r="AI36" i="25"/>
  <c r="AJ36" i="25"/>
  <c r="AK36" i="25"/>
  <c r="AL36" i="25"/>
  <c r="AM36" i="25"/>
  <c r="F37" i="25"/>
  <c r="AD37" i="25"/>
  <c r="AF37" i="25"/>
  <c r="AG37" i="25"/>
  <c r="AI37" i="25"/>
  <c r="AJ37" i="25"/>
  <c r="AK37" i="25"/>
  <c r="AL37" i="25"/>
  <c r="AM37" i="25"/>
  <c r="F38" i="25"/>
  <c r="AD38" i="25"/>
  <c r="AF38" i="25"/>
  <c r="AG38" i="25"/>
  <c r="AI38" i="25"/>
  <c r="AJ38" i="25"/>
  <c r="AK38" i="25"/>
  <c r="AL38" i="25"/>
  <c r="AM38" i="25"/>
  <c r="F39" i="25"/>
  <c r="AD39" i="25"/>
  <c r="AF39" i="25"/>
  <c r="AG39" i="25"/>
  <c r="AI39" i="25"/>
  <c r="AJ39" i="25"/>
  <c r="AK39" i="25"/>
  <c r="AL39" i="25"/>
  <c r="AM39" i="25"/>
  <c r="F40" i="25"/>
  <c r="AD40" i="25"/>
  <c r="AF40" i="25"/>
  <c r="AG40" i="25"/>
  <c r="AI40" i="25"/>
  <c r="AJ40" i="25"/>
  <c r="AK40" i="25"/>
  <c r="AL40" i="25"/>
  <c r="AM40" i="25"/>
  <c r="F41" i="25"/>
  <c r="AD41" i="25"/>
  <c r="AF41" i="25"/>
  <c r="AG41" i="25"/>
  <c r="AI41" i="25"/>
  <c r="AJ41" i="25"/>
  <c r="AK41" i="25"/>
  <c r="AL41" i="25"/>
  <c r="AM41" i="25"/>
  <c r="F42" i="25"/>
  <c r="AD42" i="25"/>
  <c r="AF42" i="25"/>
  <c r="AG42" i="25"/>
  <c r="AI42" i="25"/>
  <c r="AJ42" i="25"/>
  <c r="AK42" i="25"/>
  <c r="AL42" i="25"/>
  <c r="AM42" i="25"/>
  <c r="F43" i="25"/>
  <c r="AD43" i="25"/>
  <c r="AF43" i="25"/>
  <c r="AG43" i="25"/>
  <c r="AI43" i="25"/>
  <c r="AJ43" i="25"/>
  <c r="AK43" i="25"/>
  <c r="AL43" i="25"/>
  <c r="AM43" i="25"/>
  <c r="F44" i="25"/>
  <c r="AD44" i="25"/>
  <c r="AF44" i="25"/>
  <c r="AG44" i="25"/>
  <c r="AI44" i="25"/>
  <c r="AJ44" i="25"/>
  <c r="AK44" i="25"/>
  <c r="AL44" i="25"/>
  <c r="AM44" i="25"/>
  <c r="F45" i="25"/>
  <c r="AD45" i="25"/>
  <c r="AF45" i="25"/>
  <c r="AG45" i="25"/>
  <c r="AI45" i="25"/>
  <c r="AJ45" i="25"/>
  <c r="AK45" i="25"/>
  <c r="AL45" i="25"/>
  <c r="AM45" i="25"/>
  <c r="F46" i="25"/>
  <c r="AD46" i="25"/>
  <c r="AF46" i="25"/>
  <c r="AG46" i="25"/>
  <c r="AI46" i="25"/>
  <c r="AJ46" i="25"/>
  <c r="AK46" i="25"/>
  <c r="AL46" i="25"/>
  <c r="AM46" i="25"/>
  <c r="F47" i="25"/>
  <c r="AD47" i="25"/>
  <c r="AF47" i="25"/>
  <c r="AG47" i="25"/>
  <c r="AI47" i="25"/>
  <c r="AJ47" i="25"/>
  <c r="AK47" i="25"/>
  <c r="AL47" i="25"/>
  <c r="AM47" i="25"/>
  <c r="F48" i="25"/>
  <c r="AD48" i="25"/>
  <c r="AF48" i="25"/>
  <c r="AG48" i="25"/>
  <c r="AI48" i="25"/>
  <c r="AJ48" i="25"/>
  <c r="AL48" i="25"/>
  <c r="AM48" i="25"/>
  <c r="F49" i="25"/>
  <c r="AD49" i="25"/>
  <c r="AF49" i="25"/>
  <c r="AG49" i="25"/>
  <c r="AI49" i="25"/>
  <c r="AJ49" i="25"/>
  <c r="AL49" i="25"/>
  <c r="AM49" i="25"/>
  <c r="F50" i="25"/>
  <c r="AD50" i="25"/>
  <c r="AF50" i="25"/>
  <c r="AG50" i="25"/>
  <c r="AI50" i="25"/>
  <c r="AJ50" i="25"/>
  <c r="AK50" i="25"/>
  <c r="AL50" i="25"/>
  <c r="AM50" i="25"/>
  <c r="F51" i="25"/>
  <c r="AD51" i="25"/>
  <c r="AF51" i="25"/>
  <c r="AG51" i="25"/>
  <c r="AI51" i="25"/>
  <c r="AJ51" i="25"/>
  <c r="AK51" i="25"/>
  <c r="AL51" i="25"/>
  <c r="AM51" i="25"/>
  <c r="F52" i="25"/>
  <c r="AD52" i="25"/>
  <c r="AF52" i="25"/>
  <c r="AG52" i="25"/>
  <c r="AI52" i="25"/>
  <c r="AJ52" i="25"/>
  <c r="AK52" i="25"/>
  <c r="AL52" i="25"/>
  <c r="AM52" i="25"/>
  <c r="F53" i="25"/>
  <c r="AD53" i="25"/>
  <c r="AF53" i="25"/>
  <c r="AG53" i="25"/>
  <c r="AI53" i="25"/>
  <c r="AJ53" i="25"/>
  <c r="AK53" i="25"/>
  <c r="AL53" i="25"/>
  <c r="AM53" i="25"/>
  <c r="F54" i="25"/>
  <c r="AD54" i="25"/>
  <c r="AF54" i="25"/>
  <c r="AG54" i="25"/>
  <c r="AI54" i="25"/>
  <c r="AJ54" i="25"/>
  <c r="AK54" i="25"/>
  <c r="AL54" i="25"/>
  <c r="AM54" i="25"/>
  <c r="F55" i="25"/>
  <c r="AD55" i="25"/>
  <c r="AF55" i="25"/>
  <c r="AG55" i="25"/>
  <c r="AI55" i="25"/>
  <c r="AJ55" i="25"/>
  <c r="AK55" i="25"/>
  <c r="AL55" i="25"/>
  <c r="AM55" i="25"/>
  <c r="F56" i="25"/>
  <c r="AD56" i="25"/>
  <c r="AF56" i="25"/>
  <c r="AG56" i="25"/>
  <c r="AI56" i="25"/>
  <c r="AJ56" i="25"/>
  <c r="AK56" i="25"/>
  <c r="AL56" i="25"/>
  <c r="AM56" i="25"/>
  <c r="F57" i="25"/>
  <c r="AD57" i="25"/>
  <c r="AF57" i="25"/>
  <c r="AG57" i="25"/>
  <c r="AI57" i="25"/>
  <c r="AJ57" i="25"/>
  <c r="AK57" i="25"/>
  <c r="AL57" i="25"/>
  <c r="AM57" i="25"/>
  <c r="F58" i="25"/>
  <c r="AD58" i="25"/>
  <c r="AF58" i="25"/>
  <c r="AG58" i="25"/>
  <c r="AI58" i="25"/>
  <c r="AJ58" i="25"/>
  <c r="AK58" i="25"/>
  <c r="AL58" i="25"/>
  <c r="AM58" i="25"/>
  <c r="F59" i="25"/>
  <c r="AD59" i="25"/>
  <c r="AF59" i="25"/>
  <c r="AG59" i="25"/>
  <c r="AI59" i="25"/>
  <c r="AJ59" i="25"/>
  <c r="AK59" i="25"/>
  <c r="AL59" i="25"/>
  <c r="AM59" i="25"/>
  <c r="F60" i="25"/>
  <c r="AD60" i="25"/>
  <c r="AF60" i="25"/>
  <c r="AG60" i="25"/>
  <c r="AI60" i="25"/>
  <c r="AJ60" i="25"/>
  <c r="AK60" i="25"/>
  <c r="AL60" i="25"/>
  <c r="AM60" i="25"/>
  <c r="F61" i="25"/>
  <c r="AD61" i="25"/>
  <c r="AF61" i="25"/>
  <c r="AG61" i="25"/>
  <c r="AI61" i="25"/>
  <c r="AJ61" i="25"/>
  <c r="AK61" i="25"/>
  <c r="AL61" i="25"/>
  <c r="AM61" i="25"/>
  <c r="F62" i="25"/>
  <c r="AD62" i="25"/>
  <c r="AF62" i="25"/>
  <c r="AG62" i="25"/>
  <c r="AI62" i="25"/>
  <c r="AJ62" i="25"/>
  <c r="AK62" i="25"/>
  <c r="AL62" i="25"/>
  <c r="AM62" i="25"/>
  <c r="F63" i="25"/>
  <c r="AD63" i="25"/>
  <c r="AF63" i="25"/>
  <c r="AG63" i="25"/>
  <c r="AI63" i="25"/>
  <c r="AJ63" i="25"/>
  <c r="AK63" i="25"/>
  <c r="AL63" i="25"/>
  <c r="AM63" i="25"/>
  <c r="F64" i="25"/>
  <c r="AD64" i="25"/>
  <c r="AF64" i="25"/>
  <c r="AG64" i="25"/>
  <c r="AI64" i="25"/>
  <c r="AJ64" i="25"/>
  <c r="AK64" i="25"/>
  <c r="AL64" i="25"/>
  <c r="AM64" i="25"/>
  <c r="F65" i="25"/>
  <c r="AD65" i="25"/>
  <c r="AF65" i="25"/>
  <c r="AG65" i="25"/>
  <c r="AI65" i="25"/>
  <c r="AJ65" i="25"/>
  <c r="AK65" i="25"/>
  <c r="AL65" i="25"/>
  <c r="AM65" i="25"/>
  <c r="F66" i="25"/>
  <c r="AD66" i="25"/>
  <c r="AF66" i="25"/>
  <c r="AG66" i="25"/>
  <c r="AI66" i="25"/>
  <c r="AJ66" i="25"/>
  <c r="AK66" i="25"/>
  <c r="AL66" i="25"/>
  <c r="AM66" i="25"/>
  <c r="F67" i="25"/>
  <c r="AD67" i="25"/>
  <c r="AF67" i="25"/>
  <c r="AG67" i="25"/>
  <c r="AI67" i="25"/>
  <c r="AJ67" i="25"/>
  <c r="AK67" i="25"/>
  <c r="AL67" i="25"/>
  <c r="AM67" i="25"/>
  <c r="F68" i="25"/>
  <c r="AD68" i="25"/>
  <c r="AF68" i="25"/>
  <c r="AG68" i="25"/>
  <c r="AI68" i="25"/>
  <c r="AJ68" i="25"/>
  <c r="AK68" i="25"/>
  <c r="AL68" i="25"/>
  <c r="AM68" i="25"/>
  <c r="F69" i="25"/>
  <c r="AD69" i="25"/>
  <c r="AF69" i="25"/>
  <c r="AG69" i="25"/>
  <c r="AI69" i="25"/>
  <c r="AJ69" i="25"/>
  <c r="AK69" i="25"/>
  <c r="AL69" i="25"/>
  <c r="AM69" i="25"/>
  <c r="F70" i="25"/>
  <c r="AD70" i="25"/>
  <c r="AF70" i="25"/>
  <c r="AG70" i="25"/>
  <c r="AI70" i="25"/>
  <c r="AJ70" i="25"/>
  <c r="AK70" i="25"/>
  <c r="AL70" i="25"/>
  <c r="AM70" i="25"/>
  <c r="F71" i="25"/>
  <c r="AD71" i="25"/>
  <c r="AF71" i="25"/>
  <c r="AG71" i="25"/>
  <c r="AI71" i="25"/>
  <c r="AJ71" i="25"/>
  <c r="AK71" i="25"/>
  <c r="AL71" i="25"/>
  <c r="AM71" i="25"/>
  <c r="F72" i="25"/>
  <c r="AD72" i="25"/>
  <c r="AF72" i="25"/>
  <c r="AG72" i="25"/>
  <c r="AI72" i="25"/>
  <c r="AJ72" i="25"/>
  <c r="AK72" i="25"/>
  <c r="AL72" i="25"/>
  <c r="AM72" i="25"/>
  <c r="F73" i="25"/>
  <c r="AD73" i="25"/>
  <c r="AF73" i="25"/>
  <c r="AG73" i="25"/>
  <c r="AI73" i="25"/>
  <c r="AJ73" i="25"/>
  <c r="AK73" i="25"/>
  <c r="AL73" i="25"/>
  <c r="AM73" i="25"/>
  <c r="F74" i="25"/>
  <c r="AD74" i="25"/>
  <c r="AF74" i="25"/>
  <c r="AG74" i="25"/>
  <c r="AI74" i="25"/>
  <c r="AJ74" i="25"/>
  <c r="AK74" i="25"/>
  <c r="AL74" i="25"/>
  <c r="AM74" i="25"/>
  <c r="F75" i="25"/>
  <c r="AD75" i="25"/>
  <c r="AF75" i="25"/>
  <c r="AG75" i="25"/>
  <c r="AI75" i="25"/>
  <c r="AJ75" i="25"/>
  <c r="AL75" i="25"/>
  <c r="AM75" i="25"/>
  <c r="F76" i="25"/>
  <c r="AD76" i="25"/>
  <c r="AF76" i="25"/>
  <c r="AG76" i="25"/>
  <c r="AI76" i="25"/>
  <c r="AJ76" i="25"/>
  <c r="AK76" i="25"/>
  <c r="AL76" i="25"/>
  <c r="AM76" i="25"/>
  <c r="F77" i="25"/>
  <c r="AD77" i="25"/>
  <c r="AF77" i="25"/>
  <c r="AG77" i="25"/>
  <c r="AI77" i="25"/>
  <c r="AJ77" i="25"/>
  <c r="AL77" i="25"/>
  <c r="AM77" i="25"/>
  <c r="F78" i="25"/>
  <c r="AD78" i="25"/>
  <c r="AF78" i="25"/>
  <c r="AG78" i="25"/>
  <c r="AI78" i="25"/>
  <c r="AJ78" i="25"/>
  <c r="AK78" i="25"/>
  <c r="AL78" i="25"/>
  <c r="AM78" i="25"/>
  <c r="F79" i="25"/>
  <c r="AD79" i="25"/>
  <c r="AF79" i="25"/>
  <c r="AG79" i="25"/>
  <c r="AI79" i="25"/>
  <c r="AJ79" i="25"/>
  <c r="AK79" i="25"/>
  <c r="AL79" i="25"/>
  <c r="AM79" i="25"/>
  <c r="F80" i="25"/>
  <c r="AD80" i="25"/>
  <c r="AF80" i="25"/>
  <c r="AG80" i="25"/>
  <c r="AI80" i="25"/>
  <c r="AJ80" i="25"/>
  <c r="AL80" i="25"/>
  <c r="AM80" i="25"/>
  <c r="F81" i="25"/>
  <c r="AD81" i="25"/>
  <c r="AF81" i="25"/>
  <c r="AG81" i="25"/>
  <c r="AI81" i="25"/>
  <c r="AJ81" i="25"/>
  <c r="AL81" i="25"/>
  <c r="AM81" i="25"/>
  <c r="F82" i="25"/>
  <c r="AD82" i="25"/>
  <c r="AF82" i="25"/>
  <c r="AG82" i="25"/>
  <c r="AI82" i="25"/>
  <c r="AJ82" i="25"/>
  <c r="AK82" i="25"/>
  <c r="AL82" i="25"/>
  <c r="AM82" i="25"/>
  <c r="F83" i="25"/>
  <c r="AD83" i="25"/>
  <c r="AF83" i="25"/>
  <c r="AG83" i="25"/>
  <c r="AI83" i="25"/>
  <c r="AJ83" i="25"/>
  <c r="AL83" i="25"/>
  <c r="AM83" i="25"/>
  <c r="F84" i="25"/>
  <c r="AD84" i="25"/>
  <c r="AF84" i="25"/>
  <c r="AG84" i="25"/>
  <c r="AI84" i="25"/>
  <c r="AJ84" i="25"/>
  <c r="AK84" i="25"/>
  <c r="AL84" i="25"/>
  <c r="AM84" i="25"/>
  <c r="F85" i="25"/>
  <c r="AD85" i="25"/>
  <c r="AF85" i="25"/>
  <c r="AG85" i="25"/>
  <c r="AI85" i="25"/>
  <c r="AJ85" i="25"/>
  <c r="AK85" i="25"/>
  <c r="AL85" i="25"/>
  <c r="AM85" i="25"/>
  <c r="F86" i="25"/>
  <c r="AD86" i="25"/>
  <c r="AF86" i="25"/>
  <c r="AG86" i="25"/>
  <c r="AI86" i="25"/>
  <c r="AJ86" i="25"/>
  <c r="AK86" i="25"/>
  <c r="AL86" i="25"/>
  <c r="AM86" i="25"/>
  <c r="F87" i="25"/>
  <c r="AD87" i="25"/>
  <c r="AF87" i="25"/>
  <c r="AG87" i="25"/>
  <c r="AI87" i="25"/>
  <c r="AJ87" i="25"/>
  <c r="AK87" i="25"/>
  <c r="AL87" i="25"/>
  <c r="AM87" i="25"/>
  <c r="F88" i="25"/>
  <c r="AD88" i="25"/>
  <c r="AF88" i="25"/>
  <c r="AG88" i="25"/>
  <c r="AI88" i="25"/>
  <c r="AJ88" i="25"/>
  <c r="AL88" i="25"/>
  <c r="AM88" i="25"/>
  <c r="F89" i="25"/>
  <c r="AD89" i="25"/>
  <c r="AF89" i="25"/>
  <c r="AG89" i="25"/>
  <c r="AI89" i="25"/>
  <c r="AJ89" i="25"/>
  <c r="AK89" i="25"/>
  <c r="AL89" i="25"/>
  <c r="AM89" i="25"/>
  <c r="F90" i="25"/>
  <c r="AD90" i="25"/>
  <c r="AF90" i="25"/>
  <c r="AG90" i="25"/>
  <c r="AI90" i="25"/>
  <c r="AJ90" i="25"/>
  <c r="AL90" i="25"/>
  <c r="AM90" i="25"/>
  <c r="F91" i="25"/>
  <c r="AD91" i="25"/>
  <c r="AF91" i="25"/>
  <c r="AG91" i="25"/>
  <c r="AI91" i="25"/>
  <c r="AJ91" i="25"/>
  <c r="AK91" i="25"/>
  <c r="AL91" i="25"/>
  <c r="AM91" i="25"/>
  <c r="F92" i="25"/>
  <c r="AD92" i="25"/>
  <c r="AF92" i="25"/>
  <c r="AG92" i="25"/>
  <c r="AI92" i="25"/>
  <c r="AJ92" i="25"/>
  <c r="AL92" i="25"/>
  <c r="AM92" i="25"/>
  <c r="F93" i="25"/>
  <c r="AD93" i="25"/>
  <c r="AF93" i="25"/>
  <c r="AG93" i="25"/>
  <c r="AI93" i="25"/>
  <c r="AJ93" i="25"/>
  <c r="AL93" i="25"/>
  <c r="AM93" i="25"/>
  <c r="F94" i="25"/>
  <c r="AD94" i="25"/>
  <c r="AF94" i="25"/>
  <c r="AG94" i="25"/>
  <c r="AI94" i="25"/>
  <c r="AJ94" i="25"/>
  <c r="AK94" i="25"/>
  <c r="AL94" i="25"/>
  <c r="AM94" i="25"/>
  <c r="F95" i="25"/>
  <c r="AD95" i="25"/>
  <c r="AF95" i="25"/>
  <c r="AG95" i="25"/>
  <c r="AI95" i="25"/>
  <c r="AJ95" i="25"/>
  <c r="AL95" i="25"/>
  <c r="AM95" i="25"/>
  <c r="F96" i="25"/>
  <c r="AD96" i="25"/>
  <c r="AF96" i="25"/>
  <c r="AG96" i="25"/>
  <c r="AI96" i="25"/>
  <c r="AJ96" i="25"/>
  <c r="AK96" i="25"/>
  <c r="AL96" i="25"/>
  <c r="AM96" i="25"/>
  <c r="F97" i="25"/>
  <c r="AD97" i="25"/>
  <c r="AF97" i="25"/>
  <c r="AG97" i="25"/>
  <c r="AI97" i="25"/>
  <c r="AJ97" i="25"/>
  <c r="AL97" i="25"/>
  <c r="AM97" i="25"/>
  <c r="F98" i="25"/>
  <c r="AD98" i="25"/>
  <c r="AF98" i="25"/>
  <c r="AG98" i="25"/>
  <c r="AI98" i="25"/>
  <c r="AJ98" i="25"/>
  <c r="AL98" i="25"/>
  <c r="AM98" i="25"/>
  <c r="F99" i="25"/>
  <c r="AD99" i="25"/>
  <c r="AF99" i="25"/>
  <c r="AG99" i="25"/>
  <c r="AI99" i="25"/>
  <c r="AJ99" i="25"/>
  <c r="AK99" i="25"/>
  <c r="AL99" i="25"/>
  <c r="AM99" i="25"/>
  <c r="F100" i="25"/>
  <c r="AD100" i="25"/>
  <c r="AF100" i="25"/>
  <c r="AG100" i="25"/>
  <c r="AI100" i="25"/>
  <c r="AJ100" i="25"/>
  <c r="AK100" i="25"/>
  <c r="AL100" i="25"/>
  <c r="AM100" i="25"/>
  <c r="F101" i="25"/>
  <c r="AD101" i="25"/>
  <c r="AF101" i="25"/>
  <c r="AG101" i="25"/>
  <c r="AI101" i="25"/>
  <c r="AJ101" i="25"/>
  <c r="AL101" i="25"/>
  <c r="AM101" i="25"/>
  <c r="F102" i="25"/>
  <c r="AD102" i="25"/>
  <c r="AF102" i="25"/>
  <c r="AG102" i="25"/>
  <c r="AI102" i="25"/>
  <c r="AJ102" i="25"/>
  <c r="AL102" i="25"/>
  <c r="AM102" i="25"/>
  <c r="F103" i="25"/>
  <c r="AD103" i="25"/>
  <c r="AF103" i="25"/>
  <c r="AG103" i="25"/>
  <c r="AI103" i="25"/>
  <c r="AJ103" i="25"/>
  <c r="AK103" i="25"/>
  <c r="AL103" i="25"/>
  <c r="AM103" i="25"/>
  <c r="F104" i="25"/>
  <c r="AD104" i="25"/>
  <c r="AF104" i="25"/>
  <c r="AG104" i="25"/>
  <c r="AI104" i="25"/>
  <c r="AJ104" i="25"/>
  <c r="AL104" i="25"/>
  <c r="AM104" i="25"/>
  <c r="AF264" i="25"/>
  <c r="AG264" i="25"/>
  <c r="AJ264" i="25"/>
  <c r="AK264" i="25"/>
  <c r="AL264" i="25"/>
  <c r="AH264" i="25" l="1"/>
  <c r="AE264" i="25"/>
  <c r="A13" i="21" l="1"/>
  <c r="A14" i="21"/>
  <c r="A15" i="21"/>
  <c r="A16" i="21"/>
  <c r="A17" i="21"/>
  <c r="A12" i="21"/>
  <c r="A4" i="21"/>
  <c r="A5" i="21"/>
  <c r="A6" i="21"/>
  <c r="A7" i="21"/>
  <c r="A8" i="21"/>
  <c r="A9" i="21"/>
  <c r="A10" i="21"/>
  <c r="A11" i="21"/>
  <c r="A3" i="21"/>
  <c r="A3" i="18" l="1"/>
  <c r="A4" i="18"/>
  <c r="A5" i="18"/>
  <c r="A6" i="18"/>
  <c r="A7" i="18"/>
  <c r="A8" i="18"/>
  <c r="A9" i="18"/>
  <c r="A10" i="18"/>
  <c r="A11" i="18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" i="5"/>
  <c r="X321" i="11"/>
  <c r="S75" i="12"/>
  <c r="J271" i="16"/>
  <c r="F271" i="16"/>
  <c r="E271" i="16"/>
  <c r="B271" i="16"/>
  <c r="I107" i="12" l="1"/>
  <c r="M107" i="12"/>
  <c r="N107" i="12"/>
  <c r="O107" i="12"/>
  <c r="P107" i="12"/>
  <c r="Q107" i="12"/>
  <c r="R107" i="12"/>
  <c r="I108" i="12"/>
  <c r="M108" i="12"/>
  <c r="N108" i="12"/>
  <c r="O108" i="12"/>
  <c r="P108" i="12"/>
  <c r="Q108" i="12"/>
  <c r="R108" i="12"/>
  <c r="I109" i="12"/>
  <c r="M109" i="12"/>
  <c r="N109" i="12"/>
  <c r="O109" i="12"/>
  <c r="P109" i="12"/>
  <c r="Q109" i="12"/>
  <c r="R109" i="12"/>
  <c r="I110" i="12"/>
  <c r="M110" i="12"/>
  <c r="N110" i="12"/>
  <c r="O110" i="12"/>
  <c r="P110" i="12"/>
  <c r="Q110" i="12"/>
  <c r="R110" i="12"/>
  <c r="I111" i="12"/>
  <c r="M111" i="12"/>
  <c r="N111" i="12"/>
  <c r="O111" i="12"/>
  <c r="P111" i="12"/>
  <c r="Q111" i="12"/>
  <c r="R111" i="12"/>
  <c r="I112" i="12"/>
  <c r="M112" i="12"/>
  <c r="N112" i="12"/>
  <c r="O112" i="12"/>
  <c r="P112" i="12"/>
  <c r="Q112" i="12"/>
  <c r="R112" i="12"/>
  <c r="I113" i="12"/>
  <c r="M113" i="12"/>
  <c r="N113" i="12"/>
  <c r="O113" i="12"/>
  <c r="P113" i="12"/>
  <c r="Q113" i="12"/>
  <c r="R113" i="12"/>
  <c r="I114" i="12"/>
  <c r="M114" i="12"/>
  <c r="N114" i="12"/>
  <c r="O114" i="12"/>
  <c r="P114" i="12"/>
  <c r="Q114" i="12"/>
  <c r="R114" i="12"/>
  <c r="I115" i="12"/>
  <c r="M115" i="12"/>
  <c r="N115" i="12"/>
  <c r="O115" i="12"/>
  <c r="P115" i="12"/>
  <c r="Q115" i="12"/>
  <c r="R115" i="12"/>
  <c r="I116" i="12"/>
  <c r="M116" i="12"/>
  <c r="N116" i="12"/>
  <c r="O116" i="12"/>
  <c r="P116" i="12"/>
  <c r="Q116" i="12"/>
  <c r="R116" i="12"/>
  <c r="I117" i="12"/>
  <c r="M117" i="12"/>
  <c r="N117" i="12"/>
  <c r="O117" i="12"/>
  <c r="P117" i="12"/>
  <c r="Q117" i="12"/>
  <c r="R117" i="12"/>
  <c r="I118" i="12"/>
  <c r="M118" i="12"/>
  <c r="N118" i="12"/>
  <c r="O118" i="12"/>
  <c r="P118" i="12"/>
  <c r="Q118" i="12"/>
  <c r="R118" i="12"/>
  <c r="J272" i="16"/>
  <c r="F272" i="16"/>
  <c r="E272" i="16"/>
  <c r="B272" i="16"/>
  <c r="J257" i="16"/>
  <c r="F257" i="16"/>
  <c r="E257" i="16"/>
  <c r="B257" i="16"/>
  <c r="J256" i="16"/>
  <c r="F256" i="16"/>
  <c r="E256" i="16"/>
  <c r="B256" i="16"/>
  <c r="J263" i="16"/>
  <c r="F263" i="16"/>
  <c r="E263" i="16"/>
  <c r="B263" i="16"/>
  <c r="AI93" i="12"/>
  <c r="AD93" i="12"/>
  <c r="Y93" i="12"/>
  <c r="V93" i="12"/>
  <c r="U93" i="12"/>
  <c r="T93" i="12"/>
  <c r="S93" i="12"/>
  <c r="R93" i="12"/>
  <c r="Q93" i="12"/>
  <c r="P93" i="12"/>
  <c r="O93" i="12"/>
  <c r="N93" i="12"/>
  <c r="M93" i="12"/>
  <c r="I93" i="12"/>
  <c r="E93" i="12"/>
  <c r="AI97" i="12"/>
  <c r="AD97" i="12"/>
  <c r="Y97" i="12"/>
  <c r="V97" i="12"/>
  <c r="U97" i="12"/>
  <c r="T97" i="12"/>
  <c r="S97" i="12"/>
  <c r="R97" i="12"/>
  <c r="Q97" i="12"/>
  <c r="P97" i="12"/>
  <c r="O97" i="12"/>
  <c r="N97" i="12"/>
  <c r="M97" i="12"/>
  <c r="I97" i="12"/>
  <c r="E97" i="12"/>
  <c r="AI95" i="12"/>
  <c r="AD95" i="12"/>
  <c r="Y95" i="12"/>
  <c r="V95" i="12"/>
  <c r="U95" i="12"/>
  <c r="T95" i="12"/>
  <c r="S95" i="12"/>
  <c r="R95" i="12"/>
  <c r="Q95" i="12"/>
  <c r="P95" i="12"/>
  <c r="O95" i="12"/>
  <c r="N95" i="12"/>
  <c r="M95" i="12"/>
  <c r="I95" i="12"/>
  <c r="E95" i="12"/>
  <c r="I5" i="22"/>
  <c r="AI88" i="12"/>
  <c r="AD88" i="12"/>
  <c r="Y88" i="12"/>
  <c r="V88" i="12"/>
  <c r="U88" i="12"/>
  <c r="T88" i="12"/>
  <c r="S88" i="12"/>
  <c r="R88" i="12"/>
  <c r="Q88" i="12"/>
  <c r="P88" i="12"/>
  <c r="O88" i="12"/>
  <c r="N88" i="12"/>
  <c r="M88" i="12"/>
  <c r="I88" i="12"/>
  <c r="E88" i="12"/>
  <c r="J143" i="14" l="1"/>
  <c r="J144" i="14"/>
  <c r="I4" i="22"/>
  <c r="AI89" i="12"/>
  <c r="AD89" i="12"/>
  <c r="Y89" i="12"/>
  <c r="V89" i="12"/>
  <c r="U89" i="12"/>
  <c r="T89" i="12"/>
  <c r="S89" i="12"/>
  <c r="R89" i="12"/>
  <c r="Q89" i="12"/>
  <c r="P89" i="12"/>
  <c r="O89" i="12"/>
  <c r="N89" i="12"/>
  <c r="M89" i="12"/>
  <c r="I89" i="12"/>
  <c r="E89" i="12"/>
  <c r="AI99" i="12"/>
  <c r="AD99" i="12"/>
  <c r="Y99" i="12"/>
  <c r="V99" i="12"/>
  <c r="U99" i="12"/>
  <c r="T99" i="12"/>
  <c r="S99" i="12"/>
  <c r="R99" i="12"/>
  <c r="Q99" i="12"/>
  <c r="P99" i="12"/>
  <c r="O99" i="12"/>
  <c r="N99" i="12"/>
  <c r="M99" i="12"/>
  <c r="I99" i="12"/>
  <c r="E99" i="12"/>
  <c r="AC148" i="14" l="1"/>
  <c r="AC147" i="14"/>
  <c r="AC146" i="14"/>
  <c r="I3" i="22"/>
  <c r="J239" i="16"/>
  <c r="F239" i="16"/>
  <c r="E239" i="16"/>
  <c r="B239" i="16"/>
  <c r="J238" i="16" l="1"/>
  <c r="F238" i="16"/>
  <c r="E238" i="16"/>
  <c r="B238" i="16"/>
  <c r="I297" i="22"/>
  <c r="C297" i="22"/>
  <c r="I296" i="22"/>
  <c r="C296" i="22"/>
  <c r="I295" i="22"/>
  <c r="C295" i="22"/>
  <c r="I294" i="22"/>
  <c r="C294" i="22"/>
  <c r="I293" i="22"/>
  <c r="C293" i="22"/>
  <c r="I292" i="22"/>
  <c r="C292" i="22"/>
  <c r="I291" i="22"/>
  <c r="C291" i="22"/>
  <c r="I290" i="22"/>
  <c r="C290" i="22"/>
  <c r="I289" i="22"/>
  <c r="C289" i="22"/>
  <c r="I288" i="22"/>
  <c r="C288" i="22"/>
  <c r="I287" i="22"/>
  <c r="C287" i="22"/>
  <c r="I286" i="22"/>
  <c r="C286" i="22"/>
  <c r="I285" i="22"/>
  <c r="C285" i="22"/>
  <c r="I284" i="22"/>
  <c r="C284" i="22"/>
  <c r="I283" i="22"/>
  <c r="C283" i="22"/>
  <c r="I282" i="22"/>
  <c r="C282" i="22"/>
  <c r="I281" i="22"/>
  <c r="C281" i="22"/>
  <c r="I280" i="22"/>
  <c r="C280" i="22"/>
  <c r="I279" i="22"/>
  <c r="C279" i="22"/>
  <c r="I278" i="22"/>
  <c r="C278" i="22"/>
  <c r="I277" i="22"/>
  <c r="C277" i="22"/>
  <c r="I276" i="22"/>
  <c r="C276" i="22"/>
  <c r="I275" i="22"/>
  <c r="C275" i="22"/>
  <c r="I274" i="22"/>
  <c r="C274" i="22"/>
  <c r="I273" i="22"/>
  <c r="C273" i="22"/>
  <c r="I272" i="22"/>
  <c r="C272" i="22"/>
  <c r="I271" i="22"/>
  <c r="C271" i="22"/>
  <c r="I270" i="22"/>
  <c r="C270" i="22"/>
  <c r="I269" i="22"/>
  <c r="C269" i="22"/>
  <c r="I268" i="22"/>
  <c r="C268" i="22"/>
  <c r="I267" i="22"/>
  <c r="C267" i="22"/>
  <c r="I266" i="22"/>
  <c r="C266" i="22"/>
  <c r="I265" i="22"/>
  <c r="C265" i="22"/>
  <c r="I264" i="22"/>
  <c r="C264" i="22"/>
  <c r="I263" i="22"/>
  <c r="C263" i="22"/>
  <c r="I262" i="22"/>
  <c r="C262" i="22"/>
  <c r="I261" i="22"/>
  <c r="C261" i="22"/>
  <c r="I260" i="22"/>
  <c r="C260" i="22"/>
  <c r="I259" i="22"/>
  <c r="C259" i="22"/>
  <c r="I258" i="22"/>
  <c r="C258" i="22"/>
  <c r="I257" i="22"/>
  <c r="C257" i="22"/>
  <c r="I256" i="22"/>
  <c r="C256" i="22"/>
  <c r="I255" i="22"/>
  <c r="C255" i="22"/>
  <c r="I254" i="22"/>
  <c r="C254" i="22"/>
  <c r="I253" i="22"/>
  <c r="C253" i="22"/>
  <c r="I252" i="22"/>
  <c r="C252" i="22"/>
  <c r="I251" i="22"/>
  <c r="C251" i="22"/>
  <c r="I250" i="22"/>
  <c r="C250" i="22"/>
  <c r="I249" i="22"/>
  <c r="C249" i="22"/>
  <c r="I248" i="22"/>
  <c r="C248" i="22"/>
  <c r="I247" i="22"/>
  <c r="C247" i="22"/>
  <c r="I246" i="22"/>
  <c r="C246" i="22"/>
  <c r="I245" i="22"/>
  <c r="C245" i="22"/>
  <c r="I244" i="22"/>
  <c r="C244" i="22"/>
  <c r="I243" i="22"/>
  <c r="C243" i="22"/>
  <c r="I242" i="22"/>
  <c r="C242" i="22"/>
  <c r="I241" i="22"/>
  <c r="C241" i="22"/>
  <c r="I240" i="22"/>
  <c r="C240" i="22"/>
  <c r="I239" i="22"/>
  <c r="C239" i="22"/>
  <c r="I238" i="22"/>
  <c r="C238" i="22"/>
  <c r="I237" i="22"/>
  <c r="C237" i="22"/>
  <c r="I236" i="22"/>
  <c r="C236" i="22"/>
  <c r="I235" i="22"/>
  <c r="C235" i="22"/>
  <c r="I234" i="22"/>
  <c r="C234" i="22"/>
  <c r="I233" i="22"/>
  <c r="C233" i="22"/>
  <c r="I232" i="22"/>
  <c r="C232" i="22"/>
  <c r="I231" i="22"/>
  <c r="C231" i="22"/>
  <c r="I230" i="22"/>
  <c r="C230" i="22"/>
  <c r="I229" i="22"/>
  <c r="C229" i="22"/>
  <c r="I228" i="22"/>
  <c r="C228" i="22"/>
  <c r="I227" i="22"/>
  <c r="C227" i="22"/>
  <c r="I226" i="22"/>
  <c r="C226" i="22"/>
  <c r="I225" i="22"/>
  <c r="C225" i="22"/>
  <c r="I224" i="22"/>
  <c r="C224" i="22"/>
  <c r="I223" i="22"/>
  <c r="C223" i="22"/>
  <c r="I222" i="22"/>
  <c r="C222" i="22"/>
  <c r="I221" i="22"/>
  <c r="C221" i="22"/>
  <c r="I220" i="22"/>
  <c r="C220" i="22"/>
  <c r="I219" i="22"/>
  <c r="C219" i="22"/>
  <c r="I218" i="22"/>
  <c r="C218" i="22"/>
  <c r="I217" i="22"/>
  <c r="C217" i="22"/>
  <c r="I216" i="22"/>
  <c r="C216" i="22"/>
  <c r="I215" i="22"/>
  <c r="C215" i="22"/>
  <c r="I214" i="22"/>
  <c r="C214" i="22"/>
  <c r="I213" i="22"/>
  <c r="C213" i="22"/>
  <c r="I212" i="22"/>
  <c r="C212" i="22"/>
  <c r="I211" i="22"/>
  <c r="C211" i="22"/>
  <c r="I210" i="22"/>
  <c r="C210" i="22"/>
  <c r="I209" i="22"/>
  <c r="C209" i="22"/>
  <c r="I208" i="22"/>
  <c r="C208" i="22"/>
  <c r="I207" i="22"/>
  <c r="C207" i="22"/>
  <c r="I206" i="22"/>
  <c r="C206" i="22"/>
  <c r="I205" i="22"/>
  <c r="C205" i="22"/>
  <c r="I204" i="22"/>
  <c r="C204" i="22"/>
  <c r="I203" i="22"/>
  <c r="C203" i="22"/>
  <c r="I202" i="22"/>
  <c r="C202" i="22"/>
  <c r="I201" i="22"/>
  <c r="C201" i="22"/>
  <c r="I200" i="22"/>
  <c r="C200" i="22"/>
  <c r="I199" i="22"/>
  <c r="C199" i="22"/>
  <c r="I198" i="22"/>
  <c r="C198" i="22"/>
  <c r="I197" i="22"/>
  <c r="C197" i="22"/>
  <c r="I196" i="22"/>
  <c r="C196" i="22"/>
  <c r="I195" i="22"/>
  <c r="C195" i="22"/>
  <c r="I194" i="22"/>
  <c r="C194" i="22"/>
  <c r="I193" i="22"/>
  <c r="C193" i="22"/>
  <c r="I192" i="22"/>
  <c r="C192" i="22"/>
  <c r="I191" i="22"/>
  <c r="C191" i="22"/>
  <c r="I190" i="22"/>
  <c r="C190" i="22"/>
  <c r="I189" i="22"/>
  <c r="C189" i="22"/>
  <c r="I188" i="22"/>
  <c r="C188" i="22"/>
  <c r="I187" i="22"/>
  <c r="C187" i="22"/>
  <c r="I186" i="22"/>
  <c r="C186" i="22"/>
  <c r="I185" i="22"/>
  <c r="C185" i="22"/>
  <c r="I184" i="22"/>
  <c r="C184" i="22"/>
  <c r="I183" i="22"/>
  <c r="C183" i="22"/>
  <c r="I182" i="22"/>
  <c r="C182" i="22"/>
  <c r="I181" i="22"/>
  <c r="C181" i="22"/>
  <c r="I180" i="22"/>
  <c r="C180" i="22"/>
  <c r="I179" i="22"/>
  <c r="C179" i="22"/>
  <c r="I178" i="22"/>
  <c r="C178" i="22"/>
  <c r="I177" i="22"/>
  <c r="C177" i="22"/>
  <c r="I176" i="22"/>
  <c r="C176" i="22"/>
  <c r="I175" i="22"/>
  <c r="C175" i="22"/>
  <c r="I174" i="22"/>
  <c r="C174" i="22"/>
  <c r="I173" i="22"/>
  <c r="C173" i="22"/>
  <c r="I172" i="22"/>
  <c r="C172" i="22"/>
  <c r="I171" i="22"/>
  <c r="C171" i="22"/>
  <c r="I170" i="22"/>
  <c r="C170" i="22"/>
  <c r="I169" i="22"/>
  <c r="C169" i="22"/>
  <c r="I168" i="22"/>
  <c r="C168" i="22"/>
  <c r="I167" i="22"/>
  <c r="C167" i="22"/>
  <c r="I166" i="22"/>
  <c r="C166" i="22"/>
  <c r="I165" i="22"/>
  <c r="C165" i="22"/>
  <c r="I164" i="22"/>
  <c r="C164" i="22"/>
  <c r="I163" i="22"/>
  <c r="C163" i="22"/>
  <c r="I162" i="22"/>
  <c r="C162" i="22"/>
  <c r="I161" i="22"/>
  <c r="C161" i="22"/>
  <c r="I160" i="22"/>
  <c r="C160" i="22"/>
  <c r="I159" i="22"/>
  <c r="C159" i="22"/>
  <c r="I158" i="22"/>
  <c r="C158" i="22"/>
  <c r="I157" i="22"/>
  <c r="C157" i="22"/>
  <c r="I156" i="22"/>
  <c r="C156" i="22"/>
  <c r="I155" i="22"/>
  <c r="C155" i="22"/>
  <c r="I154" i="22"/>
  <c r="C154" i="22"/>
  <c r="I153" i="22"/>
  <c r="C153" i="22"/>
  <c r="I152" i="22"/>
  <c r="C152" i="22"/>
  <c r="I151" i="22"/>
  <c r="C151" i="22"/>
  <c r="I150" i="22"/>
  <c r="C150" i="22"/>
  <c r="I149" i="22"/>
  <c r="C149" i="22"/>
  <c r="I148" i="22"/>
  <c r="C148" i="22"/>
  <c r="I147" i="22"/>
  <c r="C147" i="22"/>
  <c r="I146" i="22"/>
  <c r="C146" i="22"/>
  <c r="I145" i="22"/>
  <c r="C145" i="22"/>
  <c r="I144" i="22"/>
  <c r="C144" i="22"/>
  <c r="I143" i="22"/>
  <c r="C143" i="22"/>
  <c r="I142" i="22"/>
  <c r="C142" i="22"/>
  <c r="I141" i="22"/>
  <c r="C141" i="22"/>
  <c r="I140" i="22"/>
  <c r="C140" i="22"/>
  <c r="I139" i="22"/>
  <c r="C139" i="22"/>
  <c r="I138" i="22"/>
  <c r="C138" i="22"/>
  <c r="I137" i="22"/>
  <c r="C137" i="22"/>
  <c r="I136" i="22"/>
  <c r="C136" i="22"/>
  <c r="I135" i="22"/>
  <c r="C135" i="22"/>
  <c r="I134" i="22"/>
  <c r="C134" i="22"/>
  <c r="I133" i="22"/>
  <c r="C133" i="22"/>
  <c r="I132" i="22"/>
  <c r="C132" i="22"/>
  <c r="I131" i="22"/>
  <c r="C131" i="22"/>
  <c r="I130" i="22"/>
  <c r="C130" i="22"/>
  <c r="I129" i="22"/>
  <c r="C129" i="22"/>
  <c r="I128" i="22"/>
  <c r="C128" i="22"/>
  <c r="I127" i="22"/>
  <c r="C127" i="22"/>
  <c r="I126" i="22"/>
  <c r="C126" i="22"/>
  <c r="I125" i="22"/>
  <c r="C125" i="22"/>
  <c r="I124" i="22"/>
  <c r="C124" i="22"/>
  <c r="I123" i="22"/>
  <c r="C123" i="22"/>
  <c r="I122" i="22"/>
  <c r="C122" i="22"/>
  <c r="I121" i="22"/>
  <c r="C121" i="22"/>
  <c r="I120" i="22"/>
  <c r="C120" i="22"/>
  <c r="I119" i="22"/>
  <c r="C119" i="22"/>
  <c r="I118" i="22"/>
  <c r="C118" i="22"/>
  <c r="I117" i="22"/>
  <c r="C117" i="22"/>
  <c r="I116" i="22"/>
  <c r="C116" i="22"/>
  <c r="I115" i="22"/>
  <c r="C115" i="22"/>
  <c r="I114" i="22"/>
  <c r="C114" i="22"/>
  <c r="I113" i="22"/>
  <c r="C113" i="22"/>
  <c r="I112" i="22"/>
  <c r="C112" i="22"/>
  <c r="I111" i="22"/>
  <c r="C111" i="22"/>
  <c r="I110" i="22"/>
  <c r="C110" i="22"/>
  <c r="I109" i="22"/>
  <c r="C109" i="22"/>
  <c r="I108" i="22"/>
  <c r="C108" i="22"/>
  <c r="I107" i="22"/>
  <c r="C107" i="22"/>
  <c r="I106" i="22"/>
  <c r="C106" i="22"/>
  <c r="I105" i="22"/>
  <c r="C105" i="22"/>
  <c r="I104" i="22"/>
  <c r="C104" i="22"/>
  <c r="I103" i="22"/>
  <c r="C103" i="22"/>
  <c r="I102" i="22"/>
  <c r="C102" i="22"/>
  <c r="I101" i="22"/>
  <c r="C101" i="22"/>
  <c r="I100" i="22"/>
  <c r="C100" i="22"/>
  <c r="I99" i="22"/>
  <c r="C99" i="22"/>
  <c r="I98" i="22"/>
  <c r="C98" i="22"/>
  <c r="I97" i="22"/>
  <c r="C97" i="22"/>
  <c r="I96" i="22"/>
  <c r="C96" i="22"/>
  <c r="I95" i="22"/>
  <c r="C95" i="22"/>
  <c r="I94" i="22"/>
  <c r="C94" i="22"/>
  <c r="I93" i="22"/>
  <c r="C93" i="22"/>
  <c r="I92" i="22"/>
  <c r="C92" i="22"/>
  <c r="I91" i="22"/>
  <c r="C91" i="22"/>
  <c r="I90" i="22"/>
  <c r="C90" i="22"/>
  <c r="I89" i="22"/>
  <c r="C89" i="22"/>
  <c r="I88" i="22"/>
  <c r="C88" i="22"/>
  <c r="I87" i="22"/>
  <c r="C87" i="22"/>
  <c r="I86" i="22"/>
  <c r="C86" i="22"/>
  <c r="I85" i="22"/>
  <c r="C85" i="22"/>
  <c r="I84" i="22"/>
  <c r="C84" i="22"/>
  <c r="I83" i="22"/>
  <c r="C83" i="22"/>
  <c r="I82" i="22"/>
  <c r="C82" i="22"/>
  <c r="I81" i="22"/>
  <c r="C81" i="22"/>
  <c r="I80" i="22"/>
  <c r="C80" i="22"/>
  <c r="I79" i="22"/>
  <c r="C79" i="22"/>
  <c r="I78" i="22"/>
  <c r="C78" i="22"/>
  <c r="I77" i="22"/>
  <c r="C77" i="22"/>
  <c r="I76" i="22"/>
  <c r="C76" i="22"/>
  <c r="I75" i="22"/>
  <c r="C75" i="22"/>
  <c r="I74" i="22"/>
  <c r="C74" i="22"/>
  <c r="I73" i="22"/>
  <c r="C73" i="22"/>
  <c r="I72" i="22"/>
  <c r="C72" i="22"/>
  <c r="I71" i="22"/>
  <c r="C71" i="22"/>
  <c r="I70" i="22"/>
  <c r="C70" i="22"/>
  <c r="I69" i="22"/>
  <c r="C69" i="22"/>
  <c r="I68" i="22"/>
  <c r="C68" i="22"/>
  <c r="I67" i="22"/>
  <c r="C67" i="22"/>
  <c r="I66" i="22"/>
  <c r="C66" i="22"/>
  <c r="I65" i="22"/>
  <c r="C65" i="22"/>
  <c r="I64" i="22"/>
  <c r="C64" i="22"/>
  <c r="I63" i="22"/>
  <c r="C63" i="22"/>
  <c r="I62" i="22"/>
  <c r="C62" i="22"/>
  <c r="I61" i="22"/>
  <c r="C61" i="22"/>
  <c r="I60" i="22"/>
  <c r="C60" i="22"/>
  <c r="I59" i="22"/>
  <c r="C59" i="22"/>
  <c r="I58" i="22"/>
  <c r="C58" i="22"/>
  <c r="I57" i="22"/>
  <c r="C57" i="22"/>
  <c r="I56" i="22"/>
  <c r="C56" i="22"/>
  <c r="I55" i="22"/>
  <c r="C55" i="22"/>
  <c r="I54" i="22"/>
  <c r="C54" i="22"/>
  <c r="I53" i="22"/>
  <c r="C53" i="22"/>
  <c r="I52" i="22"/>
  <c r="C52" i="22"/>
  <c r="I51" i="22"/>
  <c r="C51" i="22"/>
  <c r="I50" i="22"/>
  <c r="C50" i="22"/>
  <c r="I49" i="22"/>
  <c r="C49" i="22"/>
  <c r="I48" i="22"/>
  <c r="C48" i="22"/>
  <c r="I47" i="22"/>
  <c r="C47" i="22"/>
  <c r="I46" i="22"/>
  <c r="C46" i="22"/>
  <c r="I45" i="22"/>
  <c r="C45" i="22"/>
  <c r="I44" i="22"/>
  <c r="C44" i="22"/>
  <c r="I43" i="22"/>
  <c r="C43" i="22"/>
  <c r="I42" i="22"/>
  <c r="C42" i="22"/>
  <c r="I41" i="22"/>
  <c r="C41" i="22"/>
  <c r="I40" i="22"/>
  <c r="C40" i="22"/>
  <c r="I39" i="22"/>
  <c r="C39" i="22"/>
  <c r="I38" i="22"/>
  <c r="C38" i="22"/>
  <c r="I37" i="22"/>
  <c r="C37" i="22"/>
  <c r="I36" i="22"/>
  <c r="C36" i="22"/>
  <c r="I35" i="22"/>
  <c r="C35" i="22"/>
  <c r="I34" i="22"/>
  <c r="C34" i="22"/>
  <c r="I33" i="22"/>
  <c r="C33" i="22"/>
  <c r="I32" i="22"/>
  <c r="C32" i="22"/>
  <c r="I31" i="22"/>
  <c r="C31" i="22"/>
  <c r="I30" i="22"/>
  <c r="C30" i="22"/>
  <c r="I29" i="22"/>
  <c r="C29" i="22"/>
  <c r="I28" i="22"/>
  <c r="C28" i="22"/>
  <c r="I27" i="22"/>
  <c r="C27" i="22"/>
  <c r="I26" i="22"/>
  <c r="C26" i="22"/>
  <c r="I25" i="22"/>
  <c r="C25" i="22"/>
  <c r="I24" i="22"/>
  <c r="C24" i="22"/>
  <c r="I23" i="22"/>
  <c r="C23" i="22"/>
  <c r="I22" i="22"/>
  <c r="C22" i="22"/>
  <c r="I21" i="22"/>
  <c r="C21" i="22"/>
  <c r="I20" i="22"/>
  <c r="C20" i="22"/>
  <c r="I19" i="22"/>
  <c r="C19" i="22"/>
  <c r="I18" i="22"/>
  <c r="C18" i="22"/>
  <c r="I17" i="22"/>
  <c r="C17" i="22"/>
  <c r="I16" i="22"/>
  <c r="C16" i="22"/>
  <c r="I15" i="22"/>
  <c r="C15" i="22"/>
  <c r="I14" i="22"/>
  <c r="C14" i="22"/>
  <c r="I13" i="22"/>
  <c r="C13" i="22"/>
  <c r="I12" i="22"/>
  <c r="C12" i="22"/>
  <c r="I11" i="22"/>
  <c r="C11" i="22"/>
  <c r="I10" i="22"/>
  <c r="C10" i="22"/>
  <c r="I9" i="22"/>
  <c r="C9" i="22"/>
  <c r="I8" i="22"/>
  <c r="C8" i="22"/>
  <c r="C7" i="22"/>
  <c r="I6" i="22"/>
  <c r="C6" i="22"/>
  <c r="C5" i="22"/>
  <c r="K2" i="22"/>
  <c r="H2" i="22"/>
  <c r="G2" i="22"/>
  <c r="N10" i="9" s="1"/>
  <c r="AC141" i="14"/>
  <c r="E141" i="14"/>
  <c r="J141" i="14"/>
  <c r="K141" i="14"/>
  <c r="L141" i="14"/>
  <c r="M141" i="14"/>
  <c r="N141" i="14"/>
  <c r="O141" i="14"/>
  <c r="P141" i="14"/>
  <c r="Q141" i="14"/>
  <c r="R141" i="14"/>
  <c r="S141" i="14"/>
  <c r="T141" i="14"/>
  <c r="U141" i="14"/>
  <c r="V141" i="14"/>
  <c r="X141" i="14"/>
  <c r="AH141" i="14"/>
  <c r="J221" i="16"/>
  <c r="B14" i="9"/>
  <c r="E25" i="12"/>
  <c r="K125" i="14"/>
  <c r="U44" i="14"/>
  <c r="N16" i="12"/>
  <c r="J132" i="16"/>
  <c r="J131" i="16"/>
  <c r="J133" i="16"/>
  <c r="J134" i="16"/>
  <c r="J135" i="16"/>
  <c r="J136" i="16"/>
  <c r="J137" i="16"/>
  <c r="I2" i="22" l="1"/>
  <c r="F135" i="16"/>
  <c r="E135" i="16"/>
  <c r="B135" i="16"/>
  <c r="F134" i="16"/>
  <c r="E134" i="16"/>
  <c r="B134" i="16"/>
  <c r="F133" i="16"/>
  <c r="E133" i="16"/>
  <c r="B133" i="16"/>
  <c r="F132" i="16"/>
  <c r="E132" i="16"/>
  <c r="B132" i="16"/>
  <c r="F131" i="16"/>
  <c r="E131" i="16"/>
  <c r="B131" i="16"/>
  <c r="F130" i="16"/>
  <c r="E130" i="16"/>
  <c r="B130" i="16"/>
  <c r="I19" i="12"/>
  <c r="E19" i="12"/>
  <c r="I18" i="12"/>
  <c r="E18" i="12"/>
  <c r="I17" i="12"/>
  <c r="E17" i="12"/>
  <c r="I16" i="12"/>
  <c r="E16" i="12"/>
  <c r="J88" i="14"/>
  <c r="V5" i="21"/>
  <c r="W5" i="21"/>
  <c r="V6" i="21"/>
  <c r="W6" i="21"/>
  <c r="V7" i="21"/>
  <c r="W7" i="21"/>
  <c r="V8" i="21"/>
  <c r="W8" i="21"/>
  <c r="V9" i="21"/>
  <c r="W9" i="21"/>
  <c r="V10" i="21"/>
  <c r="W10" i="21"/>
  <c r="V11" i="21"/>
  <c r="W11" i="21"/>
  <c r="V12" i="21"/>
  <c r="W12" i="21"/>
  <c r="V13" i="21"/>
  <c r="W13" i="21"/>
  <c r="V14" i="21"/>
  <c r="W14" i="21"/>
  <c r="V15" i="21"/>
  <c r="W15" i="21"/>
  <c r="V16" i="21"/>
  <c r="W16" i="21"/>
  <c r="V17" i="21"/>
  <c r="W17" i="21"/>
  <c r="W4" i="21"/>
  <c r="W3" i="21"/>
  <c r="V4" i="21"/>
  <c r="V3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4" i="21"/>
  <c r="K3" i="21"/>
  <c r="D6" i="9"/>
  <c r="B15" i="9"/>
  <c r="M6" i="9"/>
  <c r="AI17" i="21"/>
  <c r="AD17" i="21"/>
  <c r="Y17" i="21"/>
  <c r="U17" i="21"/>
  <c r="T17" i="21"/>
  <c r="S17" i="21"/>
  <c r="R17" i="21"/>
  <c r="Q17" i="21"/>
  <c r="P17" i="21"/>
  <c r="O17" i="21"/>
  <c r="N17" i="21"/>
  <c r="M17" i="21"/>
  <c r="L17" i="21"/>
  <c r="F17" i="21"/>
  <c r="AI16" i="21"/>
  <c r="AD16" i="21"/>
  <c r="Y16" i="21"/>
  <c r="U16" i="21"/>
  <c r="T16" i="21"/>
  <c r="S16" i="21"/>
  <c r="R16" i="21"/>
  <c r="Q16" i="21"/>
  <c r="P16" i="21"/>
  <c r="O16" i="21"/>
  <c r="N16" i="21"/>
  <c r="M16" i="21"/>
  <c r="L16" i="21"/>
  <c r="F16" i="21"/>
  <c r="AI15" i="21"/>
  <c r="AD15" i="21"/>
  <c r="Y15" i="21"/>
  <c r="U15" i="21"/>
  <c r="T15" i="21"/>
  <c r="S15" i="21"/>
  <c r="R15" i="21"/>
  <c r="Q15" i="21"/>
  <c r="P15" i="21"/>
  <c r="O15" i="21"/>
  <c r="N15" i="21"/>
  <c r="M15" i="21"/>
  <c r="L15" i="21"/>
  <c r="F15" i="21"/>
  <c r="AI14" i="21"/>
  <c r="AD14" i="21"/>
  <c r="Y14" i="21"/>
  <c r="U14" i="21"/>
  <c r="T14" i="21"/>
  <c r="S14" i="21"/>
  <c r="R14" i="21"/>
  <c r="Q14" i="21"/>
  <c r="P14" i="21"/>
  <c r="O14" i="21"/>
  <c r="N14" i="21"/>
  <c r="M14" i="21"/>
  <c r="L14" i="21"/>
  <c r="F14" i="21"/>
  <c r="AI13" i="21"/>
  <c r="AD13" i="21"/>
  <c r="Y13" i="21"/>
  <c r="U13" i="21"/>
  <c r="T13" i="21"/>
  <c r="S13" i="21"/>
  <c r="R13" i="21"/>
  <c r="Q13" i="21"/>
  <c r="P13" i="21"/>
  <c r="O13" i="21"/>
  <c r="N13" i="21"/>
  <c r="M13" i="21"/>
  <c r="L13" i="21"/>
  <c r="F13" i="21"/>
  <c r="AI12" i="21"/>
  <c r="AD12" i="21"/>
  <c r="Y12" i="21"/>
  <c r="U12" i="21"/>
  <c r="T12" i="21"/>
  <c r="S12" i="21"/>
  <c r="R12" i="21"/>
  <c r="Q12" i="21"/>
  <c r="P12" i="21"/>
  <c r="O12" i="21"/>
  <c r="N12" i="21"/>
  <c r="M12" i="21"/>
  <c r="L12" i="21"/>
  <c r="F12" i="21"/>
  <c r="AI11" i="21"/>
  <c r="AD11" i="21"/>
  <c r="Y11" i="21"/>
  <c r="U11" i="21"/>
  <c r="T11" i="21"/>
  <c r="S11" i="21"/>
  <c r="R11" i="21"/>
  <c r="Q11" i="21"/>
  <c r="P11" i="21"/>
  <c r="O11" i="21"/>
  <c r="N11" i="21"/>
  <c r="M11" i="21"/>
  <c r="L11" i="21"/>
  <c r="F11" i="21"/>
  <c r="AI10" i="21"/>
  <c r="AD10" i="21"/>
  <c r="Y10" i="21"/>
  <c r="U10" i="21"/>
  <c r="T10" i="21"/>
  <c r="S10" i="21"/>
  <c r="R10" i="21"/>
  <c r="Q10" i="21"/>
  <c r="P10" i="21"/>
  <c r="O10" i="21"/>
  <c r="N10" i="21"/>
  <c r="M10" i="21"/>
  <c r="L10" i="21"/>
  <c r="F10" i="21"/>
  <c r="AI9" i="21"/>
  <c r="AD9" i="21"/>
  <c r="Y9" i="21"/>
  <c r="U9" i="21"/>
  <c r="T9" i="21"/>
  <c r="S9" i="21"/>
  <c r="R9" i="21"/>
  <c r="Q9" i="21"/>
  <c r="P9" i="21"/>
  <c r="O9" i="21"/>
  <c r="N9" i="21"/>
  <c r="M9" i="21"/>
  <c r="L9" i="21"/>
  <c r="F9" i="21"/>
  <c r="AI8" i="21"/>
  <c r="AD8" i="21"/>
  <c r="Y8" i="21"/>
  <c r="U8" i="21"/>
  <c r="T8" i="21"/>
  <c r="S8" i="21"/>
  <c r="R8" i="21"/>
  <c r="Q8" i="21"/>
  <c r="P8" i="21"/>
  <c r="O8" i="21"/>
  <c r="N8" i="21"/>
  <c r="M8" i="21"/>
  <c r="L8" i="21"/>
  <c r="F8" i="21"/>
  <c r="AI7" i="21"/>
  <c r="AD7" i="21"/>
  <c r="Y7" i="21"/>
  <c r="U7" i="21"/>
  <c r="T7" i="21"/>
  <c r="S7" i="21"/>
  <c r="R7" i="21"/>
  <c r="Q7" i="21"/>
  <c r="P7" i="21"/>
  <c r="O7" i="21"/>
  <c r="N7" i="21"/>
  <c r="M7" i="21"/>
  <c r="L7" i="21"/>
  <c r="F7" i="21"/>
  <c r="AI6" i="21"/>
  <c r="AD6" i="21"/>
  <c r="Y6" i="21"/>
  <c r="U6" i="21"/>
  <c r="T6" i="21"/>
  <c r="S6" i="21"/>
  <c r="R6" i="21"/>
  <c r="Q6" i="21"/>
  <c r="P6" i="21"/>
  <c r="O6" i="21"/>
  <c r="N6" i="21"/>
  <c r="M6" i="21"/>
  <c r="L6" i="21"/>
  <c r="F6" i="21"/>
  <c r="AI5" i="21"/>
  <c r="AD5" i="21"/>
  <c r="Y5" i="21"/>
  <c r="U5" i="21"/>
  <c r="T5" i="21"/>
  <c r="S5" i="21"/>
  <c r="R5" i="21"/>
  <c r="Q5" i="21"/>
  <c r="P5" i="21"/>
  <c r="O5" i="21"/>
  <c r="N5" i="21"/>
  <c r="M5" i="21"/>
  <c r="L5" i="21"/>
  <c r="F5" i="21"/>
  <c r="AI4" i="21"/>
  <c r="AD4" i="21"/>
  <c r="Y4" i="21"/>
  <c r="U4" i="21"/>
  <c r="T4" i="21"/>
  <c r="S4" i="21"/>
  <c r="R4" i="21"/>
  <c r="Q4" i="21"/>
  <c r="P4" i="21"/>
  <c r="O4" i="21"/>
  <c r="N4" i="21"/>
  <c r="M4" i="21"/>
  <c r="L4" i="21"/>
  <c r="F4" i="21"/>
  <c r="AI3" i="21"/>
  <c r="AD3" i="21"/>
  <c r="Y3" i="21"/>
  <c r="U3" i="21"/>
  <c r="T3" i="21"/>
  <c r="S3" i="21"/>
  <c r="R3" i="21"/>
  <c r="Q3" i="21"/>
  <c r="P3" i="21"/>
  <c r="O3" i="21"/>
  <c r="N3" i="21"/>
  <c r="M3" i="21"/>
  <c r="L3" i="21"/>
  <c r="F3" i="21"/>
  <c r="AH2" i="21"/>
  <c r="AF2" i="21"/>
  <c r="AC2" i="21"/>
  <c r="AB2" i="21"/>
  <c r="AA2" i="21"/>
  <c r="AG17" i="20"/>
  <c r="AB17" i="20"/>
  <c r="W17" i="20"/>
  <c r="T17" i="20"/>
  <c r="S17" i="20"/>
  <c r="R17" i="20"/>
  <c r="Q17" i="20"/>
  <c r="P17" i="20"/>
  <c r="O17" i="20"/>
  <c r="N17" i="20"/>
  <c r="M17" i="20"/>
  <c r="L17" i="20"/>
  <c r="K17" i="20"/>
  <c r="E17" i="20"/>
  <c r="AG16" i="20"/>
  <c r="AB16" i="20"/>
  <c r="W16" i="20"/>
  <c r="T16" i="20"/>
  <c r="S16" i="20"/>
  <c r="R16" i="20"/>
  <c r="Q16" i="20"/>
  <c r="P16" i="20"/>
  <c r="O16" i="20"/>
  <c r="N16" i="20"/>
  <c r="M16" i="20"/>
  <c r="L16" i="20"/>
  <c r="K16" i="20"/>
  <c r="E16" i="20"/>
  <c r="AG15" i="20"/>
  <c r="AB15" i="20"/>
  <c r="W15" i="20"/>
  <c r="T15" i="20"/>
  <c r="S15" i="20"/>
  <c r="R15" i="20"/>
  <c r="Q15" i="20"/>
  <c r="P15" i="20"/>
  <c r="O15" i="20"/>
  <c r="N15" i="20"/>
  <c r="M15" i="20"/>
  <c r="L15" i="20"/>
  <c r="K15" i="20"/>
  <c r="E15" i="20"/>
  <c r="AG14" i="20"/>
  <c r="AB14" i="20"/>
  <c r="W14" i="20"/>
  <c r="T14" i="20"/>
  <c r="S14" i="20"/>
  <c r="R14" i="20"/>
  <c r="Q14" i="20"/>
  <c r="P14" i="20"/>
  <c r="O14" i="20"/>
  <c r="N14" i="20"/>
  <c r="M14" i="20"/>
  <c r="L14" i="20"/>
  <c r="K14" i="20"/>
  <c r="E14" i="20"/>
  <c r="AG13" i="20"/>
  <c r="AB13" i="20"/>
  <c r="W13" i="20"/>
  <c r="T13" i="20"/>
  <c r="S13" i="20"/>
  <c r="R13" i="20"/>
  <c r="Q13" i="20"/>
  <c r="P13" i="20"/>
  <c r="O13" i="20"/>
  <c r="N13" i="20"/>
  <c r="M13" i="20"/>
  <c r="L13" i="20"/>
  <c r="K13" i="20"/>
  <c r="E13" i="20"/>
  <c r="AG12" i="20"/>
  <c r="AB12" i="20"/>
  <c r="W12" i="20"/>
  <c r="T12" i="20"/>
  <c r="S12" i="20"/>
  <c r="R12" i="20"/>
  <c r="Q12" i="20"/>
  <c r="P12" i="20"/>
  <c r="O12" i="20"/>
  <c r="N12" i="20"/>
  <c r="M12" i="20"/>
  <c r="L12" i="20"/>
  <c r="K12" i="20"/>
  <c r="E12" i="20"/>
  <c r="AG11" i="20"/>
  <c r="AB11" i="20"/>
  <c r="W11" i="20"/>
  <c r="T11" i="20"/>
  <c r="S11" i="20"/>
  <c r="R11" i="20"/>
  <c r="Q11" i="20"/>
  <c r="P11" i="20"/>
  <c r="O11" i="20"/>
  <c r="N11" i="20"/>
  <c r="M11" i="20"/>
  <c r="L11" i="20"/>
  <c r="K11" i="20"/>
  <c r="E11" i="20"/>
  <c r="AG10" i="20"/>
  <c r="AB10" i="20"/>
  <c r="W10" i="20"/>
  <c r="T10" i="20"/>
  <c r="S10" i="20"/>
  <c r="R10" i="20"/>
  <c r="Q10" i="20"/>
  <c r="P10" i="20"/>
  <c r="O10" i="20"/>
  <c r="N10" i="20"/>
  <c r="M10" i="20"/>
  <c r="L10" i="20"/>
  <c r="K10" i="20"/>
  <c r="E10" i="20"/>
  <c r="AG9" i="20"/>
  <c r="AB9" i="20"/>
  <c r="W9" i="20"/>
  <c r="T9" i="20"/>
  <c r="S9" i="20"/>
  <c r="R9" i="20"/>
  <c r="Q9" i="20"/>
  <c r="P9" i="20"/>
  <c r="O9" i="20"/>
  <c r="N9" i="20"/>
  <c r="M9" i="20"/>
  <c r="L9" i="20"/>
  <c r="K9" i="20"/>
  <c r="E9" i="20"/>
  <c r="AG8" i="20"/>
  <c r="AB8" i="20"/>
  <c r="W8" i="20"/>
  <c r="T8" i="20"/>
  <c r="S8" i="20"/>
  <c r="R8" i="20"/>
  <c r="Q8" i="20"/>
  <c r="P8" i="20"/>
  <c r="O8" i="20"/>
  <c r="N8" i="20"/>
  <c r="M8" i="20"/>
  <c r="L8" i="20"/>
  <c r="K8" i="20"/>
  <c r="E8" i="20"/>
  <c r="AG7" i="20"/>
  <c r="AB7" i="20"/>
  <c r="W7" i="20"/>
  <c r="T7" i="20"/>
  <c r="S7" i="20"/>
  <c r="R7" i="20"/>
  <c r="Q7" i="20"/>
  <c r="P7" i="20"/>
  <c r="O7" i="20"/>
  <c r="N7" i="20"/>
  <c r="M7" i="20"/>
  <c r="L7" i="20"/>
  <c r="K7" i="20"/>
  <c r="E7" i="20"/>
  <c r="AG6" i="20"/>
  <c r="AB6" i="20"/>
  <c r="W6" i="20"/>
  <c r="T6" i="20"/>
  <c r="S6" i="20"/>
  <c r="R6" i="20"/>
  <c r="Q6" i="20"/>
  <c r="P6" i="20"/>
  <c r="O6" i="20"/>
  <c r="N6" i="20"/>
  <c r="M6" i="20"/>
  <c r="L6" i="20"/>
  <c r="K6" i="20"/>
  <c r="E6" i="20"/>
  <c r="AG5" i="20"/>
  <c r="AB5" i="20"/>
  <c r="W5" i="20"/>
  <c r="T5" i="20"/>
  <c r="S5" i="20"/>
  <c r="R5" i="20"/>
  <c r="Q5" i="20"/>
  <c r="P5" i="20"/>
  <c r="O5" i="20"/>
  <c r="N5" i="20"/>
  <c r="M5" i="20"/>
  <c r="L5" i="20"/>
  <c r="K5" i="20"/>
  <c r="E5" i="20"/>
  <c r="AG4" i="20"/>
  <c r="AB4" i="20"/>
  <c r="W4" i="20"/>
  <c r="T4" i="20"/>
  <c r="S4" i="20"/>
  <c r="R4" i="20"/>
  <c r="Q4" i="20"/>
  <c r="P4" i="20"/>
  <c r="O4" i="20"/>
  <c r="N4" i="20"/>
  <c r="M4" i="20"/>
  <c r="L4" i="20"/>
  <c r="K4" i="20"/>
  <c r="E4" i="20"/>
  <c r="AG3" i="20"/>
  <c r="AB3" i="20"/>
  <c r="W3" i="20"/>
  <c r="T3" i="20"/>
  <c r="S3" i="20"/>
  <c r="R3" i="20"/>
  <c r="Q3" i="20"/>
  <c r="P3" i="20"/>
  <c r="O3" i="20"/>
  <c r="N3" i="20"/>
  <c r="M3" i="20"/>
  <c r="L3" i="20"/>
  <c r="K3" i="20"/>
  <c r="E3" i="20"/>
  <c r="AF2" i="20"/>
  <c r="AD2" i="20"/>
  <c r="AA2" i="20"/>
  <c r="Z2" i="20"/>
  <c r="Y2" i="20"/>
  <c r="J64" i="14"/>
  <c r="J68" i="14"/>
  <c r="J69" i="14"/>
  <c r="J67" i="14"/>
  <c r="J61" i="14"/>
  <c r="AC56" i="14"/>
  <c r="AC57" i="14"/>
  <c r="AC58" i="14"/>
  <c r="AC59" i="14"/>
  <c r="AC60" i="14"/>
  <c r="AC61" i="14"/>
  <c r="AC62" i="14"/>
  <c r="AC63" i="14"/>
  <c r="AC64" i="14"/>
  <c r="AC65" i="14"/>
  <c r="AC66" i="14"/>
  <c r="AC67" i="14"/>
  <c r="AC68" i="14"/>
  <c r="AC69" i="14"/>
  <c r="AC70" i="14"/>
  <c r="AC71" i="14"/>
  <c r="AC72" i="14"/>
  <c r="AC73" i="14"/>
  <c r="AC74" i="14"/>
  <c r="AC75" i="14"/>
  <c r="AC76" i="14"/>
  <c r="AC77" i="14"/>
  <c r="AC78" i="14"/>
  <c r="AC79" i="14"/>
  <c r="AC80" i="14"/>
  <c r="AC81" i="14"/>
  <c r="AC82" i="14"/>
  <c r="AC83" i="14"/>
  <c r="AC84" i="14"/>
  <c r="AC85" i="14"/>
  <c r="AC86" i="14"/>
  <c r="AC87" i="14"/>
  <c r="AG2" i="20" l="1"/>
  <c r="AB2" i="20"/>
  <c r="AI2" i="21"/>
  <c r="F6" i="9" s="1"/>
  <c r="AD2" i="21"/>
  <c r="E6" i="9" s="1"/>
  <c r="C6" i="9" s="1"/>
  <c r="O6" i="9" s="1"/>
  <c r="C14" i="9" s="1"/>
  <c r="J61" i="16"/>
  <c r="J62" i="16"/>
  <c r="J63" i="16"/>
  <c r="J64" i="16"/>
  <c r="G6" i="9" l="1"/>
  <c r="P6" i="9"/>
  <c r="J38" i="14"/>
  <c r="J37" i="14"/>
  <c r="J39" i="14"/>
  <c r="B13" i="9"/>
  <c r="B12" i="9"/>
  <c r="B11" i="9"/>
  <c r="N2" i="9" l="1"/>
  <c r="J15" i="17" l="1"/>
  <c r="J14" i="17"/>
  <c r="J13" i="17"/>
  <c r="J12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F6" i="18"/>
  <c r="F7" i="18"/>
  <c r="F8" i="18"/>
  <c r="F9" i="18"/>
  <c r="F10" i="18"/>
  <c r="F11" i="18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U4" i="19"/>
  <c r="V4" i="19"/>
  <c r="U5" i="19"/>
  <c r="V5" i="19"/>
  <c r="U6" i="19"/>
  <c r="V6" i="19"/>
  <c r="U7" i="19"/>
  <c r="V7" i="19"/>
  <c r="U8" i="19"/>
  <c r="V8" i="19"/>
  <c r="U9" i="19"/>
  <c r="V9" i="19"/>
  <c r="U10" i="19"/>
  <c r="V10" i="19"/>
  <c r="U11" i="19"/>
  <c r="V11" i="19"/>
  <c r="U12" i="19"/>
  <c r="V12" i="19"/>
  <c r="U13" i="19"/>
  <c r="V13" i="19"/>
  <c r="U14" i="19"/>
  <c r="V14" i="19"/>
  <c r="U15" i="19"/>
  <c r="V15" i="19"/>
  <c r="U16" i="19"/>
  <c r="V16" i="19"/>
  <c r="U17" i="19"/>
  <c r="V17" i="19"/>
  <c r="U18" i="19"/>
  <c r="V18" i="19"/>
  <c r="U19" i="19"/>
  <c r="V19" i="19"/>
  <c r="U20" i="19"/>
  <c r="V20" i="19"/>
  <c r="U21" i="19"/>
  <c r="V21" i="19"/>
  <c r="U22" i="19"/>
  <c r="V22" i="19"/>
  <c r="U23" i="19"/>
  <c r="V23" i="19"/>
  <c r="U24" i="19"/>
  <c r="V24" i="19"/>
  <c r="U25" i="19"/>
  <c r="V25" i="19"/>
  <c r="U26" i="19"/>
  <c r="V26" i="19"/>
  <c r="U27" i="19"/>
  <c r="V27" i="19"/>
  <c r="U28" i="19"/>
  <c r="V28" i="19"/>
  <c r="U29" i="19"/>
  <c r="V29" i="19"/>
  <c r="U30" i="19"/>
  <c r="V30" i="19"/>
  <c r="U31" i="19"/>
  <c r="V31" i="19"/>
  <c r="U32" i="19"/>
  <c r="V32" i="19"/>
  <c r="U33" i="19"/>
  <c r="V33" i="19"/>
  <c r="U34" i="19"/>
  <c r="V34" i="19"/>
  <c r="U35" i="19"/>
  <c r="V35" i="19"/>
  <c r="U36" i="19"/>
  <c r="V36" i="19"/>
  <c r="U37" i="19"/>
  <c r="V37" i="19"/>
  <c r="U38" i="19"/>
  <c r="V38" i="19"/>
  <c r="U39" i="19"/>
  <c r="V39" i="19"/>
  <c r="U40" i="19"/>
  <c r="V40" i="19"/>
  <c r="U41" i="19"/>
  <c r="V41" i="19"/>
  <c r="U42" i="19"/>
  <c r="V42" i="19"/>
  <c r="U43" i="19"/>
  <c r="V43" i="19"/>
  <c r="U44" i="19"/>
  <c r="V44" i="19"/>
  <c r="U45" i="19"/>
  <c r="V45" i="19"/>
  <c r="U46" i="19"/>
  <c r="V46" i="19"/>
  <c r="U47" i="19"/>
  <c r="V47" i="19"/>
  <c r="U48" i="19"/>
  <c r="V48" i="19"/>
  <c r="U49" i="19"/>
  <c r="V49" i="19"/>
  <c r="U50" i="19"/>
  <c r="V50" i="19"/>
  <c r="U51" i="19"/>
  <c r="V51" i="19"/>
  <c r="U52" i="19"/>
  <c r="V52" i="19"/>
  <c r="U53" i="19"/>
  <c r="V53" i="19"/>
  <c r="U54" i="19"/>
  <c r="V54" i="19"/>
  <c r="U55" i="19"/>
  <c r="V55" i="19"/>
  <c r="U56" i="19"/>
  <c r="V56" i="19"/>
  <c r="U57" i="19"/>
  <c r="V57" i="19"/>
  <c r="U58" i="19"/>
  <c r="V58" i="19"/>
  <c r="U59" i="19"/>
  <c r="V59" i="19"/>
  <c r="U60" i="19"/>
  <c r="V60" i="19"/>
  <c r="U61" i="19"/>
  <c r="V61" i="19"/>
  <c r="U62" i="19"/>
  <c r="V62" i="19"/>
  <c r="U63" i="19"/>
  <c r="V63" i="19"/>
  <c r="U64" i="19"/>
  <c r="V64" i="19"/>
  <c r="U65" i="19"/>
  <c r="V65" i="19"/>
  <c r="U66" i="19"/>
  <c r="V66" i="19"/>
  <c r="U67" i="19"/>
  <c r="V67" i="19"/>
  <c r="U68" i="19"/>
  <c r="V68" i="19"/>
  <c r="U69" i="19"/>
  <c r="V69" i="19"/>
  <c r="U70" i="19"/>
  <c r="V70" i="19"/>
  <c r="U71" i="19"/>
  <c r="V71" i="19"/>
  <c r="U72" i="19"/>
  <c r="V72" i="19"/>
  <c r="U73" i="19"/>
  <c r="V73" i="19"/>
  <c r="U74" i="19"/>
  <c r="V74" i="19"/>
  <c r="U75" i="19"/>
  <c r="V75" i="19"/>
  <c r="U76" i="19"/>
  <c r="V76" i="19"/>
  <c r="U77" i="19"/>
  <c r="V77" i="19"/>
  <c r="U78" i="19"/>
  <c r="V78" i="19"/>
  <c r="U79" i="19"/>
  <c r="V79" i="19"/>
  <c r="U80" i="19"/>
  <c r="V80" i="19"/>
  <c r="U81" i="19"/>
  <c r="V81" i="19"/>
  <c r="U82" i="19"/>
  <c r="V82" i="19"/>
  <c r="U83" i="19"/>
  <c r="V83" i="19"/>
  <c r="U84" i="19"/>
  <c r="V84" i="19"/>
  <c r="U85" i="19"/>
  <c r="V85" i="19"/>
  <c r="U86" i="19"/>
  <c r="V86" i="19"/>
  <c r="U87" i="19"/>
  <c r="V87" i="19"/>
  <c r="U88" i="19"/>
  <c r="V88" i="19"/>
  <c r="U89" i="19"/>
  <c r="V89" i="19"/>
  <c r="U90" i="19"/>
  <c r="V90" i="19"/>
  <c r="U91" i="19"/>
  <c r="V91" i="19"/>
  <c r="U92" i="19"/>
  <c r="V92" i="19"/>
  <c r="U93" i="19"/>
  <c r="V93" i="19"/>
  <c r="U94" i="19"/>
  <c r="V94" i="19"/>
  <c r="U95" i="19"/>
  <c r="V95" i="19"/>
  <c r="U96" i="19"/>
  <c r="V96" i="19"/>
  <c r="U97" i="19"/>
  <c r="V97" i="19"/>
  <c r="U98" i="19"/>
  <c r="V98" i="19"/>
  <c r="U99" i="19"/>
  <c r="V99" i="19"/>
  <c r="U100" i="19"/>
  <c r="V100" i="19"/>
  <c r="U101" i="19"/>
  <c r="V101" i="19"/>
  <c r="U102" i="19"/>
  <c r="V102" i="19"/>
  <c r="U103" i="19"/>
  <c r="V103" i="19"/>
  <c r="U104" i="19"/>
  <c r="V104" i="19"/>
  <c r="U105" i="19"/>
  <c r="V105" i="19"/>
  <c r="U106" i="19"/>
  <c r="V106" i="19"/>
  <c r="U107" i="19"/>
  <c r="V107" i="19"/>
  <c r="U108" i="19"/>
  <c r="V108" i="19"/>
  <c r="U109" i="19"/>
  <c r="V109" i="19"/>
  <c r="U110" i="19"/>
  <c r="V110" i="19"/>
  <c r="U111" i="19"/>
  <c r="V111" i="19"/>
  <c r="U112" i="19"/>
  <c r="V112" i="19"/>
  <c r="U113" i="19"/>
  <c r="V113" i="19"/>
  <c r="U114" i="19"/>
  <c r="V114" i="19"/>
  <c r="U115" i="19"/>
  <c r="V115" i="19"/>
  <c r="U116" i="19"/>
  <c r="V116" i="19"/>
  <c r="U117" i="19"/>
  <c r="V117" i="19"/>
  <c r="U118" i="19"/>
  <c r="V118" i="19"/>
  <c r="U119" i="19"/>
  <c r="V119" i="19"/>
  <c r="U120" i="19"/>
  <c r="V120" i="19"/>
  <c r="U121" i="19"/>
  <c r="V121" i="19"/>
  <c r="U122" i="19"/>
  <c r="V122" i="19"/>
  <c r="U123" i="19"/>
  <c r="V123" i="19"/>
  <c r="U124" i="19"/>
  <c r="V124" i="19"/>
  <c r="U125" i="19"/>
  <c r="V125" i="19"/>
  <c r="U126" i="19"/>
  <c r="V126" i="19"/>
  <c r="U127" i="19"/>
  <c r="V127" i="19"/>
  <c r="U128" i="19"/>
  <c r="V128" i="19"/>
  <c r="U129" i="19"/>
  <c r="V129" i="19"/>
  <c r="U130" i="19"/>
  <c r="V130" i="19"/>
  <c r="U131" i="19"/>
  <c r="V131" i="19"/>
  <c r="U132" i="19"/>
  <c r="V132" i="19"/>
  <c r="U133" i="19"/>
  <c r="V133" i="19"/>
  <c r="U134" i="19"/>
  <c r="V134" i="19"/>
  <c r="U135" i="19"/>
  <c r="V135" i="19"/>
  <c r="U136" i="19"/>
  <c r="V136" i="19"/>
  <c r="U137" i="19"/>
  <c r="V137" i="19"/>
  <c r="U138" i="19"/>
  <c r="V138" i="19"/>
  <c r="U139" i="19"/>
  <c r="V139" i="19"/>
  <c r="U140" i="19"/>
  <c r="V140" i="19"/>
  <c r="U141" i="19"/>
  <c r="V141" i="19"/>
  <c r="U142" i="19"/>
  <c r="V142" i="19"/>
  <c r="U143" i="19"/>
  <c r="V143" i="19"/>
  <c r="U144" i="19"/>
  <c r="V144" i="19"/>
  <c r="U145" i="19"/>
  <c r="V145" i="19"/>
  <c r="U146" i="19"/>
  <c r="V146" i="19"/>
  <c r="U147" i="19"/>
  <c r="V147" i="19"/>
  <c r="U148" i="19"/>
  <c r="V148" i="19"/>
  <c r="U149" i="19"/>
  <c r="V149" i="19"/>
  <c r="U150" i="19"/>
  <c r="V150" i="19"/>
  <c r="U151" i="19"/>
  <c r="V151" i="19"/>
  <c r="U152" i="19"/>
  <c r="V152" i="19"/>
  <c r="U153" i="19"/>
  <c r="V153" i="19"/>
  <c r="U154" i="19"/>
  <c r="V154" i="19"/>
  <c r="U155" i="19"/>
  <c r="V155" i="19"/>
  <c r="U156" i="19"/>
  <c r="V156" i="19"/>
  <c r="U157" i="19"/>
  <c r="V157" i="19"/>
  <c r="U158" i="19"/>
  <c r="V158" i="19"/>
  <c r="U159" i="19"/>
  <c r="V159" i="19"/>
  <c r="U160" i="19"/>
  <c r="V160" i="19"/>
  <c r="U161" i="19"/>
  <c r="V161" i="19"/>
  <c r="U162" i="19"/>
  <c r="V162" i="19"/>
  <c r="U163" i="19"/>
  <c r="V163" i="19"/>
  <c r="U164" i="19"/>
  <c r="V164" i="19"/>
  <c r="U165" i="19"/>
  <c r="V165" i="19"/>
  <c r="U166" i="19"/>
  <c r="V166" i="19"/>
  <c r="U167" i="19"/>
  <c r="V167" i="19"/>
  <c r="U168" i="19"/>
  <c r="V168" i="19"/>
  <c r="U169" i="19"/>
  <c r="V169" i="19"/>
  <c r="U170" i="19"/>
  <c r="V170" i="19"/>
  <c r="U171" i="19"/>
  <c r="V171" i="19"/>
  <c r="U172" i="19"/>
  <c r="V172" i="19"/>
  <c r="U173" i="19"/>
  <c r="V173" i="19"/>
  <c r="U174" i="19"/>
  <c r="V174" i="19"/>
  <c r="U175" i="19"/>
  <c r="V175" i="19"/>
  <c r="U176" i="19"/>
  <c r="V176" i="19"/>
  <c r="U177" i="19"/>
  <c r="V177" i="19"/>
  <c r="U178" i="19"/>
  <c r="V178" i="19"/>
  <c r="U179" i="19"/>
  <c r="V179" i="19"/>
  <c r="U180" i="19"/>
  <c r="V180" i="19"/>
  <c r="U181" i="19"/>
  <c r="V181" i="19"/>
  <c r="U182" i="19"/>
  <c r="V182" i="19"/>
  <c r="U183" i="19"/>
  <c r="V183" i="19"/>
  <c r="U184" i="19"/>
  <c r="V184" i="19"/>
  <c r="U185" i="19"/>
  <c r="V185" i="19"/>
  <c r="U186" i="19"/>
  <c r="V186" i="19"/>
  <c r="U187" i="19"/>
  <c r="V187" i="19"/>
  <c r="U188" i="19"/>
  <c r="V188" i="19"/>
  <c r="U189" i="19"/>
  <c r="V189" i="19"/>
  <c r="U190" i="19"/>
  <c r="V190" i="19"/>
  <c r="U191" i="19"/>
  <c r="V191" i="19"/>
  <c r="U192" i="19"/>
  <c r="V192" i="19"/>
  <c r="U193" i="19"/>
  <c r="V193" i="19"/>
  <c r="U194" i="19"/>
  <c r="V194" i="19"/>
  <c r="U195" i="19"/>
  <c r="V195" i="19"/>
  <c r="U196" i="19"/>
  <c r="V196" i="19"/>
  <c r="U197" i="19"/>
  <c r="V197" i="19"/>
  <c r="U198" i="19"/>
  <c r="V198" i="19"/>
  <c r="U199" i="19"/>
  <c r="V199" i="19"/>
  <c r="U200" i="19"/>
  <c r="V200" i="19"/>
  <c r="U201" i="19"/>
  <c r="V201" i="19"/>
  <c r="U202" i="19"/>
  <c r="V202" i="19"/>
  <c r="U203" i="19"/>
  <c r="V203" i="19"/>
  <c r="U204" i="19"/>
  <c r="V204" i="19"/>
  <c r="U205" i="19"/>
  <c r="V205" i="19"/>
  <c r="U206" i="19"/>
  <c r="V206" i="19"/>
  <c r="U207" i="19"/>
  <c r="V207" i="19"/>
  <c r="U208" i="19"/>
  <c r="V208" i="19"/>
  <c r="U209" i="19"/>
  <c r="V209" i="19"/>
  <c r="U210" i="19"/>
  <c r="V210" i="19"/>
  <c r="U211" i="19"/>
  <c r="V211" i="19"/>
  <c r="U212" i="19"/>
  <c r="V212" i="19"/>
  <c r="U213" i="19"/>
  <c r="V213" i="19"/>
  <c r="U214" i="19"/>
  <c r="V214" i="19"/>
  <c r="U215" i="19"/>
  <c r="V215" i="19"/>
  <c r="U216" i="19"/>
  <c r="V216" i="19"/>
  <c r="U217" i="19"/>
  <c r="V217" i="19"/>
  <c r="U218" i="19"/>
  <c r="V218" i="19"/>
  <c r="U219" i="19"/>
  <c r="V219" i="19"/>
  <c r="U220" i="19"/>
  <c r="V220" i="19"/>
  <c r="U221" i="19"/>
  <c r="V221" i="19"/>
  <c r="U222" i="19"/>
  <c r="V222" i="19"/>
  <c r="U223" i="19"/>
  <c r="V223" i="19"/>
  <c r="U224" i="19"/>
  <c r="V224" i="19"/>
  <c r="U225" i="19"/>
  <c r="V225" i="19"/>
  <c r="U226" i="19"/>
  <c r="V226" i="19"/>
  <c r="U227" i="19"/>
  <c r="V227" i="19"/>
  <c r="U228" i="19"/>
  <c r="V228" i="19"/>
  <c r="U229" i="19"/>
  <c r="V229" i="19"/>
  <c r="U230" i="19"/>
  <c r="V230" i="19"/>
  <c r="U231" i="19"/>
  <c r="V231" i="19"/>
  <c r="U232" i="19"/>
  <c r="V232" i="19"/>
  <c r="U233" i="19"/>
  <c r="V233" i="19"/>
  <c r="U234" i="19"/>
  <c r="V234" i="19"/>
  <c r="U235" i="19"/>
  <c r="V235" i="19"/>
  <c r="U236" i="19"/>
  <c r="V236" i="19"/>
  <c r="U237" i="19"/>
  <c r="V237" i="19"/>
  <c r="U238" i="19"/>
  <c r="V238" i="19"/>
  <c r="U239" i="19"/>
  <c r="V239" i="19"/>
  <c r="U240" i="19"/>
  <c r="V240" i="19"/>
  <c r="U241" i="19"/>
  <c r="V241" i="19"/>
  <c r="U242" i="19"/>
  <c r="V242" i="19"/>
  <c r="U243" i="19"/>
  <c r="V243" i="19"/>
  <c r="U244" i="19"/>
  <c r="V244" i="19"/>
  <c r="U245" i="19"/>
  <c r="V245" i="19"/>
  <c r="U246" i="19"/>
  <c r="V246" i="19"/>
  <c r="U247" i="19"/>
  <c r="V247" i="19"/>
  <c r="U248" i="19"/>
  <c r="V248" i="19"/>
  <c r="U249" i="19"/>
  <c r="V249" i="19"/>
  <c r="U250" i="19"/>
  <c r="V250" i="19"/>
  <c r="U251" i="19"/>
  <c r="V251" i="19"/>
  <c r="U252" i="19"/>
  <c r="V252" i="19"/>
  <c r="U253" i="19"/>
  <c r="V253" i="19"/>
  <c r="U254" i="19"/>
  <c r="V254" i="19"/>
  <c r="U255" i="19"/>
  <c r="V255" i="19"/>
  <c r="U256" i="19"/>
  <c r="V256" i="19"/>
  <c r="U257" i="19"/>
  <c r="V257" i="19"/>
  <c r="U258" i="19"/>
  <c r="V258" i="19"/>
  <c r="U259" i="19"/>
  <c r="V259" i="19"/>
  <c r="U260" i="19"/>
  <c r="V260" i="19"/>
  <c r="U261" i="19"/>
  <c r="V261" i="19"/>
  <c r="U262" i="19"/>
  <c r="V262" i="19"/>
  <c r="U263" i="19"/>
  <c r="V263" i="19"/>
  <c r="U264" i="19"/>
  <c r="V264" i="19"/>
  <c r="U265" i="19"/>
  <c r="V265" i="19"/>
  <c r="U266" i="19"/>
  <c r="V266" i="19"/>
  <c r="U267" i="19"/>
  <c r="V267" i="19"/>
  <c r="U268" i="19"/>
  <c r="V268" i="19"/>
  <c r="U269" i="19"/>
  <c r="V269" i="19"/>
  <c r="U270" i="19"/>
  <c r="V270" i="19"/>
  <c r="U271" i="19"/>
  <c r="V271" i="19"/>
  <c r="U272" i="19"/>
  <c r="V272" i="19"/>
  <c r="U273" i="19"/>
  <c r="V273" i="19"/>
  <c r="U274" i="19"/>
  <c r="V274" i="19"/>
  <c r="U275" i="19"/>
  <c r="V275" i="19"/>
  <c r="U276" i="19"/>
  <c r="V276" i="19"/>
  <c r="U277" i="19"/>
  <c r="V277" i="19"/>
  <c r="U278" i="19"/>
  <c r="V278" i="19"/>
  <c r="U279" i="19"/>
  <c r="V279" i="19"/>
  <c r="U280" i="19"/>
  <c r="V280" i="19"/>
  <c r="U281" i="19"/>
  <c r="V281" i="19"/>
  <c r="U282" i="19"/>
  <c r="V282" i="19"/>
  <c r="U283" i="19"/>
  <c r="V283" i="19"/>
  <c r="U284" i="19"/>
  <c r="V284" i="19"/>
  <c r="U285" i="19"/>
  <c r="V285" i="19"/>
  <c r="U286" i="19"/>
  <c r="V286" i="19"/>
  <c r="U287" i="19"/>
  <c r="V287" i="19"/>
  <c r="U288" i="19"/>
  <c r="V288" i="19"/>
  <c r="U289" i="19"/>
  <c r="V289" i="19"/>
  <c r="U290" i="19"/>
  <c r="V290" i="19"/>
  <c r="U291" i="19"/>
  <c r="V291" i="19"/>
  <c r="U292" i="19"/>
  <c r="V292" i="19"/>
  <c r="U293" i="19"/>
  <c r="V293" i="19"/>
  <c r="U294" i="19"/>
  <c r="V294" i="19"/>
  <c r="U295" i="19"/>
  <c r="V295" i="19"/>
  <c r="U296" i="19"/>
  <c r="V296" i="19"/>
  <c r="U297" i="19"/>
  <c r="V297" i="19"/>
  <c r="U298" i="19"/>
  <c r="V298" i="19"/>
  <c r="U299" i="19"/>
  <c r="V299" i="19"/>
  <c r="U300" i="19"/>
  <c r="V300" i="19"/>
  <c r="U301" i="19"/>
  <c r="V301" i="19"/>
  <c r="U302" i="19"/>
  <c r="V302" i="19"/>
  <c r="U303" i="19"/>
  <c r="V303" i="19"/>
  <c r="U304" i="19"/>
  <c r="V304" i="19"/>
  <c r="U305" i="19"/>
  <c r="V305" i="19"/>
  <c r="U306" i="19"/>
  <c r="V306" i="19"/>
  <c r="U307" i="19"/>
  <c r="V307" i="19"/>
  <c r="U308" i="19"/>
  <c r="V308" i="19"/>
  <c r="U309" i="19"/>
  <c r="V309" i="19"/>
  <c r="U310" i="19"/>
  <c r="V310" i="19"/>
  <c r="U311" i="19"/>
  <c r="V311" i="19"/>
  <c r="U312" i="19"/>
  <c r="V312" i="19"/>
  <c r="U313" i="19"/>
  <c r="V313" i="19"/>
  <c r="U314" i="19"/>
  <c r="V314" i="19"/>
  <c r="U315" i="19"/>
  <c r="V315" i="19"/>
  <c r="U316" i="19"/>
  <c r="V316" i="19"/>
  <c r="U317" i="19"/>
  <c r="V317" i="19"/>
  <c r="U318" i="19"/>
  <c r="V318" i="19"/>
  <c r="U319" i="19"/>
  <c r="V319" i="19"/>
  <c r="U320" i="19"/>
  <c r="V320" i="19"/>
  <c r="U321" i="19"/>
  <c r="V321" i="19"/>
  <c r="U322" i="19"/>
  <c r="V322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E217" i="19"/>
  <c r="E218" i="19"/>
  <c r="E219" i="19"/>
  <c r="E220" i="19"/>
  <c r="E221" i="19"/>
  <c r="E222" i="19"/>
  <c r="E223" i="19"/>
  <c r="E224" i="19"/>
  <c r="E225" i="19"/>
  <c r="E226" i="19"/>
  <c r="E227" i="19"/>
  <c r="E228" i="19"/>
  <c r="E229" i="19"/>
  <c r="E230" i="19"/>
  <c r="E231" i="19"/>
  <c r="E232" i="19"/>
  <c r="E233" i="19"/>
  <c r="E234" i="19"/>
  <c r="E235" i="19"/>
  <c r="E236" i="19"/>
  <c r="E237" i="19"/>
  <c r="E238" i="19"/>
  <c r="E239" i="19"/>
  <c r="E240" i="19"/>
  <c r="E241" i="19"/>
  <c r="E242" i="19"/>
  <c r="E243" i="19"/>
  <c r="E244" i="19"/>
  <c r="E245" i="19"/>
  <c r="E246" i="19"/>
  <c r="E247" i="19"/>
  <c r="E248" i="19"/>
  <c r="E249" i="19"/>
  <c r="E250" i="19"/>
  <c r="E251" i="19"/>
  <c r="E252" i="19"/>
  <c r="E253" i="19"/>
  <c r="E254" i="19"/>
  <c r="E255" i="19"/>
  <c r="E256" i="19"/>
  <c r="E257" i="19"/>
  <c r="E258" i="19"/>
  <c r="E259" i="19"/>
  <c r="E260" i="19"/>
  <c r="E261" i="19"/>
  <c r="E262" i="19"/>
  <c r="E263" i="19"/>
  <c r="E264" i="19"/>
  <c r="E265" i="19"/>
  <c r="E266" i="19"/>
  <c r="E267" i="19"/>
  <c r="E268" i="19"/>
  <c r="E269" i="19"/>
  <c r="E270" i="19"/>
  <c r="E271" i="19"/>
  <c r="E272" i="19"/>
  <c r="E273" i="19"/>
  <c r="E274" i="19"/>
  <c r="E275" i="19"/>
  <c r="E276" i="19"/>
  <c r="E277" i="19"/>
  <c r="E278" i="19"/>
  <c r="E279" i="19"/>
  <c r="E280" i="19"/>
  <c r="E281" i="19"/>
  <c r="E282" i="19"/>
  <c r="E283" i="19"/>
  <c r="E284" i="19"/>
  <c r="E285" i="19"/>
  <c r="E286" i="19"/>
  <c r="E287" i="19"/>
  <c r="E288" i="19"/>
  <c r="E289" i="19"/>
  <c r="E290" i="19"/>
  <c r="E291" i="19"/>
  <c r="E292" i="19"/>
  <c r="E293" i="19"/>
  <c r="E294" i="19"/>
  <c r="E295" i="19"/>
  <c r="E296" i="19"/>
  <c r="E297" i="19"/>
  <c r="E298" i="19"/>
  <c r="E299" i="19"/>
  <c r="E300" i="19"/>
  <c r="E301" i="19"/>
  <c r="E302" i="19"/>
  <c r="E303" i="19"/>
  <c r="E304" i="19"/>
  <c r="E305" i="19"/>
  <c r="E306" i="19"/>
  <c r="E307" i="19"/>
  <c r="E308" i="19"/>
  <c r="E309" i="19"/>
  <c r="E310" i="19"/>
  <c r="E311" i="19"/>
  <c r="E312" i="19"/>
  <c r="E313" i="19"/>
  <c r="E314" i="19"/>
  <c r="E315" i="19"/>
  <c r="E316" i="19"/>
  <c r="E317" i="19"/>
  <c r="E318" i="19"/>
  <c r="E319" i="19"/>
  <c r="E320" i="19"/>
  <c r="E321" i="19"/>
  <c r="E322" i="19"/>
  <c r="AH322" i="19"/>
  <c r="AC322" i="19"/>
  <c r="AH321" i="19"/>
  <c r="AC321" i="19"/>
  <c r="AH320" i="19"/>
  <c r="AC320" i="19"/>
  <c r="AH319" i="19"/>
  <c r="AC319" i="19"/>
  <c r="AH318" i="19"/>
  <c r="AC318" i="19"/>
  <c r="AH317" i="19"/>
  <c r="AC317" i="19"/>
  <c r="AH316" i="19"/>
  <c r="AC316" i="19"/>
  <c r="AH315" i="19"/>
  <c r="AC315" i="19"/>
  <c r="AH314" i="19"/>
  <c r="AC314" i="19"/>
  <c r="AH313" i="19"/>
  <c r="AC313" i="19"/>
  <c r="AH312" i="19"/>
  <c r="AC312" i="19"/>
  <c r="AH311" i="19"/>
  <c r="AC311" i="19"/>
  <c r="AH310" i="19"/>
  <c r="AC310" i="19"/>
  <c r="AH309" i="19"/>
  <c r="AC309" i="19"/>
  <c r="AH308" i="19"/>
  <c r="AC308" i="19"/>
  <c r="AH307" i="19"/>
  <c r="AC307" i="19"/>
  <c r="AH306" i="19"/>
  <c r="AC306" i="19"/>
  <c r="AH305" i="19"/>
  <c r="AC305" i="19"/>
  <c r="AH304" i="19"/>
  <c r="AC304" i="19"/>
  <c r="AH303" i="19"/>
  <c r="AC303" i="19"/>
  <c r="AH302" i="19"/>
  <c r="AC302" i="19"/>
  <c r="AH301" i="19"/>
  <c r="AC301" i="19"/>
  <c r="AH300" i="19"/>
  <c r="AC300" i="19"/>
  <c r="AH299" i="19"/>
  <c r="AC299" i="19"/>
  <c r="AH298" i="19"/>
  <c r="AC298" i="19"/>
  <c r="AH297" i="19"/>
  <c r="AC297" i="19"/>
  <c r="AH296" i="19"/>
  <c r="AC296" i="19"/>
  <c r="AH295" i="19"/>
  <c r="AC295" i="19"/>
  <c r="AH294" i="19"/>
  <c r="AC294" i="19"/>
  <c r="AH293" i="19"/>
  <c r="AC293" i="19"/>
  <c r="AH292" i="19"/>
  <c r="AC292" i="19"/>
  <c r="AH291" i="19"/>
  <c r="AC291" i="19"/>
  <c r="AH290" i="19"/>
  <c r="AC290" i="19"/>
  <c r="AH289" i="19"/>
  <c r="AC289" i="19"/>
  <c r="AH288" i="19"/>
  <c r="AC288" i="19"/>
  <c r="AH287" i="19"/>
  <c r="AC287" i="19"/>
  <c r="AH286" i="19"/>
  <c r="AC286" i="19"/>
  <c r="AH285" i="19"/>
  <c r="AC285" i="19"/>
  <c r="AH284" i="19"/>
  <c r="AC284" i="19"/>
  <c r="AH283" i="19"/>
  <c r="AC283" i="19"/>
  <c r="AH282" i="19"/>
  <c r="AC282" i="19"/>
  <c r="AH281" i="19"/>
  <c r="AC281" i="19"/>
  <c r="AH280" i="19"/>
  <c r="AC280" i="19"/>
  <c r="AH279" i="19"/>
  <c r="AC279" i="19"/>
  <c r="AH278" i="19"/>
  <c r="AC278" i="19"/>
  <c r="AH277" i="19"/>
  <c r="AC277" i="19"/>
  <c r="AH276" i="19"/>
  <c r="AC276" i="19"/>
  <c r="AH275" i="19"/>
  <c r="AC275" i="19"/>
  <c r="AH274" i="19"/>
  <c r="AC274" i="19"/>
  <c r="AH273" i="19"/>
  <c r="AC273" i="19"/>
  <c r="AH272" i="19"/>
  <c r="AC272" i="19"/>
  <c r="AH271" i="19"/>
  <c r="AC271" i="19"/>
  <c r="AH270" i="19"/>
  <c r="AC270" i="19"/>
  <c r="AH269" i="19"/>
  <c r="AC269" i="19"/>
  <c r="AH268" i="19"/>
  <c r="AC268" i="19"/>
  <c r="AH267" i="19"/>
  <c r="AC267" i="19"/>
  <c r="AH266" i="19"/>
  <c r="AC266" i="19"/>
  <c r="AH265" i="19"/>
  <c r="AC265" i="19"/>
  <c r="AH264" i="19"/>
  <c r="AC264" i="19"/>
  <c r="AH263" i="19"/>
  <c r="AC263" i="19"/>
  <c r="AH262" i="19"/>
  <c r="AC262" i="19"/>
  <c r="AH261" i="19"/>
  <c r="AC261" i="19"/>
  <c r="AH260" i="19"/>
  <c r="AC260" i="19"/>
  <c r="AH259" i="19"/>
  <c r="AC259" i="19"/>
  <c r="AH258" i="19"/>
  <c r="AC258" i="19"/>
  <c r="AH257" i="19"/>
  <c r="AC257" i="19"/>
  <c r="AH256" i="19"/>
  <c r="AC256" i="19"/>
  <c r="AH255" i="19"/>
  <c r="AC255" i="19"/>
  <c r="AH254" i="19"/>
  <c r="AC254" i="19"/>
  <c r="AH253" i="19"/>
  <c r="AC253" i="19"/>
  <c r="AH252" i="19"/>
  <c r="AC252" i="19"/>
  <c r="AH251" i="19"/>
  <c r="AC251" i="19"/>
  <c r="AH250" i="19"/>
  <c r="AC250" i="19"/>
  <c r="AH249" i="19"/>
  <c r="AC249" i="19"/>
  <c r="AH248" i="19"/>
  <c r="AC248" i="19"/>
  <c r="AH247" i="19"/>
  <c r="AC247" i="19"/>
  <c r="AH246" i="19"/>
  <c r="AC246" i="19"/>
  <c r="AH245" i="19"/>
  <c r="AC245" i="19"/>
  <c r="AH244" i="19"/>
  <c r="AC244" i="19"/>
  <c r="AH243" i="19"/>
  <c r="AC243" i="19"/>
  <c r="AH242" i="19"/>
  <c r="AC242" i="19"/>
  <c r="AH241" i="19"/>
  <c r="AC241" i="19"/>
  <c r="AH240" i="19"/>
  <c r="AC240" i="19"/>
  <c r="AH239" i="19"/>
  <c r="AC239" i="19"/>
  <c r="AH238" i="19"/>
  <c r="AC238" i="19"/>
  <c r="AH237" i="19"/>
  <c r="AC237" i="19"/>
  <c r="AH236" i="19"/>
  <c r="AC236" i="19"/>
  <c r="AH235" i="19"/>
  <c r="AC235" i="19"/>
  <c r="AH234" i="19"/>
  <c r="AC234" i="19"/>
  <c r="AH233" i="19"/>
  <c r="AC233" i="19"/>
  <c r="AH232" i="19"/>
  <c r="AC232" i="19"/>
  <c r="AH231" i="19"/>
  <c r="AC231" i="19"/>
  <c r="AH230" i="19"/>
  <c r="AC230" i="19"/>
  <c r="AH229" i="19"/>
  <c r="AC229" i="19"/>
  <c r="AH228" i="19"/>
  <c r="AC228" i="19"/>
  <c r="AH227" i="19"/>
  <c r="AC227" i="19"/>
  <c r="AH226" i="19"/>
  <c r="AC226" i="19"/>
  <c r="AH225" i="19"/>
  <c r="AC225" i="19"/>
  <c r="AH224" i="19"/>
  <c r="AC224" i="19"/>
  <c r="AH223" i="19"/>
  <c r="AC223" i="19"/>
  <c r="AH222" i="19"/>
  <c r="AC222" i="19"/>
  <c r="AH221" i="19"/>
  <c r="AC221" i="19"/>
  <c r="AH220" i="19"/>
  <c r="AC220" i="19"/>
  <c r="AH219" i="19"/>
  <c r="AC219" i="19"/>
  <c r="AH218" i="19"/>
  <c r="AC218" i="19"/>
  <c r="AH217" i="19"/>
  <c r="AC217" i="19"/>
  <c r="AH216" i="19"/>
  <c r="AC216" i="19"/>
  <c r="AH215" i="19"/>
  <c r="AC215" i="19"/>
  <c r="AH214" i="19"/>
  <c r="AC214" i="19"/>
  <c r="AH213" i="19"/>
  <c r="AC213" i="19"/>
  <c r="AH212" i="19"/>
  <c r="AC212" i="19"/>
  <c r="AH211" i="19"/>
  <c r="AC211" i="19"/>
  <c r="AH210" i="19"/>
  <c r="AC210" i="19"/>
  <c r="AH209" i="19"/>
  <c r="AC209" i="19"/>
  <c r="AH208" i="19"/>
  <c r="AC208" i="19"/>
  <c r="AH207" i="19"/>
  <c r="AC207" i="19"/>
  <c r="AH206" i="19"/>
  <c r="AC206" i="19"/>
  <c r="AH205" i="19"/>
  <c r="AC205" i="19"/>
  <c r="AH204" i="19"/>
  <c r="AC204" i="19"/>
  <c r="AH203" i="19"/>
  <c r="AC203" i="19"/>
  <c r="AH202" i="19"/>
  <c r="AC202" i="19"/>
  <c r="AH201" i="19"/>
  <c r="AC201" i="19"/>
  <c r="AH200" i="19"/>
  <c r="AC200" i="19"/>
  <c r="AH199" i="19"/>
  <c r="AC199" i="19"/>
  <c r="AH198" i="19"/>
  <c r="AC198" i="19"/>
  <c r="AH197" i="19"/>
  <c r="AC197" i="19"/>
  <c r="AH196" i="19"/>
  <c r="AC196" i="19"/>
  <c r="AH195" i="19"/>
  <c r="AC195" i="19"/>
  <c r="AH194" i="19"/>
  <c r="AC194" i="19"/>
  <c r="AH193" i="19"/>
  <c r="AC193" i="19"/>
  <c r="AH192" i="19"/>
  <c r="AC192" i="19"/>
  <c r="AH191" i="19"/>
  <c r="AC191" i="19"/>
  <c r="AH190" i="19"/>
  <c r="AC190" i="19"/>
  <c r="AH189" i="19"/>
  <c r="AC189" i="19"/>
  <c r="AH188" i="19"/>
  <c r="AC188" i="19"/>
  <c r="AH187" i="19"/>
  <c r="AC187" i="19"/>
  <c r="AH186" i="19"/>
  <c r="AC186" i="19"/>
  <c r="AH185" i="19"/>
  <c r="AC185" i="19"/>
  <c r="AH184" i="19"/>
  <c r="AC184" i="19"/>
  <c r="AH183" i="19"/>
  <c r="AC183" i="19"/>
  <c r="AH182" i="19"/>
  <c r="AC182" i="19"/>
  <c r="AH181" i="19"/>
  <c r="AC181" i="19"/>
  <c r="AH180" i="19"/>
  <c r="AC180" i="19"/>
  <c r="AH179" i="19"/>
  <c r="AC179" i="19"/>
  <c r="AH178" i="19"/>
  <c r="AC178" i="19"/>
  <c r="AH177" i="19"/>
  <c r="AC177" i="19"/>
  <c r="AH176" i="19"/>
  <c r="AC176" i="19"/>
  <c r="AH175" i="19"/>
  <c r="AC175" i="19"/>
  <c r="AH174" i="19"/>
  <c r="AC174" i="19"/>
  <c r="AH173" i="19"/>
  <c r="AC173" i="19"/>
  <c r="AH172" i="19"/>
  <c r="AC172" i="19"/>
  <c r="AH171" i="19"/>
  <c r="AC171" i="19"/>
  <c r="AH170" i="19"/>
  <c r="AC170" i="19"/>
  <c r="AH169" i="19"/>
  <c r="AC169" i="19"/>
  <c r="AH168" i="19"/>
  <c r="AC168" i="19"/>
  <c r="AH167" i="19"/>
  <c r="AC167" i="19"/>
  <c r="AH166" i="19"/>
  <c r="AC166" i="19"/>
  <c r="AH165" i="19"/>
  <c r="AC165" i="19"/>
  <c r="AH164" i="19"/>
  <c r="AC164" i="19"/>
  <c r="AH163" i="19"/>
  <c r="AC163" i="19"/>
  <c r="AH162" i="19"/>
  <c r="AC162" i="19"/>
  <c r="AH161" i="19"/>
  <c r="AC161" i="19"/>
  <c r="AH160" i="19"/>
  <c r="AC160" i="19"/>
  <c r="AH159" i="19"/>
  <c r="AC159" i="19"/>
  <c r="AH158" i="19"/>
  <c r="AC158" i="19"/>
  <c r="AH157" i="19"/>
  <c r="AC157" i="19"/>
  <c r="AH156" i="19"/>
  <c r="AC156" i="19"/>
  <c r="AH155" i="19"/>
  <c r="AC155" i="19"/>
  <c r="AH154" i="19"/>
  <c r="AC154" i="19"/>
  <c r="AH153" i="19"/>
  <c r="AC153" i="19"/>
  <c r="AH152" i="19"/>
  <c r="AC152" i="19"/>
  <c r="AH151" i="19"/>
  <c r="AC151" i="19"/>
  <c r="AH150" i="19"/>
  <c r="AC150" i="19"/>
  <c r="AH149" i="19"/>
  <c r="AC149" i="19"/>
  <c r="AH148" i="19"/>
  <c r="AC148" i="19"/>
  <c r="AH147" i="19"/>
  <c r="AC147" i="19"/>
  <c r="AH146" i="19"/>
  <c r="AC146" i="19"/>
  <c r="AH145" i="19"/>
  <c r="AC145" i="19"/>
  <c r="AH144" i="19"/>
  <c r="AC144" i="19"/>
  <c r="AH143" i="19"/>
  <c r="AC143" i="19"/>
  <c r="AH142" i="19"/>
  <c r="AC142" i="19"/>
  <c r="AH141" i="19"/>
  <c r="AC141" i="19"/>
  <c r="AH140" i="19"/>
  <c r="AC140" i="19"/>
  <c r="AH139" i="19"/>
  <c r="AC139" i="19"/>
  <c r="AH138" i="19"/>
  <c r="AC138" i="19"/>
  <c r="AH137" i="19"/>
  <c r="AC137" i="19"/>
  <c r="AH136" i="19"/>
  <c r="AC136" i="19"/>
  <c r="AH135" i="19"/>
  <c r="AC135" i="19"/>
  <c r="AH134" i="19"/>
  <c r="AC134" i="19"/>
  <c r="AH133" i="19"/>
  <c r="AC133" i="19"/>
  <c r="AH132" i="19"/>
  <c r="AC132" i="19"/>
  <c r="AH131" i="19"/>
  <c r="AC131" i="19"/>
  <c r="AH130" i="19"/>
  <c r="AC130" i="19"/>
  <c r="AH129" i="19"/>
  <c r="AC129" i="19"/>
  <c r="AH128" i="19"/>
  <c r="AC128" i="19"/>
  <c r="AH127" i="19"/>
  <c r="AC127" i="19"/>
  <c r="AH126" i="19"/>
  <c r="AC126" i="19"/>
  <c r="AH125" i="19"/>
  <c r="AC125" i="19"/>
  <c r="AH124" i="19"/>
  <c r="AC124" i="19"/>
  <c r="AH123" i="19"/>
  <c r="AC123" i="19"/>
  <c r="AH122" i="19"/>
  <c r="AC122" i="19"/>
  <c r="AH121" i="19"/>
  <c r="AC121" i="19"/>
  <c r="AH120" i="19"/>
  <c r="AC120" i="19"/>
  <c r="AH119" i="19"/>
  <c r="AC119" i="19"/>
  <c r="AH118" i="19"/>
  <c r="AC118" i="19"/>
  <c r="AH117" i="19"/>
  <c r="AC117" i="19"/>
  <c r="AH116" i="19"/>
  <c r="AC116" i="19"/>
  <c r="AH115" i="19"/>
  <c r="AC115" i="19"/>
  <c r="AH114" i="19"/>
  <c r="AC114" i="19"/>
  <c r="AH113" i="19"/>
  <c r="AC113" i="19"/>
  <c r="AH112" i="19"/>
  <c r="AC112" i="19"/>
  <c r="AH111" i="19"/>
  <c r="AC111" i="19"/>
  <c r="AH110" i="19"/>
  <c r="AC110" i="19"/>
  <c r="AH109" i="19"/>
  <c r="AC109" i="19"/>
  <c r="AH108" i="19"/>
  <c r="AC108" i="19"/>
  <c r="AH107" i="19"/>
  <c r="AC107" i="19"/>
  <c r="AH106" i="19"/>
  <c r="AC106" i="19"/>
  <c r="AH105" i="19"/>
  <c r="AC105" i="19"/>
  <c r="AH104" i="19"/>
  <c r="AC104" i="19"/>
  <c r="AH103" i="19"/>
  <c r="AC103" i="19"/>
  <c r="AH102" i="19"/>
  <c r="AC102" i="19"/>
  <c r="AH101" i="19"/>
  <c r="AC101" i="19"/>
  <c r="AH100" i="19"/>
  <c r="AC100" i="19"/>
  <c r="AH99" i="19"/>
  <c r="AC99" i="19"/>
  <c r="AH98" i="19"/>
  <c r="AC98" i="19"/>
  <c r="AH97" i="19"/>
  <c r="AC97" i="19"/>
  <c r="AH96" i="19"/>
  <c r="AC96" i="19"/>
  <c r="AH95" i="19"/>
  <c r="AC95" i="19"/>
  <c r="AH94" i="19"/>
  <c r="AC94" i="19"/>
  <c r="AH93" i="19"/>
  <c r="AC93" i="19"/>
  <c r="AH92" i="19"/>
  <c r="AC92" i="19"/>
  <c r="AH91" i="19"/>
  <c r="AC91" i="19"/>
  <c r="AH90" i="19"/>
  <c r="AC90" i="19"/>
  <c r="AH89" i="19"/>
  <c r="AC89" i="19"/>
  <c r="AH88" i="19"/>
  <c r="AC88" i="19"/>
  <c r="AH87" i="19"/>
  <c r="AC87" i="19"/>
  <c r="AH86" i="19"/>
  <c r="AC86" i="19"/>
  <c r="AH85" i="19"/>
  <c r="AC85" i="19"/>
  <c r="AH84" i="19"/>
  <c r="AC84" i="19"/>
  <c r="AH83" i="19"/>
  <c r="AC83" i="19"/>
  <c r="AH82" i="19"/>
  <c r="AC82" i="19"/>
  <c r="AH81" i="19"/>
  <c r="AC81" i="19"/>
  <c r="AH80" i="19"/>
  <c r="AC80" i="19"/>
  <c r="AH79" i="19"/>
  <c r="AC79" i="19"/>
  <c r="AH78" i="19"/>
  <c r="AC78" i="19"/>
  <c r="AH77" i="19"/>
  <c r="AC77" i="19"/>
  <c r="AH76" i="19"/>
  <c r="AC76" i="19"/>
  <c r="AH75" i="19"/>
  <c r="AC75" i="19"/>
  <c r="AH74" i="19"/>
  <c r="AC74" i="19"/>
  <c r="AH73" i="19"/>
  <c r="AC73" i="19"/>
  <c r="AH72" i="19"/>
  <c r="AC72" i="19"/>
  <c r="AH71" i="19"/>
  <c r="AC71" i="19"/>
  <c r="AH70" i="19"/>
  <c r="AC70" i="19"/>
  <c r="AH69" i="19"/>
  <c r="AC69" i="19"/>
  <c r="AH68" i="19"/>
  <c r="AC68" i="19"/>
  <c r="AH67" i="19"/>
  <c r="AC67" i="19"/>
  <c r="AH66" i="19"/>
  <c r="AC66" i="19"/>
  <c r="AH65" i="19"/>
  <c r="AC65" i="19"/>
  <c r="AH64" i="19"/>
  <c r="AC64" i="19"/>
  <c r="AH63" i="19"/>
  <c r="AC63" i="19"/>
  <c r="AH62" i="19"/>
  <c r="AC62" i="19"/>
  <c r="AH61" i="19"/>
  <c r="AC61" i="19"/>
  <c r="AH60" i="19"/>
  <c r="AC60" i="19"/>
  <c r="AH59" i="19"/>
  <c r="AC59" i="19"/>
  <c r="AH58" i="19"/>
  <c r="AC58" i="19"/>
  <c r="AH57" i="19"/>
  <c r="AC57" i="19"/>
  <c r="AH56" i="19"/>
  <c r="AC56" i="19"/>
  <c r="AH55" i="19"/>
  <c r="AC55" i="19"/>
  <c r="AH54" i="19"/>
  <c r="AC54" i="19"/>
  <c r="AH53" i="19"/>
  <c r="AC53" i="19"/>
  <c r="AH52" i="19"/>
  <c r="AC52" i="19"/>
  <c r="AH51" i="19"/>
  <c r="AC51" i="19"/>
  <c r="AH50" i="19"/>
  <c r="AC50" i="19"/>
  <c r="AH49" i="19"/>
  <c r="AC49" i="19"/>
  <c r="AH48" i="19"/>
  <c r="AC48" i="19"/>
  <c r="AH47" i="19"/>
  <c r="AC47" i="19"/>
  <c r="AH46" i="19"/>
  <c r="AC46" i="19"/>
  <c r="AH45" i="19"/>
  <c r="AC45" i="19"/>
  <c r="AH44" i="19"/>
  <c r="AC44" i="19"/>
  <c r="AH43" i="19"/>
  <c r="AC43" i="19"/>
  <c r="AH42" i="19"/>
  <c r="AC42" i="19"/>
  <c r="AH41" i="19"/>
  <c r="AC41" i="19"/>
  <c r="AH40" i="19"/>
  <c r="AC40" i="19"/>
  <c r="AH39" i="19"/>
  <c r="AC39" i="19"/>
  <c r="AH38" i="19"/>
  <c r="AC38" i="19"/>
  <c r="AH37" i="19"/>
  <c r="AC37" i="19"/>
  <c r="AH36" i="19"/>
  <c r="AC36" i="19"/>
  <c r="AH35" i="19"/>
  <c r="AC35" i="19"/>
  <c r="AH34" i="19"/>
  <c r="AC34" i="19"/>
  <c r="AH33" i="19"/>
  <c r="AC33" i="19"/>
  <c r="AH32" i="19"/>
  <c r="AC32" i="19"/>
  <c r="AH31" i="19"/>
  <c r="AC31" i="19"/>
  <c r="AH30" i="19"/>
  <c r="AC30" i="19"/>
  <c r="AH29" i="19"/>
  <c r="AC29" i="19"/>
  <c r="AH28" i="19"/>
  <c r="AC28" i="19"/>
  <c r="AH27" i="19"/>
  <c r="AC27" i="19"/>
  <c r="AH26" i="19"/>
  <c r="AC26" i="19"/>
  <c r="AH25" i="19"/>
  <c r="AC25" i="19"/>
  <c r="AH24" i="19"/>
  <c r="AC24" i="19"/>
  <c r="AH23" i="19"/>
  <c r="AC23" i="19"/>
  <c r="AH22" i="19"/>
  <c r="AC22" i="19"/>
  <c r="AH21" i="19"/>
  <c r="AC21" i="19"/>
  <c r="AH20" i="19"/>
  <c r="AC20" i="19"/>
  <c r="AH19" i="19"/>
  <c r="AC19" i="19"/>
  <c r="AH18" i="19"/>
  <c r="AC18" i="19"/>
  <c r="AH17" i="19"/>
  <c r="AC17" i="19"/>
  <c r="AH16" i="19"/>
  <c r="AC16" i="19"/>
  <c r="AH15" i="19"/>
  <c r="AC15" i="19"/>
  <c r="AH14" i="19"/>
  <c r="AC14" i="19"/>
  <c r="AH13" i="19"/>
  <c r="AC13" i="19"/>
  <c r="AH12" i="19"/>
  <c r="AC12" i="19"/>
  <c r="AH11" i="19"/>
  <c r="AC11" i="19"/>
  <c r="AH10" i="19"/>
  <c r="AC10" i="19"/>
  <c r="AH9" i="19"/>
  <c r="AC9" i="19"/>
  <c r="AH8" i="19"/>
  <c r="AC8" i="19"/>
  <c r="AH7" i="19"/>
  <c r="AC7" i="19"/>
  <c r="AH6" i="19"/>
  <c r="AC6" i="19"/>
  <c r="AH5" i="19"/>
  <c r="AC5" i="19"/>
  <c r="AH4" i="19"/>
  <c r="AC4" i="19"/>
  <c r="AH3" i="19"/>
  <c r="AC3" i="19"/>
  <c r="AG2" i="19"/>
  <c r="AE2" i="19"/>
  <c r="AB2" i="19"/>
  <c r="AA2" i="19"/>
  <c r="Z2" i="19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40" i="16"/>
  <c r="F241" i="16"/>
  <c r="F242" i="16"/>
  <c r="F243" i="16"/>
  <c r="F244" i="16"/>
  <c r="F245" i="16"/>
  <c r="F246" i="16"/>
  <c r="F247" i="16"/>
  <c r="F248" i="16"/>
  <c r="F249" i="16"/>
  <c r="F251" i="16"/>
  <c r="F252" i="16"/>
  <c r="F253" i="16"/>
  <c r="F254" i="16"/>
  <c r="F255" i="16"/>
  <c r="F258" i="16"/>
  <c r="F270" i="16"/>
  <c r="F259" i="16"/>
  <c r="F260" i="16"/>
  <c r="F261" i="16"/>
  <c r="F262" i="16"/>
  <c r="F250" i="16"/>
  <c r="F264" i="16"/>
  <c r="F265" i="16"/>
  <c r="F266" i="16"/>
  <c r="F267" i="16"/>
  <c r="F268" i="16"/>
  <c r="F269" i="16"/>
  <c r="F273" i="16"/>
  <c r="F274" i="16"/>
  <c r="F275" i="16"/>
  <c r="F276" i="16"/>
  <c r="F277" i="16"/>
  <c r="F278" i="16"/>
  <c r="F279" i="16"/>
  <c r="F280" i="16"/>
  <c r="F281" i="16"/>
  <c r="F282" i="16"/>
  <c r="F283" i="16"/>
  <c r="F284" i="16"/>
  <c r="F285" i="16"/>
  <c r="F286" i="16"/>
  <c r="F287" i="16"/>
  <c r="F288" i="16"/>
  <c r="F289" i="16"/>
  <c r="F290" i="16"/>
  <c r="F291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40" i="16"/>
  <c r="B241" i="16"/>
  <c r="B242" i="16"/>
  <c r="B243" i="16"/>
  <c r="B244" i="16"/>
  <c r="B245" i="16"/>
  <c r="B246" i="16"/>
  <c r="B247" i="16"/>
  <c r="B248" i="16"/>
  <c r="B249" i="16"/>
  <c r="B251" i="16"/>
  <c r="B252" i="16"/>
  <c r="B253" i="16"/>
  <c r="B254" i="16"/>
  <c r="B255" i="16"/>
  <c r="B258" i="16"/>
  <c r="B270" i="16"/>
  <c r="B259" i="16"/>
  <c r="B260" i="16"/>
  <c r="B261" i="16"/>
  <c r="B262" i="16"/>
  <c r="B250" i="16"/>
  <c r="B264" i="16"/>
  <c r="B265" i="16"/>
  <c r="B266" i="16"/>
  <c r="B267" i="16"/>
  <c r="B268" i="16"/>
  <c r="B269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3" i="16"/>
  <c r="E174" i="16"/>
  <c r="E175" i="16"/>
  <c r="E176" i="16"/>
  <c r="E177" i="16"/>
  <c r="E178" i="16"/>
  <c r="E179" i="16"/>
  <c r="E180" i="16"/>
  <c r="E181" i="16"/>
  <c r="E182" i="16"/>
  <c r="E183" i="16"/>
  <c r="E184" i="16"/>
  <c r="E185" i="16"/>
  <c r="E186" i="16"/>
  <c r="E187" i="16"/>
  <c r="E188" i="16"/>
  <c r="E189" i="16"/>
  <c r="E190" i="16"/>
  <c r="E191" i="16"/>
  <c r="E192" i="16"/>
  <c r="E193" i="16"/>
  <c r="E194" i="16"/>
  <c r="E195" i="16"/>
  <c r="E196" i="16"/>
  <c r="E197" i="16"/>
  <c r="E198" i="16"/>
  <c r="E199" i="16"/>
  <c r="E200" i="16"/>
  <c r="E201" i="16"/>
  <c r="E202" i="16"/>
  <c r="E203" i="16"/>
  <c r="E204" i="16"/>
  <c r="E205" i="16"/>
  <c r="E206" i="16"/>
  <c r="E207" i="16"/>
  <c r="E208" i="16"/>
  <c r="E209" i="16"/>
  <c r="E210" i="16"/>
  <c r="E211" i="16"/>
  <c r="E212" i="16"/>
  <c r="E213" i="16"/>
  <c r="E214" i="16"/>
  <c r="E215" i="16"/>
  <c r="E216" i="16"/>
  <c r="E217" i="16"/>
  <c r="E218" i="16"/>
  <c r="E219" i="16"/>
  <c r="E220" i="16"/>
  <c r="E221" i="16"/>
  <c r="E222" i="16"/>
  <c r="E223" i="16"/>
  <c r="E224" i="16"/>
  <c r="E225" i="16"/>
  <c r="E226" i="16"/>
  <c r="E227" i="16"/>
  <c r="E228" i="16"/>
  <c r="E229" i="16"/>
  <c r="E230" i="16"/>
  <c r="E231" i="16"/>
  <c r="E232" i="16"/>
  <c r="E233" i="16"/>
  <c r="E234" i="16"/>
  <c r="E235" i="16"/>
  <c r="E236" i="16"/>
  <c r="E237" i="16"/>
  <c r="E240" i="16"/>
  <c r="E241" i="16"/>
  <c r="E242" i="16"/>
  <c r="E243" i="16"/>
  <c r="E244" i="16"/>
  <c r="E245" i="16"/>
  <c r="E246" i="16"/>
  <c r="E247" i="16"/>
  <c r="E248" i="16"/>
  <c r="E249" i="16"/>
  <c r="E251" i="16"/>
  <c r="E252" i="16"/>
  <c r="E253" i="16"/>
  <c r="E254" i="16"/>
  <c r="E255" i="16"/>
  <c r="E258" i="16"/>
  <c r="E270" i="16"/>
  <c r="E259" i="16"/>
  <c r="E260" i="16"/>
  <c r="E261" i="16"/>
  <c r="E262" i="16"/>
  <c r="E250" i="16"/>
  <c r="E264" i="16"/>
  <c r="E265" i="16"/>
  <c r="E266" i="16"/>
  <c r="E267" i="16"/>
  <c r="E268" i="16"/>
  <c r="E269" i="16"/>
  <c r="E273" i="16"/>
  <c r="E274" i="16"/>
  <c r="E275" i="16"/>
  <c r="E276" i="16"/>
  <c r="E277" i="16"/>
  <c r="E278" i="16"/>
  <c r="E279" i="16"/>
  <c r="E280" i="16"/>
  <c r="E281" i="16"/>
  <c r="E282" i="16"/>
  <c r="E283" i="16"/>
  <c r="E284" i="16"/>
  <c r="E285" i="16"/>
  <c r="E286" i="16"/>
  <c r="E287" i="16"/>
  <c r="E288" i="16"/>
  <c r="E289" i="16"/>
  <c r="E290" i="16"/>
  <c r="E291" i="16"/>
  <c r="E7" i="12"/>
  <c r="E8" i="12"/>
  <c r="E9" i="12"/>
  <c r="E10" i="12"/>
  <c r="E11" i="12"/>
  <c r="E12" i="12"/>
  <c r="E13" i="12"/>
  <c r="E14" i="12"/>
  <c r="E15" i="12"/>
  <c r="E20" i="12"/>
  <c r="E21" i="12"/>
  <c r="E22" i="12"/>
  <c r="E23" i="12"/>
  <c r="E24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90" i="12"/>
  <c r="E91" i="12"/>
  <c r="E92" i="12"/>
  <c r="E94" i="12"/>
  <c r="E96" i="12"/>
  <c r="E98" i="12"/>
  <c r="E100" i="12"/>
  <c r="E101" i="12"/>
  <c r="E102" i="12"/>
  <c r="E103" i="12"/>
  <c r="E104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M146" i="5"/>
  <c r="N146" i="5"/>
  <c r="K10" i="9"/>
  <c r="I10" i="9"/>
  <c r="J274" i="16"/>
  <c r="I125" i="12"/>
  <c r="I124" i="12"/>
  <c r="I127" i="12"/>
  <c r="V77" i="12"/>
  <c r="I91" i="12"/>
  <c r="I90" i="12"/>
  <c r="I94" i="12"/>
  <c r="I92" i="12"/>
  <c r="I87" i="12"/>
  <c r="I86" i="12"/>
  <c r="I102" i="12"/>
  <c r="I101" i="12"/>
  <c r="I100" i="12"/>
  <c r="I98" i="12"/>
  <c r="I96" i="12"/>
  <c r="I84" i="12"/>
  <c r="I83" i="12"/>
  <c r="I82" i="12"/>
  <c r="I79" i="12"/>
  <c r="I80" i="12"/>
  <c r="I81" i="12"/>
  <c r="I85" i="12"/>
  <c r="J230" i="16"/>
  <c r="J229" i="16"/>
  <c r="J228" i="16"/>
  <c r="J227" i="16"/>
  <c r="J226" i="16"/>
  <c r="J225" i="16"/>
  <c r="J231" i="16"/>
  <c r="I76" i="12"/>
  <c r="J222" i="16"/>
  <c r="J220" i="16"/>
  <c r="J223" i="16"/>
  <c r="J218" i="16"/>
  <c r="J219" i="16"/>
  <c r="M136" i="14"/>
  <c r="V43" i="12"/>
  <c r="Q69" i="12"/>
  <c r="J214" i="16"/>
  <c r="J215" i="16"/>
  <c r="I72" i="12"/>
  <c r="I73" i="12"/>
  <c r="I71" i="12"/>
  <c r="I70" i="12"/>
  <c r="I69" i="12"/>
  <c r="I68" i="12"/>
  <c r="AC2" i="19" l="1"/>
  <c r="AH2" i="19"/>
  <c r="F5" i="9" s="1"/>
  <c r="J212" i="16"/>
  <c r="J213" i="16"/>
  <c r="J195" i="16"/>
  <c r="J196" i="16"/>
  <c r="J180" i="16" l="1"/>
  <c r="J181" i="16"/>
  <c r="J182" i="16"/>
  <c r="X110" i="14"/>
  <c r="X109" i="14"/>
  <c r="L2" i="9"/>
  <c r="B10" i="9" s="1"/>
  <c r="M3" i="9"/>
  <c r="M4" i="9"/>
  <c r="M5" i="9"/>
  <c r="M7" i="9"/>
  <c r="L69" i="14"/>
  <c r="M2" i="9" l="1"/>
  <c r="AH111" i="15"/>
  <c r="AH110" i="15"/>
  <c r="AH109" i="15"/>
  <c r="AH108" i="15"/>
  <c r="AH107" i="15"/>
  <c r="AH106" i="15"/>
  <c r="AH323" i="15"/>
  <c r="AC323" i="15"/>
  <c r="AH322" i="15"/>
  <c r="AC322" i="15"/>
  <c r="AH321" i="15"/>
  <c r="AC321" i="15"/>
  <c r="AH320" i="15"/>
  <c r="AC320" i="15"/>
  <c r="AH319" i="15"/>
  <c r="AC319" i="15"/>
  <c r="AH318" i="15"/>
  <c r="AC318" i="15"/>
  <c r="AH317" i="15"/>
  <c r="AC317" i="15"/>
  <c r="AH316" i="15"/>
  <c r="AC316" i="15"/>
  <c r="AH315" i="15"/>
  <c r="AC315" i="15"/>
  <c r="AH314" i="15"/>
  <c r="AC314" i="15"/>
  <c r="AH313" i="15"/>
  <c r="AC313" i="15"/>
  <c r="AH312" i="15"/>
  <c r="AC312" i="15"/>
  <c r="AH311" i="15"/>
  <c r="AC311" i="15"/>
  <c r="AH310" i="15"/>
  <c r="AC310" i="15"/>
  <c r="AH309" i="15"/>
  <c r="AC309" i="15"/>
  <c r="AH308" i="15"/>
  <c r="AC308" i="15"/>
  <c r="AH307" i="15"/>
  <c r="AC307" i="15"/>
  <c r="AH306" i="15"/>
  <c r="AC306" i="15"/>
  <c r="AH305" i="15"/>
  <c r="AC305" i="15"/>
  <c r="AH304" i="15"/>
  <c r="AC304" i="15"/>
  <c r="AH303" i="15"/>
  <c r="AC303" i="15"/>
  <c r="AH302" i="15"/>
  <c r="AC302" i="15"/>
  <c r="AH301" i="15"/>
  <c r="AC301" i="15"/>
  <c r="AH300" i="15"/>
  <c r="AC300" i="15"/>
  <c r="AH299" i="15"/>
  <c r="AC299" i="15"/>
  <c r="AH298" i="15"/>
  <c r="AC298" i="15"/>
  <c r="AH297" i="15"/>
  <c r="AC297" i="15"/>
  <c r="AH296" i="15"/>
  <c r="AC296" i="15"/>
  <c r="AH295" i="15"/>
  <c r="AC295" i="15"/>
  <c r="AH294" i="15"/>
  <c r="AC294" i="15"/>
  <c r="AH293" i="15"/>
  <c r="AC293" i="15"/>
  <c r="AH292" i="15"/>
  <c r="AC292" i="15"/>
  <c r="AH291" i="15"/>
  <c r="AC291" i="15"/>
  <c r="AH290" i="15"/>
  <c r="AC290" i="15"/>
  <c r="AH289" i="15"/>
  <c r="AC289" i="15"/>
  <c r="AH288" i="15"/>
  <c r="AC288" i="15"/>
  <c r="AH287" i="15"/>
  <c r="AC287" i="15"/>
  <c r="AH286" i="15"/>
  <c r="AC286" i="15"/>
  <c r="AH285" i="15"/>
  <c r="AC285" i="15"/>
  <c r="AH284" i="15"/>
  <c r="AC284" i="15"/>
  <c r="AH283" i="15"/>
  <c r="AC283" i="15"/>
  <c r="AH282" i="15"/>
  <c r="AC282" i="15"/>
  <c r="AH281" i="15"/>
  <c r="AC281" i="15"/>
  <c r="AH280" i="15"/>
  <c r="AC280" i="15"/>
  <c r="AH279" i="15"/>
  <c r="AC279" i="15"/>
  <c r="AH278" i="15"/>
  <c r="AC278" i="15"/>
  <c r="AH277" i="15"/>
  <c r="AC277" i="15"/>
  <c r="AH276" i="15"/>
  <c r="AC276" i="15"/>
  <c r="AH275" i="15"/>
  <c r="AC275" i="15"/>
  <c r="AH274" i="15"/>
  <c r="AC274" i="15"/>
  <c r="AH273" i="15"/>
  <c r="AC273" i="15"/>
  <c r="AH272" i="15"/>
  <c r="AC272" i="15"/>
  <c r="AH271" i="15"/>
  <c r="AC271" i="15"/>
  <c r="AH270" i="15"/>
  <c r="AC270" i="15"/>
  <c r="AH269" i="15"/>
  <c r="AC269" i="15"/>
  <c r="AH268" i="15"/>
  <c r="AC268" i="15"/>
  <c r="AH267" i="15"/>
  <c r="AC267" i="15"/>
  <c r="AH266" i="15"/>
  <c r="AC266" i="15"/>
  <c r="AH265" i="15"/>
  <c r="AC265" i="15"/>
  <c r="AH264" i="15"/>
  <c r="AC264" i="15"/>
  <c r="AH263" i="15"/>
  <c r="AC263" i="15"/>
  <c r="AH262" i="15"/>
  <c r="AC262" i="15"/>
  <c r="AH261" i="15"/>
  <c r="AC261" i="15"/>
  <c r="AH260" i="15"/>
  <c r="AC260" i="15"/>
  <c r="AH259" i="15"/>
  <c r="AC259" i="15"/>
  <c r="AH258" i="15"/>
  <c r="AC258" i="15"/>
  <c r="AH257" i="15"/>
  <c r="AC257" i="15"/>
  <c r="AH256" i="15"/>
  <c r="AC256" i="15"/>
  <c r="AH255" i="15"/>
  <c r="AC255" i="15"/>
  <c r="AH254" i="15"/>
  <c r="AC254" i="15"/>
  <c r="AH253" i="15"/>
  <c r="AC253" i="15"/>
  <c r="AH252" i="15"/>
  <c r="AC252" i="15"/>
  <c r="AH251" i="15"/>
  <c r="AC251" i="15"/>
  <c r="AH250" i="15"/>
  <c r="AC250" i="15"/>
  <c r="AH249" i="15"/>
  <c r="AC249" i="15"/>
  <c r="AH248" i="15"/>
  <c r="AC248" i="15"/>
  <c r="AH247" i="15"/>
  <c r="AC247" i="15"/>
  <c r="AH246" i="15"/>
  <c r="AC246" i="15"/>
  <c r="AH245" i="15"/>
  <c r="AC245" i="15"/>
  <c r="AH244" i="15"/>
  <c r="AC244" i="15"/>
  <c r="AH243" i="15"/>
  <c r="AC243" i="15"/>
  <c r="AH242" i="15"/>
  <c r="AC242" i="15"/>
  <c r="AH241" i="15"/>
  <c r="AC241" i="15"/>
  <c r="AH240" i="15"/>
  <c r="AC240" i="15"/>
  <c r="AH239" i="15"/>
  <c r="AC239" i="15"/>
  <c r="AH238" i="15"/>
  <c r="AC238" i="15"/>
  <c r="AH237" i="15"/>
  <c r="AC237" i="15"/>
  <c r="AH236" i="15"/>
  <c r="AC236" i="15"/>
  <c r="AH235" i="15"/>
  <c r="AC235" i="15"/>
  <c r="AH234" i="15"/>
  <c r="AC234" i="15"/>
  <c r="AH233" i="15"/>
  <c r="AC233" i="15"/>
  <c r="AH232" i="15"/>
  <c r="AC232" i="15"/>
  <c r="AH231" i="15"/>
  <c r="AC231" i="15"/>
  <c r="AH230" i="15"/>
  <c r="AC230" i="15"/>
  <c r="AH229" i="15"/>
  <c r="AC229" i="15"/>
  <c r="AH228" i="15"/>
  <c r="AC228" i="15"/>
  <c r="AH227" i="15"/>
  <c r="AC227" i="15"/>
  <c r="AH226" i="15"/>
  <c r="AC226" i="15"/>
  <c r="AH225" i="15"/>
  <c r="AC225" i="15"/>
  <c r="AH224" i="15"/>
  <c r="AC224" i="15"/>
  <c r="AH223" i="15"/>
  <c r="AC223" i="15"/>
  <c r="AH222" i="15"/>
  <c r="AC222" i="15"/>
  <c r="AH221" i="15"/>
  <c r="AC221" i="15"/>
  <c r="AH220" i="15"/>
  <c r="AC220" i="15"/>
  <c r="AH219" i="15"/>
  <c r="AC219" i="15"/>
  <c r="AH218" i="15"/>
  <c r="AC218" i="15"/>
  <c r="AH217" i="15"/>
  <c r="AC217" i="15"/>
  <c r="AH216" i="15"/>
  <c r="AC216" i="15"/>
  <c r="AH215" i="15"/>
  <c r="AC215" i="15"/>
  <c r="AH214" i="15"/>
  <c r="AC214" i="15"/>
  <c r="AH213" i="15"/>
  <c r="AC213" i="15"/>
  <c r="AH212" i="15"/>
  <c r="AC212" i="15"/>
  <c r="AH211" i="15"/>
  <c r="AC211" i="15"/>
  <c r="AH210" i="15"/>
  <c r="AC210" i="15"/>
  <c r="AH209" i="15"/>
  <c r="AC209" i="15"/>
  <c r="AH208" i="15"/>
  <c r="AC208" i="15"/>
  <c r="AH207" i="15"/>
  <c r="AC207" i="15"/>
  <c r="AH206" i="15"/>
  <c r="AC206" i="15"/>
  <c r="AH205" i="15"/>
  <c r="AC205" i="15"/>
  <c r="AH204" i="15"/>
  <c r="AC204" i="15"/>
  <c r="AH203" i="15"/>
  <c r="AC203" i="15"/>
  <c r="AH202" i="15"/>
  <c r="AC202" i="15"/>
  <c r="AH201" i="15"/>
  <c r="AC201" i="15"/>
  <c r="AH200" i="15"/>
  <c r="AC200" i="15"/>
  <c r="AH199" i="15"/>
  <c r="AC199" i="15"/>
  <c r="AH198" i="15"/>
  <c r="AC198" i="15"/>
  <c r="AH197" i="15"/>
  <c r="AC197" i="15"/>
  <c r="AH196" i="15"/>
  <c r="AC196" i="15"/>
  <c r="AH195" i="15"/>
  <c r="AC195" i="15"/>
  <c r="AH194" i="15"/>
  <c r="AC194" i="15"/>
  <c r="AH193" i="15"/>
  <c r="AC193" i="15"/>
  <c r="AH192" i="15"/>
  <c r="AC192" i="15"/>
  <c r="AH191" i="15"/>
  <c r="AC191" i="15"/>
  <c r="AH190" i="15"/>
  <c r="AC190" i="15"/>
  <c r="AH189" i="15"/>
  <c r="AC189" i="15"/>
  <c r="AH188" i="15"/>
  <c r="AC188" i="15"/>
  <c r="AH187" i="15"/>
  <c r="AC187" i="15"/>
  <c r="AH186" i="15"/>
  <c r="AC186" i="15"/>
  <c r="AH185" i="15"/>
  <c r="AC185" i="15"/>
  <c r="AH184" i="15"/>
  <c r="AC184" i="15"/>
  <c r="AH183" i="15"/>
  <c r="AC183" i="15"/>
  <c r="AH182" i="15"/>
  <c r="AC182" i="15"/>
  <c r="AH181" i="15"/>
  <c r="AC181" i="15"/>
  <c r="AH180" i="15"/>
  <c r="AC180" i="15"/>
  <c r="AH179" i="15"/>
  <c r="AC179" i="15"/>
  <c r="AH178" i="15"/>
  <c r="AC178" i="15"/>
  <c r="AH177" i="15"/>
  <c r="AC177" i="15"/>
  <c r="AH176" i="15"/>
  <c r="AC176" i="15"/>
  <c r="AH175" i="15"/>
  <c r="AC175" i="15"/>
  <c r="AH174" i="15"/>
  <c r="AC174" i="15"/>
  <c r="AH173" i="15"/>
  <c r="AC173" i="15"/>
  <c r="AH172" i="15"/>
  <c r="AC172" i="15"/>
  <c r="AH171" i="15"/>
  <c r="AC171" i="15"/>
  <c r="AH170" i="15"/>
  <c r="AC170" i="15"/>
  <c r="AH169" i="15"/>
  <c r="AC169" i="15"/>
  <c r="AH168" i="15"/>
  <c r="AC168" i="15"/>
  <c r="AH167" i="15"/>
  <c r="AC167" i="15"/>
  <c r="AH166" i="15"/>
  <c r="AC166" i="15"/>
  <c r="AH165" i="15"/>
  <c r="AC165" i="15"/>
  <c r="AH164" i="15"/>
  <c r="AC164" i="15"/>
  <c r="AH163" i="15"/>
  <c r="AC163" i="15"/>
  <c r="AH162" i="15"/>
  <c r="AC162" i="15"/>
  <c r="AH161" i="15"/>
  <c r="AC161" i="15"/>
  <c r="AH160" i="15"/>
  <c r="AC160" i="15"/>
  <c r="AH159" i="15"/>
  <c r="AC159" i="15"/>
  <c r="AH158" i="15"/>
  <c r="AC158" i="15"/>
  <c r="AH157" i="15"/>
  <c r="AC157" i="15"/>
  <c r="AH156" i="15"/>
  <c r="AC156" i="15"/>
  <c r="AH155" i="15"/>
  <c r="AC155" i="15"/>
  <c r="AH154" i="15"/>
  <c r="AC154" i="15"/>
  <c r="AH153" i="15"/>
  <c r="AC153" i="15"/>
  <c r="AH152" i="15"/>
  <c r="AC152" i="15"/>
  <c r="AH151" i="15"/>
  <c r="AC151" i="15"/>
  <c r="AH150" i="15"/>
  <c r="AC150" i="15"/>
  <c r="AH149" i="15"/>
  <c r="AC149" i="15"/>
  <c r="AH148" i="15"/>
  <c r="AC148" i="15"/>
  <c r="AH147" i="15"/>
  <c r="AC147" i="15"/>
  <c r="AH146" i="15"/>
  <c r="AC146" i="15"/>
  <c r="AH145" i="15"/>
  <c r="AC145" i="15"/>
  <c r="AH144" i="15"/>
  <c r="AC144" i="15"/>
  <c r="AH143" i="15"/>
  <c r="AC143" i="15"/>
  <c r="AH142" i="15"/>
  <c r="AC142" i="15"/>
  <c r="AH141" i="15"/>
  <c r="AC141" i="15"/>
  <c r="AH140" i="15"/>
  <c r="AC140" i="15"/>
  <c r="AH139" i="15"/>
  <c r="AC139" i="15"/>
  <c r="AH138" i="15"/>
  <c r="AC138" i="15"/>
  <c r="AH137" i="15"/>
  <c r="AC137" i="15"/>
  <c r="AH136" i="15"/>
  <c r="AC136" i="15"/>
  <c r="AH135" i="15"/>
  <c r="AC135" i="15"/>
  <c r="AH134" i="15"/>
  <c r="AC134" i="15"/>
  <c r="AH133" i="15"/>
  <c r="AC133" i="15"/>
  <c r="AH132" i="15"/>
  <c r="AC132" i="15"/>
  <c r="AH131" i="15"/>
  <c r="AC131" i="15"/>
  <c r="AH130" i="15"/>
  <c r="AC130" i="15"/>
  <c r="AH129" i="15"/>
  <c r="AC129" i="15"/>
  <c r="AH128" i="15"/>
  <c r="AC128" i="15"/>
  <c r="AH127" i="15"/>
  <c r="AC127" i="15"/>
  <c r="AH126" i="15"/>
  <c r="AC126" i="15"/>
  <c r="AH125" i="15"/>
  <c r="AC125" i="15"/>
  <c r="AH124" i="15"/>
  <c r="AC124" i="15"/>
  <c r="AH123" i="15"/>
  <c r="AC123" i="15"/>
  <c r="AH122" i="15"/>
  <c r="AC122" i="15"/>
  <c r="AH121" i="15"/>
  <c r="AC121" i="15"/>
  <c r="AH120" i="15"/>
  <c r="AC120" i="15"/>
  <c r="AH119" i="15"/>
  <c r="AC119" i="15"/>
  <c r="AH118" i="15"/>
  <c r="AC118" i="15"/>
  <c r="AH117" i="15"/>
  <c r="AC117" i="15"/>
  <c r="AH116" i="15"/>
  <c r="AC116" i="15"/>
  <c r="AH115" i="15"/>
  <c r="AC115" i="15"/>
  <c r="AH114" i="15"/>
  <c r="AC114" i="15"/>
  <c r="AH113" i="15"/>
  <c r="AC113" i="15"/>
  <c r="AH112" i="15"/>
  <c r="AC112" i="15"/>
  <c r="AC111" i="15"/>
  <c r="AC110" i="15"/>
  <c r="AC109" i="15"/>
  <c r="AC108" i="15"/>
  <c r="AC107" i="15"/>
  <c r="AC106" i="15"/>
  <c r="V6" i="14"/>
  <c r="V7" i="14"/>
  <c r="V8" i="14"/>
  <c r="V9" i="14"/>
  <c r="V11" i="14"/>
  <c r="V12" i="14"/>
  <c r="V13" i="14"/>
  <c r="V14" i="14"/>
  <c r="V15" i="14"/>
  <c r="V19" i="14"/>
  <c r="V20" i="14"/>
  <c r="V21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V53" i="14"/>
  <c r="V54" i="14"/>
  <c r="V55" i="14"/>
  <c r="V56" i="14"/>
  <c r="V57" i="14"/>
  <c r="V60" i="14"/>
  <c r="V61" i="14"/>
  <c r="V62" i="14"/>
  <c r="V63" i="14"/>
  <c r="V67" i="14"/>
  <c r="V68" i="14"/>
  <c r="V69" i="14"/>
  <c r="V70" i="14"/>
  <c r="V73" i="14"/>
  <c r="V74" i="14"/>
  <c r="V75" i="14"/>
  <c r="V79" i="14"/>
  <c r="V80" i="14"/>
  <c r="V81" i="14"/>
  <c r="V82" i="14"/>
  <c r="V83" i="14"/>
  <c r="V84" i="14"/>
  <c r="V85" i="14"/>
  <c r="V86" i="14"/>
  <c r="V87" i="14"/>
  <c r="V88" i="14"/>
  <c r="V89" i="14"/>
  <c r="V90" i="14"/>
  <c r="V91" i="14"/>
  <c r="V92" i="14"/>
  <c r="V93" i="14"/>
  <c r="V97" i="14"/>
  <c r="V98" i="14"/>
  <c r="V102" i="14"/>
  <c r="V103" i="14"/>
  <c r="V104" i="14"/>
  <c r="V105" i="14"/>
  <c r="V106" i="14"/>
  <c r="V107" i="14"/>
  <c r="V108" i="14"/>
  <c r="V109" i="14"/>
  <c r="V110" i="14"/>
  <c r="V111" i="14"/>
  <c r="V112" i="14"/>
  <c r="V113" i="14"/>
  <c r="V114" i="14"/>
  <c r="V115" i="14"/>
  <c r="V116" i="14"/>
  <c r="V117" i="14"/>
  <c r="V118" i="14"/>
  <c r="V121" i="14"/>
  <c r="V122" i="14"/>
  <c r="V130" i="14"/>
  <c r="V131" i="14"/>
  <c r="V132" i="14"/>
  <c r="V133" i="14"/>
  <c r="V134" i="14"/>
  <c r="V135" i="14"/>
  <c r="V136" i="14"/>
  <c r="V137" i="14"/>
  <c r="V138" i="14"/>
  <c r="V140" i="14"/>
  <c r="V142" i="14"/>
  <c r="V143" i="14"/>
  <c r="V144" i="14"/>
  <c r="V145" i="14"/>
  <c r="V146" i="14"/>
  <c r="V147" i="14"/>
  <c r="V148" i="14"/>
  <c r="V149" i="14"/>
  <c r="V150" i="14"/>
  <c r="V153" i="14"/>
  <c r="V154" i="14"/>
  <c r="V155" i="14"/>
  <c r="V156" i="14"/>
  <c r="V157" i="14"/>
  <c r="V158" i="14"/>
  <c r="V159" i="14"/>
  <c r="V160" i="14"/>
  <c r="V161" i="14"/>
  <c r="V162" i="14"/>
  <c r="V163" i="14"/>
  <c r="V164" i="14"/>
  <c r="V165" i="14"/>
  <c r="V166" i="14"/>
  <c r="V167" i="14"/>
  <c r="V168" i="14"/>
  <c r="V169" i="14"/>
  <c r="V170" i="14"/>
  <c r="V171" i="14"/>
  <c r="V172" i="14"/>
  <c r="V173" i="14"/>
  <c r="V174" i="14"/>
  <c r="V175" i="14"/>
  <c r="V176" i="14"/>
  <c r="V177" i="14"/>
  <c r="V178" i="14"/>
  <c r="V179" i="14"/>
  <c r="V180" i="14"/>
  <c r="V181" i="14"/>
  <c r="V182" i="14"/>
  <c r="V183" i="14"/>
  <c r="V184" i="14"/>
  <c r="V185" i="14"/>
  <c r="V186" i="14"/>
  <c r="V187" i="14"/>
  <c r="V188" i="14"/>
  <c r="V189" i="14"/>
  <c r="V190" i="14"/>
  <c r="V191" i="14"/>
  <c r="V192" i="14"/>
  <c r="V193" i="14"/>
  <c r="V194" i="14"/>
  <c r="V195" i="14"/>
  <c r="V196" i="14"/>
  <c r="V197" i="14"/>
  <c r="V198" i="14"/>
  <c r="V199" i="14"/>
  <c r="V200" i="14"/>
  <c r="V201" i="14"/>
  <c r="V202" i="14"/>
  <c r="V203" i="14"/>
  <c r="V204" i="14"/>
  <c r="V205" i="14"/>
  <c r="V206" i="14"/>
  <c r="V207" i="14"/>
  <c r="V208" i="14"/>
  <c r="V209" i="14"/>
  <c r="V210" i="14"/>
  <c r="V211" i="14"/>
  <c r="V212" i="14"/>
  <c r="V213" i="14"/>
  <c r="V214" i="14"/>
  <c r="V215" i="14"/>
  <c r="V216" i="14"/>
  <c r="V217" i="14"/>
  <c r="V218" i="14"/>
  <c r="V219" i="14"/>
  <c r="V220" i="14"/>
  <c r="V221" i="14"/>
  <c r="V222" i="14"/>
  <c r="V223" i="14"/>
  <c r="V224" i="14"/>
  <c r="V225" i="14"/>
  <c r="V226" i="14"/>
  <c r="V227" i="14"/>
  <c r="V228" i="14"/>
  <c r="V229" i="14"/>
  <c r="V230" i="14"/>
  <c r="V231" i="14"/>
  <c r="V232" i="14"/>
  <c r="V233" i="14"/>
  <c r="V234" i="14"/>
  <c r="V235" i="14"/>
  <c r="V236" i="14"/>
  <c r="V237" i="14"/>
  <c r="V238" i="14"/>
  <c r="V239" i="14"/>
  <c r="V240" i="14"/>
  <c r="V241" i="14"/>
  <c r="V242" i="14"/>
  <c r="V243" i="14"/>
  <c r="V244" i="14"/>
  <c r="V245" i="14"/>
  <c r="V246" i="14"/>
  <c r="V247" i="14"/>
  <c r="V248" i="14"/>
  <c r="V249" i="14"/>
  <c r="V250" i="14"/>
  <c r="V251" i="14"/>
  <c r="V252" i="14"/>
  <c r="V253" i="14"/>
  <c r="V254" i="14"/>
  <c r="V255" i="14"/>
  <c r="V256" i="14"/>
  <c r="V257" i="14"/>
  <c r="V258" i="14"/>
  <c r="V259" i="14"/>
  <c r="V260" i="14"/>
  <c r="V261" i="14"/>
  <c r="V262" i="14"/>
  <c r="V263" i="14"/>
  <c r="V264" i="14"/>
  <c r="V265" i="14"/>
  <c r="V266" i="14"/>
  <c r="V267" i="14"/>
  <c r="V268" i="14"/>
  <c r="V269" i="14"/>
  <c r="V270" i="14"/>
  <c r="V271" i="14"/>
  <c r="V272" i="14"/>
  <c r="V273" i="14"/>
  <c r="V274" i="14"/>
  <c r="V275" i="14"/>
  <c r="V276" i="14"/>
  <c r="V277" i="14"/>
  <c r="V278" i="14"/>
  <c r="V279" i="14"/>
  <c r="V280" i="14"/>
  <c r="V281" i="14"/>
  <c r="V282" i="14"/>
  <c r="V283" i="14"/>
  <c r="V284" i="14"/>
  <c r="V285" i="14"/>
  <c r="V286" i="14"/>
  <c r="V287" i="14"/>
  <c r="V288" i="14"/>
  <c r="V289" i="14"/>
  <c r="V290" i="14"/>
  <c r="V291" i="14"/>
  <c r="V292" i="14"/>
  <c r="V293" i="14"/>
  <c r="V294" i="14"/>
  <c r="V295" i="14"/>
  <c r="V296" i="14"/>
  <c r="V297" i="14"/>
  <c r="V298" i="14"/>
  <c r="V299" i="14"/>
  <c r="V300" i="14"/>
  <c r="V301" i="14"/>
  <c r="V302" i="14"/>
  <c r="V303" i="14"/>
  <c r="V304" i="14"/>
  <c r="V305" i="14"/>
  <c r="V306" i="14"/>
  <c r="V307" i="14"/>
  <c r="V308" i="14"/>
  <c r="V309" i="14"/>
  <c r="V310" i="14"/>
  <c r="V311" i="14"/>
  <c r="V312" i="14"/>
  <c r="V313" i="14"/>
  <c r="V314" i="14"/>
  <c r="V315" i="14"/>
  <c r="V316" i="14"/>
  <c r="V317" i="14"/>
  <c r="V318" i="14"/>
  <c r="V319" i="14"/>
  <c r="V320" i="14"/>
  <c r="V321" i="14"/>
  <c r="V322" i="14"/>
  <c r="V323" i="14"/>
  <c r="V324" i="14"/>
  <c r="U8" i="14"/>
  <c r="U9" i="14"/>
  <c r="U11" i="14"/>
  <c r="U12" i="14"/>
  <c r="U13" i="14"/>
  <c r="U14" i="14"/>
  <c r="U15" i="14"/>
  <c r="U20" i="14"/>
  <c r="U21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5" i="14"/>
  <c r="U46" i="14"/>
  <c r="U47" i="14"/>
  <c r="U48" i="14"/>
  <c r="U49" i="14"/>
  <c r="U50" i="14"/>
  <c r="U51" i="14"/>
  <c r="U52" i="14"/>
  <c r="U53" i="14"/>
  <c r="U54" i="14"/>
  <c r="U55" i="14"/>
  <c r="U56" i="14"/>
  <c r="U57" i="14"/>
  <c r="U60" i="14"/>
  <c r="U61" i="14"/>
  <c r="U62" i="14"/>
  <c r="U63" i="14"/>
  <c r="U67" i="14"/>
  <c r="U68" i="14"/>
  <c r="U69" i="14"/>
  <c r="U70" i="14"/>
  <c r="U73" i="14"/>
  <c r="U74" i="14"/>
  <c r="U75" i="14"/>
  <c r="U79" i="14"/>
  <c r="U80" i="14"/>
  <c r="U81" i="14"/>
  <c r="U82" i="14"/>
  <c r="U83" i="14"/>
  <c r="U84" i="14"/>
  <c r="U85" i="14"/>
  <c r="U86" i="14"/>
  <c r="U87" i="14"/>
  <c r="U88" i="14"/>
  <c r="U89" i="14"/>
  <c r="U90" i="14"/>
  <c r="U91" i="14"/>
  <c r="U92" i="14"/>
  <c r="U93" i="14"/>
  <c r="U97" i="14"/>
  <c r="U98" i="14"/>
  <c r="U102" i="14"/>
  <c r="U103" i="14"/>
  <c r="U104" i="14"/>
  <c r="U105" i="14"/>
  <c r="U106" i="14"/>
  <c r="U107" i="14"/>
  <c r="U108" i="14"/>
  <c r="U109" i="14"/>
  <c r="U110" i="14"/>
  <c r="U111" i="14"/>
  <c r="U112" i="14"/>
  <c r="U113" i="14"/>
  <c r="U114" i="14"/>
  <c r="U115" i="14"/>
  <c r="U116" i="14"/>
  <c r="U117" i="14"/>
  <c r="U118" i="14"/>
  <c r="U121" i="14"/>
  <c r="U122" i="14"/>
  <c r="U130" i="14"/>
  <c r="U131" i="14"/>
  <c r="U132" i="14"/>
  <c r="U133" i="14"/>
  <c r="U134" i="14"/>
  <c r="U135" i="14"/>
  <c r="U136" i="14"/>
  <c r="U137" i="14"/>
  <c r="U138" i="14"/>
  <c r="U140" i="14"/>
  <c r="U142" i="14"/>
  <c r="U143" i="14"/>
  <c r="U144" i="14"/>
  <c r="U145" i="14"/>
  <c r="U147" i="14"/>
  <c r="U148" i="14"/>
  <c r="U149" i="14"/>
  <c r="U150" i="14"/>
  <c r="U153" i="14"/>
  <c r="U154" i="14"/>
  <c r="U155" i="14"/>
  <c r="U156" i="14"/>
  <c r="U157" i="14"/>
  <c r="U158" i="14"/>
  <c r="U159" i="14"/>
  <c r="U160" i="14"/>
  <c r="U161" i="14"/>
  <c r="U162" i="14"/>
  <c r="U163" i="14"/>
  <c r="U164" i="14"/>
  <c r="U165" i="14"/>
  <c r="U166" i="14"/>
  <c r="U167" i="14"/>
  <c r="U168" i="14"/>
  <c r="U169" i="14"/>
  <c r="U170" i="14"/>
  <c r="U171" i="14"/>
  <c r="U172" i="14"/>
  <c r="U173" i="14"/>
  <c r="U174" i="14"/>
  <c r="U175" i="14"/>
  <c r="U176" i="14"/>
  <c r="U177" i="14"/>
  <c r="U178" i="14"/>
  <c r="U179" i="14"/>
  <c r="U180" i="14"/>
  <c r="U181" i="14"/>
  <c r="U182" i="14"/>
  <c r="U183" i="14"/>
  <c r="U184" i="14"/>
  <c r="U185" i="14"/>
  <c r="U186" i="14"/>
  <c r="U187" i="14"/>
  <c r="U188" i="14"/>
  <c r="U189" i="14"/>
  <c r="U190" i="14"/>
  <c r="U191" i="14"/>
  <c r="U192" i="14"/>
  <c r="U193" i="14"/>
  <c r="U194" i="14"/>
  <c r="U195" i="14"/>
  <c r="U196" i="14"/>
  <c r="U197" i="14"/>
  <c r="U198" i="14"/>
  <c r="U199" i="14"/>
  <c r="U200" i="14"/>
  <c r="U201" i="14"/>
  <c r="U202" i="14"/>
  <c r="U203" i="14"/>
  <c r="U204" i="14"/>
  <c r="U205" i="14"/>
  <c r="U206" i="14"/>
  <c r="U207" i="14"/>
  <c r="U208" i="14"/>
  <c r="U209" i="14"/>
  <c r="U210" i="14"/>
  <c r="U211" i="14"/>
  <c r="U212" i="14"/>
  <c r="U213" i="14"/>
  <c r="U214" i="14"/>
  <c r="U215" i="14"/>
  <c r="U216" i="14"/>
  <c r="U217" i="14"/>
  <c r="U218" i="14"/>
  <c r="U219" i="14"/>
  <c r="U220" i="14"/>
  <c r="U221" i="14"/>
  <c r="U222" i="14"/>
  <c r="U223" i="14"/>
  <c r="U224" i="14"/>
  <c r="U225" i="14"/>
  <c r="U226" i="14"/>
  <c r="U227" i="14"/>
  <c r="U228" i="14"/>
  <c r="U229" i="14"/>
  <c r="U230" i="14"/>
  <c r="U231" i="14"/>
  <c r="U232" i="14"/>
  <c r="U233" i="14"/>
  <c r="U234" i="14"/>
  <c r="U235" i="14"/>
  <c r="U236" i="14"/>
  <c r="U237" i="14"/>
  <c r="U238" i="14"/>
  <c r="U239" i="14"/>
  <c r="U240" i="14"/>
  <c r="U241" i="14"/>
  <c r="U242" i="14"/>
  <c r="U243" i="14"/>
  <c r="U244" i="14"/>
  <c r="U245" i="14"/>
  <c r="U246" i="14"/>
  <c r="U247" i="14"/>
  <c r="U248" i="14"/>
  <c r="U249" i="14"/>
  <c r="U250" i="14"/>
  <c r="U251" i="14"/>
  <c r="U252" i="14"/>
  <c r="U253" i="14"/>
  <c r="U254" i="14"/>
  <c r="U255" i="14"/>
  <c r="U256" i="14"/>
  <c r="U257" i="14"/>
  <c r="U258" i="14"/>
  <c r="U259" i="14"/>
  <c r="U260" i="14"/>
  <c r="U261" i="14"/>
  <c r="U262" i="14"/>
  <c r="U263" i="14"/>
  <c r="U264" i="14"/>
  <c r="U265" i="14"/>
  <c r="U266" i="14"/>
  <c r="U267" i="14"/>
  <c r="U268" i="14"/>
  <c r="U269" i="14"/>
  <c r="U270" i="14"/>
  <c r="U271" i="14"/>
  <c r="U272" i="14"/>
  <c r="U273" i="14"/>
  <c r="U274" i="14"/>
  <c r="U275" i="14"/>
  <c r="U276" i="14"/>
  <c r="U277" i="14"/>
  <c r="U278" i="14"/>
  <c r="U279" i="14"/>
  <c r="U280" i="14"/>
  <c r="U281" i="14"/>
  <c r="U282" i="14"/>
  <c r="U283" i="14"/>
  <c r="U284" i="14"/>
  <c r="U285" i="14"/>
  <c r="U286" i="14"/>
  <c r="U287" i="14"/>
  <c r="U288" i="14"/>
  <c r="U289" i="14"/>
  <c r="U290" i="14"/>
  <c r="U291" i="14"/>
  <c r="U292" i="14"/>
  <c r="U293" i="14"/>
  <c r="U294" i="14"/>
  <c r="U295" i="14"/>
  <c r="U296" i="14"/>
  <c r="U297" i="14"/>
  <c r="U298" i="14"/>
  <c r="U299" i="14"/>
  <c r="U300" i="14"/>
  <c r="U301" i="14"/>
  <c r="U302" i="14"/>
  <c r="U303" i="14"/>
  <c r="U304" i="14"/>
  <c r="U305" i="14"/>
  <c r="U306" i="14"/>
  <c r="U307" i="14"/>
  <c r="U308" i="14"/>
  <c r="U309" i="14"/>
  <c r="U310" i="14"/>
  <c r="U311" i="14"/>
  <c r="U312" i="14"/>
  <c r="U313" i="14"/>
  <c r="U314" i="14"/>
  <c r="U315" i="14"/>
  <c r="U316" i="14"/>
  <c r="U317" i="14"/>
  <c r="U318" i="14"/>
  <c r="U319" i="14"/>
  <c r="U320" i="14"/>
  <c r="U321" i="14"/>
  <c r="U322" i="14"/>
  <c r="U323" i="14"/>
  <c r="U324" i="14"/>
  <c r="F4" i="18" l="1"/>
  <c r="F3" i="18"/>
  <c r="N32" i="14"/>
  <c r="J322" i="19"/>
  <c r="J321" i="19"/>
  <c r="J320" i="19"/>
  <c r="J319" i="19"/>
  <c r="J318" i="19"/>
  <c r="J317" i="19"/>
  <c r="J316" i="19"/>
  <c r="J315" i="19"/>
  <c r="J314" i="19"/>
  <c r="J313" i="19"/>
  <c r="J312" i="19"/>
  <c r="J311" i="19"/>
  <c r="J310" i="19"/>
  <c r="J309" i="19"/>
  <c r="J308" i="19"/>
  <c r="J307" i="19"/>
  <c r="J306" i="19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V3" i="19"/>
  <c r="U3" i="19"/>
  <c r="E3" i="19" l="1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0" i="14"/>
  <c r="E149" i="14"/>
  <c r="E148" i="14"/>
  <c r="E147" i="14"/>
  <c r="E146" i="14"/>
  <c r="E145" i="14"/>
  <c r="E144" i="14"/>
  <c r="E143" i="14"/>
  <c r="E142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U138" i="5"/>
  <c r="T138" i="5"/>
  <c r="S138" i="5"/>
  <c r="R138" i="5"/>
  <c r="F5" i="5" l="1"/>
  <c r="F4" i="5"/>
  <c r="E6" i="12"/>
  <c r="E5" i="12"/>
  <c r="E4" i="12"/>
  <c r="J291" i="16"/>
  <c r="J290" i="16"/>
  <c r="J289" i="16"/>
  <c r="J288" i="16"/>
  <c r="J287" i="16"/>
  <c r="J286" i="16"/>
  <c r="J285" i="16"/>
  <c r="J284" i="16"/>
  <c r="J283" i="16"/>
  <c r="J282" i="16"/>
  <c r="J281" i="16"/>
  <c r="J280" i="16"/>
  <c r="J279" i="16"/>
  <c r="J278" i="16"/>
  <c r="J277" i="16"/>
  <c r="J276" i="16"/>
  <c r="J275" i="16"/>
  <c r="J273" i="16"/>
  <c r="J267" i="16"/>
  <c r="J266" i="16"/>
  <c r="J265" i="16"/>
  <c r="J264" i="16"/>
  <c r="J250" i="16"/>
  <c r="J262" i="16"/>
  <c r="J261" i="16"/>
  <c r="J260" i="16"/>
  <c r="J259" i="16"/>
  <c r="J270" i="16"/>
  <c r="J258" i="16"/>
  <c r="J255" i="16"/>
  <c r="J254" i="16"/>
  <c r="J253" i="16"/>
  <c r="J252" i="16"/>
  <c r="J251" i="16"/>
  <c r="E292" i="16"/>
  <c r="I104" i="12"/>
  <c r="I103" i="12"/>
  <c r="J232" i="16"/>
  <c r="E5" i="19"/>
  <c r="E4" i="19"/>
  <c r="J248" i="16"/>
  <c r="J247" i="16"/>
  <c r="J246" i="16"/>
  <c r="J245" i="16"/>
  <c r="J244" i="16"/>
  <c r="J243" i="16"/>
  <c r="J242" i="16"/>
  <c r="J241" i="16"/>
  <c r="J240" i="16"/>
  <c r="J237" i="16"/>
  <c r="J236" i="16"/>
  <c r="J235" i="16"/>
  <c r="F6" i="16" l="1"/>
  <c r="F5" i="16"/>
  <c r="F4" i="16"/>
  <c r="F3" i="16"/>
  <c r="X322" i="19"/>
  <c r="T322" i="19"/>
  <c r="S322" i="19"/>
  <c r="R322" i="19"/>
  <c r="Q322" i="19"/>
  <c r="P322" i="19"/>
  <c r="O322" i="19"/>
  <c r="N322" i="19"/>
  <c r="M322" i="19"/>
  <c r="L322" i="19"/>
  <c r="K322" i="19"/>
  <c r="X321" i="19"/>
  <c r="T321" i="19"/>
  <c r="S321" i="19"/>
  <c r="R321" i="19"/>
  <c r="Q321" i="19"/>
  <c r="P321" i="19"/>
  <c r="O321" i="19"/>
  <c r="N321" i="19"/>
  <c r="M321" i="19"/>
  <c r="L321" i="19"/>
  <c r="K321" i="19"/>
  <c r="X320" i="19"/>
  <c r="T320" i="19"/>
  <c r="S320" i="19"/>
  <c r="R320" i="19"/>
  <c r="Q320" i="19"/>
  <c r="P320" i="19"/>
  <c r="O320" i="19"/>
  <c r="N320" i="19"/>
  <c r="M320" i="19"/>
  <c r="L320" i="19"/>
  <c r="K320" i="19"/>
  <c r="X319" i="19"/>
  <c r="T319" i="19"/>
  <c r="S319" i="19"/>
  <c r="R319" i="19"/>
  <c r="Q319" i="19"/>
  <c r="P319" i="19"/>
  <c r="O319" i="19"/>
  <c r="N319" i="19"/>
  <c r="M319" i="19"/>
  <c r="L319" i="19"/>
  <c r="K319" i="19"/>
  <c r="X318" i="19"/>
  <c r="T318" i="19"/>
  <c r="S318" i="19"/>
  <c r="R318" i="19"/>
  <c r="Q318" i="19"/>
  <c r="P318" i="19"/>
  <c r="O318" i="19"/>
  <c r="N318" i="19"/>
  <c r="M318" i="19"/>
  <c r="L318" i="19"/>
  <c r="K318" i="19"/>
  <c r="X317" i="19"/>
  <c r="T317" i="19"/>
  <c r="S317" i="19"/>
  <c r="R317" i="19"/>
  <c r="Q317" i="19"/>
  <c r="P317" i="19"/>
  <c r="O317" i="19"/>
  <c r="N317" i="19"/>
  <c r="M317" i="19"/>
  <c r="L317" i="19"/>
  <c r="K317" i="19"/>
  <c r="X316" i="19"/>
  <c r="T316" i="19"/>
  <c r="S316" i="19"/>
  <c r="R316" i="19"/>
  <c r="Q316" i="19"/>
  <c r="P316" i="19"/>
  <c r="O316" i="19"/>
  <c r="N316" i="19"/>
  <c r="M316" i="19"/>
  <c r="L316" i="19"/>
  <c r="K316" i="19"/>
  <c r="X315" i="19"/>
  <c r="T315" i="19"/>
  <c r="S315" i="19"/>
  <c r="R315" i="19"/>
  <c r="Q315" i="19"/>
  <c r="P315" i="19"/>
  <c r="O315" i="19"/>
  <c r="N315" i="19"/>
  <c r="M315" i="19"/>
  <c r="L315" i="19"/>
  <c r="K315" i="19"/>
  <c r="X314" i="19"/>
  <c r="T314" i="19"/>
  <c r="S314" i="19"/>
  <c r="R314" i="19"/>
  <c r="Q314" i="19"/>
  <c r="P314" i="19"/>
  <c r="O314" i="19"/>
  <c r="N314" i="19"/>
  <c r="M314" i="19"/>
  <c r="L314" i="19"/>
  <c r="K314" i="19"/>
  <c r="X313" i="19"/>
  <c r="T313" i="19"/>
  <c r="S313" i="19"/>
  <c r="R313" i="19"/>
  <c r="Q313" i="19"/>
  <c r="P313" i="19"/>
  <c r="O313" i="19"/>
  <c r="N313" i="19"/>
  <c r="M313" i="19"/>
  <c r="L313" i="19"/>
  <c r="K313" i="19"/>
  <c r="X312" i="19"/>
  <c r="T312" i="19"/>
  <c r="S312" i="19"/>
  <c r="R312" i="19"/>
  <c r="Q312" i="19"/>
  <c r="P312" i="19"/>
  <c r="O312" i="19"/>
  <c r="N312" i="19"/>
  <c r="M312" i="19"/>
  <c r="L312" i="19"/>
  <c r="K312" i="19"/>
  <c r="X311" i="19"/>
  <c r="T311" i="19"/>
  <c r="S311" i="19"/>
  <c r="R311" i="19"/>
  <c r="Q311" i="19"/>
  <c r="P311" i="19"/>
  <c r="O311" i="19"/>
  <c r="N311" i="19"/>
  <c r="M311" i="19"/>
  <c r="L311" i="19"/>
  <c r="K311" i="19"/>
  <c r="X310" i="19"/>
  <c r="T310" i="19"/>
  <c r="S310" i="19"/>
  <c r="R310" i="19"/>
  <c r="Q310" i="19"/>
  <c r="P310" i="19"/>
  <c r="O310" i="19"/>
  <c r="N310" i="19"/>
  <c r="M310" i="19"/>
  <c r="L310" i="19"/>
  <c r="K310" i="19"/>
  <c r="X309" i="19"/>
  <c r="T309" i="19"/>
  <c r="S309" i="19"/>
  <c r="R309" i="19"/>
  <c r="Q309" i="19"/>
  <c r="P309" i="19"/>
  <c r="O309" i="19"/>
  <c r="N309" i="19"/>
  <c r="M309" i="19"/>
  <c r="L309" i="19"/>
  <c r="K309" i="19"/>
  <c r="X308" i="19"/>
  <c r="T308" i="19"/>
  <c r="S308" i="19"/>
  <c r="R308" i="19"/>
  <c r="Q308" i="19"/>
  <c r="P308" i="19"/>
  <c r="O308" i="19"/>
  <c r="N308" i="19"/>
  <c r="M308" i="19"/>
  <c r="L308" i="19"/>
  <c r="K308" i="19"/>
  <c r="X307" i="19"/>
  <c r="T307" i="19"/>
  <c r="S307" i="19"/>
  <c r="R307" i="19"/>
  <c r="Q307" i="19"/>
  <c r="P307" i="19"/>
  <c r="O307" i="19"/>
  <c r="N307" i="19"/>
  <c r="M307" i="19"/>
  <c r="L307" i="19"/>
  <c r="K307" i="19"/>
  <c r="X306" i="19"/>
  <c r="T306" i="19"/>
  <c r="S306" i="19"/>
  <c r="R306" i="19"/>
  <c r="Q306" i="19"/>
  <c r="P306" i="19"/>
  <c r="O306" i="19"/>
  <c r="N306" i="19"/>
  <c r="M306" i="19"/>
  <c r="L306" i="19"/>
  <c r="K306" i="19"/>
  <c r="X305" i="19"/>
  <c r="T305" i="19"/>
  <c r="S305" i="19"/>
  <c r="R305" i="19"/>
  <c r="Q305" i="19"/>
  <c r="P305" i="19"/>
  <c r="O305" i="19"/>
  <c r="N305" i="19"/>
  <c r="M305" i="19"/>
  <c r="L305" i="19"/>
  <c r="K305" i="19"/>
  <c r="X304" i="19"/>
  <c r="T304" i="19"/>
  <c r="S304" i="19"/>
  <c r="R304" i="19"/>
  <c r="Q304" i="19"/>
  <c r="P304" i="19"/>
  <c r="O304" i="19"/>
  <c r="N304" i="19"/>
  <c r="M304" i="19"/>
  <c r="L304" i="19"/>
  <c r="K304" i="19"/>
  <c r="X303" i="19"/>
  <c r="T303" i="19"/>
  <c r="S303" i="19"/>
  <c r="R303" i="19"/>
  <c r="Q303" i="19"/>
  <c r="P303" i="19"/>
  <c r="O303" i="19"/>
  <c r="N303" i="19"/>
  <c r="M303" i="19"/>
  <c r="L303" i="19"/>
  <c r="K303" i="19"/>
  <c r="X302" i="19"/>
  <c r="T302" i="19"/>
  <c r="S302" i="19"/>
  <c r="R302" i="19"/>
  <c r="Q302" i="19"/>
  <c r="P302" i="19"/>
  <c r="O302" i="19"/>
  <c r="N302" i="19"/>
  <c r="M302" i="19"/>
  <c r="L302" i="19"/>
  <c r="K302" i="19"/>
  <c r="X301" i="19"/>
  <c r="T301" i="19"/>
  <c r="S301" i="19"/>
  <c r="R301" i="19"/>
  <c r="Q301" i="19"/>
  <c r="P301" i="19"/>
  <c r="O301" i="19"/>
  <c r="N301" i="19"/>
  <c r="M301" i="19"/>
  <c r="L301" i="19"/>
  <c r="K301" i="19"/>
  <c r="X300" i="19"/>
  <c r="T300" i="19"/>
  <c r="S300" i="19"/>
  <c r="R300" i="19"/>
  <c r="Q300" i="19"/>
  <c r="P300" i="19"/>
  <c r="O300" i="19"/>
  <c r="N300" i="19"/>
  <c r="M300" i="19"/>
  <c r="L300" i="19"/>
  <c r="K300" i="19"/>
  <c r="X299" i="19"/>
  <c r="T299" i="19"/>
  <c r="S299" i="19"/>
  <c r="R299" i="19"/>
  <c r="Q299" i="19"/>
  <c r="P299" i="19"/>
  <c r="O299" i="19"/>
  <c r="N299" i="19"/>
  <c r="M299" i="19"/>
  <c r="L299" i="19"/>
  <c r="K299" i="19"/>
  <c r="X298" i="19"/>
  <c r="T298" i="19"/>
  <c r="S298" i="19"/>
  <c r="R298" i="19"/>
  <c r="Q298" i="19"/>
  <c r="P298" i="19"/>
  <c r="O298" i="19"/>
  <c r="N298" i="19"/>
  <c r="M298" i="19"/>
  <c r="L298" i="19"/>
  <c r="K298" i="19"/>
  <c r="X297" i="19"/>
  <c r="T297" i="19"/>
  <c r="S297" i="19"/>
  <c r="R297" i="19"/>
  <c r="Q297" i="19"/>
  <c r="P297" i="19"/>
  <c r="O297" i="19"/>
  <c r="N297" i="19"/>
  <c r="M297" i="19"/>
  <c r="L297" i="19"/>
  <c r="K297" i="19"/>
  <c r="X296" i="19"/>
  <c r="T296" i="19"/>
  <c r="S296" i="19"/>
  <c r="R296" i="19"/>
  <c r="Q296" i="19"/>
  <c r="P296" i="19"/>
  <c r="O296" i="19"/>
  <c r="N296" i="19"/>
  <c r="M296" i="19"/>
  <c r="L296" i="19"/>
  <c r="K296" i="19"/>
  <c r="X295" i="19"/>
  <c r="T295" i="19"/>
  <c r="S295" i="19"/>
  <c r="R295" i="19"/>
  <c r="Q295" i="19"/>
  <c r="P295" i="19"/>
  <c r="O295" i="19"/>
  <c r="N295" i="19"/>
  <c r="M295" i="19"/>
  <c r="L295" i="19"/>
  <c r="K295" i="19"/>
  <c r="X294" i="19"/>
  <c r="T294" i="19"/>
  <c r="S294" i="19"/>
  <c r="R294" i="19"/>
  <c r="Q294" i="19"/>
  <c r="P294" i="19"/>
  <c r="O294" i="19"/>
  <c r="N294" i="19"/>
  <c r="M294" i="19"/>
  <c r="L294" i="19"/>
  <c r="K294" i="19"/>
  <c r="X293" i="19"/>
  <c r="T293" i="19"/>
  <c r="S293" i="19"/>
  <c r="R293" i="19"/>
  <c r="Q293" i="19"/>
  <c r="P293" i="19"/>
  <c r="O293" i="19"/>
  <c r="N293" i="19"/>
  <c r="M293" i="19"/>
  <c r="L293" i="19"/>
  <c r="K293" i="19"/>
  <c r="X292" i="19"/>
  <c r="T292" i="19"/>
  <c r="S292" i="19"/>
  <c r="R292" i="19"/>
  <c r="Q292" i="19"/>
  <c r="P292" i="19"/>
  <c r="O292" i="19"/>
  <c r="N292" i="19"/>
  <c r="M292" i="19"/>
  <c r="L292" i="19"/>
  <c r="K292" i="19"/>
  <c r="X291" i="19"/>
  <c r="T291" i="19"/>
  <c r="S291" i="19"/>
  <c r="R291" i="19"/>
  <c r="Q291" i="19"/>
  <c r="P291" i="19"/>
  <c r="O291" i="19"/>
  <c r="N291" i="19"/>
  <c r="M291" i="19"/>
  <c r="L291" i="19"/>
  <c r="K291" i="19"/>
  <c r="X290" i="19"/>
  <c r="T290" i="19"/>
  <c r="S290" i="19"/>
  <c r="R290" i="19"/>
  <c r="Q290" i="19"/>
  <c r="P290" i="19"/>
  <c r="O290" i="19"/>
  <c r="N290" i="19"/>
  <c r="M290" i="19"/>
  <c r="L290" i="19"/>
  <c r="K290" i="19"/>
  <c r="X289" i="19"/>
  <c r="T289" i="19"/>
  <c r="S289" i="19"/>
  <c r="R289" i="19"/>
  <c r="Q289" i="19"/>
  <c r="P289" i="19"/>
  <c r="O289" i="19"/>
  <c r="N289" i="19"/>
  <c r="M289" i="19"/>
  <c r="L289" i="19"/>
  <c r="K289" i="19"/>
  <c r="X288" i="19"/>
  <c r="T288" i="19"/>
  <c r="S288" i="19"/>
  <c r="R288" i="19"/>
  <c r="Q288" i="19"/>
  <c r="P288" i="19"/>
  <c r="O288" i="19"/>
  <c r="N288" i="19"/>
  <c r="M288" i="19"/>
  <c r="L288" i="19"/>
  <c r="K288" i="19"/>
  <c r="X287" i="19"/>
  <c r="T287" i="19"/>
  <c r="S287" i="19"/>
  <c r="R287" i="19"/>
  <c r="Q287" i="19"/>
  <c r="P287" i="19"/>
  <c r="O287" i="19"/>
  <c r="N287" i="19"/>
  <c r="M287" i="19"/>
  <c r="L287" i="19"/>
  <c r="K287" i="19"/>
  <c r="X286" i="19"/>
  <c r="T286" i="19"/>
  <c r="S286" i="19"/>
  <c r="R286" i="19"/>
  <c r="Q286" i="19"/>
  <c r="P286" i="19"/>
  <c r="O286" i="19"/>
  <c r="N286" i="19"/>
  <c r="M286" i="19"/>
  <c r="L286" i="19"/>
  <c r="K286" i="19"/>
  <c r="X285" i="19"/>
  <c r="T285" i="19"/>
  <c r="S285" i="19"/>
  <c r="R285" i="19"/>
  <c r="Q285" i="19"/>
  <c r="P285" i="19"/>
  <c r="O285" i="19"/>
  <c r="N285" i="19"/>
  <c r="M285" i="19"/>
  <c r="L285" i="19"/>
  <c r="K285" i="19"/>
  <c r="X284" i="19"/>
  <c r="T284" i="19"/>
  <c r="S284" i="19"/>
  <c r="R284" i="19"/>
  <c r="Q284" i="19"/>
  <c r="P284" i="19"/>
  <c r="O284" i="19"/>
  <c r="N284" i="19"/>
  <c r="M284" i="19"/>
  <c r="L284" i="19"/>
  <c r="K284" i="19"/>
  <c r="X283" i="19"/>
  <c r="T283" i="19"/>
  <c r="S283" i="19"/>
  <c r="R283" i="19"/>
  <c r="Q283" i="19"/>
  <c r="P283" i="19"/>
  <c r="O283" i="19"/>
  <c r="N283" i="19"/>
  <c r="M283" i="19"/>
  <c r="L283" i="19"/>
  <c r="K283" i="19"/>
  <c r="X282" i="19"/>
  <c r="T282" i="19"/>
  <c r="S282" i="19"/>
  <c r="R282" i="19"/>
  <c r="Q282" i="19"/>
  <c r="P282" i="19"/>
  <c r="O282" i="19"/>
  <c r="N282" i="19"/>
  <c r="M282" i="19"/>
  <c r="L282" i="19"/>
  <c r="K282" i="19"/>
  <c r="X281" i="19"/>
  <c r="T281" i="19"/>
  <c r="S281" i="19"/>
  <c r="R281" i="19"/>
  <c r="Q281" i="19"/>
  <c r="P281" i="19"/>
  <c r="O281" i="19"/>
  <c r="N281" i="19"/>
  <c r="M281" i="19"/>
  <c r="L281" i="19"/>
  <c r="K281" i="19"/>
  <c r="X280" i="19"/>
  <c r="T280" i="19"/>
  <c r="S280" i="19"/>
  <c r="R280" i="19"/>
  <c r="Q280" i="19"/>
  <c r="P280" i="19"/>
  <c r="O280" i="19"/>
  <c r="N280" i="19"/>
  <c r="M280" i="19"/>
  <c r="L280" i="19"/>
  <c r="K280" i="19"/>
  <c r="X279" i="19"/>
  <c r="T279" i="19"/>
  <c r="S279" i="19"/>
  <c r="R279" i="19"/>
  <c r="Q279" i="19"/>
  <c r="P279" i="19"/>
  <c r="O279" i="19"/>
  <c r="N279" i="19"/>
  <c r="M279" i="19"/>
  <c r="L279" i="19"/>
  <c r="K279" i="19"/>
  <c r="X278" i="19"/>
  <c r="T278" i="19"/>
  <c r="S278" i="19"/>
  <c r="R278" i="19"/>
  <c r="Q278" i="19"/>
  <c r="P278" i="19"/>
  <c r="O278" i="19"/>
  <c r="N278" i="19"/>
  <c r="M278" i="19"/>
  <c r="L278" i="19"/>
  <c r="K278" i="19"/>
  <c r="X277" i="19"/>
  <c r="T277" i="19"/>
  <c r="S277" i="19"/>
  <c r="R277" i="19"/>
  <c r="Q277" i="19"/>
  <c r="P277" i="19"/>
  <c r="O277" i="19"/>
  <c r="N277" i="19"/>
  <c r="M277" i="19"/>
  <c r="L277" i="19"/>
  <c r="K277" i="19"/>
  <c r="X276" i="19"/>
  <c r="T276" i="19"/>
  <c r="S276" i="19"/>
  <c r="R276" i="19"/>
  <c r="Q276" i="19"/>
  <c r="P276" i="19"/>
  <c r="O276" i="19"/>
  <c r="N276" i="19"/>
  <c r="M276" i="19"/>
  <c r="L276" i="19"/>
  <c r="K276" i="19"/>
  <c r="X275" i="19"/>
  <c r="T275" i="19"/>
  <c r="S275" i="19"/>
  <c r="R275" i="19"/>
  <c r="Q275" i="19"/>
  <c r="P275" i="19"/>
  <c r="O275" i="19"/>
  <c r="N275" i="19"/>
  <c r="M275" i="19"/>
  <c r="L275" i="19"/>
  <c r="K275" i="19"/>
  <c r="X274" i="19"/>
  <c r="T274" i="19"/>
  <c r="S274" i="19"/>
  <c r="R274" i="19"/>
  <c r="Q274" i="19"/>
  <c r="P274" i="19"/>
  <c r="O274" i="19"/>
  <c r="N274" i="19"/>
  <c r="M274" i="19"/>
  <c r="L274" i="19"/>
  <c r="K274" i="19"/>
  <c r="X273" i="19"/>
  <c r="T273" i="19"/>
  <c r="S273" i="19"/>
  <c r="R273" i="19"/>
  <c r="Q273" i="19"/>
  <c r="P273" i="19"/>
  <c r="O273" i="19"/>
  <c r="N273" i="19"/>
  <c r="M273" i="19"/>
  <c r="L273" i="19"/>
  <c r="K273" i="19"/>
  <c r="X272" i="19"/>
  <c r="T272" i="19"/>
  <c r="S272" i="19"/>
  <c r="R272" i="19"/>
  <c r="Q272" i="19"/>
  <c r="P272" i="19"/>
  <c r="O272" i="19"/>
  <c r="N272" i="19"/>
  <c r="M272" i="19"/>
  <c r="L272" i="19"/>
  <c r="K272" i="19"/>
  <c r="X271" i="19"/>
  <c r="T271" i="19"/>
  <c r="S271" i="19"/>
  <c r="R271" i="19"/>
  <c r="Q271" i="19"/>
  <c r="P271" i="19"/>
  <c r="O271" i="19"/>
  <c r="N271" i="19"/>
  <c r="M271" i="19"/>
  <c r="L271" i="19"/>
  <c r="K271" i="19"/>
  <c r="X270" i="19"/>
  <c r="T270" i="19"/>
  <c r="S270" i="19"/>
  <c r="R270" i="19"/>
  <c r="Q270" i="19"/>
  <c r="P270" i="19"/>
  <c r="O270" i="19"/>
  <c r="N270" i="19"/>
  <c r="M270" i="19"/>
  <c r="L270" i="19"/>
  <c r="K270" i="19"/>
  <c r="X269" i="19"/>
  <c r="T269" i="19"/>
  <c r="S269" i="19"/>
  <c r="R269" i="19"/>
  <c r="Q269" i="19"/>
  <c r="P269" i="19"/>
  <c r="O269" i="19"/>
  <c r="N269" i="19"/>
  <c r="M269" i="19"/>
  <c r="L269" i="19"/>
  <c r="K269" i="19"/>
  <c r="X268" i="19"/>
  <c r="T268" i="19"/>
  <c r="S268" i="19"/>
  <c r="R268" i="19"/>
  <c r="Q268" i="19"/>
  <c r="P268" i="19"/>
  <c r="O268" i="19"/>
  <c r="N268" i="19"/>
  <c r="M268" i="19"/>
  <c r="L268" i="19"/>
  <c r="K268" i="19"/>
  <c r="X267" i="19"/>
  <c r="T267" i="19"/>
  <c r="S267" i="19"/>
  <c r="R267" i="19"/>
  <c r="Q267" i="19"/>
  <c r="P267" i="19"/>
  <c r="O267" i="19"/>
  <c r="N267" i="19"/>
  <c r="M267" i="19"/>
  <c r="L267" i="19"/>
  <c r="K267" i="19"/>
  <c r="X266" i="19"/>
  <c r="T266" i="19"/>
  <c r="S266" i="19"/>
  <c r="R266" i="19"/>
  <c r="Q266" i="19"/>
  <c r="P266" i="19"/>
  <c r="O266" i="19"/>
  <c r="N266" i="19"/>
  <c r="M266" i="19"/>
  <c r="L266" i="19"/>
  <c r="K266" i="19"/>
  <c r="X265" i="19"/>
  <c r="T265" i="19"/>
  <c r="S265" i="19"/>
  <c r="R265" i="19"/>
  <c r="Q265" i="19"/>
  <c r="P265" i="19"/>
  <c r="O265" i="19"/>
  <c r="N265" i="19"/>
  <c r="M265" i="19"/>
  <c r="L265" i="19"/>
  <c r="K265" i="19"/>
  <c r="X264" i="19"/>
  <c r="T264" i="19"/>
  <c r="S264" i="19"/>
  <c r="R264" i="19"/>
  <c r="Q264" i="19"/>
  <c r="P264" i="19"/>
  <c r="O264" i="19"/>
  <c r="N264" i="19"/>
  <c r="M264" i="19"/>
  <c r="L264" i="19"/>
  <c r="K264" i="19"/>
  <c r="X263" i="19"/>
  <c r="T263" i="19"/>
  <c r="S263" i="19"/>
  <c r="R263" i="19"/>
  <c r="Q263" i="19"/>
  <c r="P263" i="19"/>
  <c r="O263" i="19"/>
  <c r="N263" i="19"/>
  <c r="M263" i="19"/>
  <c r="L263" i="19"/>
  <c r="K263" i="19"/>
  <c r="X262" i="19"/>
  <c r="T262" i="19"/>
  <c r="S262" i="19"/>
  <c r="R262" i="19"/>
  <c r="Q262" i="19"/>
  <c r="P262" i="19"/>
  <c r="O262" i="19"/>
  <c r="N262" i="19"/>
  <c r="M262" i="19"/>
  <c r="L262" i="19"/>
  <c r="K262" i="19"/>
  <c r="X261" i="19"/>
  <c r="T261" i="19"/>
  <c r="S261" i="19"/>
  <c r="R261" i="19"/>
  <c r="Q261" i="19"/>
  <c r="P261" i="19"/>
  <c r="O261" i="19"/>
  <c r="N261" i="19"/>
  <c r="M261" i="19"/>
  <c r="L261" i="19"/>
  <c r="K261" i="19"/>
  <c r="X260" i="19"/>
  <c r="T260" i="19"/>
  <c r="S260" i="19"/>
  <c r="R260" i="19"/>
  <c r="Q260" i="19"/>
  <c r="P260" i="19"/>
  <c r="O260" i="19"/>
  <c r="N260" i="19"/>
  <c r="M260" i="19"/>
  <c r="L260" i="19"/>
  <c r="K260" i="19"/>
  <c r="X259" i="19"/>
  <c r="T259" i="19"/>
  <c r="S259" i="19"/>
  <c r="R259" i="19"/>
  <c r="Q259" i="19"/>
  <c r="P259" i="19"/>
  <c r="O259" i="19"/>
  <c r="N259" i="19"/>
  <c r="M259" i="19"/>
  <c r="L259" i="19"/>
  <c r="K259" i="19"/>
  <c r="X258" i="19"/>
  <c r="T258" i="19"/>
  <c r="S258" i="19"/>
  <c r="R258" i="19"/>
  <c r="Q258" i="19"/>
  <c r="P258" i="19"/>
  <c r="O258" i="19"/>
  <c r="N258" i="19"/>
  <c r="M258" i="19"/>
  <c r="L258" i="19"/>
  <c r="K258" i="19"/>
  <c r="X257" i="19"/>
  <c r="T257" i="19"/>
  <c r="S257" i="19"/>
  <c r="R257" i="19"/>
  <c r="Q257" i="19"/>
  <c r="P257" i="19"/>
  <c r="O257" i="19"/>
  <c r="N257" i="19"/>
  <c r="M257" i="19"/>
  <c r="L257" i="19"/>
  <c r="K257" i="19"/>
  <c r="X256" i="19"/>
  <c r="T256" i="19"/>
  <c r="S256" i="19"/>
  <c r="R256" i="19"/>
  <c r="Q256" i="19"/>
  <c r="P256" i="19"/>
  <c r="O256" i="19"/>
  <c r="N256" i="19"/>
  <c r="M256" i="19"/>
  <c r="L256" i="19"/>
  <c r="K256" i="19"/>
  <c r="X255" i="19"/>
  <c r="T255" i="19"/>
  <c r="S255" i="19"/>
  <c r="R255" i="19"/>
  <c r="Q255" i="19"/>
  <c r="P255" i="19"/>
  <c r="O255" i="19"/>
  <c r="N255" i="19"/>
  <c r="M255" i="19"/>
  <c r="L255" i="19"/>
  <c r="K255" i="19"/>
  <c r="X254" i="19"/>
  <c r="T254" i="19"/>
  <c r="S254" i="19"/>
  <c r="R254" i="19"/>
  <c r="Q254" i="19"/>
  <c r="P254" i="19"/>
  <c r="O254" i="19"/>
  <c r="N254" i="19"/>
  <c r="M254" i="19"/>
  <c r="L254" i="19"/>
  <c r="K254" i="19"/>
  <c r="X253" i="19"/>
  <c r="T253" i="19"/>
  <c r="S253" i="19"/>
  <c r="R253" i="19"/>
  <c r="Q253" i="19"/>
  <c r="P253" i="19"/>
  <c r="O253" i="19"/>
  <c r="N253" i="19"/>
  <c r="M253" i="19"/>
  <c r="L253" i="19"/>
  <c r="K253" i="19"/>
  <c r="X252" i="19"/>
  <c r="T252" i="19"/>
  <c r="S252" i="19"/>
  <c r="R252" i="19"/>
  <c r="Q252" i="19"/>
  <c r="P252" i="19"/>
  <c r="O252" i="19"/>
  <c r="N252" i="19"/>
  <c r="M252" i="19"/>
  <c r="L252" i="19"/>
  <c r="K252" i="19"/>
  <c r="X251" i="19"/>
  <c r="T251" i="19"/>
  <c r="S251" i="19"/>
  <c r="R251" i="19"/>
  <c r="Q251" i="19"/>
  <c r="P251" i="19"/>
  <c r="O251" i="19"/>
  <c r="N251" i="19"/>
  <c r="M251" i="19"/>
  <c r="L251" i="19"/>
  <c r="K251" i="19"/>
  <c r="X250" i="19"/>
  <c r="T250" i="19"/>
  <c r="S250" i="19"/>
  <c r="R250" i="19"/>
  <c r="Q250" i="19"/>
  <c r="P250" i="19"/>
  <c r="O250" i="19"/>
  <c r="N250" i="19"/>
  <c r="M250" i="19"/>
  <c r="L250" i="19"/>
  <c r="K250" i="19"/>
  <c r="X249" i="19"/>
  <c r="T249" i="19"/>
  <c r="S249" i="19"/>
  <c r="R249" i="19"/>
  <c r="Q249" i="19"/>
  <c r="P249" i="19"/>
  <c r="O249" i="19"/>
  <c r="N249" i="19"/>
  <c r="M249" i="19"/>
  <c r="L249" i="19"/>
  <c r="K249" i="19"/>
  <c r="X248" i="19"/>
  <c r="T248" i="19"/>
  <c r="S248" i="19"/>
  <c r="R248" i="19"/>
  <c r="Q248" i="19"/>
  <c r="P248" i="19"/>
  <c r="O248" i="19"/>
  <c r="N248" i="19"/>
  <c r="M248" i="19"/>
  <c r="L248" i="19"/>
  <c r="K248" i="19"/>
  <c r="X247" i="19"/>
  <c r="T247" i="19"/>
  <c r="S247" i="19"/>
  <c r="R247" i="19"/>
  <c r="Q247" i="19"/>
  <c r="P247" i="19"/>
  <c r="O247" i="19"/>
  <c r="N247" i="19"/>
  <c r="M247" i="19"/>
  <c r="L247" i="19"/>
  <c r="K247" i="19"/>
  <c r="X246" i="19"/>
  <c r="T246" i="19"/>
  <c r="S246" i="19"/>
  <c r="R246" i="19"/>
  <c r="Q246" i="19"/>
  <c r="P246" i="19"/>
  <c r="O246" i="19"/>
  <c r="N246" i="19"/>
  <c r="M246" i="19"/>
  <c r="L246" i="19"/>
  <c r="K246" i="19"/>
  <c r="X245" i="19"/>
  <c r="T245" i="19"/>
  <c r="S245" i="19"/>
  <c r="R245" i="19"/>
  <c r="Q245" i="19"/>
  <c r="P245" i="19"/>
  <c r="O245" i="19"/>
  <c r="N245" i="19"/>
  <c r="M245" i="19"/>
  <c r="L245" i="19"/>
  <c r="K245" i="19"/>
  <c r="X244" i="19"/>
  <c r="T244" i="19"/>
  <c r="S244" i="19"/>
  <c r="R244" i="19"/>
  <c r="Q244" i="19"/>
  <c r="P244" i="19"/>
  <c r="O244" i="19"/>
  <c r="N244" i="19"/>
  <c r="M244" i="19"/>
  <c r="L244" i="19"/>
  <c r="K244" i="19"/>
  <c r="X243" i="19"/>
  <c r="T243" i="19"/>
  <c r="S243" i="19"/>
  <c r="R243" i="19"/>
  <c r="Q243" i="19"/>
  <c r="P243" i="19"/>
  <c r="O243" i="19"/>
  <c r="N243" i="19"/>
  <c r="M243" i="19"/>
  <c r="L243" i="19"/>
  <c r="K243" i="19"/>
  <c r="X242" i="19"/>
  <c r="T242" i="19"/>
  <c r="S242" i="19"/>
  <c r="R242" i="19"/>
  <c r="Q242" i="19"/>
  <c r="P242" i="19"/>
  <c r="O242" i="19"/>
  <c r="N242" i="19"/>
  <c r="M242" i="19"/>
  <c r="L242" i="19"/>
  <c r="K242" i="19"/>
  <c r="X241" i="19"/>
  <c r="T241" i="19"/>
  <c r="S241" i="19"/>
  <c r="R241" i="19"/>
  <c r="Q241" i="19"/>
  <c r="P241" i="19"/>
  <c r="O241" i="19"/>
  <c r="N241" i="19"/>
  <c r="M241" i="19"/>
  <c r="L241" i="19"/>
  <c r="K241" i="19"/>
  <c r="X240" i="19"/>
  <c r="T240" i="19"/>
  <c r="S240" i="19"/>
  <c r="R240" i="19"/>
  <c r="Q240" i="19"/>
  <c r="P240" i="19"/>
  <c r="O240" i="19"/>
  <c r="N240" i="19"/>
  <c r="M240" i="19"/>
  <c r="L240" i="19"/>
  <c r="K240" i="19"/>
  <c r="X239" i="19"/>
  <c r="T239" i="19"/>
  <c r="S239" i="19"/>
  <c r="R239" i="19"/>
  <c r="Q239" i="19"/>
  <c r="P239" i="19"/>
  <c r="O239" i="19"/>
  <c r="N239" i="19"/>
  <c r="M239" i="19"/>
  <c r="L239" i="19"/>
  <c r="K239" i="19"/>
  <c r="X238" i="19"/>
  <c r="T238" i="19"/>
  <c r="S238" i="19"/>
  <c r="R238" i="19"/>
  <c r="Q238" i="19"/>
  <c r="P238" i="19"/>
  <c r="O238" i="19"/>
  <c r="N238" i="19"/>
  <c r="M238" i="19"/>
  <c r="L238" i="19"/>
  <c r="K238" i="19"/>
  <c r="X237" i="19"/>
  <c r="T237" i="19"/>
  <c r="S237" i="19"/>
  <c r="R237" i="19"/>
  <c r="Q237" i="19"/>
  <c r="P237" i="19"/>
  <c r="O237" i="19"/>
  <c r="N237" i="19"/>
  <c r="M237" i="19"/>
  <c r="L237" i="19"/>
  <c r="K237" i="19"/>
  <c r="X236" i="19"/>
  <c r="T236" i="19"/>
  <c r="S236" i="19"/>
  <c r="R236" i="19"/>
  <c r="Q236" i="19"/>
  <c r="P236" i="19"/>
  <c r="O236" i="19"/>
  <c r="N236" i="19"/>
  <c r="M236" i="19"/>
  <c r="L236" i="19"/>
  <c r="K236" i="19"/>
  <c r="X235" i="19"/>
  <c r="T235" i="19"/>
  <c r="S235" i="19"/>
  <c r="R235" i="19"/>
  <c r="Q235" i="19"/>
  <c r="P235" i="19"/>
  <c r="O235" i="19"/>
  <c r="N235" i="19"/>
  <c r="M235" i="19"/>
  <c r="L235" i="19"/>
  <c r="K235" i="19"/>
  <c r="X234" i="19"/>
  <c r="T234" i="19"/>
  <c r="S234" i="19"/>
  <c r="R234" i="19"/>
  <c r="Q234" i="19"/>
  <c r="P234" i="19"/>
  <c r="O234" i="19"/>
  <c r="N234" i="19"/>
  <c r="M234" i="19"/>
  <c r="L234" i="19"/>
  <c r="K234" i="19"/>
  <c r="X233" i="19"/>
  <c r="T233" i="19"/>
  <c r="S233" i="19"/>
  <c r="R233" i="19"/>
  <c r="Q233" i="19"/>
  <c r="P233" i="19"/>
  <c r="O233" i="19"/>
  <c r="N233" i="19"/>
  <c r="M233" i="19"/>
  <c r="L233" i="19"/>
  <c r="K233" i="19"/>
  <c r="X232" i="19"/>
  <c r="T232" i="19"/>
  <c r="S232" i="19"/>
  <c r="R232" i="19"/>
  <c r="Q232" i="19"/>
  <c r="P232" i="19"/>
  <c r="O232" i="19"/>
  <c r="N232" i="19"/>
  <c r="M232" i="19"/>
  <c r="L232" i="19"/>
  <c r="K232" i="19"/>
  <c r="X231" i="19"/>
  <c r="T231" i="19"/>
  <c r="S231" i="19"/>
  <c r="R231" i="19"/>
  <c r="Q231" i="19"/>
  <c r="P231" i="19"/>
  <c r="O231" i="19"/>
  <c r="N231" i="19"/>
  <c r="M231" i="19"/>
  <c r="L231" i="19"/>
  <c r="K231" i="19"/>
  <c r="X230" i="19"/>
  <c r="T230" i="19"/>
  <c r="S230" i="19"/>
  <c r="R230" i="19"/>
  <c r="Q230" i="19"/>
  <c r="P230" i="19"/>
  <c r="O230" i="19"/>
  <c r="N230" i="19"/>
  <c r="M230" i="19"/>
  <c r="L230" i="19"/>
  <c r="K230" i="19"/>
  <c r="X229" i="19"/>
  <c r="T229" i="19"/>
  <c r="S229" i="19"/>
  <c r="R229" i="19"/>
  <c r="Q229" i="19"/>
  <c r="P229" i="19"/>
  <c r="O229" i="19"/>
  <c r="N229" i="19"/>
  <c r="M229" i="19"/>
  <c r="L229" i="19"/>
  <c r="K229" i="19"/>
  <c r="X228" i="19"/>
  <c r="T228" i="19"/>
  <c r="S228" i="19"/>
  <c r="R228" i="19"/>
  <c r="Q228" i="19"/>
  <c r="P228" i="19"/>
  <c r="O228" i="19"/>
  <c r="N228" i="19"/>
  <c r="M228" i="19"/>
  <c r="L228" i="19"/>
  <c r="K228" i="19"/>
  <c r="X227" i="19"/>
  <c r="T227" i="19"/>
  <c r="S227" i="19"/>
  <c r="R227" i="19"/>
  <c r="Q227" i="19"/>
  <c r="P227" i="19"/>
  <c r="O227" i="19"/>
  <c r="N227" i="19"/>
  <c r="M227" i="19"/>
  <c r="L227" i="19"/>
  <c r="K227" i="19"/>
  <c r="X226" i="19"/>
  <c r="T226" i="19"/>
  <c r="S226" i="19"/>
  <c r="R226" i="19"/>
  <c r="Q226" i="19"/>
  <c r="P226" i="19"/>
  <c r="O226" i="19"/>
  <c r="N226" i="19"/>
  <c r="M226" i="19"/>
  <c r="L226" i="19"/>
  <c r="K226" i="19"/>
  <c r="X225" i="19"/>
  <c r="T225" i="19"/>
  <c r="S225" i="19"/>
  <c r="R225" i="19"/>
  <c r="Q225" i="19"/>
  <c r="P225" i="19"/>
  <c r="O225" i="19"/>
  <c r="N225" i="19"/>
  <c r="M225" i="19"/>
  <c r="L225" i="19"/>
  <c r="K225" i="19"/>
  <c r="X224" i="19"/>
  <c r="T224" i="19"/>
  <c r="S224" i="19"/>
  <c r="R224" i="19"/>
  <c r="Q224" i="19"/>
  <c r="P224" i="19"/>
  <c r="O224" i="19"/>
  <c r="N224" i="19"/>
  <c r="M224" i="19"/>
  <c r="L224" i="19"/>
  <c r="K224" i="19"/>
  <c r="X223" i="19"/>
  <c r="T223" i="19"/>
  <c r="S223" i="19"/>
  <c r="R223" i="19"/>
  <c r="Q223" i="19"/>
  <c r="P223" i="19"/>
  <c r="O223" i="19"/>
  <c r="N223" i="19"/>
  <c r="M223" i="19"/>
  <c r="L223" i="19"/>
  <c r="K223" i="19"/>
  <c r="X222" i="19"/>
  <c r="T222" i="19"/>
  <c r="S222" i="19"/>
  <c r="R222" i="19"/>
  <c r="Q222" i="19"/>
  <c r="P222" i="19"/>
  <c r="O222" i="19"/>
  <c r="N222" i="19"/>
  <c r="M222" i="19"/>
  <c r="L222" i="19"/>
  <c r="K222" i="19"/>
  <c r="X221" i="19"/>
  <c r="T221" i="19"/>
  <c r="S221" i="19"/>
  <c r="R221" i="19"/>
  <c r="Q221" i="19"/>
  <c r="P221" i="19"/>
  <c r="O221" i="19"/>
  <c r="N221" i="19"/>
  <c r="M221" i="19"/>
  <c r="L221" i="19"/>
  <c r="K221" i="19"/>
  <c r="X220" i="19"/>
  <c r="T220" i="19"/>
  <c r="S220" i="19"/>
  <c r="R220" i="19"/>
  <c r="Q220" i="19"/>
  <c r="P220" i="19"/>
  <c r="O220" i="19"/>
  <c r="N220" i="19"/>
  <c r="M220" i="19"/>
  <c r="L220" i="19"/>
  <c r="K220" i="19"/>
  <c r="X219" i="19"/>
  <c r="T219" i="19"/>
  <c r="S219" i="19"/>
  <c r="R219" i="19"/>
  <c r="Q219" i="19"/>
  <c r="P219" i="19"/>
  <c r="O219" i="19"/>
  <c r="N219" i="19"/>
  <c r="M219" i="19"/>
  <c r="L219" i="19"/>
  <c r="K219" i="19"/>
  <c r="X218" i="19"/>
  <c r="T218" i="19"/>
  <c r="S218" i="19"/>
  <c r="R218" i="19"/>
  <c r="Q218" i="19"/>
  <c r="P218" i="19"/>
  <c r="O218" i="19"/>
  <c r="N218" i="19"/>
  <c r="M218" i="19"/>
  <c r="L218" i="19"/>
  <c r="K218" i="19"/>
  <c r="X217" i="19"/>
  <c r="T217" i="19"/>
  <c r="S217" i="19"/>
  <c r="R217" i="19"/>
  <c r="Q217" i="19"/>
  <c r="P217" i="19"/>
  <c r="O217" i="19"/>
  <c r="N217" i="19"/>
  <c r="M217" i="19"/>
  <c r="L217" i="19"/>
  <c r="K217" i="19"/>
  <c r="X216" i="19"/>
  <c r="T216" i="19"/>
  <c r="S216" i="19"/>
  <c r="R216" i="19"/>
  <c r="Q216" i="19"/>
  <c r="P216" i="19"/>
  <c r="O216" i="19"/>
  <c r="N216" i="19"/>
  <c r="M216" i="19"/>
  <c r="L216" i="19"/>
  <c r="K216" i="19"/>
  <c r="X215" i="19"/>
  <c r="T215" i="19"/>
  <c r="S215" i="19"/>
  <c r="R215" i="19"/>
  <c r="Q215" i="19"/>
  <c r="P215" i="19"/>
  <c r="O215" i="19"/>
  <c r="N215" i="19"/>
  <c r="M215" i="19"/>
  <c r="L215" i="19"/>
  <c r="K215" i="19"/>
  <c r="X214" i="19"/>
  <c r="T214" i="19"/>
  <c r="S214" i="19"/>
  <c r="R214" i="19"/>
  <c r="Q214" i="19"/>
  <c r="P214" i="19"/>
  <c r="O214" i="19"/>
  <c r="N214" i="19"/>
  <c r="M214" i="19"/>
  <c r="L214" i="19"/>
  <c r="K214" i="19"/>
  <c r="X213" i="19"/>
  <c r="T213" i="19"/>
  <c r="S213" i="19"/>
  <c r="R213" i="19"/>
  <c r="Q213" i="19"/>
  <c r="P213" i="19"/>
  <c r="O213" i="19"/>
  <c r="N213" i="19"/>
  <c r="M213" i="19"/>
  <c r="L213" i="19"/>
  <c r="K213" i="19"/>
  <c r="X212" i="19"/>
  <c r="T212" i="19"/>
  <c r="S212" i="19"/>
  <c r="R212" i="19"/>
  <c r="Q212" i="19"/>
  <c r="P212" i="19"/>
  <c r="O212" i="19"/>
  <c r="N212" i="19"/>
  <c r="M212" i="19"/>
  <c r="L212" i="19"/>
  <c r="K212" i="19"/>
  <c r="X211" i="19"/>
  <c r="T211" i="19"/>
  <c r="S211" i="19"/>
  <c r="R211" i="19"/>
  <c r="Q211" i="19"/>
  <c r="P211" i="19"/>
  <c r="O211" i="19"/>
  <c r="N211" i="19"/>
  <c r="M211" i="19"/>
  <c r="L211" i="19"/>
  <c r="K211" i="19"/>
  <c r="X210" i="19"/>
  <c r="T210" i="19"/>
  <c r="S210" i="19"/>
  <c r="R210" i="19"/>
  <c r="Q210" i="19"/>
  <c r="P210" i="19"/>
  <c r="O210" i="19"/>
  <c r="N210" i="19"/>
  <c r="M210" i="19"/>
  <c r="L210" i="19"/>
  <c r="K210" i="19"/>
  <c r="X209" i="19"/>
  <c r="T209" i="19"/>
  <c r="S209" i="19"/>
  <c r="R209" i="19"/>
  <c r="Q209" i="19"/>
  <c r="P209" i="19"/>
  <c r="O209" i="19"/>
  <c r="N209" i="19"/>
  <c r="M209" i="19"/>
  <c r="L209" i="19"/>
  <c r="K209" i="19"/>
  <c r="X208" i="19"/>
  <c r="T208" i="19"/>
  <c r="S208" i="19"/>
  <c r="R208" i="19"/>
  <c r="Q208" i="19"/>
  <c r="P208" i="19"/>
  <c r="O208" i="19"/>
  <c r="N208" i="19"/>
  <c r="M208" i="19"/>
  <c r="L208" i="19"/>
  <c r="K208" i="19"/>
  <c r="X207" i="19"/>
  <c r="T207" i="19"/>
  <c r="S207" i="19"/>
  <c r="R207" i="19"/>
  <c r="Q207" i="19"/>
  <c r="P207" i="19"/>
  <c r="O207" i="19"/>
  <c r="N207" i="19"/>
  <c r="M207" i="19"/>
  <c r="L207" i="19"/>
  <c r="K207" i="19"/>
  <c r="X206" i="19"/>
  <c r="T206" i="19"/>
  <c r="S206" i="19"/>
  <c r="R206" i="19"/>
  <c r="Q206" i="19"/>
  <c r="P206" i="19"/>
  <c r="O206" i="19"/>
  <c r="N206" i="19"/>
  <c r="M206" i="19"/>
  <c r="L206" i="19"/>
  <c r="K206" i="19"/>
  <c r="X205" i="19"/>
  <c r="T205" i="19"/>
  <c r="S205" i="19"/>
  <c r="R205" i="19"/>
  <c r="Q205" i="19"/>
  <c r="P205" i="19"/>
  <c r="O205" i="19"/>
  <c r="N205" i="19"/>
  <c r="M205" i="19"/>
  <c r="L205" i="19"/>
  <c r="K205" i="19"/>
  <c r="X204" i="19"/>
  <c r="T204" i="19"/>
  <c r="S204" i="19"/>
  <c r="R204" i="19"/>
  <c r="Q204" i="19"/>
  <c r="P204" i="19"/>
  <c r="O204" i="19"/>
  <c r="N204" i="19"/>
  <c r="M204" i="19"/>
  <c r="L204" i="19"/>
  <c r="K204" i="19"/>
  <c r="X203" i="19"/>
  <c r="T203" i="19"/>
  <c r="S203" i="19"/>
  <c r="R203" i="19"/>
  <c r="Q203" i="19"/>
  <c r="P203" i="19"/>
  <c r="O203" i="19"/>
  <c r="N203" i="19"/>
  <c r="M203" i="19"/>
  <c r="L203" i="19"/>
  <c r="K203" i="19"/>
  <c r="X202" i="19"/>
  <c r="T202" i="19"/>
  <c r="S202" i="19"/>
  <c r="R202" i="19"/>
  <c r="Q202" i="19"/>
  <c r="P202" i="19"/>
  <c r="O202" i="19"/>
  <c r="N202" i="19"/>
  <c r="M202" i="19"/>
  <c r="L202" i="19"/>
  <c r="K202" i="19"/>
  <c r="X201" i="19"/>
  <c r="T201" i="19"/>
  <c r="S201" i="19"/>
  <c r="R201" i="19"/>
  <c r="Q201" i="19"/>
  <c r="P201" i="19"/>
  <c r="O201" i="19"/>
  <c r="N201" i="19"/>
  <c r="M201" i="19"/>
  <c r="L201" i="19"/>
  <c r="K201" i="19"/>
  <c r="X200" i="19"/>
  <c r="T200" i="19"/>
  <c r="S200" i="19"/>
  <c r="R200" i="19"/>
  <c r="Q200" i="19"/>
  <c r="P200" i="19"/>
  <c r="O200" i="19"/>
  <c r="N200" i="19"/>
  <c r="M200" i="19"/>
  <c r="L200" i="19"/>
  <c r="K200" i="19"/>
  <c r="X199" i="19"/>
  <c r="T199" i="19"/>
  <c r="S199" i="19"/>
  <c r="R199" i="19"/>
  <c r="Q199" i="19"/>
  <c r="P199" i="19"/>
  <c r="O199" i="19"/>
  <c r="N199" i="19"/>
  <c r="M199" i="19"/>
  <c r="L199" i="19"/>
  <c r="K199" i="19"/>
  <c r="X198" i="19"/>
  <c r="T198" i="19"/>
  <c r="S198" i="19"/>
  <c r="R198" i="19"/>
  <c r="Q198" i="19"/>
  <c r="P198" i="19"/>
  <c r="O198" i="19"/>
  <c r="N198" i="19"/>
  <c r="M198" i="19"/>
  <c r="L198" i="19"/>
  <c r="K198" i="19"/>
  <c r="X197" i="19"/>
  <c r="T197" i="19"/>
  <c r="S197" i="19"/>
  <c r="R197" i="19"/>
  <c r="Q197" i="19"/>
  <c r="P197" i="19"/>
  <c r="O197" i="19"/>
  <c r="N197" i="19"/>
  <c r="M197" i="19"/>
  <c r="L197" i="19"/>
  <c r="K197" i="19"/>
  <c r="X196" i="19"/>
  <c r="T196" i="19"/>
  <c r="S196" i="19"/>
  <c r="R196" i="19"/>
  <c r="Q196" i="19"/>
  <c r="P196" i="19"/>
  <c r="O196" i="19"/>
  <c r="N196" i="19"/>
  <c r="M196" i="19"/>
  <c r="L196" i="19"/>
  <c r="K196" i="19"/>
  <c r="X195" i="19"/>
  <c r="T195" i="19"/>
  <c r="S195" i="19"/>
  <c r="R195" i="19"/>
  <c r="Q195" i="19"/>
  <c r="P195" i="19"/>
  <c r="O195" i="19"/>
  <c r="N195" i="19"/>
  <c r="M195" i="19"/>
  <c r="L195" i="19"/>
  <c r="K195" i="19"/>
  <c r="X194" i="19"/>
  <c r="T194" i="19"/>
  <c r="S194" i="19"/>
  <c r="R194" i="19"/>
  <c r="Q194" i="19"/>
  <c r="P194" i="19"/>
  <c r="O194" i="19"/>
  <c r="N194" i="19"/>
  <c r="M194" i="19"/>
  <c r="L194" i="19"/>
  <c r="K194" i="19"/>
  <c r="X193" i="19"/>
  <c r="T193" i="19"/>
  <c r="S193" i="19"/>
  <c r="R193" i="19"/>
  <c r="Q193" i="19"/>
  <c r="P193" i="19"/>
  <c r="O193" i="19"/>
  <c r="N193" i="19"/>
  <c r="M193" i="19"/>
  <c r="L193" i="19"/>
  <c r="K193" i="19"/>
  <c r="X192" i="19"/>
  <c r="T192" i="19"/>
  <c r="S192" i="19"/>
  <c r="R192" i="19"/>
  <c r="Q192" i="19"/>
  <c r="P192" i="19"/>
  <c r="O192" i="19"/>
  <c r="N192" i="19"/>
  <c r="M192" i="19"/>
  <c r="L192" i="19"/>
  <c r="K192" i="19"/>
  <c r="X191" i="19"/>
  <c r="T191" i="19"/>
  <c r="S191" i="19"/>
  <c r="R191" i="19"/>
  <c r="Q191" i="19"/>
  <c r="P191" i="19"/>
  <c r="O191" i="19"/>
  <c r="N191" i="19"/>
  <c r="M191" i="19"/>
  <c r="L191" i="19"/>
  <c r="K191" i="19"/>
  <c r="X190" i="19"/>
  <c r="T190" i="19"/>
  <c r="S190" i="19"/>
  <c r="R190" i="19"/>
  <c r="Q190" i="19"/>
  <c r="P190" i="19"/>
  <c r="O190" i="19"/>
  <c r="N190" i="19"/>
  <c r="M190" i="19"/>
  <c r="L190" i="19"/>
  <c r="K190" i="19"/>
  <c r="X189" i="19"/>
  <c r="T189" i="19"/>
  <c r="S189" i="19"/>
  <c r="R189" i="19"/>
  <c r="Q189" i="19"/>
  <c r="P189" i="19"/>
  <c r="O189" i="19"/>
  <c r="N189" i="19"/>
  <c r="M189" i="19"/>
  <c r="L189" i="19"/>
  <c r="K189" i="19"/>
  <c r="X188" i="19"/>
  <c r="T188" i="19"/>
  <c r="S188" i="19"/>
  <c r="R188" i="19"/>
  <c r="Q188" i="19"/>
  <c r="P188" i="19"/>
  <c r="O188" i="19"/>
  <c r="N188" i="19"/>
  <c r="M188" i="19"/>
  <c r="L188" i="19"/>
  <c r="K188" i="19"/>
  <c r="X187" i="19"/>
  <c r="T187" i="19"/>
  <c r="S187" i="19"/>
  <c r="R187" i="19"/>
  <c r="Q187" i="19"/>
  <c r="P187" i="19"/>
  <c r="O187" i="19"/>
  <c r="N187" i="19"/>
  <c r="M187" i="19"/>
  <c r="L187" i="19"/>
  <c r="K187" i="19"/>
  <c r="X186" i="19"/>
  <c r="T186" i="19"/>
  <c r="S186" i="19"/>
  <c r="R186" i="19"/>
  <c r="Q186" i="19"/>
  <c r="P186" i="19"/>
  <c r="O186" i="19"/>
  <c r="N186" i="19"/>
  <c r="M186" i="19"/>
  <c r="L186" i="19"/>
  <c r="K186" i="19"/>
  <c r="X185" i="19"/>
  <c r="T185" i="19"/>
  <c r="S185" i="19"/>
  <c r="R185" i="19"/>
  <c r="Q185" i="19"/>
  <c r="P185" i="19"/>
  <c r="O185" i="19"/>
  <c r="N185" i="19"/>
  <c r="M185" i="19"/>
  <c r="L185" i="19"/>
  <c r="K185" i="19"/>
  <c r="X184" i="19"/>
  <c r="T184" i="19"/>
  <c r="S184" i="19"/>
  <c r="R184" i="19"/>
  <c r="Q184" i="19"/>
  <c r="P184" i="19"/>
  <c r="O184" i="19"/>
  <c r="N184" i="19"/>
  <c r="M184" i="19"/>
  <c r="L184" i="19"/>
  <c r="K184" i="19"/>
  <c r="X183" i="19"/>
  <c r="T183" i="19"/>
  <c r="S183" i="19"/>
  <c r="R183" i="19"/>
  <c r="Q183" i="19"/>
  <c r="P183" i="19"/>
  <c r="O183" i="19"/>
  <c r="N183" i="19"/>
  <c r="M183" i="19"/>
  <c r="L183" i="19"/>
  <c r="K183" i="19"/>
  <c r="X182" i="19"/>
  <c r="T182" i="19"/>
  <c r="S182" i="19"/>
  <c r="R182" i="19"/>
  <c r="Q182" i="19"/>
  <c r="P182" i="19"/>
  <c r="O182" i="19"/>
  <c r="N182" i="19"/>
  <c r="M182" i="19"/>
  <c r="L182" i="19"/>
  <c r="K182" i="19"/>
  <c r="X181" i="19"/>
  <c r="T181" i="19"/>
  <c r="S181" i="19"/>
  <c r="R181" i="19"/>
  <c r="Q181" i="19"/>
  <c r="P181" i="19"/>
  <c r="O181" i="19"/>
  <c r="N181" i="19"/>
  <c r="M181" i="19"/>
  <c r="L181" i="19"/>
  <c r="K181" i="19"/>
  <c r="X180" i="19"/>
  <c r="T180" i="19"/>
  <c r="S180" i="19"/>
  <c r="R180" i="19"/>
  <c r="Q180" i="19"/>
  <c r="P180" i="19"/>
  <c r="O180" i="19"/>
  <c r="N180" i="19"/>
  <c r="M180" i="19"/>
  <c r="L180" i="19"/>
  <c r="K180" i="19"/>
  <c r="X179" i="19"/>
  <c r="T179" i="19"/>
  <c r="S179" i="19"/>
  <c r="R179" i="19"/>
  <c r="Q179" i="19"/>
  <c r="P179" i="19"/>
  <c r="O179" i="19"/>
  <c r="N179" i="19"/>
  <c r="M179" i="19"/>
  <c r="L179" i="19"/>
  <c r="K179" i="19"/>
  <c r="X178" i="19"/>
  <c r="T178" i="19"/>
  <c r="S178" i="19"/>
  <c r="R178" i="19"/>
  <c r="Q178" i="19"/>
  <c r="P178" i="19"/>
  <c r="O178" i="19"/>
  <c r="N178" i="19"/>
  <c r="M178" i="19"/>
  <c r="L178" i="19"/>
  <c r="K178" i="19"/>
  <c r="X177" i="19"/>
  <c r="T177" i="19"/>
  <c r="S177" i="19"/>
  <c r="R177" i="19"/>
  <c r="Q177" i="19"/>
  <c r="P177" i="19"/>
  <c r="O177" i="19"/>
  <c r="N177" i="19"/>
  <c r="M177" i="19"/>
  <c r="L177" i="19"/>
  <c r="K177" i="19"/>
  <c r="X176" i="19"/>
  <c r="T176" i="19"/>
  <c r="S176" i="19"/>
  <c r="R176" i="19"/>
  <c r="Q176" i="19"/>
  <c r="P176" i="19"/>
  <c r="O176" i="19"/>
  <c r="N176" i="19"/>
  <c r="M176" i="19"/>
  <c r="L176" i="19"/>
  <c r="K176" i="19"/>
  <c r="X175" i="19"/>
  <c r="T175" i="19"/>
  <c r="S175" i="19"/>
  <c r="R175" i="19"/>
  <c r="Q175" i="19"/>
  <c r="P175" i="19"/>
  <c r="O175" i="19"/>
  <c r="N175" i="19"/>
  <c r="M175" i="19"/>
  <c r="L175" i="19"/>
  <c r="K175" i="19"/>
  <c r="X174" i="19"/>
  <c r="T174" i="19"/>
  <c r="S174" i="19"/>
  <c r="R174" i="19"/>
  <c r="Q174" i="19"/>
  <c r="P174" i="19"/>
  <c r="O174" i="19"/>
  <c r="N174" i="19"/>
  <c r="M174" i="19"/>
  <c r="L174" i="19"/>
  <c r="K174" i="19"/>
  <c r="X173" i="19"/>
  <c r="T173" i="19"/>
  <c r="S173" i="19"/>
  <c r="R173" i="19"/>
  <c r="Q173" i="19"/>
  <c r="P173" i="19"/>
  <c r="O173" i="19"/>
  <c r="N173" i="19"/>
  <c r="M173" i="19"/>
  <c r="L173" i="19"/>
  <c r="K173" i="19"/>
  <c r="X172" i="19"/>
  <c r="T172" i="19"/>
  <c r="S172" i="19"/>
  <c r="R172" i="19"/>
  <c r="Q172" i="19"/>
  <c r="P172" i="19"/>
  <c r="O172" i="19"/>
  <c r="N172" i="19"/>
  <c r="M172" i="19"/>
  <c r="L172" i="19"/>
  <c r="K172" i="19"/>
  <c r="X171" i="19"/>
  <c r="T171" i="19"/>
  <c r="S171" i="19"/>
  <c r="R171" i="19"/>
  <c r="Q171" i="19"/>
  <c r="P171" i="19"/>
  <c r="O171" i="19"/>
  <c r="N171" i="19"/>
  <c r="M171" i="19"/>
  <c r="L171" i="19"/>
  <c r="K171" i="19"/>
  <c r="X170" i="19"/>
  <c r="T170" i="19"/>
  <c r="S170" i="19"/>
  <c r="R170" i="19"/>
  <c r="Q170" i="19"/>
  <c r="P170" i="19"/>
  <c r="O170" i="19"/>
  <c r="N170" i="19"/>
  <c r="M170" i="19"/>
  <c r="L170" i="19"/>
  <c r="K170" i="19"/>
  <c r="X169" i="19"/>
  <c r="T169" i="19"/>
  <c r="S169" i="19"/>
  <c r="R169" i="19"/>
  <c r="Q169" i="19"/>
  <c r="P169" i="19"/>
  <c r="O169" i="19"/>
  <c r="N169" i="19"/>
  <c r="M169" i="19"/>
  <c r="L169" i="19"/>
  <c r="K169" i="19"/>
  <c r="X168" i="19"/>
  <c r="T168" i="19"/>
  <c r="S168" i="19"/>
  <c r="R168" i="19"/>
  <c r="Q168" i="19"/>
  <c r="P168" i="19"/>
  <c r="O168" i="19"/>
  <c r="N168" i="19"/>
  <c r="M168" i="19"/>
  <c r="L168" i="19"/>
  <c r="K168" i="19"/>
  <c r="X167" i="19"/>
  <c r="T167" i="19"/>
  <c r="S167" i="19"/>
  <c r="R167" i="19"/>
  <c r="Q167" i="19"/>
  <c r="P167" i="19"/>
  <c r="O167" i="19"/>
  <c r="N167" i="19"/>
  <c r="M167" i="19"/>
  <c r="L167" i="19"/>
  <c r="K167" i="19"/>
  <c r="X166" i="19"/>
  <c r="T166" i="19"/>
  <c r="S166" i="19"/>
  <c r="R166" i="19"/>
  <c r="Q166" i="19"/>
  <c r="P166" i="19"/>
  <c r="O166" i="19"/>
  <c r="N166" i="19"/>
  <c r="M166" i="19"/>
  <c r="L166" i="19"/>
  <c r="K166" i="19"/>
  <c r="X165" i="19"/>
  <c r="T165" i="19"/>
  <c r="S165" i="19"/>
  <c r="R165" i="19"/>
  <c r="Q165" i="19"/>
  <c r="P165" i="19"/>
  <c r="O165" i="19"/>
  <c r="N165" i="19"/>
  <c r="M165" i="19"/>
  <c r="L165" i="19"/>
  <c r="K165" i="19"/>
  <c r="X164" i="19"/>
  <c r="T164" i="19"/>
  <c r="S164" i="19"/>
  <c r="R164" i="19"/>
  <c r="Q164" i="19"/>
  <c r="P164" i="19"/>
  <c r="O164" i="19"/>
  <c r="N164" i="19"/>
  <c r="M164" i="19"/>
  <c r="L164" i="19"/>
  <c r="K164" i="19"/>
  <c r="X163" i="19"/>
  <c r="T163" i="19"/>
  <c r="S163" i="19"/>
  <c r="R163" i="19"/>
  <c r="Q163" i="19"/>
  <c r="P163" i="19"/>
  <c r="O163" i="19"/>
  <c r="N163" i="19"/>
  <c r="M163" i="19"/>
  <c r="L163" i="19"/>
  <c r="K163" i="19"/>
  <c r="X162" i="19"/>
  <c r="T162" i="19"/>
  <c r="S162" i="19"/>
  <c r="R162" i="19"/>
  <c r="Q162" i="19"/>
  <c r="P162" i="19"/>
  <c r="O162" i="19"/>
  <c r="N162" i="19"/>
  <c r="M162" i="19"/>
  <c r="L162" i="19"/>
  <c r="K162" i="19"/>
  <c r="X161" i="19"/>
  <c r="T161" i="19"/>
  <c r="S161" i="19"/>
  <c r="R161" i="19"/>
  <c r="Q161" i="19"/>
  <c r="P161" i="19"/>
  <c r="O161" i="19"/>
  <c r="N161" i="19"/>
  <c r="M161" i="19"/>
  <c r="L161" i="19"/>
  <c r="K161" i="19"/>
  <c r="X160" i="19"/>
  <c r="T160" i="19"/>
  <c r="S160" i="19"/>
  <c r="R160" i="19"/>
  <c r="Q160" i="19"/>
  <c r="P160" i="19"/>
  <c r="O160" i="19"/>
  <c r="N160" i="19"/>
  <c r="M160" i="19"/>
  <c r="L160" i="19"/>
  <c r="K160" i="19"/>
  <c r="X159" i="19"/>
  <c r="T159" i="19"/>
  <c r="S159" i="19"/>
  <c r="R159" i="19"/>
  <c r="Q159" i="19"/>
  <c r="P159" i="19"/>
  <c r="O159" i="19"/>
  <c r="N159" i="19"/>
  <c r="M159" i="19"/>
  <c r="L159" i="19"/>
  <c r="K159" i="19"/>
  <c r="X158" i="19"/>
  <c r="T158" i="19"/>
  <c r="S158" i="19"/>
  <c r="R158" i="19"/>
  <c r="Q158" i="19"/>
  <c r="P158" i="19"/>
  <c r="O158" i="19"/>
  <c r="N158" i="19"/>
  <c r="M158" i="19"/>
  <c r="L158" i="19"/>
  <c r="K158" i="19"/>
  <c r="X157" i="19"/>
  <c r="T157" i="19"/>
  <c r="S157" i="19"/>
  <c r="R157" i="19"/>
  <c r="Q157" i="19"/>
  <c r="P157" i="19"/>
  <c r="O157" i="19"/>
  <c r="N157" i="19"/>
  <c r="M157" i="19"/>
  <c r="L157" i="19"/>
  <c r="K157" i="19"/>
  <c r="X156" i="19"/>
  <c r="T156" i="19"/>
  <c r="S156" i="19"/>
  <c r="R156" i="19"/>
  <c r="Q156" i="19"/>
  <c r="P156" i="19"/>
  <c r="O156" i="19"/>
  <c r="N156" i="19"/>
  <c r="M156" i="19"/>
  <c r="L156" i="19"/>
  <c r="K156" i="19"/>
  <c r="X155" i="19"/>
  <c r="T155" i="19"/>
  <c r="S155" i="19"/>
  <c r="R155" i="19"/>
  <c r="Q155" i="19"/>
  <c r="P155" i="19"/>
  <c r="O155" i="19"/>
  <c r="N155" i="19"/>
  <c r="M155" i="19"/>
  <c r="L155" i="19"/>
  <c r="K155" i="19"/>
  <c r="X154" i="19"/>
  <c r="T154" i="19"/>
  <c r="S154" i="19"/>
  <c r="R154" i="19"/>
  <c r="Q154" i="19"/>
  <c r="P154" i="19"/>
  <c r="O154" i="19"/>
  <c r="N154" i="19"/>
  <c r="M154" i="19"/>
  <c r="L154" i="19"/>
  <c r="K154" i="19"/>
  <c r="X153" i="19"/>
  <c r="T153" i="19"/>
  <c r="S153" i="19"/>
  <c r="R153" i="19"/>
  <c r="Q153" i="19"/>
  <c r="P153" i="19"/>
  <c r="O153" i="19"/>
  <c r="N153" i="19"/>
  <c r="M153" i="19"/>
  <c r="L153" i="19"/>
  <c r="K153" i="19"/>
  <c r="X152" i="19"/>
  <c r="T152" i="19"/>
  <c r="S152" i="19"/>
  <c r="R152" i="19"/>
  <c r="Q152" i="19"/>
  <c r="P152" i="19"/>
  <c r="O152" i="19"/>
  <c r="N152" i="19"/>
  <c r="M152" i="19"/>
  <c r="L152" i="19"/>
  <c r="K152" i="19"/>
  <c r="X151" i="19"/>
  <c r="T151" i="19"/>
  <c r="S151" i="19"/>
  <c r="R151" i="19"/>
  <c r="Q151" i="19"/>
  <c r="P151" i="19"/>
  <c r="O151" i="19"/>
  <c r="N151" i="19"/>
  <c r="M151" i="19"/>
  <c r="L151" i="19"/>
  <c r="K151" i="19"/>
  <c r="X150" i="19"/>
  <c r="T150" i="19"/>
  <c r="S150" i="19"/>
  <c r="R150" i="19"/>
  <c r="Q150" i="19"/>
  <c r="P150" i="19"/>
  <c r="O150" i="19"/>
  <c r="N150" i="19"/>
  <c r="M150" i="19"/>
  <c r="L150" i="19"/>
  <c r="K150" i="19"/>
  <c r="X149" i="19"/>
  <c r="T149" i="19"/>
  <c r="S149" i="19"/>
  <c r="R149" i="19"/>
  <c r="Q149" i="19"/>
  <c r="P149" i="19"/>
  <c r="O149" i="19"/>
  <c r="N149" i="19"/>
  <c r="M149" i="19"/>
  <c r="L149" i="19"/>
  <c r="K149" i="19"/>
  <c r="X148" i="19"/>
  <c r="T148" i="19"/>
  <c r="S148" i="19"/>
  <c r="R148" i="19"/>
  <c r="Q148" i="19"/>
  <c r="P148" i="19"/>
  <c r="O148" i="19"/>
  <c r="N148" i="19"/>
  <c r="M148" i="19"/>
  <c r="L148" i="19"/>
  <c r="K148" i="19"/>
  <c r="X147" i="19"/>
  <c r="T147" i="19"/>
  <c r="S147" i="19"/>
  <c r="R147" i="19"/>
  <c r="Q147" i="19"/>
  <c r="P147" i="19"/>
  <c r="O147" i="19"/>
  <c r="N147" i="19"/>
  <c r="M147" i="19"/>
  <c r="L147" i="19"/>
  <c r="K147" i="19"/>
  <c r="X146" i="19"/>
  <c r="T146" i="19"/>
  <c r="S146" i="19"/>
  <c r="R146" i="19"/>
  <c r="Q146" i="19"/>
  <c r="P146" i="19"/>
  <c r="O146" i="19"/>
  <c r="N146" i="19"/>
  <c r="M146" i="19"/>
  <c r="L146" i="19"/>
  <c r="K146" i="19"/>
  <c r="X145" i="19"/>
  <c r="T145" i="19"/>
  <c r="S145" i="19"/>
  <c r="R145" i="19"/>
  <c r="Q145" i="19"/>
  <c r="P145" i="19"/>
  <c r="O145" i="19"/>
  <c r="N145" i="19"/>
  <c r="M145" i="19"/>
  <c r="L145" i="19"/>
  <c r="K145" i="19"/>
  <c r="X144" i="19"/>
  <c r="T144" i="19"/>
  <c r="S144" i="19"/>
  <c r="R144" i="19"/>
  <c r="Q144" i="19"/>
  <c r="P144" i="19"/>
  <c r="O144" i="19"/>
  <c r="N144" i="19"/>
  <c r="M144" i="19"/>
  <c r="L144" i="19"/>
  <c r="K144" i="19"/>
  <c r="X143" i="19"/>
  <c r="T143" i="19"/>
  <c r="S143" i="19"/>
  <c r="R143" i="19"/>
  <c r="Q143" i="19"/>
  <c r="P143" i="19"/>
  <c r="O143" i="19"/>
  <c r="N143" i="19"/>
  <c r="M143" i="19"/>
  <c r="L143" i="19"/>
  <c r="K143" i="19"/>
  <c r="X142" i="19"/>
  <c r="T142" i="19"/>
  <c r="S142" i="19"/>
  <c r="R142" i="19"/>
  <c r="Q142" i="19"/>
  <c r="P142" i="19"/>
  <c r="O142" i="19"/>
  <c r="N142" i="19"/>
  <c r="M142" i="19"/>
  <c r="L142" i="19"/>
  <c r="K142" i="19"/>
  <c r="X141" i="19"/>
  <c r="T141" i="19"/>
  <c r="S141" i="19"/>
  <c r="R141" i="19"/>
  <c r="Q141" i="19"/>
  <c r="P141" i="19"/>
  <c r="O141" i="19"/>
  <c r="N141" i="19"/>
  <c r="M141" i="19"/>
  <c r="L141" i="19"/>
  <c r="K141" i="19"/>
  <c r="X140" i="19"/>
  <c r="T140" i="19"/>
  <c r="S140" i="19"/>
  <c r="R140" i="19"/>
  <c r="Q140" i="19"/>
  <c r="P140" i="19"/>
  <c r="O140" i="19"/>
  <c r="N140" i="19"/>
  <c r="M140" i="19"/>
  <c r="L140" i="19"/>
  <c r="K140" i="19"/>
  <c r="X139" i="19"/>
  <c r="T139" i="19"/>
  <c r="S139" i="19"/>
  <c r="R139" i="19"/>
  <c r="Q139" i="19"/>
  <c r="P139" i="19"/>
  <c r="O139" i="19"/>
  <c r="N139" i="19"/>
  <c r="M139" i="19"/>
  <c r="L139" i="19"/>
  <c r="K139" i="19"/>
  <c r="X138" i="19"/>
  <c r="T138" i="19"/>
  <c r="S138" i="19"/>
  <c r="R138" i="19"/>
  <c r="Q138" i="19"/>
  <c r="P138" i="19"/>
  <c r="O138" i="19"/>
  <c r="N138" i="19"/>
  <c r="M138" i="19"/>
  <c r="L138" i="19"/>
  <c r="K138" i="19"/>
  <c r="X137" i="19"/>
  <c r="T137" i="19"/>
  <c r="S137" i="19"/>
  <c r="R137" i="19"/>
  <c r="Q137" i="19"/>
  <c r="P137" i="19"/>
  <c r="O137" i="19"/>
  <c r="N137" i="19"/>
  <c r="M137" i="19"/>
  <c r="L137" i="19"/>
  <c r="K137" i="19"/>
  <c r="X136" i="19"/>
  <c r="T136" i="19"/>
  <c r="S136" i="19"/>
  <c r="R136" i="19"/>
  <c r="Q136" i="19"/>
  <c r="P136" i="19"/>
  <c r="O136" i="19"/>
  <c r="N136" i="19"/>
  <c r="M136" i="19"/>
  <c r="L136" i="19"/>
  <c r="K136" i="19"/>
  <c r="X135" i="19"/>
  <c r="T135" i="19"/>
  <c r="S135" i="19"/>
  <c r="R135" i="19"/>
  <c r="Q135" i="19"/>
  <c r="P135" i="19"/>
  <c r="O135" i="19"/>
  <c r="N135" i="19"/>
  <c r="M135" i="19"/>
  <c r="L135" i="19"/>
  <c r="K135" i="19"/>
  <c r="X134" i="19"/>
  <c r="T134" i="19"/>
  <c r="S134" i="19"/>
  <c r="R134" i="19"/>
  <c r="Q134" i="19"/>
  <c r="P134" i="19"/>
  <c r="O134" i="19"/>
  <c r="N134" i="19"/>
  <c r="M134" i="19"/>
  <c r="L134" i="19"/>
  <c r="K134" i="19"/>
  <c r="X133" i="19"/>
  <c r="T133" i="19"/>
  <c r="S133" i="19"/>
  <c r="R133" i="19"/>
  <c r="Q133" i="19"/>
  <c r="P133" i="19"/>
  <c r="O133" i="19"/>
  <c r="N133" i="19"/>
  <c r="M133" i="19"/>
  <c r="L133" i="19"/>
  <c r="K133" i="19"/>
  <c r="X132" i="19"/>
  <c r="T132" i="19"/>
  <c r="S132" i="19"/>
  <c r="R132" i="19"/>
  <c r="Q132" i="19"/>
  <c r="P132" i="19"/>
  <c r="O132" i="19"/>
  <c r="N132" i="19"/>
  <c r="M132" i="19"/>
  <c r="L132" i="19"/>
  <c r="K132" i="19"/>
  <c r="X131" i="19"/>
  <c r="T131" i="19"/>
  <c r="S131" i="19"/>
  <c r="R131" i="19"/>
  <c r="Q131" i="19"/>
  <c r="P131" i="19"/>
  <c r="O131" i="19"/>
  <c r="N131" i="19"/>
  <c r="M131" i="19"/>
  <c r="L131" i="19"/>
  <c r="K131" i="19"/>
  <c r="X130" i="19"/>
  <c r="T130" i="19"/>
  <c r="S130" i="19"/>
  <c r="R130" i="19"/>
  <c r="Q130" i="19"/>
  <c r="P130" i="19"/>
  <c r="O130" i="19"/>
  <c r="N130" i="19"/>
  <c r="M130" i="19"/>
  <c r="L130" i="19"/>
  <c r="K130" i="19"/>
  <c r="X129" i="19"/>
  <c r="T129" i="19"/>
  <c r="S129" i="19"/>
  <c r="R129" i="19"/>
  <c r="Q129" i="19"/>
  <c r="P129" i="19"/>
  <c r="O129" i="19"/>
  <c r="N129" i="19"/>
  <c r="M129" i="19"/>
  <c r="L129" i="19"/>
  <c r="K129" i="19"/>
  <c r="X128" i="19"/>
  <c r="T128" i="19"/>
  <c r="S128" i="19"/>
  <c r="R128" i="19"/>
  <c r="Q128" i="19"/>
  <c r="P128" i="19"/>
  <c r="O128" i="19"/>
  <c r="N128" i="19"/>
  <c r="M128" i="19"/>
  <c r="L128" i="19"/>
  <c r="K128" i="19"/>
  <c r="X127" i="19"/>
  <c r="T127" i="19"/>
  <c r="S127" i="19"/>
  <c r="R127" i="19"/>
  <c r="Q127" i="19"/>
  <c r="P127" i="19"/>
  <c r="O127" i="19"/>
  <c r="N127" i="19"/>
  <c r="M127" i="19"/>
  <c r="L127" i="19"/>
  <c r="K127" i="19"/>
  <c r="X126" i="19"/>
  <c r="T126" i="19"/>
  <c r="S126" i="19"/>
  <c r="R126" i="19"/>
  <c r="Q126" i="19"/>
  <c r="P126" i="19"/>
  <c r="O126" i="19"/>
  <c r="N126" i="19"/>
  <c r="M126" i="19"/>
  <c r="L126" i="19"/>
  <c r="K126" i="19"/>
  <c r="X125" i="19"/>
  <c r="T125" i="19"/>
  <c r="S125" i="19"/>
  <c r="R125" i="19"/>
  <c r="Q125" i="19"/>
  <c r="P125" i="19"/>
  <c r="O125" i="19"/>
  <c r="N125" i="19"/>
  <c r="M125" i="19"/>
  <c r="L125" i="19"/>
  <c r="K125" i="19"/>
  <c r="X124" i="19"/>
  <c r="T124" i="19"/>
  <c r="S124" i="19"/>
  <c r="R124" i="19"/>
  <c r="Q124" i="19"/>
  <c r="P124" i="19"/>
  <c r="O124" i="19"/>
  <c r="N124" i="19"/>
  <c r="M124" i="19"/>
  <c r="L124" i="19"/>
  <c r="K124" i="19"/>
  <c r="X123" i="19"/>
  <c r="T123" i="19"/>
  <c r="S123" i="19"/>
  <c r="R123" i="19"/>
  <c r="Q123" i="19"/>
  <c r="P123" i="19"/>
  <c r="O123" i="19"/>
  <c r="N123" i="19"/>
  <c r="M123" i="19"/>
  <c r="L123" i="19"/>
  <c r="K123" i="19"/>
  <c r="X122" i="19"/>
  <c r="T122" i="19"/>
  <c r="S122" i="19"/>
  <c r="R122" i="19"/>
  <c r="Q122" i="19"/>
  <c r="P122" i="19"/>
  <c r="O122" i="19"/>
  <c r="N122" i="19"/>
  <c r="M122" i="19"/>
  <c r="L122" i="19"/>
  <c r="K122" i="19"/>
  <c r="X121" i="19"/>
  <c r="T121" i="19"/>
  <c r="S121" i="19"/>
  <c r="R121" i="19"/>
  <c r="Q121" i="19"/>
  <c r="P121" i="19"/>
  <c r="O121" i="19"/>
  <c r="N121" i="19"/>
  <c r="M121" i="19"/>
  <c r="L121" i="19"/>
  <c r="K121" i="19"/>
  <c r="X120" i="19"/>
  <c r="T120" i="19"/>
  <c r="S120" i="19"/>
  <c r="R120" i="19"/>
  <c r="Q120" i="19"/>
  <c r="P120" i="19"/>
  <c r="O120" i="19"/>
  <c r="N120" i="19"/>
  <c r="M120" i="19"/>
  <c r="L120" i="19"/>
  <c r="K120" i="19"/>
  <c r="X119" i="19"/>
  <c r="T119" i="19"/>
  <c r="S119" i="19"/>
  <c r="R119" i="19"/>
  <c r="Q119" i="19"/>
  <c r="P119" i="19"/>
  <c r="O119" i="19"/>
  <c r="N119" i="19"/>
  <c r="M119" i="19"/>
  <c r="L119" i="19"/>
  <c r="K119" i="19"/>
  <c r="X118" i="19"/>
  <c r="T118" i="19"/>
  <c r="S118" i="19"/>
  <c r="R118" i="19"/>
  <c r="Q118" i="19"/>
  <c r="P118" i="19"/>
  <c r="O118" i="19"/>
  <c r="N118" i="19"/>
  <c r="M118" i="19"/>
  <c r="L118" i="19"/>
  <c r="K118" i="19"/>
  <c r="X117" i="19"/>
  <c r="T117" i="19"/>
  <c r="S117" i="19"/>
  <c r="R117" i="19"/>
  <c r="Q117" i="19"/>
  <c r="P117" i="19"/>
  <c r="O117" i="19"/>
  <c r="N117" i="19"/>
  <c r="M117" i="19"/>
  <c r="L117" i="19"/>
  <c r="K117" i="19"/>
  <c r="X116" i="19"/>
  <c r="T116" i="19"/>
  <c r="S116" i="19"/>
  <c r="R116" i="19"/>
  <c r="Q116" i="19"/>
  <c r="P116" i="19"/>
  <c r="O116" i="19"/>
  <c r="N116" i="19"/>
  <c r="M116" i="19"/>
  <c r="L116" i="19"/>
  <c r="K116" i="19"/>
  <c r="X115" i="19"/>
  <c r="T115" i="19"/>
  <c r="S115" i="19"/>
  <c r="R115" i="19"/>
  <c r="Q115" i="19"/>
  <c r="P115" i="19"/>
  <c r="O115" i="19"/>
  <c r="N115" i="19"/>
  <c r="M115" i="19"/>
  <c r="L115" i="19"/>
  <c r="K115" i="19"/>
  <c r="X114" i="19"/>
  <c r="T114" i="19"/>
  <c r="S114" i="19"/>
  <c r="R114" i="19"/>
  <c r="Q114" i="19"/>
  <c r="P114" i="19"/>
  <c r="O114" i="19"/>
  <c r="N114" i="19"/>
  <c r="M114" i="19"/>
  <c r="L114" i="19"/>
  <c r="K114" i="19"/>
  <c r="X113" i="19"/>
  <c r="T113" i="19"/>
  <c r="S113" i="19"/>
  <c r="R113" i="19"/>
  <c r="Q113" i="19"/>
  <c r="P113" i="19"/>
  <c r="O113" i="19"/>
  <c r="N113" i="19"/>
  <c r="M113" i="19"/>
  <c r="L113" i="19"/>
  <c r="K113" i="19"/>
  <c r="X112" i="19"/>
  <c r="T112" i="19"/>
  <c r="S112" i="19"/>
  <c r="R112" i="19"/>
  <c r="Q112" i="19"/>
  <c r="P112" i="19"/>
  <c r="O112" i="19"/>
  <c r="N112" i="19"/>
  <c r="M112" i="19"/>
  <c r="L112" i="19"/>
  <c r="K112" i="19"/>
  <c r="X111" i="19"/>
  <c r="T111" i="19"/>
  <c r="S111" i="19"/>
  <c r="R111" i="19"/>
  <c r="Q111" i="19"/>
  <c r="P111" i="19"/>
  <c r="O111" i="19"/>
  <c r="N111" i="19"/>
  <c r="M111" i="19"/>
  <c r="L111" i="19"/>
  <c r="K111" i="19"/>
  <c r="X110" i="19"/>
  <c r="T110" i="19"/>
  <c r="S110" i="19"/>
  <c r="R110" i="19"/>
  <c r="Q110" i="19"/>
  <c r="P110" i="19"/>
  <c r="O110" i="19"/>
  <c r="N110" i="19"/>
  <c r="M110" i="19"/>
  <c r="L110" i="19"/>
  <c r="K110" i="19"/>
  <c r="X109" i="19"/>
  <c r="T109" i="19"/>
  <c r="S109" i="19"/>
  <c r="R109" i="19"/>
  <c r="Q109" i="19"/>
  <c r="P109" i="19"/>
  <c r="O109" i="19"/>
  <c r="N109" i="19"/>
  <c r="M109" i="19"/>
  <c r="L109" i="19"/>
  <c r="K109" i="19"/>
  <c r="X108" i="19"/>
  <c r="T108" i="19"/>
  <c r="S108" i="19"/>
  <c r="R108" i="19"/>
  <c r="Q108" i="19"/>
  <c r="P108" i="19"/>
  <c r="O108" i="19"/>
  <c r="N108" i="19"/>
  <c r="M108" i="19"/>
  <c r="L108" i="19"/>
  <c r="K108" i="19"/>
  <c r="X107" i="19"/>
  <c r="T107" i="19"/>
  <c r="S107" i="19"/>
  <c r="R107" i="19"/>
  <c r="Q107" i="19"/>
  <c r="P107" i="19"/>
  <c r="O107" i="19"/>
  <c r="N107" i="19"/>
  <c r="M107" i="19"/>
  <c r="L107" i="19"/>
  <c r="K107" i="19"/>
  <c r="X106" i="19"/>
  <c r="T106" i="19"/>
  <c r="S106" i="19"/>
  <c r="R106" i="19"/>
  <c r="Q106" i="19"/>
  <c r="P106" i="19"/>
  <c r="O106" i="19"/>
  <c r="N106" i="19"/>
  <c r="M106" i="19"/>
  <c r="L106" i="19"/>
  <c r="K106" i="19"/>
  <c r="X105" i="19"/>
  <c r="T105" i="19"/>
  <c r="S105" i="19"/>
  <c r="R105" i="19"/>
  <c r="Q105" i="19"/>
  <c r="P105" i="19"/>
  <c r="O105" i="19"/>
  <c r="N105" i="19"/>
  <c r="M105" i="19"/>
  <c r="L105" i="19"/>
  <c r="K105" i="19"/>
  <c r="X104" i="19"/>
  <c r="T104" i="19"/>
  <c r="S104" i="19"/>
  <c r="R104" i="19"/>
  <c r="Q104" i="19"/>
  <c r="P104" i="19"/>
  <c r="O104" i="19"/>
  <c r="N104" i="19"/>
  <c r="M104" i="19"/>
  <c r="L104" i="19"/>
  <c r="K104" i="19"/>
  <c r="X103" i="19"/>
  <c r="T103" i="19"/>
  <c r="S103" i="19"/>
  <c r="R103" i="19"/>
  <c r="Q103" i="19"/>
  <c r="P103" i="19"/>
  <c r="O103" i="19"/>
  <c r="N103" i="19"/>
  <c r="M103" i="19"/>
  <c r="L103" i="19"/>
  <c r="K103" i="19"/>
  <c r="X102" i="19"/>
  <c r="T102" i="19"/>
  <c r="S102" i="19"/>
  <c r="R102" i="19"/>
  <c r="Q102" i="19"/>
  <c r="P102" i="19"/>
  <c r="O102" i="19"/>
  <c r="N102" i="19"/>
  <c r="M102" i="19"/>
  <c r="L102" i="19"/>
  <c r="K102" i="19"/>
  <c r="X101" i="19"/>
  <c r="T101" i="19"/>
  <c r="S101" i="19"/>
  <c r="R101" i="19"/>
  <c r="Q101" i="19"/>
  <c r="P101" i="19"/>
  <c r="O101" i="19"/>
  <c r="N101" i="19"/>
  <c r="M101" i="19"/>
  <c r="L101" i="19"/>
  <c r="K101" i="19"/>
  <c r="X100" i="19"/>
  <c r="T100" i="19"/>
  <c r="S100" i="19"/>
  <c r="R100" i="19"/>
  <c r="Q100" i="19"/>
  <c r="P100" i="19"/>
  <c r="O100" i="19"/>
  <c r="N100" i="19"/>
  <c r="M100" i="19"/>
  <c r="L100" i="19"/>
  <c r="K100" i="19"/>
  <c r="X99" i="19"/>
  <c r="T99" i="19"/>
  <c r="S99" i="19"/>
  <c r="R99" i="19"/>
  <c r="Q99" i="19"/>
  <c r="P99" i="19"/>
  <c r="O99" i="19"/>
  <c r="N99" i="19"/>
  <c r="M99" i="19"/>
  <c r="L99" i="19"/>
  <c r="K99" i="19"/>
  <c r="X98" i="19"/>
  <c r="T98" i="19"/>
  <c r="S98" i="19"/>
  <c r="R98" i="19"/>
  <c r="Q98" i="19"/>
  <c r="P98" i="19"/>
  <c r="O98" i="19"/>
  <c r="N98" i="19"/>
  <c r="M98" i="19"/>
  <c r="L98" i="19"/>
  <c r="K98" i="19"/>
  <c r="X97" i="19"/>
  <c r="T97" i="19"/>
  <c r="S97" i="19"/>
  <c r="R97" i="19"/>
  <c r="Q97" i="19"/>
  <c r="P97" i="19"/>
  <c r="O97" i="19"/>
  <c r="N97" i="19"/>
  <c r="M97" i="19"/>
  <c r="L97" i="19"/>
  <c r="K97" i="19"/>
  <c r="X96" i="19"/>
  <c r="T96" i="19"/>
  <c r="S96" i="19"/>
  <c r="R96" i="19"/>
  <c r="Q96" i="19"/>
  <c r="P96" i="19"/>
  <c r="O96" i="19"/>
  <c r="N96" i="19"/>
  <c r="M96" i="19"/>
  <c r="L96" i="19"/>
  <c r="K96" i="19"/>
  <c r="X95" i="19"/>
  <c r="T95" i="19"/>
  <c r="S95" i="19"/>
  <c r="R95" i="19"/>
  <c r="Q95" i="19"/>
  <c r="P95" i="19"/>
  <c r="O95" i="19"/>
  <c r="N95" i="19"/>
  <c r="M95" i="19"/>
  <c r="L95" i="19"/>
  <c r="K95" i="19"/>
  <c r="X94" i="19"/>
  <c r="T94" i="19"/>
  <c r="S94" i="19"/>
  <c r="R94" i="19"/>
  <c r="Q94" i="19"/>
  <c r="P94" i="19"/>
  <c r="O94" i="19"/>
  <c r="N94" i="19"/>
  <c r="M94" i="19"/>
  <c r="L94" i="19"/>
  <c r="K94" i="19"/>
  <c r="X93" i="19"/>
  <c r="T93" i="19"/>
  <c r="S93" i="19"/>
  <c r="R93" i="19"/>
  <c r="Q93" i="19"/>
  <c r="P93" i="19"/>
  <c r="O93" i="19"/>
  <c r="N93" i="19"/>
  <c r="M93" i="19"/>
  <c r="L93" i="19"/>
  <c r="K93" i="19"/>
  <c r="X92" i="19"/>
  <c r="T92" i="19"/>
  <c r="S92" i="19"/>
  <c r="R92" i="19"/>
  <c r="Q92" i="19"/>
  <c r="P92" i="19"/>
  <c r="O92" i="19"/>
  <c r="N92" i="19"/>
  <c r="M92" i="19"/>
  <c r="L92" i="19"/>
  <c r="K92" i="19"/>
  <c r="X91" i="19"/>
  <c r="T91" i="19"/>
  <c r="S91" i="19"/>
  <c r="R91" i="19"/>
  <c r="Q91" i="19"/>
  <c r="P91" i="19"/>
  <c r="O91" i="19"/>
  <c r="N91" i="19"/>
  <c r="M91" i="19"/>
  <c r="L91" i="19"/>
  <c r="K91" i="19"/>
  <c r="X90" i="19"/>
  <c r="T90" i="19"/>
  <c r="S90" i="19"/>
  <c r="R90" i="19"/>
  <c r="Q90" i="19"/>
  <c r="P90" i="19"/>
  <c r="O90" i="19"/>
  <c r="N90" i="19"/>
  <c r="M90" i="19"/>
  <c r="L90" i="19"/>
  <c r="K90" i="19"/>
  <c r="X89" i="19"/>
  <c r="T89" i="19"/>
  <c r="S89" i="19"/>
  <c r="R89" i="19"/>
  <c r="Q89" i="19"/>
  <c r="P89" i="19"/>
  <c r="O89" i="19"/>
  <c r="N89" i="19"/>
  <c r="M89" i="19"/>
  <c r="L89" i="19"/>
  <c r="K89" i="19"/>
  <c r="X88" i="19"/>
  <c r="T88" i="19"/>
  <c r="S88" i="19"/>
  <c r="R88" i="19"/>
  <c r="Q88" i="19"/>
  <c r="P88" i="19"/>
  <c r="O88" i="19"/>
  <c r="N88" i="19"/>
  <c r="M88" i="19"/>
  <c r="L88" i="19"/>
  <c r="K88" i="19"/>
  <c r="X87" i="19"/>
  <c r="T87" i="19"/>
  <c r="S87" i="19"/>
  <c r="R87" i="19"/>
  <c r="Q87" i="19"/>
  <c r="P87" i="19"/>
  <c r="O87" i="19"/>
  <c r="N87" i="19"/>
  <c r="M87" i="19"/>
  <c r="L87" i="19"/>
  <c r="K87" i="19"/>
  <c r="X86" i="19"/>
  <c r="T86" i="19"/>
  <c r="S86" i="19"/>
  <c r="R86" i="19"/>
  <c r="Q86" i="19"/>
  <c r="P86" i="19"/>
  <c r="O86" i="19"/>
  <c r="N86" i="19"/>
  <c r="M86" i="19"/>
  <c r="L86" i="19"/>
  <c r="K86" i="19"/>
  <c r="X85" i="19"/>
  <c r="T85" i="19"/>
  <c r="S85" i="19"/>
  <c r="R85" i="19"/>
  <c r="Q85" i="19"/>
  <c r="P85" i="19"/>
  <c r="O85" i="19"/>
  <c r="N85" i="19"/>
  <c r="M85" i="19"/>
  <c r="L85" i="19"/>
  <c r="K85" i="19"/>
  <c r="X84" i="19"/>
  <c r="T84" i="19"/>
  <c r="S84" i="19"/>
  <c r="R84" i="19"/>
  <c r="Q84" i="19"/>
  <c r="P84" i="19"/>
  <c r="O84" i="19"/>
  <c r="N84" i="19"/>
  <c r="M84" i="19"/>
  <c r="L84" i="19"/>
  <c r="K84" i="19"/>
  <c r="X83" i="19"/>
  <c r="T83" i="19"/>
  <c r="S83" i="19"/>
  <c r="R83" i="19"/>
  <c r="Q83" i="19"/>
  <c r="P83" i="19"/>
  <c r="O83" i="19"/>
  <c r="N83" i="19"/>
  <c r="M83" i="19"/>
  <c r="L83" i="19"/>
  <c r="K83" i="19"/>
  <c r="X82" i="19"/>
  <c r="T82" i="19"/>
  <c r="S82" i="19"/>
  <c r="R82" i="19"/>
  <c r="Q82" i="19"/>
  <c r="P82" i="19"/>
  <c r="O82" i="19"/>
  <c r="N82" i="19"/>
  <c r="M82" i="19"/>
  <c r="L82" i="19"/>
  <c r="K82" i="19"/>
  <c r="X81" i="19"/>
  <c r="T81" i="19"/>
  <c r="S81" i="19"/>
  <c r="R81" i="19"/>
  <c r="Q81" i="19"/>
  <c r="P81" i="19"/>
  <c r="O81" i="19"/>
  <c r="N81" i="19"/>
  <c r="M81" i="19"/>
  <c r="L81" i="19"/>
  <c r="K81" i="19"/>
  <c r="X80" i="19"/>
  <c r="T80" i="19"/>
  <c r="S80" i="19"/>
  <c r="R80" i="19"/>
  <c r="Q80" i="19"/>
  <c r="P80" i="19"/>
  <c r="O80" i="19"/>
  <c r="N80" i="19"/>
  <c r="M80" i="19"/>
  <c r="L80" i="19"/>
  <c r="K80" i="19"/>
  <c r="X79" i="19"/>
  <c r="T79" i="19"/>
  <c r="S79" i="19"/>
  <c r="R79" i="19"/>
  <c r="Q79" i="19"/>
  <c r="P79" i="19"/>
  <c r="O79" i="19"/>
  <c r="N79" i="19"/>
  <c r="M79" i="19"/>
  <c r="L79" i="19"/>
  <c r="K79" i="19"/>
  <c r="X78" i="19"/>
  <c r="T78" i="19"/>
  <c r="S78" i="19"/>
  <c r="R78" i="19"/>
  <c r="Q78" i="19"/>
  <c r="P78" i="19"/>
  <c r="O78" i="19"/>
  <c r="N78" i="19"/>
  <c r="M78" i="19"/>
  <c r="L78" i="19"/>
  <c r="K78" i="19"/>
  <c r="X77" i="19"/>
  <c r="T77" i="19"/>
  <c r="S77" i="19"/>
  <c r="R77" i="19"/>
  <c r="Q77" i="19"/>
  <c r="P77" i="19"/>
  <c r="O77" i="19"/>
  <c r="N77" i="19"/>
  <c r="M77" i="19"/>
  <c r="L77" i="19"/>
  <c r="K77" i="19"/>
  <c r="X76" i="19"/>
  <c r="T76" i="19"/>
  <c r="S76" i="19"/>
  <c r="R76" i="19"/>
  <c r="Q76" i="19"/>
  <c r="P76" i="19"/>
  <c r="O76" i="19"/>
  <c r="N76" i="19"/>
  <c r="M76" i="19"/>
  <c r="L76" i="19"/>
  <c r="K76" i="19"/>
  <c r="X75" i="19"/>
  <c r="T75" i="19"/>
  <c r="S75" i="19"/>
  <c r="R75" i="19"/>
  <c r="Q75" i="19"/>
  <c r="P75" i="19"/>
  <c r="O75" i="19"/>
  <c r="N75" i="19"/>
  <c r="M75" i="19"/>
  <c r="L75" i="19"/>
  <c r="K75" i="19"/>
  <c r="X74" i="19"/>
  <c r="T74" i="19"/>
  <c r="S74" i="19"/>
  <c r="R74" i="19"/>
  <c r="Q74" i="19"/>
  <c r="P74" i="19"/>
  <c r="O74" i="19"/>
  <c r="N74" i="19"/>
  <c r="M74" i="19"/>
  <c r="L74" i="19"/>
  <c r="K74" i="19"/>
  <c r="X73" i="19"/>
  <c r="T73" i="19"/>
  <c r="S73" i="19"/>
  <c r="R73" i="19"/>
  <c r="Q73" i="19"/>
  <c r="P73" i="19"/>
  <c r="O73" i="19"/>
  <c r="N73" i="19"/>
  <c r="M73" i="19"/>
  <c r="L73" i="19"/>
  <c r="K73" i="19"/>
  <c r="X72" i="19"/>
  <c r="T72" i="19"/>
  <c r="S72" i="19"/>
  <c r="R72" i="19"/>
  <c r="Q72" i="19"/>
  <c r="P72" i="19"/>
  <c r="O72" i="19"/>
  <c r="N72" i="19"/>
  <c r="M72" i="19"/>
  <c r="L72" i="19"/>
  <c r="K72" i="19"/>
  <c r="X71" i="19"/>
  <c r="T71" i="19"/>
  <c r="S71" i="19"/>
  <c r="R71" i="19"/>
  <c r="Q71" i="19"/>
  <c r="P71" i="19"/>
  <c r="O71" i="19"/>
  <c r="N71" i="19"/>
  <c r="M71" i="19"/>
  <c r="L71" i="19"/>
  <c r="K71" i="19"/>
  <c r="X70" i="19"/>
  <c r="T70" i="19"/>
  <c r="S70" i="19"/>
  <c r="R70" i="19"/>
  <c r="Q70" i="19"/>
  <c r="P70" i="19"/>
  <c r="O70" i="19"/>
  <c r="N70" i="19"/>
  <c r="M70" i="19"/>
  <c r="L70" i="19"/>
  <c r="K70" i="19"/>
  <c r="X69" i="19"/>
  <c r="T69" i="19"/>
  <c r="S69" i="19"/>
  <c r="R69" i="19"/>
  <c r="Q69" i="19"/>
  <c r="P69" i="19"/>
  <c r="O69" i="19"/>
  <c r="N69" i="19"/>
  <c r="M69" i="19"/>
  <c r="L69" i="19"/>
  <c r="K69" i="19"/>
  <c r="X68" i="19"/>
  <c r="T68" i="19"/>
  <c r="S68" i="19"/>
  <c r="R68" i="19"/>
  <c r="Q68" i="19"/>
  <c r="P68" i="19"/>
  <c r="O68" i="19"/>
  <c r="N68" i="19"/>
  <c r="M68" i="19"/>
  <c r="L68" i="19"/>
  <c r="K68" i="19"/>
  <c r="X67" i="19"/>
  <c r="T67" i="19"/>
  <c r="S67" i="19"/>
  <c r="R67" i="19"/>
  <c r="Q67" i="19"/>
  <c r="P67" i="19"/>
  <c r="O67" i="19"/>
  <c r="N67" i="19"/>
  <c r="M67" i="19"/>
  <c r="L67" i="19"/>
  <c r="K67" i="19"/>
  <c r="X66" i="19"/>
  <c r="T66" i="19"/>
  <c r="S66" i="19"/>
  <c r="R66" i="19"/>
  <c r="Q66" i="19"/>
  <c r="P66" i="19"/>
  <c r="O66" i="19"/>
  <c r="N66" i="19"/>
  <c r="M66" i="19"/>
  <c r="L66" i="19"/>
  <c r="K66" i="19"/>
  <c r="X65" i="19"/>
  <c r="T65" i="19"/>
  <c r="S65" i="19"/>
  <c r="R65" i="19"/>
  <c r="Q65" i="19"/>
  <c r="P65" i="19"/>
  <c r="O65" i="19"/>
  <c r="N65" i="19"/>
  <c r="M65" i="19"/>
  <c r="L65" i="19"/>
  <c r="K65" i="19"/>
  <c r="X64" i="19"/>
  <c r="T64" i="19"/>
  <c r="S64" i="19"/>
  <c r="R64" i="19"/>
  <c r="Q64" i="19"/>
  <c r="P64" i="19"/>
  <c r="O64" i="19"/>
  <c r="N64" i="19"/>
  <c r="M64" i="19"/>
  <c r="L64" i="19"/>
  <c r="K64" i="19"/>
  <c r="X63" i="19"/>
  <c r="T63" i="19"/>
  <c r="S63" i="19"/>
  <c r="R63" i="19"/>
  <c r="Q63" i="19"/>
  <c r="P63" i="19"/>
  <c r="O63" i="19"/>
  <c r="N63" i="19"/>
  <c r="M63" i="19"/>
  <c r="L63" i="19"/>
  <c r="K63" i="19"/>
  <c r="X62" i="19"/>
  <c r="T62" i="19"/>
  <c r="S62" i="19"/>
  <c r="R62" i="19"/>
  <c r="Q62" i="19"/>
  <c r="P62" i="19"/>
  <c r="O62" i="19"/>
  <c r="N62" i="19"/>
  <c r="M62" i="19"/>
  <c r="L62" i="19"/>
  <c r="K62" i="19"/>
  <c r="X61" i="19"/>
  <c r="T61" i="19"/>
  <c r="S61" i="19"/>
  <c r="R61" i="19"/>
  <c r="Q61" i="19"/>
  <c r="P61" i="19"/>
  <c r="O61" i="19"/>
  <c r="N61" i="19"/>
  <c r="M61" i="19"/>
  <c r="L61" i="19"/>
  <c r="K61" i="19"/>
  <c r="X60" i="19"/>
  <c r="T60" i="19"/>
  <c r="S60" i="19"/>
  <c r="R60" i="19"/>
  <c r="Q60" i="19"/>
  <c r="P60" i="19"/>
  <c r="O60" i="19"/>
  <c r="N60" i="19"/>
  <c r="M60" i="19"/>
  <c r="L60" i="19"/>
  <c r="K60" i="19"/>
  <c r="X59" i="19"/>
  <c r="T59" i="19"/>
  <c r="S59" i="19"/>
  <c r="R59" i="19"/>
  <c r="Q59" i="19"/>
  <c r="P59" i="19"/>
  <c r="O59" i="19"/>
  <c r="N59" i="19"/>
  <c r="M59" i="19"/>
  <c r="L59" i="19"/>
  <c r="K59" i="19"/>
  <c r="X58" i="19"/>
  <c r="T58" i="19"/>
  <c r="S58" i="19"/>
  <c r="R58" i="19"/>
  <c r="Q58" i="19"/>
  <c r="P58" i="19"/>
  <c r="O58" i="19"/>
  <c r="N58" i="19"/>
  <c r="M58" i="19"/>
  <c r="L58" i="19"/>
  <c r="K58" i="19"/>
  <c r="X57" i="19"/>
  <c r="T57" i="19"/>
  <c r="S57" i="19"/>
  <c r="R57" i="19"/>
  <c r="Q57" i="19"/>
  <c r="P57" i="19"/>
  <c r="O57" i="19"/>
  <c r="N57" i="19"/>
  <c r="M57" i="19"/>
  <c r="L57" i="19"/>
  <c r="K57" i="19"/>
  <c r="X56" i="19"/>
  <c r="T56" i="19"/>
  <c r="S56" i="19"/>
  <c r="R56" i="19"/>
  <c r="Q56" i="19"/>
  <c r="P56" i="19"/>
  <c r="O56" i="19"/>
  <c r="N56" i="19"/>
  <c r="M56" i="19"/>
  <c r="L56" i="19"/>
  <c r="K56" i="19"/>
  <c r="X55" i="19"/>
  <c r="T55" i="19"/>
  <c r="S55" i="19"/>
  <c r="R55" i="19"/>
  <c r="Q55" i="19"/>
  <c r="P55" i="19"/>
  <c r="O55" i="19"/>
  <c r="N55" i="19"/>
  <c r="M55" i="19"/>
  <c r="L55" i="19"/>
  <c r="K55" i="19"/>
  <c r="X54" i="19"/>
  <c r="T54" i="19"/>
  <c r="S54" i="19"/>
  <c r="R54" i="19"/>
  <c r="Q54" i="19"/>
  <c r="P54" i="19"/>
  <c r="O54" i="19"/>
  <c r="N54" i="19"/>
  <c r="M54" i="19"/>
  <c r="L54" i="19"/>
  <c r="K54" i="19"/>
  <c r="X53" i="19"/>
  <c r="T53" i="19"/>
  <c r="S53" i="19"/>
  <c r="R53" i="19"/>
  <c r="Q53" i="19"/>
  <c r="P53" i="19"/>
  <c r="O53" i="19"/>
  <c r="N53" i="19"/>
  <c r="M53" i="19"/>
  <c r="L53" i="19"/>
  <c r="K53" i="19"/>
  <c r="X52" i="19"/>
  <c r="T52" i="19"/>
  <c r="S52" i="19"/>
  <c r="R52" i="19"/>
  <c r="Q52" i="19"/>
  <c r="P52" i="19"/>
  <c r="O52" i="19"/>
  <c r="N52" i="19"/>
  <c r="M52" i="19"/>
  <c r="L52" i="19"/>
  <c r="K52" i="19"/>
  <c r="X51" i="19"/>
  <c r="T51" i="19"/>
  <c r="S51" i="19"/>
  <c r="R51" i="19"/>
  <c r="Q51" i="19"/>
  <c r="P51" i="19"/>
  <c r="O51" i="19"/>
  <c r="N51" i="19"/>
  <c r="M51" i="19"/>
  <c r="L51" i="19"/>
  <c r="K51" i="19"/>
  <c r="X50" i="19"/>
  <c r="T50" i="19"/>
  <c r="S50" i="19"/>
  <c r="R50" i="19"/>
  <c r="Q50" i="19"/>
  <c r="P50" i="19"/>
  <c r="O50" i="19"/>
  <c r="N50" i="19"/>
  <c r="M50" i="19"/>
  <c r="L50" i="19"/>
  <c r="K50" i="19"/>
  <c r="X49" i="19"/>
  <c r="T49" i="19"/>
  <c r="S49" i="19"/>
  <c r="R49" i="19"/>
  <c r="Q49" i="19"/>
  <c r="P49" i="19"/>
  <c r="O49" i="19"/>
  <c r="N49" i="19"/>
  <c r="M49" i="19"/>
  <c r="L49" i="19"/>
  <c r="K49" i="19"/>
  <c r="X48" i="19"/>
  <c r="T48" i="19"/>
  <c r="S48" i="19"/>
  <c r="R48" i="19"/>
  <c r="Q48" i="19"/>
  <c r="P48" i="19"/>
  <c r="O48" i="19"/>
  <c r="N48" i="19"/>
  <c r="M48" i="19"/>
  <c r="L48" i="19"/>
  <c r="K48" i="19"/>
  <c r="X47" i="19"/>
  <c r="T47" i="19"/>
  <c r="S47" i="19"/>
  <c r="R47" i="19"/>
  <c r="Q47" i="19"/>
  <c r="P47" i="19"/>
  <c r="O47" i="19"/>
  <c r="N47" i="19"/>
  <c r="M47" i="19"/>
  <c r="L47" i="19"/>
  <c r="K47" i="19"/>
  <c r="X46" i="19"/>
  <c r="T46" i="19"/>
  <c r="S46" i="19"/>
  <c r="R46" i="19"/>
  <c r="Q46" i="19"/>
  <c r="P46" i="19"/>
  <c r="O46" i="19"/>
  <c r="N46" i="19"/>
  <c r="M46" i="19"/>
  <c r="L46" i="19"/>
  <c r="K46" i="19"/>
  <c r="X45" i="19"/>
  <c r="T45" i="19"/>
  <c r="S45" i="19"/>
  <c r="R45" i="19"/>
  <c r="Q45" i="19"/>
  <c r="P45" i="19"/>
  <c r="O45" i="19"/>
  <c r="N45" i="19"/>
  <c r="M45" i="19"/>
  <c r="L45" i="19"/>
  <c r="K45" i="19"/>
  <c r="X44" i="19"/>
  <c r="T44" i="19"/>
  <c r="S44" i="19"/>
  <c r="R44" i="19"/>
  <c r="Q44" i="19"/>
  <c r="P44" i="19"/>
  <c r="O44" i="19"/>
  <c r="N44" i="19"/>
  <c r="M44" i="19"/>
  <c r="L44" i="19"/>
  <c r="K44" i="19"/>
  <c r="X43" i="19"/>
  <c r="T43" i="19"/>
  <c r="S43" i="19"/>
  <c r="R43" i="19"/>
  <c r="Q43" i="19"/>
  <c r="P43" i="19"/>
  <c r="O43" i="19"/>
  <c r="N43" i="19"/>
  <c r="M43" i="19"/>
  <c r="L43" i="19"/>
  <c r="K43" i="19"/>
  <c r="X42" i="19"/>
  <c r="T42" i="19"/>
  <c r="S42" i="19"/>
  <c r="R42" i="19"/>
  <c r="Q42" i="19"/>
  <c r="P42" i="19"/>
  <c r="O42" i="19"/>
  <c r="N42" i="19"/>
  <c r="M42" i="19"/>
  <c r="L42" i="19"/>
  <c r="K42" i="19"/>
  <c r="X41" i="19"/>
  <c r="T41" i="19"/>
  <c r="S41" i="19"/>
  <c r="R41" i="19"/>
  <c r="Q41" i="19"/>
  <c r="P41" i="19"/>
  <c r="O41" i="19"/>
  <c r="N41" i="19"/>
  <c r="M41" i="19"/>
  <c r="L41" i="19"/>
  <c r="K41" i="19"/>
  <c r="X40" i="19"/>
  <c r="T40" i="19"/>
  <c r="S40" i="19"/>
  <c r="R40" i="19"/>
  <c r="Q40" i="19"/>
  <c r="P40" i="19"/>
  <c r="O40" i="19"/>
  <c r="N40" i="19"/>
  <c r="M40" i="19"/>
  <c r="L40" i="19"/>
  <c r="K40" i="19"/>
  <c r="X39" i="19"/>
  <c r="T39" i="19"/>
  <c r="S39" i="19"/>
  <c r="R39" i="19"/>
  <c r="Q39" i="19"/>
  <c r="P39" i="19"/>
  <c r="O39" i="19"/>
  <c r="N39" i="19"/>
  <c r="M39" i="19"/>
  <c r="L39" i="19"/>
  <c r="K39" i="19"/>
  <c r="X38" i="19"/>
  <c r="T38" i="19"/>
  <c r="S38" i="19"/>
  <c r="R38" i="19"/>
  <c r="Q38" i="19"/>
  <c r="P38" i="19"/>
  <c r="O38" i="19"/>
  <c r="N38" i="19"/>
  <c r="M38" i="19"/>
  <c r="L38" i="19"/>
  <c r="K38" i="19"/>
  <c r="X37" i="19"/>
  <c r="T37" i="19"/>
  <c r="S37" i="19"/>
  <c r="R37" i="19"/>
  <c r="Q37" i="19"/>
  <c r="P37" i="19"/>
  <c r="O37" i="19"/>
  <c r="N37" i="19"/>
  <c r="M37" i="19"/>
  <c r="L37" i="19"/>
  <c r="K37" i="19"/>
  <c r="X36" i="19"/>
  <c r="T36" i="19"/>
  <c r="S36" i="19"/>
  <c r="R36" i="19"/>
  <c r="Q36" i="19"/>
  <c r="P36" i="19"/>
  <c r="O36" i="19"/>
  <c r="N36" i="19"/>
  <c r="M36" i="19"/>
  <c r="L36" i="19"/>
  <c r="K36" i="19"/>
  <c r="X35" i="19"/>
  <c r="T35" i="19"/>
  <c r="S35" i="19"/>
  <c r="R35" i="19"/>
  <c r="Q35" i="19"/>
  <c r="P35" i="19"/>
  <c r="O35" i="19"/>
  <c r="N35" i="19"/>
  <c r="M35" i="19"/>
  <c r="L35" i="19"/>
  <c r="K35" i="19"/>
  <c r="X34" i="19"/>
  <c r="T34" i="19"/>
  <c r="S34" i="19"/>
  <c r="R34" i="19"/>
  <c r="Q34" i="19"/>
  <c r="P34" i="19"/>
  <c r="O34" i="19"/>
  <c r="N34" i="19"/>
  <c r="M34" i="19"/>
  <c r="L34" i="19"/>
  <c r="K34" i="19"/>
  <c r="X33" i="19"/>
  <c r="T33" i="19"/>
  <c r="S33" i="19"/>
  <c r="R33" i="19"/>
  <c r="Q33" i="19"/>
  <c r="P33" i="19"/>
  <c r="O33" i="19"/>
  <c r="N33" i="19"/>
  <c r="M33" i="19"/>
  <c r="L33" i="19"/>
  <c r="K33" i="19"/>
  <c r="X32" i="19"/>
  <c r="T32" i="19"/>
  <c r="S32" i="19"/>
  <c r="R32" i="19"/>
  <c r="Q32" i="19"/>
  <c r="P32" i="19"/>
  <c r="O32" i="19"/>
  <c r="N32" i="19"/>
  <c r="M32" i="19"/>
  <c r="L32" i="19"/>
  <c r="K32" i="19"/>
  <c r="X31" i="19"/>
  <c r="T31" i="19"/>
  <c r="S31" i="19"/>
  <c r="R31" i="19"/>
  <c r="Q31" i="19"/>
  <c r="P31" i="19"/>
  <c r="O31" i="19"/>
  <c r="N31" i="19"/>
  <c r="M31" i="19"/>
  <c r="L31" i="19"/>
  <c r="K31" i="19"/>
  <c r="X30" i="19"/>
  <c r="T30" i="19"/>
  <c r="S30" i="19"/>
  <c r="R30" i="19"/>
  <c r="Q30" i="19"/>
  <c r="P30" i="19"/>
  <c r="O30" i="19"/>
  <c r="N30" i="19"/>
  <c r="M30" i="19"/>
  <c r="L30" i="19"/>
  <c r="K30" i="19"/>
  <c r="X29" i="19"/>
  <c r="T29" i="19"/>
  <c r="S29" i="19"/>
  <c r="R29" i="19"/>
  <c r="Q29" i="19"/>
  <c r="P29" i="19"/>
  <c r="O29" i="19"/>
  <c r="N29" i="19"/>
  <c r="M29" i="19"/>
  <c r="L29" i="19"/>
  <c r="K29" i="19"/>
  <c r="X28" i="19"/>
  <c r="T28" i="19"/>
  <c r="S28" i="19"/>
  <c r="R28" i="19"/>
  <c r="Q28" i="19"/>
  <c r="P28" i="19"/>
  <c r="O28" i="19"/>
  <c r="N28" i="19"/>
  <c r="M28" i="19"/>
  <c r="L28" i="19"/>
  <c r="K28" i="19"/>
  <c r="X27" i="19"/>
  <c r="T27" i="19"/>
  <c r="S27" i="19"/>
  <c r="R27" i="19"/>
  <c r="Q27" i="19"/>
  <c r="P27" i="19"/>
  <c r="O27" i="19"/>
  <c r="N27" i="19"/>
  <c r="M27" i="19"/>
  <c r="L27" i="19"/>
  <c r="K27" i="19"/>
  <c r="X26" i="19"/>
  <c r="T26" i="19"/>
  <c r="S26" i="19"/>
  <c r="R26" i="19"/>
  <c r="Q26" i="19"/>
  <c r="P26" i="19"/>
  <c r="O26" i="19"/>
  <c r="N26" i="19"/>
  <c r="M26" i="19"/>
  <c r="L26" i="19"/>
  <c r="K26" i="19"/>
  <c r="X25" i="19"/>
  <c r="T25" i="19"/>
  <c r="S25" i="19"/>
  <c r="R25" i="19"/>
  <c r="Q25" i="19"/>
  <c r="P25" i="19"/>
  <c r="O25" i="19"/>
  <c r="N25" i="19"/>
  <c r="M25" i="19"/>
  <c r="L25" i="19"/>
  <c r="K25" i="19"/>
  <c r="X24" i="19"/>
  <c r="T24" i="19"/>
  <c r="S24" i="19"/>
  <c r="R24" i="19"/>
  <c r="Q24" i="19"/>
  <c r="P24" i="19"/>
  <c r="O24" i="19"/>
  <c r="N24" i="19"/>
  <c r="M24" i="19"/>
  <c r="L24" i="19"/>
  <c r="K24" i="19"/>
  <c r="X23" i="19"/>
  <c r="T23" i="19"/>
  <c r="S23" i="19"/>
  <c r="R23" i="19"/>
  <c r="Q23" i="19"/>
  <c r="P23" i="19"/>
  <c r="O23" i="19"/>
  <c r="N23" i="19"/>
  <c r="M23" i="19"/>
  <c r="L23" i="19"/>
  <c r="K23" i="19"/>
  <c r="X22" i="19"/>
  <c r="T22" i="19"/>
  <c r="S22" i="19"/>
  <c r="R22" i="19"/>
  <c r="Q22" i="19"/>
  <c r="P22" i="19"/>
  <c r="O22" i="19"/>
  <c r="N22" i="19"/>
  <c r="M22" i="19"/>
  <c r="L22" i="19"/>
  <c r="K22" i="19"/>
  <c r="X21" i="19"/>
  <c r="T21" i="19"/>
  <c r="S21" i="19"/>
  <c r="R21" i="19"/>
  <c r="Q21" i="19"/>
  <c r="P21" i="19"/>
  <c r="O21" i="19"/>
  <c r="N21" i="19"/>
  <c r="M21" i="19"/>
  <c r="L21" i="19"/>
  <c r="K21" i="19"/>
  <c r="X20" i="19"/>
  <c r="T20" i="19"/>
  <c r="S20" i="19"/>
  <c r="R20" i="19"/>
  <c r="Q20" i="19"/>
  <c r="P20" i="19"/>
  <c r="O20" i="19"/>
  <c r="N20" i="19"/>
  <c r="M20" i="19"/>
  <c r="L20" i="19"/>
  <c r="K20" i="19"/>
  <c r="X19" i="19"/>
  <c r="T19" i="19"/>
  <c r="S19" i="19"/>
  <c r="R19" i="19"/>
  <c r="Q19" i="19"/>
  <c r="P19" i="19"/>
  <c r="O19" i="19"/>
  <c r="N19" i="19"/>
  <c r="M19" i="19"/>
  <c r="L19" i="19"/>
  <c r="K19" i="19"/>
  <c r="X18" i="19"/>
  <c r="T18" i="19"/>
  <c r="S18" i="19"/>
  <c r="R18" i="19"/>
  <c r="Q18" i="19"/>
  <c r="P18" i="19"/>
  <c r="O18" i="19"/>
  <c r="N18" i="19"/>
  <c r="M18" i="19"/>
  <c r="L18" i="19"/>
  <c r="K18" i="19"/>
  <c r="X17" i="19"/>
  <c r="T17" i="19"/>
  <c r="S17" i="19"/>
  <c r="R17" i="19"/>
  <c r="Q17" i="19"/>
  <c r="P17" i="19"/>
  <c r="O17" i="19"/>
  <c r="N17" i="19"/>
  <c r="M17" i="19"/>
  <c r="L17" i="19"/>
  <c r="K17" i="19"/>
  <c r="X16" i="19"/>
  <c r="T16" i="19"/>
  <c r="S16" i="19"/>
  <c r="R16" i="19"/>
  <c r="Q16" i="19"/>
  <c r="P16" i="19"/>
  <c r="O16" i="19"/>
  <c r="N16" i="19"/>
  <c r="M16" i="19"/>
  <c r="L16" i="19"/>
  <c r="K16" i="19"/>
  <c r="X15" i="19"/>
  <c r="T15" i="19"/>
  <c r="S15" i="19"/>
  <c r="R15" i="19"/>
  <c r="Q15" i="19"/>
  <c r="P15" i="19"/>
  <c r="O15" i="19"/>
  <c r="N15" i="19"/>
  <c r="M15" i="19"/>
  <c r="L15" i="19"/>
  <c r="K15" i="19"/>
  <c r="X14" i="19"/>
  <c r="T14" i="19"/>
  <c r="S14" i="19"/>
  <c r="R14" i="19"/>
  <c r="Q14" i="19"/>
  <c r="P14" i="19"/>
  <c r="O14" i="19"/>
  <c r="N14" i="19"/>
  <c r="M14" i="19"/>
  <c r="L14" i="19"/>
  <c r="K14" i="19"/>
  <c r="X13" i="19"/>
  <c r="T13" i="19"/>
  <c r="S13" i="19"/>
  <c r="R13" i="19"/>
  <c r="Q13" i="19"/>
  <c r="P13" i="19"/>
  <c r="O13" i="19"/>
  <c r="N13" i="19"/>
  <c r="M13" i="19"/>
  <c r="L13" i="19"/>
  <c r="K13" i="19"/>
  <c r="X12" i="19"/>
  <c r="T12" i="19"/>
  <c r="S12" i="19"/>
  <c r="R12" i="19"/>
  <c r="Q12" i="19"/>
  <c r="P12" i="19"/>
  <c r="O12" i="19"/>
  <c r="N12" i="19"/>
  <c r="M12" i="19"/>
  <c r="L12" i="19"/>
  <c r="K12" i="19"/>
  <c r="X11" i="19"/>
  <c r="T11" i="19"/>
  <c r="S11" i="19"/>
  <c r="R11" i="19"/>
  <c r="Q11" i="19"/>
  <c r="P11" i="19"/>
  <c r="O11" i="19"/>
  <c r="N11" i="19"/>
  <c r="M11" i="19"/>
  <c r="L11" i="19"/>
  <c r="K11" i="19"/>
  <c r="X10" i="19"/>
  <c r="T10" i="19"/>
  <c r="S10" i="19"/>
  <c r="R10" i="19"/>
  <c r="Q10" i="19"/>
  <c r="P10" i="19"/>
  <c r="O10" i="19"/>
  <c r="N10" i="19"/>
  <c r="M10" i="19"/>
  <c r="L10" i="19"/>
  <c r="K10" i="19"/>
  <c r="X9" i="19"/>
  <c r="T9" i="19"/>
  <c r="S9" i="19"/>
  <c r="R9" i="19"/>
  <c r="Q9" i="19"/>
  <c r="P9" i="19"/>
  <c r="O9" i="19"/>
  <c r="N9" i="19"/>
  <c r="M9" i="19"/>
  <c r="L9" i="19"/>
  <c r="K9" i="19"/>
  <c r="X8" i="19"/>
  <c r="T8" i="19"/>
  <c r="S8" i="19"/>
  <c r="R8" i="19"/>
  <c r="Q8" i="19"/>
  <c r="P8" i="19"/>
  <c r="O8" i="19"/>
  <c r="N8" i="19"/>
  <c r="M8" i="19"/>
  <c r="L8" i="19"/>
  <c r="K8" i="19"/>
  <c r="X7" i="19"/>
  <c r="T7" i="19"/>
  <c r="S7" i="19"/>
  <c r="R7" i="19"/>
  <c r="Q7" i="19"/>
  <c r="P7" i="19"/>
  <c r="O7" i="19"/>
  <c r="N7" i="19"/>
  <c r="M7" i="19"/>
  <c r="L7" i="19"/>
  <c r="K7" i="19"/>
  <c r="X6" i="19"/>
  <c r="T6" i="19"/>
  <c r="S6" i="19"/>
  <c r="R6" i="19"/>
  <c r="Q6" i="19"/>
  <c r="P6" i="19"/>
  <c r="O6" i="19"/>
  <c r="N6" i="19"/>
  <c r="M6" i="19"/>
  <c r="L6" i="19"/>
  <c r="K6" i="19"/>
  <c r="X5" i="19"/>
  <c r="T5" i="19"/>
  <c r="S5" i="19"/>
  <c r="R5" i="19"/>
  <c r="Q5" i="19"/>
  <c r="P5" i="19"/>
  <c r="O5" i="19"/>
  <c r="N5" i="19"/>
  <c r="M5" i="19"/>
  <c r="L5" i="19"/>
  <c r="K5" i="19"/>
  <c r="X4" i="19"/>
  <c r="T4" i="19"/>
  <c r="S4" i="19"/>
  <c r="R4" i="19"/>
  <c r="Q4" i="19"/>
  <c r="P4" i="19"/>
  <c r="O4" i="19"/>
  <c r="N4" i="19"/>
  <c r="M4" i="19"/>
  <c r="L4" i="19"/>
  <c r="K4" i="19"/>
  <c r="X3" i="19"/>
  <c r="T3" i="19"/>
  <c r="S3" i="19"/>
  <c r="R3" i="19"/>
  <c r="Q3" i="19"/>
  <c r="P3" i="19"/>
  <c r="O3" i="19"/>
  <c r="N3" i="19"/>
  <c r="M3" i="19"/>
  <c r="L3" i="19"/>
  <c r="K3" i="19"/>
  <c r="X324" i="14"/>
  <c r="T324" i="14"/>
  <c r="S324" i="14"/>
  <c r="R324" i="14"/>
  <c r="Q324" i="14"/>
  <c r="P324" i="14"/>
  <c r="O324" i="14"/>
  <c r="N324" i="14"/>
  <c r="M324" i="14"/>
  <c r="L324" i="14"/>
  <c r="K324" i="14"/>
  <c r="X323" i="14"/>
  <c r="T323" i="14"/>
  <c r="S323" i="14"/>
  <c r="R323" i="14"/>
  <c r="Q323" i="14"/>
  <c r="P323" i="14"/>
  <c r="O323" i="14"/>
  <c r="N323" i="14"/>
  <c r="M323" i="14"/>
  <c r="L323" i="14"/>
  <c r="K323" i="14"/>
  <c r="X322" i="14"/>
  <c r="T322" i="14"/>
  <c r="S322" i="14"/>
  <c r="R322" i="14"/>
  <c r="Q322" i="14"/>
  <c r="P322" i="14"/>
  <c r="O322" i="14"/>
  <c r="N322" i="14"/>
  <c r="M322" i="14"/>
  <c r="L322" i="14"/>
  <c r="K322" i="14"/>
  <c r="X321" i="14"/>
  <c r="T321" i="14"/>
  <c r="S321" i="14"/>
  <c r="R321" i="14"/>
  <c r="Q321" i="14"/>
  <c r="P321" i="14"/>
  <c r="O321" i="14"/>
  <c r="N321" i="14"/>
  <c r="M321" i="14"/>
  <c r="L321" i="14"/>
  <c r="K321" i="14"/>
  <c r="X320" i="14"/>
  <c r="T320" i="14"/>
  <c r="S320" i="14"/>
  <c r="R320" i="14"/>
  <c r="Q320" i="14"/>
  <c r="P320" i="14"/>
  <c r="O320" i="14"/>
  <c r="N320" i="14"/>
  <c r="M320" i="14"/>
  <c r="L320" i="14"/>
  <c r="K320" i="14"/>
  <c r="X319" i="14"/>
  <c r="T319" i="14"/>
  <c r="S319" i="14"/>
  <c r="R319" i="14"/>
  <c r="Q319" i="14"/>
  <c r="P319" i="14"/>
  <c r="O319" i="14"/>
  <c r="N319" i="14"/>
  <c r="M319" i="14"/>
  <c r="L319" i="14"/>
  <c r="K319" i="14"/>
  <c r="X318" i="14"/>
  <c r="T318" i="14"/>
  <c r="S318" i="14"/>
  <c r="R318" i="14"/>
  <c r="Q318" i="14"/>
  <c r="P318" i="14"/>
  <c r="O318" i="14"/>
  <c r="N318" i="14"/>
  <c r="M318" i="14"/>
  <c r="L318" i="14"/>
  <c r="K318" i="14"/>
  <c r="X317" i="14"/>
  <c r="T317" i="14"/>
  <c r="S317" i="14"/>
  <c r="R317" i="14"/>
  <c r="Q317" i="14"/>
  <c r="P317" i="14"/>
  <c r="O317" i="14"/>
  <c r="N317" i="14"/>
  <c r="M317" i="14"/>
  <c r="L317" i="14"/>
  <c r="K317" i="14"/>
  <c r="X316" i="14"/>
  <c r="T316" i="14"/>
  <c r="S316" i="14"/>
  <c r="R316" i="14"/>
  <c r="Q316" i="14"/>
  <c r="P316" i="14"/>
  <c r="O316" i="14"/>
  <c r="N316" i="14"/>
  <c r="M316" i="14"/>
  <c r="L316" i="14"/>
  <c r="K316" i="14"/>
  <c r="X315" i="14"/>
  <c r="T315" i="14"/>
  <c r="S315" i="14"/>
  <c r="R315" i="14"/>
  <c r="Q315" i="14"/>
  <c r="P315" i="14"/>
  <c r="O315" i="14"/>
  <c r="N315" i="14"/>
  <c r="M315" i="14"/>
  <c r="L315" i="14"/>
  <c r="K315" i="14"/>
  <c r="X314" i="14"/>
  <c r="T314" i="14"/>
  <c r="S314" i="14"/>
  <c r="R314" i="14"/>
  <c r="Q314" i="14"/>
  <c r="P314" i="14"/>
  <c r="O314" i="14"/>
  <c r="N314" i="14"/>
  <c r="M314" i="14"/>
  <c r="L314" i="14"/>
  <c r="K314" i="14"/>
  <c r="X313" i="14"/>
  <c r="T313" i="14"/>
  <c r="S313" i="14"/>
  <c r="R313" i="14"/>
  <c r="Q313" i="14"/>
  <c r="P313" i="14"/>
  <c r="O313" i="14"/>
  <c r="N313" i="14"/>
  <c r="M313" i="14"/>
  <c r="L313" i="14"/>
  <c r="K313" i="14"/>
  <c r="X312" i="14"/>
  <c r="T312" i="14"/>
  <c r="S312" i="14"/>
  <c r="R312" i="14"/>
  <c r="Q312" i="14"/>
  <c r="P312" i="14"/>
  <c r="O312" i="14"/>
  <c r="N312" i="14"/>
  <c r="M312" i="14"/>
  <c r="L312" i="14"/>
  <c r="K312" i="14"/>
  <c r="X311" i="14"/>
  <c r="T311" i="14"/>
  <c r="S311" i="14"/>
  <c r="R311" i="14"/>
  <c r="Q311" i="14"/>
  <c r="P311" i="14"/>
  <c r="O311" i="14"/>
  <c r="N311" i="14"/>
  <c r="M311" i="14"/>
  <c r="L311" i="14"/>
  <c r="K311" i="14"/>
  <c r="X310" i="14"/>
  <c r="T310" i="14"/>
  <c r="S310" i="14"/>
  <c r="R310" i="14"/>
  <c r="Q310" i="14"/>
  <c r="P310" i="14"/>
  <c r="O310" i="14"/>
  <c r="N310" i="14"/>
  <c r="M310" i="14"/>
  <c r="L310" i="14"/>
  <c r="K310" i="14"/>
  <c r="X309" i="14"/>
  <c r="T309" i="14"/>
  <c r="S309" i="14"/>
  <c r="R309" i="14"/>
  <c r="Q309" i="14"/>
  <c r="P309" i="14"/>
  <c r="O309" i="14"/>
  <c r="N309" i="14"/>
  <c r="M309" i="14"/>
  <c r="L309" i="14"/>
  <c r="K309" i="14"/>
  <c r="X308" i="14"/>
  <c r="T308" i="14"/>
  <c r="S308" i="14"/>
  <c r="R308" i="14"/>
  <c r="Q308" i="14"/>
  <c r="P308" i="14"/>
  <c r="O308" i="14"/>
  <c r="N308" i="14"/>
  <c r="M308" i="14"/>
  <c r="L308" i="14"/>
  <c r="K308" i="14"/>
  <c r="X307" i="14"/>
  <c r="T307" i="14"/>
  <c r="S307" i="14"/>
  <c r="R307" i="14"/>
  <c r="Q307" i="14"/>
  <c r="P307" i="14"/>
  <c r="O307" i="14"/>
  <c r="N307" i="14"/>
  <c r="M307" i="14"/>
  <c r="L307" i="14"/>
  <c r="K307" i="14"/>
  <c r="X306" i="14"/>
  <c r="T306" i="14"/>
  <c r="S306" i="14"/>
  <c r="R306" i="14"/>
  <c r="Q306" i="14"/>
  <c r="P306" i="14"/>
  <c r="O306" i="14"/>
  <c r="N306" i="14"/>
  <c r="M306" i="14"/>
  <c r="L306" i="14"/>
  <c r="K306" i="14"/>
  <c r="X305" i="14"/>
  <c r="T305" i="14"/>
  <c r="S305" i="14"/>
  <c r="R305" i="14"/>
  <c r="Q305" i="14"/>
  <c r="P305" i="14"/>
  <c r="O305" i="14"/>
  <c r="N305" i="14"/>
  <c r="M305" i="14"/>
  <c r="L305" i="14"/>
  <c r="K305" i="14"/>
  <c r="X304" i="14"/>
  <c r="T304" i="14"/>
  <c r="S304" i="14"/>
  <c r="R304" i="14"/>
  <c r="Q304" i="14"/>
  <c r="P304" i="14"/>
  <c r="O304" i="14"/>
  <c r="N304" i="14"/>
  <c r="M304" i="14"/>
  <c r="L304" i="14"/>
  <c r="K304" i="14"/>
  <c r="X303" i="14"/>
  <c r="T303" i="14"/>
  <c r="S303" i="14"/>
  <c r="R303" i="14"/>
  <c r="Q303" i="14"/>
  <c r="P303" i="14"/>
  <c r="O303" i="14"/>
  <c r="N303" i="14"/>
  <c r="M303" i="14"/>
  <c r="L303" i="14"/>
  <c r="K303" i="14"/>
  <c r="X302" i="14"/>
  <c r="T302" i="14"/>
  <c r="S302" i="14"/>
  <c r="R302" i="14"/>
  <c r="Q302" i="14"/>
  <c r="P302" i="14"/>
  <c r="O302" i="14"/>
  <c r="N302" i="14"/>
  <c r="M302" i="14"/>
  <c r="L302" i="14"/>
  <c r="K302" i="14"/>
  <c r="X301" i="14"/>
  <c r="T301" i="14"/>
  <c r="S301" i="14"/>
  <c r="R301" i="14"/>
  <c r="Q301" i="14"/>
  <c r="P301" i="14"/>
  <c r="O301" i="14"/>
  <c r="N301" i="14"/>
  <c r="M301" i="14"/>
  <c r="L301" i="14"/>
  <c r="K301" i="14"/>
  <c r="X300" i="14"/>
  <c r="T300" i="14"/>
  <c r="S300" i="14"/>
  <c r="R300" i="14"/>
  <c r="Q300" i="14"/>
  <c r="P300" i="14"/>
  <c r="O300" i="14"/>
  <c r="N300" i="14"/>
  <c r="M300" i="14"/>
  <c r="L300" i="14"/>
  <c r="K300" i="14"/>
  <c r="X299" i="14"/>
  <c r="T299" i="14"/>
  <c r="S299" i="14"/>
  <c r="R299" i="14"/>
  <c r="Q299" i="14"/>
  <c r="P299" i="14"/>
  <c r="O299" i="14"/>
  <c r="N299" i="14"/>
  <c r="M299" i="14"/>
  <c r="L299" i="14"/>
  <c r="K299" i="14"/>
  <c r="X298" i="14"/>
  <c r="T298" i="14"/>
  <c r="S298" i="14"/>
  <c r="R298" i="14"/>
  <c r="Q298" i="14"/>
  <c r="P298" i="14"/>
  <c r="O298" i="14"/>
  <c r="N298" i="14"/>
  <c r="M298" i="14"/>
  <c r="L298" i="14"/>
  <c r="K298" i="14"/>
  <c r="X297" i="14"/>
  <c r="T297" i="14"/>
  <c r="S297" i="14"/>
  <c r="R297" i="14"/>
  <c r="Q297" i="14"/>
  <c r="P297" i="14"/>
  <c r="O297" i="14"/>
  <c r="N297" i="14"/>
  <c r="M297" i="14"/>
  <c r="L297" i="14"/>
  <c r="K297" i="14"/>
  <c r="X296" i="14"/>
  <c r="T296" i="14"/>
  <c r="S296" i="14"/>
  <c r="R296" i="14"/>
  <c r="Q296" i="14"/>
  <c r="P296" i="14"/>
  <c r="O296" i="14"/>
  <c r="N296" i="14"/>
  <c r="M296" i="14"/>
  <c r="L296" i="14"/>
  <c r="K296" i="14"/>
  <c r="X295" i="14"/>
  <c r="T295" i="14"/>
  <c r="S295" i="14"/>
  <c r="R295" i="14"/>
  <c r="Q295" i="14"/>
  <c r="P295" i="14"/>
  <c r="O295" i="14"/>
  <c r="N295" i="14"/>
  <c r="M295" i="14"/>
  <c r="L295" i="14"/>
  <c r="K295" i="14"/>
  <c r="X294" i="14"/>
  <c r="T294" i="14"/>
  <c r="S294" i="14"/>
  <c r="R294" i="14"/>
  <c r="Q294" i="14"/>
  <c r="P294" i="14"/>
  <c r="O294" i="14"/>
  <c r="N294" i="14"/>
  <c r="M294" i="14"/>
  <c r="L294" i="14"/>
  <c r="K294" i="14"/>
  <c r="X293" i="14"/>
  <c r="T293" i="14"/>
  <c r="S293" i="14"/>
  <c r="R293" i="14"/>
  <c r="Q293" i="14"/>
  <c r="P293" i="14"/>
  <c r="O293" i="14"/>
  <c r="N293" i="14"/>
  <c r="M293" i="14"/>
  <c r="L293" i="14"/>
  <c r="K293" i="14"/>
  <c r="X292" i="14"/>
  <c r="T292" i="14"/>
  <c r="S292" i="14"/>
  <c r="R292" i="14"/>
  <c r="Q292" i="14"/>
  <c r="P292" i="14"/>
  <c r="O292" i="14"/>
  <c r="N292" i="14"/>
  <c r="M292" i="14"/>
  <c r="L292" i="14"/>
  <c r="K292" i="14"/>
  <c r="X291" i="14"/>
  <c r="T291" i="14"/>
  <c r="S291" i="14"/>
  <c r="R291" i="14"/>
  <c r="Q291" i="14"/>
  <c r="P291" i="14"/>
  <c r="O291" i="14"/>
  <c r="N291" i="14"/>
  <c r="M291" i="14"/>
  <c r="L291" i="14"/>
  <c r="K291" i="14"/>
  <c r="X290" i="14"/>
  <c r="T290" i="14"/>
  <c r="S290" i="14"/>
  <c r="R290" i="14"/>
  <c r="Q290" i="14"/>
  <c r="P290" i="14"/>
  <c r="O290" i="14"/>
  <c r="N290" i="14"/>
  <c r="M290" i="14"/>
  <c r="L290" i="14"/>
  <c r="K290" i="14"/>
  <c r="X289" i="14"/>
  <c r="T289" i="14"/>
  <c r="S289" i="14"/>
  <c r="R289" i="14"/>
  <c r="Q289" i="14"/>
  <c r="P289" i="14"/>
  <c r="O289" i="14"/>
  <c r="N289" i="14"/>
  <c r="M289" i="14"/>
  <c r="L289" i="14"/>
  <c r="K289" i="14"/>
  <c r="X288" i="14"/>
  <c r="T288" i="14"/>
  <c r="S288" i="14"/>
  <c r="R288" i="14"/>
  <c r="Q288" i="14"/>
  <c r="P288" i="14"/>
  <c r="O288" i="14"/>
  <c r="N288" i="14"/>
  <c r="M288" i="14"/>
  <c r="L288" i="14"/>
  <c r="K288" i="14"/>
  <c r="X287" i="14"/>
  <c r="T287" i="14"/>
  <c r="S287" i="14"/>
  <c r="R287" i="14"/>
  <c r="Q287" i="14"/>
  <c r="P287" i="14"/>
  <c r="O287" i="14"/>
  <c r="N287" i="14"/>
  <c r="M287" i="14"/>
  <c r="L287" i="14"/>
  <c r="K287" i="14"/>
  <c r="X286" i="14"/>
  <c r="T286" i="14"/>
  <c r="S286" i="14"/>
  <c r="R286" i="14"/>
  <c r="Q286" i="14"/>
  <c r="P286" i="14"/>
  <c r="O286" i="14"/>
  <c r="N286" i="14"/>
  <c r="M286" i="14"/>
  <c r="L286" i="14"/>
  <c r="K286" i="14"/>
  <c r="X285" i="14"/>
  <c r="T285" i="14"/>
  <c r="S285" i="14"/>
  <c r="R285" i="14"/>
  <c r="Q285" i="14"/>
  <c r="P285" i="14"/>
  <c r="O285" i="14"/>
  <c r="N285" i="14"/>
  <c r="M285" i="14"/>
  <c r="L285" i="14"/>
  <c r="K285" i="14"/>
  <c r="X284" i="14"/>
  <c r="T284" i="14"/>
  <c r="S284" i="14"/>
  <c r="R284" i="14"/>
  <c r="Q284" i="14"/>
  <c r="P284" i="14"/>
  <c r="O284" i="14"/>
  <c r="N284" i="14"/>
  <c r="M284" i="14"/>
  <c r="L284" i="14"/>
  <c r="K284" i="14"/>
  <c r="X283" i="14"/>
  <c r="T283" i="14"/>
  <c r="S283" i="14"/>
  <c r="R283" i="14"/>
  <c r="Q283" i="14"/>
  <c r="P283" i="14"/>
  <c r="O283" i="14"/>
  <c r="N283" i="14"/>
  <c r="M283" i="14"/>
  <c r="L283" i="14"/>
  <c r="K283" i="14"/>
  <c r="X282" i="14"/>
  <c r="T282" i="14"/>
  <c r="S282" i="14"/>
  <c r="R282" i="14"/>
  <c r="Q282" i="14"/>
  <c r="P282" i="14"/>
  <c r="O282" i="14"/>
  <c r="N282" i="14"/>
  <c r="M282" i="14"/>
  <c r="L282" i="14"/>
  <c r="K282" i="14"/>
  <c r="X281" i="14"/>
  <c r="T281" i="14"/>
  <c r="S281" i="14"/>
  <c r="R281" i="14"/>
  <c r="Q281" i="14"/>
  <c r="P281" i="14"/>
  <c r="O281" i="14"/>
  <c r="N281" i="14"/>
  <c r="M281" i="14"/>
  <c r="L281" i="14"/>
  <c r="K281" i="14"/>
  <c r="X280" i="14"/>
  <c r="T280" i="14"/>
  <c r="S280" i="14"/>
  <c r="R280" i="14"/>
  <c r="Q280" i="14"/>
  <c r="P280" i="14"/>
  <c r="O280" i="14"/>
  <c r="N280" i="14"/>
  <c r="M280" i="14"/>
  <c r="L280" i="14"/>
  <c r="K280" i="14"/>
  <c r="X279" i="14"/>
  <c r="T279" i="14"/>
  <c r="S279" i="14"/>
  <c r="R279" i="14"/>
  <c r="Q279" i="14"/>
  <c r="P279" i="14"/>
  <c r="O279" i="14"/>
  <c r="N279" i="14"/>
  <c r="M279" i="14"/>
  <c r="L279" i="14"/>
  <c r="K279" i="14"/>
  <c r="X278" i="14"/>
  <c r="T278" i="14"/>
  <c r="S278" i="14"/>
  <c r="R278" i="14"/>
  <c r="Q278" i="14"/>
  <c r="P278" i="14"/>
  <c r="O278" i="14"/>
  <c r="N278" i="14"/>
  <c r="M278" i="14"/>
  <c r="L278" i="14"/>
  <c r="K278" i="14"/>
  <c r="X277" i="14"/>
  <c r="T277" i="14"/>
  <c r="S277" i="14"/>
  <c r="R277" i="14"/>
  <c r="Q277" i="14"/>
  <c r="P277" i="14"/>
  <c r="O277" i="14"/>
  <c r="N277" i="14"/>
  <c r="M277" i="14"/>
  <c r="L277" i="14"/>
  <c r="K277" i="14"/>
  <c r="X276" i="14"/>
  <c r="T276" i="14"/>
  <c r="S276" i="14"/>
  <c r="R276" i="14"/>
  <c r="Q276" i="14"/>
  <c r="P276" i="14"/>
  <c r="O276" i="14"/>
  <c r="N276" i="14"/>
  <c r="M276" i="14"/>
  <c r="L276" i="14"/>
  <c r="K276" i="14"/>
  <c r="X275" i="14"/>
  <c r="T275" i="14"/>
  <c r="S275" i="14"/>
  <c r="R275" i="14"/>
  <c r="Q275" i="14"/>
  <c r="P275" i="14"/>
  <c r="O275" i="14"/>
  <c r="N275" i="14"/>
  <c r="M275" i="14"/>
  <c r="L275" i="14"/>
  <c r="K275" i="14"/>
  <c r="X274" i="14"/>
  <c r="T274" i="14"/>
  <c r="S274" i="14"/>
  <c r="R274" i="14"/>
  <c r="Q274" i="14"/>
  <c r="P274" i="14"/>
  <c r="O274" i="14"/>
  <c r="N274" i="14"/>
  <c r="M274" i="14"/>
  <c r="L274" i="14"/>
  <c r="K274" i="14"/>
  <c r="X273" i="14"/>
  <c r="T273" i="14"/>
  <c r="S273" i="14"/>
  <c r="R273" i="14"/>
  <c r="Q273" i="14"/>
  <c r="P273" i="14"/>
  <c r="O273" i="14"/>
  <c r="N273" i="14"/>
  <c r="M273" i="14"/>
  <c r="L273" i="14"/>
  <c r="K273" i="14"/>
  <c r="X272" i="14"/>
  <c r="T272" i="14"/>
  <c r="S272" i="14"/>
  <c r="R272" i="14"/>
  <c r="Q272" i="14"/>
  <c r="P272" i="14"/>
  <c r="O272" i="14"/>
  <c r="N272" i="14"/>
  <c r="M272" i="14"/>
  <c r="L272" i="14"/>
  <c r="K272" i="14"/>
  <c r="X271" i="14"/>
  <c r="T271" i="14"/>
  <c r="S271" i="14"/>
  <c r="R271" i="14"/>
  <c r="Q271" i="14"/>
  <c r="P271" i="14"/>
  <c r="O271" i="14"/>
  <c r="N271" i="14"/>
  <c r="M271" i="14"/>
  <c r="L271" i="14"/>
  <c r="K271" i="14"/>
  <c r="X270" i="14"/>
  <c r="T270" i="14"/>
  <c r="S270" i="14"/>
  <c r="R270" i="14"/>
  <c r="Q270" i="14"/>
  <c r="P270" i="14"/>
  <c r="O270" i="14"/>
  <c r="N270" i="14"/>
  <c r="M270" i="14"/>
  <c r="L270" i="14"/>
  <c r="K270" i="14"/>
  <c r="X269" i="14"/>
  <c r="T269" i="14"/>
  <c r="S269" i="14"/>
  <c r="R269" i="14"/>
  <c r="Q269" i="14"/>
  <c r="P269" i="14"/>
  <c r="O269" i="14"/>
  <c r="N269" i="14"/>
  <c r="M269" i="14"/>
  <c r="L269" i="14"/>
  <c r="K269" i="14"/>
  <c r="X268" i="14"/>
  <c r="T268" i="14"/>
  <c r="S268" i="14"/>
  <c r="R268" i="14"/>
  <c r="Q268" i="14"/>
  <c r="P268" i="14"/>
  <c r="O268" i="14"/>
  <c r="N268" i="14"/>
  <c r="M268" i="14"/>
  <c r="L268" i="14"/>
  <c r="K268" i="14"/>
  <c r="X267" i="14"/>
  <c r="T267" i="14"/>
  <c r="S267" i="14"/>
  <c r="R267" i="14"/>
  <c r="Q267" i="14"/>
  <c r="P267" i="14"/>
  <c r="O267" i="14"/>
  <c r="N267" i="14"/>
  <c r="M267" i="14"/>
  <c r="L267" i="14"/>
  <c r="K267" i="14"/>
  <c r="X266" i="14"/>
  <c r="T266" i="14"/>
  <c r="S266" i="14"/>
  <c r="R266" i="14"/>
  <c r="Q266" i="14"/>
  <c r="P266" i="14"/>
  <c r="O266" i="14"/>
  <c r="N266" i="14"/>
  <c r="M266" i="14"/>
  <c r="L266" i="14"/>
  <c r="K266" i="14"/>
  <c r="X265" i="14"/>
  <c r="T265" i="14"/>
  <c r="S265" i="14"/>
  <c r="R265" i="14"/>
  <c r="Q265" i="14"/>
  <c r="P265" i="14"/>
  <c r="O265" i="14"/>
  <c r="N265" i="14"/>
  <c r="M265" i="14"/>
  <c r="L265" i="14"/>
  <c r="K265" i="14"/>
  <c r="X264" i="14"/>
  <c r="T264" i="14"/>
  <c r="S264" i="14"/>
  <c r="R264" i="14"/>
  <c r="Q264" i="14"/>
  <c r="P264" i="14"/>
  <c r="O264" i="14"/>
  <c r="N264" i="14"/>
  <c r="M264" i="14"/>
  <c r="L264" i="14"/>
  <c r="K264" i="14"/>
  <c r="X263" i="14"/>
  <c r="T263" i="14"/>
  <c r="S263" i="14"/>
  <c r="R263" i="14"/>
  <c r="Q263" i="14"/>
  <c r="P263" i="14"/>
  <c r="O263" i="14"/>
  <c r="N263" i="14"/>
  <c r="M263" i="14"/>
  <c r="L263" i="14"/>
  <c r="K263" i="14"/>
  <c r="X262" i="14"/>
  <c r="T262" i="14"/>
  <c r="S262" i="14"/>
  <c r="R262" i="14"/>
  <c r="Q262" i="14"/>
  <c r="P262" i="14"/>
  <c r="O262" i="14"/>
  <c r="N262" i="14"/>
  <c r="M262" i="14"/>
  <c r="L262" i="14"/>
  <c r="K262" i="14"/>
  <c r="X261" i="14"/>
  <c r="T261" i="14"/>
  <c r="S261" i="14"/>
  <c r="R261" i="14"/>
  <c r="Q261" i="14"/>
  <c r="P261" i="14"/>
  <c r="O261" i="14"/>
  <c r="N261" i="14"/>
  <c r="M261" i="14"/>
  <c r="L261" i="14"/>
  <c r="K261" i="14"/>
  <c r="X260" i="14"/>
  <c r="T260" i="14"/>
  <c r="S260" i="14"/>
  <c r="R260" i="14"/>
  <c r="Q260" i="14"/>
  <c r="P260" i="14"/>
  <c r="O260" i="14"/>
  <c r="N260" i="14"/>
  <c r="M260" i="14"/>
  <c r="L260" i="14"/>
  <c r="K260" i="14"/>
  <c r="X259" i="14"/>
  <c r="T259" i="14"/>
  <c r="S259" i="14"/>
  <c r="R259" i="14"/>
  <c r="Q259" i="14"/>
  <c r="P259" i="14"/>
  <c r="O259" i="14"/>
  <c r="N259" i="14"/>
  <c r="M259" i="14"/>
  <c r="L259" i="14"/>
  <c r="K259" i="14"/>
  <c r="X258" i="14"/>
  <c r="T258" i="14"/>
  <c r="S258" i="14"/>
  <c r="R258" i="14"/>
  <c r="Q258" i="14"/>
  <c r="P258" i="14"/>
  <c r="O258" i="14"/>
  <c r="N258" i="14"/>
  <c r="M258" i="14"/>
  <c r="L258" i="14"/>
  <c r="K258" i="14"/>
  <c r="X257" i="14"/>
  <c r="T257" i="14"/>
  <c r="S257" i="14"/>
  <c r="R257" i="14"/>
  <c r="Q257" i="14"/>
  <c r="P257" i="14"/>
  <c r="O257" i="14"/>
  <c r="N257" i="14"/>
  <c r="M257" i="14"/>
  <c r="L257" i="14"/>
  <c r="K257" i="14"/>
  <c r="X256" i="14"/>
  <c r="T256" i="14"/>
  <c r="S256" i="14"/>
  <c r="R256" i="14"/>
  <c r="Q256" i="14"/>
  <c r="P256" i="14"/>
  <c r="O256" i="14"/>
  <c r="N256" i="14"/>
  <c r="M256" i="14"/>
  <c r="L256" i="14"/>
  <c r="K256" i="14"/>
  <c r="X255" i="14"/>
  <c r="T255" i="14"/>
  <c r="S255" i="14"/>
  <c r="R255" i="14"/>
  <c r="Q255" i="14"/>
  <c r="P255" i="14"/>
  <c r="O255" i="14"/>
  <c r="N255" i="14"/>
  <c r="M255" i="14"/>
  <c r="L255" i="14"/>
  <c r="K255" i="14"/>
  <c r="X254" i="14"/>
  <c r="T254" i="14"/>
  <c r="S254" i="14"/>
  <c r="R254" i="14"/>
  <c r="Q254" i="14"/>
  <c r="P254" i="14"/>
  <c r="O254" i="14"/>
  <c r="N254" i="14"/>
  <c r="M254" i="14"/>
  <c r="L254" i="14"/>
  <c r="K254" i="14"/>
  <c r="X253" i="14"/>
  <c r="T253" i="14"/>
  <c r="S253" i="14"/>
  <c r="R253" i="14"/>
  <c r="Q253" i="14"/>
  <c r="P253" i="14"/>
  <c r="O253" i="14"/>
  <c r="N253" i="14"/>
  <c r="M253" i="14"/>
  <c r="L253" i="14"/>
  <c r="K253" i="14"/>
  <c r="X252" i="14"/>
  <c r="T252" i="14"/>
  <c r="S252" i="14"/>
  <c r="R252" i="14"/>
  <c r="Q252" i="14"/>
  <c r="P252" i="14"/>
  <c r="O252" i="14"/>
  <c r="N252" i="14"/>
  <c r="M252" i="14"/>
  <c r="L252" i="14"/>
  <c r="K252" i="14"/>
  <c r="X251" i="14"/>
  <c r="T251" i="14"/>
  <c r="S251" i="14"/>
  <c r="R251" i="14"/>
  <c r="Q251" i="14"/>
  <c r="P251" i="14"/>
  <c r="O251" i="14"/>
  <c r="N251" i="14"/>
  <c r="M251" i="14"/>
  <c r="L251" i="14"/>
  <c r="K251" i="14"/>
  <c r="X250" i="14"/>
  <c r="T250" i="14"/>
  <c r="S250" i="14"/>
  <c r="R250" i="14"/>
  <c r="Q250" i="14"/>
  <c r="P250" i="14"/>
  <c r="O250" i="14"/>
  <c r="N250" i="14"/>
  <c r="M250" i="14"/>
  <c r="L250" i="14"/>
  <c r="K250" i="14"/>
  <c r="X249" i="14"/>
  <c r="T249" i="14"/>
  <c r="S249" i="14"/>
  <c r="R249" i="14"/>
  <c r="Q249" i="14"/>
  <c r="P249" i="14"/>
  <c r="O249" i="14"/>
  <c r="N249" i="14"/>
  <c r="M249" i="14"/>
  <c r="L249" i="14"/>
  <c r="K249" i="14"/>
  <c r="X248" i="14"/>
  <c r="T248" i="14"/>
  <c r="S248" i="14"/>
  <c r="R248" i="14"/>
  <c r="Q248" i="14"/>
  <c r="P248" i="14"/>
  <c r="O248" i="14"/>
  <c r="N248" i="14"/>
  <c r="M248" i="14"/>
  <c r="L248" i="14"/>
  <c r="K248" i="14"/>
  <c r="X247" i="14"/>
  <c r="T247" i="14"/>
  <c r="S247" i="14"/>
  <c r="R247" i="14"/>
  <c r="Q247" i="14"/>
  <c r="P247" i="14"/>
  <c r="O247" i="14"/>
  <c r="N247" i="14"/>
  <c r="M247" i="14"/>
  <c r="L247" i="14"/>
  <c r="K247" i="14"/>
  <c r="X246" i="14"/>
  <c r="T246" i="14"/>
  <c r="S246" i="14"/>
  <c r="R246" i="14"/>
  <c r="Q246" i="14"/>
  <c r="P246" i="14"/>
  <c r="O246" i="14"/>
  <c r="N246" i="14"/>
  <c r="M246" i="14"/>
  <c r="L246" i="14"/>
  <c r="K246" i="14"/>
  <c r="X245" i="14"/>
  <c r="T245" i="14"/>
  <c r="S245" i="14"/>
  <c r="R245" i="14"/>
  <c r="Q245" i="14"/>
  <c r="P245" i="14"/>
  <c r="O245" i="14"/>
  <c r="N245" i="14"/>
  <c r="M245" i="14"/>
  <c r="L245" i="14"/>
  <c r="K245" i="14"/>
  <c r="X244" i="14"/>
  <c r="T244" i="14"/>
  <c r="S244" i="14"/>
  <c r="R244" i="14"/>
  <c r="Q244" i="14"/>
  <c r="P244" i="14"/>
  <c r="O244" i="14"/>
  <c r="N244" i="14"/>
  <c r="M244" i="14"/>
  <c r="L244" i="14"/>
  <c r="K244" i="14"/>
  <c r="X243" i="14"/>
  <c r="T243" i="14"/>
  <c r="S243" i="14"/>
  <c r="R243" i="14"/>
  <c r="Q243" i="14"/>
  <c r="P243" i="14"/>
  <c r="O243" i="14"/>
  <c r="N243" i="14"/>
  <c r="M243" i="14"/>
  <c r="L243" i="14"/>
  <c r="K243" i="14"/>
  <c r="X242" i="14"/>
  <c r="T242" i="14"/>
  <c r="S242" i="14"/>
  <c r="R242" i="14"/>
  <c r="Q242" i="14"/>
  <c r="P242" i="14"/>
  <c r="O242" i="14"/>
  <c r="N242" i="14"/>
  <c r="M242" i="14"/>
  <c r="L242" i="14"/>
  <c r="K242" i="14"/>
  <c r="X241" i="14"/>
  <c r="T241" i="14"/>
  <c r="S241" i="14"/>
  <c r="R241" i="14"/>
  <c r="Q241" i="14"/>
  <c r="P241" i="14"/>
  <c r="O241" i="14"/>
  <c r="N241" i="14"/>
  <c r="M241" i="14"/>
  <c r="L241" i="14"/>
  <c r="K241" i="14"/>
  <c r="X240" i="14"/>
  <c r="T240" i="14"/>
  <c r="S240" i="14"/>
  <c r="R240" i="14"/>
  <c r="Q240" i="14"/>
  <c r="P240" i="14"/>
  <c r="O240" i="14"/>
  <c r="N240" i="14"/>
  <c r="M240" i="14"/>
  <c r="L240" i="14"/>
  <c r="K240" i="14"/>
  <c r="X239" i="14"/>
  <c r="T239" i="14"/>
  <c r="S239" i="14"/>
  <c r="R239" i="14"/>
  <c r="Q239" i="14"/>
  <c r="P239" i="14"/>
  <c r="O239" i="14"/>
  <c r="N239" i="14"/>
  <c r="M239" i="14"/>
  <c r="L239" i="14"/>
  <c r="K239" i="14"/>
  <c r="X238" i="14"/>
  <c r="T238" i="14"/>
  <c r="S238" i="14"/>
  <c r="R238" i="14"/>
  <c r="Q238" i="14"/>
  <c r="P238" i="14"/>
  <c r="O238" i="14"/>
  <c r="N238" i="14"/>
  <c r="M238" i="14"/>
  <c r="L238" i="14"/>
  <c r="K238" i="14"/>
  <c r="X237" i="14"/>
  <c r="T237" i="14"/>
  <c r="S237" i="14"/>
  <c r="R237" i="14"/>
  <c r="Q237" i="14"/>
  <c r="P237" i="14"/>
  <c r="O237" i="14"/>
  <c r="N237" i="14"/>
  <c r="M237" i="14"/>
  <c r="L237" i="14"/>
  <c r="K237" i="14"/>
  <c r="X236" i="14"/>
  <c r="T236" i="14"/>
  <c r="S236" i="14"/>
  <c r="R236" i="14"/>
  <c r="Q236" i="14"/>
  <c r="P236" i="14"/>
  <c r="O236" i="14"/>
  <c r="N236" i="14"/>
  <c r="M236" i="14"/>
  <c r="L236" i="14"/>
  <c r="K236" i="14"/>
  <c r="X235" i="14"/>
  <c r="T235" i="14"/>
  <c r="S235" i="14"/>
  <c r="R235" i="14"/>
  <c r="Q235" i="14"/>
  <c r="P235" i="14"/>
  <c r="O235" i="14"/>
  <c r="N235" i="14"/>
  <c r="M235" i="14"/>
  <c r="L235" i="14"/>
  <c r="K235" i="14"/>
  <c r="X234" i="14"/>
  <c r="T234" i="14"/>
  <c r="S234" i="14"/>
  <c r="R234" i="14"/>
  <c r="Q234" i="14"/>
  <c r="P234" i="14"/>
  <c r="O234" i="14"/>
  <c r="N234" i="14"/>
  <c r="M234" i="14"/>
  <c r="L234" i="14"/>
  <c r="K234" i="14"/>
  <c r="X233" i="14"/>
  <c r="T233" i="14"/>
  <c r="S233" i="14"/>
  <c r="R233" i="14"/>
  <c r="Q233" i="14"/>
  <c r="P233" i="14"/>
  <c r="O233" i="14"/>
  <c r="N233" i="14"/>
  <c r="M233" i="14"/>
  <c r="L233" i="14"/>
  <c r="K233" i="14"/>
  <c r="X232" i="14"/>
  <c r="T232" i="14"/>
  <c r="S232" i="14"/>
  <c r="R232" i="14"/>
  <c r="Q232" i="14"/>
  <c r="P232" i="14"/>
  <c r="O232" i="14"/>
  <c r="N232" i="14"/>
  <c r="M232" i="14"/>
  <c r="L232" i="14"/>
  <c r="K232" i="14"/>
  <c r="X231" i="14"/>
  <c r="T231" i="14"/>
  <c r="S231" i="14"/>
  <c r="R231" i="14"/>
  <c r="Q231" i="14"/>
  <c r="P231" i="14"/>
  <c r="O231" i="14"/>
  <c r="N231" i="14"/>
  <c r="M231" i="14"/>
  <c r="L231" i="14"/>
  <c r="K231" i="14"/>
  <c r="X230" i="14"/>
  <c r="T230" i="14"/>
  <c r="S230" i="14"/>
  <c r="R230" i="14"/>
  <c r="Q230" i="14"/>
  <c r="P230" i="14"/>
  <c r="O230" i="14"/>
  <c r="N230" i="14"/>
  <c r="M230" i="14"/>
  <c r="L230" i="14"/>
  <c r="K230" i="14"/>
  <c r="X229" i="14"/>
  <c r="T229" i="14"/>
  <c r="S229" i="14"/>
  <c r="R229" i="14"/>
  <c r="Q229" i="14"/>
  <c r="P229" i="14"/>
  <c r="O229" i="14"/>
  <c r="N229" i="14"/>
  <c r="M229" i="14"/>
  <c r="L229" i="14"/>
  <c r="K229" i="14"/>
  <c r="X228" i="14"/>
  <c r="T228" i="14"/>
  <c r="S228" i="14"/>
  <c r="R228" i="14"/>
  <c r="Q228" i="14"/>
  <c r="P228" i="14"/>
  <c r="O228" i="14"/>
  <c r="N228" i="14"/>
  <c r="M228" i="14"/>
  <c r="L228" i="14"/>
  <c r="K228" i="14"/>
  <c r="X227" i="14"/>
  <c r="T227" i="14"/>
  <c r="S227" i="14"/>
  <c r="R227" i="14"/>
  <c r="Q227" i="14"/>
  <c r="P227" i="14"/>
  <c r="O227" i="14"/>
  <c r="N227" i="14"/>
  <c r="M227" i="14"/>
  <c r="L227" i="14"/>
  <c r="K227" i="14"/>
  <c r="X226" i="14"/>
  <c r="T226" i="14"/>
  <c r="S226" i="14"/>
  <c r="R226" i="14"/>
  <c r="Q226" i="14"/>
  <c r="P226" i="14"/>
  <c r="O226" i="14"/>
  <c r="N226" i="14"/>
  <c r="M226" i="14"/>
  <c r="L226" i="14"/>
  <c r="K226" i="14"/>
  <c r="X225" i="14"/>
  <c r="T225" i="14"/>
  <c r="S225" i="14"/>
  <c r="R225" i="14"/>
  <c r="Q225" i="14"/>
  <c r="P225" i="14"/>
  <c r="O225" i="14"/>
  <c r="N225" i="14"/>
  <c r="M225" i="14"/>
  <c r="L225" i="14"/>
  <c r="K225" i="14"/>
  <c r="X224" i="14"/>
  <c r="T224" i="14"/>
  <c r="S224" i="14"/>
  <c r="R224" i="14"/>
  <c r="Q224" i="14"/>
  <c r="P224" i="14"/>
  <c r="O224" i="14"/>
  <c r="N224" i="14"/>
  <c r="M224" i="14"/>
  <c r="L224" i="14"/>
  <c r="K224" i="14"/>
  <c r="X223" i="14"/>
  <c r="T223" i="14"/>
  <c r="S223" i="14"/>
  <c r="R223" i="14"/>
  <c r="Q223" i="14"/>
  <c r="P223" i="14"/>
  <c r="O223" i="14"/>
  <c r="N223" i="14"/>
  <c r="M223" i="14"/>
  <c r="L223" i="14"/>
  <c r="K223" i="14"/>
  <c r="X222" i="14"/>
  <c r="T222" i="14"/>
  <c r="S222" i="14"/>
  <c r="R222" i="14"/>
  <c r="Q222" i="14"/>
  <c r="P222" i="14"/>
  <c r="O222" i="14"/>
  <c r="N222" i="14"/>
  <c r="M222" i="14"/>
  <c r="L222" i="14"/>
  <c r="K222" i="14"/>
  <c r="X221" i="14"/>
  <c r="T221" i="14"/>
  <c r="S221" i="14"/>
  <c r="R221" i="14"/>
  <c r="Q221" i="14"/>
  <c r="P221" i="14"/>
  <c r="O221" i="14"/>
  <c r="N221" i="14"/>
  <c r="M221" i="14"/>
  <c r="L221" i="14"/>
  <c r="K221" i="14"/>
  <c r="X220" i="14"/>
  <c r="T220" i="14"/>
  <c r="S220" i="14"/>
  <c r="R220" i="14"/>
  <c r="Q220" i="14"/>
  <c r="P220" i="14"/>
  <c r="O220" i="14"/>
  <c r="N220" i="14"/>
  <c r="M220" i="14"/>
  <c r="L220" i="14"/>
  <c r="K220" i="14"/>
  <c r="X219" i="14"/>
  <c r="T219" i="14"/>
  <c r="S219" i="14"/>
  <c r="R219" i="14"/>
  <c r="Q219" i="14"/>
  <c r="P219" i="14"/>
  <c r="O219" i="14"/>
  <c r="N219" i="14"/>
  <c r="M219" i="14"/>
  <c r="L219" i="14"/>
  <c r="K219" i="14"/>
  <c r="X218" i="14"/>
  <c r="T218" i="14"/>
  <c r="S218" i="14"/>
  <c r="R218" i="14"/>
  <c r="Q218" i="14"/>
  <c r="P218" i="14"/>
  <c r="O218" i="14"/>
  <c r="N218" i="14"/>
  <c r="M218" i="14"/>
  <c r="L218" i="14"/>
  <c r="K218" i="14"/>
  <c r="X217" i="14"/>
  <c r="T217" i="14"/>
  <c r="S217" i="14"/>
  <c r="R217" i="14"/>
  <c r="Q217" i="14"/>
  <c r="P217" i="14"/>
  <c r="O217" i="14"/>
  <c r="N217" i="14"/>
  <c r="M217" i="14"/>
  <c r="L217" i="14"/>
  <c r="K217" i="14"/>
  <c r="X216" i="14"/>
  <c r="T216" i="14"/>
  <c r="S216" i="14"/>
  <c r="R216" i="14"/>
  <c r="Q216" i="14"/>
  <c r="P216" i="14"/>
  <c r="O216" i="14"/>
  <c r="N216" i="14"/>
  <c r="M216" i="14"/>
  <c r="L216" i="14"/>
  <c r="K216" i="14"/>
  <c r="X215" i="14"/>
  <c r="T215" i="14"/>
  <c r="S215" i="14"/>
  <c r="R215" i="14"/>
  <c r="Q215" i="14"/>
  <c r="P215" i="14"/>
  <c r="O215" i="14"/>
  <c r="N215" i="14"/>
  <c r="M215" i="14"/>
  <c r="L215" i="14"/>
  <c r="K215" i="14"/>
  <c r="X214" i="14"/>
  <c r="T214" i="14"/>
  <c r="S214" i="14"/>
  <c r="R214" i="14"/>
  <c r="Q214" i="14"/>
  <c r="P214" i="14"/>
  <c r="O214" i="14"/>
  <c r="N214" i="14"/>
  <c r="M214" i="14"/>
  <c r="L214" i="14"/>
  <c r="K214" i="14"/>
  <c r="X213" i="14"/>
  <c r="T213" i="14"/>
  <c r="S213" i="14"/>
  <c r="R213" i="14"/>
  <c r="Q213" i="14"/>
  <c r="P213" i="14"/>
  <c r="O213" i="14"/>
  <c r="N213" i="14"/>
  <c r="M213" i="14"/>
  <c r="L213" i="14"/>
  <c r="K213" i="14"/>
  <c r="X212" i="14"/>
  <c r="T212" i="14"/>
  <c r="S212" i="14"/>
  <c r="R212" i="14"/>
  <c r="Q212" i="14"/>
  <c r="P212" i="14"/>
  <c r="O212" i="14"/>
  <c r="N212" i="14"/>
  <c r="M212" i="14"/>
  <c r="L212" i="14"/>
  <c r="K212" i="14"/>
  <c r="X211" i="14"/>
  <c r="T211" i="14"/>
  <c r="S211" i="14"/>
  <c r="R211" i="14"/>
  <c r="Q211" i="14"/>
  <c r="P211" i="14"/>
  <c r="O211" i="14"/>
  <c r="N211" i="14"/>
  <c r="M211" i="14"/>
  <c r="L211" i="14"/>
  <c r="K211" i="14"/>
  <c r="X210" i="14"/>
  <c r="T210" i="14"/>
  <c r="S210" i="14"/>
  <c r="R210" i="14"/>
  <c r="Q210" i="14"/>
  <c r="P210" i="14"/>
  <c r="O210" i="14"/>
  <c r="N210" i="14"/>
  <c r="M210" i="14"/>
  <c r="L210" i="14"/>
  <c r="K210" i="14"/>
  <c r="X209" i="14"/>
  <c r="T209" i="14"/>
  <c r="S209" i="14"/>
  <c r="R209" i="14"/>
  <c r="Q209" i="14"/>
  <c r="P209" i="14"/>
  <c r="O209" i="14"/>
  <c r="N209" i="14"/>
  <c r="M209" i="14"/>
  <c r="L209" i="14"/>
  <c r="K209" i="14"/>
  <c r="X208" i="14"/>
  <c r="T208" i="14"/>
  <c r="S208" i="14"/>
  <c r="R208" i="14"/>
  <c r="Q208" i="14"/>
  <c r="P208" i="14"/>
  <c r="O208" i="14"/>
  <c r="N208" i="14"/>
  <c r="M208" i="14"/>
  <c r="L208" i="14"/>
  <c r="K208" i="14"/>
  <c r="X207" i="14"/>
  <c r="T207" i="14"/>
  <c r="S207" i="14"/>
  <c r="R207" i="14"/>
  <c r="Q207" i="14"/>
  <c r="P207" i="14"/>
  <c r="O207" i="14"/>
  <c r="N207" i="14"/>
  <c r="M207" i="14"/>
  <c r="L207" i="14"/>
  <c r="K207" i="14"/>
  <c r="X206" i="14"/>
  <c r="T206" i="14"/>
  <c r="S206" i="14"/>
  <c r="R206" i="14"/>
  <c r="Q206" i="14"/>
  <c r="P206" i="14"/>
  <c r="O206" i="14"/>
  <c r="N206" i="14"/>
  <c r="M206" i="14"/>
  <c r="L206" i="14"/>
  <c r="K206" i="14"/>
  <c r="X205" i="14"/>
  <c r="T205" i="14"/>
  <c r="S205" i="14"/>
  <c r="R205" i="14"/>
  <c r="Q205" i="14"/>
  <c r="P205" i="14"/>
  <c r="O205" i="14"/>
  <c r="N205" i="14"/>
  <c r="M205" i="14"/>
  <c r="L205" i="14"/>
  <c r="K205" i="14"/>
  <c r="X204" i="14"/>
  <c r="T204" i="14"/>
  <c r="S204" i="14"/>
  <c r="R204" i="14"/>
  <c r="Q204" i="14"/>
  <c r="P204" i="14"/>
  <c r="O204" i="14"/>
  <c r="N204" i="14"/>
  <c r="M204" i="14"/>
  <c r="L204" i="14"/>
  <c r="K204" i="14"/>
  <c r="X203" i="14"/>
  <c r="T203" i="14"/>
  <c r="S203" i="14"/>
  <c r="R203" i="14"/>
  <c r="Q203" i="14"/>
  <c r="P203" i="14"/>
  <c r="O203" i="14"/>
  <c r="N203" i="14"/>
  <c r="M203" i="14"/>
  <c r="L203" i="14"/>
  <c r="K203" i="14"/>
  <c r="X202" i="14"/>
  <c r="T202" i="14"/>
  <c r="S202" i="14"/>
  <c r="R202" i="14"/>
  <c r="Q202" i="14"/>
  <c r="P202" i="14"/>
  <c r="O202" i="14"/>
  <c r="N202" i="14"/>
  <c r="M202" i="14"/>
  <c r="L202" i="14"/>
  <c r="K202" i="14"/>
  <c r="X201" i="14"/>
  <c r="T201" i="14"/>
  <c r="S201" i="14"/>
  <c r="R201" i="14"/>
  <c r="Q201" i="14"/>
  <c r="P201" i="14"/>
  <c r="O201" i="14"/>
  <c r="N201" i="14"/>
  <c r="M201" i="14"/>
  <c r="L201" i="14"/>
  <c r="K201" i="14"/>
  <c r="X200" i="14"/>
  <c r="T200" i="14"/>
  <c r="S200" i="14"/>
  <c r="R200" i="14"/>
  <c r="Q200" i="14"/>
  <c r="P200" i="14"/>
  <c r="O200" i="14"/>
  <c r="N200" i="14"/>
  <c r="M200" i="14"/>
  <c r="L200" i="14"/>
  <c r="K200" i="14"/>
  <c r="X199" i="14"/>
  <c r="T199" i="14"/>
  <c r="S199" i="14"/>
  <c r="R199" i="14"/>
  <c r="Q199" i="14"/>
  <c r="P199" i="14"/>
  <c r="O199" i="14"/>
  <c r="N199" i="14"/>
  <c r="M199" i="14"/>
  <c r="L199" i="14"/>
  <c r="K199" i="14"/>
  <c r="X198" i="14"/>
  <c r="T198" i="14"/>
  <c r="S198" i="14"/>
  <c r="R198" i="14"/>
  <c r="Q198" i="14"/>
  <c r="P198" i="14"/>
  <c r="O198" i="14"/>
  <c r="N198" i="14"/>
  <c r="M198" i="14"/>
  <c r="L198" i="14"/>
  <c r="K198" i="14"/>
  <c r="X197" i="14"/>
  <c r="T197" i="14"/>
  <c r="S197" i="14"/>
  <c r="R197" i="14"/>
  <c r="Q197" i="14"/>
  <c r="P197" i="14"/>
  <c r="O197" i="14"/>
  <c r="N197" i="14"/>
  <c r="M197" i="14"/>
  <c r="L197" i="14"/>
  <c r="K197" i="14"/>
  <c r="X196" i="14"/>
  <c r="T196" i="14"/>
  <c r="S196" i="14"/>
  <c r="R196" i="14"/>
  <c r="Q196" i="14"/>
  <c r="P196" i="14"/>
  <c r="O196" i="14"/>
  <c r="N196" i="14"/>
  <c r="M196" i="14"/>
  <c r="L196" i="14"/>
  <c r="K196" i="14"/>
  <c r="X195" i="14"/>
  <c r="T195" i="14"/>
  <c r="S195" i="14"/>
  <c r="R195" i="14"/>
  <c r="Q195" i="14"/>
  <c r="P195" i="14"/>
  <c r="O195" i="14"/>
  <c r="N195" i="14"/>
  <c r="M195" i="14"/>
  <c r="L195" i="14"/>
  <c r="K195" i="14"/>
  <c r="X194" i="14"/>
  <c r="T194" i="14"/>
  <c r="S194" i="14"/>
  <c r="R194" i="14"/>
  <c r="Q194" i="14"/>
  <c r="P194" i="14"/>
  <c r="O194" i="14"/>
  <c r="N194" i="14"/>
  <c r="M194" i="14"/>
  <c r="L194" i="14"/>
  <c r="K194" i="14"/>
  <c r="X193" i="14"/>
  <c r="T193" i="14"/>
  <c r="S193" i="14"/>
  <c r="R193" i="14"/>
  <c r="Q193" i="14"/>
  <c r="P193" i="14"/>
  <c r="O193" i="14"/>
  <c r="N193" i="14"/>
  <c r="M193" i="14"/>
  <c r="L193" i="14"/>
  <c r="K193" i="14"/>
  <c r="X192" i="14"/>
  <c r="T192" i="14"/>
  <c r="S192" i="14"/>
  <c r="R192" i="14"/>
  <c r="Q192" i="14"/>
  <c r="P192" i="14"/>
  <c r="O192" i="14"/>
  <c r="N192" i="14"/>
  <c r="M192" i="14"/>
  <c r="L192" i="14"/>
  <c r="K192" i="14"/>
  <c r="X191" i="14"/>
  <c r="T191" i="14"/>
  <c r="S191" i="14"/>
  <c r="R191" i="14"/>
  <c r="Q191" i="14"/>
  <c r="P191" i="14"/>
  <c r="O191" i="14"/>
  <c r="N191" i="14"/>
  <c r="M191" i="14"/>
  <c r="L191" i="14"/>
  <c r="K191" i="14"/>
  <c r="X190" i="14"/>
  <c r="T190" i="14"/>
  <c r="S190" i="14"/>
  <c r="R190" i="14"/>
  <c r="Q190" i="14"/>
  <c r="P190" i="14"/>
  <c r="O190" i="14"/>
  <c r="N190" i="14"/>
  <c r="M190" i="14"/>
  <c r="L190" i="14"/>
  <c r="K190" i="14"/>
  <c r="X189" i="14"/>
  <c r="T189" i="14"/>
  <c r="S189" i="14"/>
  <c r="R189" i="14"/>
  <c r="Q189" i="14"/>
  <c r="P189" i="14"/>
  <c r="O189" i="14"/>
  <c r="N189" i="14"/>
  <c r="M189" i="14"/>
  <c r="L189" i="14"/>
  <c r="K189" i="14"/>
  <c r="X188" i="14"/>
  <c r="T188" i="14"/>
  <c r="S188" i="14"/>
  <c r="R188" i="14"/>
  <c r="Q188" i="14"/>
  <c r="P188" i="14"/>
  <c r="O188" i="14"/>
  <c r="N188" i="14"/>
  <c r="M188" i="14"/>
  <c r="L188" i="14"/>
  <c r="K188" i="14"/>
  <c r="X187" i="14"/>
  <c r="T187" i="14"/>
  <c r="S187" i="14"/>
  <c r="R187" i="14"/>
  <c r="Q187" i="14"/>
  <c r="P187" i="14"/>
  <c r="O187" i="14"/>
  <c r="N187" i="14"/>
  <c r="M187" i="14"/>
  <c r="L187" i="14"/>
  <c r="K187" i="14"/>
  <c r="X186" i="14"/>
  <c r="T186" i="14"/>
  <c r="S186" i="14"/>
  <c r="R186" i="14"/>
  <c r="Q186" i="14"/>
  <c r="P186" i="14"/>
  <c r="O186" i="14"/>
  <c r="N186" i="14"/>
  <c r="M186" i="14"/>
  <c r="L186" i="14"/>
  <c r="K186" i="14"/>
  <c r="X185" i="14"/>
  <c r="T185" i="14"/>
  <c r="S185" i="14"/>
  <c r="R185" i="14"/>
  <c r="Q185" i="14"/>
  <c r="P185" i="14"/>
  <c r="O185" i="14"/>
  <c r="N185" i="14"/>
  <c r="M185" i="14"/>
  <c r="L185" i="14"/>
  <c r="K185" i="14"/>
  <c r="X184" i="14"/>
  <c r="T184" i="14"/>
  <c r="S184" i="14"/>
  <c r="R184" i="14"/>
  <c r="Q184" i="14"/>
  <c r="P184" i="14"/>
  <c r="O184" i="14"/>
  <c r="N184" i="14"/>
  <c r="M184" i="14"/>
  <c r="L184" i="14"/>
  <c r="K184" i="14"/>
  <c r="X183" i="14"/>
  <c r="T183" i="14"/>
  <c r="S183" i="14"/>
  <c r="R183" i="14"/>
  <c r="Q183" i="14"/>
  <c r="P183" i="14"/>
  <c r="O183" i="14"/>
  <c r="N183" i="14"/>
  <c r="M183" i="14"/>
  <c r="L183" i="14"/>
  <c r="K183" i="14"/>
  <c r="X182" i="14"/>
  <c r="T182" i="14"/>
  <c r="S182" i="14"/>
  <c r="R182" i="14"/>
  <c r="Q182" i="14"/>
  <c r="P182" i="14"/>
  <c r="O182" i="14"/>
  <c r="N182" i="14"/>
  <c r="M182" i="14"/>
  <c r="L182" i="14"/>
  <c r="K182" i="14"/>
  <c r="X181" i="14"/>
  <c r="T181" i="14"/>
  <c r="S181" i="14"/>
  <c r="R181" i="14"/>
  <c r="Q181" i="14"/>
  <c r="P181" i="14"/>
  <c r="O181" i="14"/>
  <c r="N181" i="14"/>
  <c r="M181" i="14"/>
  <c r="L181" i="14"/>
  <c r="K181" i="14"/>
  <c r="X180" i="14"/>
  <c r="T180" i="14"/>
  <c r="S180" i="14"/>
  <c r="R180" i="14"/>
  <c r="Q180" i="14"/>
  <c r="P180" i="14"/>
  <c r="O180" i="14"/>
  <c r="N180" i="14"/>
  <c r="M180" i="14"/>
  <c r="L180" i="14"/>
  <c r="K180" i="14"/>
  <c r="X179" i="14"/>
  <c r="T179" i="14"/>
  <c r="S179" i="14"/>
  <c r="R179" i="14"/>
  <c r="Q179" i="14"/>
  <c r="P179" i="14"/>
  <c r="O179" i="14"/>
  <c r="N179" i="14"/>
  <c r="M179" i="14"/>
  <c r="L179" i="14"/>
  <c r="K179" i="14"/>
  <c r="X178" i="14"/>
  <c r="T178" i="14"/>
  <c r="S178" i="14"/>
  <c r="R178" i="14"/>
  <c r="Q178" i="14"/>
  <c r="P178" i="14"/>
  <c r="O178" i="14"/>
  <c r="N178" i="14"/>
  <c r="M178" i="14"/>
  <c r="L178" i="14"/>
  <c r="K178" i="14"/>
  <c r="X177" i="14"/>
  <c r="T177" i="14"/>
  <c r="S177" i="14"/>
  <c r="R177" i="14"/>
  <c r="Q177" i="14"/>
  <c r="P177" i="14"/>
  <c r="O177" i="14"/>
  <c r="N177" i="14"/>
  <c r="M177" i="14"/>
  <c r="L177" i="14"/>
  <c r="K177" i="14"/>
  <c r="X176" i="14"/>
  <c r="T176" i="14"/>
  <c r="S176" i="14"/>
  <c r="R176" i="14"/>
  <c r="Q176" i="14"/>
  <c r="P176" i="14"/>
  <c r="O176" i="14"/>
  <c r="N176" i="14"/>
  <c r="M176" i="14"/>
  <c r="L176" i="14"/>
  <c r="K176" i="14"/>
  <c r="X175" i="14"/>
  <c r="T175" i="14"/>
  <c r="S175" i="14"/>
  <c r="R175" i="14"/>
  <c r="Q175" i="14"/>
  <c r="P175" i="14"/>
  <c r="O175" i="14"/>
  <c r="N175" i="14"/>
  <c r="M175" i="14"/>
  <c r="L175" i="14"/>
  <c r="K175" i="14"/>
  <c r="X174" i="14"/>
  <c r="T174" i="14"/>
  <c r="S174" i="14"/>
  <c r="R174" i="14"/>
  <c r="Q174" i="14"/>
  <c r="P174" i="14"/>
  <c r="O174" i="14"/>
  <c r="N174" i="14"/>
  <c r="M174" i="14"/>
  <c r="L174" i="14"/>
  <c r="K174" i="14"/>
  <c r="X173" i="14"/>
  <c r="T173" i="14"/>
  <c r="S173" i="14"/>
  <c r="R173" i="14"/>
  <c r="Q173" i="14"/>
  <c r="P173" i="14"/>
  <c r="O173" i="14"/>
  <c r="N173" i="14"/>
  <c r="M173" i="14"/>
  <c r="L173" i="14"/>
  <c r="K173" i="14"/>
  <c r="X172" i="14"/>
  <c r="T172" i="14"/>
  <c r="S172" i="14"/>
  <c r="R172" i="14"/>
  <c r="Q172" i="14"/>
  <c r="P172" i="14"/>
  <c r="O172" i="14"/>
  <c r="N172" i="14"/>
  <c r="M172" i="14"/>
  <c r="L172" i="14"/>
  <c r="K172" i="14"/>
  <c r="X171" i="14"/>
  <c r="T171" i="14"/>
  <c r="S171" i="14"/>
  <c r="R171" i="14"/>
  <c r="Q171" i="14"/>
  <c r="P171" i="14"/>
  <c r="O171" i="14"/>
  <c r="N171" i="14"/>
  <c r="M171" i="14"/>
  <c r="L171" i="14"/>
  <c r="K171" i="14"/>
  <c r="X170" i="14"/>
  <c r="T170" i="14"/>
  <c r="S170" i="14"/>
  <c r="R170" i="14"/>
  <c r="Q170" i="14"/>
  <c r="P170" i="14"/>
  <c r="O170" i="14"/>
  <c r="N170" i="14"/>
  <c r="M170" i="14"/>
  <c r="L170" i="14"/>
  <c r="K170" i="14"/>
  <c r="X169" i="14"/>
  <c r="T169" i="14"/>
  <c r="S169" i="14"/>
  <c r="R169" i="14"/>
  <c r="Q169" i="14"/>
  <c r="P169" i="14"/>
  <c r="O169" i="14"/>
  <c r="N169" i="14"/>
  <c r="M169" i="14"/>
  <c r="L169" i="14"/>
  <c r="K169" i="14"/>
  <c r="X168" i="14"/>
  <c r="T168" i="14"/>
  <c r="S168" i="14"/>
  <c r="R168" i="14"/>
  <c r="Q168" i="14"/>
  <c r="P168" i="14"/>
  <c r="O168" i="14"/>
  <c r="N168" i="14"/>
  <c r="M168" i="14"/>
  <c r="L168" i="14"/>
  <c r="K168" i="14"/>
  <c r="X167" i="14"/>
  <c r="T167" i="14"/>
  <c r="S167" i="14"/>
  <c r="R167" i="14"/>
  <c r="Q167" i="14"/>
  <c r="P167" i="14"/>
  <c r="O167" i="14"/>
  <c r="N167" i="14"/>
  <c r="M167" i="14"/>
  <c r="L167" i="14"/>
  <c r="K167" i="14"/>
  <c r="X166" i="14"/>
  <c r="T166" i="14"/>
  <c r="S166" i="14"/>
  <c r="R166" i="14"/>
  <c r="Q166" i="14"/>
  <c r="P166" i="14"/>
  <c r="O166" i="14"/>
  <c r="N166" i="14"/>
  <c r="M166" i="14"/>
  <c r="L166" i="14"/>
  <c r="K166" i="14"/>
  <c r="X165" i="14"/>
  <c r="T165" i="14"/>
  <c r="S165" i="14"/>
  <c r="R165" i="14"/>
  <c r="Q165" i="14"/>
  <c r="P165" i="14"/>
  <c r="O165" i="14"/>
  <c r="N165" i="14"/>
  <c r="M165" i="14"/>
  <c r="L165" i="14"/>
  <c r="K165" i="14"/>
  <c r="X164" i="14"/>
  <c r="T164" i="14"/>
  <c r="S164" i="14"/>
  <c r="R164" i="14"/>
  <c r="Q164" i="14"/>
  <c r="P164" i="14"/>
  <c r="O164" i="14"/>
  <c r="N164" i="14"/>
  <c r="M164" i="14"/>
  <c r="L164" i="14"/>
  <c r="K164" i="14"/>
  <c r="X163" i="14"/>
  <c r="T163" i="14"/>
  <c r="S163" i="14"/>
  <c r="R163" i="14"/>
  <c r="Q163" i="14"/>
  <c r="P163" i="14"/>
  <c r="O163" i="14"/>
  <c r="N163" i="14"/>
  <c r="M163" i="14"/>
  <c r="L163" i="14"/>
  <c r="K163" i="14"/>
  <c r="X162" i="14"/>
  <c r="T162" i="14"/>
  <c r="S162" i="14"/>
  <c r="R162" i="14"/>
  <c r="Q162" i="14"/>
  <c r="P162" i="14"/>
  <c r="O162" i="14"/>
  <c r="N162" i="14"/>
  <c r="M162" i="14"/>
  <c r="L162" i="14"/>
  <c r="K162" i="14"/>
  <c r="X161" i="14"/>
  <c r="T161" i="14"/>
  <c r="S161" i="14"/>
  <c r="R161" i="14"/>
  <c r="Q161" i="14"/>
  <c r="P161" i="14"/>
  <c r="O161" i="14"/>
  <c r="N161" i="14"/>
  <c r="M161" i="14"/>
  <c r="L161" i="14"/>
  <c r="K161" i="14"/>
  <c r="X160" i="14"/>
  <c r="T160" i="14"/>
  <c r="S160" i="14"/>
  <c r="R160" i="14"/>
  <c r="Q160" i="14"/>
  <c r="P160" i="14"/>
  <c r="O160" i="14"/>
  <c r="N160" i="14"/>
  <c r="M160" i="14"/>
  <c r="L160" i="14"/>
  <c r="K160" i="14"/>
  <c r="X159" i="14"/>
  <c r="T159" i="14"/>
  <c r="S159" i="14"/>
  <c r="R159" i="14"/>
  <c r="Q159" i="14"/>
  <c r="P159" i="14"/>
  <c r="O159" i="14"/>
  <c r="N159" i="14"/>
  <c r="M159" i="14"/>
  <c r="L159" i="14"/>
  <c r="K159" i="14"/>
  <c r="X158" i="14"/>
  <c r="T158" i="14"/>
  <c r="S158" i="14"/>
  <c r="R158" i="14"/>
  <c r="Q158" i="14"/>
  <c r="P158" i="14"/>
  <c r="O158" i="14"/>
  <c r="N158" i="14"/>
  <c r="M158" i="14"/>
  <c r="L158" i="14"/>
  <c r="K158" i="14"/>
  <c r="X157" i="14"/>
  <c r="T157" i="14"/>
  <c r="S157" i="14"/>
  <c r="R157" i="14"/>
  <c r="Q157" i="14"/>
  <c r="P157" i="14"/>
  <c r="O157" i="14"/>
  <c r="N157" i="14"/>
  <c r="M157" i="14"/>
  <c r="L157" i="14"/>
  <c r="K157" i="14"/>
  <c r="X156" i="14"/>
  <c r="T156" i="14"/>
  <c r="S156" i="14"/>
  <c r="R156" i="14"/>
  <c r="Q156" i="14"/>
  <c r="P156" i="14"/>
  <c r="O156" i="14"/>
  <c r="N156" i="14"/>
  <c r="M156" i="14"/>
  <c r="L156" i="14"/>
  <c r="K156" i="14"/>
  <c r="X155" i="14"/>
  <c r="T155" i="14"/>
  <c r="S155" i="14"/>
  <c r="R155" i="14"/>
  <c r="Q155" i="14"/>
  <c r="P155" i="14"/>
  <c r="O155" i="14"/>
  <c r="N155" i="14"/>
  <c r="M155" i="14"/>
  <c r="L155" i="14"/>
  <c r="K155" i="14"/>
  <c r="X154" i="14"/>
  <c r="T154" i="14"/>
  <c r="S154" i="14"/>
  <c r="R154" i="14"/>
  <c r="Q154" i="14"/>
  <c r="P154" i="14"/>
  <c r="O154" i="14"/>
  <c r="N154" i="14"/>
  <c r="M154" i="14"/>
  <c r="L154" i="14"/>
  <c r="K154" i="14"/>
  <c r="X153" i="14"/>
  <c r="T153" i="14"/>
  <c r="S153" i="14"/>
  <c r="R153" i="14"/>
  <c r="Q153" i="14"/>
  <c r="P153" i="14"/>
  <c r="O153" i="14"/>
  <c r="N153" i="14"/>
  <c r="M153" i="14"/>
  <c r="L153" i="14"/>
  <c r="K153" i="14"/>
  <c r="X150" i="14"/>
  <c r="T150" i="14"/>
  <c r="S150" i="14"/>
  <c r="R150" i="14"/>
  <c r="Q150" i="14"/>
  <c r="P150" i="14"/>
  <c r="O150" i="14"/>
  <c r="N150" i="14"/>
  <c r="M150" i="14"/>
  <c r="L150" i="14"/>
  <c r="K150" i="14"/>
  <c r="X149" i="14"/>
  <c r="T149" i="14"/>
  <c r="S149" i="14"/>
  <c r="R149" i="14"/>
  <c r="Q149" i="14"/>
  <c r="P149" i="14"/>
  <c r="O149" i="14"/>
  <c r="N149" i="14"/>
  <c r="M149" i="14"/>
  <c r="L149" i="14"/>
  <c r="K149" i="14"/>
  <c r="X148" i="14"/>
  <c r="T148" i="14"/>
  <c r="S148" i="14"/>
  <c r="R148" i="14"/>
  <c r="Q148" i="14"/>
  <c r="P148" i="14"/>
  <c r="O148" i="14"/>
  <c r="N148" i="14"/>
  <c r="M148" i="14"/>
  <c r="L148" i="14"/>
  <c r="K148" i="14"/>
  <c r="X147" i="14"/>
  <c r="T147" i="14"/>
  <c r="S147" i="14"/>
  <c r="R147" i="14"/>
  <c r="Q147" i="14"/>
  <c r="P147" i="14"/>
  <c r="O147" i="14"/>
  <c r="N147" i="14"/>
  <c r="M147" i="14"/>
  <c r="L147" i="14"/>
  <c r="K147" i="14"/>
  <c r="X146" i="14"/>
  <c r="T146" i="14"/>
  <c r="S146" i="14"/>
  <c r="R146" i="14"/>
  <c r="Q146" i="14"/>
  <c r="P146" i="14"/>
  <c r="O146" i="14"/>
  <c r="N146" i="14"/>
  <c r="M146" i="14"/>
  <c r="L146" i="14"/>
  <c r="K146" i="14"/>
  <c r="X145" i="14"/>
  <c r="T145" i="14"/>
  <c r="S145" i="14"/>
  <c r="R145" i="14"/>
  <c r="Q145" i="14"/>
  <c r="P145" i="14"/>
  <c r="O145" i="14"/>
  <c r="N145" i="14"/>
  <c r="M145" i="14"/>
  <c r="L145" i="14"/>
  <c r="K145" i="14"/>
  <c r="X144" i="14"/>
  <c r="T144" i="14"/>
  <c r="S144" i="14"/>
  <c r="R144" i="14"/>
  <c r="Q144" i="14"/>
  <c r="P144" i="14"/>
  <c r="O144" i="14"/>
  <c r="N144" i="14"/>
  <c r="M144" i="14"/>
  <c r="L144" i="14"/>
  <c r="K144" i="14"/>
  <c r="X143" i="14"/>
  <c r="T143" i="14"/>
  <c r="S143" i="14"/>
  <c r="R143" i="14"/>
  <c r="Q143" i="14"/>
  <c r="P143" i="14"/>
  <c r="O143" i="14"/>
  <c r="N143" i="14"/>
  <c r="M143" i="14"/>
  <c r="L143" i="14"/>
  <c r="K143" i="14"/>
  <c r="X142" i="14"/>
  <c r="T142" i="14"/>
  <c r="S142" i="14"/>
  <c r="R142" i="14"/>
  <c r="Q142" i="14"/>
  <c r="P142" i="14"/>
  <c r="O142" i="14"/>
  <c r="N142" i="14"/>
  <c r="M142" i="14"/>
  <c r="L142" i="14"/>
  <c r="K142" i="14"/>
  <c r="X140" i="14"/>
  <c r="T140" i="14"/>
  <c r="S140" i="14"/>
  <c r="R140" i="14"/>
  <c r="Q140" i="14"/>
  <c r="P140" i="14"/>
  <c r="O140" i="14"/>
  <c r="N140" i="14"/>
  <c r="M140" i="14"/>
  <c r="L140" i="14"/>
  <c r="K140" i="14"/>
  <c r="X139" i="14"/>
  <c r="T139" i="14"/>
  <c r="S139" i="14"/>
  <c r="R139" i="14"/>
  <c r="Q139" i="14"/>
  <c r="P139" i="14"/>
  <c r="O139" i="14"/>
  <c r="N139" i="14"/>
  <c r="M139" i="14"/>
  <c r="L139" i="14"/>
  <c r="K139" i="14"/>
  <c r="X138" i="14"/>
  <c r="T138" i="14"/>
  <c r="S138" i="14"/>
  <c r="R138" i="14"/>
  <c r="Q138" i="14"/>
  <c r="P138" i="14"/>
  <c r="O138" i="14"/>
  <c r="N138" i="14"/>
  <c r="M138" i="14"/>
  <c r="L138" i="14"/>
  <c r="K138" i="14"/>
  <c r="X137" i="14"/>
  <c r="T137" i="14"/>
  <c r="S137" i="14"/>
  <c r="R137" i="14"/>
  <c r="Q137" i="14"/>
  <c r="P137" i="14"/>
  <c r="O137" i="14"/>
  <c r="N137" i="14"/>
  <c r="M137" i="14"/>
  <c r="L137" i="14"/>
  <c r="K137" i="14"/>
  <c r="X136" i="14"/>
  <c r="T136" i="14"/>
  <c r="S136" i="14"/>
  <c r="R136" i="14"/>
  <c r="Q136" i="14"/>
  <c r="P136" i="14"/>
  <c r="O136" i="14"/>
  <c r="N136" i="14"/>
  <c r="L136" i="14"/>
  <c r="K136" i="14"/>
  <c r="X135" i="14"/>
  <c r="T135" i="14"/>
  <c r="S135" i="14"/>
  <c r="R135" i="14"/>
  <c r="Q135" i="14"/>
  <c r="P135" i="14"/>
  <c r="O135" i="14"/>
  <c r="N135" i="14"/>
  <c r="M135" i="14"/>
  <c r="L135" i="14"/>
  <c r="K135" i="14"/>
  <c r="X134" i="14"/>
  <c r="T134" i="14"/>
  <c r="S134" i="14"/>
  <c r="R134" i="14"/>
  <c r="Q134" i="14"/>
  <c r="P134" i="14"/>
  <c r="O134" i="14"/>
  <c r="N134" i="14"/>
  <c r="M134" i="14"/>
  <c r="L134" i="14"/>
  <c r="K134" i="14"/>
  <c r="X133" i="14"/>
  <c r="T133" i="14"/>
  <c r="S133" i="14"/>
  <c r="R133" i="14"/>
  <c r="Q133" i="14"/>
  <c r="P133" i="14"/>
  <c r="O133" i="14"/>
  <c r="N133" i="14"/>
  <c r="M133" i="14"/>
  <c r="L133" i="14"/>
  <c r="K133" i="14"/>
  <c r="X132" i="14"/>
  <c r="T132" i="14"/>
  <c r="S132" i="14"/>
  <c r="R132" i="14"/>
  <c r="Q132" i="14"/>
  <c r="P132" i="14"/>
  <c r="O132" i="14"/>
  <c r="N132" i="14"/>
  <c r="M132" i="14"/>
  <c r="L132" i="14"/>
  <c r="K132" i="14"/>
  <c r="X131" i="14"/>
  <c r="T131" i="14"/>
  <c r="S131" i="14"/>
  <c r="R131" i="14"/>
  <c r="Q131" i="14"/>
  <c r="P131" i="14"/>
  <c r="O131" i="14"/>
  <c r="N131" i="14"/>
  <c r="M131" i="14"/>
  <c r="L131" i="14"/>
  <c r="K131" i="14"/>
  <c r="X130" i="14"/>
  <c r="T130" i="14"/>
  <c r="S130" i="14"/>
  <c r="R130" i="14"/>
  <c r="Q130" i="14"/>
  <c r="P130" i="14"/>
  <c r="O130" i="14"/>
  <c r="N130" i="14"/>
  <c r="M130" i="14"/>
  <c r="L130" i="14"/>
  <c r="K130" i="14"/>
  <c r="X129" i="14"/>
  <c r="T129" i="14"/>
  <c r="S129" i="14"/>
  <c r="R129" i="14"/>
  <c r="Q129" i="14"/>
  <c r="P129" i="14"/>
  <c r="O129" i="14"/>
  <c r="N129" i="14"/>
  <c r="M129" i="14"/>
  <c r="L129" i="14"/>
  <c r="K129" i="14"/>
  <c r="X128" i="14"/>
  <c r="T128" i="14"/>
  <c r="S128" i="14"/>
  <c r="R128" i="14"/>
  <c r="Q128" i="14"/>
  <c r="P128" i="14"/>
  <c r="O128" i="14"/>
  <c r="N128" i="14"/>
  <c r="M128" i="14"/>
  <c r="L128" i="14"/>
  <c r="K128" i="14"/>
  <c r="X127" i="14"/>
  <c r="T127" i="14"/>
  <c r="S127" i="14"/>
  <c r="R127" i="14"/>
  <c r="Q127" i="14"/>
  <c r="P127" i="14"/>
  <c r="O127" i="14"/>
  <c r="N127" i="14"/>
  <c r="M127" i="14"/>
  <c r="L127" i="14"/>
  <c r="K127" i="14"/>
  <c r="X126" i="14"/>
  <c r="T126" i="14"/>
  <c r="S126" i="14"/>
  <c r="R126" i="14"/>
  <c r="Q126" i="14"/>
  <c r="P126" i="14"/>
  <c r="O126" i="14"/>
  <c r="N126" i="14"/>
  <c r="M126" i="14"/>
  <c r="L126" i="14"/>
  <c r="K126" i="14"/>
  <c r="X125" i="14"/>
  <c r="T125" i="14"/>
  <c r="S125" i="14"/>
  <c r="R125" i="14"/>
  <c r="Q125" i="14"/>
  <c r="P125" i="14"/>
  <c r="O125" i="14"/>
  <c r="N125" i="14"/>
  <c r="M125" i="14"/>
  <c r="L125" i="14"/>
  <c r="X124" i="14"/>
  <c r="T124" i="14"/>
  <c r="S124" i="14"/>
  <c r="R124" i="14"/>
  <c r="Q124" i="14"/>
  <c r="P124" i="14"/>
  <c r="O124" i="14"/>
  <c r="N124" i="14"/>
  <c r="M124" i="14"/>
  <c r="L124" i="14"/>
  <c r="K124" i="14"/>
  <c r="X123" i="14"/>
  <c r="T123" i="14"/>
  <c r="S123" i="14"/>
  <c r="R123" i="14"/>
  <c r="Q123" i="14"/>
  <c r="P123" i="14"/>
  <c r="O123" i="14"/>
  <c r="N123" i="14"/>
  <c r="M123" i="14"/>
  <c r="L123" i="14"/>
  <c r="K123" i="14"/>
  <c r="X122" i="14"/>
  <c r="T122" i="14"/>
  <c r="S122" i="14"/>
  <c r="R122" i="14"/>
  <c r="Q122" i="14"/>
  <c r="P122" i="14"/>
  <c r="O122" i="14"/>
  <c r="N122" i="14"/>
  <c r="M122" i="14"/>
  <c r="L122" i="14"/>
  <c r="K122" i="14"/>
  <c r="X121" i="14"/>
  <c r="T121" i="14"/>
  <c r="S121" i="14"/>
  <c r="R121" i="14"/>
  <c r="Q121" i="14"/>
  <c r="P121" i="14"/>
  <c r="O121" i="14"/>
  <c r="N121" i="14"/>
  <c r="M121" i="14"/>
  <c r="L121" i="14"/>
  <c r="K121" i="14"/>
  <c r="X120" i="14"/>
  <c r="T120" i="14"/>
  <c r="S120" i="14"/>
  <c r="R120" i="14"/>
  <c r="Q120" i="14"/>
  <c r="P120" i="14"/>
  <c r="O120" i="14"/>
  <c r="N120" i="14"/>
  <c r="M120" i="14"/>
  <c r="L120" i="14"/>
  <c r="K120" i="14"/>
  <c r="X119" i="14"/>
  <c r="T119" i="14"/>
  <c r="S119" i="14"/>
  <c r="R119" i="14"/>
  <c r="Q119" i="14"/>
  <c r="P119" i="14"/>
  <c r="O119" i="14"/>
  <c r="N119" i="14"/>
  <c r="M119" i="14"/>
  <c r="L119" i="14"/>
  <c r="K119" i="14"/>
  <c r="X118" i="14"/>
  <c r="T118" i="14"/>
  <c r="S118" i="14"/>
  <c r="R118" i="14"/>
  <c r="Q118" i="14"/>
  <c r="P118" i="14"/>
  <c r="O118" i="14"/>
  <c r="N118" i="14"/>
  <c r="M118" i="14"/>
  <c r="L118" i="14"/>
  <c r="K118" i="14"/>
  <c r="X117" i="14"/>
  <c r="T117" i="14"/>
  <c r="S117" i="14"/>
  <c r="R117" i="14"/>
  <c r="Q117" i="14"/>
  <c r="P117" i="14"/>
  <c r="O117" i="14"/>
  <c r="N117" i="14"/>
  <c r="M117" i="14"/>
  <c r="L117" i="14"/>
  <c r="K117" i="14"/>
  <c r="X116" i="14"/>
  <c r="T116" i="14"/>
  <c r="S116" i="14"/>
  <c r="R116" i="14"/>
  <c r="Q116" i="14"/>
  <c r="P116" i="14"/>
  <c r="O116" i="14"/>
  <c r="N116" i="14"/>
  <c r="M116" i="14"/>
  <c r="L116" i="14"/>
  <c r="K116" i="14"/>
  <c r="X115" i="14"/>
  <c r="T115" i="14"/>
  <c r="S115" i="14"/>
  <c r="R115" i="14"/>
  <c r="Q115" i="14"/>
  <c r="P115" i="14"/>
  <c r="O115" i="14"/>
  <c r="N115" i="14"/>
  <c r="M115" i="14"/>
  <c r="L115" i="14"/>
  <c r="K115" i="14"/>
  <c r="X114" i="14"/>
  <c r="T114" i="14"/>
  <c r="S114" i="14"/>
  <c r="R114" i="14"/>
  <c r="Q114" i="14"/>
  <c r="P114" i="14"/>
  <c r="O114" i="14"/>
  <c r="N114" i="14"/>
  <c r="M114" i="14"/>
  <c r="L114" i="14"/>
  <c r="K114" i="14"/>
  <c r="X113" i="14"/>
  <c r="T113" i="14"/>
  <c r="S113" i="14"/>
  <c r="R113" i="14"/>
  <c r="Q113" i="14"/>
  <c r="P113" i="14"/>
  <c r="O113" i="14"/>
  <c r="N113" i="14"/>
  <c r="M113" i="14"/>
  <c r="L113" i="14"/>
  <c r="K113" i="14"/>
  <c r="X112" i="14"/>
  <c r="T112" i="14"/>
  <c r="S112" i="14"/>
  <c r="R112" i="14"/>
  <c r="Q112" i="14"/>
  <c r="P112" i="14"/>
  <c r="O112" i="14"/>
  <c r="N112" i="14"/>
  <c r="M112" i="14"/>
  <c r="L112" i="14"/>
  <c r="K112" i="14"/>
  <c r="X111" i="14"/>
  <c r="T111" i="14"/>
  <c r="S111" i="14"/>
  <c r="R111" i="14"/>
  <c r="Q111" i="14"/>
  <c r="P111" i="14"/>
  <c r="O111" i="14"/>
  <c r="N111" i="14"/>
  <c r="M111" i="14"/>
  <c r="L111" i="14"/>
  <c r="K111" i="14"/>
  <c r="T110" i="14"/>
  <c r="S110" i="14"/>
  <c r="R110" i="14"/>
  <c r="Q110" i="14"/>
  <c r="P110" i="14"/>
  <c r="O110" i="14"/>
  <c r="N110" i="14"/>
  <c r="M110" i="14"/>
  <c r="L110" i="14"/>
  <c r="K110" i="14"/>
  <c r="T109" i="14"/>
  <c r="S109" i="14"/>
  <c r="R109" i="14"/>
  <c r="Q109" i="14"/>
  <c r="P109" i="14"/>
  <c r="O109" i="14"/>
  <c r="N109" i="14"/>
  <c r="M109" i="14"/>
  <c r="L109" i="14"/>
  <c r="K109" i="14"/>
  <c r="X108" i="14"/>
  <c r="T108" i="14"/>
  <c r="S108" i="14"/>
  <c r="R108" i="14"/>
  <c r="Q108" i="14"/>
  <c r="P108" i="14"/>
  <c r="O108" i="14"/>
  <c r="N108" i="14"/>
  <c r="M108" i="14"/>
  <c r="L108" i="14"/>
  <c r="K108" i="14"/>
  <c r="X107" i="14"/>
  <c r="T107" i="14"/>
  <c r="S107" i="14"/>
  <c r="R107" i="14"/>
  <c r="Q107" i="14"/>
  <c r="P107" i="14"/>
  <c r="O107" i="14"/>
  <c r="N107" i="14"/>
  <c r="M107" i="14"/>
  <c r="L107" i="14"/>
  <c r="K107" i="14"/>
  <c r="X106" i="14"/>
  <c r="T106" i="14"/>
  <c r="S106" i="14"/>
  <c r="R106" i="14"/>
  <c r="Q106" i="14"/>
  <c r="P106" i="14"/>
  <c r="O106" i="14"/>
  <c r="N106" i="14"/>
  <c r="M106" i="14"/>
  <c r="L106" i="14"/>
  <c r="K106" i="14"/>
  <c r="X105" i="14"/>
  <c r="T105" i="14"/>
  <c r="S105" i="14"/>
  <c r="R105" i="14"/>
  <c r="Q105" i="14"/>
  <c r="P105" i="14"/>
  <c r="O105" i="14"/>
  <c r="N105" i="14"/>
  <c r="M105" i="14"/>
  <c r="L105" i="14"/>
  <c r="K105" i="14"/>
  <c r="X104" i="14"/>
  <c r="T104" i="14"/>
  <c r="S104" i="14"/>
  <c r="R104" i="14"/>
  <c r="Q104" i="14"/>
  <c r="P104" i="14"/>
  <c r="O104" i="14"/>
  <c r="N104" i="14"/>
  <c r="M104" i="14"/>
  <c r="L104" i="14"/>
  <c r="K104" i="14"/>
  <c r="X103" i="14"/>
  <c r="T103" i="14"/>
  <c r="S103" i="14"/>
  <c r="R103" i="14"/>
  <c r="Q103" i="14"/>
  <c r="P103" i="14"/>
  <c r="O103" i="14"/>
  <c r="N103" i="14"/>
  <c r="M103" i="14"/>
  <c r="L103" i="14"/>
  <c r="K103" i="14"/>
  <c r="X102" i="14"/>
  <c r="T102" i="14"/>
  <c r="S102" i="14"/>
  <c r="R102" i="14"/>
  <c r="Q102" i="14"/>
  <c r="P102" i="14"/>
  <c r="O102" i="14"/>
  <c r="N102" i="14"/>
  <c r="M102" i="14"/>
  <c r="L102" i="14"/>
  <c r="K102" i="14"/>
  <c r="X101" i="14"/>
  <c r="T101" i="14"/>
  <c r="S101" i="14"/>
  <c r="R101" i="14"/>
  <c r="Q101" i="14"/>
  <c r="P101" i="14"/>
  <c r="O101" i="14"/>
  <c r="N101" i="14"/>
  <c r="M101" i="14"/>
  <c r="L101" i="14"/>
  <c r="K101" i="14"/>
  <c r="X100" i="14"/>
  <c r="T100" i="14"/>
  <c r="S100" i="14"/>
  <c r="R100" i="14"/>
  <c r="Q100" i="14"/>
  <c r="P100" i="14"/>
  <c r="O100" i="14"/>
  <c r="N100" i="14"/>
  <c r="M100" i="14"/>
  <c r="L100" i="14"/>
  <c r="K100" i="14"/>
  <c r="X99" i="14"/>
  <c r="T99" i="14"/>
  <c r="S99" i="14"/>
  <c r="R99" i="14"/>
  <c r="Q99" i="14"/>
  <c r="P99" i="14"/>
  <c r="O99" i="14"/>
  <c r="N99" i="14"/>
  <c r="M99" i="14"/>
  <c r="L99" i="14"/>
  <c r="K99" i="14"/>
  <c r="X98" i="14"/>
  <c r="T98" i="14"/>
  <c r="S98" i="14"/>
  <c r="R98" i="14"/>
  <c r="Q98" i="14"/>
  <c r="P98" i="14"/>
  <c r="O98" i="14"/>
  <c r="N98" i="14"/>
  <c r="M98" i="14"/>
  <c r="L98" i="14"/>
  <c r="K98" i="14"/>
  <c r="X97" i="14"/>
  <c r="T97" i="14"/>
  <c r="S97" i="14"/>
  <c r="R97" i="14"/>
  <c r="Q97" i="14"/>
  <c r="P97" i="14"/>
  <c r="O97" i="14"/>
  <c r="N97" i="14"/>
  <c r="M97" i="14"/>
  <c r="L97" i="14"/>
  <c r="K97" i="14"/>
  <c r="X96" i="14"/>
  <c r="T96" i="14"/>
  <c r="S96" i="14"/>
  <c r="R96" i="14"/>
  <c r="Q96" i="14"/>
  <c r="P96" i="14"/>
  <c r="O96" i="14"/>
  <c r="N96" i="14"/>
  <c r="M96" i="14"/>
  <c r="L96" i="14"/>
  <c r="K96" i="14"/>
  <c r="X95" i="14"/>
  <c r="T95" i="14"/>
  <c r="S95" i="14"/>
  <c r="R95" i="14"/>
  <c r="Q95" i="14"/>
  <c r="P95" i="14"/>
  <c r="O95" i="14"/>
  <c r="N95" i="14"/>
  <c r="M95" i="14"/>
  <c r="L95" i="14"/>
  <c r="K95" i="14"/>
  <c r="X94" i="14"/>
  <c r="T94" i="14"/>
  <c r="S94" i="14"/>
  <c r="R94" i="14"/>
  <c r="Q94" i="14"/>
  <c r="P94" i="14"/>
  <c r="O94" i="14"/>
  <c r="N94" i="14"/>
  <c r="M94" i="14"/>
  <c r="L94" i="14"/>
  <c r="K94" i="14"/>
  <c r="X93" i="14"/>
  <c r="T93" i="14"/>
  <c r="S93" i="14"/>
  <c r="R93" i="14"/>
  <c r="Q93" i="14"/>
  <c r="P93" i="14"/>
  <c r="O93" i="14"/>
  <c r="N93" i="14"/>
  <c r="M93" i="14"/>
  <c r="L93" i="14"/>
  <c r="K93" i="14"/>
  <c r="X92" i="14"/>
  <c r="T92" i="14"/>
  <c r="S92" i="14"/>
  <c r="R92" i="14"/>
  <c r="Q92" i="14"/>
  <c r="P92" i="14"/>
  <c r="O92" i="14"/>
  <c r="N92" i="14"/>
  <c r="M92" i="14"/>
  <c r="L92" i="14"/>
  <c r="K92" i="14"/>
  <c r="X91" i="14"/>
  <c r="T91" i="14"/>
  <c r="S91" i="14"/>
  <c r="R91" i="14"/>
  <c r="Q91" i="14"/>
  <c r="P91" i="14"/>
  <c r="O91" i="14"/>
  <c r="N91" i="14"/>
  <c r="M91" i="14"/>
  <c r="L91" i="14"/>
  <c r="K91" i="14"/>
  <c r="X90" i="14"/>
  <c r="T90" i="14"/>
  <c r="S90" i="14"/>
  <c r="R90" i="14"/>
  <c r="Q90" i="14"/>
  <c r="P90" i="14"/>
  <c r="O90" i="14"/>
  <c r="N90" i="14"/>
  <c r="M90" i="14"/>
  <c r="L90" i="14"/>
  <c r="K90" i="14"/>
  <c r="X89" i="14"/>
  <c r="T89" i="14"/>
  <c r="S89" i="14"/>
  <c r="R89" i="14"/>
  <c r="Q89" i="14"/>
  <c r="P89" i="14"/>
  <c r="O89" i="14"/>
  <c r="N89" i="14"/>
  <c r="M89" i="14"/>
  <c r="L89" i="14"/>
  <c r="K89" i="14"/>
  <c r="X88" i="14"/>
  <c r="T88" i="14"/>
  <c r="S88" i="14"/>
  <c r="R88" i="14"/>
  <c r="Q88" i="14"/>
  <c r="P88" i="14"/>
  <c r="O88" i="14"/>
  <c r="N88" i="14"/>
  <c r="M88" i="14"/>
  <c r="L88" i="14"/>
  <c r="K88" i="14"/>
  <c r="X87" i="14"/>
  <c r="T87" i="14"/>
  <c r="S87" i="14"/>
  <c r="R87" i="14"/>
  <c r="Q87" i="14"/>
  <c r="P87" i="14"/>
  <c r="O87" i="14"/>
  <c r="N87" i="14"/>
  <c r="M87" i="14"/>
  <c r="L87" i="14"/>
  <c r="K87" i="14"/>
  <c r="X86" i="14"/>
  <c r="T86" i="14"/>
  <c r="S86" i="14"/>
  <c r="R86" i="14"/>
  <c r="Q86" i="14"/>
  <c r="P86" i="14"/>
  <c r="O86" i="14"/>
  <c r="N86" i="14"/>
  <c r="M86" i="14"/>
  <c r="L86" i="14"/>
  <c r="K86" i="14"/>
  <c r="X85" i="14"/>
  <c r="T85" i="14"/>
  <c r="S85" i="14"/>
  <c r="R85" i="14"/>
  <c r="Q85" i="14"/>
  <c r="P85" i="14"/>
  <c r="O85" i="14"/>
  <c r="N85" i="14"/>
  <c r="M85" i="14"/>
  <c r="L85" i="14"/>
  <c r="K85" i="14"/>
  <c r="X84" i="14"/>
  <c r="T84" i="14"/>
  <c r="S84" i="14"/>
  <c r="R84" i="14"/>
  <c r="Q84" i="14"/>
  <c r="P84" i="14"/>
  <c r="O84" i="14"/>
  <c r="N84" i="14"/>
  <c r="M84" i="14"/>
  <c r="L84" i="14"/>
  <c r="K84" i="14"/>
  <c r="X83" i="14"/>
  <c r="T83" i="14"/>
  <c r="S83" i="14"/>
  <c r="R83" i="14"/>
  <c r="Q83" i="14"/>
  <c r="P83" i="14"/>
  <c r="O83" i="14"/>
  <c r="N83" i="14"/>
  <c r="M83" i="14"/>
  <c r="L83" i="14"/>
  <c r="K83" i="14"/>
  <c r="X82" i="14"/>
  <c r="T82" i="14"/>
  <c r="S82" i="14"/>
  <c r="R82" i="14"/>
  <c r="Q82" i="14"/>
  <c r="P82" i="14"/>
  <c r="O82" i="14"/>
  <c r="N82" i="14"/>
  <c r="M82" i="14"/>
  <c r="L82" i="14"/>
  <c r="K82" i="14"/>
  <c r="X81" i="14"/>
  <c r="T81" i="14"/>
  <c r="S81" i="14"/>
  <c r="R81" i="14"/>
  <c r="Q81" i="14"/>
  <c r="P81" i="14"/>
  <c r="O81" i="14"/>
  <c r="N81" i="14"/>
  <c r="M81" i="14"/>
  <c r="L81" i="14"/>
  <c r="K81" i="14"/>
  <c r="X80" i="14"/>
  <c r="T80" i="14"/>
  <c r="S80" i="14"/>
  <c r="R80" i="14"/>
  <c r="Q80" i="14"/>
  <c r="P80" i="14"/>
  <c r="O80" i="14"/>
  <c r="N80" i="14"/>
  <c r="M80" i="14"/>
  <c r="L80" i="14"/>
  <c r="K80" i="14"/>
  <c r="X79" i="14"/>
  <c r="T79" i="14"/>
  <c r="S79" i="14"/>
  <c r="R79" i="14"/>
  <c r="Q79" i="14"/>
  <c r="P79" i="14"/>
  <c r="O79" i="14"/>
  <c r="N79" i="14"/>
  <c r="M79" i="14"/>
  <c r="L79" i="14"/>
  <c r="K79" i="14"/>
  <c r="X78" i="14"/>
  <c r="T78" i="14"/>
  <c r="S78" i="14"/>
  <c r="R78" i="14"/>
  <c r="Q78" i="14"/>
  <c r="P78" i="14"/>
  <c r="O78" i="14"/>
  <c r="N78" i="14"/>
  <c r="M78" i="14"/>
  <c r="L78" i="14"/>
  <c r="K78" i="14"/>
  <c r="X77" i="14"/>
  <c r="T77" i="14"/>
  <c r="S77" i="14"/>
  <c r="R77" i="14"/>
  <c r="Q77" i="14"/>
  <c r="P77" i="14"/>
  <c r="O77" i="14"/>
  <c r="N77" i="14"/>
  <c r="M77" i="14"/>
  <c r="L77" i="14"/>
  <c r="K77" i="14"/>
  <c r="X76" i="14"/>
  <c r="T76" i="14"/>
  <c r="S76" i="14"/>
  <c r="R76" i="14"/>
  <c r="Q76" i="14"/>
  <c r="P76" i="14"/>
  <c r="O76" i="14"/>
  <c r="N76" i="14"/>
  <c r="M76" i="14"/>
  <c r="L76" i="14"/>
  <c r="K76" i="14"/>
  <c r="X75" i="14"/>
  <c r="T75" i="14"/>
  <c r="S75" i="14"/>
  <c r="R75" i="14"/>
  <c r="Q75" i="14"/>
  <c r="P75" i="14"/>
  <c r="O75" i="14"/>
  <c r="N75" i="14"/>
  <c r="M75" i="14"/>
  <c r="L75" i="14"/>
  <c r="K75" i="14"/>
  <c r="X74" i="14"/>
  <c r="T74" i="14"/>
  <c r="S74" i="14"/>
  <c r="R74" i="14"/>
  <c r="Q74" i="14"/>
  <c r="P74" i="14"/>
  <c r="O74" i="14"/>
  <c r="N74" i="14"/>
  <c r="M74" i="14"/>
  <c r="L74" i="14"/>
  <c r="K74" i="14"/>
  <c r="X73" i="14"/>
  <c r="T73" i="14"/>
  <c r="S73" i="14"/>
  <c r="R73" i="14"/>
  <c r="Q73" i="14"/>
  <c r="P73" i="14"/>
  <c r="O73" i="14"/>
  <c r="N73" i="14"/>
  <c r="M73" i="14"/>
  <c r="L73" i="14"/>
  <c r="K73" i="14"/>
  <c r="X72" i="14"/>
  <c r="T72" i="14"/>
  <c r="S72" i="14"/>
  <c r="R72" i="14"/>
  <c r="Q72" i="14"/>
  <c r="P72" i="14"/>
  <c r="O72" i="14"/>
  <c r="N72" i="14"/>
  <c r="M72" i="14"/>
  <c r="L72" i="14"/>
  <c r="K72" i="14"/>
  <c r="X71" i="14"/>
  <c r="T71" i="14"/>
  <c r="S71" i="14"/>
  <c r="R71" i="14"/>
  <c r="Q71" i="14"/>
  <c r="P71" i="14"/>
  <c r="O71" i="14"/>
  <c r="N71" i="14"/>
  <c r="M71" i="14"/>
  <c r="L71" i="14"/>
  <c r="K71" i="14"/>
  <c r="X70" i="14"/>
  <c r="T70" i="14"/>
  <c r="S70" i="14"/>
  <c r="R70" i="14"/>
  <c r="Q70" i="14"/>
  <c r="P70" i="14"/>
  <c r="O70" i="14"/>
  <c r="N70" i="14"/>
  <c r="M70" i="14"/>
  <c r="L70" i="14"/>
  <c r="K70" i="14"/>
  <c r="X69" i="14"/>
  <c r="T69" i="14"/>
  <c r="S69" i="14"/>
  <c r="R69" i="14"/>
  <c r="Q69" i="14"/>
  <c r="P69" i="14"/>
  <c r="O69" i="14"/>
  <c r="N69" i="14"/>
  <c r="M69" i="14"/>
  <c r="K69" i="14"/>
  <c r="X68" i="14"/>
  <c r="T68" i="14"/>
  <c r="S68" i="14"/>
  <c r="R68" i="14"/>
  <c r="Q68" i="14"/>
  <c r="P68" i="14"/>
  <c r="O68" i="14"/>
  <c r="N68" i="14"/>
  <c r="M68" i="14"/>
  <c r="L68" i="14"/>
  <c r="K68" i="14"/>
  <c r="X67" i="14"/>
  <c r="T67" i="14"/>
  <c r="S67" i="14"/>
  <c r="R67" i="14"/>
  <c r="Q67" i="14"/>
  <c r="P67" i="14"/>
  <c r="O67" i="14"/>
  <c r="N67" i="14"/>
  <c r="M67" i="14"/>
  <c r="L67" i="14"/>
  <c r="K67" i="14"/>
  <c r="X66" i="14"/>
  <c r="T66" i="14"/>
  <c r="S66" i="14"/>
  <c r="R66" i="14"/>
  <c r="Q66" i="14"/>
  <c r="P66" i="14"/>
  <c r="O66" i="14"/>
  <c r="N66" i="14"/>
  <c r="M66" i="14"/>
  <c r="L66" i="14"/>
  <c r="K66" i="14"/>
  <c r="X65" i="14"/>
  <c r="T65" i="14"/>
  <c r="S65" i="14"/>
  <c r="R65" i="14"/>
  <c r="Q65" i="14"/>
  <c r="P65" i="14"/>
  <c r="O65" i="14"/>
  <c r="N65" i="14"/>
  <c r="M65" i="14"/>
  <c r="L65" i="14"/>
  <c r="K65" i="14"/>
  <c r="X64" i="14"/>
  <c r="T64" i="14"/>
  <c r="S64" i="14"/>
  <c r="R64" i="14"/>
  <c r="Q64" i="14"/>
  <c r="P64" i="14"/>
  <c r="O64" i="14"/>
  <c r="N64" i="14"/>
  <c r="M64" i="14"/>
  <c r="L64" i="14"/>
  <c r="K64" i="14"/>
  <c r="X63" i="14"/>
  <c r="T63" i="14"/>
  <c r="S63" i="14"/>
  <c r="R63" i="14"/>
  <c r="Q63" i="14"/>
  <c r="P63" i="14"/>
  <c r="O63" i="14"/>
  <c r="N63" i="14"/>
  <c r="M63" i="14"/>
  <c r="L63" i="14"/>
  <c r="K63" i="14"/>
  <c r="X62" i="14"/>
  <c r="T62" i="14"/>
  <c r="S62" i="14"/>
  <c r="R62" i="14"/>
  <c r="Q62" i="14"/>
  <c r="P62" i="14"/>
  <c r="O62" i="14"/>
  <c r="N62" i="14"/>
  <c r="M62" i="14"/>
  <c r="L62" i="14"/>
  <c r="K62" i="14"/>
  <c r="X61" i="14"/>
  <c r="T61" i="14"/>
  <c r="S61" i="14"/>
  <c r="R61" i="14"/>
  <c r="Q61" i="14"/>
  <c r="P61" i="14"/>
  <c r="O61" i="14"/>
  <c r="N61" i="14"/>
  <c r="M61" i="14"/>
  <c r="L61" i="14"/>
  <c r="K61" i="14"/>
  <c r="X60" i="14"/>
  <c r="T60" i="14"/>
  <c r="S60" i="14"/>
  <c r="R60" i="14"/>
  <c r="Q60" i="14"/>
  <c r="P60" i="14"/>
  <c r="O60" i="14"/>
  <c r="N60" i="14"/>
  <c r="M60" i="14"/>
  <c r="L60" i="14"/>
  <c r="K60" i="14"/>
  <c r="X59" i="14"/>
  <c r="T59" i="14"/>
  <c r="S59" i="14"/>
  <c r="R59" i="14"/>
  <c r="Q59" i="14"/>
  <c r="P59" i="14"/>
  <c r="O59" i="14"/>
  <c r="N59" i="14"/>
  <c r="M59" i="14"/>
  <c r="L59" i="14"/>
  <c r="K59" i="14"/>
  <c r="X58" i="14"/>
  <c r="T58" i="14"/>
  <c r="S58" i="14"/>
  <c r="R58" i="14"/>
  <c r="Q58" i="14"/>
  <c r="P58" i="14"/>
  <c r="O58" i="14"/>
  <c r="N58" i="14"/>
  <c r="M58" i="14"/>
  <c r="L58" i="14"/>
  <c r="K58" i="14"/>
  <c r="X57" i="14"/>
  <c r="T57" i="14"/>
  <c r="S57" i="14"/>
  <c r="R57" i="14"/>
  <c r="Q57" i="14"/>
  <c r="P57" i="14"/>
  <c r="O57" i="14"/>
  <c r="N57" i="14"/>
  <c r="M57" i="14"/>
  <c r="L57" i="14"/>
  <c r="K57" i="14"/>
  <c r="X56" i="14"/>
  <c r="T56" i="14"/>
  <c r="S56" i="14"/>
  <c r="R56" i="14"/>
  <c r="Q56" i="14"/>
  <c r="P56" i="14"/>
  <c r="O56" i="14"/>
  <c r="N56" i="14"/>
  <c r="M56" i="14"/>
  <c r="L56" i="14"/>
  <c r="K56" i="14"/>
  <c r="X55" i="14"/>
  <c r="T55" i="14"/>
  <c r="S55" i="14"/>
  <c r="R55" i="14"/>
  <c r="Q55" i="14"/>
  <c r="P55" i="14"/>
  <c r="O55" i="14"/>
  <c r="N55" i="14"/>
  <c r="M55" i="14"/>
  <c r="L55" i="14"/>
  <c r="K55" i="14"/>
  <c r="X54" i="14"/>
  <c r="T54" i="14"/>
  <c r="S54" i="14"/>
  <c r="R54" i="14"/>
  <c r="Q54" i="14"/>
  <c r="P54" i="14"/>
  <c r="O54" i="14"/>
  <c r="N54" i="14"/>
  <c r="M54" i="14"/>
  <c r="L54" i="14"/>
  <c r="K54" i="14"/>
  <c r="X53" i="14"/>
  <c r="T53" i="14"/>
  <c r="S53" i="14"/>
  <c r="R53" i="14"/>
  <c r="Q53" i="14"/>
  <c r="P53" i="14"/>
  <c r="O53" i="14"/>
  <c r="N53" i="14"/>
  <c r="M53" i="14"/>
  <c r="L53" i="14"/>
  <c r="K53" i="14"/>
  <c r="X52" i="14"/>
  <c r="T52" i="14"/>
  <c r="S52" i="14"/>
  <c r="R52" i="14"/>
  <c r="Q52" i="14"/>
  <c r="P52" i="14"/>
  <c r="O52" i="14"/>
  <c r="N52" i="14"/>
  <c r="M52" i="14"/>
  <c r="L52" i="14"/>
  <c r="K52" i="14"/>
  <c r="X51" i="14"/>
  <c r="T51" i="14"/>
  <c r="S51" i="14"/>
  <c r="R51" i="14"/>
  <c r="Q51" i="14"/>
  <c r="P51" i="14"/>
  <c r="O51" i="14"/>
  <c r="N51" i="14"/>
  <c r="M51" i="14"/>
  <c r="L51" i="14"/>
  <c r="K51" i="14"/>
  <c r="X50" i="14"/>
  <c r="T50" i="14"/>
  <c r="S50" i="14"/>
  <c r="R50" i="14"/>
  <c r="Q50" i="14"/>
  <c r="P50" i="14"/>
  <c r="O50" i="14"/>
  <c r="N50" i="14"/>
  <c r="M50" i="14"/>
  <c r="L50" i="14"/>
  <c r="K50" i="14"/>
  <c r="X49" i="14"/>
  <c r="T49" i="14"/>
  <c r="S49" i="14"/>
  <c r="R49" i="14"/>
  <c r="Q49" i="14"/>
  <c r="P49" i="14"/>
  <c r="O49" i="14"/>
  <c r="N49" i="14"/>
  <c r="M49" i="14"/>
  <c r="L49" i="14"/>
  <c r="K49" i="14"/>
  <c r="X48" i="14"/>
  <c r="T48" i="14"/>
  <c r="S48" i="14"/>
  <c r="R48" i="14"/>
  <c r="Q48" i="14"/>
  <c r="P48" i="14"/>
  <c r="O48" i="14"/>
  <c r="N48" i="14"/>
  <c r="M48" i="14"/>
  <c r="L48" i="14"/>
  <c r="K48" i="14"/>
  <c r="X47" i="14"/>
  <c r="T47" i="14"/>
  <c r="S47" i="14"/>
  <c r="R47" i="14"/>
  <c r="Q47" i="14"/>
  <c r="P47" i="14"/>
  <c r="O47" i="14"/>
  <c r="N47" i="14"/>
  <c r="M47" i="14"/>
  <c r="L47" i="14"/>
  <c r="K47" i="14"/>
  <c r="X46" i="14"/>
  <c r="T46" i="14"/>
  <c r="S46" i="14"/>
  <c r="R46" i="14"/>
  <c r="Q46" i="14"/>
  <c r="P46" i="14"/>
  <c r="O46" i="14"/>
  <c r="N46" i="14"/>
  <c r="M46" i="14"/>
  <c r="L46" i="14"/>
  <c r="K46" i="14"/>
  <c r="X45" i="14"/>
  <c r="T45" i="14"/>
  <c r="S45" i="14"/>
  <c r="R45" i="14"/>
  <c r="Q45" i="14"/>
  <c r="P45" i="14"/>
  <c r="O45" i="14"/>
  <c r="N45" i="14"/>
  <c r="M45" i="14"/>
  <c r="L45" i="14"/>
  <c r="K45" i="14"/>
  <c r="X44" i="14"/>
  <c r="T44" i="14"/>
  <c r="S44" i="14"/>
  <c r="R44" i="14"/>
  <c r="Q44" i="14"/>
  <c r="P44" i="14"/>
  <c r="O44" i="14"/>
  <c r="N44" i="14"/>
  <c r="M44" i="14"/>
  <c r="L44" i="14"/>
  <c r="K44" i="14"/>
  <c r="X43" i="14"/>
  <c r="T43" i="14"/>
  <c r="S43" i="14"/>
  <c r="R43" i="14"/>
  <c r="Q43" i="14"/>
  <c r="P43" i="14"/>
  <c r="O43" i="14"/>
  <c r="N43" i="14"/>
  <c r="M43" i="14"/>
  <c r="L43" i="14"/>
  <c r="K43" i="14"/>
  <c r="X42" i="14"/>
  <c r="T42" i="14"/>
  <c r="S42" i="14"/>
  <c r="R42" i="14"/>
  <c r="Q42" i="14"/>
  <c r="P42" i="14"/>
  <c r="O42" i="14"/>
  <c r="N42" i="14"/>
  <c r="M42" i="14"/>
  <c r="L42" i="14"/>
  <c r="K42" i="14"/>
  <c r="X41" i="14"/>
  <c r="T41" i="14"/>
  <c r="S41" i="14"/>
  <c r="R41" i="14"/>
  <c r="Q41" i="14"/>
  <c r="P41" i="14"/>
  <c r="O41" i="14"/>
  <c r="N41" i="14"/>
  <c r="M41" i="14"/>
  <c r="L41" i="14"/>
  <c r="K41" i="14"/>
  <c r="X40" i="14"/>
  <c r="T40" i="14"/>
  <c r="S40" i="14"/>
  <c r="R40" i="14"/>
  <c r="Q40" i="14"/>
  <c r="P40" i="14"/>
  <c r="O40" i="14"/>
  <c r="N40" i="14"/>
  <c r="M40" i="14"/>
  <c r="L40" i="14"/>
  <c r="K40" i="14"/>
  <c r="X39" i="14"/>
  <c r="T39" i="14"/>
  <c r="S39" i="14"/>
  <c r="R39" i="14"/>
  <c r="Q39" i="14"/>
  <c r="P39" i="14"/>
  <c r="O39" i="14"/>
  <c r="N39" i="14"/>
  <c r="M39" i="14"/>
  <c r="L39" i="14"/>
  <c r="K39" i="14"/>
  <c r="X38" i="14"/>
  <c r="T38" i="14"/>
  <c r="S38" i="14"/>
  <c r="R38" i="14"/>
  <c r="Q38" i="14"/>
  <c r="P38" i="14"/>
  <c r="O38" i="14"/>
  <c r="N38" i="14"/>
  <c r="M38" i="14"/>
  <c r="L38" i="14"/>
  <c r="K38" i="14"/>
  <c r="X37" i="14"/>
  <c r="T37" i="14"/>
  <c r="S37" i="14"/>
  <c r="R37" i="14"/>
  <c r="Q37" i="14"/>
  <c r="P37" i="14"/>
  <c r="O37" i="14"/>
  <c r="N37" i="14"/>
  <c r="M37" i="14"/>
  <c r="L37" i="14"/>
  <c r="K37" i="14"/>
  <c r="X36" i="14"/>
  <c r="T36" i="14"/>
  <c r="S36" i="14"/>
  <c r="R36" i="14"/>
  <c r="Q36" i="14"/>
  <c r="P36" i="14"/>
  <c r="O36" i="14"/>
  <c r="N36" i="14"/>
  <c r="M36" i="14"/>
  <c r="L36" i="14"/>
  <c r="K36" i="14"/>
  <c r="X35" i="14"/>
  <c r="T35" i="14"/>
  <c r="S35" i="14"/>
  <c r="R35" i="14"/>
  <c r="Q35" i="14"/>
  <c r="P35" i="14"/>
  <c r="O35" i="14"/>
  <c r="N35" i="14"/>
  <c r="M35" i="14"/>
  <c r="L35" i="14"/>
  <c r="K35" i="14"/>
  <c r="X34" i="14"/>
  <c r="T34" i="14"/>
  <c r="S34" i="14"/>
  <c r="R34" i="14"/>
  <c r="Q34" i="14"/>
  <c r="P34" i="14"/>
  <c r="O34" i="14"/>
  <c r="N34" i="14"/>
  <c r="M34" i="14"/>
  <c r="L34" i="14"/>
  <c r="K34" i="14"/>
  <c r="X33" i="14"/>
  <c r="T33" i="14"/>
  <c r="S33" i="14"/>
  <c r="R33" i="14"/>
  <c r="Q33" i="14"/>
  <c r="P33" i="14"/>
  <c r="O33" i="14"/>
  <c r="N33" i="14"/>
  <c r="M33" i="14"/>
  <c r="L33" i="14"/>
  <c r="K33" i="14"/>
  <c r="X32" i="14"/>
  <c r="T32" i="14"/>
  <c r="S32" i="14"/>
  <c r="R32" i="14"/>
  <c r="Q32" i="14"/>
  <c r="P32" i="14"/>
  <c r="O32" i="14"/>
  <c r="M32" i="14"/>
  <c r="L32" i="14"/>
  <c r="K32" i="14"/>
  <c r="X31" i="14"/>
  <c r="T31" i="14"/>
  <c r="S31" i="14"/>
  <c r="R31" i="14"/>
  <c r="Q31" i="14"/>
  <c r="P31" i="14"/>
  <c r="O31" i="14"/>
  <c r="N31" i="14"/>
  <c r="M31" i="14"/>
  <c r="L31" i="14"/>
  <c r="K31" i="14"/>
  <c r="X30" i="14"/>
  <c r="T30" i="14"/>
  <c r="S30" i="14"/>
  <c r="R30" i="14"/>
  <c r="Q30" i="14"/>
  <c r="P30" i="14"/>
  <c r="O30" i="14"/>
  <c r="N30" i="14"/>
  <c r="M30" i="14"/>
  <c r="L30" i="14"/>
  <c r="K30" i="14"/>
  <c r="X29" i="14"/>
  <c r="T29" i="14"/>
  <c r="S29" i="14"/>
  <c r="R29" i="14"/>
  <c r="Q29" i="14"/>
  <c r="P29" i="14"/>
  <c r="O29" i="14"/>
  <c r="N29" i="14"/>
  <c r="M29" i="14"/>
  <c r="L29" i="14"/>
  <c r="K29" i="14"/>
  <c r="X28" i="14"/>
  <c r="T28" i="14"/>
  <c r="S28" i="14"/>
  <c r="R28" i="14"/>
  <c r="Q28" i="14"/>
  <c r="P28" i="14"/>
  <c r="O28" i="14"/>
  <c r="N28" i="14"/>
  <c r="M28" i="14"/>
  <c r="L28" i="14"/>
  <c r="K28" i="14"/>
  <c r="X27" i="14"/>
  <c r="T27" i="14"/>
  <c r="S27" i="14"/>
  <c r="R27" i="14"/>
  <c r="Q27" i="14"/>
  <c r="P27" i="14"/>
  <c r="O27" i="14"/>
  <c r="N27" i="14"/>
  <c r="M27" i="14"/>
  <c r="L27" i="14"/>
  <c r="K27" i="14"/>
  <c r="X26" i="14"/>
  <c r="T26" i="14"/>
  <c r="S26" i="14"/>
  <c r="R26" i="14"/>
  <c r="Q26" i="14"/>
  <c r="P26" i="14"/>
  <c r="O26" i="14"/>
  <c r="N26" i="14"/>
  <c r="M26" i="14"/>
  <c r="L26" i="14"/>
  <c r="K26" i="14"/>
  <c r="X25" i="14"/>
  <c r="T25" i="14"/>
  <c r="S25" i="14"/>
  <c r="R25" i="14"/>
  <c r="Q25" i="14"/>
  <c r="P25" i="14"/>
  <c r="O25" i="14"/>
  <c r="N25" i="14"/>
  <c r="M25" i="14"/>
  <c r="L25" i="14"/>
  <c r="K25" i="14"/>
  <c r="X24" i="14"/>
  <c r="T24" i="14"/>
  <c r="S24" i="14"/>
  <c r="R24" i="14"/>
  <c r="Q24" i="14"/>
  <c r="P24" i="14"/>
  <c r="O24" i="14"/>
  <c r="N24" i="14"/>
  <c r="M24" i="14"/>
  <c r="L24" i="14"/>
  <c r="K24" i="14"/>
  <c r="X23" i="14"/>
  <c r="T23" i="14"/>
  <c r="S23" i="14"/>
  <c r="R23" i="14"/>
  <c r="Q23" i="14"/>
  <c r="P23" i="14"/>
  <c r="O23" i="14"/>
  <c r="N23" i="14"/>
  <c r="M23" i="14"/>
  <c r="L23" i="14"/>
  <c r="K23" i="14"/>
  <c r="X22" i="14"/>
  <c r="T22" i="14"/>
  <c r="S22" i="14"/>
  <c r="R22" i="14"/>
  <c r="Q22" i="14"/>
  <c r="P22" i="14"/>
  <c r="O22" i="14"/>
  <c r="N22" i="14"/>
  <c r="M22" i="14"/>
  <c r="L22" i="14"/>
  <c r="K22" i="14"/>
  <c r="X21" i="14"/>
  <c r="T21" i="14"/>
  <c r="S21" i="14"/>
  <c r="R21" i="14"/>
  <c r="Q21" i="14"/>
  <c r="P21" i="14"/>
  <c r="O21" i="14"/>
  <c r="N21" i="14"/>
  <c r="M21" i="14"/>
  <c r="L21" i="14"/>
  <c r="K21" i="14"/>
  <c r="X20" i="14"/>
  <c r="T20" i="14"/>
  <c r="S20" i="14"/>
  <c r="R20" i="14"/>
  <c r="Q20" i="14"/>
  <c r="P20" i="14"/>
  <c r="O20" i="14"/>
  <c r="N20" i="14"/>
  <c r="M20" i="14"/>
  <c r="L20" i="14"/>
  <c r="K20" i="14"/>
  <c r="X19" i="14"/>
  <c r="T19" i="14"/>
  <c r="S19" i="14"/>
  <c r="R19" i="14"/>
  <c r="Q19" i="14"/>
  <c r="P19" i="14"/>
  <c r="O19" i="14"/>
  <c r="N19" i="14"/>
  <c r="M19" i="14"/>
  <c r="L19" i="14"/>
  <c r="K19" i="14"/>
  <c r="X18" i="14"/>
  <c r="T18" i="14"/>
  <c r="S18" i="14"/>
  <c r="R18" i="14"/>
  <c r="Q18" i="14"/>
  <c r="P18" i="14"/>
  <c r="O18" i="14"/>
  <c r="N18" i="14"/>
  <c r="M18" i="14"/>
  <c r="L18" i="14"/>
  <c r="K18" i="14"/>
  <c r="X17" i="14"/>
  <c r="T17" i="14"/>
  <c r="S17" i="14"/>
  <c r="R17" i="14"/>
  <c r="Q17" i="14"/>
  <c r="P17" i="14"/>
  <c r="O17" i="14"/>
  <c r="N17" i="14"/>
  <c r="M17" i="14"/>
  <c r="L17" i="14"/>
  <c r="K17" i="14"/>
  <c r="X16" i="14"/>
  <c r="T16" i="14"/>
  <c r="S16" i="14"/>
  <c r="R16" i="14"/>
  <c r="Q16" i="14"/>
  <c r="P16" i="14"/>
  <c r="O16" i="14"/>
  <c r="N16" i="14"/>
  <c r="M16" i="14"/>
  <c r="L16" i="14"/>
  <c r="K16" i="14"/>
  <c r="X15" i="14"/>
  <c r="T15" i="14"/>
  <c r="S15" i="14"/>
  <c r="R15" i="14"/>
  <c r="Q15" i="14"/>
  <c r="P15" i="14"/>
  <c r="O15" i="14"/>
  <c r="N15" i="14"/>
  <c r="M15" i="14"/>
  <c r="L15" i="14"/>
  <c r="K15" i="14"/>
  <c r="X14" i="14"/>
  <c r="T14" i="14"/>
  <c r="S14" i="14"/>
  <c r="R14" i="14"/>
  <c r="Q14" i="14"/>
  <c r="P14" i="14"/>
  <c r="O14" i="14"/>
  <c r="N14" i="14"/>
  <c r="M14" i="14"/>
  <c r="L14" i="14"/>
  <c r="K14" i="14"/>
  <c r="X13" i="14"/>
  <c r="T13" i="14"/>
  <c r="S13" i="14"/>
  <c r="R13" i="14"/>
  <c r="Q13" i="14"/>
  <c r="P13" i="14"/>
  <c r="O13" i="14"/>
  <c r="N13" i="14"/>
  <c r="M13" i="14"/>
  <c r="L13" i="14"/>
  <c r="K13" i="14"/>
  <c r="X12" i="14"/>
  <c r="T12" i="14"/>
  <c r="S12" i="14"/>
  <c r="R12" i="14"/>
  <c r="Q12" i="14"/>
  <c r="P12" i="14"/>
  <c r="O12" i="14"/>
  <c r="N12" i="14"/>
  <c r="M12" i="14"/>
  <c r="L12" i="14"/>
  <c r="K12" i="14"/>
  <c r="X11" i="14"/>
  <c r="T11" i="14"/>
  <c r="S11" i="14"/>
  <c r="R11" i="14"/>
  <c r="Q11" i="14"/>
  <c r="P11" i="14"/>
  <c r="O11" i="14"/>
  <c r="N11" i="14"/>
  <c r="M11" i="14"/>
  <c r="L11" i="14"/>
  <c r="K11" i="14"/>
  <c r="X10" i="14"/>
  <c r="T10" i="14"/>
  <c r="S10" i="14"/>
  <c r="R10" i="14"/>
  <c r="Q10" i="14"/>
  <c r="P10" i="14"/>
  <c r="O10" i="14"/>
  <c r="N10" i="14"/>
  <c r="M10" i="14"/>
  <c r="L10" i="14"/>
  <c r="K10" i="14"/>
  <c r="X9" i="14"/>
  <c r="T9" i="14"/>
  <c r="S9" i="14"/>
  <c r="R9" i="14"/>
  <c r="Q9" i="14"/>
  <c r="P9" i="14"/>
  <c r="O9" i="14"/>
  <c r="N9" i="14"/>
  <c r="M9" i="14"/>
  <c r="L9" i="14"/>
  <c r="K9" i="14"/>
  <c r="X8" i="14"/>
  <c r="T8" i="14"/>
  <c r="S8" i="14"/>
  <c r="R8" i="14"/>
  <c r="Q8" i="14"/>
  <c r="P8" i="14"/>
  <c r="O8" i="14"/>
  <c r="N8" i="14"/>
  <c r="M8" i="14"/>
  <c r="L8" i="14"/>
  <c r="K8" i="14"/>
  <c r="X7" i="14"/>
  <c r="T7" i="14"/>
  <c r="S7" i="14"/>
  <c r="R7" i="14"/>
  <c r="Q7" i="14"/>
  <c r="P7" i="14"/>
  <c r="O7" i="14"/>
  <c r="N7" i="14"/>
  <c r="M7" i="14"/>
  <c r="L7" i="14"/>
  <c r="K7" i="14"/>
  <c r="X6" i="14"/>
  <c r="T6" i="14"/>
  <c r="S6" i="14"/>
  <c r="R6" i="14"/>
  <c r="Q6" i="14"/>
  <c r="P6" i="14"/>
  <c r="O6" i="14"/>
  <c r="N6" i="14"/>
  <c r="M6" i="14"/>
  <c r="L6" i="14"/>
  <c r="K6" i="14"/>
  <c r="X5" i="14"/>
  <c r="T5" i="14"/>
  <c r="S5" i="14"/>
  <c r="R5" i="14"/>
  <c r="Q5" i="14"/>
  <c r="P5" i="14"/>
  <c r="O5" i="14"/>
  <c r="N5" i="14"/>
  <c r="M5" i="14"/>
  <c r="L5" i="14"/>
  <c r="K5" i="14"/>
  <c r="X4" i="14"/>
  <c r="T4" i="14"/>
  <c r="S4" i="14"/>
  <c r="R4" i="14"/>
  <c r="Q4" i="14"/>
  <c r="P4" i="14"/>
  <c r="O4" i="14"/>
  <c r="N4" i="14"/>
  <c r="M4" i="14"/>
  <c r="L4" i="14"/>
  <c r="K4" i="14"/>
  <c r="W323" i="15"/>
  <c r="T323" i="15"/>
  <c r="S323" i="15"/>
  <c r="R323" i="15"/>
  <c r="Q323" i="15"/>
  <c r="P323" i="15"/>
  <c r="O323" i="15"/>
  <c r="N323" i="15"/>
  <c r="M323" i="15"/>
  <c r="L323" i="15"/>
  <c r="K323" i="15"/>
  <c r="W322" i="15"/>
  <c r="T322" i="15"/>
  <c r="S322" i="15"/>
  <c r="R322" i="15"/>
  <c r="Q322" i="15"/>
  <c r="P322" i="15"/>
  <c r="O322" i="15"/>
  <c r="N322" i="15"/>
  <c r="M322" i="15"/>
  <c r="L322" i="15"/>
  <c r="K322" i="15"/>
  <c r="W321" i="15"/>
  <c r="T321" i="15"/>
  <c r="S321" i="15"/>
  <c r="R321" i="15"/>
  <c r="Q321" i="15"/>
  <c r="P321" i="15"/>
  <c r="O321" i="15"/>
  <c r="N321" i="15"/>
  <c r="M321" i="15"/>
  <c r="L321" i="15"/>
  <c r="K321" i="15"/>
  <c r="W320" i="15"/>
  <c r="T320" i="15"/>
  <c r="S320" i="15"/>
  <c r="R320" i="15"/>
  <c r="Q320" i="15"/>
  <c r="P320" i="15"/>
  <c r="O320" i="15"/>
  <c r="N320" i="15"/>
  <c r="M320" i="15"/>
  <c r="L320" i="15"/>
  <c r="K320" i="15"/>
  <c r="W319" i="15"/>
  <c r="T319" i="15"/>
  <c r="S319" i="15"/>
  <c r="R319" i="15"/>
  <c r="Q319" i="15"/>
  <c r="P319" i="15"/>
  <c r="O319" i="15"/>
  <c r="N319" i="15"/>
  <c r="M319" i="15"/>
  <c r="L319" i="15"/>
  <c r="K319" i="15"/>
  <c r="W318" i="15"/>
  <c r="T318" i="15"/>
  <c r="S318" i="15"/>
  <c r="R318" i="15"/>
  <c r="Q318" i="15"/>
  <c r="P318" i="15"/>
  <c r="O318" i="15"/>
  <c r="N318" i="15"/>
  <c r="M318" i="15"/>
  <c r="L318" i="15"/>
  <c r="K318" i="15"/>
  <c r="W317" i="15"/>
  <c r="T317" i="15"/>
  <c r="S317" i="15"/>
  <c r="R317" i="15"/>
  <c r="Q317" i="15"/>
  <c r="P317" i="15"/>
  <c r="O317" i="15"/>
  <c r="N317" i="15"/>
  <c r="M317" i="15"/>
  <c r="L317" i="15"/>
  <c r="K317" i="15"/>
  <c r="W316" i="15"/>
  <c r="T316" i="15"/>
  <c r="S316" i="15"/>
  <c r="R316" i="15"/>
  <c r="Q316" i="15"/>
  <c r="P316" i="15"/>
  <c r="O316" i="15"/>
  <c r="N316" i="15"/>
  <c r="M316" i="15"/>
  <c r="L316" i="15"/>
  <c r="K316" i="15"/>
  <c r="W315" i="15"/>
  <c r="T315" i="15"/>
  <c r="S315" i="15"/>
  <c r="R315" i="15"/>
  <c r="Q315" i="15"/>
  <c r="P315" i="15"/>
  <c r="O315" i="15"/>
  <c r="N315" i="15"/>
  <c r="M315" i="15"/>
  <c r="L315" i="15"/>
  <c r="K315" i="15"/>
  <c r="W314" i="15"/>
  <c r="T314" i="15"/>
  <c r="S314" i="15"/>
  <c r="R314" i="15"/>
  <c r="Q314" i="15"/>
  <c r="P314" i="15"/>
  <c r="O314" i="15"/>
  <c r="N314" i="15"/>
  <c r="M314" i="15"/>
  <c r="L314" i="15"/>
  <c r="K314" i="15"/>
  <c r="W313" i="15"/>
  <c r="T313" i="15"/>
  <c r="S313" i="15"/>
  <c r="R313" i="15"/>
  <c r="Q313" i="15"/>
  <c r="P313" i="15"/>
  <c r="O313" i="15"/>
  <c r="N313" i="15"/>
  <c r="M313" i="15"/>
  <c r="L313" i="15"/>
  <c r="K313" i="15"/>
  <c r="W312" i="15"/>
  <c r="T312" i="15"/>
  <c r="S312" i="15"/>
  <c r="R312" i="15"/>
  <c r="Q312" i="15"/>
  <c r="P312" i="15"/>
  <c r="O312" i="15"/>
  <c r="N312" i="15"/>
  <c r="M312" i="15"/>
  <c r="L312" i="15"/>
  <c r="K312" i="15"/>
  <c r="W311" i="15"/>
  <c r="T311" i="15"/>
  <c r="S311" i="15"/>
  <c r="R311" i="15"/>
  <c r="Q311" i="15"/>
  <c r="P311" i="15"/>
  <c r="O311" i="15"/>
  <c r="N311" i="15"/>
  <c r="M311" i="15"/>
  <c r="L311" i="15"/>
  <c r="K311" i="15"/>
  <c r="W310" i="15"/>
  <c r="T310" i="15"/>
  <c r="S310" i="15"/>
  <c r="R310" i="15"/>
  <c r="Q310" i="15"/>
  <c r="P310" i="15"/>
  <c r="O310" i="15"/>
  <c r="N310" i="15"/>
  <c r="M310" i="15"/>
  <c r="L310" i="15"/>
  <c r="K310" i="15"/>
  <c r="W309" i="15"/>
  <c r="T309" i="15"/>
  <c r="S309" i="15"/>
  <c r="R309" i="15"/>
  <c r="Q309" i="15"/>
  <c r="P309" i="15"/>
  <c r="O309" i="15"/>
  <c r="N309" i="15"/>
  <c r="M309" i="15"/>
  <c r="L309" i="15"/>
  <c r="K309" i="15"/>
  <c r="W308" i="15"/>
  <c r="T308" i="15"/>
  <c r="S308" i="15"/>
  <c r="R308" i="15"/>
  <c r="Q308" i="15"/>
  <c r="P308" i="15"/>
  <c r="O308" i="15"/>
  <c r="N308" i="15"/>
  <c r="M308" i="15"/>
  <c r="L308" i="15"/>
  <c r="K308" i="15"/>
  <c r="W307" i="15"/>
  <c r="T307" i="15"/>
  <c r="S307" i="15"/>
  <c r="R307" i="15"/>
  <c r="Q307" i="15"/>
  <c r="P307" i="15"/>
  <c r="O307" i="15"/>
  <c r="N307" i="15"/>
  <c r="M307" i="15"/>
  <c r="L307" i="15"/>
  <c r="K307" i="15"/>
  <c r="W306" i="15"/>
  <c r="T306" i="15"/>
  <c r="S306" i="15"/>
  <c r="R306" i="15"/>
  <c r="Q306" i="15"/>
  <c r="P306" i="15"/>
  <c r="O306" i="15"/>
  <c r="N306" i="15"/>
  <c r="M306" i="15"/>
  <c r="L306" i="15"/>
  <c r="K306" i="15"/>
  <c r="W305" i="15"/>
  <c r="T305" i="15"/>
  <c r="S305" i="15"/>
  <c r="R305" i="15"/>
  <c r="Q305" i="15"/>
  <c r="P305" i="15"/>
  <c r="O305" i="15"/>
  <c r="N305" i="15"/>
  <c r="M305" i="15"/>
  <c r="L305" i="15"/>
  <c r="K305" i="15"/>
  <c r="W304" i="15"/>
  <c r="T304" i="15"/>
  <c r="S304" i="15"/>
  <c r="R304" i="15"/>
  <c r="Q304" i="15"/>
  <c r="P304" i="15"/>
  <c r="O304" i="15"/>
  <c r="N304" i="15"/>
  <c r="M304" i="15"/>
  <c r="L304" i="15"/>
  <c r="K304" i="15"/>
  <c r="W303" i="15"/>
  <c r="T303" i="15"/>
  <c r="S303" i="15"/>
  <c r="R303" i="15"/>
  <c r="Q303" i="15"/>
  <c r="P303" i="15"/>
  <c r="O303" i="15"/>
  <c r="N303" i="15"/>
  <c r="M303" i="15"/>
  <c r="L303" i="15"/>
  <c r="K303" i="15"/>
  <c r="W302" i="15"/>
  <c r="T302" i="15"/>
  <c r="S302" i="15"/>
  <c r="R302" i="15"/>
  <c r="Q302" i="15"/>
  <c r="P302" i="15"/>
  <c r="O302" i="15"/>
  <c r="N302" i="15"/>
  <c r="M302" i="15"/>
  <c r="L302" i="15"/>
  <c r="K302" i="15"/>
  <c r="W301" i="15"/>
  <c r="T301" i="15"/>
  <c r="S301" i="15"/>
  <c r="R301" i="15"/>
  <c r="Q301" i="15"/>
  <c r="P301" i="15"/>
  <c r="O301" i="15"/>
  <c r="N301" i="15"/>
  <c r="M301" i="15"/>
  <c r="L301" i="15"/>
  <c r="K301" i="15"/>
  <c r="W300" i="15"/>
  <c r="T300" i="15"/>
  <c r="S300" i="15"/>
  <c r="R300" i="15"/>
  <c r="Q300" i="15"/>
  <c r="P300" i="15"/>
  <c r="O300" i="15"/>
  <c r="N300" i="15"/>
  <c r="M300" i="15"/>
  <c r="L300" i="15"/>
  <c r="K300" i="15"/>
  <c r="W299" i="15"/>
  <c r="T299" i="15"/>
  <c r="S299" i="15"/>
  <c r="R299" i="15"/>
  <c r="Q299" i="15"/>
  <c r="P299" i="15"/>
  <c r="O299" i="15"/>
  <c r="N299" i="15"/>
  <c r="M299" i="15"/>
  <c r="L299" i="15"/>
  <c r="K299" i="15"/>
  <c r="W298" i="15"/>
  <c r="T298" i="15"/>
  <c r="S298" i="15"/>
  <c r="R298" i="15"/>
  <c r="Q298" i="15"/>
  <c r="P298" i="15"/>
  <c r="O298" i="15"/>
  <c r="N298" i="15"/>
  <c r="M298" i="15"/>
  <c r="L298" i="15"/>
  <c r="K298" i="15"/>
  <c r="W297" i="15"/>
  <c r="T297" i="15"/>
  <c r="S297" i="15"/>
  <c r="R297" i="15"/>
  <c r="Q297" i="15"/>
  <c r="P297" i="15"/>
  <c r="O297" i="15"/>
  <c r="N297" i="15"/>
  <c r="M297" i="15"/>
  <c r="L297" i="15"/>
  <c r="K297" i="15"/>
  <c r="W296" i="15"/>
  <c r="T296" i="15"/>
  <c r="S296" i="15"/>
  <c r="R296" i="15"/>
  <c r="Q296" i="15"/>
  <c r="P296" i="15"/>
  <c r="O296" i="15"/>
  <c r="N296" i="15"/>
  <c r="M296" i="15"/>
  <c r="L296" i="15"/>
  <c r="K296" i="15"/>
  <c r="W295" i="15"/>
  <c r="T295" i="15"/>
  <c r="S295" i="15"/>
  <c r="R295" i="15"/>
  <c r="Q295" i="15"/>
  <c r="P295" i="15"/>
  <c r="O295" i="15"/>
  <c r="N295" i="15"/>
  <c r="M295" i="15"/>
  <c r="L295" i="15"/>
  <c r="K295" i="15"/>
  <c r="W294" i="15"/>
  <c r="T294" i="15"/>
  <c r="S294" i="15"/>
  <c r="R294" i="15"/>
  <c r="Q294" i="15"/>
  <c r="P294" i="15"/>
  <c r="O294" i="15"/>
  <c r="N294" i="15"/>
  <c r="M294" i="15"/>
  <c r="L294" i="15"/>
  <c r="K294" i="15"/>
  <c r="W293" i="15"/>
  <c r="T293" i="15"/>
  <c r="S293" i="15"/>
  <c r="R293" i="15"/>
  <c r="Q293" i="15"/>
  <c r="P293" i="15"/>
  <c r="O293" i="15"/>
  <c r="N293" i="15"/>
  <c r="M293" i="15"/>
  <c r="L293" i="15"/>
  <c r="K293" i="15"/>
  <c r="W292" i="15"/>
  <c r="T292" i="15"/>
  <c r="S292" i="15"/>
  <c r="R292" i="15"/>
  <c r="Q292" i="15"/>
  <c r="P292" i="15"/>
  <c r="O292" i="15"/>
  <c r="N292" i="15"/>
  <c r="M292" i="15"/>
  <c r="L292" i="15"/>
  <c r="K292" i="15"/>
  <c r="W291" i="15"/>
  <c r="T291" i="15"/>
  <c r="S291" i="15"/>
  <c r="R291" i="15"/>
  <c r="Q291" i="15"/>
  <c r="P291" i="15"/>
  <c r="O291" i="15"/>
  <c r="N291" i="15"/>
  <c r="M291" i="15"/>
  <c r="L291" i="15"/>
  <c r="K291" i="15"/>
  <c r="W290" i="15"/>
  <c r="T290" i="15"/>
  <c r="S290" i="15"/>
  <c r="R290" i="15"/>
  <c r="Q290" i="15"/>
  <c r="P290" i="15"/>
  <c r="O290" i="15"/>
  <c r="N290" i="15"/>
  <c r="M290" i="15"/>
  <c r="L290" i="15"/>
  <c r="K290" i="15"/>
  <c r="W289" i="15"/>
  <c r="T289" i="15"/>
  <c r="S289" i="15"/>
  <c r="R289" i="15"/>
  <c r="Q289" i="15"/>
  <c r="P289" i="15"/>
  <c r="O289" i="15"/>
  <c r="N289" i="15"/>
  <c r="M289" i="15"/>
  <c r="L289" i="15"/>
  <c r="K289" i="15"/>
  <c r="W288" i="15"/>
  <c r="T288" i="15"/>
  <c r="S288" i="15"/>
  <c r="R288" i="15"/>
  <c r="Q288" i="15"/>
  <c r="P288" i="15"/>
  <c r="O288" i="15"/>
  <c r="N288" i="15"/>
  <c r="M288" i="15"/>
  <c r="L288" i="15"/>
  <c r="K288" i="15"/>
  <c r="W287" i="15"/>
  <c r="T287" i="15"/>
  <c r="S287" i="15"/>
  <c r="R287" i="15"/>
  <c r="Q287" i="15"/>
  <c r="P287" i="15"/>
  <c r="O287" i="15"/>
  <c r="N287" i="15"/>
  <c r="M287" i="15"/>
  <c r="L287" i="15"/>
  <c r="K287" i="15"/>
  <c r="W286" i="15"/>
  <c r="T286" i="15"/>
  <c r="S286" i="15"/>
  <c r="R286" i="15"/>
  <c r="Q286" i="15"/>
  <c r="P286" i="15"/>
  <c r="O286" i="15"/>
  <c r="N286" i="15"/>
  <c r="M286" i="15"/>
  <c r="L286" i="15"/>
  <c r="K286" i="15"/>
  <c r="W285" i="15"/>
  <c r="T285" i="15"/>
  <c r="S285" i="15"/>
  <c r="R285" i="15"/>
  <c r="Q285" i="15"/>
  <c r="P285" i="15"/>
  <c r="O285" i="15"/>
  <c r="N285" i="15"/>
  <c r="M285" i="15"/>
  <c r="L285" i="15"/>
  <c r="K285" i="15"/>
  <c r="W284" i="15"/>
  <c r="T284" i="15"/>
  <c r="S284" i="15"/>
  <c r="R284" i="15"/>
  <c r="Q284" i="15"/>
  <c r="P284" i="15"/>
  <c r="O284" i="15"/>
  <c r="N284" i="15"/>
  <c r="M284" i="15"/>
  <c r="L284" i="15"/>
  <c r="K284" i="15"/>
  <c r="W283" i="15"/>
  <c r="T283" i="15"/>
  <c r="S283" i="15"/>
  <c r="R283" i="15"/>
  <c r="Q283" i="15"/>
  <c r="P283" i="15"/>
  <c r="O283" i="15"/>
  <c r="N283" i="15"/>
  <c r="M283" i="15"/>
  <c r="L283" i="15"/>
  <c r="K283" i="15"/>
  <c r="W282" i="15"/>
  <c r="T282" i="15"/>
  <c r="S282" i="15"/>
  <c r="R282" i="15"/>
  <c r="Q282" i="15"/>
  <c r="P282" i="15"/>
  <c r="O282" i="15"/>
  <c r="N282" i="15"/>
  <c r="M282" i="15"/>
  <c r="L282" i="15"/>
  <c r="K282" i="15"/>
  <c r="W281" i="15"/>
  <c r="T281" i="15"/>
  <c r="S281" i="15"/>
  <c r="R281" i="15"/>
  <c r="Q281" i="15"/>
  <c r="P281" i="15"/>
  <c r="O281" i="15"/>
  <c r="N281" i="15"/>
  <c r="M281" i="15"/>
  <c r="L281" i="15"/>
  <c r="K281" i="15"/>
  <c r="W280" i="15"/>
  <c r="T280" i="15"/>
  <c r="S280" i="15"/>
  <c r="R280" i="15"/>
  <c r="Q280" i="15"/>
  <c r="P280" i="15"/>
  <c r="O280" i="15"/>
  <c r="N280" i="15"/>
  <c r="M280" i="15"/>
  <c r="L280" i="15"/>
  <c r="K280" i="15"/>
  <c r="W279" i="15"/>
  <c r="T279" i="15"/>
  <c r="S279" i="15"/>
  <c r="R279" i="15"/>
  <c r="Q279" i="15"/>
  <c r="P279" i="15"/>
  <c r="O279" i="15"/>
  <c r="N279" i="15"/>
  <c r="M279" i="15"/>
  <c r="L279" i="15"/>
  <c r="K279" i="15"/>
  <c r="W278" i="15"/>
  <c r="T278" i="15"/>
  <c r="S278" i="15"/>
  <c r="R278" i="15"/>
  <c r="Q278" i="15"/>
  <c r="P278" i="15"/>
  <c r="O278" i="15"/>
  <c r="N278" i="15"/>
  <c r="M278" i="15"/>
  <c r="L278" i="15"/>
  <c r="K278" i="15"/>
  <c r="W277" i="15"/>
  <c r="T277" i="15"/>
  <c r="S277" i="15"/>
  <c r="R277" i="15"/>
  <c r="Q277" i="15"/>
  <c r="P277" i="15"/>
  <c r="O277" i="15"/>
  <c r="N277" i="15"/>
  <c r="M277" i="15"/>
  <c r="L277" i="15"/>
  <c r="K277" i="15"/>
  <c r="W276" i="15"/>
  <c r="T276" i="15"/>
  <c r="S276" i="15"/>
  <c r="R276" i="15"/>
  <c r="Q276" i="15"/>
  <c r="P276" i="15"/>
  <c r="O276" i="15"/>
  <c r="N276" i="15"/>
  <c r="M276" i="15"/>
  <c r="L276" i="15"/>
  <c r="K276" i="15"/>
  <c r="W275" i="15"/>
  <c r="T275" i="15"/>
  <c r="S275" i="15"/>
  <c r="R275" i="15"/>
  <c r="Q275" i="15"/>
  <c r="P275" i="15"/>
  <c r="O275" i="15"/>
  <c r="N275" i="15"/>
  <c r="M275" i="15"/>
  <c r="L275" i="15"/>
  <c r="K275" i="15"/>
  <c r="W274" i="15"/>
  <c r="T274" i="15"/>
  <c r="S274" i="15"/>
  <c r="R274" i="15"/>
  <c r="Q274" i="15"/>
  <c r="P274" i="15"/>
  <c r="O274" i="15"/>
  <c r="N274" i="15"/>
  <c r="M274" i="15"/>
  <c r="L274" i="15"/>
  <c r="K274" i="15"/>
  <c r="W273" i="15"/>
  <c r="T273" i="15"/>
  <c r="S273" i="15"/>
  <c r="R273" i="15"/>
  <c r="Q273" i="15"/>
  <c r="P273" i="15"/>
  <c r="O273" i="15"/>
  <c r="N273" i="15"/>
  <c r="M273" i="15"/>
  <c r="L273" i="15"/>
  <c r="K273" i="15"/>
  <c r="W272" i="15"/>
  <c r="T272" i="15"/>
  <c r="S272" i="15"/>
  <c r="R272" i="15"/>
  <c r="Q272" i="15"/>
  <c r="P272" i="15"/>
  <c r="O272" i="15"/>
  <c r="N272" i="15"/>
  <c r="M272" i="15"/>
  <c r="L272" i="15"/>
  <c r="K272" i="15"/>
  <c r="W271" i="15"/>
  <c r="T271" i="15"/>
  <c r="S271" i="15"/>
  <c r="R271" i="15"/>
  <c r="Q271" i="15"/>
  <c r="P271" i="15"/>
  <c r="O271" i="15"/>
  <c r="N271" i="15"/>
  <c r="M271" i="15"/>
  <c r="L271" i="15"/>
  <c r="K271" i="15"/>
  <c r="W270" i="15"/>
  <c r="T270" i="15"/>
  <c r="S270" i="15"/>
  <c r="R270" i="15"/>
  <c r="Q270" i="15"/>
  <c r="P270" i="15"/>
  <c r="O270" i="15"/>
  <c r="N270" i="15"/>
  <c r="M270" i="15"/>
  <c r="L270" i="15"/>
  <c r="K270" i="15"/>
  <c r="W269" i="15"/>
  <c r="T269" i="15"/>
  <c r="S269" i="15"/>
  <c r="R269" i="15"/>
  <c r="Q269" i="15"/>
  <c r="P269" i="15"/>
  <c r="O269" i="15"/>
  <c r="N269" i="15"/>
  <c r="M269" i="15"/>
  <c r="L269" i="15"/>
  <c r="K269" i="15"/>
  <c r="W268" i="15"/>
  <c r="T268" i="15"/>
  <c r="S268" i="15"/>
  <c r="R268" i="15"/>
  <c r="Q268" i="15"/>
  <c r="P268" i="15"/>
  <c r="O268" i="15"/>
  <c r="N268" i="15"/>
  <c r="M268" i="15"/>
  <c r="L268" i="15"/>
  <c r="K268" i="15"/>
  <c r="W267" i="15"/>
  <c r="T267" i="15"/>
  <c r="S267" i="15"/>
  <c r="R267" i="15"/>
  <c r="Q267" i="15"/>
  <c r="P267" i="15"/>
  <c r="O267" i="15"/>
  <c r="N267" i="15"/>
  <c r="M267" i="15"/>
  <c r="L267" i="15"/>
  <c r="K267" i="15"/>
  <c r="W266" i="15"/>
  <c r="T266" i="15"/>
  <c r="S266" i="15"/>
  <c r="R266" i="15"/>
  <c r="Q266" i="15"/>
  <c r="P266" i="15"/>
  <c r="O266" i="15"/>
  <c r="N266" i="15"/>
  <c r="M266" i="15"/>
  <c r="L266" i="15"/>
  <c r="K266" i="15"/>
  <c r="W265" i="15"/>
  <c r="T265" i="15"/>
  <c r="S265" i="15"/>
  <c r="R265" i="15"/>
  <c r="Q265" i="15"/>
  <c r="P265" i="15"/>
  <c r="O265" i="15"/>
  <c r="N265" i="15"/>
  <c r="M265" i="15"/>
  <c r="L265" i="15"/>
  <c r="K265" i="15"/>
  <c r="W264" i="15"/>
  <c r="T264" i="15"/>
  <c r="S264" i="15"/>
  <c r="R264" i="15"/>
  <c r="Q264" i="15"/>
  <c r="P264" i="15"/>
  <c r="O264" i="15"/>
  <c r="N264" i="15"/>
  <c r="M264" i="15"/>
  <c r="L264" i="15"/>
  <c r="K264" i="15"/>
  <c r="W263" i="15"/>
  <c r="T263" i="15"/>
  <c r="S263" i="15"/>
  <c r="R263" i="15"/>
  <c r="Q263" i="15"/>
  <c r="P263" i="15"/>
  <c r="O263" i="15"/>
  <c r="N263" i="15"/>
  <c r="M263" i="15"/>
  <c r="L263" i="15"/>
  <c r="K263" i="15"/>
  <c r="W262" i="15"/>
  <c r="T262" i="15"/>
  <c r="S262" i="15"/>
  <c r="R262" i="15"/>
  <c r="Q262" i="15"/>
  <c r="P262" i="15"/>
  <c r="O262" i="15"/>
  <c r="N262" i="15"/>
  <c r="M262" i="15"/>
  <c r="L262" i="15"/>
  <c r="K262" i="15"/>
  <c r="W261" i="15"/>
  <c r="T261" i="15"/>
  <c r="S261" i="15"/>
  <c r="R261" i="15"/>
  <c r="Q261" i="15"/>
  <c r="P261" i="15"/>
  <c r="O261" i="15"/>
  <c r="N261" i="15"/>
  <c r="M261" i="15"/>
  <c r="L261" i="15"/>
  <c r="K261" i="15"/>
  <c r="W260" i="15"/>
  <c r="T260" i="15"/>
  <c r="S260" i="15"/>
  <c r="R260" i="15"/>
  <c r="Q260" i="15"/>
  <c r="P260" i="15"/>
  <c r="O260" i="15"/>
  <c r="N260" i="15"/>
  <c r="M260" i="15"/>
  <c r="L260" i="15"/>
  <c r="K260" i="15"/>
  <c r="W259" i="15"/>
  <c r="T259" i="15"/>
  <c r="S259" i="15"/>
  <c r="R259" i="15"/>
  <c r="Q259" i="15"/>
  <c r="P259" i="15"/>
  <c r="O259" i="15"/>
  <c r="N259" i="15"/>
  <c r="M259" i="15"/>
  <c r="L259" i="15"/>
  <c r="K259" i="15"/>
  <c r="W258" i="15"/>
  <c r="T258" i="15"/>
  <c r="S258" i="15"/>
  <c r="R258" i="15"/>
  <c r="Q258" i="15"/>
  <c r="P258" i="15"/>
  <c r="O258" i="15"/>
  <c r="N258" i="15"/>
  <c r="M258" i="15"/>
  <c r="L258" i="15"/>
  <c r="K258" i="15"/>
  <c r="W257" i="15"/>
  <c r="T257" i="15"/>
  <c r="S257" i="15"/>
  <c r="R257" i="15"/>
  <c r="Q257" i="15"/>
  <c r="P257" i="15"/>
  <c r="O257" i="15"/>
  <c r="N257" i="15"/>
  <c r="M257" i="15"/>
  <c r="L257" i="15"/>
  <c r="K257" i="15"/>
  <c r="W256" i="15"/>
  <c r="T256" i="15"/>
  <c r="S256" i="15"/>
  <c r="R256" i="15"/>
  <c r="Q256" i="15"/>
  <c r="P256" i="15"/>
  <c r="O256" i="15"/>
  <c r="N256" i="15"/>
  <c r="M256" i="15"/>
  <c r="L256" i="15"/>
  <c r="K256" i="15"/>
  <c r="W255" i="15"/>
  <c r="T255" i="15"/>
  <c r="S255" i="15"/>
  <c r="R255" i="15"/>
  <c r="Q255" i="15"/>
  <c r="P255" i="15"/>
  <c r="O255" i="15"/>
  <c r="N255" i="15"/>
  <c r="M255" i="15"/>
  <c r="L255" i="15"/>
  <c r="K255" i="15"/>
  <c r="W254" i="15"/>
  <c r="T254" i="15"/>
  <c r="S254" i="15"/>
  <c r="R254" i="15"/>
  <c r="Q254" i="15"/>
  <c r="P254" i="15"/>
  <c r="O254" i="15"/>
  <c r="N254" i="15"/>
  <c r="M254" i="15"/>
  <c r="L254" i="15"/>
  <c r="K254" i="15"/>
  <c r="W253" i="15"/>
  <c r="T253" i="15"/>
  <c r="S253" i="15"/>
  <c r="R253" i="15"/>
  <c r="Q253" i="15"/>
  <c r="P253" i="15"/>
  <c r="O253" i="15"/>
  <c r="N253" i="15"/>
  <c r="M253" i="15"/>
  <c r="L253" i="15"/>
  <c r="K253" i="15"/>
  <c r="W252" i="15"/>
  <c r="T252" i="15"/>
  <c r="S252" i="15"/>
  <c r="R252" i="15"/>
  <c r="Q252" i="15"/>
  <c r="P252" i="15"/>
  <c r="O252" i="15"/>
  <c r="N252" i="15"/>
  <c r="M252" i="15"/>
  <c r="L252" i="15"/>
  <c r="K252" i="15"/>
  <c r="W251" i="15"/>
  <c r="T251" i="15"/>
  <c r="S251" i="15"/>
  <c r="R251" i="15"/>
  <c r="Q251" i="15"/>
  <c r="P251" i="15"/>
  <c r="O251" i="15"/>
  <c r="N251" i="15"/>
  <c r="M251" i="15"/>
  <c r="L251" i="15"/>
  <c r="K251" i="15"/>
  <c r="W250" i="15"/>
  <c r="T250" i="15"/>
  <c r="S250" i="15"/>
  <c r="R250" i="15"/>
  <c r="Q250" i="15"/>
  <c r="P250" i="15"/>
  <c r="O250" i="15"/>
  <c r="N250" i="15"/>
  <c r="M250" i="15"/>
  <c r="L250" i="15"/>
  <c r="K250" i="15"/>
  <c r="W249" i="15"/>
  <c r="T249" i="15"/>
  <c r="S249" i="15"/>
  <c r="R249" i="15"/>
  <c r="Q249" i="15"/>
  <c r="P249" i="15"/>
  <c r="O249" i="15"/>
  <c r="N249" i="15"/>
  <c r="M249" i="15"/>
  <c r="L249" i="15"/>
  <c r="K249" i="15"/>
  <c r="W248" i="15"/>
  <c r="T248" i="15"/>
  <c r="S248" i="15"/>
  <c r="R248" i="15"/>
  <c r="Q248" i="15"/>
  <c r="P248" i="15"/>
  <c r="O248" i="15"/>
  <c r="N248" i="15"/>
  <c r="M248" i="15"/>
  <c r="L248" i="15"/>
  <c r="K248" i="15"/>
  <c r="W247" i="15"/>
  <c r="T247" i="15"/>
  <c r="S247" i="15"/>
  <c r="R247" i="15"/>
  <c r="Q247" i="15"/>
  <c r="P247" i="15"/>
  <c r="O247" i="15"/>
  <c r="N247" i="15"/>
  <c r="M247" i="15"/>
  <c r="L247" i="15"/>
  <c r="K247" i="15"/>
  <c r="W246" i="15"/>
  <c r="T246" i="15"/>
  <c r="S246" i="15"/>
  <c r="R246" i="15"/>
  <c r="Q246" i="15"/>
  <c r="P246" i="15"/>
  <c r="O246" i="15"/>
  <c r="N246" i="15"/>
  <c r="M246" i="15"/>
  <c r="L246" i="15"/>
  <c r="K246" i="15"/>
  <c r="W245" i="15"/>
  <c r="T245" i="15"/>
  <c r="S245" i="15"/>
  <c r="R245" i="15"/>
  <c r="Q245" i="15"/>
  <c r="P245" i="15"/>
  <c r="O245" i="15"/>
  <c r="N245" i="15"/>
  <c r="M245" i="15"/>
  <c r="L245" i="15"/>
  <c r="K245" i="15"/>
  <c r="W244" i="15"/>
  <c r="T244" i="15"/>
  <c r="S244" i="15"/>
  <c r="R244" i="15"/>
  <c r="Q244" i="15"/>
  <c r="P244" i="15"/>
  <c r="O244" i="15"/>
  <c r="N244" i="15"/>
  <c r="M244" i="15"/>
  <c r="L244" i="15"/>
  <c r="K244" i="15"/>
  <c r="W243" i="15"/>
  <c r="T243" i="15"/>
  <c r="S243" i="15"/>
  <c r="R243" i="15"/>
  <c r="Q243" i="15"/>
  <c r="P243" i="15"/>
  <c r="O243" i="15"/>
  <c r="N243" i="15"/>
  <c r="M243" i="15"/>
  <c r="L243" i="15"/>
  <c r="K243" i="15"/>
  <c r="W242" i="15"/>
  <c r="T242" i="15"/>
  <c r="S242" i="15"/>
  <c r="R242" i="15"/>
  <c r="Q242" i="15"/>
  <c r="P242" i="15"/>
  <c r="O242" i="15"/>
  <c r="N242" i="15"/>
  <c r="M242" i="15"/>
  <c r="L242" i="15"/>
  <c r="K242" i="15"/>
  <c r="W241" i="15"/>
  <c r="T241" i="15"/>
  <c r="S241" i="15"/>
  <c r="R241" i="15"/>
  <c r="Q241" i="15"/>
  <c r="P241" i="15"/>
  <c r="O241" i="15"/>
  <c r="N241" i="15"/>
  <c r="M241" i="15"/>
  <c r="L241" i="15"/>
  <c r="K241" i="15"/>
  <c r="W240" i="15"/>
  <c r="T240" i="15"/>
  <c r="S240" i="15"/>
  <c r="R240" i="15"/>
  <c r="Q240" i="15"/>
  <c r="P240" i="15"/>
  <c r="O240" i="15"/>
  <c r="N240" i="15"/>
  <c r="M240" i="15"/>
  <c r="L240" i="15"/>
  <c r="K240" i="15"/>
  <c r="W239" i="15"/>
  <c r="T239" i="15"/>
  <c r="S239" i="15"/>
  <c r="R239" i="15"/>
  <c r="Q239" i="15"/>
  <c r="P239" i="15"/>
  <c r="O239" i="15"/>
  <c r="N239" i="15"/>
  <c r="M239" i="15"/>
  <c r="L239" i="15"/>
  <c r="K239" i="15"/>
  <c r="W238" i="15"/>
  <c r="T238" i="15"/>
  <c r="S238" i="15"/>
  <c r="R238" i="15"/>
  <c r="Q238" i="15"/>
  <c r="P238" i="15"/>
  <c r="O238" i="15"/>
  <c r="N238" i="15"/>
  <c r="M238" i="15"/>
  <c r="L238" i="15"/>
  <c r="K238" i="15"/>
  <c r="W237" i="15"/>
  <c r="T237" i="15"/>
  <c r="S237" i="15"/>
  <c r="R237" i="15"/>
  <c r="Q237" i="15"/>
  <c r="P237" i="15"/>
  <c r="O237" i="15"/>
  <c r="N237" i="15"/>
  <c r="M237" i="15"/>
  <c r="L237" i="15"/>
  <c r="K237" i="15"/>
  <c r="W236" i="15"/>
  <c r="T236" i="15"/>
  <c r="S236" i="15"/>
  <c r="R236" i="15"/>
  <c r="Q236" i="15"/>
  <c r="P236" i="15"/>
  <c r="O236" i="15"/>
  <c r="N236" i="15"/>
  <c r="M236" i="15"/>
  <c r="L236" i="15"/>
  <c r="K236" i="15"/>
  <c r="W235" i="15"/>
  <c r="T235" i="15"/>
  <c r="S235" i="15"/>
  <c r="R235" i="15"/>
  <c r="Q235" i="15"/>
  <c r="P235" i="15"/>
  <c r="O235" i="15"/>
  <c r="N235" i="15"/>
  <c r="M235" i="15"/>
  <c r="L235" i="15"/>
  <c r="K235" i="15"/>
  <c r="W234" i="15"/>
  <c r="T234" i="15"/>
  <c r="S234" i="15"/>
  <c r="R234" i="15"/>
  <c r="Q234" i="15"/>
  <c r="P234" i="15"/>
  <c r="O234" i="15"/>
  <c r="N234" i="15"/>
  <c r="M234" i="15"/>
  <c r="L234" i="15"/>
  <c r="K234" i="15"/>
  <c r="W233" i="15"/>
  <c r="T233" i="15"/>
  <c r="S233" i="15"/>
  <c r="R233" i="15"/>
  <c r="Q233" i="15"/>
  <c r="P233" i="15"/>
  <c r="O233" i="15"/>
  <c r="N233" i="15"/>
  <c r="M233" i="15"/>
  <c r="L233" i="15"/>
  <c r="K233" i="15"/>
  <c r="W232" i="15"/>
  <c r="T232" i="15"/>
  <c r="S232" i="15"/>
  <c r="R232" i="15"/>
  <c r="Q232" i="15"/>
  <c r="P232" i="15"/>
  <c r="O232" i="15"/>
  <c r="N232" i="15"/>
  <c r="M232" i="15"/>
  <c r="L232" i="15"/>
  <c r="K232" i="15"/>
  <c r="W231" i="15"/>
  <c r="T231" i="15"/>
  <c r="S231" i="15"/>
  <c r="R231" i="15"/>
  <c r="Q231" i="15"/>
  <c r="P231" i="15"/>
  <c r="O231" i="15"/>
  <c r="N231" i="15"/>
  <c r="M231" i="15"/>
  <c r="L231" i="15"/>
  <c r="K231" i="15"/>
  <c r="W230" i="15"/>
  <c r="T230" i="15"/>
  <c r="S230" i="15"/>
  <c r="R230" i="15"/>
  <c r="Q230" i="15"/>
  <c r="P230" i="15"/>
  <c r="O230" i="15"/>
  <c r="N230" i="15"/>
  <c r="M230" i="15"/>
  <c r="L230" i="15"/>
  <c r="K230" i="15"/>
  <c r="W229" i="15"/>
  <c r="T229" i="15"/>
  <c r="S229" i="15"/>
  <c r="R229" i="15"/>
  <c r="Q229" i="15"/>
  <c r="P229" i="15"/>
  <c r="O229" i="15"/>
  <c r="N229" i="15"/>
  <c r="M229" i="15"/>
  <c r="L229" i="15"/>
  <c r="K229" i="15"/>
  <c r="W228" i="15"/>
  <c r="T228" i="15"/>
  <c r="S228" i="15"/>
  <c r="R228" i="15"/>
  <c r="Q228" i="15"/>
  <c r="P228" i="15"/>
  <c r="O228" i="15"/>
  <c r="N228" i="15"/>
  <c r="M228" i="15"/>
  <c r="L228" i="15"/>
  <c r="K228" i="15"/>
  <c r="W227" i="15"/>
  <c r="T227" i="15"/>
  <c r="S227" i="15"/>
  <c r="R227" i="15"/>
  <c r="Q227" i="15"/>
  <c r="P227" i="15"/>
  <c r="O227" i="15"/>
  <c r="N227" i="15"/>
  <c r="M227" i="15"/>
  <c r="L227" i="15"/>
  <c r="K227" i="15"/>
  <c r="W226" i="15"/>
  <c r="T226" i="15"/>
  <c r="S226" i="15"/>
  <c r="R226" i="15"/>
  <c r="Q226" i="15"/>
  <c r="P226" i="15"/>
  <c r="O226" i="15"/>
  <c r="N226" i="15"/>
  <c r="M226" i="15"/>
  <c r="L226" i="15"/>
  <c r="K226" i="15"/>
  <c r="W225" i="15"/>
  <c r="T225" i="15"/>
  <c r="S225" i="15"/>
  <c r="R225" i="15"/>
  <c r="Q225" i="15"/>
  <c r="P225" i="15"/>
  <c r="O225" i="15"/>
  <c r="N225" i="15"/>
  <c r="M225" i="15"/>
  <c r="L225" i="15"/>
  <c r="K225" i="15"/>
  <c r="W224" i="15"/>
  <c r="T224" i="15"/>
  <c r="S224" i="15"/>
  <c r="R224" i="15"/>
  <c r="Q224" i="15"/>
  <c r="P224" i="15"/>
  <c r="O224" i="15"/>
  <c r="N224" i="15"/>
  <c r="M224" i="15"/>
  <c r="L224" i="15"/>
  <c r="K224" i="15"/>
  <c r="W223" i="15"/>
  <c r="T223" i="15"/>
  <c r="S223" i="15"/>
  <c r="R223" i="15"/>
  <c r="Q223" i="15"/>
  <c r="P223" i="15"/>
  <c r="O223" i="15"/>
  <c r="N223" i="15"/>
  <c r="M223" i="15"/>
  <c r="L223" i="15"/>
  <c r="K223" i="15"/>
  <c r="W222" i="15"/>
  <c r="T222" i="15"/>
  <c r="S222" i="15"/>
  <c r="R222" i="15"/>
  <c r="Q222" i="15"/>
  <c r="P222" i="15"/>
  <c r="O222" i="15"/>
  <c r="N222" i="15"/>
  <c r="M222" i="15"/>
  <c r="L222" i="15"/>
  <c r="K222" i="15"/>
  <c r="W221" i="15"/>
  <c r="T221" i="15"/>
  <c r="S221" i="15"/>
  <c r="R221" i="15"/>
  <c r="Q221" i="15"/>
  <c r="P221" i="15"/>
  <c r="O221" i="15"/>
  <c r="N221" i="15"/>
  <c r="M221" i="15"/>
  <c r="L221" i="15"/>
  <c r="K221" i="15"/>
  <c r="W220" i="15"/>
  <c r="T220" i="15"/>
  <c r="S220" i="15"/>
  <c r="R220" i="15"/>
  <c r="Q220" i="15"/>
  <c r="P220" i="15"/>
  <c r="O220" i="15"/>
  <c r="N220" i="15"/>
  <c r="M220" i="15"/>
  <c r="L220" i="15"/>
  <c r="K220" i="15"/>
  <c r="W219" i="15"/>
  <c r="T219" i="15"/>
  <c r="S219" i="15"/>
  <c r="R219" i="15"/>
  <c r="Q219" i="15"/>
  <c r="P219" i="15"/>
  <c r="O219" i="15"/>
  <c r="N219" i="15"/>
  <c r="M219" i="15"/>
  <c r="L219" i="15"/>
  <c r="K219" i="15"/>
  <c r="W218" i="15"/>
  <c r="T218" i="15"/>
  <c r="S218" i="15"/>
  <c r="R218" i="15"/>
  <c r="Q218" i="15"/>
  <c r="P218" i="15"/>
  <c r="O218" i="15"/>
  <c r="N218" i="15"/>
  <c r="M218" i="15"/>
  <c r="L218" i="15"/>
  <c r="K218" i="15"/>
  <c r="W217" i="15"/>
  <c r="T217" i="15"/>
  <c r="S217" i="15"/>
  <c r="R217" i="15"/>
  <c r="Q217" i="15"/>
  <c r="P217" i="15"/>
  <c r="O217" i="15"/>
  <c r="N217" i="15"/>
  <c r="M217" i="15"/>
  <c r="L217" i="15"/>
  <c r="K217" i="15"/>
  <c r="W216" i="15"/>
  <c r="T216" i="15"/>
  <c r="S216" i="15"/>
  <c r="R216" i="15"/>
  <c r="Q216" i="15"/>
  <c r="P216" i="15"/>
  <c r="O216" i="15"/>
  <c r="N216" i="15"/>
  <c r="M216" i="15"/>
  <c r="L216" i="15"/>
  <c r="K216" i="15"/>
  <c r="W215" i="15"/>
  <c r="T215" i="15"/>
  <c r="S215" i="15"/>
  <c r="R215" i="15"/>
  <c r="Q215" i="15"/>
  <c r="P215" i="15"/>
  <c r="O215" i="15"/>
  <c r="N215" i="15"/>
  <c r="M215" i="15"/>
  <c r="L215" i="15"/>
  <c r="K215" i="15"/>
  <c r="W214" i="15"/>
  <c r="T214" i="15"/>
  <c r="S214" i="15"/>
  <c r="R214" i="15"/>
  <c r="Q214" i="15"/>
  <c r="P214" i="15"/>
  <c r="O214" i="15"/>
  <c r="N214" i="15"/>
  <c r="M214" i="15"/>
  <c r="L214" i="15"/>
  <c r="K214" i="15"/>
  <c r="W213" i="15"/>
  <c r="T213" i="15"/>
  <c r="S213" i="15"/>
  <c r="R213" i="15"/>
  <c r="Q213" i="15"/>
  <c r="P213" i="15"/>
  <c r="O213" i="15"/>
  <c r="N213" i="15"/>
  <c r="M213" i="15"/>
  <c r="L213" i="15"/>
  <c r="K213" i="15"/>
  <c r="W212" i="15"/>
  <c r="T212" i="15"/>
  <c r="S212" i="15"/>
  <c r="R212" i="15"/>
  <c r="Q212" i="15"/>
  <c r="P212" i="15"/>
  <c r="O212" i="15"/>
  <c r="N212" i="15"/>
  <c r="M212" i="15"/>
  <c r="L212" i="15"/>
  <c r="K212" i="15"/>
  <c r="W211" i="15"/>
  <c r="T211" i="15"/>
  <c r="S211" i="15"/>
  <c r="R211" i="15"/>
  <c r="Q211" i="15"/>
  <c r="P211" i="15"/>
  <c r="O211" i="15"/>
  <c r="N211" i="15"/>
  <c r="M211" i="15"/>
  <c r="L211" i="15"/>
  <c r="K211" i="15"/>
  <c r="W210" i="15"/>
  <c r="T210" i="15"/>
  <c r="S210" i="15"/>
  <c r="R210" i="15"/>
  <c r="Q210" i="15"/>
  <c r="P210" i="15"/>
  <c r="O210" i="15"/>
  <c r="N210" i="15"/>
  <c r="M210" i="15"/>
  <c r="L210" i="15"/>
  <c r="K210" i="15"/>
  <c r="W209" i="15"/>
  <c r="T209" i="15"/>
  <c r="S209" i="15"/>
  <c r="R209" i="15"/>
  <c r="Q209" i="15"/>
  <c r="P209" i="15"/>
  <c r="O209" i="15"/>
  <c r="N209" i="15"/>
  <c r="M209" i="15"/>
  <c r="L209" i="15"/>
  <c r="K209" i="15"/>
  <c r="W208" i="15"/>
  <c r="T208" i="15"/>
  <c r="S208" i="15"/>
  <c r="R208" i="15"/>
  <c r="Q208" i="15"/>
  <c r="P208" i="15"/>
  <c r="O208" i="15"/>
  <c r="N208" i="15"/>
  <c r="M208" i="15"/>
  <c r="L208" i="15"/>
  <c r="K208" i="15"/>
  <c r="W207" i="15"/>
  <c r="T207" i="15"/>
  <c r="S207" i="15"/>
  <c r="R207" i="15"/>
  <c r="Q207" i="15"/>
  <c r="P207" i="15"/>
  <c r="O207" i="15"/>
  <c r="N207" i="15"/>
  <c r="M207" i="15"/>
  <c r="L207" i="15"/>
  <c r="K207" i="15"/>
  <c r="W206" i="15"/>
  <c r="T206" i="15"/>
  <c r="S206" i="15"/>
  <c r="R206" i="15"/>
  <c r="Q206" i="15"/>
  <c r="P206" i="15"/>
  <c r="O206" i="15"/>
  <c r="N206" i="15"/>
  <c r="M206" i="15"/>
  <c r="L206" i="15"/>
  <c r="K206" i="15"/>
  <c r="W205" i="15"/>
  <c r="T205" i="15"/>
  <c r="S205" i="15"/>
  <c r="R205" i="15"/>
  <c r="Q205" i="15"/>
  <c r="P205" i="15"/>
  <c r="O205" i="15"/>
  <c r="N205" i="15"/>
  <c r="M205" i="15"/>
  <c r="L205" i="15"/>
  <c r="K205" i="15"/>
  <c r="W204" i="15"/>
  <c r="T204" i="15"/>
  <c r="S204" i="15"/>
  <c r="R204" i="15"/>
  <c r="Q204" i="15"/>
  <c r="P204" i="15"/>
  <c r="O204" i="15"/>
  <c r="N204" i="15"/>
  <c r="M204" i="15"/>
  <c r="L204" i="15"/>
  <c r="K204" i="15"/>
  <c r="W203" i="15"/>
  <c r="T203" i="15"/>
  <c r="S203" i="15"/>
  <c r="R203" i="15"/>
  <c r="Q203" i="15"/>
  <c r="P203" i="15"/>
  <c r="O203" i="15"/>
  <c r="N203" i="15"/>
  <c r="M203" i="15"/>
  <c r="L203" i="15"/>
  <c r="K203" i="15"/>
  <c r="W202" i="15"/>
  <c r="T202" i="15"/>
  <c r="S202" i="15"/>
  <c r="R202" i="15"/>
  <c r="Q202" i="15"/>
  <c r="P202" i="15"/>
  <c r="O202" i="15"/>
  <c r="N202" i="15"/>
  <c r="M202" i="15"/>
  <c r="L202" i="15"/>
  <c r="K202" i="15"/>
  <c r="W201" i="15"/>
  <c r="T201" i="15"/>
  <c r="S201" i="15"/>
  <c r="R201" i="15"/>
  <c r="Q201" i="15"/>
  <c r="P201" i="15"/>
  <c r="O201" i="15"/>
  <c r="N201" i="15"/>
  <c r="M201" i="15"/>
  <c r="L201" i="15"/>
  <c r="K201" i="15"/>
  <c r="W200" i="15"/>
  <c r="T200" i="15"/>
  <c r="S200" i="15"/>
  <c r="R200" i="15"/>
  <c r="Q200" i="15"/>
  <c r="P200" i="15"/>
  <c r="O200" i="15"/>
  <c r="N200" i="15"/>
  <c r="M200" i="15"/>
  <c r="L200" i="15"/>
  <c r="K200" i="15"/>
  <c r="W199" i="15"/>
  <c r="T199" i="15"/>
  <c r="S199" i="15"/>
  <c r="R199" i="15"/>
  <c r="Q199" i="15"/>
  <c r="P199" i="15"/>
  <c r="O199" i="15"/>
  <c r="N199" i="15"/>
  <c r="M199" i="15"/>
  <c r="L199" i="15"/>
  <c r="K199" i="15"/>
  <c r="W198" i="15"/>
  <c r="T198" i="15"/>
  <c r="S198" i="15"/>
  <c r="R198" i="15"/>
  <c r="Q198" i="15"/>
  <c r="P198" i="15"/>
  <c r="O198" i="15"/>
  <c r="N198" i="15"/>
  <c r="M198" i="15"/>
  <c r="L198" i="15"/>
  <c r="K198" i="15"/>
  <c r="W197" i="15"/>
  <c r="T197" i="15"/>
  <c r="S197" i="15"/>
  <c r="R197" i="15"/>
  <c r="Q197" i="15"/>
  <c r="P197" i="15"/>
  <c r="O197" i="15"/>
  <c r="N197" i="15"/>
  <c r="M197" i="15"/>
  <c r="L197" i="15"/>
  <c r="K197" i="15"/>
  <c r="W196" i="15"/>
  <c r="T196" i="15"/>
  <c r="S196" i="15"/>
  <c r="R196" i="15"/>
  <c r="Q196" i="15"/>
  <c r="P196" i="15"/>
  <c r="O196" i="15"/>
  <c r="N196" i="15"/>
  <c r="M196" i="15"/>
  <c r="L196" i="15"/>
  <c r="K196" i="15"/>
  <c r="W195" i="15"/>
  <c r="T195" i="15"/>
  <c r="S195" i="15"/>
  <c r="R195" i="15"/>
  <c r="Q195" i="15"/>
  <c r="P195" i="15"/>
  <c r="O195" i="15"/>
  <c r="N195" i="15"/>
  <c r="M195" i="15"/>
  <c r="L195" i="15"/>
  <c r="K195" i="15"/>
  <c r="W194" i="15"/>
  <c r="T194" i="15"/>
  <c r="S194" i="15"/>
  <c r="R194" i="15"/>
  <c r="Q194" i="15"/>
  <c r="P194" i="15"/>
  <c r="O194" i="15"/>
  <c r="N194" i="15"/>
  <c r="M194" i="15"/>
  <c r="L194" i="15"/>
  <c r="K194" i="15"/>
  <c r="W193" i="15"/>
  <c r="T193" i="15"/>
  <c r="S193" i="15"/>
  <c r="R193" i="15"/>
  <c r="Q193" i="15"/>
  <c r="P193" i="15"/>
  <c r="O193" i="15"/>
  <c r="N193" i="15"/>
  <c r="M193" i="15"/>
  <c r="L193" i="15"/>
  <c r="K193" i="15"/>
  <c r="W192" i="15"/>
  <c r="T192" i="15"/>
  <c r="S192" i="15"/>
  <c r="R192" i="15"/>
  <c r="Q192" i="15"/>
  <c r="P192" i="15"/>
  <c r="O192" i="15"/>
  <c r="N192" i="15"/>
  <c r="M192" i="15"/>
  <c r="L192" i="15"/>
  <c r="K192" i="15"/>
  <c r="W191" i="15"/>
  <c r="T191" i="15"/>
  <c r="S191" i="15"/>
  <c r="R191" i="15"/>
  <c r="Q191" i="15"/>
  <c r="P191" i="15"/>
  <c r="O191" i="15"/>
  <c r="N191" i="15"/>
  <c r="M191" i="15"/>
  <c r="L191" i="15"/>
  <c r="K191" i="15"/>
  <c r="W190" i="15"/>
  <c r="T190" i="15"/>
  <c r="S190" i="15"/>
  <c r="R190" i="15"/>
  <c r="Q190" i="15"/>
  <c r="P190" i="15"/>
  <c r="O190" i="15"/>
  <c r="N190" i="15"/>
  <c r="M190" i="15"/>
  <c r="L190" i="15"/>
  <c r="K190" i="15"/>
  <c r="W189" i="15"/>
  <c r="T189" i="15"/>
  <c r="S189" i="15"/>
  <c r="R189" i="15"/>
  <c r="Q189" i="15"/>
  <c r="P189" i="15"/>
  <c r="O189" i="15"/>
  <c r="N189" i="15"/>
  <c r="M189" i="15"/>
  <c r="L189" i="15"/>
  <c r="K189" i="15"/>
  <c r="W188" i="15"/>
  <c r="T188" i="15"/>
  <c r="S188" i="15"/>
  <c r="R188" i="15"/>
  <c r="Q188" i="15"/>
  <c r="P188" i="15"/>
  <c r="O188" i="15"/>
  <c r="N188" i="15"/>
  <c r="M188" i="15"/>
  <c r="L188" i="15"/>
  <c r="K188" i="15"/>
  <c r="W187" i="15"/>
  <c r="T187" i="15"/>
  <c r="S187" i="15"/>
  <c r="R187" i="15"/>
  <c r="Q187" i="15"/>
  <c r="P187" i="15"/>
  <c r="O187" i="15"/>
  <c r="N187" i="15"/>
  <c r="M187" i="15"/>
  <c r="L187" i="15"/>
  <c r="K187" i="15"/>
  <c r="W186" i="15"/>
  <c r="T186" i="15"/>
  <c r="S186" i="15"/>
  <c r="R186" i="15"/>
  <c r="Q186" i="15"/>
  <c r="P186" i="15"/>
  <c r="O186" i="15"/>
  <c r="N186" i="15"/>
  <c r="M186" i="15"/>
  <c r="L186" i="15"/>
  <c r="K186" i="15"/>
  <c r="W185" i="15"/>
  <c r="T185" i="15"/>
  <c r="S185" i="15"/>
  <c r="R185" i="15"/>
  <c r="Q185" i="15"/>
  <c r="P185" i="15"/>
  <c r="O185" i="15"/>
  <c r="N185" i="15"/>
  <c r="M185" i="15"/>
  <c r="L185" i="15"/>
  <c r="K185" i="15"/>
  <c r="W184" i="15"/>
  <c r="T184" i="15"/>
  <c r="S184" i="15"/>
  <c r="R184" i="15"/>
  <c r="Q184" i="15"/>
  <c r="P184" i="15"/>
  <c r="O184" i="15"/>
  <c r="N184" i="15"/>
  <c r="M184" i="15"/>
  <c r="L184" i="15"/>
  <c r="K184" i="15"/>
  <c r="W183" i="15"/>
  <c r="T183" i="15"/>
  <c r="S183" i="15"/>
  <c r="R183" i="15"/>
  <c r="Q183" i="15"/>
  <c r="P183" i="15"/>
  <c r="O183" i="15"/>
  <c r="N183" i="15"/>
  <c r="M183" i="15"/>
  <c r="L183" i="15"/>
  <c r="K183" i="15"/>
  <c r="W182" i="15"/>
  <c r="T182" i="15"/>
  <c r="S182" i="15"/>
  <c r="R182" i="15"/>
  <c r="Q182" i="15"/>
  <c r="P182" i="15"/>
  <c r="O182" i="15"/>
  <c r="N182" i="15"/>
  <c r="M182" i="15"/>
  <c r="L182" i="15"/>
  <c r="K182" i="15"/>
  <c r="W181" i="15"/>
  <c r="T181" i="15"/>
  <c r="S181" i="15"/>
  <c r="R181" i="15"/>
  <c r="Q181" i="15"/>
  <c r="P181" i="15"/>
  <c r="O181" i="15"/>
  <c r="N181" i="15"/>
  <c r="M181" i="15"/>
  <c r="L181" i="15"/>
  <c r="K181" i="15"/>
  <c r="W180" i="15"/>
  <c r="T180" i="15"/>
  <c r="S180" i="15"/>
  <c r="R180" i="15"/>
  <c r="Q180" i="15"/>
  <c r="P180" i="15"/>
  <c r="O180" i="15"/>
  <c r="N180" i="15"/>
  <c r="M180" i="15"/>
  <c r="L180" i="15"/>
  <c r="K180" i="15"/>
  <c r="W179" i="15"/>
  <c r="T179" i="15"/>
  <c r="S179" i="15"/>
  <c r="R179" i="15"/>
  <c r="Q179" i="15"/>
  <c r="P179" i="15"/>
  <c r="O179" i="15"/>
  <c r="N179" i="15"/>
  <c r="M179" i="15"/>
  <c r="L179" i="15"/>
  <c r="K179" i="15"/>
  <c r="W178" i="15"/>
  <c r="T178" i="15"/>
  <c r="S178" i="15"/>
  <c r="R178" i="15"/>
  <c r="Q178" i="15"/>
  <c r="P178" i="15"/>
  <c r="O178" i="15"/>
  <c r="N178" i="15"/>
  <c r="M178" i="15"/>
  <c r="L178" i="15"/>
  <c r="K178" i="15"/>
  <c r="W177" i="15"/>
  <c r="T177" i="15"/>
  <c r="S177" i="15"/>
  <c r="R177" i="15"/>
  <c r="Q177" i="15"/>
  <c r="P177" i="15"/>
  <c r="O177" i="15"/>
  <c r="N177" i="15"/>
  <c r="M177" i="15"/>
  <c r="L177" i="15"/>
  <c r="K177" i="15"/>
  <c r="W176" i="15"/>
  <c r="T176" i="15"/>
  <c r="S176" i="15"/>
  <c r="R176" i="15"/>
  <c r="Q176" i="15"/>
  <c r="P176" i="15"/>
  <c r="O176" i="15"/>
  <c r="N176" i="15"/>
  <c r="M176" i="15"/>
  <c r="L176" i="15"/>
  <c r="K176" i="15"/>
  <c r="W175" i="15"/>
  <c r="T175" i="15"/>
  <c r="S175" i="15"/>
  <c r="R175" i="15"/>
  <c r="Q175" i="15"/>
  <c r="P175" i="15"/>
  <c r="O175" i="15"/>
  <c r="N175" i="15"/>
  <c r="M175" i="15"/>
  <c r="L175" i="15"/>
  <c r="K175" i="15"/>
  <c r="W174" i="15"/>
  <c r="T174" i="15"/>
  <c r="S174" i="15"/>
  <c r="R174" i="15"/>
  <c r="Q174" i="15"/>
  <c r="P174" i="15"/>
  <c r="O174" i="15"/>
  <c r="N174" i="15"/>
  <c r="M174" i="15"/>
  <c r="L174" i="15"/>
  <c r="K174" i="15"/>
  <c r="W173" i="15"/>
  <c r="T173" i="15"/>
  <c r="S173" i="15"/>
  <c r="R173" i="15"/>
  <c r="Q173" i="15"/>
  <c r="P173" i="15"/>
  <c r="O173" i="15"/>
  <c r="N173" i="15"/>
  <c r="M173" i="15"/>
  <c r="L173" i="15"/>
  <c r="K173" i="15"/>
  <c r="W172" i="15"/>
  <c r="T172" i="15"/>
  <c r="S172" i="15"/>
  <c r="R172" i="15"/>
  <c r="Q172" i="15"/>
  <c r="P172" i="15"/>
  <c r="O172" i="15"/>
  <c r="N172" i="15"/>
  <c r="M172" i="15"/>
  <c r="L172" i="15"/>
  <c r="K172" i="15"/>
  <c r="W171" i="15"/>
  <c r="T171" i="15"/>
  <c r="S171" i="15"/>
  <c r="R171" i="15"/>
  <c r="Q171" i="15"/>
  <c r="P171" i="15"/>
  <c r="O171" i="15"/>
  <c r="N171" i="15"/>
  <c r="M171" i="15"/>
  <c r="L171" i="15"/>
  <c r="K171" i="15"/>
  <c r="W170" i="15"/>
  <c r="T170" i="15"/>
  <c r="S170" i="15"/>
  <c r="R170" i="15"/>
  <c r="Q170" i="15"/>
  <c r="P170" i="15"/>
  <c r="O170" i="15"/>
  <c r="N170" i="15"/>
  <c r="M170" i="15"/>
  <c r="L170" i="15"/>
  <c r="K170" i="15"/>
  <c r="W169" i="15"/>
  <c r="T169" i="15"/>
  <c r="S169" i="15"/>
  <c r="R169" i="15"/>
  <c r="Q169" i="15"/>
  <c r="P169" i="15"/>
  <c r="O169" i="15"/>
  <c r="N169" i="15"/>
  <c r="M169" i="15"/>
  <c r="L169" i="15"/>
  <c r="K169" i="15"/>
  <c r="W168" i="15"/>
  <c r="T168" i="15"/>
  <c r="S168" i="15"/>
  <c r="R168" i="15"/>
  <c r="Q168" i="15"/>
  <c r="P168" i="15"/>
  <c r="O168" i="15"/>
  <c r="N168" i="15"/>
  <c r="M168" i="15"/>
  <c r="L168" i="15"/>
  <c r="K168" i="15"/>
  <c r="W167" i="15"/>
  <c r="T167" i="15"/>
  <c r="S167" i="15"/>
  <c r="R167" i="15"/>
  <c r="Q167" i="15"/>
  <c r="P167" i="15"/>
  <c r="O167" i="15"/>
  <c r="N167" i="15"/>
  <c r="M167" i="15"/>
  <c r="L167" i="15"/>
  <c r="K167" i="15"/>
  <c r="W166" i="15"/>
  <c r="T166" i="15"/>
  <c r="S166" i="15"/>
  <c r="R166" i="15"/>
  <c r="Q166" i="15"/>
  <c r="P166" i="15"/>
  <c r="O166" i="15"/>
  <c r="N166" i="15"/>
  <c r="M166" i="15"/>
  <c r="L166" i="15"/>
  <c r="K166" i="15"/>
  <c r="W165" i="15"/>
  <c r="T165" i="15"/>
  <c r="S165" i="15"/>
  <c r="R165" i="15"/>
  <c r="Q165" i="15"/>
  <c r="P165" i="15"/>
  <c r="O165" i="15"/>
  <c r="N165" i="15"/>
  <c r="M165" i="15"/>
  <c r="L165" i="15"/>
  <c r="K165" i="15"/>
  <c r="W164" i="15"/>
  <c r="T164" i="15"/>
  <c r="S164" i="15"/>
  <c r="R164" i="15"/>
  <c r="Q164" i="15"/>
  <c r="P164" i="15"/>
  <c r="O164" i="15"/>
  <c r="N164" i="15"/>
  <c r="M164" i="15"/>
  <c r="L164" i="15"/>
  <c r="K164" i="15"/>
  <c r="W163" i="15"/>
  <c r="T163" i="15"/>
  <c r="S163" i="15"/>
  <c r="R163" i="15"/>
  <c r="Q163" i="15"/>
  <c r="P163" i="15"/>
  <c r="O163" i="15"/>
  <c r="N163" i="15"/>
  <c r="M163" i="15"/>
  <c r="L163" i="15"/>
  <c r="K163" i="15"/>
  <c r="W162" i="15"/>
  <c r="T162" i="15"/>
  <c r="S162" i="15"/>
  <c r="R162" i="15"/>
  <c r="Q162" i="15"/>
  <c r="P162" i="15"/>
  <c r="O162" i="15"/>
  <c r="N162" i="15"/>
  <c r="M162" i="15"/>
  <c r="L162" i="15"/>
  <c r="K162" i="15"/>
  <c r="W161" i="15"/>
  <c r="T161" i="15"/>
  <c r="S161" i="15"/>
  <c r="R161" i="15"/>
  <c r="Q161" i="15"/>
  <c r="P161" i="15"/>
  <c r="O161" i="15"/>
  <c r="N161" i="15"/>
  <c r="M161" i="15"/>
  <c r="L161" i="15"/>
  <c r="K161" i="15"/>
  <c r="W160" i="15"/>
  <c r="T160" i="15"/>
  <c r="S160" i="15"/>
  <c r="R160" i="15"/>
  <c r="Q160" i="15"/>
  <c r="P160" i="15"/>
  <c r="O160" i="15"/>
  <c r="N160" i="15"/>
  <c r="M160" i="15"/>
  <c r="L160" i="15"/>
  <c r="K160" i="15"/>
  <c r="W159" i="15"/>
  <c r="T159" i="15"/>
  <c r="S159" i="15"/>
  <c r="R159" i="15"/>
  <c r="Q159" i="15"/>
  <c r="P159" i="15"/>
  <c r="O159" i="15"/>
  <c r="N159" i="15"/>
  <c r="M159" i="15"/>
  <c r="L159" i="15"/>
  <c r="K159" i="15"/>
  <c r="W158" i="15"/>
  <c r="T158" i="15"/>
  <c r="S158" i="15"/>
  <c r="R158" i="15"/>
  <c r="Q158" i="15"/>
  <c r="P158" i="15"/>
  <c r="O158" i="15"/>
  <c r="N158" i="15"/>
  <c r="M158" i="15"/>
  <c r="L158" i="15"/>
  <c r="K158" i="15"/>
  <c r="W157" i="15"/>
  <c r="T157" i="15"/>
  <c r="S157" i="15"/>
  <c r="R157" i="15"/>
  <c r="Q157" i="15"/>
  <c r="P157" i="15"/>
  <c r="O157" i="15"/>
  <c r="N157" i="15"/>
  <c r="M157" i="15"/>
  <c r="L157" i="15"/>
  <c r="K157" i="15"/>
  <c r="W156" i="15"/>
  <c r="T156" i="15"/>
  <c r="S156" i="15"/>
  <c r="R156" i="15"/>
  <c r="Q156" i="15"/>
  <c r="P156" i="15"/>
  <c r="O156" i="15"/>
  <c r="N156" i="15"/>
  <c r="M156" i="15"/>
  <c r="L156" i="15"/>
  <c r="K156" i="15"/>
  <c r="W155" i="15"/>
  <c r="T155" i="15"/>
  <c r="S155" i="15"/>
  <c r="R155" i="15"/>
  <c r="Q155" i="15"/>
  <c r="P155" i="15"/>
  <c r="O155" i="15"/>
  <c r="N155" i="15"/>
  <c r="M155" i="15"/>
  <c r="L155" i="15"/>
  <c r="K155" i="15"/>
  <c r="W154" i="15"/>
  <c r="T154" i="15"/>
  <c r="S154" i="15"/>
  <c r="R154" i="15"/>
  <c r="Q154" i="15"/>
  <c r="P154" i="15"/>
  <c r="O154" i="15"/>
  <c r="N154" i="15"/>
  <c r="M154" i="15"/>
  <c r="L154" i="15"/>
  <c r="K154" i="15"/>
  <c r="W153" i="15"/>
  <c r="T153" i="15"/>
  <c r="S153" i="15"/>
  <c r="R153" i="15"/>
  <c r="Q153" i="15"/>
  <c r="P153" i="15"/>
  <c r="O153" i="15"/>
  <c r="N153" i="15"/>
  <c r="M153" i="15"/>
  <c r="L153" i="15"/>
  <c r="K153" i="15"/>
  <c r="W152" i="15"/>
  <c r="T152" i="15"/>
  <c r="S152" i="15"/>
  <c r="R152" i="15"/>
  <c r="Q152" i="15"/>
  <c r="P152" i="15"/>
  <c r="O152" i="15"/>
  <c r="N152" i="15"/>
  <c r="M152" i="15"/>
  <c r="L152" i="15"/>
  <c r="K152" i="15"/>
  <c r="W151" i="15"/>
  <c r="T151" i="15"/>
  <c r="S151" i="15"/>
  <c r="R151" i="15"/>
  <c r="Q151" i="15"/>
  <c r="P151" i="15"/>
  <c r="O151" i="15"/>
  <c r="N151" i="15"/>
  <c r="M151" i="15"/>
  <c r="L151" i="15"/>
  <c r="K151" i="15"/>
  <c r="W150" i="15"/>
  <c r="T150" i="15"/>
  <c r="S150" i="15"/>
  <c r="R150" i="15"/>
  <c r="Q150" i="15"/>
  <c r="P150" i="15"/>
  <c r="O150" i="15"/>
  <c r="N150" i="15"/>
  <c r="M150" i="15"/>
  <c r="L150" i="15"/>
  <c r="K150" i="15"/>
  <c r="W149" i="15"/>
  <c r="T149" i="15"/>
  <c r="S149" i="15"/>
  <c r="R149" i="15"/>
  <c r="Q149" i="15"/>
  <c r="P149" i="15"/>
  <c r="O149" i="15"/>
  <c r="N149" i="15"/>
  <c r="M149" i="15"/>
  <c r="L149" i="15"/>
  <c r="K149" i="15"/>
  <c r="W148" i="15"/>
  <c r="T148" i="15"/>
  <c r="S148" i="15"/>
  <c r="R148" i="15"/>
  <c r="Q148" i="15"/>
  <c r="P148" i="15"/>
  <c r="O148" i="15"/>
  <c r="N148" i="15"/>
  <c r="M148" i="15"/>
  <c r="L148" i="15"/>
  <c r="K148" i="15"/>
  <c r="W147" i="15"/>
  <c r="T147" i="15"/>
  <c r="S147" i="15"/>
  <c r="R147" i="15"/>
  <c r="Q147" i="15"/>
  <c r="P147" i="15"/>
  <c r="O147" i="15"/>
  <c r="N147" i="15"/>
  <c r="M147" i="15"/>
  <c r="L147" i="15"/>
  <c r="K147" i="15"/>
  <c r="W146" i="15"/>
  <c r="T146" i="15"/>
  <c r="S146" i="15"/>
  <c r="R146" i="15"/>
  <c r="Q146" i="15"/>
  <c r="P146" i="15"/>
  <c r="O146" i="15"/>
  <c r="N146" i="15"/>
  <c r="M146" i="15"/>
  <c r="L146" i="15"/>
  <c r="K146" i="15"/>
  <c r="W145" i="15"/>
  <c r="T145" i="15"/>
  <c r="S145" i="15"/>
  <c r="R145" i="15"/>
  <c r="Q145" i="15"/>
  <c r="P145" i="15"/>
  <c r="O145" i="15"/>
  <c r="N145" i="15"/>
  <c r="M145" i="15"/>
  <c r="L145" i="15"/>
  <c r="K145" i="15"/>
  <c r="W144" i="15"/>
  <c r="T144" i="15"/>
  <c r="S144" i="15"/>
  <c r="R144" i="15"/>
  <c r="Q144" i="15"/>
  <c r="P144" i="15"/>
  <c r="O144" i="15"/>
  <c r="N144" i="15"/>
  <c r="M144" i="15"/>
  <c r="L144" i="15"/>
  <c r="K144" i="15"/>
  <c r="W143" i="15"/>
  <c r="T143" i="15"/>
  <c r="S143" i="15"/>
  <c r="R143" i="15"/>
  <c r="Q143" i="15"/>
  <c r="P143" i="15"/>
  <c r="O143" i="15"/>
  <c r="N143" i="15"/>
  <c r="M143" i="15"/>
  <c r="L143" i="15"/>
  <c r="K143" i="15"/>
  <c r="W142" i="15"/>
  <c r="T142" i="15"/>
  <c r="S142" i="15"/>
  <c r="R142" i="15"/>
  <c r="Q142" i="15"/>
  <c r="P142" i="15"/>
  <c r="O142" i="15"/>
  <c r="N142" i="15"/>
  <c r="M142" i="15"/>
  <c r="L142" i="15"/>
  <c r="K142" i="15"/>
  <c r="W141" i="15"/>
  <c r="T141" i="15"/>
  <c r="S141" i="15"/>
  <c r="R141" i="15"/>
  <c r="Q141" i="15"/>
  <c r="P141" i="15"/>
  <c r="O141" i="15"/>
  <c r="N141" i="15"/>
  <c r="M141" i="15"/>
  <c r="L141" i="15"/>
  <c r="K141" i="15"/>
  <c r="W140" i="15"/>
  <c r="T140" i="15"/>
  <c r="S140" i="15"/>
  <c r="R140" i="15"/>
  <c r="Q140" i="15"/>
  <c r="P140" i="15"/>
  <c r="O140" i="15"/>
  <c r="N140" i="15"/>
  <c r="M140" i="15"/>
  <c r="L140" i="15"/>
  <c r="K140" i="15"/>
  <c r="W139" i="15"/>
  <c r="T139" i="15"/>
  <c r="S139" i="15"/>
  <c r="R139" i="15"/>
  <c r="Q139" i="15"/>
  <c r="P139" i="15"/>
  <c r="O139" i="15"/>
  <c r="N139" i="15"/>
  <c r="M139" i="15"/>
  <c r="L139" i="15"/>
  <c r="K139" i="15"/>
  <c r="W138" i="15"/>
  <c r="T138" i="15"/>
  <c r="S138" i="15"/>
  <c r="R138" i="15"/>
  <c r="Q138" i="15"/>
  <c r="P138" i="15"/>
  <c r="O138" i="15"/>
  <c r="N138" i="15"/>
  <c r="M138" i="15"/>
  <c r="L138" i="15"/>
  <c r="K138" i="15"/>
  <c r="W137" i="15"/>
  <c r="T137" i="15"/>
  <c r="S137" i="15"/>
  <c r="R137" i="15"/>
  <c r="Q137" i="15"/>
  <c r="P137" i="15"/>
  <c r="O137" i="15"/>
  <c r="N137" i="15"/>
  <c r="M137" i="15"/>
  <c r="L137" i="15"/>
  <c r="K137" i="15"/>
  <c r="W136" i="15"/>
  <c r="T136" i="15"/>
  <c r="S136" i="15"/>
  <c r="R136" i="15"/>
  <c r="Q136" i="15"/>
  <c r="P136" i="15"/>
  <c r="O136" i="15"/>
  <c r="N136" i="15"/>
  <c r="M136" i="15"/>
  <c r="L136" i="15"/>
  <c r="K136" i="15"/>
  <c r="W135" i="15"/>
  <c r="T135" i="15"/>
  <c r="S135" i="15"/>
  <c r="R135" i="15"/>
  <c r="Q135" i="15"/>
  <c r="P135" i="15"/>
  <c r="O135" i="15"/>
  <c r="N135" i="15"/>
  <c r="M135" i="15"/>
  <c r="L135" i="15"/>
  <c r="K135" i="15"/>
  <c r="W134" i="15"/>
  <c r="T134" i="15"/>
  <c r="S134" i="15"/>
  <c r="R134" i="15"/>
  <c r="Q134" i="15"/>
  <c r="P134" i="15"/>
  <c r="O134" i="15"/>
  <c r="N134" i="15"/>
  <c r="M134" i="15"/>
  <c r="L134" i="15"/>
  <c r="K134" i="15"/>
  <c r="W133" i="15"/>
  <c r="T133" i="15"/>
  <c r="S133" i="15"/>
  <c r="R133" i="15"/>
  <c r="Q133" i="15"/>
  <c r="P133" i="15"/>
  <c r="O133" i="15"/>
  <c r="N133" i="15"/>
  <c r="M133" i="15"/>
  <c r="L133" i="15"/>
  <c r="K133" i="15"/>
  <c r="W132" i="15"/>
  <c r="T132" i="15"/>
  <c r="S132" i="15"/>
  <c r="R132" i="15"/>
  <c r="Q132" i="15"/>
  <c r="P132" i="15"/>
  <c r="O132" i="15"/>
  <c r="N132" i="15"/>
  <c r="M132" i="15"/>
  <c r="L132" i="15"/>
  <c r="K132" i="15"/>
  <c r="W131" i="15"/>
  <c r="T131" i="15"/>
  <c r="S131" i="15"/>
  <c r="R131" i="15"/>
  <c r="Q131" i="15"/>
  <c r="P131" i="15"/>
  <c r="O131" i="15"/>
  <c r="N131" i="15"/>
  <c r="M131" i="15"/>
  <c r="L131" i="15"/>
  <c r="K131" i="15"/>
  <c r="W130" i="15"/>
  <c r="T130" i="15"/>
  <c r="S130" i="15"/>
  <c r="R130" i="15"/>
  <c r="Q130" i="15"/>
  <c r="P130" i="15"/>
  <c r="O130" i="15"/>
  <c r="N130" i="15"/>
  <c r="M130" i="15"/>
  <c r="L130" i="15"/>
  <c r="K130" i="15"/>
  <c r="W129" i="15"/>
  <c r="T129" i="15"/>
  <c r="S129" i="15"/>
  <c r="R129" i="15"/>
  <c r="Q129" i="15"/>
  <c r="P129" i="15"/>
  <c r="O129" i="15"/>
  <c r="N129" i="15"/>
  <c r="M129" i="15"/>
  <c r="L129" i="15"/>
  <c r="K129" i="15"/>
  <c r="W128" i="15"/>
  <c r="T128" i="15"/>
  <c r="S128" i="15"/>
  <c r="R128" i="15"/>
  <c r="Q128" i="15"/>
  <c r="P128" i="15"/>
  <c r="O128" i="15"/>
  <c r="N128" i="15"/>
  <c r="M128" i="15"/>
  <c r="L128" i="15"/>
  <c r="K128" i="15"/>
  <c r="W127" i="15"/>
  <c r="T127" i="15"/>
  <c r="S127" i="15"/>
  <c r="R127" i="15"/>
  <c r="Q127" i="15"/>
  <c r="P127" i="15"/>
  <c r="O127" i="15"/>
  <c r="N127" i="15"/>
  <c r="M127" i="15"/>
  <c r="L127" i="15"/>
  <c r="K127" i="15"/>
  <c r="W126" i="15"/>
  <c r="T126" i="15"/>
  <c r="S126" i="15"/>
  <c r="R126" i="15"/>
  <c r="Q126" i="15"/>
  <c r="P126" i="15"/>
  <c r="O126" i="15"/>
  <c r="N126" i="15"/>
  <c r="M126" i="15"/>
  <c r="L126" i="15"/>
  <c r="K126" i="15"/>
  <c r="W125" i="15"/>
  <c r="T125" i="15"/>
  <c r="S125" i="15"/>
  <c r="R125" i="15"/>
  <c r="Q125" i="15"/>
  <c r="P125" i="15"/>
  <c r="O125" i="15"/>
  <c r="N125" i="15"/>
  <c r="M125" i="15"/>
  <c r="L125" i="15"/>
  <c r="K125" i="15"/>
  <c r="W124" i="15"/>
  <c r="T124" i="15"/>
  <c r="S124" i="15"/>
  <c r="R124" i="15"/>
  <c r="Q124" i="15"/>
  <c r="P124" i="15"/>
  <c r="O124" i="15"/>
  <c r="N124" i="15"/>
  <c r="M124" i="15"/>
  <c r="L124" i="15"/>
  <c r="K124" i="15"/>
  <c r="W123" i="15"/>
  <c r="T123" i="15"/>
  <c r="S123" i="15"/>
  <c r="R123" i="15"/>
  <c r="Q123" i="15"/>
  <c r="P123" i="15"/>
  <c r="O123" i="15"/>
  <c r="N123" i="15"/>
  <c r="M123" i="15"/>
  <c r="L123" i="15"/>
  <c r="K123" i="15"/>
  <c r="W122" i="15"/>
  <c r="T122" i="15"/>
  <c r="S122" i="15"/>
  <c r="R122" i="15"/>
  <c r="Q122" i="15"/>
  <c r="P122" i="15"/>
  <c r="O122" i="15"/>
  <c r="N122" i="15"/>
  <c r="M122" i="15"/>
  <c r="L122" i="15"/>
  <c r="K122" i="15"/>
  <c r="W121" i="15"/>
  <c r="T121" i="15"/>
  <c r="S121" i="15"/>
  <c r="R121" i="15"/>
  <c r="Q121" i="15"/>
  <c r="P121" i="15"/>
  <c r="O121" i="15"/>
  <c r="N121" i="15"/>
  <c r="M121" i="15"/>
  <c r="L121" i="15"/>
  <c r="K121" i="15"/>
  <c r="W120" i="15"/>
  <c r="T120" i="15"/>
  <c r="S120" i="15"/>
  <c r="R120" i="15"/>
  <c r="Q120" i="15"/>
  <c r="P120" i="15"/>
  <c r="O120" i="15"/>
  <c r="N120" i="15"/>
  <c r="M120" i="15"/>
  <c r="L120" i="15"/>
  <c r="K120" i="15"/>
  <c r="W119" i="15"/>
  <c r="T119" i="15"/>
  <c r="S119" i="15"/>
  <c r="R119" i="15"/>
  <c r="Q119" i="15"/>
  <c r="P119" i="15"/>
  <c r="O119" i="15"/>
  <c r="N119" i="15"/>
  <c r="M119" i="15"/>
  <c r="L119" i="15"/>
  <c r="K119" i="15"/>
  <c r="W118" i="15"/>
  <c r="T118" i="15"/>
  <c r="S118" i="15"/>
  <c r="R118" i="15"/>
  <c r="Q118" i="15"/>
  <c r="P118" i="15"/>
  <c r="O118" i="15"/>
  <c r="N118" i="15"/>
  <c r="M118" i="15"/>
  <c r="L118" i="15"/>
  <c r="K118" i="15"/>
  <c r="W117" i="15"/>
  <c r="T117" i="15"/>
  <c r="S117" i="15"/>
  <c r="R117" i="15"/>
  <c r="Q117" i="15"/>
  <c r="P117" i="15"/>
  <c r="O117" i="15"/>
  <c r="N117" i="15"/>
  <c r="M117" i="15"/>
  <c r="L117" i="15"/>
  <c r="K117" i="15"/>
  <c r="W116" i="15"/>
  <c r="T116" i="15"/>
  <c r="S116" i="15"/>
  <c r="R116" i="15"/>
  <c r="Q116" i="15"/>
  <c r="P116" i="15"/>
  <c r="O116" i="15"/>
  <c r="N116" i="15"/>
  <c r="M116" i="15"/>
  <c r="L116" i="15"/>
  <c r="K116" i="15"/>
  <c r="W115" i="15"/>
  <c r="T115" i="15"/>
  <c r="S115" i="15"/>
  <c r="R115" i="15"/>
  <c r="Q115" i="15"/>
  <c r="P115" i="15"/>
  <c r="O115" i="15"/>
  <c r="N115" i="15"/>
  <c r="M115" i="15"/>
  <c r="L115" i="15"/>
  <c r="K115" i="15"/>
  <c r="W114" i="15"/>
  <c r="T114" i="15"/>
  <c r="S114" i="15"/>
  <c r="R114" i="15"/>
  <c r="Q114" i="15"/>
  <c r="P114" i="15"/>
  <c r="O114" i="15"/>
  <c r="N114" i="15"/>
  <c r="M114" i="15"/>
  <c r="L114" i="15"/>
  <c r="K114" i="15"/>
  <c r="W113" i="15"/>
  <c r="T113" i="15"/>
  <c r="S113" i="15"/>
  <c r="R113" i="15"/>
  <c r="Q113" i="15"/>
  <c r="P113" i="15"/>
  <c r="O113" i="15"/>
  <c r="N113" i="15"/>
  <c r="M113" i="15"/>
  <c r="L113" i="15"/>
  <c r="K113" i="15"/>
  <c r="W112" i="15"/>
  <c r="T112" i="15"/>
  <c r="S112" i="15"/>
  <c r="R112" i="15"/>
  <c r="Q112" i="15"/>
  <c r="P112" i="15"/>
  <c r="O112" i="15"/>
  <c r="N112" i="15"/>
  <c r="M112" i="15"/>
  <c r="L112" i="15"/>
  <c r="K112" i="15"/>
  <c r="W111" i="15"/>
  <c r="T111" i="15"/>
  <c r="S111" i="15"/>
  <c r="R111" i="15"/>
  <c r="Q111" i="15"/>
  <c r="P111" i="15"/>
  <c r="O111" i="15"/>
  <c r="N111" i="15"/>
  <c r="M111" i="15"/>
  <c r="L111" i="15"/>
  <c r="K111" i="15"/>
  <c r="W110" i="15"/>
  <c r="T110" i="15"/>
  <c r="S110" i="15"/>
  <c r="R110" i="15"/>
  <c r="Q110" i="15"/>
  <c r="P110" i="15"/>
  <c r="O110" i="15"/>
  <c r="N110" i="15"/>
  <c r="M110" i="15"/>
  <c r="L110" i="15"/>
  <c r="K110" i="15"/>
  <c r="W109" i="15"/>
  <c r="T109" i="15"/>
  <c r="S109" i="15"/>
  <c r="R109" i="15"/>
  <c r="Q109" i="15"/>
  <c r="P109" i="15"/>
  <c r="O109" i="15"/>
  <c r="N109" i="15"/>
  <c r="M109" i="15"/>
  <c r="L109" i="15"/>
  <c r="K109" i="15"/>
  <c r="W108" i="15"/>
  <c r="T108" i="15"/>
  <c r="S108" i="15"/>
  <c r="R108" i="15"/>
  <c r="Q108" i="15"/>
  <c r="P108" i="15"/>
  <c r="O108" i="15"/>
  <c r="N108" i="15"/>
  <c r="M108" i="15"/>
  <c r="L108" i="15"/>
  <c r="K108" i="15"/>
  <c r="W107" i="15"/>
  <c r="T107" i="15"/>
  <c r="S107" i="15"/>
  <c r="R107" i="15"/>
  <c r="Q107" i="15"/>
  <c r="P107" i="15"/>
  <c r="O107" i="15"/>
  <c r="N107" i="15"/>
  <c r="M107" i="15"/>
  <c r="L107" i="15"/>
  <c r="K107" i="15"/>
  <c r="W106" i="15"/>
  <c r="T106" i="15"/>
  <c r="S106" i="15"/>
  <c r="R106" i="15"/>
  <c r="Q106" i="15"/>
  <c r="P106" i="15"/>
  <c r="O106" i="15"/>
  <c r="N106" i="15"/>
  <c r="M106" i="15"/>
  <c r="L106" i="15"/>
  <c r="K106" i="15"/>
  <c r="X11" i="18"/>
  <c r="U11" i="18"/>
  <c r="T11" i="18"/>
  <c r="S11" i="18"/>
  <c r="R11" i="18"/>
  <c r="Q11" i="18"/>
  <c r="P11" i="18"/>
  <c r="O11" i="18"/>
  <c r="N11" i="18"/>
  <c r="M11" i="18"/>
  <c r="L11" i="18"/>
  <c r="X10" i="18"/>
  <c r="U10" i="18"/>
  <c r="T10" i="18"/>
  <c r="S10" i="18"/>
  <c r="R10" i="18"/>
  <c r="Q10" i="18"/>
  <c r="P10" i="18"/>
  <c r="O10" i="18"/>
  <c r="N10" i="18"/>
  <c r="M10" i="18"/>
  <c r="L10" i="18"/>
  <c r="X9" i="18"/>
  <c r="U9" i="18"/>
  <c r="T9" i="18"/>
  <c r="S9" i="18"/>
  <c r="R9" i="18"/>
  <c r="Q9" i="18"/>
  <c r="P9" i="18"/>
  <c r="O9" i="18"/>
  <c r="N9" i="18"/>
  <c r="M9" i="18"/>
  <c r="L9" i="18"/>
  <c r="X8" i="18"/>
  <c r="U8" i="18"/>
  <c r="T8" i="18"/>
  <c r="S8" i="18"/>
  <c r="R8" i="18"/>
  <c r="Q8" i="18"/>
  <c r="P8" i="18"/>
  <c r="O8" i="18"/>
  <c r="N8" i="18"/>
  <c r="M8" i="18"/>
  <c r="L8" i="18"/>
  <c r="X7" i="18"/>
  <c r="U7" i="18"/>
  <c r="T7" i="18"/>
  <c r="S7" i="18"/>
  <c r="R7" i="18"/>
  <c r="Q7" i="18"/>
  <c r="P7" i="18"/>
  <c r="O7" i="18"/>
  <c r="N7" i="18"/>
  <c r="M7" i="18"/>
  <c r="L7" i="18"/>
  <c r="X6" i="18"/>
  <c r="U6" i="18"/>
  <c r="T6" i="18"/>
  <c r="S6" i="18"/>
  <c r="R6" i="18"/>
  <c r="Q6" i="18"/>
  <c r="P6" i="18"/>
  <c r="O6" i="18"/>
  <c r="N6" i="18"/>
  <c r="M6" i="18"/>
  <c r="L6" i="18"/>
  <c r="X5" i="18"/>
  <c r="U5" i="18"/>
  <c r="T5" i="18"/>
  <c r="S5" i="18"/>
  <c r="R5" i="18"/>
  <c r="Q5" i="18"/>
  <c r="P5" i="18"/>
  <c r="O5" i="18"/>
  <c r="N5" i="18"/>
  <c r="M5" i="18"/>
  <c r="L5" i="18"/>
  <c r="X4" i="18"/>
  <c r="U4" i="18"/>
  <c r="T4" i="18"/>
  <c r="S4" i="18"/>
  <c r="R4" i="18"/>
  <c r="Q4" i="18"/>
  <c r="P4" i="18"/>
  <c r="O4" i="18"/>
  <c r="N4" i="18"/>
  <c r="M4" i="18"/>
  <c r="L4" i="18"/>
  <c r="X3" i="18"/>
  <c r="U3" i="18"/>
  <c r="T3" i="18"/>
  <c r="S3" i="18"/>
  <c r="R3" i="18"/>
  <c r="Q3" i="18"/>
  <c r="P3" i="18"/>
  <c r="O3" i="18"/>
  <c r="N3" i="18"/>
  <c r="M3" i="18"/>
  <c r="L3" i="18"/>
  <c r="X322" i="5"/>
  <c r="U322" i="5"/>
  <c r="T322" i="5"/>
  <c r="S322" i="5"/>
  <c r="R322" i="5"/>
  <c r="Q322" i="5"/>
  <c r="P322" i="5"/>
  <c r="O322" i="5"/>
  <c r="N322" i="5"/>
  <c r="M322" i="5"/>
  <c r="L322" i="5"/>
  <c r="X321" i="5"/>
  <c r="U321" i="5"/>
  <c r="T321" i="5"/>
  <c r="S321" i="5"/>
  <c r="R321" i="5"/>
  <c r="Q321" i="5"/>
  <c r="P321" i="5"/>
  <c r="O321" i="5"/>
  <c r="N321" i="5"/>
  <c r="M321" i="5"/>
  <c r="L321" i="5"/>
  <c r="X320" i="5"/>
  <c r="U320" i="5"/>
  <c r="T320" i="5"/>
  <c r="S320" i="5"/>
  <c r="R320" i="5"/>
  <c r="Q320" i="5"/>
  <c r="P320" i="5"/>
  <c r="O320" i="5"/>
  <c r="N320" i="5"/>
  <c r="M320" i="5"/>
  <c r="L320" i="5"/>
  <c r="X319" i="5"/>
  <c r="U319" i="5"/>
  <c r="T319" i="5"/>
  <c r="S319" i="5"/>
  <c r="R319" i="5"/>
  <c r="Q319" i="5"/>
  <c r="P319" i="5"/>
  <c r="O319" i="5"/>
  <c r="N319" i="5"/>
  <c r="M319" i="5"/>
  <c r="L319" i="5"/>
  <c r="X318" i="5"/>
  <c r="U318" i="5"/>
  <c r="T318" i="5"/>
  <c r="S318" i="5"/>
  <c r="R318" i="5"/>
  <c r="Q318" i="5"/>
  <c r="P318" i="5"/>
  <c r="O318" i="5"/>
  <c r="N318" i="5"/>
  <c r="M318" i="5"/>
  <c r="L318" i="5"/>
  <c r="X317" i="5"/>
  <c r="U317" i="5"/>
  <c r="T317" i="5"/>
  <c r="S317" i="5"/>
  <c r="R317" i="5"/>
  <c r="Q317" i="5"/>
  <c r="P317" i="5"/>
  <c r="O317" i="5"/>
  <c r="N317" i="5"/>
  <c r="M317" i="5"/>
  <c r="L317" i="5"/>
  <c r="X316" i="5"/>
  <c r="U316" i="5"/>
  <c r="T316" i="5"/>
  <c r="S316" i="5"/>
  <c r="R316" i="5"/>
  <c r="Q316" i="5"/>
  <c r="P316" i="5"/>
  <c r="O316" i="5"/>
  <c r="N316" i="5"/>
  <c r="M316" i="5"/>
  <c r="L316" i="5"/>
  <c r="X315" i="5"/>
  <c r="U315" i="5"/>
  <c r="T315" i="5"/>
  <c r="S315" i="5"/>
  <c r="R315" i="5"/>
  <c r="Q315" i="5"/>
  <c r="P315" i="5"/>
  <c r="O315" i="5"/>
  <c r="N315" i="5"/>
  <c r="M315" i="5"/>
  <c r="L315" i="5"/>
  <c r="X314" i="5"/>
  <c r="U314" i="5"/>
  <c r="T314" i="5"/>
  <c r="S314" i="5"/>
  <c r="R314" i="5"/>
  <c r="Q314" i="5"/>
  <c r="P314" i="5"/>
  <c r="O314" i="5"/>
  <c r="N314" i="5"/>
  <c r="M314" i="5"/>
  <c r="L314" i="5"/>
  <c r="X313" i="5"/>
  <c r="U313" i="5"/>
  <c r="T313" i="5"/>
  <c r="S313" i="5"/>
  <c r="R313" i="5"/>
  <c r="Q313" i="5"/>
  <c r="P313" i="5"/>
  <c r="O313" i="5"/>
  <c r="N313" i="5"/>
  <c r="M313" i="5"/>
  <c r="L313" i="5"/>
  <c r="X312" i="5"/>
  <c r="U312" i="5"/>
  <c r="T312" i="5"/>
  <c r="S312" i="5"/>
  <c r="R312" i="5"/>
  <c r="Q312" i="5"/>
  <c r="P312" i="5"/>
  <c r="O312" i="5"/>
  <c r="N312" i="5"/>
  <c r="M312" i="5"/>
  <c r="L312" i="5"/>
  <c r="X311" i="5"/>
  <c r="U311" i="5"/>
  <c r="T311" i="5"/>
  <c r="S311" i="5"/>
  <c r="R311" i="5"/>
  <c r="Q311" i="5"/>
  <c r="P311" i="5"/>
  <c r="O311" i="5"/>
  <c r="N311" i="5"/>
  <c r="M311" i="5"/>
  <c r="L311" i="5"/>
  <c r="X310" i="5"/>
  <c r="U310" i="5"/>
  <c r="T310" i="5"/>
  <c r="S310" i="5"/>
  <c r="R310" i="5"/>
  <c r="Q310" i="5"/>
  <c r="P310" i="5"/>
  <c r="O310" i="5"/>
  <c r="N310" i="5"/>
  <c r="M310" i="5"/>
  <c r="L310" i="5"/>
  <c r="X309" i="5"/>
  <c r="U309" i="5"/>
  <c r="T309" i="5"/>
  <c r="S309" i="5"/>
  <c r="R309" i="5"/>
  <c r="Q309" i="5"/>
  <c r="P309" i="5"/>
  <c r="O309" i="5"/>
  <c r="N309" i="5"/>
  <c r="M309" i="5"/>
  <c r="L309" i="5"/>
  <c r="X308" i="5"/>
  <c r="U308" i="5"/>
  <c r="T308" i="5"/>
  <c r="S308" i="5"/>
  <c r="R308" i="5"/>
  <c r="Q308" i="5"/>
  <c r="P308" i="5"/>
  <c r="O308" i="5"/>
  <c r="N308" i="5"/>
  <c r="M308" i="5"/>
  <c r="L308" i="5"/>
  <c r="X307" i="5"/>
  <c r="U307" i="5"/>
  <c r="T307" i="5"/>
  <c r="S307" i="5"/>
  <c r="R307" i="5"/>
  <c r="Q307" i="5"/>
  <c r="P307" i="5"/>
  <c r="O307" i="5"/>
  <c r="N307" i="5"/>
  <c r="M307" i="5"/>
  <c r="L307" i="5"/>
  <c r="X306" i="5"/>
  <c r="U306" i="5"/>
  <c r="T306" i="5"/>
  <c r="S306" i="5"/>
  <c r="R306" i="5"/>
  <c r="Q306" i="5"/>
  <c r="P306" i="5"/>
  <c r="O306" i="5"/>
  <c r="N306" i="5"/>
  <c r="M306" i="5"/>
  <c r="L306" i="5"/>
  <c r="X305" i="5"/>
  <c r="U305" i="5"/>
  <c r="T305" i="5"/>
  <c r="S305" i="5"/>
  <c r="R305" i="5"/>
  <c r="Q305" i="5"/>
  <c r="P305" i="5"/>
  <c r="O305" i="5"/>
  <c r="N305" i="5"/>
  <c r="M305" i="5"/>
  <c r="L305" i="5"/>
  <c r="X304" i="5"/>
  <c r="U304" i="5"/>
  <c r="T304" i="5"/>
  <c r="S304" i="5"/>
  <c r="R304" i="5"/>
  <c r="Q304" i="5"/>
  <c r="P304" i="5"/>
  <c r="O304" i="5"/>
  <c r="N304" i="5"/>
  <c r="M304" i="5"/>
  <c r="L304" i="5"/>
  <c r="X303" i="5"/>
  <c r="U303" i="5"/>
  <c r="T303" i="5"/>
  <c r="S303" i="5"/>
  <c r="R303" i="5"/>
  <c r="Q303" i="5"/>
  <c r="P303" i="5"/>
  <c r="O303" i="5"/>
  <c r="N303" i="5"/>
  <c r="M303" i="5"/>
  <c r="L303" i="5"/>
  <c r="X302" i="5"/>
  <c r="U302" i="5"/>
  <c r="T302" i="5"/>
  <c r="S302" i="5"/>
  <c r="R302" i="5"/>
  <c r="Q302" i="5"/>
  <c r="P302" i="5"/>
  <c r="O302" i="5"/>
  <c r="N302" i="5"/>
  <c r="M302" i="5"/>
  <c r="L302" i="5"/>
  <c r="X301" i="5"/>
  <c r="U301" i="5"/>
  <c r="T301" i="5"/>
  <c r="S301" i="5"/>
  <c r="R301" i="5"/>
  <c r="Q301" i="5"/>
  <c r="P301" i="5"/>
  <c r="O301" i="5"/>
  <c r="N301" i="5"/>
  <c r="M301" i="5"/>
  <c r="L301" i="5"/>
  <c r="X300" i="5"/>
  <c r="U300" i="5"/>
  <c r="T300" i="5"/>
  <c r="S300" i="5"/>
  <c r="R300" i="5"/>
  <c r="Q300" i="5"/>
  <c r="P300" i="5"/>
  <c r="O300" i="5"/>
  <c r="N300" i="5"/>
  <c r="M300" i="5"/>
  <c r="L300" i="5"/>
  <c r="X299" i="5"/>
  <c r="U299" i="5"/>
  <c r="T299" i="5"/>
  <c r="S299" i="5"/>
  <c r="R299" i="5"/>
  <c r="Q299" i="5"/>
  <c r="P299" i="5"/>
  <c r="O299" i="5"/>
  <c r="N299" i="5"/>
  <c r="M299" i="5"/>
  <c r="L299" i="5"/>
  <c r="X298" i="5"/>
  <c r="U298" i="5"/>
  <c r="T298" i="5"/>
  <c r="S298" i="5"/>
  <c r="R298" i="5"/>
  <c r="Q298" i="5"/>
  <c r="P298" i="5"/>
  <c r="O298" i="5"/>
  <c r="N298" i="5"/>
  <c r="M298" i="5"/>
  <c r="L298" i="5"/>
  <c r="X297" i="5"/>
  <c r="U297" i="5"/>
  <c r="T297" i="5"/>
  <c r="S297" i="5"/>
  <c r="R297" i="5"/>
  <c r="Q297" i="5"/>
  <c r="P297" i="5"/>
  <c r="O297" i="5"/>
  <c r="N297" i="5"/>
  <c r="M297" i="5"/>
  <c r="L297" i="5"/>
  <c r="X296" i="5"/>
  <c r="U296" i="5"/>
  <c r="T296" i="5"/>
  <c r="S296" i="5"/>
  <c r="R296" i="5"/>
  <c r="Q296" i="5"/>
  <c r="P296" i="5"/>
  <c r="O296" i="5"/>
  <c r="N296" i="5"/>
  <c r="M296" i="5"/>
  <c r="L296" i="5"/>
  <c r="X295" i="5"/>
  <c r="U295" i="5"/>
  <c r="T295" i="5"/>
  <c r="S295" i="5"/>
  <c r="R295" i="5"/>
  <c r="Q295" i="5"/>
  <c r="P295" i="5"/>
  <c r="O295" i="5"/>
  <c r="N295" i="5"/>
  <c r="M295" i="5"/>
  <c r="L295" i="5"/>
  <c r="X294" i="5"/>
  <c r="U294" i="5"/>
  <c r="T294" i="5"/>
  <c r="S294" i="5"/>
  <c r="R294" i="5"/>
  <c r="Q294" i="5"/>
  <c r="P294" i="5"/>
  <c r="O294" i="5"/>
  <c r="N294" i="5"/>
  <c r="M294" i="5"/>
  <c r="L294" i="5"/>
  <c r="X293" i="5"/>
  <c r="U293" i="5"/>
  <c r="T293" i="5"/>
  <c r="S293" i="5"/>
  <c r="R293" i="5"/>
  <c r="Q293" i="5"/>
  <c r="P293" i="5"/>
  <c r="O293" i="5"/>
  <c r="N293" i="5"/>
  <c r="M293" i="5"/>
  <c r="L293" i="5"/>
  <c r="X292" i="5"/>
  <c r="U292" i="5"/>
  <c r="T292" i="5"/>
  <c r="S292" i="5"/>
  <c r="R292" i="5"/>
  <c r="Q292" i="5"/>
  <c r="P292" i="5"/>
  <c r="O292" i="5"/>
  <c r="N292" i="5"/>
  <c r="M292" i="5"/>
  <c r="L292" i="5"/>
  <c r="X291" i="5"/>
  <c r="U291" i="5"/>
  <c r="T291" i="5"/>
  <c r="S291" i="5"/>
  <c r="R291" i="5"/>
  <c r="Q291" i="5"/>
  <c r="P291" i="5"/>
  <c r="O291" i="5"/>
  <c r="N291" i="5"/>
  <c r="M291" i="5"/>
  <c r="L291" i="5"/>
  <c r="X290" i="5"/>
  <c r="U290" i="5"/>
  <c r="T290" i="5"/>
  <c r="S290" i="5"/>
  <c r="R290" i="5"/>
  <c r="Q290" i="5"/>
  <c r="P290" i="5"/>
  <c r="O290" i="5"/>
  <c r="N290" i="5"/>
  <c r="M290" i="5"/>
  <c r="L290" i="5"/>
  <c r="X289" i="5"/>
  <c r="U289" i="5"/>
  <c r="T289" i="5"/>
  <c r="S289" i="5"/>
  <c r="R289" i="5"/>
  <c r="Q289" i="5"/>
  <c r="P289" i="5"/>
  <c r="O289" i="5"/>
  <c r="N289" i="5"/>
  <c r="M289" i="5"/>
  <c r="L289" i="5"/>
  <c r="X288" i="5"/>
  <c r="U288" i="5"/>
  <c r="T288" i="5"/>
  <c r="S288" i="5"/>
  <c r="R288" i="5"/>
  <c r="Q288" i="5"/>
  <c r="P288" i="5"/>
  <c r="O288" i="5"/>
  <c r="N288" i="5"/>
  <c r="M288" i="5"/>
  <c r="L288" i="5"/>
  <c r="X287" i="5"/>
  <c r="U287" i="5"/>
  <c r="T287" i="5"/>
  <c r="S287" i="5"/>
  <c r="R287" i="5"/>
  <c r="Q287" i="5"/>
  <c r="P287" i="5"/>
  <c r="O287" i="5"/>
  <c r="N287" i="5"/>
  <c r="M287" i="5"/>
  <c r="L287" i="5"/>
  <c r="X286" i="5"/>
  <c r="U286" i="5"/>
  <c r="T286" i="5"/>
  <c r="S286" i="5"/>
  <c r="R286" i="5"/>
  <c r="Q286" i="5"/>
  <c r="P286" i="5"/>
  <c r="O286" i="5"/>
  <c r="N286" i="5"/>
  <c r="M286" i="5"/>
  <c r="L286" i="5"/>
  <c r="X285" i="5"/>
  <c r="U285" i="5"/>
  <c r="T285" i="5"/>
  <c r="S285" i="5"/>
  <c r="R285" i="5"/>
  <c r="Q285" i="5"/>
  <c r="P285" i="5"/>
  <c r="O285" i="5"/>
  <c r="N285" i="5"/>
  <c r="M285" i="5"/>
  <c r="L285" i="5"/>
  <c r="X284" i="5"/>
  <c r="U284" i="5"/>
  <c r="T284" i="5"/>
  <c r="S284" i="5"/>
  <c r="R284" i="5"/>
  <c r="Q284" i="5"/>
  <c r="P284" i="5"/>
  <c r="O284" i="5"/>
  <c r="N284" i="5"/>
  <c r="M284" i="5"/>
  <c r="L284" i="5"/>
  <c r="X283" i="5"/>
  <c r="U283" i="5"/>
  <c r="T283" i="5"/>
  <c r="S283" i="5"/>
  <c r="R283" i="5"/>
  <c r="Q283" i="5"/>
  <c r="P283" i="5"/>
  <c r="O283" i="5"/>
  <c r="N283" i="5"/>
  <c r="M283" i="5"/>
  <c r="L283" i="5"/>
  <c r="X282" i="5"/>
  <c r="U282" i="5"/>
  <c r="T282" i="5"/>
  <c r="S282" i="5"/>
  <c r="R282" i="5"/>
  <c r="Q282" i="5"/>
  <c r="P282" i="5"/>
  <c r="O282" i="5"/>
  <c r="N282" i="5"/>
  <c r="M282" i="5"/>
  <c r="L282" i="5"/>
  <c r="X281" i="5"/>
  <c r="U281" i="5"/>
  <c r="T281" i="5"/>
  <c r="S281" i="5"/>
  <c r="R281" i="5"/>
  <c r="Q281" i="5"/>
  <c r="P281" i="5"/>
  <c r="O281" i="5"/>
  <c r="N281" i="5"/>
  <c r="M281" i="5"/>
  <c r="L281" i="5"/>
  <c r="X280" i="5"/>
  <c r="U280" i="5"/>
  <c r="T280" i="5"/>
  <c r="S280" i="5"/>
  <c r="R280" i="5"/>
  <c r="Q280" i="5"/>
  <c r="P280" i="5"/>
  <c r="O280" i="5"/>
  <c r="N280" i="5"/>
  <c r="M280" i="5"/>
  <c r="L280" i="5"/>
  <c r="X279" i="5"/>
  <c r="U279" i="5"/>
  <c r="T279" i="5"/>
  <c r="S279" i="5"/>
  <c r="R279" i="5"/>
  <c r="Q279" i="5"/>
  <c r="P279" i="5"/>
  <c r="O279" i="5"/>
  <c r="N279" i="5"/>
  <c r="M279" i="5"/>
  <c r="L279" i="5"/>
  <c r="X278" i="5"/>
  <c r="U278" i="5"/>
  <c r="T278" i="5"/>
  <c r="S278" i="5"/>
  <c r="R278" i="5"/>
  <c r="Q278" i="5"/>
  <c r="P278" i="5"/>
  <c r="O278" i="5"/>
  <c r="N278" i="5"/>
  <c r="M278" i="5"/>
  <c r="L278" i="5"/>
  <c r="X277" i="5"/>
  <c r="U277" i="5"/>
  <c r="T277" i="5"/>
  <c r="S277" i="5"/>
  <c r="R277" i="5"/>
  <c r="Q277" i="5"/>
  <c r="P277" i="5"/>
  <c r="O277" i="5"/>
  <c r="N277" i="5"/>
  <c r="M277" i="5"/>
  <c r="L277" i="5"/>
  <c r="X276" i="5"/>
  <c r="U276" i="5"/>
  <c r="T276" i="5"/>
  <c r="S276" i="5"/>
  <c r="R276" i="5"/>
  <c r="Q276" i="5"/>
  <c r="P276" i="5"/>
  <c r="O276" i="5"/>
  <c r="N276" i="5"/>
  <c r="M276" i="5"/>
  <c r="L276" i="5"/>
  <c r="X275" i="5"/>
  <c r="U275" i="5"/>
  <c r="T275" i="5"/>
  <c r="S275" i="5"/>
  <c r="R275" i="5"/>
  <c r="Q275" i="5"/>
  <c r="P275" i="5"/>
  <c r="O275" i="5"/>
  <c r="N275" i="5"/>
  <c r="M275" i="5"/>
  <c r="L275" i="5"/>
  <c r="X274" i="5"/>
  <c r="U274" i="5"/>
  <c r="T274" i="5"/>
  <c r="S274" i="5"/>
  <c r="R274" i="5"/>
  <c r="Q274" i="5"/>
  <c r="P274" i="5"/>
  <c r="O274" i="5"/>
  <c r="N274" i="5"/>
  <c r="M274" i="5"/>
  <c r="L274" i="5"/>
  <c r="X273" i="5"/>
  <c r="U273" i="5"/>
  <c r="T273" i="5"/>
  <c r="S273" i="5"/>
  <c r="R273" i="5"/>
  <c r="Q273" i="5"/>
  <c r="P273" i="5"/>
  <c r="O273" i="5"/>
  <c r="N273" i="5"/>
  <c r="M273" i="5"/>
  <c r="L273" i="5"/>
  <c r="X272" i="5"/>
  <c r="U272" i="5"/>
  <c r="T272" i="5"/>
  <c r="S272" i="5"/>
  <c r="R272" i="5"/>
  <c r="Q272" i="5"/>
  <c r="P272" i="5"/>
  <c r="O272" i="5"/>
  <c r="N272" i="5"/>
  <c r="M272" i="5"/>
  <c r="L272" i="5"/>
  <c r="X271" i="5"/>
  <c r="U271" i="5"/>
  <c r="T271" i="5"/>
  <c r="S271" i="5"/>
  <c r="R271" i="5"/>
  <c r="Q271" i="5"/>
  <c r="P271" i="5"/>
  <c r="O271" i="5"/>
  <c r="N271" i="5"/>
  <c r="M271" i="5"/>
  <c r="L271" i="5"/>
  <c r="X270" i="5"/>
  <c r="U270" i="5"/>
  <c r="T270" i="5"/>
  <c r="S270" i="5"/>
  <c r="R270" i="5"/>
  <c r="Q270" i="5"/>
  <c r="P270" i="5"/>
  <c r="O270" i="5"/>
  <c r="N270" i="5"/>
  <c r="M270" i="5"/>
  <c r="L270" i="5"/>
  <c r="X269" i="5"/>
  <c r="U269" i="5"/>
  <c r="T269" i="5"/>
  <c r="S269" i="5"/>
  <c r="R269" i="5"/>
  <c r="Q269" i="5"/>
  <c r="P269" i="5"/>
  <c r="O269" i="5"/>
  <c r="N269" i="5"/>
  <c r="M269" i="5"/>
  <c r="L269" i="5"/>
  <c r="X268" i="5"/>
  <c r="U268" i="5"/>
  <c r="T268" i="5"/>
  <c r="S268" i="5"/>
  <c r="R268" i="5"/>
  <c r="Q268" i="5"/>
  <c r="P268" i="5"/>
  <c r="O268" i="5"/>
  <c r="N268" i="5"/>
  <c r="M268" i="5"/>
  <c r="L268" i="5"/>
  <c r="X267" i="5"/>
  <c r="U267" i="5"/>
  <c r="T267" i="5"/>
  <c r="S267" i="5"/>
  <c r="R267" i="5"/>
  <c r="Q267" i="5"/>
  <c r="P267" i="5"/>
  <c r="O267" i="5"/>
  <c r="N267" i="5"/>
  <c r="M267" i="5"/>
  <c r="L267" i="5"/>
  <c r="X266" i="5"/>
  <c r="U266" i="5"/>
  <c r="T266" i="5"/>
  <c r="S266" i="5"/>
  <c r="R266" i="5"/>
  <c r="Q266" i="5"/>
  <c r="P266" i="5"/>
  <c r="O266" i="5"/>
  <c r="N266" i="5"/>
  <c r="M266" i="5"/>
  <c r="L266" i="5"/>
  <c r="X265" i="5"/>
  <c r="U265" i="5"/>
  <c r="T265" i="5"/>
  <c r="S265" i="5"/>
  <c r="R265" i="5"/>
  <c r="Q265" i="5"/>
  <c r="P265" i="5"/>
  <c r="O265" i="5"/>
  <c r="N265" i="5"/>
  <c r="M265" i="5"/>
  <c r="L265" i="5"/>
  <c r="X264" i="5"/>
  <c r="U264" i="5"/>
  <c r="T264" i="5"/>
  <c r="S264" i="5"/>
  <c r="R264" i="5"/>
  <c r="Q264" i="5"/>
  <c r="P264" i="5"/>
  <c r="O264" i="5"/>
  <c r="N264" i="5"/>
  <c r="M264" i="5"/>
  <c r="L264" i="5"/>
  <c r="X263" i="5"/>
  <c r="U263" i="5"/>
  <c r="T263" i="5"/>
  <c r="S263" i="5"/>
  <c r="R263" i="5"/>
  <c r="Q263" i="5"/>
  <c r="P263" i="5"/>
  <c r="O263" i="5"/>
  <c r="N263" i="5"/>
  <c r="M263" i="5"/>
  <c r="L263" i="5"/>
  <c r="X262" i="5"/>
  <c r="U262" i="5"/>
  <c r="T262" i="5"/>
  <c r="S262" i="5"/>
  <c r="R262" i="5"/>
  <c r="Q262" i="5"/>
  <c r="P262" i="5"/>
  <c r="O262" i="5"/>
  <c r="N262" i="5"/>
  <c r="M262" i="5"/>
  <c r="L262" i="5"/>
  <c r="X261" i="5"/>
  <c r="U261" i="5"/>
  <c r="T261" i="5"/>
  <c r="S261" i="5"/>
  <c r="R261" i="5"/>
  <c r="Q261" i="5"/>
  <c r="P261" i="5"/>
  <c r="O261" i="5"/>
  <c r="N261" i="5"/>
  <c r="M261" i="5"/>
  <c r="L261" i="5"/>
  <c r="X260" i="5"/>
  <c r="U260" i="5"/>
  <c r="T260" i="5"/>
  <c r="S260" i="5"/>
  <c r="R260" i="5"/>
  <c r="Q260" i="5"/>
  <c r="P260" i="5"/>
  <c r="O260" i="5"/>
  <c r="N260" i="5"/>
  <c r="M260" i="5"/>
  <c r="L260" i="5"/>
  <c r="X259" i="5"/>
  <c r="U259" i="5"/>
  <c r="T259" i="5"/>
  <c r="S259" i="5"/>
  <c r="R259" i="5"/>
  <c r="Q259" i="5"/>
  <c r="P259" i="5"/>
  <c r="O259" i="5"/>
  <c r="N259" i="5"/>
  <c r="M259" i="5"/>
  <c r="L259" i="5"/>
  <c r="X258" i="5"/>
  <c r="U258" i="5"/>
  <c r="T258" i="5"/>
  <c r="S258" i="5"/>
  <c r="R258" i="5"/>
  <c r="Q258" i="5"/>
  <c r="P258" i="5"/>
  <c r="O258" i="5"/>
  <c r="N258" i="5"/>
  <c r="M258" i="5"/>
  <c r="L258" i="5"/>
  <c r="X257" i="5"/>
  <c r="U257" i="5"/>
  <c r="T257" i="5"/>
  <c r="S257" i="5"/>
  <c r="R257" i="5"/>
  <c r="Q257" i="5"/>
  <c r="P257" i="5"/>
  <c r="O257" i="5"/>
  <c r="N257" i="5"/>
  <c r="M257" i="5"/>
  <c r="L257" i="5"/>
  <c r="X256" i="5"/>
  <c r="U256" i="5"/>
  <c r="T256" i="5"/>
  <c r="S256" i="5"/>
  <c r="R256" i="5"/>
  <c r="Q256" i="5"/>
  <c r="P256" i="5"/>
  <c r="O256" i="5"/>
  <c r="N256" i="5"/>
  <c r="M256" i="5"/>
  <c r="L256" i="5"/>
  <c r="X255" i="5"/>
  <c r="U255" i="5"/>
  <c r="T255" i="5"/>
  <c r="S255" i="5"/>
  <c r="R255" i="5"/>
  <c r="Q255" i="5"/>
  <c r="P255" i="5"/>
  <c r="O255" i="5"/>
  <c r="N255" i="5"/>
  <c r="M255" i="5"/>
  <c r="L255" i="5"/>
  <c r="X254" i="5"/>
  <c r="U254" i="5"/>
  <c r="T254" i="5"/>
  <c r="S254" i="5"/>
  <c r="R254" i="5"/>
  <c r="Q254" i="5"/>
  <c r="P254" i="5"/>
  <c r="O254" i="5"/>
  <c r="N254" i="5"/>
  <c r="M254" i="5"/>
  <c r="L254" i="5"/>
  <c r="X253" i="5"/>
  <c r="U253" i="5"/>
  <c r="T253" i="5"/>
  <c r="S253" i="5"/>
  <c r="R253" i="5"/>
  <c r="Q253" i="5"/>
  <c r="P253" i="5"/>
  <c r="O253" i="5"/>
  <c r="N253" i="5"/>
  <c r="M253" i="5"/>
  <c r="L253" i="5"/>
  <c r="X252" i="5"/>
  <c r="U252" i="5"/>
  <c r="T252" i="5"/>
  <c r="S252" i="5"/>
  <c r="R252" i="5"/>
  <c r="Q252" i="5"/>
  <c r="P252" i="5"/>
  <c r="O252" i="5"/>
  <c r="N252" i="5"/>
  <c r="M252" i="5"/>
  <c r="L252" i="5"/>
  <c r="X251" i="5"/>
  <c r="U251" i="5"/>
  <c r="T251" i="5"/>
  <c r="S251" i="5"/>
  <c r="R251" i="5"/>
  <c r="Q251" i="5"/>
  <c r="P251" i="5"/>
  <c r="O251" i="5"/>
  <c r="N251" i="5"/>
  <c r="M251" i="5"/>
  <c r="L251" i="5"/>
  <c r="X250" i="5"/>
  <c r="U250" i="5"/>
  <c r="T250" i="5"/>
  <c r="S250" i="5"/>
  <c r="R250" i="5"/>
  <c r="Q250" i="5"/>
  <c r="P250" i="5"/>
  <c r="O250" i="5"/>
  <c r="N250" i="5"/>
  <c r="M250" i="5"/>
  <c r="L250" i="5"/>
  <c r="X249" i="5"/>
  <c r="U249" i="5"/>
  <c r="T249" i="5"/>
  <c r="S249" i="5"/>
  <c r="R249" i="5"/>
  <c r="Q249" i="5"/>
  <c r="P249" i="5"/>
  <c r="O249" i="5"/>
  <c r="N249" i="5"/>
  <c r="M249" i="5"/>
  <c r="L249" i="5"/>
  <c r="X248" i="5"/>
  <c r="U248" i="5"/>
  <c r="T248" i="5"/>
  <c r="S248" i="5"/>
  <c r="R248" i="5"/>
  <c r="Q248" i="5"/>
  <c r="P248" i="5"/>
  <c r="O248" i="5"/>
  <c r="N248" i="5"/>
  <c r="M248" i="5"/>
  <c r="L248" i="5"/>
  <c r="X247" i="5"/>
  <c r="U247" i="5"/>
  <c r="T247" i="5"/>
  <c r="S247" i="5"/>
  <c r="R247" i="5"/>
  <c r="Q247" i="5"/>
  <c r="P247" i="5"/>
  <c r="O247" i="5"/>
  <c r="N247" i="5"/>
  <c r="M247" i="5"/>
  <c r="L247" i="5"/>
  <c r="X246" i="5"/>
  <c r="U246" i="5"/>
  <c r="T246" i="5"/>
  <c r="S246" i="5"/>
  <c r="R246" i="5"/>
  <c r="Q246" i="5"/>
  <c r="P246" i="5"/>
  <c r="O246" i="5"/>
  <c r="N246" i="5"/>
  <c r="M246" i="5"/>
  <c r="L246" i="5"/>
  <c r="X245" i="5"/>
  <c r="U245" i="5"/>
  <c r="T245" i="5"/>
  <c r="S245" i="5"/>
  <c r="R245" i="5"/>
  <c r="Q245" i="5"/>
  <c r="P245" i="5"/>
  <c r="O245" i="5"/>
  <c r="N245" i="5"/>
  <c r="M245" i="5"/>
  <c r="L245" i="5"/>
  <c r="X244" i="5"/>
  <c r="U244" i="5"/>
  <c r="T244" i="5"/>
  <c r="S244" i="5"/>
  <c r="R244" i="5"/>
  <c r="Q244" i="5"/>
  <c r="P244" i="5"/>
  <c r="O244" i="5"/>
  <c r="N244" i="5"/>
  <c r="M244" i="5"/>
  <c r="L244" i="5"/>
  <c r="X243" i="5"/>
  <c r="U243" i="5"/>
  <c r="T243" i="5"/>
  <c r="S243" i="5"/>
  <c r="R243" i="5"/>
  <c r="Q243" i="5"/>
  <c r="P243" i="5"/>
  <c r="O243" i="5"/>
  <c r="N243" i="5"/>
  <c r="M243" i="5"/>
  <c r="L243" i="5"/>
  <c r="X242" i="5"/>
  <c r="U242" i="5"/>
  <c r="T242" i="5"/>
  <c r="S242" i="5"/>
  <c r="R242" i="5"/>
  <c r="Q242" i="5"/>
  <c r="P242" i="5"/>
  <c r="O242" i="5"/>
  <c r="N242" i="5"/>
  <c r="M242" i="5"/>
  <c r="L242" i="5"/>
  <c r="X241" i="5"/>
  <c r="U241" i="5"/>
  <c r="T241" i="5"/>
  <c r="S241" i="5"/>
  <c r="R241" i="5"/>
  <c r="Q241" i="5"/>
  <c r="P241" i="5"/>
  <c r="O241" i="5"/>
  <c r="N241" i="5"/>
  <c r="M241" i="5"/>
  <c r="L241" i="5"/>
  <c r="X240" i="5"/>
  <c r="U240" i="5"/>
  <c r="T240" i="5"/>
  <c r="S240" i="5"/>
  <c r="R240" i="5"/>
  <c r="Q240" i="5"/>
  <c r="P240" i="5"/>
  <c r="O240" i="5"/>
  <c r="N240" i="5"/>
  <c r="M240" i="5"/>
  <c r="L240" i="5"/>
  <c r="X239" i="5"/>
  <c r="U239" i="5"/>
  <c r="T239" i="5"/>
  <c r="S239" i="5"/>
  <c r="R239" i="5"/>
  <c r="Q239" i="5"/>
  <c r="P239" i="5"/>
  <c r="O239" i="5"/>
  <c r="N239" i="5"/>
  <c r="M239" i="5"/>
  <c r="L239" i="5"/>
  <c r="X238" i="5"/>
  <c r="U238" i="5"/>
  <c r="T238" i="5"/>
  <c r="S238" i="5"/>
  <c r="R238" i="5"/>
  <c r="Q238" i="5"/>
  <c r="P238" i="5"/>
  <c r="O238" i="5"/>
  <c r="N238" i="5"/>
  <c r="M238" i="5"/>
  <c r="L238" i="5"/>
  <c r="X237" i="5"/>
  <c r="U237" i="5"/>
  <c r="T237" i="5"/>
  <c r="S237" i="5"/>
  <c r="R237" i="5"/>
  <c r="Q237" i="5"/>
  <c r="P237" i="5"/>
  <c r="O237" i="5"/>
  <c r="N237" i="5"/>
  <c r="M237" i="5"/>
  <c r="L237" i="5"/>
  <c r="X236" i="5"/>
  <c r="U236" i="5"/>
  <c r="T236" i="5"/>
  <c r="S236" i="5"/>
  <c r="R236" i="5"/>
  <c r="Q236" i="5"/>
  <c r="P236" i="5"/>
  <c r="O236" i="5"/>
  <c r="N236" i="5"/>
  <c r="M236" i="5"/>
  <c r="L236" i="5"/>
  <c r="X235" i="5"/>
  <c r="U235" i="5"/>
  <c r="T235" i="5"/>
  <c r="S235" i="5"/>
  <c r="R235" i="5"/>
  <c r="Q235" i="5"/>
  <c r="P235" i="5"/>
  <c r="O235" i="5"/>
  <c r="N235" i="5"/>
  <c r="M235" i="5"/>
  <c r="L235" i="5"/>
  <c r="X234" i="5"/>
  <c r="U234" i="5"/>
  <c r="T234" i="5"/>
  <c r="S234" i="5"/>
  <c r="R234" i="5"/>
  <c r="Q234" i="5"/>
  <c r="P234" i="5"/>
  <c r="O234" i="5"/>
  <c r="N234" i="5"/>
  <c r="M234" i="5"/>
  <c r="L234" i="5"/>
  <c r="X233" i="5"/>
  <c r="U233" i="5"/>
  <c r="T233" i="5"/>
  <c r="S233" i="5"/>
  <c r="R233" i="5"/>
  <c r="Q233" i="5"/>
  <c r="P233" i="5"/>
  <c r="O233" i="5"/>
  <c r="N233" i="5"/>
  <c r="M233" i="5"/>
  <c r="L233" i="5"/>
  <c r="X232" i="5"/>
  <c r="U232" i="5"/>
  <c r="T232" i="5"/>
  <c r="S232" i="5"/>
  <c r="R232" i="5"/>
  <c r="Q232" i="5"/>
  <c r="P232" i="5"/>
  <c r="O232" i="5"/>
  <c r="N232" i="5"/>
  <c r="M232" i="5"/>
  <c r="L232" i="5"/>
  <c r="X231" i="5"/>
  <c r="U231" i="5"/>
  <c r="T231" i="5"/>
  <c r="S231" i="5"/>
  <c r="R231" i="5"/>
  <c r="Q231" i="5"/>
  <c r="P231" i="5"/>
  <c r="O231" i="5"/>
  <c r="N231" i="5"/>
  <c r="M231" i="5"/>
  <c r="L231" i="5"/>
  <c r="X230" i="5"/>
  <c r="U230" i="5"/>
  <c r="T230" i="5"/>
  <c r="S230" i="5"/>
  <c r="R230" i="5"/>
  <c r="Q230" i="5"/>
  <c r="P230" i="5"/>
  <c r="O230" i="5"/>
  <c r="N230" i="5"/>
  <c r="M230" i="5"/>
  <c r="L230" i="5"/>
  <c r="X229" i="5"/>
  <c r="U229" i="5"/>
  <c r="T229" i="5"/>
  <c r="S229" i="5"/>
  <c r="R229" i="5"/>
  <c r="Q229" i="5"/>
  <c r="P229" i="5"/>
  <c r="O229" i="5"/>
  <c r="N229" i="5"/>
  <c r="M229" i="5"/>
  <c r="L229" i="5"/>
  <c r="X228" i="5"/>
  <c r="U228" i="5"/>
  <c r="T228" i="5"/>
  <c r="S228" i="5"/>
  <c r="R228" i="5"/>
  <c r="Q228" i="5"/>
  <c r="P228" i="5"/>
  <c r="O228" i="5"/>
  <c r="N228" i="5"/>
  <c r="M228" i="5"/>
  <c r="L228" i="5"/>
  <c r="X227" i="5"/>
  <c r="U227" i="5"/>
  <c r="T227" i="5"/>
  <c r="S227" i="5"/>
  <c r="R227" i="5"/>
  <c r="Q227" i="5"/>
  <c r="P227" i="5"/>
  <c r="O227" i="5"/>
  <c r="N227" i="5"/>
  <c r="M227" i="5"/>
  <c r="L227" i="5"/>
  <c r="X226" i="5"/>
  <c r="U226" i="5"/>
  <c r="T226" i="5"/>
  <c r="S226" i="5"/>
  <c r="R226" i="5"/>
  <c r="Q226" i="5"/>
  <c r="P226" i="5"/>
  <c r="O226" i="5"/>
  <c r="N226" i="5"/>
  <c r="M226" i="5"/>
  <c r="L226" i="5"/>
  <c r="X225" i="5"/>
  <c r="U225" i="5"/>
  <c r="T225" i="5"/>
  <c r="S225" i="5"/>
  <c r="R225" i="5"/>
  <c r="Q225" i="5"/>
  <c r="P225" i="5"/>
  <c r="O225" i="5"/>
  <c r="N225" i="5"/>
  <c r="M225" i="5"/>
  <c r="L225" i="5"/>
  <c r="X224" i="5"/>
  <c r="U224" i="5"/>
  <c r="T224" i="5"/>
  <c r="S224" i="5"/>
  <c r="R224" i="5"/>
  <c r="Q224" i="5"/>
  <c r="P224" i="5"/>
  <c r="O224" i="5"/>
  <c r="N224" i="5"/>
  <c r="M224" i="5"/>
  <c r="L224" i="5"/>
  <c r="X223" i="5"/>
  <c r="U223" i="5"/>
  <c r="T223" i="5"/>
  <c r="S223" i="5"/>
  <c r="R223" i="5"/>
  <c r="Q223" i="5"/>
  <c r="P223" i="5"/>
  <c r="O223" i="5"/>
  <c r="N223" i="5"/>
  <c r="M223" i="5"/>
  <c r="L223" i="5"/>
  <c r="X222" i="5"/>
  <c r="U222" i="5"/>
  <c r="T222" i="5"/>
  <c r="S222" i="5"/>
  <c r="R222" i="5"/>
  <c r="Q222" i="5"/>
  <c r="P222" i="5"/>
  <c r="O222" i="5"/>
  <c r="N222" i="5"/>
  <c r="M222" i="5"/>
  <c r="L222" i="5"/>
  <c r="X221" i="5"/>
  <c r="U221" i="5"/>
  <c r="T221" i="5"/>
  <c r="S221" i="5"/>
  <c r="R221" i="5"/>
  <c r="Q221" i="5"/>
  <c r="P221" i="5"/>
  <c r="O221" i="5"/>
  <c r="N221" i="5"/>
  <c r="M221" i="5"/>
  <c r="L221" i="5"/>
  <c r="X220" i="5"/>
  <c r="U220" i="5"/>
  <c r="T220" i="5"/>
  <c r="S220" i="5"/>
  <c r="R220" i="5"/>
  <c r="Q220" i="5"/>
  <c r="P220" i="5"/>
  <c r="O220" i="5"/>
  <c r="N220" i="5"/>
  <c r="M220" i="5"/>
  <c r="L220" i="5"/>
  <c r="X219" i="5"/>
  <c r="U219" i="5"/>
  <c r="T219" i="5"/>
  <c r="S219" i="5"/>
  <c r="R219" i="5"/>
  <c r="Q219" i="5"/>
  <c r="P219" i="5"/>
  <c r="O219" i="5"/>
  <c r="N219" i="5"/>
  <c r="M219" i="5"/>
  <c r="L219" i="5"/>
  <c r="X218" i="5"/>
  <c r="U218" i="5"/>
  <c r="T218" i="5"/>
  <c r="S218" i="5"/>
  <c r="R218" i="5"/>
  <c r="Q218" i="5"/>
  <c r="P218" i="5"/>
  <c r="O218" i="5"/>
  <c r="N218" i="5"/>
  <c r="M218" i="5"/>
  <c r="L218" i="5"/>
  <c r="X217" i="5"/>
  <c r="U217" i="5"/>
  <c r="T217" i="5"/>
  <c r="S217" i="5"/>
  <c r="R217" i="5"/>
  <c r="Q217" i="5"/>
  <c r="P217" i="5"/>
  <c r="O217" i="5"/>
  <c r="N217" i="5"/>
  <c r="M217" i="5"/>
  <c r="L217" i="5"/>
  <c r="X216" i="5"/>
  <c r="U216" i="5"/>
  <c r="T216" i="5"/>
  <c r="S216" i="5"/>
  <c r="R216" i="5"/>
  <c r="Q216" i="5"/>
  <c r="P216" i="5"/>
  <c r="O216" i="5"/>
  <c r="N216" i="5"/>
  <c r="M216" i="5"/>
  <c r="L216" i="5"/>
  <c r="X215" i="5"/>
  <c r="U215" i="5"/>
  <c r="T215" i="5"/>
  <c r="S215" i="5"/>
  <c r="R215" i="5"/>
  <c r="Q215" i="5"/>
  <c r="P215" i="5"/>
  <c r="O215" i="5"/>
  <c r="N215" i="5"/>
  <c r="M215" i="5"/>
  <c r="L215" i="5"/>
  <c r="X214" i="5"/>
  <c r="U214" i="5"/>
  <c r="T214" i="5"/>
  <c r="S214" i="5"/>
  <c r="R214" i="5"/>
  <c r="Q214" i="5"/>
  <c r="P214" i="5"/>
  <c r="O214" i="5"/>
  <c r="N214" i="5"/>
  <c r="M214" i="5"/>
  <c r="L214" i="5"/>
  <c r="X213" i="5"/>
  <c r="U213" i="5"/>
  <c r="T213" i="5"/>
  <c r="S213" i="5"/>
  <c r="R213" i="5"/>
  <c r="Q213" i="5"/>
  <c r="P213" i="5"/>
  <c r="O213" i="5"/>
  <c r="N213" i="5"/>
  <c r="M213" i="5"/>
  <c r="L213" i="5"/>
  <c r="X212" i="5"/>
  <c r="U212" i="5"/>
  <c r="T212" i="5"/>
  <c r="S212" i="5"/>
  <c r="R212" i="5"/>
  <c r="Q212" i="5"/>
  <c r="P212" i="5"/>
  <c r="O212" i="5"/>
  <c r="N212" i="5"/>
  <c r="M212" i="5"/>
  <c r="L212" i="5"/>
  <c r="X211" i="5"/>
  <c r="U211" i="5"/>
  <c r="T211" i="5"/>
  <c r="S211" i="5"/>
  <c r="R211" i="5"/>
  <c r="Q211" i="5"/>
  <c r="P211" i="5"/>
  <c r="O211" i="5"/>
  <c r="N211" i="5"/>
  <c r="M211" i="5"/>
  <c r="L211" i="5"/>
  <c r="X210" i="5"/>
  <c r="U210" i="5"/>
  <c r="T210" i="5"/>
  <c r="S210" i="5"/>
  <c r="R210" i="5"/>
  <c r="Q210" i="5"/>
  <c r="P210" i="5"/>
  <c r="O210" i="5"/>
  <c r="N210" i="5"/>
  <c r="M210" i="5"/>
  <c r="L210" i="5"/>
  <c r="X209" i="5"/>
  <c r="U209" i="5"/>
  <c r="T209" i="5"/>
  <c r="S209" i="5"/>
  <c r="R209" i="5"/>
  <c r="Q209" i="5"/>
  <c r="P209" i="5"/>
  <c r="O209" i="5"/>
  <c r="N209" i="5"/>
  <c r="M209" i="5"/>
  <c r="L209" i="5"/>
  <c r="X208" i="5"/>
  <c r="U208" i="5"/>
  <c r="T208" i="5"/>
  <c r="S208" i="5"/>
  <c r="R208" i="5"/>
  <c r="Q208" i="5"/>
  <c r="P208" i="5"/>
  <c r="O208" i="5"/>
  <c r="N208" i="5"/>
  <c r="M208" i="5"/>
  <c r="L208" i="5"/>
  <c r="X207" i="5"/>
  <c r="U207" i="5"/>
  <c r="T207" i="5"/>
  <c r="S207" i="5"/>
  <c r="R207" i="5"/>
  <c r="Q207" i="5"/>
  <c r="P207" i="5"/>
  <c r="O207" i="5"/>
  <c r="N207" i="5"/>
  <c r="M207" i="5"/>
  <c r="L207" i="5"/>
  <c r="X206" i="5"/>
  <c r="U206" i="5"/>
  <c r="T206" i="5"/>
  <c r="S206" i="5"/>
  <c r="R206" i="5"/>
  <c r="Q206" i="5"/>
  <c r="P206" i="5"/>
  <c r="O206" i="5"/>
  <c r="N206" i="5"/>
  <c r="M206" i="5"/>
  <c r="L206" i="5"/>
  <c r="X205" i="5"/>
  <c r="U205" i="5"/>
  <c r="T205" i="5"/>
  <c r="S205" i="5"/>
  <c r="R205" i="5"/>
  <c r="Q205" i="5"/>
  <c r="P205" i="5"/>
  <c r="O205" i="5"/>
  <c r="N205" i="5"/>
  <c r="M205" i="5"/>
  <c r="L205" i="5"/>
  <c r="X204" i="5"/>
  <c r="U204" i="5"/>
  <c r="T204" i="5"/>
  <c r="S204" i="5"/>
  <c r="R204" i="5"/>
  <c r="Q204" i="5"/>
  <c r="P204" i="5"/>
  <c r="O204" i="5"/>
  <c r="N204" i="5"/>
  <c r="M204" i="5"/>
  <c r="L204" i="5"/>
  <c r="X203" i="5"/>
  <c r="U203" i="5"/>
  <c r="T203" i="5"/>
  <c r="S203" i="5"/>
  <c r="R203" i="5"/>
  <c r="Q203" i="5"/>
  <c r="P203" i="5"/>
  <c r="O203" i="5"/>
  <c r="N203" i="5"/>
  <c r="M203" i="5"/>
  <c r="L203" i="5"/>
  <c r="X202" i="5"/>
  <c r="U202" i="5"/>
  <c r="T202" i="5"/>
  <c r="S202" i="5"/>
  <c r="R202" i="5"/>
  <c r="Q202" i="5"/>
  <c r="P202" i="5"/>
  <c r="O202" i="5"/>
  <c r="N202" i="5"/>
  <c r="M202" i="5"/>
  <c r="L202" i="5"/>
  <c r="X201" i="5"/>
  <c r="U201" i="5"/>
  <c r="T201" i="5"/>
  <c r="S201" i="5"/>
  <c r="R201" i="5"/>
  <c r="Q201" i="5"/>
  <c r="P201" i="5"/>
  <c r="O201" i="5"/>
  <c r="N201" i="5"/>
  <c r="M201" i="5"/>
  <c r="L201" i="5"/>
  <c r="X200" i="5"/>
  <c r="U200" i="5"/>
  <c r="T200" i="5"/>
  <c r="S200" i="5"/>
  <c r="R200" i="5"/>
  <c r="Q200" i="5"/>
  <c r="P200" i="5"/>
  <c r="O200" i="5"/>
  <c r="N200" i="5"/>
  <c r="M200" i="5"/>
  <c r="L200" i="5"/>
  <c r="X199" i="5"/>
  <c r="U199" i="5"/>
  <c r="T199" i="5"/>
  <c r="S199" i="5"/>
  <c r="R199" i="5"/>
  <c r="Q199" i="5"/>
  <c r="P199" i="5"/>
  <c r="O199" i="5"/>
  <c r="N199" i="5"/>
  <c r="M199" i="5"/>
  <c r="L199" i="5"/>
  <c r="X198" i="5"/>
  <c r="U198" i="5"/>
  <c r="T198" i="5"/>
  <c r="S198" i="5"/>
  <c r="R198" i="5"/>
  <c r="Q198" i="5"/>
  <c r="P198" i="5"/>
  <c r="O198" i="5"/>
  <c r="N198" i="5"/>
  <c r="M198" i="5"/>
  <c r="L198" i="5"/>
  <c r="X197" i="5"/>
  <c r="U197" i="5"/>
  <c r="T197" i="5"/>
  <c r="S197" i="5"/>
  <c r="R197" i="5"/>
  <c r="Q197" i="5"/>
  <c r="P197" i="5"/>
  <c r="O197" i="5"/>
  <c r="N197" i="5"/>
  <c r="M197" i="5"/>
  <c r="L197" i="5"/>
  <c r="X196" i="5"/>
  <c r="U196" i="5"/>
  <c r="T196" i="5"/>
  <c r="S196" i="5"/>
  <c r="R196" i="5"/>
  <c r="Q196" i="5"/>
  <c r="P196" i="5"/>
  <c r="O196" i="5"/>
  <c r="N196" i="5"/>
  <c r="M196" i="5"/>
  <c r="L196" i="5"/>
  <c r="X195" i="5"/>
  <c r="U195" i="5"/>
  <c r="T195" i="5"/>
  <c r="S195" i="5"/>
  <c r="R195" i="5"/>
  <c r="Q195" i="5"/>
  <c r="P195" i="5"/>
  <c r="O195" i="5"/>
  <c r="N195" i="5"/>
  <c r="M195" i="5"/>
  <c r="L195" i="5"/>
  <c r="X194" i="5"/>
  <c r="U194" i="5"/>
  <c r="T194" i="5"/>
  <c r="S194" i="5"/>
  <c r="R194" i="5"/>
  <c r="Q194" i="5"/>
  <c r="P194" i="5"/>
  <c r="O194" i="5"/>
  <c r="N194" i="5"/>
  <c r="M194" i="5"/>
  <c r="L194" i="5"/>
  <c r="X193" i="5"/>
  <c r="U193" i="5"/>
  <c r="T193" i="5"/>
  <c r="S193" i="5"/>
  <c r="R193" i="5"/>
  <c r="Q193" i="5"/>
  <c r="P193" i="5"/>
  <c r="O193" i="5"/>
  <c r="N193" i="5"/>
  <c r="M193" i="5"/>
  <c r="L193" i="5"/>
  <c r="X192" i="5"/>
  <c r="U192" i="5"/>
  <c r="T192" i="5"/>
  <c r="S192" i="5"/>
  <c r="R192" i="5"/>
  <c r="Q192" i="5"/>
  <c r="P192" i="5"/>
  <c r="O192" i="5"/>
  <c r="N192" i="5"/>
  <c r="M192" i="5"/>
  <c r="L192" i="5"/>
  <c r="X191" i="5"/>
  <c r="U191" i="5"/>
  <c r="T191" i="5"/>
  <c r="S191" i="5"/>
  <c r="R191" i="5"/>
  <c r="Q191" i="5"/>
  <c r="P191" i="5"/>
  <c r="O191" i="5"/>
  <c r="N191" i="5"/>
  <c r="M191" i="5"/>
  <c r="L191" i="5"/>
  <c r="X190" i="5"/>
  <c r="U190" i="5"/>
  <c r="T190" i="5"/>
  <c r="S190" i="5"/>
  <c r="R190" i="5"/>
  <c r="Q190" i="5"/>
  <c r="P190" i="5"/>
  <c r="O190" i="5"/>
  <c r="N190" i="5"/>
  <c r="M190" i="5"/>
  <c r="L190" i="5"/>
  <c r="X189" i="5"/>
  <c r="U189" i="5"/>
  <c r="T189" i="5"/>
  <c r="S189" i="5"/>
  <c r="R189" i="5"/>
  <c r="Q189" i="5"/>
  <c r="P189" i="5"/>
  <c r="O189" i="5"/>
  <c r="N189" i="5"/>
  <c r="M189" i="5"/>
  <c r="L189" i="5"/>
  <c r="X188" i="5"/>
  <c r="U188" i="5"/>
  <c r="T188" i="5"/>
  <c r="S188" i="5"/>
  <c r="R188" i="5"/>
  <c r="Q188" i="5"/>
  <c r="P188" i="5"/>
  <c r="O188" i="5"/>
  <c r="N188" i="5"/>
  <c r="M188" i="5"/>
  <c r="L188" i="5"/>
  <c r="X187" i="5"/>
  <c r="U187" i="5"/>
  <c r="T187" i="5"/>
  <c r="S187" i="5"/>
  <c r="R187" i="5"/>
  <c r="Q187" i="5"/>
  <c r="P187" i="5"/>
  <c r="O187" i="5"/>
  <c r="N187" i="5"/>
  <c r="M187" i="5"/>
  <c r="L187" i="5"/>
  <c r="X186" i="5"/>
  <c r="U186" i="5"/>
  <c r="T186" i="5"/>
  <c r="S186" i="5"/>
  <c r="R186" i="5"/>
  <c r="Q186" i="5"/>
  <c r="P186" i="5"/>
  <c r="O186" i="5"/>
  <c r="N186" i="5"/>
  <c r="M186" i="5"/>
  <c r="L186" i="5"/>
  <c r="X185" i="5"/>
  <c r="U185" i="5"/>
  <c r="T185" i="5"/>
  <c r="S185" i="5"/>
  <c r="R185" i="5"/>
  <c r="Q185" i="5"/>
  <c r="P185" i="5"/>
  <c r="O185" i="5"/>
  <c r="N185" i="5"/>
  <c r="M185" i="5"/>
  <c r="L185" i="5"/>
  <c r="X184" i="5"/>
  <c r="U184" i="5"/>
  <c r="T184" i="5"/>
  <c r="S184" i="5"/>
  <c r="R184" i="5"/>
  <c r="Q184" i="5"/>
  <c r="P184" i="5"/>
  <c r="O184" i="5"/>
  <c r="N184" i="5"/>
  <c r="M184" i="5"/>
  <c r="L184" i="5"/>
  <c r="X183" i="5"/>
  <c r="U183" i="5"/>
  <c r="T183" i="5"/>
  <c r="S183" i="5"/>
  <c r="R183" i="5"/>
  <c r="Q183" i="5"/>
  <c r="P183" i="5"/>
  <c r="O183" i="5"/>
  <c r="N183" i="5"/>
  <c r="M183" i="5"/>
  <c r="L183" i="5"/>
  <c r="X182" i="5"/>
  <c r="U182" i="5"/>
  <c r="T182" i="5"/>
  <c r="S182" i="5"/>
  <c r="R182" i="5"/>
  <c r="Q182" i="5"/>
  <c r="P182" i="5"/>
  <c r="O182" i="5"/>
  <c r="N182" i="5"/>
  <c r="M182" i="5"/>
  <c r="L182" i="5"/>
  <c r="X181" i="5"/>
  <c r="U181" i="5"/>
  <c r="T181" i="5"/>
  <c r="S181" i="5"/>
  <c r="R181" i="5"/>
  <c r="Q181" i="5"/>
  <c r="P181" i="5"/>
  <c r="O181" i="5"/>
  <c r="N181" i="5"/>
  <c r="M181" i="5"/>
  <c r="L181" i="5"/>
  <c r="X180" i="5"/>
  <c r="U180" i="5"/>
  <c r="T180" i="5"/>
  <c r="S180" i="5"/>
  <c r="R180" i="5"/>
  <c r="Q180" i="5"/>
  <c r="P180" i="5"/>
  <c r="O180" i="5"/>
  <c r="N180" i="5"/>
  <c r="M180" i="5"/>
  <c r="L180" i="5"/>
  <c r="X179" i="5"/>
  <c r="U179" i="5"/>
  <c r="T179" i="5"/>
  <c r="S179" i="5"/>
  <c r="R179" i="5"/>
  <c r="Q179" i="5"/>
  <c r="P179" i="5"/>
  <c r="O179" i="5"/>
  <c r="N179" i="5"/>
  <c r="M179" i="5"/>
  <c r="L179" i="5"/>
  <c r="X178" i="5"/>
  <c r="U178" i="5"/>
  <c r="T178" i="5"/>
  <c r="S178" i="5"/>
  <c r="R178" i="5"/>
  <c r="Q178" i="5"/>
  <c r="P178" i="5"/>
  <c r="O178" i="5"/>
  <c r="N178" i="5"/>
  <c r="M178" i="5"/>
  <c r="L178" i="5"/>
  <c r="X177" i="5"/>
  <c r="U177" i="5"/>
  <c r="T177" i="5"/>
  <c r="S177" i="5"/>
  <c r="R177" i="5"/>
  <c r="Q177" i="5"/>
  <c r="P177" i="5"/>
  <c r="O177" i="5"/>
  <c r="N177" i="5"/>
  <c r="M177" i="5"/>
  <c r="L177" i="5"/>
  <c r="X176" i="5"/>
  <c r="U176" i="5"/>
  <c r="T176" i="5"/>
  <c r="S176" i="5"/>
  <c r="R176" i="5"/>
  <c r="Q176" i="5"/>
  <c r="P176" i="5"/>
  <c r="O176" i="5"/>
  <c r="N176" i="5"/>
  <c r="M176" i="5"/>
  <c r="L176" i="5"/>
  <c r="X175" i="5"/>
  <c r="U175" i="5"/>
  <c r="T175" i="5"/>
  <c r="S175" i="5"/>
  <c r="R175" i="5"/>
  <c r="Q175" i="5"/>
  <c r="P175" i="5"/>
  <c r="O175" i="5"/>
  <c r="N175" i="5"/>
  <c r="M175" i="5"/>
  <c r="L175" i="5"/>
  <c r="X174" i="5"/>
  <c r="U174" i="5"/>
  <c r="T174" i="5"/>
  <c r="S174" i="5"/>
  <c r="R174" i="5"/>
  <c r="Q174" i="5"/>
  <c r="P174" i="5"/>
  <c r="O174" i="5"/>
  <c r="N174" i="5"/>
  <c r="M174" i="5"/>
  <c r="L174" i="5"/>
  <c r="X173" i="5"/>
  <c r="U173" i="5"/>
  <c r="T173" i="5"/>
  <c r="S173" i="5"/>
  <c r="R173" i="5"/>
  <c r="Q173" i="5"/>
  <c r="P173" i="5"/>
  <c r="O173" i="5"/>
  <c r="N173" i="5"/>
  <c r="M173" i="5"/>
  <c r="L173" i="5"/>
  <c r="X172" i="5"/>
  <c r="U172" i="5"/>
  <c r="T172" i="5"/>
  <c r="S172" i="5"/>
  <c r="R172" i="5"/>
  <c r="Q172" i="5"/>
  <c r="P172" i="5"/>
  <c r="O172" i="5"/>
  <c r="N172" i="5"/>
  <c r="M172" i="5"/>
  <c r="L172" i="5"/>
  <c r="X171" i="5"/>
  <c r="U171" i="5"/>
  <c r="T171" i="5"/>
  <c r="S171" i="5"/>
  <c r="R171" i="5"/>
  <c r="Q171" i="5"/>
  <c r="P171" i="5"/>
  <c r="O171" i="5"/>
  <c r="N171" i="5"/>
  <c r="M171" i="5"/>
  <c r="L171" i="5"/>
  <c r="X170" i="5"/>
  <c r="U170" i="5"/>
  <c r="T170" i="5"/>
  <c r="S170" i="5"/>
  <c r="R170" i="5"/>
  <c r="Q170" i="5"/>
  <c r="P170" i="5"/>
  <c r="O170" i="5"/>
  <c r="N170" i="5"/>
  <c r="M170" i="5"/>
  <c r="L170" i="5"/>
  <c r="X169" i="5"/>
  <c r="U169" i="5"/>
  <c r="T169" i="5"/>
  <c r="S169" i="5"/>
  <c r="R169" i="5"/>
  <c r="Q169" i="5"/>
  <c r="P169" i="5"/>
  <c r="O169" i="5"/>
  <c r="N169" i="5"/>
  <c r="M169" i="5"/>
  <c r="L169" i="5"/>
  <c r="X168" i="5"/>
  <c r="U168" i="5"/>
  <c r="T168" i="5"/>
  <c r="S168" i="5"/>
  <c r="R168" i="5"/>
  <c r="Q168" i="5"/>
  <c r="P168" i="5"/>
  <c r="O168" i="5"/>
  <c r="N168" i="5"/>
  <c r="M168" i="5"/>
  <c r="L168" i="5"/>
  <c r="X167" i="5"/>
  <c r="U167" i="5"/>
  <c r="T167" i="5"/>
  <c r="S167" i="5"/>
  <c r="R167" i="5"/>
  <c r="Q167" i="5"/>
  <c r="P167" i="5"/>
  <c r="O167" i="5"/>
  <c r="N167" i="5"/>
  <c r="M167" i="5"/>
  <c r="L167" i="5"/>
  <c r="X166" i="5"/>
  <c r="U166" i="5"/>
  <c r="T166" i="5"/>
  <c r="S166" i="5"/>
  <c r="R166" i="5"/>
  <c r="Q166" i="5"/>
  <c r="P166" i="5"/>
  <c r="O166" i="5"/>
  <c r="N166" i="5"/>
  <c r="M166" i="5"/>
  <c r="L166" i="5"/>
  <c r="X165" i="5"/>
  <c r="U165" i="5"/>
  <c r="T165" i="5"/>
  <c r="S165" i="5"/>
  <c r="R165" i="5"/>
  <c r="Q165" i="5"/>
  <c r="P165" i="5"/>
  <c r="O165" i="5"/>
  <c r="N165" i="5"/>
  <c r="M165" i="5"/>
  <c r="L165" i="5"/>
  <c r="X164" i="5"/>
  <c r="U164" i="5"/>
  <c r="T164" i="5"/>
  <c r="S164" i="5"/>
  <c r="R164" i="5"/>
  <c r="Q164" i="5"/>
  <c r="P164" i="5"/>
  <c r="O164" i="5"/>
  <c r="N164" i="5"/>
  <c r="M164" i="5"/>
  <c r="L164" i="5"/>
  <c r="X163" i="5"/>
  <c r="U163" i="5"/>
  <c r="T163" i="5"/>
  <c r="S163" i="5"/>
  <c r="R163" i="5"/>
  <c r="Q163" i="5"/>
  <c r="P163" i="5"/>
  <c r="O163" i="5"/>
  <c r="N163" i="5"/>
  <c r="M163" i="5"/>
  <c r="L163" i="5"/>
  <c r="X162" i="5"/>
  <c r="U162" i="5"/>
  <c r="T162" i="5"/>
  <c r="S162" i="5"/>
  <c r="R162" i="5"/>
  <c r="Q162" i="5"/>
  <c r="P162" i="5"/>
  <c r="O162" i="5"/>
  <c r="N162" i="5"/>
  <c r="M162" i="5"/>
  <c r="L162" i="5"/>
  <c r="X161" i="5"/>
  <c r="U161" i="5"/>
  <c r="T161" i="5"/>
  <c r="S161" i="5"/>
  <c r="R161" i="5"/>
  <c r="Q161" i="5"/>
  <c r="P161" i="5"/>
  <c r="O161" i="5"/>
  <c r="N161" i="5"/>
  <c r="M161" i="5"/>
  <c r="L161" i="5"/>
  <c r="X160" i="5"/>
  <c r="U160" i="5"/>
  <c r="T160" i="5"/>
  <c r="S160" i="5"/>
  <c r="R160" i="5"/>
  <c r="Q160" i="5"/>
  <c r="P160" i="5"/>
  <c r="O160" i="5"/>
  <c r="N160" i="5"/>
  <c r="M160" i="5"/>
  <c r="L160" i="5"/>
  <c r="X159" i="5"/>
  <c r="U159" i="5"/>
  <c r="T159" i="5"/>
  <c r="S159" i="5"/>
  <c r="R159" i="5"/>
  <c r="Q159" i="5"/>
  <c r="P159" i="5"/>
  <c r="O159" i="5"/>
  <c r="N159" i="5"/>
  <c r="M159" i="5"/>
  <c r="L159" i="5"/>
  <c r="X158" i="5"/>
  <c r="U158" i="5"/>
  <c r="T158" i="5"/>
  <c r="S158" i="5"/>
  <c r="R158" i="5"/>
  <c r="Q158" i="5"/>
  <c r="P158" i="5"/>
  <c r="O158" i="5"/>
  <c r="N158" i="5"/>
  <c r="M158" i="5"/>
  <c r="L158" i="5"/>
  <c r="X157" i="5"/>
  <c r="U157" i="5"/>
  <c r="T157" i="5"/>
  <c r="S157" i="5"/>
  <c r="R157" i="5"/>
  <c r="Q157" i="5"/>
  <c r="P157" i="5"/>
  <c r="O157" i="5"/>
  <c r="N157" i="5"/>
  <c r="M157" i="5"/>
  <c r="L157" i="5"/>
  <c r="X156" i="5"/>
  <c r="U156" i="5"/>
  <c r="T156" i="5"/>
  <c r="S156" i="5"/>
  <c r="R156" i="5"/>
  <c r="Q156" i="5"/>
  <c r="P156" i="5"/>
  <c r="O156" i="5"/>
  <c r="N156" i="5"/>
  <c r="M156" i="5"/>
  <c r="L156" i="5"/>
  <c r="X155" i="5"/>
  <c r="U155" i="5"/>
  <c r="T155" i="5"/>
  <c r="S155" i="5"/>
  <c r="R155" i="5"/>
  <c r="Q155" i="5"/>
  <c r="P155" i="5"/>
  <c r="O155" i="5"/>
  <c r="N155" i="5"/>
  <c r="M155" i="5"/>
  <c r="L155" i="5"/>
  <c r="X154" i="5"/>
  <c r="U154" i="5"/>
  <c r="T154" i="5"/>
  <c r="S154" i="5"/>
  <c r="R154" i="5"/>
  <c r="Q154" i="5"/>
  <c r="P154" i="5"/>
  <c r="O154" i="5"/>
  <c r="N154" i="5"/>
  <c r="M154" i="5"/>
  <c r="L154" i="5"/>
  <c r="X153" i="5"/>
  <c r="U153" i="5"/>
  <c r="T153" i="5"/>
  <c r="S153" i="5"/>
  <c r="R153" i="5"/>
  <c r="Q153" i="5"/>
  <c r="P153" i="5"/>
  <c r="O153" i="5"/>
  <c r="N153" i="5"/>
  <c r="M153" i="5"/>
  <c r="L153" i="5"/>
  <c r="X152" i="5"/>
  <c r="U152" i="5"/>
  <c r="T152" i="5"/>
  <c r="S152" i="5"/>
  <c r="R152" i="5"/>
  <c r="Q152" i="5"/>
  <c r="P152" i="5"/>
  <c r="O152" i="5"/>
  <c r="N152" i="5"/>
  <c r="M152" i="5"/>
  <c r="L152" i="5"/>
  <c r="X149" i="5"/>
  <c r="U149" i="5"/>
  <c r="T149" i="5"/>
  <c r="S149" i="5"/>
  <c r="R149" i="5"/>
  <c r="Q149" i="5"/>
  <c r="P149" i="5"/>
  <c r="O149" i="5"/>
  <c r="N149" i="5"/>
  <c r="M149" i="5"/>
  <c r="L149" i="5"/>
  <c r="X148" i="5"/>
  <c r="U148" i="5"/>
  <c r="T148" i="5"/>
  <c r="S148" i="5"/>
  <c r="R148" i="5"/>
  <c r="Q148" i="5"/>
  <c r="P148" i="5"/>
  <c r="O148" i="5"/>
  <c r="N148" i="5"/>
  <c r="M148" i="5"/>
  <c r="L148" i="5"/>
  <c r="X147" i="5"/>
  <c r="U147" i="5"/>
  <c r="T147" i="5"/>
  <c r="S147" i="5"/>
  <c r="R147" i="5"/>
  <c r="Q147" i="5"/>
  <c r="P147" i="5"/>
  <c r="O147" i="5"/>
  <c r="N147" i="5"/>
  <c r="M147" i="5"/>
  <c r="L147" i="5"/>
  <c r="X146" i="5"/>
  <c r="U146" i="5"/>
  <c r="T146" i="5"/>
  <c r="S146" i="5"/>
  <c r="R146" i="5"/>
  <c r="Q146" i="5"/>
  <c r="P146" i="5"/>
  <c r="O146" i="5"/>
  <c r="L146" i="5"/>
  <c r="X145" i="5"/>
  <c r="U145" i="5"/>
  <c r="T145" i="5"/>
  <c r="S145" i="5"/>
  <c r="R145" i="5"/>
  <c r="Q145" i="5"/>
  <c r="P145" i="5"/>
  <c r="O145" i="5"/>
  <c r="N145" i="5"/>
  <c r="M145" i="5"/>
  <c r="L145" i="5"/>
  <c r="X144" i="5"/>
  <c r="U144" i="5"/>
  <c r="T144" i="5"/>
  <c r="S144" i="5"/>
  <c r="R144" i="5"/>
  <c r="Q144" i="5"/>
  <c r="P144" i="5"/>
  <c r="O144" i="5"/>
  <c r="N144" i="5"/>
  <c r="M144" i="5"/>
  <c r="L144" i="5"/>
  <c r="X143" i="5"/>
  <c r="U143" i="5"/>
  <c r="T143" i="5"/>
  <c r="S143" i="5"/>
  <c r="R143" i="5"/>
  <c r="Q143" i="5"/>
  <c r="P143" i="5"/>
  <c r="O143" i="5"/>
  <c r="N143" i="5"/>
  <c r="M143" i="5"/>
  <c r="L143" i="5"/>
  <c r="X142" i="5"/>
  <c r="U142" i="5"/>
  <c r="T142" i="5"/>
  <c r="S142" i="5"/>
  <c r="R142" i="5"/>
  <c r="Q142" i="5"/>
  <c r="P142" i="5"/>
  <c r="O142" i="5"/>
  <c r="N142" i="5"/>
  <c r="M142" i="5"/>
  <c r="L142" i="5"/>
  <c r="X141" i="5"/>
  <c r="U141" i="5"/>
  <c r="T141" i="5"/>
  <c r="S141" i="5"/>
  <c r="R141" i="5"/>
  <c r="Q141" i="5"/>
  <c r="P141" i="5"/>
  <c r="O141" i="5"/>
  <c r="N141" i="5"/>
  <c r="M141" i="5"/>
  <c r="L141" i="5"/>
  <c r="X140" i="5"/>
  <c r="U140" i="5"/>
  <c r="T140" i="5"/>
  <c r="S140" i="5"/>
  <c r="R140" i="5"/>
  <c r="Q140" i="5"/>
  <c r="P140" i="5"/>
  <c r="O140" i="5"/>
  <c r="N140" i="5"/>
  <c r="M140" i="5"/>
  <c r="L140" i="5"/>
  <c r="X139" i="5"/>
  <c r="U139" i="5"/>
  <c r="T139" i="5"/>
  <c r="S139" i="5"/>
  <c r="R139" i="5"/>
  <c r="Q139" i="5"/>
  <c r="P139" i="5"/>
  <c r="O139" i="5"/>
  <c r="N139" i="5"/>
  <c r="M139" i="5"/>
  <c r="L139" i="5"/>
  <c r="X138" i="5"/>
  <c r="Q138" i="5"/>
  <c r="P138" i="5"/>
  <c r="O138" i="5"/>
  <c r="N138" i="5"/>
  <c r="M138" i="5"/>
  <c r="L138" i="5"/>
  <c r="X137" i="5"/>
  <c r="U137" i="5"/>
  <c r="T137" i="5"/>
  <c r="S137" i="5"/>
  <c r="R137" i="5"/>
  <c r="Q137" i="5"/>
  <c r="P137" i="5"/>
  <c r="O137" i="5"/>
  <c r="N137" i="5"/>
  <c r="M137" i="5"/>
  <c r="L137" i="5"/>
  <c r="X136" i="5"/>
  <c r="U136" i="5"/>
  <c r="T136" i="5"/>
  <c r="S136" i="5"/>
  <c r="R136" i="5"/>
  <c r="Q136" i="5"/>
  <c r="P136" i="5"/>
  <c r="O136" i="5"/>
  <c r="N136" i="5"/>
  <c r="M136" i="5"/>
  <c r="L136" i="5"/>
  <c r="X135" i="5"/>
  <c r="U135" i="5"/>
  <c r="T135" i="5"/>
  <c r="S135" i="5"/>
  <c r="R135" i="5"/>
  <c r="Q135" i="5"/>
  <c r="P135" i="5"/>
  <c r="O135" i="5"/>
  <c r="N135" i="5"/>
  <c r="M135" i="5"/>
  <c r="L135" i="5"/>
  <c r="X134" i="5"/>
  <c r="U134" i="5"/>
  <c r="T134" i="5"/>
  <c r="S134" i="5"/>
  <c r="R134" i="5"/>
  <c r="Q134" i="5"/>
  <c r="P134" i="5"/>
  <c r="O134" i="5"/>
  <c r="N134" i="5"/>
  <c r="M134" i="5"/>
  <c r="L134" i="5"/>
  <c r="X133" i="5"/>
  <c r="U133" i="5"/>
  <c r="T133" i="5"/>
  <c r="S133" i="5"/>
  <c r="R133" i="5"/>
  <c r="Q133" i="5"/>
  <c r="P133" i="5"/>
  <c r="O133" i="5"/>
  <c r="N133" i="5"/>
  <c r="M133" i="5"/>
  <c r="L133" i="5"/>
  <c r="X132" i="5"/>
  <c r="U132" i="5"/>
  <c r="T132" i="5"/>
  <c r="S132" i="5"/>
  <c r="R132" i="5"/>
  <c r="Q132" i="5"/>
  <c r="P132" i="5"/>
  <c r="O132" i="5"/>
  <c r="N132" i="5"/>
  <c r="M132" i="5"/>
  <c r="L132" i="5"/>
  <c r="X131" i="5"/>
  <c r="U131" i="5"/>
  <c r="T131" i="5"/>
  <c r="S131" i="5"/>
  <c r="R131" i="5"/>
  <c r="Q131" i="5"/>
  <c r="P131" i="5"/>
  <c r="O131" i="5"/>
  <c r="N131" i="5"/>
  <c r="M131" i="5"/>
  <c r="L131" i="5"/>
  <c r="X130" i="5"/>
  <c r="U130" i="5"/>
  <c r="T130" i="5"/>
  <c r="S130" i="5"/>
  <c r="R130" i="5"/>
  <c r="Q130" i="5"/>
  <c r="P130" i="5"/>
  <c r="O130" i="5"/>
  <c r="N130" i="5"/>
  <c r="M130" i="5"/>
  <c r="L130" i="5"/>
  <c r="X129" i="5"/>
  <c r="U129" i="5"/>
  <c r="T129" i="5"/>
  <c r="S129" i="5"/>
  <c r="R129" i="5"/>
  <c r="Q129" i="5"/>
  <c r="P129" i="5"/>
  <c r="O129" i="5"/>
  <c r="N129" i="5"/>
  <c r="M129" i="5"/>
  <c r="L129" i="5"/>
  <c r="X128" i="5"/>
  <c r="U128" i="5"/>
  <c r="T128" i="5"/>
  <c r="S128" i="5"/>
  <c r="R128" i="5"/>
  <c r="Q128" i="5"/>
  <c r="P128" i="5"/>
  <c r="O128" i="5"/>
  <c r="N128" i="5"/>
  <c r="M128" i="5"/>
  <c r="L128" i="5"/>
  <c r="X127" i="5"/>
  <c r="U127" i="5"/>
  <c r="T127" i="5"/>
  <c r="S127" i="5"/>
  <c r="R127" i="5"/>
  <c r="Q127" i="5"/>
  <c r="P127" i="5"/>
  <c r="O127" i="5"/>
  <c r="N127" i="5"/>
  <c r="M127" i="5"/>
  <c r="L127" i="5"/>
  <c r="X126" i="5"/>
  <c r="U126" i="5"/>
  <c r="T126" i="5"/>
  <c r="S126" i="5"/>
  <c r="R126" i="5"/>
  <c r="Q126" i="5"/>
  <c r="P126" i="5"/>
  <c r="O126" i="5"/>
  <c r="N126" i="5"/>
  <c r="M126" i="5"/>
  <c r="L126" i="5"/>
  <c r="X125" i="5"/>
  <c r="U125" i="5"/>
  <c r="T125" i="5"/>
  <c r="S125" i="5"/>
  <c r="R125" i="5"/>
  <c r="Q125" i="5"/>
  <c r="P125" i="5"/>
  <c r="O125" i="5"/>
  <c r="N125" i="5"/>
  <c r="M125" i="5"/>
  <c r="L125" i="5"/>
  <c r="X124" i="5"/>
  <c r="U124" i="5"/>
  <c r="T124" i="5"/>
  <c r="S124" i="5"/>
  <c r="R124" i="5"/>
  <c r="Q124" i="5"/>
  <c r="P124" i="5"/>
  <c r="O124" i="5"/>
  <c r="N124" i="5"/>
  <c r="M124" i="5"/>
  <c r="L124" i="5"/>
  <c r="X123" i="5"/>
  <c r="U123" i="5"/>
  <c r="T123" i="5"/>
  <c r="S123" i="5"/>
  <c r="R123" i="5"/>
  <c r="Q123" i="5"/>
  <c r="P123" i="5"/>
  <c r="O123" i="5"/>
  <c r="N123" i="5"/>
  <c r="M123" i="5"/>
  <c r="L123" i="5"/>
  <c r="X122" i="5"/>
  <c r="U122" i="5"/>
  <c r="T122" i="5"/>
  <c r="S122" i="5"/>
  <c r="R122" i="5"/>
  <c r="Q122" i="5"/>
  <c r="P122" i="5"/>
  <c r="O122" i="5"/>
  <c r="N122" i="5"/>
  <c r="M122" i="5"/>
  <c r="L122" i="5"/>
  <c r="X121" i="5"/>
  <c r="U121" i="5"/>
  <c r="T121" i="5"/>
  <c r="S121" i="5"/>
  <c r="R121" i="5"/>
  <c r="Q121" i="5"/>
  <c r="P121" i="5"/>
  <c r="O121" i="5"/>
  <c r="N121" i="5"/>
  <c r="M121" i="5"/>
  <c r="L121" i="5"/>
  <c r="X120" i="5"/>
  <c r="U120" i="5"/>
  <c r="T120" i="5"/>
  <c r="S120" i="5"/>
  <c r="R120" i="5"/>
  <c r="Q120" i="5"/>
  <c r="P120" i="5"/>
  <c r="O120" i="5"/>
  <c r="N120" i="5"/>
  <c r="M120" i="5"/>
  <c r="L120" i="5"/>
  <c r="X119" i="5"/>
  <c r="U119" i="5"/>
  <c r="T119" i="5"/>
  <c r="S119" i="5"/>
  <c r="R119" i="5"/>
  <c r="Q119" i="5"/>
  <c r="P119" i="5"/>
  <c r="O119" i="5"/>
  <c r="N119" i="5"/>
  <c r="M119" i="5"/>
  <c r="L119" i="5"/>
  <c r="X118" i="5"/>
  <c r="U118" i="5"/>
  <c r="T118" i="5"/>
  <c r="S118" i="5"/>
  <c r="R118" i="5"/>
  <c r="Q118" i="5"/>
  <c r="P118" i="5"/>
  <c r="O118" i="5"/>
  <c r="N118" i="5"/>
  <c r="M118" i="5"/>
  <c r="L118" i="5"/>
  <c r="X117" i="5"/>
  <c r="U117" i="5"/>
  <c r="T117" i="5"/>
  <c r="S117" i="5"/>
  <c r="R117" i="5"/>
  <c r="Q117" i="5"/>
  <c r="P117" i="5"/>
  <c r="O117" i="5"/>
  <c r="N117" i="5"/>
  <c r="M117" i="5"/>
  <c r="L117" i="5"/>
  <c r="X116" i="5"/>
  <c r="U116" i="5"/>
  <c r="T116" i="5"/>
  <c r="S116" i="5"/>
  <c r="R116" i="5"/>
  <c r="Q116" i="5"/>
  <c r="P116" i="5"/>
  <c r="O116" i="5"/>
  <c r="N116" i="5"/>
  <c r="M116" i="5"/>
  <c r="L116" i="5"/>
  <c r="X115" i="5"/>
  <c r="U115" i="5"/>
  <c r="T115" i="5"/>
  <c r="S115" i="5"/>
  <c r="R115" i="5"/>
  <c r="Q115" i="5"/>
  <c r="P115" i="5"/>
  <c r="O115" i="5"/>
  <c r="N115" i="5"/>
  <c r="M115" i="5"/>
  <c r="L115" i="5"/>
  <c r="X114" i="5"/>
  <c r="U114" i="5"/>
  <c r="T114" i="5"/>
  <c r="S114" i="5"/>
  <c r="R114" i="5"/>
  <c r="Q114" i="5"/>
  <c r="P114" i="5"/>
  <c r="O114" i="5"/>
  <c r="N114" i="5"/>
  <c r="M114" i="5"/>
  <c r="L114" i="5"/>
  <c r="X113" i="5"/>
  <c r="U113" i="5"/>
  <c r="T113" i="5"/>
  <c r="S113" i="5"/>
  <c r="R113" i="5"/>
  <c r="Q113" i="5"/>
  <c r="P113" i="5"/>
  <c r="O113" i="5"/>
  <c r="N113" i="5"/>
  <c r="M113" i="5"/>
  <c r="L113" i="5"/>
  <c r="X112" i="5"/>
  <c r="U112" i="5"/>
  <c r="T112" i="5"/>
  <c r="S112" i="5"/>
  <c r="R112" i="5"/>
  <c r="Q112" i="5"/>
  <c r="P112" i="5"/>
  <c r="O112" i="5"/>
  <c r="N112" i="5"/>
  <c r="M112" i="5"/>
  <c r="L112" i="5"/>
  <c r="X111" i="5"/>
  <c r="U111" i="5"/>
  <c r="T111" i="5"/>
  <c r="S111" i="5"/>
  <c r="R111" i="5"/>
  <c r="Q111" i="5"/>
  <c r="P111" i="5"/>
  <c r="O111" i="5"/>
  <c r="N111" i="5"/>
  <c r="M111" i="5"/>
  <c r="L111" i="5"/>
  <c r="X110" i="5"/>
  <c r="U110" i="5"/>
  <c r="T110" i="5"/>
  <c r="S110" i="5"/>
  <c r="R110" i="5"/>
  <c r="Q110" i="5"/>
  <c r="P110" i="5"/>
  <c r="O110" i="5"/>
  <c r="N110" i="5"/>
  <c r="M110" i="5"/>
  <c r="L110" i="5"/>
  <c r="X109" i="5"/>
  <c r="U109" i="5"/>
  <c r="T109" i="5"/>
  <c r="S109" i="5"/>
  <c r="R109" i="5"/>
  <c r="Q109" i="5"/>
  <c r="P109" i="5"/>
  <c r="O109" i="5"/>
  <c r="N109" i="5"/>
  <c r="M109" i="5"/>
  <c r="L109" i="5"/>
  <c r="X108" i="5"/>
  <c r="U108" i="5"/>
  <c r="T108" i="5"/>
  <c r="S108" i="5"/>
  <c r="R108" i="5"/>
  <c r="Q108" i="5"/>
  <c r="P108" i="5"/>
  <c r="O108" i="5"/>
  <c r="N108" i="5"/>
  <c r="M108" i="5"/>
  <c r="L108" i="5"/>
  <c r="X107" i="5"/>
  <c r="U107" i="5"/>
  <c r="T107" i="5"/>
  <c r="S107" i="5"/>
  <c r="R107" i="5"/>
  <c r="Q107" i="5"/>
  <c r="P107" i="5"/>
  <c r="O107" i="5"/>
  <c r="N107" i="5"/>
  <c r="M107" i="5"/>
  <c r="L107" i="5"/>
  <c r="X106" i="5"/>
  <c r="U106" i="5"/>
  <c r="T106" i="5"/>
  <c r="S106" i="5"/>
  <c r="R106" i="5"/>
  <c r="Q106" i="5"/>
  <c r="P106" i="5"/>
  <c r="O106" i="5"/>
  <c r="N106" i="5"/>
  <c r="M106" i="5"/>
  <c r="L106" i="5"/>
  <c r="X105" i="5"/>
  <c r="U105" i="5"/>
  <c r="T105" i="5"/>
  <c r="S105" i="5"/>
  <c r="R105" i="5"/>
  <c r="Q105" i="5"/>
  <c r="P105" i="5"/>
  <c r="O105" i="5"/>
  <c r="N105" i="5"/>
  <c r="M105" i="5"/>
  <c r="L105" i="5"/>
  <c r="X104" i="5"/>
  <c r="U104" i="5"/>
  <c r="T104" i="5"/>
  <c r="S104" i="5"/>
  <c r="R104" i="5"/>
  <c r="Q104" i="5"/>
  <c r="P104" i="5"/>
  <c r="O104" i="5"/>
  <c r="N104" i="5"/>
  <c r="M104" i="5"/>
  <c r="L104" i="5"/>
  <c r="X103" i="5"/>
  <c r="U103" i="5"/>
  <c r="T103" i="5"/>
  <c r="S103" i="5"/>
  <c r="R103" i="5"/>
  <c r="Q103" i="5"/>
  <c r="P103" i="5"/>
  <c r="O103" i="5"/>
  <c r="N103" i="5"/>
  <c r="M103" i="5"/>
  <c r="L103" i="5"/>
  <c r="X102" i="5"/>
  <c r="U102" i="5"/>
  <c r="T102" i="5"/>
  <c r="S102" i="5"/>
  <c r="R102" i="5"/>
  <c r="Q102" i="5"/>
  <c r="P102" i="5"/>
  <c r="O102" i="5"/>
  <c r="N102" i="5"/>
  <c r="M102" i="5"/>
  <c r="L102" i="5"/>
  <c r="X101" i="5"/>
  <c r="U101" i="5"/>
  <c r="T101" i="5"/>
  <c r="S101" i="5"/>
  <c r="R101" i="5"/>
  <c r="Q101" i="5"/>
  <c r="P101" i="5"/>
  <c r="O101" i="5"/>
  <c r="N101" i="5"/>
  <c r="M101" i="5"/>
  <c r="L101" i="5"/>
  <c r="X100" i="5"/>
  <c r="U100" i="5"/>
  <c r="T100" i="5"/>
  <c r="S100" i="5"/>
  <c r="R100" i="5"/>
  <c r="Q100" i="5"/>
  <c r="P100" i="5"/>
  <c r="O100" i="5"/>
  <c r="N100" i="5"/>
  <c r="M100" i="5"/>
  <c r="L100" i="5"/>
  <c r="X99" i="5"/>
  <c r="U99" i="5"/>
  <c r="T99" i="5"/>
  <c r="S99" i="5"/>
  <c r="R99" i="5"/>
  <c r="Q99" i="5"/>
  <c r="P99" i="5"/>
  <c r="O99" i="5"/>
  <c r="N99" i="5"/>
  <c r="M99" i="5"/>
  <c r="L99" i="5"/>
  <c r="X98" i="5"/>
  <c r="U98" i="5"/>
  <c r="T98" i="5"/>
  <c r="S98" i="5"/>
  <c r="R98" i="5"/>
  <c r="Q98" i="5"/>
  <c r="P98" i="5"/>
  <c r="O98" i="5"/>
  <c r="N98" i="5"/>
  <c r="M98" i="5"/>
  <c r="L98" i="5"/>
  <c r="X97" i="5"/>
  <c r="U97" i="5"/>
  <c r="T97" i="5"/>
  <c r="S97" i="5"/>
  <c r="R97" i="5"/>
  <c r="Q97" i="5"/>
  <c r="P97" i="5"/>
  <c r="O97" i="5"/>
  <c r="N97" i="5"/>
  <c r="M97" i="5"/>
  <c r="L97" i="5"/>
  <c r="X96" i="5"/>
  <c r="U96" i="5"/>
  <c r="T96" i="5"/>
  <c r="S96" i="5"/>
  <c r="R96" i="5"/>
  <c r="Q96" i="5"/>
  <c r="P96" i="5"/>
  <c r="O96" i="5"/>
  <c r="N96" i="5"/>
  <c r="M96" i="5"/>
  <c r="L96" i="5"/>
  <c r="X95" i="5"/>
  <c r="U95" i="5"/>
  <c r="T95" i="5"/>
  <c r="S95" i="5"/>
  <c r="R95" i="5"/>
  <c r="Q95" i="5"/>
  <c r="P95" i="5"/>
  <c r="O95" i="5"/>
  <c r="N95" i="5"/>
  <c r="M95" i="5"/>
  <c r="L95" i="5"/>
  <c r="X94" i="5"/>
  <c r="U94" i="5"/>
  <c r="T94" i="5"/>
  <c r="S94" i="5"/>
  <c r="R94" i="5"/>
  <c r="Q94" i="5"/>
  <c r="P94" i="5"/>
  <c r="O94" i="5"/>
  <c r="N94" i="5"/>
  <c r="M94" i="5"/>
  <c r="L94" i="5"/>
  <c r="X93" i="5"/>
  <c r="U93" i="5"/>
  <c r="T93" i="5"/>
  <c r="S93" i="5"/>
  <c r="R93" i="5"/>
  <c r="Q93" i="5"/>
  <c r="P93" i="5"/>
  <c r="O93" i="5"/>
  <c r="N93" i="5"/>
  <c r="M93" i="5"/>
  <c r="L93" i="5"/>
  <c r="X92" i="5"/>
  <c r="U92" i="5"/>
  <c r="T92" i="5"/>
  <c r="S92" i="5"/>
  <c r="R92" i="5"/>
  <c r="Q92" i="5"/>
  <c r="P92" i="5"/>
  <c r="O92" i="5"/>
  <c r="N92" i="5"/>
  <c r="M92" i="5"/>
  <c r="L92" i="5"/>
  <c r="X91" i="5"/>
  <c r="U91" i="5"/>
  <c r="T91" i="5"/>
  <c r="S91" i="5"/>
  <c r="R91" i="5"/>
  <c r="Q91" i="5"/>
  <c r="P91" i="5"/>
  <c r="O91" i="5"/>
  <c r="N91" i="5"/>
  <c r="M91" i="5"/>
  <c r="L91" i="5"/>
  <c r="X90" i="5"/>
  <c r="U90" i="5"/>
  <c r="T90" i="5"/>
  <c r="S90" i="5"/>
  <c r="R90" i="5"/>
  <c r="Q90" i="5"/>
  <c r="P90" i="5"/>
  <c r="O90" i="5"/>
  <c r="N90" i="5"/>
  <c r="M90" i="5"/>
  <c r="L90" i="5"/>
  <c r="X89" i="5"/>
  <c r="U89" i="5"/>
  <c r="T89" i="5"/>
  <c r="S89" i="5"/>
  <c r="R89" i="5"/>
  <c r="Q89" i="5"/>
  <c r="P89" i="5"/>
  <c r="O89" i="5"/>
  <c r="N89" i="5"/>
  <c r="M89" i="5"/>
  <c r="L89" i="5"/>
  <c r="X88" i="5"/>
  <c r="U88" i="5"/>
  <c r="T88" i="5"/>
  <c r="S88" i="5"/>
  <c r="R88" i="5"/>
  <c r="Q88" i="5"/>
  <c r="P88" i="5"/>
  <c r="O88" i="5"/>
  <c r="N88" i="5"/>
  <c r="M88" i="5"/>
  <c r="L88" i="5"/>
  <c r="X87" i="5"/>
  <c r="U87" i="5"/>
  <c r="T87" i="5"/>
  <c r="S87" i="5"/>
  <c r="R87" i="5"/>
  <c r="Q87" i="5"/>
  <c r="P87" i="5"/>
  <c r="O87" i="5"/>
  <c r="N87" i="5"/>
  <c r="M87" i="5"/>
  <c r="L87" i="5"/>
  <c r="X86" i="5"/>
  <c r="U86" i="5"/>
  <c r="T86" i="5"/>
  <c r="S86" i="5"/>
  <c r="R86" i="5"/>
  <c r="Q86" i="5"/>
  <c r="P86" i="5"/>
  <c r="O86" i="5"/>
  <c r="N86" i="5"/>
  <c r="M86" i="5"/>
  <c r="L86" i="5"/>
  <c r="X85" i="5"/>
  <c r="U85" i="5"/>
  <c r="T85" i="5"/>
  <c r="S85" i="5"/>
  <c r="R85" i="5"/>
  <c r="Q85" i="5"/>
  <c r="P85" i="5"/>
  <c r="O85" i="5"/>
  <c r="N85" i="5"/>
  <c r="M85" i="5"/>
  <c r="L85" i="5"/>
  <c r="X84" i="5"/>
  <c r="U84" i="5"/>
  <c r="T84" i="5"/>
  <c r="S84" i="5"/>
  <c r="R84" i="5"/>
  <c r="Q84" i="5"/>
  <c r="P84" i="5"/>
  <c r="O84" i="5"/>
  <c r="N84" i="5"/>
  <c r="M84" i="5"/>
  <c r="L84" i="5"/>
  <c r="X83" i="5"/>
  <c r="U83" i="5"/>
  <c r="T83" i="5"/>
  <c r="S83" i="5"/>
  <c r="R83" i="5"/>
  <c r="Q83" i="5"/>
  <c r="P83" i="5"/>
  <c r="O83" i="5"/>
  <c r="N83" i="5"/>
  <c r="M83" i="5"/>
  <c r="L83" i="5"/>
  <c r="X82" i="5"/>
  <c r="U82" i="5"/>
  <c r="T82" i="5"/>
  <c r="S82" i="5"/>
  <c r="R82" i="5"/>
  <c r="Q82" i="5"/>
  <c r="P82" i="5"/>
  <c r="O82" i="5"/>
  <c r="N82" i="5"/>
  <c r="M82" i="5"/>
  <c r="L82" i="5"/>
  <c r="X81" i="5"/>
  <c r="U81" i="5"/>
  <c r="T81" i="5"/>
  <c r="S81" i="5"/>
  <c r="R81" i="5"/>
  <c r="Q81" i="5"/>
  <c r="P81" i="5"/>
  <c r="O81" i="5"/>
  <c r="N81" i="5"/>
  <c r="M81" i="5"/>
  <c r="L81" i="5"/>
  <c r="X80" i="5"/>
  <c r="U80" i="5"/>
  <c r="T80" i="5"/>
  <c r="S80" i="5"/>
  <c r="R80" i="5"/>
  <c r="Q80" i="5"/>
  <c r="P80" i="5"/>
  <c r="O80" i="5"/>
  <c r="N80" i="5"/>
  <c r="M80" i="5"/>
  <c r="L80" i="5"/>
  <c r="X79" i="5"/>
  <c r="U79" i="5"/>
  <c r="T79" i="5"/>
  <c r="S79" i="5"/>
  <c r="R79" i="5"/>
  <c r="Q79" i="5"/>
  <c r="P79" i="5"/>
  <c r="O79" i="5"/>
  <c r="N79" i="5"/>
  <c r="M79" i="5"/>
  <c r="L79" i="5"/>
  <c r="X78" i="5"/>
  <c r="U78" i="5"/>
  <c r="T78" i="5"/>
  <c r="S78" i="5"/>
  <c r="R78" i="5"/>
  <c r="Q78" i="5"/>
  <c r="P78" i="5"/>
  <c r="O78" i="5"/>
  <c r="N78" i="5"/>
  <c r="M78" i="5"/>
  <c r="L78" i="5"/>
  <c r="X77" i="5"/>
  <c r="U77" i="5"/>
  <c r="T77" i="5"/>
  <c r="S77" i="5"/>
  <c r="R77" i="5"/>
  <c r="Q77" i="5"/>
  <c r="P77" i="5"/>
  <c r="O77" i="5"/>
  <c r="N77" i="5"/>
  <c r="M77" i="5"/>
  <c r="L77" i="5"/>
  <c r="X76" i="5"/>
  <c r="U76" i="5"/>
  <c r="T76" i="5"/>
  <c r="S76" i="5"/>
  <c r="R76" i="5"/>
  <c r="Q76" i="5"/>
  <c r="P76" i="5"/>
  <c r="O76" i="5"/>
  <c r="N76" i="5"/>
  <c r="M76" i="5"/>
  <c r="L76" i="5"/>
  <c r="X75" i="5"/>
  <c r="U75" i="5"/>
  <c r="T75" i="5"/>
  <c r="S75" i="5"/>
  <c r="R75" i="5"/>
  <c r="Q75" i="5"/>
  <c r="P75" i="5"/>
  <c r="O75" i="5"/>
  <c r="N75" i="5"/>
  <c r="M75" i="5"/>
  <c r="L75" i="5"/>
  <c r="X74" i="5"/>
  <c r="U74" i="5"/>
  <c r="T74" i="5"/>
  <c r="S74" i="5"/>
  <c r="R74" i="5"/>
  <c r="Q74" i="5"/>
  <c r="P74" i="5"/>
  <c r="O74" i="5"/>
  <c r="N74" i="5"/>
  <c r="M74" i="5"/>
  <c r="L74" i="5"/>
  <c r="X73" i="5"/>
  <c r="U73" i="5"/>
  <c r="T73" i="5"/>
  <c r="S73" i="5"/>
  <c r="R73" i="5"/>
  <c r="Q73" i="5"/>
  <c r="P73" i="5"/>
  <c r="O73" i="5"/>
  <c r="N73" i="5"/>
  <c r="M73" i="5"/>
  <c r="L73" i="5"/>
  <c r="X72" i="5"/>
  <c r="U72" i="5"/>
  <c r="T72" i="5"/>
  <c r="S72" i="5"/>
  <c r="R72" i="5"/>
  <c r="Q72" i="5"/>
  <c r="P72" i="5"/>
  <c r="O72" i="5"/>
  <c r="N72" i="5"/>
  <c r="M72" i="5"/>
  <c r="L72" i="5"/>
  <c r="X71" i="5"/>
  <c r="U71" i="5"/>
  <c r="T71" i="5"/>
  <c r="S71" i="5"/>
  <c r="R71" i="5"/>
  <c r="Q71" i="5"/>
  <c r="P71" i="5"/>
  <c r="O71" i="5"/>
  <c r="N71" i="5"/>
  <c r="M71" i="5"/>
  <c r="L71" i="5"/>
  <c r="X70" i="5"/>
  <c r="U70" i="5"/>
  <c r="T70" i="5"/>
  <c r="S70" i="5"/>
  <c r="R70" i="5"/>
  <c r="Q70" i="5"/>
  <c r="P70" i="5"/>
  <c r="O70" i="5"/>
  <c r="N70" i="5"/>
  <c r="M70" i="5"/>
  <c r="L70" i="5"/>
  <c r="X69" i="5"/>
  <c r="U69" i="5"/>
  <c r="T69" i="5"/>
  <c r="S69" i="5"/>
  <c r="R69" i="5"/>
  <c r="Q69" i="5"/>
  <c r="P69" i="5"/>
  <c r="O69" i="5"/>
  <c r="N69" i="5"/>
  <c r="M69" i="5"/>
  <c r="L69" i="5"/>
  <c r="X68" i="5"/>
  <c r="U68" i="5"/>
  <c r="T68" i="5"/>
  <c r="S68" i="5"/>
  <c r="R68" i="5"/>
  <c r="Q68" i="5"/>
  <c r="P68" i="5"/>
  <c r="O68" i="5"/>
  <c r="N68" i="5"/>
  <c r="M68" i="5"/>
  <c r="L68" i="5"/>
  <c r="X67" i="5"/>
  <c r="U67" i="5"/>
  <c r="T67" i="5"/>
  <c r="S67" i="5"/>
  <c r="R67" i="5"/>
  <c r="Q67" i="5"/>
  <c r="P67" i="5"/>
  <c r="O67" i="5"/>
  <c r="N67" i="5"/>
  <c r="M67" i="5"/>
  <c r="L67" i="5"/>
  <c r="X66" i="5"/>
  <c r="U66" i="5"/>
  <c r="T66" i="5"/>
  <c r="S66" i="5"/>
  <c r="R66" i="5"/>
  <c r="Q66" i="5"/>
  <c r="P66" i="5"/>
  <c r="O66" i="5"/>
  <c r="N66" i="5"/>
  <c r="M66" i="5"/>
  <c r="L66" i="5"/>
  <c r="X65" i="5"/>
  <c r="U65" i="5"/>
  <c r="T65" i="5"/>
  <c r="S65" i="5"/>
  <c r="R65" i="5"/>
  <c r="Q65" i="5"/>
  <c r="P65" i="5"/>
  <c r="O65" i="5"/>
  <c r="N65" i="5"/>
  <c r="M65" i="5"/>
  <c r="L65" i="5"/>
  <c r="X64" i="5"/>
  <c r="U64" i="5"/>
  <c r="T64" i="5"/>
  <c r="S64" i="5"/>
  <c r="R64" i="5"/>
  <c r="Q64" i="5"/>
  <c r="P64" i="5"/>
  <c r="O64" i="5"/>
  <c r="N64" i="5"/>
  <c r="M64" i="5"/>
  <c r="L64" i="5"/>
  <c r="X63" i="5"/>
  <c r="U63" i="5"/>
  <c r="T63" i="5"/>
  <c r="S63" i="5"/>
  <c r="R63" i="5"/>
  <c r="Q63" i="5"/>
  <c r="P63" i="5"/>
  <c r="O63" i="5"/>
  <c r="N63" i="5"/>
  <c r="M63" i="5"/>
  <c r="L63" i="5"/>
  <c r="X62" i="5"/>
  <c r="U62" i="5"/>
  <c r="T62" i="5"/>
  <c r="S62" i="5"/>
  <c r="R62" i="5"/>
  <c r="Q62" i="5"/>
  <c r="P62" i="5"/>
  <c r="O62" i="5"/>
  <c r="N62" i="5"/>
  <c r="M62" i="5"/>
  <c r="L62" i="5"/>
  <c r="X61" i="5"/>
  <c r="U61" i="5"/>
  <c r="T61" i="5"/>
  <c r="S61" i="5"/>
  <c r="R61" i="5"/>
  <c r="Q61" i="5"/>
  <c r="P61" i="5"/>
  <c r="O61" i="5"/>
  <c r="N61" i="5"/>
  <c r="M61" i="5"/>
  <c r="L61" i="5"/>
  <c r="X60" i="5"/>
  <c r="U60" i="5"/>
  <c r="T60" i="5"/>
  <c r="S60" i="5"/>
  <c r="R60" i="5"/>
  <c r="Q60" i="5"/>
  <c r="P60" i="5"/>
  <c r="O60" i="5"/>
  <c r="N60" i="5"/>
  <c r="M60" i="5"/>
  <c r="L60" i="5"/>
  <c r="X59" i="5"/>
  <c r="U59" i="5"/>
  <c r="T59" i="5"/>
  <c r="S59" i="5"/>
  <c r="R59" i="5"/>
  <c r="Q59" i="5"/>
  <c r="P59" i="5"/>
  <c r="O59" i="5"/>
  <c r="N59" i="5"/>
  <c r="M59" i="5"/>
  <c r="L59" i="5"/>
  <c r="X58" i="5"/>
  <c r="U58" i="5"/>
  <c r="T58" i="5"/>
  <c r="S58" i="5"/>
  <c r="R58" i="5"/>
  <c r="Q58" i="5"/>
  <c r="P58" i="5"/>
  <c r="O58" i="5"/>
  <c r="N58" i="5"/>
  <c r="M58" i="5"/>
  <c r="L58" i="5"/>
  <c r="X57" i="5"/>
  <c r="U57" i="5"/>
  <c r="T57" i="5"/>
  <c r="S57" i="5"/>
  <c r="R57" i="5"/>
  <c r="Q57" i="5"/>
  <c r="P57" i="5"/>
  <c r="O57" i="5"/>
  <c r="N57" i="5"/>
  <c r="M57" i="5"/>
  <c r="L57" i="5"/>
  <c r="X56" i="5"/>
  <c r="U56" i="5"/>
  <c r="T56" i="5"/>
  <c r="S56" i="5"/>
  <c r="R56" i="5"/>
  <c r="Q56" i="5"/>
  <c r="P56" i="5"/>
  <c r="O56" i="5"/>
  <c r="N56" i="5"/>
  <c r="M56" i="5"/>
  <c r="L56" i="5"/>
  <c r="X55" i="5"/>
  <c r="U55" i="5"/>
  <c r="T55" i="5"/>
  <c r="S55" i="5"/>
  <c r="R55" i="5"/>
  <c r="Q55" i="5"/>
  <c r="P55" i="5"/>
  <c r="O55" i="5"/>
  <c r="N55" i="5"/>
  <c r="M55" i="5"/>
  <c r="L55" i="5"/>
  <c r="X54" i="5"/>
  <c r="U54" i="5"/>
  <c r="T54" i="5"/>
  <c r="S54" i="5"/>
  <c r="R54" i="5"/>
  <c r="Q54" i="5"/>
  <c r="P54" i="5"/>
  <c r="O54" i="5"/>
  <c r="N54" i="5"/>
  <c r="M54" i="5"/>
  <c r="L54" i="5"/>
  <c r="X53" i="5"/>
  <c r="U53" i="5"/>
  <c r="T53" i="5"/>
  <c r="S53" i="5"/>
  <c r="R53" i="5"/>
  <c r="Q53" i="5"/>
  <c r="P53" i="5"/>
  <c r="O53" i="5"/>
  <c r="N53" i="5"/>
  <c r="M53" i="5"/>
  <c r="L53" i="5"/>
  <c r="X52" i="5"/>
  <c r="U52" i="5"/>
  <c r="T52" i="5"/>
  <c r="S52" i="5"/>
  <c r="R52" i="5"/>
  <c r="Q52" i="5"/>
  <c r="P52" i="5"/>
  <c r="O52" i="5"/>
  <c r="N52" i="5"/>
  <c r="M52" i="5"/>
  <c r="L52" i="5"/>
  <c r="X51" i="5"/>
  <c r="U51" i="5"/>
  <c r="T51" i="5"/>
  <c r="S51" i="5"/>
  <c r="R51" i="5"/>
  <c r="Q51" i="5"/>
  <c r="P51" i="5"/>
  <c r="O51" i="5"/>
  <c r="N51" i="5"/>
  <c r="M51" i="5"/>
  <c r="L51" i="5"/>
  <c r="X50" i="5"/>
  <c r="U50" i="5"/>
  <c r="T50" i="5"/>
  <c r="S50" i="5"/>
  <c r="R50" i="5"/>
  <c r="Q50" i="5"/>
  <c r="P50" i="5"/>
  <c r="O50" i="5"/>
  <c r="N50" i="5"/>
  <c r="M50" i="5"/>
  <c r="L50" i="5"/>
  <c r="X49" i="5"/>
  <c r="U49" i="5"/>
  <c r="T49" i="5"/>
  <c r="S49" i="5"/>
  <c r="R49" i="5"/>
  <c r="Q49" i="5"/>
  <c r="P49" i="5"/>
  <c r="O49" i="5"/>
  <c r="N49" i="5"/>
  <c r="M49" i="5"/>
  <c r="L49" i="5"/>
  <c r="X48" i="5"/>
  <c r="U48" i="5"/>
  <c r="T48" i="5"/>
  <c r="S48" i="5"/>
  <c r="R48" i="5"/>
  <c r="Q48" i="5"/>
  <c r="P48" i="5"/>
  <c r="O48" i="5"/>
  <c r="N48" i="5"/>
  <c r="M48" i="5"/>
  <c r="L48" i="5"/>
  <c r="X47" i="5"/>
  <c r="U47" i="5"/>
  <c r="T47" i="5"/>
  <c r="S47" i="5"/>
  <c r="R47" i="5"/>
  <c r="Q47" i="5"/>
  <c r="P47" i="5"/>
  <c r="O47" i="5"/>
  <c r="N47" i="5"/>
  <c r="M47" i="5"/>
  <c r="L47" i="5"/>
  <c r="X46" i="5"/>
  <c r="U46" i="5"/>
  <c r="T46" i="5"/>
  <c r="S46" i="5"/>
  <c r="R46" i="5"/>
  <c r="Q46" i="5"/>
  <c r="P46" i="5"/>
  <c r="O46" i="5"/>
  <c r="N46" i="5"/>
  <c r="M46" i="5"/>
  <c r="L46" i="5"/>
  <c r="X45" i="5"/>
  <c r="U45" i="5"/>
  <c r="T45" i="5"/>
  <c r="S45" i="5"/>
  <c r="R45" i="5"/>
  <c r="Q45" i="5"/>
  <c r="P45" i="5"/>
  <c r="O45" i="5"/>
  <c r="N45" i="5"/>
  <c r="M45" i="5"/>
  <c r="L45" i="5"/>
  <c r="X44" i="5"/>
  <c r="U44" i="5"/>
  <c r="T44" i="5"/>
  <c r="S44" i="5"/>
  <c r="R44" i="5"/>
  <c r="Q44" i="5"/>
  <c r="P44" i="5"/>
  <c r="O44" i="5"/>
  <c r="N44" i="5"/>
  <c r="M44" i="5"/>
  <c r="L44" i="5"/>
  <c r="X43" i="5"/>
  <c r="U43" i="5"/>
  <c r="T43" i="5"/>
  <c r="S43" i="5"/>
  <c r="R43" i="5"/>
  <c r="Q43" i="5"/>
  <c r="P43" i="5"/>
  <c r="O43" i="5"/>
  <c r="N43" i="5"/>
  <c r="M43" i="5"/>
  <c r="L43" i="5"/>
  <c r="X42" i="5"/>
  <c r="U42" i="5"/>
  <c r="T42" i="5"/>
  <c r="S42" i="5"/>
  <c r="R42" i="5"/>
  <c r="Q42" i="5"/>
  <c r="P42" i="5"/>
  <c r="O42" i="5"/>
  <c r="N42" i="5"/>
  <c r="M42" i="5"/>
  <c r="L42" i="5"/>
  <c r="X41" i="5"/>
  <c r="U41" i="5"/>
  <c r="T41" i="5"/>
  <c r="S41" i="5"/>
  <c r="R41" i="5"/>
  <c r="Q41" i="5"/>
  <c r="P41" i="5"/>
  <c r="O41" i="5"/>
  <c r="N41" i="5"/>
  <c r="M41" i="5"/>
  <c r="L41" i="5"/>
  <c r="X40" i="5"/>
  <c r="U40" i="5"/>
  <c r="T40" i="5"/>
  <c r="S40" i="5"/>
  <c r="R40" i="5"/>
  <c r="Q40" i="5"/>
  <c r="P40" i="5"/>
  <c r="O40" i="5"/>
  <c r="N40" i="5"/>
  <c r="M40" i="5"/>
  <c r="L40" i="5"/>
  <c r="X39" i="5"/>
  <c r="U39" i="5"/>
  <c r="T39" i="5"/>
  <c r="S39" i="5"/>
  <c r="R39" i="5"/>
  <c r="Q39" i="5"/>
  <c r="P39" i="5"/>
  <c r="O39" i="5"/>
  <c r="N39" i="5"/>
  <c r="M39" i="5"/>
  <c r="L39" i="5"/>
  <c r="X38" i="5"/>
  <c r="U38" i="5"/>
  <c r="T38" i="5"/>
  <c r="S38" i="5"/>
  <c r="R38" i="5"/>
  <c r="Q38" i="5"/>
  <c r="P38" i="5"/>
  <c r="O38" i="5"/>
  <c r="N38" i="5"/>
  <c r="M38" i="5"/>
  <c r="L38" i="5"/>
  <c r="X37" i="5"/>
  <c r="U37" i="5"/>
  <c r="T37" i="5"/>
  <c r="S37" i="5"/>
  <c r="R37" i="5"/>
  <c r="Q37" i="5"/>
  <c r="P37" i="5"/>
  <c r="O37" i="5"/>
  <c r="N37" i="5"/>
  <c r="M37" i="5"/>
  <c r="L37" i="5"/>
  <c r="X36" i="5"/>
  <c r="U36" i="5"/>
  <c r="T36" i="5"/>
  <c r="S36" i="5"/>
  <c r="R36" i="5"/>
  <c r="Q36" i="5"/>
  <c r="P36" i="5"/>
  <c r="O36" i="5"/>
  <c r="N36" i="5"/>
  <c r="M36" i="5"/>
  <c r="L36" i="5"/>
  <c r="X35" i="5"/>
  <c r="U35" i="5"/>
  <c r="T35" i="5"/>
  <c r="S35" i="5"/>
  <c r="R35" i="5"/>
  <c r="Q35" i="5"/>
  <c r="P35" i="5"/>
  <c r="O35" i="5"/>
  <c r="N35" i="5"/>
  <c r="M35" i="5"/>
  <c r="L35" i="5"/>
  <c r="X34" i="5"/>
  <c r="U34" i="5"/>
  <c r="T34" i="5"/>
  <c r="S34" i="5"/>
  <c r="R34" i="5"/>
  <c r="Q34" i="5"/>
  <c r="P34" i="5"/>
  <c r="O34" i="5"/>
  <c r="N34" i="5"/>
  <c r="M34" i="5"/>
  <c r="L34" i="5"/>
  <c r="X33" i="5"/>
  <c r="U33" i="5"/>
  <c r="T33" i="5"/>
  <c r="S33" i="5"/>
  <c r="R33" i="5"/>
  <c r="Q33" i="5"/>
  <c r="P33" i="5"/>
  <c r="O33" i="5"/>
  <c r="N33" i="5"/>
  <c r="M33" i="5"/>
  <c r="L33" i="5"/>
  <c r="X32" i="5"/>
  <c r="U32" i="5"/>
  <c r="T32" i="5"/>
  <c r="S32" i="5"/>
  <c r="R32" i="5"/>
  <c r="Q32" i="5"/>
  <c r="P32" i="5"/>
  <c r="O32" i="5"/>
  <c r="N32" i="5"/>
  <c r="M32" i="5"/>
  <c r="L32" i="5"/>
  <c r="X31" i="5"/>
  <c r="U31" i="5"/>
  <c r="T31" i="5"/>
  <c r="S31" i="5"/>
  <c r="R31" i="5"/>
  <c r="Q31" i="5"/>
  <c r="P31" i="5"/>
  <c r="O31" i="5"/>
  <c r="N31" i="5"/>
  <c r="M31" i="5"/>
  <c r="L31" i="5"/>
  <c r="X30" i="5"/>
  <c r="U30" i="5"/>
  <c r="T30" i="5"/>
  <c r="S30" i="5"/>
  <c r="R30" i="5"/>
  <c r="Q30" i="5"/>
  <c r="P30" i="5"/>
  <c r="O30" i="5"/>
  <c r="N30" i="5"/>
  <c r="M30" i="5"/>
  <c r="L30" i="5"/>
  <c r="X29" i="5"/>
  <c r="U29" i="5"/>
  <c r="T29" i="5"/>
  <c r="S29" i="5"/>
  <c r="R29" i="5"/>
  <c r="Q29" i="5"/>
  <c r="P29" i="5"/>
  <c r="O29" i="5"/>
  <c r="N29" i="5"/>
  <c r="M29" i="5"/>
  <c r="L29" i="5"/>
  <c r="X28" i="5"/>
  <c r="U28" i="5"/>
  <c r="T28" i="5"/>
  <c r="S28" i="5"/>
  <c r="R28" i="5"/>
  <c r="Q28" i="5"/>
  <c r="P28" i="5"/>
  <c r="O28" i="5"/>
  <c r="N28" i="5"/>
  <c r="M28" i="5"/>
  <c r="L28" i="5"/>
  <c r="X27" i="5"/>
  <c r="U27" i="5"/>
  <c r="T27" i="5"/>
  <c r="S27" i="5"/>
  <c r="R27" i="5"/>
  <c r="Q27" i="5"/>
  <c r="P27" i="5"/>
  <c r="O27" i="5"/>
  <c r="N27" i="5"/>
  <c r="M27" i="5"/>
  <c r="L27" i="5"/>
  <c r="X26" i="5"/>
  <c r="U26" i="5"/>
  <c r="T26" i="5"/>
  <c r="S26" i="5"/>
  <c r="R26" i="5"/>
  <c r="Q26" i="5"/>
  <c r="P26" i="5"/>
  <c r="O26" i="5"/>
  <c r="N26" i="5"/>
  <c r="M26" i="5"/>
  <c r="L26" i="5"/>
  <c r="X25" i="5"/>
  <c r="U25" i="5"/>
  <c r="T25" i="5"/>
  <c r="S25" i="5"/>
  <c r="R25" i="5"/>
  <c r="Q25" i="5"/>
  <c r="P25" i="5"/>
  <c r="O25" i="5"/>
  <c r="N25" i="5"/>
  <c r="M25" i="5"/>
  <c r="L25" i="5"/>
  <c r="X24" i="5"/>
  <c r="U24" i="5"/>
  <c r="T24" i="5"/>
  <c r="S24" i="5"/>
  <c r="R24" i="5"/>
  <c r="Q24" i="5"/>
  <c r="P24" i="5"/>
  <c r="O24" i="5"/>
  <c r="N24" i="5"/>
  <c r="M24" i="5"/>
  <c r="L24" i="5"/>
  <c r="X23" i="5"/>
  <c r="U23" i="5"/>
  <c r="T23" i="5"/>
  <c r="S23" i="5"/>
  <c r="R23" i="5"/>
  <c r="Q23" i="5"/>
  <c r="P23" i="5"/>
  <c r="O23" i="5"/>
  <c r="N23" i="5"/>
  <c r="M23" i="5"/>
  <c r="L23" i="5"/>
  <c r="X22" i="5"/>
  <c r="U22" i="5"/>
  <c r="T22" i="5"/>
  <c r="S22" i="5"/>
  <c r="R22" i="5"/>
  <c r="Q22" i="5"/>
  <c r="P22" i="5"/>
  <c r="O22" i="5"/>
  <c r="N22" i="5"/>
  <c r="M22" i="5"/>
  <c r="L22" i="5"/>
  <c r="X21" i="5"/>
  <c r="U21" i="5"/>
  <c r="T21" i="5"/>
  <c r="S21" i="5"/>
  <c r="R21" i="5"/>
  <c r="Q21" i="5"/>
  <c r="P21" i="5"/>
  <c r="O21" i="5"/>
  <c r="N21" i="5"/>
  <c r="M21" i="5"/>
  <c r="L21" i="5"/>
  <c r="X20" i="5"/>
  <c r="U20" i="5"/>
  <c r="T20" i="5"/>
  <c r="S20" i="5"/>
  <c r="R20" i="5"/>
  <c r="Q20" i="5"/>
  <c r="P20" i="5"/>
  <c r="O20" i="5"/>
  <c r="N20" i="5"/>
  <c r="M20" i="5"/>
  <c r="L20" i="5"/>
  <c r="X19" i="5"/>
  <c r="U19" i="5"/>
  <c r="T19" i="5"/>
  <c r="S19" i="5"/>
  <c r="R19" i="5"/>
  <c r="Q19" i="5"/>
  <c r="P19" i="5"/>
  <c r="O19" i="5"/>
  <c r="N19" i="5"/>
  <c r="M19" i="5"/>
  <c r="L19" i="5"/>
  <c r="X18" i="5"/>
  <c r="U18" i="5"/>
  <c r="T18" i="5"/>
  <c r="S18" i="5"/>
  <c r="R18" i="5"/>
  <c r="Q18" i="5"/>
  <c r="P18" i="5"/>
  <c r="O18" i="5"/>
  <c r="N18" i="5"/>
  <c r="M18" i="5"/>
  <c r="L18" i="5"/>
  <c r="X17" i="5"/>
  <c r="U17" i="5"/>
  <c r="T17" i="5"/>
  <c r="S17" i="5"/>
  <c r="R17" i="5"/>
  <c r="Q17" i="5"/>
  <c r="P17" i="5"/>
  <c r="O17" i="5"/>
  <c r="N17" i="5"/>
  <c r="M17" i="5"/>
  <c r="L17" i="5"/>
  <c r="X16" i="5"/>
  <c r="U16" i="5"/>
  <c r="T16" i="5"/>
  <c r="S16" i="5"/>
  <c r="R16" i="5"/>
  <c r="Q16" i="5"/>
  <c r="P16" i="5"/>
  <c r="O16" i="5"/>
  <c r="N16" i="5"/>
  <c r="M16" i="5"/>
  <c r="L16" i="5"/>
  <c r="X15" i="5"/>
  <c r="U15" i="5"/>
  <c r="T15" i="5"/>
  <c r="S15" i="5"/>
  <c r="R15" i="5"/>
  <c r="Q15" i="5"/>
  <c r="P15" i="5"/>
  <c r="O15" i="5"/>
  <c r="N15" i="5"/>
  <c r="M15" i="5"/>
  <c r="L15" i="5"/>
  <c r="X14" i="5"/>
  <c r="U14" i="5"/>
  <c r="T14" i="5"/>
  <c r="S14" i="5"/>
  <c r="R14" i="5"/>
  <c r="Q14" i="5"/>
  <c r="P14" i="5"/>
  <c r="O14" i="5"/>
  <c r="N14" i="5"/>
  <c r="M14" i="5"/>
  <c r="L14" i="5"/>
  <c r="X13" i="5"/>
  <c r="U13" i="5"/>
  <c r="T13" i="5"/>
  <c r="S13" i="5"/>
  <c r="R13" i="5"/>
  <c r="Q13" i="5"/>
  <c r="P13" i="5"/>
  <c r="O13" i="5"/>
  <c r="N13" i="5"/>
  <c r="M13" i="5"/>
  <c r="L13" i="5"/>
  <c r="X12" i="5"/>
  <c r="U12" i="5"/>
  <c r="T12" i="5"/>
  <c r="S12" i="5"/>
  <c r="R12" i="5"/>
  <c r="Q12" i="5"/>
  <c r="P12" i="5"/>
  <c r="O12" i="5"/>
  <c r="N12" i="5"/>
  <c r="M12" i="5"/>
  <c r="L12" i="5"/>
  <c r="X11" i="5"/>
  <c r="U11" i="5"/>
  <c r="T11" i="5"/>
  <c r="S11" i="5"/>
  <c r="R11" i="5"/>
  <c r="Q11" i="5"/>
  <c r="P11" i="5"/>
  <c r="O11" i="5"/>
  <c r="N11" i="5"/>
  <c r="M11" i="5"/>
  <c r="L11" i="5"/>
  <c r="X10" i="5"/>
  <c r="U10" i="5"/>
  <c r="T10" i="5"/>
  <c r="S10" i="5"/>
  <c r="R10" i="5"/>
  <c r="Q10" i="5"/>
  <c r="P10" i="5"/>
  <c r="O10" i="5"/>
  <c r="N10" i="5"/>
  <c r="M10" i="5"/>
  <c r="L10" i="5"/>
  <c r="X9" i="5"/>
  <c r="U9" i="5"/>
  <c r="T9" i="5"/>
  <c r="S9" i="5"/>
  <c r="R9" i="5"/>
  <c r="Q9" i="5"/>
  <c r="P9" i="5"/>
  <c r="O9" i="5"/>
  <c r="N9" i="5"/>
  <c r="M9" i="5"/>
  <c r="L9" i="5"/>
  <c r="U8" i="5"/>
  <c r="T8" i="5"/>
  <c r="S8" i="5"/>
  <c r="R8" i="5"/>
  <c r="Q8" i="5"/>
  <c r="P8" i="5"/>
  <c r="O8" i="5"/>
  <c r="N8" i="5"/>
  <c r="M8" i="5"/>
  <c r="L8" i="5"/>
  <c r="U7" i="5"/>
  <c r="T7" i="5"/>
  <c r="S7" i="5"/>
  <c r="R7" i="5"/>
  <c r="Q7" i="5"/>
  <c r="P7" i="5"/>
  <c r="O7" i="5"/>
  <c r="N7" i="5"/>
  <c r="M7" i="5"/>
  <c r="L7" i="5"/>
  <c r="X6" i="5"/>
  <c r="U6" i="5"/>
  <c r="T6" i="5"/>
  <c r="S6" i="5"/>
  <c r="R6" i="5"/>
  <c r="Q6" i="5"/>
  <c r="P6" i="5"/>
  <c r="O6" i="5"/>
  <c r="N6" i="5"/>
  <c r="M6" i="5"/>
  <c r="L6" i="5"/>
  <c r="X5" i="5"/>
  <c r="U5" i="5"/>
  <c r="T5" i="5"/>
  <c r="S5" i="5"/>
  <c r="R5" i="5"/>
  <c r="Q5" i="5"/>
  <c r="P5" i="5"/>
  <c r="O5" i="5"/>
  <c r="N5" i="5"/>
  <c r="M5" i="5"/>
  <c r="L5" i="5"/>
  <c r="X4" i="5"/>
  <c r="U4" i="5"/>
  <c r="T4" i="5"/>
  <c r="S4" i="5"/>
  <c r="R4" i="5"/>
  <c r="Q4" i="5"/>
  <c r="P4" i="5"/>
  <c r="O4" i="5"/>
  <c r="N4" i="5"/>
  <c r="M4" i="5"/>
  <c r="L4" i="5"/>
  <c r="X3" i="5"/>
  <c r="U3" i="5"/>
  <c r="T3" i="5"/>
  <c r="S3" i="5"/>
  <c r="R3" i="5"/>
  <c r="Q3" i="5"/>
  <c r="P3" i="5"/>
  <c r="O3" i="5"/>
  <c r="N3" i="5"/>
  <c r="M3" i="5"/>
  <c r="L3" i="5"/>
  <c r="Y329" i="12"/>
  <c r="V329" i="12"/>
  <c r="U329" i="12"/>
  <c r="T329" i="12"/>
  <c r="S329" i="12"/>
  <c r="R329" i="12"/>
  <c r="Q329" i="12"/>
  <c r="P329" i="12"/>
  <c r="O329" i="12"/>
  <c r="N329" i="12"/>
  <c r="M329" i="12"/>
  <c r="I329" i="12"/>
  <c r="Y328" i="12"/>
  <c r="V328" i="12"/>
  <c r="U328" i="12"/>
  <c r="T328" i="12"/>
  <c r="S328" i="12"/>
  <c r="R328" i="12"/>
  <c r="Q328" i="12"/>
  <c r="P328" i="12"/>
  <c r="O328" i="12"/>
  <c r="N328" i="12"/>
  <c r="M328" i="12"/>
  <c r="I328" i="12"/>
  <c r="Y327" i="12"/>
  <c r="V327" i="12"/>
  <c r="U327" i="12"/>
  <c r="T327" i="12"/>
  <c r="S327" i="12"/>
  <c r="R327" i="12"/>
  <c r="Q327" i="12"/>
  <c r="P327" i="12"/>
  <c r="O327" i="12"/>
  <c r="N327" i="12"/>
  <c r="M327" i="12"/>
  <c r="I327" i="12"/>
  <c r="Y326" i="12"/>
  <c r="V326" i="12"/>
  <c r="U326" i="12"/>
  <c r="T326" i="12"/>
  <c r="S326" i="12"/>
  <c r="R326" i="12"/>
  <c r="Q326" i="12"/>
  <c r="P326" i="12"/>
  <c r="O326" i="12"/>
  <c r="N326" i="12"/>
  <c r="M326" i="12"/>
  <c r="I326" i="12"/>
  <c r="Y325" i="12"/>
  <c r="V325" i="12"/>
  <c r="U325" i="12"/>
  <c r="T325" i="12"/>
  <c r="S325" i="12"/>
  <c r="R325" i="12"/>
  <c r="Q325" i="12"/>
  <c r="P325" i="12"/>
  <c r="O325" i="12"/>
  <c r="N325" i="12"/>
  <c r="M325" i="12"/>
  <c r="I325" i="12"/>
  <c r="Y324" i="12"/>
  <c r="V324" i="12"/>
  <c r="U324" i="12"/>
  <c r="T324" i="12"/>
  <c r="S324" i="12"/>
  <c r="R324" i="12"/>
  <c r="Q324" i="12"/>
  <c r="P324" i="12"/>
  <c r="O324" i="12"/>
  <c r="N324" i="12"/>
  <c r="M324" i="12"/>
  <c r="I324" i="12"/>
  <c r="Y323" i="12"/>
  <c r="V323" i="12"/>
  <c r="U323" i="12"/>
  <c r="T323" i="12"/>
  <c r="S323" i="12"/>
  <c r="R323" i="12"/>
  <c r="Q323" i="12"/>
  <c r="P323" i="12"/>
  <c r="O323" i="12"/>
  <c r="N323" i="12"/>
  <c r="M323" i="12"/>
  <c r="I323" i="12"/>
  <c r="Y322" i="12"/>
  <c r="V322" i="12"/>
  <c r="U322" i="12"/>
  <c r="T322" i="12"/>
  <c r="S322" i="12"/>
  <c r="R322" i="12"/>
  <c r="Q322" i="12"/>
  <c r="P322" i="12"/>
  <c r="O322" i="12"/>
  <c r="N322" i="12"/>
  <c r="M322" i="12"/>
  <c r="I322" i="12"/>
  <c r="Y321" i="12"/>
  <c r="V321" i="12"/>
  <c r="U321" i="12"/>
  <c r="T321" i="12"/>
  <c r="S321" i="12"/>
  <c r="R321" i="12"/>
  <c r="Q321" i="12"/>
  <c r="P321" i="12"/>
  <c r="O321" i="12"/>
  <c r="N321" i="12"/>
  <c r="M321" i="12"/>
  <c r="I321" i="12"/>
  <c r="Y320" i="12"/>
  <c r="V320" i="12"/>
  <c r="U320" i="12"/>
  <c r="T320" i="12"/>
  <c r="S320" i="12"/>
  <c r="R320" i="12"/>
  <c r="Q320" i="12"/>
  <c r="P320" i="12"/>
  <c r="O320" i="12"/>
  <c r="N320" i="12"/>
  <c r="M320" i="12"/>
  <c r="I320" i="12"/>
  <c r="Y319" i="12"/>
  <c r="V319" i="12"/>
  <c r="U319" i="12"/>
  <c r="T319" i="12"/>
  <c r="S319" i="12"/>
  <c r="R319" i="12"/>
  <c r="Q319" i="12"/>
  <c r="P319" i="12"/>
  <c r="O319" i="12"/>
  <c r="N319" i="12"/>
  <c r="M319" i="12"/>
  <c r="I319" i="12"/>
  <c r="Y318" i="12"/>
  <c r="V318" i="12"/>
  <c r="U318" i="12"/>
  <c r="T318" i="12"/>
  <c r="S318" i="12"/>
  <c r="R318" i="12"/>
  <c r="Q318" i="12"/>
  <c r="P318" i="12"/>
  <c r="O318" i="12"/>
  <c r="N318" i="12"/>
  <c r="M318" i="12"/>
  <c r="I318" i="12"/>
  <c r="Y317" i="12"/>
  <c r="V317" i="12"/>
  <c r="U317" i="12"/>
  <c r="T317" i="12"/>
  <c r="S317" i="12"/>
  <c r="R317" i="12"/>
  <c r="Q317" i="12"/>
  <c r="P317" i="12"/>
  <c r="O317" i="12"/>
  <c r="N317" i="12"/>
  <c r="M317" i="12"/>
  <c r="I317" i="12"/>
  <c r="Y316" i="12"/>
  <c r="V316" i="12"/>
  <c r="U316" i="12"/>
  <c r="T316" i="12"/>
  <c r="S316" i="12"/>
  <c r="R316" i="12"/>
  <c r="Q316" i="12"/>
  <c r="P316" i="12"/>
  <c r="O316" i="12"/>
  <c r="N316" i="12"/>
  <c r="M316" i="12"/>
  <c r="I316" i="12"/>
  <c r="Y315" i="12"/>
  <c r="V315" i="12"/>
  <c r="U315" i="12"/>
  <c r="T315" i="12"/>
  <c r="S315" i="12"/>
  <c r="R315" i="12"/>
  <c r="Q315" i="12"/>
  <c r="P315" i="12"/>
  <c r="O315" i="12"/>
  <c r="N315" i="12"/>
  <c r="M315" i="12"/>
  <c r="I315" i="12"/>
  <c r="Y314" i="12"/>
  <c r="V314" i="12"/>
  <c r="U314" i="12"/>
  <c r="T314" i="12"/>
  <c r="S314" i="12"/>
  <c r="R314" i="12"/>
  <c r="Q314" i="12"/>
  <c r="P314" i="12"/>
  <c r="O314" i="12"/>
  <c r="N314" i="12"/>
  <c r="M314" i="12"/>
  <c r="I314" i="12"/>
  <c r="Y313" i="12"/>
  <c r="V313" i="12"/>
  <c r="U313" i="12"/>
  <c r="T313" i="12"/>
  <c r="S313" i="12"/>
  <c r="R313" i="12"/>
  <c r="Q313" i="12"/>
  <c r="P313" i="12"/>
  <c r="O313" i="12"/>
  <c r="N313" i="12"/>
  <c r="M313" i="12"/>
  <c r="I313" i="12"/>
  <c r="Y312" i="12"/>
  <c r="V312" i="12"/>
  <c r="U312" i="12"/>
  <c r="T312" i="12"/>
  <c r="S312" i="12"/>
  <c r="R312" i="12"/>
  <c r="Q312" i="12"/>
  <c r="P312" i="12"/>
  <c r="O312" i="12"/>
  <c r="N312" i="12"/>
  <c r="M312" i="12"/>
  <c r="I312" i="12"/>
  <c r="Y311" i="12"/>
  <c r="V311" i="12"/>
  <c r="U311" i="12"/>
  <c r="T311" i="12"/>
  <c r="S311" i="12"/>
  <c r="R311" i="12"/>
  <c r="Q311" i="12"/>
  <c r="P311" i="12"/>
  <c r="O311" i="12"/>
  <c r="N311" i="12"/>
  <c r="M311" i="12"/>
  <c r="I311" i="12"/>
  <c r="Y310" i="12"/>
  <c r="V310" i="12"/>
  <c r="U310" i="12"/>
  <c r="T310" i="12"/>
  <c r="S310" i="12"/>
  <c r="R310" i="12"/>
  <c r="Q310" i="12"/>
  <c r="P310" i="12"/>
  <c r="O310" i="12"/>
  <c r="N310" i="12"/>
  <c r="M310" i="12"/>
  <c r="I310" i="12"/>
  <c r="Y309" i="12"/>
  <c r="V309" i="12"/>
  <c r="U309" i="12"/>
  <c r="T309" i="12"/>
  <c r="S309" i="12"/>
  <c r="R309" i="12"/>
  <c r="Q309" i="12"/>
  <c r="P309" i="12"/>
  <c r="O309" i="12"/>
  <c r="N309" i="12"/>
  <c r="M309" i="12"/>
  <c r="I309" i="12"/>
  <c r="Y308" i="12"/>
  <c r="V308" i="12"/>
  <c r="U308" i="12"/>
  <c r="T308" i="12"/>
  <c r="S308" i="12"/>
  <c r="R308" i="12"/>
  <c r="Q308" i="12"/>
  <c r="P308" i="12"/>
  <c r="O308" i="12"/>
  <c r="N308" i="12"/>
  <c r="M308" i="12"/>
  <c r="I308" i="12"/>
  <c r="Y307" i="12"/>
  <c r="V307" i="12"/>
  <c r="U307" i="12"/>
  <c r="T307" i="12"/>
  <c r="S307" i="12"/>
  <c r="R307" i="12"/>
  <c r="Q307" i="12"/>
  <c r="P307" i="12"/>
  <c r="O307" i="12"/>
  <c r="N307" i="12"/>
  <c r="M307" i="12"/>
  <c r="I307" i="12"/>
  <c r="Y306" i="12"/>
  <c r="V306" i="12"/>
  <c r="U306" i="12"/>
  <c r="T306" i="12"/>
  <c r="S306" i="12"/>
  <c r="R306" i="12"/>
  <c r="Q306" i="12"/>
  <c r="P306" i="12"/>
  <c r="O306" i="12"/>
  <c r="N306" i="12"/>
  <c r="M306" i="12"/>
  <c r="I306" i="12"/>
  <c r="Y305" i="12"/>
  <c r="V305" i="12"/>
  <c r="U305" i="12"/>
  <c r="T305" i="12"/>
  <c r="S305" i="12"/>
  <c r="R305" i="12"/>
  <c r="Q305" i="12"/>
  <c r="P305" i="12"/>
  <c r="O305" i="12"/>
  <c r="N305" i="12"/>
  <c r="M305" i="12"/>
  <c r="I305" i="12"/>
  <c r="Y304" i="12"/>
  <c r="V304" i="12"/>
  <c r="U304" i="12"/>
  <c r="T304" i="12"/>
  <c r="S304" i="12"/>
  <c r="R304" i="12"/>
  <c r="Q304" i="12"/>
  <c r="P304" i="12"/>
  <c r="O304" i="12"/>
  <c r="N304" i="12"/>
  <c r="M304" i="12"/>
  <c r="I304" i="12"/>
  <c r="Y303" i="12"/>
  <c r="V303" i="12"/>
  <c r="U303" i="12"/>
  <c r="T303" i="12"/>
  <c r="S303" i="12"/>
  <c r="R303" i="12"/>
  <c r="Q303" i="12"/>
  <c r="P303" i="12"/>
  <c r="O303" i="12"/>
  <c r="N303" i="12"/>
  <c r="M303" i="12"/>
  <c r="I303" i="12"/>
  <c r="Y302" i="12"/>
  <c r="V302" i="12"/>
  <c r="U302" i="12"/>
  <c r="T302" i="12"/>
  <c r="S302" i="12"/>
  <c r="R302" i="12"/>
  <c r="Q302" i="12"/>
  <c r="P302" i="12"/>
  <c r="O302" i="12"/>
  <c r="N302" i="12"/>
  <c r="M302" i="12"/>
  <c r="I302" i="12"/>
  <c r="Y301" i="12"/>
  <c r="V301" i="12"/>
  <c r="U301" i="12"/>
  <c r="T301" i="12"/>
  <c r="S301" i="12"/>
  <c r="R301" i="12"/>
  <c r="Q301" i="12"/>
  <c r="P301" i="12"/>
  <c r="O301" i="12"/>
  <c r="N301" i="12"/>
  <c r="M301" i="12"/>
  <c r="I301" i="12"/>
  <c r="Y300" i="12"/>
  <c r="V300" i="12"/>
  <c r="U300" i="12"/>
  <c r="T300" i="12"/>
  <c r="S300" i="12"/>
  <c r="R300" i="12"/>
  <c r="Q300" i="12"/>
  <c r="P300" i="12"/>
  <c r="O300" i="12"/>
  <c r="N300" i="12"/>
  <c r="M300" i="12"/>
  <c r="I300" i="12"/>
  <c r="Y299" i="12"/>
  <c r="V299" i="12"/>
  <c r="U299" i="12"/>
  <c r="T299" i="12"/>
  <c r="S299" i="12"/>
  <c r="R299" i="12"/>
  <c r="Q299" i="12"/>
  <c r="P299" i="12"/>
  <c r="O299" i="12"/>
  <c r="N299" i="12"/>
  <c r="M299" i="12"/>
  <c r="I299" i="12"/>
  <c r="Y298" i="12"/>
  <c r="V298" i="12"/>
  <c r="U298" i="12"/>
  <c r="T298" i="12"/>
  <c r="S298" i="12"/>
  <c r="R298" i="12"/>
  <c r="Q298" i="12"/>
  <c r="P298" i="12"/>
  <c r="O298" i="12"/>
  <c r="N298" i="12"/>
  <c r="M298" i="12"/>
  <c r="I298" i="12"/>
  <c r="Y297" i="12"/>
  <c r="V297" i="12"/>
  <c r="U297" i="12"/>
  <c r="T297" i="12"/>
  <c r="S297" i="12"/>
  <c r="R297" i="12"/>
  <c r="Q297" i="12"/>
  <c r="P297" i="12"/>
  <c r="O297" i="12"/>
  <c r="N297" i="12"/>
  <c r="M297" i="12"/>
  <c r="I297" i="12"/>
  <c r="Y296" i="12"/>
  <c r="V296" i="12"/>
  <c r="U296" i="12"/>
  <c r="T296" i="12"/>
  <c r="S296" i="12"/>
  <c r="R296" i="12"/>
  <c r="Q296" i="12"/>
  <c r="P296" i="12"/>
  <c r="O296" i="12"/>
  <c r="N296" i="12"/>
  <c r="M296" i="12"/>
  <c r="I296" i="12"/>
  <c r="Y295" i="12"/>
  <c r="V295" i="12"/>
  <c r="U295" i="12"/>
  <c r="T295" i="12"/>
  <c r="S295" i="12"/>
  <c r="R295" i="12"/>
  <c r="Q295" i="12"/>
  <c r="P295" i="12"/>
  <c r="O295" i="12"/>
  <c r="N295" i="12"/>
  <c r="M295" i="12"/>
  <c r="I295" i="12"/>
  <c r="Y294" i="12"/>
  <c r="V294" i="12"/>
  <c r="U294" i="12"/>
  <c r="T294" i="12"/>
  <c r="S294" i="12"/>
  <c r="R294" i="12"/>
  <c r="Q294" i="12"/>
  <c r="P294" i="12"/>
  <c r="O294" i="12"/>
  <c r="N294" i="12"/>
  <c r="M294" i="12"/>
  <c r="I294" i="12"/>
  <c r="Y293" i="12"/>
  <c r="V293" i="12"/>
  <c r="U293" i="12"/>
  <c r="T293" i="12"/>
  <c r="S293" i="12"/>
  <c r="R293" i="12"/>
  <c r="Q293" i="12"/>
  <c r="P293" i="12"/>
  <c r="O293" i="12"/>
  <c r="N293" i="12"/>
  <c r="M293" i="12"/>
  <c r="I293" i="12"/>
  <c r="Y292" i="12"/>
  <c r="V292" i="12"/>
  <c r="U292" i="12"/>
  <c r="T292" i="12"/>
  <c r="S292" i="12"/>
  <c r="R292" i="12"/>
  <c r="Q292" i="12"/>
  <c r="P292" i="12"/>
  <c r="O292" i="12"/>
  <c r="N292" i="12"/>
  <c r="M292" i="12"/>
  <c r="I292" i="12"/>
  <c r="Y291" i="12"/>
  <c r="V291" i="12"/>
  <c r="U291" i="12"/>
  <c r="T291" i="12"/>
  <c r="S291" i="12"/>
  <c r="R291" i="12"/>
  <c r="Q291" i="12"/>
  <c r="P291" i="12"/>
  <c r="O291" i="12"/>
  <c r="N291" i="12"/>
  <c r="M291" i="12"/>
  <c r="I291" i="12"/>
  <c r="Y290" i="12"/>
  <c r="V290" i="12"/>
  <c r="U290" i="12"/>
  <c r="T290" i="12"/>
  <c r="S290" i="12"/>
  <c r="R290" i="12"/>
  <c r="Q290" i="12"/>
  <c r="P290" i="12"/>
  <c r="O290" i="12"/>
  <c r="N290" i="12"/>
  <c r="M290" i="12"/>
  <c r="I290" i="12"/>
  <c r="Y289" i="12"/>
  <c r="V289" i="12"/>
  <c r="U289" i="12"/>
  <c r="T289" i="12"/>
  <c r="S289" i="12"/>
  <c r="R289" i="12"/>
  <c r="Q289" i="12"/>
  <c r="P289" i="12"/>
  <c r="O289" i="12"/>
  <c r="N289" i="12"/>
  <c r="M289" i="12"/>
  <c r="I289" i="12"/>
  <c r="Y288" i="12"/>
  <c r="V288" i="12"/>
  <c r="U288" i="12"/>
  <c r="T288" i="12"/>
  <c r="S288" i="12"/>
  <c r="R288" i="12"/>
  <c r="Q288" i="12"/>
  <c r="P288" i="12"/>
  <c r="O288" i="12"/>
  <c r="N288" i="12"/>
  <c r="M288" i="12"/>
  <c r="I288" i="12"/>
  <c r="Y287" i="12"/>
  <c r="V287" i="12"/>
  <c r="U287" i="12"/>
  <c r="T287" i="12"/>
  <c r="S287" i="12"/>
  <c r="R287" i="12"/>
  <c r="Q287" i="12"/>
  <c r="P287" i="12"/>
  <c r="O287" i="12"/>
  <c r="N287" i="12"/>
  <c r="M287" i="12"/>
  <c r="I287" i="12"/>
  <c r="Y286" i="12"/>
  <c r="V286" i="12"/>
  <c r="U286" i="12"/>
  <c r="T286" i="12"/>
  <c r="S286" i="12"/>
  <c r="R286" i="12"/>
  <c r="Q286" i="12"/>
  <c r="P286" i="12"/>
  <c r="O286" i="12"/>
  <c r="N286" i="12"/>
  <c r="M286" i="12"/>
  <c r="I286" i="12"/>
  <c r="Y285" i="12"/>
  <c r="V285" i="12"/>
  <c r="U285" i="12"/>
  <c r="T285" i="12"/>
  <c r="S285" i="12"/>
  <c r="R285" i="12"/>
  <c r="Q285" i="12"/>
  <c r="P285" i="12"/>
  <c r="O285" i="12"/>
  <c r="N285" i="12"/>
  <c r="M285" i="12"/>
  <c r="I285" i="12"/>
  <c r="Y284" i="12"/>
  <c r="V284" i="12"/>
  <c r="U284" i="12"/>
  <c r="T284" i="12"/>
  <c r="S284" i="12"/>
  <c r="R284" i="12"/>
  <c r="Q284" i="12"/>
  <c r="P284" i="12"/>
  <c r="O284" i="12"/>
  <c r="N284" i="12"/>
  <c r="M284" i="12"/>
  <c r="I284" i="12"/>
  <c r="Y283" i="12"/>
  <c r="V283" i="12"/>
  <c r="U283" i="12"/>
  <c r="T283" i="12"/>
  <c r="S283" i="12"/>
  <c r="R283" i="12"/>
  <c r="Q283" i="12"/>
  <c r="P283" i="12"/>
  <c r="O283" i="12"/>
  <c r="N283" i="12"/>
  <c r="M283" i="12"/>
  <c r="I283" i="12"/>
  <c r="Y282" i="12"/>
  <c r="V282" i="12"/>
  <c r="U282" i="12"/>
  <c r="T282" i="12"/>
  <c r="S282" i="12"/>
  <c r="R282" i="12"/>
  <c r="Q282" i="12"/>
  <c r="P282" i="12"/>
  <c r="O282" i="12"/>
  <c r="N282" i="12"/>
  <c r="M282" i="12"/>
  <c r="I282" i="12"/>
  <c r="Y281" i="12"/>
  <c r="V281" i="12"/>
  <c r="U281" i="12"/>
  <c r="T281" i="12"/>
  <c r="S281" i="12"/>
  <c r="R281" i="12"/>
  <c r="Q281" i="12"/>
  <c r="P281" i="12"/>
  <c r="O281" i="12"/>
  <c r="N281" i="12"/>
  <c r="M281" i="12"/>
  <c r="I281" i="12"/>
  <c r="Y280" i="12"/>
  <c r="V280" i="12"/>
  <c r="U280" i="12"/>
  <c r="T280" i="12"/>
  <c r="S280" i="12"/>
  <c r="R280" i="12"/>
  <c r="Q280" i="12"/>
  <c r="P280" i="12"/>
  <c r="O280" i="12"/>
  <c r="N280" i="12"/>
  <c r="M280" i="12"/>
  <c r="I280" i="12"/>
  <c r="Y279" i="12"/>
  <c r="V279" i="12"/>
  <c r="U279" i="12"/>
  <c r="T279" i="12"/>
  <c r="S279" i="12"/>
  <c r="R279" i="12"/>
  <c r="Q279" i="12"/>
  <c r="P279" i="12"/>
  <c r="O279" i="12"/>
  <c r="N279" i="12"/>
  <c r="M279" i="12"/>
  <c r="I279" i="12"/>
  <c r="Y278" i="12"/>
  <c r="V278" i="12"/>
  <c r="U278" i="12"/>
  <c r="T278" i="12"/>
  <c r="S278" i="12"/>
  <c r="R278" i="12"/>
  <c r="Q278" i="12"/>
  <c r="P278" i="12"/>
  <c r="O278" i="12"/>
  <c r="N278" i="12"/>
  <c r="M278" i="12"/>
  <c r="I278" i="12"/>
  <c r="Y277" i="12"/>
  <c r="V277" i="12"/>
  <c r="U277" i="12"/>
  <c r="T277" i="12"/>
  <c r="S277" i="12"/>
  <c r="R277" i="12"/>
  <c r="Q277" i="12"/>
  <c r="P277" i="12"/>
  <c r="O277" i="12"/>
  <c r="N277" i="12"/>
  <c r="M277" i="12"/>
  <c r="I277" i="12"/>
  <c r="Y276" i="12"/>
  <c r="V276" i="12"/>
  <c r="U276" i="12"/>
  <c r="T276" i="12"/>
  <c r="S276" i="12"/>
  <c r="R276" i="12"/>
  <c r="Q276" i="12"/>
  <c r="P276" i="12"/>
  <c r="O276" i="12"/>
  <c r="N276" i="12"/>
  <c r="M276" i="12"/>
  <c r="I276" i="12"/>
  <c r="Y275" i="12"/>
  <c r="V275" i="12"/>
  <c r="U275" i="12"/>
  <c r="T275" i="12"/>
  <c r="S275" i="12"/>
  <c r="R275" i="12"/>
  <c r="Q275" i="12"/>
  <c r="P275" i="12"/>
  <c r="O275" i="12"/>
  <c r="N275" i="12"/>
  <c r="M275" i="12"/>
  <c r="I275" i="12"/>
  <c r="Y274" i="12"/>
  <c r="V274" i="12"/>
  <c r="U274" i="12"/>
  <c r="T274" i="12"/>
  <c r="S274" i="12"/>
  <c r="R274" i="12"/>
  <c r="Q274" i="12"/>
  <c r="P274" i="12"/>
  <c r="O274" i="12"/>
  <c r="N274" i="12"/>
  <c r="M274" i="12"/>
  <c r="I274" i="12"/>
  <c r="Y273" i="12"/>
  <c r="V273" i="12"/>
  <c r="U273" i="12"/>
  <c r="T273" i="12"/>
  <c r="S273" i="12"/>
  <c r="R273" i="12"/>
  <c r="Q273" i="12"/>
  <c r="P273" i="12"/>
  <c r="O273" i="12"/>
  <c r="N273" i="12"/>
  <c r="M273" i="12"/>
  <c r="I273" i="12"/>
  <c r="Y272" i="12"/>
  <c r="V272" i="12"/>
  <c r="U272" i="12"/>
  <c r="T272" i="12"/>
  <c r="S272" i="12"/>
  <c r="R272" i="12"/>
  <c r="Q272" i="12"/>
  <c r="P272" i="12"/>
  <c r="O272" i="12"/>
  <c r="N272" i="12"/>
  <c r="M272" i="12"/>
  <c r="I272" i="12"/>
  <c r="Y271" i="12"/>
  <c r="V271" i="12"/>
  <c r="U271" i="12"/>
  <c r="T271" i="12"/>
  <c r="S271" i="12"/>
  <c r="R271" i="12"/>
  <c r="Q271" i="12"/>
  <c r="P271" i="12"/>
  <c r="O271" i="12"/>
  <c r="N271" i="12"/>
  <c r="M271" i="12"/>
  <c r="I271" i="12"/>
  <c r="Y270" i="12"/>
  <c r="V270" i="12"/>
  <c r="U270" i="12"/>
  <c r="T270" i="12"/>
  <c r="S270" i="12"/>
  <c r="R270" i="12"/>
  <c r="Q270" i="12"/>
  <c r="P270" i="12"/>
  <c r="O270" i="12"/>
  <c r="N270" i="12"/>
  <c r="M270" i="12"/>
  <c r="I270" i="12"/>
  <c r="Y269" i="12"/>
  <c r="V269" i="12"/>
  <c r="U269" i="12"/>
  <c r="T269" i="12"/>
  <c r="S269" i="12"/>
  <c r="R269" i="12"/>
  <c r="Q269" i="12"/>
  <c r="P269" i="12"/>
  <c r="O269" i="12"/>
  <c r="N269" i="12"/>
  <c r="M269" i="12"/>
  <c r="I269" i="12"/>
  <c r="Y268" i="12"/>
  <c r="V268" i="12"/>
  <c r="U268" i="12"/>
  <c r="T268" i="12"/>
  <c r="S268" i="12"/>
  <c r="R268" i="12"/>
  <c r="Q268" i="12"/>
  <c r="P268" i="12"/>
  <c r="O268" i="12"/>
  <c r="N268" i="12"/>
  <c r="M268" i="12"/>
  <c r="I268" i="12"/>
  <c r="Y267" i="12"/>
  <c r="V267" i="12"/>
  <c r="U267" i="12"/>
  <c r="T267" i="12"/>
  <c r="S267" i="12"/>
  <c r="R267" i="12"/>
  <c r="Q267" i="12"/>
  <c r="P267" i="12"/>
  <c r="O267" i="12"/>
  <c r="N267" i="12"/>
  <c r="M267" i="12"/>
  <c r="I267" i="12"/>
  <c r="Y266" i="12"/>
  <c r="V266" i="12"/>
  <c r="U266" i="12"/>
  <c r="T266" i="12"/>
  <c r="S266" i="12"/>
  <c r="R266" i="12"/>
  <c r="Q266" i="12"/>
  <c r="P266" i="12"/>
  <c r="O266" i="12"/>
  <c r="N266" i="12"/>
  <c r="M266" i="12"/>
  <c r="I266" i="12"/>
  <c r="Y265" i="12"/>
  <c r="V265" i="12"/>
  <c r="U265" i="12"/>
  <c r="T265" i="12"/>
  <c r="S265" i="12"/>
  <c r="R265" i="12"/>
  <c r="Q265" i="12"/>
  <c r="P265" i="12"/>
  <c r="O265" i="12"/>
  <c r="N265" i="12"/>
  <c r="M265" i="12"/>
  <c r="I265" i="12"/>
  <c r="Y264" i="12"/>
  <c r="V264" i="12"/>
  <c r="U264" i="12"/>
  <c r="T264" i="12"/>
  <c r="S264" i="12"/>
  <c r="R264" i="12"/>
  <c r="Q264" i="12"/>
  <c r="P264" i="12"/>
  <c r="O264" i="12"/>
  <c r="N264" i="12"/>
  <c r="M264" i="12"/>
  <c r="I264" i="12"/>
  <c r="Y263" i="12"/>
  <c r="V263" i="12"/>
  <c r="U263" i="12"/>
  <c r="T263" i="12"/>
  <c r="S263" i="12"/>
  <c r="R263" i="12"/>
  <c r="Q263" i="12"/>
  <c r="P263" i="12"/>
  <c r="O263" i="12"/>
  <c r="N263" i="12"/>
  <c r="M263" i="12"/>
  <c r="I263" i="12"/>
  <c r="Y262" i="12"/>
  <c r="V262" i="12"/>
  <c r="U262" i="12"/>
  <c r="T262" i="12"/>
  <c r="S262" i="12"/>
  <c r="R262" i="12"/>
  <c r="Q262" i="12"/>
  <c r="P262" i="12"/>
  <c r="O262" i="12"/>
  <c r="N262" i="12"/>
  <c r="M262" i="12"/>
  <c r="I262" i="12"/>
  <c r="Y261" i="12"/>
  <c r="V261" i="12"/>
  <c r="U261" i="12"/>
  <c r="T261" i="12"/>
  <c r="S261" i="12"/>
  <c r="R261" i="12"/>
  <c r="Q261" i="12"/>
  <c r="P261" i="12"/>
  <c r="O261" i="12"/>
  <c r="N261" i="12"/>
  <c r="M261" i="12"/>
  <c r="I261" i="12"/>
  <c r="Y260" i="12"/>
  <c r="V260" i="12"/>
  <c r="U260" i="12"/>
  <c r="T260" i="12"/>
  <c r="S260" i="12"/>
  <c r="R260" i="12"/>
  <c r="Q260" i="12"/>
  <c r="P260" i="12"/>
  <c r="O260" i="12"/>
  <c r="N260" i="12"/>
  <c r="M260" i="12"/>
  <c r="I260" i="12"/>
  <c r="Y259" i="12"/>
  <c r="V259" i="12"/>
  <c r="U259" i="12"/>
  <c r="T259" i="12"/>
  <c r="S259" i="12"/>
  <c r="R259" i="12"/>
  <c r="Q259" i="12"/>
  <c r="P259" i="12"/>
  <c r="O259" i="12"/>
  <c r="N259" i="12"/>
  <c r="M259" i="12"/>
  <c r="I259" i="12"/>
  <c r="Y258" i="12"/>
  <c r="V258" i="12"/>
  <c r="U258" i="12"/>
  <c r="T258" i="12"/>
  <c r="S258" i="12"/>
  <c r="R258" i="12"/>
  <c r="Q258" i="12"/>
  <c r="P258" i="12"/>
  <c r="O258" i="12"/>
  <c r="N258" i="12"/>
  <c r="M258" i="12"/>
  <c r="I258" i="12"/>
  <c r="Y257" i="12"/>
  <c r="V257" i="12"/>
  <c r="U257" i="12"/>
  <c r="T257" i="12"/>
  <c r="S257" i="12"/>
  <c r="R257" i="12"/>
  <c r="Q257" i="12"/>
  <c r="P257" i="12"/>
  <c r="O257" i="12"/>
  <c r="N257" i="12"/>
  <c r="M257" i="12"/>
  <c r="I257" i="12"/>
  <c r="Y256" i="12"/>
  <c r="V256" i="12"/>
  <c r="U256" i="12"/>
  <c r="T256" i="12"/>
  <c r="S256" i="12"/>
  <c r="R256" i="12"/>
  <c r="Q256" i="12"/>
  <c r="P256" i="12"/>
  <c r="O256" i="12"/>
  <c r="N256" i="12"/>
  <c r="M256" i="12"/>
  <c r="I256" i="12"/>
  <c r="Y255" i="12"/>
  <c r="V255" i="12"/>
  <c r="U255" i="12"/>
  <c r="T255" i="12"/>
  <c r="S255" i="12"/>
  <c r="R255" i="12"/>
  <c r="Q255" i="12"/>
  <c r="P255" i="12"/>
  <c r="O255" i="12"/>
  <c r="N255" i="12"/>
  <c r="M255" i="12"/>
  <c r="I255" i="12"/>
  <c r="Y254" i="12"/>
  <c r="V254" i="12"/>
  <c r="U254" i="12"/>
  <c r="T254" i="12"/>
  <c r="S254" i="12"/>
  <c r="R254" i="12"/>
  <c r="Q254" i="12"/>
  <c r="P254" i="12"/>
  <c r="O254" i="12"/>
  <c r="N254" i="12"/>
  <c r="M254" i="12"/>
  <c r="I254" i="12"/>
  <c r="Y253" i="12"/>
  <c r="V253" i="12"/>
  <c r="U253" i="12"/>
  <c r="T253" i="12"/>
  <c r="S253" i="12"/>
  <c r="R253" i="12"/>
  <c r="Q253" i="12"/>
  <c r="P253" i="12"/>
  <c r="O253" i="12"/>
  <c r="N253" i="12"/>
  <c r="M253" i="12"/>
  <c r="I253" i="12"/>
  <c r="Y252" i="12"/>
  <c r="V252" i="12"/>
  <c r="U252" i="12"/>
  <c r="T252" i="12"/>
  <c r="S252" i="12"/>
  <c r="R252" i="12"/>
  <c r="Q252" i="12"/>
  <c r="P252" i="12"/>
  <c r="O252" i="12"/>
  <c r="N252" i="12"/>
  <c r="M252" i="12"/>
  <c r="I252" i="12"/>
  <c r="Y251" i="12"/>
  <c r="V251" i="12"/>
  <c r="U251" i="12"/>
  <c r="T251" i="12"/>
  <c r="S251" i="12"/>
  <c r="R251" i="12"/>
  <c r="Q251" i="12"/>
  <c r="P251" i="12"/>
  <c r="O251" i="12"/>
  <c r="N251" i="12"/>
  <c r="M251" i="12"/>
  <c r="I251" i="12"/>
  <c r="Y250" i="12"/>
  <c r="V250" i="12"/>
  <c r="U250" i="12"/>
  <c r="T250" i="12"/>
  <c r="S250" i="12"/>
  <c r="R250" i="12"/>
  <c r="Q250" i="12"/>
  <c r="P250" i="12"/>
  <c r="O250" i="12"/>
  <c r="N250" i="12"/>
  <c r="M250" i="12"/>
  <c r="I250" i="12"/>
  <c r="Y249" i="12"/>
  <c r="V249" i="12"/>
  <c r="U249" i="12"/>
  <c r="T249" i="12"/>
  <c r="S249" i="12"/>
  <c r="R249" i="12"/>
  <c r="Q249" i="12"/>
  <c r="P249" i="12"/>
  <c r="O249" i="12"/>
  <c r="N249" i="12"/>
  <c r="M249" i="12"/>
  <c r="I249" i="12"/>
  <c r="Y248" i="12"/>
  <c r="V248" i="12"/>
  <c r="U248" i="12"/>
  <c r="T248" i="12"/>
  <c r="S248" i="12"/>
  <c r="R248" i="12"/>
  <c r="Q248" i="12"/>
  <c r="P248" i="12"/>
  <c r="O248" i="12"/>
  <c r="N248" i="12"/>
  <c r="M248" i="12"/>
  <c r="I248" i="12"/>
  <c r="Y247" i="12"/>
  <c r="V247" i="12"/>
  <c r="U247" i="12"/>
  <c r="T247" i="12"/>
  <c r="S247" i="12"/>
  <c r="R247" i="12"/>
  <c r="Q247" i="12"/>
  <c r="P247" i="12"/>
  <c r="O247" i="12"/>
  <c r="N247" i="12"/>
  <c r="M247" i="12"/>
  <c r="I247" i="12"/>
  <c r="Y246" i="12"/>
  <c r="V246" i="12"/>
  <c r="U246" i="12"/>
  <c r="T246" i="12"/>
  <c r="S246" i="12"/>
  <c r="R246" i="12"/>
  <c r="Q246" i="12"/>
  <c r="P246" i="12"/>
  <c r="O246" i="12"/>
  <c r="N246" i="12"/>
  <c r="M246" i="12"/>
  <c r="I246" i="12"/>
  <c r="Y245" i="12"/>
  <c r="V245" i="12"/>
  <c r="U245" i="12"/>
  <c r="T245" i="12"/>
  <c r="S245" i="12"/>
  <c r="R245" i="12"/>
  <c r="Q245" i="12"/>
  <c r="P245" i="12"/>
  <c r="O245" i="12"/>
  <c r="N245" i="12"/>
  <c r="M245" i="12"/>
  <c r="I245" i="12"/>
  <c r="Y244" i="12"/>
  <c r="V244" i="12"/>
  <c r="U244" i="12"/>
  <c r="T244" i="12"/>
  <c r="S244" i="12"/>
  <c r="R244" i="12"/>
  <c r="Q244" i="12"/>
  <c r="P244" i="12"/>
  <c r="O244" i="12"/>
  <c r="N244" i="12"/>
  <c r="M244" i="12"/>
  <c r="I244" i="12"/>
  <c r="Y243" i="12"/>
  <c r="V243" i="12"/>
  <c r="U243" i="12"/>
  <c r="T243" i="12"/>
  <c r="S243" i="12"/>
  <c r="R243" i="12"/>
  <c r="Q243" i="12"/>
  <c r="P243" i="12"/>
  <c r="O243" i="12"/>
  <c r="N243" i="12"/>
  <c r="M243" i="12"/>
  <c r="I243" i="12"/>
  <c r="Y242" i="12"/>
  <c r="V242" i="12"/>
  <c r="U242" i="12"/>
  <c r="T242" i="12"/>
  <c r="S242" i="12"/>
  <c r="R242" i="12"/>
  <c r="Q242" i="12"/>
  <c r="P242" i="12"/>
  <c r="O242" i="12"/>
  <c r="N242" i="12"/>
  <c r="M242" i="12"/>
  <c r="I242" i="12"/>
  <c r="Y241" i="12"/>
  <c r="V241" i="12"/>
  <c r="U241" i="12"/>
  <c r="T241" i="12"/>
  <c r="S241" i="12"/>
  <c r="R241" i="12"/>
  <c r="Q241" i="12"/>
  <c r="P241" i="12"/>
  <c r="O241" i="12"/>
  <c r="N241" i="12"/>
  <c r="M241" i="12"/>
  <c r="I241" i="12"/>
  <c r="Y240" i="12"/>
  <c r="V240" i="12"/>
  <c r="U240" i="12"/>
  <c r="T240" i="12"/>
  <c r="S240" i="12"/>
  <c r="R240" i="12"/>
  <c r="Q240" i="12"/>
  <c r="P240" i="12"/>
  <c r="O240" i="12"/>
  <c r="N240" i="12"/>
  <c r="M240" i="12"/>
  <c r="I240" i="12"/>
  <c r="Y239" i="12"/>
  <c r="V239" i="12"/>
  <c r="U239" i="12"/>
  <c r="T239" i="12"/>
  <c r="S239" i="12"/>
  <c r="R239" i="12"/>
  <c r="Q239" i="12"/>
  <c r="P239" i="12"/>
  <c r="O239" i="12"/>
  <c r="N239" i="12"/>
  <c r="M239" i="12"/>
  <c r="I239" i="12"/>
  <c r="Y238" i="12"/>
  <c r="V238" i="12"/>
  <c r="U238" i="12"/>
  <c r="T238" i="12"/>
  <c r="S238" i="12"/>
  <c r="R238" i="12"/>
  <c r="Q238" i="12"/>
  <c r="P238" i="12"/>
  <c r="O238" i="12"/>
  <c r="N238" i="12"/>
  <c r="M238" i="12"/>
  <c r="I238" i="12"/>
  <c r="Y237" i="12"/>
  <c r="V237" i="12"/>
  <c r="U237" i="12"/>
  <c r="T237" i="12"/>
  <c r="S237" i="12"/>
  <c r="R237" i="12"/>
  <c r="Q237" i="12"/>
  <c r="P237" i="12"/>
  <c r="O237" i="12"/>
  <c r="N237" i="12"/>
  <c r="M237" i="12"/>
  <c r="I237" i="12"/>
  <c r="Y236" i="12"/>
  <c r="V236" i="12"/>
  <c r="U236" i="12"/>
  <c r="T236" i="12"/>
  <c r="S236" i="12"/>
  <c r="R236" i="12"/>
  <c r="Q236" i="12"/>
  <c r="P236" i="12"/>
  <c r="O236" i="12"/>
  <c r="N236" i="12"/>
  <c r="M236" i="12"/>
  <c r="I236" i="12"/>
  <c r="Y235" i="12"/>
  <c r="V235" i="12"/>
  <c r="U235" i="12"/>
  <c r="T235" i="12"/>
  <c r="S235" i="12"/>
  <c r="R235" i="12"/>
  <c r="Q235" i="12"/>
  <c r="P235" i="12"/>
  <c r="O235" i="12"/>
  <c r="N235" i="12"/>
  <c r="M235" i="12"/>
  <c r="I235" i="12"/>
  <c r="Y234" i="12"/>
  <c r="V234" i="12"/>
  <c r="U234" i="12"/>
  <c r="T234" i="12"/>
  <c r="S234" i="12"/>
  <c r="R234" i="12"/>
  <c r="Q234" i="12"/>
  <c r="P234" i="12"/>
  <c r="O234" i="12"/>
  <c r="N234" i="12"/>
  <c r="M234" i="12"/>
  <c r="I234" i="12"/>
  <c r="Y233" i="12"/>
  <c r="V233" i="12"/>
  <c r="U233" i="12"/>
  <c r="T233" i="12"/>
  <c r="S233" i="12"/>
  <c r="R233" i="12"/>
  <c r="Q233" i="12"/>
  <c r="P233" i="12"/>
  <c r="O233" i="12"/>
  <c r="N233" i="12"/>
  <c r="M233" i="12"/>
  <c r="I233" i="12"/>
  <c r="Y232" i="12"/>
  <c r="V232" i="12"/>
  <c r="U232" i="12"/>
  <c r="T232" i="12"/>
  <c r="S232" i="12"/>
  <c r="R232" i="12"/>
  <c r="Q232" i="12"/>
  <c r="P232" i="12"/>
  <c r="O232" i="12"/>
  <c r="N232" i="12"/>
  <c r="M232" i="12"/>
  <c r="I232" i="12"/>
  <c r="Y231" i="12"/>
  <c r="V231" i="12"/>
  <c r="U231" i="12"/>
  <c r="T231" i="12"/>
  <c r="S231" i="12"/>
  <c r="R231" i="12"/>
  <c r="Q231" i="12"/>
  <c r="P231" i="12"/>
  <c r="O231" i="12"/>
  <c r="N231" i="12"/>
  <c r="M231" i="12"/>
  <c r="I231" i="12"/>
  <c r="Y230" i="12"/>
  <c r="V230" i="12"/>
  <c r="U230" i="12"/>
  <c r="T230" i="12"/>
  <c r="S230" i="12"/>
  <c r="R230" i="12"/>
  <c r="Q230" i="12"/>
  <c r="P230" i="12"/>
  <c r="O230" i="12"/>
  <c r="N230" i="12"/>
  <c r="M230" i="12"/>
  <c r="I230" i="12"/>
  <c r="Y229" i="12"/>
  <c r="V229" i="12"/>
  <c r="U229" i="12"/>
  <c r="T229" i="12"/>
  <c r="S229" i="12"/>
  <c r="R229" i="12"/>
  <c r="Q229" i="12"/>
  <c r="P229" i="12"/>
  <c r="O229" i="12"/>
  <c r="N229" i="12"/>
  <c r="M229" i="12"/>
  <c r="I229" i="12"/>
  <c r="Y228" i="12"/>
  <c r="V228" i="12"/>
  <c r="U228" i="12"/>
  <c r="T228" i="12"/>
  <c r="S228" i="12"/>
  <c r="R228" i="12"/>
  <c r="Q228" i="12"/>
  <c r="P228" i="12"/>
  <c r="O228" i="12"/>
  <c r="N228" i="12"/>
  <c r="M228" i="12"/>
  <c r="I228" i="12"/>
  <c r="Y227" i="12"/>
  <c r="V227" i="12"/>
  <c r="U227" i="12"/>
  <c r="T227" i="12"/>
  <c r="S227" i="12"/>
  <c r="R227" i="12"/>
  <c r="Q227" i="12"/>
  <c r="P227" i="12"/>
  <c r="O227" i="12"/>
  <c r="N227" i="12"/>
  <c r="M227" i="12"/>
  <c r="I227" i="12"/>
  <c r="Y226" i="12"/>
  <c r="V226" i="12"/>
  <c r="U226" i="12"/>
  <c r="T226" i="12"/>
  <c r="S226" i="12"/>
  <c r="R226" i="12"/>
  <c r="Q226" i="12"/>
  <c r="P226" i="12"/>
  <c r="O226" i="12"/>
  <c r="N226" i="12"/>
  <c r="M226" i="12"/>
  <c r="I226" i="12"/>
  <c r="Y225" i="12"/>
  <c r="V225" i="12"/>
  <c r="U225" i="12"/>
  <c r="T225" i="12"/>
  <c r="S225" i="12"/>
  <c r="R225" i="12"/>
  <c r="Q225" i="12"/>
  <c r="P225" i="12"/>
  <c r="O225" i="12"/>
  <c r="N225" i="12"/>
  <c r="M225" i="12"/>
  <c r="I225" i="12"/>
  <c r="Y224" i="12"/>
  <c r="V224" i="12"/>
  <c r="U224" i="12"/>
  <c r="T224" i="12"/>
  <c r="S224" i="12"/>
  <c r="R224" i="12"/>
  <c r="Q224" i="12"/>
  <c r="P224" i="12"/>
  <c r="O224" i="12"/>
  <c r="N224" i="12"/>
  <c r="M224" i="12"/>
  <c r="I224" i="12"/>
  <c r="Y223" i="12"/>
  <c r="V223" i="12"/>
  <c r="U223" i="12"/>
  <c r="T223" i="12"/>
  <c r="S223" i="12"/>
  <c r="R223" i="12"/>
  <c r="Q223" i="12"/>
  <c r="P223" i="12"/>
  <c r="O223" i="12"/>
  <c r="N223" i="12"/>
  <c r="M223" i="12"/>
  <c r="I223" i="12"/>
  <c r="Y222" i="12"/>
  <c r="V222" i="12"/>
  <c r="U222" i="12"/>
  <c r="T222" i="12"/>
  <c r="S222" i="12"/>
  <c r="R222" i="12"/>
  <c r="Q222" i="12"/>
  <c r="P222" i="12"/>
  <c r="O222" i="12"/>
  <c r="N222" i="12"/>
  <c r="M222" i="12"/>
  <c r="I222" i="12"/>
  <c r="Y221" i="12"/>
  <c r="V221" i="12"/>
  <c r="U221" i="12"/>
  <c r="T221" i="12"/>
  <c r="S221" i="12"/>
  <c r="R221" i="12"/>
  <c r="Q221" i="12"/>
  <c r="P221" i="12"/>
  <c r="O221" i="12"/>
  <c r="N221" i="12"/>
  <c r="M221" i="12"/>
  <c r="I221" i="12"/>
  <c r="Y220" i="12"/>
  <c r="V220" i="12"/>
  <c r="U220" i="12"/>
  <c r="T220" i="12"/>
  <c r="S220" i="12"/>
  <c r="R220" i="12"/>
  <c r="Q220" i="12"/>
  <c r="P220" i="12"/>
  <c r="O220" i="12"/>
  <c r="N220" i="12"/>
  <c r="M220" i="12"/>
  <c r="I220" i="12"/>
  <c r="Y219" i="12"/>
  <c r="V219" i="12"/>
  <c r="U219" i="12"/>
  <c r="T219" i="12"/>
  <c r="S219" i="12"/>
  <c r="R219" i="12"/>
  <c r="Q219" i="12"/>
  <c r="P219" i="12"/>
  <c r="O219" i="12"/>
  <c r="N219" i="12"/>
  <c r="M219" i="12"/>
  <c r="I219" i="12"/>
  <c r="Y218" i="12"/>
  <c r="V218" i="12"/>
  <c r="U218" i="12"/>
  <c r="T218" i="12"/>
  <c r="S218" i="12"/>
  <c r="R218" i="12"/>
  <c r="Q218" i="12"/>
  <c r="P218" i="12"/>
  <c r="O218" i="12"/>
  <c r="N218" i="12"/>
  <c r="M218" i="12"/>
  <c r="I218" i="12"/>
  <c r="Y217" i="12"/>
  <c r="V217" i="12"/>
  <c r="U217" i="12"/>
  <c r="T217" i="12"/>
  <c r="S217" i="12"/>
  <c r="R217" i="12"/>
  <c r="Q217" i="12"/>
  <c r="P217" i="12"/>
  <c r="O217" i="12"/>
  <c r="N217" i="12"/>
  <c r="M217" i="12"/>
  <c r="I217" i="12"/>
  <c r="Y216" i="12"/>
  <c r="V216" i="12"/>
  <c r="U216" i="12"/>
  <c r="T216" i="12"/>
  <c r="S216" i="12"/>
  <c r="R216" i="12"/>
  <c r="Q216" i="12"/>
  <c r="P216" i="12"/>
  <c r="O216" i="12"/>
  <c r="N216" i="12"/>
  <c r="M216" i="12"/>
  <c r="I216" i="12"/>
  <c r="Y215" i="12"/>
  <c r="V215" i="12"/>
  <c r="U215" i="12"/>
  <c r="T215" i="12"/>
  <c r="S215" i="12"/>
  <c r="R215" i="12"/>
  <c r="Q215" i="12"/>
  <c r="P215" i="12"/>
  <c r="O215" i="12"/>
  <c r="N215" i="12"/>
  <c r="M215" i="12"/>
  <c r="I215" i="12"/>
  <c r="Y214" i="12"/>
  <c r="V214" i="12"/>
  <c r="U214" i="12"/>
  <c r="T214" i="12"/>
  <c r="S214" i="12"/>
  <c r="R214" i="12"/>
  <c r="Q214" i="12"/>
  <c r="P214" i="12"/>
  <c r="O214" i="12"/>
  <c r="N214" i="12"/>
  <c r="M214" i="12"/>
  <c r="I214" i="12"/>
  <c r="Y213" i="12"/>
  <c r="V213" i="12"/>
  <c r="U213" i="12"/>
  <c r="T213" i="12"/>
  <c r="S213" i="12"/>
  <c r="R213" i="12"/>
  <c r="Q213" i="12"/>
  <c r="P213" i="12"/>
  <c r="O213" i="12"/>
  <c r="N213" i="12"/>
  <c r="M213" i="12"/>
  <c r="I213" i="12"/>
  <c r="Y212" i="12"/>
  <c r="V212" i="12"/>
  <c r="U212" i="12"/>
  <c r="T212" i="12"/>
  <c r="S212" i="12"/>
  <c r="R212" i="12"/>
  <c r="Q212" i="12"/>
  <c r="P212" i="12"/>
  <c r="O212" i="12"/>
  <c r="N212" i="12"/>
  <c r="M212" i="12"/>
  <c r="I212" i="12"/>
  <c r="Y211" i="12"/>
  <c r="V211" i="12"/>
  <c r="U211" i="12"/>
  <c r="T211" i="12"/>
  <c r="S211" i="12"/>
  <c r="R211" i="12"/>
  <c r="Q211" i="12"/>
  <c r="P211" i="12"/>
  <c r="O211" i="12"/>
  <c r="N211" i="12"/>
  <c r="M211" i="12"/>
  <c r="I211" i="12"/>
  <c r="Y210" i="12"/>
  <c r="V210" i="12"/>
  <c r="U210" i="12"/>
  <c r="T210" i="12"/>
  <c r="S210" i="12"/>
  <c r="R210" i="12"/>
  <c r="Q210" i="12"/>
  <c r="P210" i="12"/>
  <c r="O210" i="12"/>
  <c r="N210" i="12"/>
  <c r="M210" i="12"/>
  <c r="I210" i="12"/>
  <c r="Y209" i="12"/>
  <c r="V209" i="12"/>
  <c r="U209" i="12"/>
  <c r="T209" i="12"/>
  <c r="S209" i="12"/>
  <c r="R209" i="12"/>
  <c r="Q209" i="12"/>
  <c r="P209" i="12"/>
  <c r="O209" i="12"/>
  <c r="N209" i="12"/>
  <c r="M209" i="12"/>
  <c r="I209" i="12"/>
  <c r="Y208" i="12"/>
  <c r="V208" i="12"/>
  <c r="U208" i="12"/>
  <c r="T208" i="12"/>
  <c r="S208" i="12"/>
  <c r="R208" i="12"/>
  <c r="Q208" i="12"/>
  <c r="P208" i="12"/>
  <c r="O208" i="12"/>
  <c r="N208" i="12"/>
  <c r="M208" i="12"/>
  <c r="I208" i="12"/>
  <c r="Y207" i="12"/>
  <c r="V207" i="12"/>
  <c r="U207" i="12"/>
  <c r="T207" i="12"/>
  <c r="S207" i="12"/>
  <c r="R207" i="12"/>
  <c r="Q207" i="12"/>
  <c r="P207" i="12"/>
  <c r="O207" i="12"/>
  <c r="N207" i="12"/>
  <c r="M207" i="12"/>
  <c r="I207" i="12"/>
  <c r="Y206" i="12"/>
  <c r="V206" i="12"/>
  <c r="U206" i="12"/>
  <c r="T206" i="12"/>
  <c r="S206" i="12"/>
  <c r="R206" i="12"/>
  <c r="Q206" i="12"/>
  <c r="P206" i="12"/>
  <c r="O206" i="12"/>
  <c r="N206" i="12"/>
  <c r="M206" i="12"/>
  <c r="I206" i="12"/>
  <c r="Y205" i="12"/>
  <c r="V205" i="12"/>
  <c r="U205" i="12"/>
  <c r="T205" i="12"/>
  <c r="S205" i="12"/>
  <c r="R205" i="12"/>
  <c r="Q205" i="12"/>
  <c r="P205" i="12"/>
  <c r="O205" i="12"/>
  <c r="N205" i="12"/>
  <c r="M205" i="12"/>
  <c r="I205" i="12"/>
  <c r="Y204" i="12"/>
  <c r="V204" i="12"/>
  <c r="U204" i="12"/>
  <c r="T204" i="12"/>
  <c r="S204" i="12"/>
  <c r="R204" i="12"/>
  <c r="Q204" i="12"/>
  <c r="P204" i="12"/>
  <c r="O204" i="12"/>
  <c r="N204" i="12"/>
  <c r="M204" i="12"/>
  <c r="I204" i="12"/>
  <c r="Y203" i="12"/>
  <c r="V203" i="12"/>
  <c r="U203" i="12"/>
  <c r="T203" i="12"/>
  <c r="S203" i="12"/>
  <c r="R203" i="12"/>
  <c r="Q203" i="12"/>
  <c r="P203" i="12"/>
  <c r="O203" i="12"/>
  <c r="N203" i="12"/>
  <c r="M203" i="12"/>
  <c r="I203" i="12"/>
  <c r="Y202" i="12"/>
  <c r="V202" i="12"/>
  <c r="U202" i="12"/>
  <c r="T202" i="12"/>
  <c r="S202" i="12"/>
  <c r="R202" i="12"/>
  <c r="Q202" i="12"/>
  <c r="P202" i="12"/>
  <c r="O202" i="12"/>
  <c r="N202" i="12"/>
  <c r="M202" i="12"/>
  <c r="I202" i="12"/>
  <c r="Y201" i="12"/>
  <c r="V201" i="12"/>
  <c r="U201" i="12"/>
  <c r="T201" i="12"/>
  <c r="S201" i="12"/>
  <c r="R201" i="12"/>
  <c r="Q201" i="12"/>
  <c r="P201" i="12"/>
  <c r="O201" i="12"/>
  <c r="N201" i="12"/>
  <c r="M201" i="12"/>
  <c r="I201" i="12"/>
  <c r="Y200" i="12"/>
  <c r="V200" i="12"/>
  <c r="U200" i="12"/>
  <c r="T200" i="12"/>
  <c r="S200" i="12"/>
  <c r="R200" i="12"/>
  <c r="Q200" i="12"/>
  <c r="P200" i="12"/>
  <c r="O200" i="12"/>
  <c r="N200" i="12"/>
  <c r="M200" i="12"/>
  <c r="I200" i="12"/>
  <c r="Y199" i="12"/>
  <c r="V199" i="12"/>
  <c r="U199" i="12"/>
  <c r="T199" i="12"/>
  <c r="S199" i="12"/>
  <c r="R199" i="12"/>
  <c r="Q199" i="12"/>
  <c r="P199" i="12"/>
  <c r="O199" i="12"/>
  <c r="N199" i="12"/>
  <c r="M199" i="12"/>
  <c r="I199" i="12"/>
  <c r="Y198" i="12"/>
  <c r="V198" i="12"/>
  <c r="U198" i="12"/>
  <c r="T198" i="12"/>
  <c r="S198" i="12"/>
  <c r="R198" i="12"/>
  <c r="Q198" i="12"/>
  <c r="P198" i="12"/>
  <c r="O198" i="12"/>
  <c r="N198" i="12"/>
  <c r="M198" i="12"/>
  <c r="I198" i="12"/>
  <c r="Y197" i="12"/>
  <c r="V197" i="12"/>
  <c r="U197" i="12"/>
  <c r="T197" i="12"/>
  <c r="S197" i="12"/>
  <c r="R197" i="12"/>
  <c r="Q197" i="12"/>
  <c r="P197" i="12"/>
  <c r="O197" i="12"/>
  <c r="N197" i="12"/>
  <c r="M197" i="12"/>
  <c r="I197" i="12"/>
  <c r="Y196" i="12"/>
  <c r="V196" i="12"/>
  <c r="U196" i="12"/>
  <c r="T196" i="12"/>
  <c r="S196" i="12"/>
  <c r="R196" i="12"/>
  <c r="Q196" i="12"/>
  <c r="P196" i="12"/>
  <c r="O196" i="12"/>
  <c r="N196" i="12"/>
  <c r="M196" i="12"/>
  <c r="I196" i="12"/>
  <c r="Y195" i="12"/>
  <c r="V195" i="12"/>
  <c r="U195" i="12"/>
  <c r="T195" i="12"/>
  <c r="S195" i="12"/>
  <c r="R195" i="12"/>
  <c r="Q195" i="12"/>
  <c r="P195" i="12"/>
  <c r="O195" i="12"/>
  <c r="N195" i="12"/>
  <c r="M195" i="12"/>
  <c r="I195" i="12"/>
  <c r="Y194" i="12"/>
  <c r="V194" i="12"/>
  <c r="U194" i="12"/>
  <c r="T194" i="12"/>
  <c r="S194" i="12"/>
  <c r="R194" i="12"/>
  <c r="Q194" i="12"/>
  <c r="P194" i="12"/>
  <c r="O194" i="12"/>
  <c r="N194" i="12"/>
  <c r="M194" i="12"/>
  <c r="I194" i="12"/>
  <c r="Y193" i="12"/>
  <c r="V193" i="12"/>
  <c r="U193" i="12"/>
  <c r="T193" i="12"/>
  <c r="S193" i="12"/>
  <c r="R193" i="12"/>
  <c r="Q193" i="12"/>
  <c r="P193" i="12"/>
  <c r="O193" i="12"/>
  <c r="N193" i="12"/>
  <c r="M193" i="12"/>
  <c r="I193" i="12"/>
  <c r="Y192" i="12"/>
  <c r="V192" i="12"/>
  <c r="U192" i="12"/>
  <c r="T192" i="12"/>
  <c r="S192" i="12"/>
  <c r="R192" i="12"/>
  <c r="Q192" i="12"/>
  <c r="P192" i="12"/>
  <c r="O192" i="12"/>
  <c r="N192" i="12"/>
  <c r="M192" i="12"/>
  <c r="I192" i="12"/>
  <c r="Y191" i="12"/>
  <c r="V191" i="12"/>
  <c r="U191" i="12"/>
  <c r="T191" i="12"/>
  <c r="S191" i="12"/>
  <c r="R191" i="12"/>
  <c r="Q191" i="12"/>
  <c r="P191" i="12"/>
  <c r="O191" i="12"/>
  <c r="N191" i="12"/>
  <c r="M191" i="12"/>
  <c r="I191" i="12"/>
  <c r="Y190" i="12"/>
  <c r="V190" i="12"/>
  <c r="U190" i="12"/>
  <c r="T190" i="12"/>
  <c r="S190" i="12"/>
  <c r="R190" i="12"/>
  <c r="Q190" i="12"/>
  <c r="P190" i="12"/>
  <c r="O190" i="12"/>
  <c r="N190" i="12"/>
  <c r="M190" i="12"/>
  <c r="I190" i="12"/>
  <c r="Y189" i="12"/>
  <c r="V189" i="12"/>
  <c r="U189" i="12"/>
  <c r="T189" i="12"/>
  <c r="S189" i="12"/>
  <c r="R189" i="12"/>
  <c r="Q189" i="12"/>
  <c r="P189" i="12"/>
  <c r="O189" i="12"/>
  <c r="N189" i="12"/>
  <c r="M189" i="12"/>
  <c r="I189" i="12"/>
  <c r="Y188" i="12"/>
  <c r="V188" i="12"/>
  <c r="U188" i="12"/>
  <c r="T188" i="12"/>
  <c r="S188" i="12"/>
  <c r="R188" i="12"/>
  <c r="Q188" i="12"/>
  <c r="P188" i="12"/>
  <c r="O188" i="12"/>
  <c r="N188" i="12"/>
  <c r="M188" i="12"/>
  <c r="I188" i="12"/>
  <c r="Y187" i="12"/>
  <c r="V187" i="12"/>
  <c r="U187" i="12"/>
  <c r="T187" i="12"/>
  <c r="S187" i="12"/>
  <c r="R187" i="12"/>
  <c r="Q187" i="12"/>
  <c r="P187" i="12"/>
  <c r="O187" i="12"/>
  <c r="N187" i="12"/>
  <c r="M187" i="12"/>
  <c r="I187" i="12"/>
  <c r="Y186" i="12"/>
  <c r="V186" i="12"/>
  <c r="U186" i="12"/>
  <c r="T186" i="12"/>
  <c r="S186" i="12"/>
  <c r="R186" i="12"/>
  <c r="Q186" i="12"/>
  <c r="P186" i="12"/>
  <c r="O186" i="12"/>
  <c r="N186" i="12"/>
  <c r="M186" i="12"/>
  <c r="I186" i="12"/>
  <c r="Y185" i="12"/>
  <c r="V185" i="12"/>
  <c r="U185" i="12"/>
  <c r="T185" i="12"/>
  <c r="S185" i="12"/>
  <c r="R185" i="12"/>
  <c r="Q185" i="12"/>
  <c r="P185" i="12"/>
  <c r="O185" i="12"/>
  <c r="N185" i="12"/>
  <c r="M185" i="12"/>
  <c r="I185" i="12"/>
  <c r="Y184" i="12"/>
  <c r="V184" i="12"/>
  <c r="U184" i="12"/>
  <c r="T184" i="12"/>
  <c r="S184" i="12"/>
  <c r="R184" i="12"/>
  <c r="Q184" i="12"/>
  <c r="P184" i="12"/>
  <c r="O184" i="12"/>
  <c r="N184" i="12"/>
  <c r="M184" i="12"/>
  <c r="I184" i="12"/>
  <c r="Y183" i="12"/>
  <c r="V183" i="12"/>
  <c r="U183" i="12"/>
  <c r="T183" i="12"/>
  <c r="S183" i="12"/>
  <c r="R183" i="12"/>
  <c r="Q183" i="12"/>
  <c r="P183" i="12"/>
  <c r="O183" i="12"/>
  <c r="N183" i="12"/>
  <c r="M183" i="12"/>
  <c r="I183" i="12"/>
  <c r="Y182" i="12"/>
  <c r="V182" i="12"/>
  <c r="U182" i="12"/>
  <c r="T182" i="12"/>
  <c r="S182" i="12"/>
  <c r="R182" i="12"/>
  <c r="Q182" i="12"/>
  <c r="P182" i="12"/>
  <c r="O182" i="12"/>
  <c r="N182" i="12"/>
  <c r="M182" i="12"/>
  <c r="I182" i="12"/>
  <c r="Y181" i="12"/>
  <c r="V181" i="12"/>
  <c r="U181" i="12"/>
  <c r="T181" i="12"/>
  <c r="S181" i="12"/>
  <c r="R181" i="12"/>
  <c r="Q181" i="12"/>
  <c r="P181" i="12"/>
  <c r="O181" i="12"/>
  <c r="N181" i="12"/>
  <c r="M181" i="12"/>
  <c r="I181" i="12"/>
  <c r="Y180" i="12"/>
  <c r="V180" i="12"/>
  <c r="U180" i="12"/>
  <c r="T180" i="12"/>
  <c r="S180" i="12"/>
  <c r="R180" i="12"/>
  <c r="Q180" i="12"/>
  <c r="P180" i="12"/>
  <c r="O180" i="12"/>
  <c r="N180" i="12"/>
  <c r="M180" i="12"/>
  <c r="I180" i="12"/>
  <c r="Y179" i="12"/>
  <c r="V179" i="12"/>
  <c r="U179" i="12"/>
  <c r="T179" i="12"/>
  <c r="S179" i="12"/>
  <c r="R179" i="12"/>
  <c r="Q179" i="12"/>
  <c r="P179" i="12"/>
  <c r="O179" i="12"/>
  <c r="N179" i="12"/>
  <c r="M179" i="12"/>
  <c r="I179" i="12"/>
  <c r="Y178" i="12"/>
  <c r="V178" i="12"/>
  <c r="U178" i="12"/>
  <c r="T178" i="12"/>
  <c r="S178" i="12"/>
  <c r="R178" i="12"/>
  <c r="Q178" i="12"/>
  <c r="P178" i="12"/>
  <c r="O178" i="12"/>
  <c r="N178" i="12"/>
  <c r="M178" i="12"/>
  <c r="I178" i="12"/>
  <c r="Y177" i="12"/>
  <c r="V177" i="12"/>
  <c r="U177" i="12"/>
  <c r="T177" i="12"/>
  <c r="S177" i="12"/>
  <c r="R177" i="12"/>
  <c r="Q177" i="12"/>
  <c r="P177" i="12"/>
  <c r="O177" i="12"/>
  <c r="N177" i="12"/>
  <c r="M177" i="12"/>
  <c r="I177" i="12"/>
  <c r="Y176" i="12"/>
  <c r="V176" i="12"/>
  <c r="U176" i="12"/>
  <c r="T176" i="12"/>
  <c r="S176" i="12"/>
  <c r="R176" i="12"/>
  <c r="Q176" i="12"/>
  <c r="P176" i="12"/>
  <c r="O176" i="12"/>
  <c r="N176" i="12"/>
  <c r="M176" i="12"/>
  <c r="I176" i="12"/>
  <c r="Y175" i="12"/>
  <c r="V175" i="12"/>
  <c r="U175" i="12"/>
  <c r="T175" i="12"/>
  <c r="S175" i="12"/>
  <c r="R175" i="12"/>
  <c r="Q175" i="12"/>
  <c r="P175" i="12"/>
  <c r="O175" i="12"/>
  <c r="N175" i="12"/>
  <c r="M175" i="12"/>
  <c r="I175" i="12"/>
  <c r="Y174" i="12"/>
  <c r="V174" i="12"/>
  <c r="U174" i="12"/>
  <c r="T174" i="12"/>
  <c r="S174" i="12"/>
  <c r="R174" i="12"/>
  <c r="Q174" i="12"/>
  <c r="P174" i="12"/>
  <c r="O174" i="12"/>
  <c r="N174" i="12"/>
  <c r="M174" i="12"/>
  <c r="I174" i="12"/>
  <c r="Y173" i="12"/>
  <c r="V173" i="12"/>
  <c r="U173" i="12"/>
  <c r="T173" i="12"/>
  <c r="S173" i="12"/>
  <c r="R173" i="12"/>
  <c r="Q173" i="12"/>
  <c r="P173" i="12"/>
  <c r="O173" i="12"/>
  <c r="N173" i="12"/>
  <c r="M173" i="12"/>
  <c r="I173" i="12"/>
  <c r="Y172" i="12"/>
  <c r="V172" i="12"/>
  <c r="U172" i="12"/>
  <c r="T172" i="12"/>
  <c r="S172" i="12"/>
  <c r="R172" i="12"/>
  <c r="Q172" i="12"/>
  <c r="P172" i="12"/>
  <c r="O172" i="12"/>
  <c r="N172" i="12"/>
  <c r="M172" i="12"/>
  <c r="I172" i="12"/>
  <c r="Y171" i="12"/>
  <c r="V171" i="12"/>
  <c r="U171" i="12"/>
  <c r="T171" i="12"/>
  <c r="S171" i="12"/>
  <c r="R171" i="12"/>
  <c r="Q171" i="12"/>
  <c r="P171" i="12"/>
  <c r="O171" i="12"/>
  <c r="N171" i="12"/>
  <c r="M171" i="12"/>
  <c r="I171" i="12"/>
  <c r="Y170" i="12"/>
  <c r="V170" i="12"/>
  <c r="U170" i="12"/>
  <c r="T170" i="12"/>
  <c r="S170" i="12"/>
  <c r="R170" i="12"/>
  <c r="Q170" i="12"/>
  <c r="P170" i="12"/>
  <c r="O170" i="12"/>
  <c r="N170" i="12"/>
  <c r="M170" i="12"/>
  <c r="I170" i="12"/>
  <c r="Y169" i="12"/>
  <c r="V169" i="12"/>
  <c r="U169" i="12"/>
  <c r="T169" i="12"/>
  <c r="S169" i="12"/>
  <c r="R169" i="12"/>
  <c r="Q169" i="12"/>
  <c r="P169" i="12"/>
  <c r="O169" i="12"/>
  <c r="N169" i="12"/>
  <c r="M169" i="12"/>
  <c r="I169" i="12"/>
  <c r="Y168" i="12"/>
  <c r="V168" i="12"/>
  <c r="U168" i="12"/>
  <c r="T168" i="12"/>
  <c r="S168" i="12"/>
  <c r="R168" i="12"/>
  <c r="Q168" i="12"/>
  <c r="P168" i="12"/>
  <c r="O168" i="12"/>
  <c r="N168" i="12"/>
  <c r="M168" i="12"/>
  <c r="I168" i="12"/>
  <c r="Y167" i="12"/>
  <c r="V167" i="12"/>
  <c r="U167" i="12"/>
  <c r="T167" i="12"/>
  <c r="S167" i="12"/>
  <c r="R167" i="12"/>
  <c r="Q167" i="12"/>
  <c r="P167" i="12"/>
  <c r="O167" i="12"/>
  <c r="N167" i="12"/>
  <c r="M167" i="12"/>
  <c r="I167" i="12"/>
  <c r="Y166" i="12"/>
  <c r="V166" i="12"/>
  <c r="U166" i="12"/>
  <c r="T166" i="12"/>
  <c r="S166" i="12"/>
  <c r="R166" i="12"/>
  <c r="Q166" i="12"/>
  <c r="P166" i="12"/>
  <c r="O166" i="12"/>
  <c r="N166" i="12"/>
  <c r="M166" i="12"/>
  <c r="I166" i="12"/>
  <c r="Y165" i="12"/>
  <c r="V165" i="12"/>
  <c r="U165" i="12"/>
  <c r="T165" i="12"/>
  <c r="S165" i="12"/>
  <c r="R165" i="12"/>
  <c r="Q165" i="12"/>
  <c r="P165" i="12"/>
  <c r="O165" i="12"/>
  <c r="N165" i="12"/>
  <c r="M165" i="12"/>
  <c r="I165" i="12"/>
  <c r="Y164" i="12"/>
  <c r="V164" i="12"/>
  <c r="U164" i="12"/>
  <c r="T164" i="12"/>
  <c r="S164" i="12"/>
  <c r="R164" i="12"/>
  <c r="Q164" i="12"/>
  <c r="P164" i="12"/>
  <c r="O164" i="12"/>
  <c r="N164" i="12"/>
  <c r="M164" i="12"/>
  <c r="I164" i="12"/>
  <c r="Y163" i="12"/>
  <c r="V163" i="12"/>
  <c r="U163" i="12"/>
  <c r="T163" i="12"/>
  <c r="S163" i="12"/>
  <c r="R163" i="12"/>
  <c r="Q163" i="12"/>
  <c r="P163" i="12"/>
  <c r="O163" i="12"/>
  <c r="N163" i="12"/>
  <c r="M163" i="12"/>
  <c r="I163" i="12"/>
  <c r="Y162" i="12"/>
  <c r="V162" i="12"/>
  <c r="U162" i="12"/>
  <c r="T162" i="12"/>
  <c r="S162" i="12"/>
  <c r="R162" i="12"/>
  <c r="Q162" i="12"/>
  <c r="P162" i="12"/>
  <c r="O162" i="12"/>
  <c r="N162" i="12"/>
  <c r="M162" i="12"/>
  <c r="I162" i="12"/>
  <c r="Y161" i="12"/>
  <c r="V161" i="12"/>
  <c r="U161" i="12"/>
  <c r="T161" i="12"/>
  <c r="S161" i="12"/>
  <c r="R161" i="12"/>
  <c r="Q161" i="12"/>
  <c r="P161" i="12"/>
  <c r="O161" i="12"/>
  <c r="N161" i="12"/>
  <c r="M161" i="12"/>
  <c r="I161" i="12"/>
  <c r="Y160" i="12"/>
  <c r="V160" i="12"/>
  <c r="U160" i="12"/>
  <c r="T160" i="12"/>
  <c r="S160" i="12"/>
  <c r="R160" i="12"/>
  <c r="Q160" i="12"/>
  <c r="P160" i="12"/>
  <c r="O160" i="12"/>
  <c r="N160" i="12"/>
  <c r="M160" i="12"/>
  <c r="I160" i="12"/>
  <c r="Y159" i="12"/>
  <c r="V159" i="12"/>
  <c r="U159" i="12"/>
  <c r="T159" i="12"/>
  <c r="S159" i="12"/>
  <c r="R159" i="12"/>
  <c r="Q159" i="12"/>
  <c r="P159" i="12"/>
  <c r="O159" i="12"/>
  <c r="N159" i="12"/>
  <c r="M159" i="12"/>
  <c r="I159" i="12"/>
  <c r="Y158" i="12"/>
  <c r="V158" i="12"/>
  <c r="U158" i="12"/>
  <c r="T158" i="12"/>
  <c r="S158" i="12"/>
  <c r="R158" i="12"/>
  <c r="Q158" i="12"/>
  <c r="P158" i="12"/>
  <c r="O158" i="12"/>
  <c r="N158" i="12"/>
  <c r="M158" i="12"/>
  <c r="I158" i="12"/>
  <c r="Y157" i="12"/>
  <c r="V157" i="12"/>
  <c r="U157" i="12"/>
  <c r="T157" i="12"/>
  <c r="S157" i="12"/>
  <c r="R157" i="12"/>
  <c r="Q157" i="12"/>
  <c r="P157" i="12"/>
  <c r="O157" i="12"/>
  <c r="N157" i="12"/>
  <c r="M157" i="12"/>
  <c r="I157" i="12"/>
  <c r="Y156" i="12"/>
  <c r="V156" i="12"/>
  <c r="U156" i="12"/>
  <c r="T156" i="12"/>
  <c r="S156" i="12"/>
  <c r="R156" i="12"/>
  <c r="Q156" i="12"/>
  <c r="P156" i="12"/>
  <c r="O156" i="12"/>
  <c r="N156" i="12"/>
  <c r="M156" i="12"/>
  <c r="I156" i="12"/>
  <c r="Y155" i="12"/>
  <c r="V155" i="12"/>
  <c r="U155" i="12"/>
  <c r="T155" i="12"/>
  <c r="S155" i="12"/>
  <c r="R155" i="12"/>
  <c r="Q155" i="12"/>
  <c r="P155" i="12"/>
  <c r="O155" i="12"/>
  <c r="N155" i="12"/>
  <c r="M155" i="12"/>
  <c r="I155" i="12"/>
  <c r="Y154" i="12"/>
  <c r="V154" i="12"/>
  <c r="U154" i="12"/>
  <c r="T154" i="12"/>
  <c r="S154" i="12"/>
  <c r="R154" i="12"/>
  <c r="Q154" i="12"/>
  <c r="P154" i="12"/>
  <c r="O154" i="12"/>
  <c r="N154" i="12"/>
  <c r="M154" i="12"/>
  <c r="I154" i="12"/>
  <c r="Y153" i="12"/>
  <c r="V153" i="12"/>
  <c r="U153" i="12"/>
  <c r="T153" i="12"/>
  <c r="S153" i="12"/>
  <c r="R153" i="12"/>
  <c r="Q153" i="12"/>
  <c r="P153" i="12"/>
  <c r="O153" i="12"/>
  <c r="N153" i="12"/>
  <c r="M153" i="12"/>
  <c r="I153" i="12"/>
  <c r="Y152" i="12"/>
  <c r="V152" i="12"/>
  <c r="U152" i="12"/>
  <c r="T152" i="12"/>
  <c r="S152" i="12"/>
  <c r="R152" i="12"/>
  <c r="Q152" i="12"/>
  <c r="P152" i="12"/>
  <c r="O152" i="12"/>
  <c r="N152" i="12"/>
  <c r="M152" i="12"/>
  <c r="I152" i="12"/>
  <c r="Y151" i="12"/>
  <c r="V151" i="12"/>
  <c r="U151" i="12"/>
  <c r="T151" i="12"/>
  <c r="S151" i="12"/>
  <c r="R151" i="12"/>
  <c r="Q151" i="12"/>
  <c r="P151" i="12"/>
  <c r="O151" i="12"/>
  <c r="N151" i="12"/>
  <c r="M151" i="12"/>
  <c r="I151" i="12"/>
  <c r="Y150" i="12"/>
  <c r="V150" i="12"/>
  <c r="U150" i="12"/>
  <c r="T150" i="12"/>
  <c r="S150" i="12"/>
  <c r="R150" i="12"/>
  <c r="Q150" i="12"/>
  <c r="P150" i="12"/>
  <c r="O150" i="12"/>
  <c r="N150" i="12"/>
  <c r="M150" i="12"/>
  <c r="I150" i="12"/>
  <c r="Y149" i="12"/>
  <c r="V149" i="12"/>
  <c r="U149" i="12"/>
  <c r="T149" i="12"/>
  <c r="S149" i="12"/>
  <c r="R149" i="12"/>
  <c r="Q149" i="12"/>
  <c r="P149" i="12"/>
  <c r="O149" i="12"/>
  <c r="N149" i="12"/>
  <c r="M149" i="12"/>
  <c r="I149" i="12"/>
  <c r="Y148" i="12"/>
  <c r="V148" i="12"/>
  <c r="U148" i="12"/>
  <c r="T148" i="12"/>
  <c r="S148" i="12"/>
  <c r="R148" i="12"/>
  <c r="Q148" i="12"/>
  <c r="P148" i="12"/>
  <c r="O148" i="12"/>
  <c r="N148" i="12"/>
  <c r="M148" i="12"/>
  <c r="I148" i="12"/>
  <c r="Y147" i="12"/>
  <c r="V147" i="12"/>
  <c r="U147" i="12"/>
  <c r="T147" i="12"/>
  <c r="S147" i="12"/>
  <c r="R147" i="12"/>
  <c r="Q147" i="12"/>
  <c r="P147" i="12"/>
  <c r="O147" i="12"/>
  <c r="N147" i="12"/>
  <c r="M147" i="12"/>
  <c r="I147" i="12"/>
  <c r="Y146" i="12"/>
  <c r="V146" i="12"/>
  <c r="U146" i="12"/>
  <c r="T146" i="12"/>
  <c r="S146" i="12"/>
  <c r="R146" i="12"/>
  <c r="Q146" i="12"/>
  <c r="P146" i="12"/>
  <c r="O146" i="12"/>
  <c r="N146" i="12"/>
  <c r="M146" i="12"/>
  <c r="I146" i="12"/>
  <c r="Y145" i="12"/>
  <c r="V145" i="12"/>
  <c r="U145" i="12"/>
  <c r="T145" i="12"/>
  <c r="S145" i="12"/>
  <c r="R145" i="12"/>
  <c r="Q145" i="12"/>
  <c r="P145" i="12"/>
  <c r="O145" i="12"/>
  <c r="N145" i="12"/>
  <c r="M145" i="12"/>
  <c r="I145" i="12"/>
  <c r="Y144" i="12"/>
  <c r="V144" i="12"/>
  <c r="U144" i="12"/>
  <c r="T144" i="12"/>
  <c r="S144" i="12"/>
  <c r="R144" i="12"/>
  <c r="Q144" i="12"/>
  <c r="P144" i="12"/>
  <c r="O144" i="12"/>
  <c r="N144" i="12"/>
  <c r="M144" i="12"/>
  <c r="I144" i="12"/>
  <c r="Y143" i="12"/>
  <c r="V143" i="12"/>
  <c r="U143" i="12"/>
  <c r="T143" i="12"/>
  <c r="S143" i="12"/>
  <c r="R143" i="12"/>
  <c r="Q143" i="12"/>
  <c r="P143" i="12"/>
  <c r="O143" i="12"/>
  <c r="N143" i="12"/>
  <c r="M143" i="12"/>
  <c r="I143" i="12"/>
  <c r="Y142" i="12"/>
  <c r="V142" i="12"/>
  <c r="U142" i="12"/>
  <c r="T142" i="12"/>
  <c r="S142" i="12"/>
  <c r="R142" i="12"/>
  <c r="Q142" i="12"/>
  <c r="P142" i="12"/>
  <c r="O142" i="12"/>
  <c r="N142" i="12"/>
  <c r="M142" i="12"/>
  <c r="I142" i="12"/>
  <c r="Y141" i="12"/>
  <c r="V141" i="12"/>
  <c r="U141" i="12"/>
  <c r="T141" i="12"/>
  <c r="S141" i="12"/>
  <c r="R141" i="12"/>
  <c r="Q141" i="12"/>
  <c r="P141" i="12"/>
  <c r="O141" i="12"/>
  <c r="N141" i="12"/>
  <c r="M141" i="12"/>
  <c r="I141" i="12"/>
  <c r="Y140" i="12"/>
  <c r="V140" i="12"/>
  <c r="U140" i="12"/>
  <c r="T140" i="12"/>
  <c r="S140" i="12"/>
  <c r="R140" i="12"/>
  <c r="Q140" i="12"/>
  <c r="P140" i="12"/>
  <c r="O140" i="12"/>
  <c r="N140" i="12"/>
  <c r="M140" i="12"/>
  <c r="I140" i="12"/>
  <c r="Y139" i="12"/>
  <c r="V139" i="12"/>
  <c r="U139" i="12"/>
  <c r="T139" i="12"/>
  <c r="S139" i="12"/>
  <c r="R139" i="12"/>
  <c r="Q139" i="12"/>
  <c r="P139" i="12"/>
  <c r="O139" i="12"/>
  <c r="N139" i="12"/>
  <c r="M139" i="12"/>
  <c r="I139" i="12"/>
  <c r="Y138" i="12"/>
  <c r="V138" i="12"/>
  <c r="U138" i="12"/>
  <c r="T138" i="12"/>
  <c r="S138" i="12"/>
  <c r="R138" i="12"/>
  <c r="Q138" i="12"/>
  <c r="P138" i="12"/>
  <c r="O138" i="12"/>
  <c r="N138" i="12"/>
  <c r="M138" i="12"/>
  <c r="I138" i="12"/>
  <c r="Y137" i="12"/>
  <c r="V137" i="12"/>
  <c r="U137" i="12"/>
  <c r="T137" i="12"/>
  <c r="S137" i="12"/>
  <c r="R137" i="12"/>
  <c r="Q137" i="12"/>
  <c r="P137" i="12"/>
  <c r="O137" i="12"/>
  <c r="N137" i="12"/>
  <c r="M137" i="12"/>
  <c r="I137" i="12"/>
  <c r="Y136" i="12"/>
  <c r="V136" i="12"/>
  <c r="U136" i="12"/>
  <c r="T136" i="12"/>
  <c r="S136" i="12"/>
  <c r="R136" i="12"/>
  <c r="Q136" i="12"/>
  <c r="P136" i="12"/>
  <c r="O136" i="12"/>
  <c r="N136" i="12"/>
  <c r="M136" i="12"/>
  <c r="I136" i="12"/>
  <c r="Y135" i="12"/>
  <c r="V135" i="12"/>
  <c r="U135" i="12"/>
  <c r="T135" i="12"/>
  <c r="S135" i="12"/>
  <c r="R135" i="12"/>
  <c r="Q135" i="12"/>
  <c r="P135" i="12"/>
  <c r="O135" i="12"/>
  <c r="N135" i="12"/>
  <c r="M135" i="12"/>
  <c r="I135" i="12"/>
  <c r="Y134" i="12"/>
  <c r="V134" i="12"/>
  <c r="U134" i="12"/>
  <c r="T134" i="12"/>
  <c r="S134" i="12"/>
  <c r="R134" i="12"/>
  <c r="Q134" i="12"/>
  <c r="P134" i="12"/>
  <c r="O134" i="12"/>
  <c r="N134" i="12"/>
  <c r="M134" i="12"/>
  <c r="I134" i="12"/>
  <c r="Y133" i="12"/>
  <c r="V133" i="12"/>
  <c r="U133" i="12"/>
  <c r="T133" i="12"/>
  <c r="S133" i="12"/>
  <c r="R133" i="12"/>
  <c r="Q133" i="12"/>
  <c r="P133" i="12"/>
  <c r="O133" i="12"/>
  <c r="N133" i="12"/>
  <c r="M133" i="12"/>
  <c r="I133" i="12"/>
  <c r="Y132" i="12"/>
  <c r="V132" i="12"/>
  <c r="U132" i="12"/>
  <c r="T132" i="12"/>
  <c r="S132" i="12"/>
  <c r="R132" i="12"/>
  <c r="Q132" i="12"/>
  <c r="P132" i="12"/>
  <c r="O132" i="12"/>
  <c r="N132" i="12"/>
  <c r="M132" i="12"/>
  <c r="I132" i="12"/>
  <c r="Y131" i="12"/>
  <c r="V131" i="12"/>
  <c r="U131" i="12"/>
  <c r="T131" i="12"/>
  <c r="S131" i="12"/>
  <c r="R131" i="12"/>
  <c r="Q131" i="12"/>
  <c r="P131" i="12"/>
  <c r="O131" i="12"/>
  <c r="N131" i="12"/>
  <c r="M131" i="12"/>
  <c r="I131" i="12"/>
  <c r="Y130" i="12"/>
  <c r="V130" i="12"/>
  <c r="U130" i="12"/>
  <c r="T130" i="12"/>
  <c r="S130" i="12"/>
  <c r="R130" i="12"/>
  <c r="Q130" i="12"/>
  <c r="P130" i="12"/>
  <c r="O130" i="12"/>
  <c r="N130" i="12"/>
  <c r="M130" i="12"/>
  <c r="I130" i="12"/>
  <c r="Y129" i="12"/>
  <c r="V129" i="12"/>
  <c r="U129" i="12"/>
  <c r="T129" i="12"/>
  <c r="S129" i="12"/>
  <c r="R129" i="12"/>
  <c r="Q129" i="12"/>
  <c r="P129" i="12"/>
  <c r="O129" i="12"/>
  <c r="N129" i="12"/>
  <c r="M129" i="12"/>
  <c r="I129" i="12"/>
  <c r="Y128" i="12"/>
  <c r="V128" i="12"/>
  <c r="U128" i="12"/>
  <c r="T128" i="12"/>
  <c r="S128" i="12"/>
  <c r="R128" i="12"/>
  <c r="Q128" i="12"/>
  <c r="P128" i="12"/>
  <c r="O128" i="12"/>
  <c r="N128" i="12"/>
  <c r="M128" i="12"/>
  <c r="I128" i="12"/>
  <c r="Y127" i="12"/>
  <c r="V127" i="12"/>
  <c r="U127" i="12"/>
  <c r="T127" i="12"/>
  <c r="S127" i="12"/>
  <c r="R127" i="12"/>
  <c r="Q127" i="12"/>
  <c r="P127" i="12"/>
  <c r="O127" i="12"/>
  <c r="N127" i="12"/>
  <c r="M127" i="12"/>
  <c r="Y126" i="12"/>
  <c r="V126" i="12"/>
  <c r="U126" i="12"/>
  <c r="T126" i="12"/>
  <c r="S126" i="12"/>
  <c r="R126" i="12"/>
  <c r="Q126" i="12"/>
  <c r="P126" i="12"/>
  <c r="O126" i="12"/>
  <c r="N126" i="12"/>
  <c r="M126" i="12"/>
  <c r="I126" i="12"/>
  <c r="Y125" i="12"/>
  <c r="V125" i="12"/>
  <c r="U125" i="12"/>
  <c r="T125" i="12"/>
  <c r="S125" i="12"/>
  <c r="R125" i="12"/>
  <c r="Q125" i="12"/>
  <c r="P125" i="12"/>
  <c r="O125" i="12"/>
  <c r="N125" i="12"/>
  <c r="M125" i="12"/>
  <c r="Y124" i="12"/>
  <c r="V124" i="12"/>
  <c r="U124" i="12"/>
  <c r="T124" i="12"/>
  <c r="S124" i="12"/>
  <c r="R124" i="12"/>
  <c r="Q124" i="12"/>
  <c r="P124" i="12"/>
  <c r="O124" i="12"/>
  <c r="N124" i="12"/>
  <c r="M124" i="12"/>
  <c r="Y123" i="12"/>
  <c r="V123" i="12"/>
  <c r="U123" i="12"/>
  <c r="T123" i="12"/>
  <c r="S123" i="12"/>
  <c r="R123" i="12"/>
  <c r="Q123" i="12"/>
  <c r="P123" i="12"/>
  <c r="O123" i="12"/>
  <c r="N123" i="12"/>
  <c r="M123" i="12"/>
  <c r="I123" i="12"/>
  <c r="Y122" i="12"/>
  <c r="V122" i="12"/>
  <c r="U122" i="12"/>
  <c r="T122" i="12"/>
  <c r="S122" i="12"/>
  <c r="R122" i="12"/>
  <c r="Q122" i="12"/>
  <c r="P122" i="12"/>
  <c r="O122" i="12"/>
  <c r="N122" i="12"/>
  <c r="M122" i="12"/>
  <c r="I122" i="12"/>
  <c r="Y121" i="12"/>
  <c r="V121" i="12"/>
  <c r="U121" i="12"/>
  <c r="T121" i="12"/>
  <c r="S121" i="12"/>
  <c r="R121" i="12"/>
  <c r="Q121" i="12"/>
  <c r="P121" i="12"/>
  <c r="O121" i="12"/>
  <c r="N121" i="12"/>
  <c r="M121" i="12"/>
  <c r="I121" i="12"/>
  <c r="Y120" i="12"/>
  <c r="V120" i="12"/>
  <c r="U120" i="12"/>
  <c r="T120" i="12"/>
  <c r="S120" i="12"/>
  <c r="R120" i="12"/>
  <c r="Q120" i="12"/>
  <c r="P120" i="12"/>
  <c r="O120" i="12"/>
  <c r="N120" i="12"/>
  <c r="M120" i="12"/>
  <c r="I120" i="12"/>
  <c r="Y119" i="12"/>
  <c r="V119" i="12"/>
  <c r="U119" i="12"/>
  <c r="T119" i="12"/>
  <c r="S119" i="12"/>
  <c r="R119" i="12"/>
  <c r="Q119" i="12"/>
  <c r="P119" i="12"/>
  <c r="O119" i="12"/>
  <c r="N119" i="12"/>
  <c r="M119" i="12"/>
  <c r="I119" i="12"/>
  <c r="Y118" i="12"/>
  <c r="V118" i="12"/>
  <c r="U118" i="12"/>
  <c r="T118" i="12"/>
  <c r="S118" i="12"/>
  <c r="Y117" i="12"/>
  <c r="V117" i="12"/>
  <c r="U117" i="12"/>
  <c r="T117" i="12"/>
  <c r="S117" i="12"/>
  <c r="Y116" i="12"/>
  <c r="V116" i="12"/>
  <c r="U116" i="12"/>
  <c r="T116" i="12"/>
  <c r="S116" i="12"/>
  <c r="Y115" i="12"/>
  <c r="V115" i="12"/>
  <c r="U115" i="12"/>
  <c r="T115" i="12"/>
  <c r="S115" i="12"/>
  <c r="Y114" i="12"/>
  <c r="V114" i="12"/>
  <c r="U114" i="12"/>
  <c r="T114" i="12"/>
  <c r="S114" i="12"/>
  <c r="Y113" i="12"/>
  <c r="V113" i="12"/>
  <c r="U113" i="12"/>
  <c r="T113" i="12"/>
  <c r="S113" i="12"/>
  <c r="Y112" i="12"/>
  <c r="V112" i="12"/>
  <c r="U112" i="12"/>
  <c r="T112" i="12"/>
  <c r="S112" i="12"/>
  <c r="Y111" i="12"/>
  <c r="V111" i="12"/>
  <c r="U111" i="12"/>
  <c r="T111" i="12"/>
  <c r="S111" i="12"/>
  <c r="Y110" i="12"/>
  <c r="V110" i="12"/>
  <c r="U110" i="12"/>
  <c r="T110" i="12"/>
  <c r="S110" i="12"/>
  <c r="Y109" i="12"/>
  <c r="V109" i="12"/>
  <c r="U109" i="12"/>
  <c r="T109" i="12"/>
  <c r="S109" i="12"/>
  <c r="Y108" i="12"/>
  <c r="V108" i="12"/>
  <c r="U108" i="12"/>
  <c r="T108" i="12"/>
  <c r="S108" i="12"/>
  <c r="Y107" i="12"/>
  <c r="V107" i="12"/>
  <c r="U107" i="12"/>
  <c r="T107" i="12"/>
  <c r="S107" i="12"/>
  <c r="Y104" i="12"/>
  <c r="V104" i="12"/>
  <c r="U104" i="12"/>
  <c r="T104" i="12"/>
  <c r="S104" i="12"/>
  <c r="R104" i="12"/>
  <c r="Q104" i="12"/>
  <c r="P104" i="12"/>
  <c r="O104" i="12"/>
  <c r="N104" i="12"/>
  <c r="M104" i="12"/>
  <c r="Y103" i="12"/>
  <c r="V103" i="12"/>
  <c r="U103" i="12"/>
  <c r="T103" i="12"/>
  <c r="S103" i="12"/>
  <c r="R103" i="12"/>
  <c r="Q103" i="12"/>
  <c r="P103" i="12"/>
  <c r="O103" i="12"/>
  <c r="N103" i="12"/>
  <c r="M103" i="12"/>
  <c r="Y102" i="12"/>
  <c r="V102" i="12"/>
  <c r="U102" i="12"/>
  <c r="T102" i="12"/>
  <c r="S102" i="12"/>
  <c r="R102" i="12"/>
  <c r="Q102" i="12"/>
  <c r="P102" i="12"/>
  <c r="O102" i="12"/>
  <c r="N102" i="12"/>
  <c r="M102" i="12"/>
  <c r="Y101" i="12"/>
  <c r="V101" i="12"/>
  <c r="U101" i="12"/>
  <c r="T101" i="12"/>
  <c r="S101" i="12"/>
  <c r="R101" i="12"/>
  <c r="Q101" i="12"/>
  <c r="P101" i="12"/>
  <c r="O101" i="12"/>
  <c r="N101" i="12"/>
  <c r="M101" i="12"/>
  <c r="Y100" i="12"/>
  <c r="V100" i="12"/>
  <c r="U100" i="12"/>
  <c r="T100" i="12"/>
  <c r="S100" i="12"/>
  <c r="R100" i="12"/>
  <c r="Q100" i="12"/>
  <c r="P100" i="12"/>
  <c r="O100" i="12"/>
  <c r="N100" i="12"/>
  <c r="M100" i="12"/>
  <c r="Y98" i="12"/>
  <c r="V98" i="12"/>
  <c r="U98" i="12"/>
  <c r="T98" i="12"/>
  <c r="S98" i="12"/>
  <c r="R98" i="12"/>
  <c r="Q98" i="12"/>
  <c r="P98" i="12"/>
  <c r="O98" i="12"/>
  <c r="N98" i="12"/>
  <c r="M98" i="12"/>
  <c r="Y96" i="12"/>
  <c r="V96" i="12"/>
  <c r="U96" i="12"/>
  <c r="T96" i="12"/>
  <c r="S96" i="12"/>
  <c r="R96" i="12"/>
  <c r="Q96" i="12"/>
  <c r="P96" i="12"/>
  <c r="O96" i="12"/>
  <c r="N96" i="12"/>
  <c r="M96" i="12"/>
  <c r="Y94" i="12"/>
  <c r="V94" i="12"/>
  <c r="U94" i="12"/>
  <c r="T94" i="12"/>
  <c r="S94" i="12"/>
  <c r="R94" i="12"/>
  <c r="Q94" i="12"/>
  <c r="P94" i="12"/>
  <c r="O94" i="12"/>
  <c r="N94" i="12"/>
  <c r="M94" i="12"/>
  <c r="Y92" i="12"/>
  <c r="V92" i="12"/>
  <c r="U92" i="12"/>
  <c r="T92" i="12"/>
  <c r="S92" i="12"/>
  <c r="R92" i="12"/>
  <c r="Q92" i="12"/>
  <c r="P92" i="12"/>
  <c r="O92" i="12"/>
  <c r="N92" i="12"/>
  <c r="M92" i="12"/>
  <c r="Y91" i="12"/>
  <c r="V91" i="12"/>
  <c r="U91" i="12"/>
  <c r="T91" i="12"/>
  <c r="S91" i="12"/>
  <c r="R91" i="12"/>
  <c r="Q91" i="12"/>
  <c r="P91" i="12"/>
  <c r="O91" i="12"/>
  <c r="N91" i="12"/>
  <c r="M91" i="12"/>
  <c r="Y90" i="12"/>
  <c r="V90" i="12"/>
  <c r="U90" i="12"/>
  <c r="T90" i="12"/>
  <c r="S90" i="12"/>
  <c r="R90" i="12"/>
  <c r="Q90" i="12"/>
  <c r="P90" i="12"/>
  <c r="O90" i="12"/>
  <c r="N90" i="12"/>
  <c r="M90" i="12"/>
  <c r="Y87" i="12"/>
  <c r="V87" i="12"/>
  <c r="U87" i="12"/>
  <c r="T87" i="12"/>
  <c r="S87" i="12"/>
  <c r="R87" i="12"/>
  <c r="Q87" i="12"/>
  <c r="P87" i="12"/>
  <c r="O87" i="12"/>
  <c r="N87" i="12"/>
  <c r="M87" i="12"/>
  <c r="Y86" i="12"/>
  <c r="V86" i="12"/>
  <c r="U86" i="12"/>
  <c r="T86" i="12"/>
  <c r="S86" i="12"/>
  <c r="R86" i="12"/>
  <c r="Q86" i="12"/>
  <c r="P86" i="12"/>
  <c r="O86" i="12"/>
  <c r="N86" i="12"/>
  <c r="M86" i="12"/>
  <c r="Y85" i="12"/>
  <c r="V85" i="12"/>
  <c r="U85" i="12"/>
  <c r="T85" i="12"/>
  <c r="S85" i="12"/>
  <c r="R85" i="12"/>
  <c r="Q85" i="12"/>
  <c r="P85" i="12"/>
  <c r="O85" i="12"/>
  <c r="N85" i="12"/>
  <c r="M85" i="12"/>
  <c r="Y84" i="12"/>
  <c r="V84" i="12"/>
  <c r="U84" i="12"/>
  <c r="T84" i="12"/>
  <c r="S84" i="12"/>
  <c r="R84" i="12"/>
  <c r="Q84" i="12"/>
  <c r="P84" i="12"/>
  <c r="O84" i="12"/>
  <c r="N84" i="12"/>
  <c r="M84" i="12"/>
  <c r="Y83" i="12"/>
  <c r="V83" i="12"/>
  <c r="U83" i="12"/>
  <c r="T83" i="12"/>
  <c r="S83" i="12"/>
  <c r="R83" i="12"/>
  <c r="Q83" i="12"/>
  <c r="P83" i="12"/>
  <c r="O83" i="12"/>
  <c r="N83" i="12"/>
  <c r="M83" i="12"/>
  <c r="Y82" i="12"/>
  <c r="V82" i="12"/>
  <c r="U82" i="12"/>
  <c r="T82" i="12"/>
  <c r="S82" i="12"/>
  <c r="R82" i="12"/>
  <c r="Q82" i="12"/>
  <c r="P82" i="12"/>
  <c r="O82" i="12"/>
  <c r="N82" i="12"/>
  <c r="M82" i="12"/>
  <c r="Y81" i="12"/>
  <c r="V81" i="12"/>
  <c r="U81" i="12"/>
  <c r="T81" i="12"/>
  <c r="S81" i="12"/>
  <c r="R81" i="12"/>
  <c r="Q81" i="12"/>
  <c r="P81" i="12"/>
  <c r="O81" i="12"/>
  <c r="N81" i="12"/>
  <c r="M81" i="12"/>
  <c r="Y80" i="12"/>
  <c r="V80" i="12"/>
  <c r="U80" i="12"/>
  <c r="T80" i="12"/>
  <c r="S80" i="12"/>
  <c r="R80" i="12"/>
  <c r="Q80" i="12"/>
  <c r="P80" i="12"/>
  <c r="O80" i="12"/>
  <c r="N80" i="12"/>
  <c r="M80" i="12"/>
  <c r="Y79" i="12"/>
  <c r="V79" i="12"/>
  <c r="U79" i="12"/>
  <c r="T79" i="12"/>
  <c r="S79" i="12"/>
  <c r="R79" i="12"/>
  <c r="Q79" i="12"/>
  <c r="P79" i="12"/>
  <c r="O79" i="12"/>
  <c r="N79" i="12"/>
  <c r="M79" i="12"/>
  <c r="Y78" i="12"/>
  <c r="V78" i="12"/>
  <c r="U78" i="12"/>
  <c r="T78" i="12"/>
  <c r="S78" i="12"/>
  <c r="R78" i="12"/>
  <c r="Q78" i="12"/>
  <c r="P78" i="12"/>
  <c r="O78" i="12"/>
  <c r="N78" i="12"/>
  <c r="M78" i="12"/>
  <c r="I78" i="12"/>
  <c r="Y77" i="12"/>
  <c r="U77" i="12"/>
  <c r="T77" i="12"/>
  <c r="S77" i="12"/>
  <c r="R77" i="12"/>
  <c r="Q77" i="12"/>
  <c r="P77" i="12"/>
  <c r="O77" i="12"/>
  <c r="N77" i="12"/>
  <c r="M77" i="12"/>
  <c r="I77" i="12"/>
  <c r="Y76" i="12"/>
  <c r="V76" i="12"/>
  <c r="U76" i="12"/>
  <c r="T76" i="12"/>
  <c r="S76" i="12"/>
  <c r="R76" i="12"/>
  <c r="Q76" i="12"/>
  <c r="P76" i="12"/>
  <c r="O76" i="12"/>
  <c r="N76" i="12"/>
  <c r="M76" i="12"/>
  <c r="Y75" i="12"/>
  <c r="V75" i="12"/>
  <c r="U75" i="12"/>
  <c r="T75" i="12"/>
  <c r="R75" i="12"/>
  <c r="Q75" i="12"/>
  <c r="P75" i="12"/>
  <c r="O75" i="12"/>
  <c r="N75" i="12"/>
  <c r="M75" i="12"/>
  <c r="I75" i="12"/>
  <c r="Y74" i="12"/>
  <c r="V74" i="12"/>
  <c r="U74" i="12"/>
  <c r="T74" i="12"/>
  <c r="S74" i="12"/>
  <c r="R74" i="12"/>
  <c r="Q74" i="12"/>
  <c r="P74" i="12"/>
  <c r="O74" i="12"/>
  <c r="N74" i="12"/>
  <c r="M74" i="12"/>
  <c r="I74" i="12"/>
  <c r="Y73" i="12"/>
  <c r="V73" i="12"/>
  <c r="U73" i="12"/>
  <c r="T73" i="12"/>
  <c r="S73" i="12"/>
  <c r="R73" i="12"/>
  <c r="Q73" i="12"/>
  <c r="P73" i="12"/>
  <c r="O73" i="12"/>
  <c r="N73" i="12"/>
  <c r="M73" i="12"/>
  <c r="Y72" i="12"/>
  <c r="V72" i="12"/>
  <c r="U72" i="12"/>
  <c r="T72" i="12"/>
  <c r="S72" i="12"/>
  <c r="R72" i="12"/>
  <c r="Q72" i="12"/>
  <c r="P72" i="12"/>
  <c r="O72" i="12"/>
  <c r="N72" i="12"/>
  <c r="M72" i="12"/>
  <c r="Y71" i="12"/>
  <c r="V71" i="12"/>
  <c r="U71" i="12"/>
  <c r="T71" i="12"/>
  <c r="S71" i="12"/>
  <c r="R71" i="12"/>
  <c r="Q71" i="12"/>
  <c r="P71" i="12"/>
  <c r="O71" i="12"/>
  <c r="N71" i="12"/>
  <c r="M71" i="12"/>
  <c r="Y70" i="12"/>
  <c r="V70" i="12"/>
  <c r="U70" i="12"/>
  <c r="T70" i="12"/>
  <c r="S70" i="12"/>
  <c r="R70" i="12"/>
  <c r="Q70" i="12"/>
  <c r="P70" i="12"/>
  <c r="O70" i="12"/>
  <c r="N70" i="12"/>
  <c r="M70" i="12"/>
  <c r="Y69" i="12"/>
  <c r="V69" i="12"/>
  <c r="U69" i="12"/>
  <c r="T69" i="12"/>
  <c r="S69" i="12"/>
  <c r="R69" i="12"/>
  <c r="P69" i="12"/>
  <c r="N69" i="12"/>
  <c r="M69" i="12"/>
  <c r="Y68" i="12"/>
  <c r="V68" i="12"/>
  <c r="U68" i="12"/>
  <c r="T68" i="12"/>
  <c r="S68" i="12"/>
  <c r="R68" i="12"/>
  <c r="Q68" i="12"/>
  <c r="P68" i="12"/>
  <c r="O68" i="12"/>
  <c r="N68" i="12"/>
  <c r="M68" i="12"/>
  <c r="Y67" i="12"/>
  <c r="V67" i="12"/>
  <c r="U67" i="12"/>
  <c r="T67" i="12"/>
  <c r="S67" i="12"/>
  <c r="R67" i="12"/>
  <c r="Q67" i="12"/>
  <c r="P67" i="12"/>
  <c r="O67" i="12"/>
  <c r="N67" i="12"/>
  <c r="M67" i="12"/>
  <c r="I67" i="12"/>
  <c r="Y66" i="12"/>
  <c r="V66" i="12"/>
  <c r="U66" i="12"/>
  <c r="T66" i="12"/>
  <c r="S66" i="12"/>
  <c r="R66" i="12"/>
  <c r="Q66" i="12"/>
  <c r="P66" i="12"/>
  <c r="O66" i="12"/>
  <c r="N66" i="12"/>
  <c r="M66" i="12"/>
  <c r="I66" i="12"/>
  <c r="Y65" i="12"/>
  <c r="V65" i="12"/>
  <c r="U65" i="12"/>
  <c r="T65" i="12"/>
  <c r="S65" i="12"/>
  <c r="R65" i="12"/>
  <c r="Q65" i="12"/>
  <c r="P65" i="12"/>
  <c r="O65" i="12"/>
  <c r="N65" i="12"/>
  <c r="M65" i="12"/>
  <c r="I65" i="12"/>
  <c r="Y64" i="12"/>
  <c r="V64" i="12"/>
  <c r="U64" i="12"/>
  <c r="T64" i="12"/>
  <c r="S64" i="12"/>
  <c r="R64" i="12"/>
  <c r="Q64" i="12"/>
  <c r="P64" i="12"/>
  <c r="O64" i="12"/>
  <c r="N64" i="12"/>
  <c r="M64" i="12"/>
  <c r="I64" i="12"/>
  <c r="Y63" i="12"/>
  <c r="V63" i="12"/>
  <c r="U63" i="12"/>
  <c r="T63" i="12"/>
  <c r="S63" i="12"/>
  <c r="R63" i="12"/>
  <c r="Q63" i="12"/>
  <c r="P63" i="12"/>
  <c r="O63" i="12"/>
  <c r="N63" i="12"/>
  <c r="M63" i="12"/>
  <c r="I63" i="12"/>
  <c r="Y62" i="12"/>
  <c r="V62" i="12"/>
  <c r="U62" i="12"/>
  <c r="T62" i="12"/>
  <c r="S62" i="12"/>
  <c r="R62" i="12"/>
  <c r="Q62" i="12"/>
  <c r="P62" i="12"/>
  <c r="O62" i="12"/>
  <c r="N62" i="12"/>
  <c r="M62" i="12"/>
  <c r="I62" i="12"/>
  <c r="Y61" i="12"/>
  <c r="V61" i="12"/>
  <c r="U61" i="12"/>
  <c r="T61" i="12"/>
  <c r="S61" i="12"/>
  <c r="R61" i="12"/>
  <c r="Q61" i="12"/>
  <c r="P61" i="12"/>
  <c r="O61" i="12"/>
  <c r="N61" i="12"/>
  <c r="M61" i="12"/>
  <c r="I61" i="12"/>
  <c r="Y60" i="12"/>
  <c r="V60" i="12"/>
  <c r="U60" i="12"/>
  <c r="T60" i="12"/>
  <c r="S60" i="12"/>
  <c r="R60" i="12"/>
  <c r="Q60" i="12"/>
  <c r="P60" i="12"/>
  <c r="O60" i="12"/>
  <c r="N60" i="12"/>
  <c r="M60" i="12"/>
  <c r="I60" i="12"/>
  <c r="Y59" i="12"/>
  <c r="V59" i="12"/>
  <c r="U59" i="12"/>
  <c r="T59" i="12"/>
  <c r="S59" i="12"/>
  <c r="R59" i="12"/>
  <c r="Q59" i="12"/>
  <c r="P59" i="12"/>
  <c r="O59" i="12"/>
  <c r="N59" i="12"/>
  <c r="M59" i="12"/>
  <c r="I59" i="12"/>
  <c r="Y58" i="12"/>
  <c r="V58" i="12"/>
  <c r="U58" i="12"/>
  <c r="T58" i="12"/>
  <c r="S58" i="12"/>
  <c r="R58" i="12"/>
  <c r="Q58" i="12"/>
  <c r="P58" i="12"/>
  <c r="O58" i="12"/>
  <c r="N58" i="12"/>
  <c r="M58" i="12"/>
  <c r="I58" i="12"/>
  <c r="Y57" i="12"/>
  <c r="V57" i="12"/>
  <c r="U57" i="12"/>
  <c r="T57" i="12"/>
  <c r="S57" i="12"/>
  <c r="R57" i="12"/>
  <c r="Q57" i="12"/>
  <c r="P57" i="12"/>
  <c r="O57" i="12"/>
  <c r="N57" i="12"/>
  <c r="M57" i="12"/>
  <c r="I57" i="12"/>
  <c r="Y56" i="12"/>
  <c r="V56" i="12"/>
  <c r="U56" i="12"/>
  <c r="T56" i="12"/>
  <c r="S56" i="12"/>
  <c r="R56" i="12"/>
  <c r="Q56" i="12"/>
  <c r="P56" i="12"/>
  <c r="O56" i="12"/>
  <c r="N56" i="12"/>
  <c r="M56" i="12"/>
  <c r="I56" i="12"/>
  <c r="Y55" i="12"/>
  <c r="V55" i="12"/>
  <c r="U55" i="12"/>
  <c r="T55" i="12"/>
  <c r="S55" i="12"/>
  <c r="R55" i="12"/>
  <c r="Q55" i="12"/>
  <c r="P55" i="12"/>
  <c r="O55" i="12"/>
  <c r="N55" i="12"/>
  <c r="M55" i="12"/>
  <c r="I55" i="12"/>
  <c r="Y54" i="12"/>
  <c r="V54" i="12"/>
  <c r="U54" i="12"/>
  <c r="T54" i="12"/>
  <c r="S54" i="12"/>
  <c r="R54" i="12"/>
  <c r="Q54" i="12"/>
  <c r="P54" i="12"/>
  <c r="O54" i="12"/>
  <c r="N54" i="12"/>
  <c r="M54" i="12"/>
  <c r="I54" i="12"/>
  <c r="Y53" i="12"/>
  <c r="V53" i="12"/>
  <c r="U53" i="12"/>
  <c r="T53" i="12"/>
  <c r="S53" i="12"/>
  <c r="R53" i="12"/>
  <c r="Q53" i="12"/>
  <c r="P53" i="12"/>
  <c r="O53" i="12"/>
  <c r="N53" i="12"/>
  <c r="M53" i="12"/>
  <c r="I53" i="12"/>
  <c r="Y52" i="12"/>
  <c r="V52" i="12"/>
  <c r="U52" i="12"/>
  <c r="T52" i="12"/>
  <c r="S52" i="12"/>
  <c r="R52" i="12"/>
  <c r="Q52" i="12"/>
  <c r="P52" i="12"/>
  <c r="O52" i="12"/>
  <c r="N52" i="12"/>
  <c r="M52" i="12"/>
  <c r="I52" i="12"/>
  <c r="Y51" i="12"/>
  <c r="V51" i="12"/>
  <c r="U51" i="12"/>
  <c r="T51" i="12"/>
  <c r="S51" i="12"/>
  <c r="R51" i="12"/>
  <c r="Q51" i="12"/>
  <c r="P51" i="12"/>
  <c r="O51" i="12"/>
  <c r="N51" i="12"/>
  <c r="M51" i="12"/>
  <c r="I51" i="12"/>
  <c r="Y50" i="12"/>
  <c r="V50" i="12"/>
  <c r="U50" i="12"/>
  <c r="T50" i="12"/>
  <c r="S50" i="12"/>
  <c r="R50" i="12"/>
  <c r="Q50" i="12"/>
  <c r="P50" i="12"/>
  <c r="O50" i="12"/>
  <c r="N50" i="12"/>
  <c r="M50" i="12"/>
  <c r="I50" i="12"/>
  <c r="Y49" i="12"/>
  <c r="V49" i="12"/>
  <c r="U49" i="12"/>
  <c r="T49" i="12"/>
  <c r="S49" i="12"/>
  <c r="R49" i="12"/>
  <c r="Q49" i="12"/>
  <c r="P49" i="12"/>
  <c r="O49" i="12"/>
  <c r="N49" i="12"/>
  <c r="M49" i="12"/>
  <c r="I49" i="12"/>
  <c r="Y48" i="12"/>
  <c r="V48" i="12"/>
  <c r="U48" i="12"/>
  <c r="T48" i="12"/>
  <c r="S48" i="12"/>
  <c r="R48" i="12"/>
  <c r="Q48" i="12"/>
  <c r="P48" i="12"/>
  <c r="O48" i="12"/>
  <c r="N48" i="12"/>
  <c r="M48" i="12"/>
  <c r="I48" i="12"/>
  <c r="Y47" i="12"/>
  <c r="V47" i="12"/>
  <c r="U47" i="12"/>
  <c r="T47" i="12"/>
  <c r="S47" i="12"/>
  <c r="R47" i="12"/>
  <c r="Q47" i="12"/>
  <c r="P47" i="12"/>
  <c r="O47" i="12"/>
  <c r="N47" i="12"/>
  <c r="M47" i="12"/>
  <c r="I47" i="12"/>
  <c r="Y46" i="12"/>
  <c r="V46" i="12"/>
  <c r="U46" i="12"/>
  <c r="T46" i="12"/>
  <c r="S46" i="12"/>
  <c r="R46" i="12"/>
  <c r="Q46" i="12"/>
  <c r="P46" i="12"/>
  <c r="O46" i="12"/>
  <c r="N46" i="12"/>
  <c r="M46" i="12"/>
  <c r="I46" i="12"/>
  <c r="Y45" i="12"/>
  <c r="V45" i="12"/>
  <c r="U45" i="12"/>
  <c r="T45" i="12"/>
  <c r="S45" i="12"/>
  <c r="R45" i="12"/>
  <c r="Q45" i="12"/>
  <c r="P45" i="12"/>
  <c r="O45" i="12"/>
  <c r="N45" i="12"/>
  <c r="M45" i="12"/>
  <c r="I45" i="12"/>
  <c r="Y44" i="12"/>
  <c r="V44" i="12"/>
  <c r="U44" i="12"/>
  <c r="T44" i="12"/>
  <c r="S44" i="12"/>
  <c r="R44" i="12"/>
  <c r="Q44" i="12"/>
  <c r="P44" i="12"/>
  <c r="O44" i="12"/>
  <c r="N44" i="12"/>
  <c r="M44" i="12"/>
  <c r="I44" i="12"/>
  <c r="Y43" i="12"/>
  <c r="U43" i="12"/>
  <c r="T43" i="12"/>
  <c r="S43" i="12"/>
  <c r="R43" i="12"/>
  <c r="Q43" i="12"/>
  <c r="P43" i="12"/>
  <c r="O43" i="12"/>
  <c r="N43" i="12"/>
  <c r="M43" i="12"/>
  <c r="I43" i="12"/>
  <c r="Y42" i="12"/>
  <c r="V42" i="12"/>
  <c r="U42" i="12"/>
  <c r="T42" i="12"/>
  <c r="S42" i="12"/>
  <c r="R42" i="12"/>
  <c r="Q42" i="12"/>
  <c r="P42" i="12"/>
  <c r="O42" i="12"/>
  <c r="N42" i="12"/>
  <c r="M42" i="12"/>
  <c r="I42" i="12"/>
  <c r="Y41" i="12"/>
  <c r="V41" i="12"/>
  <c r="U41" i="12"/>
  <c r="T41" i="12"/>
  <c r="S41" i="12"/>
  <c r="R41" i="12"/>
  <c r="Q41" i="12"/>
  <c r="P41" i="12"/>
  <c r="O41" i="12"/>
  <c r="N41" i="12"/>
  <c r="M41" i="12"/>
  <c r="I41" i="12"/>
  <c r="Y40" i="12"/>
  <c r="V40" i="12"/>
  <c r="U40" i="12"/>
  <c r="T40" i="12"/>
  <c r="S40" i="12"/>
  <c r="R40" i="12"/>
  <c r="Q40" i="12"/>
  <c r="P40" i="12"/>
  <c r="O40" i="12"/>
  <c r="N40" i="12"/>
  <c r="M40" i="12"/>
  <c r="I40" i="12"/>
  <c r="Y39" i="12"/>
  <c r="V39" i="12"/>
  <c r="U39" i="12"/>
  <c r="T39" i="12"/>
  <c r="S39" i="12"/>
  <c r="R39" i="12"/>
  <c r="Q39" i="12"/>
  <c r="P39" i="12"/>
  <c r="O39" i="12"/>
  <c r="N39" i="12"/>
  <c r="M39" i="12"/>
  <c r="I39" i="12"/>
  <c r="Y38" i="12"/>
  <c r="V38" i="12"/>
  <c r="U38" i="12"/>
  <c r="T38" i="12"/>
  <c r="S38" i="12"/>
  <c r="R38" i="12"/>
  <c r="Q38" i="12"/>
  <c r="P38" i="12"/>
  <c r="O38" i="12"/>
  <c r="N38" i="12"/>
  <c r="M38" i="12"/>
  <c r="I38" i="12"/>
  <c r="Y37" i="12"/>
  <c r="V37" i="12"/>
  <c r="U37" i="12"/>
  <c r="T37" i="12"/>
  <c r="S37" i="12"/>
  <c r="R37" i="12"/>
  <c r="Q37" i="12"/>
  <c r="P37" i="12"/>
  <c r="O37" i="12"/>
  <c r="N37" i="12"/>
  <c r="M37" i="12"/>
  <c r="I37" i="12"/>
  <c r="Y36" i="12"/>
  <c r="V36" i="12"/>
  <c r="U36" i="12"/>
  <c r="T36" i="12"/>
  <c r="S36" i="12"/>
  <c r="R36" i="12"/>
  <c r="Q36" i="12"/>
  <c r="P36" i="12"/>
  <c r="O36" i="12"/>
  <c r="N36" i="12"/>
  <c r="M36" i="12"/>
  <c r="I36" i="12"/>
  <c r="Y35" i="12"/>
  <c r="V35" i="12"/>
  <c r="U35" i="12"/>
  <c r="T35" i="12"/>
  <c r="S35" i="12"/>
  <c r="R35" i="12"/>
  <c r="Q35" i="12"/>
  <c r="P35" i="12"/>
  <c r="O35" i="12"/>
  <c r="N35" i="12"/>
  <c r="M35" i="12"/>
  <c r="I35" i="12"/>
  <c r="Y34" i="12"/>
  <c r="V34" i="12"/>
  <c r="U34" i="12"/>
  <c r="T34" i="12"/>
  <c r="S34" i="12"/>
  <c r="R34" i="12"/>
  <c r="Q34" i="12"/>
  <c r="P34" i="12"/>
  <c r="O34" i="12"/>
  <c r="N34" i="12"/>
  <c r="M34" i="12"/>
  <c r="I34" i="12"/>
  <c r="Y33" i="12"/>
  <c r="V33" i="12"/>
  <c r="U33" i="12"/>
  <c r="T33" i="12"/>
  <c r="S33" i="12"/>
  <c r="R33" i="12"/>
  <c r="Q33" i="12"/>
  <c r="P33" i="12"/>
  <c r="O33" i="12"/>
  <c r="N33" i="12"/>
  <c r="M33" i="12"/>
  <c r="I33" i="12"/>
  <c r="Y32" i="12"/>
  <c r="V32" i="12"/>
  <c r="U32" i="12"/>
  <c r="T32" i="12"/>
  <c r="S32" i="12"/>
  <c r="R32" i="12"/>
  <c r="Q32" i="12"/>
  <c r="P32" i="12"/>
  <c r="O32" i="12"/>
  <c r="N32" i="12"/>
  <c r="M32" i="12"/>
  <c r="I32" i="12"/>
  <c r="Y31" i="12"/>
  <c r="V31" i="12"/>
  <c r="U31" i="12"/>
  <c r="T31" i="12"/>
  <c r="S31" i="12"/>
  <c r="R31" i="12"/>
  <c r="Q31" i="12"/>
  <c r="P31" i="12"/>
  <c r="O31" i="12"/>
  <c r="N31" i="12"/>
  <c r="M31" i="12"/>
  <c r="I31" i="12"/>
  <c r="Y30" i="12"/>
  <c r="V30" i="12"/>
  <c r="U30" i="12"/>
  <c r="T30" i="12"/>
  <c r="S30" i="12"/>
  <c r="R30" i="12"/>
  <c r="Q30" i="12"/>
  <c r="P30" i="12"/>
  <c r="N30" i="12"/>
  <c r="M30" i="12"/>
  <c r="I30" i="12"/>
  <c r="Y29" i="12"/>
  <c r="V29" i="12"/>
  <c r="U29" i="12"/>
  <c r="T29" i="12"/>
  <c r="S29" i="12"/>
  <c r="R29" i="12"/>
  <c r="Q29" i="12"/>
  <c r="P29" i="12"/>
  <c r="N29" i="12"/>
  <c r="M29" i="12"/>
  <c r="I29" i="12"/>
  <c r="Y28" i="12"/>
  <c r="V28" i="12"/>
  <c r="U28" i="12"/>
  <c r="T28" i="12"/>
  <c r="S28" i="12"/>
  <c r="R28" i="12"/>
  <c r="Q28" i="12"/>
  <c r="P28" i="12"/>
  <c r="O28" i="12"/>
  <c r="N28" i="12"/>
  <c r="M28" i="12"/>
  <c r="I28" i="12"/>
  <c r="Y27" i="12"/>
  <c r="V27" i="12"/>
  <c r="U27" i="12"/>
  <c r="T27" i="12"/>
  <c r="S27" i="12"/>
  <c r="R27" i="12"/>
  <c r="Q27" i="12"/>
  <c r="P27" i="12"/>
  <c r="O27" i="12"/>
  <c r="N27" i="12"/>
  <c r="M27" i="12"/>
  <c r="I27" i="12"/>
  <c r="Y26" i="12"/>
  <c r="V26" i="12"/>
  <c r="U26" i="12"/>
  <c r="T26" i="12"/>
  <c r="S26" i="12"/>
  <c r="R26" i="12"/>
  <c r="Q26" i="12"/>
  <c r="P26" i="12"/>
  <c r="O26" i="12"/>
  <c r="N26" i="12"/>
  <c r="M26" i="12"/>
  <c r="I26" i="12"/>
  <c r="Y25" i="12"/>
  <c r="V25" i="12"/>
  <c r="U25" i="12"/>
  <c r="T25" i="12"/>
  <c r="S25" i="12"/>
  <c r="R25" i="12"/>
  <c r="Q25" i="12"/>
  <c r="P25" i="12"/>
  <c r="O25" i="12"/>
  <c r="N25" i="12"/>
  <c r="M25" i="12"/>
  <c r="I25" i="12"/>
  <c r="Y24" i="12"/>
  <c r="V24" i="12"/>
  <c r="U24" i="12"/>
  <c r="T24" i="12"/>
  <c r="S24" i="12"/>
  <c r="R24" i="12"/>
  <c r="Q24" i="12"/>
  <c r="P24" i="12"/>
  <c r="O24" i="12"/>
  <c r="N24" i="12"/>
  <c r="M24" i="12"/>
  <c r="I24" i="12"/>
  <c r="Y23" i="12"/>
  <c r="V23" i="12"/>
  <c r="U23" i="12"/>
  <c r="T23" i="12"/>
  <c r="S23" i="12"/>
  <c r="R23" i="12"/>
  <c r="Q23" i="12"/>
  <c r="P23" i="12"/>
  <c r="O23" i="12"/>
  <c r="N23" i="12"/>
  <c r="M23" i="12"/>
  <c r="I23" i="12"/>
  <c r="Y22" i="12"/>
  <c r="V22" i="12"/>
  <c r="U22" i="12"/>
  <c r="T22" i="12"/>
  <c r="S22" i="12"/>
  <c r="R22" i="12"/>
  <c r="Q22" i="12"/>
  <c r="P22" i="12"/>
  <c r="O22" i="12"/>
  <c r="N22" i="12"/>
  <c r="M22" i="12"/>
  <c r="I22" i="12"/>
  <c r="Y21" i="12"/>
  <c r="V21" i="12"/>
  <c r="U21" i="12"/>
  <c r="T21" i="12"/>
  <c r="S21" i="12"/>
  <c r="R21" i="12"/>
  <c r="Q21" i="12"/>
  <c r="P21" i="12"/>
  <c r="O21" i="12"/>
  <c r="N21" i="12"/>
  <c r="M21" i="12"/>
  <c r="I21" i="12"/>
  <c r="Y20" i="12"/>
  <c r="V20" i="12"/>
  <c r="U20" i="12"/>
  <c r="T20" i="12"/>
  <c r="S20" i="12"/>
  <c r="R20" i="12"/>
  <c r="Q20" i="12"/>
  <c r="P20" i="12"/>
  <c r="O20" i="12"/>
  <c r="N20" i="12"/>
  <c r="M20" i="12"/>
  <c r="I20" i="12"/>
  <c r="Y19" i="12"/>
  <c r="V19" i="12"/>
  <c r="U19" i="12"/>
  <c r="T19" i="12"/>
  <c r="S19" i="12"/>
  <c r="R19" i="12"/>
  <c r="Q19" i="12"/>
  <c r="P19" i="12"/>
  <c r="O19" i="12"/>
  <c r="N19" i="12"/>
  <c r="M19" i="12"/>
  <c r="Y18" i="12"/>
  <c r="V18" i="12"/>
  <c r="U18" i="12"/>
  <c r="T18" i="12"/>
  <c r="S18" i="12"/>
  <c r="R18" i="12"/>
  <c r="Q18" i="12"/>
  <c r="P18" i="12"/>
  <c r="O18" i="12"/>
  <c r="N18" i="12"/>
  <c r="M18" i="12"/>
  <c r="Y17" i="12"/>
  <c r="V17" i="12"/>
  <c r="U17" i="12"/>
  <c r="T17" i="12"/>
  <c r="S17" i="12"/>
  <c r="R17" i="12"/>
  <c r="Q17" i="12"/>
  <c r="P17" i="12"/>
  <c r="O17" i="12"/>
  <c r="N17" i="12"/>
  <c r="M17" i="12"/>
  <c r="Y16" i="12"/>
  <c r="V16" i="12"/>
  <c r="U16" i="12"/>
  <c r="T16" i="12"/>
  <c r="S16" i="12"/>
  <c r="R16" i="12"/>
  <c r="Q16" i="12"/>
  <c r="P16" i="12"/>
  <c r="O16" i="12"/>
  <c r="M16" i="12"/>
  <c r="Y15" i="12"/>
  <c r="V15" i="12"/>
  <c r="U15" i="12"/>
  <c r="T15" i="12"/>
  <c r="S15" i="12"/>
  <c r="R15" i="12"/>
  <c r="Q15" i="12"/>
  <c r="P15" i="12"/>
  <c r="O15" i="12"/>
  <c r="N15" i="12"/>
  <c r="M15" i="12"/>
  <c r="I15" i="12"/>
  <c r="Y14" i="12"/>
  <c r="V14" i="12"/>
  <c r="U14" i="12"/>
  <c r="T14" i="12"/>
  <c r="S14" i="12"/>
  <c r="R14" i="12"/>
  <c r="Q14" i="12"/>
  <c r="P14" i="12"/>
  <c r="O14" i="12"/>
  <c r="N14" i="12"/>
  <c r="M14" i="12"/>
  <c r="I14" i="12"/>
  <c r="Y13" i="12"/>
  <c r="V13" i="12"/>
  <c r="U13" i="12"/>
  <c r="T13" i="12"/>
  <c r="S13" i="12"/>
  <c r="R13" i="12"/>
  <c r="Q13" i="12"/>
  <c r="P13" i="12"/>
  <c r="O13" i="12"/>
  <c r="N13" i="12"/>
  <c r="M13" i="12"/>
  <c r="I13" i="12"/>
  <c r="Y12" i="12"/>
  <c r="V12" i="12"/>
  <c r="U12" i="12"/>
  <c r="T12" i="12"/>
  <c r="S12" i="12"/>
  <c r="R12" i="12"/>
  <c r="Q12" i="12"/>
  <c r="P12" i="12"/>
  <c r="O12" i="12"/>
  <c r="N12" i="12"/>
  <c r="M12" i="12"/>
  <c r="I12" i="12"/>
  <c r="Y11" i="12"/>
  <c r="V11" i="12"/>
  <c r="U11" i="12"/>
  <c r="T11" i="12"/>
  <c r="S11" i="12"/>
  <c r="R11" i="12"/>
  <c r="Q11" i="12"/>
  <c r="P11" i="12"/>
  <c r="O11" i="12"/>
  <c r="N11" i="12"/>
  <c r="M11" i="12"/>
  <c r="I11" i="12"/>
  <c r="Y10" i="12"/>
  <c r="V10" i="12"/>
  <c r="U10" i="12"/>
  <c r="T10" i="12"/>
  <c r="S10" i="12"/>
  <c r="R10" i="12"/>
  <c r="Q10" i="12"/>
  <c r="P10" i="12"/>
  <c r="O10" i="12"/>
  <c r="N10" i="12"/>
  <c r="M10" i="12"/>
  <c r="I10" i="12"/>
  <c r="Y9" i="12"/>
  <c r="V9" i="12"/>
  <c r="U9" i="12"/>
  <c r="T9" i="12"/>
  <c r="S9" i="12"/>
  <c r="R9" i="12"/>
  <c r="Q9" i="12"/>
  <c r="P9" i="12"/>
  <c r="O9" i="12"/>
  <c r="N9" i="12"/>
  <c r="M9" i="12"/>
  <c r="I9" i="12"/>
  <c r="Y8" i="12"/>
  <c r="V8" i="12"/>
  <c r="U8" i="12"/>
  <c r="T8" i="12"/>
  <c r="S8" i="12"/>
  <c r="R8" i="12"/>
  <c r="Q8" i="12"/>
  <c r="P8" i="12"/>
  <c r="O8" i="12"/>
  <c r="N8" i="12"/>
  <c r="M8" i="12"/>
  <c r="I8" i="12"/>
  <c r="Y7" i="12"/>
  <c r="V7" i="12"/>
  <c r="U7" i="12"/>
  <c r="T7" i="12"/>
  <c r="S7" i="12"/>
  <c r="R7" i="12"/>
  <c r="Q7" i="12"/>
  <c r="P7" i="12"/>
  <c r="O7" i="12"/>
  <c r="N7" i="12"/>
  <c r="M7" i="12"/>
  <c r="I7" i="12"/>
  <c r="Y6" i="12"/>
  <c r="V6" i="12"/>
  <c r="U6" i="12"/>
  <c r="T6" i="12"/>
  <c r="S6" i="12"/>
  <c r="R6" i="12"/>
  <c r="Q6" i="12"/>
  <c r="P6" i="12"/>
  <c r="O6" i="12"/>
  <c r="N6" i="12"/>
  <c r="M6" i="12"/>
  <c r="I6" i="12"/>
  <c r="Y5" i="12"/>
  <c r="V5" i="12"/>
  <c r="U5" i="12"/>
  <c r="T5" i="12"/>
  <c r="S5" i="12"/>
  <c r="R5" i="12"/>
  <c r="Q5" i="12"/>
  <c r="P5" i="12"/>
  <c r="O5" i="12"/>
  <c r="N5" i="12"/>
  <c r="M5" i="12"/>
  <c r="I5" i="12"/>
  <c r="Y4" i="12"/>
  <c r="V4" i="12"/>
  <c r="U4" i="12"/>
  <c r="T4" i="12"/>
  <c r="S4" i="12"/>
  <c r="R4" i="12"/>
  <c r="Q4" i="12"/>
  <c r="P4" i="12"/>
  <c r="O4" i="12"/>
  <c r="N4" i="12"/>
  <c r="M4" i="12"/>
  <c r="I4" i="12"/>
  <c r="Y3" i="12"/>
  <c r="V3" i="12"/>
  <c r="U3" i="12"/>
  <c r="T3" i="12"/>
  <c r="S3" i="12"/>
  <c r="R3" i="12"/>
  <c r="Q3" i="12"/>
  <c r="P3" i="12"/>
  <c r="O3" i="12"/>
  <c r="N3" i="12"/>
  <c r="M3" i="12"/>
  <c r="I3" i="12"/>
  <c r="D5" i="9"/>
  <c r="J18" i="14"/>
  <c r="F5" i="18"/>
  <c r="AH11" i="18"/>
  <c r="AC11" i="18"/>
  <c r="AH10" i="18"/>
  <c r="AC10" i="18"/>
  <c r="AH9" i="18"/>
  <c r="AC9" i="18"/>
  <c r="AH8" i="18"/>
  <c r="AC8" i="18"/>
  <c r="AH7" i="18"/>
  <c r="AC7" i="18"/>
  <c r="AH6" i="18"/>
  <c r="AC6" i="18"/>
  <c r="AH5" i="18"/>
  <c r="AC5" i="18"/>
  <c r="AH4" i="18"/>
  <c r="AC4" i="18"/>
  <c r="AH3" i="18"/>
  <c r="AC3" i="18"/>
  <c r="AG2" i="18"/>
  <c r="AE2" i="18"/>
  <c r="AB2" i="18"/>
  <c r="AA2" i="18"/>
  <c r="Z2" i="18"/>
  <c r="E5" i="9" l="1"/>
  <c r="G5" i="9" s="1"/>
  <c r="AC2" i="18"/>
  <c r="AH2" i="18"/>
  <c r="J117" i="14"/>
  <c r="C5" i="9" l="1"/>
  <c r="O5" i="9" l="1"/>
  <c r="J125" i="16"/>
  <c r="P5" i="9" l="1"/>
  <c r="C13" i="9"/>
  <c r="AE3" i="14"/>
  <c r="J103" i="16"/>
  <c r="J104" i="16"/>
  <c r="J105" i="16"/>
  <c r="J106" i="16"/>
  <c r="J107" i="16"/>
  <c r="J108" i="16"/>
  <c r="J98" i="16"/>
  <c r="V106" i="15"/>
  <c r="V107" i="15"/>
  <c r="V108" i="15"/>
  <c r="V109" i="15"/>
  <c r="V110" i="15"/>
  <c r="V111" i="15"/>
  <c r="V112" i="15"/>
  <c r="V113" i="15"/>
  <c r="V114" i="15"/>
  <c r="V115" i="15"/>
  <c r="V116" i="15"/>
  <c r="V117" i="15"/>
  <c r="V118" i="15"/>
  <c r="V119" i="15"/>
  <c r="V120" i="15"/>
  <c r="V121" i="15"/>
  <c r="V122" i="15"/>
  <c r="V123" i="15"/>
  <c r="V124" i="15"/>
  <c r="V125" i="15"/>
  <c r="V126" i="15"/>
  <c r="V127" i="15"/>
  <c r="V128" i="15"/>
  <c r="V129" i="15"/>
  <c r="V130" i="15"/>
  <c r="V131" i="15"/>
  <c r="V132" i="15"/>
  <c r="V133" i="15"/>
  <c r="V134" i="15"/>
  <c r="V135" i="15"/>
  <c r="V136" i="15"/>
  <c r="V137" i="15"/>
  <c r="V138" i="15"/>
  <c r="V139" i="15"/>
  <c r="V140" i="15"/>
  <c r="V141" i="15"/>
  <c r="V142" i="15"/>
  <c r="V143" i="15"/>
  <c r="V144" i="15"/>
  <c r="V145" i="15"/>
  <c r="V146" i="15"/>
  <c r="V147" i="15"/>
  <c r="V148" i="15"/>
  <c r="V149" i="15"/>
  <c r="V150" i="15"/>
  <c r="V151" i="15"/>
  <c r="V152" i="15"/>
  <c r="V153" i="15"/>
  <c r="V154" i="15"/>
  <c r="V155" i="15"/>
  <c r="V156" i="15"/>
  <c r="V157" i="15"/>
  <c r="V158" i="15"/>
  <c r="V159" i="15"/>
  <c r="V160" i="15"/>
  <c r="V161" i="15"/>
  <c r="V162" i="15"/>
  <c r="V163" i="15"/>
  <c r="V164" i="15"/>
  <c r="V165" i="15"/>
  <c r="V166" i="15"/>
  <c r="V167" i="15"/>
  <c r="V168" i="15"/>
  <c r="V169" i="15"/>
  <c r="V170" i="15"/>
  <c r="V171" i="15"/>
  <c r="V172" i="15"/>
  <c r="V173" i="15"/>
  <c r="V174" i="15"/>
  <c r="V175" i="15"/>
  <c r="V176" i="15"/>
  <c r="V177" i="15"/>
  <c r="V178" i="15"/>
  <c r="V179" i="15"/>
  <c r="V180" i="15"/>
  <c r="V181" i="15"/>
  <c r="V182" i="15"/>
  <c r="V183" i="15"/>
  <c r="V184" i="15"/>
  <c r="V185" i="15"/>
  <c r="V186" i="15"/>
  <c r="V187" i="15"/>
  <c r="V188" i="15"/>
  <c r="V189" i="15"/>
  <c r="V190" i="15"/>
  <c r="V191" i="15"/>
  <c r="V192" i="15"/>
  <c r="V193" i="15"/>
  <c r="V194" i="15"/>
  <c r="V195" i="15"/>
  <c r="V196" i="15"/>
  <c r="V197" i="15"/>
  <c r="V198" i="15"/>
  <c r="V199" i="15"/>
  <c r="V200" i="15"/>
  <c r="V201" i="15"/>
  <c r="V202" i="15"/>
  <c r="V203" i="15"/>
  <c r="V204" i="15"/>
  <c r="V205" i="15"/>
  <c r="V206" i="15"/>
  <c r="V207" i="15"/>
  <c r="V208" i="15"/>
  <c r="V209" i="15"/>
  <c r="V210" i="15"/>
  <c r="V211" i="15"/>
  <c r="V212" i="15"/>
  <c r="V213" i="15"/>
  <c r="V214" i="15"/>
  <c r="V215" i="15"/>
  <c r="V216" i="15"/>
  <c r="V217" i="15"/>
  <c r="V218" i="15"/>
  <c r="V219" i="15"/>
  <c r="V220" i="15"/>
  <c r="V221" i="15"/>
  <c r="V222" i="15"/>
  <c r="V223" i="15"/>
  <c r="V224" i="15"/>
  <c r="V225" i="15"/>
  <c r="V226" i="15"/>
  <c r="V227" i="15"/>
  <c r="V228" i="15"/>
  <c r="V229" i="15"/>
  <c r="V230" i="15"/>
  <c r="V231" i="15"/>
  <c r="V232" i="15"/>
  <c r="V233" i="15"/>
  <c r="V234" i="15"/>
  <c r="V235" i="15"/>
  <c r="V236" i="15"/>
  <c r="V237" i="15"/>
  <c r="V238" i="15"/>
  <c r="V239" i="15"/>
  <c r="V240" i="15"/>
  <c r="V241" i="15"/>
  <c r="V242" i="15"/>
  <c r="V243" i="15"/>
  <c r="V244" i="15"/>
  <c r="V245" i="15"/>
  <c r="V246" i="15"/>
  <c r="V247" i="15"/>
  <c r="V248" i="15"/>
  <c r="V249" i="15"/>
  <c r="V250" i="15"/>
  <c r="V251" i="15"/>
  <c r="V252" i="15"/>
  <c r="V253" i="15"/>
  <c r="V254" i="15"/>
  <c r="V255" i="15"/>
  <c r="V256" i="15"/>
  <c r="V257" i="15"/>
  <c r="V258" i="15"/>
  <c r="V259" i="15"/>
  <c r="V260" i="15"/>
  <c r="V261" i="15"/>
  <c r="V262" i="15"/>
  <c r="V263" i="15"/>
  <c r="V264" i="15"/>
  <c r="V265" i="15"/>
  <c r="V266" i="15"/>
  <c r="V267" i="15"/>
  <c r="V268" i="15"/>
  <c r="V269" i="15"/>
  <c r="V270" i="15"/>
  <c r="V271" i="15"/>
  <c r="V272" i="15"/>
  <c r="V273" i="15"/>
  <c r="V274" i="15"/>
  <c r="V275" i="15"/>
  <c r="V276" i="15"/>
  <c r="V277" i="15"/>
  <c r="V278" i="15"/>
  <c r="V279" i="15"/>
  <c r="V280" i="15"/>
  <c r="V281" i="15"/>
  <c r="V282" i="15"/>
  <c r="V283" i="15"/>
  <c r="V284" i="15"/>
  <c r="V285" i="15"/>
  <c r="V286" i="15"/>
  <c r="V287" i="15"/>
  <c r="V288" i="15"/>
  <c r="V289" i="15"/>
  <c r="V290" i="15"/>
  <c r="V291" i="15"/>
  <c r="V292" i="15"/>
  <c r="V293" i="15"/>
  <c r="V294" i="15"/>
  <c r="V295" i="15"/>
  <c r="V296" i="15"/>
  <c r="V297" i="15"/>
  <c r="V298" i="15"/>
  <c r="V299" i="15"/>
  <c r="V300" i="15"/>
  <c r="V301" i="15"/>
  <c r="V302" i="15"/>
  <c r="V303" i="15"/>
  <c r="V304" i="15"/>
  <c r="V305" i="15"/>
  <c r="V306" i="15"/>
  <c r="V307" i="15"/>
  <c r="V308" i="15"/>
  <c r="V309" i="15"/>
  <c r="V310" i="15"/>
  <c r="V311" i="15"/>
  <c r="V312" i="15"/>
  <c r="V313" i="15"/>
  <c r="V314" i="15"/>
  <c r="V315" i="15"/>
  <c r="V316" i="15"/>
  <c r="V317" i="15"/>
  <c r="V318" i="15"/>
  <c r="V319" i="15"/>
  <c r="V320" i="15"/>
  <c r="V321" i="15"/>
  <c r="V322" i="15"/>
  <c r="V323" i="15"/>
  <c r="U106" i="15"/>
  <c r="U107" i="15"/>
  <c r="U108" i="15"/>
  <c r="U109" i="15"/>
  <c r="U110" i="15"/>
  <c r="U111" i="15"/>
  <c r="U112" i="15"/>
  <c r="U113" i="15"/>
  <c r="U114" i="15"/>
  <c r="U115" i="15"/>
  <c r="U116" i="15"/>
  <c r="U117" i="15"/>
  <c r="U118" i="15"/>
  <c r="U119" i="15"/>
  <c r="U120" i="15"/>
  <c r="U121" i="15"/>
  <c r="U122" i="15"/>
  <c r="U123" i="15"/>
  <c r="U124" i="15"/>
  <c r="U125" i="15"/>
  <c r="U126" i="15"/>
  <c r="U127" i="15"/>
  <c r="U128" i="15"/>
  <c r="U129" i="15"/>
  <c r="U130" i="15"/>
  <c r="U131" i="15"/>
  <c r="U132" i="15"/>
  <c r="U133" i="15"/>
  <c r="U134" i="15"/>
  <c r="U135" i="15"/>
  <c r="U136" i="15"/>
  <c r="U137" i="15"/>
  <c r="U138" i="15"/>
  <c r="U139" i="15"/>
  <c r="U140" i="15"/>
  <c r="U141" i="15"/>
  <c r="U142" i="15"/>
  <c r="U143" i="15"/>
  <c r="U144" i="15"/>
  <c r="U145" i="15"/>
  <c r="U146" i="15"/>
  <c r="U147" i="15"/>
  <c r="U148" i="15"/>
  <c r="U149" i="15"/>
  <c r="U150" i="15"/>
  <c r="U151" i="15"/>
  <c r="U152" i="15"/>
  <c r="U153" i="15"/>
  <c r="U154" i="15"/>
  <c r="U155" i="15"/>
  <c r="U156" i="15"/>
  <c r="U157" i="15"/>
  <c r="U158" i="15"/>
  <c r="U159" i="15"/>
  <c r="U160" i="15"/>
  <c r="U161" i="15"/>
  <c r="U162" i="15"/>
  <c r="U163" i="15"/>
  <c r="U164" i="15"/>
  <c r="U165" i="15"/>
  <c r="U166" i="15"/>
  <c r="U167" i="15"/>
  <c r="U168" i="15"/>
  <c r="U169" i="15"/>
  <c r="U170" i="15"/>
  <c r="U171" i="15"/>
  <c r="U172" i="15"/>
  <c r="U173" i="15"/>
  <c r="U174" i="15"/>
  <c r="U175" i="15"/>
  <c r="U176" i="15"/>
  <c r="U177" i="15"/>
  <c r="U178" i="15"/>
  <c r="U179" i="15"/>
  <c r="U180" i="15"/>
  <c r="U181" i="15"/>
  <c r="U182" i="15"/>
  <c r="U183" i="15"/>
  <c r="U184" i="15"/>
  <c r="U185" i="15"/>
  <c r="U186" i="15"/>
  <c r="U187" i="15"/>
  <c r="U188" i="15"/>
  <c r="U189" i="15"/>
  <c r="U190" i="15"/>
  <c r="U191" i="15"/>
  <c r="U192" i="15"/>
  <c r="U193" i="15"/>
  <c r="U194" i="15"/>
  <c r="U195" i="15"/>
  <c r="U196" i="15"/>
  <c r="U197" i="15"/>
  <c r="U198" i="15"/>
  <c r="U199" i="15"/>
  <c r="U200" i="15"/>
  <c r="U201" i="15"/>
  <c r="U202" i="15"/>
  <c r="U203" i="15"/>
  <c r="U204" i="15"/>
  <c r="U205" i="15"/>
  <c r="U206" i="15"/>
  <c r="U207" i="15"/>
  <c r="U208" i="15"/>
  <c r="U209" i="15"/>
  <c r="U210" i="15"/>
  <c r="U211" i="15"/>
  <c r="U212" i="15"/>
  <c r="U213" i="15"/>
  <c r="U214" i="15"/>
  <c r="U215" i="15"/>
  <c r="U216" i="15"/>
  <c r="U217" i="15"/>
  <c r="U218" i="15"/>
  <c r="U219" i="15"/>
  <c r="U220" i="15"/>
  <c r="U221" i="15"/>
  <c r="U222" i="15"/>
  <c r="U223" i="15"/>
  <c r="U224" i="15"/>
  <c r="U225" i="15"/>
  <c r="U226" i="15"/>
  <c r="U227" i="15"/>
  <c r="U228" i="15"/>
  <c r="U229" i="15"/>
  <c r="U230" i="15"/>
  <c r="U231" i="15"/>
  <c r="U232" i="15"/>
  <c r="U233" i="15"/>
  <c r="U234" i="15"/>
  <c r="U235" i="15"/>
  <c r="U236" i="15"/>
  <c r="U237" i="15"/>
  <c r="U238" i="15"/>
  <c r="U239" i="15"/>
  <c r="U240" i="15"/>
  <c r="U241" i="15"/>
  <c r="U242" i="15"/>
  <c r="U243" i="15"/>
  <c r="U244" i="15"/>
  <c r="U245" i="15"/>
  <c r="U246" i="15"/>
  <c r="U247" i="15"/>
  <c r="U248" i="15"/>
  <c r="U249" i="15"/>
  <c r="U250" i="15"/>
  <c r="U251" i="15"/>
  <c r="U252" i="15"/>
  <c r="U253" i="15"/>
  <c r="U254" i="15"/>
  <c r="U255" i="15"/>
  <c r="U256" i="15"/>
  <c r="U257" i="15"/>
  <c r="U258" i="15"/>
  <c r="U259" i="15"/>
  <c r="U260" i="15"/>
  <c r="U261" i="15"/>
  <c r="U262" i="15"/>
  <c r="U263" i="15"/>
  <c r="U264" i="15"/>
  <c r="U265" i="15"/>
  <c r="U266" i="15"/>
  <c r="U267" i="15"/>
  <c r="U268" i="15"/>
  <c r="U269" i="15"/>
  <c r="U270" i="15"/>
  <c r="U271" i="15"/>
  <c r="U272" i="15"/>
  <c r="U273" i="15"/>
  <c r="U274" i="15"/>
  <c r="U275" i="15"/>
  <c r="U276" i="15"/>
  <c r="U277" i="15"/>
  <c r="U278" i="15"/>
  <c r="U279" i="15"/>
  <c r="U280" i="15"/>
  <c r="U281" i="15"/>
  <c r="U282" i="15"/>
  <c r="U283" i="15"/>
  <c r="U284" i="15"/>
  <c r="U285" i="15"/>
  <c r="U286" i="15"/>
  <c r="U287" i="15"/>
  <c r="U288" i="15"/>
  <c r="U289" i="15"/>
  <c r="U290" i="15"/>
  <c r="U291" i="15"/>
  <c r="U292" i="15"/>
  <c r="U293" i="15"/>
  <c r="U294" i="15"/>
  <c r="U295" i="15"/>
  <c r="U296" i="15"/>
  <c r="U297" i="15"/>
  <c r="U298" i="15"/>
  <c r="U299" i="15"/>
  <c r="U300" i="15"/>
  <c r="U301" i="15"/>
  <c r="U302" i="15"/>
  <c r="U303" i="15"/>
  <c r="U304" i="15"/>
  <c r="U305" i="15"/>
  <c r="U306" i="15"/>
  <c r="U307" i="15"/>
  <c r="U308" i="15"/>
  <c r="U309" i="15"/>
  <c r="U310" i="15"/>
  <c r="U311" i="15"/>
  <c r="U312" i="15"/>
  <c r="U313" i="15"/>
  <c r="U314" i="15"/>
  <c r="U315" i="15"/>
  <c r="U316" i="15"/>
  <c r="U317" i="15"/>
  <c r="U318" i="15"/>
  <c r="U319" i="15"/>
  <c r="U320" i="15"/>
  <c r="U321" i="15"/>
  <c r="U322" i="15"/>
  <c r="U323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J256" i="15"/>
  <c r="J257" i="15"/>
  <c r="J258" i="15"/>
  <c r="J259" i="15"/>
  <c r="J260" i="15"/>
  <c r="J261" i="15"/>
  <c r="J262" i="15"/>
  <c r="J263" i="15"/>
  <c r="J264" i="15"/>
  <c r="J265" i="15"/>
  <c r="J266" i="15"/>
  <c r="J267" i="15"/>
  <c r="J268" i="15"/>
  <c r="J269" i="15"/>
  <c r="J270" i="15"/>
  <c r="J271" i="15"/>
  <c r="J272" i="15"/>
  <c r="J273" i="15"/>
  <c r="J274" i="15"/>
  <c r="J275" i="15"/>
  <c r="J276" i="15"/>
  <c r="J277" i="15"/>
  <c r="J278" i="15"/>
  <c r="J279" i="15"/>
  <c r="J280" i="15"/>
  <c r="J281" i="15"/>
  <c r="J282" i="15"/>
  <c r="J283" i="15"/>
  <c r="J284" i="15"/>
  <c r="J285" i="15"/>
  <c r="J286" i="15"/>
  <c r="J287" i="15"/>
  <c r="J288" i="15"/>
  <c r="J289" i="15"/>
  <c r="J290" i="15"/>
  <c r="J291" i="15"/>
  <c r="J292" i="15"/>
  <c r="J293" i="15"/>
  <c r="J294" i="15"/>
  <c r="J295" i="15"/>
  <c r="J296" i="15"/>
  <c r="J297" i="15"/>
  <c r="J298" i="15"/>
  <c r="J299" i="15"/>
  <c r="J300" i="15"/>
  <c r="J301" i="15"/>
  <c r="J302" i="15"/>
  <c r="J303" i="15"/>
  <c r="J304" i="15"/>
  <c r="J305" i="15"/>
  <c r="J306" i="15"/>
  <c r="J307" i="15"/>
  <c r="J308" i="15"/>
  <c r="J309" i="15"/>
  <c r="J310" i="15"/>
  <c r="J311" i="15"/>
  <c r="J312" i="15"/>
  <c r="J313" i="15"/>
  <c r="J314" i="15"/>
  <c r="J315" i="15"/>
  <c r="J316" i="15"/>
  <c r="J317" i="15"/>
  <c r="J318" i="15"/>
  <c r="J319" i="15"/>
  <c r="J320" i="15"/>
  <c r="J321" i="15"/>
  <c r="J322" i="15"/>
  <c r="J323" i="15"/>
  <c r="J6" i="14"/>
  <c r="J7" i="14"/>
  <c r="J8" i="14"/>
  <c r="J9" i="14"/>
  <c r="J10" i="14"/>
  <c r="J11" i="14"/>
  <c r="J12" i="14"/>
  <c r="J13" i="14"/>
  <c r="J14" i="14"/>
  <c r="J15" i="14"/>
  <c r="J16" i="14"/>
  <c r="J17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2" i="14"/>
  <c r="J63" i="14"/>
  <c r="J65" i="14"/>
  <c r="J66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2" i="14"/>
  <c r="J145" i="14"/>
  <c r="J146" i="14"/>
  <c r="J147" i="14"/>
  <c r="J148" i="14"/>
  <c r="J149" i="14"/>
  <c r="J150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J225" i="14"/>
  <c r="J226" i="14"/>
  <c r="J227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51" i="14"/>
  <c r="J252" i="14"/>
  <c r="J253" i="14"/>
  <c r="J254" i="14"/>
  <c r="J255" i="14"/>
  <c r="J256" i="14"/>
  <c r="J257" i="14"/>
  <c r="J258" i="14"/>
  <c r="J259" i="14"/>
  <c r="J260" i="14"/>
  <c r="J261" i="14"/>
  <c r="J262" i="14"/>
  <c r="J263" i="14"/>
  <c r="J264" i="14"/>
  <c r="J265" i="14"/>
  <c r="J266" i="14"/>
  <c r="J267" i="14"/>
  <c r="J268" i="14"/>
  <c r="J269" i="14"/>
  <c r="J270" i="14"/>
  <c r="J271" i="14"/>
  <c r="J272" i="14"/>
  <c r="J273" i="14"/>
  <c r="J274" i="14"/>
  <c r="J275" i="14"/>
  <c r="J276" i="14"/>
  <c r="J277" i="14"/>
  <c r="J278" i="14"/>
  <c r="J279" i="14"/>
  <c r="J280" i="14"/>
  <c r="J281" i="14"/>
  <c r="J282" i="14"/>
  <c r="J283" i="14"/>
  <c r="J284" i="14"/>
  <c r="J285" i="14"/>
  <c r="J286" i="14"/>
  <c r="J287" i="14"/>
  <c r="J288" i="14"/>
  <c r="J289" i="14"/>
  <c r="J290" i="14"/>
  <c r="J291" i="14"/>
  <c r="J292" i="14"/>
  <c r="J293" i="14"/>
  <c r="J294" i="14"/>
  <c r="J295" i="14"/>
  <c r="J296" i="14"/>
  <c r="J297" i="14"/>
  <c r="J298" i="14"/>
  <c r="J299" i="14"/>
  <c r="J300" i="14"/>
  <c r="J301" i="14"/>
  <c r="J302" i="14"/>
  <c r="J303" i="14"/>
  <c r="J304" i="14"/>
  <c r="J305" i="14"/>
  <c r="J306" i="14"/>
  <c r="J307" i="14"/>
  <c r="J308" i="14"/>
  <c r="J309" i="14"/>
  <c r="J310" i="14"/>
  <c r="J311" i="14"/>
  <c r="J312" i="14"/>
  <c r="J313" i="14"/>
  <c r="J314" i="14"/>
  <c r="J315" i="14"/>
  <c r="J316" i="14"/>
  <c r="J317" i="14"/>
  <c r="J318" i="14"/>
  <c r="J319" i="14"/>
  <c r="J320" i="14"/>
  <c r="J321" i="14"/>
  <c r="J322" i="14"/>
  <c r="J323" i="14"/>
  <c r="J324" i="14"/>
  <c r="J5" i="14"/>
  <c r="J4" i="14"/>
  <c r="V5" i="14"/>
  <c r="U5" i="14"/>
  <c r="U6" i="14"/>
  <c r="U7" i="14"/>
  <c r="V4" i="14"/>
  <c r="U4" i="14"/>
  <c r="J14" i="16"/>
  <c r="J13" i="16"/>
  <c r="J12" i="16"/>
  <c r="U2" i="17"/>
  <c r="V2" i="17"/>
  <c r="D7" i="9" s="1"/>
  <c r="G3" i="17"/>
  <c r="H3" i="17"/>
  <c r="I3" i="17"/>
  <c r="J3" i="17"/>
  <c r="K3" i="17"/>
  <c r="L3" i="17"/>
  <c r="M3" i="17"/>
  <c r="N3" i="17"/>
  <c r="O3" i="17"/>
  <c r="G4" i="17"/>
  <c r="H4" i="17"/>
  <c r="I4" i="17"/>
  <c r="J4" i="17"/>
  <c r="K4" i="17"/>
  <c r="L4" i="17"/>
  <c r="M4" i="17"/>
  <c r="N4" i="17"/>
  <c r="O4" i="17"/>
  <c r="G5" i="17"/>
  <c r="H5" i="17"/>
  <c r="I5" i="17"/>
  <c r="J5" i="17"/>
  <c r="K5" i="17"/>
  <c r="L5" i="17"/>
  <c r="M5" i="17"/>
  <c r="N5" i="17"/>
  <c r="O5" i="17"/>
  <c r="G6" i="17"/>
  <c r="H6" i="17"/>
  <c r="I6" i="17"/>
  <c r="J6" i="17"/>
  <c r="K6" i="17"/>
  <c r="L6" i="17"/>
  <c r="M6" i="17"/>
  <c r="N6" i="17"/>
  <c r="O6" i="17"/>
  <c r="G9" i="17"/>
  <c r="H9" i="17"/>
  <c r="I9" i="17"/>
  <c r="J9" i="17"/>
  <c r="K9" i="17"/>
  <c r="L9" i="17"/>
  <c r="M9" i="17"/>
  <c r="N9" i="17"/>
  <c r="O9" i="17"/>
  <c r="G8" i="17"/>
  <c r="H8" i="17"/>
  <c r="I8" i="17"/>
  <c r="J8" i="17"/>
  <c r="K8" i="17"/>
  <c r="L8" i="17"/>
  <c r="M8" i="17"/>
  <c r="N8" i="17"/>
  <c r="O8" i="17"/>
  <c r="G10" i="17"/>
  <c r="H10" i="17"/>
  <c r="I10" i="17"/>
  <c r="J10" i="17"/>
  <c r="K10" i="17"/>
  <c r="L10" i="17"/>
  <c r="M10" i="17"/>
  <c r="N10" i="17"/>
  <c r="O10" i="17"/>
  <c r="G7" i="17"/>
  <c r="H7" i="17"/>
  <c r="I7" i="17"/>
  <c r="J7" i="17"/>
  <c r="K7" i="17"/>
  <c r="L7" i="17"/>
  <c r="M7" i="17"/>
  <c r="N7" i="17"/>
  <c r="O7" i="17"/>
  <c r="G11" i="17"/>
  <c r="H11" i="17"/>
  <c r="I11" i="17"/>
  <c r="J11" i="17"/>
  <c r="K11" i="17"/>
  <c r="L11" i="17"/>
  <c r="M11" i="17"/>
  <c r="N11" i="17"/>
  <c r="O11" i="17"/>
  <c r="G12" i="17"/>
  <c r="H12" i="17"/>
  <c r="I12" i="17"/>
  <c r="K12" i="17"/>
  <c r="L12" i="17"/>
  <c r="M12" i="17"/>
  <c r="N12" i="17"/>
  <c r="O12" i="17"/>
  <c r="G13" i="17"/>
  <c r="H13" i="17"/>
  <c r="I13" i="17"/>
  <c r="K13" i="17"/>
  <c r="L13" i="17"/>
  <c r="M13" i="17"/>
  <c r="N13" i="17"/>
  <c r="O13" i="17"/>
  <c r="G14" i="17"/>
  <c r="H14" i="17"/>
  <c r="I14" i="17"/>
  <c r="K14" i="17"/>
  <c r="L14" i="17"/>
  <c r="M14" i="17"/>
  <c r="N14" i="17"/>
  <c r="O14" i="17"/>
  <c r="G15" i="17"/>
  <c r="H15" i="17"/>
  <c r="I15" i="17"/>
  <c r="K15" i="17"/>
  <c r="L15" i="17"/>
  <c r="M15" i="17"/>
  <c r="N15" i="17"/>
  <c r="O15" i="17"/>
  <c r="G16" i="17"/>
  <c r="H16" i="17"/>
  <c r="I16" i="17"/>
  <c r="J16" i="17"/>
  <c r="K16" i="17"/>
  <c r="L16" i="17"/>
  <c r="M16" i="17"/>
  <c r="N16" i="17"/>
  <c r="O16" i="17"/>
  <c r="G17" i="17"/>
  <c r="H17" i="17"/>
  <c r="I17" i="17"/>
  <c r="J17" i="17"/>
  <c r="K17" i="17"/>
  <c r="L17" i="17"/>
  <c r="M17" i="17"/>
  <c r="N17" i="17"/>
  <c r="O17" i="17"/>
  <c r="G18" i="17"/>
  <c r="H18" i="17"/>
  <c r="I18" i="17"/>
  <c r="J18" i="17"/>
  <c r="K18" i="17"/>
  <c r="L18" i="17"/>
  <c r="M18" i="17"/>
  <c r="N18" i="17"/>
  <c r="O18" i="17"/>
  <c r="G19" i="17"/>
  <c r="H19" i="17"/>
  <c r="I19" i="17"/>
  <c r="J19" i="17"/>
  <c r="K19" i="17"/>
  <c r="L19" i="17"/>
  <c r="M19" i="17"/>
  <c r="N19" i="17"/>
  <c r="O19" i="17"/>
  <c r="G20" i="17"/>
  <c r="H20" i="17"/>
  <c r="I20" i="17"/>
  <c r="J20" i="17"/>
  <c r="K20" i="17"/>
  <c r="L20" i="17"/>
  <c r="M20" i="17"/>
  <c r="N20" i="17"/>
  <c r="O20" i="17"/>
  <c r="G21" i="17"/>
  <c r="H21" i="17"/>
  <c r="I21" i="17"/>
  <c r="J21" i="17"/>
  <c r="K21" i="17"/>
  <c r="L21" i="17"/>
  <c r="M21" i="17"/>
  <c r="N21" i="17"/>
  <c r="O21" i="17"/>
  <c r="G22" i="17"/>
  <c r="H22" i="17"/>
  <c r="I22" i="17"/>
  <c r="J22" i="17"/>
  <c r="K22" i="17"/>
  <c r="L22" i="17"/>
  <c r="M22" i="17"/>
  <c r="N22" i="17"/>
  <c r="O22" i="17"/>
  <c r="G23" i="17"/>
  <c r="H23" i="17"/>
  <c r="I23" i="17"/>
  <c r="J23" i="17"/>
  <c r="K23" i="17"/>
  <c r="L23" i="17"/>
  <c r="M23" i="17"/>
  <c r="N23" i="17"/>
  <c r="O23" i="17"/>
  <c r="G24" i="17"/>
  <c r="H24" i="17"/>
  <c r="I24" i="17"/>
  <c r="J24" i="17"/>
  <c r="K24" i="17"/>
  <c r="L24" i="17"/>
  <c r="M24" i="17"/>
  <c r="N24" i="17"/>
  <c r="O24" i="17"/>
  <c r="G25" i="17"/>
  <c r="H25" i="17"/>
  <c r="I25" i="17"/>
  <c r="J25" i="17"/>
  <c r="K25" i="17"/>
  <c r="L25" i="17"/>
  <c r="M25" i="17"/>
  <c r="N25" i="17"/>
  <c r="O25" i="17"/>
  <c r="G26" i="17"/>
  <c r="H26" i="17"/>
  <c r="I26" i="17"/>
  <c r="J26" i="17"/>
  <c r="K26" i="17"/>
  <c r="L26" i="17"/>
  <c r="M26" i="17"/>
  <c r="N26" i="17"/>
  <c r="O26" i="17"/>
  <c r="G27" i="17"/>
  <c r="H27" i="17"/>
  <c r="I27" i="17"/>
  <c r="J27" i="17"/>
  <c r="K27" i="17"/>
  <c r="L27" i="17"/>
  <c r="M27" i="17"/>
  <c r="N27" i="17"/>
  <c r="O27" i="17"/>
  <c r="G28" i="17"/>
  <c r="H28" i="17"/>
  <c r="I28" i="17"/>
  <c r="J28" i="17"/>
  <c r="K28" i="17"/>
  <c r="L28" i="17"/>
  <c r="M28" i="17"/>
  <c r="N28" i="17"/>
  <c r="O28" i="17"/>
  <c r="G29" i="17"/>
  <c r="H29" i="17"/>
  <c r="I29" i="17"/>
  <c r="J29" i="17"/>
  <c r="K29" i="17"/>
  <c r="L29" i="17"/>
  <c r="M29" i="17"/>
  <c r="N29" i="17"/>
  <c r="O29" i="17"/>
  <c r="G30" i="17"/>
  <c r="H30" i="17"/>
  <c r="I30" i="17"/>
  <c r="J30" i="17"/>
  <c r="K30" i="17"/>
  <c r="L30" i="17"/>
  <c r="M30" i="17"/>
  <c r="N30" i="17"/>
  <c r="O30" i="17"/>
  <c r="G31" i="17"/>
  <c r="H31" i="17"/>
  <c r="I31" i="17"/>
  <c r="J31" i="17"/>
  <c r="K31" i="17"/>
  <c r="L31" i="17"/>
  <c r="M31" i="17"/>
  <c r="N31" i="17"/>
  <c r="O31" i="17"/>
  <c r="G32" i="17"/>
  <c r="H32" i="17"/>
  <c r="I32" i="17"/>
  <c r="J32" i="17"/>
  <c r="K32" i="17"/>
  <c r="L32" i="17"/>
  <c r="M32" i="17"/>
  <c r="N32" i="17"/>
  <c r="O32" i="17"/>
  <c r="G33" i="17"/>
  <c r="H33" i="17"/>
  <c r="I33" i="17"/>
  <c r="J33" i="17"/>
  <c r="K33" i="17"/>
  <c r="L33" i="17"/>
  <c r="M33" i="17"/>
  <c r="N33" i="17"/>
  <c r="O33" i="17"/>
  <c r="G34" i="17"/>
  <c r="H34" i="17"/>
  <c r="I34" i="17"/>
  <c r="J34" i="17"/>
  <c r="K34" i="17"/>
  <c r="L34" i="17"/>
  <c r="M34" i="17"/>
  <c r="N34" i="17"/>
  <c r="O34" i="17"/>
  <c r="G35" i="17"/>
  <c r="H35" i="17"/>
  <c r="I35" i="17"/>
  <c r="J35" i="17"/>
  <c r="K35" i="17"/>
  <c r="L35" i="17"/>
  <c r="M35" i="17"/>
  <c r="N35" i="17"/>
  <c r="O35" i="17"/>
  <c r="G36" i="17"/>
  <c r="H36" i="17"/>
  <c r="I36" i="17"/>
  <c r="J36" i="17"/>
  <c r="K36" i="17"/>
  <c r="L36" i="17"/>
  <c r="M36" i="17"/>
  <c r="N36" i="17"/>
  <c r="O36" i="17"/>
  <c r="G37" i="17"/>
  <c r="H37" i="17"/>
  <c r="I37" i="17"/>
  <c r="J37" i="17"/>
  <c r="K37" i="17"/>
  <c r="L37" i="17"/>
  <c r="M37" i="17"/>
  <c r="N37" i="17"/>
  <c r="O37" i="17"/>
  <c r="G38" i="17"/>
  <c r="H38" i="17"/>
  <c r="I38" i="17"/>
  <c r="J38" i="17"/>
  <c r="K38" i="17"/>
  <c r="L38" i="17"/>
  <c r="M38" i="17"/>
  <c r="N38" i="17"/>
  <c r="O38" i="17"/>
  <c r="G39" i="17"/>
  <c r="H39" i="17"/>
  <c r="I39" i="17"/>
  <c r="J39" i="17"/>
  <c r="K39" i="17"/>
  <c r="L39" i="17"/>
  <c r="M39" i="17"/>
  <c r="N39" i="17"/>
  <c r="O39" i="17"/>
  <c r="G40" i="17"/>
  <c r="H40" i="17"/>
  <c r="I40" i="17"/>
  <c r="J40" i="17"/>
  <c r="K40" i="17"/>
  <c r="L40" i="17"/>
  <c r="M40" i="17"/>
  <c r="N40" i="17"/>
  <c r="O40" i="17"/>
  <c r="G41" i="17"/>
  <c r="H41" i="17"/>
  <c r="I41" i="17"/>
  <c r="J41" i="17"/>
  <c r="K41" i="17"/>
  <c r="L41" i="17"/>
  <c r="M41" i="17"/>
  <c r="N41" i="17"/>
  <c r="O41" i="17"/>
  <c r="G42" i="17"/>
  <c r="H42" i="17"/>
  <c r="I42" i="17"/>
  <c r="J42" i="17"/>
  <c r="K42" i="17"/>
  <c r="L42" i="17"/>
  <c r="M42" i="17"/>
  <c r="N42" i="17"/>
  <c r="O42" i="17"/>
  <c r="G43" i="17"/>
  <c r="H43" i="17"/>
  <c r="I43" i="17"/>
  <c r="J43" i="17"/>
  <c r="K43" i="17"/>
  <c r="L43" i="17"/>
  <c r="M43" i="17"/>
  <c r="N43" i="17"/>
  <c r="O43" i="17"/>
  <c r="G44" i="17"/>
  <c r="H44" i="17"/>
  <c r="I44" i="17"/>
  <c r="J44" i="17"/>
  <c r="K44" i="17"/>
  <c r="L44" i="17"/>
  <c r="M44" i="17"/>
  <c r="N44" i="17"/>
  <c r="O44" i="17"/>
  <c r="G45" i="17"/>
  <c r="H45" i="17"/>
  <c r="I45" i="17"/>
  <c r="J45" i="17"/>
  <c r="K45" i="17"/>
  <c r="L45" i="17"/>
  <c r="M45" i="17"/>
  <c r="N45" i="17"/>
  <c r="O45" i="17"/>
  <c r="G46" i="17"/>
  <c r="H46" i="17"/>
  <c r="I46" i="17"/>
  <c r="J46" i="17"/>
  <c r="K46" i="17"/>
  <c r="L46" i="17"/>
  <c r="M46" i="17"/>
  <c r="N46" i="17"/>
  <c r="O46" i="17"/>
  <c r="G47" i="17"/>
  <c r="H47" i="17"/>
  <c r="I47" i="17"/>
  <c r="J47" i="17"/>
  <c r="K47" i="17"/>
  <c r="L47" i="17"/>
  <c r="M47" i="17"/>
  <c r="N47" i="17"/>
  <c r="O47" i="17"/>
  <c r="G48" i="17"/>
  <c r="H48" i="17"/>
  <c r="I48" i="17"/>
  <c r="J48" i="17"/>
  <c r="K48" i="17"/>
  <c r="L48" i="17"/>
  <c r="M48" i="17"/>
  <c r="N48" i="17"/>
  <c r="O48" i="17"/>
  <c r="G49" i="17"/>
  <c r="H49" i="17"/>
  <c r="I49" i="17"/>
  <c r="J49" i="17"/>
  <c r="K49" i="17"/>
  <c r="L49" i="17"/>
  <c r="M49" i="17"/>
  <c r="N49" i="17"/>
  <c r="O49" i="17"/>
  <c r="G50" i="17"/>
  <c r="H50" i="17"/>
  <c r="I50" i="17"/>
  <c r="J50" i="17"/>
  <c r="K50" i="17"/>
  <c r="L50" i="17"/>
  <c r="M50" i="17"/>
  <c r="N50" i="17"/>
  <c r="O50" i="17"/>
  <c r="G51" i="17"/>
  <c r="H51" i="17"/>
  <c r="I51" i="17"/>
  <c r="J51" i="17"/>
  <c r="K51" i="17"/>
  <c r="L51" i="17"/>
  <c r="M51" i="17"/>
  <c r="N51" i="17"/>
  <c r="O51" i="17"/>
  <c r="G52" i="17"/>
  <c r="H52" i="17"/>
  <c r="I52" i="17"/>
  <c r="J52" i="17"/>
  <c r="K52" i="17"/>
  <c r="L52" i="17"/>
  <c r="M52" i="17"/>
  <c r="N52" i="17"/>
  <c r="O52" i="17"/>
  <c r="G53" i="17"/>
  <c r="H53" i="17"/>
  <c r="I53" i="17"/>
  <c r="J53" i="17"/>
  <c r="K53" i="17"/>
  <c r="L53" i="17"/>
  <c r="M53" i="17"/>
  <c r="N53" i="17"/>
  <c r="O53" i="17"/>
  <c r="G54" i="17"/>
  <c r="H54" i="17"/>
  <c r="I54" i="17"/>
  <c r="J54" i="17"/>
  <c r="K54" i="17"/>
  <c r="L54" i="17"/>
  <c r="M54" i="17"/>
  <c r="N54" i="17"/>
  <c r="O54" i="17"/>
  <c r="G55" i="17"/>
  <c r="H55" i="17"/>
  <c r="I55" i="17"/>
  <c r="J55" i="17"/>
  <c r="K55" i="17"/>
  <c r="L55" i="17"/>
  <c r="M55" i="17"/>
  <c r="N55" i="17"/>
  <c r="O55" i="17"/>
  <c r="G56" i="17"/>
  <c r="H56" i="17"/>
  <c r="I56" i="17"/>
  <c r="J56" i="17"/>
  <c r="K56" i="17"/>
  <c r="L56" i="17"/>
  <c r="M56" i="17"/>
  <c r="N56" i="17"/>
  <c r="O56" i="17"/>
  <c r="G57" i="17"/>
  <c r="H57" i="17"/>
  <c r="I57" i="17"/>
  <c r="J57" i="17"/>
  <c r="K57" i="17"/>
  <c r="L57" i="17"/>
  <c r="M57" i="17"/>
  <c r="N57" i="17"/>
  <c r="O57" i="17"/>
  <c r="G58" i="17"/>
  <c r="H58" i="17"/>
  <c r="I58" i="17"/>
  <c r="J58" i="17"/>
  <c r="K58" i="17"/>
  <c r="L58" i="17"/>
  <c r="M58" i="17"/>
  <c r="N58" i="17"/>
  <c r="O58" i="17"/>
  <c r="G59" i="17"/>
  <c r="H59" i="17"/>
  <c r="I59" i="17"/>
  <c r="J59" i="17"/>
  <c r="K59" i="17"/>
  <c r="L59" i="17"/>
  <c r="M59" i="17"/>
  <c r="N59" i="17"/>
  <c r="O59" i="17"/>
  <c r="G60" i="17"/>
  <c r="H60" i="17"/>
  <c r="I60" i="17"/>
  <c r="J60" i="17"/>
  <c r="K60" i="17"/>
  <c r="L60" i="17"/>
  <c r="M60" i="17"/>
  <c r="N60" i="17"/>
  <c r="O60" i="17"/>
  <c r="G61" i="17"/>
  <c r="H61" i="17"/>
  <c r="I61" i="17"/>
  <c r="J61" i="17"/>
  <c r="K61" i="17"/>
  <c r="L61" i="17"/>
  <c r="M61" i="17"/>
  <c r="N61" i="17"/>
  <c r="O61" i="17"/>
  <c r="G62" i="17"/>
  <c r="H62" i="17"/>
  <c r="I62" i="17"/>
  <c r="J62" i="17"/>
  <c r="K62" i="17"/>
  <c r="L62" i="17"/>
  <c r="M62" i="17"/>
  <c r="N62" i="17"/>
  <c r="O62" i="17"/>
  <c r="G63" i="17"/>
  <c r="H63" i="17"/>
  <c r="I63" i="17"/>
  <c r="J63" i="17"/>
  <c r="K63" i="17"/>
  <c r="L63" i="17"/>
  <c r="M63" i="17"/>
  <c r="N63" i="17"/>
  <c r="O63" i="17"/>
  <c r="G64" i="17"/>
  <c r="H64" i="17"/>
  <c r="I64" i="17"/>
  <c r="J64" i="17"/>
  <c r="K64" i="17"/>
  <c r="L64" i="17"/>
  <c r="M64" i="17"/>
  <c r="N64" i="17"/>
  <c r="O64" i="17"/>
  <c r="G65" i="17"/>
  <c r="H65" i="17"/>
  <c r="I65" i="17"/>
  <c r="J65" i="17"/>
  <c r="K65" i="17"/>
  <c r="L65" i="17"/>
  <c r="M65" i="17"/>
  <c r="N65" i="17"/>
  <c r="O65" i="17"/>
  <c r="G66" i="17"/>
  <c r="H66" i="17"/>
  <c r="I66" i="17"/>
  <c r="J66" i="17"/>
  <c r="K66" i="17"/>
  <c r="L66" i="17"/>
  <c r="M66" i="17"/>
  <c r="N66" i="17"/>
  <c r="O66" i="17"/>
  <c r="G67" i="17"/>
  <c r="H67" i="17"/>
  <c r="I67" i="17"/>
  <c r="J67" i="17"/>
  <c r="K67" i="17"/>
  <c r="L67" i="17"/>
  <c r="M67" i="17"/>
  <c r="N67" i="17"/>
  <c r="O67" i="17"/>
  <c r="G68" i="17"/>
  <c r="H68" i="17"/>
  <c r="I68" i="17"/>
  <c r="J68" i="17"/>
  <c r="K68" i="17"/>
  <c r="L68" i="17"/>
  <c r="M68" i="17"/>
  <c r="N68" i="17"/>
  <c r="O68" i="17"/>
  <c r="G69" i="17"/>
  <c r="H69" i="17"/>
  <c r="I69" i="17"/>
  <c r="J69" i="17"/>
  <c r="K69" i="17"/>
  <c r="L69" i="17"/>
  <c r="M69" i="17"/>
  <c r="N69" i="17"/>
  <c r="O69" i="17"/>
  <c r="G70" i="17"/>
  <c r="H70" i="17"/>
  <c r="I70" i="17"/>
  <c r="J70" i="17"/>
  <c r="K70" i="17"/>
  <c r="L70" i="17"/>
  <c r="M70" i="17"/>
  <c r="N70" i="17"/>
  <c r="O70" i="17"/>
  <c r="G71" i="17"/>
  <c r="H71" i="17"/>
  <c r="I71" i="17"/>
  <c r="J71" i="17"/>
  <c r="K71" i="17"/>
  <c r="L71" i="17"/>
  <c r="M71" i="17"/>
  <c r="N71" i="17"/>
  <c r="O71" i="17"/>
  <c r="G72" i="17"/>
  <c r="H72" i="17"/>
  <c r="I72" i="17"/>
  <c r="J72" i="17"/>
  <c r="K72" i="17"/>
  <c r="L72" i="17"/>
  <c r="M72" i="17"/>
  <c r="N72" i="17"/>
  <c r="O72" i="17"/>
  <c r="G73" i="17"/>
  <c r="H73" i="17"/>
  <c r="I73" i="17"/>
  <c r="J73" i="17"/>
  <c r="K73" i="17"/>
  <c r="L73" i="17"/>
  <c r="M73" i="17"/>
  <c r="N73" i="17"/>
  <c r="O73" i="17"/>
  <c r="G74" i="17"/>
  <c r="H74" i="17"/>
  <c r="I74" i="17"/>
  <c r="J74" i="17"/>
  <c r="K74" i="17"/>
  <c r="L74" i="17"/>
  <c r="M74" i="17"/>
  <c r="N74" i="17"/>
  <c r="O74" i="17"/>
  <c r="G75" i="17"/>
  <c r="H75" i="17"/>
  <c r="I75" i="17"/>
  <c r="J75" i="17"/>
  <c r="K75" i="17"/>
  <c r="L75" i="17"/>
  <c r="M75" i="17"/>
  <c r="N75" i="17"/>
  <c r="O75" i="17"/>
  <c r="G76" i="17"/>
  <c r="H76" i="17"/>
  <c r="I76" i="17"/>
  <c r="J76" i="17"/>
  <c r="K76" i="17"/>
  <c r="L76" i="17"/>
  <c r="M76" i="17"/>
  <c r="N76" i="17"/>
  <c r="O76" i="17"/>
  <c r="G77" i="17"/>
  <c r="H77" i="17"/>
  <c r="I77" i="17"/>
  <c r="J77" i="17"/>
  <c r="K77" i="17"/>
  <c r="L77" i="17"/>
  <c r="M77" i="17"/>
  <c r="N77" i="17"/>
  <c r="O77" i="17"/>
  <c r="G78" i="17"/>
  <c r="H78" i="17"/>
  <c r="I78" i="17"/>
  <c r="J78" i="17"/>
  <c r="K78" i="17"/>
  <c r="L78" i="17"/>
  <c r="M78" i="17"/>
  <c r="N78" i="17"/>
  <c r="O78" i="17"/>
  <c r="G79" i="17"/>
  <c r="H79" i="17"/>
  <c r="I79" i="17"/>
  <c r="J79" i="17"/>
  <c r="K79" i="17"/>
  <c r="L79" i="17"/>
  <c r="M79" i="17"/>
  <c r="N79" i="17"/>
  <c r="O79" i="17"/>
  <c r="G80" i="17"/>
  <c r="H80" i="17"/>
  <c r="I80" i="17"/>
  <c r="J80" i="17"/>
  <c r="K80" i="17"/>
  <c r="L80" i="17"/>
  <c r="M80" i="17"/>
  <c r="N80" i="17"/>
  <c r="O80" i="17"/>
  <c r="G81" i="17"/>
  <c r="H81" i="17"/>
  <c r="I81" i="17"/>
  <c r="J81" i="17"/>
  <c r="K81" i="17"/>
  <c r="L81" i="17"/>
  <c r="M81" i="17"/>
  <c r="N81" i="17"/>
  <c r="O81" i="17"/>
  <c r="G82" i="17"/>
  <c r="H82" i="17"/>
  <c r="I82" i="17"/>
  <c r="J82" i="17"/>
  <c r="K82" i="17"/>
  <c r="L82" i="17"/>
  <c r="M82" i="17"/>
  <c r="N82" i="17"/>
  <c r="O82" i="17"/>
  <c r="G83" i="17"/>
  <c r="H83" i="17"/>
  <c r="I83" i="17"/>
  <c r="J83" i="17"/>
  <c r="K83" i="17"/>
  <c r="L83" i="17"/>
  <c r="M83" i="17"/>
  <c r="N83" i="17"/>
  <c r="O83" i="17"/>
  <c r="G84" i="17"/>
  <c r="H84" i="17"/>
  <c r="I84" i="17"/>
  <c r="J84" i="17"/>
  <c r="K84" i="17"/>
  <c r="L84" i="17"/>
  <c r="M84" i="17"/>
  <c r="N84" i="17"/>
  <c r="O84" i="17"/>
  <c r="G85" i="17"/>
  <c r="H85" i="17"/>
  <c r="I85" i="17"/>
  <c r="J85" i="17"/>
  <c r="K85" i="17"/>
  <c r="L85" i="17"/>
  <c r="M85" i="17"/>
  <c r="N85" i="17"/>
  <c r="O85" i="17"/>
  <c r="G86" i="17"/>
  <c r="H86" i="17"/>
  <c r="I86" i="17"/>
  <c r="J86" i="17"/>
  <c r="K86" i="17"/>
  <c r="L86" i="17"/>
  <c r="M86" i="17"/>
  <c r="N86" i="17"/>
  <c r="O86" i="17"/>
  <c r="G87" i="17"/>
  <c r="H87" i="17"/>
  <c r="I87" i="17"/>
  <c r="J87" i="17"/>
  <c r="K87" i="17"/>
  <c r="L87" i="17"/>
  <c r="M87" i="17"/>
  <c r="N87" i="17"/>
  <c r="O87" i="17"/>
  <c r="G88" i="17"/>
  <c r="H88" i="17"/>
  <c r="I88" i="17"/>
  <c r="J88" i="17"/>
  <c r="K88" i="17"/>
  <c r="L88" i="17"/>
  <c r="M88" i="17"/>
  <c r="N88" i="17"/>
  <c r="O88" i="17"/>
  <c r="G89" i="17"/>
  <c r="H89" i="17"/>
  <c r="I89" i="17"/>
  <c r="J89" i="17"/>
  <c r="K89" i="17"/>
  <c r="L89" i="17"/>
  <c r="M89" i="17"/>
  <c r="N89" i="17"/>
  <c r="O89" i="17"/>
  <c r="G90" i="17"/>
  <c r="H90" i="17"/>
  <c r="I90" i="17"/>
  <c r="J90" i="17"/>
  <c r="K90" i="17"/>
  <c r="L90" i="17"/>
  <c r="M90" i="17"/>
  <c r="N90" i="17"/>
  <c r="O90" i="17"/>
  <c r="G91" i="17"/>
  <c r="H91" i="17"/>
  <c r="I91" i="17"/>
  <c r="J91" i="17"/>
  <c r="K91" i="17"/>
  <c r="L91" i="17"/>
  <c r="M91" i="17"/>
  <c r="N91" i="17"/>
  <c r="O91" i="17"/>
  <c r="G92" i="17"/>
  <c r="H92" i="17"/>
  <c r="I92" i="17"/>
  <c r="J92" i="17"/>
  <c r="K92" i="17"/>
  <c r="L92" i="17"/>
  <c r="M92" i="17"/>
  <c r="N92" i="17"/>
  <c r="O92" i="17"/>
  <c r="G93" i="17"/>
  <c r="H93" i="17"/>
  <c r="I93" i="17"/>
  <c r="J93" i="17"/>
  <c r="K93" i="17"/>
  <c r="L93" i="17"/>
  <c r="M93" i="17"/>
  <c r="N93" i="17"/>
  <c r="O93" i="17"/>
  <c r="G94" i="17"/>
  <c r="H94" i="17"/>
  <c r="I94" i="17"/>
  <c r="J94" i="17"/>
  <c r="K94" i="17"/>
  <c r="L94" i="17"/>
  <c r="M94" i="17"/>
  <c r="N94" i="17"/>
  <c r="O94" i="17"/>
  <c r="G95" i="17"/>
  <c r="H95" i="17"/>
  <c r="I95" i="17"/>
  <c r="J95" i="17"/>
  <c r="K95" i="17"/>
  <c r="L95" i="17"/>
  <c r="M95" i="17"/>
  <c r="N95" i="17"/>
  <c r="O95" i="17"/>
  <c r="G96" i="17"/>
  <c r="H96" i="17"/>
  <c r="I96" i="17"/>
  <c r="J96" i="17"/>
  <c r="K96" i="17"/>
  <c r="L96" i="17"/>
  <c r="M96" i="17"/>
  <c r="N96" i="17"/>
  <c r="O96" i="17"/>
  <c r="G97" i="17"/>
  <c r="H97" i="17"/>
  <c r="I97" i="17"/>
  <c r="J97" i="17"/>
  <c r="K97" i="17"/>
  <c r="L97" i="17"/>
  <c r="M97" i="17"/>
  <c r="N97" i="17"/>
  <c r="O97" i="17"/>
  <c r="G98" i="17"/>
  <c r="H98" i="17"/>
  <c r="I98" i="17"/>
  <c r="J98" i="17"/>
  <c r="K98" i="17"/>
  <c r="L98" i="17"/>
  <c r="M98" i="17"/>
  <c r="N98" i="17"/>
  <c r="O98" i="17"/>
  <c r="G99" i="17"/>
  <c r="H99" i="17"/>
  <c r="I99" i="17"/>
  <c r="J99" i="17"/>
  <c r="K99" i="17"/>
  <c r="L99" i="17"/>
  <c r="M99" i="17"/>
  <c r="N99" i="17"/>
  <c r="O99" i="17"/>
  <c r="G100" i="17"/>
  <c r="H100" i="17"/>
  <c r="I100" i="17"/>
  <c r="J100" i="17"/>
  <c r="K100" i="17"/>
  <c r="L100" i="17"/>
  <c r="M100" i="17"/>
  <c r="N100" i="17"/>
  <c r="O100" i="17"/>
  <c r="G101" i="17"/>
  <c r="H101" i="17"/>
  <c r="I101" i="17"/>
  <c r="J101" i="17"/>
  <c r="K101" i="17"/>
  <c r="L101" i="17"/>
  <c r="M101" i="17"/>
  <c r="N101" i="17"/>
  <c r="O101" i="17"/>
  <c r="G102" i="17"/>
  <c r="H102" i="17"/>
  <c r="I102" i="17"/>
  <c r="J102" i="17"/>
  <c r="K102" i="17"/>
  <c r="L102" i="17"/>
  <c r="M102" i="17"/>
  <c r="N102" i="17"/>
  <c r="O102" i="17"/>
  <c r="G103" i="17"/>
  <c r="H103" i="17"/>
  <c r="I103" i="17"/>
  <c r="J103" i="17"/>
  <c r="K103" i="17"/>
  <c r="L103" i="17"/>
  <c r="M103" i="17"/>
  <c r="N103" i="17"/>
  <c r="O103" i="17"/>
  <c r="G104" i="17"/>
  <c r="H104" i="17"/>
  <c r="I104" i="17"/>
  <c r="J104" i="17"/>
  <c r="K104" i="17"/>
  <c r="L104" i="17"/>
  <c r="M104" i="17"/>
  <c r="N104" i="17"/>
  <c r="O104" i="17"/>
  <c r="G105" i="17"/>
  <c r="H105" i="17"/>
  <c r="I105" i="17"/>
  <c r="J105" i="17"/>
  <c r="K105" i="17"/>
  <c r="L105" i="17"/>
  <c r="M105" i="17"/>
  <c r="N105" i="17"/>
  <c r="O105" i="17"/>
  <c r="G106" i="17"/>
  <c r="H106" i="17"/>
  <c r="I106" i="17"/>
  <c r="J106" i="17"/>
  <c r="K106" i="17"/>
  <c r="L106" i="17"/>
  <c r="M106" i="17"/>
  <c r="N106" i="17"/>
  <c r="O106" i="17"/>
  <c r="G107" i="17"/>
  <c r="H107" i="17"/>
  <c r="I107" i="17"/>
  <c r="J107" i="17"/>
  <c r="K107" i="17"/>
  <c r="L107" i="17"/>
  <c r="M107" i="17"/>
  <c r="N107" i="17"/>
  <c r="O107" i="17"/>
  <c r="G108" i="17"/>
  <c r="H108" i="17"/>
  <c r="I108" i="17"/>
  <c r="J108" i="17"/>
  <c r="K108" i="17"/>
  <c r="L108" i="17"/>
  <c r="M108" i="17"/>
  <c r="N108" i="17"/>
  <c r="O108" i="17"/>
  <c r="G109" i="17"/>
  <c r="H109" i="17"/>
  <c r="I109" i="17"/>
  <c r="J109" i="17"/>
  <c r="K109" i="17"/>
  <c r="L109" i="17"/>
  <c r="M109" i="17"/>
  <c r="N109" i="17"/>
  <c r="O109" i="17"/>
  <c r="G110" i="17"/>
  <c r="H110" i="17"/>
  <c r="I110" i="17"/>
  <c r="J110" i="17"/>
  <c r="K110" i="17"/>
  <c r="L110" i="17"/>
  <c r="M110" i="17"/>
  <c r="N110" i="17"/>
  <c r="O110" i="17"/>
  <c r="G111" i="17"/>
  <c r="H111" i="17"/>
  <c r="I111" i="17"/>
  <c r="J111" i="17"/>
  <c r="K111" i="17"/>
  <c r="L111" i="17"/>
  <c r="M111" i="17"/>
  <c r="N111" i="17"/>
  <c r="O111" i="17"/>
  <c r="G112" i="17"/>
  <c r="H112" i="17"/>
  <c r="I112" i="17"/>
  <c r="J112" i="17"/>
  <c r="K112" i="17"/>
  <c r="L112" i="17"/>
  <c r="M112" i="17"/>
  <c r="N112" i="17"/>
  <c r="O112" i="17"/>
  <c r="G113" i="17"/>
  <c r="H113" i="17"/>
  <c r="I113" i="17"/>
  <c r="J113" i="17"/>
  <c r="K113" i="17"/>
  <c r="L113" i="17"/>
  <c r="M113" i="17"/>
  <c r="N113" i="17"/>
  <c r="O113" i="17"/>
  <c r="G114" i="17"/>
  <c r="H114" i="17"/>
  <c r="I114" i="17"/>
  <c r="J114" i="17"/>
  <c r="K114" i="17"/>
  <c r="L114" i="17"/>
  <c r="M114" i="17"/>
  <c r="N114" i="17"/>
  <c r="O114" i="17"/>
  <c r="G115" i="17"/>
  <c r="H115" i="17"/>
  <c r="I115" i="17"/>
  <c r="J115" i="17"/>
  <c r="K115" i="17"/>
  <c r="L115" i="17"/>
  <c r="M115" i="17"/>
  <c r="N115" i="17"/>
  <c r="O115" i="17"/>
  <c r="G116" i="17"/>
  <c r="H116" i="17"/>
  <c r="I116" i="17"/>
  <c r="J116" i="17"/>
  <c r="K116" i="17"/>
  <c r="L116" i="17"/>
  <c r="M116" i="17"/>
  <c r="N116" i="17"/>
  <c r="O116" i="17"/>
  <c r="G117" i="17"/>
  <c r="H117" i="17"/>
  <c r="I117" i="17"/>
  <c r="J117" i="17"/>
  <c r="K117" i="17"/>
  <c r="L117" i="17"/>
  <c r="M117" i="17"/>
  <c r="N117" i="17"/>
  <c r="O117" i="17"/>
  <c r="G118" i="17"/>
  <c r="H118" i="17"/>
  <c r="I118" i="17"/>
  <c r="J118" i="17"/>
  <c r="K118" i="17"/>
  <c r="L118" i="17"/>
  <c r="M118" i="17"/>
  <c r="N118" i="17"/>
  <c r="O118" i="17"/>
  <c r="G119" i="17"/>
  <c r="H119" i="17"/>
  <c r="I119" i="17"/>
  <c r="J119" i="17"/>
  <c r="K119" i="17"/>
  <c r="L119" i="17"/>
  <c r="M119" i="17"/>
  <c r="N119" i="17"/>
  <c r="O119" i="17"/>
  <c r="G120" i="17"/>
  <c r="H120" i="17"/>
  <c r="I120" i="17"/>
  <c r="J120" i="17"/>
  <c r="K120" i="17"/>
  <c r="L120" i="17"/>
  <c r="M120" i="17"/>
  <c r="N120" i="17"/>
  <c r="O120" i="17"/>
  <c r="G121" i="17"/>
  <c r="H121" i="17"/>
  <c r="I121" i="17"/>
  <c r="J121" i="17"/>
  <c r="K121" i="17"/>
  <c r="L121" i="17"/>
  <c r="M121" i="17"/>
  <c r="N121" i="17"/>
  <c r="O121" i="17"/>
  <c r="G122" i="17"/>
  <c r="H122" i="17"/>
  <c r="I122" i="17"/>
  <c r="J122" i="17"/>
  <c r="K122" i="17"/>
  <c r="L122" i="17"/>
  <c r="M122" i="17"/>
  <c r="N122" i="17"/>
  <c r="O122" i="17"/>
  <c r="G123" i="17"/>
  <c r="H123" i="17"/>
  <c r="I123" i="17"/>
  <c r="J123" i="17"/>
  <c r="K123" i="17"/>
  <c r="L123" i="17"/>
  <c r="M123" i="17"/>
  <c r="N123" i="17"/>
  <c r="O123" i="17"/>
  <c r="G124" i="17"/>
  <c r="H124" i="17"/>
  <c r="I124" i="17"/>
  <c r="J124" i="17"/>
  <c r="K124" i="17"/>
  <c r="L124" i="17"/>
  <c r="M124" i="17"/>
  <c r="N124" i="17"/>
  <c r="O124" i="17"/>
  <c r="G125" i="17"/>
  <c r="H125" i="17"/>
  <c r="I125" i="17"/>
  <c r="J125" i="17"/>
  <c r="K125" i="17"/>
  <c r="L125" i="17"/>
  <c r="M125" i="17"/>
  <c r="N125" i="17"/>
  <c r="O125" i="17"/>
  <c r="G126" i="17"/>
  <c r="H126" i="17"/>
  <c r="I126" i="17"/>
  <c r="J126" i="17"/>
  <c r="K126" i="17"/>
  <c r="L126" i="17"/>
  <c r="M126" i="17"/>
  <c r="N126" i="17"/>
  <c r="O126" i="17"/>
  <c r="G127" i="17"/>
  <c r="H127" i="17"/>
  <c r="I127" i="17"/>
  <c r="J127" i="17"/>
  <c r="K127" i="17"/>
  <c r="L127" i="17"/>
  <c r="M127" i="17"/>
  <c r="N127" i="17"/>
  <c r="O127" i="17"/>
  <c r="G128" i="17"/>
  <c r="H128" i="17"/>
  <c r="I128" i="17"/>
  <c r="J128" i="17"/>
  <c r="K128" i="17"/>
  <c r="L128" i="17"/>
  <c r="M128" i="17"/>
  <c r="N128" i="17"/>
  <c r="O128" i="17"/>
  <c r="G129" i="17"/>
  <c r="H129" i="17"/>
  <c r="I129" i="17"/>
  <c r="J129" i="17"/>
  <c r="K129" i="17"/>
  <c r="L129" i="17"/>
  <c r="M129" i="17"/>
  <c r="N129" i="17"/>
  <c r="O129" i="17"/>
  <c r="G130" i="17"/>
  <c r="H130" i="17"/>
  <c r="I130" i="17"/>
  <c r="J130" i="17"/>
  <c r="K130" i="17"/>
  <c r="L130" i="17"/>
  <c r="M130" i="17"/>
  <c r="N130" i="17"/>
  <c r="O130" i="17"/>
  <c r="G131" i="17"/>
  <c r="H131" i="17"/>
  <c r="I131" i="17"/>
  <c r="J131" i="17"/>
  <c r="K131" i="17"/>
  <c r="L131" i="17"/>
  <c r="M131" i="17"/>
  <c r="N131" i="17"/>
  <c r="O131" i="17"/>
  <c r="G132" i="17"/>
  <c r="H132" i="17"/>
  <c r="I132" i="17"/>
  <c r="J132" i="17"/>
  <c r="K132" i="17"/>
  <c r="L132" i="17"/>
  <c r="M132" i="17"/>
  <c r="N132" i="17"/>
  <c r="O132" i="17"/>
  <c r="G133" i="17"/>
  <c r="H133" i="17"/>
  <c r="I133" i="17"/>
  <c r="J133" i="17"/>
  <c r="K133" i="17"/>
  <c r="L133" i="17"/>
  <c r="M133" i="17"/>
  <c r="N133" i="17"/>
  <c r="O133" i="17"/>
  <c r="G134" i="17"/>
  <c r="H134" i="17"/>
  <c r="I134" i="17"/>
  <c r="J134" i="17"/>
  <c r="K134" i="17"/>
  <c r="L134" i="17"/>
  <c r="M134" i="17"/>
  <c r="N134" i="17"/>
  <c r="O134" i="17"/>
  <c r="G135" i="17"/>
  <c r="H135" i="17"/>
  <c r="I135" i="17"/>
  <c r="J135" i="17"/>
  <c r="K135" i="17"/>
  <c r="L135" i="17"/>
  <c r="M135" i="17"/>
  <c r="N135" i="17"/>
  <c r="O135" i="17"/>
  <c r="G136" i="17"/>
  <c r="H136" i="17"/>
  <c r="I136" i="17"/>
  <c r="J136" i="17"/>
  <c r="K136" i="17"/>
  <c r="L136" i="17"/>
  <c r="M136" i="17"/>
  <c r="N136" i="17"/>
  <c r="O136" i="17"/>
  <c r="G137" i="17"/>
  <c r="H137" i="17"/>
  <c r="I137" i="17"/>
  <c r="J137" i="17"/>
  <c r="K137" i="17"/>
  <c r="L137" i="17"/>
  <c r="M137" i="17"/>
  <c r="N137" i="17"/>
  <c r="O137" i="17"/>
  <c r="G138" i="17"/>
  <c r="H138" i="17"/>
  <c r="I138" i="17"/>
  <c r="J138" i="17"/>
  <c r="K138" i="17"/>
  <c r="L138" i="17"/>
  <c r="M138" i="17"/>
  <c r="N138" i="17"/>
  <c r="O138" i="17"/>
  <c r="G139" i="17"/>
  <c r="H139" i="17"/>
  <c r="I139" i="17"/>
  <c r="J139" i="17"/>
  <c r="K139" i="17"/>
  <c r="L139" i="17"/>
  <c r="M139" i="17"/>
  <c r="N139" i="17"/>
  <c r="O139" i="17"/>
  <c r="G140" i="17"/>
  <c r="H140" i="17"/>
  <c r="I140" i="17"/>
  <c r="J140" i="17"/>
  <c r="K140" i="17"/>
  <c r="L140" i="17"/>
  <c r="M140" i="17"/>
  <c r="N140" i="17"/>
  <c r="O140" i="17"/>
  <c r="G141" i="17"/>
  <c r="H141" i="17"/>
  <c r="I141" i="17"/>
  <c r="J141" i="17"/>
  <c r="K141" i="17"/>
  <c r="L141" i="17"/>
  <c r="M141" i="17"/>
  <c r="N141" i="17"/>
  <c r="O141" i="17"/>
  <c r="G142" i="17"/>
  <c r="H142" i="17"/>
  <c r="I142" i="17"/>
  <c r="J142" i="17"/>
  <c r="K142" i="17"/>
  <c r="L142" i="17"/>
  <c r="M142" i="17"/>
  <c r="N142" i="17"/>
  <c r="O142" i="17"/>
  <c r="G143" i="17"/>
  <c r="H143" i="17"/>
  <c r="I143" i="17"/>
  <c r="J143" i="17"/>
  <c r="K143" i="17"/>
  <c r="L143" i="17"/>
  <c r="M143" i="17"/>
  <c r="N143" i="17"/>
  <c r="O143" i="17"/>
  <c r="G144" i="17"/>
  <c r="H144" i="17"/>
  <c r="I144" i="17"/>
  <c r="J144" i="17"/>
  <c r="K144" i="17"/>
  <c r="L144" i="17"/>
  <c r="M144" i="17"/>
  <c r="N144" i="17"/>
  <c r="O144" i="17"/>
  <c r="G145" i="17"/>
  <c r="H145" i="17"/>
  <c r="I145" i="17"/>
  <c r="J145" i="17"/>
  <c r="K145" i="17"/>
  <c r="L145" i="17"/>
  <c r="M145" i="17"/>
  <c r="N145" i="17"/>
  <c r="O145" i="17"/>
  <c r="G146" i="17"/>
  <c r="H146" i="17"/>
  <c r="I146" i="17"/>
  <c r="J146" i="17"/>
  <c r="K146" i="17"/>
  <c r="L146" i="17"/>
  <c r="M146" i="17"/>
  <c r="N146" i="17"/>
  <c r="O146" i="17"/>
  <c r="G147" i="17"/>
  <c r="H147" i="17"/>
  <c r="I147" i="17"/>
  <c r="J147" i="17"/>
  <c r="K147" i="17"/>
  <c r="L147" i="17"/>
  <c r="M147" i="17"/>
  <c r="N147" i="17"/>
  <c r="O147" i="17"/>
  <c r="G148" i="17"/>
  <c r="H148" i="17"/>
  <c r="I148" i="17"/>
  <c r="J148" i="17"/>
  <c r="K148" i="17"/>
  <c r="L148" i="17"/>
  <c r="M148" i="17"/>
  <c r="N148" i="17"/>
  <c r="O148" i="17"/>
  <c r="G149" i="17"/>
  <c r="H149" i="17"/>
  <c r="I149" i="17"/>
  <c r="J149" i="17"/>
  <c r="K149" i="17"/>
  <c r="L149" i="17"/>
  <c r="M149" i="17"/>
  <c r="N149" i="17"/>
  <c r="O149" i="17"/>
  <c r="G150" i="17"/>
  <c r="H150" i="17"/>
  <c r="I150" i="17"/>
  <c r="J150" i="17"/>
  <c r="K150" i="17"/>
  <c r="L150" i="17"/>
  <c r="M150" i="17"/>
  <c r="N150" i="17"/>
  <c r="O150" i="17"/>
  <c r="G151" i="17"/>
  <c r="H151" i="17"/>
  <c r="I151" i="17"/>
  <c r="J151" i="17"/>
  <c r="K151" i="17"/>
  <c r="L151" i="17"/>
  <c r="M151" i="17"/>
  <c r="N151" i="17"/>
  <c r="O151" i="17"/>
  <c r="G152" i="17"/>
  <c r="H152" i="17"/>
  <c r="I152" i="17"/>
  <c r="J152" i="17"/>
  <c r="K152" i="17"/>
  <c r="L152" i="17"/>
  <c r="M152" i="17"/>
  <c r="N152" i="17"/>
  <c r="O152" i="17"/>
  <c r="G153" i="17"/>
  <c r="H153" i="17"/>
  <c r="I153" i="17"/>
  <c r="J153" i="17"/>
  <c r="K153" i="17"/>
  <c r="L153" i="17"/>
  <c r="M153" i="17"/>
  <c r="N153" i="17"/>
  <c r="O153" i="17"/>
  <c r="G154" i="17"/>
  <c r="H154" i="17"/>
  <c r="I154" i="17"/>
  <c r="J154" i="17"/>
  <c r="K154" i="17"/>
  <c r="L154" i="17"/>
  <c r="M154" i="17"/>
  <c r="N154" i="17"/>
  <c r="O154" i="17"/>
  <c r="G155" i="17"/>
  <c r="H155" i="17"/>
  <c r="I155" i="17"/>
  <c r="J155" i="17"/>
  <c r="K155" i="17"/>
  <c r="L155" i="17"/>
  <c r="M155" i="17"/>
  <c r="N155" i="17"/>
  <c r="O155" i="17"/>
  <c r="G156" i="17"/>
  <c r="H156" i="17"/>
  <c r="I156" i="17"/>
  <c r="J156" i="17"/>
  <c r="K156" i="17"/>
  <c r="L156" i="17"/>
  <c r="M156" i="17"/>
  <c r="N156" i="17"/>
  <c r="O156" i="17"/>
  <c r="G157" i="17"/>
  <c r="H157" i="17"/>
  <c r="I157" i="17"/>
  <c r="J157" i="17"/>
  <c r="K157" i="17"/>
  <c r="L157" i="17"/>
  <c r="M157" i="17"/>
  <c r="N157" i="17"/>
  <c r="O157" i="17"/>
  <c r="G158" i="17"/>
  <c r="H158" i="17"/>
  <c r="I158" i="17"/>
  <c r="J158" i="17"/>
  <c r="K158" i="17"/>
  <c r="L158" i="17"/>
  <c r="M158" i="17"/>
  <c r="N158" i="17"/>
  <c r="O158" i="17"/>
  <c r="G159" i="17"/>
  <c r="H159" i="17"/>
  <c r="I159" i="17"/>
  <c r="J159" i="17"/>
  <c r="K159" i="17"/>
  <c r="L159" i="17"/>
  <c r="M159" i="17"/>
  <c r="N159" i="17"/>
  <c r="O159" i="17"/>
  <c r="G160" i="17"/>
  <c r="H160" i="17"/>
  <c r="I160" i="17"/>
  <c r="J160" i="17"/>
  <c r="K160" i="17"/>
  <c r="L160" i="17"/>
  <c r="M160" i="17"/>
  <c r="N160" i="17"/>
  <c r="O160" i="17"/>
  <c r="G161" i="17"/>
  <c r="H161" i="17"/>
  <c r="I161" i="17"/>
  <c r="J161" i="17"/>
  <c r="K161" i="17"/>
  <c r="L161" i="17"/>
  <c r="M161" i="17"/>
  <c r="N161" i="17"/>
  <c r="O161" i="17"/>
  <c r="G162" i="17"/>
  <c r="H162" i="17"/>
  <c r="I162" i="17"/>
  <c r="J162" i="17"/>
  <c r="K162" i="17"/>
  <c r="L162" i="17"/>
  <c r="M162" i="17"/>
  <c r="N162" i="17"/>
  <c r="O162" i="17"/>
  <c r="G163" i="17"/>
  <c r="H163" i="17"/>
  <c r="I163" i="17"/>
  <c r="J163" i="17"/>
  <c r="K163" i="17"/>
  <c r="L163" i="17"/>
  <c r="M163" i="17"/>
  <c r="N163" i="17"/>
  <c r="O163" i="17"/>
  <c r="G164" i="17"/>
  <c r="H164" i="17"/>
  <c r="I164" i="17"/>
  <c r="J164" i="17"/>
  <c r="K164" i="17"/>
  <c r="L164" i="17"/>
  <c r="M164" i="17"/>
  <c r="N164" i="17"/>
  <c r="O164" i="17"/>
  <c r="G165" i="17"/>
  <c r="H165" i="17"/>
  <c r="I165" i="17"/>
  <c r="J165" i="17"/>
  <c r="K165" i="17"/>
  <c r="L165" i="17"/>
  <c r="M165" i="17"/>
  <c r="N165" i="17"/>
  <c r="O165" i="17"/>
  <c r="G166" i="17"/>
  <c r="H166" i="17"/>
  <c r="I166" i="17"/>
  <c r="J166" i="17"/>
  <c r="K166" i="17"/>
  <c r="L166" i="17"/>
  <c r="M166" i="17"/>
  <c r="N166" i="17"/>
  <c r="O166" i="17"/>
  <c r="G167" i="17"/>
  <c r="H167" i="17"/>
  <c r="I167" i="17"/>
  <c r="J167" i="17"/>
  <c r="K167" i="17"/>
  <c r="L167" i="17"/>
  <c r="M167" i="17"/>
  <c r="N167" i="17"/>
  <c r="O167" i="17"/>
  <c r="G168" i="17"/>
  <c r="H168" i="17"/>
  <c r="I168" i="17"/>
  <c r="J168" i="17"/>
  <c r="K168" i="17"/>
  <c r="L168" i="17"/>
  <c r="M168" i="17"/>
  <c r="N168" i="17"/>
  <c r="O168" i="17"/>
  <c r="G169" i="17"/>
  <c r="H169" i="17"/>
  <c r="I169" i="17"/>
  <c r="J169" i="17"/>
  <c r="K169" i="17"/>
  <c r="L169" i="17"/>
  <c r="M169" i="17"/>
  <c r="N169" i="17"/>
  <c r="O169" i="17"/>
  <c r="G170" i="17"/>
  <c r="H170" i="17"/>
  <c r="I170" i="17"/>
  <c r="J170" i="17"/>
  <c r="K170" i="17"/>
  <c r="L170" i="17"/>
  <c r="M170" i="17"/>
  <c r="N170" i="17"/>
  <c r="O170" i="17"/>
  <c r="G171" i="17"/>
  <c r="H171" i="17"/>
  <c r="I171" i="17"/>
  <c r="J171" i="17"/>
  <c r="K171" i="17"/>
  <c r="L171" i="17"/>
  <c r="M171" i="17"/>
  <c r="N171" i="17"/>
  <c r="O171" i="17"/>
  <c r="G172" i="17"/>
  <c r="H172" i="17"/>
  <c r="I172" i="17"/>
  <c r="J172" i="17"/>
  <c r="K172" i="17"/>
  <c r="L172" i="17"/>
  <c r="M172" i="17"/>
  <c r="N172" i="17"/>
  <c r="O172" i="17"/>
  <c r="G173" i="17"/>
  <c r="H173" i="17"/>
  <c r="I173" i="17"/>
  <c r="J173" i="17"/>
  <c r="K173" i="17"/>
  <c r="L173" i="17"/>
  <c r="M173" i="17"/>
  <c r="N173" i="17"/>
  <c r="O173" i="17"/>
  <c r="G174" i="17"/>
  <c r="H174" i="17"/>
  <c r="I174" i="17"/>
  <c r="J174" i="17"/>
  <c r="K174" i="17"/>
  <c r="L174" i="17"/>
  <c r="M174" i="17"/>
  <c r="N174" i="17"/>
  <c r="O174" i="17"/>
  <c r="G175" i="17"/>
  <c r="H175" i="17"/>
  <c r="I175" i="17"/>
  <c r="J175" i="17"/>
  <c r="K175" i="17"/>
  <c r="L175" i="17"/>
  <c r="M175" i="17"/>
  <c r="N175" i="17"/>
  <c r="O175" i="17"/>
  <c r="G176" i="17"/>
  <c r="H176" i="17"/>
  <c r="I176" i="17"/>
  <c r="J176" i="17"/>
  <c r="K176" i="17"/>
  <c r="L176" i="17"/>
  <c r="M176" i="17"/>
  <c r="N176" i="17"/>
  <c r="O176" i="17"/>
  <c r="G177" i="17"/>
  <c r="H177" i="17"/>
  <c r="I177" i="17"/>
  <c r="J177" i="17"/>
  <c r="K177" i="17"/>
  <c r="L177" i="17"/>
  <c r="M177" i="17"/>
  <c r="N177" i="17"/>
  <c r="O177" i="17"/>
  <c r="G178" i="17"/>
  <c r="H178" i="17"/>
  <c r="I178" i="17"/>
  <c r="J178" i="17"/>
  <c r="K178" i="17"/>
  <c r="L178" i="17"/>
  <c r="M178" i="17"/>
  <c r="N178" i="17"/>
  <c r="O178" i="17"/>
  <c r="G179" i="17"/>
  <c r="H179" i="17"/>
  <c r="I179" i="17"/>
  <c r="J179" i="17"/>
  <c r="K179" i="17"/>
  <c r="L179" i="17"/>
  <c r="M179" i="17"/>
  <c r="N179" i="17"/>
  <c r="O179" i="17"/>
  <c r="G180" i="17"/>
  <c r="H180" i="17"/>
  <c r="I180" i="17"/>
  <c r="J180" i="17"/>
  <c r="K180" i="17"/>
  <c r="L180" i="17"/>
  <c r="M180" i="17"/>
  <c r="N180" i="17"/>
  <c r="O180" i="17"/>
  <c r="G181" i="17"/>
  <c r="H181" i="17"/>
  <c r="I181" i="17"/>
  <c r="J181" i="17"/>
  <c r="K181" i="17"/>
  <c r="L181" i="17"/>
  <c r="M181" i="17"/>
  <c r="N181" i="17"/>
  <c r="O181" i="17"/>
  <c r="G182" i="17"/>
  <c r="H182" i="17"/>
  <c r="I182" i="17"/>
  <c r="J182" i="17"/>
  <c r="K182" i="17"/>
  <c r="L182" i="17"/>
  <c r="M182" i="17"/>
  <c r="N182" i="17"/>
  <c r="O182" i="17"/>
  <c r="G183" i="17"/>
  <c r="H183" i="17"/>
  <c r="I183" i="17"/>
  <c r="J183" i="17"/>
  <c r="K183" i="17"/>
  <c r="L183" i="17"/>
  <c r="M183" i="17"/>
  <c r="N183" i="17"/>
  <c r="O183" i="17"/>
  <c r="G184" i="17"/>
  <c r="H184" i="17"/>
  <c r="I184" i="17"/>
  <c r="J184" i="17"/>
  <c r="K184" i="17"/>
  <c r="L184" i="17"/>
  <c r="M184" i="17"/>
  <c r="N184" i="17"/>
  <c r="O184" i="17"/>
  <c r="G185" i="17"/>
  <c r="H185" i="17"/>
  <c r="I185" i="17"/>
  <c r="J185" i="17"/>
  <c r="K185" i="17"/>
  <c r="L185" i="17"/>
  <c r="M185" i="17"/>
  <c r="N185" i="17"/>
  <c r="O185" i="17"/>
  <c r="G186" i="17"/>
  <c r="H186" i="17"/>
  <c r="I186" i="17"/>
  <c r="J186" i="17"/>
  <c r="K186" i="17"/>
  <c r="L186" i="17"/>
  <c r="M186" i="17"/>
  <c r="N186" i="17"/>
  <c r="O186" i="17"/>
  <c r="G187" i="17"/>
  <c r="H187" i="17"/>
  <c r="I187" i="17"/>
  <c r="J187" i="17"/>
  <c r="K187" i="17"/>
  <c r="L187" i="17"/>
  <c r="M187" i="17"/>
  <c r="N187" i="17"/>
  <c r="O187" i="17"/>
  <c r="G188" i="17"/>
  <c r="H188" i="17"/>
  <c r="I188" i="17"/>
  <c r="J188" i="17"/>
  <c r="K188" i="17"/>
  <c r="L188" i="17"/>
  <c r="M188" i="17"/>
  <c r="N188" i="17"/>
  <c r="O188" i="17"/>
  <c r="G189" i="17"/>
  <c r="H189" i="17"/>
  <c r="I189" i="17"/>
  <c r="J189" i="17"/>
  <c r="K189" i="17"/>
  <c r="L189" i="17"/>
  <c r="M189" i="17"/>
  <c r="N189" i="17"/>
  <c r="O189" i="17"/>
  <c r="G190" i="17"/>
  <c r="H190" i="17"/>
  <c r="I190" i="17"/>
  <c r="J190" i="17"/>
  <c r="K190" i="17"/>
  <c r="L190" i="17"/>
  <c r="M190" i="17"/>
  <c r="N190" i="17"/>
  <c r="O190" i="17"/>
  <c r="G191" i="17"/>
  <c r="H191" i="17"/>
  <c r="I191" i="17"/>
  <c r="J191" i="17"/>
  <c r="K191" i="17"/>
  <c r="L191" i="17"/>
  <c r="M191" i="17"/>
  <c r="N191" i="17"/>
  <c r="O191" i="17"/>
  <c r="G192" i="17"/>
  <c r="H192" i="17"/>
  <c r="I192" i="17"/>
  <c r="J192" i="17"/>
  <c r="K192" i="17"/>
  <c r="L192" i="17"/>
  <c r="M192" i="17"/>
  <c r="N192" i="17"/>
  <c r="O192" i="17"/>
  <c r="G193" i="17"/>
  <c r="H193" i="17"/>
  <c r="I193" i="17"/>
  <c r="J193" i="17"/>
  <c r="K193" i="17"/>
  <c r="L193" i="17"/>
  <c r="M193" i="17"/>
  <c r="N193" i="17"/>
  <c r="O193" i="17"/>
  <c r="G194" i="17"/>
  <c r="H194" i="17"/>
  <c r="I194" i="17"/>
  <c r="J194" i="17"/>
  <c r="K194" i="17"/>
  <c r="L194" i="17"/>
  <c r="M194" i="17"/>
  <c r="N194" i="17"/>
  <c r="O194" i="17"/>
  <c r="G195" i="17"/>
  <c r="H195" i="17"/>
  <c r="I195" i="17"/>
  <c r="J195" i="17"/>
  <c r="K195" i="17"/>
  <c r="L195" i="17"/>
  <c r="M195" i="17"/>
  <c r="N195" i="17"/>
  <c r="O195" i="17"/>
  <c r="G196" i="17"/>
  <c r="H196" i="17"/>
  <c r="I196" i="17"/>
  <c r="J196" i="17"/>
  <c r="K196" i="17"/>
  <c r="L196" i="17"/>
  <c r="M196" i="17"/>
  <c r="N196" i="17"/>
  <c r="O196" i="17"/>
  <c r="G197" i="17"/>
  <c r="H197" i="17"/>
  <c r="I197" i="17"/>
  <c r="J197" i="17"/>
  <c r="K197" i="17"/>
  <c r="L197" i="17"/>
  <c r="M197" i="17"/>
  <c r="N197" i="17"/>
  <c r="O197" i="17"/>
  <c r="G198" i="17"/>
  <c r="H198" i="17"/>
  <c r="I198" i="17"/>
  <c r="J198" i="17"/>
  <c r="K198" i="17"/>
  <c r="L198" i="17"/>
  <c r="M198" i="17"/>
  <c r="N198" i="17"/>
  <c r="O198" i="17"/>
  <c r="G199" i="17"/>
  <c r="H199" i="17"/>
  <c r="I199" i="17"/>
  <c r="J199" i="17"/>
  <c r="K199" i="17"/>
  <c r="L199" i="17"/>
  <c r="M199" i="17"/>
  <c r="N199" i="17"/>
  <c r="O199" i="17"/>
  <c r="G200" i="17"/>
  <c r="H200" i="17"/>
  <c r="I200" i="17"/>
  <c r="J200" i="17"/>
  <c r="K200" i="17"/>
  <c r="L200" i="17"/>
  <c r="M200" i="17"/>
  <c r="N200" i="17"/>
  <c r="O200" i="17"/>
  <c r="G201" i="17"/>
  <c r="H201" i="17"/>
  <c r="I201" i="17"/>
  <c r="J201" i="17"/>
  <c r="K201" i="17"/>
  <c r="L201" i="17"/>
  <c r="M201" i="17"/>
  <c r="N201" i="17"/>
  <c r="O201" i="17"/>
  <c r="G202" i="17"/>
  <c r="H202" i="17"/>
  <c r="I202" i="17"/>
  <c r="J202" i="17"/>
  <c r="K202" i="17"/>
  <c r="L202" i="17"/>
  <c r="M202" i="17"/>
  <c r="N202" i="17"/>
  <c r="O202" i="17"/>
  <c r="G203" i="17"/>
  <c r="H203" i="17"/>
  <c r="I203" i="17"/>
  <c r="J203" i="17"/>
  <c r="K203" i="17"/>
  <c r="L203" i="17"/>
  <c r="M203" i="17"/>
  <c r="N203" i="17"/>
  <c r="O203" i="17"/>
  <c r="G204" i="17"/>
  <c r="H204" i="17"/>
  <c r="I204" i="17"/>
  <c r="J204" i="17"/>
  <c r="K204" i="17"/>
  <c r="L204" i="17"/>
  <c r="M204" i="17"/>
  <c r="N204" i="17"/>
  <c r="O204" i="17"/>
  <c r="G205" i="17"/>
  <c r="H205" i="17"/>
  <c r="I205" i="17"/>
  <c r="J205" i="17"/>
  <c r="K205" i="17"/>
  <c r="L205" i="17"/>
  <c r="M205" i="17"/>
  <c r="N205" i="17"/>
  <c r="O205" i="17"/>
  <c r="G206" i="17"/>
  <c r="H206" i="17"/>
  <c r="I206" i="17"/>
  <c r="J206" i="17"/>
  <c r="K206" i="17"/>
  <c r="L206" i="17"/>
  <c r="M206" i="17"/>
  <c r="N206" i="17"/>
  <c r="O206" i="17"/>
  <c r="G207" i="17"/>
  <c r="H207" i="17"/>
  <c r="I207" i="17"/>
  <c r="J207" i="17"/>
  <c r="K207" i="17"/>
  <c r="L207" i="17"/>
  <c r="M207" i="17"/>
  <c r="N207" i="17"/>
  <c r="O207" i="17"/>
  <c r="G208" i="17"/>
  <c r="H208" i="17"/>
  <c r="I208" i="17"/>
  <c r="J208" i="17"/>
  <c r="K208" i="17"/>
  <c r="L208" i="17"/>
  <c r="M208" i="17"/>
  <c r="N208" i="17"/>
  <c r="O208" i="17"/>
  <c r="G209" i="17"/>
  <c r="H209" i="17"/>
  <c r="I209" i="17"/>
  <c r="J209" i="17"/>
  <c r="K209" i="17"/>
  <c r="L209" i="17"/>
  <c r="M209" i="17"/>
  <c r="N209" i="17"/>
  <c r="O209" i="17"/>
  <c r="G210" i="17"/>
  <c r="H210" i="17"/>
  <c r="I210" i="17"/>
  <c r="J210" i="17"/>
  <c r="K210" i="17"/>
  <c r="L210" i="17"/>
  <c r="M210" i="17"/>
  <c r="N210" i="17"/>
  <c r="O210" i="17"/>
  <c r="G211" i="17"/>
  <c r="H211" i="17"/>
  <c r="I211" i="17"/>
  <c r="J211" i="17"/>
  <c r="K211" i="17"/>
  <c r="L211" i="17"/>
  <c r="M211" i="17"/>
  <c r="N211" i="17"/>
  <c r="O211" i="17"/>
  <c r="G212" i="17"/>
  <c r="H212" i="17"/>
  <c r="I212" i="17"/>
  <c r="J212" i="17"/>
  <c r="K212" i="17"/>
  <c r="L212" i="17"/>
  <c r="M212" i="17"/>
  <c r="N212" i="17"/>
  <c r="O212" i="17"/>
  <c r="G213" i="17"/>
  <c r="H213" i="17"/>
  <c r="I213" i="17"/>
  <c r="J213" i="17"/>
  <c r="K213" i="17"/>
  <c r="L213" i="17"/>
  <c r="M213" i="17"/>
  <c r="N213" i="17"/>
  <c r="O213" i="17"/>
  <c r="G214" i="17"/>
  <c r="H214" i="17"/>
  <c r="I214" i="17"/>
  <c r="J214" i="17"/>
  <c r="K214" i="17"/>
  <c r="L214" i="17"/>
  <c r="M214" i="17"/>
  <c r="N214" i="17"/>
  <c r="O214" i="17"/>
  <c r="G215" i="17"/>
  <c r="H215" i="17"/>
  <c r="I215" i="17"/>
  <c r="J215" i="17"/>
  <c r="K215" i="17"/>
  <c r="L215" i="17"/>
  <c r="M215" i="17"/>
  <c r="N215" i="17"/>
  <c r="O215" i="17"/>
  <c r="G216" i="17"/>
  <c r="H216" i="17"/>
  <c r="I216" i="17"/>
  <c r="J216" i="17"/>
  <c r="K216" i="17"/>
  <c r="L216" i="17"/>
  <c r="M216" i="17"/>
  <c r="N216" i="17"/>
  <c r="O216" i="17"/>
  <c r="G217" i="17"/>
  <c r="H217" i="17"/>
  <c r="I217" i="17"/>
  <c r="J217" i="17"/>
  <c r="K217" i="17"/>
  <c r="L217" i="17"/>
  <c r="M217" i="17"/>
  <c r="N217" i="17"/>
  <c r="O217" i="17"/>
  <c r="G218" i="17"/>
  <c r="H218" i="17"/>
  <c r="I218" i="17"/>
  <c r="J218" i="17"/>
  <c r="K218" i="17"/>
  <c r="L218" i="17"/>
  <c r="M218" i="17"/>
  <c r="N218" i="17"/>
  <c r="O218" i="17"/>
  <c r="G219" i="17"/>
  <c r="H219" i="17"/>
  <c r="I219" i="17"/>
  <c r="J219" i="17"/>
  <c r="K219" i="17"/>
  <c r="L219" i="17"/>
  <c r="M219" i="17"/>
  <c r="N219" i="17"/>
  <c r="O219" i="17"/>
  <c r="G220" i="17"/>
  <c r="H220" i="17"/>
  <c r="I220" i="17"/>
  <c r="J220" i="17"/>
  <c r="K220" i="17"/>
  <c r="L220" i="17"/>
  <c r="M220" i="17"/>
  <c r="N220" i="17"/>
  <c r="O220" i="17"/>
  <c r="G221" i="17"/>
  <c r="H221" i="17"/>
  <c r="I221" i="17"/>
  <c r="J221" i="17"/>
  <c r="K221" i="17"/>
  <c r="L221" i="17"/>
  <c r="M221" i="17"/>
  <c r="N221" i="17"/>
  <c r="O221" i="17"/>
  <c r="G222" i="17"/>
  <c r="H222" i="17"/>
  <c r="I222" i="17"/>
  <c r="J222" i="17"/>
  <c r="K222" i="17"/>
  <c r="L222" i="17"/>
  <c r="M222" i="17"/>
  <c r="N222" i="17"/>
  <c r="O222" i="17"/>
  <c r="G223" i="17"/>
  <c r="H223" i="17"/>
  <c r="I223" i="17"/>
  <c r="J223" i="17"/>
  <c r="K223" i="17"/>
  <c r="L223" i="17"/>
  <c r="M223" i="17"/>
  <c r="N223" i="17"/>
  <c r="O223" i="17"/>
  <c r="G224" i="17"/>
  <c r="H224" i="17"/>
  <c r="I224" i="17"/>
  <c r="J224" i="17"/>
  <c r="K224" i="17"/>
  <c r="L224" i="17"/>
  <c r="M224" i="17"/>
  <c r="N224" i="17"/>
  <c r="O224" i="17"/>
  <c r="G225" i="17"/>
  <c r="H225" i="17"/>
  <c r="I225" i="17"/>
  <c r="J225" i="17"/>
  <c r="K225" i="17"/>
  <c r="L225" i="17"/>
  <c r="M225" i="17"/>
  <c r="N225" i="17"/>
  <c r="O225" i="17"/>
  <c r="G226" i="17"/>
  <c r="H226" i="17"/>
  <c r="I226" i="17"/>
  <c r="J226" i="17"/>
  <c r="K226" i="17"/>
  <c r="L226" i="17"/>
  <c r="M226" i="17"/>
  <c r="N226" i="17"/>
  <c r="O226" i="17"/>
  <c r="G227" i="17"/>
  <c r="H227" i="17"/>
  <c r="I227" i="17"/>
  <c r="J227" i="17"/>
  <c r="K227" i="17"/>
  <c r="L227" i="17"/>
  <c r="M227" i="17"/>
  <c r="N227" i="17"/>
  <c r="O227" i="17"/>
  <c r="G228" i="17"/>
  <c r="H228" i="17"/>
  <c r="I228" i="17"/>
  <c r="J228" i="17"/>
  <c r="K228" i="17"/>
  <c r="L228" i="17"/>
  <c r="M228" i="17"/>
  <c r="N228" i="17"/>
  <c r="O228" i="17"/>
  <c r="G229" i="17"/>
  <c r="H229" i="17"/>
  <c r="I229" i="17"/>
  <c r="J229" i="17"/>
  <c r="K229" i="17"/>
  <c r="L229" i="17"/>
  <c r="M229" i="17"/>
  <c r="N229" i="17"/>
  <c r="O229" i="17"/>
  <c r="G230" i="17"/>
  <c r="H230" i="17"/>
  <c r="I230" i="17"/>
  <c r="J230" i="17"/>
  <c r="K230" i="17"/>
  <c r="L230" i="17"/>
  <c r="M230" i="17"/>
  <c r="N230" i="17"/>
  <c r="O230" i="17"/>
  <c r="G231" i="17"/>
  <c r="H231" i="17"/>
  <c r="I231" i="17"/>
  <c r="J231" i="17"/>
  <c r="K231" i="17"/>
  <c r="L231" i="17"/>
  <c r="M231" i="17"/>
  <c r="N231" i="17"/>
  <c r="O231" i="17"/>
  <c r="G232" i="17"/>
  <c r="H232" i="17"/>
  <c r="I232" i="17"/>
  <c r="J232" i="17"/>
  <c r="K232" i="17"/>
  <c r="L232" i="17"/>
  <c r="M232" i="17"/>
  <c r="N232" i="17"/>
  <c r="O232" i="17"/>
  <c r="G233" i="17"/>
  <c r="H233" i="17"/>
  <c r="I233" i="17"/>
  <c r="J233" i="17"/>
  <c r="K233" i="17"/>
  <c r="L233" i="17"/>
  <c r="M233" i="17"/>
  <c r="N233" i="17"/>
  <c r="O233" i="17"/>
  <c r="G234" i="17"/>
  <c r="H234" i="17"/>
  <c r="I234" i="17"/>
  <c r="J234" i="17"/>
  <c r="K234" i="17"/>
  <c r="L234" i="17"/>
  <c r="M234" i="17"/>
  <c r="N234" i="17"/>
  <c r="O234" i="17"/>
  <c r="G235" i="17"/>
  <c r="H235" i="17"/>
  <c r="I235" i="17"/>
  <c r="J235" i="17"/>
  <c r="K235" i="17"/>
  <c r="L235" i="17"/>
  <c r="M235" i="17"/>
  <c r="N235" i="17"/>
  <c r="O235" i="17"/>
  <c r="G236" i="17"/>
  <c r="H236" i="17"/>
  <c r="I236" i="17"/>
  <c r="J236" i="17"/>
  <c r="K236" i="17"/>
  <c r="L236" i="17"/>
  <c r="M236" i="17"/>
  <c r="N236" i="17"/>
  <c r="O236" i="17"/>
  <c r="G237" i="17"/>
  <c r="H237" i="17"/>
  <c r="I237" i="17"/>
  <c r="J237" i="17"/>
  <c r="K237" i="17"/>
  <c r="L237" i="17"/>
  <c r="M237" i="17"/>
  <c r="N237" i="17"/>
  <c r="O237" i="17"/>
  <c r="G238" i="17"/>
  <c r="H238" i="17"/>
  <c r="I238" i="17"/>
  <c r="J238" i="17"/>
  <c r="K238" i="17"/>
  <c r="L238" i="17"/>
  <c r="M238" i="17"/>
  <c r="N238" i="17"/>
  <c r="O238" i="17"/>
  <c r="G239" i="17"/>
  <c r="H239" i="17"/>
  <c r="I239" i="17"/>
  <c r="J239" i="17"/>
  <c r="K239" i="17"/>
  <c r="L239" i="17"/>
  <c r="M239" i="17"/>
  <c r="N239" i="17"/>
  <c r="O239" i="17"/>
  <c r="G240" i="17"/>
  <c r="H240" i="17"/>
  <c r="I240" i="17"/>
  <c r="J240" i="17"/>
  <c r="K240" i="17"/>
  <c r="L240" i="17"/>
  <c r="M240" i="17"/>
  <c r="N240" i="17"/>
  <c r="O240" i="17"/>
  <c r="G241" i="17"/>
  <c r="H241" i="17"/>
  <c r="I241" i="17"/>
  <c r="J241" i="17"/>
  <c r="K241" i="17"/>
  <c r="L241" i="17"/>
  <c r="M241" i="17"/>
  <c r="N241" i="17"/>
  <c r="O241" i="17"/>
  <c r="G242" i="17"/>
  <c r="H242" i="17"/>
  <c r="I242" i="17"/>
  <c r="J242" i="17"/>
  <c r="K242" i="17"/>
  <c r="L242" i="17"/>
  <c r="M242" i="17"/>
  <c r="N242" i="17"/>
  <c r="O242" i="17"/>
  <c r="G243" i="17"/>
  <c r="H243" i="17"/>
  <c r="I243" i="17"/>
  <c r="J243" i="17"/>
  <c r="K243" i="17"/>
  <c r="L243" i="17"/>
  <c r="M243" i="17"/>
  <c r="N243" i="17"/>
  <c r="O243" i="17"/>
  <c r="G244" i="17"/>
  <c r="H244" i="17"/>
  <c r="I244" i="17"/>
  <c r="J244" i="17"/>
  <c r="K244" i="17"/>
  <c r="L244" i="17"/>
  <c r="M244" i="17"/>
  <c r="N244" i="17"/>
  <c r="O244" i="17"/>
  <c r="G245" i="17"/>
  <c r="H245" i="17"/>
  <c r="I245" i="17"/>
  <c r="J245" i="17"/>
  <c r="K245" i="17"/>
  <c r="L245" i="17"/>
  <c r="M245" i="17"/>
  <c r="N245" i="17"/>
  <c r="O245" i="17"/>
  <c r="G246" i="17"/>
  <c r="H246" i="17"/>
  <c r="I246" i="17"/>
  <c r="J246" i="17"/>
  <c r="K246" i="17"/>
  <c r="L246" i="17"/>
  <c r="M246" i="17"/>
  <c r="N246" i="17"/>
  <c r="O246" i="17"/>
  <c r="G247" i="17"/>
  <c r="H247" i="17"/>
  <c r="I247" i="17"/>
  <c r="J247" i="17"/>
  <c r="K247" i="17"/>
  <c r="L247" i="17"/>
  <c r="M247" i="17"/>
  <c r="N247" i="17"/>
  <c r="O247" i="17"/>
  <c r="G248" i="17"/>
  <c r="H248" i="17"/>
  <c r="I248" i="17"/>
  <c r="J248" i="17"/>
  <c r="K248" i="17"/>
  <c r="L248" i="17"/>
  <c r="M248" i="17"/>
  <c r="N248" i="17"/>
  <c r="O248" i="17"/>
  <c r="G249" i="17"/>
  <c r="H249" i="17"/>
  <c r="I249" i="17"/>
  <c r="J249" i="17"/>
  <c r="K249" i="17"/>
  <c r="L249" i="17"/>
  <c r="M249" i="17"/>
  <c r="N249" i="17"/>
  <c r="O249" i="17"/>
  <c r="G250" i="17"/>
  <c r="H250" i="17"/>
  <c r="I250" i="17"/>
  <c r="J250" i="17"/>
  <c r="K250" i="17"/>
  <c r="L250" i="17"/>
  <c r="M250" i="17"/>
  <c r="N250" i="17"/>
  <c r="O250" i="17"/>
  <c r="G251" i="17"/>
  <c r="H251" i="17"/>
  <c r="I251" i="17"/>
  <c r="J251" i="17"/>
  <c r="K251" i="17"/>
  <c r="L251" i="17"/>
  <c r="M251" i="17"/>
  <c r="N251" i="17"/>
  <c r="O251" i="17"/>
  <c r="G252" i="17"/>
  <c r="H252" i="17"/>
  <c r="I252" i="17"/>
  <c r="J252" i="17"/>
  <c r="K252" i="17"/>
  <c r="L252" i="17"/>
  <c r="M252" i="17"/>
  <c r="N252" i="17"/>
  <c r="O252" i="17"/>
  <c r="G253" i="17"/>
  <c r="H253" i="17"/>
  <c r="I253" i="17"/>
  <c r="J253" i="17"/>
  <c r="K253" i="17"/>
  <c r="L253" i="17"/>
  <c r="M253" i="17"/>
  <c r="N253" i="17"/>
  <c r="O253" i="17"/>
  <c r="G254" i="17"/>
  <c r="H254" i="17"/>
  <c r="I254" i="17"/>
  <c r="J254" i="17"/>
  <c r="K254" i="17"/>
  <c r="L254" i="17"/>
  <c r="M254" i="17"/>
  <c r="N254" i="17"/>
  <c r="O254" i="17"/>
  <c r="G255" i="17"/>
  <c r="H255" i="17"/>
  <c r="I255" i="17"/>
  <c r="J255" i="17"/>
  <c r="K255" i="17"/>
  <c r="L255" i="17"/>
  <c r="M255" i="17"/>
  <c r="N255" i="17"/>
  <c r="O255" i="17"/>
  <c r="G256" i="17"/>
  <c r="H256" i="17"/>
  <c r="I256" i="17"/>
  <c r="J256" i="17"/>
  <c r="K256" i="17"/>
  <c r="L256" i="17"/>
  <c r="M256" i="17"/>
  <c r="N256" i="17"/>
  <c r="O256" i="17"/>
  <c r="G257" i="17"/>
  <c r="H257" i="17"/>
  <c r="I257" i="17"/>
  <c r="J257" i="17"/>
  <c r="K257" i="17"/>
  <c r="L257" i="17"/>
  <c r="M257" i="17"/>
  <c r="N257" i="17"/>
  <c r="O257" i="17"/>
  <c r="G258" i="17"/>
  <c r="H258" i="17"/>
  <c r="I258" i="17"/>
  <c r="J258" i="17"/>
  <c r="K258" i="17"/>
  <c r="L258" i="17"/>
  <c r="M258" i="17"/>
  <c r="N258" i="17"/>
  <c r="O258" i="17"/>
  <c r="G259" i="17"/>
  <c r="H259" i="17"/>
  <c r="I259" i="17"/>
  <c r="J259" i="17"/>
  <c r="K259" i="17"/>
  <c r="L259" i="17"/>
  <c r="M259" i="17"/>
  <c r="N259" i="17"/>
  <c r="O259" i="17"/>
  <c r="G260" i="17"/>
  <c r="H260" i="17"/>
  <c r="I260" i="17"/>
  <c r="J260" i="17"/>
  <c r="K260" i="17"/>
  <c r="L260" i="17"/>
  <c r="M260" i="17"/>
  <c r="N260" i="17"/>
  <c r="O260" i="17"/>
  <c r="G261" i="17"/>
  <c r="H261" i="17"/>
  <c r="I261" i="17"/>
  <c r="J261" i="17"/>
  <c r="K261" i="17"/>
  <c r="L261" i="17"/>
  <c r="M261" i="17"/>
  <c r="N261" i="17"/>
  <c r="O261" i="17"/>
  <c r="G262" i="17"/>
  <c r="H262" i="17"/>
  <c r="I262" i="17"/>
  <c r="J262" i="17"/>
  <c r="K262" i="17"/>
  <c r="L262" i="17"/>
  <c r="M262" i="17"/>
  <c r="N262" i="17"/>
  <c r="O262" i="17"/>
  <c r="G263" i="17"/>
  <c r="H263" i="17"/>
  <c r="I263" i="17"/>
  <c r="J263" i="17"/>
  <c r="K263" i="17"/>
  <c r="L263" i="17"/>
  <c r="M263" i="17"/>
  <c r="N263" i="17"/>
  <c r="O263" i="17"/>
  <c r="G264" i="17"/>
  <c r="H264" i="17"/>
  <c r="I264" i="17"/>
  <c r="J264" i="17"/>
  <c r="K264" i="17"/>
  <c r="L264" i="17"/>
  <c r="M264" i="17"/>
  <c r="N264" i="17"/>
  <c r="O264" i="17"/>
  <c r="G265" i="17"/>
  <c r="H265" i="17"/>
  <c r="I265" i="17"/>
  <c r="J265" i="17"/>
  <c r="K265" i="17"/>
  <c r="L265" i="17"/>
  <c r="M265" i="17"/>
  <c r="N265" i="17"/>
  <c r="O265" i="17"/>
  <c r="G266" i="17"/>
  <c r="H266" i="17"/>
  <c r="I266" i="17"/>
  <c r="J266" i="17"/>
  <c r="K266" i="17"/>
  <c r="L266" i="17"/>
  <c r="M266" i="17"/>
  <c r="N266" i="17"/>
  <c r="O266" i="17"/>
  <c r="G267" i="17"/>
  <c r="H267" i="17"/>
  <c r="I267" i="17"/>
  <c r="J267" i="17"/>
  <c r="K267" i="17"/>
  <c r="L267" i="17"/>
  <c r="M267" i="17"/>
  <c r="N267" i="17"/>
  <c r="O267" i="17"/>
  <c r="G268" i="17"/>
  <c r="H268" i="17"/>
  <c r="I268" i="17"/>
  <c r="J268" i="17"/>
  <c r="K268" i="17"/>
  <c r="L268" i="17"/>
  <c r="M268" i="17"/>
  <c r="N268" i="17"/>
  <c r="O268" i="17"/>
  <c r="G269" i="17"/>
  <c r="H269" i="17"/>
  <c r="I269" i="17"/>
  <c r="J269" i="17"/>
  <c r="K269" i="17"/>
  <c r="L269" i="17"/>
  <c r="M269" i="17"/>
  <c r="N269" i="17"/>
  <c r="O269" i="17"/>
  <c r="G270" i="17"/>
  <c r="H270" i="17"/>
  <c r="I270" i="17"/>
  <c r="J270" i="17"/>
  <c r="K270" i="17"/>
  <c r="L270" i="17"/>
  <c r="M270" i="17"/>
  <c r="N270" i="17"/>
  <c r="O270" i="17"/>
  <c r="G271" i="17"/>
  <c r="H271" i="17"/>
  <c r="I271" i="17"/>
  <c r="J271" i="17"/>
  <c r="K271" i="17"/>
  <c r="L271" i="17"/>
  <c r="M271" i="17"/>
  <c r="N271" i="17"/>
  <c r="O271" i="17"/>
  <c r="G272" i="17"/>
  <c r="H272" i="17"/>
  <c r="I272" i="17"/>
  <c r="J272" i="17"/>
  <c r="K272" i="17"/>
  <c r="L272" i="17"/>
  <c r="M272" i="17"/>
  <c r="N272" i="17"/>
  <c r="O272" i="17"/>
  <c r="G273" i="17"/>
  <c r="H273" i="17"/>
  <c r="I273" i="17"/>
  <c r="J273" i="17"/>
  <c r="K273" i="17"/>
  <c r="L273" i="17"/>
  <c r="M273" i="17"/>
  <c r="N273" i="17"/>
  <c r="O273" i="17"/>
  <c r="G274" i="17"/>
  <c r="H274" i="17"/>
  <c r="I274" i="17"/>
  <c r="J274" i="17"/>
  <c r="K274" i="17"/>
  <c r="L274" i="17"/>
  <c r="M274" i="17"/>
  <c r="N274" i="17"/>
  <c r="O274" i="17"/>
  <c r="G275" i="17"/>
  <c r="H275" i="17"/>
  <c r="I275" i="17"/>
  <c r="J275" i="17"/>
  <c r="K275" i="17"/>
  <c r="L275" i="17"/>
  <c r="M275" i="17"/>
  <c r="N275" i="17"/>
  <c r="O275" i="17"/>
  <c r="G276" i="17"/>
  <c r="H276" i="17"/>
  <c r="I276" i="17"/>
  <c r="J276" i="17"/>
  <c r="K276" i="17"/>
  <c r="L276" i="17"/>
  <c r="M276" i="17"/>
  <c r="N276" i="17"/>
  <c r="O276" i="17"/>
  <c r="G277" i="17"/>
  <c r="H277" i="17"/>
  <c r="I277" i="17"/>
  <c r="J277" i="17"/>
  <c r="K277" i="17"/>
  <c r="L277" i="17"/>
  <c r="M277" i="17"/>
  <c r="N277" i="17"/>
  <c r="O277" i="17"/>
  <c r="G278" i="17"/>
  <c r="H278" i="17"/>
  <c r="I278" i="17"/>
  <c r="J278" i="17"/>
  <c r="K278" i="17"/>
  <c r="L278" i="17"/>
  <c r="M278" i="17"/>
  <c r="N278" i="17"/>
  <c r="O278" i="17"/>
  <c r="G279" i="17"/>
  <c r="H279" i="17"/>
  <c r="I279" i="17"/>
  <c r="J279" i="17"/>
  <c r="K279" i="17"/>
  <c r="L279" i="17"/>
  <c r="M279" i="17"/>
  <c r="N279" i="17"/>
  <c r="O279" i="17"/>
  <c r="G280" i="17"/>
  <c r="H280" i="17"/>
  <c r="I280" i="17"/>
  <c r="J280" i="17"/>
  <c r="K280" i="17"/>
  <c r="L280" i="17"/>
  <c r="M280" i="17"/>
  <c r="N280" i="17"/>
  <c r="O280" i="17"/>
  <c r="G281" i="17"/>
  <c r="H281" i="17"/>
  <c r="I281" i="17"/>
  <c r="J281" i="17"/>
  <c r="K281" i="17"/>
  <c r="L281" i="17"/>
  <c r="M281" i="17"/>
  <c r="N281" i="17"/>
  <c r="O281" i="17"/>
  <c r="G282" i="17"/>
  <c r="H282" i="17"/>
  <c r="I282" i="17"/>
  <c r="J282" i="17"/>
  <c r="K282" i="17"/>
  <c r="L282" i="17"/>
  <c r="M282" i="17"/>
  <c r="N282" i="17"/>
  <c r="O282" i="17"/>
  <c r="G283" i="17"/>
  <c r="H283" i="17"/>
  <c r="I283" i="17"/>
  <c r="J283" i="17"/>
  <c r="K283" i="17"/>
  <c r="L283" i="17"/>
  <c r="M283" i="17"/>
  <c r="N283" i="17"/>
  <c r="O283" i="17"/>
  <c r="G284" i="17"/>
  <c r="H284" i="17"/>
  <c r="I284" i="17"/>
  <c r="J284" i="17"/>
  <c r="K284" i="17"/>
  <c r="L284" i="17"/>
  <c r="M284" i="17"/>
  <c r="N284" i="17"/>
  <c r="O284" i="17"/>
  <c r="G285" i="17"/>
  <c r="H285" i="17"/>
  <c r="I285" i="17"/>
  <c r="J285" i="17"/>
  <c r="K285" i="17"/>
  <c r="L285" i="17"/>
  <c r="M285" i="17"/>
  <c r="N285" i="17"/>
  <c r="O285" i="17"/>
  <c r="G286" i="17"/>
  <c r="H286" i="17"/>
  <c r="I286" i="17"/>
  <c r="J286" i="17"/>
  <c r="K286" i="17"/>
  <c r="L286" i="17"/>
  <c r="M286" i="17"/>
  <c r="N286" i="17"/>
  <c r="O286" i="17"/>
  <c r="G287" i="17"/>
  <c r="H287" i="17"/>
  <c r="I287" i="17"/>
  <c r="J287" i="17"/>
  <c r="K287" i="17"/>
  <c r="L287" i="17"/>
  <c r="M287" i="17"/>
  <c r="N287" i="17"/>
  <c r="O287" i="17"/>
  <c r="G288" i="17"/>
  <c r="H288" i="17"/>
  <c r="I288" i="17"/>
  <c r="J288" i="17"/>
  <c r="K288" i="17"/>
  <c r="L288" i="17"/>
  <c r="M288" i="17"/>
  <c r="N288" i="17"/>
  <c r="O288" i="17"/>
  <c r="G289" i="17"/>
  <c r="H289" i="17"/>
  <c r="I289" i="17"/>
  <c r="J289" i="17"/>
  <c r="K289" i="17"/>
  <c r="L289" i="17"/>
  <c r="M289" i="17"/>
  <c r="N289" i="17"/>
  <c r="O289" i="17"/>
  <c r="G290" i="17"/>
  <c r="H290" i="17"/>
  <c r="I290" i="17"/>
  <c r="J290" i="17"/>
  <c r="K290" i="17"/>
  <c r="L290" i="17"/>
  <c r="M290" i="17"/>
  <c r="N290" i="17"/>
  <c r="O290" i="17"/>
  <c r="G291" i="17"/>
  <c r="H291" i="17"/>
  <c r="I291" i="17"/>
  <c r="J291" i="17"/>
  <c r="K291" i="17"/>
  <c r="L291" i="17"/>
  <c r="M291" i="17"/>
  <c r="N291" i="17"/>
  <c r="O291" i="17"/>
  <c r="G292" i="17"/>
  <c r="H292" i="17"/>
  <c r="I292" i="17"/>
  <c r="J292" i="17"/>
  <c r="K292" i="17"/>
  <c r="L292" i="17"/>
  <c r="M292" i="17"/>
  <c r="N292" i="17"/>
  <c r="O292" i="17"/>
  <c r="G293" i="17"/>
  <c r="H293" i="17"/>
  <c r="I293" i="17"/>
  <c r="J293" i="17"/>
  <c r="K293" i="17"/>
  <c r="L293" i="17"/>
  <c r="M293" i="17"/>
  <c r="N293" i="17"/>
  <c r="O293" i="17"/>
  <c r="G294" i="17"/>
  <c r="H294" i="17"/>
  <c r="I294" i="17"/>
  <c r="J294" i="17"/>
  <c r="K294" i="17"/>
  <c r="L294" i="17"/>
  <c r="M294" i="17"/>
  <c r="N294" i="17"/>
  <c r="O294" i="17"/>
  <c r="G295" i="17"/>
  <c r="H295" i="17"/>
  <c r="I295" i="17"/>
  <c r="J295" i="17"/>
  <c r="K295" i="17"/>
  <c r="L295" i="17"/>
  <c r="M295" i="17"/>
  <c r="N295" i="17"/>
  <c r="O295" i="17"/>
  <c r="G296" i="17"/>
  <c r="H296" i="17"/>
  <c r="I296" i="17"/>
  <c r="J296" i="17"/>
  <c r="K296" i="17"/>
  <c r="L296" i="17"/>
  <c r="M296" i="17"/>
  <c r="N296" i="17"/>
  <c r="O296" i="17"/>
  <c r="G297" i="17"/>
  <c r="H297" i="17"/>
  <c r="I297" i="17"/>
  <c r="J297" i="17"/>
  <c r="K297" i="17"/>
  <c r="L297" i="17"/>
  <c r="M297" i="17"/>
  <c r="N297" i="17"/>
  <c r="O297" i="17"/>
  <c r="G298" i="17"/>
  <c r="H298" i="17"/>
  <c r="I298" i="17"/>
  <c r="J298" i="17"/>
  <c r="K298" i="17"/>
  <c r="L298" i="17"/>
  <c r="M298" i="17"/>
  <c r="N298" i="17"/>
  <c r="O298" i="17"/>
  <c r="G299" i="17"/>
  <c r="H299" i="17"/>
  <c r="I299" i="17"/>
  <c r="J299" i="17"/>
  <c r="K299" i="17"/>
  <c r="L299" i="17"/>
  <c r="M299" i="17"/>
  <c r="N299" i="17"/>
  <c r="O299" i="17"/>
  <c r="G300" i="17"/>
  <c r="H300" i="17"/>
  <c r="I300" i="17"/>
  <c r="J300" i="17"/>
  <c r="K300" i="17"/>
  <c r="L300" i="17"/>
  <c r="M300" i="17"/>
  <c r="N300" i="17"/>
  <c r="O300" i="17"/>
  <c r="G301" i="17"/>
  <c r="H301" i="17"/>
  <c r="I301" i="17"/>
  <c r="J301" i="17"/>
  <c r="K301" i="17"/>
  <c r="L301" i="17"/>
  <c r="M301" i="17"/>
  <c r="N301" i="17"/>
  <c r="O301" i="17"/>
  <c r="G302" i="17"/>
  <c r="H302" i="17"/>
  <c r="I302" i="17"/>
  <c r="J302" i="17"/>
  <c r="K302" i="17"/>
  <c r="L302" i="17"/>
  <c r="M302" i="17"/>
  <c r="N302" i="17"/>
  <c r="O302" i="17"/>
  <c r="G303" i="17"/>
  <c r="H303" i="17"/>
  <c r="I303" i="17"/>
  <c r="J303" i="17"/>
  <c r="K303" i="17"/>
  <c r="L303" i="17"/>
  <c r="M303" i="17"/>
  <c r="N303" i="17"/>
  <c r="O303" i="17"/>
  <c r="G304" i="17"/>
  <c r="H304" i="17"/>
  <c r="I304" i="17"/>
  <c r="J304" i="17"/>
  <c r="K304" i="17"/>
  <c r="L304" i="17"/>
  <c r="M304" i="17"/>
  <c r="N304" i="17"/>
  <c r="O304" i="17"/>
  <c r="G305" i="17"/>
  <c r="H305" i="17"/>
  <c r="I305" i="17"/>
  <c r="J305" i="17"/>
  <c r="K305" i="17"/>
  <c r="L305" i="17"/>
  <c r="M305" i="17"/>
  <c r="N305" i="17"/>
  <c r="O305" i="17"/>
  <c r="G306" i="17"/>
  <c r="H306" i="17"/>
  <c r="I306" i="17"/>
  <c r="J306" i="17"/>
  <c r="K306" i="17"/>
  <c r="L306" i="17"/>
  <c r="M306" i="17"/>
  <c r="N306" i="17"/>
  <c r="O306" i="17"/>
  <c r="G307" i="17"/>
  <c r="H307" i="17"/>
  <c r="I307" i="17"/>
  <c r="J307" i="17"/>
  <c r="K307" i="17"/>
  <c r="L307" i="17"/>
  <c r="M307" i="17"/>
  <c r="N307" i="17"/>
  <c r="O307" i="17"/>
  <c r="G308" i="17"/>
  <c r="H308" i="17"/>
  <c r="I308" i="17"/>
  <c r="J308" i="17"/>
  <c r="K308" i="17"/>
  <c r="L308" i="17"/>
  <c r="M308" i="17"/>
  <c r="N308" i="17"/>
  <c r="O308" i="17"/>
  <c r="G309" i="17"/>
  <c r="H309" i="17"/>
  <c r="I309" i="17"/>
  <c r="J309" i="17"/>
  <c r="K309" i="17"/>
  <c r="L309" i="17"/>
  <c r="M309" i="17"/>
  <c r="N309" i="17"/>
  <c r="O309" i="17"/>
  <c r="G310" i="17"/>
  <c r="H310" i="17"/>
  <c r="I310" i="17"/>
  <c r="J310" i="17"/>
  <c r="K310" i="17"/>
  <c r="L310" i="17"/>
  <c r="M310" i="17"/>
  <c r="N310" i="17"/>
  <c r="O310" i="17"/>
  <c r="G311" i="17"/>
  <c r="H311" i="17"/>
  <c r="I311" i="17"/>
  <c r="J311" i="17"/>
  <c r="K311" i="17"/>
  <c r="L311" i="17"/>
  <c r="M311" i="17"/>
  <c r="N311" i="17"/>
  <c r="O311" i="17"/>
  <c r="G312" i="17"/>
  <c r="H312" i="17"/>
  <c r="I312" i="17"/>
  <c r="J312" i="17"/>
  <c r="K312" i="17"/>
  <c r="L312" i="17"/>
  <c r="M312" i="17"/>
  <c r="N312" i="17"/>
  <c r="O312" i="17"/>
  <c r="G313" i="17"/>
  <c r="H313" i="17"/>
  <c r="I313" i="17"/>
  <c r="J313" i="17"/>
  <c r="K313" i="17"/>
  <c r="L313" i="17"/>
  <c r="M313" i="17"/>
  <c r="N313" i="17"/>
  <c r="O313" i="17"/>
  <c r="G314" i="17"/>
  <c r="H314" i="17"/>
  <c r="I314" i="17"/>
  <c r="J314" i="17"/>
  <c r="K314" i="17"/>
  <c r="L314" i="17"/>
  <c r="M314" i="17"/>
  <c r="N314" i="17"/>
  <c r="O314" i="17"/>
  <c r="G315" i="17"/>
  <c r="H315" i="17"/>
  <c r="I315" i="17"/>
  <c r="J315" i="17"/>
  <c r="K315" i="17"/>
  <c r="L315" i="17"/>
  <c r="M315" i="17"/>
  <c r="N315" i="17"/>
  <c r="O315" i="17"/>
  <c r="G316" i="17"/>
  <c r="H316" i="17"/>
  <c r="I316" i="17"/>
  <c r="J316" i="17"/>
  <c r="K316" i="17"/>
  <c r="L316" i="17"/>
  <c r="M316" i="17"/>
  <c r="N316" i="17"/>
  <c r="O316" i="17"/>
  <c r="G317" i="17"/>
  <c r="H317" i="17"/>
  <c r="I317" i="17"/>
  <c r="J317" i="17"/>
  <c r="K317" i="17"/>
  <c r="L317" i="17"/>
  <c r="M317" i="17"/>
  <c r="N317" i="17"/>
  <c r="O317" i="17"/>
  <c r="G318" i="17"/>
  <c r="H318" i="17"/>
  <c r="I318" i="17"/>
  <c r="J318" i="17"/>
  <c r="K318" i="17"/>
  <c r="L318" i="17"/>
  <c r="M318" i="17"/>
  <c r="N318" i="17"/>
  <c r="O318" i="17"/>
  <c r="G319" i="17"/>
  <c r="H319" i="17"/>
  <c r="I319" i="17"/>
  <c r="J319" i="17"/>
  <c r="K319" i="17"/>
  <c r="L319" i="17"/>
  <c r="M319" i="17"/>
  <c r="N319" i="17"/>
  <c r="O319" i="17"/>
  <c r="G320" i="17"/>
  <c r="H320" i="17"/>
  <c r="I320" i="17"/>
  <c r="J320" i="17"/>
  <c r="K320" i="17"/>
  <c r="L320" i="17"/>
  <c r="M320" i="17"/>
  <c r="N320" i="17"/>
  <c r="O320" i="17"/>
  <c r="G321" i="17"/>
  <c r="H321" i="17"/>
  <c r="I321" i="17"/>
  <c r="J321" i="17"/>
  <c r="K321" i="17"/>
  <c r="L321" i="17"/>
  <c r="M321" i="17"/>
  <c r="N321" i="17"/>
  <c r="O321" i="17"/>
  <c r="G322" i="17"/>
  <c r="H322" i="17"/>
  <c r="I322" i="17"/>
  <c r="J322" i="17"/>
  <c r="K322" i="17"/>
  <c r="L322" i="17"/>
  <c r="M322" i="17"/>
  <c r="N322" i="17"/>
  <c r="O322" i="17"/>
  <c r="Y2" i="17"/>
  <c r="F7" i="9" s="1"/>
  <c r="S3" i="17"/>
  <c r="W3" i="17"/>
  <c r="S4" i="17"/>
  <c r="W4" i="17"/>
  <c r="S5" i="17"/>
  <c r="W5" i="17"/>
  <c r="S6" i="17"/>
  <c r="W6" i="17"/>
  <c r="S9" i="17"/>
  <c r="W9" i="17"/>
  <c r="S8" i="17"/>
  <c r="W8" i="17"/>
  <c r="S10" i="17"/>
  <c r="W10" i="17"/>
  <c r="S7" i="17"/>
  <c r="W7" i="17"/>
  <c r="S11" i="17"/>
  <c r="W11" i="17"/>
  <c r="S12" i="17"/>
  <c r="W12" i="17"/>
  <c r="S13" i="17"/>
  <c r="W13" i="17"/>
  <c r="S14" i="17"/>
  <c r="W14" i="17"/>
  <c r="S15" i="17"/>
  <c r="W15" i="17"/>
  <c r="S16" i="17"/>
  <c r="W16" i="17"/>
  <c r="S17" i="17"/>
  <c r="W17" i="17"/>
  <c r="S18" i="17"/>
  <c r="W18" i="17"/>
  <c r="S19" i="17"/>
  <c r="W19" i="17"/>
  <c r="S20" i="17"/>
  <c r="W20" i="17"/>
  <c r="S21" i="17"/>
  <c r="W21" i="17"/>
  <c r="S22" i="17"/>
  <c r="W22" i="17"/>
  <c r="S23" i="17"/>
  <c r="W23" i="17"/>
  <c r="S24" i="17"/>
  <c r="W24" i="17"/>
  <c r="S25" i="17"/>
  <c r="W25" i="17"/>
  <c r="S26" i="17"/>
  <c r="W26" i="17"/>
  <c r="S27" i="17"/>
  <c r="W27" i="17"/>
  <c r="S28" i="17"/>
  <c r="W28" i="17"/>
  <c r="S29" i="17"/>
  <c r="W29" i="17"/>
  <c r="S30" i="17"/>
  <c r="W30" i="17"/>
  <c r="S31" i="17"/>
  <c r="W31" i="17"/>
  <c r="S32" i="17"/>
  <c r="W32" i="17"/>
  <c r="S33" i="17"/>
  <c r="W33" i="17"/>
  <c r="S34" i="17"/>
  <c r="W34" i="17"/>
  <c r="S35" i="17"/>
  <c r="W35" i="17"/>
  <c r="S36" i="17"/>
  <c r="W36" i="17"/>
  <c r="S37" i="17"/>
  <c r="W37" i="17"/>
  <c r="S38" i="17"/>
  <c r="W38" i="17"/>
  <c r="S39" i="17"/>
  <c r="W39" i="17"/>
  <c r="S40" i="17"/>
  <c r="W40" i="17"/>
  <c r="S41" i="17"/>
  <c r="W41" i="17"/>
  <c r="S42" i="17"/>
  <c r="W42" i="17"/>
  <c r="S43" i="17"/>
  <c r="W43" i="17"/>
  <c r="S44" i="17"/>
  <c r="W44" i="17"/>
  <c r="S45" i="17"/>
  <c r="W45" i="17"/>
  <c r="S46" i="17"/>
  <c r="W46" i="17"/>
  <c r="S47" i="17"/>
  <c r="W47" i="17"/>
  <c r="S48" i="17"/>
  <c r="W48" i="17"/>
  <c r="S49" i="17"/>
  <c r="W49" i="17"/>
  <c r="S50" i="17"/>
  <c r="W50" i="17"/>
  <c r="S51" i="17"/>
  <c r="W51" i="17"/>
  <c r="S52" i="17"/>
  <c r="W52" i="17"/>
  <c r="S53" i="17"/>
  <c r="W53" i="17"/>
  <c r="S54" i="17"/>
  <c r="W54" i="17"/>
  <c r="S55" i="17"/>
  <c r="W55" i="17"/>
  <c r="S56" i="17"/>
  <c r="W56" i="17"/>
  <c r="S57" i="17"/>
  <c r="W57" i="17"/>
  <c r="S58" i="17"/>
  <c r="W58" i="17"/>
  <c r="S59" i="17"/>
  <c r="W59" i="17"/>
  <c r="S60" i="17"/>
  <c r="W60" i="17"/>
  <c r="S61" i="17"/>
  <c r="W61" i="17"/>
  <c r="S62" i="17"/>
  <c r="W62" i="17"/>
  <c r="S63" i="17"/>
  <c r="W63" i="17"/>
  <c r="S64" i="17"/>
  <c r="W64" i="17"/>
  <c r="S65" i="17"/>
  <c r="W65" i="17"/>
  <c r="S66" i="17"/>
  <c r="W66" i="17"/>
  <c r="S67" i="17"/>
  <c r="W67" i="17"/>
  <c r="S68" i="17"/>
  <c r="W68" i="17"/>
  <c r="S69" i="17"/>
  <c r="W69" i="17"/>
  <c r="S70" i="17"/>
  <c r="W70" i="17"/>
  <c r="S71" i="17"/>
  <c r="W71" i="17"/>
  <c r="S72" i="17"/>
  <c r="W72" i="17"/>
  <c r="S73" i="17"/>
  <c r="W73" i="17"/>
  <c r="S74" i="17"/>
  <c r="W74" i="17"/>
  <c r="S75" i="17"/>
  <c r="W75" i="17"/>
  <c r="S76" i="17"/>
  <c r="W76" i="17"/>
  <c r="S77" i="17"/>
  <c r="W77" i="17"/>
  <c r="S78" i="17"/>
  <c r="W78" i="17"/>
  <c r="S79" i="17"/>
  <c r="W79" i="17"/>
  <c r="S80" i="17"/>
  <c r="W80" i="17"/>
  <c r="S81" i="17"/>
  <c r="W81" i="17"/>
  <c r="S82" i="17"/>
  <c r="W82" i="17"/>
  <c r="S83" i="17"/>
  <c r="W83" i="17"/>
  <c r="S84" i="17"/>
  <c r="W84" i="17"/>
  <c r="S85" i="17"/>
  <c r="W85" i="17"/>
  <c r="S86" i="17"/>
  <c r="W86" i="17"/>
  <c r="S87" i="17"/>
  <c r="W87" i="17"/>
  <c r="S88" i="17"/>
  <c r="W88" i="17"/>
  <c r="S89" i="17"/>
  <c r="W89" i="17"/>
  <c r="S90" i="17"/>
  <c r="W90" i="17"/>
  <c r="S91" i="17"/>
  <c r="W91" i="17"/>
  <c r="S92" i="17"/>
  <c r="W92" i="17"/>
  <c r="S93" i="17"/>
  <c r="W93" i="17"/>
  <c r="S94" i="17"/>
  <c r="W94" i="17"/>
  <c r="S95" i="17"/>
  <c r="W95" i="17"/>
  <c r="S96" i="17"/>
  <c r="W96" i="17"/>
  <c r="S97" i="17"/>
  <c r="W97" i="17"/>
  <c r="S98" i="17"/>
  <c r="W98" i="17"/>
  <c r="S99" i="17"/>
  <c r="W99" i="17"/>
  <c r="S100" i="17"/>
  <c r="W100" i="17"/>
  <c r="S101" i="17"/>
  <c r="W101" i="17"/>
  <c r="S102" i="17"/>
  <c r="W102" i="17"/>
  <c r="S103" i="17"/>
  <c r="W103" i="17"/>
  <c r="S104" i="17"/>
  <c r="W104" i="17"/>
  <c r="S105" i="17"/>
  <c r="W105" i="17"/>
  <c r="S106" i="17"/>
  <c r="W106" i="17"/>
  <c r="S107" i="17"/>
  <c r="W107" i="17"/>
  <c r="S108" i="17"/>
  <c r="W108" i="17"/>
  <c r="S109" i="17"/>
  <c r="W109" i="17"/>
  <c r="S110" i="17"/>
  <c r="W110" i="17"/>
  <c r="S111" i="17"/>
  <c r="W111" i="17"/>
  <c r="S112" i="17"/>
  <c r="W112" i="17"/>
  <c r="S113" i="17"/>
  <c r="W113" i="17"/>
  <c r="S114" i="17"/>
  <c r="W114" i="17"/>
  <c r="S115" i="17"/>
  <c r="W115" i="17"/>
  <c r="S116" i="17"/>
  <c r="W116" i="17"/>
  <c r="S117" i="17"/>
  <c r="W117" i="17"/>
  <c r="S118" i="17"/>
  <c r="W118" i="17"/>
  <c r="S119" i="17"/>
  <c r="W119" i="17"/>
  <c r="S120" i="17"/>
  <c r="W120" i="17"/>
  <c r="S121" i="17"/>
  <c r="W121" i="17"/>
  <c r="S122" i="17"/>
  <c r="W122" i="17"/>
  <c r="S123" i="17"/>
  <c r="W123" i="17"/>
  <c r="S124" i="17"/>
  <c r="W124" i="17"/>
  <c r="S125" i="17"/>
  <c r="W125" i="17"/>
  <c r="S126" i="17"/>
  <c r="W126" i="17"/>
  <c r="S127" i="17"/>
  <c r="W127" i="17"/>
  <c r="S128" i="17"/>
  <c r="W128" i="17"/>
  <c r="S129" i="17"/>
  <c r="W129" i="17"/>
  <c r="S130" i="17"/>
  <c r="W130" i="17"/>
  <c r="S131" i="17"/>
  <c r="W131" i="17"/>
  <c r="S132" i="17"/>
  <c r="W132" i="17"/>
  <c r="S133" i="17"/>
  <c r="W133" i="17"/>
  <c r="S134" i="17"/>
  <c r="W134" i="17"/>
  <c r="S135" i="17"/>
  <c r="W135" i="17"/>
  <c r="S136" i="17"/>
  <c r="W136" i="17"/>
  <c r="S137" i="17"/>
  <c r="W137" i="17"/>
  <c r="S138" i="17"/>
  <c r="W138" i="17"/>
  <c r="S139" i="17"/>
  <c r="W139" i="17"/>
  <c r="S140" i="17"/>
  <c r="W140" i="17"/>
  <c r="S141" i="17"/>
  <c r="W141" i="17"/>
  <c r="S142" i="17"/>
  <c r="W142" i="17"/>
  <c r="S143" i="17"/>
  <c r="W143" i="17"/>
  <c r="S144" i="17"/>
  <c r="W144" i="17"/>
  <c r="S145" i="17"/>
  <c r="W145" i="17"/>
  <c r="S146" i="17"/>
  <c r="W146" i="17"/>
  <c r="S147" i="17"/>
  <c r="W147" i="17"/>
  <c r="S148" i="17"/>
  <c r="W148" i="17"/>
  <c r="S149" i="17"/>
  <c r="W149" i="17"/>
  <c r="S150" i="17"/>
  <c r="W150" i="17"/>
  <c r="S151" i="17"/>
  <c r="W151" i="17"/>
  <c r="S152" i="17"/>
  <c r="W152" i="17"/>
  <c r="S153" i="17"/>
  <c r="W153" i="17"/>
  <c r="S154" i="17"/>
  <c r="W154" i="17"/>
  <c r="S155" i="17"/>
  <c r="W155" i="17"/>
  <c r="S156" i="17"/>
  <c r="W156" i="17"/>
  <c r="S157" i="17"/>
  <c r="W157" i="17"/>
  <c r="S158" i="17"/>
  <c r="W158" i="17"/>
  <c r="S159" i="17"/>
  <c r="W159" i="17"/>
  <c r="S160" i="17"/>
  <c r="W160" i="17"/>
  <c r="S161" i="17"/>
  <c r="W161" i="17"/>
  <c r="S162" i="17"/>
  <c r="W162" i="17"/>
  <c r="S163" i="17"/>
  <c r="W163" i="17"/>
  <c r="S164" i="17"/>
  <c r="W164" i="17"/>
  <c r="S165" i="17"/>
  <c r="W165" i="17"/>
  <c r="S166" i="17"/>
  <c r="W166" i="17"/>
  <c r="S167" i="17"/>
  <c r="W167" i="17"/>
  <c r="S168" i="17"/>
  <c r="W168" i="17"/>
  <c r="S169" i="17"/>
  <c r="W169" i="17"/>
  <c r="S170" i="17"/>
  <c r="W170" i="17"/>
  <c r="S171" i="17"/>
  <c r="W171" i="17"/>
  <c r="S172" i="17"/>
  <c r="W172" i="17"/>
  <c r="S173" i="17"/>
  <c r="W173" i="17"/>
  <c r="S174" i="17"/>
  <c r="W174" i="17"/>
  <c r="S175" i="17"/>
  <c r="W175" i="17"/>
  <c r="S176" i="17"/>
  <c r="W176" i="17"/>
  <c r="S177" i="17"/>
  <c r="W177" i="17"/>
  <c r="S178" i="17"/>
  <c r="W178" i="17"/>
  <c r="S179" i="17"/>
  <c r="W179" i="17"/>
  <c r="S180" i="17"/>
  <c r="W180" i="17"/>
  <c r="S181" i="17"/>
  <c r="W181" i="17"/>
  <c r="S182" i="17"/>
  <c r="W182" i="17"/>
  <c r="S183" i="17"/>
  <c r="W183" i="17"/>
  <c r="S184" i="17"/>
  <c r="W184" i="17"/>
  <c r="S185" i="17"/>
  <c r="W185" i="17"/>
  <c r="S186" i="17"/>
  <c r="W186" i="17"/>
  <c r="S187" i="17"/>
  <c r="W187" i="17"/>
  <c r="S188" i="17"/>
  <c r="W188" i="17"/>
  <c r="S189" i="17"/>
  <c r="W189" i="17"/>
  <c r="S190" i="17"/>
  <c r="W190" i="17"/>
  <c r="S191" i="17"/>
  <c r="W191" i="17"/>
  <c r="S192" i="17"/>
  <c r="W192" i="17"/>
  <c r="S193" i="17"/>
  <c r="W193" i="17"/>
  <c r="S194" i="17"/>
  <c r="W194" i="17"/>
  <c r="S195" i="17"/>
  <c r="W195" i="17"/>
  <c r="S196" i="17"/>
  <c r="W196" i="17"/>
  <c r="S197" i="17"/>
  <c r="W197" i="17"/>
  <c r="S198" i="17"/>
  <c r="W198" i="17"/>
  <c r="S199" i="17"/>
  <c r="W199" i="17"/>
  <c r="S200" i="17"/>
  <c r="W200" i="17"/>
  <c r="S201" i="17"/>
  <c r="W201" i="17"/>
  <c r="S202" i="17"/>
  <c r="W202" i="17"/>
  <c r="S203" i="17"/>
  <c r="W203" i="17"/>
  <c r="S204" i="17"/>
  <c r="W204" i="17"/>
  <c r="S205" i="17"/>
  <c r="W205" i="17"/>
  <c r="S206" i="17"/>
  <c r="W206" i="17"/>
  <c r="S207" i="17"/>
  <c r="W207" i="17"/>
  <c r="S208" i="17"/>
  <c r="W208" i="17"/>
  <c r="S209" i="17"/>
  <c r="W209" i="17"/>
  <c r="S210" i="17"/>
  <c r="W210" i="17"/>
  <c r="S211" i="17"/>
  <c r="W211" i="17"/>
  <c r="S212" i="17"/>
  <c r="W212" i="17"/>
  <c r="S213" i="17"/>
  <c r="W213" i="17"/>
  <c r="S214" i="17"/>
  <c r="W214" i="17"/>
  <c r="S215" i="17"/>
  <c r="W215" i="17"/>
  <c r="S216" i="17"/>
  <c r="W216" i="17"/>
  <c r="S217" i="17"/>
  <c r="W217" i="17"/>
  <c r="S218" i="17"/>
  <c r="W218" i="17"/>
  <c r="S219" i="17"/>
  <c r="W219" i="17"/>
  <c r="S220" i="17"/>
  <c r="W220" i="17"/>
  <c r="S221" i="17"/>
  <c r="W221" i="17"/>
  <c r="S222" i="17"/>
  <c r="W222" i="17"/>
  <c r="S223" i="17"/>
  <c r="W223" i="17"/>
  <c r="S224" i="17"/>
  <c r="W224" i="17"/>
  <c r="S225" i="17"/>
  <c r="W225" i="17"/>
  <c r="S226" i="17"/>
  <c r="W226" i="17"/>
  <c r="S227" i="17"/>
  <c r="W227" i="17"/>
  <c r="S228" i="17"/>
  <c r="W228" i="17"/>
  <c r="S229" i="17"/>
  <c r="W229" i="17"/>
  <c r="S230" i="17"/>
  <c r="W230" i="17"/>
  <c r="S231" i="17"/>
  <c r="W231" i="17"/>
  <c r="S232" i="17"/>
  <c r="W232" i="17"/>
  <c r="S233" i="17"/>
  <c r="W233" i="17"/>
  <c r="S234" i="17"/>
  <c r="W234" i="17"/>
  <c r="S235" i="17"/>
  <c r="W235" i="17"/>
  <c r="S236" i="17"/>
  <c r="W236" i="17"/>
  <c r="S237" i="17"/>
  <c r="W237" i="17"/>
  <c r="S238" i="17"/>
  <c r="W238" i="17"/>
  <c r="S239" i="17"/>
  <c r="W239" i="17"/>
  <c r="S240" i="17"/>
  <c r="W240" i="17"/>
  <c r="S241" i="17"/>
  <c r="W241" i="17"/>
  <c r="S242" i="17"/>
  <c r="W242" i="17"/>
  <c r="S243" i="17"/>
  <c r="W243" i="17"/>
  <c r="S244" i="17"/>
  <c r="W244" i="17"/>
  <c r="S245" i="17"/>
  <c r="W245" i="17"/>
  <c r="S246" i="17"/>
  <c r="W246" i="17"/>
  <c r="S247" i="17"/>
  <c r="W247" i="17"/>
  <c r="S248" i="17"/>
  <c r="W248" i="17"/>
  <c r="S249" i="17"/>
  <c r="W249" i="17"/>
  <c r="S250" i="17"/>
  <c r="W250" i="17"/>
  <c r="S251" i="17"/>
  <c r="W251" i="17"/>
  <c r="S252" i="17"/>
  <c r="W252" i="17"/>
  <c r="S253" i="17"/>
  <c r="W253" i="17"/>
  <c r="S254" i="17"/>
  <c r="W254" i="17"/>
  <c r="S255" i="17"/>
  <c r="W255" i="17"/>
  <c r="S256" i="17"/>
  <c r="W256" i="17"/>
  <c r="S257" i="17"/>
  <c r="W257" i="17"/>
  <c r="S258" i="17"/>
  <c r="W258" i="17"/>
  <c r="S259" i="17"/>
  <c r="W259" i="17"/>
  <c r="S260" i="17"/>
  <c r="W260" i="17"/>
  <c r="S261" i="17"/>
  <c r="W261" i="17"/>
  <c r="S262" i="17"/>
  <c r="W262" i="17"/>
  <c r="S263" i="17"/>
  <c r="W263" i="17"/>
  <c r="S264" i="17"/>
  <c r="W264" i="17"/>
  <c r="S265" i="17"/>
  <c r="W265" i="17"/>
  <c r="S266" i="17"/>
  <c r="W266" i="17"/>
  <c r="S267" i="17"/>
  <c r="W267" i="17"/>
  <c r="S268" i="17"/>
  <c r="W268" i="17"/>
  <c r="S269" i="17"/>
  <c r="W269" i="17"/>
  <c r="S270" i="17"/>
  <c r="W270" i="17"/>
  <c r="S271" i="17"/>
  <c r="W271" i="17"/>
  <c r="S272" i="17"/>
  <c r="W272" i="17"/>
  <c r="S273" i="17"/>
  <c r="W273" i="17"/>
  <c r="S274" i="17"/>
  <c r="W274" i="17"/>
  <c r="S275" i="17"/>
  <c r="W275" i="17"/>
  <c r="S276" i="17"/>
  <c r="W276" i="17"/>
  <c r="S277" i="17"/>
  <c r="W277" i="17"/>
  <c r="S278" i="17"/>
  <c r="W278" i="17"/>
  <c r="S279" i="17"/>
  <c r="W279" i="17"/>
  <c r="S280" i="17"/>
  <c r="W280" i="17"/>
  <c r="S281" i="17"/>
  <c r="W281" i="17"/>
  <c r="S282" i="17"/>
  <c r="W282" i="17"/>
  <c r="S283" i="17"/>
  <c r="W283" i="17"/>
  <c r="S284" i="17"/>
  <c r="W284" i="17"/>
  <c r="S285" i="17"/>
  <c r="W285" i="17"/>
  <c r="S286" i="17"/>
  <c r="W286" i="17"/>
  <c r="S287" i="17"/>
  <c r="W287" i="17"/>
  <c r="S288" i="17"/>
  <c r="W288" i="17"/>
  <c r="S289" i="17"/>
  <c r="W289" i="17"/>
  <c r="S290" i="17"/>
  <c r="W290" i="17"/>
  <c r="S291" i="17"/>
  <c r="W291" i="17"/>
  <c r="S292" i="17"/>
  <c r="W292" i="17"/>
  <c r="S293" i="17"/>
  <c r="W293" i="17"/>
  <c r="S294" i="17"/>
  <c r="W294" i="17"/>
  <c r="S295" i="17"/>
  <c r="W295" i="17"/>
  <c r="S296" i="17"/>
  <c r="W296" i="17"/>
  <c r="S297" i="17"/>
  <c r="W297" i="17"/>
  <c r="S298" i="17"/>
  <c r="W298" i="17"/>
  <c r="S299" i="17"/>
  <c r="W299" i="17"/>
  <c r="S300" i="17"/>
  <c r="W300" i="17"/>
  <c r="S301" i="17"/>
  <c r="W301" i="17"/>
  <c r="S302" i="17"/>
  <c r="W302" i="17"/>
  <c r="S303" i="17"/>
  <c r="W303" i="17"/>
  <c r="S304" i="17"/>
  <c r="W304" i="17"/>
  <c r="S305" i="17"/>
  <c r="W305" i="17"/>
  <c r="S306" i="17"/>
  <c r="W306" i="17"/>
  <c r="S307" i="17"/>
  <c r="W307" i="17"/>
  <c r="S308" i="17"/>
  <c r="W308" i="17"/>
  <c r="S309" i="17"/>
  <c r="W309" i="17"/>
  <c r="S310" i="17"/>
  <c r="W310" i="17"/>
  <c r="S311" i="17"/>
  <c r="W311" i="17"/>
  <c r="S312" i="17"/>
  <c r="W312" i="17"/>
  <c r="S313" i="17"/>
  <c r="W313" i="17"/>
  <c r="S314" i="17"/>
  <c r="W314" i="17"/>
  <c r="S315" i="17"/>
  <c r="W315" i="17"/>
  <c r="S316" i="17"/>
  <c r="W316" i="17"/>
  <c r="S317" i="17"/>
  <c r="W317" i="17"/>
  <c r="S318" i="17"/>
  <c r="W318" i="17"/>
  <c r="S319" i="17"/>
  <c r="W319" i="17"/>
  <c r="S320" i="17"/>
  <c r="W320" i="17"/>
  <c r="S321" i="17"/>
  <c r="W321" i="17"/>
  <c r="S322" i="17"/>
  <c r="W322" i="17"/>
  <c r="P3" i="17"/>
  <c r="P4" i="17"/>
  <c r="P5" i="17"/>
  <c r="P6" i="17"/>
  <c r="P9" i="17"/>
  <c r="P8" i="17"/>
  <c r="P10" i="17"/>
  <c r="P7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C322" i="17"/>
  <c r="C321" i="17"/>
  <c r="C320" i="17"/>
  <c r="C319" i="17"/>
  <c r="C318" i="17"/>
  <c r="C317" i="17"/>
  <c r="C316" i="17"/>
  <c r="C315" i="17"/>
  <c r="C314" i="17"/>
  <c r="C313" i="17"/>
  <c r="C31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1" i="17"/>
  <c r="C170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3" i="17"/>
  <c r="B4" i="16"/>
  <c r="B5" i="16"/>
  <c r="B3" i="16"/>
  <c r="J4" i="16"/>
  <c r="J5" i="16"/>
  <c r="J6" i="16"/>
  <c r="J7" i="16"/>
  <c r="J8" i="16"/>
  <c r="J9" i="16"/>
  <c r="J10" i="16"/>
  <c r="J11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5" i="16"/>
  <c r="J66" i="16"/>
  <c r="J68" i="16"/>
  <c r="J69" i="16"/>
  <c r="J70" i="16"/>
  <c r="J71" i="16"/>
  <c r="J72" i="16"/>
  <c r="J73" i="16"/>
  <c r="J74" i="16"/>
  <c r="J75" i="16"/>
  <c r="J76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9" i="16"/>
  <c r="J100" i="16"/>
  <c r="J101" i="16"/>
  <c r="J102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6" i="16"/>
  <c r="J127" i="16"/>
  <c r="J128" i="16"/>
  <c r="J129" i="16"/>
  <c r="J130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J166" i="16"/>
  <c r="J167" i="16"/>
  <c r="J168" i="16"/>
  <c r="J169" i="16"/>
  <c r="J170" i="16"/>
  <c r="J171" i="16"/>
  <c r="J172" i="16"/>
  <c r="J174" i="16"/>
  <c r="J175" i="16"/>
  <c r="J176" i="16"/>
  <c r="J177" i="16"/>
  <c r="J178" i="16"/>
  <c r="J179" i="16"/>
  <c r="J183" i="16"/>
  <c r="J184" i="16"/>
  <c r="J185" i="16"/>
  <c r="J186" i="16"/>
  <c r="J187" i="16"/>
  <c r="J188" i="16"/>
  <c r="J189" i="16"/>
  <c r="J190" i="16"/>
  <c r="J191" i="16"/>
  <c r="J192" i="16"/>
  <c r="J193" i="16"/>
  <c r="J194" i="16"/>
  <c r="J197" i="16"/>
  <c r="J198" i="16"/>
  <c r="J199" i="16"/>
  <c r="J200" i="16"/>
  <c r="J201" i="16"/>
  <c r="J202" i="16"/>
  <c r="J203" i="16"/>
  <c r="J204" i="16"/>
  <c r="J205" i="16"/>
  <c r="J206" i="16"/>
  <c r="J207" i="16"/>
  <c r="J208" i="16"/>
  <c r="J209" i="16"/>
  <c r="J210" i="16"/>
  <c r="J211" i="16"/>
  <c r="J216" i="16"/>
  <c r="J217" i="16"/>
  <c r="J224" i="16"/>
  <c r="J233" i="16"/>
  <c r="J234" i="16"/>
  <c r="J3" i="16"/>
  <c r="J249" i="16"/>
  <c r="E4" i="16"/>
  <c r="E3" i="16"/>
  <c r="AG2" i="15"/>
  <c r="AE2" i="15"/>
  <c r="AB2" i="15"/>
  <c r="D3" i="9" s="1"/>
  <c r="AA2" i="15"/>
  <c r="Z2" i="15"/>
  <c r="AH324" i="14"/>
  <c r="AC324" i="14"/>
  <c r="E324" i="14"/>
  <c r="AH323" i="14"/>
  <c r="AC323" i="14"/>
  <c r="E323" i="14"/>
  <c r="AH322" i="14"/>
  <c r="AC322" i="14"/>
  <c r="E322" i="14"/>
  <c r="AH321" i="14"/>
  <c r="AC321" i="14"/>
  <c r="E321" i="14"/>
  <c r="AH320" i="14"/>
  <c r="AC320" i="14"/>
  <c r="E320" i="14"/>
  <c r="AH319" i="14"/>
  <c r="AC319" i="14"/>
  <c r="E319" i="14"/>
  <c r="AH318" i="14"/>
  <c r="AC318" i="14"/>
  <c r="E318" i="14"/>
  <c r="AH317" i="14"/>
  <c r="AC317" i="14"/>
  <c r="E317" i="14"/>
  <c r="AH316" i="14"/>
  <c r="AC316" i="14"/>
  <c r="E316" i="14"/>
  <c r="AH315" i="14"/>
  <c r="AC315" i="14"/>
  <c r="E315" i="14"/>
  <c r="AH314" i="14"/>
  <c r="AC314" i="14"/>
  <c r="E314" i="14"/>
  <c r="AH313" i="14"/>
  <c r="AC313" i="14"/>
  <c r="E313" i="14"/>
  <c r="AH312" i="14"/>
  <c r="AC312" i="14"/>
  <c r="E312" i="14"/>
  <c r="AH311" i="14"/>
  <c r="AC311" i="14"/>
  <c r="E311" i="14"/>
  <c r="AH310" i="14"/>
  <c r="AC310" i="14"/>
  <c r="E310" i="14"/>
  <c r="AH309" i="14"/>
  <c r="AC309" i="14"/>
  <c r="E309" i="14"/>
  <c r="AH308" i="14"/>
  <c r="AC308" i="14"/>
  <c r="E308" i="14"/>
  <c r="AH307" i="14"/>
  <c r="AC307" i="14"/>
  <c r="E307" i="14"/>
  <c r="AH306" i="14"/>
  <c r="AC306" i="14"/>
  <c r="E306" i="14"/>
  <c r="AH305" i="14"/>
  <c r="AC305" i="14"/>
  <c r="E305" i="14"/>
  <c r="AH304" i="14"/>
  <c r="AC304" i="14"/>
  <c r="E304" i="14"/>
  <c r="AH303" i="14"/>
  <c r="AC303" i="14"/>
  <c r="E303" i="14"/>
  <c r="AH302" i="14"/>
  <c r="AC302" i="14"/>
  <c r="E302" i="14"/>
  <c r="AH301" i="14"/>
  <c r="AC301" i="14"/>
  <c r="E301" i="14"/>
  <c r="AH300" i="14"/>
  <c r="AC300" i="14"/>
  <c r="E300" i="14"/>
  <c r="AH299" i="14"/>
  <c r="AC299" i="14"/>
  <c r="E299" i="14"/>
  <c r="AH298" i="14"/>
  <c r="AC298" i="14"/>
  <c r="E298" i="14"/>
  <c r="AH297" i="14"/>
  <c r="AC297" i="14"/>
  <c r="E297" i="14"/>
  <c r="AH296" i="14"/>
  <c r="AC296" i="14"/>
  <c r="E296" i="14"/>
  <c r="AH295" i="14"/>
  <c r="AC295" i="14"/>
  <c r="E295" i="14"/>
  <c r="AH294" i="14"/>
  <c r="AC294" i="14"/>
  <c r="E294" i="14"/>
  <c r="AH293" i="14"/>
  <c r="AC293" i="14"/>
  <c r="E293" i="14"/>
  <c r="AH292" i="14"/>
  <c r="AC292" i="14"/>
  <c r="E292" i="14"/>
  <c r="AH291" i="14"/>
  <c r="AC291" i="14"/>
  <c r="E291" i="14"/>
  <c r="AH290" i="14"/>
  <c r="AC290" i="14"/>
  <c r="E290" i="14"/>
  <c r="AH289" i="14"/>
  <c r="AC289" i="14"/>
  <c r="E289" i="14"/>
  <c r="AH288" i="14"/>
  <c r="AC288" i="14"/>
  <c r="E288" i="14"/>
  <c r="AH287" i="14"/>
  <c r="AC287" i="14"/>
  <c r="E287" i="14"/>
  <c r="AH286" i="14"/>
  <c r="AC286" i="14"/>
  <c r="E286" i="14"/>
  <c r="AH285" i="14"/>
  <c r="AC285" i="14"/>
  <c r="E285" i="14"/>
  <c r="AH284" i="14"/>
  <c r="AC284" i="14"/>
  <c r="E284" i="14"/>
  <c r="AH283" i="14"/>
  <c r="AC283" i="14"/>
  <c r="E283" i="14"/>
  <c r="AH282" i="14"/>
  <c r="AC282" i="14"/>
  <c r="E282" i="14"/>
  <c r="AH281" i="14"/>
  <c r="AC281" i="14"/>
  <c r="E281" i="14"/>
  <c r="AH280" i="14"/>
  <c r="AC280" i="14"/>
  <c r="E280" i="14"/>
  <c r="AH279" i="14"/>
  <c r="AC279" i="14"/>
  <c r="E279" i="14"/>
  <c r="AH278" i="14"/>
  <c r="AC278" i="14"/>
  <c r="E278" i="14"/>
  <c r="AH277" i="14"/>
  <c r="AC277" i="14"/>
  <c r="E277" i="14"/>
  <c r="AH276" i="14"/>
  <c r="AC276" i="14"/>
  <c r="E276" i="14"/>
  <c r="AH275" i="14"/>
  <c r="AC275" i="14"/>
  <c r="E275" i="14"/>
  <c r="AH274" i="14"/>
  <c r="AC274" i="14"/>
  <c r="E274" i="14"/>
  <c r="AH273" i="14"/>
  <c r="AC273" i="14"/>
  <c r="E273" i="14"/>
  <c r="AH272" i="14"/>
  <c r="AC272" i="14"/>
  <c r="E272" i="14"/>
  <c r="AH271" i="14"/>
  <c r="AC271" i="14"/>
  <c r="E271" i="14"/>
  <c r="AH270" i="14"/>
  <c r="AC270" i="14"/>
  <c r="E270" i="14"/>
  <c r="AH269" i="14"/>
  <c r="AC269" i="14"/>
  <c r="E269" i="14"/>
  <c r="AH268" i="14"/>
  <c r="AC268" i="14"/>
  <c r="E268" i="14"/>
  <c r="AH267" i="14"/>
  <c r="AC267" i="14"/>
  <c r="E267" i="14"/>
  <c r="AH266" i="14"/>
  <c r="AC266" i="14"/>
  <c r="E266" i="14"/>
  <c r="AH265" i="14"/>
  <c r="AC265" i="14"/>
  <c r="E265" i="14"/>
  <c r="AH264" i="14"/>
  <c r="AC264" i="14"/>
  <c r="E264" i="14"/>
  <c r="AH263" i="14"/>
  <c r="AC263" i="14"/>
  <c r="E263" i="14"/>
  <c r="AH262" i="14"/>
  <c r="AC262" i="14"/>
  <c r="E262" i="14"/>
  <c r="AH261" i="14"/>
  <c r="AC261" i="14"/>
  <c r="E261" i="14"/>
  <c r="AH260" i="14"/>
  <c r="AC260" i="14"/>
  <c r="E260" i="14"/>
  <c r="AH259" i="14"/>
  <c r="AC259" i="14"/>
  <c r="E259" i="14"/>
  <c r="AH258" i="14"/>
  <c r="AC258" i="14"/>
  <c r="E258" i="14"/>
  <c r="AH257" i="14"/>
  <c r="AC257" i="14"/>
  <c r="E257" i="14"/>
  <c r="AH256" i="14"/>
  <c r="AC256" i="14"/>
  <c r="E256" i="14"/>
  <c r="AH255" i="14"/>
  <c r="AC255" i="14"/>
  <c r="E255" i="14"/>
  <c r="AH254" i="14"/>
  <c r="AC254" i="14"/>
  <c r="E254" i="14"/>
  <c r="AH253" i="14"/>
  <c r="AC253" i="14"/>
  <c r="E253" i="14"/>
  <c r="AH252" i="14"/>
  <c r="AC252" i="14"/>
  <c r="E252" i="14"/>
  <c r="AH251" i="14"/>
  <c r="AC251" i="14"/>
  <c r="E251" i="14"/>
  <c r="AH250" i="14"/>
  <c r="AC250" i="14"/>
  <c r="E250" i="14"/>
  <c r="AH249" i="14"/>
  <c r="AC249" i="14"/>
  <c r="E249" i="14"/>
  <c r="AH248" i="14"/>
  <c r="AC248" i="14"/>
  <c r="E248" i="14"/>
  <c r="AH247" i="14"/>
  <c r="AC247" i="14"/>
  <c r="E247" i="14"/>
  <c r="AH246" i="14"/>
  <c r="AC246" i="14"/>
  <c r="E246" i="14"/>
  <c r="AH245" i="14"/>
  <c r="AC245" i="14"/>
  <c r="E245" i="14"/>
  <c r="AH244" i="14"/>
  <c r="AC244" i="14"/>
  <c r="E244" i="14"/>
  <c r="AH243" i="14"/>
  <c r="AC243" i="14"/>
  <c r="E243" i="14"/>
  <c r="AH242" i="14"/>
  <c r="AC242" i="14"/>
  <c r="E242" i="14"/>
  <c r="AH241" i="14"/>
  <c r="AC241" i="14"/>
  <c r="E241" i="14"/>
  <c r="AH240" i="14"/>
  <c r="AC240" i="14"/>
  <c r="E240" i="14"/>
  <c r="AH239" i="14"/>
  <c r="AC239" i="14"/>
  <c r="E239" i="14"/>
  <c r="AH238" i="14"/>
  <c r="AC238" i="14"/>
  <c r="E238" i="14"/>
  <c r="AH237" i="14"/>
  <c r="AC237" i="14"/>
  <c r="E237" i="14"/>
  <c r="AH236" i="14"/>
  <c r="AC236" i="14"/>
  <c r="E236" i="14"/>
  <c r="AH235" i="14"/>
  <c r="AC235" i="14"/>
  <c r="E235" i="14"/>
  <c r="AH234" i="14"/>
  <c r="AC234" i="14"/>
  <c r="E234" i="14"/>
  <c r="AH233" i="14"/>
  <c r="AC233" i="14"/>
  <c r="E233" i="14"/>
  <c r="AH232" i="14"/>
  <c r="AC232" i="14"/>
  <c r="E232" i="14"/>
  <c r="AH231" i="14"/>
  <c r="AC231" i="14"/>
  <c r="E231" i="14"/>
  <c r="AH230" i="14"/>
  <c r="AC230" i="14"/>
  <c r="E230" i="14"/>
  <c r="AH229" i="14"/>
  <c r="AC229" i="14"/>
  <c r="E229" i="14"/>
  <c r="AH228" i="14"/>
  <c r="AC228" i="14"/>
  <c r="E228" i="14"/>
  <c r="AH227" i="14"/>
  <c r="AC227" i="14"/>
  <c r="E227" i="14"/>
  <c r="AH226" i="14"/>
  <c r="AC226" i="14"/>
  <c r="E226" i="14"/>
  <c r="AH225" i="14"/>
  <c r="AC225" i="14"/>
  <c r="E225" i="14"/>
  <c r="AH224" i="14"/>
  <c r="AC224" i="14"/>
  <c r="E224" i="14"/>
  <c r="AH223" i="14"/>
  <c r="AC223" i="14"/>
  <c r="E223" i="14"/>
  <c r="AH222" i="14"/>
  <c r="AC222" i="14"/>
  <c r="E222" i="14"/>
  <c r="AH221" i="14"/>
  <c r="AC221" i="14"/>
  <c r="E221" i="14"/>
  <c r="AH220" i="14"/>
  <c r="AC220" i="14"/>
  <c r="E220" i="14"/>
  <c r="AH219" i="14"/>
  <c r="AC219" i="14"/>
  <c r="E219" i="14"/>
  <c r="AH218" i="14"/>
  <c r="AC218" i="14"/>
  <c r="E218" i="14"/>
  <c r="AH217" i="14"/>
  <c r="AC217" i="14"/>
  <c r="E217" i="14"/>
  <c r="AH216" i="14"/>
  <c r="AC216" i="14"/>
  <c r="E216" i="14"/>
  <c r="AH215" i="14"/>
  <c r="AC215" i="14"/>
  <c r="E215" i="14"/>
  <c r="AH214" i="14"/>
  <c r="AC214" i="14"/>
  <c r="E214" i="14"/>
  <c r="AH213" i="14"/>
  <c r="AC213" i="14"/>
  <c r="E213" i="14"/>
  <c r="AH212" i="14"/>
  <c r="AC212" i="14"/>
  <c r="E212" i="14"/>
  <c r="AH211" i="14"/>
  <c r="AC211" i="14"/>
  <c r="E211" i="14"/>
  <c r="AH210" i="14"/>
  <c r="AC210" i="14"/>
  <c r="E210" i="14"/>
  <c r="AH209" i="14"/>
  <c r="AC209" i="14"/>
  <c r="E209" i="14"/>
  <c r="AH208" i="14"/>
  <c r="AC208" i="14"/>
  <c r="E208" i="14"/>
  <c r="AH207" i="14"/>
  <c r="AC207" i="14"/>
  <c r="E207" i="14"/>
  <c r="AH206" i="14"/>
  <c r="AC206" i="14"/>
  <c r="E206" i="14"/>
  <c r="AH205" i="14"/>
  <c r="AC205" i="14"/>
  <c r="E205" i="14"/>
  <c r="AH204" i="14"/>
  <c r="AC204" i="14"/>
  <c r="E204" i="14"/>
  <c r="AH203" i="14"/>
  <c r="AC203" i="14"/>
  <c r="E203" i="14"/>
  <c r="AH202" i="14"/>
  <c r="AC202" i="14"/>
  <c r="E202" i="14"/>
  <c r="AH201" i="14"/>
  <c r="AC201" i="14"/>
  <c r="E201" i="14"/>
  <c r="AH200" i="14"/>
  <c r="AC200" i="14"/>
  <c r="E200" i="14"/>
  <c r="AH199" i="14"/>
  <c r="AC199" i="14"/>
  <c r="E199" i="14"/>
  <c r="AH198" i="14"/>
  <c r="AC198" i="14"/>
  <c r="E198" i="14"/>
  <c r="AH197" i="14"/>
  <c r="AC197" i="14"/>
  <c r="E197" i="14"/>
  <c r="AH196" i="14"/>
  <c r="AC196" i="14"/>
  <c r="E196" i="14"/>
  <c r="AH195" i="14"/>
  <c r="AC195" i="14"/>
  <c r="E195" i="14"/>
  <c r="AH194" i="14"/>
  <c r="AC194" i="14"/>
  <c r="E194" i="14"/>
  <c r="AH193" i="14"/>
  <c r="AC193" i="14"/>
  <c r="E193" i="14"/>
  <c r="AH192" i="14"/>
  <c r="AC192" i="14"/>
  <c r="E192" i="14"/>
  <c r="AH191" i="14"/>
  <c r="AC191" i="14"/>
  <c r="E191" i="14"/>
  <c r="AH190" i="14"/>
  <c r="AC190" i="14"/>
  <c r="E190" i="14"/>
  <c r="AH189" i="14"/>
  <c r="AC189" i="14"/>
  <c r="E189" i="14"/>
  <c r="AH188" i="14"/>
  <c r="AC188" i="14"/>
  <c r="E188" i="14"/>
  <c r="AH187" i="14"/>
  <c r="AC187" i="14"/>
  <c r="E187" i="14"/>
  <c r="AH186" i="14"/>
  <c r="AC186" i="14"/>
  <c r="E186" i="14"/>
  <c r="AH185" i="14"/>
  <c r="AC185" i="14"/>
  <c r="E185" i="14"/>
  <c r="AH184" i="14"/>
  <c r="AC184" i="14"/>
  <c r="E184" i="14"/>
  <c r="AH183" i="14"/>
  <c r="AC183" i="14"/>
  <c r="E183" i="14"/>
  <c r="AH182" i="14"/>
  <c r="AC182" i="14"/>
  <c r="AH181" i="14"/>
  <c r="AC181" i="14"/>
  <c r="AH180" i="14"/>
  <c r="AC180" i="14"/>
  <c r="AH179" i="14"/>
  <c r="AC179" i="14"/>
  <c r="AH178" i="14"/>
  <c r="AC178" i="14"/>
  <c r="AH177" i="14"/>
  <c r="AC177" i="14"/>
  <c r="AH176" i="14"/>
  <c r="AC176" i="14"/>
  <c r="AH175" i="14"/>
  <c r="AC175" i="14"/>
  <c r="AH174" i="14"/>
  <c r="AC174" i="14"/>
  <c r="AH173" i="14"/>
  <c r="AC173" i="14"/>
  <c r="AH172" i="14"/>
  <c r="AC172" i="14"/>
  <c r="AH171" i="14"/>
  <c r="AC171" i="14"/>
  <c r="AH170" i="14"/>
  <c r="AC170" i="14"/>
  <c r="AH169" i="14"/>
  <c r="AC169" i="14"/>
  <c r="AH168" i="14"/>
  <c r="AC168" i="14"/>
  <c r="AH167" i="14"/>
  <c r="AC167" i="14"/>
  <c r="AH166" i="14"/>
  <c r="AC166" i="14"/>
  <c r="AH165" i="14"/>
  <c r="AC165" i="14"/>
  <c r="AH164" i="14"/>
  <c r="AC164" i="14"/>
  <c r="AH163" i="14"/>
  <c r="AC163" i="14"/>
  <c r="AH162" i="14"/>
  <c r="AC162" i="14"/>
  <c r="AH161" i="14"/>
  <c r="AC161" i="14"/>
  <c r="AH160" i="14"/>
  <c r="AC160" i="14"/>
  <c r="AH159" i="14"/>
  <c r="AC159" i="14"/>
  <c r="AH158" i="14"/>
  <c r="AC158" i="14"/>
  <c r="AH157" i="14"/>
  <c r="AC157" i="14"/>
  <c r="AH156" i="14"/>
  <c r="AC156" i="14"/>
  <c r="AH155" i="14"/>
  <c r="AC155" i="14"/>
  <c r="AH154" i="14"/>
  <c r="AC154" i="14"/>
  <c r="AH153" i="14"/>
  <c r="AC153" i="14"/>
  <c r="AH150" i="14"/>
  <c r="AC150" i="14"/>
  <c r="AH149" i="14"/>
  <c r="AC149" i="14"/>
  <c r="AH148" i="14"/>
  <c r="AH147" i="14"/>
  <c r="AH146" i="14"/>
  <c r="AH145" i="14"/>
  <c r="AC145" i="14"/>
  <c r="AH144" i="14"/>
  <c r="AC144" i="14"/>
  <c r="AH143" i="14"/>
  <c r="AC143" i="14"/>
  <c r="AH142" i="14"/>
  <c r="AC142" i="14"/>
  <c r="AH140" i="14"/>
  <c r="AC140" i="14"/>
  <c r="AH139" i="14"/>
  <c r="AC139" i="14"/>
  <c r="AH138" i="14"/>
  <c r="AC138" i="14"/>
  <c r="AH137" i="14"/>
  <c r="AH136" i="14"/>
  <c r="AC136" i="14"/>
  <c r="AH135" i="14"/>
  <c r="AC135" i="14"/>
  <c r="AH134" i="14"/>
  <c r="AC134" i="14"/>
  <c r="AH133" i="14"/>
  <c r="AC133" i="14"/>
  <c r="AH132" i="14"/>
  <c r="AC132" i="14"/>
  <c r="AH131" i="14"/>
  <c r="AC131" i="14"/>
  <c r="AH130" i="14"/>
  <c r="AC130" i="14"/>
  <c r="AH129" i="14"/>
  <c r="AC129" i="14"/>
  <c r="AH128" i="14"/>
  <c r="AC128" i="14"/>
  <c r="AH127" i="14"/>
  <c r="AC127" i="14"/>
  <c r="AH126" i="14"/>
  <c r="AC126" i="14"/>
  <c r="AH125" i="14"/>
  <c r="AC125" i="14"/>
  <c r="AH124" i="14"/>
  <c r="AC124" i="14"/>
  <c r="AH123" i="14"/>
  <c r="AC123" i="14"/>
  <c r="AH122" i="14"/>
  <c r="AC122" i="14"/>
  <c r="AH121" i="14"/>
  <c r="AC121" i="14"/>
  <c r="AH120" i="14"/>
  <c r="AC120" i="14"/>
  <c r="AH119" i="14"/>
  <c r="AC119" i="14"/>
  <c r="AH118" i="14"/>
  <c r="AC118" i="14"/>
  <c r="AH117" i="14"/>
  <c r="AC117" i="14"/>
  <c r="AH116" i="14"/>
  <c r="AC116" i="14"/>
  <c r="AH115" i="14"/>
  <c r="AC115" i="14"/>
  <c r="AH114" i="14"/>
  <c r="AC114" i="14"/>
  <c r="AH113" i="14"/>
  <c r="AC113" i="14"/>
  <c r="AH112" i="14"/>
  <c r="AC112" i="14"/>
  <c r="AH111" i="14"/>
  <c r="AC111" i="14"/>
  <c r="AH110" i="14"/>
  <c r="AC110" i="14"/>
  <c r="AH109" i="14"/>
  <c r="AC109" i="14"/>
  <c r="AH108" i="14"/>
  <c r="AC108" i="14"/>
  <c r="AH107" i="14"/>
  <c r="AC107" i="14"/>
  <c r="AH106" i="14"/>
  <c r="AC106" i="14"/>
  <c r="AH105" i="14"/>
  <c r="AC105" i="14"/>
  <c r="AH104" i="14"/>
  <c r="AC104" i="14"/>
  <c r="AH103" i="14"/>
  <c r="AC103" i="14"/>
  <c r="AH102" i="14"/>
  <c r="AC102" i="14"/>
  <c r="AH101" i="14"/>
  <c r="AC101" i="14"/>
  <c r="AH100" i="14"/>
  <c r="AC100" i="14"/>
  <c r="AH99" i="14"/>
  <c r="AC99" i="14"/>
  <c r="AH98" i="14"/>
  <c r="AC98" i="14"/>
  <c r="AH97" i="14"/>
  <c r="AC97" i="14"/>
  <c r="AH96" i="14"/>
  <c r="AC96" i="14"/>
  <c r="AH95" i="14"/>
  <c r="AC95" i="14"/>
  <c r="AH94" i="14"/>
  <c r="AC94" i="14"/>
  <c r="AH93" i="14"/>
  <c r="AC93" i="14"/>
  <c r="AH92" i="14"/>
  <c r="AC92" i="14"/>
  <c r="AH91" i="14"/>
  <c r="AC91" i="14"/>
  <c r="AH90" i="14"/>
  <c r="AC90" i="14"/>
  <c r="AH89" i="14"/>
  <c r="AC89" i="14"/>
  <c r="AH88" i="14"/>
  <c r="AC88" i="14"/>
  <c r="AH87" i="14"/>
  <c r="AH86" i="14"/>
  <c r="AH85" i="14"/>
  <c r="AH84" i="14"/>
  <c r="AH83" i="14"/>
  <c r="AH82" i="14"/>
  <c r="AH81" i="14"/>
  <c r="AH80" i="14"/>
  <c r="AH79" i="14"/>
  <c r="AH78" i="14"/>
  <c r="AH77" i="14"/>
  <c r="AH76" i="14"/>
  <c r="AH75" i="14"/>
  <c r="AH74" i="14"/>
  <c r="AH73" i="14"/>
  <c r="AH72" i="14"/>
  <c r="AH71" i="14"/>
  <c r="AH70" i="14"/>
  <c r="AH69" i="14"/>
  <c r="AH68" i="14"/>
  <c r="AH67" i="14"/>
  <c r="AH66" i="14"/>
  <c r="AH65" i="14"/>
  <c r="AH64" i="14"/>
  <c r="AH63" i="14"/>
  <c r="AH62" i="14"/>
  <c r="AH61" i="14"/>
  <c r="AH60" i="14"/>
  <c r="AH59" i="14"/>
  <c r="AH58" i="14"/>
  <c r="AH57" i="14"/>
  <c r="AH56" i="14"/>
  <c r="AH55" i="14"/>
  <c r="AC55" i="14"/>
  <c r="AH54" i="14"/>
  <c r="AC54" i="14"/>
  <c r="AH53" i="14"/>
  <c r="AC53" i="14"/>
  <c r="AH52" i="14"/>
  <c r="AC52" i="14"/>
  <c r="AH51" i="14"/>
  <c r="AC51" i="14"/>
  <c r="AH50" i="14"/>
  <c r="AC50" i="14"/>
  <c r="AH49" i="14"/>
  <c r="AC49" i="14"/>
  <c r="AH48" i="14"/>
  <c r="AC48" i="14"/>
  <c r="AH47" i="14"/>
  <c r="AC47" i="14"/>
  <c r="AH46" i="14"/>
  <c r="AC46" i="14"/>
  <c r="AH45" i="14"/>
  <c r="AC45" i="14"/>
  <c r="AH44" i="14"/>
  <c r="AC44" i="14"/>
  <c r="AH43" i="14"/>
  <c r="AC43" i="14"/>
  <c r="AH42" i="14"/>
  <c r="AC42" i="14"/>
  <c r="AH41" i="14"/>
  <c r="AC41" i="14"/>
  <c r="AH40" i="14"/>
  <c r="AC40" i="14"/>
  <c r="AH39" i="14"/>
  <c r="AC39" i="14"/>
  <c r="AH38" i="14"/>
  <c r="AC38" i="14"/>
  <c r="AH37" i="14"/>
  <c r="AC37" i="14"/>
  <c r="AH36" i="14"/>
  <c r="AC36" i="14"/>
  <c r="AH35" i="14"/>
  <c r="AC35" i="14"/>
  <c r="AH34" i="14"/>
  <c r="AC34" i="14"/>
  <c r="AH33" i="14"/>
  <c r="AC33" i="14"/>
  <c r="AH32" i="14"/>
  <c r="AC32" i="14"/>
  <c r="AH31" i="14"/>
  <c r="AC31" i="14"/>
  <c r="AH30" i="14"/>
  <c r="AC30" i="14"/>
  <c r="AH29" i="14"/>
  <c r="AC29" i="14"/>
  <c r="AH28" i="14"/>
  <c r="AC28" i="14"/>
  <c r="AH27" i="14"/>
  <c r="AC27" i="14"/>
  <c r="AH26" i="14"/>
  <c r="AC26" i="14"/>
  <c r="AH25" i="14"/>
  <c r="AC25" i="14"/>
  <c r="AH24" i="14"/>
  <c r="AC24" i="14"/>
  <c r="AH23" i="14"/>
  <c r="AC23" i="14"/>
  <c r="AH22" i="14"/>
  <c r="AC22" i="14"/>
  <c r="AH21" i="14"/>
  <c r="AC21" i="14"/>
  <c r="AH20" i="14"/>
  <c r="AC20" i="14"/>
  <c r="AH19" i="14"/>
  <c r="AC19" i="14"/>
  <c r="AH18" i="14"/>
  <c r="AC18" i="14"/>
  <c r="AH17" i="14"/>
  <c r="AC17" i="14"/>
  <c r="AH16" i="14"/>
  <c r="AC16" i="14"/>
  <c r="AH15" i="14"/>
  <c r="AC15" i="14"/>
  <c r="AH14" i="14"/>
  <c r="AC14" i="14"/>
  <c r="AH13" i="14"/>
  <c r="AC13" i="14"/>
  <c r="AH12" i="14"/>
  <c r="AC12" i="14"/>
  <c r="AH11" i="14"/>
  <c r="AC11" i="14"/>
  <c r="AH10" i="14"/>
  <c r="AC10" i="14"/>
  <c r="AH9" i="14"/>
  <c r="AC9" i="14"/>
  <c r="AH8" i="14"/>
  <c r="AC8" i="14"/>
  <c r="AH7" i="14"/>
  <c r="AC7" i="14"/>
  <c r="AH6" i="14"/>
  <c r="AC6" i="14"/>
  <c r="AH5" i="14"/>
  <c r="AC5" i="14"/>
  <c r="AH4" i="14"/>
  <c r="AC4" i="14"/>
  <c r="E4" i="14"/>
  <c r="AG3" i="14"/>
  <c r="AB3" i="14"/>
  <c r="D4" i="9" s="1"/>
  <c r="AA3" i="14"/>
  <c r="Z3" i="14"/>
  <c r="AH2" i="15" l="1"/>
  <c r="F3" i="9" s="1"/>
  <c r="AC3" i="14"/>
  <c r="E4" i="9" s="1"/>
  <c r="W2" i="17"/>
  <c r="E7" i="9" s="1"/>
  <c r="C7" i="9" s="1"/>
  <c r="AC2" i="15"/>
  <c r="E3" i="9" s="1"/>
  <c r="AH3" i="14"/>
  <c r="F4" i="9" s="1"/>
  <c r="F3" i="5"/>
  <c r="E3" i="12"/>
  <c r="E774" i="9" l="1"/>
  <c r="E773" i="9"/>
  <c r="E772" i="9"/>
  <c r="E771" i="9"/>
  <c r="E770" i="9"/>
  <c r="E769" i="9"/>
  <c r="E768" i="9"/>
  <c r="E767" i="9"/>
  <c r="E766" i="9"/>
  <c r="E765" i="9"/>
  <c r="E764" i="9"/>
  <c r="E763" i="9"/>
  <c r="E762" i="9"/>
  <c r="E761" i="9"/>
  <c r="E760" i="9"/>
  <c r="E759" i="9"/>
  <c r="E758" i="9"/>
  <c r="E757" i="9"/>
  <c r="E756" i="9"/>
  <c r="E755" i="9"/>
  <c r="E754" i="9"/>
  <c r="E753" i="9"/>
  <c r="E752" i="9"/>
  <c r="E751" i="9"/>
  <c r="E750" i="9"/>
  <c r="E749" i="9"/>
  <c r="E748" i="9"/>
  <c r="E747" i="9"/>
  <c r="E746" i="9"/>
  <c r="E745" i="9"/>
  <c r="E744" i="9"/>
  <c r="E743" i="9"/>
  <c r="E742" i="9"/>
  <c r="E741" i="9"/>
  <c r="E740" i="9"/>
  <c r="E739" i="9"/>
  <c r="E738" i="9"/>
  <c r="E737" i="9"/>
  <c r="E736" i="9"/>
  <c r="E735" i="9"/>
  <c r="E734" i="9"/>
  <c r="E733" i="9"/>
  <c r="E732" i="9"/>
  <c r="E731" i="9"/>
  <c r="E730" i="9"/>
  <c r="E729" i="9"/>
  <c r="E728" i="9"/>
  <c r="E727" i="9"/>
  <c r="E726" i="9"/>
  <c r="E725" i="9"/>
  <c r="E724" i="9"/>
  <c r="E723" i="9"/>
  <c r="E722" i="9"/>
  <c r="E721" i="9"/>
  <c r="E720" i="9"/>
  <c r="E719" i="9"/>
  <c r="E718" i="9"/>
  <c r="E717" i="9"/>
  <c r="E716" i="9"/>
  <c r="E715" i="9"/>
  <c r="E714" i="9"/>
  <c r="E713" i="9"/>
  <c r="E712" i="9"/>
  <c r="E711" i="9"/>
  <c r="E710" i="9"/>
  <c r="E709" i="9"/>
  <c r="E708" i="9"/>
  <c r="E707" i="9"/>
  <c r="E706" i="9"/>
  <c r="E705" i="9"/>
  <c r="E704" i="9"/>
  <c r="E703" i="9"/>
  <c r="E702" i="9"/>
  <c r="E701" i="9"/>
  <c r="E700" i="9"/>
  <c r="E699" i="9"/>
  <c r="E698" i="9"/>
  <c r="E697" i="9"/>
  <c r="E696" i="9"/>
  <c r="E695" i="9"/>
  <c r="E694" i="9"/>
  <c r="E693" i="9"/>
  <c r="E692" i="9"/>
  <c r="E691" i="9"/>
  <c r="E690" i="9"/>
  <c r="E689" i="9"/>
  <c r="E688" i="9"/>
  <c r="E687" i="9"/>
  <c r="E686" i="9"/>
  <c r="E685" i="9"/>
  <c r="E684" i="9"/>
  <c r="E683" i="9"/>
  <c r="E682" i="9"/>
  <c r="E681" i="9"/>
  <c r="E680" i="9"/>
  <c r="E679" i="9"/>
  <c r="E678" i="9"/>
  <c r="E677" i="9"/>
  <c r="E676" i="9"/>
  <c r="E675" i="9"/>
  <c r="E674" i="9"/>
  <c r="E673" i="9"/>
  <c r="E672" i="9"/>
  <c r="E671" i="9"/>
  <c r="E670" i="9"/>
  <c r="E669" i="9"/>
  <c r="E668" i="9"/>
  <c r="E667" i="9"/>
  <c r="E666" i="9"/>
  <c r="E665" i="9"/>
  <c r="E664" i="9"/>
  <c r="E663" i="9"/>
  <c r="E662" i="9"/>
  <c r="E661" i="9"/>
  <c r="E660" i="9"/>
  <c r="E659" i="9"/>
  <c r="E658" i="9"/>
  <c r="E657" i="9"/>
  <c r="E656" i="9"/>
  <c r="E655" i="9"/>
  <c r="E654" i="9"/>
  <c r="E653" i="9"/>
  <c r="E652" i="9"/>
  <c r="E651" i="9"/>
  <c r="E650" i="9"/>
  <c r="E649" i="9"/>
  <c r="E648" i="9"/>
  <c r="E647" i="9"/>
  <c r="E646" i="9"/>
  <c r="E645" i="9"/>
  <c r="E644" i="9"/>
  <c r="E643" i="9"/>
  <c r="E642" i="9"/>
  <c r="E641" i="9"/>
  <c r="E640" i="9"/>
  <c r="E639" i="9"/>
  <c r="E638" i="9"/>
  <c r="E637" i="9"/>
  <c r="E636" i="9"/>
  <c r="E635" i="9"/>
  <c r="E634" i="9"/>
  <c r="E633" i="9"/>
  <c r="E632" i="9"/>
  <c r="E631" i="9"/>
  <c r="E630" i="9"/>
  <c r="E629" i="9"/>
  <c r="E628" i="9"/>
  <c r="E627" i="9"/>
  <c r="E626" i="9"/>
  <c r="E625" i="9"/>
  <c r="E624" i="9"/>
  <c r="E623" i="9"/>
  <c r="E622" i="9"/>
  <c r="E621" i="9"/>
  <c r="E620" i="9"/>
  <c r="E619" i="9"/>
  <c r="E618" i="9"/>
  <c r="E617" i="9"/>
  <c r="E616" i="9"/>
  <c r="E615" i="9"/>
  <c r="E614" i="9"/>
  <c r="E613" i="9"/>
  <c r="E612" i="9"/>
  <c r="E611" i="9"/>
  <c r="E610" i="9"/>
  <c r="E609" i="9"/>
  <c r="E608" i="9"/>
  <c r="E607" i="9"/>
  <c r="E606" i="9"/>
  <c r="E605" i="9"/>
  <c r="E604" i="9"/>
  <c r="E603" i="9"/>
  <c r="E602" i="9"/>
  <c r="E601" i="9"/>
  <c r="E600" i="9"/>
  <c r="E599" i="9"/>
  <c r="E598" i="9"/>
  <c r="E597" i="9"/>
  <c r="E596" i="9"/>
  <c r="E595" i="9"/>
  <c r="E594" i="9"/>
  <c r="E593" i="9"/>
  <c r="E592" i="9"/>
  <c r="E591" i="9"/>
  <c r="E590" i="9"/>
  <c r="E589" i="9"/>
  <c r="E588" i="9"/>
  <c r="E587" i="9"/>
  <c r="E586" i="9"/>
  <c r="E585" i="9"/>
  <c r="E584" i="9"/>
  <c r="E583" i="9"/>
  <c r="E582" i="9"/>
  <c r="E581" i="9"/>
  <c r="E580" i="9"/>
  <c r="E579" i="9"/>
  <c r="E578" i="9"/>
  <c r="E577" i="9"/>
  <c r="E576" i="9"/>
  <c r="E575" i="9"/>
  <c r="E574" i="9"/>
  <c r="E573" i="9"/>
  <c r="E572" i="9"/>
  <c r="E571" i="9"/>
  <c r="E570" i="9"/>
  <c r="E569" i="9"/>
  <c r="E568" i="9"/>
  <c r="E567" i="9"/>
  <c r="E566" i="9"/>
  <c r="E565" i="9"/>
  <c r="E564" i="9"/>
  <c r="E563" i="9"/>
  <c r="E562" i="9"/>
  <c r="E561" i="9"/>
  <c r="E560" i="9"/>
  <c r="E559" i="9"/>
  <c r="E558" i="9"/>
  <c r="E557" i="9"/>
  <c r="E556" i="9"/>
  <c r="E555" i="9"/>
  <c r="E554" i="9"/>
  <c r="E553" i="9"/>
  <c r="E552" i="9"/>
  <c r="E551" i="9"/>
  <c r="E550" i="9"/>
  <c r="E549" i="9"/>
  <c r="E548" i="9"/>
  <c r="E547" i="9"/>
  <c r="E546" i="9"/>
  <c r="E545" i="9"/>
  <c r="E544" i="9"/>
  <c r="E543" i="9"/>
  <c r="E542" i="9"/>
  <c r="E541" i="9"/>
  <c r="E540" i="9"/>
  <c r="E539" i="9"/>
  <c r="E538" i="9"/>
  <c r="E537" i="9"/>
  <c r="E536" i="9"/>
  <c r="E535" i="9"/>
  <c r="E534" i="9"/>
  <c r="E533" i="9"/>
  <c r="E532" i="9"/>
  <c r="E531" i="9"/>
  <c r="E530" i="9"/>
  <c r="E529" i="9"/>
  <c r="E528" i="9"/>
  <c r="E527" i="9"/>
  <c r="E526" i="9"/>
  <c r="E525" i="9"/>
  <c r="E524" i="9"/>
  <c r="E523" i="9"/>
  <c r="E522" i="9"/>
  <c r="E521" i="9"/>
  <c r="E520" i="9"/>
  <c r="E519" i="9"/>
  <c r="E518" i="9"/>
  <c r="E517" i="9"/>
  <c r="E516" i="9"/>
  <c r="E515" i="9"/>
  <c r="E514" i="9"/>
  <c r="E513" i="9"/>
  <c r="E512" i="9"/>
  <c r="E511" i="9"/>
  <c r="E510" i="9"/>
  <c r="E509" i="9"/>
  <c r="E508" i="9"/>
  <c r="E507" i="9"/>
  <c r="E506" i="9"/>
  <c r="E505" i="9"/>
  <c r="E504" i="9"/>
  <c r="E503" i="9"/>
  <c r="E502" i="9"/>
  <c r="E501" i="9"/>
  <c r="E500" i="9"/>
  <c r="E499" i="9"/>
  <c r="E498" i="9"/>
  <c r="E497" i="9"/>
  <c r="E496" i="9"/>
  <c r="E495" i="9"/>
  <c r="E494" i="9"/>
  <c r="E493" i="9"/>
  <c r="E492" i="9"/>
  <c r="E491" i="9"/>
  <c r="E490" i="9"/>
  <c r="E489" i="9"/>
  <c r="E488" i="9"/>
  <c r="E487" i="9"/>
  <c r="E486" i="9"/>
  <c r="E485" i="9"/>
  <c r="E484" i="9"/>
  <c r="E483" i="9"/>
  <c r="E482" i="9"/>
  <c r="E481" i="9"/>
  <c r="E480" i="9"/>
  <c r="E479" i="9"/>
  <c r="E478" i="9"/>
  <c r="E477" i="9"/>
  <c r="E476" i="9"/>
  <c r="E475" i="9"/>
  <c r="E474" i="9"/>
  <c r="E473" i="9"/>
  <c r="E472" i="9"/>
  <c r="E471" i="9"/>
  <c r="E470" i="9"/>
  <c r="E469" i="9"/>
  <c r="E468" i="9"/>
  <c r="E467" i="9"/>
  <c r="E466" i="9"/>
  <c r="E465" i="9"/>
  <c r="E464" i="9"/>
  <c r="E463" i="9"/>
  <c r="E462" i="9"/>
  <c r="E461" i="9"/>
  <c r="E460" i="9"/>
  <c r="E459" i="9"/>
  <c r="E458" i="9"/>
  <c r="E457" i="9"/>
  <c r="E456" i="9"/>
  <c r="E455" i="9"/>
  <c r="E454" i="9"/>
  <c r="E453" i="9"/>
  <c r="E452" i="9"/>
  <c r="E451" i="9"/>
  <c r="E450" i="9"/>
  <c r="E449" i="9"/>
  <c r="E448" i="9"/>
  <c r="E447" i="9"/>
  <c r="E446" i="9"/>
  <c r="E445" i="9"/>
  <c r="E444" i="9"/>
  <c r="E443" i="9"/>
  <c r="E442" i="9"/>
  <c r="E441" i="9"/>
  <c r="E440" i="9"/>
  <c r="E439" i="9"/>
  <c r="E438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5" i="9"/>
  <c r="E424" i="9"/>
  <c r="E423" i="9"/>
  <c r="E422" i="9"/>
  <c r="E421" i="9"/>
  <c r="E420" i="9"/>
  <c r="E419" i="9"/>
  <c r="E418" i="9"/>
  <c r="E417" i="9"/>
  <c r="E416" i="9"/>
  <c r="E415" i="9"/>
  <c r="E414" i="9"/>
  <c r="E413" i="9"/>
  <c r="E412" i="9"/>
  <c r="E411" i="9"/>
  <c r="E410" i="9"/>
  <c r="E409" i="9"/>
  <c r="E408" i="9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7" i="9"/>
  <c r="E316" i="9"/>
  <c r="E315" i="9"/>
  <c r="E314" i="9"/>
  <c r="E313" i="9"/>
  <c r="E312" i="9"/>
  <c r="E311" i="9"/>
  <c r="E310" i="9"/>
  <c r="E309" i="9"/>
  <c r="E308" i="9"/>
  <c r="E307" i="9"/>
  <c r="E306" i="9"/>
  <c r="E305" i="9"/>
  <c r="E304" i="9"/>
  <c r="E303" i="9"/>
  <c r="E302" i="9"/>
  <c r="E301" i="9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G7" i="9" l="1"/>
  <c r="AI329" i="12" l="1"/>
  <c r="AD329" i="12"/>
  <c r="AI328" i="12"/>
  <c r="AD328" i="12"/>
  <c r="AI327" i="12"/>
  <c r="AD327" i="12"/>
  <c r="AI326" i="12"/>
  <c r="AD326" i="12"/>
  <c r="AI325" i="12"/>
  <c r="AD325" i="12"/>
  <c r="AI324" i="12"/>
  <c r="AD324" i="12"/>
  <c r="AI323" i="12"/>
  <c r="AD323" i="12"/>
  <c r="AI322" i="12"/>
  <c r="AD322" i="12"/>
  <c r="AI321" i="12"/>
  <c r="AD321" i="12"/>
  <c r="AI320" i="12"/>
  <c r="AD320" i="12"/>
  <c r="AI319" i="12"/>
  <c r="AD319" i="12"/>
  <c r="AI318" i="12"/>
  <c r="AD318" i="12"/>
  <c r="AI317" i="12"/>
  <c r="AD317" i="12"/>
  <c r="AI316" i="12"/>
  <c r="AD316" i="12"/>
  <c r="AI315" i="12"/>
  <c r="AD315" i="12"/>
  <c r="AI314" i="12"/>
  <c r="AD314" i="12"/>
  <c r="AI313" i="12"/>
  <c r="AD313" i="12"/>
  <c r="AI312" i="12"/>
  <c r="AD312" i="12"/>
  <c r="AI311" i="12"/>
  <c r="AD311" i="12"/>
  <c r="AI310" i="12"/>
  <c r="AD310" i="12"/>
  <c r="AI309" i="12"/>
  <c r="AD309" i="12"/>
  <c r="AI308" i="12"/>
  <c r="AD308" i="12"/>
  <c r="AI307" i="12"/>
  <c r="AD307" i="12"/>
  <c r="AI306" i="12"/>
  <c r="AD306" i="12"/>
  <c r="AI305" i="12"/>
  <c r="AD305" i="12"/>
  <c r="AI304" i="12"/>
  <c r="AD304" i="12"/>
  <c r="AI303" i="12"/>
  <c r="AD303" i="12"/>
  <c r="AI302" i="12"/>
  <c r="AD302" i="12"/>
  <c r="AI301" i="12"/>
  <c r="AD301" i="12"/>
  <c r="AI300" i="12"/>
  <c r="AD300" i="12"/>
  <c r="AI299" i="12"/>
  <c r="AD299" i="12"/>
  <c r="AI298" i="12"/>
  <c r="AD298" i="12"/>
  <c r="AI297" i="12"/>
  <c r="AD297" i="12"/>
  <c r="AI296" i="12"/>
  <c r="AD296" i="12"/>
  <c r="AI295" i="12"/>
  <c r="AD295" i="12"/>
  <c r="AI294" i="12"/>
  <c r="AD294" i="12"/>
  <c r="AI293" i="12"/>
  <c r="AD293" i="12"/>
  <c r="AI292" i="12"/>
  <c r="AD292" i="12"/>
  <c r="AI291" i="12"/>
  <c r="AD291" i="12"/>
  <c r="AI290" i="12"/>
  <c r="AD290" i="12"/>
  <c r="AI289" i="12"/>
  <c r="AD289" i="12"/>
  <c r="AI288" i="12"/>
  <c r="AD288" i="12"/>
  <c r="AI287" i="12"/>
  <c r="AD287" i="12"/>
  <c r="AI286" i="12"/>
  <c r="AD286" i="12"/>
  <c r="AI285" i="12"/>
  <c r="AD285" i="12"/>
  <c r="AI284" i="12"/>
  <c r="AD284" i="12"/>
  <c r="AI283" i="12"/>
  <c r="AD283" i="12"/>
  <c r="AI282" i="12"/>
  <c r="AD282" i="12"/>
  <c r="AI281" i="12"/>
  <c r="AD281" i="12"/>
  <c r="AI280" i="12"/>
  <c r="AD280" i="12"/>
  <c r="AI279" i="12"/>
  <c r="AD279" i="12"/>
  <c r="AI278" i="12"/>
  <c r="AD278" i="12"/>
  <c r="AI277" i="12"/>
  <c r="AD277" i="12"/>
  <c r="AI276" i="12"/>
  <c r="AD276" i="12"/>
  <c r="AI275" i="12"/>
  <c r="AD275" i="12"/>
  <c r="AI274" i="12"/>
  <c r="AD274" i="12"/>
  <c r="AI273" i="12"/>
  <c r="AD273" i="12"/>
  <c r="AI272" i="12"/>
  <c r="AD272" i="12"/>
  <c r="AI271" i="12"/>
  <c r="AD271" i="12"/>
  <c r="AI270" i="12"/>
  <c r="AD270" i="12"/>
  <c r="AI269" i="12"/>
  <c r="AD269" i="12"/>
  <c r="AI268" i="12"/>
  <c r="AD268" i="12"/>
  <c r="AI267" i="12"/>
  <c r="AD267" i="12"/>
  <c r="AI266" i="12"/>
  <c r="AD266" i="12"/>
  <c r="AI265" i="12"/>
  <c r="AD265" i="12"/>
  <c r="AI264" i="12"/>
  <c r="AD264" i="12"/>
  <c r="AI263" i="12"/>
  <c r="AD263" i="12"/>
  <c r="AI262" i="12"/>
  <c r="AD262" i="12"/>
  <c r="AI261" i="12"/>
  <c r="AD261" i="12"/>
  <c r="AI260" i="12"/>
  <c r="AD260" i="12"/>
  <c r="AI259" i="12"/>
  <c r="AD259" i="12"/>
  <c r="AI258" i="12"/>
  <c r="AD258" i="12"/>
  <c r="AI257" i="12"/>
  <c r="AD257" i="12"/>
  <c r="AI256" i="12"/>
  <c r="AD256" i="12"/>
  <c r="AI255" i="12"/>
  <c r="AD255" i="12"/>
  <c r="AI254" i="12"/>
  <c r="AD254" i="12"/>
  <c r="AI253" i="12"/>
  <c r="AD253" i="12"/>
  <c r="AI252" i="12"/>
  <c r="AD252" i="12"/>
  <c r="AI251" i="12"/>
  <c r="AD251" i="12"/>
  <c r="AI250" i="12"/>
  <c r="AD250" i="12"/>
  <c r="AI249" i="12"/>
  <c r="AD249" i="12"/>
  <c r="AI248" i="12"/>
  <c r="AD248" i="12"/>
  <c r="AI247" i="12"/>
  <c r="AD247" i="12"/>
  <c r="AI246" i="12"/>
  <c r="AD246" i="12"/>
  <c r="AI245" i="12"/>
  <c r="AD245" i="12"/>
  <c r="AI244" i="12"/>
  <c r="AD244" i="12"/>
  <c r="AI243" i="12"/>
  <c r="AD243" i="12"/>
  <c r="AI242" i="12"/>
  <c r="AD242" i="12"/>
  <c r="AI241" i="12"/>
  <c r="AD241" i="12"/>
  <c r="AI240" i="12"/>
  <c r="AD240" i="12"/>
  <c r="AI239" i="12"/>
  <c r="AD239" i="12"/>
  <c r="AI238" i="12"/>
  <c r="AD238" i="12"/>
  <c r="AI237" i="12"/>
  <c r="AD237" i="12"/>
  <c r="AI236" i="12"/>
  <c r="AD236" i="12"/>
  <c r="AI235" i="12"/>
  <c r="AD235" i="12"/>
  <c r="AI234" i="12"/>
  <c r="AD234" i="12"/>
  <c r="AI233" i="12"/>
  <c r="AD233" i="12"/>
  <c r="AI232" i="12"/>
  <c r="AD232" i="12"/>
  <c r="AI231" i="12"/>
  <c r="AD231" i="12"/>
  <c r="AI230" i="12"/>
  <c r="AD230" i="12"/>
  <c r="AI229" i="12"/>
  <c r="AD229" i="12"/>
  <c r="AI228" i="12"/>
  <c r="AD228" i="12"/>
  <c r="AI227" i="12"/>
  <c r="AD227" i="12"/>
  <c r="AI226" i="12"/>
  <c r="AD226" i="12"/>
  <c r="AI225" i="12"/>
  <c r="AD225" i="12"/>
  <c r="AI224" i="12"/>
  <c r="AD224" i="12"/>
  <c r="AI223" i="12"/>
  <c r="AD223" i="12"/>
  <c r="AI222" i="12"/>
  <c r="AD222" i="12"/>
  <c r="AI221" i="12"/>
  <c r="AD221" i="12"/>
  <c r="AI220" i="12"/>
  <c r="AD220" i="12"/>
  <c r="AI219" i="12"/>
  <c r="AD219" i="12"/>
  <c r="AI218" i="12"/>
  <c r="AD218" i="12"/>
  <c r="AI217" i="12"/>
  <c r="AD217" i="12"/>
  <c r="AI216" i="12"/>
  <c r="AD216" i="12"/>
  <c r="AI215" i="12"/>
  <c r="AD215" i="12"/>
  <c r="AI214" i="12"/>
  <c r="AD214" i="12"/>
  <c r="AI213" i="12"/>
  <c r="AD213" i="12"/>
  <c r="AI212" i="12"/>
  <c r="AD212" i="12"/>
  <c r="AI211" i="12"/>
  <c r="AD211" i="12"/>
  <c r="AI210" i="12"/>
  <c r="AD210" i="12"/>
  <c r="AI209" i="12"/>
  <c r="AD209" i="12"/>
  <c r="AI208" i="12"/>
  <c r="AD208" i="12"/>
  <c r="AI207" i="12"/>
  <c r="AD207" i="12"/>
  <c r="AI206" i="12"/>
  <c r="AD206" i="12"/>
  <c r="AI205" i="12"/>
  <c r="AD205" i="12"/>
  <c r="AI204" i="12"/>
  <c r="AD204" i="12"/>
  <c r="AI203" i="12"/>
  <c r="AD203" i="12"/>
  <c r="AI202" i="12"/>
  <c r="AD202" i="12"/>
  <c r="AI201" i="12"/>
  <c r="AD201" i="12"/>
  <c r="AI200" i="12"/>
  <c r="AD200" i="12"/>
  <c r="AI199" i="12"/>
  <c r="AD199" i="12"/>
  <c r="AI198" i="12"/>
  <c r="AD198" i="12"/>
  <c r="AI197" i="12"/>
  <c r="AD197" i="12"/>
  <c r="AI196" i="12"/>
  <c r="AD196" i="12"/>
  <c r="AI195" i="12"/>
  <c r="AD195" i="12"/>
  <c r="AI194" i="12"/>
  <c r="AD194" i="12"/>
  <c r="AI193" i="12"/>
  <c r="AD193" i="12"/>
  <c r="AI192" i="12"/>
  <c r="AD192" i="12"/>
  <c r="AI191" i="12"/>
  <c r="AD191" i="12"/>
  <c r="AI190" i="12"/>
  <c r="AD190" i="12"/>
  <c r="AI189" i="12"/>
  <c r="AD189" i="12"/>
  <c r="AI188" i="12"/>
  <c r="AD188" i="12"/>
  <c r="AI187" i="12"/>
  <c r="AD187" i="12"/>
  <c r="AI186" i="12"/>
  <c r="AD186" i="12"/>
  <c r="AI185" i="12"/>
  <c r="AD185" i="12"/>
  <c r="AI184" i="12"/>
  <c r="AD184" i="12"/>
  <c r="AI183" i="12"/>
  <c r="AD183" i="12"/>
  <c r="AI182" i="12"/>
  <c r="AD182" i="12"/>
  <c r="AI181" i="12"/>
  <c r="AD181" i="12"/>
  <c r="AI180" i="12"/>
  <c r="AD180" i="12"/>
  <c r="AI179" i="12"/>
  <c r="AD179" i="12"/>
  <c r="AI178" i="12"/>
  <c r="AD178" i="12"/>
  <c r="AI177" i="12"/>
  <c r="AD177" i="12"/>
  <c r="AI176" i="12"/>
  <c r="AD176" i="12"/>
  <c r="AI175" i="12"/>
  <c r="AD175" i="12"/>
  <c r="AI174" i="12"/>
  <c r="AD174" i="12"/>
  <c r="AI173" i="12"/>
  <c r="AD173" i="12"/>
  <c r="AI172" i="12"/>
  <c r="AD172" i="12"/>
  <c r="AI171" i="12"/>
  <c r="AD171" i="12"/>
  <c r="AI170" i="12"/>
  <c r="AD170" i="12"/>
  <c r="AI169" i="12"/>
  <c r="AD169" i="12"/>
  <c r="AI168" i="12"/>
  <c r="AD168" i="12"/>
  <c r="AI167" i="12"/>
  <c r="AD167" i="12"/>
  <c r="AI166" i="12"/>
  <c r="AD166" i="12"/>
  <c r="AI165" i="12"/>
  <c r="AD165" i="12"/>
  <c r="AI164" i="12"/>
  <c r="AD164" i="12"/>
  <c r="AI163" i="12"/>
  <c r="AD163" i="12"/>
  <c r="AI162" i="12"/>
  <c r="AD162" i="12"/>
  <c r="AI161" i="12"/>
  <c r="AD161" i="12"/>
  <c r="AI160" i="12"/>
  <c r="AD160" i="12"/>
  <c r="AI159" i="12"/>
  <c r="AD159" i="12"/>
  <c r="AI158" i="12"/>
  <c r="AD158" i="12"/>
  <c r="AI157" i="12"/>
  <c r="AD157" i="12"/>
  <c r="AI156" i="12"/>
  <c r="AD156" i="12"/>
  <c r="AI155" i="12"/>
  <c r="AD155" i="12"/>
  <c r="AI154" i="12"/>
  <c r="AD154" i="12"/>
  <c r="AI153" i="12"/>
  <c r="AD153" i="12"/>
  <c r="AI152" i="12"/>
  <c r="AD152" i="12"/>
  <c r="AI151" i="12"/>
  <c r="AD151" i="12"/>
  <c r="AI150" i="12"/>
  <c r="AD150" i="12"/>
  <c r="AI149" i="12"/>
  <c r="AD149" i="12"/>
  <c r="AI148" i="12"/>
  <c r="AD148" i="12"/>
  <c r="AI147" i="12"/>
  <c r="AD147" i="12"/>
  <c r="AI146" i="12"/>
  <c r="AD146" i="12"/>
  <c r="AI145" i="12"/>
  <c r="AD145" i="12"/>
  <c r="AI144" i="12"/>
  <c r="AD144" i="12"/>
  <c r="AI143" i="12"/>
  <c r="AD143" i="12"/>
  <c r="AI142" i="12"/>
  <c r="AD142" i="12"/>
  <c r="AI141" i="12"/>
  <c r="AD141" i="12"/>
  <c r="AI140" i="12"/>
  <c r="AD140" i="12"/>
  <c r="AI139" i="12"/>
  <c r="AD139" i="12"/>
  <c r="AI138" i="12"/>
  <c r="AD138" i="12"/>
  <c r="AI137" i="12"/>
  <c r="AD137" i="12"/>
  <c r="AI136" i="12"/>
  <c r="AD136" i="12"/>
  <c r="AI135" i="12"/>
  <c r="AD135" i="12"/>
  <c r="AI134" i="12"/>
  <c r="AD134" i="12"/>
  <c r="AI133" i="12"/>
  <c r="AD133" i="12"/>
  <c r="AI132" i="12"/>
  <c r="AD132" i="12"/>
  <c r="AI131" i="12"/>
  <c r="AD131" i="12"/>
  <c r="AI130" i="12"/>
  <c r="AD130" i="12"/>
  <c r="AI129" i="12"/>
  <c r="AD129" i="12"/>
  <c r="AI128" i="12"/>
  <c r="AD128" i="12"/>
  <c r="AI127" i="12"/>
  <c r="AD127" i="12"/>
  <c r="AI126" i="12"/>
  <c r="AD126" i="12"/>
  <c r="AI125" i="12"/>
  <c r="AD125" i="12"/>
  <c r="AI124" i="12"/>
  <c r="AD124" i="12"/>
  <c r="AI123" i="12"/>
  <c r="AD123" i="12"/>
  <c r="AI122" i="12"/>
  <c r="AD122" i="12"/>
  <c r="AI121" i="12"/>
  <c r="AD121" i="12"/>
  <c r="AI120" i="12"/>
  <c r="AD120" i="12"/>
  <c r="AI119" i="12"/>
  <c r="AD119" i="12"/>
  <c r="AI118" i="12"/>
  <c r="AD118" i="12"/>
  <c r="AI117" i="12"/>
  <c r="AD117" i="12"/>
  <c r="AI116" i="12"/>
  <c r="AD116" i="12"/>
  <c r="AI115" i="12"/>
  <c r="AD115" i="12"/>
  <c r="AI114" i="12"/>
  <c r="AD114" i="12"/>
  <c r="AI113" i="12"/>
  <c r="AD113" i="12"/>
  <c r="AI112" i="12"/>
  <c r="AD112" i="12"/>
  <c r="AI111" i="12"/>
  <c r="AD111" i="12"/>
  <c r="AI110" i="12"/>
  <c r="AD110" i="12"/>
  <c r="AI109" i="12"/>
  <c r="AD109" i="12"/>
  <c r="AI108" i="12"/>
  <c r="AD108" i="12"/>
  <c r="AI107" i="12"/>
  <c r="AD107" i="12"/>
  <c r="AI104" i="12"/>
  <c r="AD104" i="12"/>
  <c r="AI103" i="12"/>
  <c r="AD103" i="12"/>
  <c r="AI102" i="12"/>
  <c r="AD102" i="12"/>
  <c r="AI101" i="12"/>
  <c r="AD101" i="12"/>
  <c r="AI100" i="12"/>
  <c r="AD100" i="12"/>
  <c r="AI98" i="12"/>
  <c r="AD98" i="12"/>
  <c r="AI96" i="12"/>
  <c r="AD96" i="12"/>
  <c r="AI94" i="12"/>
  <c r="AD94" i="12"/>
  <c r="AI92" i="12"/>
  <c r="AD92" i="12"/>
  <c r="AI91" i="12"/>
  <c r="AD91" i="12"/>
  <c r="AI90" i="12"/>
  <c r="AD90" i="12"/>
  <c r="AI87" i="12"/>
  <c r="AD87" i="12"/>
  <c r="AI86" i="12"/>
  <c r="AD86" i="12"/>
  <c r="AI85" i="12"/>
  <c r="AD85" i="12"/>
  <c r="AI84" i="12"/>
  <c r="AD84" i="12"/>
  <c r="AI83" i="12"/>
  <c r="AD83" i="12"/>
  <c r="AI82" i="12"/>
  <c r="AD82" i="12"/>
  <c r="AI81" i="12"/>
  <c r="AD81" i="12"/>
  <c r="AI80" i="12"/>
  <c r="AD80" i="12"/>
  <c r="AI79" i="12"/>
  <c r="AD79" i="12"/>
  <c r="AI78" i="12"/>
  <c r="AD78" i="12"/>
  <c r="AI77" i="12"/>
  <c r="AD77" i="12"/>
  <c r="AI76" i="12"/>
  <c r="AD76" i="12"/>
  <c r="AI75" i="12"/>
  <c r="AD75" i="12"/>
  <c r="AI74" i="12"/>
  <c r="AD74" i="12"/>
  <c r="AI73" i="12"/>
  <c r="AD73" i="12"/>
  <c r="AI72" i="12"/>
  <c r="AD72" i="12"/>
  <c r="AI71" i="12"/>
  <c r="AD71" i="12"/>
  <c r="AI70" i="12"/>
  <c r="AD70" i="12"/>
  <c r="AI69" i="12"/>
  <c r="AD69" i="12"/>
  <c r="AI68" i="12"/>
  <c r="AD68" i="12"/>
  <c r="AI67" i="12"/>
  <c r="AD67" i="12"/>
  <c r="AI66" i="12"/>
  <c r="AD66" i="12"/>
  <c r="AI65" i="12"/>
  <c r="AD65" i="12"/>
  <c r="AI64" i="12"/>
  <c r="AD64" i="12"/>
  <c r="AI63" i="12"/>
  <c r="AD63" i="12"/>
  <c r="AI62" i="12"/>
  <c r="AD62" i="12"/>
  <c r="AI61" i="12"/>
  <c r="AD61" i="12"/>
  <c r="AI60" i="12"/>
  <c r="AD60" i="12"/>
  <c r="AI59" i="12"/>
  <c r="AD59" i="12"/>
  <c r="AI58" i="12"/>
  <c r="AD58" i="12"/>
  <c r="AI57" i="12"/>
  <c r="AD57" i="12"/>
  <c r="AI56" i="12"/>
  <c r="AD56" i="12"/>
  <c r="AI55" i="12"/>
  <c r="AD55" i="12"/>
  <c r="AI54" i="12"/>
  <c r="AD54" i="12"/>
  <c r="AI53" i="12"/>
  <c r="AD53" i="12"/>
  <c r="AI52" i="12"/>
  <c r="AD52" i="12"/>
  <c r="AI51" i="12"/>
  <c r="AD51" i="12"/>
  <c r="AI50" i="12"/>
  <c r="AD50" i="12"/>
  <c r="AI49" i="12"/>
  <c r="AD49" i="12"/>
  <c r="AI48" i="12"/>
  <c r="AD48" i="12"/>
  <c r="AI47" i="12"/>
  <c r="AD47" i="12"/>
  <c r="AI46" i="12"/>
  <c r="AD46" i="12"/>
  <c r="AI45" i="12"/>
  <c r="AD45" i="12"/>
  <c r="AI44" i="12"/>
  <c r="AD44" i="12"/>
  <c r="AI43" i="12"/>
  <c r="AD43" i="12"/>
  <c r="AI42" i="12"/>
  <c r="AD42" i="12"/>
  <c r="AI41" i="12"/>
  <c r="AD41" i="12"/>
  <c r="AI40" i="12"/>
  <c r="AD40" i="12"/>
  <c r="AI39" i="12"/>
  <c r="AD39" i="12"/>
  <c r="AI38" i="12"/>
  <c r="AD38" i="12"/>
  <c r="AI37" i="12"/>
  <c r="AD37" i="12"/>
  <c r="AI36" i="12"/>
  <c r="AD36" i="12"/>
  <c r="AI35" i="12"/>
  <c r="AD35" i="12"/>
  <c r="AI34" i="12"/>
  <c r="AD34" i="12"/>
  <c r="AI33" i="12"/>
  <c r="AD33" i="12"/>
  <c r="AI32" i="12"/>
  <c r="AD32" i="12"/>
  <c r="AI31" i="12"/>
  <c r="AD31" i="12"/>
  <c r="AI30" i="12"/>
  <c r="AD30" i="12"/>
  <c r="AI29" i="12"/>
  <c r="AD29" i="12"/>
  <c r="AI28" i="12"/>
  <c r="AD28" i="12"/>
  <c r="AI27" i="12"/>
  <c r="AD27" i="12"/>
  <c r="AI26" i="12"/>
  <c r="AD26" i="12"/>
  <c r="AI25" i="12"/>
  <c r="AD25" i="12"/>
  <c r="AI24" i="12"/>
  <c r="AD24" i="12"/>
  <c r="AI23" i="12"/>
  <c r="AD23" i="12"/>
  <c r="AI22" i="12"/>
  <c r="AD22" i="12"/>
  <c r="AI21" i="12"/>
  <c r="AD21" i="12"/>
  <c r="AI20" i="12"/>
  <c r="AD20" i="12"/>
  <c r="AI19" i="12"/>
  <c r="AD19" i="12"/>
  <c r="AI18" i="12"/>
  <c r="AD18" i="12"/>
  <c r="AI17" i="12"/>
  <c r="AD17" i="12"/>
  <c r="AI16" i="12"/>
  <c r="AD16" i="12"/>
  <c r="AI15" i="12"/>
  <c r="AD15" i="12"/>
  <c r="AI14" i="12"/>
  <c r="AD14" i="12"/>
  <c r="AI13" i="12"/>
  <c r="AD13" i="12"/>
  <c r="AI12" i="12"/>
  <c r="AD12" i="12"/>
  <c r="AI11" i="12"/>
  <c r="AD11" i="12"/>
  <c r="AI10" i="12"/>
  <c r="AD10" i="12"/>
  <c r="AI9" i="12"/>
  <c r="AD9" i="12"/>
  <c r="AI8" i="12"/>
  <c r="AD8" i="12"/>
  <c r="AI7" i="12"/>
  <c r="AD7" i="12"/>
  <c r="AI6" i="12"/>
  <c r="AD6" i="12"/>
  <c r="AI5" i="12"/>
  <c r="AD5" i="12"/>
  <c r="AI4" i="12"/>
  <c r="AD4" i="12"/>
  <c r="AI3" i="12"/>
  <c r="AD3" i="12"/>
  <c r="AH2" i="12"/>
  <c r="AF2" i="12"/>
  <c r="AC2" i="12"/>
  <c r="AB2" i="12"/>
  <c r="AA2" i="12"/>
  <c r="AC3" i="5"/>
  <c r="AC4" i="5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7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2" i="5"/>
  <c r="AH153" i="5"/>
  <c r="AH154" i="5"/>
  <c r="AH15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2" i="5"/>
  <c r="AH183" i="5"/>
  <c r="AH184" i="5"/>
  <c r="AH185" i="5"/>
  <c r="AH186" i="5"/>
  <c r="AH187" i="5"/>
  <c r="AH188" i="5"/>
  <c r="AH189" i="5"/>
  <c r="AH190" i="5"/>
  <c r="AH191" i="5"/>
  <c r="AH192" i="5"/>
  <c r="AH193" i="5"/>
  <c r="AH194" i="5"/>
  <c r="AH195" i="5"/>
  <c r="AH196" i="5"/>
  <c r="AH197" i="5"/>
  <c r="AH198" i="5"/>
  <c r="AH199" i="5"/>
  <c r="AH200" i="5"/>
  <c r="AH201" i="5"/>
  <c r="AH202" i="5"/>
  <c r="AH203" i="5"/>
  <c r="AH204" i="5"/>
  <c r="AH205" i="5"/>
  <c r="AH206" i="5"/>
  <c r="AH207" i="5"/>
  <c r="AH208" i="5"/>
  <c r="AH209" i="5"/>
  <c r="AH210" i="5"/>
  <c r="AH211" i="5"/>
  <c r="AH212" i="5"/>
  <c r="AH213" i="5"/>
  <c r="AH214" i="5"/>
  <c r="AH215" i="5"/>
  <c r="AH216" i="5"/>
  <c r="AH217" i="5"/>
  <c r="AH218" i="5"/>
  <c r="AH219" i="5"/>
  <c r="AH220" i="5"/>
  <c r="AH221" i="5"/>
  <c r="AH222" i="5"/>
  <c r="AH223" i="5"/>
  <c r="AH224" i="5"/>
  <c r="AH225" i="5"/>
  <c r="AH226" i="5"/>
  <c r="AH227" i="5"/>
  <c r="AH228" i="5"/>
  <c r="AH229" i="5"/>
  <c r="AH230" i="5"/>
  <c r="AH231" i="5"/>
  <c r="AH232" i="5"/>
  <c r="AH233" i="5"/>
  <c r="AH234" i="5"/>
  <c r="AH235" i="5"/>
  <c r="AH236" i="5"/>
  <c r="AH237" i="5"/>
  <c r="AH238" i="5"/>
  <c r="AH239" i="5"/>
  <c r="AH240" i="5"/>
  <c r="AH241" i="5"/>
  <c r="AH242" i="5"/>
  <c r="AH243" i="5"/>
  <c r="AH244" i="5"/>
  <c r="AH245" i="5"/>
  <c r="AH246" i="5"/>
  <c r="AH247" i="5"/>
  <c r="AH248" i="5"/>
  <c r="AH249" i="5"/>
  <c r="AH250" i="5"/>
  <c r="AH251" i="5"/>
  <c r="AH252" i="5"/>
  <c r="AH253" i="5"/>
  <c r="AH254" i="5"/>
  <c r="AH255" i="5"/>
  <c r="AH256" i="5"/>
  <c r="AH257" i="5"/>
  <c r="AH258" i="5"/>
  <c r="AH259" i="5"/>
  <c r="AH260" i="5"/>
  <c r="AH261" i="5"/>
  <c r="AH262" i="5"/>
  <c r="AH263" i="5"/>
  <c r="AH264" i="5"/>
  <c r="AH265" i="5"/>
  <c r="AH266" i="5"/>
  <c r="AH267" i="5"/>
  <c r="AH268" i="5"/>
  <c r="AH269" i="5"/>
  <c r="AH270" i="5"/>
  <c r="AH271" i="5"/>
  <c r="AH272" i="5"/>
  <c r="AH273" i="5"/>
  <c r="AH274" i="5"/>
  <c r="AH275" i="5"/>
  <c r="AH276" i="5"/>
  <c r="AH277" i="5"/>
  <c r="AH278" i="5"/>
  <c r="AH279" i="5"/>
  <c r="AH280" i="5"/>
  <c r="AH281" i="5"/>
  <c r="AH282" i="5"/>
  <c r="AH283" i="5"/>
  <c r="AH284" i="5"/>
  <c r="AH285" i="5"/>
  <c r="AH286" i="5"/>
  <c r="AH287" i="5"/>
  <c r="AH288" i="5"/>
  <c r="AH289" i="5"/>
  <c r="AH290" i="5"/>
  <c r="AH291" i="5"/>
  <c r="AH292" i="5"/>
  <c r="AH293" i="5"/>
  <c r="AH294" i="5"/>
  <c r="AH295" i="5"/>
  <c r="AH296" i="5"/>
  <c r="AH297" i="5"/>
  <c r="AH298" i="5"/>
  <c r="AH299" i="5"/>
  <c r="AH300" i="5"/>
  <c r="AH301" i="5"/>
  <c r="AH302" i="5"/>
  <c r="AH303" i="5"/>
  <c r="AH304" i="5"/>
  <c r="AH305" i="5"/>
  <c r="AH306" i="5"/>
  <c r="AH307" i="5"/>
  <c r="AH308" i="5"/>
  <c r="AH309" i="5"/>
  <c r="AH310" i="5"/>
  <c r="AH311" i="5"/>
  <c r="AH312" i="5"/>
  <c r="AH313" i="5"/>
  <c r="AH314" i="5"/>
  <c r="AH315" i="5"/>
  <c r="AH316" i="5"/>
  <c r="AH317" i="5"/>
  <c r="AH318" i="5"/>
  <c r="AH319" i="5"/>
  <c r="AH320" i="5"/>
  <c r="AH321" i="5"/>
  <c r="AH322" i="5"/>
  <c r="AH3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C319" i="5"/>
  <c r="AC320" i="5"/>
  <c r="AC321" i="5"/>
  <c r="AC322" i="5"/>
  <c r="AG2" i="5"/>
  <c r="AE2" i="5"/>
  <c r="AB2" i="5"/>
  <c r="AA2" i="5"/>
  <c r="Z2" i="5"/>
  <c r="AC2" i="5" l="1"/>
  <c r="AI2" i="12"/>
  <c r="AD2" i="12"/>
  <c r="AH2" i="5"/>
  <c r="F2" i="9" l="1"/>
  <c r="G4" i="9"/>
  <c r="C3" i="9"/>
  <c r="G3" i="9"/>
  <c r="E2" i="9"/>
  <c r="O3" i="9" l="1"/>
  <c r="G2" i="9"/>
  <c r="P3" i="9" l="1"/>
  <c r="C11" i="9"/>
  <c r="C4" i="9"/>
  <c r="O4" i="9" l="1"/>
  <c r="Z707" i="6"/>
  <c r="Z706" i="6"/>
  <c r="Z705" i="6"/>
  <c r="Z704" i="6"/>
  <c r="Z703" i="6"/>
  <c r="Z702" i="6"/>
  <c r="Z701" i="6"/>
  <c r="Z700" i="6"/>
  <c r="Z699" i="6"/>
  <c r="Z698" i="6"/>
  <c r="Z697" i="6"/>
  <c r="Z696" i="6"/>
  <c r="Z695" i="6"/>
  <c r="Z694" i="6"/>
  <c r="Z693" i="6"/>
  <c r="Z692" i="6"/>
  <c r="Z691" i="6"/>
  <c r="Z690" i="6"/>
  <c r="Z689" i="6"/>
  <c r="Z688" i="6"/>
  <c r="Z687" i="6"/>
  <c r="Z686" i="6"/>
  <c r="Z685" i="6"/>
  <c r="Z684" i="6"/>
  <c r="Z683" i="6"/>
  <c r="Z682" i="6"/>
  <c r="Z681" i="6"/>
  <c r="Z680" i="6"/>
  <c r="Z679" i="6"/>
  <c r="Z678" i="6"/>
  <c r="Z677" i="6"/>
  <c r="Z676" i="6"/>
  <c r="Z675" i="6"/>
  <c r="Z674" i="6"/>
  <c r="Z673" i="6"/>
  <c r="Z672" i="6"/>
  <c r="Z671" i="6"/>
  <c r="Z670" i="6"/>
  <c r="Z669" i="6"/>
  <c r="Z668" i="6"/>
  <c r="Z667" i="6"/>
  <c r="Z666" i="6"/>
  <c r="Z665" i="6"/>
  <c r="Z664" i="6"/>
  <c r="Z663" i="6"/>
  <c r="Z662" i="6"/>
  <c r="Z661" i="6"/>
  <c r="Z660" i="6"/>
  <c r="Z659" i="6"/>
  <c r="Z658" i="6"/>
  <c r="Z657" i="6"/>
  <c r="Z656" i="6"/>
  <c r="Z655" i="6"/>
  <c r="Z654" i="6"/>
  <c r="Z653" i="6"/>
  <c r="Z652" i="6"/>
  <c r="Z651" i="6"/>
  <c r="Z650" i="6"/>
  <c r="Z649" i="6"/>
  <c r="Z648" i="6"/>
  <c r="Z647" i="6"/>
  <c r="Z646" i="6"/>
  <c r="Z645" i="6"/>
  <c r="Z644" i="6"/>
  <c r="Z643" i="6"/>
  <c r="Z642" i="6"/>
  <c r="Z641" i="6"/>
  <c r="Z640" i="6"/>
  <c r="Z639" i="6"/>
  <c r="Z638" i="6"/>
  <c r="Z637" i="6"/>
  <c r="Z636" i="6"/>
  <c r="Z635" i="6"/>
  <c r="Z634" i="6"/>
  <c r="Z633" i="6"/>
  <c r="Z632" i="6"/>
  <c r="Z631" i="6"/>
  <c r="Z630" i="6"/>
  <c r="Z629" i="6"/>
  <c r="Z628" i="6"/>
  <c r="Z627" i="6"/>
  <c r="Z626" i="6"/>
  <c r="Z625" i="6"/>
  <c r="Z624" i="6"/>
  <c r="Z623" i="6"/>
  <c r="Z622" i="6"/>
  <c r="Z621" i="6"/>
  <c r="Z620" i="6"/>
  <c r="Z619" i="6"/>
  <c r="Z618" i="6"/>
  <c r="Z617" i="6"/>
  <c r="Z616" i="6"/>
  <c r="Z615" i="6"/>
  <c r="Z614" i="6"/>
  <c r="Z613" i="6"/>
  <c r="Z612" i="6"/>
  <c r="Z611" i="6"/>
  <c r="Z610" i="6"/>
  <c r="Z609" i="6"/>
  <c r="Z608" i="6"/>
  <c r="Z607" i="6"/>
  <c r="Z606" i="6"/>
  <c r="Z605" i="6"/>
  <c r="Z604" i="6"/>
  <c r="Z603" i="6"/>
  <c r="Z602" i="6"/>
  <c r="Z601" i="6"/>
  <c r="Z600" i="6"/>
  <c r="Z599" i="6"/>
  <c r="Z598" i="6"/>
  <c r="Z597" i="6"/>
  <c r="Z596" i="6"/>
  <c r="Z595" i="6"/>
  <c r="Z594" i="6"/>
  <c r="Z593" i="6"/>
  <c r="Z592" i="6"/>
  <c r="Z591" i="6"/>
  <c r="Z590" i="6"/>
  <c r="Z589" i="6"/>
  <c r="Z588" i="6"/>
  <c r="Z587" i="6"/>
  <c r="Z586" i="6"/>
  <c r="Z585" i="6"/>
  <c r="Z584" i="6"/>
  <c r="Z583" i="6"/>
  <c r="Z582" i="6"/>
  <c r="Z581" i="6"/>
  <c r="Z580" i="6"/>
  <c r="Z579" i="6"/>
  <c r="Z578" i="6"/>
  <c r="Z577" i="6"/>
  <c r="Z576" i="6"/>
  <c r="Z575" i="6"/>
  <c r="Z574" i="6"/>
  <c r="Z573" i="6"/>
  <c r="Z572" i="6"/>
  <c r="Z571" i="6"/>
  <c r="Z570" i="6"/>
  <c r="Z569" i="6"/>
  <c r="Z568" i="6"/>
  <c r="Z567" i="6"/>
  <c r="Z566" i="6"/>
  <c r="Z565" i="6"/>
  <c r="Z564" i="6"/>
  <c r="Z563" i="6"/>
  <c r="Z562" i="6"/>
  <c r="Z561" i="6"/>
  <c r="Z560" i="6"/>
  <c r="Z559" i="6"/>
  <c r="Z558" i="6"/>
  <c r="Z557" i="6"/>
  <c r="Z556" i="6"/>
  <c r="Z555" i="6"/>
  <c r="Z554" i="6"/>
  <c r="Z553" i="6"/>
  <c r="Z552" i="6"/>
  <c r="Z551" i="6"/>
  <c r="Z550" i="6"/>
  <c r="Z549" i="6"/>
  <c r="Z548" i="6"/>
  <c r="Z547" i="6"/>
  <c r="Z546" i="6"/>
  <c r="Z545" i="6"/>
  <c r="Z544" i="6"/>
  <c r="Z543" i="6"/>
  <c r="Z542" i="6"/>
  <c r="Z541" i="6"/>
  <c r="Z540" i="6"/>
  <c r="Z539" i="6"/>
  <c r="Z538" i="6"/>
  <c r="Z537" i="6"/>
  <c r="Z536" i="6"/>
  <c r="Z535" i="6"/>
  <c r="Z534" i="6"/>
  <c r="Z533" i="6"/>
  <c r="Z532" i="6"/>
  <c r="Z531" i="6"/>
  <c r="Z530" i="6"/>
  <c r="Z529" i="6"/>
  <c r="Z528" i="6"/>
  <c r="Z527" i="6"/>
  <c r="Z526" i="6"/>
  <c r="Z525" i="6"/>
  <c r="Z524" i="6"/>
  <c r="Z523" i="6"/>
  <c r="Z522" i="6"/>
  <c r="Z521" i="6"/>
  <c r="Z520" i="6"/>
  <c r="Z519" i="6"/>
  <c r="Z518" i="6"/>
  <c r="Z517" i="6"/>
  <c r="Z516" i="6"/>
  <c r="Z515" i="6"/>
  <c r="Z514" i="6"/>
  <c r="Z513" i="6"/>
  <c r="Z512" i="6"/>
  <c r="Z511" i="6"/>
  <c r="Z510" i="6"/>
  <c r="Z509" i="6"/>
  <c r="Z508" i="6"/>
  <c r="Z507" i="6"/>
  <c r="Z506" i="6"/>
  <c r="Z505" i="6"/>
  <c r="Z504" i="6"/>
  <c r="Z503" i="6"/>
  <c r="Z502" i="6"/>
  <c r="Z501" i="6"/>
  <c r="Z500" i="6"/>
  <c r="Z499" i="6"/>
  <c r="Z498" i="6"/>
  <c r="Z497" i="6"/>
  <c r="Z496" i="6"/>
  <c r="Z495" i="6"/>
  <c r="Z494" i="6"/>
  <c r="Z493" i="6"/>
  <c r="Z492" i="6"/>
  <c r="Z491" i="6"/>
  <c r="Z490" i="6"/>
  <c r="Z489" i="6"/>
  <c r="Z488" i="6"/>
  <c r="Z487" i="6"/>
  <c r="Z486" i="6"/>
  <c r="Z485" i="6"/>
  <c r="Z484" i="6"/>
  <c r="Z483" i="6"/>
  <c r="Z482" i="6"/>
  <c r="Z481" i="6"/>
  <c r="Z480" i="6"/>
  <c r="Z479" i="6"/>
  <c r="Z478" i="6"/>
  <c r="Z477" i="6"/>
  <c r="Z476" i="6"/>
  <c r="Z475" i="6"/>
  <c r="Z474" i="6"/>
  <c r="Z473" i="6"/>
  <c r="Z472" i="6"/>
  <c r="Z471" i="6"/>
  <c r="Z470" i="6"/>
  <c r="Z469" i="6"/>
  <c r="Z468" i="6"/>
  <c r="Z467" i="6"/>
  <c r="Z466" i="6"/>
  <c r="Z465" i="6"/>
  <c r="Z464" i="6"/>
  <c r="Z463" i="6"/>
  <c r="Z462" i="6"/>
  <c r="Z461" i="6"/>
  <c r="Z460" i="6"/>
  <c r="Z459" i="6"/>
  <c r="Z458" i="6"/>
  <c r="Z457" i="6"/>
  <c r="Z456" i="6"/>
  <c r="Z455" i="6"/>
  <c r="Z454" i="6"/>
  <c r="Z453" i="6"/>
  <c r="Z452" i="6"/>
  <c r="Z451" i="6"/>
  <c r="Z450" i="6"/>
  <c r="Z449" i="6"/>
  <c r="Z448" i="6"/>
  <c r="Z447" i="6"/>
  <c r="Z446" i="6"/>
  <c r="Z445" i="6"/>
  <c r="Z444" i="6"/>
  <c r="Z443" i="6"/>
  <c r="Z442" i="6"/>
  <c r="Z441" i="6"/>
  <c r="Z440" i="6"/>
  <c r="Z439" i="6"/>
  <c r="Z438" i="6"/>
  <c r="Z437" i="6"/>
  <c r="Z436" i="6"/>
  <c r="Z435" i="6"/>
  <c r="Z434" i="6"/>
  <c r="Z433" i="6"/>
  <c r="Z432" i="6"/>
  <c r="Z431" i="6"/>
  <c r="Z430" i="6"/>
  <c r="Z429" i="6"/>
  <c r="Z428" i="6"/>
  <c r="Z427" i="6"/>
  <c r="Z426" i="6"/>
  <c r="Z425" i="6"/>
  <c r="Z424" i="6"/>
  <c r="Z423" i="6"/>
  <c r="Z422" i="6"/>
  <c r="Z421" i="6"/>
  <c r="Z420" i="6"/>
  <c r="Z419" i="6"/>
  <c r="Z418" i="6"/>
  <c r="Z417" i="6"/>
  <c r="Z416" i="6"/>
  <c r="Z415" i="6"/>
  <c r="Z414" i="6"/>
  <c r="Z413" i="6"/>
  <c r="Z412" i="6"/>
  <c r="Z411" i="6"/>
  <c r="Z410" i="6"/>
  <c r="Z409" i="6"/>
  <c r="Z408" i="6"/>
  <c r="Z407" i="6"/>
  <c r="Z406" i="6"/>
  <c r="Z405" i="6"/>
  <c r="Z404" i="6"/>
  <c r="Z403" i="6"/>
  <c r="Z402" i="6"/>
  <c r="Z401" i="6"/>
  <c r="Z400" i="6"/>
  <c r="Z399" i="6"/>
  <c r="Z398" i="6"/>
  <c r="Z397" i="6"/>
  <c r="Z396" i="6"/>
  <c r="Z395" i="6"/>
  <c r="Z394" i="6"/>
  <c r="Z393" i="6"/>
  <c r="Z392" i="6"/>
  <c r="Z391" i="6"/>
  <c r="Z390" i="6"/>
  <c r="Z389" i="6"/>
  <c r="Z388" i="6"/>
  <c r="Z387" i="6"/>
  <c r="Z386" i="6"/>
  <c r="Z385" i="6"/>
  <c r="Z384" i="6"/>
  <c r="Z383" i="6"/>
  <c r="Z382" i="6"/>
  <c r="Z381" i="6"/>
  <c r="Z380" i="6"/>
  <c r="Z379" i="6"/>
  <c r="Z378" i="6"/>
  <c r="Z377" i="6"/>
  <c r="Z376" i="6"/>
  <c r="Z375" i="6"/>
  <c r="Z374" i="6"/>
  <c r="Z373" i="6"/>
  <c r="Z372" i="6"/>
  <c r="Z371" i="6"/>
  <c r="Z370" i="6"/>
  <c r="Z369" i="6"/>
  <c r="Z368" i="6"/>
  <c r="Z367" i="6"/>
  <c r="Z366" i="6"/>
  <c r="Z365" i="6"/>
  <c r="Z364" i="6"/>
  <c r="Z363" i="6"/>
  <c r="Z362" i="6"/>
  <c r="Z361" i="6"/>
  <c r="Z360" i="6"/>
  <c r="Z359" i="6"/>
  <c r="Z358" i="6"/>
  <c r="Z357" i="6"/>
  <c r="Z356" i="6"/>
  <c r="Z355" i="6"/>
  <c r="Z354" i="6"/>
  <c r="Z353" i="6"/>
  <c r="Z352" i="6"/>
  <c r="Z351" i="6"/>
  <c r="Z350" i="6"/>
  <c r="Z349" i="6"/>
  <c r="Z348" i="6"/>
  <c r="Z347" i="6"/>
  <c r="Z346" i="6"/>
  <c r="Z345" i="6"/>
  <c r="Z344" i="6"/>
  <c r="Z343" i="6"/>
  <c r="Z342" i="6"/>
  <c r="Z341" i="6"/>
  <c r="Z340" i="6"/>
  <c r="Z339" i="6"/>
  <c r="Z338" i="6"/>
  <c r="Z337" i="6"/>
  <c r="Z336" i="6"/>
  <c r="Z335" i="6"/>
  <c r="Z334" i="6"/>
  <c r="Z333" i="6"/>
  <c r="Z332" i="6"/>
  <c r="Z331" i="6"/>
  <c r="Z330" i="6"/>
  <c r="Z329" i="6"/>
  <c r="Z328" i="6"/>
  <c r="Z327" i="6"/>
  <c r="Z326" i="6"/>
  <c r="Z325" i="6"/>
  <c r="Z324" i="6"/>
  <c r="Z323" i="6"/>
  <c r="Z322" i="6"/>
  <c r="Z321" i="6"/>
  <c r="Z320" i="6"/>
  <c r="Z319" i="6"/>
  <c r="Z318" i="6"/>
  <c r="Z317" i="6"/>
  <c r="Z316" i="6"/>
  <c r="Z315" i="6"/>
  <c r="Z314" i="6"/>
  <c r="Z313" i="6"/>
  <c r="Z312" i="6"/>
  <c r="Z311" i="6"/>
  <c r="Z310" i="6"/>
  <c r="Z309" i="6"/>
  <c r="Z308" i="6"/>
  <c r="Z307" i="6"/>
  <c r="Z306" i="6"/>
  <c r="Z305" i="6"/>
  <c r="Z304" i="6"/>
  <c r="Z303" i="6"/>
  <c r="Z302" i="6"/>
  <c r="Z301" i="6"/>
  <c r="Z300" i="6"/>
  <c r="Z299" i="6"/>
  <c r="Z298" i="6"/>
  <c r="Z297" i="6"/>
  <c r="Z296" i="6"/>
  <c r="Z295" i="6"/>
  <c r="Z294" i="6"/>
  <c r="Z293" i="6"/>
  <c r="Z292" i="6"/>
  <c r="Z291" i="6"/>
  <c r="Z290" i="6"/>
  <c r="Z289" i="6"/>
  <c r="Z288" i="6"/>
  <c r="Z287" i="6"/>
  <c r="Z286" i="6"/>
  <c r="Z285" i="6"/>
  <c r="Z284" i="6"/>
  <c r="Z283" i="6"/>
  <c r="Z282" i="6"/>
  <c r="Z281" i="6"/>
  <c r="Z280" i="6"/>
  <c r="Z279" i="6"/>
  <c r="Z278" i="6"/>
  <c r="Z277" i="6"/>
  <c r="Z276" i="6"/>
  <c r="Z275" i="6"/>
  <c r="Z274" i="6"/>
  <c r="Z273" i="6"/>
  <c r="Z272" i="6"/>
  <c r="Z271" i="6"/>
  <c r="Z270" i="6"/>
  <c r="Z269" i="6"/>
  <c r="Z268" i="6"/>
  <c r="Z267" i="6"/>
  <c r="Z266" i="6"/>
  <c r="Z265" i="6"/>
  <c r="Z264" i="6"/>
  <c r="Z263" i="6"/>
  <c r="Z262" i="6"/>
  <c r="Z261" i="6"/>
  <c r="Z260" i="6"/>
  <c r="Z259" i="6"/>
  <c r="Z258" i="6"/>
  <c r="Z257" i="6"/>
  <c r="Z256" i="6"/>
  <c r="Z255" i="6"/>
  <c r="Z254" i="6"/>
  <c r="Z253" i="6"/>
  <c r="Z252" i="6"/>
  <c r="Z251" i="6"/>
  <c r="Z250" i="6"/>
  <c r="Z249" i="6"/>
  <c r="Z248" i="6"/>
  <c r="Z247" i="6"/>
  <c r="Z246" i="6"/>
  <c r="Z245" i="6"/>
  <c r="Z244" i="6"/>
  <c r="Z243" i="6"/>
  <c r="Z242" i="6"/>
  <c r="Z241" i="6"/>
  <c r="Z240" i="6"/>
  <c r="Z239" i="6"/>
  <c r="Z238" i="6"/>
  <c r="Z237" i="6"/>
  <c r="Z236" i="6"/>
  <c r="Z235" i="6"/>
  <c r="Z234" i="6"/>
  <c r="Z233" i="6"/>
  <c r="Z232" i="6"/>
  <c r="Z231" i="6"/>
  <c r="Z230" i="6"/>
  <c r="Z229" i="6"/>
  <c r="Z228" i="6"/>
  <c r="Z227" i="6"/>
  <c r="Z226" i="6"/>
  <c r="Z225" i="6"/>
  <c r="Z224" i="6"/>
  <c r="Z223" i="6"/>
  <c r="Z222" i="6"/>
  <c r="Z221" i="6"/>
  <c r="Z220" i="6"/>
  <c r="Z219" i="6"/>
  <c r="Z218" i="6"/>
  <c r="Z217" i="6"/>
  <c r="Z216" i="6"/>
  <c r="Z215" i="6"/>
  <c r="Z214" i="6"/>
  <c r="Z213" i="6"/>
  <c r="Z212" i="6"/>
  <c r="Z211" i="6"/>
  <c r="Z210" i="6"/>
  <c r="Z209" i="6"/>
  <c r="Z208" i="6"/>
  <c r="Z207" i="6"/>
  <c r="Z206" i="6"/>
  <c r="Z205" i="6"/>
  <c r="Z204" i="6"/>
  <c r="Z203" i="6"/>
  <c r="Z202" i="6"/>
  <c r="Z201" i="6"/>
  <c r="Z200" i="6"/>
  <c r="Z199" i="6"/>
  <c r="Z198" i="6"/>
  <c r="Z197" i="6"/>
  <c r="Z196" i="6"/>
  <c r="Z195" i="6"/>
  <c r="Z194" i="6"/>
  <c r="Z193" i="6"/>
  <c r="Z192" i="6"/>
  <c r="Z191" i="6"/>
  <c r="Z190" i="6"/>
  <c r="Z189" i="6"/>
  <c r="Z188" i="6"/>
  <c r="Z187" i="6"/>
  <c r="Z186" i="6"/>
  <c r="Z185" i="6"/>
  <c r="Z184" i="6"/>
  <c r="Z183" i="6"/>
  <c r="Z182" i="6"/>
  <c r="Z181" i="6"/>
  <c r="Z180" i="6"/>
  <c r="Z179" i="6"/>
  <c r="Z169" i="6"/>
  <c r="Z167" i="6"/>
  <c r="Z165" i="6"/>
  <c r="Z164" i="6"/>
  <c r="Z163" i="6"/>
  <c r="Z154" i="6"/>
  <c r="Z150" i="6"/>
  <c r="Z140" i="6"/>
  <c r="Z138" i="6"/>
  <c r="Z132" i="6"/>
  <c r="Z126" i="6"/>
  <c r="Z109" i="6"/>
  <c r="Z108" i="6"/>
  <c r="P4" i="9" l="1"/>
  <c r="C12" i="9"/>
  <c r="D2" i="9"/>
  <c r="C2" i="9" s="1"/>
  <c r="O10" i="9" s="1"/>
  <c r="P10" i="9" s="1"/>
  <c r="E12" i="9" s="1"/>
  <c r="F10" i="9" l="1"/>
  <c r="E10" i="9"/>
  <c r="O7" i="9"/>
  <c r="O2" i="9"/>
  <c r="C15" i="9" l="1"/>
  <c r="P7" i="9"/>
  <c r="C10" i="9"/>
  <c r="P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서류상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측정자</t>
        </r>
      </text>
    </comment>
    <comment ref="E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측정자가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시료번호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J2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실측정자가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보고서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작성
</t>
        </r>
        <r>
          <rPr>
            <sz val="9"/>
            <color indexed="81"/>
            <rFont val="Tahoma"/>
            <family val="2"/>
          </rPr>
          <t>(2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56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
국고</t>
        </r>
        <r>
          <rPr>
            <sz val="9"/>
            <color indexed="81"/>
            <rFont val="Tahoma"/>
            <family val="2"/>
          </rPr>
          <t xml:space="preserve">+400,000 
</t>
        </r>
        <r>
          <rPr>
            <sz val="9"/>
            <color indexed="81"/>
            <rFont val="돋움"/>
            <family val="3"/>
            <charset val="129"/>
          </rPr>
          <t>디딤돌확인결과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비대상
</t>
        </r>
        <r>
          <rPr>
            <sz val="9"/>
            <color indexed="81"/>
            <rFont val="Tahoma"/>
            <family val="2"/>
          </rPr>
          <t xml:space="preserve">(2021.07.22)
</t>
        </r>
      </text>
    </comment>
    <comment ref="B480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
국고</t>
        </r>
        <r>
          <rPr>
            <sz val="9"/>
            <color indexed="81"/>
            <rFont val="Tahoma"/>
            <family val="2"/>
          </rPr>
          <t xml:space="preserve">+400,000 
</t>
        </r>
        <r>
          <rPr>
            <sz val="9"/>
            <color indexed="81"/>
            <rFont val="돋움"/>
            <family val="3"/>
            <charset val="129"/>
          </rPr>
          <t>디딤돌확인결과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비대상
</t>
        </r>
        <r>
          <rPr>
            <sz val="9"/>
            <color indexed="81"/>
            <rFont val="Tahoma"/>
            <family val="2"/>
          </rPr>
          <t xml:space="preserve">(2021.07.22)
</t>
        </r>
      </text>
    </comment>
    <comment ref="B55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 xml:space="preserve">비용안받기로
</t>
        </r>
      </text>
    </comment>
    <comment ref="B578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상호변경
변경전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유니크
변경후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 xml:space="preserve">유진
</t>
        </r>
      </text>
    </comment>
    <comment ref="B622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230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 xml:space="preserve">이사님
</t>
        </r>
      </text>
    </comment>
    <comment ref="B623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230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 xml:space="preserve">이사님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OWNER</author>
  </authors>
  <commentList>
    <comment ref="H112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취소발생시
해당일로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삽입
</t>
        </r>
        <r>
          <rPr>
            <b/>
            <sz val="9"/>
            <color indexed="81"/>
            <rFont val="돋움"/>
            <family val="3"/>
            <charset val="129"/>
          </rPr>
          <t>USER: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H113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취소발생시
해당일로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삽입
</t>
        </r>
        <r>
          <rPr>
            <b/>
            <sz val="9"/>
            <color indexed="81"/>
            <rFont val="돋움"/>
            <family val="3"/>
            <charset val="129"/>
          </rPr>
          <t>USER: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K241" authorId="1" shapeId="0" xr:uid="{00000000-0006-0000-0E00-000003000000}">
      <text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발행시
이메일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요청
</t>
        </r>
      </text>
    </comment>
    <comment ref="K242" authorId="1" shapeId="0" xr:uid="{00000000-0006-0000-0E00-000004000000}">
      <text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발행시
이메일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요청
</t>
        </r>
      </text>
    </comment>
    <comment ref="K275" authorId="1" shapeId="0" xr:uid="{00000000-0006-0000-0E00-000005000000}">
      <text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발행시
이메일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요청
</t>
        </r>
      </text>
    </comment>
    <comment ref="H413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
국고</t>
        </r>
        <r>
          <rPr>
            <sz val="9"/>
            <color indexed="81"/>
            <rFont val="Tahoma"/>
            <family val="2"/>
          </rPr>
          <t xml:space="preserve">+400,000 
</t>
        </r>
        <r>
          <rPr>
            <sz val="9"/>
            <color indexed="81"/>
            <rFont val="돋움"/>
            <family val="3"/>
            <charset val="129"/>
          </rPr>
          <t>디딤돌확인결과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비대상
</t>
        </r>
        <r>
          <rPr>
            <sz val="9"/>
            <color indexed="81"/>
            <rFont val="Tahoma"/>
            <family val="2"/>
          </rPr>
          <t xml:space="preserve">(2021.07.22)
</t>
        </r>
      </text>
    </comment>
    <comment ref="H484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 xml:space="preserve">비용안받기로
</t>
        </r>
      </text>
    </comment>
    <comment ref="H51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상호변경
변경전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유니크
변경후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 xml:space="preserve">유진
</t>
        </r>
      </text>
    </comment>
    <comment ref="H555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230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 xml:space="preserve">이사님
</t>
        </r>
      </text>
    </comment>
    <comment ref="H556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230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 xml:space="preserve">이사님
</t>
        </r>
      </text>
    </comment>
  </commentList>
</comments>
</file>

<file path=xl/sharedStrings.xml><?xml version="1.0" encoding="utf-8"?>
<sst xmlns="http://schemas.openxmlformats.org/spreadsheetml/2006/main" count="32003" uniqueCount="8237">
  <si>
    <t>연번</t>
  </si>
  <si>
    <t>5인
이상
연번</t>
  </si>
  <si>
    <t>소음85  이상</t>
  </si>
  <si>
    <t>측정
주기
(1,2)</t>
  </si>
  <si>
    <t>사업자
등록번호</t>
  </si>
  <si>
    <t>사  업  장  명</t>
  </si>
  <si>
    <t>대표자</t>
  </si>
  <si>
    <t>소    재    지</t>
  </si>
  <si>
    <t>담당자</t>
  </si>
  <si>
    <t>전화번호</t>
  </si>
  <si>
    <t>Fax번호</t>
  </si>
  <si>
    <t>인원</t>
  </si>
  <si>
    <t>측정자</t>
  </si>
  <si>
    <t>점심시간</t>
  </si>
  <si>
    <t>K2B
전송일</t>
    <phoneticPr fontId="4" type="noConversion"/>
  </si>
  <si>
    <t>K2B
전송자</t>
    <phoneticPr fontId="4" type="noConversion"/>
  </si>
  <si>
    <t>계산서
발행일</t>
  </si>
  <si>
    <t>결   제
예정일</t>
  </si>
  <si>
    <t>임금일</t>
  </si>
  <si>
    <t>임금액</t>
  </si>
  <si>
    <t>금회측정비</t>
  </si>
  <si>
    <t>측정비</t>
  </si>
  <si>
    <t>부가세</t>
  </si>
  <si>
    <t>전회측정비</t>
  </si>
  <si>
    <t>직책</t>
  </si>
  <si>
    <t>성명</t>
  </si>
  <si>
    <t>휴대폰</t>
  </si>
  <si>
    <t>신규
여부</t>
    <phoneticPr fontId="2" type="noConversion"/>
  </si>
  <si>
    <t>사 업 장 명</t>
    <phoneticPr fontId="2" type="noConversion"/>
  </si>
  <si>
    <t>부장</t>
    <phoneticPr fontId="2" type="noConversion"/>
  </si>
  <si>
    <t>신규</t>
    <phoneticPr fontId="2" type="noConversion"/>
  </si>
  <si>
    <t>대표</t>
  </si>
  <si>
    <t>대표</t>
    <phoneticPr fontId="2" type="noConversion"/>
  </si>
  <si>
    <t>306-81-19861</t>
  </si>
  <si>
    <t>㈜대전공업사</t>
  </si>
  <si>
    <t>전준식</t>
  </si>
  <si>
    <t>대전광역시 대덕구 벚꽃길 86</t>
  </si>
  <si>
    <t>djq733@naver.com</t>
  </si>
  <si>
    <t>공장장</t>
  </si>
  <si>
    <t>이해연</t>
  </si>
  <si>
    <t>010-3365-0929</t>
  </si>
  <si>
    <t>042-932-9733</t>
  </si>
  <si>
    <t>042-931-8912</t>
  </si>
  <si>
    <t>12:00-13:00</t>
  </si>
  <si>
    <t>특별관리물질</t>
  </si>
  <si>
    <t>305-81-90707</t>
  </si>
  <si>
    <t>㈜현우모터스</t>
  </si>
  <si>
    <t>조일석</t>
  </si>
  <si>
    <t>대전광역시 동구 대종로 27</t>
  </si>
  <si>
    <t>hyunwoo4210720@naver.com</t>
  </si>
  <si>
    <t>010-5421-0720</t>
  </si>
  <si>
    <t>042-274-4972</t>
  </si>
  <si>
    <t>042-274-4012</t>
  </si>
  <si>
    <t>305-30-45802</t>
  </si>
  <si>
    <t>한솔자동차공업사</t>
  </si>
  <si>
    <t>서현수</t>
  </si>
  <si>
    <t>대전광역시 동구 대전천동로 62</t>
  </si>
  <si>
    <t>SE04394344@hometax.go.kr</t>
  </si>
  <si>
    <t>010-5423-0679</t>
  </si>
  <si>
    <t>042-271-0330</t>
  </si>
  <si>
    <t>042-273-3485</t>
  </si>
  <si>
    <t>특별관리물질</t>
    <phoneticPr fontId="4" type="noConversion"/>
  </si>
  <si>
    <t>314-86-24512</t>
    <phoneticPr fontId="4" type="noConversion"/>
  </si>
  <si>
    <t>㈜대진자동차공업사</t>
    <phoneticPr fontId="4" type="noConversion"/>
  </si>
  <si>
    <t>이숙자</t>
    <phoneticPr fontId="2" type="noConversion"/>
  </si>
  <si>
    <t>대전광역시 대덕구 신탄진로756번안길 79</t>
    <phoneticPr fontId="4" type="noConversion"/>
  </si>
  <si>
    <t>daejin24512@hanmail.net</t>
    <phoneticPr fontId="4" type="noConversion"/>
  </si>
  <si>
    <t>이사</t>
    <phoneticPr fontId="2" type="noConversion"/>
  </si>
  <si>
    <t>이숙자</t>
    <phoneticPr fontId="4" type="noConversion"/>
  </si>
  <si>
    <t>010-9948-5467</t>
    <phoneticPr fontId="4" type="noConversion"/>
  </si>
  <si>
    <t>042-933-1282</t>
    <phoneticPr fontId="4" type="noConversion"/>
  </si>
  <si>
    <t>042-934-1284</t>
    <phoneticPr fontId="4" type="noConversion"/>
  </si>
  <si>
    <t>최주섭</t>
  </si>
  <si>
    <t>22년(하)
국고</t>
    <phoneticPr fontId="2" type="noConversion"/>
  </si>
  <si>
    <t>305-81-37925</t>
  </si>
  <si>
    <t>르노코리아자동차지정정비센터대덕정비㈜</t>
    <phoneticPr fontId="2" type="noConversion"/>
  </si>
  <si>
    <t>남정현</t>
  </si>
  <si>
    <t>대전광역시 대덕구 신일동로33번길 85</t>
  </si>
  <si>
    <t>forkland@hanmail.net</t>
  </si>
  <si>
    <t>서비스팀장</t>
  </si>
  <si>
    <t>남화수</t>
  </si>
  <si>
    <t>010-6410-4269</t>
  </si>
  <si>
    <t>042-946-7777</t>
  </si>
  <si>
    <t>042-936-7704</t>
  </si>
  <si>
    <t>314-24-72092</t>
  </si>
  <si>
    <t>덕승1급자동차공업사</t>
    <phoneticPr fontId="2" type="noConversion"/>
  </si>
  <si>
    <t>최내수</t>
  </si>
  <si>
    <t>대전광역시 대덕구 산업단지로87번길 21</t>
    <phoneticPr fontId="2" type="noConversion"/>
  </si>
  <si>
    <t>ds0014@bill36524.com</t>
  </si>
  <si>
    <t>최내수</t>
    <phoneticPr fontId="2" type="noConversion"/>
  </si>
  <si>
    <t>010-4433-5254</t>
    <phoneticPr fontId="2" type="noConversion"/>
  </si>
  <si>
    <t>042-931-0014</t>
  </si>
  <si>
    <t>042-934-0054</t>
  </si>
  <si>
    <t>한기문</t>
  </si>
  <si>
    <t>318-01-50543</t>
  </si>
  <si>
    <t>갑천공업사</t>
  </si>
  <si>
    <t>석용길</t>
  </si>
  <si>
    <t>대전광역시 대덕구 산업단지로87번길 21, 1층</t>
  </si>
  <si>
    <t>load2772@hometax.go.kr</t>
  </si>
  <si>
    <t>010-9447-2772</t>
  </si>
  <si>
    <t>042-623-2771</t>
  </si>
  <si>
    <t>042-935-2771</t>
  </si>
  <si>
    <t>305-25-99003</t>
  </si>
  <si>
    <t>안전자동차정비공업사</t>
    <phoneticPr fontId="4" type="noConversion"/>
  </si>
  <si>
    <t>조경애</t>
  </si>
  <si>
    <t>대전광역시 대덕구 대화동 120-4</t>
  </si>
  <si>
    <t>sjh353000@hanmail.net</t>
  </si>
  <si>
    <t>과장</t>
    <phoneticPr fontId="2" type="noConversion"/>
  </si>
  <si>
    <t>김현숙</t>
    <phoneticPr fontId="2" type="noConversion"/>
  </si>
  <si>
    <t>010-7449-1204</t>
    <phoneticPr fontId="2" type="noConversion"/>
  </si>
  <si>
    <t>042-636-3530</t>
  </si>
  <si>
    <t>042-625-3530</t>
  </si>
  <si>
    <t>김동희</t>
  </si>
  <si>
    <t>305-23-31936</t>
  </si>
  <si>
    <t>드림모터스</t>
    <phoneticPr fontId="2" type="noConversion"/>
  </si>
  <si>
    <t>이영미</t>
  </si>
  <si>
    <t>대전광역시 대덕구 대화로52번안길 76</t>
  </si>
  <si>
    <t>dnfltpais@hanmail.net</t>
  </si>
  <si>
    <t>전무</t>
    <phoneticPr fontId="2" type="noConversion"/>
  </si>
  <si>
    <t>최동규</t>
    <phoneticPr fontId="2" type="noConversion"/>
  </si>
  <si>
    <t>010-5616-1987</t>
    <phoneticPr fontId="2" type="noConversion"/>
  </si>
  <si>
    <t>042-632-3307</t>
  </si>
  <si>
    <t>042-628-3703</t>
  </si>
  <si>
    <t>305-30-79845</t>
  </si>
  <si>
    <t>창신모터스</t>
  </si>
  <si>
    <t>차주용</t>
  </si>
  <si>
    <t>대전광역시 대덕구 대화로 16</t>
    <phoneticPr fontId="2" type="noConversion"/>
  </si>
  <si>
    <t>ckwndyd2548@naver.com</t>
  </si>
  <si>
    <t>010-5455-7359</t>
  </si>
  <si>
    <t>042-623-6266</t>
  </si>
  <si>
    <t>042-623-7359</t>
  </si>
  <si>
    <t>김병주</t>
  </si>
  <si>
    <t>김병주</t>
    <phoneticPr fontId="2" type="noConversion"/>
  </si>
  <si>
    <t>대전광역시 대덕구 대화로 16</t>
  </si>
  <si>
    <t>306-29-71855</t>
  </si>
  <si>
    <t>대성공업사</t>
    <phoneticPr fontId="4" type="noConversion"/>
  </si>
  <si>
    <t>이기태 외1</t>
  </si>
  <si>
    <t>대전광역시 대덕구 대화로 16</t>
    <phoneticPr fontId="4" type="noConversion"/>
  </si>
  <si>
    <t>ds6247771@naver.com</t>
  </si>
  <si>
    <t>이기태</t>
  </si>
  <si>
    <t>010-3408-7777</t>
  </si>
  <si>
    <t>042-624-7771</t>
  </si>
  <si>
    <t>042-633-2688</t>
  </si>
  <si>
    <t>305-18-99553</t>
    <phoneticPr fontId="4" type="noConversion"/>
  </si>
  <si>
    <t>대성모터스</t>
    <phoneticPr fontId="4" type="noConversion"/>
  </si>
  <si>
    <t>박종대</t>
    <phoneticPr fontId="2" type="noConversion"/>
  </si>
  <si>
    <t>pppt0364@hanmail.net</t>
    <phoneticPr fontId="2" type="noConversion"/>
  </si>
  <si>
    <t>길덕순</t>
    <phoneticPr fontId="4" type="noConversion"/>
  </si>
  <si>
    <t>010-3429-0364</t>
  </si>
  <si>
    <t>042-636-0363</t>
  </si>
  <si>
    <t>042-636-0364</t>
  </si>
  <si>
    <t>305-81-70701</t>
  </si>
  <si>
    <t>동아자동차기업㈜</t>
    <phoneticPr fontId="2" type="noConversion"/>
  </si>
  <si>
    <t>박종길</t>
  </si>
  <si>
    <t>대전광역시 대덕구 대화로50번길 96</t>
    <phoneticPr fontId="2" type="noConversion"/>
  </si>
  <si>
    <t>jjong2347@hanmail.net</t>
  </si>
  <si>
    <t>부사장</t>
  </si>
  <si>
    <t>우종만</t>
  </si>
  <si>
    <t>010-9624-1800</t>
  </si>
  <si>
    <t>042-626-1800</t>
  </si>
  <si>
    <t>042-631-0425</t>
  </si>
  <si>
    <t>대전광역시 대덕구 대화로50번길 96</t>
  </si>
  <si>
    <t>318-01-31226</t>
  </si>
  <si>
    <t>한반도1급자동차공업사</t>
    <phoneticPr fontId="4" type="noConversion"/>
  </si>
  <si>
    <t>홍돈기</t>
    <phoneticPr fontId="4" type="noConversion"/>
  </si>
  <si>
    <t>대전광역시 대덕구 대화로52번길 162</t>
    <phoneticPr fontId="4" type="noConversion"/>
  </si>
  <si>
    <t>ddd0225@naver.com</t>
  </si>
  <si>
    <t>대표</t>
    <phoneticPr fontId="4" type="noConversion"/>
  </si>
  <si>
    <t>010-4472-7913</t>
  </si>
  <si>
    <t>042-625-1919</t>
  </si>
  <si>
    <t>042-625-5262</t>
  </si>
  <si>
    <t>이상도</t>
  </si>
  <si>
    <t>721-88-00255</t>
  </si>
  <si>
    <t>주식회사 정일모터스</t>
    <phoneticPr fontId="4" type="noConversion"/>
  </si>
  <si>
    <t>이정열</t>
  </si>
  <si>
    <t>대전광역시 대덕구 대화로32번길 217</t>
  </si>
  <si>
    <t>jim1311@hanmail.net</t>
  </si>
  <si>
    <t>이정열</t>
    <phoneticPr fontId="2" type="noConversion"/>
  </si>
  <si>
    <t>010-6411-5722</t>
    <phoneticPr fontId="2" type="noConversion"/>
  </si>
  <si>
    <t>042-633-1311</t>
  </si>
  <si>
    <t>042-633-8484</t>
  </si>
  <si>
    <t>306-03-21618</t>
  </si>
  <si>
    <t>중문공업사</t>
    <phoneticPr fontId="4" type="noConversion"/>
  </si>
  <si>
    <t>박흥기</t>
  </si>
  <si>
    <t>대전광역시 대덕구 대화로119번길 17</t>
    <phoneticPr fontId="4" type="noConversion"/>
  </si>
  <si>
    <t>yhr2100@daum.net</t>
  </si>
  <si>
    <t>박흥기</t>
    <phoneticPr fontId="2" type="noConversion"/>
  </si>
  <si>
    <t>010-3118-9678</t>
    <phoneticPr fontId="2" type="noConversion"/>
  </si>
  <si>
    <t>042-633-7778</t>
  </si>
  <si>
    <t>0505-116-3123</t>
  </si>
  <si>
    <t>이태환</t>
  </si>
  <si>
    <t>314-14-20824</t>
  </si>
  <si>
    <t>우정공업사</t>
  </si>
  <si>
    <t>정형기</t>
  </si>
  <si>
    <t>대전광역시 대덕구 대화로 24</t>
    <phoneticPr fontId="2" type="noConversion"/>
  </si>
  <si>
    <t>jhg1128@hanmail.net</t>
  </si>
  <si>
    <t>변서희</t>
  </si>
  <si>
    <t>010-5445-4272</t>
  </si>
  <si>
    <t>042-627-6100</t>
  </si>
  <si>
    <t>042-627-6101</t>
  </si>
  <si>
    <t>대전광역시 대덕구 대화로 24</t>
  </si>
  <si>
    <t>305-24-81428</t>
  </si>
  <si>
    <t>대화자동차공업사</t>
    <phoneticPr fontId="2" type="noConversion"/>
  </si>
  <si>
    <t>김성환</t>
  </si>
  <si>
    <t>대전광역시 대덕구 대화로52번안길 34</t>
    <phoneticPr fontId="2" type="noConversion"/>
  </si>
  <si>
    <t>khssi@hanmail.net</t>
  </si>
  <si>
    <t>여직원</t>
  </si>
  <si>
    <t>유승애</t>
  </si>
  <si>
    <t>010-6529-0051</t>
  </si>
  <si>
    <t>042-635-0051</t>
  </si>
  <si>
    <t>042-635-0055</t>
  </si>
  <si>
    <t>김동희</t>
    <phoneticPr fontId="2" type="noConversion"/>
  </si>
  <si>
    <t>305-32-55662</t>
  </si>
  <si>
    <t>선우기업동부사업소</t>
    <phoneticPr fontId="2" type="noConversion"/>
  </si>
  <si>
    <t>박준혁</t>
  </si>
  <si>
    <t>대전광역시 대덕구 대화로52번안길 104</t>
  </si>
  <si>
    <t>lsyjump@naver.com</t>
  </si>
  <si>
    <t>010-5258-1175</t>
  </si>
  <si>
    <t>042-627-0094</t>
  </si>
  <si>
    <t>042-637-8272</t>
  </si>
  <si>
    <t>김현경</t>
  </si>
  <si>
    <t>314-86-26636</t>
    <phoneticPr fontId="4" type="noConversion"/>
  </si>
  <si>
    <t>㈜대영1급자동차공업사</t>
    <phoneticPr fontId="4" type="noConversion"/>
  </si>
  <si>
    <t>한동철,
전욱진</t>
    <phoneticPr fontId="4" type="noConversion"/>
  </si>
  <si>
    <t>대전광역시 대덕구 상서당3길 27-1</t>
    <phoneticPr fontId="4" type="noConversion"/>
  </si>
  <si>
    <t>dy0097@bill36524.com</t>
    <phoneticPr fontId="4" type="noConversion"/>
  </si>
  <si>
    <t>최윤정</t>
    <phoneticPr fontId="4" type="noConversion"/>
  </si>
  <si>
    <t>010-2781-6547</t>
    <phoneticPr fontId="4" type="noConversion"/>
  </si>
  <si>
    <t>042-936-0086</t>
    <phoneticPr fontId="4" type="noConversion"/>
  </si>
  <si>
    <t>042-936-0097</t>
    <phoneticPr fontId="4" type="noConversion"/>
  </si>
  <si>
    <t>12:30-13:30</t>
  </si>
  <si>
    <t>303-05-24866</t>
  </si>
  <si>
    <t>뉴서울모터스</t>
  </si>
  <si>
    <t>최봉환</t>
  </si>
  <si>
    <t>대전광역시 대덕구 갑천 도시고속도로 1079</t>
  </si>
  <si>
    <t>NS24866@daum.net</t>
  </si>
  <si>
    <t>이재광</t>
  </si>
  <si>
    <t>010-7749-4972</t>
  </si>
  <si>
    <t>042-627-4143</t>
  </si>
  <si>
    <t>042-627-4148</t>
  </si>
  <si>
    <t>배윤민</t>
  </si>
  <si>
    <t>417-22-24920</t>
  </si>
  <si>
    <t>다정모터스</t>
  </si>
  <si>
    <t>김효남</t>
  </si>
  <si>
    <t>대전광역시 대덕구 신탄진로 1,3층</t>
  </si>
  <si>
    <t>dajung3885@daum.net</t>
  </si>
  <si>
    <t>010-2050-3884</t>
  </si>
  <si>
    <t>042-626-3884</t>
  </si>
  <si>
    <t>042-626-3885</t>
  </si>
  <si>
    <t>401-12-61649</t>
  </si>
  <si>
    <t>세광자동차공업사</t>
  </si>
  <si>
    <t>권형철</t>
  </si>
  <si>
    <t>대전광역시 대덕구 대전로 1397번안길 54</t>
  </si>
  <si>
    <t>79kwohc@naver.com</t>
  </si>
  <si>
    <t>김정현</t>
  </si>
  <si>
    <t>010-4402-1971</t>
  </si>
  <si>
    <t>042-623-8252</t>
  </si>
  <si>
    <t>042-623-8251</t>
  </si>
  <si>
    <t>427-41-00625</t>
    <phoneticPr fontId="2" type="noConversion"/>
  </si>
  <si>
    <t>종성모터스</t>
    <phoneticPr fontId="2" type="noConversion"/>
  </si>
  <si>
    <t>김종성</t>
    <phoneticPr fontId="2" type="noConversion"/>
  </si>
  <si>
    <t>대전광역시 대덕구 한밭대로1003번길 110</t>
    <phoneticPr fontId="2" type="noConversion"/>
  </si>
  <si>
    <t>kjs-motors@daum.net</t>
    <phoneticPr fontId="2" type="noConversion"/>
  </si>
  <si>
    <t>이병철</t>
    <phoneticPr fontId="2" type="noConversion"/>
  </si>
  <si>
    <t>010-8438-9609</t>
    <phoneticPr fontId="2" type="noConversion"/>
  </si>
  <si>
    <t>042-331-9104</t>
    <phoneticPr fontId="2" type="noConversion"/>
  </si>
  <si>
    <t>042-385-9105</t>
    <phoneticPr fontId="2" type="noConversion"/>
  </si>
  <si>
    <t>12:00-13:00</t>
    <phoneticPr fontId="4" type="noConversion"/>
  </si>
  <si>
    <t>590-31-00375</t>
  </si>
  <si>
    <t>금빛종합모터스</t>
    <phoneticPr fontId="4" type="noConversion"/>
  </si>
  <si>
    <t>정우현</t>
  </si>
  <si>
    <t>대전광역시 대덕구 한밭대로1003번길 110</t>
  </si>
  <si>
    <t>rmaqlc1479@daum.net</t>
  </si>
  <si>
    <t>정우현</t>
    <phoneticPr fontId="2" type="noConversion"/>
  </si>
  <si>
    <t>010-3174-1479</t>
    <phoneticPr fontId="2" type="noConversion"/>
  </si>
  <si>
    <t>042-624-1479</t>
  </si>
  <si>
    <t>042-624-1478</t>
  </si>
  <si>
    <t>321-04-00394</t>
  </si>
  <si>
    <t>태경자동차종합정비</t>
    <phoneticPr fontId="4" type="noConversion"/>
  </si>
  <si>
    <t>윤경수</t>
  </si>
  <si>
    <t>대전광역시 대덕구 대전로 1419</t>
    <phoneticPr fontId="4" type="noConversion"/>
  </si>
  <si>
    <t>tk0359@hanmail.net</t>
  </si>
  <si>
    <t>윤경수</t>
    <phoneticPr fontId="4" type="noConversion"/>
  </si>
  <si>
    <t>010-6402-0359</t>
    <phoneticPr fontId="4" type="noConversion"/>
  </si>
  <si>
    <t>042-624-0359</t>
    <phoneticPr fontId="4" type="noConversion"/>
  </si>
  <si>
    <t>042-624-0350</t>
    <phoneticPr fontId="4" type="noConversion"/>
  </si>
  <si>
    <t>777-39-00847</t>
    <phoneticPr fontId="2" type="noConversion"/>
  </si>
  <si>
    <t>1급 대운자동차공업사</t>
    <phoneticPr fontId="2" type="noConversion"/>
  </si>
  <si>
    <t>한미례</t>
    <phoneticPr fontId="2" type="noConversion"/>
  </si>
  <si>
    <t>대전광역시 동구 대전로 277-12</t>
  </si>
  <si>
    <t>miye2430@naver.com</t>
    <phoneticPr fontId="2" type="noConversion"/>
  </si>
  <si>
    <t>김문규</t>
    <phoneticPr fontId="2" type="noConversion"/>
  </si>
  <si>
    <t>010-9554-4522</t>
    <phoneticPr fontId="2" type="noConversion"/>
  </si>
  <si>
    <t>042-282-1552</t>
    <phoneticPr fontId="2" type="noConversion"/>
  </si>
  <si>
    <t>042-284-1552</t>
    <phoneticPr fontId="2" type="noConversion"/>
  </si>
  <si>
    <t>22년(하)
전액국고</t>
    <phoneticPr fontId="2" type="noConversion"/>
  </si>
  <si>
    <t>305-81-93984</t>
  </si>
  <si>
    <t>우리모터스 주식회사</t>
  </si>
  <si>
    <t>김영수</t>
  </si>
  <si>
    <t>대전광역시 동구 대성동 298-1</t>
  </si>
  <si>
    <t>toung444@naver.com</t>
  </si>
  <si>
    <t>010-5426-6788</t>
  </si>
  <si>
    <t>042-273-6788</t>
  </si>
  <si>
    <t>042-254-0174</t>
  </si>
  <si>
    <t>314-81-86997</t>
  </si>
  <si>
    <t>㈜청모터스</t>
  </si>
  <si>
    <t>김윤중</t>
  </si>
  <si>
    <t>대전광역시 서구 정림동 8-8</t>
  </si>
  <si>
    <t>chung911900@hanmail.net</t>
  </si>
  <si>
    <t>임승열</t>
  </si>
  <si>
    <t>010-5428-0540</t>
  </si>
  <si>
    <t>042-585-9119</t>
  </si>
  <si>
    <t>042-585-8900</t>
  </si>
  <si>
    <t>311-11-31258</t>
  </si>
  <si>
    <t>월드마스터</t>
  </si>
  <si>
    <t>정규성</t>
  </si>
  <si>
    <t>대전광역시 서구 혜천로 22</t>
  </si>
  <si>
    <t>bm9226@hanmail.net</t>
  </si>
  <si>
    <t>010-6622-9226</t>
  </si>
  <si>
    <t>042-587-5484</t>
  </si>
  <si>
    <t>042-587-5486</t>
  </si>
  <si>
    <t>314-81-90491</t>
  </si>
  <si>
    <t>㈜한스오토스</t>
  </si>
  <si>
    <t>한숭동</t>
  </si>
  <si>
    <t>대전광역시 서구 혜천로 36</t>
  </si>
  <si>
    <t>hans6279@naver.com</t>
  </si>
  <si>
    <t>010-5457-7406</t>
  </si>
  <si>
    <t>042-584-3003</t>
  </si>
  <si>
    <t>042-584-9119</t>
  </si>
  <si>
    <t>314-12-85352</t>
  </si>
  <si>
    <t>정림모터스</t>
  </si>
  <si>
    <t>안병철</t>
  </si>
  <si>
    <t>대전광역시 서구 구봉로 474</t>
  </si>
  <si>
    <t>jm85352@hanmail.net</t>
  </si>
  <si>
    <t>과장</t>
  </si>
  <si>
    <t>안상혁</t>
  </si>
  <si>
    <t>010-9717-5875</t>
  </si>
  <si>
    <t>042-581-0055</t>
  </si>
  <si>
    <t>042-581-0300</t>
  </si>
  <si>
    <t>특별관리물질</t>
    <phoneticPr fontId="2" type="noConversion"/>
  </si>
  <si>
    <t>418-87-02122</t>
    <phoneticPr fontId="2" type="noConversion"/>
  </si>
  <si>
    <t>주식회사 엠원1급정비검사소</t>
    <phoneticPr fontId="4" type="noConversion"/>
  </si>
  <si>
    <t>최기홍</t>
    <phoneticPr fontId="2" type="noConversion"/>
  </si>
  <si>
    <t>대전 서구 월드컵대로484번길 82-20</t>
    <phoneticPr fontId="2" type="noConversion"/>
  </si>
  <si>
    <t>mone4119@naver.com</t>
  </si>
  <si>
    <t>부장</t>
  </si>
  <si>
    <t>이한정</t>
  </si>
  <si>
    <t>010-8231-0211</t>
  </si>
  <si>
    <t>042-538-7796</t>
  </si>
  <si>
    <t>042-255-4119</t>
    <phoneticPr fontId="2" type="noConversion"/>
  </si>
  <si>
    <t>555-44-00256</t>
  </si>
  <si>
    <t>도안자동차공업사</t>
    <phoneticPr fontId="4" type="noConversion"/>
  </si>
  <si>
    <t>정건우</t>
  </si>
  <si>
    <t>대전광역시 서구 웝드컵대로484번안길 34</t>
  </si>
  <si>
    <t>jgw7226@naver.com</t>
  </si>
  <si>
    <t>윤여홍</t>
  </si>
  <si>
    <t>010-8191-7511</t>
  </si>
  <si>
    <t>042-521-1311</t>
  </si>
  <si>
    <t>042-521-1315</t>
  </si>
  <si>
    <t>308-03-33274</t>
    <phoneticPr fontId="2" type="noConversion"/>
  </si>
  <si>
    <t>태전자동차공업사</t>
    <phoneticPr fontId="2" type="noConversion"/>
  </si>
  <si>
    <t>오남석</t>
  </si>
  <si>
    <t>대전광역시 서구 계룡로232번길 157</t>
    <phoneticPr fontId="2" type="noConversion"/>
  </si>
  <si>
    <t>sbtjsdn@naver.com</t>
    <phoneticPr fontId="2" type="noConversion"/>
  </si>
  <si>
    <t>오남석</t>
    <phoneticPr fontId="2" type="noConversion"/>
  </si>
  <si>
    <t>010-9213-5579</t>
    <phoneticPr fontId="2" type="noConversion"/>
  </si>
  <si>
    <t>042-522-8452</t>
    <phoneticPr fontId="2" type="noConversion"/>
  </si>
  <si>
    <t>042-525-8453</t>
  </si>
  <si>
    <t>314-86-41578</t>
  </si>
  <si>
    <t>만년종합정비㈜</t>
    <phoneticPr fontId="4" type="noConversion"/>
  </si>
  <si>
    <t>김홍동</t>
  </si>
  <si>
    <t>대전광역시 서구 월드컵대로484번길 148-16</t>
    <phoneticPr fontId="2" type="noConversion"/>
  </si>
  <si>
    <t>kmhydr1@nate.com</t>
  </si>
  <si>
    <t>010-5405-3767</t>
  </si>
  <si>
    <t>042-522-0033</t>
  </si>
  <si>
    <t>042-527-0030</t>
  </si>
  <si>
    <t>314-86-05849</t>
    <phoneticPr fontId="2" type="noConversion"/>
  </si>
  <si>
    <t>에스더블유기업 주식회사</t>
    <phoneticPr fontId="4" type="noConversion"/>
  </si>
  <si>
    <t>안경호</t>
  </si>
  <si>
    <t>대전광역시 서구 계룡로232번길 149(월평동)</t>
    <phoneticPr fontId="2" type="noConversion"/>
  </si>
  <si>
    <t>hsy05849@gmail.com</t>
  </si>
  <si>
    <t>관리부장</t>
    <phoneticPr fontId="2" type="noConversion"/>
  </si>
  <si>
    <t>임재세</t>
    <phoneticPr fontId="2" type="noConversion"/>
  </si>
  <si>
    <t>010-2125-3321</t>
    <phoneticPr fontId="2" type="noConversion"/>
  </si>
  <si>
    <t>042-528-1800</t>
    <phoneticPr fontId="2" type="noConversion"/>
  </si>
  <si>
    <t>042-528-1833</t>
    <phoneticPr fontId="2" type="noConversion"/>
  </si>
  <si>
    <t>278-86-00757</t>
  </si>
  <si>
    <t>㈜경일모터스</t>
  </si>
  <si>
    <t>박정분</t>
  </si>
  <si>
    <t>대전광역시 중구 유등천동로 324</t>
  </si>
  <si>
    <t>ki5842929@naver.com</t>
    <phoneticPr fontId="2" type="noConversion"/>
  </si>
  <si>
    <t>안정환</t>
  </si>
  <si>
    <t>010-9282-1959</t>
  </si>
  <si>
    <t>042-584-2929</t>
  </si>
  <si>
    <t>042-586-0776</t>
  </si>
  <si>
    <t>305-33-55261</t>
  </si>
  <si>
    <t>현대모터스</t>
    <phoneticPr fontId="4" type="noConversion"/>
  </si>
  <si>
    <t>윤석만</t>
  </si>
  <si>
    <t>대전광역시 중구 유등천동로324번길 13</t>
  </si>
  <si>
    <t>guseo4256@hanmail.net</t>
  </si>
  <si>
    <t>010-3460-4255</t>
  </si>
  <si>
    <t>042-586-4256</t>
  </si>
  <si>
    <t>042-587-4256</t>
  </si>
  <si>
    <t>154-81-00136</t>
  </si>
  <si>
    <t>㈜정인모터스</t>
    <phoneticPr fontId="2" type="noConversion"/>
  </si>
  <si>
    <t>김원호</t>
  </si>
  <si>
    <t>대전광역시 중구 대둔산로 127</t>
  </si>
  <si>
    <t>kkukkuro@hanmail.net</t>
    <phoneticPr fontId="4" type="noConversion"/>
  </si>
  <si>
    <t>공장장</t>
    <phoneticPr fontId="4" type="noConversion"/>
  </si>
  <si>
    <t>이건문</t>
    <phoneticPr fontId="4" type="noConversion"/>
  </si>
  <si>
    <t>010-3993-7890</t>
    <phoneticPr fontId="4" type="noConversion"/>
  </si>
  <si>
    <t>042-583-4009</t>
  </si>
  <si>
    <t>042-582-4005</t>
  </si>
  <si>
    <t>305-31-78464</t>
  </si>
  <si>
    <t>안영자동차정비사업소</t>
    <phoneticPr fontId="4" type="noConversion"/>
  </si>
  <si>
    <t>김형락 외 1</t>
  </si>
  <si>
    <t>대전광역시 중구 대둔산로 128번길 2</t>
  </si>
  <si>
    <t>khr4460@naver.com</t>
  </si>
  <si>
    <t>김형락</t>
    <phoneticPr fontId="4" type="noConversion"/>
  </si>
  <si>
    <t>010-5423-4480</t>
    <phoneticPr fontId="4" type="noConversion"/>
  </si>
  <si>
    <t>042-586-6300</t>
  </si>
  <si>
    <t>042-586-5533</t>
  </si>
  <si>
    <t>633-06-01626</t>
    <phoneticPr fontId="2" type="noConversion"/>
  </si>
  <si>
    <t>오토월드자동차공업사</t>
    <phoneticPr fontId="2" type="noConversion"/>
  </si>
  <si>
    <t>이광림</t>
    <phoneticPr fontId="2" type="noConversion"/>
  </si>
  <si>
    <t>대전 유성구 유성대로 488, 101호, 102호(오토월드경정비1층)</t>
  </si>
  <si>
    <t>rhkdfla7878@naver.com</t>
  </si>
  <si>
    <t>이광림</t>
  </si>
  <si>
    <t>010-8800-3866</t>
  </si>
  <si>
    <t>042-710-7866</t>
    <phoneticPr fontId="2" type="noConversion"/>
  </si>
  <si>
    <t>042-710-7867</t>
    <phoneticPr fontId="2" type="noConversion"/>
  </si>
  <si>
    <t>526-37-00094</t>
  </si>
  <si>
    <t>뉴월드마스터</t>
    <phoneticPr fontId="2" type="noConversion"/>
  </si>
  <si>
    <t>박찬범</t>
  </si>
  <si>
    <t>대전광역시 유성구 원내로 69-8</t>
  </si>
  <si>
    <t>ford.3830@hanmail.net</t>
  </si>
  <si>
    <t>정비반장</t>
    <phoneticPr fontId="2" type="noConversion"/>
  </si>
  <si>
    <t>박차일</t>
    <phoneticPr fontId="2" type="noConversion"/>
  </si>
  <si>
    <t>010-2971-7760</t>
    <phoneticPr fontId="2" type="noConversion"/>
  </si>
  <si>
    <t>042-257-3100</t>
  </si>
  <si>
    <t>042-543-3110</t>
  </si>
  <si>
    <t>524-88-00426</t>
  </si>
  <si>
    <t>주식회사 서일모터스</t>
    <phoneticPr fontId="2" type="noConversion"/>
  </si>
  <si>
    <t>홍성용</t>
  </si>
  <si>
    <t>대전광역시 유성구 유성대로 26-26</t>
  </si>
  <si>
    <t>love2772@hanmail.net</t>
  </si>
  <si>
    <t>010-6335-1488</t>
  </si>
  <si>
    <t>042-541-2282</t>
  </si>
  <si>
    <t>042-544-2282</t>
  </si>
  <si>
    <t>659-86-01125</t>
    <phoneticPr fontId="4" type="noConversion"/>
  </si>
  <si>
    <t>㈜용인종합정비</t>
    <phoneticPr fontId="4" type="noConversion"/>
  </si>
  <si>
    <t>이용인</t>
    <phoneticPr fontId="4" type="noConversion"/>
  </si>
  <si>
    <t>대전광역시 동구 옥천로 321</t>
    <phoneticPr fontId="4" type="noConversion"/>
  </si>
  <si>
    <t>rkwk4502@daum.net</t>
    <phoneticPr fontId="4" type="noConversion"/>
  </si>
  <si>
    <t>010-9806-4502</t>
    <phoneticPr fontId="4" type="noConversion"/>
  </si>
  <si>
    <t>042-283-4502</t>
    <phoneticPr fontId="4" type="noConversion"/>
  </si>
  <si>
    <t>042-283-4503</t>
    <phoneticPr fontId="4" type="noConversion"/>
  </si>
  <si>
    <t>652-06-01379</t>
    <phoneticPr fontId="4" type="noConversion"/>
  </si>
  <si>
    <t>동명자동차공업사</t>
    <phoneticPr fontId="4" type="noConversion"/>
  </si>
  <si>
    <t>오성우</t>
    <phoneticPr fontId="2" type="noConversion"/>
  </si>
  <si>
    <t>대전광역시 동구 옥천로 235</t>
    <phoneticPr fontId="4" type="noConversion"/>
  </si>
  <si>
    <t>mimimi3281@hanmail.net</t>
    <phoneticPr fontId="2" type="noConversion"/>
  </si>
  <si>
    <t>오성우</t>
    <phoneticPr fontId="4" type="noConversion"/>
  </si>
  <si>
    <t>010-9346-8757</t>
    <phoneticPr fontId="4" type="noConversion"/>
  </si>
  <si>
    <t>042-273-4700</t>
    <phoneticPr fontId="4" type="noConversion"/>
  </si>
  <si>
    <t>042-273-8200</t>
    <phoneticPr fontId="4" type="noConversion"/>
  </si>
  <si>
    <t>305-32-20955</t>
    <phoneticPr fontId="4" type="noConversion"/>
  </si>
  <si>
    <t>태전자동차공업사(구:하늘자동차공업사)</t>
    <phoneticPr fontId="4" type="noConversion"/>
  </si>
  <si>
    <t>박승택</t>
    <phoneticPr fontId="2" type="noConversion"/>
  </si>
  <si>
    <t>pst4972@naver.com</t>
    <phoneticPr fontId="2" type="noConversion"/>
  </si>
  <si>
    <t>010-2439-3900</t>
    <phoneticPr fontId="2" type="noConversion"/>
  </si>
  <si>
    <t>738-25-00675</t>
    <phoneticPr fontId="4" type="noConversion"/>
  </si>
  <si>
    <t>삼보자동차공업사</t>
    <phoneticPr fontId="4" type="noConversion"/>
  </si>
  <si>
    <t>신형철</t>
    <phoneticPr fontId="4" type="noConversion"/>
  </si>
  <si>
    <t>대전광역시 동구 옥천로 273</t>
    <phoneticPr fontId="4" type="noConversion"/>
  </si>
  <si>
    <t>rcn27x@nate.com</t>
    <phoneticPr fontId="4" type="noConversion"/>
  </si>
  <si>
    <t>010-2222-4910</t>
    <phoneticPr fontId="4" type="noConversion"/>
  </si>
  <si>
    <t>042-284-4910</t>
    <phoneticPr fontId="4" type="noConversion"/>
  </si>
  <si>
    <t>042-283-4910</t>
    <phoneticPr fontId="4" type="noConversion"/>
  </si>
  <si>
    <t>306-81-20693</t>
    <phoneticPr fontId="4" type="noConversion"/>
  </si>
  <si>
    <t>남부자동차공업㈜</t>
    <phoneticPr fontId="4" type="noConversion"/>
  </si>
  <si>
    <t>양승희</t>
    <phoneticPr fontId="4" type="noConversion"/>
  </si>
  <si>
    <t>jh279321@naver.com</t>
  </si>
  <si>
    <t>과장</t>
    <phoneticPr fontId="4" type="noConversion"/>
  </si>
  <si>
    <t>정주하</t>
    <phoneticPr fontId="2" type="noConversion"/>
  </si>
  <si>
    <t>010-9400-9292</t>
    <phoneticPr fontId="4" type="noConversion"/>
  </si>
  <si>
    <t>042-285-5200</t>
    <phoneticPr fontId="4" type="noConversion"/>
  </si>
  <si>
    <t>042-285-5203</t>
    <phoneticPr fontId="4" type="noConversion"/>
  </si>
  <si>
    <t>445-41-00448</t>
    <phoneticPr fontId="4" type="noConversion"/>
  </si>
  <si>
    <t>은진모터스</t>
    <phoneticPr fontId="4" type="noConversion"/>
  </si>
  <si>
    <t>송봉섭</t>
    <phoneticPr fontId="4" type="noConversion"/>
  </si>
  <si>
    <t>대전광역시 동구 옥천로 273, 3층</t>
    <phoneticPr fontId="4" type="noConversion"/>
  </si>
  <si>
    <t>song9852@nate.com</t>
    <phoneticPr fontId="2" type="noConversion"/>
  </si>
  <si>
    <t>송흥섭</t>
    <phoneticPr fontId="4" type="noConversion"/>
  </si>
  <si>
    <t>010-2224-7389</t>
    <phoneticPr fontId="4" type="noConversion"/>
  </si>
  <si>
    <t>042-283-3006</t>
    <phoneticPr fontId="4" type="noConversion"/>
  </si>
  <si>
    <t>042-283-3005</t>
    <phoneticPr fontId="4" type="noConversion"/>
  </si>
  <si>
    <t>531-81-01948</t>
    <phoneticPr fontId="2" type="noConversion"/>
  </si>
  <si>
    <t>주식회사 에펠오토서비스</t>
    <phoneticPr fontId="2" type="noConversion"/>
  </si>
  <si>
    <t>정성윤</t>
    <phoneticPr fontId="2" type="noConversion"/>
  </si>
  <si>
    <t>대전광역시 동구 대전로 707</t>
    <phoneticPr fontId="2" type="noConversion"/>
  </si>
  <si>
    <t>peugeot_3008@naver.com</t>
    <phoneticPr fontId="2" type="noConversion"/>
  </si>
  <si>
    <t>팀장</t>
    <phoneticPr fontId="2" type="noConversion"/>
  </si>
  <si>
    <t>이혁재</t>
    <phoneticPr fontId="2" type="noConversion"/>
  </si>
  <si>
    <t>010-9555-5560</t>
    <phoneticPr fontId="2" type="noConversion"/>
  </si>
  <si>
    <t>042-282-3008</t>
    <phoneticPr fontId="2" type="noConversion"/>
  </si>
  <si>
    <t>042-285-5008</t>
    <phoneticPr fontId="2" type="noConversion"/>
  </si>
  <si>
    <t>823-50-00387</t>
    <phoneticPr fontId="2" type="noConversion"/>
  </si>
  <si>
    <t>대한상용자동차</t>
    <phoneticPr fontId="2" type="noConversion"/>
  </si>
  <si>
    <t>전일하 외 5명</t>
    <phoneticPr fontId="2" type="noConversion"/>
  </si>
  <si>
    <t>대전광역시 대덕구 신탄진로 1</t>
    <phoneticPr fontId="2" type="noConversion"/>
  </si>
  <si>
    <t>korex2220@naver.com</t>
    <phoneticPr fontId="2" type="noConversion"/>
  </si>
  <si>
    <t>대리</t>
    <phoneticPr fontId="2" type="noConversion"/>
  </si>
  <si>
    <t>양지수</t>
    <phoneticPr fontId="2" type="noConversion"/>
  </si>
  <si>
    <t>042-632-2220</t>
    <phoneticPr fontId="2" type="noConversion"/>
  </si>
  <si>
    <t>042-632-2228</t>
    <phoneticPr fontId="2" type="noConversion"/>
  </si>
  <si>
    <t>314-10-72983</t>
  </si>
  <si>
    <t>일급대동자동차공업사</t>
    <phoneticPr fontId="2" type="noConversion"/>
  </si>
  <si>
    <t>지용출</t>
  </si>
  <si>
    <t>대전광역시 대덕구 대전로 1431</t>
  </si>
  <si>
    <t>yyong1404@hanmail.net</t>
  </si>
  <si>
    <t>010-6264-5389</t>
    <phoneticPr fontId="2" type="noConversion"/>
  </si>
  <si>
    <t>042-935-8181</t>
  </si>
  <si>
    <t>042-935-2345</t>
  </si>
  <si>
    <t>305-25-87486</t>
  </si>
  <si>
    <t>명성자동차공업사</t>
    <phoneticPr fontId="2" type="noConversion"/>
  </si>
  <si>
    <t>김기범 외 1</t>
    <phoneticPr fontId="2" type="noConversion"/>
  </si>
  <si>
    <t>대전광역시 대덕구 읍내동 163</t>
    <phoneticPr fontId="2" type="noConversion"/>
  </si>
  <si>
    <t>kbkim@hanmail.net</t>
  </si>
  <si>
    <t>042-639-2987</t>
  </si>
  <si>
    <t>042-637-2987</t>
  </si>
  <si>
    <t>305-81-53605</t>
  </si>
  <si>
    <t>(유)대덕현대서비스</t>
  </si>
  <si>
    <t>김기송, 김경호</t>
  </si>
  <si>
    <t>대전광역시 대덕구 신탄진로 375</t>
    <phoneticPr fontId="2" type="noConversion"/>
  </si>
  <si>
    <t>daehyungcv@hanmail.net</t>
    <phoneticPr fontId="2" type="noConversion"/>
  </si>
  <si>
    <t>김정무</t>
  </si>
  <si>
    <t>010-3412-4052</t>
  </si>
  <si>
    <t>042-625-6600</t>
  </si>
  <si>
    <t>042-625-6601</t>
  </si>
  <si>
    <t>대전광역시 대덕구 신탄진로 375</t>
  </si>
  <si>
    <t>305-81-65912</t>
  </si>
  <si>
    <t>㈜1급금호자동차정비</t>
  </si>
  <si>
    <t>김영환</t>
  </si>
  <si>
    <t>대전광역시 대덕구 신탄진로 319(와동)</t>
  </si>
  <si>
    <t>kh0020@hanmail.net</t>
  </si>
  <si>
    <t>윤현성</t>
  </si>
  <si>
    <t>010-2987-1661</t>
  </si>
  <si>
    <t>042-627-0020</t>
  </si>
  <si>
    <t>042-627-0028</t>
  </si>
  <si>
    <t>440-19-00059</t>
  </si>
  <si>
    <t>마이더스모터스</t>
  </si>
  <si>
    <t>홍석준</t>
  </si>
  <si>
    <t>bmwjun@hanmail.net</t>
  </si>
  <si>
    <t>김선일</t>
  </si>
  <si>
    <t>010-3426-3410</t>
  </si>
  <si>
    <t>042-523-1577</t>
  </si>
  <si>
    <t>042-523-1578</t>
  </si>
  <si>
    <t>306-03-22733</t>
  </si>
  <si>
    <t>태양아트</t>
  </si>
  <si>
    <t>김진덕</t>
  </si>
  <si>
    <t>대전광역시 대덕구 방두말3길 14</t>
  </si>
  <si>
    <t>sunart100@nate.com</t>
  </si>
  <si>
    <t>010-5402-4885</t>
  </si>
  <si>
    <t>042-933-5197</t>
  </si>
  <si>
    <t>042-935-3738</t>
  </si>
  <si>
    <t>102-26-67006</t>
    <phoneticPr fontId="2" type="noConversion"/>
  </si>
  <si>
    <t>믿음정비공업사</t>
    <phoneticPr fontId="2" type="noConversion"/>
  </si>
  <si>
    <t>정영란</t>
    <phoneticPr fontId="2" type="noConversion"/>
  </si>
  <si>
    <t>대전광역시 대덕구 아리랑로55번길 78</t>
    <phoneticPr fontId="2" type="noConversion"/>
  </si>
  <si>
    <t>youngran4567@naver.com</t>
    <phoneticPr fontId="2" type="noConversion"/>
  </si>
  <si>
    <t>010-2237-1499</t>
    <phoneticPr fontId="2" type="noConversion"/>
  </si>
  <si>
    <t>042-637-1002</t>
    <phoneticPr fontId="2" type="noConversion"/>
  </si>
  <si>
    <t>042-631-1003</t>
    <phoneticPr fontId="2" type="noConversion"/>
  </si>
  <si>
    <t>372-88-02425</t>
    <phoneticPr fontId="2" type="noConversion"/>
  </si>
  <si>
    <t>주식회사 북대전현대서비스</t>
    <phoneticPr fontId="2" type="noConversion"/>
  </si>
  <si>
    <t>전춘식</t>
    <phoneticPr fontId="2" type="noConversion"/>
  </si>
  <si>
    <t>대전시 대덕구 대전로 1324(읍내동)</t>
    <phoneticPr fontId="2" type="noConversion"/>
  </si>
  <si>
    <t>bdj3728@naver.com</t>
    <phoneticPr fontId="2" type="noConversion"/>
  </si>
  <si>
    <t>홍준호</t>
    <phoneticPr fontId="2" type="noConversion"/>
  </si>
  <si>
    <t>010-9234-8630</t>
    <phoneticPr fontId="2" type="noConversion"/>
  </si>
  <si>
    <t>042-634-1122</t>
    <phoneticPr fontId="2" type="noConversion"/>
  </si>
  <si>
    <t>042-631-6706</t>
  </si>
  <si>
    <t>306-47-76723</t>
    <phoneticPr fontId="2" type="noConversion"/>
  </si>
  <si>
    <t>카신모터스</t>
    <phoneticPr fontId="2" type="noConversion"/>
  </si>
  <si>
    <t>김석진외1</t>
    <phoneticPr fontId="2" type="noConversion"/>
  </si>
  <si>
    <t>대전광역시 대덕구 아리랑로55번길 7</t>
    <phoneticPr fontId="2" type="noConversion"/>
  </si>
  <si>
    <t>sdj3254@hometax.go.kr</t>
    <phoneticPr fontId="2" type="noConversion"/>
  </si>
  <si>
    <t>김용이</t>
    <phoneticPr fontId="2" type="noConversion"/>
  </si>
  <si>
    <t>010-3254-3254</t>
    <phoneticPr fontId="2" type="noConversion"/>
  </si>
  <si>
    <t>042-625-6404</t>
    <phoneticPr fontId="2" type="noConversion"/>
  </si>
  <si>
    <t>042-626-6424</t>
    <phoneticPr fontId="2" type="noConversion"/>
  </si>
  <si>
    <t>305-86-32584</t>
    <phoneticPr fontId="4" type="noConversion"/>
  </si>
  <si>
    <t>㈜이레자동차공업사</t>
    <phoneticPr fontId="4" type="noConversion"/>
  </si>
  <si>
    <t>박흥준</t>
    <phoneticPr fontId="4" type="noConversion"/>
  </si>
  <si>
    <t>대전광역시 동구 대전로 707</t>
    <phoneticPr fontId="4" type="noConversion"/>
  </si>
  <si>
    <t>phj885808@hometax.go.kr</t>
    <phoneticPr fontId="4" type="noConversion"/>
  </si>
  <si>
    <t>총무부</t>
    <phoneticPr fontId="2" type="noConversion"/>
  </si>
  <si>
    <t>김민선</t>
    <phoneticPr fontId="4" type="noConversion"/>
  </si>
  <si>
    <t>010-5353-7906</t>
    <phoneticPr fontId="4" type="noConversion"/>
  </si>
  <si>
    <t>042-284-4971</t>
    <phoneticPr fontId="4" type="noConversion"/>
  </si>
  <si>
    <t>042-285-4973</t>
    <phoneticPr fontId="4" type="noConversion"/>
  </si>
  <si>
    <t>타기관 신규</t>
    <phoneticPr fontId="2" type="noConversion"/>
  </si>
  <si>
    <t>855-72-00237</t>
    <phoneticPr fontId="2" type="noConversion"/>
  </si>
  <si>
    <t>이안현대모터스</t>
    <phoneticPr fontId="2" type="noConversion"/>
  </si>
  <si>
    <t>한영식 외1명</t>
    <phoneticPr fontId="2" type="noConversion"/>
  </si>
  <si>
    <t>대전광역시 동구 구도동 401</t>
    <phoneticPr fontId="2" type="noConversion"/>
  </si>
  <si>
    <t>gks3408@naver.com</t>
    <phoneticPr fontId="2" type="noConversion"/>
  </si>
  <si>
    <t>최민원</t>
    <phoneticPr fontId="2" type="noConversion"/>
  </si>
  <si>
    <t>010-2408-9677</t>
    <phoneticPr fontId="2" type="noConversion"/>
  </si>
  <si>
    <t>042-282-2500</t>
    <phoneticPr fontId="2" type="noConversion"/>
  </si>
  <si>
    <t>042-282-2506</t>
    <phoneticPr fontId="2" type="noConversion"/>
  </si>
  <si>
    <t>gks3408@naver.com</t>
  </si>
  <si>
    <t>042-282-2500</t>
  </si>
  <si>
    <t>042-282-2506</t>
  </si>
  <si>
    <t>426-29-00218</t>
    <phoneticPr fontId="2" type="noConversion"/>
  </si>
  <si>
    <t>산내모터스</t>
    <phoneticPr fontId="2" type="noConversion"/>
  </si>
  <si>
    <t>황규선</t>
    <phoneticPr fontId="2" type="noConversion"/>
  </si>
  <si>
    <t>대전광역시 동구 산내로 1400-1</t>
    <phoneticPr fontId="2" type="noConversion"/>
  </si>
  <si>
    <t>snmts5048@hanmail.net</t>
    <phoneticPr fontId="2" type="noConversion"/>
  </si>
  <si>
    <t>박성용</t>
    <phoneticPr fontId="2" type="noConversion"/>
  </si>
  <si>
    <t>010-5430-0719</t>
    <phoneticPr fontId="2" type="noConversion"/>
  </si>
  <si>
    <t>042-272-5048</t>
    <phoneticPr fontId="2" type="noConversion"/>
  </si>
  <si>
    <t>305-81-64437</t>
    <phoneticPr fontId="4" type="noConversion"/>
  </si>
  <si>
    <t>㈜고속모터스</t>
  </si>
  <si>
    <t>전원식</t>
    <phoneticPr fontId="4" type="noConversion"/>
  </si>
  <si>
    <t>대전광역시 동구 합내로 73</t>
    <phoneticPr fontId="4" type="noConversion"/>
  </si>
  <si>
    <t>gs49722@naver.com</t>
    <phoneticPr fontId="4" type="noConversion"/>
  </si>
  <si>
    <t>주임</t>
    <phoneticPr fontId="4" type="noConversion"/>
  </si>
  <si>
    <t>조덕호</t>
    <phoneticPr fontId="4" type="noConversion"/>
  </si>
  <si>
    <t>010-4627-4972</t>
    <phoneticPr fontId="4" type="noConversion"/>
  </si>
  <si>
    <t>042-627-4972</t>
    <phoneticPr fontId="4" type="noConversion"/>
  </si>
  <si>
    <t>042-627-4949</t>
    <phoneticPr fontId="4" type="noConversion"/>
  </si>
  <si>
    <t>305-86-22015</t>
    <phoneticPr fontId="4" type="noConversion"/>
  </si>
  <si>
    <t xml:space="preserve"> 남대전종합서비스 기아오토큐(구:㈜으뜸자동차)</t>
    <phoneticPr fontId="4" type="noConversion"/>
  </si>
  <si>
    <t>장영우</t>
    <phoneticPr fontId="4" type="noConversion"/>
  </si>
  <si>
    <t>대전광역시 동구 대전로 261</t>
    <phoneticPr fontId="4" type="noConversion"/>
  </si>
  <si>
    <t>jyu9839@hanmail.net</t>
    <phoneticPr fontId="4" type="noConversion"/>
  </si>
  <si>
    <t>신예순</t>
    <phoneticPr fontId="4" type="noConversion"/>
  </si>
  <si>
    <t>010-2680-9096</t>
    <phoneticPr fontId="4" type="noConversion"/>
  </si>
  <si>
    <t>042-282-1500</t>
    <phoneticPr fontId="4" type="noConversion"/>
  </si>
  <si>
    <t>042-282-1501</t>
    <phoneticPr fontId="4" type="noConversion"/>
  </si>
  <si>
    <t>776-08-00156</t>
  </si>
  <si>
    <t>한밭자동차공업사</t>
    <phoneticPr fontId="2" type="noConversion"/>
  </si>
  <si>
    <t>김경순 외1</t>
  </si>
  <si>
    <t>대전광역시 동구 산내로1352번길 15</t>
  </si>
  <si>
    <t>pkb9727@hanmail.net</t>
  </si>
  <si>
    <t>김경순</t>
  </si>
  <si>
    <t>010-5407-9727</t>
  </si>
  <si>
    <t>042-274-1251</t>
  </si>
  <si>
    <t>042-274-1252</t>
  </si>
  <si>
    <t>한밭자동차공업사</t>
  </si>
  <si>
    <t>318-81-02999</t>
  </si>
  <si>
    <t>주식회사 다올기업</t>
  </si>
  <si>
    <t>백연옥</t>
  </si>
  <si>
    <t>대전광역시 유성구 원계산로 238-33</t>
  </si>
  <si>
    <t>daol7400@esero.go.kr</t>
  </si>
  <si>
    <t>사무장</t>
  </si>
  <si>
    <t>전인주</t>
  </si>
  <si>
    <t>010-3414-6716</t>
  </si>
  <si>
    <t>042-867-7400</t>
  </si>
  <si>
    <t>042-867-7500</t>
  </si>
  <si>
    <t>739-05-01913</t>
    <phoneticPr fontId="2" type="noConversion"/>
  </si>
  <si>
    <t>아크로공업사</t>
    <phoneticPr fontId="2" type="noConversion"/>
  </si>
  <si>
    <t>이병찬</t>
    <phoneticPr fontId="2" type="noConversion"/>
  </si>
  <si>
    <t>대전광역시 유성구 한밭대로 17</t>
  </si>
  <si>
    <t>tltmm1212@naver.com</t>
  </si>
  <si>
    <t>이희숙</t>
  </si>
  <si>
    <t>010-4515-2813</t>
  </si>
  <si>
    <t>042-533-6841</t>
  </si>
  <si>
    <t>042-535-6841</t>
  </si>
  <si>
    <t>314-85-52194</t>
  </si>
  <si>
    <t>케이에스모터스 서비스센터</t>
  </si>
  <si>
    <t>전긍수</t>
  </si>
  <si>
    <t>대전광역시 유성구 대학로76번길 99</t>
  </si>
  <si>
    <t>jnh5000@naver.com</t>
  </si>
  <si>
    <t>팀장</t>
  </si>
  <si>
    <t>유광준</t>
  </si>
  <si>
    <t>010-9244-8352</t>
  </si>
  <si>
    <t>042-861-5000</t>
  </si>
  <si>
    <t>042-826-9013</t>
  </si>
  <si>
    <t>면세</t>
    <phoneticPr fontId="2" type="noConversion"/>
  </si>
  <si>
    <t>314-86-25321</t>
    <phoneticPr fontId="2" type="noConversion"/>
  </si>
  <si>
    <t>쌍용자동차유성정비센터㈜</t>
    <phoneticPr fontId="2" type="noConversion"/>
  </si>
  <si>
    <t>임광재</t>
    <phoneticPr fontId="2" type="noConversion"/>
  </si>
  <si>
    <t>대전광역시 유성구 월드컵대로 67-6</t>
    <phoneticPr fontId="2" type="noConversion"/>
  </si>
  <si>
    <t>kjyim2000@hanmail.net</t>
    <phoneticPr fontId="2" type="noConversion"/>
  </si>
  <si>
    <t>소장</t>
    <phoneticPr fontId="2" type="noConversion"/>
  </si>
  <si>
    <t>010-5450-1166</t>
    <phoneticPr fontId="2" type="noConversion"/>
  </si>
  <si>
    <t>042-825-5582</t>
    <phoneticPr fontId="2" type="noConversion"/>
  </si>
  <si>
    <t>042-825-8583</t>
    <phoneticPr fontId="2" type="noConversion"/>
  </si>
  <si>
    <t>12:30-13:00</t>
    <phoneticPr fontId="2" type="noConversion"/>
  </si>
  <si>
    <t>517-25-00893</t>
    <phoneticPr fontId="4" type="noConversion"/>
  </si>
  <si>
    <t>봉황자동차공업사(구:봉황1급자동차공업사)</t>
    <phoneticPr fontId="4" type="noConversion"/>
  </si>
  <si>
    <t>김경식</t>
    <phoneticPr fontId="4" type="noConversion"/>
  </si>
  <si>
    <t>대전광역시 대덕구 상서당1길 22-4</t>
    <phoneticPr fontId="4" type="noConversion"/>
  </si>
  <si>
    <t>ksk373200@naver.com</t>
    <phoneticPr fontId="4" type="noConversion"/>
  </si>
  <si>
    <t>사장</t>
    <phoneticPr fontId="2" type="noConversion"/>
  </si>
  <si>
    <t>김경식</t>
    <phoneticPr fontId="2" type="noConversion"/>
  </si>
  <si>
    <t>010-9599-3732</t>
    <phoneticPr fontId="4" type="noConversion"/>
  </si>
  <si>
    <t>042-933-1551</t>
    <phoneticPr fontId="4" type="noConversion"/>
  </si>
  <si>
    <t>042-933-1661</t>
    <phoneticPr fontId="4" type="noConversion"/>
  </si>
  <si>
    <t>306-81-22347</t>
  </si>
  <si>
    <t>한국지엠신탄진서비스센터㈜</t>
  </si>
  <si>
    <t>오재영</t>
  </si>
  <si>
    <t>대전광역시 대덕구 상서동 322-18</t>
  </si>
  <si>
    <t>yuyeu@hanmail.net</t>
  </si>
  <si>
    <t>정비부장</t>
  </si>
  <si>
    <t>조득래</t>
  </si>
  <si>
    <t>010-2432-9176</t>
  </si>
  <si>
    <t>042-932-9176</t>
  </si>
  <si>
    <t>042-931-7849</t>
  </si>
  <si>
    <t>318-01-24593</t>
  </si>
  <si>
    <t>한마음자동차공업사</t>
  </si>
  <si>
    <t>신용관</t>
  </si>
  <si>
    <t>대전광역시 대덕구 상서당1길 18</t>
  </si>
  <si>
    <t>hanmaum5828@gmail.com</t>
  </si>
  <si>
    <t>010-3443-5828</t>
  </si>
  <si>
    <t>042-932-5828</t>
  </si>
  <si>
    <t>042-933-5828</t>
  </si>
  <si>
    <t>305-81-76350</t>
  </si>
  <si>
    <t>㈜운성모터스</t>
  </si>
  <si>
    <t>김재경</t>
  </si>
  <si>
    <t>대전 대덕구 한밭대로 1088(중리동)</t>
  </si>
  <si>
    <t>qhfka1401@naver.com</t>
  </si>
  <si>
    <t>오관석</t>
  </si>
  <si>
    <t>010-6847-9291</t>
  </si>
  <si>
    <t>042-624-4443</t>
  </si>
  <si>
    <t>042-628-4443</t>
  </si>
  <si>
    <t>314-12-27371</t>
    <phoneticPr fontId="2" type="noConversion"/>
  </si>
  <si>
    <t>유화자동차공업사</t>
    <phoneticPr fontId="2" type="noConversion"/>
  </si>
  <si>
    <t>김형호</t>
    <phoneticPr fontId="2" type="noConversion"/>
  </si>
  <si>
    <t>대전광역시 유성구 계백로 919</t>
    <phoneticPr fontId="2" type="noConversion"/>
  </si>
  <si>
    <t>3141227371@bestbill.co.kr</t>
    <phoneticPr fontId="2" type="noConversion"/>
  </si>
  <si>
    <t>010-3449-8800</t>
    <phoneticPr fontId="2" type="noConversion"/>
  </si>
  <si>
    <t>042-545-8800</t>
    <phoneticPr fontId="2" type="noConversion"/>
  </si>
  <si>
    <t>042-545-2247</t>
    <phoneticPr fontId="2" type="noConversion"/>
  </si>
  <si>
    <t>524-87-01151</t>
    <phoneticPr fontId="4" type="noConversion"/>
  </si>
  <si>
    <t>주식회사 관저자동차공업</t>
    <phoneticPr fontId="4" type="noConversion"/>
  </si>
  <si>
    <t>김희동</t>
  </si>
  <si>
    <t>대전광역시 유성구 계백로 937</t>
    <phoneticPr fontId="2" type="noConversion"/>
  </si>
  <si>
    <t>8800sun@hometax.go.kr</t>
    <phoneticPr fontId="4" type="noConversion"/>
  </si>
  <si>
    <t>백성수</t>
    <phoneticPr fontId="2" type="noConversion"/>
  </si>
  <si>
    <t>010-2694-0363</t>
    <phoneticPr fontId="2" type="noConversion"/>
  </si>
  <si>
    <t>042-544-2222</t>
  </si>
  <si>
    <t>042-544-4041</t>
  </si>
  <si>
    <t>대전광역시 유성구 계백로 937</t>
  </si>
  <si>
    <t>314-86-22265</t>
  </si>
  <si>
    <t>주식회사 서대전공업사</t>
    <phoneticPr fontId="4" type="noConversion"/>
  </si>
  <si>
    <t>박병배</t>
  </si>
  <si>
    <t>대전광역시 유성구 계백로 963</t>
  </si>
  <si>
    <t>sdj7184@hometax.go.kr</t>
  </si>
  <si>
    <t>공수연</t>
  </si>
  <si>
    <t>010-4878-0003</t>
  </si>
  <si>
    <t>042-545-7181</t>
  </si>
  <si>
    <t>042-545-7184</t>
  </si>
  <si>
    <t>314-81-55534</t>
  </si>
  <si>
    <t>신대광㈜</t>
    <phoneticPr fontId="2" type="noConversion"/>
  </si>
  <si>
    <t>박영미,장재완</t>
    <phoneticPr fontId="2" type="noConversion"/>
  </si>
  <si>
    <t>대전광역시 유성구 진잠로 67</t>
  </si>
  <si>
    <t>sdg8297@hanmail.net</t>
  </si>
  <si>
    <t>장재완</t>
    <phoneticPr fontId="2" type="noConversion"/>
  </si>
  <si>
    <t>010-9760-9760</t>
    <phoneticPr fontId="2" type="noConversion"/>
  </si>
  <si>
    <t>042-545-8297</t>
  </si>
  <si>
    <t>042-544-2844</t>
  </si>
  <si>
    <t>314-86-54087</t>
  </si>
  <si>
    <t>㈜월평정비검사장</t>
    <phoneticPr fontId="4" type="noConversion"/>
  </si>
  <si>
    <t>임성빈</t>
  </si>
  <si>
    <t>대전광역시 서구 월드컵대로484번길 148-4</t>
  </si>
  <si>
    <t>wp5289503@hanmail.net</t>
  </si>
  <si>
    <t>임성빈</t>
    <phoneticPr fontId="2" type="noConversion"/>
  </si>
  <si>
    <t>010-5402-1367</t>
  </si>
  <si>
    <t>042-586-2588</t>
  </si>
  <si>
    <t>042-528-9701</t>
  </si>
  <si>
    <t>479-81-00976</t>
    <phoneticPr fontId="2" type="noConversion"/>
  </si>
  <si>
    <t>21세기모터스검사장㈜</t>
    <phoneticPr fontId="2" type="noConversion"/>
  </si>
  <si>
    <t>양진형</t>
    <phoneticPr fontId="2" type="noConversion"/>
  </si>
  <si>
    <t>대전광역시 서구 대덕대로 69-11</t>
    <phoneticPr fontId="2" type="noConversion"/>
  </si>
  <si>
    <t>21cm0203@naver.com</t>
    <phoneticPr fontId="2" type="noConversion"/>
  </si>
  <si>
    <t>010-2448-4848</t>
    <phoneticPr fontId="2" type="noConversion"/>
  </si>
  <si>
    <t>042-527-0203</t>
    <phoneticPr fontId="2" type="noConversion"/>
  </si>
  <si>
    <t>042-527-0005</t>
    <phoneticPr fontId="2" type="noConversion"/>
  </si>
  <si>
    <t>862-26-00621</t>
    <phoneticPr fontId="4" type="noConversion"/>
  </si>
  <si>
    <t>모든모터스</t>
    <phoneticPr fontId="4" type="noConversion"/>
  </si>
  <si>
    <t>이한성</t>
    <phoneticPr fontId="4" type="noConversion"/>
  </si>
  <si>
    <t>대전광역시 서구 도산로 169</t>
    <phoneticPr fontId="4" type="noConversion"/>
  </si>
  <si>
    <t>md5459@naver.com</t>
    <phoneticPr fontId="2" type="noConversion"/>
  </si>
  <si>
    <t>010-8033-5459</t>
    <phoneticPr fontId="4" type="noConversion"/>
  </si>
  <si>
    <t>042-484-5459</t>
    <phoneticPr fontId="4" type="noConversion"/>
  </si>
  <si>
    <t>042-523-5459</t>
    <phoneticPr fontId="4" type="noConversion"/>
  </si>
  <si>
    <t>314-86-26446</t>
    <phoneticPr fontId="2" type="noConversion"/>
  </si>
  <si>
    <t>제이엘모터스</t>
    <phoneticPr fontId="2" type="noConversion"/>
  </si>
  <si>
    <t>전긍수</t>
    <phoneticPr fontId="2" type="noConversion"/>
  </si>
  <si>
    <t>대전광역시 서구 둔산남로 50</t>
    <phoneticPr fontId="2" type="noConversion"/>
  </si>
  <si>
    <t>han17th@jlrmotors.co.kr</t>
    <phoneticPr fontId="2" type="noConversion"/>
  </si>
  <si>
    <t>김종민</t>
  </si>
  <si>
    <t>010-5122-7797</t>
  </si>
  <si>
    <t>042-620-7017</t>
  </si>
  <si>
    <t>042-620-7099</t>
    <phoneticPr fontId="2" type="noConversion"/>
  </si>
  <si>
    <t>498-85-00295</t>
    <phoneticPr fontId="4" type="noConversion"/>
  </si>
  <si>
    <t>중부모터스㈜렉서스서대전서비스센터</t>
    <phoneticPr fontId="4" type="noConversion"/>
  </si>
  <si>
    <t>장승호</t>
    <phoneticPr fontId="4" type="noConversion"/>
  </si>
  <si>
    <t>대전광역시 서구 벌곡로 1358</t>
    <phoneticPr fontId="4" type="noConversion"/>
  </si>
  <si>
    <t>toyotajb1@hometax.go.kr</t>
    <phoneticPr fontId="4" type="noConversion"/>
  </si>
  <si>
    <t>대리</t>
    <phoneticPr fontId="4" type="noConversion"/>
  </si>
  <si>
    <t>임혜영</t>
    <phoneticPr fontId="4" type="noConversion"/>
  </si>
  <si>
    <t>010-6224-4358</t>
    <phoneticPr fontId="4" type="noConversion"/>
  </si>
  <si>
    <t>042-825-3369</t>
    <phoneticPr fontId="4" type="noConversion"/>
  </si>
  <si>
    <t>042-825-0110</t>
    <phoneticPr fontId="4" type="noConversion"/>
  </si>
  <si>
    <t>305-85-40734</t>
    <phoneticPr fontId="4" type="noConversion"/>
  </si>
  <si>
    <t>중부모터스㈜토요타대전</t>
    <phoneticPr fontId="4" type="noConversion"/>
  </si>
  <si>
    <t>314-86-10662</t>
  </si>
  <si>
    <t>㈜건승</t>
    <phoneticPr fontId="2" type="noConversion"/>
  </si>
  <si>
    <t>이경미</t>
  </si>
  <si>
    <t>대전광역시 서구 배재로 46번길 19</t>
  </si>
  <si>
    <t>gs5334407@bill36524.com</t>
  </si>
  <si>
    <t>대표이사</t>
  </si>
  <si>
    <t>010-6607-4789</t>
  </si>
  <si>
    <t>042-534-0996</t>
  </si>
  <si>
    <t>042-532-405</t>
  </si>
  <si>
    <t>314-81-06668</t>
  </si>
  <si>
    <t>㈜송일</t>
    <phoneticPr fontId="2" type="noConversion"/>
  </si>
  <si>
    <t>우진명</t>
    <phoneticPr fontId="2" type="noConversion"/>
  </si>
  <si>
    <t>대전광역시 서구 배재로 50</t>
  </si>
  <si>
    <t>misung4407@bill36524.com</t>
  </si>
  <si>
    <t>042-533-4407</t>
  </si>
  <si>
    <t>042-526-6600</t>
  </si>
  <si>
    <t>314-29-01893</t>
    <phoneticPr fontId="2" type="noConversion"/>
  </si>
  <si>
    <t>대흥자동차모터스</t>
    <phoneticPr fontId="4" type="noConversion"/>
  </si>
  <si>
    <t>전낙규외1명</t>
    <phoneticPr fontId="2" type="noConversion"/>
  </si>
  <si>
    <t>대전광역시 중구 대흥로165번길 9</t>
    <phoneticPr fontId="2" type="noConversion"/>
  </si>
  <si>
    <t>cardh@hanmail.net</t>
    <phoneticPr fontId="2" type="noConversion"/>
  </si>
  <si>
    <t>운영실장</t>
    <phoneticPr fontId="2" type="noConversion"/>
  </si>
  <si>
    <t>전정수</t>
    <phoneticPr fontId="2" type="noConversion"/>
  </si>
  <si>
    <t>010-4135-1090</t>
    <phoneticPr fontId="2" type="noConversion"/>
  </si>
  <si>
    <t>042-544-8088</t>
    <phoneticPr fontId="2" type="noConversion"/>
  </si>
  <si>
    <t>042-544-8087</t>
    <phoneticPr fontId="2" type="noConversion"/>
  </si>
  <si>
    <t>305-81-89705</t>
  </si>
  <si>
    <t>주식회사 통운모터스</t>
    <phoneticPr fontId="4" type="noConversion"/>
  </si>
  <si>
    <t>김동선</t>
  </si>
  <si>
    <t>대전광역시 중구 유등천동로 790</t>
    <phoneticPr fontId="2" type="noConversion"/>
  </si>
  <si>
    <t>gm7770@hanmail.net</t>
  </si>
  <si>
    <t>김재곤</t>
  </si>
  <si>
    <t>010-6421-7442</t>
  </si>
  <si>
    <t>042-242-7770</t>
  </si>
  <si>
    <t>042-624-7272</t>
  </si>
  <si>
    <t>305-32-38775</t>
  </si>
  <si>
    <t>이수모터스</t>
    <phoneticPr fontId="4" type="noConversion"/>
  </si>
  <si>
    <t>송재욱</t>
  </si>
  <si>
    <t>대전광역시 중구 대종로 754</t>
    <phoneticPr fontId="2" type="noConversion"/>
  </si>
  <si>
    <t>ls4972@hanmail.net</t>
  </si>
  <si>
    <t>010-4568-7891</t>
  </si>
  <si>
    <t>042-222-4972</t>
  </si>
  <si>
    <t>042-221-4973</t>
  </si>
  <si>
    <t>314-01-69550</t>
    <phoneticPr fontId="2" type="noConversion"/>
  </si>
  <si>
    <t>신대덕자동차</t>
    <phoneticPr fontId="2" type="noConversion"/>
  </si>
  <si>
    <t>차경준</t>
    <phoneticPr fontId="2" type="noConversion"/>
  </si>
  <si>
    <t>대전광역시 대덕구 오정동 372-1</t>
  </si>
  <si>
    <t>liftcha@hanmail,net</t>
    <phoneticPr fontId="2" type="noConversion"/>
  </si>
  <si>
    <t>차명준</t>
    <phoneticPr fontId="2" type="noConversion"/>
  </si>
  <si>
    <t>010-8001-6097</t>
  </si>
  <si>
    <t>042-623-7700</t>
  </si>
  <si>
    <t>042-627-6896</t>
    <phoneticPr fontId="2" type="noConversion"/>
  </si>
  <si>
    <t>금   회
측정일(2022.하)</t>
    <phoneticPr fontId="2" type="noConversion"/>
  </si>
  <si>
    <t>천안관할지역</t>
    <phoneticPr fontId="2" type="noConversion"/>
  </si>
  <si>
    <t>대전관할지역</t>
    <phoneticPr fontId="2" type="noConversion"/>
  </si>
  <si>
    <t>기 타 용 역</t>
    <phoneticPr fontId="2" type="noConversion"/>
  </si>
  <si>
    <t>입금전화</t>
    <phoneticPr fontId="2" type="noConversion"/>
  </si>
  <si>
    <t>공문
연번</t>
    <phoneticPr fontId="2" type="noConversion"/>
  </si>
  <si>
    <t>측 정 비</t>
    <phoneticPr fontId="2" type="noConversion"/>
  </si>
  <si>
    <t>부 가 세</t>
    <phoneticPr fontId="2" type="noConversion"/>
  </si>
  <si>
    <t>미 수 금
(부가세포함)</t>
    <phoneticPr fontId="2" type="noConversion"/>
  </si>
  <si>
    <t>연  번</t>
    <phoneticPr fontId="2" type="noConversion"/>
  </si>
  <si>
    <t>계산서_이메일</t>
    <phoneticPr fontId="2" type="noConversion"/>
  </si>
  <si>
    <t>010-8001-6097</t>
    <phoneticPr fontId="2" type="noConversion"/>
  </si>
  <si>
    <t>010-9717-5875</t>
    <phoneticPr fontId="2" type="noConversion"/>
  </si>
  <si>
    <t>jm85352@hanmail.net</t>
    <phoneticPr fontId="2" type="noConversion"/>
  </si>
  <si>
    <t>23년도 측정비</t>
    <phoneticPr fontId="2" type="noConversion"/>
  </si>
  <si>
    <t>23년 상반기</t>
    <phoneticPr fontId="2" type="noConversion"/>
  </si>
  <si>
    <t>23년 하반기</t>
    <phoneticPr fontId="2" type="noConversion"/>
  </si>
  <si>
    <t>이안현대모터스</t>
  </si>
  <si>
    <t>한영식 외 1명</t>
  </si>
  <si>
    <t>대전광역시 동구 안골로 45 (구도동)</t>
  </si>
  <si>
    <t>한영식</t>
  </si>
  <si>
    <t>010-3408-9008</t>
  </si>
  <si>
    <t>(주)원동자동차공업사검사소</t>
  </si>
  <si>
    <t>김운배</t>
  </si>
  <si>
    <t>대전광역시 동구 충무로209번길 81 (원동)</t>
  </si>
  <si>
    <t>kwb9033@naver.com</t>
  </si>
  <si>
    <t>010-6403-9033</t>
  </si>
  <si>
    <t>042-272-3737</t>
  </si>
  <si>
    <t>042-283-9033</t>
  </si>
  <si>
    <t>김이기, 김성현</t>
  </si>
  <si>
    <t>대전광역시 서구 도산로 365 (용문동)</t>
  </si>
  <si>
    <t>상무</t>
  </si>
  <si>
    <t>김일영</t>
  </si>
  <si>
    <t>010-5434-9301</t>
  </si>
  <si>
    <t>042-523-9301</t>
  </si>
  <si>
    <t>042-525-3466</t>
  </si>
  <si>
    <t>주식회사현대카독크</t>
  </si>
  <si>
    <t>이정희</t>
  </si>
  <si>
    <t>대전광역시 대덕구 벚꽃길 100 (상서동)</t>
  </si>
  <si>
    <t>bsd0298@naver.com</t>
  </si>
  <si>
    <t>실장</t>
  </si>
  <si>
    <t>서승현</t>
  </si>
  <si>
    <t>010-3613-1895</t>
  </si>
  <si>
    <t>042-932-0607</t>
  </si>
  <si>
    <t>042-932-6315</t>
  </si>
  <si>
    <t>한돌기업주식회사</t>
  </si>
  <si>
    <t>박종안</t>
  </si>
  <si>
    <t>대전광역시 대덕구 상서당1길 22-4 (상서동)</t>
  </si>
  <si>
    <t>042-535-1096</t>
  </si>
  <si>
    <t>042-273-1007</t>
  </si>
  <si>
    <t>봉황자동차공업사</t>
  </si>
  <si>
    <t>김경식</t>
  </si>
  <si>
    <t>ksk373200@naver.com</t>
  </si>
  <si>
    <t>042-933-1551</t>
  </si>
  <si>
    <t>042-933-1661</t>
  </si>
  <si>
    <t>주식회사 대영1급자동차공업사</t>
  </si>
  <si>
    <t>한동철, 전욱진</t>
  </si>
  <si>
    <t>대전광역시 대덕구 상서당3길 27-1 (상서동)</t>
  </si>
  <si>
    <t>cyj1072@gmail.com</t>
  </si>
  <si>
    <t>최윤정</t>
  </si>
  <si>
    <t>010-2781-6547</t>
  </si>
  <si>
    <t>042-936-0086</t>
  </si>
  <si>
    <t>042-936-0097</t>
  </si>
  <si>
    <t>HANDOL@hometax.go.kr</t>
  </si>
  <si>
    <t>김재봉</t>
  </si>
  <si>
    <t>010-3805-2840</t>
  </si>
  <si>
    <t>원광모터스</t>
  </si>
  <si>
    <t>연규창외 1명</t>
  </si>
  <si>
    <t>대전광역시 대덕구 신탄진로738번길 93 (신탄진동)</t>
  </si>
  <si>
    <t>연규창</t>
  </si>
  <si>
    <t>010-6470-0163</t>
  </si>
  <si>
    <t>042-621-6001</t>
  </si>
  <si>
    <t>위드카1급자동차공업사</t>
  </si>
  <si>
    <t>최한선</t>
  </si>
  <si>
    <t>대전광역시 대덕구 신탄진로738번길 85 (신탄진동)</t>
  </si>
  <si>
    <t>042-826-3171</t>
  </si>
  <si>
    <t>042-933-3171</t>
  </si>
  <si>
    <t>신탄1급정비검사장</t>
  </si>
  <si>
    <t>오연환</t>
  </si>
  <si>
    <t>대전광역시 대덕구 신탄진로756번안길 52-25 (신탄진동)</t>
  </si>
  <si>
    <t>oho0322@naver.com</t>
  </si>
  <si>
    <t>관리부장</t>
  </si>
  <si>
    <t>백병영</t>
  </si>
  <si>
    <t>010-3422-2013</t>
  </si>
  <si>
    <t>042-932-7005</t>
  </si>
  <si>
    <t>042-932-7008</t>
  </si>
  <si>
    <t>이숙자</t>
  </si>
  <si>
    <t>대전광역시 대덕구 신탄진로756번안길 79 (신탄진동)</t>
  </si>
  <si>
    <t>daejin24512@hanmail.net</t>
  </si>
  <si>
    <t>진대성</t>
  </si>
  <si>
    <t>010-6313-5467</t>
  </si>
  <si>
    <t>042-933-1282</t>
  </si>
  <si>
    <t>042-933-1284</t>
  </si>
  <si>
    <t>(주)대전공업사</t>
  </si>
  <si>
    <t>대전광역시 대덕구 벚꽃길 86 (상서동)</t>
  </si>
  <si>
    <t>티에스모터스 주식회사</t>
  </si>
  <si>
    <t>김충연</t>
  </si>
  <si>
    <t>010-2484-8495</t>
  </si>
  <si>
    <t>042-933-2871</t>
  </si>
  <si>
    <t>042-933-2873</t>
  </si>
  <si>
    <t>대흥자동차모터스</t>
  </si>
  <si>
    <t>전낙규 외 1명</t>
  </si>
  <si>
    <t>대전광역시 중구 대흥로165번길 9 (대흥동)</t>
  </si>
  <si>
    <t>cardh@hanmail.net</t>
  </si>
  <si>
    <t>운영실장</t>
  </si>
  <si>
    <t>전정수</t>
  </si>
  <si>
    <t>010-4135-1090</t>
  </si>
  <si>
    <t>042-544-8088</t>
  </si>
  <si>
    <t>042-544-8087</t>
  </si>
  <si>
    <t>대한자동차정비공장</t>
  </si>
  <si>
    <t>김현수 외 1명</t>
  </si>
  <si>
    <t>eogks5853381@naver.com</t>
  </si>
  <si>
    <t>김재호</t>
  </si>
  <si>
    <t>010-4922-8912</t>
  </si>
  <si>
    <t>042-585-3381</t>
  </si>
  <si>
    <t>042-585-3384</t>
  </si>
  <si>
    <t>이수모터스</t>
  </si>
  <si>
    <t>주식회사 통운모터스</t>
  </si>
  <si>
    <t>대전광역시 중구 당디로 126 (유천동)</t>
  </si>
  <si>
    <t>대전광역시 중구 대종로 754 (중촌동)</t>
  </si>
  <si>
    <t>대전광역시 중구 유등천동로 790 (중촌동)</t>
  </si>
  <si>
    <t>주식회사 정일모터스</t>
  </si>
  <si>
    <t>대전광역시 대덕구 대화로32번길 217 (대화동)</t>
  </si>
  <si>
    <t>jim1811@daum.net</t>
  </si>
  <si>
    <t>이상영</t>
  </si>
  <si>
    <t>010-9553-2255</t>
  </si>
  <si>
    <t>안전자동차정비공업사</t>
  </si>
  <si>
    <t>대전광역시 대덕구 대화로32번길 223 (대화동)</t>
  </si>
  <si>
    <t>박선홍</t>
  </si>
  <si>
    <t>010-4412-4118</t>
  </si>
  <si>
    <t>서용범</t>
  </si>
  <si>
    <t>대전광역시 대덕구 아리랑로55번길 64, 지하2층 (신대동)</t>
  </si>
  <si>
    <t>bum3175@hanmail.net</t>
  </si>
  <si>
    <t>010-3754-3175</t>
  </si>
  <si>
    <t>elisesss@naver.com</t>
  </si>
  <si>
    <t>lovesy480@naver.com</t>
  </si>
  <si>
    <t>노랑자동차공업사</t>
  </si>
  <si>
    <t>송현기</t>
  </si>
  <si>
    <t>대전광역시 동구 산내로 1412-4 (대성동)</t>
  </si>
  <si>
    <t>010-4480-3825</t>
  </si>
  <si>
    <t>042-286-8770</t>
  </si>
  <si>
    <t>042-286-7772</t>
  </si>
  <si>
    <t>대전광역시 동구 대전천동로 62 (대성동)</t>
  </si>
  <si>
    <t>대전광역시 동구 대종로 27 (대성동)</t>
  </si>
  <si>
    <t>주식회사 동부모터스</t>
  </si>
  <si>
    <t>명순영</t>
  </si>
  <si>
    <t>대전광역시 동구 대종로 17 (대성동)</t>
  </si>
  <si>
    <t>010-5401-5582</t>
  </si>
  <si>
    <t>0504-255-7964</t>
  </si>
  <si>
    <t>msy5582@naver.com</t>
  </si>
  <si>
    <t>임기순</t>
  </si>
  <si>
    <t>geace25@korea.kr</t>
  </si>
  <si>
    <t>보건관리자</t>
  </si>
  <si>
    <t>김은혜</t>
  </si>
  <si>
    <t>010-9905-4498</t>
  </si>
  <si>
    <t>063-238-7178</t>
  </si>
  <si>
    <t>063-238-7174</t>
  </si>
  <si>
    <t>kcy4130@naver.com</t>
  </si>
  <si>
    <t>중부모터스(주)토요타대전</t>
  </si>
  <si>
    <t>대전광역시 서구 벌곡로 1358 (가수원동)</t>
  </si>
  <si>
    <t>toyotajb1@hometax.go.kr</t>
  </si>
  <si>
    <t>대리</t>
  </si>
  <si>
    <t>전호인</t>
  </si>
  <si>
    <t>010-9085-0458</t>
  </si>
  <si>
    <t>042-825-3369</t>
  </si>
  <si>
    <t>042-825-0110</t>
  </si>
  <si>
    <t>중부모터스(주)렉서스서대전서비스센터</t>
  </si>
  <si>
    <t>주식회사 서대전현대서비스</t>
  </si>
  <si>
    <t>차종근</t>
  </si>
  <si>
    <t>대전광역시 서구 가수원로 103-13 (가수원동)</t>
  </si>
  <si>
    <t>yyh4477@hanmail.net</t>
  </si>
  <si>
    <t>042-534-8400</t>
  </si>
  <si>
    <t>042-534-7266</t>
  </si>
  <si>
    <t>노불방재(주)</t>
  </si>
  <si>
    <t>오경택</t>
  </si>
  <si>
    <t>경기도 화성시 반월북길 69 (반월동)</t>
  </si>
  <si>
    <t>noble223@hometax.go.kr</t>
  </si>
  <si>
    <t>본부장</t>
  </si>
  <si>
    <t>조용석</t>
  </si>
  <si>
    <t>010-8953-2720</t>
  </si>
  <si>
    <t>031-548-2119</t>
  </si>
  <si>
    <t>031-548-2118</t>
  </si>
  <si>
    <t>우암종합건설(주)탑동초등학교 교사동 개축공사</t>
  </si>
  <si>
    <t>대전광역시 대덕구 대화로50번길 96 (대화동)</t>
  </si>
  <si>
    <t>대전광역시 대덕구 대화로 24 (대화동)</t>
  </si>
  <si>
    <t>삼우자동차정비(자)</t>
  </si>
  <si>
    <t>최남식</t>
  </si>
  <si>
    <t>대전광역시 대덕구 대화로 101 (대화동)</t>
  </si>
  <si>
    <t>cns5600@bill36524.com</t>
  </si>
  <si>
    <t>010-5424-9766</t>
  </si>
  <si>
    <t>042-627-5600</t>
  </si>
  <si>
    <t>042-627-2995</t>
  </si>
  <si>
    <t>대화자동차공업사</t>
  </si>
  <si>
    <t>대전광역시 대덕구 대화로52번안길 34 (대화동)</t>
  </si>
  <si>
    <t>김민정</t>
  </si>
  <si>
    <t>장승호, 오재욱</t>
  </si>
  <si>
    <t>이남일</t>
  </si>
  <si>
    <t>충청남도 당진시 대호만로 12 (채운동, 탑동초등학교)</t>
  </si>
  <si>
    <t>waco0129@hanmail.net</t>
  </si>
  <si>
    <t>이사</t>
  </si>
  <si>
    <t>고재관</t>
  </si>
  <si>
    <t>010-3872-7376</t>
  </si>
  <si>
    <t>(주)경화 청주지점</t>
  </si>
  <si>
    <t>정성곤</t>
  </si>
  <si>
    <t>충청북도 청주시 흥덕구 강내면 황탄리길 211 (황탄리)</t>
  </si>
  <si>
    <t>khcj9009@naver.com</t>
  </si>
  <si>
    <t>010-3740-8233</t>
  </si>
  <si>
    <t>043-232-9009</t>
  </si>
  <si>
    <t>043-232-9018</t>
  </si>
  <si>
    <t>대성공업사</t>
  </si>
  <si>
    <t>이기태 외 1명</t>
  </si>
  <si>
    <t>대전광역시 대덕구 대화로 16 (대화동)</t>
  </si>
  <si>
    <t>대성모터스</t>
  </si>
  <si>
    <t>박종대</t>
  </si>
  <si>
    <t>pppt0364@hanmail.net</t>
  </si>
  <si>
    <t>선우기업동부사업소</t>
  </si>
  <si>
    <t>대전광역시 대덕구 대화로52번안길 104 (대화동)</t>
  </si>
  <si>
    <t>중문공업사</t>
  </si>
  <si>
    <t>대전광역시 대덕구 대화로119번길 17 (대화동)</t>
  </si>
  <si>
    <t>010-3118-9678</t>
  </si>
  <si>
    <t>(주)월드마스터</t>
  </si>
  <si>
    <t>대전광역시 서구 혜천로 22 (정림동)</t>
  </si>
  <si>
    <t>대전광역시 서구 구봉로 474 (정림동)</t>
  </si>
  <si>
    <t>대원자동차공업사</t>
  </si>
  <si>
    <t>전용배 외 1명</t>
  </si>
  <si>
    <t>이유정</t>
  </si>
  <si>
    <t>010-4488-6896</t>
  </si>
  <si>
    <t>042-523-1535</t>
  </si>
  <si>
    <t>042-534-5809</t>
  </si>
  <si>
    <t>이한성</t>
  </si>
  <si>
    <t>md5459@naver.com</t>
  </si>
  <si>
    <t>042-484-5459</t>
  </si>
  <si>
    <t>042-523-5459</t>
  </si>
  <si>
    <t>대한상용자동차</t>
  </si>
  <si>
    <t>전일하 외 5명</t>
  </si>
  <si>
    <t>대전광역시 대덕구 신탄진로 1 (읍내동)</t>
  </si>
  <si>
    <t>korex2220@naver.com</t>
  </si>
  <si>
    <t>전일하</t>
  </si>
  <si>
    <t>010-8838-9297</t>
  </si>
  <si>
    <t>042-632-2220</t>
  </si>
  <si>
    <t>042-632-2228</t>
  </si>
  <si>
    <t>(주)다정공업사</t>
  </si>
  <si>
    <t>dajung3885@naver.com</t>
  </si>
  <si>
    <t>대전광역시 대덕구 대전로1397번안길 54 (읍내동)</t>
  </si>
  <si>
    <t>010-6432-0782</t>
  </si>
  <si>
    <t>대전광역시 대덕구 아리랑로55번길 7 (읍내동)</t>
  </si>
  <si>
    <t>sdj3254@hometax.go.kr</t>
  </si>
  <si>
    <t>관리이사</t>
  </si>
  <si>
    <t>홍은숙</t>
  </si>
  <si>
    <t>042-633-4004</t>
  </si>
  <si>
    <t>042-626-6424</t>
  </si>
  <si>
    <t>신대덕자동차공업사</t>
  </si>
  <si>
    <t>차경준</t>
  </si>
  <si>
    <t>대전광역시 대덕구 한남로138번길 12 (오정동)</t>
  </si>
  <si>
    <t>liftcha@hanmail,net</t>
  </si>
  <si>
    <t>차명준</t>
  </si>
  <si>
    <t>042-627-6896</t>
  </si>
  <si>
    <t>종성모터스</t>
  </si>
  <si>
    <t>김종성</t>
  </si>
  <si>
    <t>대전광역시 대덕구 한밭대로1003번길 110 (오정동)</t>
  </si>
  <si>
    <t>kjs-motors@daum.net</t>
  </si>
  <si>
    <t>042-331-9104</t>
  </si>
  <si>
    <t>042-385-9105</t>
  </si>
  <si>
    <t>금빛종합모터스</t>
  </si>
  <si>
    <t>맹의석</t>
  </si>
  <si>
    <t>충청남도 아산시 온천대로 1790-9 (남동)</t>
  </si>
  <si>
    <t>asanhd@nate.com</t>
  </si>
  <si>
    <t>황중현</t>
  </si>
  <si>
    <t>010-7396-2674</t>
  </si>
  <si>
    <t>041-531-1122</t>
  </si>
  <si>
    <t>041-534-0022</t>
  </si>
  <si>
    <t>심한주</t>
  </si>
  <si>
    <t>충청남도 아산시 곡교천로 159 (온천동)</t>
  </si>
  <si>
    <t>asan_motors@naver.com</t>
  </si>
  <si>
    <t>010-8978-9809</t>
  </si>
  <si>
    <t>041-546-0005</t>
  </si>
  <si>
    <t>041-546-0999</t>
  </si>
  <si>
    <t>천안</t>
    <phoneticPr fontId="2" type="noConversion"/>
  </si>
  <si>
    <t>두리모터스</t>
  </si>
  <si>
    <t>김천호</t>
  </si>
  <si>
    <t>대전광역시 대덕구 산업단지로 92-16 (신일동)</t>
  </si>
  <si>
    <t>drmotors0277@naver.com</t>
  </si>
  <si>
    <t>042-934-0277</t>
  </si>
  <si>
    <t>042-934-0278</t>
  </si>
  <si>
    <t>대동자동차공업</t>
  </si>
  <si>
    <t>최만득</t>
  </si>
  <si>
    <t>대전광역시 대덕구 대덕대로1284번길 309 (신일동, 대동공업(주))</t>
  </si>
  <si>
    <t>010-6434-8228</t>
  </si>
  <si>
    <t>042-634-8228</t>
  </si>
  <si>
    <t>042-933-8228</t>
  </si>
  <si>
    <t>대청모터스</t>
  </si>
  <si>
    <t>강윤구</t>
  </si>
  <si>
    <t>대전광역시 대덕구 대덕대로 1400 (신일동)</t>
  </si>
  <si>
    <t>010-9959-8989</t>
  </si>
  <si>
    <t>042-931-8935</t>
  </si>
  <si>
    <t>042-931-8936</t>
  </si>
  <si>
    <t>주식회사 대우대덕정비사업소</t>
  </si>
  <si>
    <t>박채은</t>
  </si>
  <si>
    <t>대전광역시 대덕구 신일동로 7 (신일동)</t>
  </si>
  <si>
    <t>gkwk1770@naver.com</t>
  </si>
  <si>
    <t>010-7604-1770</t>
  </si>
  <si>
    <t>042-935-0981</t>
  </si>
  <si>
    <t>042-936-1808</t>
  </si>
  <si>
    <t>광림자동차공업사</t>
  </si>
  <si>
    <t>배석희</t>
  </si>
  <si>
    <t>대전광역시 대덕구 상서당1길 50 (상서동)</t>
  </si>
  <si>
    <t>kanglimcar@hanmail.net</t>
  </si>
  <si>
    <t>010-4531-0228</t>
  </si>
  <si>
    <t>042-932-7755</t>
  </si>
  <si>
    <t>042-934-9115</t>
  </si>
  <si>
    <t>제이에스모터스</t>
  </si>
  <si>
    <t>김진철</t>
  </si>
  <si>
    <t>대전광역시 대덕구 상서당2길 15 (상서동)</t>
  </si>
  <si>
    <t>jahee0125@naver.com</t>
  </si>
  <si>
    <t>010-5438-3301</t>
  </si>
  <si>
    <t>042-935-4477</t>
  </si>
  <si>
    <t>042-936-7744</t>
  </si>
  <si>
    <t>주식회사 대전종합모터스</t>
  </si>
  <si>
    <t>이동건</t>
  </si>
  <si>
    <t>대전광역시 대덕구 상서당2길 29 (상서동)</t>
  </si>
  <si>
    <t>dj7057@naver.com</t>
  </si>
  <si>
    <t>010-2820-4538</t>
  </si>
  <si>
    <t>042-935-2113</t>
  </si>
  <si>
    <t>042-935-2115</t>
  </si>
  <si>
    <t>그린자동차정비공업 주식회사</t>
  </si>
  <si>
    <t>이상진</t>
  </si>
  <si>
    <t>충청남도 당진시 송산로 60 (원당동)</t>
  </si>
  <si>
    <t>green5427@hanmail.net</t>
  </si>
  <si>
    <t>041-357-0119</t>
  </si>
  <si>
    <t>041-354-2596</t>
  </si>
  <si>
    <t>(주)비츠로밀텍</t>
  </si>
  <si>
    <t>충청남도 천안시 동남구 풍세면 풍세산단로 58 (용정리)</t>
  </si>
  <si>
    <t>사원</t>
  </si>
  <si>
    <t>채희찬</t>
  </si>
  <si>
    <t>010-8533-8668</t>
  </si>
  <si>
    <t>041-529-4004</t>
  </si>
  <si>
    <t>041-529-4050</t>
  </si>
  <si>
    <t>(주)정인모터스</t>
  </si>
  <si>
    <t>대전광역시 중구 대둔산로 127 (안영동)</t>
  </si>
  <si>
    <t>kkukkuro@hanmail.net</t>
  </si>
  <si>
    <t>이건문</t>
  </si>
  <si>
    <t>010-3993-7890</t>
  </si>
  <si>
    <t>안영자동차정비사업소</t>
  </si>
  <si>
    <t>김형락 외 1명</t>
  </si>
  <si>
    <t>대전광역시 중구 대둔산로128번길 2 (안영동)</t>
  </si>
  <si>
    <t>김형락</t>
  </si>
  <si>
    <t>010-5423-4480</t>
  </si>
  <si>
    <t>(주)경일모터스</t>
  </si>
  <si>
    <t>대전광역시 중구 유등천동로 324 (산성동)</t>
  </si>
  <si>
    <t>ki5842929@naver.com</t>
  </si>
  <si>
    <t>임헌량</t>
  </si>
  <si>
    <t>010-8817-6722</t>
  </si>
  <si>
    <t>케이지모빌리티남대전서비스센터 주식회사</t>
  </si>
  <si>
    <t>김상중</t>
  </si>
  <si>
    <t>대전광역시 중구 대둔산로 461 (산성동)</t>
  </si>
  <si>
    <t>bestcenter88@hanmail.net</t>
  </si>
  <si>
    <t>한성민</t>
  </si>
  <si>
    <t>010-9322-5970</t>
  </si>
  <si>
    <t>042-587-5582</t>
  </si>
  <si>
    <t>042-587-5585</t>
  </si>
  <si>
    <t>(주)고속모터스</t>
  </si>
  <si>
    <t>전원식</t>
  </si>
  <si>
    <t>대전광역시 동구 합내로 73 (가양동)</t>
  </si>
  <si>
    <t>gs49722@naver.com</t>
  </si>
  <si>
    <t>042-627-4972</t>
  </si>
  <si>
    <t>042-627-4949</t>
  </si>
  <si>
    <t>동명자동차공업사</t>
  </si>
  <si>
    <t>오성우</t>
  </si>
  <si>
    <t>대전광역시 동구 옥천로 235 (판암동)</t>
  </si>
  <si>
    <t>mimimi3281@hanmail.net</t>
  </si>
  <si>
    <t>042-273-5700</t>
  </si>
  <si>
    <t>042-273-8200</t>
  </si>
  <si>
    <t>은진모터스</t>
  </si>
  <si>
    <t>송봉섭</t>
  </si>
  <si>
    <t>대전광역시 동구 옥천로96번길 96-117 (판암동)</t>
  </si>
  <si>
    <t>song9852@nate.com</t>
  </si>
  <si>
    <t>042-283-3005</t>
  </si>
  <si>
    <t>대명자동차공업사</t>
  </si>
  <si>
    <t>이윤나</t>
  </si>
  <si>
    <t>대전광역시 동구 산서로 1658 (대별동)</t>
  </si>
  <si>
    <t>qa4434@hanmail.net</t>
  </si>
  <si>
    <t>042-272-2525</t>
  </si>
  <si>
    <t>042-286-7114</t>
  </si>
  <si>
    <t>주식회사 현무</t>
  </si>
  <si>
    <t>김은덕</t>
  </si>
  <si>
    <t>충청남도 아산시 음봉면 월산로 214-1 (산동리)</t>
  </si>
  <si>
    <t>chc6857@naver.com</t>
  </si>
  <si>
    <t>이선영</t>
  </si>
  <si>
    <t>010-8434-6802</t>
  </si>
  <si>
    <t>041-542-3703</t>
  </si>
  <si>
    <t>041-546-8703</t>
  </si>
  <si>
    <t>뉴텍(NEWTECH)</t>
  </si>
  <si>
    <t>이재식</t>
  </si>
  <si>
    <t>jslee705@naver.com</t>
  </si>
  <si>
    <t>주식회사 엘에스이</t>
  </si>
  <si>
    <t>이관형</t>
  </si>
  <si>
    <t>충청남도 천안시 서북구 직산읍 4산단6길 22 (신갈리)</t>
  </si>
  <si>
    <t>박기상</t>
  </si>
  <si>
    <t>010-8964-7234</t>
  </si>
  <si>
    <t>041-583-0110</t>
  </si>
  <si>
    <t>041-555-0933</t>
  </si>
  <si>
    <t>유필상</t>
  </si>
  <si>
    <t>충청남도 태안군 태안읍 원이로 77 (삭선리)</t>
  </si>
  <si>
    <t>20230502@ilsungconst.co.kr</t>
  </si>
  <si>
    <t>안전팀장</t>
  </si>
  <si>
    <t>최승현</t>
  </si>
  <si>
    <t>010-4616-5408</t>
  </si>
  <si>
    <t>070-4924-0905</t>
  </si>
  <si>
    <t>041-674-0877</t>
  </si>
  <si>
    <t>일급대동자동차공업사</t>
  </si>
  <si>
    <t>대전광역시 대덕구 대전로 1433 (읍내동)</t>
  </si>
  <si>
    <t>010-5423-5389</t>
  </si>
  <si>
    <t>태경자동차종합정비</t>
  </si>
  <si>
    <t>대전광역시 대덕구 대전로 1419 (읍내동)</t>
  </si>
  <si>
    <t>010-6402-0359</t>
  </si>
  <si>
    <t>042-624-0359</t>
  </si>
  <si>
    <t>042-624-0350</t>
  </si>
  <si>
    <t>태성공업사</t>
  </si>
  <si>
    <t>조덕구 외 1명</t>
  </si>
  <si>
    <t>대전광역시 대덕구 아리랑로 69 (읍내동)</t>
  </si>
  <si>
    <t>duk6515@hanmail.net</t>
  </si>
  <si>
    <t>조덕구</t>
  </si>
  <si>
    <t>010-2822-4004</t>
  </si>
  <si>
    <t>042-634-8800</t>
  </si>
  <si>
    <t>042-633-4972</t>
  </si>
  <si>
    <t>유신모터스</t>
  </si>
  <si>
    <t>오영란</t>
  </si>
  <si>
    <t>대전광역시 대덕구 아리랑로55번길 15 (읍내동)</t>
  </si>
  <si>
    <t>ys6344100@hanmail.net</t>
  </si>
  <si>
    <t>오관식</t>
  </si>
  <si>
    <t>010-4100-0269</t>
  </si>
  <si>
    <t>042-634-4100</t>
  </si>
  <si>
    <t>042-634-4101</t>
  </si>
  <si>
    <t>(주)제이엘모터스</t>
  </si>
  <si>
    <t>대전광역시 서구 둔산남로 50 (탄방동)</t>
  </si>
  <si>
    <t>042-620-7099</t>
  </si>
  <si>
    <t>대전광역시 유성구 대학로76번길 99 (궁동)</t>
  </si>
  <si>
    <t>오토월드자동차공업사</t>
  </si>
  <si>
    <t>010-8800-6866</t>
  </si>
  <si>
    <t>042-710-7866</t>
  </si>
  <si>
    <t>042-710-7867</t>
  </si>
  <si>
    <t>에쓰씨엔지니어링(주) Camp Project 현장</t>
  </si>
  <si>
    <t>김건우</t>
  </si>
  <si>
    <t>전북특별자치도 군산시 임해로 49 (소룡동, 넥세온코리아유한회사)</t>
  </si>
  <si>
    <t>wsbak71@sc-eng.com</t>
  </si>
  <si>
    <t>박원섭</t>
  </si>
  <si>
    <t>010-3611-2886</t>
  </si>
  <si>
    <t>02-2167-9330</t>
  </si>
  <si>
    <t>02-2167-9049</t>
  </si>
  <si>
    <t xml:space="preserve">carsign25@hanmail.net </t>
  </si>
  <si>
    <t>kuk9029@hanmail.net</t>
  </si>
  <si>
    <t>대전광역시 유성구 계백로 963 (원내동)</t>
  </si>
  <si>
    <t>대전광역시 유성구 계백로 937 (원내동)</t>
  </si>
  <si>
    <t>8800sun@hometax.go.kr</t>
  </si>
  <si>
    <t>유화자동차공업사</t>
  </si>
  <si>
    <t>김형호</t>
  </si>
  <si>
    <t>대전광역시 유성구 계백로 919 (원내동)</t>
  </si>
  <si>
    <t>3141227371@bestbill.co.kr</t>
  </si>
  <si>
    <t>042-545-8800</t>
  </si>
  <si>
    <t>042-545-2247</t>
  </si>
  <si>
    <t>신대광주식회사</t>
  </si>
  <si>
    <t>박영미, 장재완</t>
  </si>
  <si>
    <t>대전광역시 유성구 진잠로 67 (원내동)</t>
  </si>
  <si>
    <t>장재완</t>
  </si>
  <si>
    <t>010-9760-9760</t>
  </si>
  <si>
    <t>사단법인 천안제5일반산업단지입주기업체협의회</t>
  </si>
  <si>
    <t>홍상의</t>
  </si>
  <si>
    <t>충청남도 천안시 동남구 성남면 5산단3로 78 (대화리)</t>
  </si>
  <si>
    <t>김성진</t>
  </si>
  <si>
    <t>041-569-0264</t>
  </si>
  <si>
    <t>041-566-3840</t>
  </si>
  <si>
    <t>주식회사 대승금속</t>
  </si>
  <si>
    <t>이대연</t>
  </si>
  <si>
    <t>경기도 화성시 송산면 송산서로239번길 45-35 (지화리)</t>
  </si>
  <si>
    <t>hshan@daeseung.me</t>
  </si>
  <si>
    <t>한희순</t>
  </si>
  <si>
    <t>010-8823-4256</t>
  </si>
  <si>
    <t>031-357-3713</t>
  </si>
  <si>
    <t>031-357-3743</t>
  </si>
  <si>
    <t>경인단조</t>
  </si>
  <si>
    <t>유하선</t>
  </si>
  <si>
    <t>경기도 화성시 송산면 송산서로239번길 27-35, C동 (지화리)</t>
  </si>
  <si>
    <t>배형선</t>
  </si>
  <si>
    <t>차장</t>
  </si>
  <si>
    <t>한진현</t>
  </si>
  <si>
    <t>010-6788-0988</t>
  </si>
  <si>
    <t>042-283-4502</t>
  </si>
  <si>
    <t>042-283-4503</t>
  </si>
  <si>
    <t>박승택</t>
  </si>
  <si>
    <t>대전광역시 동구 옥천로 321 (삼정동)</t>
  </si>
  <si>
    <t>pst4972@naver.com</t>
  </si>
  <si>
    <t>010-2439-3900</t>
  </si>
  <si>
    <t>042-282-3004</t>
  </si>
  <si>
    <t>삼보자동차공업사</t>
  </si>
  <si>
    <t>신형철</t>
  </si>
  <si>
    <t>대전광역시 동구 옥천로 273 (삼정동)</t>
  </si>
  <si>
    <t>rcn27x@nate.com</t>
  </si>
  <si>
    <t>010-2222-4910</t>
  </si>
  <si>
    <t>042-284-4910</t>
  </si>
  <si>
    <t>042-283-4910</t>
  </si>
  <si>
    <t>하늘자동차공업사</t>
  </si>
  <si>
    <t>김진형</t>
  </si>
  <si>
    <t>대전광역시 동구 옥천로 273, 4층 (삼정동)</t>
  </si>
  <si>
    <t>gksmf2605@hanmail.net</t>
  </si>
  <si>
    <t>010-6422-2605</t>
  </si>
  <si>
    <t>042-284-2605</t>
  </si>
  <si>
    <t>042-284-2606</t>
  </si>
  <si>
    <t>대전특장공업</t>
  </si>
  <si>
    <t>이시섭</t>
  </si>
  <si>
    <t>대전광역시 대덕구 신탄진로 349 (와동)</t>
  </si>
  <si>
    <t>042-583-8633</t>
  </si>
  <si>
    <t>042-624-8633</t>
  </si>
  <si>
    <t>(주)1급금호자동차정비</t>
  </si>
  <si>
    <t>대전광역시 대덕구 신탄진로 319 (와동)</t>
  </si>
  <si>
    <t>전춘식</t>
  </si>
  <si>
    <t>bdj3728@naver.com</t>
  </si>
  <si>
    <t>홍준호</t>
  </si>
  <si>
    <t>010-9234-8630</t>
  </si>
  <si>
    <t>042-634-1122</t>
  </si>
  <si>
    <t>0114086004@hanmail.net</t>
  </si>
  <si>
    <t>만년종합정비(주)</t>
  </si>
  <si>
    <t>김홍동, 윤현석</t>
  </si>
  <si>
    <t>대전광역시 서구 월드컵대로484번길 148-16 (월평동)</t>
  </si>
  <si>
    <t>(주)월평정비검사장</t>
  </si>
  <si>
    <t>대전광역시 서구 월드컵대로484번길 148-4 (월평동)</t>
  </si>
  <si>
    <t>전무</t>
  </si>
  <si>
    <t>김정부</t>
  </si>
  <si>
    <t>010-3455-3040</t>
  </si>
  <si>
    <t>042-528-9700</t>
  </si>
  <si>
    <t>도안자동차공업사</t>
  </si>
  <si>
    <t>대전광역시 서구 월드컵대로484번안길 34 (월평동)</t>
  </si>
  <si>
    <t>010-5362-4894</t>
  </si>
  <si>
    <t>산내모터스</t>
  </si>
  <si>
    <t>황규선</t>
  </si>
  <si>
    <t>대전광역시 동구 산내로 1400-1 (대성동)</t>
  </si>
  <si>
    <t>박주용</t>
  </si>
  <si>
    <t>010-5326-9960</t>
  </si>
  <si>
    <t>042-272-3426</t>
  </si>
  <si>
    <t>042-272-5048</t>
  </si>
  <si>
    <t>우리모터스주식회사</t>
  </si>
  <si>
    <t>young444@nate.com</t>
  </si>
  <si>
    <t>남대전서비스기아오토큐 주식회사</t>
  </si>
  <si>
    <t>장영우</t>
  </si>
  <si>
    <t>대전광역시 동구 대전로 265 (대성동)</t>
  </si>
  <si>
    <t>jyu9839@hanmail.net</t>
  </si>
  <si>
    <t>042-282-1500</t>
  </si>
  <si>
    <t>한미례</t>
  </si>
  <si>
    <t>대전광역시 동구 대전로 277-12 (대성동)</t>
  </si>
  <si>
    <t>miye2430@naver.com</t>
  </si>
  <si>
    <t>김문규</t>
  </si>
  <si>
    <t>010-9554-4522</t>
  </si>
  <si>
    <t>042-282-1552</t>
  </si>
  <si>
    <t>042-284-1552</t>
  </si>
  <si>
    <t>주식회사 아이엘사이언스</t>
  </si>
  <si>
    <t>충청남도 천안시 동남구 수신면 장산동길 32 (장산리)</t>
  </si>
  <si>
    <t>이강덕</t>
  </si>
  <si>
    <t>010-3432-1892</t>
  </si>
  <si>
    <t>041-415-2060</t>
  </si>
  <si>
    <t>041-415-1500</t>
  </si>
  <si>
    <t>천공엔지니어링 주식회사</t>
  </si>
  <si>
    <t>김방재</t>
  </si>
  <si>
    <t>충청남도 천안시 동남구 풍세면 미죽1길 63 (미죽리)</t>
  </si>
  <si>
    <t>ck8906@hanmail.net</t>
  </si>
  <si>
    <t>010-6422-8906</t>
  </si>
  <si>
    <t>041-571-0951</t>
  </si>
  <si>
    <t>041-571-0952</t>
  </si>
  <si>
    <t>김준섭</t>
  </si>
  <si>
    <t>소장</t>
  </si>
  <si>
    <t>나채호</t>
  </si>
  <si>
    <t>010-3144-4803</t>
  </si>
  <si>
    <t>성일테크(주)당진공장</t>
  </si>
  <si>
    <t>황일곤</t>
  </si>
  <si>
    <t>충청남도 당진시 석문면 산단3로2길 19 (통정리)</t>
  </si>
  <si>
    <t>sighwang@hanmail.net</t>
  </si>
  <si>
    <t>김보성</t>
  </si>
  <si>
    <t>010-9146-6015</t>
  </si>
  <si>
    <t>070-4250-3949</t>
  </si>
  <si>
    <t>041-354-1503</t>
  </si>
  <si>
    <t>주식회사 브이에스테크</t>
  </si>
  <si>
    <t>이명근</t>
  </si>
  <si>
    <t>충청남도 천안시 서북구 성환읍 연암로 149 (수향리)</t>
  </si>
  <si>
    <t>vstech3700@naver.com</t>
  </si>
  <si>
    <t>010-4577-7000</t>
  </si>
  <si>
    <t>041-583-3700</t>
  </si>
  <si>
    <t>041-583-3703</t>
  </si>
  <si>
    <t>(주)신태양 화성공장</t>
  </si>
  <si>
    <t>박용복, 박지종</t>
  </si>
  <si>
    <t>sty2355@daum.net</t>
  </si>
  <si>
    <t>이명섭</t>
  </si>
  <si>
    <t>010-8913-6228</t>
  </si>
  <si>
    <t>031-353-9571</t>
  </si>
  <si>
    <t>031-353-9570</t>
  </si>
  <si>
    <t>어썸치과기공소</t>
  </si>
  <si>
    <t>(주)유성현대서비스</t>
  </si>
  <si>
    <t>대전광역시 유성구 한밭대로 398 (궁동)</t>
  </si>
  <si>
    <t>jjs2627@hanmail.net</t>
  </si>
  <si>
    <t>정진숙</t>
  </si>
  <si>
    <t>010-8914-5794</t>
  </si>
  <si>
    <t>042-824-4972</t>
  </si>
  <si>
    <t>042-824-4975</t>
  </si>
  <si>
    <t>케이지모빌리티유성서비스센터 주식회사</t>
  </si>
  <si>
    <t>임광재</t>
  </si>
  <si>
    <t>대전광역시 유성구 월드컵대로 67-6 (장대동)</t>
  </si>
  <si>
    <t>kjyim2000@hanmail.net</t>
  </si>
  <si>
    <t>042-825-5582</t>
  </si>
  <si>
    <t>042-825-8583</t>
  </si>
  <si>
    <t>아크로공업사</t>
  </si>
  <si>
    <t>이병찬</t>
  </si>
  <si>
    <t>대전광역시 유성구 한밭대로 17 (구암동)</t>
  </si>
  <si>
    <t>경리과장</t>
  </si>
  <si>
    <t>충청남도 천안시 서북구 검은들3길 42, 602호 (불당동, C&amp;J타워빌딩)</t>
  </si>
  <si>
    <t>소장(대표)</t>
  </si>
  <si>
    <t>010-9030-0252</t>
  </si>
  <si>
    <t>041-575-2857</t>
  </si>
  <si>
    <t>041-562-2806</t>
  </si>
  <si>
    <t>건영포장(주)</t>
  </si>
  <si>
    <t>이건승</t>
  </si>
  <si>
    <t>충청남도 아산시 음봉면 연암산로 42 (동암리)</t>
  </si>
  <si>
    <t>gy5230@naver.com</t>
  </si>
  <si>
    <t>이재훈</t>
  </si>
  <si>
    <t>010-9429-1655</t>
  </si>
  <si>
    <t>041-532-5230</t>
  </si>
  <si>
    <t>041-532-3211</t>
  </si>
  <si>
    <t>경기도 평택시 비전동 1001-1</t>
  </si>
  <si>
    <t>dongguk2019@naver.com</t>
  </si>
  <si>
    <t>김수학</t>
  </si>
  <si>
    <t>010-9467-2243</t>
  </si>
  <si>
    <t>031-618-6881</t>
  </si>
  <si>
    <t>031-618-7898</t>
  </si>
  <si>
    <t>권철진</t>
  </si>
  <si>
    <t>충청남도 서산시 해미면 신성로 330-1 (기지리)</t>
  </si>
  <si>
    <t>현장소장</t>
  </si>
  <si>
    <t>이재하</t>
  </si>
  <si>
    <t>010-6795-5335</t>
  </si>
  <si>
    <t>뉴월드마스터</t>
  </si>
  <si>
    <t>박성수</t>
  </si>
  <si>
    <t>대전광역시 유성구 원내로 69-8 (원내동)</t>
  </si>
  <si>
    <t>sunsuga1970@naver.com</t>
  </si>
  <si>
    <t>대전광역시 유성구 유성대로 26-26 (원내동)</t>
  </si>
  <si>
    <t>명원기업</t>
  </si>
  <si>
    <t>강명근</t>
  </si>
  <si>
    <t>대전광역시 유성구 학하북로 65 (학하동)</t>
  </si>
  <si>
    <t>myungw2020@naver.vcom</t>
  </si>
  <si>
    <t>042-826-8572</t>
  </si>
  <si>
    <t>042-826-8574</t>
  </si>
  <si>
    <t>대전광역시 유성구 원계산로 238-33 (계산동)</t>
  </si>
  <si>
    <t>최석재</t>
  </si>
  <si>
    <t>경기도 화성시 송산면 송산서로239번길 45-33 (지화리)</t>
  </si>
  <si>
    <t>odm8684@naver.com</t>
  </si>
  <si>
    <t>김청미</t>
  </si>
  <si>
    <t>010-2286-8023</t>
  </si>
  <si>
    <t>031-356-4596</t>
  </si>
  <si>
    <t>031-356-4597</t>
  </si>
  <si>
    <t>김건남</t>
  </si>
  <si>
    <t>충청남도 천안시 동남구 성남면 성남로 230-21 (용원리)</t>
  </si>
  <si>
    <t>sonata8715@hanmail.net</t>
  </si>
  <si>
    <t>010-9925-7260</t>
  </si>
  <si>
    <t>041-555-7260</t>
  </si>
  <si>
    <t>041-556-7261</t>
  </si>
  <si>
    <t>한국지엠신탄진서비스센터(주)</t>
  </si>
  <si>
    <t>대전광역시 대덕구 상서당1길 7 (상서동)</t>
  </si>
  <si>
    <t>대전광역시 대덕구 상서당1길 18 (상서동)</t>
  </si>
  <si>
    <t>진성자동차공업사</t>
  </si>
  <si>
    <t>김진호</t>
  </si>
  <si>
    <t>대전광역시 대덕구 신탄진로 542 (상서동)</t>
  </si>
  <si>
    <t>khk4477@hanmail.net</t>
  </si>
  <si>
    <t>042-932-4477</t>
  </si>
  <si>
    <t>042-936-4477</t>
  </si>
  <si>
    <t>이경원</t>
  </si>
  <si>
    <t>대전광역시 대덕구 신탄진로 566 (상서동)</t>
  </si>
  <si>
    <t>010-8635-4241</t>
  </si>
  <si>
    <t>042-936-3388</t>
  </si>
  <si>
    <t>042-936-4500</t>
  </si>
  <si>
    <t>양진형</t>
  </si>
  <si>
    <t>대전광역시 서구 대덕대로 69-11 (괴정동)</t>
  </si>
  <si>
    <t>21cm0203@naver.com</t>
  </si>
  <si>
    <t>010-2448-4848</t>
  </si>
  <si>
    <t>042-527-0203</t>
  </si>
  <si>
    <t>042-527-0005</t>
  </si>
  <si>
    <t>(주)신이십일세기자동차정비</t>
  </si>
  <si>
    <t>김선기</t>
  </si>
  <si>
    <t>대전광역시 서구 대덕대로 67 (괴정동)</t>
  </si>
  <si>
    <t>jks2513@naver.com</t>
  </si>
  <si>
    <t>이현우</t>
  </si>
  <si>
    <t>010-9043-7066</t>
  </si>
  <si>
    <t>042-532-2121</t>
  </si>
  <si>
    <t>042-531-5465</t>
  </si>
  <si>
    <t>(주)한스오토스</t>
  </si>
  <si>
    <t>대전광역시 서구 혜천로 36 (정림동)</t>
  </si>
  <si>
    <t>042-582-4662</t>
  </si>
  <si>
    <t>042-582-4661</t>
  </si>
  <si>
    <t>(주)청모터스</t>
  </si>
  <si>
    <t>대전광역시 서구 복수북로 1 (정림동)</t>
  </si>
  <si>
    <t>신유승자동차공업사</t>
  </si>
  <si>
    <t>배영일</t>
  </si>
  <si>
    <t>대전광역시 대덕구 신탄진로 375 (와동, 대형물류)</t>
  </si>
  <si>
    <t>042-841-3833</t>
  </si>
  <si>
    <t>시온모터스</t>
  </si>
  <si>
    <t>지봉춘</t>
  </si>
  <si>
    <t>wlqhdcns12@naver.com</t>
  </si>
  <si>
    <t>010-9548-7588</t>
  </si>
  <si>
    <t>042-672-7588</t>
  </si>
  <si>
    <t>042-672-7688</t>
  </si>
  <si>
    <t>대전광역시 대덕구 대화로52번안길 76 (대화동)</t>
  </si>
  <si>
    <t>한반도1급자동차공업사</t>
  </si>
  <si>
    <t>홍돈기</t>
  </si>
  <si>
    <t>대전광역시 대덕구 대화로52번길 162 (대화동)</t>
  </si>
  <si>
    <t>주식회사 경동폴리움 가산</t>
  </si>
  <si>
    <t>충청남도 아산시 영인면 아산호로 331 (백석포리)</t>
  </si>
  <si>
    <t>041-539-8114</t>
  </si>
  <si>
    <t>041-543-8119</t>
  </si>
  <si>
    <t>한경국립대학교</t>
  </si>
  <si>
    <t>이원희</t>
  </si>
  <si>
    <t>경기도 안성시 중앙로 327 (석정동, 한경대학교)</t>
  </si>
  <si>
    <t>주무관</t>
  </si>
  <si>
    <t>031-8046-4122</t>
  </si>
  <si>
    <t>한강건설 주식회사 22-충-육-26C 시설공사</t>
  </si>
  <si>
    <t>이민수</t>
  </si>
  <si>
    <t>hg01151@naver.com</t>
  </si>
  <si>
    <t>손주환</t>
  </si>
  <si>
    <t>010-4666-3612</t>
  </si>
  <si>
    <t>041-665-8411</t>
  </si>
  <si>
    <t>041-669-8411</t>
  </si>
  <si>
    <t>선진파워테크 주식회사</t>
  </si>
  <si>
    <t>권성우</t>
  </si>
  <si>
    <t>tryagainlee@sungin21.co.kr</t>
  </si>
  <si>
    <t>이상무</t>
  </si>
  <si>
    <t>010-2674-8978</t>
  </si>
  <si>
    <t>041-553-1800</t>
  </si>
  <si>
    <t>041-553-2112</t>
  </si>
  <si>
    <t>국립농업과학원</t>
  </si>
  <si>
    <t>dbal8055@korea.kr</t>
  </si>
  <si>
    <t>안유미</t>
  </si>
  <si>
    <t>010-3194-8055</t>
  </si>
  <si>
    <t>063-238-2243</t>
  </si>
  <si>
    <t>063-238-3814</t>
  </si>
  <si>
    <t>현테크</t>
  </si>
  <si>
    <t>유지만</t>
  </si>
  <si>
    <t>youjm33@naver.com</t>
  </si>
  <si>
    <t>010-6422-6702</t>
  </si>
  <si>
    <t>041-583-1871</t>
  </si>
  <si>
    <t>041-583-1872</t>
  </si>
  <si>
    <t>이문형</t>
  </si>
  <si>
    <t>충청남도 아산시 배방읍 장재리 2136</t>
  </si>
  <si>
    <t>chosk1212@hanmail.net</t>
  </si>
  <si>
    <t>조성건</t>
  </si>
  <si>
    <t>010-5417-1794</t>
  </si>
  <si>
    <t>더보스톤치과병원</t>
  </si>
  <si>
    <t>원태희</t>
  </si>
  <si>
    <t>충청남도 천안시 서북구 불당33길 26 (불당동)</t>
  </si>
  <si>
    <t>tax@theboston.co.kr</t>
  </si>
  <si>
    <t>041-555-2879</t>
  </si>
  <si>
    <t>041-558-4001</t>
  </si>
  <si>
    <t>(주)쓰리디치과기공소</t>
  </si>
  <si>
    <t>3ddentallab1@naver.com</t>
  </si>
  <si>
    <t>041-555-2878</t>
  </si>
  <si>
    <t>(주) 유성</t>
  </si>
  <si>
    <t>정성욱</t>
  </si>
  <si>
    <t>ys8817@yusungvalve.co.kr</t>
  </si>
  <si>
    <t>주임</t>
  </si>
  <si>
    <t>041-588-8817</t>
  </si>
  <si>
    <t>041-588-8819</t>
  </si>
  <si>
    <t>주식회사 유성기술</t>
  </si>
  <si>
    <t>정동철</t>
  </si>
  <si>
    <t>충청남도 천안시 서북구 직산읍 군수1길 96 (군서리)</t>
  </si>
  <si>
    <t>태성이엔지 주식회사</t>
  </si>
  <si>
    <t>채종헌</t>
  </si>
  <si>
    <t>충청남도 아산시 둔포면 아산밸리로 89 (운용리)</t>
  </si>
  <si>
    <t>tsung2021@naver.com</t>
  </si>
  <si>
    <t>양병옥</t>
  </si>
  <si>
    <t>010-9189-5641</t>
  </si>
  <si>
    <t>041-547-6118</t>
  </si>
  <si>
    <t>041-547-6117</t>
  </si>
  <si>
    <t>롯데건설(주)이촌현대아파트 리모델링현장</t>
  </si>
  <si>
    <t>박현철</t>
  </si>
  <si>
    <t>서울특별시 용산구 이촌로 303 (이촌동, 현대아파트)</t>
  </si>
  <si>
    <t>caibe@naver.com</t>
  </si>
  <si>
    <t>이하니</t>
  </si>
  <si>
    <t>010-5065-7922</t>
  </si>
  <si>
    <t>02-798-8646</t>
  </si>
  <si>
    <t>02-798-8647</t>
  </si>
  <si>
    <t>대전광역시 대덕구 한밭대로 1088 (중리동)</t>
  </si>
  <si>
    <t>명품모터스</t>
  </si>
  <si>
    <t>오치구</t>
  </si>
  <si>
    <t>mp4971@naver.com</t>
  </si>
  <si>
    <t>042-637-4971</t>
  </si>
  <si>
    <t>042-637-4970</t>
  </si>
  <si>
    <t>믿음정비공업사</t>
  </si>
  <si>
    <t>정영란</t>
  </si>
  <si>
    <t>대전광역시 대덕구 아리랑로55번길 78 (신대동)</t>
  </si>
  <si>
    <t>youngran4567@naver.com</t>
  </si>
  <si>
    <t>042-637-1002</t>
  </si>
  <si>
    <t>042-631-1003</t>
  </si>
  <si>
    <t>대전광역시 대덕구 갑천도시고속도로 1079 (신대동)</t>
  </si>
  <si>
    <t>삼우특장</t>
  </si>
  <si>
    <t>남수현</t>
  </si>
  <si>
    <t>대전광역시 동구 하소중로 72 (하소동)</t>
  </si>
  <si>
    <t>samwoo0815@naver.com</t>
  </si>
  <si>
    <t>010-5405-3838</t>
  </si>
  <si>
    <t>042-933-2800</t>
  </si>
  <si>
    <t>042-933-2813</t>
  </si>
  <si>
    <t>박흥수</t>
  </si>
  <si>
    <t>대전광역시 동구 대전로 723-8 (인동)</t>
  </si>
  <si>
    <t>jsmotorsdj@naver.com</t>
  </si>
  <si>
    <t>042-284-4974</t>
  </si>
  <si>
    <t>042-284-4975</t>
  </si>
  <si>
    <t>주식회사 에펠오토서비스</t>
  </si>
  <si>
    <t>정성윤</t>
  </si>
  <si>
    <t>대전광역시 동구 대전로 707 (인동)</t>
  </si>
  <si>
    <t>042-282-3008</t>
  </si>
  <si>
    <t>042-284-7008</t>
  </si>
  <si>
    <t>김상희, 정성윤</t>
  </si>
  <si>
    <t>leere707@naver.com</t>
  </si>
  <si>
    <t>042-284-4971</t>
  </si>
  <si>
    <t>042-285-4973</t>
  </si>
  <si>
    <t>박흥준</t>
  </si>
  <si>
    <t>대전광역시 동구 새울로 58-15 (용운동)</t>
  </si>
  <si>
    <t>phj8858@daum.net</t>
  </si>
  <si>
    <t>042-282-7008</t>
  </si>
  <si>
    <t>솔루스(주)</t>
  </si>
  <si>
    <t>강연숙</t>
  </si>
  <si>
    <t>sdmccv@naver.com</t>
  </si>
  <si>
    <t>신지원</t>
  </si>
  <si>
    <t>010-6483-0072</t>
  </si>
  <si>
    <t>041-522-7072</t>
  </si>
  <si>
    <t>041-522-7074</t>
  </si>
  <si>
    <t>국립해양생물자원관</t>
  </si>
  <si>
    <t>충청남도 서천군 장항읍 장산로101번길 75 (송림리, 국립해양생물자원관)</t>
  </si>
  <si>
    <t>이예솔</t>
  </si>
  <si>
    <t>010-3386-6325</t>
  </si>
  <si>
    <t>041-950-0680</t>
  </si>
  <si>
    <t>041-950-0682</t>
  </si>
  <si>
    <t>충청남도 홍성의료원</t>
  </si>
  <si>
    <t>김건식</t>
  </si>
  <si>
    <t>충청남도 홍성군 홍성읍 조양로 224 (고암리)</t>
  </si>
  <si>
    <t xml:space="preserve">pill5454@hsmc.or.kr </t>
  </si>
  <si>
    <t>조성필</t>
  </si>
  <si>
    <t>010-3128-0875</t>
  </si>
  <si>
    <t>041-630-6261</t>
  </si>
  <si>
    <t>041-633-6119</t>
  </si>
  <si>
    <t>조춘희</t>
  </si>
  <si>
    <t>충청남도 천안시 서북구 입장면 양대기로길 89 (기로리, 한국생산기술연구원)</t>
  </si>
  <si>
    <t>k1273s@naver.com</t>
  </si>
  <si>
    <t>안전과장</t>
  </si>
  <si>
    <t>고상순</t>
  </si>
  <si>
    <t>(주)동승 JW메리어트 동대문스퀘어서울</t>
  </si>
  <si>
    <t>선진정공(주)</t>
  </si>
  <si>
    <t>박성수, 박현진</t>
  </si>
  <si>
    <t>충청남도 천안시 동남구 성남면 신사운전길 199 (신사리)</t>
  </si>
  <si>
    <t>tryagainlee@sunjin21.co.kr</t>
  </si>
  <si>
    <t>최우</t>
  </si>
  <si>
    <t>세종특별자치시 전의면 동신길 144 (신정리)</t>
  </si>
  <si>
    <t>홍다영</t>
  </si>
  <si>
    <t>010-9953-6065</t>
  </si>
  <si>
    <t>044-865-5937</t>
  </si>
  <si>
    <t>044-865-5938</t>
  </si>
  <si>
    <t>르노코리아자동차지정정비센터대덕정비(주)</t>
  </si>
  <si>
    <t>대전광역시 대덕구 신일동로33번길 85 (신일동)</t>
  </si>
  <si>
    <t>042-936-7777</t>
  </si>
  <si>
    <t>덕승1급자동차공업사</t>
  </si>
  <si>
    <t>대전광역시 대덕구 산업단지로87번길 21 (신일동)</t>
  </si>
  <si>
    <t>010-4433-5254</t>
  </si>
  <si>
    <t>010-2489-8004</t>
  </si>
  <si>
    <t>010-5092-0364</t>
  </si>
  <si>
    <t>010-5408-5876</t>
  </si>
  <si>
    <t>010-8033-5459</t>
  </si>
  <si>
    <t>김용이</t>
  </si>
  <si>
    <t>010-9346-8757</t>
  </si>
  <si>
    <t>이종식</t>
  </si>
  <si>
    <t>010-5108-2591</t>
  </si>
  <si>
    <t>김이수</t>
  </si>
  <si>
    <t>010-3402-0884</t>
  </si>
  <si>
    <t>지혁</t>
  </si>
  <si>
    <t>042-631-6705</t>
  </si>
  <si>
    <t>충청남도 공주의료원</t>
  </si>
  <si>
    <t>임수흠</t>
  </si>
  <si>
    <t>충청남도 공주시 무령로 77 (웅진동, 공주의료원)</t>
  </si>
  <si>
    <t>gjmc1111@naver.com</t>
  </si>
  <si>
    <t>041-962-1251</t>
  </si>
  <si>
    <t>041-962-1219</t>
  </si>
  <si>
    <t>서울특별시 종로구 청계천로 279 (종로6가)</t>
  </si>
  <si>
    <t>02-2276-3174</t>
  </si>
  <si>
    <t>02-2276-3001</t>
  </si>
  <si>
    <t>계산서
e-mail</t>
    <phoneticPr fontId="2" type="noConversion"/>
  </si>
  <si>
    <t>대전광역시 서구 계룡로232번길 163 (월평동)</t>
  </si>
  <si>
    <t>042-522-2285</t>
  </si>
  <si>
    <t>042-536-4052</t>
  </si>
  <si>
    <t>대전광역시 서구 계룡로232번길 157 (월평동)</t>
  </si>
  <si>
    <t>042-522-8452</t>
  </si>
  <si>
    <t>에스더블유기업 주식회사</t>
  </si>
  <si>
    <t>안경호, 최한석</t>
  </si>
  <si>
    <t>대전광역시 서구 계룡로232번길 149 (월평동)</t>
  </si>
  <si>
    <t>042-528-1800</t>
  </si>
  <si>
    <t>042-528-1833</t>
  </si>
  <si>
    <t>주식회사 엠원1급정비검사소</t>
  </si>
  <si>
    <t>대전광역시 서구 월드컵대로484번길 82-20 (월평동)</t>
  </si>
  <si>
    <t>최기홍</t>
  </si>
  <si>
    <t>042-255-4119</t>
  </si>
  <si>
    <t>제이비엘(JEIL BEST LABEL)</t>
  </si>
  <si>
    <t>경기도 평택시 청북읍 백봉길 114-32 (어연리)</t>
  </si>
  <si>
    <t>031-653-1186</t>
  </si>
  <si>
    <t>031-653-1189</t>
  </si>
  <si>
    <t>(주)엘앤피</t>
  </si>
  <si>
    <t>충청남도 당진시 면천면 산업단지길 31 (문봉리)</t>
  </si>
  <si>
    <t>강병영</t>
  </si>
  <si>
    <t>041-356-9355</t>
  </si>
  <si>
    <t>041-356-9356</t>
  </si>
  <si>
    <t>briankby@naver.com</t>
  </si>
  <si>
    <t>041-552-9287</t>
  </si>
  <si>
    <t>041-552-9286</t>
  </si>
  <si>
    <t>손석환</t>
  </si>
  <si>
    <t>충청남도 천안시 서북구 성환읍 우신새터길 40 (우신리)</t>
  </si>
  <si>
    <t>041-583-8305</t>
  </si>
  <si>
    <t>041-582-8305</t>
  </si>
  <si>
    <t>010-3568-8305</t>
  </si>
  <si>
    <t>sonsh61@nate.com</t>
  </si>
  <si>
    <t>입 금 액</t>
    <phoneticPr fontId="2" type="noConversion"/>
  </si>
  <si>
    <t>동성1급자동차공업사</t>
  </si>
  <si>
    <t>대전광역시 대덕구 방두말3길 14 (평촌동)</t>
  </si>
  <si>
    <t>최미정</t>
  </si>
  <si>
    <t>042-933-9969</t>
  </si>
  <si>
    <t>ml3995@naver.com</t>
  </si>
  <si>
    <t>임우빈</t>
  </si>
  <si>
    <t>대전광역시 대덕구 장동로 37 (와동)</t>
  </si>
  <si>
    <t>042-633-6665</t>
  </si>
  <si>
    <t>042-634-4441</t>
  </si>
  <si>
    <t>010-9616-2997</t>
  </si>
  <si>
    <t>이규희</t>
  </si>
  <si>
    <t>대전광역시 대덕구 대전로1397번안길 67 (읍내동)</t>
  </si>
  <si>
    <t>042-633-7182</t>
  </si>
  <si>
    <t>042-633-7184</t>
  </si>
  <si>
    <t>010-5403-1513</t>
  </si>
  <si>
    <t>gosi67@naver.com</t>
  </si>
  <si>
    <t>(자)유승기업</t>
  </si>
  <si>
    <t>장정민</t>
  </si>
  <si>
    <t>대전광역시 서구 계룡로 510 (탄방동)</t>
  </si>
  <si>
    <t>042-523-0033</t>
  </si>
  <si>
    <t>042-527-7611</t>
  </si>
  <si>
    <t>010-3591-3291</t>
  </si>
  <si>
    <t>아산피앤피(주)</t>
  </si>
  <si>
    <t>이병길, 이건우</t>
  </si>
  <si>
    <t>041-541-5711</t>
  </si>
  <si>
    <t>041-541-5715</t>
  </si>
  <si>
    <t>한솔지에스</t>
  </si>
  <si>
    <t>충청남도 천안시 서북구 직산읍 상덕2길 2 (자은가리)</t>
  </si>
  <si>
    <t>김효식</t>
  </si>
  <si>
    <t>041-553-1026</t>
  </si>
  <si>
    <t>041-552-1026</t>
  </si>
  <si>
    <t>010-5406-9859</t>
  </si>
  <si>
    <t>cacao003@hansolgs.com</t>
  </si>
  <si>
    <t>중앙대학교 다빈치캠퍼스</t>
  </si>
  <si>
    <t>박상규</t>
  </si>
  <si>
    <t>031-670-4962</t>
  </si>
  <si>
    <t>031-676-8237</t>
  </si>
  <si>
    <t>유태준</t>
  </si>
  <si>
    <t>010-6556-7900</t>
  </si>
  <si>
    <t>tjryu@cau.ac.kr</t>
  </si>
  <si>
    <t>에너에버배터리솔루션(주)완주공장</t>
  </si>
  <si>
    <t>신상기</t>
  </si>
  <si>
    <t>063-261-0080</t>
  </si>
  <si>
    <t>063-261-0081</t>
  </si>
  <si>
    <t>전태수</t>
  </si>
  <si>
    <t>010-2840-9407</t>
  </si>
  <si>
    <t>jts0528@enerever.com</t>
  </si>
  <si>
    <t>주식회사 소닉스비오엠</t>
  </si>
  <si>
    <t>류병일</t>
  </si>
  <si>
    <t>충청남도 천안시 서북구 2공단3로 59 (업성동)</t>
  </si>
  <si>
    <t>041-585-5701</t>
  </si>
  <si>
    <t>041-585-5703</t>
  </si>
  <si>
    <t>김성수</t>
  </si>
  <si>
    <t>010-5460-3453</t>
  </si>
  <si>
    <t>kss1014kr@naver.com</t>
  </si>
  <si>
    <t>(주)신태양 천안공장</t>
  </si>
  <si>
    <t>041-585-9571</t>
  </si>
  <si>
    <t>041-585-9570</t>
  </si>
  <si>
    <t>010-4611-6358</t>
  </si>
  <si>
    <t>dnfqhrkduddl@naver.com</t>
  </si>
  <si>
    <t>충청남도 아산시 곡교천로125번길 35 (실옥동)</t>
  </si>
  <si>
    <t>김송</t>
  </si>
  <si>
    <t>041-546-0992</t>
  </si>
  <si>
    <t>041-547-3396</t>
  </si>
  <si>
    <t>이동근</t>
  </si>
  <si>
    <t>041-545-0637</t>
  </si>
  <si>
    <t>041-545-0638</t>
  </si>
  <si>
    <t>충청남도 보령시 오천면 오천해안로 89-37 (오포리)</t>
  </si>
  <si>
    <t>010-4802-6295</t>
  </si>
  <si>
    <t>충청남도 당진시 정미면 대학로 1 (덕마리, 신성대학교)</t>
  </si>
  <si>
    <t>041-350-1082</t>
  </si>
  <si>
    <t>041-350-1085</t>
  </si>
  <si>
    <t>성백전</t>
  </si>
  <si>
    <t>010-4485-7082</t>
  </si>
  <si>
    <t>backjeon@shinsung.ac.kr</t>
  </si>
  <si>
    <t>흥진건설(주)성환3단계 하수관로 정비공사</t>
  </si>
  <si>
    <t>김병직, 서창원</t>
  </si>
  <si>
    <t>충청남도 천안시 서북구 성거읍 소우리 184-36</t>
  </si>
  <si>
    <t>041-582-5964</t>
  </si>
  <si>
    <t>041-582-5963</t>
  </si>
  <si>
    <t>이용주</t>
  </si>
  <si>
    <t>010-6310-2405</t>
  </si>
  <si>
    <t>lyju747@hanmai.net</t>
  </si>
  <si>
    <t>주식회사 제이테크놀러지</t>
  </si>
  <si>
    <t>충청남도 아산시 둔포면 봉신로 278-19 (신양리)</t>
  </si>
  <si>
    <t>지광호</t>
  </si>
  <si>
    <t>031-683-9581</t>
  </si>
  <si>
    <t>031-682-9581</t>
  </si>
  <si>
    <t>아로마라인 주식회사</t>
  </si>
  <si>
    <t>이동현</t>
  </si>
  <si>
    <t>경기도 성남시 중원구 둔촌대로466번길 16 (상대원동)</t>
  </si>
  <si>
    <t>031-734-7744</t>
  </si>
  <si>
    <t>031-734-7747</t>
  </si>
  <si>
    <t>박가람</t>
  </si>
  <si>
    <t>010-2039-1879</t>
  </si>
  <si>
    <t>csflim@csfood.com</t>
  </si>
  <si>
    <t>김기범 외 1명</t>
  </si>
  <si>
    <t>김기범</t>
  </si>
  <si>
    <t>010-3903-2987</t>
  </si>
  <si>
    <t>문진광</t>
  </si>
  <si>
    <t>해비치호텔앤드리조트 르메르디앙&amp;목시 명동</t>
  </si>
  <si>
    <t>서울특별시 중구 명동8나길 38 (충무로1가)</t>
  </si>
  <si>
    <t>02-2184-7094</t>
  </si>
  <si>
    <t>02-2184-7093</t>
  </si>
  <si>
    <t>김현주</t>
  </si>
  <si>
    <t>010-9159-5499</t>
  </si>
  <si>
    <t>Elena.Kim@marriott.com</t>
  </si>
  <si>
    <t>주식회사 드림티엔에스</t>
  </si>
  <si>
    <t>주현석</t>
  </si>
  <si>
    <t>대전광역시 유성구 테크노2로 215 (탑립동)</t>
  </si>
  <si>
    <t>042-933-2555</t>
  </si>
  <si>
    <t>042-933-8343</t>
  </si>
  <si>
    <t>010-4463-8000</t>
  </si>
  <si>
    <t>신동익</t>
  </si>
  <si>
    <t>경기도 화성시 동탄산단4길 9-34 (방교동)</t>
  </si>
  <si>
    <t>031-469-3090</t>
  </si>
  <si>
    <t>031-376-3095</t>
  </si>
  <si>
    <t>seohb@sjautomation.com</t>
  </si>
  <si>
    <t>대전</t>
    <phoneticPr fontId="2" type="noConversion"/>
  </si>
  <si>
    <t>기타</t>
    <phoneticPr fontId="2" type="noConversion"/>
  </si>
  <si>
    <t>노아</t>
  </si>
  <si>
    <t>전은미</t>
  </si>
  <si>
    <t>충청남도 천안시 서북구 직산읍 부송로 136 (마정리)</t>
  </si>
  <si>
    <t>041-566-5507</t>
  </si>
  <si>
    <t>041-566-5506</t>
  </si>
  <si>
    <t>김경순 외 1명</t>
  </si>
  <si>
    <t>대전광역시 동구 산내로1352번길 15 (낭월동)</t>
  </si>
  <si>
    <t>(주)경동원 아산공장</t>
  </si>
  <si>
    <t>041-539-8181</t>
  </si>
  <si>
    <t>세종특별자치시 전동면 노장공단길 25-9 (노장리)</t>
  </si>
  <si>
    <t>044-864-2340</t>
  </si>
  <si>
    <t>044-863-2330</t>
  </si>
  <si>
    <t>meng3249@naver.com</t>
  </si>
  <si>
    <t>박화주</t>
  </si>
  <si>
    <t>대전광역시 대덕구 신탄진로583번길 20 (상서동)</t>
  </si>
  <si>
    <t>042-931-5236</t>
  </si>
  <si>
    <t>042-931-5237</t>
  </si>
  <si>
    <t>041-585-0086</t>
  </si>
  <si>
    <t>041-585-0087</t>
  </si>
  <si>
    <t>김경택</t>
  </si>
  <si>
    <t>010-7162-7218</t>
  </si>
  <si>
    <t>kptech0086@nate.com</t>
  </si>
  <si>
    <t>의료법인 삼광의료재단</t>
  </si>
  <si>
    <t>황태국</t>
  </si>
  <si>
    <t>서울특별시 서초구 바우뫼로41길 57 (양재동, 삼광빌딩)</t>
  </si>
  <si>
    <t>02-3497-5734</t>
  </si>
  <si>
    <t>010-9865-0930</t>
  </si>
  <si>
    <t>rekim@smlab.co.kr</t>
  </si>
  <si>
    <t>042-824-8365</t>
  </si>
  <si>
    <t>010-4201-4275</t>
  </si>
  <si>
    <t>sbkim2@smlab.co.kr</t>
  </si>
  <si>
    <t>박지훈, 이학선</t>
  </si>
  <si>
    <t>경기도 화성시 팔탄면 온천로 16-16 (덕우리)</t>
  </si>
  <si>
    <t>담당자
e-mail</t>
    <phoneticPr fontId="2" type="noConversion"/>
  </si>
  <si>
    <t>측정일자</t>
    <phoneticPr fontId="4" type="noConversion"/>
  </si>
  <si>
    <t>주식회사 경동폴리움</t>
  </si>
  <si>
    <t>(주)삼양건설환경연구소</t>
  </si>
  <si>
    <t>(주)태원종합건설 23-A-00부대시설공사</t>
  </si>
  <si>
    <t>세종특별자치시 부강면 부강리 5번지</t>
  </si>
  <si>
    <t>강희용</t>
  </si>
  <si>
    <t>010-5431-9709</t>
  </si>
  <si>
    <t>sinsung6505@naver.com</t>
  </si>
  <si>
    <t>이의환, 박정훈</t>
  </si>
  <si>
    <t>대전광역시 서구 가수원로 39, 2층, 5층 (가수원동, 삼양빌딩)</t>
  </si>
  <si>
    <t>042-533-6270</t>
  </si>
  <si>
    <t>042-531-6270</t>
  </si>
  <si>
    <t>010-4427-6050</t>
  </si>
  <si>
    <t>syeng92@hanmail.net</t>
  </si>
  <si>
    <t>(주)두원전자</t>
  </si>
  <si>
    <t>충청남도 아산시 영인면 월선길 4-16 (월선리)</t>
  </si>
  <si>
    <t>김종완</t>
  </si>
  <si>
    <t>041-541-2122</t>
  </si>
  <si>
    <t>이동엽</t>
  </si>
  <si>
    <t>010-6289-8617</t>
  </si>
  <si>
    <t>ldy@dwdec.kr</t>
  </si>
  <si>
    <t>도명건설(주)축구종합센터 관로개량 및 신설공사</t>
  </si>
  <si>
    <t>오문영</t>
  </si>
  <si>
    <t>충청남도 천안시 서북구 성거읍 송남리 26</t>
  </si>
  <si>
    <t>남부자동차공업(주)</t>
  </si>
  <si>
    <t>양승희</t>
  </si>
  <si>
    <t>042-285-5200</t>
  </si>
  <si>
    <t>042-285-5203</t>
  </si>
  <si>
    <t>현대요양병원</t>
  </si>
  <si>
    <t>박선희</t>
  </si>
  <si>
    <t>충청남도 공주시 번영2로 18-10 (신관동)</t>
  </si>
  <si>
    <t>041-850-7559</t>
  </si>
  <si>
    <t>041-854-5914</t>
  </si>
  <si>
    <t>김형기</t>
  </si>
  <si>
    <t>010-9424-7346</t>
  </si>
  <si>
    <t>kjhd00@gmail.com</t>
  </si>
  <si>
    <t>직책</t>
    <phoneticPr fontId="4" type="noConversion"/>
  </si>
  <si>
    <t>휴대폰</t>
    <phoneticPr fontId="4" type="noConversion"/>
  </si>
  <si>
    <t>사업자번호</t>
  </si>
  <si>
    <t>산재관리번호</t>
  </si>
  <si>
    <t>대표자</t>
    <phoneticPr fontId="4" type="noConversion"/>
  </si>
  <si>
    <t>관할청</t>
    <phoneticPr fontId="4" type="noConversion"/>
  </si>
  <si>
    <t>주소</t>
    <phoneticPr fontId="4" type="noConversion"/>
  </si>
  <si>
    <t>Fax</t>
    <phoneticPr fontId="4" type="noConversion"/>
  </si>
  <si>
    <t>업종</t>
  </si>
  <si>
    <t>22하</t>
    <phoneticPr fontId="4" type="noConversion"/>
  </si>
  <si>
    <t>23상</t>
    <phoneticPr fontId="4" type="noConversion"/>
  </si>
  <si>
    <t>23하</t>
    <phoneticPr fontId="4" type="noConversion"/>
  </si>
  <si>
    <t>24상</t>
    <phoneticPr fontId="4" type="noConversion"/>
  </si>
  <si>
    <t>24하</t>
    <phoneticPr fontId="4" type="noConversion"/>
  </si>
  <si>
    <t>21187130856</t>
  </si>
  <si>
    <t>정봉휘</t>
  </si>
  <si>
    <t>강릉</t>
    <phoneticPr fontId="4" type="noConversion"/>
  </si>
  <si>
    <t>건설</t>
    <phoneticPr fontId="4" type="noConversion"/>
  </si>
  <si>
    <t>(합) 신우 23-A-00부대 시설공사(1340)</t>
  </si>
  <si>
    <t>22481335766</t>
  </si>
  <si>
    <t>김우석</t>
  </si>
  <si>
    <t>강원</t>
    <phoneticPr fontId="4" type="noConversion"/>
  </si>
  <si>
    <t>강원특별자치도 화천군 상서면 신대리 657</t>
  </si>
  <si>
    <t>sinwoo050404hanmail.net@hometax.go.kr</t>
  </si>
  <si>
    <t>(주)석면환경산업 22-육-00부대 철거공사(1130)</t>
  </si>
  <si>
    <t>정광우</t>
  </si>
  <si>
    <t>010-4573-2566</t>
  </si>
  <si>
    <t>12686135726</t>
  </si>
  <si>
    <t>이두현</t>
  </si>
  <si>
    <t>고양</t>
    <phoneticPr fontId="4" type="noConversion"/>
  </si>
  <si>
    <t>경기도 고양시 덕양구 호국로1539번길 95 (대자동)</t>
  </si>
  <si>
    <t>ljo4172@nate.com</t>
  </si>
  <si>
    <t>신진이앤씨(주) 2023년 노외주차장 시설보수 연간단가공사</t>
  </si>
  <si>
    <t>21586085680</t>
  </si>
  <si>
    <t>홍왕석</t>
  </si>
  <si>
    <t>성남</t>
    <phoneticPr fontId="4" type="noConversion"/>
  </si>
  <si>
    <t>경기도 성남시 수정구 성남대로1480번길 15-1, 101(복정동)</t>
  </si>
  <si>
    <t>031-754-0218</t>
  </si>
  <si>
    <t>031-754-0215</t>
  </si>
  <si>
    <t>sinjinenc@bill36524.com</t>
  </si>
  <si>
    <t>12981471730</t>
  </si>
  <si>
    <t>제조</t>
    <phoneticPr fontId="4" type="noConversion"/>
  </si>
  <si>
    <t>10882012210</t>
  </si>
  <si>
    <t>평택</t>
    <phoneticPr fontId="4" type="noConversion"/>
  </si>
  <si>
    <t>교육</t>
    <phoneticPr fontId="4" type="noConversion"/>
  </si>
  <si>
    <t>주식회사휴민텍2공장</t>
  </si>
  <si>
    <t>92232547921</t>
  </si>
  <si>
    <t>오성준</t>
  </si>
  <si>
    <t>041-571-3001</t>
  </si>
  <si>
    <t>cm@ihumin.co.kr</t>
  </si>
  <si>
    <t>건영포장(주) 안성물류센터</t>
  </si>
  <si>
    <t>31281699490</t>
  </si>
  <si>
    <t>(주)락앤락</t>
  </si>
  <si>
    <t>31281802120</t>
  </si>
  <si>
    <t>이재호</t>
  </si>
  <si>
    <t>경기도 안성시 원곡면 만세로 1260 (지문리)</t>
  </si>
  <si>
    <t>031-646-3557</t>
  </si>
  <si>
    <t>031-646-3510</t>
  </si>
  <si>
    <t>wjsgk@locknlock.com</t>
  </si>
  <si>
    <t>90700144261</t>
  </si>
  <si>
    <t>(주)에이치제이중공업 오산 CS캠퍼스 증축 공사</t>
  </si>
  <si>
    <t>안재연</t>
  </si>
  <si>
    <t>안전부장</t>
  </si>
  <si>
    <t>010-3389-9554</t>
  </si>
  <si>
    <t>anje77@hjsc.co.kr</t>
  </si>
  <si>
    <t>20685237586</t>
  </si>
  <si>
    <t>홍문기</t>
  </si>
  <si>
    <t>경기도 오산시 황새로 211 외 2필지 (가수동)</t>
  </si>
  <si>
    <t>031-373-0211</t>
  </si>
  <si>
    <t>(주)케이알산업 이화공공하수처리시설 총인시설 설치사업</t>
  </si>
  <si>
    <t>ksooh8331@krindus.co.kr</t>
  </si>
  <si>
    <t>12681053256</t>
  </si>
  <si>
    <t>박희성</t>
  </si>
  <si>
    <t>11981953100</t>
  </si>
  <si>
    <t>장은숙</t>
  </si>
  <si>
    <t>인쇄</t>
    <phoneticPr fontId="4" type="noConversion"/>
  </si>
  <si>
    <t>21801247120</t>
  </si>
  <si>
    <t>김영구</t>
  </si>
  <si>
    <t>해군제2함대사령부</t>
  </si>
  <si>
    <t>김태영</t>
  </si>
  <si>
    <t>90700110831</t>
  </si>
  <si>
    <t>박희근</t>
  </si>
  <si>
    <t>경기도 평택시 포승읍 포승원정6길 46-24 (원정리)</t>
  </si>
  <si>
    <t>031-685-2844</t>
  </si>
  <si>
    <t>(주)삼정오토메이션</t>
  </si>
  <si>
    <t>백유현</t>
  </si>
  <si>
    <t>010-4745-3840</t>
  </si>
  <si>
    <t>12381411330</t>
  </si>
  <si>
    <t>경기</t>
    <phoneticPr fontId="4" type="noConversion"/>
  </si>
  <si>
    <t>euljijys@naver.com</t>
  </si>
  <si>
    <t>13585532700</t>
  </si>
  <si>
    <t>43881035020</t>
  </si>
  <si>
    <t>73287011830</t>
  </si>
  <si>
    <t>13108660490</t>
  </si>
  <si>
    <t>14081668230</t>
  </si>
  <si>
    <t>12481488190</t>
  </si>
  <si>
    <t>12381222140</t>
  </si>
  <si>
    <t>김춘규</t>
  </si>
  <si>
    <t>12586288300</t>
  </si>
  <si>
    <t>경기도 화성시 향남읍 토성로359번길 31 (길성리)</t>
  </si>
  <si>
    <t>070-8862-7322</t>
  </si>
  <si>
    <t>031-353-7322</t>
  </si>
  <si>
    <t>뉴 서울모터스</t>
  </si>
  <si>
    <t>010-5408-2244</t>
  </si>
  <si>
    <t>30305248660</t>
  </si>
  <si>
    <t>대전</t>
    <phoneticPr fontId="4" type="noConversion"/>
  </si>
  <si>
    <t>공업사</t>
    <phoneticPr fontId="4" type="noConversion"/>
  </si>
  <si>
    <t>31420440360</t>
  </si>
  <si>
    <t>주식회사 신탄특장자동차</t>
  </si>
  <si>
    <t>조중훈</t>
  </si>
  <si>
    <t>010-6404-5608</t>
  </si>
  <si>
    <t>sttj1001@naver.com</t>
  </si>
  <si>
    <t>66886013800</t>
  </si>
  <si>
    <t>이창순</t>
  </si>
  <si>
    <t>대전광역시 대덕구 대덕대로 1403-1 (문평동)</t>
  </si>
  <si>
    <t>042-933-1515</t>
  </si>
  <si>
    <t>042-934-7988</t>
  </si>
  <si>
    <t>31422178530</t>
  </si>
  <si>
    <t>92230124771</t>
  </si>
  <si>
    <t>32104003940</t>
  </si>
  <si>
    <t>명성자동차공업사</t>
  </si>
  <si>
    <t>30525874860</t>
  </si>
  <si>
    <t>31410729830</t>
  </si>
  <si>
    <t>한미타올(주)</t>
  </si>
  <si>
    <t>hanmiacc4141@daum.net</t>
  </si>
  <si>
    <t>30681048780</t>
  </si>
  <si>
    <t>여기석</t>
  </si>
  <si>
    <t>대전광역시 대덕구 대전로1331번길 50 (읍내동, 한미타올)</t>
  </si>
  <si>
    <t>042-625-4145</t>
  </si>
  <si>
    <t>042-625-4147</t>
  </si>
  <si>
    <t>40112616490</t>
  </si>
  <si>
    <t>30521151550</t>
  </si>
  <si>
    <t>30681317200</t>
  </si>
  <si>
    <t>30629718550</t>
  </si>
  <si>
    <t>30518995530</t>
  </si>
  <si>
    <t>41625933280</t>
  </si>
  <si>
    <t>대전광역시 대덕구 대화로 16, 지하층 (대화동)</t>
  </si>
  <si>
    <t>31414208240</t>
  </si>
  <si>
    <t>30603216180</t>
  </si>
  <si>
    <t>72188002550</t>
  </si>
  <si>
    <t>30525990030</t>
  </si>
  <si>
    <t>31801312260</t>
  </si>
  <si>
    <t>30532556620</t>
  </si>
  <si>
    <t>30524814280</t>
  </si>
  <si>
    <t>010-6425-9234</t>
  </si>
  <si>
    <t>30528624910</t>
  </si>
  <si>
    <t>드림모터스</t>
  </si>
  <si>
    <t>최동규</t>
  </si>
  <si>
    <t>010-5616-1987</t>
  </si>
  <si>
    <t>30523319360</t>
  </si>
  <si>
    <t>92336241771</t>
  </si>
  <si>
    <t>황진동</t>
  </si>
  <si>
    <t>010-6424-9969</t>
  </si>
  <si>
    <t>75850005170</t>
  </si>
  <si>
    <t>30603227330</t>
  </si>
  <si>
    <t>31481343350</t>
  </si>
  <si>
    <t>dj9733@naver.com</t>
  </si>
  <si>
    <t>30681198610</t>
  </si>
  <si>
    <t>74286019370</t>
  </si>
  <si>
    <t>62947008110</t>
  </si>
  <si>
    <t>31801505430</t>
  </si>
  <si>
    <t>31424720920</t>
  </si>
  <si>
    <t>31801245930</t>
  </si>
  <si>
    <t>handolmotors@gmail.com</t>
  </si>
  <si>
    <t>31486327060</t>
  </si>
  <si>
    <t>51725008930</t>
  </si>
  <si>
    <t>30631709030</t>
  </si>
  <si>
    <t>30681223470</t>
  </si>
  <si>
    <t>19221002120</t>
  </si>
  <si>
    <t>34488000390</t>
  </si>
  <si>
    <t>31486266360</t>
  </si>
  <si>
    <t>31881044730</t>
  </si>
  <si>
    <t>30581379250</t>
  </si>
  <si>
    <t>82350003870</t>
  </si>
  <si>
    <t>35786028730</t>
  </si>
  <si>
    <t>30581659120</t>
  </si>
  <si>
    <t>44019000590</t>
  </si>
  <si>
    <t>31403194090</t>
  </si>
  <si>
    <t>90783824141</t>
  </si>
  <si>
    <t>대전광역시 대덕구 신탄진로 375 (와동)</t>
  </si>
  <si>
    <t>daehyungcv@hanmail.net</t>
  </si>
  <si>
    <t>17903025280</t>
  </si>
  <si>
    <t>30631741890</t>
  </si>
  <si>
    <t>23910018000</t>
  </si>
  <si>
    <t>세종모터스</t>
  </si>
  <si>
    <t>010-5427-8828</t>
  </si>
  <si>
    <t>sanggun7746@naver.com</t>
  </si>
  <si>
    <t>044-864-1077</t>
  </si>
  <si>
    <t>주식회사 1급한마음모터스</t>
  </si>
  <si>
    <t>박상희</t>
  </si>
  <si>
    <t>010-5406-8032</t>
  </si>
  <si>
    <t>hanmaum2121@nate.com</t>
  </si>
  <si>
    <t>14288014990</t>
  </si>
  <si>
    <t>대전광역시 대덕구 신탄진로583번길 2 (상서동)</t>
  </si>
  <si>
    <t>042-628-8031</t>
  </si>
  <si>
    <t>042-628-8033</t>
  </si>
  <si>
    <t>천금모터스</t>
  </si>
  <si>
    <t>010-3944-5236</t>
  </si>
  <si>
    <t>a39445236@gmail.com</t>
  </si>
  <si>
    <t>25209014850</t>
  </si>
  <si>
    <t>62818016130</t>
  </si>
  <si>
    <t>87113023750</t>
  </si>
  <si>
    <t>31422660150</t>
  </si>
  <si>
    <t>31486245120</t>
  </si>
  <si>
    <t>31405225860</t>
  </si>
  <si>
    <t>31403930200</t>
  </si>
  <si>
    <t>11112695440</t>
  </si>
  <si>
    <t>30647767230</t>
  </si>
  <si>
    <t>10226670060</t>
  </si>
  <si>
    <t>nworldmotors@naver.com</t>
  </si>
  <si>
    <t>68786023420</t>
  </si>
  <si>
    <t>31401695500</t>
  </si>
  <si>
    <t>010-5452-9293</t>
  </si>
  <si>
    <t>30581763500</t>
  </si>
  <si>
    <t>59031003750</t>
  </si>
  <si>
    <t>42741006250</t>
  </si>
  <si>
    <t>30586220150</t>
  </si>
  <si>
    <t>77739008470</t>
  </si>
  <si>
    <t>30586325840</t>
  </si>
  <si>
    <t>53181019480</t>
  </si>
  <si>
    <t>주식회사 이레자동차공업사</t>
  </si>
  <si>
    <t>김민선</t>
  </si>
  <si>
    <t>010-5353-7906</t>
  </si>
  <si>
    <t>30530458020</t>
  </si>
  <si>
    <t>임진수</t>
  </si>
  <si>
    <t>30581854320</t>
  </si>
  <si>
    <t>대전광역시 동구 대종로 15 (대성동)</t>
  </si>
  <si>
    <t>042-272-1500</t>
  </si>
  <si>
    <t>042-271-8287</t>
  </si>
  <si>
    <t>40586012700</t>
  </si>
  <si>
    <t>30581907070</t>
  </si>
  <si>
    <t>42629002180</t>
  </si>
  <si>
    <t>30581939840</t>
  </si>
  <si>
    <t>68306022220</t>
  </si>
  <si>
    <t>77608001560</t>
  </si>
  <si>
    <t>36910014930</t>
  </si>
  <si>
    <t>24287015790</t>
  </si>
  <si>
    <t>85572002370</t>
  </si>
  <si>
    <t>(주)트리플한백</t>
  </si>
  <si>
    <t>010-8822-3960</t>
  </si>
  <si>
    <t>ohsoon700@hanmail.net</t>
  </si>
  <si>
    <t>32588025640</t>
  </si>
  <si>
    <t>김오순</t>
  </si>
  <si>
    <t>대전광역시 동구 안골로28번길 67 (구도동)</t>
  </si>
  <si>
    <t>042-271-2145</t>
  </si>
  <si>
    <t>042-271-2150</t>
  </si>
  <si>
    <t>65206013790</t>
  </si>
  <si>
    <t>정주하</t>
  </si>
  <si>
    <t>010-9400-9292</t>
  </si>
  <si>
    <t>30681206930</t>
  </si>
  <si>
    <t>73825006750</t>
  </si>
  <si>
    <t>30532209550</t>
  </si>
  <si>
    <t>(주)용인종합정비</t>
  </si>
  <si>
    <t>이용인</t>
  </si>
  <si>
    <t>010-9806-4502</t>
  </si>
  <si>
    <t>65986011250</t>
  </si>
  <si>
    <t>rkwk4502@daum.net</t>
  </si>
  <si>
    <t>87546007560</t>
  </si>
  <si>
    <t>22119089930</t>
  </si>
  <si>
    <t>44541004480</t>
  </si>
  <si>
    <t>68681019470</t>
  </si>
  <si>
    <t>30517653420</t>
  </si>
  <si>
    <t>30581644370</t>
  </si>
  <si>
    <t>31486334230</t>
  </si>
  <si>
    <t>김명훈</t>
  </si>
  <si>
    <t>31481641110</t>
  </si>
  <si>
    <t>실험실</t>
    <phoneticPr fontId="4" type="noConversion"/>
  </si>
  <si>
    <t>31481001930</t>
  </si>
  <si>
    <t>임재세</t>
  </si>
  <si>
    <t>010-2125-3321</t>
  </si>
  <si>
    <t>31486058490</t>
  </si>
  <si>
    <t>010-9813-5579</t>
  </si>
  <si>
    <t>sbtjsdn@naver.com</t>
  </si>
  <si>
    <t>30803332740</t>
  </si>
  <si>
    <t>다해자동차공업사</t>
  </si>
  <si>
    <t>김희란</t>
  </si>
  <si>
    <t>010-2230-2600</t>
  </si>
  <si>
    <t>31424519850</t>
  </si>
  <si>
    <t>권오실외 1명</t>
  </si>
  <si>
    <t>dh20110714@daum.net</t>
  </si>
  <si>
    <t>31412853520</t>
  </si>
  <si>
    <t>(주)21세기자동차정비</t>
  </si>
  <si>
    <t>31481411410</t>
  </si>
  <si>
    <t>조영숙</t>
  </si>
  <si>
    <t>042-531-4747</t>
  </si>
  <si>
    <t>73287028390</t>
  </si>
  <si>
    <t>47981009760</t>
  </si>
  <si>
    <t>86226006210</t>
  </si>
  <si>
    <t>31481742060</t>
  </si>
  <si>
    <t>31426262150</t>
  </si>
  <si>
    <t>31486264460</t>
  </si>
  <si>
    <t>49885002950</t>
  </si>
  <si>
    <t>30585407340</t>
  </si>
  <si>
    <t>31481869970</t>
  </si>
  <si>
    <t>31486415780</t>
  </si>
  <si>
    <t>31486540870</t>
  </si>
  <si>
    <t>41887021220</t>
  </si>
  <si>
    <t xml:space="preserve">mone2689@naver.com </t>
  </si>
  <si>
    <t>55544002560</t>
  </si>
  <si>
    <t>31481904910</t>
  </si>
  <si>
    <t>31412273710</t>
  </si>
  <si>
    <t>52487011510</t>
  </si>
  <si>
    <t>91405986771</t>
  </si>
  <si>
    <t>31485521940</t>
  </si>
  <si>
    <t>주식회사디오토몰모터스</t>
  </si>
  <si>
    <t>d9851@naver.com</t>
  </si>
  <si>
    <t>61786277800</t>
  </si>
  <si>
    <t>서영욱</t>
  </si>
  <si>
    <t>대전광역시 유성구 복용동로 35 (복용동, 디오토몰)</t>
  </si>
  <si>
    <t>042-359-9851</t>
  </si>
  <si>
    <t>042-359-8051</t>
  </si>
  <si>
    <t>의료법인 삼광의료재단 에스엠엘대전의원</t>
  </si>
  <si>
    <t>김수빈</t>
  </si>
  <si>
    <t>20482037880</t>
  </si>
  <si>
    <t>대전광역시 유성구 북유성대로 188 (죽동)</t>
  </si>
  <si>
    <t>31881029990</t>
  </si>
  <si>
    <t>52637000940</t>
  </si>
  <si>
    <t>31486253210</t>
  </si>
  <si>
    <t>52488004260</t>
  </si>
  <si>
    <t>63306016260</t>
  </si>
  <si>
    <t>31481555340</t>
  </si>
  <si>
    <t>정민</t>
  </si>
  <si>
    <t>31781054310</t>
  </si>
  <si>
    <t>31422221330</t>
  </si>
  <si>
    <t>73905019130</t>
  </si>
  <si>
    <t>31481779210</t>
  </si>
  <si>
    <t>47170000730</t>
  </si>
  <si>
    <t>15481001360</t>
  </si>
  <si>
    <t>31486575600</t>
  </si>
  <si>
    <t>30531784640</t>
  </si>
  <si>
    <t>30532387750</t>
  </si>
  <si>
    <t>31429018930</t>
  </si>
  <si>
    <t>27886007570</t>
  </si>
  <si>
    <t>30581897050</t>
  </si>
  <si>
    <t>현대모터스</t>
  </si>
  <si>
    <t>30533552610</t>
  </si>
  <si>
    <t>대전광역시 중구 유등천동로324번길 13 (산성동)</t>
  </si>
  <si>
    <t>김란은</t>
  </si>
  <si>
    <t>서울청</t>
    <phoneticPr fontId="4" type="noConversion"/>
  </si>
  <si>
    <t>02-3497-5747</t>
  </si>
  <si>
    <t>11481163776</t>
  </si>
  <si>
    <t>서울서부</t>
    <phoneticPr fontId="4" type="noConversion"/>
  </si>
  <si>
    <t>이선미</t>
  </si>
  <si>
    <t>58885005980</t>
  </si>
  <si>
    <t>정종환, 양병덕, 김용식</t>
  </si>
  <si>
    <t>서비스</t>
    <phoneticPr fontId="4" type="noConversion"/>
  </si>
  <si>
    <t>92231505881</t>
  </si>
  <si>
    <t>김민수</t>
  </si>
  <si>
    <t>신성만</t>
  </si>
  <si>
    <t>30281240806</t>
  </si>
  <si>
    <t>gah0534@naver.com</t>
  </si>
  <si>
    <t>(주)포레건설 평생교육원 건립 건축공사(1차)</t>
  </si>
  <si>
    <t>이해중</t>
  </si>
  <si>
    <t>010-8973-0565</t>
  </si>
  <si>
    <t>61786045506</t>
  </si>
  <si>
    <t>세종특별자치시 산울동 177-1</t>
  </si>
  <si>
    <t>92229620661</t>
  </si>
  <si>
    <t>주식회사 세종바이오테크</t>
  </si>
  <si>
    <t>52087023470</t>
  </si>
  <si>
    <t>91920267621</t>
  </si>
  <si>
    <t>에쓰씨엔지니어링(주) 세종 에어리퀴드현장</t>
  </si>
  <si>
    <t>11681077776</t>
  </si>
  <si>
    <t>세종특별자치시 전의면 산단길 21-171 (관정리) 세종 에어리퀴드현장</t>
  </si>
  <si>
    <t>(주)한국종합기술 침출수 환원정화설비 2단계 설치공사</t>
  </si>
  <si>
    <t>신종철</t>
  </si>
  <si>
    <t>010-3712-7009</t>
  </si>
  <si>
    <t>sjc1412@kecc.co.kr</t>
  </si>
  <si>
    <t>12981205916</t>
  </si>
  <si>
    <t>김치헌</t>
  </si>
  <si>
    <t>인천북부</t>
    <phoneticPr fontId="4" type="noConversion"/>
  </si>
  <si>
    <t>인천광역시 서구 자원순환로 410 (백석동)</t>
  </si>
  <si>
    <t>070-7589-0558</t>
  </si>
  <si>
    <t>kecc3300@kecc.co.kr</t>
  </si>
  <si>
    <t>13186369180</t>
  </si>
  <si>
    <t>전주</t>
    <phoneticPr fontId="4" type="noConversion"/>
  </si>
  <si>
    <t>전라북도 완주군 봉동읍 첨단산업1로 79 (장구리)</t>
  </si>
  <si>
    <t>sinsang77@hometax.go.kr</t>
  </si>
  <si>
    <t>12483018180</t>
  </si>
  <si>
    <t>12483017110</t>
  </si>
  <si>
    <t>(자)신화소방 Camp Project 현장</t>
  </si>
  <si>
    <t>41781037470</t>
  </si>
  <si>
    <t>배남진</t>
  </si>
  <si>
    <t>군산</t>
    <phoneticPr fontId="4" type="noConversion"/>
  </si>
  <si>
    <t>061-652-2217</t>
  </si>
  <si>
    <t>061-652-2219</t>
  </si>
  <si>
    <t>이현미</t>
  </si>
  <si>
    <t>010-6470-3761</t>
  </si>
  <si>
    <t>leehen67@hanmail.net</t>
  </si>
  <si>
    <t>30782017170</t>
  </si>
  <si>
    <t>병원</t>
    <phoneticPr fontId="4" type="noConversion"/>
  </si>
  <si>
    <t>기획실장</t>
  </si>
  <si>
    <t>70582003390</t>
  </si>
  <si>
    <t>안태호</t>
  </si>
  <si>
    <t>010-9055-4405</t>
  </si>
  <si>
    <t>taeho.ahn@smlinescon.co.kr</t>
  </si>
  <si>
    <t>13881017736</t>
  </si>
  <si>
    <t>강호준, 조유선</t>
  </si>
  <si>
    <t>충청남도 공주시 월송동 671-1</t>
  </si>
  <si>
    <t>070-4103-0631</t>
  </si>
  <si>
    <t>070-4106-2042</t>
  </si>
  <si>
    <t>주식회사 선진수출포장</t>
  </si>
  <si>
    <t>설규상</t>
  </si>
  <si>
    <t>010-3406-8736</t>
  </si>
  <si>
    <t>백원채, 백창흠</t>
  </si>
  <si>
    <t>충청남도 금산군 복수면 다복로 491-30 (용진리, 선진수출포장)</t>
  </si>
  <si>
    <t>041-751-0212</t>
  </si>
  <si>
    <t>041-751-0215</t>
  </si>
  <si>
    <t>sunjinsuchul@hometax.go.kr</t>
  </si>
  <si>
    <t>전웅</t>
  </si>
  <si>
    <t>충청남도 금산군 추부면 금산로 2423-16 (추정리, (주)리튬플러스)</t>
  </si>
  <si>
    <t>041-751-9901</t>
  </si>
  <si>
    <t>041-751-9902</t>
  </si>
  <si>
    <t>31281883066</t>
  </si>
  <si>
    <t>천안</t>
    <phoneticPr fontId="4" type="noConversion"/>
  </si>
  <si>
    <t>(주)한마</t>
  </si>
  <si>
    <t>31181208650</t>
  </si>
  <si>
    <t>92126827491</t>
  </si>
  <si>
    <t>주식회사 휴스틸</t>
  </si>
  <si>
    <t>10781115630</t>
  </si>
  <si>
    <t>충청남도 당진시 송악읍 부곡공단로 131 (부곡리, 휴스틸)</t>
  </si>
  <si>
    <t>041-357-4627</t>
  </si>
  <si>
    <t>신성대학교 산학협력단</t>
  </si>
  <si>
    <t>31182048430</t>
  </si>
  <si>
    <t>이수근</t>
  </si>
  <si>
    <t>41181197996</t>
  </si>
  <si>
    <t>보령</t>
    <phoneticPr fontId="4" type="noConversion"/>
  </si>
  <si>
    <t>주식회사 서진건설 충남 보령시 동대동 공동주택 신축공사</t>
  </si>
  <si>
    <t>오재옥</t>
  </si>
  <si>
    <t>010-6611-6333</t>
  </si>
  <si>
    <t>jok611@hanmail.net</t>
  </si>
  <si>
    <t>13581163366</t>
  </si>
  <si>
    <t>김환진</t>
  </si>
  <si>
    <t>충청남도 보령시 한내여중길 2 (동대동)</t>
  </si>
  <si>
    <t>seojin9023@hanmail.net</t>
  </si>
  <si>
    <t>우진토건(주)부여 규암지구 친수구역 조성공사</t>
  </si>
  <si>
    <t>이긍우</t>
  </si>
  <si>
    <t>010-8424-8524</t>
  </si>
  <si>
    <t>britz930@hanmail.net</t>
  </si>
  <si>
    <t>60881437246</t>
  </si>
  <si>
    <t>최현경</t>
  </si>
  <si>
    <t>충청남도 부여군 규암면 백제문로호암길 73 (호암리)</t>
  </si>
  <si>
    <t>041-837-2789</t>
  </si>
  <si>
    <t>(주) 레오플 23-충-공-5D시설공사(군경대대생활관 증축)</t>
  </si>
  <si>
    <t>30881378326</t>
  </si>
  <si>
    <t>서산</t>
    <phoneticPr fontId="4" type="noConversion"/>
  </si>
  <si>
    <t>13782100480</t>
  </si>
  <si>
    <t>주식회사 코스비 (주)해성푸드원 생태산업단지 3공장 신축공사</t>
  </si>
  <si>
    <t>12087986436</t>
  </si>
  <si>
    <t>김소나</t>
  </si>
  <si>
    <t>충청남도 서천군 장항읍 장항산단23길 12 (옥남리)</t>
  </si>
  <si>
    <t>041-956-5787</t>
  </si>
  <si>
    <t>69121018530</t>
  </si>
  <si>
    <t>31281688050</t>
  </si>
  <si>
    <t>mt3275@hanmail.net</t>
  </si>
  <si>
    <t>jtech1179@homtax.go.kr</t>
  </si>
  <si>
    <t>12586026550</t>
  </si>
  <si>
    <t>jtech1179@hometax.go.kr</t>
  </si>
  <si>
    <t>유성엠티에스 주식회사</t>
  </si>
  <si>
    <t>13081696720</t>
  </si>
  <si>
    <t>전창석</t>
  </si>
  <si>
    <t>041-547-6120</t>
  </si>
  <si>
    <t>ystech30@naver.com</t>
  </si>
  <si>
    <t>82387023620</t>
  </si>
  <si>
    <t>(주)유한정밀산업</t>
  </si>
  <si>
    <t>최진규</t>
  </si>
  <si>
    <t>010-3559-7341</t>
  </si>
  <si>
    <t>yh2000@lgesuppliers.com</t>
  </si>
  <si>
    <t>12581310620</t>
  </si>
  <si>
    <t>김효석</t>
  </si>
  <si>
    <t>충청남도 아산시 둔포면 아산밸리로 92 (석곡리)</t>
  </si>
  <si>
    <t>041-543-4743</t>
  </si>
  <si>
    <t>041-543-4745</t>
  </si>
  <si>
    <t>삼진종합건설(주)한국산업기술시험원 바이오의료종합지원센터 신축공사</t>
  </si>
  <si>
    <t>samjin-ks@hanmail.net</t>
  </si>
  <si>
    <t>12481642406</t>
  </si>
  <si>
    <t>92437185871</t>
  </si>
  <si>
    <t>충청남도 아산시 선장면 삽교천로 104 (가산리)</t>
  </si>
  <si>
    <t>010-4045-9979</t>
  </si>
  <si>
    <t>beauty@aspulp.co.kr</t>
  </si>
  <si>
    <t>31281376370</t>
  </si>
  <si>
    <t>충청남도 아산시 선장면 학성로122번길 94 (죽산리)</t>
  </si>
  <si>
    <t>정명용</t>
  </si>
  <si>
    <t>010-5433-5278</t>
  </si>
  <si>
    <t>ksh5038@hanmail.net</t>
  </si>
  <si>
    <t>17987001180</t>
  </si>
  <si>
    <t>최재학</t>
  </si>
  <si>
    <t>충청남도 아산시 신리길 6 (신동)</t>
  </si>
  <si>
    <t>041-549-5582</t>
  </si>
  <si>
    <t>041-549-5505</t>
  </si>
  <si>
    <t>주식회사 엘오티씨이에스</t>
  </si>
  <si>
    <t>김태양</t>
  </si>
  <si>
    <t>010-7290-3221</t>
  </si>
  <si>
    <t>tykim@lotces.com</t>
  </si>
  <si>
    <t>38185024090</t>
  </si>
  <si>
    <t>김호식</t>
  </si>
  <si>
    <t>충청남도 아산시 염치읍 송곡길 154-1 (송곡리)</t>
  </si>
  <si>
    <t>041-548-6540</t>
  </si>
  <si>
    <t>041-541-7540</t>
  </si>
  <si>
    <t>임상윤</t>
  </si>
  <si>
    <t>010-9734-5108</t>
  </si>
  <si>
    <t>sju04093@kdiwin.com</t>
  </si>
  <si>
    <t>18386022290</t>
  </si>
  <si>
    <t>매니저</t>
  </si>
  <si>
    <t>90700621181</t>
  </si>
  <si>
    <t>12981184210</t>
  </si>
  <si>
    <t>주식회사 새아</t>
  </si>
  <si>
    <t>56088005150</t>
  </si>
  <si>
    <t>김다별</t>
  </si>
  <si>
    <t>충청남도 아산시 영인면 월선서길 77-71 (월선리)</t>
  </si>
  <si>
    <t>041-541-4517</t>
  </si>
  <si>
    <t>041-542-4517</t>
  </si>
  <si>
    <t>saea4517@naver.com</t>
  </si>
  <si>
    <t>44886009240</t>
  </si>
  <si>
    <t>남진현</t>
  </si>
  <si>
    <t>010-9084-9432</t>
  </si>
  <si>
    <t>ljb1072@daum.net</t>
  </si>
  <si>
    <t>31286036600</t>
  </si>
  <si>
    <t xml:space="preserve">ljb1072@daum.net </t>
  </si>
  <si>
    <t>JNC-TECH</t>
  </si>
  <si>
    <t>정운세</t>
  </si>
  <si>
    <t>010-4742-2257</t>
  </si>
  <si>
    <t>2258jos@daum.net</t>
  </si>
  <si>
    <t>31227843840</t>
  </si>
  <si>
    <t>충청남도 아산시 음봉면 신의길 63-21 (신휴리)</t>
  </si>
  <si>
    <t>041-584-4777</t>
  </si>
  <si>
    <t>041-584-7776</t>
  </si>
  <si>
    <t>698547@naver.com</t>
  </si>
  <si>
    <t>31286572440</t>
  </si>
  <si>
    <t>91101177631</t>
  </si>
  <si>
    <t>인주농협 미곡처리장</t>
  </si>
  <si>
    <t>강은주</t>
  </si>
  <si>
    <t>과장대리</t>
  </si>
  <si>
    <t>010-5429-1637</t>
  </si>
  <si>
    <t>nh483089@nonghyup.com</t>
  </si>
  <si>
    <t>81582000340</t>
  </si>
  <si>
    <t>김진권</t>
  </si>
  <si>
    <t>충청남도 아산시 인주면 걸매길 6-17 (걸매리, 인주농협조곡처리장)</t>
  </si>
  <si>
    <t>041-533-3289</t>
  </si>
  <si>
    <t>041-533-3290</t>
  </si>
  <si>
    <t>도정</t>
    <phoneticPr fontId="4" type="noConversion"/>
  </si>
  <si>
    <t>주식회사 농협네트웍스 예산축협 한우경매시장 신축공사</t>
  </si>
  <si>
    <t>문상필</t>
  </si>
  <si>
    <t>010-8650-7213</t>
  </si>
  <si>
    <t>10681272716</t>
  </si>
  <si>
    <t>김유경</t>
  </si>
  <si>
    <t>충청남도 예산군 오가면 신장리 884-1</t>
  </si>
  <si>
    <t>nhd9153@hometax.go.kr</t>
  </si>
  <si>
    <t>정안레미콘아스콘 주식회사</t>
  </si>
  <si>
    <t>이현래</t>
  </si>
  <si>
    <t>010-3749-7517</t>
  </si>
  <si>
    <t>wjddks9494@naver.com</t>
  </si>
  <si>
    <t>74786029120</t>
  </si>
  <si>
    <t>엄윤미, 안재혁</t>
  </si>
  <si>
    <t>041-554-9494</t>
  </si>
  <si>
    <t>041-553-7999</t>
  </si>
  <si>
    <t>31282183550</t>
  </si>
  <si>
    <t>환경</t>
    <phoneticPr fontId="4" type="noConversion"/>
  </si>
  <si>
    <t>건승티앤비</t>
  </si>
  <si>
    <t>31232716750</t>
  </si>
  <si>
    <t>미래금속</t>
  </si>
  <si>
    <t>31230242600</t>
  </si>
  <si>
    <t>유세란</t>
  </si>
  <si>
    <t>041-523-3332</t>
  </si>
  <si>
    <t>041-523-3331</t>
  </si>
  <si>
    <t>ysr8018@hanmail.net</t>
  </si>
  <si>
    <t>31285255890</t>
  </si>
  <si>
    <t xml:space="preserve"> 31286047900</t>
  </si>
  <si>
    <t>88188012360</t>
  </si>
  <si>
    <t>주식회사 마루벌</t>
  </si>
  <si>
    <t>김영선</t>
  </si>
  <si>
    <t>010-2170-2735</t>
  </si>
  <si>
    <t>31286101420</t>
  </si>
  <si>
    <t>김연자</t>
  </si>
  <si>
    <t>akfnqjf1234@naver.com</t>
  </si>
  <si>
    <t>31286097570</t>
  </si>
  <si>
    <t>hcchae@vizromiltech.com</t>
  </si>
  <si>
    <t>20781465900</t>
  </si>
  <si>
    <t>10788095800</t>
  </si>
  <si>
    <t>(주)성도이엔지 cheonan Site 1 infrastructure 현장</t>
  </si>
  <si>
    <t>22081109506</t>
  </si>
  <si>
    <t>이언웅, 정영용</t>
  </si>
  <si>
    <t>충청남도 천안시 서북구 3공단1로 50 (백석동)</t>
  </si>
  <si>
    <t>why0205@hanmail.net</t>
  </si>
  <si>
    <t>58693008790</t>
  </si>
  <si>
    <t>83487021160</t>
  </si>
  <si>
    <t>79414005860</t>
  </si>
  <si>
    <t>서림종합건설(주)성거배수지 증설공사</t>
  </si>
  <si>
    <t>김정태</t>
  </si>
  <si>
    <t>010-2114-2808</t>
  </si>
  <si>
    <t>28088@naver.com</t>
  </si>
  <si>
    <t>31081060646</t>
  </si>
  <si>
    <t>최길학, 김경호</t>
  </si>
  <si>
    <t>충청남도 천안시 서북구 성거읍 성거길 173 (저리)</t>
  </si>
  <si>
    <t>041-667-1155</t>
  </si>
  <si>
    <t>041-664-1157</t>
  </si>
  <si>
    <t>은성산업(주) (주)서정인터내셔날 천안제2물류센터 신축공사</t>
  </si>
  <si>
    <t>김인성</t>
  </si>
  <si>
    <t>010-6515-4438</t>
  </si>
  <si>
    <t>cup0438@eunsungenc.com</t>
  </si>
  <si>
    <t>13381227356</t>
  </si>
  <si>
    <t>이동준</t>
  </si>
  <si>
    <t>충청남도 천안시 서북구 성거읍 성거길 238-11 (천흥리)</t>
  </si>
  <si>
    <t>31281061866</t>
  </si>
  <si>
    <t>lyju747@hanmail.net</t>
  </si>
  <si>
    <t>강응오</t>
  </si>
  <si>
    <t>010-3775-7813</t>
  </si>
  <si>
    <t>kdj4481@nate.com</t>
  </si>
  <si>
    <t>22481115006</t>
  </si>
  <si>
    <t>31286607870</t>
  </si>
  <si>
    <t>46286022290</t>
  </si>
  <si>
    <t>S. Y테크</t>
  </si>
  <si>
    <t>31228828210</t>
  </si>
  <si>
    <t>41701724130</t>
  </si>
  <si>
    <t>신화종합건설(주) 연구동 환경개선사업 건축공사</t>
  </si>
  <si>
    <t>50681700036</t>
  </si>
  <si>
    <t>주식회사 협성솔루션</t>
  </si>
  <si>
    <t>전우영</t>
  </si>
  <si>
    <t>010-4299-3284</t>
  </si>
  <si>
    <t>peace3284@hss-auto.co.kr</t>
  </si>
  <si>
    <t>31286754840</t>
  </si>
  <si>
    <t>도용주</t>
  </si>
  <si>
    <t>충청남도 천안시 서북구 입장면 위례성로 1898-41 (양대리)</t>
  </si>
  <si>
    <t>041-412-8500</t>
  </si>
  <si>
    <t>041-412-8599</t>
  </si>
  <si>
    <t>14981018130</t>
  </si>
  <si>
    <t>(주)대화정공</t>
  </si>
  <si>
    <t>31281313990</t>
  </si>
  <si>
    <t>박제화</t>
  </si>
  <si>
    <t>충청남도 천안시 서북구 직산읍 군수1길 206-17 (군서리, 대화정공)</t>
  </si>
  <si>
    <t>041-588-5600</t>
  </si>
  <si>
    <t>041-588-5603</t>
  </si>
  <si>
    <t>dhwapu@hanmail.net</t>
  </si>
  <si>
    <t>37187011780</t>
  </si>
  <si>
    <t>(주)웨일종합건설 (주)지앤 천안공장 신축공사</t>
  </si>
  <si>
    <t>nch9180@hanmail.net</t>
  </si>
  <si>
    <t>69481029336</t>
  </si>
  <si>
    <t>dnpdlf23@naver.com</t>
  </si>
  <si>
    <t>이동연</t>
  </si>
  <si>
    <t>010-7212-3586</t>
  </si>
  <si>
    <t>dongyeon_lee@noahtrust.co.kr</t>
  </si>
  <si>
    <t>31224312990</t>
  </si>
  <si>
    <t>26619006020</t>
  </si>
  <si>
    <t>cacaco003@hansolgs.com</t>
  </si>
  <si>
    <t>박가영</t>
  </si>
  <si>
    <t>91610280151</t>
  </si>
  <si>
    <t>충청남도 천안시 서북구 직산읍 신갈1길 53-15 (신갈리)</t>
  </si>
  <si>
    <t>31281886790</t>
  </si>
  <si>
    <t>롯데건설(주)천안시 두정동 공동주택 개발사업</t>
  </si>
  <si>
    <t>변수정</t>
  </si>
  <si>
    <t>010-4226-3138</t>
  </si>
  <si>
    <t>충청남도 천안시 서북구 천안대로 937 (두정동)</t>
  </si>
  <si>
    <t>041-622-9609</t>
  </si>
  <si>
    <t>041-622-9611</t>
  </si>
  <si>
    <t>54687011516</t>
  </si>
  <si>
    <t>충청남도 태안군 근흥면 갈음이길 90 (정죽리)</t>
  </si>
  <si>
    <t>태안군농협쌀조합공동사업법인</t>
  </si>
  <si>
    <t>45886023080</t>
  </si>
  <si>
    <t>한영헌</t>
  </si>
  <si>
    <t>충청남도 태안군 태안읍 송암로 30-24 (남산리)</t>
  </si>
  <si>
    <t>041-675-8931</t>
  </si>
  <si>
    <t>041-675-8934</t>
  </si>
  <si>
    <t>nh481141-1@nonghyup.com</t>
  </si>
  <si>
    <t>10581296406</t>
  </si>
  <si>
    <t>31082017510</t>
  </si>
  <si>
    <t>(주)단해</t>
  </si>
  <si>
    <t>이기훈</t>
  </si>
  <si>
    <t>010-5716-6650</t>
  </si>
  <si>
    <t>rickyhun@tanhay.com</t>
  </si>
  <si>
    <t>30285028570</t>
  </si>
  <si>
    <t>엄재웅</t>
  </si>
  <si>
    <t>청주</t>
    <phoneticPr fontId="4" type="noConversion"/>
  </si>
  <si>
    <t>충청북도 영동군 추풍령면 신안로 210-4 (지봉리, 단해공장)</t>
  </si>
  <si>
    <t>043-742-7788</t>
  </si>
  <si>
    <t>043-742-9841</t>
  </si>
  <si>
    <t>3tanhay@hometax.go.kr</t>
  </si>
  <si>
    <t>주식회사 에코리치</t>
  </si>
  <si>
    <t>010-9115-3925</t>
  </si>
  <si>
    <t>100mesh@naver.com</t>
  </si>
  <si>
    <t>윤성호</t>
  </si>
  <si>
    <t>043-215-3080</t>
  </si>
  <si>
    <t>043-215-3088</t>
  </si>
  <si>
    <t>31785056470</t>
  </si>
  <si>
    <t>24년 상반기</t>
    <phoneticPr fontId="2" type="noConversion"/>
  </si>
  <si>
    <t>24년도 측정비</t>
    <phoneticPr fontId="2" type="noConversion"/>
  </si>
  <si>
    <t>측정
주기</t>
    <phoneticPr fontId="2" type="noConversion"/>
  </si>
  <si>
    <t>산재관리번호</t>
    <phoneticPr fontId="2" type="noConversion"/>
  </si>
  <si>
    <t>관할청</t>
    <phoneticPr fontId="2" type="noConversion"/>
  </si>
  <si>
    <t>주 소</t>
    <phoneticPr fontId="2" type="noConversion"/>
  </si>
  <si>
    <t>Fax</t>
    <phoneticPr fontId="2" type="noConversion"/>
  </si>
  <si>
    <t>사업자번호</t>
    <phoneticPr fontId="2" type="noConversion"/>
  </si>
  <si>
    <t>측정비
(사업장)</t>
    <phoneticPr fontId="2" type="noConversion"/>
  </si>
  <si>
    <t>측정비
(국고)</t>
    <phoneticPr fontId="2" type="noConversion"/>
  </si>
  <si>
    <t>금회 측정비</t>
    <phoneticPr fontId="2" type="noConversion"/>
  </si>
  <si>
    <t>입금일
(사업장)</t>
    <phoneticPr fontId="2" type="noConversion"/>
  </si>
  <si>
    <t>입금일
(국고)</t>
    <phoneticPr fontId="2" type="noConversion"/>
  </si>
  <si>
    <t>입금액(사업장)</t>
    <phoneticPr fontId="2" type="noConversion"/>
  </si>
  <si>
    <t>입금액(국고)</t>
    <phoneticPr fontId="2" type="noConversion"/>
  </si>
  <si>
    <t>입금액(합계)</t>
    <phoneticPr fontId="2" type="noConversion"/>
  </si>
  <si>
    <t>담당자 e-mail</t>
    <phoneticPr fontId="4" type="noConversion"/>
  </si>
  <si>
    <t>계산서 e-mail</t>
    <phoneticPr fontId="4" type="noConversion"/>
  </si>
  <si>
    <t>비고</t>
    <phoneticPr fontId="2" type="noConversion"/>
  </si>
  <si>
    <t>연번</t>
    <phoneticPr fontId="2" type="noConversion"/>
  </si>
  <si>
    <t>(월)</t>
    <phoneticPr fontId="4" type="noConversion"/>
  </si>
  <si>
    <t>(화)</t>
    <phoneticPr fontId="4" type="noConversion"/>
  </si>
  <si>
    <t>(수)</t>
    <phoneticPr fontId="4" type="noConversion"/>
  </si>
  <si>
    <t>(목)</t>
    <phoneticPr fontId="4" type="noConversion"/>
  </si>
  <si>
    <t>(금)</t>
    <phoneticPr fontId="4" type="noConversion"/>
  </si>
  <si>
    <t>(토)</t>
    <phoneticPr fontId="4" type="noConversion"/>
  </si>
  <si>
    <t>(일)</t>
    <phoneticPr fontId="4" type="noConversion"/>
  </si>
  <si>
    <t>(주)마노건설 설해수림 신축공사</t>
    <phoneticPr fontId="2" type="noConversion"/>
  </si>
  <si>
    <t>담당자</t>
    <phoneticPr fontId="2" type="noConversion"/>
  </si>
  <si>
    <t>담당자</t>
    <phoneticPr fontId="2" type="noConversion"/>
  </si>
  <si>
    <t>측정비(합계)</t>
    <phoneticPr fontId="2" type="noConversion"/>
  </si>
  <si>
    <t>측정비(총액)</t>
    <phoneticPr fontId="2" type="noConversion"/>
  </si>
  <si>
    <t>공주에덴요양병원</t>
    <phoneticPr fontId="2" type="noConversion"/>
  </si>
  <si>
    <t>황준경</t>
  </si>
  <si>
    <t>병원</t>
    <phoneticPr fontId="2" type="noConversion"/>
  </si>
  <si>
    <t>041-400-7770</t>
  </si>
  <si>
    <t>041-858-7744</t>
  </si>
  <si>
    <t>전덕숙</t>
    <phoneticPr fontId="2" type="noConversion"/>
  </si>
  <si>
    <t>원무부장</t>
    <phoneticPr fontId="2" type="noConversion"/>
  </si>
  <si>
    <t>010-9413-4667</t>
    <phoneticPr fontId="2" type="noConversion"/>
  </si>
  <si>
    <t>eden9900@hanmail.net</t>
  </si>
  <si>
    <t>준공</t>
    <phoneticPr fontId="2" type="noConversion"/>
  </si>
  <si>
    <t>폐업</t>
    <phoneticPr fontId="2" type="noConversion"/>
  </si>
  <si>
    <t>타기관</t>
    <phoneticPr fontId="2" type="noConversion"/>
  </si>
  <si>
    <t>t</t>
    <phoneticPr fontId="2" type="noConversion"/>
  </si>
  <si>
    <t>24년 입찰</t>
    <phoneticPr fontId="2" type="noConversion"/>
  </si>
  <si>
    <t>7/6, 13</t>
    <phoneticPr fontId="2" type="noConversion"/>
  </si>
  <si>
    <t>6/25, 27</t>
    <phoneticPr fontId="2" type="noConversion"/>
  </si>
  <si>
    <t>비대상</t>
    <phoneticPr fontId="2" type="noConversion"/>
  </si>
  <si>
    <t>미실시</t>
    <phoneticPr fontId="2" type="noConversion"/>
  </si>
  <si>
    <t>폐업?</t>
    <phoneticPr fontId="2" type="noConversion"/>
  </si>
  <si>
    <t>횟수조정</t>
    <phoneticPr fontId="2" type="noConversion"/>
  </si>
  <si>
    <t>11/22, 23</t>
    <phoneticPr fontId="2" type="noConversion"/>
  </si>
  <si>
    <t>4/22,23,30, 5/3</t>
    <phoneticPr fontId="2" type="noConversion"/>
  </si>
  <si>
    <t>4/11,12,13</t>
    <phoneticPr fontId="2" type="noConversion"/>
  </si>
  <si>
    <t>10/24,25,26</t>
    <phoneticPr fontId="2" type="noConversion"/>
  </si>
  <si>
    <t>4/16,17,18</t>
    <phoneticPr fontId="2" type="noConversion"/>
  </si>
  <si>
    <t>5/16, 17</t>
    <phoneticPr fontId="2" type="noConversion"/>
  </si>
  <si>
    <t>10/16, 18</t>
    <phoneticPr fontId="2" type="noConversion"/>
  </si>
  <si>
    <t>5/30, 6/3</t>
    <phoneticPr fontId="2" type="noConversion"/>
  </si>
  <si>
    <t>5/30, 31</t>
    <phoneticPr fontId="2" type="noConversion"/>
  </si>
  <si>
    <t>무응답</t>
    <phoneticPr fontId="2" type="noConversion"/>
  </si>
  <si>
    <t>4/25, 5/8</t>
    <phoneticPr fontId="2" type="noConversion"/>
  </si>
  <si>
    <t>(주)에이치제이중공업 동자02지구 주택재개발정비사업</t>
  </si>
  <si>
    <t>대구</t>
    <phoneticPr fontId="2" type="noConversion"/>
  </si>
  <si>
    <t>대구광역시 동구 동북로73길 6 (신암동)</t>
  </si>
  <si>
    <t>건설</t>
    <phoneticPr fontId="2" type="noConversion"/>
  </si>
  <si>
    <t>070-8228-1180</t>
  </si>
  <si>
    <t>이예진</t>
    <phoneticPr fontId="2" type="noConversion"/>
  </si>
  <si>
    <t>010-4608-4461</t>
    <phoneticPr fontId="2" type="noConversion"/>
  </si>
  <si>
    <t>hca2210159@hjsc.co.kr</t>
  </si>
  <si>
    <t>군대</t>
    <phoneticPr fontId="2" type="noConversion"/>
  </si>
  <si>
    <t>서류상 이름</t>
    <phoneticPr fontId="2" type="noConversion"/>
  </si>
  <si>
    <t>금회측정일</t>
    <phoneticPr fontId="4" type="noConversion"/>
  </si>
  <si>
    <t>공시료
코드</t>
    <phoneticPr fontId="2" type="noConversion"/>
  </si>
  <si>
    <t>소 재 지</t>
    <phoneticPr fontId="2" type="noConversion"/>
  </si>
  <si>
    <t>예비조사일</t>
    <phoneticPr fontId="4" type="noConversion"/>
  </si>
  <si>
    <t>예비조사자</t>
    <phoneticPr fontId="4" type="noConversion"/>
  </si>
  <si>
    <t>실측정자</t>
    <phoneticPr fontId="4" type="noConversion"/>
  </si>
  <si>
    <t>보고서</t>
    <phoneticPr fontId="4" type="noConversion"/>
  </si>
  <si>
    <t>날짜</t>
    <phoneticPr fontId="4" type="noConversion"/>
  </si>
  <si>
    <t>이태환</t>
    <phoneticPr fontId="4" type="noConversion"/>
  </si>
  <si>
    <t>한기문</t>
    <phoneticPr fontId="4" type="noConversion"/>
  </si>
  <si>
    <t>강종구</t>
    <phoneticPr fontId="2" type="noConversion"/>
  </si>
  <si>
    <t>이주형</t>
    <phoneticPr fontId="2" type="noConversion"/>
  </si>
  <si>
    <t>배윤민</t>
    <phoneticPr fontId="2" type="noConversion"/>
  </si>
  <si>
    <t>고유빈</t>
    <phoneticPr fontId="2" type="noConversion"/>
  </si>
  <si>
    <t>충청남도 천안시 서북구 성환읍 왕지1길 5 (율금리)</t>
    <phoneticPr fontId="2" type="noConversion"/>
  </si>
  <si>
    <t>031-797-1003</t>
    <phoneticPr fontId="2" type="noConversion"/>
  </si>
  <si>
    <t>031-797-3001</t>
    <phoneticPr fontId="2" type="noConversion"/>
  </si>
  <si>
    <t>042-545-7181</t>
    <phoneticPr fontId="2" type="noConversion"/>
  </si>
  <si>
    <t>일자</t>
    <phoneticPr fontId="4" type="noConversion"/>
  </si>
  <si>
    <t>측정비</t>
    <phoneticPr fontId="2" type="noConversion"/>
  </si>
  <si>
    <t>황선희</t>
    <phoneticPr fontId="2" type="noConversion"/>
  </si>
  <si>
    <t>010-9989-4864</t>
    <phoneticPr fontId="2" type="noConversion"/>
  </si>
  <si>
    <t>SE04394344@hometax.go.kr</t>
    <phoneticPr fontId="2" type="noConversion"/>
  </si>
  <si>
    <t>동아하이테크 주식회사 2공장</t>
  </si>
  <si>
    <t>yj_lee@dongah.biz</t>
  </si>
  <si>
    <t>25상</t>
    <phoneticPr fontId="2" type="noConversion"/>
  </si>
  <si>
    <t>히어로테크주식회사</t>
    <phoneticPr fontId="2" type="noConversion"/>
  </si>
  <si>
    <t>양권철</t>
    <phoneticPr fontId="2" type="noConversion"/>
  </si>
  <si>
    <t>제조</t>
    <phoneticPr fontId="2" type="noConversion"/>
  </si>
  <si>
    <t>양승진</t>
    <phoneticPr fontId="2" type="noConversion"/>
  </si>
  <si>
    <t>010-7271-9343</t>
    <phoneticPr fontId="2" type="noConversion"/>
  </si>
  <si>
    <t>tssales2023@daum.net</t>
    <phoneticPr fontId="2" type="noConversion"/>
  </si>
  <si>
    <t>xldptm4541@daum.net</t>
    <phoneticPr fontId="2" type="noConversion"/>
  </si>
  <si>
    <t>khssi@daum.net</t>
    <phoneticPr fontId="2" type="noConversion"/>
  </si>
  <si>
    <t>신예순</t>
    <phoneticPr fontId="2" type="noConversion"/>
  </si>
  <si>
    <t>010-2680-9096</t>
    <phoneticPr fontId="2" type="noConversion"/>
  </si>
  <si>
    <t>태전자동차공업사(동구)</t>
    <phoneticPr fontId="2" type="noConversion"/>
  </si>
  <si>
    <t>에이치에스(HS)모터스</t>
    <phoneticPr fontId="2" type="noConversion"/>
  </si>
  <si>
    <t>태전자동차공업사(서구)</t>
    <phoneticPr fontId="2" type="noConversion"/>
  </si>
  <si>
    <t>변은진</t>
    <phoneticPr fontId="2" type="noConversion"/>
  </si>
  <si>
    <t>010-2747-5077</t>
    <phoneticPr fontId="2" type="noConversion"/>
  </si>
  <si>
    <t>042-282-1502</t>
    <phoneticPr fontId="2" type="noConversion"/>
  </si>
  <si>
    <t>타기관(세명)</t>
    <phoneticPr fontId="2" type="noConversion"/>
  </si>
  <si>
    <t>공수연</t>
    <phoneticPr fontId="2" type="noConversion"/>
  </si>
  <si>
    <t>공장장</t>
    <phoneticPr fontId="2" type="noConversion"/>
  </si>
  <si>
    <t>010-4878-0003</t>
    <phoneticPr fontId="2" type="noConversion"/>
  </si>
  <si>
    <t>윤숙</t>
    <phoneticPr fontId="2" type="noConversion"/>
  </si>
  <si>
    <t>010-9420-4100</t>
    <phoneticPr fontId="2" type="noConversion"/>
  </si>
  <si>
    <t>최희주</t>
    <phoneticPr fontId="2" type="noConversion"/>
  </si>
  <si>
    <t>010-7464-2672</t>
    <phoneticPr fontId="2" type="noConversion"/>
  </si>
  <si>
    <t>이경민</t>
    <phoneticPr fontId="2" type="noConversion"/>
  </si>
  <si>
    <t>실장</t>
    <phoneticPr fontId="2" type="noConversion"/>
  </si>
  <si>
    <t>010-6347-5545</t>
    <phoneticPr fontId="2" type="noConversion"/>
  </si>
  <si>
    <t>042-283-3006</t>
    <phoneticPr fontId="2" type="noConversion"/>
  </si>
  <si>
    <t xml:space="preserve">주식회사 북대전현대상용서비스 </t>
    <phoneticPr fontId="2" type="noConversion"/>
  </si>
  <si>
    <t>벧엘금속</t>
    <phoneticPr fontId="2" type="noConversion"/>
  </si>
  <si>
    <t>오근환 외 1명</t>
    <phoneticPr fontId="2" type="noConversion"/>
  </si>
  <si>
    <t>042-625-1521</t>
    <phoneticPr fontId="2" type="noConversion"/>
  </si>
  <si>
    <t>042-622-5726</t>
    <phoneticPr fontId="2" type="noConversion"/>
  </si>
  <si>
    <t>오근환</t>
    <phoneticPr fontId="2" type="noConversion"/>
  </si>
  <si>
    <t>010-8818-6531</t>
    <phoneticPr fontId="2" type="noConversion"/>
  </si>
  <si>
    <t>dh15222@naver.com</t>
    <phoneticPr fontId="2" type="noConversion"/>
  </si>
  <si>
    <t>대전광역시 대덕구 문평서로 57 (문평동, 롯데칠성음료(주))</t>
    <phoneticPr fontId="2" type="noConversion"/>
  </si>
  <si>
    <t>김영환</t>
    <phoneticPr fontId="2" type="noConversion"/>
  </si>
  <si>
    <t>010-5406-2764</t>
    <phoneticPr fontId="2" type="noConversion"/>
  </si>
  <si>
    <t>김선일</t>
    <phoneticPr fontId="2" type="noConversion"/>
  </si>
  <si>
    <t>010-3426-3410</t>
    <phoneticPr fontId="2" type="noConversion"/>
  </si>
  <si>
    <t>롯데이노베이트(주) 대전CDC 자동화설비 구축 공사</t>
    <phoneticPr fontId="2" type="noConversion"/>
  </si>
  <si>
    <t>대전광역시 대덕구 대전로 1324 (읍내동)</t>
    <phoneticPr fontId="2" type="noConversion"/>
  </si>
  <si>
    <t>강원특별자치도 양양군 손양면 공항로 230 (동호리)</t>
    <phoneticPr fontId="2" type="noConversion"/>
  </si>
  <si>
    <t>경기도 안성시 양성면 이현배티길 42-12 (이현리)</t>
    <phoneticPr fontId="2" type="noConversion"/>
  </si>
  <si>
    <t>경기도 평택시 청북읍 백봉길 114-32 (어연리)</t>
    <phoneticPr fontId="2" type="noConversion"/>
  </si>
  <si>
    <t>경기</t>
    <phoneticPr fontId="2" type="noConversion"/>
  </si>
  <si>
    <t>경기도 안성시 대덕면 서동대로 4726 (내리, 중앙대학교)</t>
    <phoneticPr fontId="2" type="noConversion"/>
  </si>
  <si>
    <t>경기도 화성시 팔탄면 신양1길 39 (가재리)</t>
    <phoneticPr fontId="2" type="noConversion"/>
  </si>
  <si>
    <t>대전광역시 대덕구 대화로52번안길 40 (대화동)</t>
    <phoneticPr fontId="2" type="noConversion"/>
  </si>
  <si>
    <t>대전광역시 대덕구 덕암로118번길 12 (상서동)</t>
    <phoneticPr fontId="2" type="noConversion"/>
  </si>
  <si>
    <t>대전광역시 대덕구 상서당1길 22-4 (상서동)</t>
    <phoneticPr fontId="2" type="noConversion"/>
  </si>
  <si>
    <t>전북특별자치도 완주군 이서면 농생명로 166 (금평리, 국립농업과학원)</t>
    <phoneticPr fontId="2" type="noConversion"/>
  </si>
  <si>
    <t>전북특별자치도 군산시 임해로 49 (소룡동, 넥세온코리아유한회사)</t>
    <phoneticPr fontId="2" type="noConversion"/>
  </si>
  <si>
    <t>전북특별자치도 완주군 이서면 콩쥐팥쥐로 1500 (금평리, 국립축산과학원)</t>
    <phoneticPr fontId="2" type="noConversion"/>
  </si>
  <si>
    <t>충청남도 천안시 동남구 광덕면 대평교길 48 (대평리)</t>
    <phoneticPr fontId="2" type="noConversion"/>
  </si>
  <si>
    <t>충청남도 천안시 동남구 성남면 신사대화로 387 (대화리)</t>
    <phoneticPr fontId="2" type="noConversion"/>
  </si>
  <si>
    <t>충청남도 천안시 서북구 불당21로 71, 7층 705호 (불당동)</t>
    <phoneticPr fontId="2" type="noConversion"/>
  </si>
  <si>
    <t>충청남도 천안시 서북구 성환읍 왕지1길 156-7 (송덕리)</t>
    <phoneticPr fontId="2" type="noConversion"/>
  </si>
  <si>
    <t>충청남도 천안시 서북구 입장면 석재길 51, 1층 (하장리)</t>
    <phoneticPr fontId="2" type="noConversion"/>
  </si>
  <si>
    <t>충청남도 천안시 서북구 직산읍 금곡로 52-41 (마정리)</t>
    <phoneticPr fontId="2" type="noConversion"/>
  </si>
  <si>
    <t>충청남도 천안시 서북구 직산읍 성진로 154-14 (군동리)</t>
    <phoneticPr fontId="2" type="noConversion"/>
  </si>
  <si>
    <t>충청북도 청주시 청원구 오창읍 두릉유리로 50-1 (성재리)</t>
    <phoneticPr fontId="2" type="noConversion"/>
  </si>
  <si>
    <t>경기도 안성시 서운면 송죽길 28, 가동 (현매리)</t>
    <phoneticPr fontId="2" type="noConversion"/>
  </si>
  <si>
    <t>010-7444-5155</t>
    <phoneticPr fontId="2" type="noConversion"/>
  </si>
  <si>
    <t>이은희</t>
    <phoneticPr fontId="2" type="noConversion"/>
  </si>
  <si>
    <t>차장</t>
    <phoneticPr fontId="2" type="noConversion"/>
  </si>
  <si>
    <t>010-2530-2094</t>
    <phoneticPr fontId="2" type="noConversion"/>
  </si>
  <si>
    <t>(주)하이테크엔지니어링 군산공장, OSP-1 Project EPC</t>
    <phoneticPr fontId="2" type="noConversion"/>
  </si>
  <si>
    <t>장영</t>
    <phoneticPr fontId="2" type="noConversion"/>
  </si>
  <si>
    <t>군산</t>
    <phoneticPr fontId="2" type="noConversion"/>
  </si>
  <si>
    <t>전북특별자치도 군산시 외항로 82 (소룡동, OCI주식회사)</t>
    <phoneticPr fontId="2" type="noConversion"/>
  </si>
  <si>
    <t>강대일</t>
    <phoneticPr fontId="2" type="noConversion"/>
  </si>
  <si>
    <t>010-8449-8832</t>
    <phoneticPr fontId="2" type="noConversion"/>
  </si>
  <si>
    <t>dikang2310@htech.co.kr</t>
    <phoneticPr fontId="2" type="noConversion"/>
  </si>
  <si>
    <t>주식회사 유기농기계</t>
    <phoneticPr fontId="2" type="noConversion"/>
  </si>
  <si>
    <t>김상호</t>
    <phoneticPr fontId="2" type="noConversion"/>
  </si>
  <si>
    <t>충청남도 천안시 서북구 직산읍 군수1길 112-16 (군서리)</t>
  </si>
  <si>
    <t>041-567-2859</t>
    <phoneticPr fontId="2" type="noConversion"/>
  </si>
  <si>
    <t>041-568-2859</t>
    <phoneticPr fontId="2" type="noConversion"/>
  </si>
  <si>
    <t>김상범</t>
    <phoneticPr fontId="2" type="noConversion"/>
  </si>
  <si>
    <t>010-9911-2859</t>
    <phoneticPr fontId="2" type="noConversion"/>
  </si>
  <si>
    <t>sadang3378@naver.com</t>
    <phoneticPr fontId="2" type="noConversion"/>
  </si>
  <si>
    <t>백연옥</t>
    <phoneticPr fontId="2" type="noConversion"/>
  </si>
  <si>
    <t>박성근</t>
    <phoneticPr fontId="2" type="noConversion"/>
  </si>
  <si>
    <t>010-5187-4700</t>
    <phoneticPr fontId="2" type="noConversion"/>
  </si>
  <si>
    <t>대전광역시 대덕구 신탄진로 1, 정비동 2층 (읍내동)</t>
    <phoneticPr fontId="2" type="noConversion"/>
  </si>
  <si>
    <t>대전광역시 동구 옥천로 321, 지하1층 (삼정동)</t>
    <phoneticPr fontId="2" type="noConversion"/>
  </si>
  <si>
    <t>강주한</t>
    <phoneticPr fontId="2" type="noConversion"/>
  </si>
  <si>
    <t>010-3759-5986</t>
    <phoneticPr fontId="2" type="noConversion"/>
  </si>
  <si>
    <t>jh8806zz@nate.com</t>
    <phoneticPr fontId="2" type="noConversion"/>
  </si>
  <si>
    <t>배윤민</t>
    <phoneticPr fontId="2" type="noConversion"/>
  </si>
  <si>
    <t>대전광역시 대덕구 대화로234번길 14 (대화동)</t>
    <phoneticPr fontId="2" type="noConversion"/>
  </si>
  <si>
    <t>cg5335@naver.com</t>
    <phoneticPr fontId="2" type="noConversion"/>
  </si>
  <si>
    <t>leople@leople.co.kr</t>
    <phoneticPr fontId="2" type="noConversion"/>
  </si>
  <si>
    <t>ys001965@naver.com</t>
    <phoneticPr fontId="2" type="noConversion"/>
  </si>
  <si>
    <t>송수호</t>
    <phoneticPr fontId="2" type="noConversion"/>
  </si>
  <si>
    <t>010-2217-8803</t>
    <phoneticPr fontId="2" type="noConversion"/>
  </si>
  <si>
    <t>ssh@jlrmotors.co.kr</t>
    <phoneticPr fontId="2" type="noConversion"/>
  </si>
  <si>
    <t>성윤숙</t>
    <phoneticPr fontId="2" type="noConversion"/>
  </si>
  <si>
    <t>010-3405-1500</t>
    <phoneticPr fontId="2" type="noConversion"/>
  </si>
  <si>
    <t>주식회사 더가든오브내추럴솔루션</t>
    <phoneticPr fontId="2" type="noConversion"/>
  </si>
  <si>
    <t>장문식, 장두식</t>
    <phoneticPr fontId="2" type="noConversion"/>
  </si>
  <si>
    <t>경기도 오산시 가장산업서로 12-24 (가장동)</t>
    <phoneticPr fontId="2" type="noConversion"/>
  </si>
  <si>
    <t>031-374-5240</t>
    <phoneticPr fontId="2" type="noConversion"/>
  </si>
  <si>
    <t>031-374-5246</t>
    <phoneticPr fontId="2" type="noConversion"/>
  </si>
  <si>
    <t>조진웅</t>
    <phoneticPr fontId="2" type="noConversion"/>
  </si>
  <si>
    <t>책임</t>
    <phoneticPr fontId="2" type="noConversion"/>
  </si>
  <si>
    <t>010-8248-3380</t>
    <phoneticPr fontId="2" type="noConversion"/>
  </si>
  <si>
    <t>willggg@naturalsolution.co.kr</t>
    <phoneticPr fontId="2" type="noConversion"/>
  </si>
  <si>
    <t>주식회사 네이처앤바이오텍</t>
    <phoneticPr fontId="2" type="noConversion"/>
  </si>
  <si>
    <t>장두식</t>
    <phoneticPr fontId="2" type="noConversion"/>
  </si>
  <si>
    <t>정현숙</t>
    <phoneticPr fontId="2" type="noConversion"/>
  </si>
  <si>
    <t>010-4739-7282</t>
    <phoneticPr fontId="2" type="noConversion"/>
  </si>
  <si>
    <t>042-936-3003</t>
    <phoneticPr fontId="2" type="noConversion"/>
  </si>
  <si>
    <t>042-936-3002</t>
    <phoneticPr fontId="2" type="noConversion"/>
  </si>
  <si>
    <t>지에스건설(주) 아산자이그랜드파크1BL</t>
    <phoneticPr fontId="2" type="noConversion"/>
  </si>
  <si>
    <t>허윤홍, 허창수</t>
  </si>
  <si>
    <t>충청남도 아산시 용화동 126-41</t>
  </si>
  <si>
    <t>(주)대명기전 보령화력본부 저탄장 옥내화사업 소방공사</t>
    <phoneticPr fontId="2" type="noConversion"/>
  </si>
  <si>
    <t>박태주</t>
    <phoneticPr fontId="2" type="noConversion"/>
  </si>
  <si>
    <t>보령</t>
    <phoneticPr fontId="2" type="noConversion"/>
  </si>
  <si>
    <t>충청남도 보령시 오천면 오천해안로 89-37 (오포리)</t>
    <phoneticPr fontId="2" type="noConversion"/>
  </si>
  <si>
    <t>평택</t>
    <phoneticPr fontId="2" type="noConversion"/>
  </si>
  <si>
    <t>곽태경</t>
    <phoneticPr fontId="2" type="noConversion"/>
  </si>
  <si>
    <t>010-2538-4319</t>
    <phoneticPr fontId="2" type="noConversion"/>
  </si>
  <si>
    <t>스타모터스</t>
    <phoneticPr fontId="2" type="noConversion"/>
  </si>
  <si>
    <t>대전광역시 대덕구 신탄진로583번길 10 (상서동)</t>
    <phoneticPr fontId="2" type="noConversion"/>
  </si>
  <si>
    <t>주영승외 1명</t>
    <phoneticPr fontId="2" type="noConversion"/>
  </si>
  <si>
    <t>대전광역시 대덕구 신탄진로 588 (상서동)</t>
    <phoneticPr fontId="2" type="noConversion"/>
  </si>
  <si>
    <t>공업사</t>
    <phoneticPr fontId="2" type="noConversion"/>
  </si>
  <si>
    <t>주영승</t>
    <phoneticPr fontId="2" type="noConversion"/>
  </si>
  <si>
    <t>010-5766-7666</t>
    <phoneticPr fontId="2" type="noConversion"/>
  </si>
  <si>
    <t>(주)1급동부자동차공업사</t>
    <phoneticPr fontId="2" type="noConversion"/>
  </si>
  <si>
    <t>070-4647-1691</t>
    <phoneticPr fontId="2" type="noConversion"/>
  </si>
  <si>
    <t>070-4833-7667</t>
    <phoneticPr fontId="2" type="noConversion"/>
  </si>
  <si>
    <t>starmotors7666@naver.com</t>
    <phoneticPr fontId="2" type="noConversion"/>
  </si>
  <si>
    <t>김순근</t>
    <phoneticPr fontId="2" type="noConversion"/>
  </si>
  <si>
    <t>010-3452-5142</t>
    <phoneticPr fontId="2" type="noConversion"/>
  </si>
  <si>
    <t>dongbu1500@hanmail.net</t>
    <phoneticPr fontId="2" type="noConversion"/>
  </si>
  <si>
    <t>asan_motors@naver.com</t>
    <phoneticPr fontId="2" type="noConversion"/>
  </si>
  <si>
    <t>김오순</t>
    <phoneticPr fontId="2" type="noConversion"/>
  </si>
  <si>
    <t>9/24,25,26</t>
    <phoneticPr fontId="2" type="noConversion"/>
  </si>
  <si>
    <t>일성건설(주)삭선-원북 지방도 확포장공사</t>
    <phoneticPr fontId="2" type="noConversion"/>
  </si>
  <si>
    <t>주식회사 디에이치오토모티브</t>
    <phoneticPr fontId="2" type="noConversion"/>
  </si>
  <si>
    <t>한상, 배성훈</t>
    <phoneticPr fontId="2" type="noConversion"/>
  </si>
  <si>
    <t>충청남도 당진시 석문면 산단7로2길 46 (삼봉리)</t>
    <phoneticPr fontId="2" type="noConversion"/>
  </si>
  <si>
    <t>041-358-6316</t>
    <phoneticPr fontId="2" type="noConversion"/>
  </si>
  <si>
    <t>041-358-6455</t>
    <phoneticPr fontId="2" type="noConversion"/>
  </si>
  <si>
    <t>선임매니저</t>
    <phoneticPr fontId="2" type="noConversion"/>
  </si>
  <si>
    <t>tax@secodh.com</t>
    <phoneticPr fontId="2" type="noConversion"/>
  </si>
  <si>
    <t>박갑수</t>
    <phoneticPr fontId="2" type="noConversion"/>
  </si>
  <si>
    <t>사원</t>
    <phoneticPr fontId="2" type="noConversion"/>
  </si>
  <si>
    <t>010-3460-1265</t>
    <phoneticPr fontId="2" type="noConversion"/>
  </si>
  <si>
    <t>ca5sandan2@nate.com</t>
    <phoneticPr fontId="2" type="noConversion"/>
  </si>
  <si>
    <t>중부</t>
    <phoneticPr fontId="2" type="noConversion"/>
  </si>
  <si>
    <t>최병환</t>
    <phoneticPr fontId="2" type="noConversion"/>
  </si>
  <si>
    <t>신종철</t>
    <phoneticPr fontId="2" type="noConversion"/>
  </si>
  <si>
    <t>010-3712-7009</t>
    <phoneticPr fontId="2" type="noConversion"/>
  </si>
  <si>
    <t>sjc1412@hanmail.net</t>
    <phoneticPr fontId="2" type="noConversion"/>
  </si>
  <si>
    <t>원광건설(주) 인천영종 A-33BL 아파트(공분 447호) 조경공사</t>
    <phoneticPr fontId="2" type="noConversion"/>
  </si>
  <si>
    <t>인천광역시 중구 중산동 1872-3</t>
    <phoneticPr fontId="2" type="noConversion"/>
  </si>
  <si>
    <t>작업무</t>
    <phoneticPr fontId="2" type="noConversion"/>
  </si>
  <si>
    <t>sunart100@naver.com</t>
    <phoneticPr fontId="2" type="noConversion"/>
  </si>
  <si>
    <t>(주)케이엔케이</t>
    <phoneticPr fontId="2" type="noConversion"/>
  </si>
  <si>
    <t>김동후</t>
    <phoneticPr fontId="2" type="noConversion"/>
  </si>
  <si>
    <t>경기도 화성시 기산로87번길 2 (기산동)</t>
    <phoneticPr fontId="2" type="noConversion"/>
  </si>
  <si>
    <t>070-4045-0407</t>
    <phoneticPr fontId="2" type="noConversion"/>
  </si>
  <si>
    <t>031-267-0407</t>
    <phoneticPr fontId="2" type="noConversion"/>
  </si>
  <si>
    <t>주식회사 용호기계기술 DEASAN Hydrogen Filling Center 현장</t>
    <phoneticPr fontId="2" type="noConversion"/>
  </si>
  <si>
    <t>서산</t>
    <phoneticPr fontId="2" type="noConversion"/>
  </si>
  <si>
    <t>충청남도 서산시 대산읍 독곶1로 82 (독곶리, 롯데에어리퀴드 에너하이(주))</t>
    <phoneticPr fontId="2" type="noConversion"/>
  </si>
  <si>
    <t>엄태호</t>
    <phoneticPr fontId="2" type="noConversion"/>
  </si>
  <si>
    <t>010-9659-3327</t>
    <phoneticPr fontId="2" type="noConversion"/>
  </si>
  <si>
    <t>theom@yongho.co.kr</t>
  </si>
  <si>
    <t>정성호</t>
    <phoneticPr fontId="2" type="noConversion"/>
  </si>
  <si>
    <t>주식회사 소문난삼부자</t>
    <phoneticPr fontId="2" type="noConversion"/>
  </si>
  <si>
    <t>신유철</t>
    <phoneticPr fontId="2" type="noConversion"/>
  </si>
  <si>
    <t>충청남도 홍성군 홍북읍 홍북로718번길 2 (갈산리)</t>
    <phoneticPr fontId="2" type="noConversion"/>
  </si>
  <si>
    <t>041-631-9001</t>
    <phoneticPr fontId="2" type="noConversion"/>
  </si>
  <si>
    <t>041-631-9901</t>
    <phoneticPr fontId="2" type="noConversion"/>
  </si>
  <si>
    <t>이은용</t>
    <phoneticPr fontId="2" type="noConversion"/>
  </si>
  <si>
    <t>somunnan@sambujagim.com</t>
    <phoneticPr fontId="2" type="noConversion"/>
  </si>
  <si>
    <t>sanggun7746@naver.com</t>
    <phoneticPr fontId="2" type="noConversion"/>
  </si>
  <si>
    <t>darkox0063@naver.com</t>
    <phoneticPr fontId="2" type="noConversion"/>
  </si>
  <si>
    <t>이재원</t>
    <phoneticPr fontId="2" type="noConversion"/>
  </si>
  <si>
    <t>010-5226-3071</t>
    <phoneticPr fontId="2" type="noConversion"/>
  </si>
  <si>
    <t>ys8817@yusungvalve.co.kr</t>
    <phoneticPr fontId="2" type="noConversion"/>
  </si>
  <si>
    <t>010-5705-6701</t>
    <phoneticPr fontId="2" type="noConversion"/>
  </si>
  <si>
    <t>meng3249@naver.com</t>
    <phoneticPr fontId="2" type="noConversion"/>
  </si>
  <si>
    <t>타기관
(비엠엘의원)</t>
    <phoneticPr fontId="2" type="noConversion"/>
  </si>
  <si>
    <t>입찰</t>
    <phoneticPr fontId="2" type="noConversion"/>
  </si>
  <si>
    <t>(주)쏠라딘</t>
    <phoneticPr fontId="2" type="noConversion"/>
  </si>
  <si>
    <t>송성훈</t>
    <phoneticPr fontId="2" type="noConversion"/>
  </si>
  <si>
    <t>경기도 화성시 동탄산단7길 98-7 (방교동)</t>
    <phoneticPr fontId="2" type="noConversion"/>
  </si>
  <si>
    <t>031-8027-2816</t>
    <phoneticPr fontId="2" type="noConversion"/>
  </si>
  <si>
    <t>tax@solardin.com</t>
    <phoneticPr fontId="2" type="noConversion"/>
  </si>
  <si>
    <t>동우건설 주식회사 천안 제2산업단지 재생사업</t>
    <phoneticPr fontId="2" type="noConversion"/>
  </si>
  <si>
    <t>김민환</t>
    <phoneticPr fontId="2" type="noConversion"/>
  </si>
  <si>
    <t>충청남도 천안시 서북구 2공단6길 18 (차암동)</t>
    <phoneticPr fontId="2" type="noConversion"/>
  </si>
  <si>
    <t>041-543-9595</t>
    <phoneticPr fontId="2" type="noConversion"/>
  </si>
  <si>
    <t>0507-0319-4357</t>
    <phoneticPr fontId="2" type="noConversion"/>
  </si>
  <si>
    <t>김태준</t>
    <phoneticPr fontId="2" type="noConversion"/>
  </si>
  <si>
    <t>안전팀장</t>
    <phoneticPr fontId="2" type="noConversion"/>
  </si>
  <si>
    <t>010-4307-0669</t>
    <phoneticPr fontId="2" type="noConversion"/>
  </si>
  <si>
    <t>thewin82@naver.com
dwcc1563@hanmail.net
kimxowns104@naver.com</t>
    <phoneticPr fontId="2" type="noConversion"/>
  </si>
  <si>
    <t>kimxowns104@naver.com</t>
  </si>
  <si>
    <t>유세란</t>
    <phoneticPr fontId="2" type="noConversion"/>
  </si>
  <si>
    <t>010-5136-2272</t>
    <phoneticPr fontId="2" type="noConversion"/>
  </si>
  <si>
    <t>천지산업</t>
    <phoneticPr fontId="2" type="noConversion"/>
  </si>
  <si>
    <t>김현순</t>
  </si>
  <si>
    <t>청주</t>
    <phoneticPr fontId="2" type="noConversion"/>
  </si>
  <si>
    <t>충청북도 청주시 서원구 현도면 시목외천로 441-23 (상삼리)</t>
    <phoneticPr fontId="2" type="noConversion"/>
  </si>
  <si>
    <t>043-262-4695</t>
    <phoneticPr fontId="2" type="noConversion"/>
  </si>
  <si>
    <t>043-267-4695</t>
    <phoneticPr fontId="2" type="noConversion"/>
  </si>
  <si>
    <t>이용진</t>
    <phoneticPr fontId="2" type="noConversion"/>
  </si>
  <si>
    <t>010-6363-1348</t>
    <phoneticPr fontId="2" type="noConversion"/>
  </si>
  <si>
    <t>010-5406-6517</t>
    <phoneticPr fontId="2" type="noConversion"/>
  </si>
  <si>
    <t>조득래</t>
    <phoneticPr fontId="2" type="noConversion"/>
  </si>
  <si>
    <t>010-2432-9176</t>
    <phoneticPr fontId="2" type="noConversion"/>
  </si>
  <si>
    <t>10/22, 23</t>
    <phoneticPr fontId="2" type="noConversion"/>
  </si>
  <si>
    <t>평택관할지역</t>
    <phoneticPr fontId="2" type="noConversion"/>
  </si>
  <si>
    <t>(주)엘에스티</t>
    <phoneticPr fontId="2" type="noConversion"/>
  </si>
  <si>
    <t>041-583-0110</t>
    <phoneticPr fontId="2" type="noConversion"/>
  </si>
  <si>
    <t>041-555-0933</t>
    <phoneticPr fontId="2" type="noConversion"/>
  </si>
  <si>
    <t>이관형</t>
    <phoneticPr fontId="2" type="noConversion"/>
  </si>
  <si>
    <t>충청남도 공주시 치미마을길 4 (신관동)</t>
    <phoneticPr fontId="2" type="noConversion"/>
  </si>
  <si>
    <t>충청남도 천안시 서북구 직산읍 4산단4로 60, 씨동 1호 (모서리)</t>
    <phoneticPr fontId="2" type="noConversion"/>
  </si>
  <si>
    <t>박기상</t>
    <phoneticPr fontId="2" type="noConversion"/>
  </si>
  <si>
    <t>010-8964-7234</t>
    <phoneticPr fontId="2" type="noConversion"/>
  </si>
  <si>
    <t>전성오</t>
    <phoneticPr fontId="2" type="noConversion"/>
  </si>
  <si>
    <t>충청남도 천안시 동남구 용수골길 10-6 일원 (용곡동)</t>
    <phoneticPr fontId="2" type="noConversion"/>
  </si>
  <si>
    <t>김재환</t>
    <phoneticPr fontId="2" type="noConversion"/>
  </si>
  <si>
    <t>010-5319-1204</t>
    <phoneticPr fontId="2" type="noConversion"/>
  </si>
  <si>
    <t>dyeng82@naver.com</t>
  </si>
  <si>
    <t>김다겸</t>
    <phoneticPr fontId="2" type="noConversion"/>
  </si>
  <si>
    <t>010-5870-2958</t>
    <phoneticPr fontId="2" type="noConversion"/>
  </si>
  <si>
    <t>(주)동양산업이엔지 천안-아산(용곡지하차도)구간 배관이설공사</t>
    <phoneticPr fontId="2" type="noConversion"/>
  </si>
  <si>
    <t>office@theboston.co.kr</t>
    <phoneticPr fontId="2" type="noConversion"/>
  </si>
  <si>
    <t>leeyesol95@mabik.re.kr</t>
    <phoneticPr fontId="2" type="noConversion"/>
  </si>
  <si>
    <t>삼영순화 (주)</t>
    <phoneticPr fontId="2" type="noConversion"/>
  </si>
  <si>
    <t>권정</t>
    <phoneticPr fontId="2" type="noConversion"/>
  </si>
  <si>
    <t>충청남도 천안시 동남구 성남면 5산단1로 22 (대화로)</t>
    <phoneticPr fontId="2" type="noConversion"/>
  </si>
  <si>
    <t>041-520-8059</t>
    <phoneticPr fontId="2" type="noConversion"/>
  </si>
  <si>
    <t>041-520-8069</t>
    <phoneticPr fontId="2" type="noConversion"/>
  </si>
  <si>
    <t>조재성</t>
    <phoneticPr fontId="2" type="noConversion"/>
  </si>
  <si>
    <t>010-8952-2460</t>
    <phoneticPr fontId="2" type="noConversion"/>
  </si>
  <si>
    <t>jscho@sypchem.co.kr</t>
    <phoneticPr fontId="2" type="noConversion"/>
  </si>
  <si>
    <t>gjmoon@sypchem.co.kr</t>
    <phoneticPr fontId="2" type="noConversion"/>
  </si>
  <si>
    <t>박신영</t>
    <phoneticPr fontId="2" type="noConversion"/>
  </si>
  <si>
    <t>verkybans@naver.com</t>
    <phoneticPr fontId="2" type="noConversion"/>
  </si>
  <si>
    <t>042-824-8360</t>
    <phoneticPr fontId="2" type="noConversion"/>
  </si>
  <si>
    <t>10/29, 31</t>
    <phoneticPr fontId="2" type="noConversion"/>
  </si>
  <si>
    <t>박현규</t>
    <phoneticPr fontId="2" type="noConversion"/>
  </si>
  <si>
    <t>010-3958-0133</t>
    <phoneticPr fontId="2" type="noConversion"/>
  </si>
  <si>
    <t>phg102818@daum.net</t>
    <phoneticPr fontId="2" type="noConversion"/>
  </si>
  <si>
    <t>이백화</t>
    <phoneticPr fontId="2" type="noConversion"/>
  </si>
  <si>
    <t>충청남도 천안시 서북구 직산읍 금곡로 317 (마정리)</t>
    <phoneticPr fontId="2" type="noConversion"/>
  </si>
  <si>
    <t>김은석</t>
    <phoneticPr fontId="2" type="noConversion"/>
  </si>
  <si>
    <t>기사</t>
    <phoneticPr fontId="2" type="noConversion"/>
  </si>
  <si>
    <t>010-4830-0477</t>
    <phoneticPr fontId="2" type="noConversion"/>
  </si>
  <si>
    <t>rladmstjr22@naver.com</t>
    <phoneticPr fontId="2" type="noConversion"/>
  </si>
  <si>
    <t>한국영</t>
    <phoneticPr fontId="2" type="noConversion"/>
  </si>
  <si>
    <t>서울동부</t>
    <phoneticPr fontId="2" type="noConversion"/>
  </si>
  <si>
    <t>공공기관</t>
    <phoneticPr fontId="2" type="noConversion"/>
  </si>
  <si>
    <t>02-2290-6571</t>
    <phoneticPr fontId="2" type="noConversion"/>
  </si>
  <si>
    <t>02-2290-7198</t>
    <phoneticPr fontId="2" type="noConversion"/>
  </si>
  <si>
    <t>서아롬</t>
    <phoneticPr fontId="2" type="noConversion"/>
  </si>
  <si>
    <t>010-8283-6829</t>
    <phoneticPr fontId="2" type="noConversion"/>
  </si>
  <si>
    <t>aromseo@sisul.or.kr</t>
    <phoneticPr fontId="2" type="noConversion"/>
  </si>
  <si>
    <t>서울시설공단</t>
    <phoneticPr fontId="2" type="noConversion"/>
  </si>
  <si>
    <t>서울시설공단 공동구관리처</t>
    <phoneticPr fontId="2" type="noConversion"/>
  </si>
  <si>
    <t>서울서부</t>
    <phoneticPr fontId="2" type="noConversion"/>
  </si>
  <si>
    <t>서울시설공단 서울어린이대공원</t>
    <phoneticPr fontId="2" type="noConversion"/>
  </si>
  <si>
    <t>서울시설공단 추모시설운영처</t>
    <phoneticPr fontId="2" type="noConversion"/>
  </si>
  <si>
    <t>서울청</t>
    <phoneticPr fontId="2" type="noConversion"/>
  </si>
  <si>
    <t>강명근</t>
    <phoneticPr fontId="2" type="noConversion"/>
  </si>
  <si>
    <t>010-5401-4376</t>
    <phoneticPr fontId="2" type="noConversion"/>
  </si>
  <si>
    <t>이유진</t>
    <phoneticPr fontId="2" type="noConversion"/>
  </si>
  <si>
    <t>010-9095-6411</t>
    <phoneticPr fontId="2" type="noConversion"/>
  </si>
  <si>
    <t>진주형</t>
    <phoneticPr fontId="2" type="noConversion"/>
  </si>
  <si>
    <t>010-8997-6172</t>
    <phoneticPr fontId="2" type="noConversion"/>
  </si>
  <si>
    <t>qhtsksdl124@sungdokorea.com</t>
    <phoneticPr fontId="2" type="noConversion"/>
  </si>
  <si>
    <t>yonghoeng@daum.net</t>
    <phoneticPr fontId="2" type="noConversion"/>
  </si>
  <si>
    <t>11/8, 12</t>
    <phoneticPr fontId="2" type="noConversion"/>
  </si>
  <si>
    <t>11/13,14,15,20,21</t>
    <phoneticPr fontId="2" type="noConversion"/>
  </si>
  <si>
    <t>11/14,15,20,21</t>
    <phoneticPr fontId="2" type="noConversion"/>
  </si>
  <si>
    <t>chk8534@hanmail.net</t>
    <phoneticPr fontId="2" type="noConversion"/>
  </si>
  <si>
    <t>서울특별시 성동구 청계천로 540 (마장동, 서울시설공단)</t>
    <phoneticPr fontId="2" type="noConversion"/>
  </si>
  <si>
    <t>서울특별시 광진구 능동로 216 (능동, 어린이대공원)</t>
    <phoneticPr fontId="2" type="noConversion"/>
  </si>
  <si>
    <t>서울특별시 서초구 양재대로12길 74 (원지동, 서울추모공원)</t>
    <phoneticPr fontId="2" type="noConversion"/>
  </si>
  <si>
    <t>서울특별시 마포구 월드컵북로 299, 2층 (상암동, 상암공동구관리동)</t>
    <phoneticPr fontId="2" type="noConversion"/>
  </si>
  <si>
    <t>권호순</t>
    <phoneticPr fontId="2" type="noConversion"/>
  </si>
  <si>
    <t>010-5411-8736</t>
    <phoneticPr fontId="2" type="noConversion"/>
  </si>
  <si>
    <t>신호종합건설(주) 예당호반 문화마당 조성사업</t>
    <phoneticPr fontId="2" type="noConversion"/>
  </si>
  <si>
    <t>신호철</t>
    <phoneticPr fontId="2" type="noConversion"/>
  </si>
  <si>
    <t>충청남도 예산군 응복면 예당관광로 163 (후사리)</t>
    <phoneticPr fontId="2" type="noConversion"/>
  </si>
  <si>
    <t>010-5435-2816</t>
    <phoneticPr fontId="2" type="noConversion"/>
  </si>
  <si>
    <t>sin582@naver.com</t>
    <phoneticPr fontId="2" type="noConversion"/>
  </si>
  <si>
    <t>janghan009@hanmail.net</t>
    <phoneticPr fontId="2" type="noConversion"/>
  </si>
  <si>
    <t>윤장한</t>
    <phoneticPr fontId="2" type="noConversion"/>
  </si>
  <si>
    <t>에스엠상선(주)건설부문 공주월송지구 B-4BL 주택건설</t>
    <phoneticPr fontId="2" type="noConversion"/>
  </si>
  <si>
    <t>주식회사 리한</t>
    <phoneticPr fontId="2" type="noConversion"/>
  </si>
  <si>
    <t>채호선</t>
    <phoneticPr fontId="2" type="noConversion"/>
  </si>
  <si>
    <t>정비</t>
    <phoneticPr fontId="2" type="noConversion"/>
  </si>
  <si>
    <t>주식회사 와이케이건기 횡성센터</t>
    <phoneticPr fontId="2" type="noConversion"/>
  </si>
  <si>
    <t>주식회사 와이케이건기 강릉센터</t>
    <phoneticPr fontId="2" type="noConversion"/>
  </si>
  <si>
    <t>031-831-2250</t>
    <phoneticPr fontId="2" type="noConversion"/>
  </si>
  <si>
    <t>박종화</t>
    <phoneticPr fontId="2" type="noConversion"/>
  </si>
  <si>
    <t>010-8856-9846</t>
    <phoneticPr fontId="2" type="noConversion"/>
  </si>
  <si>
    <t>jonghpark@leehan.com</t>
    <phoneticPr fontId="2" type="noConversion"/>
  </si>
  <si>
    <t>(주)하이드로리튬(금산지점)</t>
    <phoneticPr fontId="2" type="noConversion"/>
  </si>
  <si>
    <t>hs.kwon@hydroli.co.kr</t>
    <phoneticPr fontId="2" type="noConversion"/>
  </si>
  <si>
    <t>원주</t>
    <phoneticPr fontId="2" type="noConversion"/>
  </si>
  <si>
    <t>강원특별자치도 횡성군 횡성읍 한우로조곡1길 11 (조곡리)</t>
    <phoneticPr fontId="2" type="noConversion"/>
  </si>
  <si>
    <t>1588-3806</t>
    <phoneticPr fontId="2" type="noConversion"/>
  </si>
  <si>
    <t>033-345-1190</t>
    <phoneticPr fontId="2" type="noConversion"/>
  </si>
  <si>
    <t>민성진</t>
    <phoneticPr fontId="2" type="noConversion"/>
  </si>
  <si>
    <t>010-9457-5509</t>
    <phoneticPr fontId="2" type="noConversion"/>
  </si>
  <si>
    <t>sunnyyk@sunnyyk.co.kr</t>
    <phoneticPr fontId="2" type="noConversion"/>
  </si>
  <si>
    <t>yk_lee@sunnyyk.co.kr</t>
    <phoneticPr fontId="2" type="noConversion"/>
  </si>
  <si>
    <t>강원특별자치도 강릉시 사천면 청솔공원길 86-14 (석교리)</t>
    <phoneticPr fontId="2" type="noConversion"/>
  </si>
  <si>
    <t>강릉</t>
    <phoneticPr fontId="2" type="noConversion"/>
  </si>
  <si>
    <t>070-4015-0877</t>
    <phoneticPr fontId="2" type="noConversion"/>
  </si>
  <si>
    <t>지태환</t>
    <phoneticPr fontId="2" type="noConversion"/>
  </si>
  <si>
    <t>센터장</t>
    <phoneticPr fontId="2" type="noConversion"/>
  </si>
  <si>
    <t>010-3973-0545</t>
    <phoneticPr fontId="2" type="noConversion"/>
  </si>
  <si>
    <t>휴모터스</t>
    <phoneticPr fontId="2" type="noConversion"/>
  </si>
  <si>
    <t>정면익</t>
    <phoneticPr fontId="2" type="noConversion"/>
  </si>
  <si>
    <t>충청남도 금산군 추부면 다복로 655 (마전리)</t>
    <phoneticPr fontId="2" type="noConversion"/>
  </si>
  <si>
    <t>주식회사 와이케이건기 청주센터</t>
    <phoneticPr fontId="2" type="noConversion"/>
  </si>
  <si>
    <t>주식회사 와이케이건기 나주센터</t>
    <phoneticPr fontId="2" type="noConversion"/>
  </si>
  <si>
    <t>주식회사 와이케이건기 용인센터</t>
    <phoneticPr fontId="2" type="noConversion"/>
  </si>
  <si>
    <t>주식회사 와이케이건기 전주센터</t>
    <phoneticPr fontId="2" type="noConversion"/>
  </si>
  <si>
    <t>주식회사 와이케이건기 화성센터</t>
    <phoneticPr fontId="2" type="noConversion"/>
  </si>
  <si>
    <t>주식회사 와이케이건기 평택센터</t>
    <phoneticPr fontId="2" type="noConversion"/>
  </si>
  <si>
    <t>주식회사 와이케이건기 일산센터</t>
    <phoneticPr fontId="2" type="noConversion"/>
  </si>
  <si>
    <t>주식회사 와이케이건기 옥천센터</t>
    <phoneticPr fontId="2" type="noConversion"/>
  </si>
  <si>
    <t>주식회사 와이케이건기 안동센터</t>
    <phoneticPr fontId="2" type="noConversion"/>
  </si>
  <si>
    <t>주식회사 와이케이건기 대구센터</t>
    <phoneticPr fontId="2" type="noConversion"/>
  </si>
  <si>
    <t>주식회사 와이케이건기 사천센터</t>
    <phoneticPr fontId="2" type="noConversion"/>
  </si>
  <si>
    <t>주식회사 와이케이건기 경주센터</t>
    <phoneticPr fontId="2" type="noConversion"/>
  </si>
  <si>
    <t>주식회사 와이케이건기 김해센터</t>
    <phoneticPr fontId="2" type="noConversion"/>
  </si>
  <si>
    <t>주식회사 와이케이건기 울산센터</t>
    <phoneticPr fontId="2" type="noConversion"/>
  </si>
  <si>
    <t>12/13, 14</t>
    <phoneticPr fontId="2" type="noConversion"/>
  </si>
  <si>
    <t>12/3, 10</t>
    <phoneticPr fontId="2" type="noConversion"/>
  </si>
  <si>
    <t>11/26,27, 12/4,5</t>
    <phoneticPr fontId="2" type="noConversion"/>
  </si>
  <si>
    <t>주식회사 제원테크 2공장</t>
    <phoneticPr fontId="2" type="noConversion"/>
  </si>
  <si>
    <t>정현철</t>
    <phoneticPr fontId="2" type="noConversion"/>
  </si>
  <si>
    <t>충청남도 천안시 동남구 성남면 세성로 102-12 (화성리)</t>
    <phoneticPr fontId="2" type="noConversion"/>
  </si>
  <si>
    <t>041-552-1907</t>
    <phoneticPr fontId="2" type="noConversion"/>
  </si>
  <si>
    <t>041-551-1909</t>
    <phoneticPr fontId="2" type="noConversion"/>
  </si>
  <si>
    <t>최동선</t>
    <phoneticPr fontId="2" type="noConversion"/>
  </si>
  <si>
    <t>010-5369-7975</t>
    <phoneticPr fontId="2" type="noConversion"/>
  </si>
  <si>
    <t>jeone@welkeeps.com</t>
    <phoneticPr fontId="2" type="noConversion"/>
  </si>
  <si>
    <t>dschoi@welkeeps.com</t>
    <phoneticPr fontId="2" type="noConversion"/>
  </si>
  <si>
    <t>goodbgf@nate.com</t>
    <phoneticPr fontId="2" type="noConversion"/>
  </si>
  <si>
    <t>지명근</t>
    <phoneticPr fontId="2" type="noConversion"/>
  </si>
  <si>
    <t>010-2994-0304</t>
    <phoneticPr fontId="2" type="noConversion"/>
  </si>
  <si>
    <t>jmk628077@hanmail.net</t>
    <phoneticPr fontId="2" type="noConversion"/>
  </si>
  <si>
    <t>성연테크</t>
    <phoneticPr fontId="2" type="noConversion"/>
  </si>
  <si>
    <t>정현수</t>
    <phoneticPr fontId="2" type="noConversion"/>
  </si>
  <si>
    <t>충청남도 천안시 서북구 백석공단3길 66 (백석동)</t>
    <phoneticPr fontId="2" type="noConversion"/>
  </si>
  <si>
    <t>041-578-3766</t>
    <phoneticPr fontId="2" type="noConversion"/>
  </si>
  <si>
    <t>041-578-3767</t>
    <phoneticPr fontId="2" type="noConversion"/>
  </si>
  <si>
    <t>강혜진</t>
    <phoneticPr fontId="2" type="noConversion"/>
  </si>
  <si>
    <t>010-7678-9829</t>
    <phoneticPr fontId="2" type="noConversion"/>
  </si>
  <si>
    <t>hjkang@sungyeon.net</t>
    <phoneticPr fontId="2" type="noConversion"/>
  </si>
  <si>
    <t>충청북도 청주시 흥덕구 강내면 서부로 458-8 (궁현리)</t>
    <phoneticPr fontId="2" type="noConversion"/>
  </si>
  <si>
    <t>유서연</t>
    <phoneticPr fontId="2" type="noConversion"/>
  </si>
  <si>
    <t>010-5037-7779</t>
    <phoneticPr fontId="2" type="noConversion"/>
  </si>
  <si>
    <t>sh_yoo@sunnyyk.co.kr</t>
    <phoneticPr fontId="2" type="noConversion"/>
  </si>
  <si>
    <t>천안다나힐병원</t>
    <phoneticPr fontId="2" type="noConversion"/>
  </si>
  <si>
    <t>김용준</t>
    <phoneticPr fontId="2" type="noConversion"/>
  </si>
  <si>
    <t>충청남도 천안시 동남구 터미널3길 5 (신부동)</t>
    <phoneticPr fontId="2" type="noConversion"/>
  </si>
  <si>
    <t>041-562-7000</t>
    <phoneticPr fontId="2" type="noConversion"/>
  </si>
  <si>
    <t>041-562-7024</t>
    <phoneticPr fontId="2" type="noConversion"/>
  </si>
  <si>
    <t>구성모</t>
    <phoneticPr fontId="2" type="noConversion"/>
  </si>
  <si>
    <t>원무과장</t>
    <phoneticPr fontId="2" type="noConversion"/>
  </si>
  <si>
    <t>010-5671-5111</t>
    <phoneticPr fontId="2" type="noConversion"/>
  </si>
  <si>
    <t>danaheal2021@naver.com</t>
    <phoneticPr fontId="2" type="noConversion"/>
  </si>
  <si>
    <t>blueblizzard@naver.com</t>
    <phoneticPr fontId="2" type="noConversion"/>
  </si>
  <si>
    <t>전라남도 나주시 다시면 영산로 4731 (가운리, YK건기)</t>
  </si>
  <si>
    <t>광주</t>
    <phoneticPr fontId="2" type="noConversion"/>
  </si>
  <si>
    <t>070-4884-1646</t>
  </si>
  <si>
    <t>061-332-3807</t>
  </si>
  <si>
    <t>경기도 용인시 처인구 모현읍 곡현로 847 (일산리)</t>
    <phoneticPr fontId="2" type="noConversion"/>
  </si>
  <si>
    <t>070-4015-0799</t>
    <phoneticPr fontId="2" type="noConversion"/>
  </si>
  <si>
    <t>황지수</t>
    <phoneticPr fontId="2" type="noConversion"/>
  </si>
  <si>
    <t>직장</t>
    <phoneticPr fontId="2" type="noConversion"/>
  </si>
  <si>
    <t>010-6289-6642</t>
    <phoneticPr fontId="2" type="noConversion"/>
  </si>
  <si>
    <t>js_hwang@sunnyyk.co.kr</t>
    <phoneticPr fontId="2" type="noConversion"/>
  </si>
  <si>
    <t>전주</t>
    <phoneticPr fontId="2" type="noConversion"/>
  </si>
  <si>
    <t>전북특별자치도 완주군 삼례읍 삼례나들목로 344 (삼례리)</t>
    <phoneticPr fontId="2" type="noConversion"/>
  </si>
  <si>
    <t>1588-3806</t>
  </si>
  <si>
    <t>063-291-1805</t>
  </si>
  <si>
    <t>황상규</t>
    <phoneticPr fontId="2" type="noConversion"/>
  </si>
  <si>
    <t>010-6578-7611</t>
    <phoneticPr fontId="2" type="noConversion"/>
  </si>
  <si>
    <t>bs_kim@sunnyyk.co.kr</t>
    <phoneticPr fontId="2" type="noConversion"/>
  </si>
  <si>
    <t>sk_hwang@sunnyyk.co.kr</t>
    <phoneticPr fontId="2" type="noConversion"/>
  </si>
  <si>
    <t>경기도 화성시 남양읍 주석로 337 (북양리)</t>
    <phoneticPr fontId="2" type="noConversion"/>
  </si>
  <si>
    <t>김보성</t>
    <phoneticPr fontId="2" type="noConversion"/>
  </si>
  <si>
    <t>010-2004-1834</t>
    <phoneticPr fontId="2" type="noConversion"/>
  </si>
  <si>
    <t>경기도 평택시 포승읍 평택항로268번길 117-12 (도곡리)</t>
    <phoneticPr fontId="2" type="noConversion"/>
  </si>
  <si>
    <t>윤영민</t>
    <phoneticPr fontId="2" type="noConversion"/>
  </si>
  <si>
    <t>010-6763-8287</t>
    <phoneticPr fontId="2" type="noConversion"/>
  </si>
  <si>
    <t>ym_yoon@sunnyyk.co.kr</t>
    <phoneticPr fontId="2" type="noConversion"/>
  </si>
  <si>
    <t>043-237-3805</t>
    <phoneticPr fontId="2" type="noConversion"/>
  </si>
  <si>
    <t>031-684-3807</t>
    <phoneticPr fontId="2" type="noConversion"/>
  </si>
  <si>
    <t>031-8077-9344</t>
    <phoneticPr fontId="2" type="noConversion"/>
  </si>
  <si>
    <t>고양</t>
    <phoneticPr fontId="2" type="noConversion"/>
  </si>
  <si>
    <t>경기도 고양시 일산동구 공릉천로187번길 38 (사리현동)</t>
    <phoneticPr fontId="2" type="noConversion"/>
  </si>
  <si>
    <t>031-962-3807</t>
    <phoneticPr fontId="2" type="noConversion"/>
  </si>
  <si>
    <t>곽성준</t>
    <phoneticPr fontId="2" type="noConversion"/>
  </si>
  <si>
    <t>010-8610-2527</t>
    <phoneticPr fontId="2" type="noConversion"/>
  </si>
  <si>
    <t>충청북도 옥천군 옥천읍 서부로 371-12 (삼청리)</t>
    <phoneticPr fontId="2" type="noConversion"/>
  </si>
  <si>
    <t>070-4369-3806</t>
    <phoneticPr fontId="2" type="noConversion"/>
  </si>
  <si>
    <t>주식회사 푸르내</t>
    <phoneticPr fontId="2" type="noConversion"/>
  </si>
  <si>
    <t>전인왕</t>
    <phoneticPr fontId="2" type="noConversion"/>
  </si>
  <si>
    <t>성남</t>
    <phoneticPr fontId="2" type="noConversion"/>
  </si>
  <si>
    <t>경기도 이천시 모가면 진상미로1044번길 83-17 (서경리)</t>
    <phoneticPr fontId="2" type="noConversion"/>
  </si>
  <si>
    <t>김은아</t>
    <phoneticPr fontId="2" type="noConversion"/>
  </si>
  <si>
    <t>010-8993-4657</t>
    <phoneticPr fontId="2" type="noConversion"/>
  </si>
  <si>
    <t>031-764-9846</t>
    <phoneticPr fontId="2" type="noConversion"/>
  </si>
  <si>
    <t>031-632-6846</t>
    <phoneticPr fontId="2" type="noConversion"/>
  </si>
  <si>
    <t>5432cent@naver.com
cocoy2k@hanmail.net</t>
    <phoneticPr fontId="2" type="noConversion"/>
  </si>
  <si>
    <t>dgw0408@hanmail.net</t>
    <phoneticPr fontId="2" type="noConversion"/>
  </si>
  <si>
    <t>경상북도 고령군 성산면 성산로 1050 (득성리)</t>
    <phoneticPr fontId="2" type="noConversion"/>
  </si>
  <si>
    <t>안동</t>
    <phoneticPr fontId="2" type="noConversion"/>
  </si>
  <si>
    <t>경상북도 안동시 풍산읍 풍산공단길 13 (괴정리)</t>
    <phoneticPr fontId="2" type="noConversion"/>
  </si>
  <si>
    <t>이재환</t>
    <phoneticPr fontId="2" type="noConversion"/>
  </si>
  <si>
    <t>010-5099-7363</t>
    <phoneticPr fontId="2" type="noConversion"/>
  </si>
  <si>
    <t>삼성이앤에이(주) 천안단지 마감공사 C-PJT 도급공사(SECL)</t>
    <phoneticPr fontId="2" type="noConversion"/>
  </si>
  <si>
    <t>남궁홍</t>
    <phoneticPr fontId="2" type="noConversion"/>
  </si>
  <si>
    <t>김세은</t>
    <phoneticPr fontId="2" type="noConversion"/>
  </si>
  <si>
    <t>프로</t>
    <phoneticPr fontId="2" type="noConversion"/>
  </si>
  <si>
    <t>010-7344-7649</t>
    <phoneticPr fontId="2" type="noConversion"/>
  </si>
  <si>
    <t>seeun315.kim@samsung.com</t>
    <phoneticPr fontId="2" type="noConversion"/>
  </si>
  <si>
    <t>대구서부</t>
    <phoneticPr fontId="2" type="noConversion"/>
  </si>
  <si>
    <t>054-956-9689</t>
    <phoneticPr fontId="2" type="noConversion"/>
  </si>
  <si>
    <t>김기원</t>
    <phoneticPr fontId="2" type="noConversion"/>
  </si>
  <si>
    <t>010-6660-5496</t>
    <phoneticPr fontId="2" type="noConversion"/>
  </si>
  <si>
    <t>진주</t>
    <phoneticPr fontId="2" type="noConversion"/>
  </si>
  <si>
    <t>경상남도 사천시 축동면 서삼로 1177 (구호리)</t>
    <phoneticPr fontId="2" type="noConversion"/>
  </si>
  <si>
    <t>070-4884-0667</t>
    <phoneticPr fontId="2" type="noConversion"/>
  </si>
  <si>
    <t>070-8668-3976</t>
    <phoneticPr fontId="2" type="noConversion"/>
  </si>
  <si>
    <t>김정국</t>
    <phoneticPr fontId="2" type="noConversion"/>
  </si>
  <si>
    <t>010-4581-7317</t>
    <phoneticPr fontId="2" type="noConversion"/>
  </si>
  <si>
    <t>jk_kim1@sunnyyk.co.kr</t>
    <phoneticPr fontId="2" type="noConversion"/>
  </si>
  <si>
    <t>041-421-0021</t>
    <phoneticPr fontId="2" type="noConversion"/>
  </si>
  <si>
    <t>seol2334@naver.com</t>
    <phoneticPr fontId="2" type="noConversion"/>
  </si>
  <si>
    <t>070-4012-7207</t>
    <phoneticPr fontId="2" type="noConversion"/>
  </si>
  <si>
    <t>김용국</t>
    <phoneticPr fontId="2" type="noConversion"/>
  </si>
  <si>
    <t>010-4116-7116</t>
    <phoneticPr fontId="2" type="noConversion"/>
  </si>
  <si>
    <t>yg_kim@sunnyyk.co.kr</t>
    <phoneticPr fontId="2" type="noConversion"/>
  </si>
  <si>
    <t>경상북도 경주시 천북면 모아동산길 289 (동산리)</t>
    <phoneticPr fontId="2" type="noConversion"/>
  </si>
  <si>
    <t>포항</t>
    <phoneticPr fontId="2" type="noConversion"/>
  </si>
  <si>
    <t>o001737@hshi.co.kr</t>
    <phoneticPr fontId="2" type="noConversion"/>
  </si>
  <si>
    <t>양산</t>
    <phoneticPr fontId="2" type="noConversion"/>
  </si>
  <si>
    <t>경상남도 김해시 생림면 생림대로 399-11 (나전리)</t>
    <phoneticPr fontId="2" type="noConversion"/>
  </si>
  <si>
    <t>070-4369-7413</t>
    <phoneticPr fontId="2" type="noConversion"/>
  </si>
  <si>
    <t>선영수</t>
    <phoneticPr fontId="2" type="noConversion"/>
  </si>
  <si>
    <t>010-3501-4866</t>
    <phoneticPr fontId="2" type="noConversion"/>
  </si>
  <si>
    <t>ys_sun@sunnyyk.co.kr</t>
    <phoneticPr fontId="2" type="noConversion"/>
  </si>
  <si>
    <t>070-4884-0663</t>
    <phoneticPr fontId="2" type="noConversion"/>
  </si>
  <si>
    <t>054-854-3807</t>
    <phoneticPr fontId="2" type="noConversion"/>
  </si>
  <si>
    <t>울산</t>
    <phoneticPr fontId="2" type="noConversion"/>
  </si>
  <si>
    <t>12/23, 24</t>
    <phoneticPr fontId="2" type="noConversion"/>
  </si>
  <si>
    <t>울산광역시 울주군 온산읍 온산로 272 (학남리)</t>
    <phoneticPr fontId="2" type="noConversion"/>
  </si>
  <si>
    <t>070-4894-4885</t>
    <phoneticPr fontId="2" type="noConversion"/>
  </si>
  <si>
    <t>070-4369-4885</t>
    <phoneticPr fontId="2" type="noConversion"/>
  </si>
  <si>
    <t>이승준</t>
    <phoneticPr fontId="2" type="noConversion"/>
  </si>
  <si>
    <t>010-4768-9661</t>
    <phoneticPr fontId="2" type="noConversion"/>
  </si>
  <si>
    <t>sj_lee@sunnyyk.co.kr</t>
    <phoneticPr fontId="2" type="noConversion"/>
  </si>
  <si>
    <t>wjddks9494@naver.com</t>
    <phoneticPr fontId="2" type="noConversion"/>
  </si>
  <si>
    <t>ssuyeon.lee@samsung.com</t>
    <phoneticPr fontId="2" type="noConversion"/>
  </si>
  <si>
    <t>041-751-1960</t>
    <phoneticPr fontId="2" type="noConversion"/>
  </si>
  <si>
    <t>이형승</t>
    <phoneticPr fontId="2" type="noConversion"/>
  </si>
  <si>
    <t>010-7254-3420</t>
    <phoneticPr fontId="2" type="noConversion"/>
  </si>
  <si>
    <t>lhs1268@naver.com</t>
    <phoneticPr fontId="2" type="noConversion"/>
  </si>
  <si>
    <t>th_ji@sunnyyk.co.kr</t>
    <phoneticPr fontId="2" type="noConversion"/>
  </si>
  <si>
    <t>sj_min@sunnyyk.co.kr</t>
    <phoneticPr fontId="2" type="noConversion"/>
  </si>
  <si>
    <t>주임</t>
    <phoneticPr fontId="2" type="noConversion"/>
  </si>
  <si>
    <t>임상윤</t>
    <phoneticPr fontId="2" type="noConversion"/>
  </si>
  <si>
    <t>010-9734-5108</t>
    <phoneticPr fontId="2" type="noConversion"/>
  </si>
  <si>
    <t>sju04093@kdiwin.com</t>
    <phoneticPr fontId="2" type="noConversion"/>
  </si>
  <si>
    <t>화재</t>
    <phoneticPr fontId="2" type="noConversion"/>
  </si>
  <si>
    <t>공문
연번</t>
    <phoneticPr fontId="2" type="noConversion"/>
  </si>
  <si>
    <t>24년 하반기</t>
    <phoneticPr fontId="2" type="noConversion"/>
  </si>
  <si>
    <t>25년 상반기</t>
    <phoneticPr fontId="2" type="noConversion"/>
  </si>
  <si>
    <t>25년 상반기
인상률</t>
    <phoneticPr fontId="2" type="noConversion"/>
  </si>
  <si>
    <t>25하</t>
    <phoneticPr fontId="2" type="noConversion"/>
  </si>
  <si>
    <t>jh_lee1@sunnyyk.co.kr</t>
    <phoneticPr fontId="2" type="noConversion"/>
  </si>
  <si>
    <t>kw_kim@sunnyyk.co.kr</t>
    <phoneticPr fontId="2" type="noConversion"/>
  </si>
  <si>
    <t>주식회사 제이에스모터스대전</t>
    <phoneticPr fontId="2" type="noConversion"/>
  </si>
  <si>
    <t>안전부장</t>
    <phoneticPr fontId="2" type="noConversion"/>
  </si>
  <si>
    <t>충청남도 천안시 서북구 백석공단1로 111, 노루비케미칼 건물 2층 SE&amp;A 안전팀 (백석동)</t>
    <phoneticPr fontId="2" type="noConversion"/>
  </si>
  <si>
    <t>1/14(수시1)</t>
    <phoneticPr fontId="2" type="noConversion"/>
  </si>
  <si>
    <t>동아자동차기업 주식회사</t>
    <phoneticPr fontId="2" type="noConversion"/>
  </si>
  <si>
    <t>seo01225@naver.com</t>
    <phoneticPr fontId="2" type="noConversion"/>
  </si>
  <si>
    <t>한성수</t>
    <phoneticPr fontId="2" type="noConversion"/>
  </si>
  <si>
    <t>010-2967-1900</t>
    <phoneticPr fontId="2" type="noConversion"/>
  </si>
  <si>
    <t>보고서 이메일전송 원하지 않음</t>
    <phoneticPr fontId="2" type="noConversion"/>
  </si>
  <si>
    <t>doek0014@daum.net</t>
    <phoneticPr fontId="2" type="noConversion"/>
  </si>
  <si>
    <t>kch10045@naver.com</t>
    <phoneticPr fontId="2" type="noConversion"/>
  </si>
  <si>
    <t>ujs0042@hanmail.net</t>
    <phoneticPr fontId="2" type="noConversion"/>
  </si>
  <si>
    <t>bmwjuni73@naver.com</t>
    <phoneticPr fontId="2" type="noConversion"/>
  </si>
  <si>
    <t>주식회사 무한종합건설 송악고등학교 교실증축공사</t>
    <phoneticPr fontId="2" type="noConversion"/>
  </si>
  <si>
    <t>박영복</t>
    <phoneticPr fontId="2" type="noConversion"/>
  </si>
  <si>
    <t>충청남도 당진시 송악읍 송악로 165 (가학리)</t>
    <phoneticPr fontId="2" type="noConversion"/>
  </si>
  <si>
    <t>이재흥</t>
    <phoneticPr fontId="2" type="noConversion"/>
  </si>
  <si>
    <t>muhan6410@hanmail.net</t>
    <phoneticPr fontId="2" type="noConversion"/>
  </si>
  <si>
    <t>25상 신규</t>
    <phoneticPr fontId="2" type="noConversion"/>
  </si>
  <si>
    <t>대전광역시 서구 도산로181번길 21 (변동)</t>
    <phoneticPr fontId="2" type="noConversion"/>
  </si>
  <si>
    <t>bm5239301@bill36524.com</t>
    <phoneticPr fontId="2" type="noConversion"/>
  </si>
  <si>
    <t>dw1535@bill36524.com</t>
    <phoneticPr fontId="2" type="noConversion"/>
  </si>
  <si>
    <t>안병철외 1명</t>
    <phoneticPr fontId="2" type="noConversion"/>
  </si>
  <si>
    <t>jm85352@naver.com</t>
    <phoneticPr fontId="2" type="noConversion"/>
  </si>
  <si>
    <t>최한선</t>
    <phoneticPr fontId="2" type="noConversion"/>
  </si>
  <si>
    <t>010-2238-3161</t>
    <phoneticPr fontId="2" type="noConversion"/>
  </si>
  <si>
    <t>djpyd@naver.com
(계산서 발행 시 안내 문자 필수)</t>
    <phoneticPr fontId="2" type="noConversion"/>
  </si>
  <si>
    <t>djpyd@naver.com</t>
  </si>
  <si>
    <t>hijeon@lexusjb.com</t>
  </si>
  <si>
    <t>hijeon@lexusjb.com</t>
    <phoneticPr fontId="2" type="noConversion"/>
  </si>
  <si>
    <t>박지현</t>
    <phoneticPr fontId="2" type="noConversion"/>
  </si>
  <si>
    <t>안전관리</t>
    <phoneticPr fontId="2" type="noConversion"/>
  </si>
  <si>
    <t>010-4921-9944</t>
    <phoneticPr fontId="2" type="noConversion"/>
  </si>
  <si>
    <t>jihyun-park@lotte.net</t>
    <phoneticPr fontId="2" type="noConversion"/>
  </si>
  <si>
    <t>대보에너지솔루션 주식회사 멧카 태안 태양광발전소 건설공사</t>
    <phoneticPr fontId="2" type="noConversion"/>
  </si>
  <si>
    <t>김상욱</t>
    <phoneticPr fontId="2" type="noConversion"/>
  </si>
  <si>
    <t>충청남도 태안군 고남면 누동리 1587-11</t>
    <phoneticPr fontId="2" type="noConversion"/>
  </si>
  <si>
    <t>김형준</t>
    <phoneticPr fontId="2" type="noConversion"/>
  </si>
  <si>
    <t>010-5588-6136</t>
    <phoneticPr fontId="2" type="noConversion"/>
  </si>
  <si>
    <t>khyjun1523@naver.com</t>
    <phoneticPr fontId="2" type="noConversion"/>
  </si>
  <si>
    <t>khyjun1523@naver.com</t>
  </si>
  <si>
    <t>은성건설주식회사 (주)디에스테크노 문막공장 신축공사</t>
    <phoneticPr fontId="2" type="noConversion"/>
  </si>
  <si>
    <t>이동준</t>
    <phoneticPr fontId="2" type="noConversion"/>
  </si>
  <si>
    <t>김인성</t>
    <phoneticPr fontId="2" type="noConversion"/>
  </si>
  <si>
    <t>010-6515-4438</t>
    <phoneticPr fontId="2" type="noConversion"/>
  </si>
  <si>
    <t>010-4515-2813</t>
    <phoneticPr fontId="2" type="noConversion"/>
  </si>
  <si>
    <t>pqpq1230@naver.com</t>
    <phoneticPr fontId="2" type="noConversion"/>
  </si>
  <si>
    <t>김근영</t>
    <phoneticPr fontId="2" type="noConversion"/>
  </si>
  <si>
    <t>010-3440-3583</t>
    <phoneticPr fontId="2" type="noConversion"/>
  </si>
  <si>
    <t>010-5455-7790</t>
    <phoneticPr fontId="2" type="noConversion"/>
  </si>
  <si>
    <t>dalo7400@hometax.go.kr</t>
    <phoneticPr fontId="2" type="noConversion"/>
  </si>
  <si>
    <t>citrine4@naver.com</t>
    <phoneticPr fontId="2" type="noConversion"/>
  </si>
  <si>
    <t>주식회사 다올기업</t>
    <phoneticPr fontId="2" type="noConversion"/>
  </si>
  <si>
    <t>강원특별자치도 원주시 문막읍 문막공단길 202 (반계리)</t>
    <phoneticPr fontId="2" type="noConversion"/>
  </si>
  <si>
    <t>(주) 대진자동차공업사</t>
    <phoneticPr fontId="2" type="noConversion"/>
  </si>
  <si>
    <t>이종대</t>
    <phoneticPr fontId="2" type="noConversion"/>
  </si>
  <si>
    <t>일성건설(주) 태안발전본부 공업용수관로(삭선-원북) 이설공사</t>
    <phoneticPr fontId="2" type="noConversion"/>
  </si>
  <si>
    <t>나일라캐스트코리아 주식회사</t>
    <phoneticPr fontId="2" type="noConversion"/>
  </si>
  <si>
    <t>키스찰스토드</t>
    <phoneticPr fontId="2" type="noConversion"/>
  </si>
  <si>
    <t>경기도 평택시 진위면 진위2산단로 146 (갈곶리)</t>
  </si>
  <si>
    <t>031-378-0830</t>
    <phoneticPr fontId="2" type="noConversion"/>
  </si>
  <si>
    <t>선임</t>
    <phoneticPr fontId="2" type="noConversion"/>
  </si>
  <si>
    <t>010-4204-0832</t>
    <phoneticPr fontId="2" type="noConversion"/>
  </si>
  <si>
    <t>김경엽</t>
    <phoneticPr fontId="2" type="noConversion"/>
  </si>
  <si>
    <t>주식회사 아이소밸리 전동지점</t>
    <phoneticPr fontId="2" type="noConversion"/>
  </si>
  <si>
    <t>주식회사 아이소밸리 전의공장</t>
    <phoneticPr fontId="2" type="noConversion"/>
  </si>
  <si>
    <t>김영민</t>
    <phoneticPr fontId="2" type="noConversion"/>
  </si>
  <si>
    <t>세종특별자치시 소정면 고등리 349</t>
    <phoneticPr fontId="2" type="noConversion"/>
  </si>
  <si>
    <t>문창현</t>
    <phoneticPr fontId="2" type="noConversion"/>
  </si>
  <si>
    <t>010-7647-2499</t>
    <phoneticPr fontId="2" type="noConversion"/>
  </si>
  <si>
    <t>주식회사 소울네이처푸드</t>
    <phoneticPr fontId="2" type="noConversion"/>
  </si>
  <si>
    <t>김병기</t>
    <phoneticPr fontId="2" type="noConversion"/>
  </si>
  <si>
    <t>충청남도 천안시 동남구 성남면 석곡2길 80 (석곡리)</t>
    <phoneticPr fontId="2" type="noConversion"/>
  </si>
  <si>
    <t>070-4800-1955</t>
    <phoneticPr fontId="2" type="noConversion"/>
  </si>
  <si>
    <t>070-8677-2777</t>
    <phoneticPr fontId="2" type="noConversion"/>
  </si>
  <si>
    <t>이혜나</t>
    <phoneticPr fontId="2" type="noConversion"/>
  </si>
  <si>
    <t>010-6220-1411</t>
    <phoneticPr fontId="2" type="noConversion"/>
  </si>
  <si>
    <t>경기도 광주시 도척면 방도길 8-35 (유정리)</t>
    <phoneticPr fontId="2" type="noConversion"/>
  </si>
  <si>
    <t>이용준</t>
    <phoneticPr fontId="2" type="noConversion"/>
  </si>
  <si>
    <t>010-8920-2263</t>
    <phoneticPr fontId="2" type="noConversion"/>
  </si>
  <si>
    <t>주식회사 에스케이팩</t>
    <phoneticPr fontId="2" type="noConversion"/>
  </si>
  <si>
    <t>이익희</t>
    <phoneticPr fontId="2" type="noConversion"/>
  </si>
  <si>
    <t>경기도 광주시 초월읍 현산로361번길 13-8 (지월리)</t>
    <phoneticPr fontId="2" type="noConversion"/>
  </si>
  <si>
    <t>031-763-8899</t>
    <phoneticPr fontId="2" type="noConversion"/>
  </si>
  <si>
    <t>031-763-8060</t>
    <phoneticPr fontId="2" type="noConversion"/>
  </si>
  <si>
    <t>박준수</t>
    <phoneticPr fontId="2" type="noConversion"/>
  </si>
  <si>
    <t>010-9989-8913</t>
    <phoneticPr fontId="2" type="noConversion"/>
  </si>
  <si>
    <t>12/13(수시)</t>
    <phoneticPr fontId="2" type="noConversion"/>
  </si>
  <si>
    <t>(주)에스에프에이 (주)아성다이소 세종허브센터 물류자동화 구축</t>
    <phoneticPr fontId="2" type="noConversion"/>
  </si>
  <si>
    <t>changhyun.moon@sfa.co.kr</t>
    <phoneticPr fontId="2" type="noConversion"/>
  </si>
  <si>
    <t>이용준
이원국</t>
    <phoneticPr fontId="2" type="noConversion"/>
  </si>
  <si>
    <t>010-8920-2263
010-8928-0605</t>
    <phoneticPr fontId="2" type="noConversion"/>
  </si>
  <si>
    <t>과장(본사)
차장(현장)</t>
    <phoneticPr fontId="2" type="noConversion"/>
  </si>
  <si>
    <t>jsmotorsdj@naver.com</t>
    <phoneticPr fontId="2" type="noConversion"/>
  </si>
  <si>
    <t>yj_lee@dongah.biz(본사)</t>
    <phoneticPr fontId="2" type="noConversion"/>
  </si>
  <si>
    <t>wk0209@dongah.biz(현장)</t>
    <phoneticPr fontId="2" type="noConversion"/>
  </si>
  <si>
    <t>정연코퍼레이션 주식회사</t>
    <phoneticPr fontId="2" type="noConversion"/>
  </si>
  <si>
    <t>장두희</t>
    <phoneticPr fontId="2" type="noConversion"/>
  </si>
  <si>
    <t>041-522-7072</t>
    <phoneticPr fontId="2" type="noConversion"/>
  </si>
  <si>
    <t>041-522-7074</t>
    <phoneticPr fontId="2" type="noConversion"/>
  </si>
  <si>
    <t>신지원</t>
    <phoneticPr fontId="2" type="noConversion"/>
  </si>
  <si>
    <t>010-6483-0072</t>
    <phoneticPr fontId="2" type="noConversion"/>
  </si>
  <si>
    <t>wjhnc64352@hometax.go.kr</t>
    <phoneticPr fontId="2" type="noConversion"/>
  </si>
  <si>
    <t>대전광역시 대덕구 대전로 1431 (읍내동)</t>
    <phoneticPr fontId="2" type="noConversion"/>
  </si>
  <si>
    <t>오세민</t>
    <phoneticPr fontId="2" type="noConversion"/>
  </si>
  <si>
    <t>충청남도 천안시 동남구 풍세면 하도1길 55-41 (용정리)</t>
    <phoneticPr fontId="2" type="noConversion"/>
  </si>
  <si>
    <t>수리</t>
    <phoneticPr fontId="2" type="noConversion"/>
  </si>
  <si>
    <t>이명규</t>
    <phoneticPr fontId="2" type="noConversion"/>
  </si>
  <si>
    <t>010-4708-4028</t>
    <phoneticPr fontId="2" type="noConversion"/>
  </si>
  <si>
    <t>바쿠우스 주식회사</t>
    <phoneticPr fontId="2" type="noConversion"/>
  </si>
  <si>
    <t>충청남도 천안시 동남구 수신면 장산동길 92-23 (장산리, 공장)</t>
    <phoneticPr fontId="2" type="noConversion"/>
  </si>
  <si>
    <t>webmaster@skpack.co.kr</t>
    <phoneticPr fontId="2" type="noConversion"/>
  </si>
  <si>
    <t>sk@skpack.co.kr</t>
    <phoneticPr fontId="2" type="noConversion"/>
  </si>
  <si>
    <t>v4we11@naver.com</t>
    <phoneticPr fontId="2" type="noConversion"/>
  </si>
  <si>
    <t>이기영</t>
    <phoneticPr fontId="2" type="noConversion"/>
  </si>
  <si>
    <t>010-8825-6004</t>
    <phoneticPr fontId="2" type="noConversion"/>
  </si>
  <si>
    <t>young444@nate.com</t>
    <phoneticPr fontId="2" type="noConversion"/>
  </si>
  <si>
    <t>송성근, 오성호, 신금성</t>
    <phoneticPr fontId="2" type="noConversion"/>
  </si>
  <si>
    <t>uridle78@naver.com</t>
    <phoneticPr fontId="2" type="noConversion"/>
  </si>
  <si>
    <t>jeil112@hanmail.net</t>
    <phoneticPr fontId="2" type="noConversion"/>
  </si>
  <si>
    <t>장채근</t>
    <phoneticPr fontId="2" type="noConversion"/>
  </si>
  <si>
    <t>010-2515-5950</t>
    <phoneticPr fontId="2" type="noConversion"/>
  </si>
  <si>
    <t>corms5950@secodh.com</t>
    <phoneticPr fontId="2" type="noConversion"/>
  </si>
  <si>
    <t>이주형 지인 사업장</t>
    <phoneticPr fontId="2" type="noConversion"/>
  </si>
  <si>
    <t>o001737@hshi.co.kr(현대삼호)
psh@tongyanginc.co.kr(동양건설)</t>
    <phoneticPr fontId="2" type="noConversion"/>
  </si>
  <si>
    <t>3/25~27</t>
    <phoneticPr fontId="2" type="noConversion"/>
  </si>
  <si>
    <t>(주) 운성모터스</t>
    <phoneticPr fontId="2" type="noConversion"/>
  </si>
  <si>
    <t>카신모터스(CARSIN MOTORS)</t>
    <phoneticPr fontId="2" type="noConversion"/>
  </si>
  <si>
    <t>sdj3254@naver.com</t>
    <phoneticPr fontId="2" type="noConversion"/>
  </si>
  <si>
    <t>충청남도 천안시 서북구 번영로 467 (성성동, 삼성SDI(주))</t>
    <phoneticPr fontId="2" type="noConversion"/>
  </si>
  <si>
    <t>최용현</t>
    <phoneticPr fontId="2" type="noConversion"/>
  </si>
  <si>
    <t>010-3210-8738</t>
    <phoneticPr fontId="2" type="noConversion"/>
  </si>
  <si>
    <t>chldydgus485@hanwha.com</t>
    <phoneticPr fontId="2" type="noConversion"/>
  </si>
  <si>
    <t>(주)거화</t>
    <phoneticPr fontId="2" type="noConversion"/>
  </si>
  <si>
    <t>이대곤</t>
    <phoneticPr fontId="2" type="noConversion"/>
  </si>
  <si>
    <t>032-567-7456</t>
    <phoneticPr fontId="2" type="noConversion"/>
  </si>
  <si>
    <t>032-567-7459</t>
    <phoneticPr fontId="2" type="noConversion"/>
  </si>
  <si>
    <t>유순영</t>
    <phoneticPr fontId="2" type="noConversion"/>
  </si>
  <si>
    <t>010-8516-6400</t>
    <phoneticPr fontId="2" type="noConversion"/>
  </si>
  <si>
    <t>인천광역시 남동구 남동대로 383 (남촌동)</t>
    <phoneticPr fontId="2" type="noConversion"/>
  </si>
  <si>
    <t>syjin2003@naver.com</t>
    <phoneticPr fontId="2" type="noConversion"/>
  </si>
  <si>
    <t>대전광역시 서구 도산로 169 (변동)</t>
    <phoneticPr fontId="2" type="noConversion"/>
  </si>
  <si>
    <t>모든모터스(Motors)</t>
    <phoneticPr fontId="2" type="noConversion"/>
  </si>
  <si>
    <t>태양기계 우정공장</t>
    <phoneticPr fontId="2" type="noConversion"/>
  </si>
  <si>
    <t>031-353-9523</t>
    <phoneticPr fontId="2" type="noConversion"/>
  </si>
  <si>
    <t>070-8220-0235</t>
    <phoneticPr fontId="2" type="noConversion"/>
  </si>
  <si>
    <t>경기도 화성시 우정읍 버들로 899-159 (주곡리)</t>
    <phoneticPr fontId="2" type="noConversion"/>
  </si>
  <si>
    <t>박지종</t>
    <phoneticPr fontId="2" type="noConversion"/>
  </si>
  <si>
    <t>윤건기</t>
    <phoneticPr fontId="2" type="noConversion"/>
  </si>
  <si>
    <t>010-3410-8158</t>
    <phoneticPr fontId="2" type="noConversion"/>
  </si>
  <si>
    <t>한화모멘텀 주식회사 삼성 SDI 천안 CF동 표준라인 Coater PJT</t>
    <phoneticPr fontId="2" type="noConversion"/>
  </si>
  <si>
    <t>류양식</t>
    <phoneticPr fontId="2" type="noConversion"/>
  </si>
  <si>
    <t>cup0438@eunsungenc.com</t>
    <phoneticPr fontId="2" type="noConversion"/>
  </si>
  <si>
    <t>20230502@ilsungconst.co.kr</t>
    <phoneticPr fontId="2" type="noConversion"/>
  </si>
  <si>
    <t>이효원, 이영진</t>
    <phoneticPr fontId="2" type="noConversion"/>
  </si>
  <si>
    <t>김종하</t>
    <phoneticPr fontId="2" type="noConversion"/>
  </si>
  <si>
    <t>매니저</t>
    <phoneticPr fontId="2" type="noConversion"/>
  </si>
  <si>
    <t>010-7272-8811</t>
    <phoneticPr fontId="2" type="noConversion"/>
  </si>
  <si>
    <t>jh.kim3@jeilm.co.kr</t>
  </si>
  <si>
    <t>(주) 현대자동차충청써비스</t>
    <phoneticPr fontId="2" type="noConversion"/>
  </si>
  <si>
    <t>김사론</t>
    <phoneticPr fontId="2" type="noConversion"/>
  </si>
  <si>
    <t>010-7138-1537</t>
    <phoneticPr fontId="2" type="noConversion"/>
  </si>
  <si>
    <t>tymc1012@tymc.kr</t>
    <phoneticPr fontId="2" type="noConversion"/>
  </si>
  <si>
    <t>(주) 제일엠앤에스 천안CF동 극판 M라인 PD,믹싱설비,분체제작설치</t>
    <phoneticPr fontId="2" type="noConversion"/>
  </si>
  <si>
    <t>041-546-8703</t>
    <phoneticPr fontId="2" type="noConversion"/>
  </si>
  <si>
    <t>yj_lee@dongah.biz</t>
    <phoneticPr fontId="2" type="noConversion"/>
  </si>
  <si>
    <t>동아하이테크 주식회사</t>
    <phoneticPr fontId="2" type="noConversion"/>
  </si>
  <si>
    <t>010-5587-3865</t>
    <phoneticPr fontId="2" type="noConversion"/>
  </si>
  <si>
    <t>(주) 국보디자인 설해원 설해수림 인테리어 공사 C공구</t>
    <phoneticPr fontId="2" type="noConversion"/>
  </si>
  <si>
    <t>강원특별자치도 양양군 손양면 공항로 230 (동호리, 설해원)</t>
    <phoneticPr fontId="2" type="noConversion"/>
  </si>
  <si>
    <t>이경진</t>
    <phoneticPr fontId="2" type="noConversion"/>
  </si>
  <si>
    <t>010-5760-6933</t>
    <phoneticPr fontId="2" type="noConversion"/>
  </si>
  <si>
    <t>kyungjin.lee@ikukbo.com</t>
    <phoneticPr fontId="2" type="noConversion"/>
  </si>
  <si>
    <t>황창연, 김민기</t>
    <phoneticPr fontId="2" type="noConversion"/>
  </si>
  <si>
    <t>주식회사 계선 설해원 설해수림 인테리어 공사 - A공구</t>
    <phoneticPr fontId="2" type="noConversion"/>
  </si>
  <si>
    <t>장윤일</t>
    <phoneticPr fontId="2" type="noConversion"/>
  </si>
  <si>
    <t>010-8704-7166</t>
    <phoneticPr fontId="2" type="noConversion"/>
  </si>
  <si>
    <t>주식회사 은민에스엔디 24-3513 설해원 설해수림 인테리어 공사-B공구</t>
    <phoneticPr fontId="2" type="noConversion"/>
  </si>
  <si>
    <t>이승성</t>
    <phoneticPr fontId="2" type="noConversion"/>
  </si>
  <si>
    <t>고정욱</t>
    <phoneticPr fontId="2" type="noConversion"/>
  </si>
  <si>
    <t>010-8934-0836</t>
    <phoneticPr fontId="2" type="noConversion"/>
  </si>
  <si>
    <t>rhwjddnr159@eunmin.co.kr</t>
    <phoneticPr fontId="2" type="noConversion"/>
  </si>
  <si>
    <t>kesson1@hometax.go.kr</t>
    <phoneticPr fontId="2" type="noConversion"/>
  </si>
  <si>
    <t>세종종합자동차정비공업사</t>
    <phoneticPr fontId="2" type="noConversion"/>
  </si>
  <si>
    <t>김윤환</t>
    <phoneticPr fontId="2" type="noConversion"/>
  </si>
  <si>
    <t>대전광역시 대덕구 아리랑로55번길 78 (신대동)</t>
    <phoneticPr fontId="2" type="noConversion"/>
  </si>
  <si>
    <t>042-628-9933</t>
    <phoneticPr fontId="2" type="noConversion"/>
  </si>
  <si>
    <t>042-628-9934</t>
    <phoneticPr fontId="2" type="noConversion"/>
  </si>
  <si>
    <t>ghks9933@naver.com</t>
    <phoneticPr fontId="2" type="noConversion"/>
  </si>
  <si>
    <t>최익훈, 조태제, 김회언</t>
    <phoneticPr fontId="2" type="noConversion"/>
  </si>
  <si>
    <t>충청남도 아산시 영인면 신현로 58 (신현리)</t>
    <phoneticPr fontId="2" type="noConversion"/>
  </si>
  <si>
    <t>041-549-7580</t>
    <phoneticPr fontId="2" type="noConversion"/>
  </si>
  <si>
    <t>041-549-7581</t>
    <phoneticPr fontId="2" type="noConversion"/>
  </si>
  <si>
    <t>유다은</t>
    <phoneticPr fontId="2" type="noConversion"/>
  </si>
  <si>
    <t>0101-7734-6601</t>
    <phoneticPr fontId="2" type="noConversion"/>
  </si>
  <si>
    <t>에이치디씨현대산업개발 주식회사 고속국도 제32호 인주 염치 1공구</t>
    <phoneticPr fontId="2" type="noConversion"/>
  </si>
  <si>
    <t>2807011@hdc-dvp.com</t>
    <phoneticPr fontId="2" type="noConversion"/>
  </si>
  <si>
    <t>R1043cdti@hdc.dooray.com</t>
    <phoneticPr fontId="2" type="noConversion"/>
  </si>
  <si>
    <t>중부지방산림청</t>
    <phoneticPr fontId="2" type="noConversion"/>
  </si>
  <si>
    <t>현대휀스개발(주)</t>
    <phoneticPr fontId="2" type="noConversion"/>
  </si>
  <si>
    <t>김해용</t>
    <phoneticPr fontId="2" type="noConversion"/>
  </si>
  <si>
    <t>경기도 평택시 팽성읍 추팔산단1길 181 (추팔리)</t>
    <phoneticPr fontId="2" type="noConversion"/>
  </si>
  <si>
    <t>031-691-5880</t>
    <phoneticPr fontId="2" type="noConversion"/>
  </si>
  <si>
    <t>031-691-6298</t>
    <phoneticPr fontId="2" type="noConversion"/>
  </si>
  <si>
    <t>ssw3147@nate.com</t>
    <phoneticPr fontId="2" type="noConversion"/>
  </si>
  <si>
    <t>충청남도 천안시 서북구 성환읍 와우2길 104 (와룡리)</t>
    <phoneticPr fontId="2" type="noConversion"/>
  </si>
  <si>
    <t>서상원</t>
    <phoneticPr fontId="2" type="noConversion"/>
  </si>
  <si>
    <t>010-4506-4599</t>
    <phoneticPr fontId="2" type="noConversion"/>
  </si>
  <si>
    <t>이희연, 김해용</t>
    <phoneticPr fontId="2" type="noConversion"/>
  </si>
  <si>
    <t>충청남도 천안시 서북구 성환읍 와우2길 102 (와룡리)</t>
    <phoneticPr fontId="2" type="noConversion"/>
  </si>
  <si>
    <t>041-582-5200</t>
    <phoneticPr fontId="2" type="noConversion"/>
  </si>
  <si>
    <t>안도국</t>
    <phoneticPr fontId="2" type="noConversion"/>
  </si>
  <si>
    <t>010-2226-6494</t>
    <phoneticPr fontId="2" type="noConversion"/>
  </si>
  <si>
    <t>우석종합건설(주) 천안천 풍수해생활권 종합정비사업</t>
    <phoneticPr fontId="2" type="noConversion"/>
  </si>
  <si>
    <t>손동우</t>
    <phoneticPr fontId="2" type="noConversion"/>
  </si>
  <si>
    <t>충청남도 천안시 서북구 와촌동 130</t>
    <phoneticPr fontId="2" type="noConversion"/>
  </si>
  <si>
    <t>041-582-5205</t>
    <phoneticPr fontId="2" type="noConversion"/>
  </si>
  <si>
    <t>pill5454@naver.com</t>
    <phoneticPr fontId="2" type="noConversion"/>
  </si>
  <si>
    <t>엄주영</t>
    <phoneticPr fontId="2" type="noConversion"/>
  </si>
  <si>
    <t>010-2508-0784</t>
    <phoneticPr fontId="2" type="noConversion"/>
  </si>
  <si>
    <t>knk3@knknara.co.kr</t>
    <phoneticPr fontId="2" type="noConversion"/>
  </si>
  <si>
    <t>윤인정</t>
    <phoneticPr fontId="2" type="noConversion"/>
  </si>
  <si>
    <t>010-9788-5827</t>
    <phoneticPr fontId="2" type="noConversion"/>
  </si>
  <si>
    <t>InJeong.Yoon@marriott.com</t>
    <phoneticPr fontId="2" type="noConversion"/>
  </si>
  <si>
    <t>충청남도 천안시 서북구 직산읍 신갈1길 53-12 (신갈리)</t>
    <phoneticPr fontId="2" type="noConversion"/>
  </si>
  <si>
    <t>(주) 제이앤지</t>
    <phoneticPr fontId="2" type="noConversion"/>
  </si>
  <si>
    <t>충청남도 아산시 온천대로1122번길 17 (득산동)</t>
    <phoneticPr fontId="2" type="noConversion"/>
  </si>
  <si>
    <t>범일건설(주) 휴먼마이크로바이옴 상용화센터 신축공사</t>
    <phoneticPr fontId="2" type="noConversion"/>
  </si>
  <si>
    <t>설병덕</t>
    <phoneticPr fontId="2" type="noConversion"/>
  </si>
  <si>
    <t>충청남도 아산시 배방읍 이순신대로 813-26 (장재리)</t>
    <phoneticPr fontId="2" type="noConversion"/>
  </si>
  <si>
    <t>이영근</t>
    <phoneticPr fontId="2" type="noConversion"/>
  </si>
  <si>
    <t>안전관리자</t>
    <phoneticPr fontId="2" type="noConversion"/>
  </si>
  <si>
    <t>010-8784-8397</t>
    <phoneticPr fontId="2" type="noConversion"/>
  </si>
  <si>
    <t>bumil13@hanmail.net</t>
    <phoneticPr fontId="2" type="noConversion"/>
  </si>
  <si>
    <t>김현태</t>
    <phoneticPr fontId="2" type="noConversion"/>
  </si>
  <si>
    <t>4/23, 24</t>
    <phoneticPr fontId="2" type="noConversion"/>
  </si>
  <si>
    <t>일성건설(주) 삭선-원북간 상하수도관 이설공사</t>
    <phoneticPr fontId="2" type="noConversion"/>
  </si>
  <si>
    <t>충청남도 태안군 태안읍 삭선길 505 (삭선리)</t>
    <phoneticPr fontId="2" type="noConversion"/>
  </si>
  <si>
    <t>원광건설(주) 상방 면단위 공공하수처리시설 설치사업 시설공사</t>
    <phoneticPr fontId="2" type="noConversion"/>
  </si>
  <si>
    <t>menofmen71@naver.com</t>
    <phoneticPr fontId="2" type="noConversion"/>
  </si>
  <si>
    <t>김민</t>
    <phoneticPr fontId="2" type="noConversion"/>
  </si>
  <si>
    <t>010-7130-5539</t>
    <phoneticPr fontId="2" type="noConversion"/>
  </si>
  <si>
    <t>백종탁</t>
    <phoneticPr fontId="2" type="noConversion"/>
  </si>
  <si>
    <t>070-4924-0905</t>
    <phoneticPr fontId="2" type="noConversion"/>
  </si>
  <si>
    <t>041-674-0877</t>
    <phoneticPr fontId="2" type="noConversion"/>
  </si>
  <si>
    <t>euni2698@korea.kr</t>
    <phoneticPr fontId="2" type="noConversion"/>
  </si>
  <si>
    <t>충청남도 공주시 봉정돌고개길 20 (봉정동, 중부지방산림청)</t>
    <phoneticPr fontId="2" type="noConversion"/>
  </si>
  <si>
    <t>041-850-4085</t>
    <phoneticPr fontId="2" type="noConversion"/>
  </si>
  <si>
    <t>041-852-6137</t>
    <phoneticPr fontId="2" type="noConversion"/>
  </si>
  <si>
    <t>이현주</t>
    <phoneticPr fontId="2" type="noConversion"/>
  </si>
  <si>
    <t>보건관리자</t>
    <phoneticPr fontId="2" type="noConversion"/>
  </si>
  <si>
    <t>010-3340-0239</t>
    <phoneticPr fontId="2" type="noConversion"/>
  </si>
  <si>
    <t>lhj0706@korea.kr</t>
    <phoneticPr fontId="2" type="noConversion"/>
  </si>
  <si>
    <t>양용득</t>
    <phoneticPr fontId="2" type="noConversion"/>
  </si>
  <si>
    <t>010-4210-8924</t>
    <phoneticPr fontId="2" type="noConversion"/>
  </si>
  <si>
    <t>(주) 레오플 24-D-OO부대 간부숙소 리모델링 시설공사</t>
    <phoneticPr fontId="2" type="noConversion"/>
  </si>
  <si>
    <t>충청남도 계룡시 신도안면 신도안2길 96 (남선리, 군인아파트)</t>
    <phoneticPr fontId="2" type="noConversion"/>
  </si>
  <si>
    <t>044-864-8122</t>
  </si>
  <si>
    <t>044-864-8124</t>
  </si>
  <si>
    <t>010-4462-2029</t>
  </si>
  <si>
    <t>권철진</t>
    <phoneticPr fontId="2" type="noConversion"/>
  </si>
  <si>
    <t>LEOPLE@hometax.go.kr</t>
    <phoneticPr fontId="2" type="noConversion"/>
  </si>
  <si>
    <t>dong880325@naver.com</t>
    <phoneticPr fontId="2" type="noConversion"/>
  </si>
  <si>
    <t>5/7, 8</t>
    <phoneticPr fontId="2" type="noConversion"/>
  </si>
  <si>
    <t>주식회사 디에스종합건설 유구그린스마트 미래학교 조성공사</t>
    <phoneticPr fontId="2" type="noConversion"/>
  </si>
  <si>
    <t>오은택</t>
    <phoneticPr fontId="2" type="noConversion"/>
  </si>
  <si>
    <t>이희호</t>
    <phoneticPr fontId="2" type="noConversion"/>
  </si>
  <si>
    <t>010-6401-5635</t>
    <phoneticPr fontId="2" type="noConversion"/>
  </si>
  <si>
    <t>dskoout@naver.com</t>
    <phoneticPr fontId="2" type="noConversion"/>
  </si>
  <si>
    <t>에이치디현대삼호 주식회사 보령발전본부 저탄장 옥내화 건설사업</t>
    <phoneticPr fontId="2" type="noConversion"/>
  </si>
  <si>
    <t>부여국유림관리소</t>
    <phoneticPr fontId="2" type="noConversion"/>
  </si>
  <si>
    <t>4/30, 5/16</t>
    <phoneticPr fontId="2" type="noConversion"/>
  </si>
  <si>
    <t>5/19, 20</t>
    <phoneticPr fontId="2" type="noConversion"/>
  </si>
  <si>
    <t>충청남도 공주시 유구읍 유구초교길 12 (석남리, 유구초등학교)</t>
    <phoneticPr fontId="2" type="noConversion"/>
  </si>
  <si>
    <t>dreamtns@daum.net</t>
    <phoneticPr fontId="2" type="noConversion"/>
  </si>
  <si>
    <t>더존앤테크 (주)</t>
    <phoneticPr fontId="2" type="noConversion"/>
  </si>
  <si>
    <t>현대휀스개발 (주) 천안공장</t>
    <phoneticPr fontId="2" type="noConversion"/>
  </si>
  <si>
    <t>kukbo1@ikukbo.com</t>
  </si>
  <si>
    <t>조한경</t>
    <phoneticPr fontId="2" type="noConversion"/>
  </si>
  <si>
    <t>상무</t>
    <phoneticPr fontId="2" type="noConversion"/>
  </si>
  <si>
    <t>010-8815-6316</t>
    <phoneticPr fontId="2" type="noConversion"/>
  </si>
  <si>
    <t>전체</t>
    <phoneticPr fontId="2" type="noConversion"/>
  </si>
  <si>
    <t>(주) 제효 마정리 단독주택 신축공사</t>
    <phoneticPr fontId="2" type="noConversion"/>
  </si>
  <si>
    <t>안병기</t>
    <phoneticPr fontId="2" type="noConversion"/>
  </si>
  <si>
    <t>충주국유림관리소</t>
    <phoneticPr fontId="2" type="noConversion"/>
  </si>
  <si>
    <t>043-850-0312</t>
    <phoneticPr fontId="2" type="noConversion"/>
  </si>
  <si>
    <t>043-854-6105</t>
    <phoneticPr fontId="2" type="noConversion"/>
  </si>
  <si>
    <t>보은국유림관리소</t>
    <phoneticPr fontId="2" type="noConversion"/>
  </si>
  <si>
    <t>충청북도 충주시 중원대로 3006 (단월동, 충주국유림관리소)</t>
    <phoneticPr fontId="2" type="noConversion"/>
  </si>
  <si>
    <t>충청북도 보은군 보은읍 장신로 46 (장신리, 보은국유림관리소)</t>
    <phoneticPr fontId="2" type="noConversion"/>
  </si>
  <si>
    <t>김종룡</t>
    <phoneticPr fontId="2" type="noConversion"/>
  </si>
  <si>
    <t>송광헌</t>
    <phoneticPr fontId="2" type="noConversion"/>
  </si>
  <si>
    <t>043-540-7013</t>
    <phoneticPr fontId="2" type="noConversion"/>
  </si>
  <si>
    <t>043-540-7020</t>
    <phoneticPr fontId="2" type="noConversion"/>
  </si>
  <si>
    <t>단양국유림관리소</t>
    <phoneticPr fontId="2" type="noConversion"/>
  </si>
  <si>
    <t>충청북도 단양군 단양읍 별곡6길 15 (별곡리, 단양국유림관리소)</t>
    <phoneticPr fontId="2" type="noConversion"/>
  </si>
  <si>
    <t>043-420-0312</t>
    <phoneticPr fontId="2" type="noConversion"/>
  </si>
  <si>
    <t>043-423-1256</t>
    <phoneticPr fontId="2" type="noConversion"/>
  </si>
  <si>
    <t>이재수</t>
    <phoneticPr fontId="2" type="noConversion"/>
  </si>
  <si>
    <t>충청남도 부여군 부여읍 능안로 8 (능산리, 부여국유림관리소)</t>
    <phoneticPr fontId="2" type="noConversion"/>
  </si>
  <si>
    <t>041-830-5012</t>
    <phoneticPr fontId="2" type="noConversion"/>
  </si>
  <si>
    <t>041-835-1974</t>
    <phoneticPr fontId="2" type="noConversion"/>
  </si>
  <si>
    <t>충주</t>
    <phoneticPr fontId="2" type="noConversion"/>
  </si>
  <si>
    <t>041-415-1244</t>
  </si>
  <si>
    <t>김종욱</t>
    <phoneticPr fontId="2" type="noConversion"/>
  </si>
  <si>
    <t>장희철</t>
    <phoneticPr fontId="2" type="noConversion"/>
  </si>
  <si>
    <t>041-539-8116</t>
    <phoneticPr fontId="2" type="noConversion"/>
  </si>
  <si>
    <t>5/14,21,6/4</t>
    <phoneticPr fontId="2" type="noConversion"/>
  </si>
  <si>
    <t>드림테크정보통신주식회사 천안 스마트그린산단 통합관제센터 지능형CCTV 기초설비 구축</t>
    <phoneticPr fontId="2" type="noConversion"/>
  </si>
  <si>
    <t>구철회</t>
    <phoneticPr fontId="2" type="noConversion"/>
  </si>
  <si>
    <t>충청남도 천안시 서북구 차암동 540 일원</t>
    <phoneticPr fontId="2" type="noConversion"/>
  </si>
  <si>
    <t>윤지수</t>
    <phoneticPr fontId="2" type="noConversion"/>
  </si>
  <si>
    <t>010-6335-5492</t>
    <phoneticPr fontId="2" type="noConversion"/>
  </si>
  <si>
    <t>dbswltnekd3@naver.com</t>
    <phoneticPr fontId="2" type="noConversion"/>
  </si>
  <si>
    <t>6/10, 11</t>
    <phoneticPr fontId="2" type="noConversion"/>
  </si>
  <si>
    <t>하이트진로음료 (주) 세종공장</t>
    <phoneticPr fontId="2" type="noConversion"/>
  </si>
  <si>
    <t>박재범</t>
    <phoneticPr fontId="2" type="noConversion"/>
  </si>
  <si>
    <t>세종특별자치시 전의면 상대부길 33 (관정리)</t>
    <phoneticPr fontId="2" type="noConversion"/>
  </si>
  <si>
    <t>044-862-1400</t>
    <phoneticPr fontId="2" type="noConversion"/>
  </si>
  <si>
    <t>044-862-1470</t>
    <phoneticPr fontId="2" type="noConversion"/>
  </si>
  <si>
    <t>한경환</t>
    <phoneticPr fontId="2" type="noConversion"/>
  </si>
  <si>
    <t>010-6431-1838</t>
    <phoneticPr fontId="2" type="noConversion"/>
  </si>
  <si>
    <t>han1126@hitejinro.com</t>
    <phoneticPr fontId="2" type="noConversion"/>
  </si>
  <si>
    <t>주식회사 수천중공업</t>
    <phoneticPr fontId="2" type="noConversion"/>
  </si>
  <si>
    <t>김현진</t>
    <phoneticPr fontId="2" type="noConversion"/>
  </si>
  <si>
    <t>041-635-0601</t>
    <phoneticPr fontId="2" type="noConversion"/>
  </si>
  <si>
    <t>041-635-0605</t>
    <phoneticPr fontId="2" type="noConversion"/>
  </si>
  <si>
    <t>임재영</t>
    <phoneticPr fontId="2" type="noConversion"/>
  </si>
  <si>
    <t>안전담당</t>
    <phoneticPr fontId="2" type="noConversion"/>
  </si>
  <si>
    <t>010-6371-9061</t>
    <phoneticPr fontId="2" type="noConversion"/>
  </si>
  <si>
    <t>biz@suchun.co.kr</t>
    <phoneticPr fontId="2" type="noConversion"/>
  </si>
  <si>
    <t>suchun111@hometax.go.kr</t>
    <phoneticPr fontId="2" type="noConversion"/>
  </si>
  <si>
    <t>talkman2ya@amorepacific.com</t>
    <phoneticPr fontId="2" type="noConversion"/>
  </si>
  <si>
    <t>주식회사 미성코퍼레이션</t>
    <phoneticPr fontId="2" type="noConversion"/>
  </si>
  <si>
    <t>김현순</t>
    <phoneticPr fontId="2" type="noConversion"/>
  </si>
  <si>
    <t>변영철</t>
    <phoneticPr fontId="2" type="noConversion"/>
  </si>
  <si>
    <t>박서완</t>
    <phoneticPr fontId="2" type="noConversion"/>
  </si>
  <si>
    <t>주무관</t>
    <phoneticPr fontId="2" type="noConversion"/>
  </si>
  <si>
    <t>010-5195-7028</t>
    <phoneticPr fontId="2" type="noConversion"/>
  </si>
  <si>
    <t>yuzen007@hknu.ac.kr</t>
    <phoneticPr fontId="2" type="noConversion"/>
  </si>
  <si>
    <t>나라장터</t>
    <phoneticPr fontId="2" type="noConversion"/>
  </si>
  <si>
    <t>6/9, 13</t>
    <phoneticPr fontId="2" type="noConversion"/>
  </si>
  <si>
    <t>.</t>
    <phoneticPr fontId="2" type="noConversion"/>
  </si>
  <si>
    <t>김재을</t>
    <phoneticPr fontId="2" type="noConversion"/>
  </si>
  <si>
    <t>sh.bae@jeilm.co.kr</t>
    <phoneticPr fontId="2" type="noConversion"/>
  </si>
  <si>
    <t>041-571-9426</t>
    <phoneticPr fontId="2" type="noConversion"/>
  </si>
  <si>
    <t>041-577-2728</t>
    <phoneticPr fontId="2" type="noConversion"/>
  </si>
  <si>
    <t>작업무
(폐업예정)</t>
    <phoneticPr fontId="2" type="noConversion"/>
  </si>
  <si>
    <t>이원영</t>
    <phoneticPr fontId="2" type="noConversion"/>
  </si>
  <si>
    <t>010-9439-1125</t>
    <phoneticPr fontId="2" type="noConversion"/>
  </si>
  <si>
    <t>kwheater00@daum.net</t>
    <phoneticPr fontId="2" type="noConversion"/>
  </si>
  <si>
    <t>kingjj7@hanmail.net</t>
    <phoneticPr fontId="2" type="noConversion"/>
  </si>
  <si>
    <t>sonsh61@nate.com</t>
    <phoneticPr fontId="2" type="noConversion"/>
  </si>
  <si>
    <t>주식회사 제이에스엠씨</t>
    <phoneticPr fontId="2" type="noConversion"/>
  </si>
  <si>
    <t>김태섭, 박규형, 유창호</t>
    <phoneticPr fontId="2" type="noConversion"/>
  </si>
  <si>
    <t>경기도 용인시 처인구 임원로 130-1 (고림동)</t>
    <phoneticPr fontId="2" type="noConversion"/>
  </si>
  <si>
    <t>031-526-6697</t>
    <phoneticPr fontId="2" type="noConversion"/>
  </si>
  <si>
    <t>031-526-6698</t>
    <phoneticPr fontId="2" type="noConversion"/>
  </si>
  <si>
    <t>최종해</t>
    <phoneticPr fontId="2" type="noConversion"/>
  </si>
  <si>
    <t>010-8706-7062</t>
    <phoneticPr fontId="2" type="noConversion"/>
  </si>
  <si>
    <t>jsmc526@daum.net</t>
    <phoneticPr fontId="2" type="noConversion"/>
  </si>
  <si>
    <t>azamong@naver.com</t>
    <phoneticPr fontId="2" type="noConversion"/>
  </si>
  <si>
    <t>방민규</t>
    <phoneticPr fontId="2" type="noConversion"/>
  </si>
  <si>
    <t>경기도 화성시 동탄산단2길 50 (방교동, (주)유에스티 본사)</t>
    <phoneticPr fontId="2" type="noConversion"/>
  </si>
  <si>
    <t>(주)유에스티 (UST CO., Ltd)</t>
    <phoneticPr fontId="2" type="noConversion"/>
  </si>
  <si>
    <t>070-7721-3770</t>
    <phoneticPr fontId="2" type="noConversion"/>
  </si>
  <si>
    <t>031-378-6694</t>
    <phoneticPr fontId="2" type="noConversion"/>
  </si>
  <si>
    <t>정미선</t>
    <phoneticPr fontId="2" type="noConversion"/>
  </si>
  <si>
    <t>msjeong@ust.co</t>
    <phoneticPr fontId="2" type="noConversion"/>
  </si>
  <si>
    <t>ust@ust.co</t>
    <phoneticPr fontId="2" type="noConversion"/>
  </si>
  <si>
    <t>미실시
(2회미수)</t>
    <phoneticPr fontId="2" type="noConversion"/>
  </si>
  <si>
    <t>미실시
(이전)</t>
    <phoneticPr fontId="2" type="noConversion"/>
  </si>
  <si>
    <t>박훈, 윤형원</t>
    <phoneticPr fontId="2" type="noConversion"/>
  </si>
  <si>
    <t>hcchae@vitzromiltech.com</t>
    <phoneticPr fontId="2" type="noConversion"/>
  </si>
  <si>
    <t>070-4884-0662</t>
    <phoneticPr fontId="2" type="noConversion"/>
  </si>
  <si>
    <t>주식회사 경동폴리움 평택지점</t>
  </si>
  <si>
    <t>주식회사 무한종합건설 주식회사 부흥금속 가내리 263-1 신축공사</t>
    <phoneticPr fontId="2" type="noConversion"/>
  </si>
  <si>
    <t>충청남도 아산시 신창면 가내길 27-35 (가내리)</t>
  </si>
  <si>
    <t>041-549-6077</t>
    <phoneticPr fontId="2" type="noConversion"/>
  </si>
  <si>
    <t>041-549-6078</t>
    <phoneticPr fontId="2" type="noConversion"/>
  </si>
  <si>
    <t>010-5409-5788</t>
    <phoneticPr fontId="2" type="noConversion"/>
  </si>
  <si>
    <t>경기도 평택시 경기대로 663 (세교동)</t>
  </si>
  <si>
    <t>041-539-8114</t>
    <phoneticPr fontId="2" type="noConversion"/>
  </si>
  <si>
    <t>041-543-8119</t>
    <phoneticPr fontId="2" type="noConversion"/>
  </si>
  <si>
    <t>osw0421@naver.com</t>
  </si>
  <si>
    <t>류호진</t>
    <phoneticPr fontId="2" type="noConversion"/>
  </si>
  <si>
    <t>010-8630-3072</t>
    <phoneticPr fontId="2" type="noConversion"/>
  </si>
  <si>
    <t>ys_jun@sunnyyk.co.kr</t>
    <phoneticPr fontId="2" type="noConversion"/>
  </si>
  <si>
    <t>에쓰씨엔지니어링(주) 케이앤디에너젠 SHC-1 PROJECT 건설공사</t>
  </si>
  <si>
    <t>김기웅</t>
    <phoneticPr fontId="2" type="noConversion"/>
  </si>
  <si>
    <t>울산광역시 울주군 온산읍 산암로 213 (산암리)</t>
    <phoneticPr fontId="2" type="noConversion"/>
  </si>
  <si>
    <t>02-2167-9330</t>
    <phoneticPr fontId="2" type="noConversion"/>
  </si>
  <si>
    <t>02-2167-9049</t>
    <phoneticPr fontId="2" type="noConversion"/>
  </si>
  <si>
    <t>박원섭</t>
    <phoneticPr fontId="2" type="noConversion"/>
  </si>
  <si>
    <t>010-3611-2886</t>
    <phoneticPr fontId="2" type="noConversion"/>
  </si>
  <si>
    <t>1급뉴계룡모터스</t>
    <phoneticPr fontId="2" type="noConversion"/>
  </si>
  <si>
    <t>대청공업사</t>
    <phoneticPr fontId="2" type="noConversion"/>
  </si>
  <si>
    <t>전반기 대비</t>
    <phoneticPr fontId="2" type="noConversion"/>
  </si>
  <si>
    <t>(주) 보성산업</t>
  </si>
  <si>
    <t>최정운</t>
    <phoneticPr fontId="2" type="noConversion"/>
  </si>
  <si>
    <t>충청남도 천안시 동남구 신방남부길 3 (신방동, 보성산업)</t>
  </si>
  <si>
    <t>041-577-6294</t>
    <phoneticPr fontId="2" type="noConversion"/>
  </si>
  <si>
    <t>041-576-2694</t>
    <phoneticPr fontId="2" type="noConversion"/>
  </si>
  <si>
    <t>신지훈</t>
    <phoneticPr fontId="2" type="noConversion"/>
  </si>
  <si>
    <t>010-8448-6294</t>
    <phoneticPr fontId="2" type="noConversion"/>
  </si>
  <si>
    <t>bosung6294@daum.net</t>
  </si>
  <si>
    <t>박정기</t>
    <phoneticPr fontId="2" type="noConversion"/>
  </si>
  <si>
    <t>010-9239-0606</t>
    <phoneticPr fontId="2" type="noConversion"/>
  </si>
  <si>
    <t>ocas@sunnyyk.co.kr</t>
    <phoneticPr fontId="2" type="noConversion"/>
  </si>
  <si>
    <t>jhleeqn@nate.com</t>
    <phoneticPr fontId="2" type="noConversion"/>
  </si>
  <si>
    <t>한일산업(주)</t>
    <phoneticPr fontId="2" type="noConversion"/>
  </si>
  <si>
    <t>김장한, 김정동</t>
    <phoneticPr fontId="2" type="noConversion"/>
  </si>
  <si>
    <t>충청남도 아산시 신창면 서부남로 561 (궁화리)</t>
    <phoneticPr fontId="2" type="noConversion"/>
  </si>
  <si>
    <t>041-541-2833</t>
    <phoneticPr fontId="2" type="noConversion"/>
  </si>
  <si>
    <t>041-541-2838</t>
    <phoneticPr fontId="2" type="noConversion"/>
  </si>
  <si>
    <t>구훈회</t>
    <phoneticPr fontId="2" type="noConversion"/>
  </si>
  <si>
    <t>010-9430-0842</t>
    <phoneticPr fontId="2" type="noConversion"/>
  </si>
  <si>
    <t>hanil@bill36524.com</t>
    <phoneticPr fontId="2" type="noConversion"/>
  </si>
  <si>
    <t>hhgu1@ihanil.co.kr</t>
    <phoneticPr fontId="2" type="noConversion"/>
  </si>
  <si>
    <t>cch44@daum.net, kasa0303@naver.com</t>
    <phoneticPr fontId="2" type="noConversion"/>
  </si>
  <si>
    <t>송치만</t>
    <phoneticPr fontId="2" type="noConversion"/>
  </si>
  <si>
    <t>대전광역시 대덕구 신탄진로 600 (상서동)</t>
    <phoneticPr fontId="2" type="noConversion"/>
  </si>
  <si>
    <t>042-933-5100</t>
    <phoneticPr fontId="2" type="noConversion"/>
  </si>
  <si>
    <t>042-933-5020</t>
    <phoneticPr fontId="2" type="noConversion"/>
  </si>
  <si>
    <t>송우선</t>
    <phoneticPr fontId="2" type="noConversion"/>
  </si>
  <si>
    <t>010-3439-5100</t>
    <phoneticPr fontId="2" type="noConversion"/>
  </si>
  <si>
    <t>chi1966@nate.com</t>
    <phoneticPr fontId="2" type="noConversion"/>
  </si>
  <si>
    <t>전영근</t>
    <phoneticPr fontId="2" type="noConversion"/>
  </si>
  <si>
    <t>대전광역시 서구 월드컵대로484번길 82-14 (월평동)</t>
    <phoneticPr fontId="2" type="noConversion"/>
  </si>
  <si>
    <t>042-538-0071</t>
    <phoneticPr fontId="2" type="noConversion"/>
  </si>
  <si>
    <t>042-538-0073</t>
    <phoneticPr fontId="2" type="noConversion"/>
  </si>
  <si>
    <t>010-2494-5333</t>
    <phoneticPr fontId="2" type="noConversion"/>
  </si>
  <si>
    <t>yujk53@hanmail.net</t>
    <phoneticPr fontId="2" type="noConversion"/>
  </si>
  <si>
    <t>강병영</t>
    <phoneticPr fontId="2" type="noConversion"/>
  </si>
  <si>
    <t>010-8777-9355</t>
    <phoneticPr fontId="2" type="noConversion"/>
  </si>
  <si>
    <t>엠케이에스코리아 유한회사</t>
    <phoneticPr fontId="2" type="noConversion"/>
  </si>
  <si>
    <t>경기도 용인시 기흥구 원고매로 12 (고매동)</t>
    <phoneticPr fontId="2" type="noConversion"/>
  </si>
  <si>
    <t>HENRY CHUAN CHIH CHANG(헨리추안치창)</t>
  </si>
  <si>
    <t>031-8021-1320</t>
    <phoneticPr fontId="2" type="noConversion"/>
  </si>
  <si>
    <t>031-8005-9324</t>
    <phoneticPr fontId="2" type="noConversion"/>
  </si>
  <si>
    <t>충청남도 홍성군 갈산면 산단로388번길 33 (취생리, (주)수천중공업)</t>
    <phoneticPr fontId="2" type="noConversion"/>
  </si>
  <si>
    <t>26상</t>
    <phoneticPr fontId="2" type="noConversion"/>
  </si>
  <si>
    <t>특이사항</t>
    <phoneticPr fontId="2" type="noConversion"/>
  </si>
  <si>
    <t>미측정</t>
    <phoneticPr fontId="2" type="noConversion"/>
  </si>
  <si>
    <t>2025년 하반기 예비조사 현황</t>
    <phoneticPr fontId="2" type="noConversion"/>
  </si>
  <si>
    <t>태인건설산업 주식회사 MG인재개발원 승강기 설치공사</t>
    <phoneticPr fontId="2" type="noConversion"/>
  </si>
  <si>
    <t>010-3528-0816</t>
    <phoneticPr fontId="2" type="noConversion"/>
  </si>
  <si>
    <t>soo19421@hanmail.net</t>
    <phoneticPr fontId="2" type="noConversion"/>
  </si>
  <si>
    <t>514-81-86597</t>
    <phoneticPr fontId="2" type="noConversion"/>
  </si>
  <si>
    <t>1</t>
    <phoneticPr fontId="2" type="noConversion"/>
  </si>
  <si>
    <t>고유빈</t>
    <phoneticPr fontId="2" type="noConversion"/>
  </si>
  <si>
    <t>손찬우</t>
    <phoneticPr fontId="2" type="noConversion"/>
  </si>
  <si>
    <t>천안</t>
    <phoneticPr fontId="2" type="noConversion"/>
  </si>
  <si>
    <t>충청남도 천안시 동남구 목천읍 삼방로 346 (동리, MG인재개발원)</t>
    <phoneticPr fontId="2" type="noConversion"/>
  </si>
  <si>
    <t>건설</t>
    <phoneticPr fontId="2" type="noConversion"/>
  </si>
  <si>
    <t>박윤수</t>
    <phoneticPr fontId="2" type="noConversion"/>
  </si>
  <si>
    <t>소장</t>
    <phoneticPr fontId="2" type="noConversion"/>
  </si>
  <si>
    <t>태인건설산업 주식회사 MG인재개발원 승강기 설치공사</t>
    <phoneticPr fontId="2" type="noConversion"/>
  </si>
  <si>
    <t>고유빈</t>
    <phoneticPr fontId="2" type="noConversion"/>
  </si>
  <si>
    <t>이주형, 고유빈</t>
    <phoneticPr fontId="2" type="noConversion"/>
  </si>
  <si>
    <t>천안1</t>
    <phoneticPr fontId="2" type="noConversion"/>
  </si>
  <si>
    <t>이주형</t>
    <phoneticPr fontId="2" type="noConversion"/>
  </si>
  <si>
    <t>경기</t>
    <phoneticPr fontId="2" type="noConversion"/>
  </si>
  <si>
    <t>제조</t>
    <phoneticPr fontId="2" type="noConversion"/>
  </si>
  <si>
    <t>031-8055-2912</t>
    <phoneticPr fontId="2" type="noConversion"/>
  </si>
  <si>
    <t>031-8055-2990</t>
    <phoneticPr fontId="2" type="noConversion"/>
  </si>
  <si>
    <t>2</t>
    <phoneticPr fontId="2" type="noConversion"/>
  </si>
  <si>
    <t>강종구</t>
    <phoneticPr fontId="2" type="noConversion"/>
  </si>
  <si>
    <t>강종구</t>
    <phoneticPr fontId="2" type="noConversion"/>
  </si>
  <si>
    <t>한기문, 강종구</t>
    <phoneticPr fontId="2" type="noConversion"/>
  </si>
  <si>
    <t>화성1</t>
    <phoneticPr fontId="2" type="noConversion"/>
  </si>
  <si>
    <t>3</t>
    <phoneticPr fontId="2" type="noConversion"/>
  </si>
  <si>
    <t>아산1</t>
    <phoneticPr fontId="2" type="noConversion"/>
  </si>
  <si>
    <t>한기문</t>
    <phoneticPr fontId="2" type="noConversion"/>
  </si>
  <si>
    <t>이태환</t>
    <phoneticPr fontId="2" type="noConversion"/>
  </si>
  <si>
    <t>고유빈</t>
    <phoneticPr fontId="2" type="noConversion"/>
  </si>
  <si>
    <t>배윤민</t>
    <phoneticPr fontId="2" type="noConversion"/>
  </si>
  <si>
    <t>공정 수시변경</t>
    <phoneticPr fontId="2" type="noConversion"/>
  </si>
  <si>
    <t>이주형</t>
    <phoneticPr fontId="2" type="noConversion"/>
  </si>
  <si>
    <t>한기문, 배윤민</t>
    <phoneticPr fontId="2" type="noConversion"/>
  </si>
  <si>
    <t>대전1</t>
    <phoneticPr fontId="2" type="noConversion"/>
  </si>
  <si>
    <t>25하 신규</t>
    <phoneticPr fontId="2" type="noConversion"/>
  </si>
  <si>
    <t>케이케이엘 유한회사</t>
    <phoneticPr fontId="2" type="noConversion"/>
  </si>
  <si>
    <t>정주익, MICHAEL KEITH HIETBRINK</t>
    <phoneticPr fontId="2" type="noConversion"/>
  </si>
  <si>
    <t>김진석</t>
    <phoneticPr fontId="2" type="noConversion"/>
  </si>
  <si>
    <t>매니저</t>
    <phoneticPr fontId="2" type="noConversion"/>
  </si>
  <si>
    <t>010-8844-2349</t>
    <phoneticPr fontId="2" type="noConversion"/>
  </si>
  <si>
    <t>jinseok.kim1@kkl-kr.com</t>
    <phoneticPr fontId="2" type="noConversion"/>
  </si>
  <si>
    <t>135-86-38733</t>
    <phoneticPr fontId="2" type="noConversion"/>
  </si>
  <si>
    <t>t</t>
    <phoneticPr fontId="2" type="noConversion"/>
  </si>
  <si>
    <t>국고 X</t>
  </si>
  <si>
    <t>4</t>
    <phoneticPr fontId="2" type="noConversion"/>
  </si>
  <si>
    <t>0</t>
    <phoneticPr fontId="2" type="noConversion"/>
  </si>
  <si>
    <t>5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</si>
  <si>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</si>
  <si>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</si>
  <si>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</si>
  <si>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7/.24</t>
    <phoneticPr fontId="2" type="noConversion"/>
  </si>
  <si>
    <t>25년 하반기</t>
    <phoneticPr fontId="2" type="noConversion"/>
  </si>
  <si>
    <t>25년도 측정비</t>
    <phoneticPr fontId="2" type="noConversion"/>
  </si>
  <si>
    <t>25년 하반기
인상률</t>
    <phoneticPr fontId="2" type="noConversion"/>
  </si>
  <si>
    <t>이주형</t>
  </si>
  <si>
    <t>공정 수시변경</t>
  </si>
  <si>
    <t>고유빈</t>
  </si>
  <si>
    <t>강종구</t>
  </si>
  <si>
    <t>이태환</t>
    <phoneticPr fontId="2" type="noConversion"/>
  </si>
  <si>
    <t>한기문</t>
    <phoneticPr fontId="2" type="noConversion"/>
  </si>
  <si>
    <t>이주형</t>
    <phoneticPr fontId="2" type="noConversion"/>
  </si>
  <si>
    <t>한기문, 배윤민</t>
    <phoneticPr fontId="2" type="noConversion"/>
  </si>
  <si>
    <t>이태환, 강종구</t>
    <phoneticPr fontId="2" type="noConversion"/>
  </si>
  <si>
    <t>일신산업전기 ㈜</t>
    <phoneticPr fontId="2" type="noConversion"/>
  </si>
  <si>
    <t>고수영</t>
    <phoneticPr fontId="2" type="noConversion"/>
  </si>
  <si>
    <t>경기도 광주시 광주대로 200-1(송정동)</t>
    <phoneticPr fontId="2" type="noConversion"/>
  </si>
  <si>
    <t>제조</t>
    <phoneticPr fontId="2" type="noConversion"/>
  </si>
  <si>
    <t>126-81-57430</t>
    <phoneticPr fontId="2" type="noConversion"/>
  </si>
  <si>
    <t>타기관 신규</t>
    <phoneticPr fontId="2" type="noConversion"/>
  </si>
  <si>
    <t>신민재</t>
    <phoneticPr fontId="2" type="noConversion"/>
  </si>
  <si>
    <t>이사</t>
    <phoneticPr fontId="2" type="noConversion"/>
  </si>
  <si>
    <t>010-2361-2820</t>
    <phoneticPr fontId="2" type="noConversion"/>
  </si>
  <si>
    <t>mjs7795@hanmail.net</t>
    <phoneticPr fontId="2" type="noConversion"/>
  </si>
  <si>
    <t>99isieco@daum.net</t>
    <phoneticPr fontId="2" type="noConversion"/>
  </si>
  <si>
    <t>031-797-1631</t>
    <phoneticPr fontId="2" type="noConversion"/>
  </si>
  <si>
    <t>031-797-2178</t>
    <phoneticPr fontId="2" type="noConversion"/>
  </si>
  <si>
    <t>t</t>
    <phoneticPr fontId="2" type="noConversion"/>
  </si>
  <si>
    <t>9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</si>
  <si>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</si>
  <si>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</si>
  <si>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</si>
  <si>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</si>
  <si>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13</t>
    <phoneticPr fontId="2" type="noConversion"/>
  </si>
  <si>
    <t>14</t>
    <phoneticPr fontId="2" type="noConversion"/>
  </si>
  <si>
    <t>17</t>
    <phoneticPr fontId="2" type="noConversion"/>
  </si>
  <si>
    <t>15</t>
    <phoneticPr fontId="2" type="noConversion"/>
  </si>
  <si>
    <t>16</t>
    <phoneticPr fontId="2" type="noConversion"/>
  </si>
  <si>
    <t>박성권</t>
    <phoneticPr fontId="2" type="noConversion"/>
  </si>
  <si>
    <t>강종구</t>
    <phoneticPr fontId="2" type="noConversion"/>
  </si>
  <si>
    <t>주식회사현우모터스</t>
    <phoneticPr fontId="2" type="noConversion"/>
  </si>
  <si>
    <t>sdj7184@hometax.go.kr</t>
    <phoneticPr fontId="2" type="noConversion"/>
  </si>
  <si>
    <t>t</t>
    <phoneticPr fontId="2" type="noConversion"/>
  </si>
  <si>
    <t>이주형</t>
    <phoneticPr fontId="2" type="noConversion"/>
  </si>
  <si>
    <t>강종구</t>
    <phoneticPr fontId="2" type="noConversion"/>
  </si>
  <si>
    <t>고유빈</t>
    <phoneticPr fontId="2" type="noConversion"/>
  </si>
  <si>
    <t>18</t>
    <phoneticPr fontId="2" type="noConversion"/>
  </si>
  <si>
    <t>19</t>
    <phoneticPr fontId="2" type="noConversion"/>
  </si>
  <si>
    <t>20</t>
    <phoneticPr fontId="2" type="noConversion"/>
  </si>
  <si>
    <t>이윤경</t>
    <phoneticPr fontId="2" type="noConversion"/>
  </si>
  <si>
    <t>과장</t>
    <phoneticPr fontId="2" type="noConversion"/>
  </si>
  <si>
    <t>010-9271-9308</t>
    <phoneticPr fontId="2" type="noConversion"/>
  </si>
  <si>
    <t>jim1811@hanmail.net</t>
    <phoneticPr fontId="2" type="noConversion"/>
  </si>
  <si>
    <t>21</t>
    <phoneticPr fontId="2" type="noConversion"/>
  </si>
  <si>
    <t>22</t>
    <phoneticPr fontId="2" type="noConversion"/>
  </si>
  <si>
    <t>byi1162@naver.com</t>
    <phoneticPr fontId="2" type="noConversion"/>
  </si>
  <si>
    <t>주식회사 관저자동차공업</t>
    <phoneticPr fontId="2" type="noConversion"/>
  </si>
  <si>
    <t>주식회사 관저자동차공업</t>
    <phoneticPr fontId="2" type="noConversion"/>
  </si>
  <si>
    <t>주식회사 서대전공업사</t>
    <phoneticPr fontId="2" type="noConversion"/>
  </si>
  <si>
    <t>주식회사 동대전현대서비스</t>
    <phoneticPr fontId="2" type="noConversion"/>
  </si>
  <si>
    <t>sonsukgun@nate.com</t>
    <phoneticPr fontId="2" type="noConversion"/>
  </si>
  <si>
    <t>최초실시, 공정의 수시변경</t>
    <phoneticPr fontId="2" type="noConversion"/>
  </si>
  <si>
    <t>7월 28일</t>
    <phoneticPr fontId="2" type="noConversion"/>
  </si>
  <si>
    <t>고유빈</t>
    <phoneticPr fontId="2" type="noConversion"/>
  </si>
  <si>
    <t>전준식</t>
    <phoneticPr fontId="2" type="noConversion"/>
  </si>
  <si>
    <t>대표</t>
    <phoneticPr fontId="2" type="noConversion"/>
  </si>
  <si>
    <t>010-2484-8495</t>
    <phoneticPr fontId="2" type="noConversion"/>
  </si>
  <si>
    <t>3</t>
    <phoneticPr fontId="2" type="noConversion"/>
  </si>
  <si>
    <t>4</t>
    <phoneticPr fontId="2" type="noConversion"/>
  </si>
  <si>
    <t>sdmccv@naver.com</t>
    <phoneticPr fontId="2" type="noConversion"/>
  </si>
  <si>
    <t>국고 전액</t>
    <phoneticPr fontId="2" type="noConversion"/>
  </si>
  <si>
    <t>4</t>
    <phoneticPr fontId="2" type="noConversion"/>
  </si>
  <si>
    <t>건설</t>
    <phoneticPr fontId="2" type="noConversion"/>
  </si>
  <si>
    <t>에이치디씨현대산업개발 주식회사 당진천안선 터널소방시설공사</t>
    <phoneticPr fontId="2" type="noConversion"/>
  </si>
  <si>
    <t>041-543-6998</t>
    <phoneticPr fontId="2" type="noConversion"/>
  </si>
  <si>
    <t>041-522-5575</t>
    <phoneticPr fontId="2" type="noConversion"/>
  </si>
  <si>
    <t>041-543-6997</t>
    <phoneticPr fontId="2" type="noConversion"/>
  </si>
  <si>
    <t>손인기</t>
    <phoneticPr fontId="2" type="noConversion"/>
  </si>
  <si>
    <t>안전관리자</t>
    <phoneticPr fontId="2" type="noConversion"/>
  </si>
  <si>
    <t>010-2089-5262</t>
    <phoneticPr fontId="2" type="noConversion"/>
  </si>
  <si>
    <t>2807020@hdc-dvp.com</t>
    <phoneticPr fontId="2" type="noConversion"/>
  </si>
  <si>
    <t>334-86-00815</t>
    <phoneticPr fontId="2" type="noConversion"/>
  </si>
  <si>
    <t>t</t>
    <phoneticPr fontId="2" type="noConversion"/>
  </si>
  <si>
    <t>정경구, 조태제</t>
    <phoneticPr fontId="2" type="noConversion"/>
  </si>
  <si>
    <t>천안</t>
    <phoneticPr fontId="2" type="noConversion"/>
  </si>
  <si>
    <t>충청남도 아산시 영인면 토정로 148(역리)</t>
    <phoneticPr fontId="2" type="noConversion"/>
  </si>
  <si>
    <t>5</t>
    <phoneticPr fontId="2" type="noConversion"/>
  </si>
  <si>
    <t>6</t>
    <phoneticPr fontId="2" type="noConversion"/>
  </si>
  <si>
    <t>배윤민</t>
    <phoneticPr fontId="2" type="noConversion"/>
  </si>
  <si>
    <t>R1053ctdi@hdc-dvp.com</t>
    <phoneticPr fontId="2" type="noConversion"/>
  </si>
  <si>
    <t>t</t>
    <phoneticPr fontId="2" type="noConversion"/>
  </si>
  <si>
    <t>빛나는자동차공업사 주식회사</t>
    <phoneticPr fontId="2" type="noConversion"/>
  </si>
  <si>
    <t>측정미실시(근로자무)</t>
    <phoneticPr fontId="2" type="noConversion"/>
  </si>
  <si>
    <t>아산모터스</t>
    <phoneticPr fontId="2" type="noConversion"/>
  </si>
  <si>
    <t>케이지모빌리티아산서비스센터 주식회사</t>
    <phoneticPr fontId="2" type="noConversion"/>
  </si>
  <si>
    <t>아산현대서비스 주식회사</t>
    <phoneticPr fontId="2" type="noConversion"/>
  </si>
  <si>
    <t>태성공업사</t>
    <phoneticPr fontId="2" type="noConversion"/>
  </si>
  <si>
    <t>23</t>
    <phoneticPr fontId="2" type="noConversion"/>
  </si>
  <si>
    <t>24</t>
    <phoneticPr fontId="2" type="noConversion"/>
  </si>
  <si>
    <t>25</t>
    <phoneticPr fontId="2" type="noConversion"/>
  </si>
  <si>
    <t>26</t>
    <phoneticPr fontId="2" type="noConversion"/>
  </si>
  <si>
    <t>27</t>
    <phoneticPr fontId="2" type="noConversion"/>
  </si>
  <si>
    <t>국고 전액</t>
    <phoneticPr fontId="2" type="noConversion"/>
  </si>
  <si>
    <t>국고 X</t>
    <phoneticPr fontId="2" type="noConversion"/>
  </si>
  <si>
    <t>이주형</t>
    <phoneticPr fontId="2" type="noConversion"/>
  </si>
  <si>
    <t>이태환</t>
    <phoneticPr fontId="2" type="noConversion"/>
  </si>
  <si>
    <t>한기문</t>
    <phoneticPr fontId="2" type="noConversion"/>
  </si>
  <si>
    <t>t</t>
    <phoneticPr fontId="2" type="noConversion"/>
  </si>
  <si>
    <t>태전자동차공업사(서구)</t>
  </si>
  <si>
    <t>28</t>
    <phoneticPr fontId="2" type="noConversion"/>
  </si>
  <si>
    <t>29</t>
    <phoneticPr fontId="2" type="noConversion"/>
  </si>
  <si>
    <t>30</t>
    <phoneticPr fontId="2" type="noConversion"/>
  </si>
  <si>
    <t>31</t>
    <phoneticPr fontId="2" type="noConversion"/>
  </si>
  <si>
    <t>32</t>
    <phoneticPr fontId="2" type="noConversion"/>
  </si>
  <si>
    <t>33</t>
    <phoneticPr fontId="2" type="noConversion"/>
  </si>
  <si>
    <t>t</t>
    <phoneticPr fontId="2" type="noConversion"/>
  </si>
  <si>
    <t>t</t>
    <phoneticPr fontId="2" type="noConversion"/>
  </si>
  <si>
    <t>042-932-6679</t>
  </si>
  <si>
    <t>1</t>
    <phoneticPr fontId="2" type="noConversion"/>
  </si>
  <si>
    <t>2</t>
    <phoneticPr fontId="2" type="noConversion"/>
  </si>
  <si>
    <t>강종구</t>
    <phoneticPr fontId="2" type="noConversion"/>
  </si>
  <si>
    <t>33</t>
    <phoneticPr fontId="2" type="noConversion"/>
  </si>
  <si>
    <t>34</t>
    <phoneticPr fontId="2" type="noConversion"/>
  </si>
  <si>
    <t>35</t>
    <phoneticPr fontId="2" type="noConversion"/>
  </si>
  <si>
    <t>36</t>
    <phoneticPr fontId="2" type="noConversion"/>
  </si>
  <si>
    <t>37</t>
    <phoneticPr fontId="2" type="noConversion"/>
  </si>
  <si>
    <t>이태환</t>
    <phoneticPr fontId="2" type="noConversion"/>
  </si>
  <si>
    <t>배윤민</t>
    <phoneticPr fontId="2" type="noConversion"/>
  </si>
  <si>
    <t>고유빈</t>
    <phoneticPr fontId="2" type="noConversion"/>
  </si>
  <si>
    <t>한기문</t>
    <phoneticPr fontId="2" type="noConversion"/>
  </si>
  <si>
    <t>이주형</t>
    <phoneticPr fontId="2" type="noConversion"/>
  </si>
  <si>
    <t>강종구</t>
    <phoneticPr fontId="2" type="noConversion"/>
  </si>
  <si>
    <t>공정의 수시변경</t>
    <phoneticPr fontId="2" type="noConversion"/>
  </si>
  <si>
    <t>고시물질</t>
    <phoneticPr fontId="2" type="noConversion"/>
  </si>
  <si>
    <t>한기문</t>
    <phoneticPr fontId="2" type="noConversion"/>
  </si>
  <si>
    <t>이주형</t>
    <phoneticPr fontId="2" type="noConversion"/>
  </si>
  <si>
    <t>t</t>
    <phoneticPr fontId="2" type="noConversion"/>
  </si>
  <si>
    <t>38</t>
    <phoneticPr fontId="2" type="noConversion"/>
  </si>
  <si>
    <t>39</t>
    <phoneticPr fontId="2" type="noConversion"/>
  </si>
  <si>
    <t>주식회사 서일모터스</t>
    <phoneticPr fontId="2" type="noConversion"/>
  </si>
  <si>
    <t>40</t>
    <phoneticPr fontId="2" type="noConversion"/>
  </si>
  <si>
    <t>41</t>
    <phoneticPr fontId="2" type="noConversion"/>
  </si>
  <si>
    <t>42</t>
    <phoneticPr fontId="2" type="noConversion"/>
  </si>
  <si>
    <t>㈜조은자동차서비스</t>
    <phoneticPr fontId="2" type="noConversion"/>
  </si>
  <si>
    <t>이희철</t>
    <phoneticPr fontId="2" type="noConversion"/>
  </si>
  <si>
    <t>041-751-7600</t>
    <phoneticPr fontId="2" type="noConversion"/>
  </si>
  <si>
    <t>041-751-2494</t>
    <phoneticPr fontId="2" type="noConversion"/>
  </si>
  <si>
    <t>대표</t>
    <phoneticPr fontId="2" type="noConversion"/>
  </si>
  <si>
    <t>010-9286-6932</t>
    <phoneticPr fontId="2" type="noConversion"/>
  </si>
  <si>
    <t>yeynav@naver.com</t>
    <phoneticPr fontId="2" type="noConversion"/>
  </si>
  <si>
    <t>825-88-02399</t>
    <phoneticPr fontId="2" type="noConversion"/>
  </si>
  <si>
    <t>폐업예정</t>
    <phoneticPr fontId="2" type="noConversion"/>
  </si>
  <si>
    <t>t</t>
    <phoneticPr fontId="2" type="noConversion"/>
  </si>
  <si>
    <t>42</t>
    <phoneticPr fontId="2" type="noConversion"/>
  </si>
  <si>
    <t>43</t>
    <phoneticPr fontId="2" type="noConversion"/>
  </si>
  <si>
    <t>44</t>
    <phoneticPr fontId="2" type="noConversion"/>
  </si>
  <si>
    <t>45</t>
    <phoneticPr fontId="2" type="noConversion"/>
  </si>
  <si>
    <t>46</t>
    <phoneticPr fontId="2" type="noConversion"/>
  </si>
  <si>
    <t>47</t>
    <phoneticPr fontId="2" type="noConversion"/>
  </si>
  <si>
    <t>경기도 화성시 장안면 장안공단2길 66-9 (수촌리)</t>
    <phoneticPr fontId="2" type="noConversion"/>
  </si>
  <si>
    <t>케이지모빌리티유성서비스센터 주식회사</t>
    <phoneticPr fontId="2" type="noConversion"/>
  </si>
  <si>
    <t>48</t>
    <phoneticPr fontId="2" type="noConversion"/>
  </si>
  <si>
    <t>49</t>
    <phoneticPr fontId="2" type="noConversion"/>
  </si>
  <si>
    <t>50</t>
    <phoneticPr fontId="2" type="noConversion"/>
  </si>
  <si>
    <t>51</t>
    <phoneticPr fontId="2" type="noConversion"/>
  </si>
  <si>
    <t>52</t>
    <phoneticPr fontId="2" type="noConversion"/>
  </si>
  <si>
    <t>53</t>
    <phoneticPr fontId="2" type="noConversion"/>
  </si>
  <si>
    <t>54</t>
    <phoneticPr fontId="2" type="noConversion"/>
  </si>
  <si>
    <t>55</t>
    <phoneticPr fontId="2" type="noConversion"/>
  </si>
  <si>
    <t>56</t>
    <phoneticPr fontId="2" type="noConversion"/>
  </si>
  <si>
    <t>57</t>
    <phoneticPr fontId="2" type="noConversion"/>
  </si>
  <si>
    <t>58</t>
    <phoneticPr fontId="2" type="noConversion"/>
  </si>
  <si>
    <t>59</t>
    <phoneticPr fontId="2" type="noConversion"/>
  </si>
  <si>
    <t>leere707@naver.com</t>
    <phoneticPr fontId="2" type="noConversion"/>
  </si>
  <si>
    <t>경기관할지역</t>
    <phoneticPr fontId="2" type="noConversion"/>
  </si>
  <si>
    <t>25년 하반기
목표 달성률</t>
    <phoneticPr fontId="2" type="noConversion"/>
  </si>
  <si>
    <t>25년 하반기
목표금액</t>
    <phoneticPr fontId="2" type="noConversion"/>
  </si>
  <si>
    <t>25년 하반기 목표금액 차이</t>
    <phoneticPr fontId="2" type="noConversion"/>
  </si>
  <si>
    <t>59</t>
    <phoneticPr fontId="2" type="noConversion"/>
  </si>
  <si>
    <t>60</t>
    <phoneticPr fontId="2" type="noConversion"/>
  </si>
  <si>
    <t>61</t>
    <phoneticPr fontId="2" type="noConversion"/>
  </si>
  <si>
    <t>이주형</t>
    <phoneticPr fontId="2" type="noConversion"/>
  </si>
  <si>
    <t>db8287@hanmail.net, dongbu1500@hanmail.net</t>
    <phoneticPr fontId="2" type="noConversion"/>
  </si>
  <si>
    <t>주식회사현우모터스</t>
    <phoneticPr fontId="2" type="noConversion"/>
  </si>
  <si>
    <t>62</t>
    <phoneticPr fontId="2" type="noConversion"/>
  </si>
  <si>
    <t>63</t>
    <phoneticPr fontId="2" type="noConversion"/>
  </si>
  <si>
    <t>64</t>
    <phoneticPr fontId="2" type="noConversion"/>
  </si>
  <si>
    <t>65</t>
    <phoneticPr fontId="2" type="noConversion"/>
  </si>
  <si>
    <t>66</t>
    <phoneticPr fontId="2" type="noConversion"/>
  </si>
  <si>
    <t>67</t>
    <phoneticPr fontId="2" type="noConversion"/>
  </si>
  <si>
    <t>8월 14일</t>
    <phoneticPr fontId="2" type="noConversion"/>
  </si>
  <si>
    <t>고유빈</t>
    <phoneticPr fontId="2" type="noConversion"/>
  </si>
  <si>
    <t>t</t>
    <phoneticPr fontId="2" type="noConversion"/>
  </si>
  <si>
    <t>에스더블유기업 주식회사</t>
    <phoneticPr fontId="2" type="noConversion"/>
  </si>
  <si>
    <t>(자)유승기업</t>
    <phoneticPr fontId="2" type="noConversion"/>
  </si>
  <si>
    <t>명원기업</t>
    <phoneticPr fontId="2" type="noConversion"/>
  </si>
  <si>
    <t>한기문</t>
    <phoneticPr fontId="2" type="noConversion"/>
  </si>
  <si>
    <t>이태환</t>
    <phoneticPr fontId="2" type="noConversion"/>
  </si>
  <si>
    <t>배윤민</t>
    <phoneticPr fontId="2" type="noConversion"/>
  </si>
  <si>
    <t>제조</t>
    <phoneticPr fontId="2" type="noConversion"/>
  </si>
  <si>
    <t>KASHYAP JAIRAJ KAPADIA(카쉬얍제이라즈카파디아)</t>
    <phoneticPr fontId="2" type="noConversion"/>
  </si>
  <si>
    <t>충청남도 천안시 서북구 직산읍 부송3길 61 (부송리, 노비타), B동 202호</t>
    <phoneticPr fontId="2" type="noConversion"/>
  </si>
  <si>
    <t>296-84-00028 (001)</t>
    <phoneticPr fontId="2" type="noConversion"/>
  </si>
  <si>
    <t>고유빈</t>
    <phoneticPr fontId="2" type="noConversion"/>
  </si>
  <si>
    <t>공정 수시변경</t>
    <phoneticPr fontId="2" type="noConversion"/>
  </si>
  <si>
    <t>주식회사 다올기업</t>
    <phoneticPr fontId="2" type="noConversion"/>
  </si>
  <si>
    <t>이주형</t>
    <phoneticPr fontId="2" type="noConversion"/>
  </si>
  <si>
    <t>8월 14일</t>
    <phoneticPr fontId="2" type="noConversion"/>
  </si>
  <si>
    <t>고유빈</t>
    <phoneticPr fontId="2" type="noConversion"/>
  </si>
  <si>
    <t>68</t>
    <phoneticPr fontId="2" type="noConversion"/>
  </si>
  <si>
    <t>69</t>
    <phoneticPr fontId="2" type="noConversion"/>
  </si>
  <si>
    <t>70</t>
    <phoneticPr fontId="2" type="noConversion"/>
  </si>
  <si>
    <t>71</t>
    <phoneticPr fontId="2" type="noConversion"/>
  </si>
  <si>
    <t>72</t>
    <phoneticPr fontId="2" type="noConversion"/>
  </si>
  <si>
    <t>73</t>
    <phoneticPr fontId="2" type="noConversion"/>
  </si>
  <si>
    <t>(주) 1급금호자동차정비</t>
    <phoneticPr fontId="2" type="noConversion"/>
  </si>
  <si>
    <t>21세기모터스검사장 주식회사</t>
    <phoneticPr fontId="2" type="noConversion"/>
  </si>
  <si>
    <t>21세기모터스검사장 주식회사</t>
    <phoneticPr fontId="2" type="noConversion"/>
  </si>
  <si>
    <t>74</t>
    <phoneticPr fontId="2" type="noConversion"/>
  </si>
  <si>
    <t>75</t>
    <phoneticPr fontId="2" type="noConversion"/>
  </si>
  <si>
    <t>76</t>
    <phoneticPr fontId="2" type="noConversion"/>
  </si>
  <si>
    <t>77</t>
    <phoneticPr fontId="2" type="noConversion"/>
  </si>
  <si>
    <t>78</t>
    <phoneticPr fontId="2" type="noConversion"/>
  </si>
  <si>
    <t>7</t>
    <phoneticPr fontId="2" type="noConversion"/>
  </si>
  <si>
    <t>고시물질, 소음85이상</t>
    <phoneticPr fontId="2" type="noConversion"/>
  </si>
  <si>
    <t>t</t>
    <phoneticPr fontId="2" type="noConversion"/>
  </si>
  <si>
    <t>타기관</t>
    <phoneticPr fontId="2" type="noConversion"/>
  </si>
  <si>
    <t>t</t>
    <phoneticPr fontId="2" type="noConversion"/>
  </si>
  <si>
    <t>뉴월드모터스</t>
    <phoneticPr fontId="2" type="noConversion"/>
  </si>
  <si>
    <t>79</t>
    <phoneticPr fontId="2" type="noConversion"/>
  </si>
  <si>
    <t>80</t>
    <phoneticPr fontId="2" type="noConversion"/>
  </si>
  <si>
    <t>81</t>
    <phoneticPr fontId="2" type="noConversion"/>
  </si>
  <si>
    <t>r</t>
    <phoneticPr fontId="2" type="noConversion"/>
  </si>
  <si>
    <t>8월 20일</t>
    <phoneticPr fontId="2" type="noConversion"/>
  </si>
  <si>
    <t>배윤민</t>
    <phoneticPr fontId="2" type="noConversion"/>
  </si>
  <si>
    <t>82</t>
    <phoneticPr fontId="2" type="noConversion"/>
  </si>
  <si>
    <t>83</t>
    <phoneticPr fontId="2" type="noConversion"/>
  </si>
  <si>
    <t>84</t>
    <phoneticPr fontId="2" type="noConversion"/>
  </si>
  <si>
    <t>고시물질</t>
    <phoneticPr fontId="2" type="noConversion"/>
  </si>
  <si>
    <t>강종구</t>
    <phoneticPr fontId="2" type="noConversion"/>
  </si>
  <si>
    <t>t</t>
    <phoneticPr fontId="2" type="noConversion"/>
  </si>
  <si>
    <t>한솔지에스</t>
    <phoneticPr fontId="2" type="noConversion"/>
  </si>
  <si>
    <t>7</t>
    <phoneticPr fontId="2" type="noConversion"/>
  </si>
  <si>
    <t>강종구</t>
    <phoneticPr fontId="2" type="noConversion"/>
  </si>
  <si>
    <t>㈜ 두산금속</t>
    <phoneticPr fontId="2" type="noConversion"/>
  </si>
  <si>
    <t>김영이</t>
    <phoneticPr fontId="2" type="noConversion"/>
  </si>
  <si>
    <t>안산</t>
    <phoneticPr fontId="2" type="noConversion"/>
  </si>
  <si>
    <t>제조</t>
    <phoneticPr fontId="2" type="noConversion"/>
  </si>
  <si>
    <t>031-432-0783</t>
    <phoneticPr fontId="2" type="noConversion"/>
  </si>
  <si>
    <t>031-432-0785</t>
    <phoneticPr fontId="2" type="noConversion"/>
  </si>
  <si>
    <t>김원경</t>
    <phoneticPr fontId="2" type="noConversion"/>
  </si>
  <si>
    <t>과장</t>
    <phoneticPr fontId="2" type="noConversion"/>
  </si>
  <si>
    <t>010-9642-0201</t>
    <phoneticPr fontId="2" type="noConversion"/>
  </si>
  <si>
    <t>140-81-13291</t>
    <phoneticPr fontId="2" type="noConversion"/>
  </si>
  <si>
    <t>t</t>
    <phoneticPr fontId="2" type="noConversion"/>
  </si>
  <si>
    <t>doosansm@hanmail.net</t>
    <phoneticPr fontId="2" type="noConversion"/>
  </si>
  <si>
    <t>두산판금</t>
    <phoneticPr fontId="2" type="noConversion"/>
  </si>
  <si>
    <t>주명구</t>
    <phoneticPr fontId="2" type="noConversion"/>
  </si>
  <si>
    <t>134-07-46934</t>
    <phoneticPr fontId="2" type="noConversion"/>
  </si>
  <si>
    <t>고시물질</t>
    <phoneticPr fontId="2" type="noConversion"/>
  </si>
  <si>
    <t>배윤민</t>
    <phoneticPr fontId="2" type="noConversion"/>
  </si>
  <si>
    <t>9/23, 24</t>
    <phoneticPr fontId="2" type="noConversion"/>
  </si>
  <si>
    <t>그린자동차공업사</t>
    <phoneticPr fontId="2" type="noConversion"/>
  </si>
  <si>
    <t>8월 21일</t>
    <phoneticPr fontId="2" type="noConversion"/>
  </si>
  <si>
    <t>85</t>
    <phoneticPr fontId="2" type="noConversion"/>
  </si>
  <si>
    <t>86</t>
    <phoneticPr fontId="2" type="noConversion"/>
  </si>
  <si>
    <t>87</t>
    <phoneticPr fontId="2" type="noConversion"/>
  </si>
  <si>
    <t>8</t>
    <phoneticPr fontId="2" type="noConversion"/>
  </si>
  <si>
    <t>9</t>
    <phoneticPr fontId="2" type="noConversion"/>
  </si>
  <si>
    <t>10</t>
    <phoneticPr fontId="2" type="noConversion"/>
  </si>
  <si>
    <t>천안공업고등학교</t>
    <phoneticPr fontId="2" type="noConversion"/>
  </si>
  <si>
    <t>해군항공사령부</t>
    <phoneticPr fontId="2" type="noConversion"/>
  </si>
  <si>
    <t>ksjs1108@nate.com</t>
    <phoneticPr fontId="2" type="noConversion"/>
  </si>
  <si>
    <t>이주형</t>
    <phoneticPr fontId="2" type="noConversion"/>
  </si>
  <si>
    <t>87</t>
    <phoneticPr fontId="2" type="noConversion"/>
  </si>
  <si>
    <t>88</t>
    <phoneticPr fontId="2" type="noConversion"/>
  </si>
  <si>
    <t>89</t>
    <phoneticPr fontId="2" type="noConversion"/>
  </si>
  <si>
    <t>90</t>
    <phoneticPr fontId="2" type="noConversion"/>
  </si>
  <si>
    <t>91</t>
    <phoneticPr fontId="2" type="noConversion"/>
  </si>
  <si>
    <t>ys0033@hometax.go.kr</t>
    <phoneticPr fontId="2" type="noConversion"/>
  </si>
  <si>
    <t>한기문</t>
    <phoneticPr fontId="2" type="noConversion"/>
  </si>
  <si>
    <t>92</t>
    <phoneticPr fontId="2" type="noConversion"/>
  </si>
  <si>
    <t>doosansm@hanmail.net</t>
  </si>
  <si>
    <t>경기도 시흥시 공단3대로 153 (정왕동)</t>
    <phoneticPr fontId="2" type="noConversion"/>
  </si>
  <si>
    <t>경기도 시흥시 마유로82번길 52 (정왕동)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</si>
  <si>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</si>
  <si>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</si>
  <si>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</si>
  <si>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</si>
  <si>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대전</t>
    <phoneticPr fontId="2" type="noConversion"/>
  </si>
  <si>
    <t>충청남도 공주시 남공주산단길 210 (검상동)</t>
    <phoneticPr fontId="2" type="noConversion"/>
  </si>
  <si>
    <t>건설</t>
    <phoneticPr fontId="2" type="noConversion"/>
  </si>
  <si>
    <t>010-4471-2435</t>
  </si>
  <si>
    <t>588-81-00474</t>
  </si>
  <si>
    <t>t</t>
    <phoneticPr fontId="2" type="noConversion"/>
  </si>
  <si>
    <t>조중구</t>
    <phoneticPr fontId="2" type="noConversion"/>
  </si>
  <si>
    <t>한기문</t>
    <phoneticPr fontId="2" type="noConversion"/>
  </si>
  <si>
    <t>93</t>
    <phoneticPr fontId="2" type="noConversion"/>
  </si>
  <si>
    <t>고시물질, 공정 변경</t>
    <phoneticPr fontId="2" type="noConversion"/>
  </si>
  <si>
    <t>충청남도 금산군 금산읍 인삼로 216 (신대리, 조은자동차서비스)</t>
    <phoneticPr fontId="2" type="noConversion"/>
  </si>
  <si>
    <t>t</t>
    <phoneticPr fontId="2" type="noConversion"/>
  </si>
  <si>
    <t>t</t>
    <phoneticPr fontId="2" type="noConversion"/>
  </si>
  <si>
    <t>1급 대운자동차공업사</t>
    <phoneticPr fontId="2" type="noConversion"/>
  </si>
  <si>
    <t>배윤민</t>
    <phoneticPr fontId="2" type="noConversion"/>
  </si>
  <si>
    <t>이태환</t>
    <phoneticPr fontId="2" type="noConversion"/>
  </si>
  <si>
    <t>강종구</t>
    <phoneticPr fontId="2" type="noConversion"/>
  </si>
  <si>
    <t>이주형</t>
    <phoneticPr fontId="2" type="noConversion"/>
  </si>
  <si>
    <t>이주형</t>
    <phoneticPr fontId="2" type="noConversion"/>
  </si>
  <si>
    <t>한기문</t>
    <phoneticPr fontId="2" type="noConversion"/>
  </si>
  <si>
    <t>93</t>
    <phoneticPr fontId="2" type="noConversion"/>
  </si>
  <si>
    <t>주식회사 에이치원건설 (주)덕산테코피아 공주공장 증축공사</t>
    <phoneticPr fontId="2" type="noConversion"/>
  </si>
  <si>
    <t>천연화</t>
    <phoneticPr fontId="2" type="noConversion"/>
  </si>
  <si>
    <t>고문</t>
    <phoneticPr fontId="2" type="noConversion"/>
  </si>
  <si>
    <t>cyh403@h1group.co.kr</t>
    <phoneticPr fontId="2" type="noConversion"/>
  </si>
  <si>
    <t>주식회사 에이치원건설 (주)덕산테코피아 공주공장 증축공사</t>
    <phoneticPr fontId="2" type="noConversion"/>
  </si>
  <si>
    <t>8월 28일</t>
    <phoneticPr fontId="2" type="noConversion"/>
  </si>
  <si>
    <t>배윤민</t>
    <phoneticPr fontId="2" type="noConversion"/>
  </si>
  <si>
    <t>강</t>
    <phoneticPr fontId="2" type="noConversion"/>
  </si>
  <si>
    <t>고</t>
    <phoneticPr fontId="2" type="noConversion"/>
  </si>
  <si>
    <t>9월 1일</t>
    <phoneticPr fontId="2" type="noConversion"/>
  </si>
  <si>
    <t>94</t>
    <phoneticPr fontId="2" type="noConversion"/>
  </si>
  <si>
    <t>95</t>
    <phoneticPr fontId="2" type="noConversion"/>
  </si>
  <si>
    <t>96</t>
    <phoneticPr fontId="2" type="noConversion"/>
  </si>
  <si>
    <t>97</t>
    <phoneticPr fontId="2" type="noConversion"/>
  </si>
  <si>
    <t>98</t>
    <phoneticPr fontId="2" type="noConversion"/>
  </si>
  <si>
    <t>99</t>
    <phoneticPr fontId="2" type="noConversion"/>
  </si>
  <si>
    <t>9월 3일</t>
    <phoneticPr fontId="2" type="noConversion"/>
  </si>
  <si>
    <t>99</t>
    <phoneticPr fontId="2" type="noConversion"/>
  </si>
  <si>
    <t>100</t>
    <phoneticPr fontId="2" type="noConversion"/>
  </si>
  <si>
    <t>101</t>
    <phoneticPr fontId="2" type="noConversion"/>
  </si>
  <si>
    <t>102</t>
    <phoneticPr fontId="2" type="noConversion"/>
  </si>
  <si>
    <t>강종구</t>
    <phoneticPr fontId="2" type="noConversion"/>
  </si>
  <si>
    <t>대전광역시 유성구 유성대로 486 (복용동)</t>
    <phoneticPr fontId="2" type="noConversion"/>
  </si>
  <si>
    <t>9월 8일</t>
    <phoneticPr fontId="2" type="noConversion"/>
  </si>
  <si>
    <t>도약장려금(구윤지)-3차</t>
    <phoneticPr fontId="2" type="noConversion"/>
  </si>
  <si>
    <t>14</t>
    <phoneticPr fontId="2" type="noConversion"/>
  </si>
  <si>
    <t>15</t>
    <phoneticPr fontId="2" type="noConversion"/>
  </si>
  <si>
    <t>이주형</t>
    <phoneticPr fontId="2" type="noConversion"/>
  </si>
  <si>
    <t>9월 9일</t>
    <phoneticPr fontId="2" type="noConversion"/>
  </si>
  <si>
    <t>배윤민</t>
    <phoneticPr fontId="2" type="noConversion"/>
  </si>
  <si>
    <t>9월 9일</t>
    <phoneticPr fontId="2" type="noConversion"/>
  </si>
  <si>
    <t>고유빈</t>
    <phoneticPr fontId="2" type="noConversion"/>
  </si>
  <si>
    <t>강종구</t>
    <phoneticPr fontId="2" type="noConversion"/>
  </si>
  <si>
    <t>103</t>
    <phoneticPr fontId="2" type="noConversion"/>
  </si>
  <si>
    <t>104</t>
    <phoneticPr fontId="2" type="noConversion"/>
  </si>
  <si>
    <t>105</t>
    <phoneticPr fontId="2" type="noConversion"/>
  </si>
  <si>
    <t>t</t>
    <phoneticPr fontId="2" type="noConversion"/>
  </si>
  <si>
    <t>강종구</t>
    <phoneticPr fontId="2" type="noConversion"/>
  </si>
  <si>
    <t>이주형</t>
    <phoneticPr fontId="2" type="noConversion"/>
  </si>
  <si>
    <t>9/15,16,17</t>
    <phoneticPr fontId="2" type="noConversion"/>
  </si>
  <si>
    <t>한기문, 이주형, 강종구, 고유빈</t>
    <phoneticPr fontId="2" type="noConversion"/>
  </si>
  <si>
    <t>고시물질</t>
    <phoneticPr fontId="2" type="noConversion"/>
  </si>
  <si>
    <t>한기문, 이주형</t>
    <phoneticPr fontId="2" type="noConversion"/>
  </si>
  <si>
    <t>9/15,16,17</t>
    <phoneticPr fontId="2" type="noConversion"/>
  </si>
  <si>
    <t>16</t>
    <phoneticPr fontId="2" type="noConversion"/>
  </si>
  <si>
    <t>고시물질</t>
    <phoneticPr fontId="2" type="noConversion"/>
  </si>
  <si>
    <t>17</t>
    <phoneticPr fontId="2" type="noConversion"/>
  </si>
  <si>
    <t>18</t>
    <phoneticPr fontId="2" type="noConversion"/>
  </si>
  <si>
    <t>이우용, 이호일</t>
    <phoneticPr fontId="2" type="noConversion"/>
  </si>
  <si>
    <t>강종구</t>
    <phoneticPr fontId="2" type="noConversion"/>
  </si>
  <si>
    <t>범일건설(주) 명인제약㈜ 발안2공장 고형제동 증축공사</t>
    <phoneticPr fontId="2" type="noConversion"/>
  </si>
  <si>
    <t>설병덕</t>
    <phoneticPr fontId="2" type="noConversion"/>
  </si>
  <si>
    <t>경기</t>
    <phoneticPr fontId="2" type="noConversion"/>
  </si>
  <si>
    <t>경기도 화성시 향남읍 제약단지로 50 (하길리)</t>
    <phoneticPr fontId="2" type="noConversion"/>
  </si>
  <si>
    <t>건설</t>
    <phoneticPr fontId="2" type="noConversion"/>
  </si>
  <si>
    <t>손기호</t>
    <phoneticPr fontId="2" type="noConversion"/>
  </si>
  <si>
    <t>부장</t>
    <phoneticPr fontId="2" type="noConversion"/>
  </si>
  <si>
    <t>214-86-78417</t>
    <phoneticPr fontId="2" type="noConversion"/>
  </si>
  <si>
    <t>010-5237-7921</t>
    <phoneticPr fontId="2" type="noConversion"/>
  </si>
  <si>
    <t>배윤민</t>
    <phoneticPr fontId="2" type="noConversion"/>
  </si>
  <si>
    <t>한기문, 배윤민</t>
    <phoneticPr fontId="2" type="noConversion"/>
  </si>
  <si>
    <t>강종구</t>
    <phoneticPr fontId="2" type="noConversion"/>
  </si>
  <si>
    <t>고유빈</t>
    <phoneticPr fontId="2" type="noConversion"/>
  </si>
  <si>
    <t>배윤민</t>
    <phoneticPr fontId="2" type="noConversion"/>
  </si>
  <si>
    <t>주식회사 알디솔루션 천안공장</t>
    <phoneticPr fontId="2" type="noConversion"/>
  </si>
  <si>
    <t>손일</t>
    <phoneticPr fontId="2" type="noConversion"/>
  </si>
  <si>
    <t>천안</t>
    <phoneticPr fontId="2" type="noConversion"/>
  </si>
  <si>
    <t>충청남도 천안시 서북구 입장면 망향로 1225 (독정리)</t>
    <phoneticPr fontId="2" type="noConversion"/>
  </si>
  <si>
    <t>제조</t>
    <phoneticPr fontId="2" type="noConversion"/>
  </si>
  <si>
    <t>권유안</t>
    <phoneticPr fontId="2" type="noConversion"/>
  </si>
  <si>
    <t>팀장</t>
    <phoneticPr fontId="2" type="noConversion"/>
  </si>
  <si>
    <t>010-5554-4922</t>
    <phoneticPr fontId="2" type="noConversion"/>
  </si>
  <si>
    <t>kya052@rdsglobal.net</t>
    <phoneticPr fontId="2" type="noConversion"/>
  </si>
  <si>
    <t>567-87-01631</t>
    <phoneticPr fontId="2" type="noConversion"/>
  </si>
  <si>
    <t>1611-2837</t>
    <phoneticPr fontId="2" type="noConversion"/>
  </si>
  <si>
    <t>0503-8379-5588</t>
    <phoneticPr fontId="2" type="noConversion"/>
  </si>
  <si>
    <t>이현종</t>
    <phoneticPr fontId="2" type="noConversion"/>
  </si>
  <si>
    <t>경기</t>
    <phoneticPr fontId="2" type="noConversion"/>
  </si>
  <si>
    <t>경기도 안성시 미양면 안성맞춤대로 571-66 (보체리)</t>
    <phoneticPr fontId="2" type="noConversion"/>
  </si>
  <si>
    <t>031-677-9601</t>
    <phoneticPr fontId="2" type="noConversion"/>
  </si>
  <si>
    <t>031-677-9602</t>
    <phoneticPr fontId="2" type="noConversion"/>
  </si>
  <si>
    <t>최규남</t>
    <phoneticPr fontId="2" type="noConversion"/>
  </si>
  <si>
    <t>차장</t>
    <phoneticPr fontId="2" type="noConversion"/>
  </si>
  <si>
    <t>010-5040-7080</t>
    <phoneticPr fontId="2" type="noConversion"/>
  </si>
  <si>
    <t>hosan01@nate.com</t>
    <phoneticPr fontId="2" type="noConversion"/>
  </si>
  <si>
    <t>kn.choi@hosanco.com</t>
    <phoneticPr fontId="2" type="noConversion"/>
  </si>
  <si>
    <t>125-81-88075</t>
    <phoneticPr fontId="2" type="noConversion"/>
  </si>
  <si>
    <t>t</t>
    <phoneticPr fontId="2" type="noConversion"/>
  </si>
  <si>
    <t>한기문</t>
    <phoneticPr fontId="2" type="noConversion"/>
  </si>
  <si>
    <t>9월 16일</t>
    <phoneticPr fontId="2" type="noConversion"/>
  </si>
  <si>
    <t>콜러벤처스인크 천안지점</t>
    <phoneticPr fontId="2" type="noConversion"/>
  </si>
  <si>
    <t>전우진</t>
    <phoneticPr fontId="2" type="noConversion"/>
  </si>
  <si>
    <t>프로</t>
    <phoneticPr fontId="2" type="noConversion"/>
  </si>
  <si>
    <t>010-5491-1412</t>
    <phoneticPr fontId="2" type="noConversion"/>
  </si>
  <si>
    <t>kraccountspayable@kohlerventures.com, woojin.jeon@kohler.com</t>
    <phoneticPr fontId="2" type="noConversion"/>
  </si>
  <si>
    <t>woojin.jeon@kohler.com</t>
    <phoneticPr fontId="2" type="noConversion"/>
  </si>
  <si>
    <t>최초실시, 고시물질</t>
    <phoneticPr fontId="2" type="noConversion"/>
  </si>
  <si>
    <t>소음85이상</t>
    <phoneticPr fontId="2" type="noConversion"/>
  </si>
  <si>
    <t>t</t>
    <phoneticPr fontId="2" type="noConversion"/>
  </si>
  <si>
    <t>미실시(12월이전)</t>
    <phoneticPr fontId="2" type="noConversion"/>
  </si>
  <si>
    <t>106</t>
    <phoneticPr fontId="2" type="noConversion"/>
  </si>
  <si>
    <t>19</t>
    <phoneticPr fontId="2" type="noConversion"/>
  </si>
  <si>
    <t>20</t>
    <phoneticPr fontId="2" type="noConversion"/>
  </si>
  <si>
    <t>21</t>
    <phoneticPr fontId="2" type="noConversion"/>
  </si>
  <si>
    <t>강종구</t>
    <phoneticPr fontId="2" type="noConversion"/>
  </si>
  <si>
    <t>t</t>
    <phoneticPr fontId="2" type="noConversion"/>
  </si>
  <si>
    <t>22</t>
    <phoneticPr fontId="2" type="noConversion"/>
  </si>
  <si>
    <t>23</t>
    <phoneticPr fontId="2" type="noConversion"/>
  </si>
  <si>
    <t>24</t>
    <phoneticPr fontId="2" type="noConversion"/>
  </si>
  <si>
    <t>강종구</t>
    <phoneticPr fontId="2" type="noConversion"/>
  </si>
  <si>
    <t>김상근</t>
    <phoneticPr fontId="2" type="noConversion"/>
  </si>
  <si>
    <t>이주형</t>
    <phoneticPr fontId="2" type="noConversion"/>
  </si>
  <si>
    <t>9월 18일</t>
    <phoneticPr fontId="2" type="noConversion"/>
  </si>
  <si>
    <t>배윤민</t>
    <phoneticPr fontId="2" type="noConversion"/>
  </si>
  <si>
    <t>9월 17일</t>
    <phoneticPr fontId="2" type="noConversion"/>
  </si>
  <si>
    <t>고유빈</t>
    <phoneticPr fontId="2" type="noConversion"/>
  </si>
  <si>
    <t>9월 18일</t>
    <phoneticPr fontId="2" type="noConversion"/>
  </si>
  <si>
    <t>한기문</t>
    <phoneticPr fontId="2" type="noConversion"/>
  </si>
  <si>
    <t>고유빈</t>
    <phoneticPr fontId="2" type="noConversion"/>
  </si>
  <si>
    <t>강종구</t>
    <phoneticPr fontId="2" type="noConversion"/>
  </si>
  <si>
    <t>이주형</t>
    <phoneticPr fontId="2" type="noConversion"/>
  </si>
  <si>
    <t>이태환</t>
    <phoneticPr fontId="2" type="noConversion"/>
  </si>
  <si>
    <t>고시물질</t>
    <phoneticPr fontId="2" type="noConversion"/>
  </si>
  <si>
    <t>한기문, 고유빈, 배윤민</t>
  </si>
  <si>
    <t>한기문, 고유빈, 배윤민</t>
    <phoneticPr fontId="2" type="noConversion"/>
  </si>
  <si>
    <t>(주) 광전사 천안 스마트그린산단 통합관제센터 스마트횡단보도 설치</t>
    <phoneticPr fontId="2" type="noConversion"/>
  </si>
  <si>
    <t>박현석</t>
    <phoneticPr fontId="2" type="noConversion"/>
  </si>
  <si>
    <t>천안</t>
    <phoneticPr fontId="2" type="noConversion"/>
  </si>
  <si>
    <t>충청남도 천안시 서북구 3공단6로 86-9 제3일반산업단지</t>
    <phoneticPr fontId="2" type="noConversion"/>
  </si>
  <si>
    <t>건설</t>
    <phoneticPr fontId="2" type="noConversion"/>
  </si>
  <si>
    <t>312-81-54505</t>
    <phoneticPr fontId="2" type="noConversion"/>
  </si>
  <si>
    <t>t</t>
    <phoneticPr fontId="2" type="noConversion"/>
  </si>
  <si>
    <t>정동주</t>
    <phoneticPr fontId="2" type="noConversion"/>
  </si>
  <si>
    <t>010-8883-7115</t>
    <phoneticPr fontId="2" type="noConversion"/>
  </si>
  <si>
    <t>강종구</t>
    <phoneticPr fontId="2" type="noConversion"/>
  </si>
  <si>
    <t>국립축산과학원</t>
    <phoneticPr fontId="2" type="noConversion"/>
  </si>
  <si>
    <t>한기문, 강종구, 배윤민</t>
  </si>
  <si>
    <t>한기문, 강종구, 배윤민</t>
    <phoneticPr fontId="2" type="noConversion"/>
  </si>
  <si>
    <t>3</t>
    <phoneticPr fontId="2" type="noConversion"/>
  </si>
  <si>
    <t>한기문</t>
    <phoneticPr fontId="2" type="noConversion"/>
  </si>
  <si>
    <t>1</t>
    <phoneticPr fontId="2" type="noConversion"/>
  </si>
  <si>
    <t>고유빈</t>
    <phoneticPr fontId="2" type="noConversion"/>
  </si>
  <si>
    <t>소음85이상</t>
    <phoneticPr fontId="2" type="noConversion"/>
  </si>
  <si>
    <t>이주형</t>
    <phoneticPr fontId="2" type="noConversion"/>
  </si>
  <si>
    <t>이태환</t>
    <phoneticPr fontId="2" type="noConversion"/>
  </si>
  <si>
    <t>한기문, 고유빈</t>
    <phoneticPr fontId="2" type="noConversion"/>
  </si>
  <si>
    <t>이주형, 고유빈</t>
    <phoneticPr fontId="2" type="noConversion"/>
  </si>
  <si>
    <t>한기문</t>
    <phoneticPr fontId="2" type="noConversion"/>
  </si>
  <si>
    <t>25</t>
    <phoneticPr fontId="2" type="noConversion"/>
  </si>
  <si>
    <t>26</t>
    <phoneticPr fontId="2" type="noConversion"/>
  </si>
  <si>
    <t>27</t>
    <phoneticPr fontId="2" type="noConversion"/>
  </si>
  <si>
    <t>28</t>
    <phoneticPr fontId="2" type="noConversion"/>
  </si>
  <si>
    <t>kspark@lsglobal.co.kr</t>
    <phoneticPr fontId="2" type="noConversion"/>
  </si>
  <si>
    <t>9월 23일</t>
    <phoneticPr fontId="2" type="noConversion"/>
  </si>
  <si>
    <t>배윤민</t>
    <phoneticPr fontId="2" type="noConversion"/>
  </si>
  <si>
    <t>9월 10일</t>
    <phoneticPr fontId="2" type="noConversion"/>
  </si>
  <si>
    <t>9월 24일</t>
    <phoneticPr fontId="2" type="noConversion"/>
  </si>
  <si>
    <t>배윤민</t>
    <phoneticPr fontId="2" type="noConversion"/>
  </si>
  <si>
    <t>이주형</t>
    <phoneticPr fontId="2" type="noConversion"/>
  </si>
  <si>
    <t>이주형</t>
    <phoneticPr fontId="2" type="noConversion"/>
  </si>
  <si>
    <t>28</t>
    <phoneticPr fontId="2" type="noConversion"/>
  </si>
  <si>
    <t>29</t>
    <phoneticPr fontId="2" type="noConversion"/>
  </si>
  <si>
    <t>30</t>
    <phoneticPr fontId="2" type="noConversion"/>
  </si>
  <si>
    <t>31</t>
    <phoneticPr fontId="2" type="noConversion"/>
  </si>
  <si>
    <t>32</t>
    <phoneticPr fontId="2" type="noConversion"/>
  </si>
  <si>
    <t>kjs28855@hanmail.net</t>
    <phoneticPr fontId="2" type="noConversion"/>
  </si>
  <si>
    <t>lwt3let3@naver.com</t>
    <phoneticPr fontId="2" type="noConversion"/>
  </si>
  <si>
    <t>해양생물자원관 화학물질 위험성평가</t>
    <phoneticPr fontId="2" type="noConversion"/>
  </si>
  <si>
    <t>한기문</t>
    <phoneticPr fontId="2" type="noConversion"/>
  </si>
  <si>
    <t>오다금속 주식회사</t>
    <phoneticPr fontId="2" type="noConversion"/>
  </si>
  <si>
    <t>주식회사 승일금속</t>
    <phoneticPr fontId="2" type="noConversion"/>
  </si>
  <si>
    <t>배윤민</t>
    <phoneticPr fontId="2" type="noConversion"/>
  </si>
  <si>
    <t>강종구</t>
    <phoneticPr fontId="2" type="noConversion"/>
  </si>
  <si>
    <t>이태환</t>
    <phoneticPr fontId="2" type="noConversion"/>
  </si>
  <si>
    <t>(주)신태양 화성공장</t>
    <phoneticPr fontId="2" type="noConversion"/>
  </si>
  <si>
    <t>t</t>
    <phoneticPr fontId="2" type="noConversion"/>
  </si>
  <si>
    <t>hs-motors6936@daum.net</t>
    <phoneticPr fontId="2" type="noConversion"/>
  </si>
  <si>
    <t>sty2355@hanmail.net</t>
    <phoneticPr fontId="2" type="noConversion"/>
  </si>
  <si>
    <t>2</t>
    <phoneticPr fontId="2" type="noConversion"/>
  </si>
  <si>
    <t>3</t>
    <phoneticPr fontId="2" type="noConversion"/>
  </si>
  <si>
    <t>5</t>
    <phoneticPr fontId="2" type="noConversion"/>
  </si>
  <si>
    <t>4</t>
    <phoneticPr fontId="2" type="noConversion"/>
  </si>
  <si>
    <t>6</t>
    <phoneticPr fontId="2" type="noConversion"/>
  </si>
  <si>
    <t>9/29일 이중입금, 9/30 환불</t>
    <phoneticPr fontId="2" type="noConversion"/>
  </si>
  <si>
    <t>gosi67@naver.com</t>
    <phoneticPr fontId="2" type="noConversion"/>
  </si>
  <si>
    <t>한기문</t>
    <phoneticPr fontId="2" type="noConversion"/>
  </si>
  <si>
    <t>주식회사 와이에이치프라텍</t>
    <phoneticPr fontId="2" type="noConversion"/>
  </si>
  <si>
    <t>주식회사 와이에이치프라텍</t>
    <phoneticPr fontId="2" type="noConversion"/>
  </si>
  <si>
    <t>6</t>
    <phoneticPr fontId="2" type="noConversion"/>
  </si>
  <si>
    <t>이주형</t>
    <phoneticPr fontId="2" type="noConversion"/>
  </si>
  <si>
    <t>10월 1일</t>
    <phoneticPr fontId="2" type="noConversion"/>
  </si>
  <si>
    <t>고유빈</t>
    <phoneticPr fontId="2" type="noConversion"/>
  </si>
  <si>
    <t>10월 01일</t>
    <phoneticPr fontId="2" type="noConversion"/>
  </si>
  <si>
    <t>배윤민</t>
    <phoneticPr fontId="2" type="noConversion"/>
  </si>
  <si>
    <t>케이피테크</t>
    <phoneticPr fontId="2" type="noConversion"/>
  </si>
  <si>
    <t>케이피테크</t>
    <phoneticPr fontId="2" type="noConversion"/>
  </si>
  <si>
    <t>고시물질</t>
    <phoneticPr fontId="2" type="noConversion"/>
  </si>
  <si>
    <t>이주형</t>
    <phoneticPr fontId="2" type="noConversion"/>
  </si>
  <si>
    <t>이주형, 고유빈</t>
    <phoneticPr fontId="2" type="noConversion"/>
  </si>
  <si>
    <t>고시물질</t>
    <phoneticPr fontId="2" type="noConversion"/>
  </si>
  <si>
    <t>강종구, 배윤민</t>
    <phoneticPr fontId="2" type="noConversion"/>
  </si>
  <si>
    <t>남영물류산업 (주) 쿠팡 CHA8 B2F Mezzanine 제작 및 설치공사</t>
    <phoneticPr fontId="2" type="noConversion"/>
  </si>
  <si>
    <t>남후식</t>
    <phoneticPr fontId="2" type="noConversion"/>
  </si>
  <si>
    <t>충청남도 천안시 서북구 성환읍 대홍4길 15-5 (대홍리)</t>
    <phoneticPr fontId="2" type="noConversion"/>
  </si>
  <si>
    <t>건설</t>
    <phoneticPr fontId="2" type="noConversion"/>
  </si>
  <si>
    <t>204-81-71256</t>
    <phoneticPr fontId="2" type="noConversion"/>
  </si>
  <si>
    <t>t</t>
    <phoneticPr fontId="2" type="noConversion"/>
  </si>
  <si>
    <t>강종구</t>
    <phoneticPr fontId="2" type="noConversion"/>
  </si>
  <si>
    <t>이주형, 고유빈</t>
    <phoneticPr fontId="2" type="noConversion"/>
  </si>
  <si>
    <t>강종구, 배윤민</t>
    <phoneticPr fontId="2" type="noConversion"/>
  </si>
  <si>
    <t>고유빈</t>
    <phoneticPr fontId="2" type="noConversion"/>
  </si>
  <si>
    <t>강종구</t>
    <phoneticPr fontId="2" type="noConversion"/>
  </si>
  <si>
    <t>강종구</t>
    <phoneticPr fontId="2" type="noConversion"/>
  </si>
  <si>
    <t>강종구</t>
    <phoneticPr fontId="2" type="noConversion"/>
  </si>
  <si>
    <t>강종구</t>
    <phoneticPr fontId="2" type="noConversion"/>
  </si>
  <si>
    <t>32</t>
    <phoneticPr fontId="2" type="noConversion"/>
  </si>
  <si>
    <t>김경택</t>
    <phoneticPr fontId="2" type="noConversion"/>
  </si>
  <si>
    <t>33</t>
    <phoneticPr fontId="2" type="noConversion"/>
  </si>
  <si>
    <t>7</t>
    <phoneticPr fontId="2" type="noConversion"/>
  </si>
  <si>
    <t>배윤민</t>
    <phoneticPr fontId="2" type="noConversion"/>
  </si>
  <si>
    <t>이주형</t>
    <phoneticPr fontId="2" type="noConversion"/>
  </si>
  <si>
    <t>34</t>
    <phoneticPr fontId="2" type="noConversion"/>
  </si>
  <si>
    <t>이상재</t>
    <phoneticPr fontId="2" type="noConversion"/>
  </si>
  <si>
    <t>백종탁</t>
    <phoneticPr fontId="2" type="noConversion"/>
  </si>
  <si>
    <t>강종구</t>
    <phoneticPr fontId="2" type="noConversion"/>
  </si>
  <si>
    <t>배윤민</t>
    <phoneticPr fontId="2" type="noConversion"/>
  </si>
  <si>
    <t>10월 15일</t>
    <phoneticPr fontId="2" type="noConversion"/>
  </si>
  <si>
    <t>배윤민</t>
    <phoneticPr fontId="2" type="noConversion"/>
  </si>
  <si>
    <t>10월 16일</t>
    <phoneticPr fontId="2" type="noConversion"/>
  </si>
  <si>
    <t>이주형</t>
    <phoneticPr fontId="2" type="noConversion"/>
  </si>
  <si>
    <t>35</t>
    <phoneticPr fontId="2" type="noConversion"/>
  </si>
  <si>
    <t>주식회사 동방방재 CHAB Ph2 소방설비 설치공사</t>
  </si>
  <si>
    <t>충청남도 천안시 서북구 입장면 용정도하길 495 (산정리)</t>
    <phoneticPr fontId="2" type="noConversion"/>
  </si>
  <si>
    <t>천안</t>
    <phoneticPr fontId="2" type="noConversion"/>
  </si>
  <si>
    <t>건설</t>
    <phoneticPr fontId="2" type="noConversion"/>
  </si>
  <si>
    <t>황선태</t>
    <phoneticPr fontId="2" type="noConversion"/>
  </si>
  <si>
    <t>안전팀장</t>
    <phoneticPr fontId="2" type="noConversion"/>
  </si>
  <si>
    <t>010-9819-0308</t>
    <phoneticPr fontId="2" type="noConversion"/>
  </si>
  <si>
    <t>db5545@dongbangfp.com</t>
    <phoneticPr fontId="2" type="noConversion"/>
  </si>
  <si>
    <t>great-88@hanmail.net</t>
    <phoneticPr fontId="2" type="noConversion"/>
  </si>
  <si>
    <t>135-81-66480</t>
    <phoneticPr fontId="2" type="noConversion"/>
  </si>
  <si>
    <t>주식회사 파르이앤씨(PAR E&amp;C Co. , LTD) CHA 8FC Ph2 전기공사</t>
  </si>
  <si>
    <t>충청남도 천안시 서북구 성환읍 하리2길 64 (도하리)</t>
    <phoneticPr fontId="2" type="noConversion"/>
  </si>
  <si>
    <t>민경인</t>
    <phoneticPr fontId="2" type="noConversion"/>
  </si>
  <si>
    <t>김종훈</t>
    <phoneticPr fontId="2" type="noConversion"/>
  </si>
  <si>
    <t>한남수</t>
    <phoneticPr fontId="2" type="noConversion"/>
  </si>
  <si>
    <t>소장</t>
    <phoneticPr fontId="2" type="noConversion"/>
  </si>
  <si>
    <t>010-4807-5087</t>
    <phoneticPr fontId="2" type="noConversion"/>
  </si>
  <si>
    <t>par8204@naver.com</t>
    <phoneticPr fontId="2" type="noConversion"/>
  </si>
  <si>
    <t>par8205@naver.com</t>
    <phoneticPr fontId="2" type="noConversion"/>
  </si>
  <si>
    <t>803-86-00460</t>
    <phoneticPr fontId="2" type="noConversion"/>
  </si>
  <si>
    <t>김태선</t>
    <phoneticPr fontId="2" type="noConversion"/>
  </si>
  <si>
    <t>책임</t>
    <phoneticPr fontId="2" type="noConversion"/>
  </si>
  <si>
    <t>010-8314-8999</t>
    <phoneticPr fontId="2" type="noConversion"/>
  </si>
  <si>
    <t>ny6127@empas.com</t>
    <phoneticPr fontId="2" type="noConversion"/>
  </si>
  <si>
    <t>xotjs16@nyhanger.co.kr</t>
    <phoneticPr fontId="2" type="noConversion"/>
  </si>
  <si>
    <t>36</t>
    <phoneticPr fontId="2" type="noConversion"/>
  </si>
  <si>
    <t>37</t>
    <phoneticPr fontId="2" type="noConversion"/>
  </si>
  <si>
    <t>38</t>
    <phoneticPr fontId="2" type="noConversion"/>
  </si>
  <si>
    <t>39</t>
    <phoneticPr fontId="2" type="noConversion"/>
  </si>
  <si>
    <t>고시물질</t>
    <phoneticPr fontId="2" type="noConversion"/>
  </si>
  <si>
    <t>공정 수시변경</t>
    <phoneticPr fontId="2" type="noConversion"/>
  </si>
  <si>
    <t>107</t>
    <phoneticPr fontId="2" type="noConversion"/>
  </si>
  <si>
    <t>한기문</t>
    <phoneticPr fontId="2" type="noConversion"/>
  </si>
  <si>
    <t>이주형</t>
    <phoneticPr fontId="2" type="noConversion"/>
  </si>
  <si>
    <t>배윤민</t>
    <phoneticPr fontId="2" type="noConversion"/>
  </si>
  <si>
    <t>4</t>
    <phoneticPr fontId="2" type="noConversion"/>
  </si>
  <si>
    <t>40</t>
    <phoneticPr fontId="2" type="noConversion"/>
  </si>
  <si>
    <t>108</t>
    <phoneticPr fontId="2" type="noConversion"/>
  </si>
  <si>
    <t>사  업  장  명</t>
    <phoneticPr fontId="2" type="noConversion"/>
  </si>
  <si>
    <t>사  업  장  명</t>
    <phoneticPr fontId="2" type="noConversion"/>
  </si>
  <si>
    <t>t</t>
    <phoneticPr fontId="2" type="noConversion"/>
  </si>
  <si>
    <t>40</t>
    <phoneticPr fontId="2" type="noConversion"/>
  </si>
  <si>
    <t>강종구</t>
    <phoneticPr fontId="2" type="noConversion"/>
  </si>
  <si>
    <t>이주형</t>
    <phoneticPr fontId="2" type="noConversion"/>
  </si>
  <si>
    <t>고유빈</t>
    <phoneticPr fontId="2" type="noConversion"/>
  </si>
  <si>
    <t>10월 21일</t>
    <phoneticPr fontId="2" type="noConversion"/>
  </si>
  <si>
    <t>이주형</t>
    <phoneticPr fontId="2" type="noConversion"/>
  </si>
  <si>
    <t>강종구</t>
    <phoneticPr fontId="2" type="noConversion"/>
  </si>
  <si>
    <t>이주형</t>
    <phoneticPr fontId="2" type="noConversion"/>
  </si>
  <si>
    <t>강종구</t>
    <phoneticPr fontId="2" type="noConversion"/>
  </si>
  <si>
    <t>한기문</t>
    <phoneticPr fontId="2" type="noConversion"/>
  </si>
  <si>
    <t>41</t>
    <phoneticPr fontId="2" type="noConversion"/>
  </si>
  <si>
    <t>42</t>
    <phoneticPr fontId="2" type="noConversion"/>
  </si>
  <si>
    <t>43</t>
    <phoneticPr fontId="2" type="noConversion"/>
  </si>
  <si>
    <t>안성웅</t>
    <phoneticPr fontId="2" type="noConversion"/>
  </si>
  <si>
    <t>ahnsw@kesson.co.kr</t>
    <phoneticPr fontId="2" type="noConversion"/>
  </si>
  <si>
    <t>109</t>
    <phoneticPr fontId="2" type="noConversion"/>
  </si>
  <si>
    <t>㈜비에스비로지스틱스</t>
    <phoneticPr fontId="2" type="noConversion"/>
  </si>
  <si>
    <t>경기</t>
    <phoneticPr fontId="2" type="noConversion"/>
  </si>
  <si>
    <t>정관영</t>
    <phoneticPr fontId="2" type="noConversion"/>
  </si>
  <si>
    <t>경기도 용인시 처인구 포곡읍 성산로 600 (전대리)</t>
    <phoneticPr fontId="2" type="noConversion"/>
  </si>
  <si>
    <t>제조</t>
    <phoneticPr fontId="2" type="noConversion"/>
  </si>
  <si>
    <t>김진오</t>
    <phoneticPr fontId="2" type="noConversion"/>
  </si>
  <si>
    <t>과장</t>
    <phoneticPr fontId="2" type="noConversion"/>
  </si>
  <si>
    <t>010-6387-2594</t>
    <phoneticPr fontId="2" type="noConversion"/>
  </si>
  <si>
    <t>309-86-01894</t>
    <phoneticPr fontId="2" type="noConversion"/>
  </si>
  <si>
    <t>t</t>
    <phoneticPr fontId="2" type="noConversion"/>
  </si>
  <si>
    <t>이주형</t>
    <phoneticPr fontId="2" type="noConversion"/>
  </si>
  <si>
    <t>최초실시</t>
    <phoneticPr fontId="2" type="noConversion"/>
  </si>
  <si>
    <t>고시물질</t>
    <phoneticPr fontId="2" type="noConversion"/>
  </si>
  <si>
    <t>고유빈</t>
    <phoneticPr fontId="2" type="noConversion"/>
  </si>
  <si>
    <t>강종구</t>
    <phoneticPr fontId="2" type="noConversion"/>
  </si>
  <si>
    <t>배윤민</t>
    <phoneticPr fontId="2" type="noConversion"/>
  </si>
  <si>
    <t>한기문,배윤민</t>
    <phoneticPr fontId="2" type="noConversion"/>
  </si>
  <si>
    <t>한기문,배윤민,고유빈</t>
    <phoneticPr fontId="2" type="noConversion"/>
  </si>
  <si>
    <t>이태환,강종구</t>
    <phoneticPr fontId="2" type="noConversion"/>
  </si>
  <si>
    <t>한기문,이주형,강종구</t>
    <phoneticPr fontId="2" type="noConversion"/>
  </si>
  <si>
    <t>kdlee@il.co.kr</t>
    <phoneticPr fontId="2" type="noConversion"/>
  </si>
  <si>
    <t>호산테크㈜</t>
    <phoneticPr fontId="2" type="noConversion"/>
  </si>
  <si>
    <t>이주형</t>
    <phoneticPr fontId="2" type="noConversion"/>
  </si>
  <si>
    <t>8</t>
    <phoneticPr fontId="2" type="noConversion"/>
  </si>
  <si>
    <t>070-4407-8500</t>
    <phoneticPr fontId="2" type="noConversion"/>
  </si>
  <si>
    <t>031-321-8149</t>
    <phoneticPr fontId="2" type="noConversion"/>
  </si>
  <si>
    <t>ympz2594@gmail.com</t>
    <phoneticPr fontId="2" type="noConversion"/>
  </si>
  <si>
    <t>t</t>
    <phoneticPr fontId="2" type="noConversion"/>
  </si>
  <si>
    <t>11/18,19</t>
    <phoneticPr fontId="2" type="noConversion"/>
  </si>
  <si>
    <t>11/24,25</t>
    <phoneticPr fontId="2" type="noConversion"/>
  </si>
  <si>
    <t>10월 24일</t>
    <phoneticPr fontId="2" type="noConversion"/>
  </si>
  <si>
    <t>배윤민</t>
    <phoneticPr fontId="2" type="noConversion"/>
  </si>
  <si>
    <t>이주형</t>
    <phoneticPr fontId="2" type="noConversion"/>
  </si>
  <si>
    <t>44</t>
    <phoneticPr fontId="2" type="noConversion"/>
  </si>
  <si>
    <t>남영물류산업 (주) SEN2 FC Fresh Mezzanine 설치 공사</t>
    <phoneticPr fontId="2" type="noConversion"/>
  </si>
  <si>
    <t>성남</t>
    <phoneticPr fontId="2" type="noConversion"/>
  </si>
  <si>
    <t>남후식</t>
    <phoneticPr fontId="2" type="noConversion"/>
  </si>
  <si>
    <t>경기도 성남시 분당구 탄천로 257 (야탑동)</t>
    <phoneticPr fontId="2" type="noConversion"/>
  </si>
  <si>
    <t>건설</t>
    <phoneticPr fontId="2" type="noConversion"/>
  </si>
  <si>
    <t>표석원</t>
    <phoneticPr fontId="2" type="noConversion"/>
  </si>
  <si>
    <t>선임</t>
    <phoneticPr fontId="2" type="noConversion"/>
  </si>
  <si>
    <t>010-8794-8196</t>
    <phoneticPr fontId="2" type="noConversion"/>
  </si>
  <si>
    <t>ny6127@empas.com</t>
    <phoneticPr fontId="2" type="noConversion"/>
  </si>
  <si>
    <t>sukwon@nyhanger.co.kr</t>
    <phoneticPr fontId="2" type="noConversion"/>
  </si>
  <si>
    <t>204-81-71256</t>
    <phoneticPr fontId="2" type="noConversion"/>
  </si>
  <si>
    <t>주식회사 동방방재 SEN2FC 소방설비 설치공사</t>
    <phoneticPr fontId="2" type="noConversion"/>
  </si>
  <si>
    <t>민경인</t>
    <phoneticPr fontId="2" type="noConversion"/>
  </si>
  <si>
    <t>노상일</t>
    <phoneticPr fontId="2" type="noConversion"/>
  </si>
  <si>
    <t>안전차장</t>
    <phoneticPr fontId="2" type="noConversion"/>
  </si>
  <si>
    <t>010-5564-3579</t>
    <phoneticPr fontId="2" type="noConversion"/>
  </si>
  <si>
    <t>db5545@dongbangfp.com</t>
    <phoneticPr fontId="2" type="noConversion"/>
  </si>
  <si>
    <t>caibe@naver.com</t>
    <phoneticPr fontId="2" type="noConversion"/>
  </si>
  <si>
    <t>sang1767@naver.com</t>
    <phoneticPr fontId="2" type="noConversion"/>
  </si>
  <si>
    <t>135-81-66480</t>
    <phoneticPr fontId="2" type="noConversion"/>
  </si>
  <si>
    <t>주식회사 평산이엔지 SEN2 Fresh FC 전기공사</t>
    <phoneticPr fontId="2" type="noConversion"/>
  </si>
  <si>
    <t>최문옥</t>
    <phoneticPr fontId="2" type="noConversion"/>
  </si>
  <si>
    <t>김선일</t>
    <phoneticPr fontId="2" type="noConversion"/>
  </si>
  <si>
    <t>부장</t>
    <phoneticPr fontId="2" type="noConversion"/>
  </si>
  <si>
    <t>010-4460-4029</t>
    <phoneticPr fontId="2" type="noConversion"/>
  </si>
  <si>
    <t>pyungsanchoi@naver.com</t>
    <phoneticPr fontId="2" type="noConversion"/>
  </si>
  <si>
    <t>214-86-07299</t>
    <phoneticPr fontId="2" type="noConversion"/>
  </si>
  <si>
    <t>최초실시, 공정의 수시변경</t>
    <phoneticPr fontId="2" type="noConversion"/>
  </si>
  <si>
    <t>이주형</t>
    <phoneticPr fontId="2" type="noConversion"/>
  </si>
  <si>
    <t>이태환</t>
    <phoneticPr fontId="2" type="noConversion"/>
  </si>
  <si>
    <t>강종구</t>
    <phoneticPr fontId="2" type="noConversion"/>
  </si>
  <si>
    <t>이태환,강종구</t>
    <phoneticPr fontId="2" type="noConversion"/>
  </si>
  <si>
    <t>한기문</t>
    <phoneticPr fontId="2" type="noConversion"/>
  </si>
  <si>
    <t>정우종합건설㈜ 천안 스마트그린산단 통합관제센터 수질오염측정기기 토목 기반</t>
    <phoneticPr fontId="2" type="noConversion"/>
  </si>
  <si>
    <t>한수희</t>
    <phoneticPr fontId="2" type="noConversion"/>
  </si>
  <si>
    <t>천안</t>
    <phoneticPr fontId="2" type="noConversion"/>
  </si>
  <si>
    <t>충청남도 천안시 서북구 3공단6로 101 (차암동)</t>
    <phoneticPr fontId="2" type="noConversion"/>
  </si>
  <si>
    <t>건설</t>
    <phoneticPr fontId="2" type="noConversion"/>
  </si>
  <si>
    <t>김태형</t>
    <phoneticPr fontId="2" type="noConversion"/>
  </si>
  <si>
    <t>전무이사</t>
    <phoneticPr fontId="2" type="noConversion"/>
  </si>
  <si>
    <t>010-9402-3007</t>
    <phoneticPr fontId="2" type="noConversion"/>
  </si>
  <si>
    <t>jwoo5769@naver.com</t>
    <phoneticPr fontId="2" type="noConversion"/>
  </si>
  <si>
    <t>226-81-26936</t>
    <phoneticPr fontId="2" type="noConversion"/>
  </si>
  <si>
    <t>이주형</t>
    <phoneticPr fontId="2" type="noConversion"/>
  </si>
  <si>
    <t>최초실시,공정의 수시변경</t>
    <phoneticPr fontId="2" type="noConversion"/>
  </si>
  <si>
    <t>5</t>
    <phoneticPr fontId="2" type="noConversion"/>
  </si>
  <si>
    <t>45</t>
    <phoneticPr fontId="2" type="noConversion"/>
  </si>
  <si>
    <t>46</t>
    <phoneticPr fontId="2" type="noConversion"/>
  </si>
  <si>
    <t>47</t>
    <phoneticPr fontId="2" type="noConversion"/>
  </si>
  <si>
    <t>010-9025-3963</t>
    <phoneticPr fontId="2" type="noConversion"/>
  </si>
  <si>
    <t>최미선</t>
    <phoneticPr fontId="2" type="noConversion"/>
  </si>
  <si>
    <t>48</t>
    <phoneticPr fontId="2" type="noConversion"/>
  </si>
  <si>
    <t>49</t>
    <phoneticPr fontId="2" type="noConversion"/>
  </si>
  <si>
    <t>50</t>
    <phoneticPr fontId="2" type="noConversion"/>
  </si>
  <si>
    <t>51</t>
    <phoneticPr fontId="2" type="noConversion"/>
  </si>
  <si>
    <t>이주형</t>
    <phoneticPr fontId="2" type="noConversion"/>
  </si>
  <si>
    <t>10월 29일</t>
    <phoneticPr fontId="2" type="noConversion"/>
  </si>
  <si>
    <t>고유빈</t>
    <phoneticPr fontId="2" type="noConversion"/>
  </si>
  <si>
    <t>[[</t>
    <phoneticPr fontId="2" type="noConversion"/>
  </si>
  <si>
    <t>52</t>
    <phoneticPr fontId="2" type="noConversion"/>
  </si>
  <si>
    <t>53</t>
    <phoneticPr fontId="2" type="noConversion"/>
  </si>
  <si>
    <t>제조</t>
    <phoneticPr fontId="2" type="noConversion"/>
  </si>
  <si>
    <t>금성철강(주) 천안지점</t>
    <phoneticPr fontId="2" type="noConversion"/>
  </si>
  <si>
    <t>충청남도 천안시 동남구 성남면 석곡3길 77-36 (석곡리)</t>
    <phoneticPr fontId="2" type="noConversion"/>
  </si>
  <si>
    <t>041-553-9956</t>
    <phoneticPr fontId="2" type="noConversion"/>
  </si>
  <si>
    <t>041-553-9957</t>
    <phoneticPr fontId="2" type="noConversion"/>
  </si>
  <si>
    <t>이용흠</t>
    <phoneticPr fontId="2" type="noConversion"/>
  </si>
  <si>
    <t>과장</t>
    <phoneticPr fontId="2" type="noConversion"/>
  </si>
  <si>
    <t>010-5357-9203</t>
    <phoneticPr fontId="2" type="noConversion"/>
  </si>
  <si>
    <t>KSSTEELS@hometax.go.kr</t>
    <phoneticPr fontId="2" type="noConversion"/>
  </si>
  <si>
    <t>kss005300@hanmail.net</t>
    <phoneticPr fontId="2" type="noConversion"/>
  </si>
  <si>
    <t>214-88-63000</t>
    <phoneticPr fontId="2" type="noConversion"/>
  </si>
  <si>
    <t>54</t>
    <phoneticPr fontId="2" type="noConversion"/>
  </si>
  <si>
    <t>이주형</t>
    <phoneticPr fontId="2" type="noConversion"/>
  </si>
  <si>
    <t>최초실시, 소음85이상</t>
    <phoneticPr fontId="2" type="noConversion"/>
  </si>
  <si>
    <t>천안</t>
    <phoneticPr fontId="2" type="noConversion"/>
  </si>
  <si>
    <t>최영식</t>
    <phoneticPr fontId="2" type="noConversion"/>
  </si>
  <si>
    <t>110</t>
    <phoneticPr fontId="2" type="noConversion"/>
  </si>
  <si>
    <t>한기문</t>
    <phoneticPr fontId="2" type="noConversion"/>
  </si>
  <si>
    <t>tax@soulnaturefood.com</t>
    <phoneticPr fontId="2" type="noConversion"/>
  </si>
  <si>
    <t>이주형</t>
    <phoneticPr fontId="2" type="noConversion"/>
  </si>
  <si>
    <t>고유빈</t>
    <phoneticPr fontId="2" type="noConversion"/>
  </si>
  <si>
    <t>강종구</t>
    <phoneticPr fontId="2" type="noConversion"/>
  </si>
  <si>
    <t>55</t>
    <phoneticPr fontId="2" type="noConversion"/>
  </si>
  <si>
    <t>9</t>
    <phoneticPr fontId="2" type="noConversion"/>
  </si>
  <si>
    <t>56</t>
    <phoneticPr fontId="2" type="noConversion"/>
  </si>
  <si>
    <t>57</t>
    <phoneticPr fontId="2" type="noConversion"/>
  </si>
  <si>
    <t>한기문</t>
    <phoneticPr fontId="2" type="noConversion"/>
  </si>
  <si>
    <t>선진정공(주)</t>
    <phoneticPr fontId="2" type="noConversion"/>
  </si>
  <si>
    <t>58</t>
    <phoneticPr fontId="2" type="noConversion"/>
  </si>
  <si>
    <t>6</t>
    <phoneticPr fontId="2" type="noConversion"/>
  </si>
  <si>
    <t>한기문</t>
    <phoneticPr fontId="2" type="noConversion"/>
  </si>
  <si>
    <t>11월 5일</t>
    <phoneticPr fontId="2" type="noConversion"/>
  </si>
  <si>
    <t>김동혁</t>
    <phoneticPr fontId="2" type="noConversion"/>
  </si>
  <si>
    <t>010-5183-0116</t>
    <phoneticPr fontId="2" type="noConversion"/>
  </si>
  <si>
    <t>강종구</t>
    <phoneticPr fontId="2" type="noConversion"/>
  </si>
  <si>
    <t>이주형</t>
    <phoneticPr fontId="2" type="noConversion"/>
  </si>
  <si>
    <t>이주형,배윤민,고유빈</t>
  </si>
  <si>
    <t>이주형,배윤민,고유빈</t>
    <phoneticPr fontId="2" type="noConversion"/>
  </si>
  <si>
    <t>이주형,고유빈</t>
    <phoneticPr fontId="2" type="noConversion"/>
  </si>
  <si>
    <t>강종구,배윤민</t>
    <phoneticPr fontId="2" type="noConversion"/>
  </si>
  <si>
    <t>고시물질</t>
    <phoneticPr fontId="2" type="noConversion"/>
  </si>
  <si>
    <t>111</t>
    <phoneticPr fontId="2" type="noConversion"/>
  </si>
  <si>
    <t>한기문</t>
    <phoneticPr fontId="2" type="noConversion"/>
  </si>
  <si>
    <t>소음85이상</t>
    <phoneticPr fontId="2" type="noConversion"/>
  </si>
  <si>
    <t>공정 수시변경</t>
    <phoneticPr fontId="2" type="noConversion"/>
  </si>
  <si>
    <t>7</t>
    <phoneticPr fontId="2" type="noConversion"/>
  </si>
  <si>
    <t>신규공정</t>
    <phoneticPr fontId="2" type="noConversion"/>
  </si>
  <si>
    <t>배윤민</t>
    <phoneticPr fontId="2" type="noConversion"/>
  </si>
  <si>
    <t>강종구,이주형,배윤민,고유빈</t>
    <phoneticPr fontId="2" type="noConversion"/>
  </si>
  <si>
    <t>11월18일, 19일</t>
    <phoneticPr fontId="2" type="noConversion"/>
  </si>
  <si>
    <t>11월18일,19일</t>
    <phoneticPr fontId="2" type="noConversion"/>
  </si>
  <si>
    <t>한기문</t>
    <phoneticPr fontId="2" type="noConversion"/>
  </si>
  <si>
    <t>고시물질</t>
    <phoneticPr fontId="2" type="noConversion"/>
  </si>
  <si>
    <t>59</t>
    <phoneticPr fontId="2" type="noConversion"/>
  </si>
  <si>
    <t>이주형, 강종구</t>
    <phoneticPr fontId="2" type="noConversion"/>
  </si>
  <si>
    <t>60</t>
    <phoneticPr fontId="2" type="noConversion"/>
  </si>
  <si>
    <t>61</t>
    <phoneticPr fontId="2" type="noConversion"/>
  </si>
  <si>
    <t>이주형</t>
    <phoneticPr fontId="2" type="noConversion"/>
  </si>
  <si>
    <t>서대종합건설 주식회사 홍성군 자연장지 조성사업</t>
    <phoneticPr fontId="2" type="noConversion"/>
  </si>
  <si>
    <t>정해천</t>
    <phoneticPr fontId="2" type="noConversion"/>
  </si>
  <si>
    <t>보령</t>
    <phoneticPr fontId="2" type="noConversion"/>
  </si>
  <si>
    <t>충청남도 홍성군 갈산면 갈산서길170번길 109-60</t>
    <phoneticPr fontId="2" type="noConversion"/>
  </si>
  <si>
    <t>건설</t>
    <phoneticPr fontId="2" type="noConversion"/>
  </si>
  <si>
    <t>041-935-0051</t>
    <phoneticPr fontId="2" type="noConversion"/>
  </si>
  <si>
    <t>041-936-5279</t>
    <phoneticPr fontId="2" type="noConversion"/>
  </si>
  <si>
    <t>조성선</t>
    <phoneticPr fontId="2" type="noConversion"/>
  </si>
  <si>
    <t>부장</t>
    <phoneticPr fontId="2" type="noConversion"/>
  </si>
  <si>
    <t>010-2886-6689</t>
    <phoneticPr fontId="2" type="noConversion"/>
  </si>
  <si>
    <t>cac048@naver.com</t>
    <phoneticPr fontId="2" type="noConversion"/>
  </si>
  <si>
    <t>313-81-02242</t>
    <phoneticPr fontId="2" type="noConversion"/>
  </si>
  <si>
    <t>62</t>
    <phoneticPr fontId="2" type="noConversion"/>
  </si>
  <si>
    <t>공정의 수시변경, 고시물질</t>
    <phoneticPr fontId="2" type="noConversion"/>
  </si>
  <si>
    <t>타기관</t>
    <phoneticPr fontId="2" type="noConversion"/>
  </si>
  <si>
    <t>한기문</t>
    <phoneticPr fontId="2" type="noConversion"/>
  </si>
  <si>
    <t>강종구</t>
    <phoneticPr fontId="2" type="noConversion"/>
  </si>
  <si>
    <t>ca5sandan3@nate.com</t>
    <phoneticPr fontId="2" type="noConversion"/>
  </si>
  <si>
    <t>kspark</t>
  </si>
  <si>
    <t>63</t>
    <phoneticPr fontId="2" type="noConversion"/>
  </si>
  <si>
    <t>배윤민</t>
    <phoneticPr fontId="2" type="noConversion"/>
  </si>
  <si>
    <t>112</t>
    <phoneticPr fontId="2" type="noConversion"/>
  </si>
  <si>
    <t>bm5239301@bill36524.com</t>
    <phoneticPr fontId="2" type="noConversion"/>
  </si>
  <si>
    <t>8</t>
    <phoneticPr fontId="2" type="noConversion"/>
  </si>
  <si>
    <t>강종구</t>
    <phoneticPr fontId="2" type="noConversion"/>
  </si>
  <si>
    <t>이주형</t>
    <phoneticPr fontId="2" type="noConversion"/>
  </si>
  <si>
    <t>이주형</t>
    <phoneticPr fontId="2" type="noConversion"/>
  </si>
  <si>
    <t>공정의 수시변경</t>
    <phoneticPr fontId="2" type="noConversion"/>
  </si>
  <si>
    <t>64</t>
    <phoneticPr fontId="2" type="noConversion"/>
  </si>
  <si>
    <t>11월24일,25일</t>
    <phoneticPr fontId="2" type="noConversion"/>
  </si>
  <si>
    <t>강종구, 배윤민, 고유빈</t>
    <phoneticPr fontId="2" type="noConversion"/>
  </si>
  <si>
    <t>한기문, 배윤민, 고유빈</t>
    <phoneticPr fontId="2" type="noConversion"/>
  </si>
  <si>
    <t>11월24일,25일</t>
    <phoneticPr fontId="2" type="noConversion"/>
  </si>
  <si>
    <t>한기문, 배윤민, 고유빈</t>
    <phoneticPr fontId="2" type="noConversion"/>
  </si>
  <si>
    <t>강종구, 배윤민, 고유빈</t>
    <phoneticPr fontId="2" type="noConversion"/>
  </si>
  <si>
    <t>한기문</t>
    <phoneticPr fontId="2" type="noConversion"/>
  </si>
  <si>
    <t>이태환, 강종구</t>
    <phoneticPr fontId="2" type="noConversion"/>
  </si>
  <si>
    <t>65</t>
    <phoneticPr fontId="2" type="noConversion"/>
  </si>
  <si>
    <t>11월 17일</t>
    <phoneticPr fontId="2" type="noConversion"/>
  </si>
  <si>
    <t>고유빈</t>
    <phoneticPr fontId="2" type="noConversion"/>
  </si>
  <si>
    <t>이주형</t>
    <phoneticPr fontId="2" type="noConversion"/>
  </si>
  <si>
    <t>예정사업장</t>
    <phoneticPr fontId="2" type="noConversion"/>
  </si>
  <si>
    <t>66</t>
    <phoneticPr fontId="2" type="noConversion"/>
  </si>
  <si>
    <t>신규공정</t>
    <phoneticPr fontId="2" type="noConversion"/>
  </si>
  <si>
    <t>한기문</t>
    <phoneticPr fontId="2" type="noConversion"/>
  </si>
  <si>
    <t>하반기 예정</t>
    <phoneticPr fontId="2" type="noConversion"/>
  </si>
  <si>
    <t>25년도</t>
    <phoneticPr fontId="2" type="noConversion"/>
  </si>
  <si>
    <t>한기문</t>
    <phoneticPr fontId="2" type="noConversion"/>
  </si>
  <si>
    <t>11월 19일</t>
    <phoneticPr fontId="2" type="noConversion"/>
  </si>
  <si>
    <t>강종구</t>
    <phoneticPr fontId="2" type="noConversion"/>
  </si>
  <si>
    <t>67</t>
    <phoneticPr fontId="2" type="noConversion"/>
  </si>
  <si>
    <t>에이에스(AS)모터스</t>
    <phoneticPr fontId="2" type="noConversion"/>
  </si>
  <si>
    <t>-</t>
    <phoneticPr fontId="2" type="noConversion"/>
  </si>
  <si>
    <t>68</t>
    <phoneticPr fontId="2" type="noConversion"/>
  </si>
  <si>
    <t>69</t>
    <phoneticPr fontId="2" type="noConversion"/>
  </si>
  <si>
    <t>70</t>
    <phoneticPr fontId="2" type="noConversion"/>
  </si>
  <si>
    <t>한기문</t>
    <phoneticPr fontId="2" type="noConversion"/>
  </si>
  <si>
    <t>신규공정, 고시물질</t>
    <phoneticPr fontId="2" type="noConversion"/>
  </si>
  <si>
    <t>강종구</t>
    <phoneticPr fontId="2" type="noConversion"/>
  </si>
  <si>
    <t>이태환, 강종구</t>
    <phoneticPr fontId="2" type="noConversion"/>
  </si>
  <si>
    <t>강종구</t>
    <phoneticPr fontId="2" type="noConversion"/>
  </si>
  <si>
    <t>11월26,27,28일</t>
    <phoneticPr fontId="2" type="noConversion"/>
  </si>
  <si>
    <t>배윤민</t>
    <phoneticPr fontId="2" type="noConversion"/>
  </si>
  <si>
    <t>한기문</t>
    <phoneticPr fontId="2" type="noConversion"/>
  </si>
  <si>
    <t>에쓰씨엔지니어링(주) 케이앤디에너젠 SHC-1 PROJECT 건설공사</t>
    <phoneticPr fontId="2" type="noConversion"/>
  </si>
  <si>
    <t>강종구, 배윤민</t>
    <phoneticPr fontId="2" type="noConversion"/>
  </si>
  <si>
    <t>이주형</t>
    <phoneticPr fontId="2" type="noConversion"/>
  </si>
  <si>
    <t>고시물질</t>
    <phoneticPr fontId="2" type="noConversion"/>
  </si>
  <si>
    <t>9</t>
    <phoneticPr fontId="2" type="noConversion"/>
  </si>
  <si>
    <t>10</t>
    <phoneticPr fontId="2" type="noConversion"/>
  </si>
  <si>
    <t>11</t>
    <phoneticPr fontId="2" type="noConversion"/>
  </si>
  <si>
    <t>(주)비츠로밀텍</t>
    <phoneticPr fontId="2" type="noConversion"/>
  </si>
  <si>
    <t>12</t>
    <phoneticPr fontId="2" type="noConversion"/>
  </si>
  <si>
    <t>12/15,16</t>
    <phoneticPr fontId="2" type="noConversion"/>
  </si>
  <si>
    <t>13</t>
    <phoneticPr fontId="2" type="noConversion"/>
  </si>
  <si>
    <t>11월 24일</t>
    <phoneticPr fontId="2" type="noConversion"/>
  </si>
  <si>
    <t>70</t>
    <phoneticPr fontId="2" type="noConversion"/>
  </si>
  <si>
    <t>이주형</t>
    <phoneticPr fontId="2" type="noConversion"/>
  </si>
  <si>
    <t>고시물질</t>
    <phoneticPr fontId="2" type="noConversion"/>
  </si>
  <si>
    <t>한기문</t>
    <phoneticPr fontId="2" type="noConversion"/>
  </si>
  <si>
    <t>이주형</t>
    <phoneticPr fontId="2" type="noConversion"/>
  </si>
  <si>
    <t>이주형</t>
    <phoneticPr fontId="2" type="noConversion"/>
  </si>
  <si>
    <t>강종구</t>
    <phoneticPr fontId="2" type="noConversion"/>
  </si>
  <si>
    <t>71</t>
    <phoneticPr fontId="2" type="noConversion"/>
  </si>
  <si>
    <t>11월26,27,28일,12월1일</t>
    <phoneticPr fontId="2" type="noConversion"/>
  </si>
  <si>
    <t>강종구</t>
    <phoneticPr fontId="2" type="noConversion"/>
  </si>
  <si>
    <t>강종구</t>
    <phoneticPr fontId="2" type="noConversion"/>
  </si>
  <si>
    <t>주식회사 에이치원건설 ㈜테크윙 아산사업장 기숙사, 공장동, 접견동, 공작물주차장 증축</t>
    <phoneticPr fontId="2" type="noConversion"/>
  </si>
  <si>
    <t>조충구</t>
    <phoneticPr fontId="2" type="noConversion"/>
  </si>
  <si>
    <t>천안</t>
    <phoneticPr fontId="2" type="noConversion"/>
  </si>
  <si>
    <t>충청남도 아산시 음봉면 아산밸리로387번길 118 (신휴리)</t>
    <phoneticPr fontId="2" type="noConversion"/>
  </si>
  <si>
    <t>건설</t>
    <phoneticPr fontId="2" type="noConversion"/>
  </si>
  <si>
    <t>72</t>
    <phoneticPr fontId="2" type="noConversion"/>
  </si>
  <si>
    <t>한기문</t>
    <phoneticPr fontId="2" type="noConversion"/>
  </si>
  <si>
    <t>한기문, 강종구, 고유빈</t>
    <phoneticPr fontId="2" type="noConversion"/>
  </si>
  <si>
    <t>강종구</t>
    <phoneticPr fontId="2" type="noConversion"/>
  </si>
  <si>
    <t xml:space="preserve"> 남강종합건설 ㈜ 구석기 교육원 건립사업</t>
    <phoneticPr fontId="2" type="noConversion"/>
  </si>
  <si>
    <t>대전</t>
    <phoneticPr fontId="2" type="noConversion"/>
  </si>
  <si>
    <t>충청남도 공주시 석장리길 87 (석장리동)</t>
    <phoneticPr fontId="2" type="noConversion"/>
  </si>
  <si>
    <t>건설</t>
    <phoneticPr fontId="2" type="noConversion"/>
  </si>
  <si>
    <t>송영준</t>
    <phoneticPr fontId="2" type="noConversion"/>
  </si>
  <si>
    <t>010-8339-9373</t>
    <phoneticPr fontId="2" type="noConversion"/>
  </si>
  <si>
    <t>yjoon0703@gmail.com</t>
    <phoneticPr fontId="2" type="noConversion"/>
  </si>
  <si>
    <t>621-81-43241</t>
    <phoneticPr fontId="2" type="noConversion"/>
  </si>
  <si>
    <t>하영호</t>
    <phoneticPr fontId="2" type="noConversion"/>
  </si>
  <si>
    <t>강종구</t>
    <phoneticPr fontId="2" type="noConversion"/>
  </si>
  <si>
    <t>이주형, 고유빈</t>
    <phoneticPr fontId="2" type="noConversion"/>
  </si>
  <si>
    <t>11월 25일,12월1일</t>
    <phoneticPr fontId="2" type="noConversion"/>
  </si>
  <si>
    <t>11월25일,12월1일</t>
    <phoneticPr fontId="2" type="noConversion"/>
  </si>
  <si>
    <t>한기문</t>
    <phoneticPr fontId="2" type="noConversion"/>
  </si>
  <si>
    <t>이태환</t>
    <phoneticPr fontId="2" type="noConversion"/>
  </si>
  <si>
    <t>73</t>
    <phoneticPr fontId="2" type="noConversion"/>
  </si>
  <si>
    <t>74</t>
    <phoneticPr fontId="2" type="noConversion"/>
  </si>
  <si>
    <t>75</t>
    <phoneticPr fontId="2" type="noConversion"/>
  </si>
  <si>
    <t>한기문,강종구,고유빈</t>
    <phoneticPr fontId="2" type="noConversion"/>
  </si>
  <si>
    <t>고시물질</t>
    <phoneticPr fontId="2" type="noConversion"/>
  </si>
  <si>
    <t>이주형</t>
    <phoneticPr fontId="2" type="noConversion"/>
  </si>
  <si>
    <t>고유빈</t>
    <phoneticPr fontId="2" type="noConversion"/>
  </si>
  <si>
    <t>한기문,고유빈</t>
    <phoneticPr fontId="2" type="noConversion"/>
  </si>
  <si>
    <t>12월15일,16일</t>
    <phoneticPr fontId="2" type="noConversion"/>
  </si>
  <si>
    <t>강종구,배윤민,고유빈</t>
    <phoneticPr fontId="2" type="noConversion"/>
  </si>
  <si>
    <t>이주형,고유빈</t>
    <phoneticPr fontId="2" type="noConversion"/>
  </si>
  <si>
    <t>11/25, 12/01</t>
    <phoneticPr fontId="2" type="noConversion"/>
  </si>
  <si>
    <t>75</t>
    <phoneticPr fontId="2" type="noConversion"/>
  </si>
  <si>
    <t>이주형, 배윤민, 고유빈, 강종구</t>
    <phoneticPr fontId="2" type="noConversion"/>
  </si>
  <si>
    <t>이주형, , 강종구, 배윤민, 고유빈</t>
    <phoneticPr fontId="2" type="noConversion"/>
  </si>
  <si>
    <t>한기문</t>
    <phoneticPr fontId="2" type="noConversion"/>
  </si>
  <si>
    <t>10/27 제이에스건설산업(주) 60만원 선발행
10/31 동우건설 주식회사 30만원 선발행</t>
    <phoneticPr fontId="2" type="noConversion"/>
  </si>
  <si>
    <t>10월 27일
10월 31일</t>
    <phoneticPr fontId="2" type="noConversion"/>
  </si>
  <si>
    <t>112</t>
    <phoneticPr fontId="2" type="noConversion"/>
  </si>
  <si>
    <t>113</t>
    <phoneticPr fontId="2" type="noConversion"/>
  </si>
  <si>
    <t>114</t>
    <phoneticPr fontId="2" type="noConversion"/>
  </si>
  <si>
    <t>115</t>
    <phoneticPr fontId="2" type="noConversion"/>
  </si>
  <si>
    <t>116</t>
    <phoneticPr fontId="2" type="noConversion"/>
  </si>
  <si>
    <t>117</t>
    <phoneticPr fontId="2" type="noConversion"/>
  </si>
  <si>
    <t>(주)대명기전 보령화력본부 저탄장 옥내화사업 소방공사</t>
    <phoneticPr fontId="2" type="noConversion"/>
  </si>
  <si>
    <t>공정의 수시변경</t>
    <phoneticPr fontId="2" type="noConversion"/>
  </si>
  <si>
    <t>76</t>
    <phoneticPr fontId="2" type="noConversion"/>
  </si>
  <si>
    <t>12월 2일</t>
    <phoneticPr fontId="2" type="noConversion"/>
  </si>
  <si>
    <t>한기문</t>
    <phoneticPr fontId="2" type="noConversion"/>
  </si>
  <si>
    <t>이주형</t>
    <phoneticPr fontId="2" type="noConversion"/>
  </si>
  <si>
    <t>11/26,27,28,12/1</t>
    <phoneticPr fontId="2" type="noConversion"/>
  </si>
  <si>
    <t>t</t>
    <phoneticPr fontId="2" type="noConversion"/>
  </si>
  <si>
    <t>제조</t>
    <phoneticPr fontId="2" type="noConversion"/>
  </si>
  <si>
    <t>예정금액
차이(8억)</t>
    <phoneticPr fontId="2" type="noConversion"/>
  </si>
  <si>
    <t>t</t>
    <phoneticPr fontId="2" type="noConversion"/>
  </si>
  <si>
    <t>한기문</t>
    <phoneticPr fontId="2" type="noConversion"/>
  </si>
  <si>
    <t>주식회사 엘에스테크 측정 비대상 확인서</t>
    <phoneticPr fontId="2" type="noConversion"/>
  </si>
  <si>
    <t>12월 8일</t>
    <phoneticPr fontId="2" type="noConversion"/>
  </si>
  <si>
    <t>77</t>
    <phoneticPr fontId="2" type="noConversion"/>
  </si>
  <si>
    <t>김예나</t>
    <phoneticPr fontId="2" type="noConversion"/>
  </si>
  <si>
    <t>Yena.Kim@nylacast.com</t>
    <phoneticPr fontId="2" type="noConversion"/>
  </si>
  <si>
    <t>ava.lee@nylacast.com
Yena.Kim@nylacast.com</t>
    <phoneticPr fontId="2" type="noConversion"/>
  </si>
  <si>
    <t>한기문</t>
    <phoneticPr fontId="2" type="noConversion"/>
  </si>
  <si>
    <t>공정의 수시변경</t>
    <phoneticPr fontId="2" type="noConversion"/>
  </si>
  <si>
    <t>한기문</t>
    <phoneticPr fontId="2" type="noConversion"/>
  </si>
  <si>
    <t>78</t>
    <phoneticPr fontId="2" type="noConversion"/>
  </si>
  <si>
    <t>김장호</t>
    <phoneticPr fontId="2" type="noConversion"/>
  </si>
  <si>
    <t>010-3627-5938</t>
    <phoneticPr fontId="2" type="noConversion"/>
  </si>
  <si>
    <t>rndlstk7@hanmail.net</t>
    <phoneticPr fontId="2" type="noConversion"/>
  </si>
  <si>
    <t>이정은</t>
    <phoneticPr fontId="2" type="noConversion"/>
  </si>
  <si>
    <t>010-5187-8225</t>
    <phoneticPr fontId="2" type="noConversion"/>
  </si>
  <si>
    <t>jeongeun.lee@mks.com</t>
    <phoneticPr fontId="2" type="noConversion"/>
  </si>
  <si>
    <t>현대삼호: 820만원
(주)동양: 160만원</t>
    <phoneticPr fontId="2" type="noConversion"/>
  </si>
  <si>
    <t>이주형</t>
    <phoneticPr fontId="2" type="noConversion"/>
  </si>
  <si>
    <t>주식회사 유성기술</t>
    <phoneticPr fontId="2" type="noConversion"/>
  </si>
  <si>
    <t>강종구</t>
    <phoneticPr fontId="2" type="noConversion"/>
  </si>
  <si>
    <t>고유빈</t>
    <phoneticPr fontId="2" type="noConversion"/>
  </si>
  <si>
    <t>이태환,강종구</t>
    <phoneticPr fontId="2" type="noConversion"/>
  </si>
  <si>
    <t>이주형,고유빈</t>
    <phoneticPr fontId="2" type="noConversion"/>
  </si>
  <si>
    <t>(주) 부현전기 쿠팡 CHA 6FC Ph2 전기공사</t>
    <phoneticPr fontId="2" type="noConversion"/>
  </si>
  <si>
    <t>건설</t>
    <phoneticPr fontId="2" type="noConversion"/>
  </si>
  <si>
    <t>김진호</t>
    <phoneticPr fontId="2" type="noConversion"/>
  </si>
  <si>
    <t>010-9003-0781</t>
    <phoneticPr fontId="2" type="noConversion"/>
  </si>
  <si>
    <t>김홍수</t>
  </si>
  <si>
    <t>천안</t>
    <phoneticPr fontId="2" type="noConversion"/>
  </si>
  <si>
    <t>충청남도 천안시 서북구 입장면 용정도하길 181 (용정리)</t>
    <phoneticPr fontId="2" type="noConversion"/>
  </si>
  <si>
    <t>남영물류산업 (주) 쿠팡 CHA6 FC Mezzanine 설치 공사</t>
    <phoneticPr fontId="2" type="noConversion"/>
  </si>
  <si>
    <t>전윤철</t>
    <phoneticPr fontId="2" type="noConversion"/>
  </si>
  <si>
    <t>선임</t>
    <phoneticPr fontId="2" type="noConversion"/>
  </si>
  <si>
    <t>010-2652-5861</t>
    <phoneticPr fontId="2" type="noConversion"/>
  </si>
  <si>
    <t>ny6127@empas.com</t>
    <phoneticPr fontId="2" type="noConversion"/>
  </si>
  <si>
    <t>jyc123@nyhanger.co.kr</t>
    <phoneticPr fontId="2" type="noConversion"/>
  </si>
  <si>
    <t>바른소방(주) CHA6 Ph2 소방설비 설치공사</t>
    <phoneticPr fontId="2" type="noConversion"/>
  </si>
  <si>
    <t>박상욱</t>
    <phoneticPr fontId="2" type="noConversion"/>
  </si>
  <si>
    <t>010-3909-9967</t>
    <phoneticPr fontId="2" type="noConversion"/>
  </si>
  <si>
    <t>sobang4441@hanmail.net</t>
    <phoneticPr fontId="2" type="noConversion"/>
  </si>
  <si>
    <t>barun@barunsobang.com</t>
    <phoneticPr fontId="2" type="noConversion"/>
  </si>
  <si>
    <t>435-86-00457</t>
    <phoneticPr fontId="2" type="noConversion"/>
  </si>
  <si>
    <t>kyong16@hometax.go.kr</t>
    <phoneticPr fontId="2" type="noConversion"/>
  </si>
  <si>
    <t>kjh0781@boohyun.kr</t>
    <phoneticPr fontId="2" type="noConversion"/>
  </si>
  <si>
    <t>남후식</t>
    <phoneticPr fontId="2" type="noConversion"/>
  </si>
  <si>
    <t>이준범</t>
    <phoneticPr fontId="2" type="noConversion"/>
  </si>
  <si>
    <t>배윤민</t>
    <phoneticPr fontId="2" type="noConversion"/>
  </si>
  <si>
    <t>이태환</t>
    <phoneticPr fontId="2" type="noConversion"/>
  </si>
  <si>
    <t>전회미실시, 고시물질</t>
    <phoneticPr fontId="2" type="noConversion"/>
  </si>
  <si>
    <t>79</t>
    <phoneticPr fontId="2" type="noConversion"/>
  </si>
  <si>
    <t>80</t>
    <phoneticPr fontId="2" type="noConversion"/>
  </si>
  <si>
    <t>81</t>
    <phoneticPr fontId="2" type="noConversion"/>
  </si>
  <si>
    <t>82</t>
    <phoneticPr fontId="2" type="noConversion"/>
  </si>
  <si>
    <t>임일환</t>
    <phoneticPr fontId="2" type="noConversion"/>
  </si>
  <si>
    <t>cjsvnd03@gsenc.com</t>
    <phoneticPr fontId="2" type="noConversion"/>
  </si>
  <si>
    <t>한기문</t>
    <phoneticPr fontId="2" type="noConversion"/>
  </si>
  <si>
    <t>11월 25일</t>
    <phoneticPr fontId="2" type="noConversion"/>
  </si>
  <si>
    <t>배윤민</t>
    <phoneticPr fontId="2" type="noConversion"/>
  </si>
  <si>
    <t>배윤민</t>
    <phoneticPr fontId="2" type="noConversion"/>
  </si>
  <si>
    <t>12월 03일</t>
    <phoneticPr fontId="2" type="noConversion"/>
  </si>
  <si>
    <t>11월 12일</t>
    <phoneticPr fontId="2" type="noConversion"/>
  </si>
  <si>
    <t>이주형</t>
    <phoneticPr fontId="2" type="noConversion"/>
  </si>
  <si>
    <t>12월 11일</t>
    <phoneticPr fontId="2" type="noConversion"/>
  </si>
  <si>
    <t>배윤민</t>
    <phoneticPr fontId="2" type="noConversion"/>
  </si>
  <si>
    <t>t</t>
    <phoneticPr fontId="2" type="noConversion"/>
  </si>
  <si>
    <t>83</t>
    <phoneticPr fontId="2" type="noConversion"/>
  </si>
  <si>
    <t>공정의 변경, 소음85이상</t>
    <phoneticPr fontId="2" type="noConversion"/>
  </si>
  <si>
    <t>84</t>
    <phoneticPr fontId="2" type="noConversion"/>
  </si>
  <si>
    <t>이주형</t>
    <phoneticPr fontId="2" type="noConversion"/>
  </si>
  <si>
    <t>한기문</t>
    <phoneticPr fontId="2" type="noConversion"/>
  </si>
  <si>
    <t>26년 상반기 측정료 12/16 입금 및 계산서 발행 완료</t>
    <phoneticPr fontId="2" type="noConversion"/>
  </si>
  <si>
    <t>신규공정, 공정변경, 고시물질</t>
    <phoneticPr fontId="2" type="noConversion"/>
  </si>
  <si>
    <t>여재우</t>
    <phoneticPr fontId="2" type="noConversion"/>
  </si>
  <si>
    <t>yjwoo@solardin.com</t>
    <phoneticPr fontId="2" type="noConversion"/>
  </si>
  <si>
    <t>84</t>
    <phoneticPr fontId="2" type="noConversion"/>
  </si>
  <si>
    <t>85</t>
    <phoneticPr fontId="2" type="noConversion"/>
  </si>
  <si>
    <t>에쓰씨엔지니어링(주) 케이앤디에너젠 SHC-1 PROJECT 건설공사</t>
    <phoneticPr fontId="2" type="noConversion"/>
  </si>
  <si>
    <t>강종구</t>
    <phoneticPr fontId="2" type="noConversion"/>
  </si>
  <si>
    <t>안경서</t>
    <phoneticPr fontId="2" type="noConversion"/>
  </si>
  <si>
    <t>041-350-8091</t>
    <phoneticPr fontId="2" type="noConversion"/>
  </si>
  <si>
    <t>rudtj2046@husteel.com</t>
    <phoneticPr fontId="2" type="noConversion"/>
  </si>
  <si>
    <t>010-4125-2046</t>
    <phoneticPr fontId="2" type="noConversion"/>
  </si>
  <si>
    <t>배</t>
    <phoneticPr fontId="2" type="noConversion"/>
  </si>
  <si>
    <t>86</t>
    <phoneticPr fontId="2" type="noConversion"/>
  </si>
  <si>
    <t>jss825@naver.com</t>
    <phoneticPr fontId="2" type="noConversion"/>
  </si>
  <si>
    <t>87</t>
    <phoneticPr fontId="2" type="noConversion"/>
  </si>
  <si>
    <t>88</t>
    <phoneticPr fontId="2" type="noConversion"/>
  </si>
  <si>
    <t>89</t>
    <phoneticPr fontId="2" type="noConversion"/>
  </si>
  <si>
    <t>90</t>
    <phoneticPr fontId="2" type="noConversion"/>
  </si>
  <si>
    <t>elin.kim2@marriott.com
Tax.myeongdong@gmail.com</t>
    <phoneticPr fontId="2" type="noConversion"/>
  </si>
  <si>
    <t>성진종합건설㈜ 강원대학교 농업생명과학대학 개축현장</t>
    <phoneticPr fontId="2" type="noConversion"/>
  </si>
  <si>
    <t>현대무백스 주식회사 한국콜마 원료동 증축공사</t>
    <phoneticPr fontId="2" type="noConversion"/>
  </si>
  <si>
    <t>도익한</t>
    <phoneticPr fontId="2" type="noConversion"/>
  </si>
  <si>
    <t>대전</t>
    <phoneticPr fontId="2" type="noConversion"/>
  </si>
  <si>
    <t>세종특별자치시 전의면 산단길 22-17 (관정리)</t>
    <phoneticPr fontId="2" type="noConversion"/>
  </si>
  <si>
    <t>건설</t>
    <phoneticPr fontId="2" type="noConversion"/>
  </si>
  <si>
    <t>오봉규</t>
    <phoneticPr fontId="2" type="noConversion"/>
  </si>
  <si>
    <t>010-9976-6850</t>
    <phoneticPr fontId="2" type="noConversion"/>
  </si>
  <si>
    <t>bonggyu.oh@hyundaimovex.com</t>
    <phoneticPr fontId="2" type="noConversion"/>
  </si>
  <si>
    <t>796-87-01173</t>
  </si>
  <si>
    <t>이주형</t>
    <phoneticPr fontId="2" type="noConversion"/>
  </si>
  <si>
    <t>14</t>
    <phoneticPr fontId="2" type="noConversion"/>
  </si>
  <si>
    <t>이주형</t>
    <phoneticPr fontId="2" type="noConversion"/>
  </si>
  <si>
    <t>118</t>
    <phoneticPr fontId="2" type="noConversion"/>
  </si>
  <si>
    <t>한기문</t>
    <phoneticPr fontId="2" type="noConversion"/>
  </si>
  <si>
    <t>한기문</t>
    <phoneticPr fontId="2" type="noConversion"/>
  </si>
  <si>
    <t>강종구</t>
    <phoneticPr fontId="2" type="noConversion"/>
  </si>
  <si>
    <t>12월 23일</t>
    <phoneticPr fontId="2" type="noConversion"/>
  </si>
  <si>
    <t>고유빈</t>
    <phoneticPr fontId="2" type="noConversion"/>
  </si>
  <si>
    <t>(주)비에스비푸드</t>
    <phoneticPr fontId="2" type="noConversion"/>
  </si>
  <si>
    <t>경기도 안성시 원곡면 지문로 203-86 (지문리)</t>
    <phoneticPr fontId="2" type="noConversion"/>
  </si>
  <si>
    <t>1588-9109</t>
    <phoneticPr fontId="2" type="noConversion"/>
  </si>
  <si>
    <t>031-618-1238</t>
    <phoneticPr fontId="2" type="noConversion"/>
  </si>
  <si>
    <t>이태구</t>
    <phoneticPr fontId="2" type="noConversion"/>
  </si>
  <si>
    <t>주임</t>
    <phoneticPr fontId="2" type="noConversion"/>
  </si>
  <si>
    <t>010-4034-0430</t>
    <phoneticPr fontId="2" type="noConversion"/>
  </si>
  <si>
    <t>ympz1013@gmail.com</t>
    <phoneticPr fontId="2" type="noConversion"/>
  </si>
  <si>
    <t>경기</t>
    <phoneticPr fontId="2" type="noConversion"/>
  </si>
  <si>
    <t>삼정종합건설(주) 금강홍수통제소 청사 건립사업</t>
    <phoneticPr fontId="2" type="noConversion"/>
  </si>
  <si>
    <t>홍창성</t>
    <phoneticPr fontId="2" type="noConversion"/>
  </si>
  <si>
    <t>대전</t>
    <phoneticPr fontId="2" type="noConversion"/>
  </si>
  <si>
    <t>충청남도 공주시 금벽로 551(신관동)</t>
    <phoneticPr fontId="2" type="noConversion"/>
  </si>
  <si>
    <t>건설</t>
    <phoneticPr fontId="2" type="noConversion"/>
  </si>
  <si>
    <t>김미자</t>
    <phoneticPr fontId="2" type="noConversion"/>
  </si>
  <si>
    <t>차장</t>
    <phoneticPr fontId="2" type="noConversion"/>
  </si>
  <si>
    <t>nyc7363k@naver.com</t>
    <phoneticPr fontId="2" type="noConversion"/>
  </si>
  <si>
    <t>312-81-57803</t>
    <phoneticPr fontId="2" type="noConversion"/>
  </si>
  <si>
    <t>고유빈</t>
    <phoneticPr fontId="2" type="noConversion"/>
  </si>
  <si>
    <t>고유빈</t>
    <phoneticPr fontId="2" type="noConversion"/>
  </si>
  <si>
    <t>이주형,고유빈</t>
    <phoneticPr fontId="2" type="noConversion"/>
  </si>
  <si>
    <t>backjeon@shinsung.ac.kr
계산서는 신성대학교(311-82-03091)</t>
    <phoneticPr fontId="2" type="noConversion"/>
  </si>
  <si>
    <t>12월 24일</t>
    <phoneticPr fontId="2" type="noConversion"/>
  </si>
  <si>
    <t>배윤민</t>
    <phoneticPr fontId="2" type="noConversion"/>
  </si>
  <si>
    <t>rcn27x@nate.com</t>
    <phoneticPr fontId="2" type="noConversion"/>
  </si>
  <si>
    <t>강종구</t>
    <phoneticPr fontId="2" type="noConversion"/>
  </si>
  <si>
    <t>119</t>
    <phoneticPr fontId="2" type="noConversion"/>
  </si>
  <si>
    <t>91</t>
    <phoneticPr fontId="2" type="noConversion"/>
  </si>
  <si>
    <t>최영진</t>
    <phoneticPr fontId="2" type="noConversion"/>
  </si>
  <si>
    <t>강원</t>
    <phoneticPr fontId="2" type="noConversion"/>
  </si>
  <si>
    <t>강원특별자치도 춘천시 강원대학길 1 (효자동)</t>
    <phoneticPr fontId="2" type="noConversion"/>
  </si>
  <si>
    <t>김인성</t>
    <phoneticPr fontId="2" type="noConversion"/>
  </si>
  <si>
    <t>부장</t>
    <phoneticPr fontId="2" type="noConversion"/>
  </si>
  <si>
    <t>010-6315-4438</t>
    <phoneticPr fontId="2" type="noConversion"/>
  </si>
  <si>
    <t>610-81-61666</t>
    <phoneticPr fontId="2" type="noConversion"/>
  </si>
  <si>
    <t>이석규
김대석</t>
    <phoneticPr fontId="2" type="noConversion"/>
  </si>
  <si>
    <t>전무
상무</t>
    <phoneticPr fontId="2" type="noConversion"/>
  </si>
  <si>
    <t>010-5880-1745
010-4763-2239</t>
    <phoneticPr fontId="2" type="noConversion"/>
  </si>
  <si>
    <t>신세계모터스</t>
    <phoneticPr fontId="2" type="noConversion"/>
  </si>
  <si>
    <t>공업사</t>
    <phoneticPr fontId="2" type="noConversion"/>
  </si>
  <si>
    <t>천안시 동남구 서부대로 173</t>
    <phoneticPr fontId="2" type="noConversion"/>
  </si>
  <si>
    <t>천안</t>
    <phoneticPr fontId="2" type="noConversion"/>
  </si>
  <si>
    <t>박승민 외 1명</t>
    <phoneticPr fontId="2" type="noConversion"/>
  </si>
  <si>
    <t>041-575-3377</t>
    <phoneticPr fontId="2" type="noConversion"/>
  </si>
  <si>
    <t>041-576-7100</t>
    <phoneticPr fontId="2" type="noConversion"/>
  </si>
  <si>
    <t>대표</t>
    <phoneticPr fontId="2" type="noConversion"/>
  </si>
  <si>
    <t>조병수</t>
    <phoneticPr fontId="2" type="noConversion"/>
  </si>
  <si>
    <t>010-8825-8809</t>
    <phoneticPr fontId="2" type="noConversion"/>
  </si>
  <si>
    <t>312-16-76291</t>
    <phoneticPr fontId="2" type="noConversion"/>
  </si>
  <si>
    <t>강종구</t>
    <phoneticPr fontId="2" type="noConversion"/>
  </si>
  <si>
    <t>강종구</t>
    <phoneticPr fontId="2" type="noConversion"/>
  </si>
  <si>
    <t>010-3368-7363</t>
    <phoneticPr fontId="2" type="noConversion"/>
  </si>
  <si>
    <t>12월 30일</t>
    <phoneticPr fontId="2" type="noConversion"/>
  </si>
  <si>
    <t>배윤민</t>
    <phoneticPr fontId="2" type="noConversion"/>
  </si>
  <si>
    <t>12월 30일</t>
    <phoneticPr fontId="2" type="noConversion"/>
  </si>
  <si>
    <t>고유빈</t>
    <phoneticPr fontId="2" type="noConversion"/>
  </si>
  <si>
    <t>12월 30일</t>
    <phoneticPr fontId="2" type="noConversion"/>
  </si>
  <si>
    <t>고유빈</t>
    <phoneticPr fontId="2" type="noConversion"/>
  </si>
  <si>
    <t>이주형</t>
    <phoneticPr fontId="2" type="noConversion"/>
  </si>
  <si>
    <t>한기문</t>
    <phoneticPr fontId="2" type="noConversion"/>
  </si>
  <si>
    <t>26년1월2일</t>
    <phoneticPr fontId="2" type="noConversion"/>
  </si>
  <si>
    <t>1월 5일</t>
    <phoneticPr fontId="2" type="noConversion"/>
  </si>
  <si>
    <t>고유빈</t>
    <phoneticPr fontId="2" type="noConversion"/>
  </si>
  <si>
    <t>woodcla@naver.com</t>
    <phoneticPr fontId="2" type="noConversion"/>
  </si>
  <si>
    <t>26년1월6일</t>
    <phoneticPr fontId="2" type="noConversion"/>
  </si>
  <si>
    <t>강종구</t>
    <phoneticPr fontId="2" type="noConversion"/>
  </si>
  <si>
    <t>해비치호텔앤드리조트 주식회사 르메르디앙&amp;목시 명동</t>
    <phoneticPr fontId="2" type="noConversion"/>
  </si>
  <si>
    <t>(주)케이티에스테이트로 계산서 발행</t>
    <phoneticPr fontId="2" type="noConversion"/>
  </si>
  <si>
    <t>이주형</t>
    <phoneticPr fontId="2" type="noConversion"/>
  </si>
  <si>
    <t>26년1월6일</t>
    <phoneticPr fontId="2" type="noConversion"/>
  </si>
  <si>
    <t>강종구</t>
    <phoneticPr fontId="2" type="noConversion"/>
  </si>
  <si>
    <t>사업장 코드</t>
    <phoneticPr fontId="2" type="noConversion"/>
  </si>
  <si>
    <t>대한환경 용역비(2명*4일)_설치</t>
    <phoneticPr fontId="2" type="noConversion"/>
  </si>
  <si>
    <t>대한환경 용역비(2명*4일)_회수</t>
    <phoneticPr fontId="2" type="noConversion"/>
  </si>
  <si>
    <t>*</t>
    <phoneticPr fontId="2" type="noConversion"/>
  </si>
  <si>
    <t>코드*</t>
  </si>
  <si>
    <t>측정년도*</t>
  </si>
  <si>
    <t>측정주기*</t>
  </si>
  <si>
    <t>비고</t>
  </si>
  <si>
    <t>지정한계_관할지청*</t>
  </si>
  <si>
    <t>공문연번</t>
  </si>
  <si>
    <t>5인 이상 연번</t>
  </si>
  <si>
    <t>측정시작일</t>
  </si>
  <si>
    <t>측정종료일</t>
  </si>
  <si>
    <t>완료여부</t>
  </si>
  <si>
    <t>소재지 관할청</t>
  </si>
  <si>
    <t>사업장명*</t>
  </si>
  <si>
    <t>총인원</t>
  </si>
  <si>
    <t>산재보험번호</t>
  </si>
  <si>
    <t>대표자명</t>
  </si>
  <si>
    <t>국고지원여부</t>
  </si>
  <si>
    <t>주소</t>
  </si>
  <si>
    <t>팩스번호</t>
  </si>
  <si>
    <t>담당자명</t>
  </si>
  <si>
    <t>담당자직책</t>
  </si>
  <si>
    <t>담당자휴대폰</t>
  </si>
  <si>
    <t>담당자이메일</t>
  </si>
  <si>
    <t>K2B 전송일</t>
  </si>
  <si>
    <t>K2B 전송자</t>
  </si>
  <si>
    <t>계산서 이메일</t>
  </si>
  <si>
    <t>전자계산서 발행일</t>
  </si>
  <si>
    <t>측정비(합계)</t>
  </si>
  <si>
    <t>측정비(사업장)</t>
  </si>
  <si>
    <t>측정비(국고)</t>
  </si>
  <si>
    <t>입금액(합계)</t>
  </si>
  <si>
    <t>입금일(사업장)</t>
  </si>
  <si>
    <t>입금액(사업장)</t>
  </si>
  <si>
    <t>입금일(국고)</t>
  </si>
  <si>
    <t>입금액(국고)</t>
  </si>
  <si>
    <t>특이사항</t>
  </si>
  <si>
    <t>사업장코드</t>
    <phoneticPr fontId="2" type="noConversion"/>
  </si>
  <si>
    <t>*</t>
    <phoneticPr fontId="2" type="noConversion"/>
  </si>
  <si>
    <t>순번</t>
  </si>
  <si>
    <t>사업장명</t>
  </si>
  <si>
    <t>코드</t>
  </si>
  <si>
    <t>우편번호</t>
  </si>
  <si>
    <t>주소1</t>
  </si>
  <si>
    <t>주소2</t>
  </si>
  <si>
    <t>업태</t>
  </si>
  <si>
    <t>업종코드</t>
  </si>
  <si>
    <t>관할청코드</t>
  </si>
  <si>
    <t>관할청</t>
  </si>
  <si>
    <t>주생산품</t>
  </si>
  <si>
    <t>남근로수</t>
  </si>
  <si>
    <t>여근로수</t>
  </si>
  <si>
    <t>관리번호</t>
  </si>
  <si>
    <t>계산서 메일</t>
  </si>
  <si>
    <t>계산서 담당</t>
  </si>
  <si>
    <t>직위</t>
  </si>
  <si>
    <t>연락처</t>
  </si>
  <si>
    <t>년도</t>
  </si>
  <si>
    <t>등록일</t>
  </si>
  <si>
    <t>향후측정예상일</t>
  </si>
  <si>
    <t>3058153605</t>
  </si>
  <si>
    <t>H0036</t>
  </si>
  <si>
    <t>34357</t>
  </si>
  <si>
    <t>95211</t>
  </si>
  <si>
    <t>자동차 종합 수리업</t>
  </si>
  <si>
    <t>7000</t>
  </si>
  <si>
    <t>대전지방고용노동청</t>
  </si>
  <si>
    <t>차량수리 및 도장업</t>
  </si>
  <si>
    <t>29</t>
  </si>
  <si>
    <t>0</t>
  </si>
  <si>
    <t>2023</t>
  </si>
  <si>
    <t>2023-01-31</t>
  </si>
  <si>
    <t>4178103747</t>
  </si>
  <si>
    <t>H0265</t>
  </si>
  <si>
    <t>54008</t>
  </si>
  <si>
    <t>41122</t>
  </si>
  <si>
    <t>제조업 및 유사 산업용 건물 건설업</t>
  </si>
  <si>
    <t>6130</t>
  </si>
  <si>
    <t>광주지방고용노동청 군산지청</t>
  </si>
  <si>
    <t>소방공사</t>
  </si>
  <si>
    <t>5</t>
  </si>
  <si>
    <t>bnj2217@hanmail.net</t>
  </si>
  <si>
    <t>강준규</t>
  </si>
  <si>
    <t>010-9299-4039</t>
  </si>
  <si>
    <t>2024</t>
  </si>
  <si>
    <t>2024-05-08</t>
  </si>
  <si>
    <t>3148100193</t>
  </si>
  <si>
    <t>H0138</t>
  </si>
  <si>
    <t>35267</t>
  </si>
  <si>
    <t>28</t>
  </si>
  <si>
    <t>ys0033@hometax.go.kr</t>
  </si>
  <si>
    <t>이종대</t>
  </si>
  <si>
    <t>2023-03-17</t>
  </si>
  <si>
    <t>(주) 광전사 천안 스마트그린산단 통합관제센터 스마트횡단보도 설치</t>
  </si>
  <si>
    <t>박현석</t>
  </si>
  <si>
    <t>3128154505</t>
  </si>
  <si>
    <t>H0407</t>
  </si>
  <si>
    <t>31085</t>
  </si>
  <si>
    <t>충청남도 천안시 서북구 3공단6로 86-9 제3일반산업단지 일대 (차암동)</t>
  </si>
  <si>
    <t>041-578-2885</t>
  </si>
  <si>
    <t>041-578-5559</t>
  </si>
  <si>
    <t>42311</t>
  </si>
  <si>
    <t>일반전기 공사업</t>
  </si>
  <si>
    <t>7210</t>
  </si>
  <si>
    <t>대전지방고용노동청 천안지청</t>
  </si>
  <si>
    <t>전기공사, 정보통신공사</t>
  </si>
  <si>
    <t>4</t>
  </si>
  <si>
    <t>kjs28855@hanmail.net</t>
  </si>
  <si>
    <t>2025</t>
  </si>
  <si>
    <t>2025-09-23</t>
  </si>
  <si>
    <t>(주) 국보디자인 설해원 설해수림 인테리어 공사 C공구</t>
  </si>
  <si>
    <t>황창연, 김민기</t>
  </si>
  <si>
    <t>1028122615</t>
  </si>
  <si>
    <t>H0352</t>
  </si>
  <si>
    <t>25042</t>
  </si>
  <si>
    <t>강원특별자치도 양양군 손양면 공항로 230 (동호리, 설해원)</t>
  </si>
  <si>
    <t>42412</t>
  </si>
  <si>
    <t>도배, 실내장식 및 내장 목공사업</t>
  </si>
  <si>
    <t>2130</t>
  </si>
  <si>
    <t>중부지방고용노동청 강릉지청</t>
  </si>
  <si>
    <t>인테리어 공사</t>
  </si>
  <si>
    <t>2025-03-21</t>
  </si>
  <si>
    <t>(주) 대진자동차공업사</t>
  </si>
  <si>
    <t>3148624512</t>
  </si>
  <si>
    <t>H0033</t>
  </si>
  <si>
    <t>34314</t>
  </si>
  <si>
    <t>042-934-1284</t>
  </si>
  <si>
    <t>14</t>
  </si>
  <si>
    <t>010-9948-5467</t>
  </si>
  <si>
    <t>(주) 두산금속</t>
  </si>
  <si>
    <t>김영이</t>
  </si>
  <si>
    <t>1408113291</t>
  </si>
  <si>
    <t>H0401</t>
  </si>
  <si>
    <t>15112</t>
  </si>
  <si>
    <t>경기도 시흥시 마유로82번길 52 (정왕동)</t>
  </si>
  <si>
    <t>031-432-0783</t>
  </si>
  <si>
    <t>031-432-0785</t>
  </si>
  <si>
    <t>25929</t>
  </si>
  <si>
    <t>그 외 기타 금속가공업</t>
  </si>
  <si>
    <t>5140</t>
  </si>
  <si>
    <t>중부지방고용노동청 안산지청</t>
  </si>
  <si>
    <t>소방기구, 충전기함</t>
  </si>
  <si>
    <t>22</t>
  </si>
  <si>
    <t>2025-08-26</t>
  </si>
  <si>
    <t>3088137832</t>
  </si>
  <si>
    <t>H0252</t>
  </si>
  <si>
    <t>32024</t>
  </si>
  <si>
    <t>41111</t>
  </si>
  <si>
    <t>단독 주택 건설업</t>
  </si>
  <si>
    <t>7230</t>
  </si>
  <si>
    <t>대전지방고용노동청 서산지청</t>
  </si>
  <si>
    <t>건설</t>
  </si>
  <si>
    <t>7</t>
  </si>
  <si>
    <t>leople@leople.co.kr</t>
  </si>
  <si>
    <t>2024-04-04</t>
  </si>
  <si>
    <t>(주) 레오플 24-D-OO부대 간부숙소 리모델링 시설공사</t>
  </si>
  <si>
    <t>H0371</t>
  </si>
  <si>
    <t>32801</t>
  </si>
  <si>
    <t>충청남도 계룡시 신도안면 신도안2길 96 (남선리, 군인아파트)</t>
  </si>
  <si>
    <t>41119</t>
  </si>
  <si>
    <t>기타 공동 주택 건설업</t>
  </si>
  <si>
    <t>3</t>
  </si>
  <si>
    <t>LEOPLE@hometax.go.kr</t>
  </si>
  <si>
    <t>김동혁</t>
  </si>
  <si>
    <t>2025-05-02</t>
  </si>
  <si>
    <t>최정운</t>
  </si>
  <si>
    <t>3128136827</t>
  </si>
  <si>
    <t>H0385</t>
  </si>
  <si>
    <t>31210</t>
  </si>
  <si>
    <t>041-577-6294</t>
  </si>
  <si>
    <t>041-576-2694</t>
  </si>
  <si>
    <t>41229</t>
  </si>
  <si>
    <t>기타 토목시설물 건설업</t>
  </si>
  <si>
    <t>철물공사, 조립식구조물</t>
  </si>
  <si>
    <t>2025-06-09</t>
  </si>
  <si>
    <t>(주) 부현전기 쿠팡 CHA 6FC Ph2 전기공사</t>
  </si>
  <si>
    <t>1188121173</t>
  </si>
  <si>
    <t>H0424</t>
  </si>
  <si>
    <t>31025</t>
  </si>
  <si>
    <t>충청남도 천안시 서북구 입장면 용정도하길 181 (용정리)</t>
  </si>
  <si>
    <t>전기공사업, 정보통신공사업</t>
  </si>
  <si>
    <t>kyong16@hometax.go.kr</t>
  </si>
  <si>
    <t>2025-12-04</t>
  </si>
  <si>
    <t>(주) 운성모터스</t>
  </si>
  <si>
    <t>3058176350</t>
  </si>
  <si>
    <t>H0048</t>
  </si>
  <si>
    <t>34426</t>
  </si>
  <si>
    <t>3128188679</t>
  </si>
  <si>
    <t>H0248</t>
  </si>
  <si>
    <t>31032</t>
  </si>
  <si>
    <t>충청남도 천안시 서북구 직산읍 군수1길 96</t>
  </si>
  <si>
    <t>29133</t>
  </si>
  <si>
    <t>탭, 밸브 및 유사 장치 제조업</t>
  </si>
  <si>
    <t>밸브</t>
  </si>
  <si>
    <t>이재원</t>
  </si>
  <si>
    <t>010-5226-3071</t>
  </si>
  <si>
    <t>2024-03-29</t>
  </si>
  <si>
    <t>(주) 제이앤지</t>
  </si>
  <si>
    <t>3128603660</t>
  </si>
  <si>
    <t>H0167</t>
  </si>
  <si>
    <t>31532</t>
  </si>
  <si>
    <t>충청남도 아산시 온천대로1122번길 17 (득산동)</t>
  </si>
  <si>
    <t>30399</t>
  </si>
  <si>
    <t>그 외 자동차용 신품 부품 제조업</t>
  </si>
  <si>
    <t>자동차 부품</t>
  </si>
  <si>
    <t>2023-05-04</t>
  </si>
  <si>
    <t>(주) 제일엠앤에스 천안CF동 극판 M라인 PD,믹싱설비,분체제작설치</t>
  </si>
  <si>
    <t>이효원, 이영진</t>
  </si>
  <si>
    <t>1248114298</t>
  </si>
  <si>
    <t>H0357</t>
  </si>
  <si>
    <t>31086</t>
  </si>
  <si>
    <t>충청남도 천안시 서북구 번영로 467 (성성동, 삼성SDI(주))</t>
  </si>
  <si>
    <t>41225</t>
  </si>
  <si>
    <t>산업생산시설 종합건설업</t>
  </si>
  <si>
    <t>기계장치 공사</t>
  </si>
  <si>
    <t>80</t>
  </si>
  <si>
    <t>김종하</t>
  </si>
  <si>
    <t>010-7272-8811</t>
  </si>
  <si>
    <t>2025-04-01</t>
  </si>
  <si>
    <t>(주) 제효 마정리 단독주택 신축공사</t>
  </si>
  <si>
    <t>이백화</t>
  </si>
  <si>
    <t>1138144676</t>
  </si>
  <si>
    <t>H0310</t>
  </si>
  <si>
    <t>31028</t>
  </si>
  <si>
    <t>충청남도 천안시 서북구 직산읍 금곡로 317 (마정리)</t>
  </si>
  <si>
    <t>jsk303@naver.com</t>
  </si>
  <si>
    <t>2024-11-06</t>
  </si>
  <si>
    <t>(주) 현대자동차충청써비스</t>
  </si>
  <si>
    <t>3128168805</t>
  </si>
  <si>
    <t>H0226</t>
  </si>
  <si>
    <t>31501</t>
  </si>
  <si>
    <t>충청남도 아산시 곡교천로125번길 35(실옥동)</t>
  </si>
  <si>
    <t>99</t>
  </si>
  <si>
    <t>2023-11-09</t>
  </si>
  <si>
    <t>3058165912</t>
  </si>
  <si>
    <t>H0037</t>
  </si>
  <si>
    <t>10</t>
  </si>
  <si>
    <t>(주)1급동부자동차공업사</t>
  </si>
  <si>
    <t>3058185432</t>
  </si>
  <si>
    <t>H0190</t>
  </si>
  <si>
    <t>34700</t>
  </si>
  <si>
    <t>db8287@hanmail.net</t>
  </si>
  <si>
    <t>010-5408-5339</t>
  </si>
  <si>
    <t>2023-07-04</t>
  </si>
  <si>
    <t>3148141141</t>
  </si>
  <si>
    <t>H0155</t>
  </si>
  <si>
    <t>35283</t>
  </si>
  <si>
    <t>12</t>
  </si>
  <si>
    <t>2023-04-17</t>
  </si>
  <si>
    <t>(주)거화</t>
  </si>
  <si>
    <t>이대곤</t>
  </si>
  <si>
    <t>1378144615</t>
  </si>
  <si>
    <t>H0364</t>
  </si>
  <si>
    <t>21629</t>
  </si>
  <si>
    <t>인천광역시 남동구 남동대로 383 (남촌동)</t>
  </si>
  <si>
    <t>032-567-7456</t>
  </si>
  <si>
    <t>032-567-7459</t>
  </si>
  <si>
    <t>29199</t>
  </si>
  <si>
    <t>그 외 기타 일반목적용 기계 제조업</t>
  </si>
  <si>
    <t>5000</t>
  </si>
  <si>
    <t>중부지방고용노동청</t>
  </si>
  <si>
    <t>열교환기</t>
  </si>
  <si>
    <t>25</t>
  </si>
  <si>
    <t>2025-04-11</t>
  </si>
  <si>
    <t>김종욱</t>
  </si>
  <si>
    <t>2208113641</t>
  </si>
  <si>
    <t>H0217</t>
  </si>
  <si>
    <t>31402</t>
  </si>
  <si>
    <t>23999</t>
  </si>
  <si>
    <t>그 외 기타 분류 안된 비금속 광물제품 제조업</t>
  </si>
  <si>
    <t>퍼라이트, 내화단열재, 보일러제품 등</t>
  </si>
  <si>
    <t>121</t>
  </si>
  <si>
    <t>매니져</t>
  </si>
  <si>
    <t>2023-10-05</t>
  </si>
  <si>
    <t>2788600757</t>
  </si>
  <si>
    <t>H0096</t>
  </si>
  <si>
    <t>34987</t>
  </si>
  <si>
    <t>13</t>
  </si>
  <si>
    <t>3178505647</t>
  </si>
  <si>
    <t>H0237</t>
  </si>
  <si>
    <t>28174</t>
  </si>
  <si>
    <t>18119</t>
  </si>
  <si>
    <t>기타 인쇄업</t>
  </si>
  <si>
    <t>7110</t>
  </si>
  <si>
    <t>대전지방고용노동청 청주지청</t>
  </si>
  <si>
    <t>후렉소용 제판</t>
  </si>
  <si>
    <t>2024-02-20</t>
  </si>
  <si>
    <t>3058164437</t>
  </si>
  <si>
    <t>H0050</t>
  </si>
  <si>
    <t>34573</t>
  </si>
  <si>
    <t>jun9733@daum.net</t>
  </si>
  <si>
    <t>정현숙</t>
  </si>
  <si>
    <t>담당</t>
  </si>
  <si>
    <t>010-4739-7282</t>
  </si>
  <si>
    <t>(주)관저자동차공업</t>
  </si>
  <si>
    <t>5248701151</t>
  </si>
  <si>
    <t>H0090</t>
  </si>
  <si>
    <t>34223</t>
  </si>
  <si>
    <t>백성수</t>
  </si>
  <si>
    <t>010-2694-0363</t>
  </si>
  <si>
    <t>3578602873</t>
  </si>
  <si>
    <t>H0040</t>
  </si>
  <si>
    <t>34352</t>
  </si>
  <si>
    <t>대전광역시 대덕구 신탄진로 1, 정비동 2층 (읍내동, 대한통운)</t>
  </si>
  <si>
    <t>3028502857</t>
  </si>
  <si>
    <t>H0185</t>
  </si>
  <si>
    <t>29118</t>
  </si>
  <si>
    <t>기타 공기조절장치 및 부품</t>
  </si>
  <si>
    <t>2023-06-27</t>
  </si>
  <si>
    <t>(주)대명기전 보령화력본부 저탄장 옥내화사업 소방공사</t>
  </si>
  <si>
    <t>박태주</t>
  </si>
  <si>
    <t>40986183756</t>
  </si>
  <si>
    <t>H0298</t>
  </si>
  <si>
    <t>33408</t>
  </si>
  <si>
    <t>일반 전기 공사업</t>
  </si>
  <si>
    <t>7220</t>
  </si>
  <si>
    <t>대전지방고용노동청 보령지청</t>
  </si>
  <si>
    <t>majuk731@gmail.com</t>
  </si>
  <si>
    <t>배진호</t>
  </si>
  <si>
    <t>010-5633-6739</t>
  </si>
  <si>
    <t>2024-09-11</t>
  </si>
  <si>
    <t>3068119861</t>
  </si>
  <si>
    <t>H0023</t>
  </si>
  <si>
    <t>34344</t>
  </si>
  <si>
    <t>17</t>
  </si>
  <si>
    <t>dj9733@homtax.go.kr</t>
  </si>
  <si>
    <t>3128131399</t>
  </si>
  <si>
    <t>H0174</t>
  </si>
  <si>
    <t>30320</t>
  </si>
  <si>
    <t>자동차 차체용 신품 부품 제조업</t>
  </si>
  <si>
    <t>김지철</t>
  </si>
  <si>
    <t>총괄 수석부장</t>
  </si>
  <si>
    <t>010-3001-2442</t>
  </si>
  <si>
    <t>2023-05-23</t>
  </si>
  <si>
    <t>정종환, 양병덕</t>
  </si>
  <si>
    <t>5888500598</t>
  </si>
  <si>
    <t>H0147</t>
  </si>
  <si>
    <t>03198</t>
  </si>
  <si>
    <t>55101</t>
  </si>
  <si>
    <t>호텔업</t>
  </si>
  <si>
    <t>2000</t>
  </si>
  <si>
    <t>서울지방고용노동청</t>
  </si>
  <si>
    <t>숙박서비스</t>
  </si>
  <si>
    <t>190</t>
  </si>
  <si>
    <t>2023-04-04</t>
  </si>
  <si>
    <t>(주)동양산업이엔지 천안~아산(용곡지하차도)구간 배관이설공사</t>
  </si>
  <si>
    <t>전성오</t>
  </si>
  <si>
    <t>6108167544</t>
  </si>
  <si>
    <t>H0308</t>
  </si>
  <si>
    <t>31201</t>
  </si>
  <si>
    <t>충청남도 천안시 동남구 용수골길 10-6 일원 (용곡동)</t>
  </si>
  <si>
    <t>2024-10-21</t>
  </si>
  <si>
    <t>1298118421</t>
  </si>
  <si>
    <t>H0181</t>
  </si>
  <si>
    <t>31428</t>
  </si>
  <si>
    <t>041-427-0021</t>
  </si>
  <si>
    <t>28119</t>
  </si>
  <si>
    <t>기타 전기 변환장치 제조업</t>
  </si>
  <si>
    <t>차량용 공조장치</t>
  </si>
  <si>
    <t>113</t>
  </si>
  <si>
    <t>2023-06-01</t>
  </si>
  <si>
    <t>H0158</t>
  </si>
  <si>
    <t>17553</t>
  </si>
  <si>
    <t>22299</t>
  </si>
  <si>
    <t>그 외 기타 플라스틱 제품 제조업</t>
  </si>
  <si>
    <t>5170</t>
  </si>
  <si>
    <t>중부지방고용노동청 평택지청</t>
  </si>
  <si>
    <t>가정용 밀폐용기</t>
  </si>
  <si>
    <t>박성철</t>
  </si>
  <si>
    <t>2023-04-20</t>
  </si>
  <si>
    <t>(주)락앤락-별지</t>
  </si>
  <si>
    <t>H0161</t>
  </si>
  <si>
    <t>(주)마노건설 설해수림 신축공사</t>
  </si>
  <si>
    <t>2118713085</t>
  </si>
  <si>
    <t>H0262</t>
  </si>
  <si>
    <t>강원특별자치도 양양군 손양면 공항로 230 (동호리)</t>
  </si>
  <si>
    <t>41129</t>
  </si>
  <si>
    <t>기타 비주거용 건물 건설업</t>
  </si>
  <si>
    <t>101</t>
  </si>
  <si>
    <t>jhkim1009@kakao.com</t>
  </si>
  <si>
    <t>김재훈</t>
  </si>
  <si>
    <t>010-8471-8855</t>
  </si>
  <si>
    <t>2024-05-02</t>
  </si>
  <si>
    <t>(주)비에스비로지스틱스</t>
  </si>
  <si>
    <t>정관영</t>
  </si>
  <si>
    <t>3098601894</t>
  </si>
  <si>
    <t>H0412</t>
  </si>
  <si>
    <t>17023</t>
  </si>
  <si>
    <t>경기도 용인시 처인구 포곡읍 성산로 600 (전대리)</t>
  </si>
  <si>
    <t>070-4407-8500</t>
  </si>
  <si>
    <t>031-321-8149</t>
  </si>
  <si>
    <t>46319</t>
  </si>
  <si>
    <t>기타 신선식품 및 단순 가공식품 도매업</t>
  </si>
  <si>
    <t>5110</t>
  </si>
  <si>
    <t>중부지방고용노동청 경기지청</t>
  </si>
  <si>
    <t>물류 서비스</t>
  </si>
  <si>
    <t>27</t>
  </si>
  <si>
    <t>2025-10-24</t>
  </si>
  <si>
    <t>(주)비에스비푸드</t>
  </si>
  <si>
    <t>H0427</t>
  </si>
  <si>
    <t>경기도 안성시 원곡면 지문로 203-86 (지문리)</t>
  </si>
  <si>
    <t>1588-9109</t>
  </si>
  <si>
    <t>031-618-1238</t>
  </si>
  <si>
    <t>10513</t>
  </si>
  <si>
    <t>곡물 혼합분말 및 반죽 제조업</t>
  </si>
  <si>
    <t>도우</t>
  </si>
  <si>
    <t>65</t>
  </si>
  <si>
    <t>ympz1013@gmail.com</t>
  </si>
  <si>
    <t>이태구</t>
  </si>
  <si>
    <t>010-4034-0430</t>
  </si>
  <si>
    <t>2025-12-23</t>
  </si>
  <si>
    <t>변영철, 장범수</t>
  </si>
  <si>
    <t>2078146590</t>
  </si>
  <si>
    <t>H0203</t>
  </si>
  <si>
    <t>31214</t>
  </si>
  <si>
    <t>28201</t>
  </si>
  <si>
    <t>일차전지 제조업</t>
  </si>
  <si>
    <t>일차전지</t>
  </si>
  <si>
    <t>84</t>
  </si>
  <si>
    <t>hcchae@vitzromiltech.com</t>
  </si>
  <si>
    <t>2023-08-22</t>
  </si>
  <si>
    <t>3148164111</t>
  </si>
  <si>
    <t>H0235</t>
  </si>
  <si>
    <t>35390</t>
  </si>
  <si>
    <t>72122</t>
  </si>
  <si>
    <t>환경 관련 엔지니어링 서비스업</t>
  </si>
  <si>
    <t>대기질 측정, 수질 측정</t>
  </si>
  <si>
    <t>54</t>
  </si>
  <si>
    <t>2023-12-27</t>
  </si>
  <si>
    <t>1238141133</t>
  </si>
  <si>
    <t>H0214</t>
  </si>
  <si>
    <t>18487</t>
  </si>
  <si>
    <t>경기도 화성시 동탄산단4길 9-34 (방교동, 삼정오토메이션)</t>
  </si>
  <si>
    <t>29299</t>
  </si>
  <si>
    <t>자동화설비 제조업</t>
  </si>
  <si>
    <t>모터, 시스템 장비</t>
  </si>
  <si>
    <t>75</t>
  </si>
  <si>
    <t>서현범</t>
  </si>
  <si>
    <t>010-7244-2861</t>
  </si>
  <si>
    <t>2023-09-13</t>
  </si>
  <si>
    <t>(주)서대전공업사</t>
  </si>
  <si>
    <t>박병배, 박성권</t>
  </si>
  <si>
    <t>3148622265</t>
  </si>
  <si>
    <t>H0091</t>
  </si>
  <si>
    <t>23</t>
  </si>
  <si>
    <t>(주)서일모터스</t>
  </si>
  <si>
    <t>5248800426</t>
  </si>
  <si>
    <t>H0088</t>
  </si>
  <si>
    <t>15</t>
  </si>
  <si>
    <t>1268613572</t>
  </si>
  <si>
    <t>H0140</t>
  </si>
  <si>
    <t>-</t>
  </si>
  <si>
    <t>42110</t>
  </si>
  <si>
    <t>건물 및 구축물 해체 공사업</t>
  </si>
  <si>
    <t>5180</t>
  </si>
  <si>
    <t>중부지방고용노동청 고양지청</t>
  </si>
  <si>
    <t>철거공사</t>
  </si>
  <si>
    <t>2023-03-23</t>
  </si>
  <si>
    <t>2208110950</t>
  </si>
  <si>
    <t>H0271</t>
  </si>
  <si>
    <t>31093</t>
  </si>
  <si>
    <t>이귀환</t>
  </si>
  <si>
    <t>010-4878-5602</t>
  </si>
  <si>
    <t>2024-05-30</t>
  </si>
  <si>
    <t>7328702839</t>
  </si>
  <si>
    <t>H0216</t>
  </si>
  <si>
    <t>010-5433-5777</t>
  </si>
  <si>
    <t>2023-09-21</t>
  </si>
  <si>
    <t>1248148819</t>
  </si>
  <si>
    <t>H0007</t>
  </si>
  <si>
    <t>충청남도 천안시 서북구 직산읍 성진로 154-14 (군동리, 오송)</t>
  </si>
  <si>
    <t>제조</t>
  </si>
  <si>
    <t>29294</t>
  </si>
  <si>
    <t>주형 및 금형 제조업</t>
  </si>
  <si>
    <t>45</t>
  </si>
  <si>
    <t>2022</t>
  </si>
  <si>
    <t>2022-12-22</t>
  </si>
  <si>
    <t>H0127</t>
  </si>
  <si>
    <t>18533</t>
  </si>
  <si>
    <t>경기도 화성시 팔탄면 신양1길 39 (가재리)</t>
  </si>
  <si>
    <t>60</t>
  </si>
  <si>
    <t>김진영</t>
  </si>
  <si>
    <t>010-4113-7536</t>
  </si>
  <si>
    <t>2023-03-08</t>
  </si>
  <si>
    <t>(주)쏠라딘</t>
  </si>
  <si>
    <t>송성훈</t>
  </si>
  <si>
    <t>1298663881</t>
  </si>
  <si>
    <t>H0304</t>
  </si>
  <si>
    <t>경기도 화성시 동탄산단7길 98-7 (방교동)</t>
  </si>
  <si>
    <t>031-8027-2816</t>
  </si>
  <si>
    <t>29271</t>
  </si>
  <si>
    <t>반도체 제조용 기계 제조업</t>
  </si>
  <si>
    <t>냉각기</t>
  </si>
  <si>
    <t>tax@solardin.com</t>
  </si>
  <si>
    <t>윤정우</t>
  </si>
  <si>
    <t>010-2102-7824</t>
  </si>
  <si>
    <t>2024-10-15</t>
  </si>
  <si>
    <t>8348702116</t>
  </si>
  <si>
    <t>H0143</t>
  </si>
  <si>
    <t>31156</t>
  </si>
  <si>
    <t>충청남도 천안시 서북구 불당21로 71 7층 705호(불당동)</t>
  </si>
  <si>
    <t>27192</t>
  </si>
  <si>
    <t>정형 외과용 및 신체 보정용 기기 제조업</t>
  </si>
  <si>
    <t>의료, 치과용 보조창지</t>
  </si>
  <si>
    <t>김대겸</t>
  </si>
  <si>
    <t>2023-03-29</t>
  </si>
  <si>
    <t>(주)에스에프에이 (주)아성다이소 세종허브센터 물류자동화 구축</t>
  </si>
  <si>
    <t>김영민</t>
  </si>
  <si>
    <t>6098135227</t>
  </si>
  <si>
    <t>H0347</t>
  </si>
  <si>
    <t>339871</t>
  </si>
  <si>
    <t>세종특별자치시 소정면 고등리 349</t>
  </si>
  <si>
    <t>42199</t>
  </si>
  <si>
    <t>기타 옥외 시설물 축조 관련 전문공사업</t>
  </si>
  <si>
    <t>산업설비(공장 자동화), 자동화창고</t>
  </si>
  <si>
    <t>changhyun.moon@sfa.co.kr</t>
  </si>
  <si>
    <t>문창현</t>
  </si>
  <si>
    <t>선임</t>
  </si>
  <si>
    <t>010-647-2499</t>
  </si>
  <si>
    <t>2025-03-05</t>
  </si>
  <si>
    <t>2068523758</t>
  </si>
  <si>
    <t>H0008</t>
  </si>
  <si>
    <t>41181</t>
  </si>
  <si>
    <t>053-710-3799</t>
  </si>
  <si>
    <t>41112</t>
  </si>
  <si>
    <t>아파트 건설업</t>
  </si>
  <si>
    <t>4000</t>
  </si>
  <si>
    <t>대구지방고용노동청</t>
  </si>
  <si>
    <t>746</t>
  </si>
  <si>
    <t>이예진</t>
  </si>
  <si>
    <t>010-4608-4461</t>
  </si>
  <si>
    <t>2022-12-29</t>
  </si>
  <si>
    <t>H0145</t>
  </si>
  <si>
    <t>18126</t>
  </si>
  <si>
    <t>경기도 오산시 황새로 211 (가수동)</t>
  </si>
  <si>
    <t>2023-03-30</t>
  </si>
  <si>
    <t>1198195310</t>
  </si>
  <si>
    <t>H0215</t>
  </si>
  <si>
    <t>17793</t>
  </si>
  <si>
    <t>라벨, 스티커 등</t>
  </si>
  <si>
    <t>jeil112@hometax.go.kr</t>
  </si>
  <si>
    <t>2023-09-19</t>
  </si>
  <si>
    <t>(주)엘에스티</t>
  </si>
  <si>
    <t>3128629753</t>
  </si>
  <si>
    <t>H0307</t>
  </si>
  <si>
    <t>31040</t>
  </si>
  <si>
    <t>충청남도 천안시 서북구 직산읍 4산단4로 60 (모시리)</t>
  </si>
  <si>
    <t>26299</t>
  </si>
  <si>
    <t>그 외 기타 전자부품 제조업</t>
  </si>
  <si>
    <t>전자부품</t>
  </si>
  <si>
    <t>lst0932@homtax.go.kr</t>
  </si>
  <si>
    <t>2024-10-18</t>
  </si>
  <si>
    <t>6598601125</t>
  </si>
  <si>
    <t>H0059</t>
  </si>
  <si>
    <t>34502</t>
  </si>
  <si>
    <t>11</t>
  </si>
  <si>
    <t>6868101947</t>
  </si>
  <si>
    <t>H0189</t>
  </si>
  <si>
    <t>34632</t>
  </si>
  <si>
    <t>대전광역시 동구 충무로209번길 81</t>
  </si>
  <si>
    <t>4698802369</t>
  </si>
  <si>
    <t>H0079</t>
  </si>
  <si>
    <t>35395</t>
  </si>
  <si>
    <t>3148654087</t>
  </si>
  <si>
    <t>H0075</t>
  </si>
  <si>
    <t>35279</t>
  </si>
  <si>
    <t>16</t>
  </si>
  <si>
    <t>(주)웨일종합건설</t>
  </si>
  <si>
    <t>69481029330</t>
  </si>
  <si>
    <t>H0247</t>
  </si>
  <si>
    <t>충청남도 천안시 서북구 직산읍 금곡로 52-41 (마정리)</t>
  </si>
  <si>
    <t>053-213-6517</t>
  </si>
  <si>
    <t>3148177921</t>
  </si>
  <si>
    <t>H0208</t>
  </si>
  <si>
    <t>34167</t>
  </si>
  <si>
    <t>2023-09-01</t>
  </si>
  <si>
    <t>(주)유에스티 (UST CO., Ltd)</t>
  </si>
  <si>
    <t>방민규</t>
  </si>
  <si>
    <t>1248720754</t>
  </si>
  <si>
    <t>H0381</t>
  </si>
  <si>
    <t>경기도 화성시 동탄산단2길 50 (방교동, (주)유에스티본사)</t>
  </si>
  <si>
    <t>070-7721-3770</t>
  </si>
  <si>
    <t>031-378-6694</t>
  </si>
  <si>
    <t>27216</t>
  </si>
  <si>
    <t>산업처리공정 제어장비 제조업</t>
  </si>
  <si>
    <t>반도체 부품</t>
  </si>
  <si>
    <t>55</t>
  </si>
  <si>
    <t>ust@ust.co</t>
  </si>
  <si>
    <t>정미선</t>
  </si>
  <si>
    <t>010-8019-6180</t>
  </si>
  <si>
    <t>2025-05-31</t>
  </si>
  <si>
    <t>1258131062</t>
  </si>
  <si>
    <t>H0129</t>
  </si>
  <si>
    <t>31409</t>
  </si>
  <si>
    <t>그 외 기타 전자 부품 제조업</t>
  </si>
  <si>
    <t>컴퓨터 케이스(금속) 및 프레스금형 제조</t>
  </si>
  <si>
    <t>2023-03-09</t>
  </si>
  <si>
    <t>1548100136</t>
  </si>
  <si>
    <t>H0098</t>
  </si>
  <si>
    <t>35085</t>
  </si>
  <si>
    <t>6</t>
  </si>
  <si>
    <t>3148626446</t>
  </si>
  <si>
    <t>H0081</t>
  </si>
  <si>
    <t>35259</t>
  </si>
  <si>
    <t>30</t>
  </si>
  <si>
    <t>han17th@jlrmotors.co.kr</t>
  </si>
  <si>
    <t>(주)조은자동차서비스</t>
  </si>
  <si>
    <t>이희철</t>
  </si>
  <si>
    <t>8258802399</t>
  </si>
  <si>
    <t>H0399</t>
  </si>
  <si>
    <t>32722</t>
  </si>
  <si>
    <t>충청남도 금산군 금산읍 인삼로 216 (신대리, 조은자동차서비스)</t>
  </si>
  <si>
    <t>041-751-7600</t>
  </si>
  <si>
    <t>041-751-2494</t>
  </si>
  <si>
    <t>yeynav@naver.com</t>
  </si>
  <si>
    <t>010-9286-6932</t>
  </si>
  <si>
    <t>2025-08-07</t>
  </si>
  <si>
    <t>(주)참존건설 쿠팡 CHA6 FC 대수선공사</t>
  </si>
  <si>
    <t>이동한</t>
  </si>
  <si>
    <t>2618118313</t>
  </si>
  <si>
    <t>H0430</t>
  </si>
  <si>
    <t>41121</t>
  </si>
  <si>
    <t>사무ㆍ상업용 및 공공기관용 건물 건설업</t>
  </si>
  <si>
    <t>건축, 건설</t>
  </si>
  <si>
    <t>wjgil@czci.co.kr</t>
  </si>
  <si>
    <t>2026</t>
  </si>
  <si>
    <t>2026-01-07</t>
  </si>
  <si>
    <t>3148186997</t>
  </si>
  <si>
    <t>H0080</t>
  </si>
  <si>
    <t>35403</t>
  </si>
  <si>
    <t>9</t>
  </si>
  <si>
    <t>1268105325</t>
  </si>
  <si>
    <t>H0144</t>
  </si>
  <si>
    <t>17851</t>
  </si>
  <si>
    <t>41224</t>
  </si>
  <si>
    <t>환경설비 건설업</t>
  </si>
  <si>
    <t>18</t>
  </si>
  <si>
    <t>신진호</t>
  </si>
  <si>
    <t>이사(동국건설)</t>
  </si>
  <si>
    <t>010-3458-0796</t>
  </si>
  <si>
    <t>(주)케이엔케이</t>
  </si>
  <si>
    <t>김동후</t>
  </si>
  <si>
    <t>1248694467</t>
  </si>
  <si>
    <t>H0300</t>
  </si>
  <si>
    <t>18387</t>
  </si>
  <si>
    <t>경기도 화성시 기산로87번길 2 (기산동)</t>
  </si>
  <si>
    <t>070-4045-0407</t>
  </si>
  <si>
    <t>031-267-0407</t>
  </si>
  <si>
    <t>자동화 시스템</t>
  </si>
  <si>
    <t>knk2@knknara.co.kr</t>
  </si>
  <si>
    <t>최혜연</t>
  </si>
  <si>
    <t>010-8967-8161</t>
  </si>
  <si>
    <t>2024-10-01</t>
  </si>
  <si>
    <t>3028124080</t>
  </si>
  <si>
    <t>H0210</t>
  </si>
  <si>
    <t>30072</t>
  </si>
  <si>
    <t>044-868-1418</t>
  </si>
  <si>
    <t>2023-09-05</t>
  </si>
  <si>
    <t>H0109</t>
  </si>
  <si>
    <t>34708</t>
  </si>
  <si>
    <t>2023-02-14</t>
  </si>
  <si>
    <t>(주)포레건설 평생교육원 건축공사</t>
  </si>
  <si>
    <t>6178604550</t>
  </si>
  <si>
    <t>H0148</t>
  </si>
  <si>
    <t>30090</t>
  </si>
  <si>
    <t>010-4411-8448</t>
  </si>
  <si>
    <t>42123</t>
  </si>
  <si>
    <t>파일공사 및 축조관련 기초 공사업</t>
  </si>
  <si>
    <t>건축건설공사</t>
  </si>
  <si>
    <t>5432cent@naver.com</t>
  </si>
  <si>
    <t>2023-04-07</t>
  </si>
  <si>
    <t>(주)하이드로리튬(금산지점)</t>
  </si>
  <si>
    <t>7308502523</t>
  </si>
  <si>
    <t>H0319</t>
  </si>
  <si>
    <t>32715</t>
  </si>
  <si>
    <t>이차전지 소재</t>
  </si>
  <si>
    <t>hs.kwon@hydroli.co.kr</t>
  </si>
  <si>
    <t>권호순</t>
  </si>
  <si>
    <t>프로</t>
  </si>
  <si>
    <t>010-5411-8736</t>
  </si>
  <si>
    <t>2024-11-27</t>
  </si>
  <si>
    <t>(주)하이테크엔지니어링 군산공장, OSP-1 Project EPC</t>
  </si>
  <si>
    <t>장영</t>
  </si>
  <si>
    <t>4178111835</t>
  </si>
  <si>
    <t>H0292</t>
  </si>
  <si>
    <t>전북특별자치도 군산시 외항로 82 (소룡동, OCI주식회사)</t>
  </si>
  <si>
    <t>50</t>
  </si>
  <si>
    <t>tax@htenc.co.kr</t>
  </si>
  <si>
    <t>강대일</t>
  </si>
  <si>
    <t>010-8449-8832</t>
  </si>
  <si>
    <t>2024-08-13</t>
  </si>
  <si>
    <t>1298120591</t>
  </si>
  <si>
    <t>H0141</t>
  </si>
  <si>
    <t>22688</t>
  </si>
  <si>
    <t>5010</t>
  </si>
  <si>
    <t>중부지방고용노동청 인천북부지청</t>
  </si>
  <si>
    <t>2023-03-28</t>
  </si>
  <si>
    <t>3118120865</t>
  </si>
  <si>
    <t>H0150</t>
  </si>
  <si>
    <t>31806</t>
  </si>
  <si>
    <t>엔진부품</t>
  </si>
  <si>
    <t>010-8777-9355</t>
  </si>
  <si>
    <t>3148190491</t>
  </si>
  <si>
    <t>H0078</t>
  </si>
  <si>
    <t>3058190707</t>
  </si>
  <si>
    <t>H0053</t>
  </si>
  <si>
    <t>2248133576</t>
  </si>
  <si>
    <t>H0285</t>
  </si>
  <si>
    <t>209807</t>
  </si>
  <si>
    <t>2110</t>
  </si>
  <si>
    <t>중부지방고용노동청 강원지청</t>
  </si>
  <si>
    <t>2024-06-26</t>
  </si>
  <si>
    <t>1급 대운자동차공업사</t>
  </si>
  <si>
    <t>7773900847</t>
  </si>
  <si>
    <t>H0056</t>
  </si>
  <si>
    <t>1급뉴계룡모터스</t>
  </si>
  <si>
    <t>전영근</t>
  </si>
  <si>
    <t>1462300950</t>
  </si>
  <si>
    <t>H0391</t>
  </si>
  <si>
    <t>대전광역시 서구 월드컵대로484번길 82-14 (월평동)</t>
  </si>
  <si>
    <t>042-538-0071</t>
  </si>
  <si>
    <t>042-538-0073</t>
  </si>
  <si>
    <t>010-2494-5333</t>
  </si>
  <si>
    <t>2025-06-25</t>
  </si>
  <si>
    <t>21세기모터스검사장(주)</t>
  </si>
  <si>
    <t>4798100976</t>
  </si>
  <si>
    <t>H0069</t>
  </si>
  <si>
    <t>3122784384</t>
  </si>
  <si>
    <t>H0275</t>
  </si>
  <si>
    <t>31408</t>
  </si>
  <si>
    <t>제조업</t>
  </si>
  <si>
    <t>반도체장비 부품</t>
  </si>
  <si>
    <t>이도연</t>
  </si>
  <si>
    <t>010-5237-5761</t>
  </si>
  <si>
    <t>2024-06-10</t>
  </si>
  <si>
    <t>3122882821</t>
  </si>
  <si>
    <t>H0166</t>
  </si>
  <si>
    <t>31002</t>
  </si>
  <si>
    <t>반도체 세정 장비 케이스 제작</t>
  </si>
  <si>
    <t>2023-05-02</t>
  </si>
  <si>
    <t>3180150543</t>
  </si>
  <si>
    <t>H0032</t>
  </si>
  <si>
    <t>34328</t>
  </si>
  <si>
    <t>3123271675</t>
  </si>
  <si>
    <t>H0250</t>
  </si>
  <si>
    <t>31246</t>
  </si>
  <si>
    <t>10796</t>
  </si>
  <si>
    <t>건강 보조용 액화식품 제조업</t>
  </si>
  <si>
    <t>건강식품</t>
  </si>
  <si>
    <t>2024-04-01</t>
  </si>
  <si>
    <t>3128169949</t>
  </si>
  <si>
    <t>H0251</t>
  </si>
  <si>
    <t>31415</t>
  </si>
  <si>
    <t>16231</t>
  </si>
  <si>
    <t>목재 깔판류 및 기타 적재판 제조업</t>
  </si>
  <si>
    <t>목재 파렛트</t>
  </si>
  <si>
    <t>2024-04-03</t>
  </si>
  <si>
    <t>H0227</t>
  </si>
  <si>
    <t>17501</t>
  </si>
  <si>
    <t>경기도 안성시 양성면 이현배티길 42-12 (이현리)</t>
  </si>
  <si>
    <t>2023-11-12</t>
  </si>
  <si>
    <t>1310866049</t>
  </si>
  <si>
    <t>H0160</t>
  </si>
  <si>
    <t>18545</t>
  </si>
  <si>
    <t>25912</t>
  </si>
  <si>
    <t>금속 단조제품 제조업</t>
  </si>
  <si>
    <t>공주에덴요양병원</t>
  </si>
  <si>
    <t>3079036263</t>
  </si>
  <si>
    <t>H0005</t>
  </si>
  <si>
    <t>32529</t>
  </si>
  <si>
    <t>충청남도 공주시 치미마을길 4 (신관동)</t>
  </si>
  <si>
    <t>86105</t>
  </si>
  <si>
    <t>요양병원</t>
  </si>
  <si>
    <t>40</t>
  </si>
  <si>
    <t>전덕숙</t>
  </si>
  <si>
    <t>원무부장</t>
  </si>
  <si>
    <t>010-9413-4667</t>
  </si>
  <si>
    <t>2022-12-19</t>
  </si>
  <si>
    <t>3063170903</t>
  </si>
  <si>
    <t>H0135</t>
  </si>
  <si>
    <t>2023-03-15</t>
  </si>
  <si>
    <t>이승돈</t>
  </si>
  <si>
    <t>1248301818</t>
  </si>
  <si>
    <t>H0102</t>
  </si>
  <si>
    <t>55365</t>
  </si>
  <si>
    <t>전라북도 완주군 이서면 농생명로 166 (금평리, 국립농업과학원)</t>
  </si>
  <si>
    <t>73909</t>
  </si>
  <si>
    <t>그 외 기타 분류 안된 전문, 과학 및 기술 서비스업</t>
  </si>
  <si>
    <t>전문, 과학 및 기술 서비스</t>
  </si>
  <si>
    <t>1297</t>
  </si>
  <si>
    <t>2023-02-01</t>
  </si>
  <si>
    <t>국립농업과학원(별지)</t>
  </si>
  <si>
    <t>H0355</t>
  </si>
  <si>
    <t>2025-03-26</t>
  </si>
  <si>
    <t>국립축산과학원</t>
  </si>
  <si>
    <t>1248301711</t>
  </si>
  <si>
    <t>H0163</t>
  </si>
  <si>
    <t>전라북도 완주군 이서면 콩쥐팥쥐로 1500 (금평리, 국립축산과학원)</t>
  </si>
  <si>
    <t>70111</t>
  </si>
  <si>
    <t>물리, 화학 및 생물학 연구개발업</t>
  </si>
  <si>
    <t>6110</t>
  </si>
  <si>
    <t>광주지방고용노동청 전주지청</t>
  </si>
  <si>
    <t>축산시험연구</t>
  </si>
  <si>
    <t>315</t>
  </si>
  <si>
    <t>2023-04-26</t>
  </si>
  <si>
    <t>최완현</t>
  </si>
  <si>
    <t>1378210048</t>
  </si>
  <si>
    <t>H0260</t>
  </si>
  <si>
    <t>33662</t>
  </si>
  <si>
    <t>70119</t>
  </si>
  <si>
    <t>기타 자연과학 연구개발업</t>
  </si>
  <si>
    <t>자연개발 연구개발</t>
  </si>
  <si>
    <t>270</t>
  </si>
  <si>
    <t>2024-04-25</t>
  </si>
  <si>
    <t>그린자동차공업사</t>
  </si>
  <si>
    <t>3052115155</t>
  </si>
  <si>
    <t>H0105</t>
  </si>
  <si>
    <t>2023-02-09</t>
  </si>
  <si>
    <t>2878102958</t>
  </si>
  <si>
    <t>H0205</t>
  </si>
  <si>
    <t>31763</t>
  </si>
  <si>
    <t>김대석</t>
  </si>
  <si>
    <t>010-4763-2239</t>
  </si>
  <si>
    <t>2023-08-24</t>
  </si>
  <si>
    <t>5903100375</t>
  </si>
  <si>
    <t>H0035</t>
  </si>
  <si>
    <t>34378</t>
  </si>
  <si>
    <t>010-3174-1479</t>
  </si>
  <si>
    <t>최영식</t>
  </si>
  <si>
    <t>2148863000</t>
  </si>
  <si>
    <t>H0417</t>
  </si>
  <si>
    <t>31247</t>
  </si>
  <si>
    <t>충청남도 천안시 동남구 성남면 석곡3길 77-36 (석곡리)</t>
  </si>
  <si>
    <t>041-553-9956</t>
  </si>
  <si>
    <t>041-553-9957</t>
  </si>
  <si>
    <t>철근가공</t>
  </si>
  <si>
    <t>KSSTEELS@hometax.go.kr</t>
  </si>
  <si>
    <t>이용흠</t>
  </si>
  <si>
    <t>010-5357-9203</t>
  </si>
  <si>
    <t>2025-11-03</t>
  </si>
  <si>
    <t>나일라캐스트코리아 주식회사</t>
  </si>
  <si>
    <t>키스찰스토드</t>
  </si>
  <si>
    <t>2298602864</t>
  </si>
  <si>
    <t>H0343</t>
  </si>
  <si>
    <t>17712</t>
  </si>
  <si>
    <t>031-378-0830</t>
  </si>
  <si>
    <t>22249</t>
  </si>
  <si>
    <t>기타 기계ㆍ장비 조립용 플라스틱 제품 제조업</t>
  </si>
  <si>
    <t>폴리머</t>
  </si>
  <si>
    <t>Yena.Kim@nylacast.com</t>
  </si>
  <si>
    <t>김예나</t>
  </si>
  <si>
    <t>010-7605-0832</t>
  </si>
  <si>
    <t>2025-02-12</t>
  </si>
  <si>
    <t>나일라캐스트코리아 주식회사(번외)</t>
  </si>
  <si>
    <t>H0419</t>
  </si>
  <si>
    <t>2025-11-11</t>
  </si>
  <si>
    <t>남강종합건설 (주) 구석기 교육원 건립사업</t>
  </si>
  <si>
    <t>하명호</t>
  </si>
  <si>
    <t>6218143241</t>
  </si>
  <si>
    <t>H0421</t>
  </si>
  <si>
    <t>32591</t>
  </si>
  <si>
    <t>충청남도 공주시 석장리길 87 (석장리동)</t>
  </si>
  <si>
    <t>토목, 건축</t>
  </si>
  <si>
    <t>haho56@hanmail.net</t>
  </si>
  <si>
    <t>2025-12-01</t>
  </si>
  <si>
    <t>3058622015</t>
  </si>
  <si>
    <t>H0055</t>
  </si>
  <si>
    <t>042-282-1502</t>
  </si>
  <si>
    <t>신예순</t>
  </si>
  <si>
    <t>010-2680-9096</t>
  </si>
  <si>
    <t>H0062</t>
  </si>
  <si>
    <t>남영물류산업 (주) SEN2 FC Fresh Mezzanine 설치 공사</t>
  </si>
  <si>
    <t>남후식</t>
  </si>
  <si>
    <t>2048171256</t>
  </si>
  <si>
    <t>H0413</t>
  </si>
  <si>
    <t>13447</t>
  </si>
  <si>
    <t>경기도 성남시 분당구 탄천로 257 (야탑동)</t>
  </si>
  <si>
    <t>42202</t>
  </si>
  <si>
    <t>건물용 기계ㆍ장비 설치 공사업</t>
  </si>
  <si>
    <t>5160</t>
  </si>
  <si>
    <t>중부지방고용노동청 성남지청</t>
  </si>
  <si>
    <t>기타건설공사</t>
  </si>
  <si>
    <t>20</t>
  </si>
  <si>
    <t>ny6127@empas.com</t>
  </si>
  <si>
    <t>2025-10-28</t>
  </si>
  <si>
    <t>남영물류산업 (주) 쿠팡 CHA6 FC Mezzanine 설치 공사</t>
  </si>
  <si>
    <t>H0422</t>
  </si>
  <si>
    <t>2025-12-02</t>
  </si>
  <si>
    <t>남영물류산업 (주) 쿠팡 CHA8 B2F Mezzanine 제작 및 설치공사</t>
  </si>
  <si>
    <t>H0409</t>
  </si>
  <si>
    <t>31006</t>
  </si>
  <si>
    <t>충청남도 천안시 서북구 성환읍 대홍4길 15-5 (대홍리)</t>
  </si>
  <si>
    <t>2025-10-12</t>
  </si>
  <si>
    <t>6830602222</t>
  </si>
  <si>
    <t>H0122</t>
  </si>
  <si>
    <t>34699</t>
  </si>
  <si>
    <t>pqpq1230@hometax.go.kr</t>
  </si>
  <si>
    <t>2023-02-28</t>
  </si>
  <si>
    <t>1358553270</t>
  </si>
  <si>
    <t>H0199</t>
  </si>
  <si>
    <t>18384</t>
  </si>
  <si>
    <t>29193</t>
  </si>
  <si>
    <t>분사기 및 소화기 제조업</t>
  </si>
  <si>
    <t>소화설비, 불꽃감지기</t>
  </si>
  <si>
    <t>2023-08-03</t>
  </si>
  <si>
    <t>3122431299</t>
  </si>
  <si>
    <t>H0125</t>
  </si>
  <si>
    <t>가스라인(반도체 설비 부속품)</t>
  </si>
  <si>
    <t>2023-03-06</t>
  </si>
  <si>
    <t>3030524866</t>
  </si>
  <si>
    <t>H0028</t>
  </si>
  <si>
    <t>34358</t>
  </si>
  <si>
    <t>5263700094</t>
  </si>
  <si>
    <t>H0087</t>
  </si>
  <si>
    <t>이경민</t>
  </si>
  <si>
    <t>010-6347-5545</t>
  </si>
  <si>
    <t>뉴월드모터스</t>
  </si>
  <si>
    <t>1111269544</t>
  </si>
  <si>
    <t>H0202</t>
  </si>
  <si>
    <t>대전광역시 대덕구 아리랑로55번길 64 (신대동)</t>
  </si>
  <si>
    <t>지하2층</t>
  </si>
  <si>
    <t>042-936-3007</t>
  </si>
  <si>
    <t>042-931-3006</t>
  </si>
  <si>
    <t>2</t>
  </si>
  <si>
    <t>2023-08-09</t>
  </si>
  <si>
    <t>3121041602</t>
  </si>
  <si>
    <t>H0211</t>
  </si>
  <si>
    <t>31418</t>
  </si>
  <si>
    <t>041-542-8703</t>
  </si>
  <si>
    <t>2023-09-06</t>
  </si>
  <si>
    <t>3142451985</t>
  </si>
  <si>
    <t>H0225</t>
  </si>
  <si>
    <t>042-522-0869</t>
  </si>
  <si>
    <t>단양국유림관리소</t>
  </si>
  <si>
    <t>서상원</t>
  </si>
  <si>
    <t>3048303275</t>
  </si>
  <si>
    <t>H0375</t>
  </si>
  <si>
    <t>27010</t>
  </si>
  <si>
    <t>충청북도 단양군 단양읍 별곡6길 15 (별곡리, 단양국유림관리소)</t>
  </si>
  <si>
    <t>043-420-0312</t>
  </si>
  <si>
    <t>043-423-1256</t>
  </si>
  <si>
    <t>84119</t>
  </si>
  <si>
    <t>기타 일반 공공 행정</t>
  </si>
  <si>
    <t>7120</t>
  </si>
  <si>
    <t>대전지방고용노동청 충주지청</t>
  </si>
  <si>
    <t>산림관리</t>
  </si>
  <si>
    <t>2025-05-13</t>
  </si>
  <si>
    <t>3142217853</t>
  </si>
  <si>
    <t>H0118</t>
  </si>
  <si>
    <t>3691001493</t>
  </si>
  <si>
    <t>H0171</t>
  </si>
  <si>
    <t>34711</t>
  </si>
  <si>
    <t>2023-05-18</t>
  </si>
  <si>
    <t>대보에너지솔루션 주식회사 멧카 태안 태양광발전소 건설공사</t>
  </si>
  <si>
    <t>김상욱</t>
  </si>
  <si>
    <t>6678803166</t>
  </si>
  <si>
    <t>H0342</t>
  </si>
  <si>
    <t>32171</t>
  </si>
  <si>
    <t>충청남도 태안군 고남면 누동리 1587-11</t>
  </si>
  <si>
    <t>90</t>
  </si>
  <si>
    <t>김형준</t>
  </si>
  <si>
    <t>010-5588-6136</t>
  </si>
  <si>
    <t>2025-02-06</t>
  </si>
  <si>
    <t>3062971855</t>
  </si>
  <si>
    <t>H0020</t>
  </si>
  <si>
    <t>34364</t>
  </si>
  <si>
    <t>8</t>
  </si>
  <si>
    <t>3051899553</t>
  </si>
  <si>
    <t>H0021</t>
  </si>
  <si>
    <t>kilds0925@hanmail.net</t>
  </si>
  <si>
    <t>길덕순</t>
  </si>
  <si>
    <t>3142626215</t>
  </si>
  <si>
    <t>H0238</t>
  </si>
  <si>
    <t>35322</t>
  </si>
  <si>
    <t>대전광역시 서구 도산로181번길 21 (변동, 대원자동차공업사)</t>
  </si>
  <si>
    <t>dw1535@bill36524.com</t>
  </si>
  <si>
    <t>2024-02-22</t>
  </si>
  <si>
    <t>3140319409</t>
  </si>
  <si>
    <t>H0182</t>
  </si>
  <si>
    <t>30202</t>
  </si>
  <si>
    <t xml:space="preserve">자동차 구조 및 장치 변경업 </t>
  </si>
  <si>
    <t>차량탑제작수리</t>
  </si>
  <si>
    <t>010-5408-6004</t>
  </si>
  <si>
    <t>2023-06-02</t>
  </si>
  <si>
    <t>대청공업사</t>
  </si>
  <si>
    <t>송치만</t>
  </si>
  <si>
    <t>3060230973</t>
  </si>
  <si>
    <t>H0390</t>
  </si>
  <si>
    <t>34334</t>
  </si>
  <si>
    <t>대전광역시 대덕구 신탄진로 600 (상서동, 대청공업사)</t>
  </si>
  <si>
    <t>042-933-5100</t>
  </si>
  <si>
    <t>042-933-5020</t>
  </si>
  <si>
    <t>3142044036</t>
  </si>
  <si>
    <t>H0120</t>
  </si>
  <si>
    <t>34324</t>
  </si>
  <si>
    <t>8235000387</t>
  </si>
  <si>
    <t>H0039</t>
  </si>
  <si>
    <t>양지수</t>
  </si>
  <si>
    <t>4717000073</t>
  </si>
  <si>
    <t>H0106</t>
  </si>
  <si>
    <t>34977</t>
  </si>
  <si>
    <t>3052481428</t>
  </si>
  <si>
    <t>H0014</t>
  </si>
  <si>
    <t>34361</t>
  </si>
  <si>
    <t>khssi@daum.net</t>
  </si>
  <si>
    <t>3142901893</t>
  </si>
  <si>
    <t>H0095</t>
  </si>
  <si>
    <t>34927</t>
  </si>
  <si>
    <t>7941400586</t>
  </si>
  <si>
    <t>H0142</t>
  </si>
  <si>
    <t>86103</t>
  </si>
  <si>
    <t>치과병원</t>
  </si>
  <si>
    <t>의료, 치과용 의료 보조용장치</t>
  </si>
  <si>
    <t>김다겸</t>
  </si>
  <si>
    <t>더존앤테크 (주)</t>
  </si>
  <si>
    <t>이희연, 김해용</t>
  </si>
  <si>
    <t>3128183145</t>
  </si>
  <si>
    <t>H0362</t>
  </si>
  <si>
    <t>31000</t>
  </si>
  <si>
    <t>충청남도 천안시 서북구 성환읍 와우2길 102 (와룡리)</t>
  </si>
  <si>
    <t>041-582-5200</t>
  </si>
  <si>
    <t>031-582-5205</t>
  </si>
  <si>
    <t>25119</t>
  </si>
  <si>
    <t>기타 구조용 금속제품 제조업</t>
  </si>
  <si>
    <t>철망제품, 금속제울타리</t>
  </si>
  <si>
    <t>ssw3147@nate.com</t>
  </si>
  <si>
    <t>010-4506-4599</t>
  </si>
  <si>
    <t>2025-04-10</t>
  </si>
  <si>
    <t>3142472092</t>
  </si>
  <si>
    <t>H0031</t>
  </si>
  <si>
    <t>2248111500</t>
  </si>
  <si>
    <t>H0229</t>
  </si>
  <si>
    <t>331834</t>
  </si>
  <si>
    <t>041-563-6449</t>
  </si>
  <si>
    <t>041-567-6449</t>
  </si>
  <si>
    <t>기타 토목 시설물 건설업</t>
  </si>
  <si>
    <t>2023-11-15</t>
  </si>
  <si>
    <t>5554400256</t>
  </si>
  <si>
    <t>H0072</t>
  </si>
  <si>
    <t>6520601379</t>
  </si>
  <si>
    <t>H0066</t>
  </si>
  <si>
    <t>34675</t>
  </si>
  <si>
    <t>7585000517</t>
  </si>
  <si>
    <t>H0104</t>
  </si>
  <si>
    <t>대전광역시 대덕구 덕암로118번길 12(상서동)</t>
  </si>
  <si>
    <t>동아자동차기업 주식회사</t>
  </si>
  <si>
    <t>5678103213</t>
  </si>
  <si>
    <t>H0340</t>
  </si>
  <si>
    <t>대전광역시 대덕구 대화로50번길 96 (대화동, 동아자동차공업사)</t>
  </si>
  <si>
    <t>2025-01-14</t>
  </si>
  <si>
    <t>동아자동차기업(주)</t>
  </si>
  <si>
    <t>3058170701</t>
  </si>
  <si>
    <t>H0022</t>
  </si>
  <si>
    <t>동아하이테크 주식회사</t>
  </si>
  <si>
    <t>이우용, 이호일</t>
  </si>
  <si>
    <t>1268639422</t>
  </si>
  <si>
    <t>H0348</t>
  </si>
  <si>
    <t>12818</t>
  </si>
  <si>
    <t>경기도 광주시 도척면 방도길 8-35 (유정리)</t>
  </si>
  <si>
    <t>031-797-1003</t>
  </si>
  <si>
    <t>031-797-3001</t>
  </si>
  <si>
    <t>자동차 부품(레지스터)</t>
  </si>
  <si>
    <t>이용준</t>
  </si>
  <si>
    <t>010-8920-2263</t>
  </si>
  <si>
    <t>2025-03-07</t>
  </si>
  <si>
    <t>이우용, 조봉학</t>
  </si>
  <si>
    <t>H0288</t>
  </si>
  <si>
    <t>31009</t>
  </si>
  <si>
    <t>충청남도 천안시 서북구 성환읍 왕지1길 5 (율금리, 윤성테크)</t>
  </si>
  <si>
    <t>28121</t>
  </si>
  <si>
    <t>전기회로 개폐, 보호 장치 제조업</t>
  </si>
  <si>
    <t>브레이크</t>
  </si>
  <si>
    <t>2024-07-15</t>
  </si>
  <si>
    <t>동우건설 주식회사 천안 제2산업단지 재생사업</t>
  </si>
  <si>
    <t>김민환</t>
  </si>
  <si>
    <t>3128118552</t>
  </si>
  <si>
    <t>H0305</t>
  </si>
  <si>
    <t>31075</t>
  </si>
  <si>
    <t>충청남도 천안시 서북구 2공단6길 18 (차암동)</t>
  </si>
  <si>
    <t>041-543-9595</t>
  </si>
  <si>
    <t>0507-0319-4357</t>
  </si>
  <si>
    <t>19</t>
  </si>
  <si>
    <t>thewin82@naver.com, dwcc1563@hanmail.net</t>
  </si>
  <si>
    <t>2024-10-16</t>
  </si>
  <si>
    <t>6294700811</t>
  </si>
  <si>
    <t>H0196</t>
  </si>
  <si>
    <t>34327</t>
  </si>
  <si>
    <t>황선희</t>
  </si>
  <si>
    <t>010-9989-4864</t>
  </si>
  <si>
    <t>2023-07-12</t>
  </si>
  <si>
    <t>두산판금</t>
  </si>
  <si>
    <t>주명구</t>
  </si>
  <si>
    <t>1340746934</t>
  </si>
  <si>
    <t>H0400</t>
  </si>
  <si>
    <t>15101</t>
  </si>
  <si>
    <t>경기도 시흥시 공단3대로 153 (정왕동)</t>
  </si>
  <si>
    <t>25991</t>
  </si>
  <si>
    <t>금속 캔 및 기타 포장용기 제조업</t>
  </si>
  <si>
    <t>소방기구, 철물</t>
  </si>
  <si>
    <t>3052331936</t>
  </si>
  <si>
    <t>H0013</t>
  </si>
  <si>
    <t>드림테크정보통신주식회사 천안 스마트그린산단 통합관제센터 지능형CCTV 기초설비 구축</t>
  </si>
  <si>
    <t>구철회</t>
  </si>
  <si>
    <t>2018159549</t>
  </si>
  <si>
    <t>H0378</t>
  </si>
  <si>
    <t>31177</t>
  </si>
  <si>
    <t>충청남도 천안시 동남구 신촌로 24, 5층 5004호 (신방동)</t>
  </si>
  <si>
    <t>041-571-9426</t>
  </si>
  <si>
    <t>041-577-2728</t>
  </si>
  <si>
    <t>42321</t>
  </si>
  <si>
    <t>일반 통신 공사업</t>
  </si>
  <si>
    <t>정보통신장비설치</t>
  </si>
  <si>
    <t>dbswltnekd3@naver.com</t>
  </si>
  <si>
    <t>2025-05-20</t>
  </si>
  <si>
    <t>1148116377</t>
  </si>
  <si>
    <t>H0231</t>
  </si>
  <si>
    <t>04424</t>
  </si>
  <si>
    <t>2030</t>
  </si>
  <si>
    <t>서울지방고용노동청 서부지청</t>
  </si>
  <si>
    <t>200</t>
  </si>
  <si>
    <t>2023-11-22</t>
  </si>
  <si>
    <t>H0168</t>
  </si>
  <si>
    <t>34</t>
  </si>
  <si>
    <t>롯데이노베이트(주) 대전CDC 자동화설비 구축 공사</t>
  </si>
  <si>
    <t>김경엽</t>
  </si>
  <si>
    <t>6878100785</t>
  </si>
  <si>
    <t>H0291</t>
  </si>
  <si>
    <t>34303</t>
  </si>
  <si>
    <t>대전광역시 대덕구 문평서로 57 (문평동, 롯데칠성음료(주))</t>
  </si>
  <si>
    <t>자동화설비 구축 공사</t>
  </si>
  <si>
    <t>jihyun-park@lotte.net</t>
  </si>
  <si>
    <t>박지현</t>
  </si>
  <si>
    <t>안전관리</t>
  </si>
  <si>
    <t>010-4921-9944</t>
  </si>
  <si>
    <t>2024-08-11</t>
  </si>
  <si>
    <t>3058137925</t>
  </si>
  <si>
    <t>H0030</t>
  </si>
  <si>
    <t>4401900059</t>
  </si>
  <si>
    <t>H0038</t>
  </si>
  <si>
    <t>3148641578</t>
  </si>
  <si>
    <t>H0076</t>
  </si>
  <si>
    <t>3052587486</t>
  </si>
  <si>
    <t>H0043</t>
  </si>
  <si>
    <t>박원</t>
  </si>
  <si>
    <t>010-4756-6725</t>
  </si>
  <si>
    <t>3142222133</t>
  </si>
  <si>
    <t>H0094</t>
  </si>
  <si>
    <t>34210</t>
  </si>
  <si>
    <t>010-5401-4376</t>
  </si>
  <si>
    <t>3052862491</t>
  </si>
  <si>
    <t>H0175</t>
  </si>
  <si>
    <t>대전광역시 대덕구 대화로52번안길 40 (대화동)</t>
  </si>
  <si>
    <t>모든모터스(Motors)</t>
  </si>
  <si>
    <t>8622600621</t>
  </si>
  <si>
    <t>H0070</t>
  </si>
  <si>
    <t>대전광역시 서구 도산로 171 (변동)</t>
  </si>
  <si>
    <t>3123024260</t>
  </si>
  <si>
    <t>H0164</t>
  </si>
  <si>
    <t>31245</t>
  </si>
  <si>
    <t>충청남도 천안시 동남구 성남면 신사대화로 387 (대화리, 우성우드)</t>
  </si>
  <si>
    <t>전자부품(와이어)</t>
  </si>
  <si>
    <t>2023-04-27</t>
  </si>
  <si>
    <t>1022667006</t>
  </si>
  <si>
    <t>H0029</t>
  </si>
  <si>
    <t>010-2237-1499</t>
  </si>
  <si>
    <t>바른소방(주) CHA6 Ph2 소방설비 설치공사</t>
  </si>
  <si>
    <t>이준범</t>
  </si>
  <si>
    <t>4358600457</t>
  </si>
  <si>
    <t>H0423</t>
  </si>
  <si>
    <t>42205</t>
  </si>
  <si>
    <t>소방시설 공사업</t>
  </si>
  <si>
    <t>전문소방시설공사</t>
  </si>
  <si>
    <t>sobang4441@hanmail.net</t>
  </si>
  <si>
    <t>바쿠우스 주식회사</t>
  </si>
  <si>
    <t>오세민</t>
  </si>
  <si>
    <t>8428701893</t>
  </si>
  <si>
    <t>H0351</t>
  </si>
  <si>
    <t>충청남도 천안시 동남구 풍세면 하도1길 55-41 (용정리)</t>
  </si>
  <si>
    <t>041-567-3608</t>
  </si>
  <si>
    <t>0504-093-4028</t>
  </si>
  <si>
    <t>34019</t>
  </si>
  <si>
    <t>기타 일반 기계 및 장비 수리업</t>
  </si>
  <si>
    <t>진공펌프 수리</t>
  </si>
  <si>
    <t>v4we11@naver.com</t>
  </si>
  <si>
    <t>이명규</t>
  </si>
  <si>
    <t>010-4708-4028</t>
  </si>
  <si>
    <t>2025-03-18</t>
  </si>
  <si>
    <t>범일건설(주) 명인제약(주) 발안2공장 고형제동 증축공사</t>
  </si>
  <si>
    <t>설병덕</t>
  </si>
  <si>
    <t>2148678417</t>
  </si>
  <si>
    <t>H0406</t>
  </si>
  <si>
    <t>18608</t>
  </si>
  <si>
    <t>경기도 화성시 향남읍 제약단지로 50 (하길리)</t>
  </si>
  <si>
    <t>bumil13@hanmail.net</t>
  </si>
  <si>
    <t>손기호</t>
  </si>
  <si>
    <t>010-5237-7921</t>
  </si>
  <si>
    <t>2025-09-17</t>
  </si>
  <si>
    <t>범일건설(주) 휴먼마이크로바이옴 상용화센터 신축공사</t>
  </si>
  <si>
    <t>H0367</t>
  </si>
  <si>
    <t>31462</t>
  </si>
  <si>
    <t>충청남도 아산시 배방읍 이순신대로 813-26 (장재리)</t>
  </si>
  <si>
    <t>2025-04-23</t>
  </si>
  <si>
    <t>벧엘금속</t>
  </si>
  <si>
    <t>오근환 외 1명</t>
  </si>
  <si>
    <t>3060278109</t>
  </si>
  <si>
    <t>H0290</t>
  </si>
  <si>
    <t>34376</t>
  </si>
  <si>
    <t>대전광역시 대덕구 대화로234번길 14 (대화동)</t>
  </si>
  <si>
    <t>042-625-1521</t>
  </si>
  <si>
    <t>042-622-5726</t>
  </si>
  <si>
    <t>25922</t>
  </si>
  <si>
    <t>도금업</t>
  </si>
  <si>
    <t>표면처리</t>
  </si>
  <si>
    <t>dh15222@naver.com</t>
  </si>
  <si>
    <t>오근환</t>
  </si>
  <si>
    <t>010-8818-6531</t>
  </si>
  <si>
    <t>2024-08-06</t>
  </si>
  <si>
    <t>보은국유림관리소</t>
  </si>
  <si>
    <t>송광헌</t>
  </si>
  <si>
    <t>3028303279</t>
  </si>
  <si>
    <t>H0374</t>
  </si>
  <si>
    <t>28946</t>
  </si>
  <si>
    <t>충청북도 보은군 보은읍 장신로 46 (장신리, 보은국유림관리소)</t>
  </si>
  <si>
    <t>043-540-7013</t>
  </si>
  <si>
    <t>043-540-7020</t>
  </si>
  <si>
    <t>5172500893</t>
  </si>
  <si>
    <t>H0025</t>
  </si>
  <si>
    <t>대전광역시 대덕구 상서당1길 22-4(상서동)</t>
  </si>
  <si>
    <t>010-9599-3732</t>
  </si>
  <si>
    <t>부여국유림관리소</t>
  </si>
  <si>
    <t>이재수</t>
  </si>
  <si>
    <t>3088303622</t>
  </si>
  <si>
    <t>H0376</t>
  </si>
  <si>
    <t>33161</t>
  </si>
  <si>
    <t>충청남도 부여군 부여읍 능안로 8 (능산리, 부여국유림관리소)</t>
  </si>
  <si>
    <t>041-830-5012</t>
  </si>
  <si>
    <t>041-835-1974</t>
  </si>
  <si>
    <t>73</t>
  </si>
  <si>
    <t>빛나는자동차공업사 주식회사</t>
  </si>
  <si>
    <t>3148174206</t>
  </si>
  <si>
    <t>H0188</t>
  </si>
  <si>
    <t>35300</t>
  </si>
  <si>
    <t>24</t>
  </si>
  <si>
    <t>bm5239301@bill36524.com</t>
  </si>
  <si>
    <t>김이기</t>
  </si>
  <si>
    <t>010-5408-9301</t>
  </si>
  <si>
    <t>3128218355</t>
  </si>
  <si>
    <t>H0207</t>
  </si>
  <si>
    <t>74100</t>
  </si>
  <si>
    <t>사업시설 유지ㆍ관리 서비스업</t>
  </si>
  <si>
    <t>시설관리</t>
  </si>
  <si>
    <t>ca5sandan@hometax.go.kt</t>
  </si>
  <si>
    <t>010-3222-6171</t>
  </si>
  <si>
    <t>2023-08-29</t>
  </si>
  <si>
    <t>4262900218</t>
  </si>
  <si>
    <t>H0058</t>
  </si>
  <si>
    <t>snmts5048@hanmail.net</t>
  </si>
  <si>
    <t>삼덕시스템(주)</t>
  </si>
  <si>
    <t>이동재</t>
  </si>
  <si>
    <t>1398144571</t>
  </si>
  <si>
    <t>H0360</t>
  </si>
  <si>
    <t>충청남도 아산시 음봉면 스마트산단1로 29 (산동리)</t>
  </si>
  <si>
    <t>25924</t>
  </si>
  <si>
    <t>절삭가공 및 유사처리업</t>
  </si>
  <si>
    <t>2025-04-07</t>
  </si>
  <si>
    <t>7382500675</t>
  </si>
  <si>
    <t>H0061</t>
  </si>
  <si>
    <t>삼성이앤에이(주) 천안단지 마감공사 C-PJT 도급공사(SECL)</t>
  </si>
  <si>
    <t>남궁홍</t>
  </si>
  <si>
    <t>1208156184</t>
  </si>
  <si>
    <t>H0333</t>
  </si>
  <si>
    <t>31094</t>
  </si>
  <si>
    <t>충청남도 천안시 서북구 백석공단1로 111 (백석동)</t>
  </si>
  <si>
    <t>산업 생산시설 종합 건설업</t>
  </si>
  <si>
    <t>ssuyeon.lee@samsung.com</t>
  </si>
  <si>
    <t>김세은</t>
  </si>
  <si>
    <t>010-7344-7649</t>
  </si>
  <si>
    <t>2024-12-13</t>
  </si>
  <si>
    <t>삼영순화 (주)</t>
  </si>
  <si>
    <t>권정</t>
  </si>
  <si>
    <t>2208107829</t>
  </si>
  <si>
    <t>H0309</t>
  </si>
  <si>
    <t>충청남도 천안시 동남구 성남면 5산단1로 22 (대화리)</t>
  </si>
  <si>
    <t>041-520-8059</t>
  </si>
  <si>
    <t>041-520-8069</t>
  </si>
  <si>
    <t>20129</t>
  </si>
  <si>
    <t>기타 기초 무기 화학물질 제조업</t>
  </si>
  <si>
    <t>과산화수소정제</t>
  </si>
  <si>
    <t>105</t>
  </si>
  <si>
    <t>gjmoon@sypchem.co.kr</t>
  </si>
  <si>
    <t>문건주</t>
  </si>
  <si>
    <t>010-3802-2977</t>
  </si>
  <si>
    <t>2024-10-24</t>
  </si>
  <si>
    <t>3068131720</t>
  </si>
  <si>
    <t>H0112</t>
  </si>
  <si>
    <t>34370</t>
  </si>
  <si>
    <t>2023-02-16</t>
  </si>
  <si>
    <t>3051765342</t>
  </si>
  <si>
    <t>H0132</t>
  </si>
  <si>
    <t>34712</t>
  </si>
  <si>
    <t>2023-03-13</t>
  </si>
  <si>
    <t>삼정종합건설(주) 금강홍수통제소 청사 건립사업</t>
  </si>
  <si>
    <t>홍창성</t>
  </si>
  <si>
    <t>3128157803</t>
  </si>
  <si>
    <t>H0428</t>
  </si>
  <si>
    <t>32595</t>
  </si>
  <si>
    <t>충청남도 공주시 금벽로 551(신광동)</t>
  </si>
  <si>
    <t>2025-12-29</t>
  </si>
  <si>
    <t>삼진종합건설(주)</t>
  </si>
  <si>
    <t>1248164240</t>
  </si>
  <si>
    <t>H0224</t>
  </si>
  <si>
    <t>336857</t>
  </si>
  <si>
    <t>2023-11-08</t>
  </si>
  <si>
    <t>서대종합건설 주식회사 홍성군 자연장지 조성사업</t>
  </si>
  <si>
    <t>정해천</t>
  </si>
  <si>
    <t>3138102242</t>
  </si>
  <si>
    <t>H0418</t>
  </si>
  <si>
    <t>32200</t>
  </si>
  <si>
    <t>충청남도 홍성군 갈산면 갈산서길170번길 109-60 (부기리)</t>
  </si>
  <si>
    <t>041-935-0051</t>
  </si>
  <si>
    <t>041-936-5279</t>
  </si>
  <si>
    <t>2025-11-10</t>
  </si>
  <si>
    <t>3108106064</t>
  </si>
  <si>
    <t>H0184</t>
  </si>
  <si>
    <t>31045</t>
  </si>
  <si>
    <t>2023-06-22</t>
  </si>
  <si>
    <t>서울교통공사</t>
  </si>
  <si>
    <t>H0233</t>
  </si>
  <si>
    <t>2023-12-04</t>
  </si>
  <si>
    <t>서울교통공사-별지</t>
  </si>
  <si>
    <t>H0234</t>
  </si>
  <si>
    <t>서울시설공단</t>
  </si>
  <si>
    <t>한국영</t>
  </si>
  <si>
    <t>2068204293</t>
  </si>
  <si>
    <t>H0311</t>
  </si>
  <si>
    <t>04704</t>
  </si>
  <si>
    <t>서울특별시 성동구 청계천로 540 (마장동, 서울시설공단)</t>
  </si>
  <si>
    <t>02-2290-6571</t>
  </si>
  <si>
    <t>02-2290-7198</t>
  </si>
  <si>
    <t>52914</t>
  </si>
  <si>
    <t>도로 및 관련시설 운영업</t>
  </si>
  <si>
    <t>2020</t>
  </si>
  <si>
    <t>서울지방고용노동청 동부지청</t>
  </si>
  <si>
    <t>2024-11-07</t>
  </si>
  <si>
    <t>서울시설공단 공동구관리처</t>
  </si>
  <si>
    <t>H0314</t>
  </si>
  <si>
    <t>03914</t>
  </si>
  <si>
    <t>서울특별시 마포구 월드컵북로 299, 2층 (상암동, 상암공동구관리동)</t>
  </si>
  <si>
    <t>서울시설공단 서울어린이대공원</t>
  </si>
  <si>
    <t>H0312</t>
  </si>
  <si>
    <t>04991</t>
  </si>
  <si>
    <t>서울특별시 광진구 능동로 216 (능동, 어린이대공원)</t>
  </si>
  <si>
    <t>90231</t>
  </si>
  <si>
    <t>식물원 및 동물원 운영업</t>
  </si>
  <si>
    <t>서울시설공단 추모시설운영처</t>
  </si>
  <si>
    <t>H0313</t>
  </si>
  <si>
    <t>06805</t>
  </si>
  <si>
    <t>서울특별시 서초구 양재대로12길 74 (원지동, 서울추모공원)</t>
  </si>
  <si>
    <t>96921</t>
  </si>
  <si>
    <t>장례식장 및 장의관련 서비스업</t>
  </si>
  <si>
    <t>추모시설 운영</t>
  </si>
  <si>
    <t>3053255662</t>
  </si>
  <si>
    <t>H0017</t>
  </si>
  <si>
    <t>3128525589</t>
  </si>
  <si>
    <t>H0169</t>
  </si>
  <si>
    <t>29142</t>
  </si>
  <si>
    <t>기어 및 동력전달장치 제조업</t>
  </si>
  <si>
    <t>굴삭기, 로더</t>
  </si>
  <si>
    <t>110</t>
  </si>
  <si>
    <t>2023-05-10</t>
  </si>
  <si>
    <t>3128604790</t>
  </si>
  <si>
    <t>H0177</t>
  </si>
  <si>
    <t>충청남도 천안시 동남구 성남면 신사운전길 199 (신사리, 선진)</t>
  </si>
  <si>
    <t>041-529-2877</t>
  </si>
  <si>
    <t>모터 감속기</t>
  </si>
  <si>
    <t>78</t>
  </si>
  <si>
    <t>2023-05-25</t>
  </si>
  <si>
    <t>성빈EBS</t>
  </si>
  <si>
    <t>김민국</t>
  </si>
  <si>
    <t>2937700507</t>
  </si>
  <si>
    <t>H0397</t>
  </si>
  <si>
    <t>31544</t>
  </si>
  <si>
    <t>충청남도 아산시 신창면 학성로 102 (궁화리)</t>
  </si>
  <si>
    <t>041-542-9363</t>
  </si>
  <si>
    <t>041-543-9363</t>
  </si>
  <si>
    <t>25923</t>
  </si>
  <si>
    <t>도장 및 기타 피막처리업</t>
  </si>
  <si>
    <t>분체도장</t>
  </si>
  <si>
    <t>sbebs@naver.com</t>
  </si>
  <si>
    <t>010-8299-9363</t>
  </si>
  <si>
    <t>2025-07-28</t>
  </si>
  <si>
    <t>성연테크</t>
  </si>
  <si>
    <t>정현수</t>
  </si>
  <si>
    <t>5454000396</t>
  </si>
  <si>
    <t>H0320</t>
  </si>
  <si>
    <t>충청남도 천안시 서북구 백석공단3길 66 (백석동)</t>
  </si>
  <si>
    <t>041-578-3766</t>
  </si>
  <si>
    <t>041-578-3767</t>
  </si>
  <si>
    <t>28302</t>
  </si>
  <si>
    <t>기타 절연선 및 케이블 제조업</t>
  </si>
  <si>
    <t>케이블 제작, 전기전자판넬 제작</t>
  </si>
  <si>
    <t>hjkang@sungyeon.net</t>
  </si>
  <si>
    <t>2024-11-28</t>
  </si>
  <si>
    <t>4178133090</t>
  </si>
  <si>
    <t>H0137</t>
  </si>
  <si>
    <t>31702</t>
  </si>
  <si>
    <t>도장 및 기타 피막 처리업</t>
  </si>
  <si>
    <t>석유화학플랜트</t>
  </si>
  <si>
    <t>2023-03-16</t>
  </si>
  <si>
    <t>최영진</t>
  </si>
  <si>
    <t>6108161666</t>
  </si>
  <si>
    <t>H0429</t>
  </si>
  <si>
    <t>24341</t>
  </si>
  <si>
    <t>강원특별자치도 춘천시 강원대학길 1 (효자동)</t>
  </si>
  <si>
    <t>4011261649</t>
  </si>
  <si>
    <t>H0041</t>
  </si>
  <si>
    <t>2212564297</t>
  </si>
  <si>
    <t>H0273</t>
  </si>
  <si>
    <t>대전광역시 대덕구 신탄진로583번길 10 (상서동, 선진자동차공업사)</t>
  </si>
  <si>
    <t>042-637-1357</t>
  </si>
  <si>
    <t>2024-06-05</t>
  </si>
  <si>
    <t>세종종합자동차정비공업사</t>
  </si>
  <si>
    <t>김윤환</t>
  </si>
  <si>
    <t>4705100652</t>
  </si>
  <si>
    <t>H0361</t>
  </si>
  <si>
    <t>042-628-9933</t>
  </si>
  <si>
    <t>042-628-9934</t>
  </si>
  <si>
    <t>ghks9933@naver.com</t>
  </si>
  <si>
    <t>안도국</t>
  </si>
  <si>
    <t>010-2226-6494</t>
  </si>
  <si>
    <t>4628602229</t>
  </si>
  <si>
    <t>H0194</t>
  </si>
  <si>
    <t>31008</t>
  </si>
  <si>
    <t>충청남도 천안시 서북구 성환읍 왕지1길 156-7 (송덕리)</t>
  </si>
  <si>
    <t>전기차 배터리셀 패드</t>
  </si>
  <si>
    <t>2023-07-10</t>
  </si>
  <si>
    <t>스타모터스</t>
  </si>
  <si>
    <t>주영승외 1명</t>
  </si>
  <si>
    <t>8593101477</t>
  </si>
  <si>
    <t>H0297</t>
  </si>
  <si>
    <t xml:space="preserve">대전광역시 대덕구 신탄진로 588 </t>
  </si>
  <si>
    <t>070-4647-1691</t>
  </si>
  <si>
    <t>070-4833-7667</t>
  </si>
  <si>
    <t>starmotors7666@naver.com</t>
  </si>
  <si>
    <t>주영승</t>
  </si>
  <si>
    <t>010-5766-7666</t>
  </si>
  <si>
    <t>2024-09-10</t>
  </si>
  <si>
    <t>4162593328</t>
  </si>
  <si>
    <t>H0258</t>
  </si>
  <si>
    <t>대전광역시 대덕구 대화로 16 , 지하층(대화동)</t>
  </si>
  <si>
    <t>2024-04-12</t>
  </si>
  <si>
    <t>박영미,장재완</t>
  </si>
  <si>
    <t>3148155534</t>
  </si>
  <si>
    <t>H0086</t>
  </si>
  <si>
    <t>34229</t>
  </si>
  <si>
    <t>3140169550</t>
  </si>
  <si>
    <t>H0010</t>
  </si>
  <si>
    <t>34442</t>
  </si>
  <si>
    <t>3118204843</t>
  </si>
  <si>
    <t>H0221</t>
  </si>
  <si>
    <t>31801</t>
  </si>
  <si>
    <t>85699</t>
  </si>
  <si>
    <t>그 외 기타 분류 안된 교육기관</t>
  </si>
  <si>
    <t>장비활용 및 교육</t>
  </si>
  <si>
    <t>2023-10-16</t>
  </si>
  <si>
    <t>1790302528</t>
  </si>
  <si>
    <t>H0257</t>
  </si>
  <si>
    <t>차량 수리 및 도장업</t>
  </si>
  <si>
    <t>violet740@naver.com</t>
  </si>
  <si>
    <t>성윤숙</t>
  </si>
  <si>
    <t>010-3405-1500</t>
  </si>
  <si>
    <t>2158608568</t>
  </si>
  <si>
    <t>H0193</t>
  </si>
  <si>
    <t>13112</t>
  </si>
  <si>
    <t>42500</t>
  </si>
  <si>
    <t>시설물 유지관리 공사업</t>
  </si>
  <si>
    <t>시설물 유지 보수</t>
  </si>
  <si>
    <t>이경승</t>
  </si>
  <si>
    <t>010-6245-0994</t>
  </si>
  <si>
    <t>2023-07-06</t>
  </si>
  <si>
    <t>3142266015</t>
  </si>
  <si>
    <t>H0195</t>
  </si>
  <si>
    <t>신호종합건설(주) 예당호반 문화마당 조성사업</t>
  </si>
  <si>
    <t>신호철</t>
  </si>
  <si>
    <t>1428118313</t>
  </si>
  <si>
    <t>H0315</t>
  </si>
  <si>
    <t>32447</t>
  </si>
  <si>
    <t>충청남도 예산군 응봉면 예당관광로 163 (후사리)</t>
  </si>
  <si>
    <t>sin582@naver.com</t>
  </si>
  <si>
    <t>2024-11-13</t>
  </si>
  <si>
    <t>5068170003</t>
  </si>
  <si>
    <t>H0261</t>
  </si>
  <si>
    <t>31056</t>
  </si>
  <si>
    <t>건설, 건축</t>
  </si>
  <si>
    <t>010-5136-2272</t>
  </si>
  <si>
    <t>2024-04-30</t>
  </si>
  <si>
    <t>1298147173</t>
  </si>
  <si>
    <t>H0230</t>
  </si>
  <si>
    <t>13229</t>
  </si>
  <si>
    <t>10749</t>
  </si>
  <si>
    <t>기타 식품 첨가물 제조업</t>
  </si>
  <si>
    <t>향료</t>
  </si>
  <si>
    <t>48</t>
  </si>
  <si>
    <t>아산모터스</t>
  </si>
  <si>
    <t>6912101853</t>
  </si>
  <si>
    <t>H0239</t>
  </si>
  <si>
    <t>31509</t>
  </si>
  <si>
    <t>2024-02-26</t>
  </si>
  <si>
    <t>3128137637</t>
  </si>
  <si>
    <t>H0149</t>
  </si>
  <si>
    <t>충청남도 아산시 선장면 학성로122번길 94</t>
  </si>
  <si>
    <t>17101</t>
  </si>
  <si>
    <t>펄프 제조업</t>
  </si>
  <si>
    <t>화장지, 플라스틱 용기 등</t>
  </si>
  <si>
    <t>아산현대서비스 주식회사</t>
  </si>
  <si>
    <t>4488600924</t>
  </si>
  <si>
    <t>H0240</t>
  </si>
  <si>
    <t>31476</t>
  </si>
  <si>
    <t>자동차 수리 및 도장업</t>
  </si>
  <si>
    <t>7390501913</t>
  </si>
  <si>
    <t>H0083</t>
  </si>
  <si>
    <t>34151</t>
  </si>
  <si>
    <t>3053178464</t>
  </si>
  <si>
    <t>H0099</t>
  </si>
  <si>
    <t>3052599003</t>
  </si>
  <si>
    <t>H0012</t>
  </si>
  <si>
    <t>34362</t>
  </si>
  <si>
    <t>김현숙</t>
  </si>
  <si>
    <t>010-7449-1204</t>
  </si>
  <si>
    <t>5869300879</t>
  </si>
  <si>
    <t>H0117</t>
  </si>
  <si>
    <t>31163</t>
  </si>
  <si>
    <t>27191</t>
  </si>
  <si>
    <t>치과용 기기 제조업</t>
  </si>
  <si>
    <t>치과 기공물</t>
  </si>
  <si>
    <t>1318636918</t>
  </si>
  <si>
    <t>H0228</t>
  </si>
  <si>
    <t>55313</t>
  </si>
  <si>
    <t>33999</t>
  </si>
  <si>
    <t>그 외 기타 달리 분류되지 않은 제품 제조업</t>
  </si>
  <si>
    <t>배터리분리막</t>
  </si>
  <si>
    <t>2023-11-14</t>
  </si>
  <si>
    <t>3148605849</t>
  </si>
  <si>
    <t>H0073</t>
  </si>
  <si>
    <t>에스엠상선(주)건설부문 공주월송지구 B-4BL 주택건설</t>
  </si>
  <si>
    <t>1078549859</t>
  </si>
  <si>
    <t>H0272</t>
  </si>
  <si>
    <t>32594</t>
  </si>
  <si>
    <t>건설업</t>
  </si>
  <si>
    <t>1168107777</t>
  </si>
  <si>
    <t>H0243</t>
  </si>
  <si>
    <t>2024-03-14</t>
  </si>
  <si>
    <t>H0009</t>
  </si>
  <si>
    <t>30003</t>
  </si>
  <si>
    <t>세종특별자치시 전의면 산단길 21-171 (관정리)</t>
  </si>
  <si>
    <t>산업설비공사</t>
  </si>
  <si>
    <t>가스공급시설</t>
  </si>
  <si>
    <t>2023-01-04</t>
  </si>
  <si>
    <t>김기웅</t>
  </si>
  <si>
    <t>H0386</t>
  </si>
  <si>
    <t>44995</t>
  </si>
  <si>
    <t>울산광역시 울주군 온산읍 산암로 213 (산암리)</t>
  </si>
  <si>
    <t>3120</t>
  </si>
  <si>
    <t>부산지방고용노동청 울산지청</t>
  </si>
  <si>
    <t>103</t>
  </si>
  <si>
    <t>2025-06-13</t>
  </si>
  <si>
    <t>에이에스(AS)모터스</t>
  </si>
  <si>
    <t>2391001800</t>
  </si>
  <si>
    <t>H0136</t>
  </si>
  <si>
    <t>936-3388</t>
  </si>
  <si>
    <t>darkox0063@naver.com</t>
  </si>
  <si>
    <t>김근영</t>
  </si>
  <si>
    <t>010-3440-3583</t>
  </si>
  <si>
    <t>에이치디씨현대산업개발 주식회사 고속국도 제32호 인주 염치 1공구</t>
  </si>
  <si>
    <t>최익훈, 조태제, 김회언</t>
  </si>
  <si>
    <t>3348600815</t>
  </si>
  <si>
    <t>H0359</t>
  </si>
  <si>
    <t>31431</t>
  </si>
  <si>
    <t>충청남도 아산시 영인면 신현로 58 (신현리)</t>
  </si>
  <si>
    <t>041-549-7580</t>
  </si>
  <si>
    <t>041-549-7581</t>
  </si>
  <si>
    <t>41221</t>
  </si>
  <si>
    <t>도로 건설업</t>
  </si>
  <si>
    <t>도로, 교량, 터널 건설</t>
  </si>
  <si>
    <t>118</t>
  </si>
  <si>
    <t>2807011@hdc-dvp.com</t>
  </si>
  <si>
    <t>유다은</t>
  </si>
  <si>
    <t>010-7734-6601</t>
  </si>
  <si>
    <t>2025-04-04</t>
  </si>
  <si>
    <t>에이치디씨현대산업개발 주식회사 당진천안선 터널소방시설공사</t>
  </si>
  <si>
    <t>정경구, 조태제</t>
  </si>
  <si>
    <t>H0398</t>
  </si>
  <si>
    <t>31424</t>
  </si>
  <si>
    <t>충청남도 아산시 영인면 토정로 148 (역리)</t>
  </si>
  <si>
    <t>041-543-6998</t>
  </si>
  <si>
    <t>041-543-6997</t>
  </si>
  <si>
    <t>소방시설</t>
  </si>
  <si>
    <t>R1053ctdi@hdc-dvp.com</t>
  </si>
  <si>
    <t>2025-07-31</t>
  </si>
  <si>
    <t>에이치디현대삼호 주식회사 보령발전본부 저탄장 옥내화 건설사업</t>
  </si>
  <si>
    <t>신현대</t>
  </si>
  <si>
    <t>4118119799</t>
  </si>
  <si>
    <t>H0179</t>
  </si>
  <si>
    <t>148</t>
  </si>
  <si>
    <t>2023-05-31</t>
  </si>
  <si>
    <t>에이치에스(HS)모터스</t>
  </si>
  <si>
    <t>2211908993</t>
  </si>
  <si>
    <t>H0245</t>
  </si>
  <si>
    <t>지하1층</t>
  </si>
  <si>
    <t>hs-motors6936@daum.net</t>
  </si>
  <si>
    <t>010-7912-6936</t>
  </si>
  <si>
    <t>2024-03-19</t>
  </si>
  <si>
    <t>엠케이에스코리아 유한회사</t>
  </si>
  <si>
    <t>이윤환</t>
  </si>
  <si>
    <t>2298105769</t>
  </si>
  <si>
    <t>H0392</t>
  </si>
  <si>
    <t>17086</t>
  </si>
  <si>
    <t>경기도 용인시 기흥구 원고매로 12 (고매동)</t>
  </si>
  <si>
    <t>031-8021-1320</t>
  </si>
  <si>
    <t>031-8005-9324</t>
  </si>
  <si>
    <t>297</t>
  </si>
  <si>
    <t>Jiseon.kim@mks.com</t>
  </si>
  <si>
    <t>김지선</t>
  </si>
  <si>
    <t>2025-06-30</t>
  </si>
  <si>
    <t>오다금속 주식회사</t>
  </si>
  <si>
    <t>7328701183</t>
  </si>
  <si>
    <t>H0253</t>
  </si>
  <si>
    <t>황동연결구</t>
  </si>
  <si>
    <t>26</t>
  </si>
  <si>
    <t>2024-04-08</t>
  </si>
  <si>
    <t>6330601626</t>
  </si>
  <si>
    <t>H0085</t>
  </si>
  <si>
    <t>34202</t>
  </si>
  <si>
    <t>대전광역시 유성구 유성대로 488 (복용동)</t>
  </si>
  <si>
    <t>3058193984</t>
  </si>
  <si>
    <t>H0057</t>
  </si>
  <si>
    <t>우석종합건설(주) 천안천 풍수해생활권 종합정비사업</t>
  </si>
  <si>
    <t>손동우</t>
  </si>
  <si>
    <t>5058108961</t>
  </si>
  <si>
    <t>H0366</t>
  </si>
  <si>
    <t>31153</t>
  </si>
  <si>
    <t>충청남도 천안시 서북구 와촌동 130</t>
  </si>
  <si>
    <t>41210</t>
  </si>
  <si>
    <t>지반조성 건설업</t>
  </si>
  <si>
    <t>rndlstk7@hanmail.net</t>
  </si>
  <si>
    <t>2025-04-15</t>
  </si>
  <si>
    <t>3128188306</t>
  </si>
  <si>
    <t>H0206</t>
  </si>
  <si>
    <t>31780</t>
  </si>
  <si>
    <t>2023-08-28</t>
  </si>
  <si>
    <t>3141420824</t>
  </si>
  <si>
    <t>H0018</t>
  </si>
  <si>
    <t>6088143724</t>
  </si>
  <si>
    <t>H0198</t>
  </si>
  <si>
    <t>33114</t>
  </si>
  <si>
    <t>07121</t>
  </si>
  <si>
    <t>건설용 석재 채굴 및 쇄석 생산업</t>
  </si>
  <si>
    <t>2023-07-21</t>
  </si>
  <si>
    <t>원광건설(주) 상방 면단위 공공하수처리시설 설치사업 시설공사</t>
  </si>
  <si>
    <t>최병환</t>
  </si>
  <si>
    <t>1398116527</t>
  </si>
  <si>
    <t>H0369</t>
  </si>
  <si>
    <t>2025-04-28</t>
  </si>
  <si>
    <t>원광건설(주) 인천영종 A-33BL 아파트(공분 447호) 조경공사</t>
  </si>
  <si>
    <t>H0301</t>
  </si>
  <si>
    <t>22403</t>
  </si>
  <si>
    <t>인천광역시 중구 중산동 1872-3</t>
  </si>
  <si>
    <t>41226</t>
  </si>
  <si>
    <t>조경 건설업</t>
  </si>
  <si>
    <t>2024-10-02</t>
  </si>
  <si>
    <t>8711302375</t>
  </si>
  <si>
    <t>H0201</t>
  </si>
  <si>
    <t>34336</t>
  </si>
  <si>
    <t>2023-08-08</t>
  </si>
  <si>
    <t>6281801613</t>
  </si>
  <si>
    <t>H0107</t>
  </si>
  <si>
    <t>010-2233-3161</t>
  </si>
  <si>
    <t>2023-02-13</t>
  </si>
  <si>
    <t>1308169672</t>
  </si>
  <si>
    <t>H0165</t>
  </si>
  <si>
    <t>충청남도 아산시 둔포면 아산밸리로 89</t>
  </si>
  <si>
    <t>반도체 장비부품</t>
  </si>
  <si>
    <t>2023-04-28</t>
  </si>
  <si>
    <t>3140393020</t>
  </si>
  <si>
    <t>H0130</t>
  </si>
  <si>
    <t>010-9688-4100</t>
  </si>
  <si>
    <t>3141227371</t>
  </si>
  <si>
    <t>H0089</t>
  </si>
  <si>
    <t>010-3449-8800</t>
  </si>
  <si>
    <t>은성건설주식회사 (주)디에스테크노 문막공장 신축공사</t>
  </si>
  <si>
    <t>1738600428</t>
  </si>
  <si>
    <t>H0344</t>
  </si>
  <si>
    <t>26362</t>
  </si>
  <si>
    <t>강원특별자치도 원주시 문막읍 문막공단길 202 (반계리)</t>
  </si>
  <si>
    <t>2140</t>
  </si>
  <si>
    <t>중부지방고용노동청 원주지청</t>
  </si>
  <si>
    <t>2025-02-20</t>
  </si>
  <si>
    <t>1338122735</t>
  </si>
  <si>
    <t>H0170</t>
  </si>
  <si>
    <t>31044</t>
  </si>
  <si>
    <t>2023-05-17</t>
  </si>
  <si>
    <t>4454100448</t>
  </si>
  <si>
    <t>H0063</t>
  </si>
  <si>
    <t>34685</t>
  </si>
  <si>
    <t>0502-1393-6786</t>
  </si>
  <si>
    <t>2048203788</t>
  </si>
  <si>
    <t>H0186</t>
  </si>
  <si>
    <t>06742</t>
  </si>
  <si>
    <t>02-3497-5249</t>
  </si>
  <si>
    <t>86204</t>
  </si>
  <si>
    <t>방사선 진단 및 병리 검사 의원</t>
  </si>
  <si>
    <t>임상병리검사</t>
  </si>
  <si>
    <t>340</t>
  </si>
  <si>
    <t>2023-06-28</t>
  </si>
  <si>
    <t>H0281</t>
  </si>
  <si>
    <t>34097</t>
  </si>
  <si>
    <t>042-824-8361</t>
  </si>
  <si>
    <t>53</t>
  </si>
  <si>
    <t>2024-06-18</t>
  </si>
  <si>
    <t>3053238775</t>
  </si>
  <si>
    <t>H0101</t>
  </si>
  <si>
    <t>34800</t>
  </si>
  <si>
    <t>8557200237</t>
  </si>
  <si>
    <t>H0051</t>
  </si>
  <si>
    <t>최민원</t>
  </si>
  <si>
    <t>010-2408-9677</t>
  </si>
  <si>
    <t>8158200034</t>
  </si>
  <si>
    <t>H0200</t>
  </si>
  <si>
    <t>31433</t>
  </si>
  <si>
    <t>10611</t>
  </si>
  <si>
    <t>곡물 도정업</t>
  </si>
  <si>
    <t>곡물</t>
  </si>
  <si>
    <t>3141072983</t>
  </si>
  <si>
    <t>H0042</t>
  </si>
  <si>
    <t>010-6264-5389</t>
  </si>
  <si>
    <t>일성건설(주) 삭선-원북간 상하수도관 이설공사</t>
  </si>
  <si>
    <t>백종탁</t>
  </si>
  <si>
    <t>1058129640</t>
  </si>
  <si>
    <t>H0368</t>
  </si>
  <si>
    <t>32134</t>
  </si>
  <si>
    <t>충청남도 태안군 태안읍 삭선길 505 (삭선리)</t>
  </si>
  <si>
    <t>2025-04-24</t>
  </si>
  <si>
    <t>일성건설(주) 태안발전본부 공업용수관로(삭선-원북) 이설공사</t>
  </si>
  <si>
    <t>H0346</t>
  </si>
  <si>
    <t>2025-02-24</t>
  </si>
  <si>
    <t>일성건설(주)삭선-원북 지방도 확포장공사</t>
  </si>
  <si>
    <t>H0213</t>
  </si>
  <si>
    <t>2023-09-11</t>
  </si>
  <si>
    <t>일신산업전기 (주)</t>
  </si>
  <si>
    <t>고수영</t>
  </si>
  <si>
    <t>1268157430</t>
  </si>
  <si>
    <t>H0396</t>
  </si>
  <si>
    <t>12739</t>
  </si>
  <si>
    <t>경기도 광주시 광주대로 200-1 (송정동)</t>
  </si>
  <si>
    <t>031-797-1631</t>
  </si>
  <si>
    <t>031-797-2178</t>
  </si>
  <si>
    <t>28429</t>
  </si>
  <si>
    <t>기타 조명장치 제조업</t>
  </si>
  <si>
    <t>LED 조명</t>
  </si>
  <si>
    <t>99isieco@daum.net</t>
  </si>
  <si>
    <t>2025-07-23</t>
  </si>
  <si>
    <t>3141285352</t>
  </si>
  <si>
    <t>H0077</t>
  </si>
  <si>
    <t>35416</t>
  </si>
  <si>
    <t>jm85352@naver.com</t>
  </si>
  <si>
    <t>7478602912</t>
  </si>
  <si>
    <t>H0284</t>
  </si>
  <si>
    <t>31223</t>
  </si>
  <si>
    <t>충청남도 천안시 동남구 광덕면 대평교길 48 (대평리, 용원래미콘)</t>
  </si>
  <si>
    <t>23322</t>
  </si>
  <si>
    <t>레미콘 제조업</t>
  </si>
  <si>
    <t>아스콘</t>
  </si>
  <si>
    <t>2024-06-25</t>
  </si>
  <si>
    <t>정연코퍼레이션 주식회사</t>
  </si>
  <si>
    <t>장두희</t>
  </si>
  <si>
    <t>3128664352</t>
  </si>
  <si>
    <t>H0350</t>
  </si>
  <si>
    <t>충청남도 천안시 서북구 성환읍 왕지1길 170-24 (송덕리)</t>
  </si>
  <si>
    <t>wjhnc64352@hometax.go.kr</t>
  </si>
  <si>
    <t>2025-03-13</t>
  </si>
  <si>
    <t>정우종합건설(주) 천안 스마트그린산단 통합관제센터 수질오염측정기기 토목 기반</t>
  </si>
  <si>
    <t>한수희</t>
  </si>
  <si>
    <t>2268126936</t>
  </si>
  <si>
    <t>H0416</t>
  </si>
  <si>
    <t>31074</t>
  </si>
  <si>
    <t>충청남도 천안시 서북구 2공단4로 64 (성성동)</t>
  </si>
  <si>
    <t>2025-10-30</t>
  </si>
  <si>
    <t>2180124712</t>
  </si>
  <si>
    <t>H0176</t>
  </si>
  <si>
    <t>김민석</t>
  </si>
  <si>
    <t>010-7913-3011</t>
  </si>
  <si>
    <t>2023-05-24</t>
  </si>
  <si>
    <t>1922100212</t>
  </si>
  <si>
    <t>H0115</t>
  </si>
  <si>
    <t>2023-02-27</t>
  </si>
  <si>
    <t>4274100625</t>
  </si>
  <si>
    <t>H0034</t>
  </si>
  <si>
    <t>이병철</t>
  </si>
  <si>
    <t>010-8438-9609</t>
  </si>
  <si>
    <t>1428801499</t>
  </si>
  <si>
    <t>H0192</t>
  </si>
  <si>
    <t>손연호, 장희철</t>
  </si>
  <si>
    <t>1838602229</t>
  </si>
  <si>
    <t>H0278</t>
  </si>
  <si>
    <t>29292</t>
  </si>
  <si>
    <t>고무, 화학섬유 및 플라스틱 성형기 제조업</t>
  </si>
  <si>
    <t>플라스틱 제품</t>
  </si>
  <si>
    <t>61</t>
  </si>
  <si>
    <t>2024-06-17</t>
  </si>
  <si>
    <t>H0255</t>
  </si>
  <si>
    <t>31541</t>
  </si>
  <si>
    <t>수처리필터</t>
  </si>
  <si>
    <t>2024-04-09</t>
  </si>
  <si>
    <t>장희철</t>
  </si>
  <si>
    <t>H0388</t>
  </si>
  <si>
    <t>17825</t>
  </si>
  <si>
    <t>온수 매트 호스 커버</t>
  </si>
  <si>
    <t>주식회사 계선 설해원 설해수림 인테리어 공사 - A공구</t>
  </si>
  <si>
    <t>장윤일</t>
  </si>
  <si>
    <t>1308104228</t>
  </si>
  <si>
    <t>H0353</t>
  </si>
  <si>
    <t>42499</t>
  </si>
  <si>
    <t>그 외 기타 건축 마무리 공사업</t>
  </si>
  <si>
    <t>kesson1@hametax.go.kr</t>
  </si>
  <si>
    <t>주식회사 네이처앤바이오텍</t>
  </si>
  <si>
    <t>장두식</t>
  </si>
  <si>
    <t>3258101192</t>
  </si>
  <si>
    <t>H0293</t>
  </si>
  <si>
    <t>18103</t>
  </si>
  <si>
    <t>경기도 오산시 가장산업서로 12-24 (가장동)</t>
  </si>
  <si>
    <t>031-374-5240</t>
  </si>
  <si>
    <t>031-374-5246</t>
  </si>
  <si>
    <t>전문 과학 및 기술서비스업</t>
  </si>
  <si>
    <t>willggg@naturalsolution.co.kr</t>
  </si>
  <si>
    <t>조진웅</t>
  </si>
  <si>
    <t>책임</t>
  </si>
  <si>
    <t>010-8248-3380</t>
  </si>
  <si>
    <t>2024-09-05</t>
  </si>
  <si>
    <t>1068127271</t>
  </si>
  <si>
    <t>H0223</t>
  </si>
  <si>
    <t>32426</t>
  </si>
  <si>
    <t>2023-10-17</t>
  </si>
  <si>
    <t>3188102999</t>
  </si>
  <si>
    <t>H0082</t>
  </si>
  <si>
    <t>34215</t>
  </si>
  <si>
    <t>dalo7400@hometax.go.kr</t>
  </si>
  <si>
    <t>전인수</t>
  </si>
  <si>
    <t>1408166823</t>
  </si>
  <si>
    <t>H0159</t>
  </si>
  <si>
    <t>031-353-3713</t>
  </si>
  <si>
    <t>3148626636</t>
  </si>
  <si>
    <t>H0027</t>
  </si>
  <si>
    <t>3188104473</t>
  </si>
  <si>
    <t>H0119</t>
  </si>
  <si>
    <t>3448800039</t>
  </si>
  <si>
    <t>H0113</t>
  </si>
  <si>
    <t>주식회사 더가든오브내추럴솔루션</t>
  </si>
  <si>
    <t>장문식, 장두식</t>
  </si>
  <si>
    <t>1318628077</t>
  </si>
  <si>
    <t>H0294</t>
  </si>
  <si>
    <t>20423</t>
  </si>
  <si>
    <t>화장품 제조업</t>
  </si>
  <si>
    <t>화장품 원료</t>
  </si>
  <si>
    <t>120</t>
  </si>
  <si>
    <t>주식회사 동대전현대서비스</t>
  </si>
  <si>
    <t>2428701579</t>
  </si>
  <si>
    <t>H0151</t>
  </si>
  <si>
    <t>34522</t>
  </si>
  <si>
    <t>51</t>
  </si>
  <si>
    <t>주식회사 동방방재 CHA8 Ph2 소방설비 설치공사</t>
  </si>
  <si>
    <t>민경인</t>
  </si>
  <si>
    <t>1358166480</t>
  </si>
  <si>
    <t>H0411</t>
  </si>
  <si>
    <t>충청남도 천안시 서북구 입장면 용정도하길 495 (산정리)</t>
  </si>
  <si>
    <t>소방설비공사</t>
  </si>
  <si>
    <t>db5545@dongbangfp.com</t>
  </si>
  <si>
    <t>주식회사 동방방재 SEN2FC 소방설비 설치공사</t>
  </si>
  <si>
    <t>H0414</t>
  </si>
  <si>
    <t>4058601270</t>
  </si>
  <si>
    <t>H0121</t>
  </si>
  <si>
    <t>3178105431</t>
  </si>
  <si>
    <t>H0093</t>
  </si>
  <si>
    <t>34026</t>
  </si>
  <si>
    <t>30201</t>
  </si>
  <si>
    <t>차체 및 특장차 제조업</t>
  </si>
  <si>
    <t>사다리차 조립</t>
  </si>
  <si>
    <t>dreamtns@daum.net</t>
  </si>
  <si>
    <t>주식회사 디에스종합건설 유구그린스마트 미래학교 조성공사</t>
  </si>
  <si>
    <t>오은택</t>
  </si>
  <si>
    <t>3508701389</t>
  </si>
  <si>
    <t>H0372</t>
  </si>
  <si>
    <t>32506</t>
  </si>
  <si>
    <t>충청남도 공주시 유구읍 유구초교길 12 (석남리, 유구초등학교)</t>
  </si>
  <si>
    <t>dskoout@naver.com</t>
  </si>
  <si>
    <t>2025-05-08</t>
  </si>
  <si>
    <t>주식회사 디에이치오토모티브</t>
  </si>
  <si>
    <t>한상, 배성훈</t>
  </si>
  <si>
    <t>1588602602</t>
  </si>
  <si>
    <t>H0299</t>
  </si>
  <si>
    <t>충청남도 당진시 석문면 산단7로2길 46 (삼봉리)</t>
  </si>
  <si>
    <t>041-358-6316</t>
  </si>
  <si>
    <t>041-358-6455</t>
  </si>
  <si>
    <t>21</t>
  </si>
  <si>
    <t>tax@secodh.com</t>
  </si>
  <si>
    <t>허경</t>
  </si>
  <si>
    <t>선임매니저</t>
  </si>
  <si>
    <t>010-4826-9113</t>
  </si>
  <si>
    <t>2024-09-27</t>
  </si>
  <si>
    <t>주식회사 리튬플러스</t>
  </si>
  <si>
    <t>3078151511</t>
  </si>
  <si>
    <t>H0146</t>
  </si>
  <si>
    <t>이차전지 제조업</t>
  </si>
  <si>
    <t>리튬전지 소재</t>
  </si>
  <si>
    <t>49</t>
  </si>
  <si>
    <t>ltp51511@hometax.go.kr</t>
  </si>
  <si>
    <t>주식회사 리한</t>
  </si>
  <si>
    <t>1238122214</t>
  </si>
  <si>
    <t>H0279</t>
  </si>
  <si>
    <t>18577</t>
  </si>
  <si>
    <t>031-831-2259</t>
  </si>
  <si>
    <t>3128610142</t>
  </si>
  <si>
    <t>H0222</t>
  </si>
  <si>
    <t>31252</t>
  </si>
  <si>
    <t>충청남도 천안시 동남구 수신면 장산동길 92-23 (장산리, 공장)</t>
  </si>
  <si>
    <t>10122</t>
  </si>
  <si>
    <t>축산물가공업식육포장처리업</t>
  </si>
  <si>
    <t>육가공식품</t>
  </si>
  <si>
    <t>주식회사 무한종합건설 송악고등학교 교실증축공사</t>
  </si>
  <si>
    <t>박영복</t>
  </si>
  <si>
    <t>7358600094</t>
  </si>
  <si>
    <t>H0341</t>
  </si>
  <si>
    <t>31732</t>
  </si>
  <si>
    <t>충청남도 당진시 송악읍 송악로 165 (가학리)</t>
  </si>
  <si>
    <t>muhan6410@hanmail.net</t>
  </si>
  <si>
    <t>2025-01-20</t>
  </si>
  <si>
    <t>주식회사 무한종합건설 주식회사 부흥금속 가내리 263-1 신축공사</t>
  </si>
  <si>
    <t>H0387</t>
  </si>
  <si>
    <t>31543</t>
  </si>
  <si>
    <t>041-549-6077</t>
  </si>
  <si>
    <t>041-549-6078</t>
  </si>
  <si>
    <t>주식회사 미성코퍼레이션</t>
  </si>
  <si>
    <t>3058616570</t>
  </si>
  <si>
    <t>H0384</t>
  </si>
  <si>
    <t>28211</t>
  </si>
  <si>
    <t>충청북도 청주시 서원구 현도면 시목외천로 441-23 (상삼리)</t>
  </si>
  <si>
    <t>043-262-4695</t>
  </si>
  <si>
    <t>043-267-4695</t>
  </si>
  <si>
    <t>75994</t>
  </si>
  <si>
    <t>포장 및 충전업</t>
  </si>
  <si>
    <t>생활용품 포장</t>
  </si>
  <si>
    <t>35</t>
  </si>
  <si>
    <t>talkman2ya@ddaum.net</t>
  </si>
  <si>
    <t>이용진</t>
  </si>
  <si>
    <t>010-6363-9351</t>
  </si>
  <si>
    <t>2025-06-04</t>
  </si>
  <si>
    <t>주식회사 북대전현대상용서비스</t>
  </si>
  <si>
    <t>3728802425</t>
  </si>
  <si>
    <t>H0045</t>
  </si>
  <si>
    <t>34381</t>
  </si>
  <si>
    <t>대전광역시 대덕구 대전로 1324 (읍내동)</t>
  </si>
  <si>
    <t>31</t>
  </si>
  <si>
    <t>3128660787</t>
  </si>
  <si>
    <t>H0209</t>
  </si>
  <si>
    <t>31005</t>
  </si>
  <si>
    <t>2023-09-04</t>
  </si>
  <si>
    <t>5608800515</t>
  </si>
  <si>
    <t>H0162</t>
  </si>
  <si>
    <t>그 외 기타 특수 목적용 기계 제조업</t>
  </si>
  <si>
    <t>특장차 쇼트, 도장</t>
  </si>
  <si>
    <t>탁선녀</t>
  </si>
  <si>
    <t>2023-04-25</t>
  </si>
  <si>
    <t>3148633423</t>
  </si>
  <si>
    <t>H0111</t>
  </si>
  <si>
    <t>35385</t>
  </si>
  <si>
    <t>1</t>
  </si>
  <si>
    <t>이지원</t>
  </si>
  <si>
    <t>2023-02-15</t>
  </si>
  <si>
    <t>1358116336</t>
  </si>
  <si>
    <t>H0236</t>
  </si>
  <si>
    <t>33430</t>
  </si>
  <si>
    <t>토목, 건축공사</t>
  </si>
  <si>
    <t>3058195094</t>
  </si>
  <si>
    <t>H0277</t>
  </si>
  <si>
    <t>32702</t>
  </si>
  <si>
    <t>17212</t>
  </si>
  <si>
    <t>골판지 상자 및 가공제품 제조업</t>
  </si>
  <si>
    <t>지함, 종이박스</t>
  </si>
  <si>
    <t>76</t>
  </si>
  <si>
    <t>2024-06-14</t>
  </si>
  <si>
    <t>5208702347</t>
  </si>
  <si>
    <t>H0220</t>
  </si>
  <si>
    <t>30011</t>
  </si>
  <si>
    <t>면봉 포장</t>
  </si>
  <si>
    <t>choi681109@naver.com</t>
  </si>
  <si>
    <t>1078809580</t>
  </si>
  <si>
    <t>H0172</t>
  </si>
  <si>
    <t>26129</t>
  </si>
  <si>
    <t>기타 반도체 소자 제조업</t>
  </si>
  <si>
    <t>반도체 샤워헤드</t>
  </si>
  <si>
    <t>koko1110@naver.com</t>
  </si>
  <si>
    <t>2023-05-22</t>
  </si>
  <si>
    <t>주식회사 소문난삼부자</t>
  </si>
  <si>
    <t>신유철</t>
  </si>
  <si>
    <t>3118147035</t>
  </si>
  <si>
    <t>H0303</t>
  </si>
  <si>
    <t>32279</t>
  </si>
  <si>
    <t>충청남도 홍성군 홍북읍 홍북로718번길 2 (갈산리)</t>
  </si>
  <si>
    <t>041-631-9001</t>
  </si>
  <si>
    <t>041-631-9901</t>
  </si>
  <si>
    <t>10799</t>
  </si>
  <si>
    <t>그 외 기타 식료품 제조업</t>
  </si>
  <si>
    <t>조미김</t>
  </si>
  <si>
    <t>70</t>
  </si>
  <si>
    <t>somunnan@sambujagim.com</t>
  </si>
  <si>
    <t>2024-10-11</t>
  </si>
  <si>
    <t>주식회사 소울네이처푸드</t>
  </si>
  <si>
    <t>김병기</t>
  </si>
  <si>
    <t>1268663320</t>
  </si>
  <si>
    <t>H0345</t>
  </si>
  <si>
    <t>충청남도 천안시 동남구 성남면 석곡2길 80 (석곡리)</t>
  </si>
  <si>
    <t>070-4800-1955</t>
  </si>
  <si>
    <t>070-8677-2777</t>
  </si>
  <si>
    <t>10896</t>
  </si>
  <si>
    <t>건강보조용 액화식품 제조업</t>
  </si>
  <si>
    <t>tax@soulnaturefood.com</t>
  </si>
  <si>
    <t>이혜나</t>
  </si>
  <si>
    <t>010-6220-1411</t>
  </si>
  <si>
    <t>2025-02-21</t>
  </si>
  <si>
    <t>주식회사 수천중공업</t>
  </si>
  <si>
    <t>김현진</t>
  </si>
  <si>
    <t>3108129427</t>
  </si>
  <si>
    <t>H0382</t>
  </si>
  <si>
    <t>충청남도 홍성군 갈산면 산단로388번길 33 (취생리, (주)수천중공업)</t>
  </si>
  <si>
    <t>041-635-0601</t>
  </si>
  <si>
    <t>041-635-0605</t>
  </si>
  <si>
    <t>28112</t>
  </si>
  <si>
    <t>변압기 제조업</t>
  </si>
  <si>
    <t>변압기 외함</t>
  </si>
  <si>
    <t>suchun111@hometax.go.kr</t>
  </si>
  <si>
    <t>2025-06-01</t>
  </si>
  <si>
    <t>주식회사 승일금속</t>
  </si>
  <si>
    <t>4388103502</t>
  </si>
  <si>
    <t>H0244</t>
  </si>
  <si>
    <t>그 외 기타 금속 가공업</t>
  </si>
  <si>
    <t>소방설비 부품</t>
  </si>
  <si>
    <t>2024-03-18</t>
  </si>
  <si>
    <t>6688601380</t>
  </si>
  <si>
    <t>H0280</t>
  </si>
  <si>
    <t>34301</t>
  </si>
  <si>
    <t>주식회사 아이소밸리 전동지점</t>
  </si>
  <si>
    <t>6158616569</t>
  </si>
  <si>
    <t>H0153</t>
  </si>
  <si>
    <t>21300</t>
  </si>
  <si>
    <t>의료용품 및 기타 의약 관련제품 제조업</t>
  </si>
  <si>
    <t>수액세트</t>
  </si>
  <si>
    <t>주식회사 아이소밸리 전의공장</t>
  </si>
  <si>
    <t>H0152</t>
  </si>
  <si>
    <t>E.O 가스 멸균</t>
  </si>
  <si>
    <t>송성근</t>
  </si>
  <si>
    <t>8818801236</t>
  </si>
  <si>
    <t>H0110</t>
  </si>
  <si>
    <t>실리콘렌즈, 조명기기</t>
  </si>
  <si>
    <t>kdlee@ilscience.co.kr</t>
  </si>
  <si>
    <t>주식회사 알디솔루션 천안공장</t>
  </si>
  <si>
    <t>손일</t>
  </si>
  <si>
    <t>5678701691</t>
  </si>
  <si>
    <t>H0403</t>
  </si>
  <si>
    <t>31027</t>
  </si>
  <si>
    <t>충청남도 천안시 서북구 입장면 망향로 1225 (독정리)</t>
  </si>
  <si>
    <t>1661-2837</t>
  </si>
  <si>
    <t>0503-8379-5588</t>
  </si>
  <si>
    <t>26291</t>
  </si>
  <si>
    <t>전자축전기 제조업</t>
  </si>
  <si>
    <t>폐전지 가공 및 제조</t>
  </si>
  <si>
    <t>2025-09-11</t>
  </si>
  <si>
    <t>주식회사 에스케이팩</t>
  </si>
  <si>
    <t>이익희</t>
  </si>
  <si>
    <t>4558100330</t>
  </si>
  <si>
    <t>H0349</t>
  </si>
  <si>
    <t>12728</t>
  </si>
  <si>
    <t>경기도 광주시 초월읍 현산로361번길 13-8 (지월리)</t>
  </si>
  <si>
    <t>031-763-8899</t>
  </si>
  <si>
    <t>031-763-8060</t>
  </si>
  <si>
    <t>자동포장기계</t>
  </si>
  <si>
    <t>46</t>
  </si>
  <si>
    <t>webmaster@skpack.co.kr</t>
  </si>
  <si>
    <t>조정화</t>
  </si>
  <si>
    <t>주식회사 에이치원건설 (주)덕산테코피아 공주공장 증축공사</t>
  </si>
  <si>
    <t>조중구</t>
  </si>
  <si>
    <t>5888100474</t>
  </si>
  <si>
    <t>H0402</t>
  </si>
  <si>
    <t>32598</t>
  </si>
  <si>
    <t>충청남도 공주시 남공주산단길 210 (검상동)</t>
  </si>
  <si>
    <t>천연화</t>
  </si>
  <si>
    <t>고문</t>
  </si>
  <si>
    <t>2025-08-28</t>
  </si>
  <si>
    <t>주식회사 에이치원건설 (주)테크윙 아산사업장 기숙사,공장동,접견동,공작물주차장 증축</t>
  </si>
  <si>
    <t>조충구</t>
  </si>
  <si>
    <t>H0420</t>
  </si>
  <si>
    <t>충청남도 아산시 음봉면 아산밸리로387번길 118 (신휴리)</t>
  </si>
  <si>
    <t>2025-11-27</t>
  </si>
  <si>
    <t>7058801140</t>
  </si>
  <si>
    <t>H0276</t>
  </si>
  <si>
    <t>28104</t>
  </si>
  <si>
    <t>충청북도 청주시 청원구 오창읍 두릉유리로 50-1 (성재리)</t>
  </si>
  <si>
    <t>필터</t>
  </si>
  <si>
    <t>2024-06-11</t>
  </si>
  <si>
    <t>5318101948</t>
  </si>
  <si>
    <t>H0064</t>
  </si>
  <si>
    <t>34633</t>
  </si>
  <si>
    <t>042-285-5008</t>
  </si>
  <si>
    <t>ymheosvc@eiffelauto.com</t>
  </si>
  <si>
    <t>이혁재</t>
  </si>
  <si>
    <t>010-9555-5560</t>
  </si>
  <si>
    <t>1498101813</t>
  </si>
  <si>
    <t>H0242</t>
  </si>
  <si>
    <t>26224</t>
  </si>
  <si>
    <t>전자 부품 실장기판 제조업</t>
  </si>
  <si>
    <t>반도체 검사 Board, PCB</t>
  </si>
  <si>
    <t>36</t>
  </si>
  <si>
    <t>feerique@lse21.co.kr</t>
  </si>
  <si>
    <t>2024-03-11</t>
  </si>
  <si>
    <t>3818502409</t>
  </si>
  <si>
    <t>H0197</t>
  </si>
  <si>
    <t>31450</t>
  </si>
  <si>
    <t>32</t>
  </si>
  <si>
    <t>2023-07-19</t>
  </si>
  <si>
    <t>4188702122</t>
  </si>
  <si>
    <t>H0071</t>
  </si>
  <si>
    <t>주식회사 와이에이치프라텍</t>
  </si>
  <si>
    <t>1258628830</t>
  </si>
  <si>
    <t>H0266</t>
  </si>
  <si>
    <t>18624</t>
  </si>
  <si>
    <t>2024-05-10</t>
  </si>
  <si>
    <t>주식회사 와이케이건기 강릉센터</t>
  </si>
  <si>
    <t>채호선</t>
  </si>
  <si>
    <t>1198130845</t>
  </si>
  <si>
    <t>H0316</t>
  </si>
  <si>
    <t>25434</t>
  </si>
  <si>
    <t>강원특별자치도 강릉시 사천면 청솔공원길 86-14 (석교리)</t>
  </si>
  <si>
    <t>070-4015-0877</t>
  </si>
  <si>
    <t>34011</t>
  </si>
  <si>
    <t>건설ㆍ광업용 기계 및 장비 수리업</t>
  </si>
  <si>
    <t>5130</t>
  </si>
  <si>
    <t>중부지방고용노동청 안양지청</t>
  </si>
  <si>
    <t>굴삭기 매매, 임대, AS</t>
  </si>
  <si>
    <t>sunnyyk@sunnyyk.co.kr</t>
  </si>
  <si>
    <t>2024-11-26</t>
  </si>
  <si>
    <t>주식회사 와이케이건기 경주센터</t>
  </si>
  <si>
    <t>H0337</t>
  </si>
  <si>
    <t>38041</t>
  </si>
  <si>
    <t>경상북도 경주시 천북면 모아동산길 289 (동산리)</t>
  </si>
  <si>
    <t>070-4012-7207</t>
  </si>
  <si>
    <t>4110</t>
  </si>
  <si>
    <t>대구지방고용노동청 포항지청</t>
  </si>
  <si>
    <t>2024-12-17</t>
  </si>
  <si>
    <t>주식회사 와이케이건기 김해센터</t>
  </si>
  <si>
    <t>H0339</t>
  </si>
  <si>
    <t>50802</t>
  </si>
  <si>
    <t>경상남도 김해시 생림면 생림대로 399-11 (나전리)</t>
  </si>
  <si>
    <t>070-4369-7413</t>
  </si>
  <si>
    <t>3130</t>
  </si>
  <si>
    <t>부산지방고용노동청 양산지청</t>
  </si>
  <si>
    <t>2024-12-19</t>
  </si>
  <si>
    <t>주식회사 와이케이건기 나주센터</t>
  </si>
  <si>
    <t>H0326</t>
  </si>
  <si>
    <t>58279</t>
  </si>
  <si>
    <t>070-4884-0645</t>
  </si>
  <si>
    <t>6000</t>
  </si>
  <si>
    <t>광주지방고용노동청</t>
  </si>
  <si>
    <t>snnyyk@sunnyyk.co.kr</t>
  </si>
  <si>
    <t>010-2477-4722</t>
  </si>
  <si>
    <t>2024-12-10</t>
  </si>
  <si>
    <t>주식회사 와이케이건기 대구센터</t>
  </si>
  <si>
    <t>H0335</t>
  </si>
  <si>
    <t>40116</t>
  </si>
  <si>
    <t>경상북도 고령군 성산면 성산로 1050 (득성리)</t>
  </si>
  <si>
    <t>070-4884-0662</t>
  </si>
  <si>
    <t>054-956-9689</t>
  </si>
  <si>
    <t>4010</t>
  </si>
  <si>
    <t>대구지방고용노동청 서부지청</t>
  </si>
  <si>
    <t>김기원</t>
  </si>
  <si>
    <t>010-6660-5496</t>
  </si>
  <si>
    <t>2024-12-16</t>
  </si>
  <si>
    <t>주식회사 와이케이건기 사천센터</t>
  </si>
  <si>
    <t>H0336</t>
  </si>
  <si>
    <t>52509</t>
  </si>
  <si>
    <t>경상남도 사천시 축동면 서삼로 1177 (구호리)</t>
  </si>
  <si>
    <t>070-4884-0667</t>
  </si>
  <si>
    <t>070-8668-3976</t>
  </si>
  <si>
    <t>3140</t>
  </si>
  <si>
    <t>부산지방고용노동청 진주지청</t>
  </si>
  <si>
    <t>주식회사 와이케이건기 안동센터</t>
  </si>
  <si>
    <t>H0334</t>
  </si>
  <si>
    <t>36618</t>
  </si>
  <si>
    <t>경상북도 안동시 풍산읍 풍산공단길 13 (괴정리)</t>
  </si>
  <si>
    <t>070-4884-0663</t>
  </si>
  <si>
    <t>054-854-3807</t>
  </si>
  <si>
    <t>4140</t>
  </si>
  <si>
    <t>대구지방고용노동청 안동지청</t>
  </si>
  <si>
    <t>주식회사 와이케이건기 옥천센터</t>
  </si>
  <si>
    <t>H0332</t>
  </si>
  <si>
    <t>29051</t>
  </si>
  <si>
    <t>충북 옥천군 옥천읍 서부로 371-12</t>
  </si>
  <si>
    <t>070-4369-3806</t>
  </si>
  <si>
    <t>박상민</t>
  </si>
  <si>
    <t>직장</t>
  </si>
  <si>
    <t>010-7486-1079</t>
  </si>
  <si>
    <t>2024-12-12</t>
  </si>
  <si>
    <t>주식회사 와이케이건기 용인센터</t>
  </si>
  <si>
    <t>H0327</t>
  </si>
  <si>
    <t>17033</t>
  </si>
  <si>
    <t>경기도 용인시 처인구 모현읍 곡현로 847 (일산리)</t>
  </si>
  <si>
    <t>070-4015-0799</t>
  </si>
  <si>
    <t>2024-12-11</t>
  </si>
  <si>
    <t>주식회사 와이케이건기 울산센터</t>
  </si>
  <si>
    <t>H0338</t>
  </si>
  <si>
    <t>44993</t>
  </si>
  <si>
    <t>울산광역시 울주군 온산읍 온산로 272 (학남리)</t>
  </si>
  <si>
    <t>070-4884-4885</t>
  </si>
  <si>
    <t>070-4369-4885</t>
  </si>
  <si>
    <t>주식회사 와이케이건기 일산센터</t>
  </si>
  <si>
    <t>H0328</t>
  </si>
  <si>
    <t>10260</t>
  </si>
  <si>
    <t>경기도 고양시 일산동구 공릉천로187번길 38 (사리현동)</t>
  </si>
  <si>
    <t>주식회사 와이케이건기 전주센터</t>
  </si>
  <si>
    <t>H0329</t>
  </si>
  <si>
    <t>55339</t>
  </si>
  <si>
    <t>전북특별자치도 완주군 삼례읍 삼례나들목로 344 (삼례리)</t>
  </si>
  <si>
    <t>주식회사 와이케이건기 청주센터</t>
  </si>
  <si>
    <t>H0324</t>
  </si>
  <si>
    <t>28177</t>
  </si>
  <si>
    <t>충북 청주시 흥덕구 강내면 서부로 458-8</t>
  </si>
  <si>
    <t>유서연</t>
  </si>
  <si>
    <t>010-5037-7779</t>
  </si>
  <si>
    <t>2024-12-09</t>
  </si>
  <si>
    <t>주식회사 와이케이건기 평택센터</t>
  </si>
  <si>
    <t>H0331</t>
  </si>
  <si>
    <t>17953</t>
  </si>
  <si>
    <t>경기도 평택시 포승읍 평택항로 268번길 117-12</t>
  </si>
  <si>
    <t>윤영민</t>
  </si>
  <si>
    <t>010-6763-8287</t>
  </si>
  <si>
    <t>주식회사 와이케이건기 화성센터</t>
  </si>
  <si>
    <t>H0330</t>
  </si>
  <si>
    <t>18255</t>
  </si>
  <si>
    <t>경기도 화성시 남양읍 주석로 337</t>
  </si>
  <si>
    <t>센터장</t>
  </si>
  <si>
    <t>010-2004-1834</t>
  </si>
  <si>
    <t>주식회사 와이케이건기 횡성센터</t>
  </si>
  <si>
    <t>H0318</t>
  </si>
  <si>
    <t>25213</t>
  </si>
  <si>
    <t>강원특별자치도 횡성군 횡성읍 한우로조곡1길 11 (조곡리)</t>
  </si>
  <si>
    <t>033-345-1190</t>
  </si>
  <si>
    <t>주식회사 용호기계기술 DEASAN Hydrogen Filling Center 현장</t>
  </si>
  <si>
    <t>정성호</t>
  </si>
  <si>
    <t>4178131336</t>
  </si>
  <si>
    <t>H0302</t>
  </si>
  <si>
    <t>31901</t>
  </si>
  <si>
    <t>충청남도 서산시 대산읍 독곶1로 82 (독곶리, 롯데에어리퀴드 에너하이(주))</t>
  </si>
  <si>
    <t>기계설비공사</t>
  </si>
  <si>
    <t>엄태호</t>
  </si>
  <si>
    <t>010-9659-3327</t>
  </si>
  <si>
    <t>2024-10-07</t>
  </si>
  <si>
    <t>주식회사 유기농기계</t>
  </si>
  <si>
    <t>김상호</t>
  </si>
  <si>
    <t>2918100624</t>
  </si>
  <si>
    <t>H0296</t>
  </si>
  <si>
    <t>041-567-2859</t>
  </si>
  <si>
    <t>041-568-2859</t>
  </si>
  <si>
    <t>29210</t>
  </si>
  <si>
    <t>농업 및 임업용 기계 제조업</t>
  </si>
  <si>
    <t>퇴비 교반, 발효기</t>
  </si>
  <si>
    <t>sadang3378@naver.com</t>
  </si>
  <si>
    <t>3718701178</t>
  </si>
  <si>
    <t>H0249</t>
  </si>
  <si>
    <t>최소영</t>
  </si>
  <si>
    <t>010-9417-8852</t>
  </si>
  <si>
    <t>주식회사 은민에스엔디 24-3513 설해원 설해수림 인테리어 공사-B공구</t>
  </si>
  <si>
    <t>이승성, 정태용</t>
  </si>
  <si>
    <t>2118648229</t>
  </si>
  <si>
    <t>H0354</t>
  </si>
  <si>
    <t>emi545@eunmin.co.kr</t>
  </si>
  <si>
    <t>3058632584</t>
  </si>
  <si>
    <t>H0065</t>
  </si>
  <si>
    <t>총무</t>
  </si>
  <si>
    <t>7218800255</t>
  </si>
  <si>
    <t>H0011</t>
  </si>
  <si>
    <t>010-6411-5722</t>
  </si>
  <si>
    <t>주식회사 제원테크 2공장</t>
  </si>
  <si>
    <t>정현철</t>
  </si>
  <si>
    <t>1258187120</t>
  </si>
  <si>
    <t>H0323</t>
  </si>
  <si>
    <t>31244</t>
  </si>
  <si>
    <t>충청남도 천안시 동남구 성남면 세성로 102-12 (화성리)</t>
  </si>
  <si>
    <t>041-552-1907</t>
  </si>
  <si>
    <t>041-551-1909</t>
  </si>
  <si>
    <t>87</t>
  </si>
  <si>
    <t>jeone@welkeeps.com</t>
  </si>
  <si>
    <t>최동선</t>
  </si>
  <si>
    <t>2024-12-05</t>
  </si>
  <si>
    <t>주식회사 제이에스모터스대전</t>
  </si>
  <si>
    <t>3718703195</t>
  </si>
  <si>
    <t>H0156</t>
  </si>
  <si>
    <t>34631</t>
  </si>
  <si>
    <t>2023-04-18</t>
  </si>
  <si>
    <t>주식회사 제이에스엠씨</t>
  </si>
  <si>
    <t>김태섭, 박규형, 유창호</t>
  </si>
  <si>
    <t>1268647636</t>
  </si>
  <si>
    <t>H0383</t>
  </si>
  <si>
    <t>17038</t>
  </si>
  <si>
    <t>경기도 용인시 처인구 임원로 130-1 (고림동)</t>
  </si>
  <si>
    <t>031-526-6697</t>
  </si>
  <si>
    <t>031-526-6698</t>
  </si>
  <si>
    <t>육류 포장육 및 냉동육 가공업 (가금류 제외)</t>
  </si>
  <si>
    <t>육가공품</t>
  </si>
  <si>
    <t>jsmc526@daum.net</t>
  </si>
  <si>
    <t>최종해</t>
  </si>
  <si>
    <t>010-8706-7062</t>
  </si>
  <si>
    <t>1258602655</t>
  </si>
  <si>
    <t>H0180</t>
  </si>
  <si>
    <t>31412</t>
  </si>
  <si>
    <t>충청남도 아산시 둔포면 봉신로 278-19 (신양리, (주)신아하이텍수출포장)</t>
  </si>
  <si>
    <t>알루미늄 프로파일</t>
  </si>
  <si>
    <t>정소연</t>
  </si>
  <si>
    <t>010-4910-4235</t>
  </si>
  <si>
    <t>1208798643</t>
  </si>
  <si>
    <t>H0183</t>
  </si>
  <si>
    <t>33658</t>
  </si>
  <si>
    <t>2023-06-08</t>
  </si>
  <si>
    <t>3058189705</t>
  </si>
  <si>
    <t>H0100</t>
  </si>
  <si>
    <t>042-626-8272</t>
  </si>
  <si>
    <t>김종훈</t>
  </si>
  <si>
    <t>8038600460</t>
  </si>
  <si>
    <t>H0410</t>
  </si>
  <si>
    <t>충청남도 천안시 서북구 성환읍 하리2길 64 (도하리)</t>
  </si>
  <si>
    <t>42312</t>
  </si>
  <si>
    <t>내부 전기배선 공사업</t>
  </si>
  <si>
    <t>par8204@naver.com</t>
  </si>
  <si>
    <t>주식회사 평산이엔지 SEN2 Fresh FC 전기공사</t>
  </si>
  <si>
    <t>최문옥</t>
  </si>
  <si>
    <t>2148607299</t>
  </si>
  <si>
    <t>H0415</t>
  </si>
  <si>
    <t>pyungsanchoi@naver.com</t>
  </si>
  <si>
    <t>010-4460-4029</t>
  </si>
  <si>
    <t>주식회사 푸르내</t>
  </si>
  <si>
    <t>전인왕</t>
  </si>
  <si>
    <t>1268638229</t>
  </si>
  <si>
    <t>H0321</t>
  </si>
  <si>
    <t>17408</t>
  </si>
  <si>
    <t>경기도 이천시 모가면 진상미로1044번길 83-17 (서경리)</t>
  </si>
  <si>
    <t>031-764-9846</t>
  </si>
  <si>
    <t>031-632-6846</t>
  </si>
  <si>
    <t>10309</t>
  </si>
  <si>
    <t>기타 과실ㆍ채소 가공 및 저장 처리업</t>
  </si>
  <si>
    <t>과실 및 채소 도매</t>
  </si>
  <si>
    <t>kingjj7@hanmail.net</t>
  </si>
  <si>
    <t>2024-12-02</t>
  </si>
  <si>
    <t>주식회사 한결작업환경컨설팅</t>
  </si>
  <si>
    <t>3058641481</t>
  </si>
  <si>
    <t>H0004</t>
  </si>
  <si>
    <t>2022-12-14</t>
  </si>
  <si>
    <t>3128657244</t>
  </si>
  <si>
    <t>H0212</t>
  </si>
  <si>
    <t>3128675484</t>
  </si>
  <si>
    <t>H0126</t>
  </si>
  <si>
    <t>31060</t>
  </si>
  <si>
    <t>30310</t>
  </si>
  <si>
    <t>자동차 엔진용 신품 부품 제조업</t>
  </si>
  <si>
    <t>에어클리너</t>
  </si>
  <si>
    <t>박훈, 윤형원</t>
  </si>
  <si>
    <t>1078111563</t>
  </si>
  <si>
    <t>H0268</t>
  </si>
  <si>
    <t>31721</t>
  </si>
  <si>
    <t>041-350-8119</t>
  </si>
  <si>
    <t>24132</t>
  </si>
  <si>
    <t>강관 제조업</t>
  </si>
  <si>
    <t>그외 기타 1차 철강 제조업</t>
  </si>
  <si>
    <t>337</t>
  </si>
  <si>
    <t>9nr9@husteel.com</t>
  </si>
  <si>
    <t>구나래</t>
  </si>
  <si>
    <t>010-4861-9291</t>
  </si>
  <si>
    <t>2024-05-16</t>
  </si>
  <si>
    <t>주식회사대운자동차정비</t>
  </si>
  <si>
    <t>6878602342</t>
  </si>
  <si>
    <t>H0103</t>
  </si>
  <si>
    <t>34346</t>
  </si>
  <si>
    <t>2023-02-07</t>
  </si>
  <si>
    <t>6178627780</t>
  </si>
  <si>
    <t>H0124</t>
  </si>
  <si>
    <t>2023-03-02</t>
  </si>
  <si>
    <t>3148134335</t>
  </si>
  <si>
    <t>H0191</t>
  </si>
  <si>
    <t>042-932-63153</t>
  </si>
  <si>
    <t>자동차수리 및 도장업</t>
  </si>
  <si>
    <t>010-8813-4644</t>
  </si>
  <si>
    <t>H0116</t>
  </si>
  <si>
    <t>17608</t>
  </si>
  <si>
    <t>경기도 안성시 서운면 송죽길 28 가동(현매리)</t>
  </si>
  <si>
    <t>최영락</t>
  </si>
  <si>
    <t>010-3895-7039</t>
  </si>
  <si>
    <t>3060321618</t>
  </si>
  <si>
    <t>H0016</t>
  </si>
  <si>
    <t>34369</t>
  </si>
  <si>
    <t>4988500295</t>
  </si>
  <si>
    <t>H0067</t>
  </si>
  <si>
    <t>35388</t>
  </si>
  <si>
    <t>임혜영</t>
  </si>
  <si>
    <t>010-6224-4358</t>
  </si>
  <si>
    <t>3058540734</t>
  </si>
  <si>
    <t>H0068</t>
  </si>
  <si>
    <t>중부지방산림청</t>
  </si>
  <si>
    <t>안병기</t>
  </si>
  <si>
    <t>3078303842</t>
  </si>
  <si>
    <t>H0370</t>
  </si>
  <si>
    <t>32599</t>
  </si>
  <si>
    <t>충청남도 공주시 봉정돌고개길 20 (봉정동, 중부지방산림청)</t>
  </si>
  <si>
    <t>041-850-4085</t>
  </si>
  <si>
    <t>041-852-6137</t>
  </si>
  <si>
    <t>64</t>
  </si>
  <si>
    <t>2025-04-30</t>
  </si>
  <si>
    <t>1088201221</t>
  </si>
  <si>
    <t>H0232</t>
  </si>
  <si>
    <t>17546</t>
  </si>
  <si>
    <t>경기도 안성시 대덕면 서동대로 4726 (내리, 중앙대학교)</t>
  </si>
  <si>
    <t>85302</t>
  </si>
  <si>
    <t>대학교</t>
  </si>
  <si>
    <t>교육서비스</t>
  </si>
  <si>
    <t>2023-11-30</t>
  </si>
  <si>
    <t>지에스건설(주) 아산자이그랜드파크1BL</t>
  </si>
  <si>
    <t>1048118121</t>
  </si>
  <si>
    <t>H0295</t>
  </si>
  <si>
    <t>336050</t>
  </si>
  <si>
    <t>아파트</t>
  </si>
  <si>
    <t>babysofe@gsenc.com</t>
  </si>
  <si>
    <t>정다슬</t>
  </si>
  <si>
    <t>010-5587-3865</t>
  </si>
  <si>
    <t>2024-09-06</t>
  </si>
  <si>
    <t>3063174189</t>
  </si>
  <si>
    <t>H0134</t>
  </si>
  <si>
    <t>34335</t>
  </si>
  <si>
    <t>대전광역시 대덕구 상서동 262-8 263-4</t>
  </si>
  <si>
    <t>010-5406-6517</t>
  </si>
  <si>
    <t>H0259</t>
  </si>
  <si>
    <t>창신모터스(대전)</t>
  </si>
  <si>
    <t>3053079845</t>
  </si>
  <si>
    <t>H0019</t>
  </si>
  <si>
    <t>3128609757</t>
  </si>
  <si>
    <t>H0246</t>
  </si>
  <si>
    <t>31215</t>
  </si>
  <si>
    <t>그 외 기타 일반 목적용 기계 제조업</t>
  </si>
  <si>
    <t>기계 제작</t>
  </si>
  <si>
    <t>2024-03-22</t>
  </si>
  <si>
    <t>2520901485</t>
  </si>
  <si>
    <t>H0114</t>
  </si>
  <si>
    <t>천안공업고등학교</t>
  </si>
  <si>
    <t>김병갑</t>
  </si>
  <si>
    <t>3128300376</t>
  </si>
  <si>
    <t>H0269</t>
  </si>
  <si>
    <t>31123</t>
  </si>
  <si>
    <t>충청남도 천안시 동남구 성황5길 17 (신부동, 천안공업고등학교)</t>
  </si>
  <si>
    <t>041-558-9803</t>
  </si>
  <si>
    <t>041-558-9817</t>
  </si>
  <si>
    <t>85222</t>
  </si>
  <si>
    <t>공업 특성화 고등학교</t>
  </si>
  <si>
    <t>교육 서비스</t>
  </si>
  <si>
    <t>2024-05-22</t>
  </si>
  <si>
    <t>천안다나힐병원</t>
  </si>
  <si>
    <t>김용준</t>
  </si>
  <si>
    <t>2161021273</t>
  </si>
  <si>
    <t>H0325</t>
  </si>
  <si>
    <t>31119</t>
  </si>
  <si>
    <t>충청남도 천안시 동남구 터미널3길 5 (신부동)</t>
  </si>
  <si>
    <t>041-562-7000</t>
  </si>
  <si>
    <t>041-562-7024</t>
  </si>
  <si>
    <t>86102</t>
  </si>
  <si>
    <t>일반병원</t>
  </si>
  <si>
    <t>전문의 서비스</t>
  </si>
  <si>
    <t>62</t>
  </si>
  <si>
    <t>danaheal2021@naver.com</t>
  </si>
  <si>
    <t>구성모</t>
  </si>
  <si>
    <t>원무과장</t>
  </si>
  <si>
    <t>010-5671-5111</t>
  </si>
  <si>
    <t>천지산업</t>
  </si>
  <si>
    <t>3140783549</t>
  </si>
  <si>
    <t>H0306</t>
  </si>
  <si>
    <t>jhleeqn@nate.com</t>
  </si>
  <si>
    <t>전무이사</t>
  </si>
  <si>
    <t>010-6363-1348</t>
  </si>
  <si>
    <t>충주국유림관리소</t>
  </si>
  <si>
    <t>김종룡</t>
  </si>
  <si>
    <t>3038303758</t>
  </si>
  <si>
    <t>H0373</t>
  </si>
  <si>
    <t>27478</t>
  </si>
  <si>
    <t>충청북도 충주시 중원대로 3006 (단월동, 충주국유림관리소)</t>
  </si>
  <si>
    <t>043-850-0312</t>
  </si>
  <si>
    <t>043-854-6105</t>
  </si>
  <si>
    <t>3078201717</t>
  </si>
  <si>
    <t>H0263</t>
  </si>
  <si>
    <t>32535</t>
  </si>
  <si>
    <t>86101</t>
  </si>
  <si>
    <t>종합병원</t>
  </si>
  <si>
    <t>350</t>
  </si>
  <si>
    <t>박래경</t>
  </si>
  <si>
    <t>3108201751</t>
  </si>
  <si>
    <t>H0157</t>
  </si>
  <si>
    <t>32232</t>
  </si>
  <si>
    <t xml:space="preserve">충청남도 홍성군 홍성읍 조양로 224 </t>
  </si>
  <si>
    <t>2023-04-19</t>
  </si>
  <si>
    <t>카신모터스(CARSIN MOTORS)</t>
  </si>
  <si>
    <t>3064776723</t>
  </si>
  <si>
    <t>H0047</t>
  </si>
  <si>
    <t>042-625-6404</t>
  </si>
  <si>
    <t>010-3254-3254</t>
  </si>
  <si>
    <t>3148552194</t>
  </si>
  <si>
    <t>H0084</t>
  </si>
  <si>
    <t>34183</t>
  </si>
  <si>
    <t>3148657560</t>
  </si>
  <si>
    <t>H0241</t>
  </si>
  <si>
    <t>2024-02-29</t>
  </si>
  <si>
    <t>케이지모빌리티아산서비스센터 주식회사</t>
  </si>
  <si>
    <t>1798700118</t>
  </si>
  <si>
    <t>H0270</t>
  </si>
  <si>
    <t>2024-05-23</t>
  </si>
  <si>
    <t>3148625321</t>
  </si>
  <si>
    <t>H0092</t>
  </si>
  <si>
    <t>34149</t>
  </si>
  <si>
    <t>이은희</t>
  </si>
  <si>
    <t>010-2530-2094</t>
  </si>
  <si>
    <t>케이케이엘 유한회사</t>
  </si>
  <si>
    <t>정주익, MICHAEL KEITH HIETBRINK</t>
  </si>
  <si>
    <t>1358638733</t>
  </si>
  <si>
    <t>H0394</t>
  </si>
  <si>
    <t>18581</t>
  </si>
  <si>
    <t>경기도 화성시 장안면 장안공단2길 66-9 (수촌리)</t>
  </si>
  <si>
    <t>031-8055-2912</t>
  </si>
  <si>
    <t>031-8055-2990</t>
  </si>
  <si>
    <t>차량사이드도어래치</t>
  </si>
  <si>
    <t>jinseok.kim1@kkl-kr.com</t>
  </si>
  <si>
    <t>김진석</t>
  </si>
  <si>
    <t>2025-07-15</t>
  </si>
  <si>
    <t>케이피테크</t>
  </si>
  <si>
    <t>김경택외 1명</t>
  </si>
  <si>
    <t>4170172413</t>
  </si>
  <si>
    <t>H0178</t>
  </si>
  <si>
    <t>31055</t>
  </si>
  <si>
    <t>충청남도 천안시 서북구 입장면 석재길 51, 1층(359-3)</t>
  </si>
  <si>
    <t>산업용기계부품</t>
  </si>
  <si>
    <t>콜러벤처스인크 천안지점</t>
  </si>
  <si>
    <t>카쉬얍제이라즈카파디아</t>
  </si>
  <si>
    <t>2968400028</t>
  </si>
  <si>
    <t>H0405</t>
  </si>
  <si>
    <t>31038</t>
  </si>
  <si>
    <t>충청남도 천안시 서북구 직산읍 부송3길 61, B동 202호 (부송리, 노비타)</t>
  </si>
  <si>
    <t>28519</t>
  </si>
  <si>
    <t>기타 가정용 전기기기 제조업</t>
  </si>
  <si>
    <t>디코더(플라스틱전자기기)</t>
  </si>
  <si>
    <t>kraccountspayable@kohlerventures.com</t>
  </si>
  <si>
    <t>3210400394</t>
  </si>
  <si>
    <t>H0044</t>
  </si>
  <si>
    <t>3140522586</t>
  </si>
  <si>
    <t>H0131</t>
  </si>
  <si>
    <t>8238702362</t>
  </si>
  <si>
    <t>H0128</t>
  </si>
  <si>
    <t>4588602308</t>
  </si>
  <si>
    <t>H0267</t>
  </si>
  <si>
    <t>32146</t>
  </si>
  <si>
    <t>백미, 현미</t>
  </si>
  <si>
    <t>이유진</t>
  </si>
  <si>
    <t>010-9095-6411</t>
  </si>
  <si>
    <t>태양기계 우정공장</t>
  </si>
  <si>
    <t>이원석</t>
  </si>
  <si>
    <t>4092970475</t>
  </si>
  <si>
    <t>H0356</t>
  </si>
  <si>
    <t>18559</t>
  </si>
  <si>
    <t>경기도 화성시 우정읍 버들로 899-159 (주곡리)</t>
  </si>
  <si>
    <t>031-353-9523</t>
  </si>
  <si>
    <t>070-8220-0235</t>
  </si>
  <si>
    <t>29293</t>
  </si>
  <si>
    <t>크랭크 샤프트, 케이스</t>
  </si>
  <si>
    <t>윤건기</t>
  </si>
  <si>
    <t>010-3410-8158</t>
  </si>
  <si>
    <t>2025-03-28</t>
  </si>
  <si>
    <t>3060322733</t>
  </si>
  <si>
    <t>H0049</t>
  </si>
  <si>
    <t>34342</t>
  </si>
  <si>
    <t>sunart100@naver.com</t>
  </si>
  <si>
    <t>태인건설산업 주식회사 MG인재개발원 승강기 설치공사</t>
  </si>
  <si>
    <t>손찬우</t>
  </si>
  <si>
    <t>5148186597</t>
  </si>
  <si>
    <t>H0395</t>
  </si>
  <si>
    <t>충청남도 천안시 동남구 목천읍 삼방로 346</t>
  </si>
  <si>
    <t>박윤수</t>
  </si>
  <si>
    <t>010-3528-0816</t>
  </si>
  <si>
    <t>태전자동차공업사</t>
  </si>
  <si>
    <t>8754600756</t>
  </si>
  <si>
    <t>H0133</t>
  </si>
  <si>
    <t>2023-03-14</t>
  </si>
  <si>
    <t>3080333274</t>
  </si>
  <si>
    <t>H0074</t>
  </si>
  <si>
    <t>010-9213-5579</t>
  </si>
  <si>
    <t>7428601937</t>
  </si>
  <si>
    <t>H0204</t>
  </si>
  <si>
    <t>3053220955</t>
  </si>
  <si>
    <t>H0060</t>
  </si>
  <si>
    <t>하이트진로음료 (주) 세종공장</t>
  </si>
  <si>
    <t>박재범</t>
  </si>
  <si>
    <t>3078511875</t>
  </si>
  <si>
    <t>H0380</t>
  </si>
  <si>
    <t>세종특별자치시 전의면 상대부길 33 (관정리)</t>
  </si>
  <si>
    <t>044-862-1400</t>
  </si>
  <si>
    <t>044-862-1470</t>
  </si>
  <si>
    <t>11209</t>
  </si>
  <si>
    <t>기타 비알코올 음료 제조업</t>
  </si>
  <si>
    <t>먹는샘물</t>
  </si>
  <si>
    <t>han1126@hitejinro.com</t>
  </si>
  <si>
    <t>한경환</t>
  </si>
  <si>
    <t>010-6431-1838</t>
  </si>
  <si>
    <t>2025-05-28</t>
  </si>
  <si>
    <t>5468701151</t>
  </si>
  <si>
    <t>H0256</t>
  </si>
  <si>
    <t>32131</t>
  </si>
  <si>
    <t>시설물 보수 공사</t>
  </si>
  <si>
    <t>2024-04-11</t>
  </si>
  <si>
    <t>1258300530</t>
  </si>
  <si>
    <t>H0254</t>
  </si>
  <si>
    <t>17579</t>
  </si>
  <si>
    <t>교육</t>
  </si>
  <si>
    <t>100</t>
  </si>
  <si>
    <t>winfry@hknu.ac.kr</t>
  </si>
  <si>
    <t>김형미</t>
  </si>
  <si>
    <t>010-8631-1488</t>
  </si>
  <si>
    <t>3068122347</t>
  </si>
  <si>
    <t>H0024</t>
  </si>
  <si>
    <t>3148632706</t>
  </si>
  <si>
    <t>H0108</t>
  </si>
  <si>
    <t>3180124593</t>
  </si>
  <si>
    <t>H0026</t>
  </si>
  <si>
    <t>3068104878</t>
  </si>
  <si>
    <t>H0274</t>
  </si>
  <si>
    <t>34363</t>
  </si>
  <si>
    <t>042-625-4141</t>
  </si>
  <si>
    <t>042-625-4148</t>
  </si>
  <si>
    <t>13999</t>
  </si>
  <si>
    <t>그 외 기타 분류 안된 섬유제품 제조업</t>
  </si>
  <si>
    <t>타올</t>
  </si>
  <si>
    <t>63</t>
  </si>
  <si>
    <t>조한경</t>
  </si>
  <si>
    <t>010-8815-6316</t>
  </si>
  <si>
    <t>2024-06-08</t>
  </si>
  <si>
    <t>3180131226</t>
  </si>
  <si>
    <t>H0015</t>
  </si>
  <si>
    <t>7760800156</t>
  </si>
  <si>
    <t>H0052</t>
  </si>
  <si>
    <t>34702</t>
  </si>
  <si>
    <t>3053045802</t>
  </si>
  <si>
    <t>H0054</t>
  </si>
  <si>
    <t>2661900602</t>
  </si>
  <si>
    <t>H0123</t>
  </si>
  <si>
    <t>한일산업 (주)</t>
  </si>
  <si>
    <t>김장한, 김정동</t>
  </si>
  <si>
    <t>3128149360</t>
  </si>
  <si>
    <t>H0389</t>
  </si>
  <si>
    <t>31535</t>
  </si>
  <si>
    <t>충청남도 아산시 신창면 서부남로 561 (궁화리)</t>
  </si>
  <si>
    <t>041-541-2833</t>
  </si>
  <si>
    <t>041-541-2838</t>
  </si>
  <si>
    <t>86</t>
  </si>
  <si>
    <t>hhgu1@ihanil.co.kr</t>
  </si>
  <si>
    <t>2025-06-17</t>
  </si>
  <si>
    <t>한화모멘텀 주식회사 삼성 SDI 천안 CF동 표준라인 Coater PJT</t>
  </si>
  <si>
    <t>류양식</t>
  </si>
  <si>
    <t>4358802880</t>
  </si>
  <si>
    <t>H0358</t>
  </si>
  <si>
    <t>chldydgus485@hanwha.com</t>
  </si>
  <si>
    <t>최용현</t>
  </si>
  <si>
    <t>010-3210-8738</t>
  </si>
  <si>
    <t>1218300616</t>
  </si>
  <si>
    <t>H0283</t>
  </si>
  <si>
    <t>17949</t>
  </si>
  <si>
    <t>84320</t>
  </si>
  <si>
    <t>국방 행정</t>
  </si>
  <si>
    <t>함정 및 시설물 보수, 정비, 수리</t>
  </si>
  <si>
    <t>500</t>
  </si>
  <si>
    <t>해군항공사령부</t>
  </si>
  <si>
    <t>조영상</t>
  </si>
  <si>
    <t>5068302585</t>
  </si>
  <si>
    <t>H0379</t>
  </si>
  <si>
    <t>37920</t>
  </si>
  <si>
    <t>경상북도 포항시 남구 청림서길 53 (청림동)</t>
  </si>
  <si>
    <t>054-290-6874</t>
  </si>
  <si>
    <t>항공기 운행, 정비</t>
  </si>
  <si>
    <t>440</t>
  </si>
  <si>
    <t>14-510678@navy.mil.kr</t>
  </si>
  <si>
    <t>이동훈</t>
  </si>
  <si>
    <t>054-290-6455</t>
  </si>
  <si>
    <t>2025-05-23</t>
  </si>
  <si>
    <t>해비치호텔앤드리조트 주식회사 르메르디앙&amp;목시 명동</t>
  </si>
  <si>
    <t>6168127929</t>
  </si>
  <si>
    <t>H0006</t>
  </si>
  <si>
    <t>04535</t>
  </si>
  <si>
    <t>02-2184-7000</t>
  </si>
  <si>
    <t>220</t>
  </si>
  <si>
    <t>ke.kim@haevichi.com / Tax.myeongdong@gmail.com</t>
  </si>
  <si>
    <t>김경은</t>
  </si>
  <si>
    <t>3053355261</t>
  </si>
  <si>
    <t>H0097</t>
  </si>
  <si>
    <t>현대무백스 주식회사 한국콜마 원료동 증축공사</t>
  </si>
  <si>
    <t>도익한</t>
  </si>
  <si>
    <t>7968701173</t>
  </si>
  <si>
    <t>H0426</t>
  </si>
  <si>
    <t>세종특별자치시 전의면 산단길 22-17 (관정리)</t>
  </si>
  <si>
    <t>bonggyu.oh@hyundaimovex.com</t>
  </si>
  <si>
    <t>오봉규</t>
  </si>
  <si>
    <t>010-9976-6850</t>
  </si>
  <si>
    <t>2025-12-20</t>
  </si>
  <si>
    <t>7058200339</t>
  </si>
  <si>
    <t>H0218</t>
  </si>
  <si>
    <t>32585</t>
  </si>
  <si>
    <t>2023-10-11</t>
  </si>
  <si>
    <t>현대휀스개발 (주)</t>
  </si>
  <si>
    <t>김해용</t>
  </si>
  <si>
    <t>1258134604</t>
  </si>
  <si>
    <t>H0365</t>
  </si>
  <si>
    <t>17998</t>
  </si>
  <si>
    <t>경기도 평택시 팽성읍 추팔산단1길 181 (추팔리)</t>
  </si>
  <si>
    <t>현대휀스개발 (주) 천안공장</t>
  </si>
  <si>
    <t>H0363</t>
  </si>
  <si>
    <t>충청남도 천안시 서북구 성환읍 와우2길 104 (와룡리)</t>
  </si>
  <si>
    <t>031-691-5880</t>
  </si>
  <si>
    <t>031-691-6298</t>
  </si>
  <si>
    <t>3122393828</t>
  </si>
  <si>
    <t>H0139</t>
  </si>
  <si>
    <t>충청남도 천안시 서북구 직산읍 4산단3로 113 (신갈리)</t>
  </si>
  <si>
    <t>010-6422-6701</t>
  </si>
  <si>
    <t>2023-03-20</t>
  </si>
  <si>
    <t>호산테크(주)</t>
  </si>
  <si>
    <t>이현종</t>
  </si>
  <si>
    <t>1258188075</t>
  </si>
  <si>
    <t>H0404</t>
  </si>
  <si>
    <t>17600</t>
  </si>
  <si>
    <t>경기도 안성시 미양면 안성맞춤대로 571-66 (보체리)</t>
  </si>
  <si>
    <t>031-677-9601</t>
  </si>
  <si>
    <t>031-677-9602</t>
  </si>
  <si>
    <t>28909</t>
  </si>
  <si>
    <t>그 외 기타 전기장비 제조업</t>
  </si>
  <si>
    <t>반도체 설비</t>
  </si>
  <si>
    <t>37</t>
  </si>
  <si>
    <t>hosan01@nate.com</t>
  </si>
  <si>
    <t>최규남</t>
  </si>
  <si>
    <t>010-5040-7080</t>
  </si>
  <si>
    <t>2025-09-14</t>
  </si>
  <si>
    <t>휴모터스</t>
  </si>
  <si>
    <t>정면익</t>
  </si>
  <si>
    <t>4360101961</t>
  </si>
  <si>
    <t>H0322</t>
  </si>
  <si>
    <t>32714</t>
  </si>
  <si>
    <t>충청남도 금산군 추부면 다복로 655 (마전리)</t>
  </si>
  <si>
    <t>041-751-1960</t>
  </si>
  <si>
    <t>lhs1268@naver.com</t>
  </si>
  <si>
    <t>이형승</t>
  </si>
  <si>
    <t>010-7254-3420</t>
  </si>
  <si>
    <t>2024-12-03</t>
  </si>
  <si>
    <t>3128106186</t>
  </si>
  <si>
    <t>H0219</t>
  </si>
  <si>
    <t>331835</t>
  </si>
  <si>
    <t>2023-10-13</t>
  </si>
  <si>
    <t>히어로테크주식회사</t>
  </si>
  <si>
    <t>양권철</t>
  </si>
  <si>
    <t>6488102740</t>
  </si>
  <si>
    <t>H0289</t>
  </si>
  <si>
    <t>31029</t>
  </si>
  <si>
    <t>충청남도 천안시 서북구 직산읍 신갈1길 53-12 (신갈리)</t>
  </si>
  <si>
    <t>Baffle</t>
  </si>
  <si>
    <t>xldptm4541@daum.net</t>
  </si>
  <si>
    <t>2024-07-30</t>
  </si>
  <si>
    <t>주식회사 북대전현대상용서비스</t>
    <phoneticPr fontId="2" type="noConversion"/>
  </si>
  <si>
    <t>H0037</t>
    <phoneticPr fontId="2" type="noConversion"/>
  </si>
  <si>
    <t>H1033</t>
    <phoneticPr fontId="2" type="noConversion"/>
  </si>
  <si>
    <t>H0074</t>
    <phoneticPr fontId="2" type="noConversion"/>
  </si>
  <si>
    <t>H0069</t>
    <phoneticPr fontId="2" type="noConversion"/>
  </si>
  <si>
    <t>H0090</t>
    <phoneticPr fontId="2" type="noConversion"/>
  </si>
  <si>
    <t>H0088</t>
    <phoneticPr fontId="2" type="noConversion"/>
  </si>
  <si>
    <t>H0091</t>
    <phoneticPr fontId="2" type="noConversion"/>
  </si>
  <si>
    <t>현대휀스개발 (주)</t>
    <phoneticPr fontId="2" type="noConversion"/>
  </si>
  <si>
    <t>한일산업 (주)</t>
    <phoneticPr fontId="2" type="noConversion"/>
  </si>
  <si>
    <t>주식회사 대운자동차정비</t>
    <phoneticPr fontId="2" type="noConversion"/>
  </si>
  <si>
    <t>H10103</t>
    <phoneticPr fontId="2" type="noConversion"/>
  </si>
  <si>
    <t>성진종합건설(주)농업생명과학대학 개축공사</t>
    <phoneticPr fontId="2" type="noConversion"/>
  </si>
  <si>
    <t>충청남도 천안시 서북구 직산읍 군수1길 96, 1동</t>
    <phoneticPr fontId="2" type="noConversion"/>
  </si>
  <si>
    <t>남강종합건설 (주) 구석기 교육원 건립사업</t>
    <phoneticPr fontId="2" type="noConversion"/>
  </si>
  <si>
    <t>주식회사 에이치원건설 (주)테크윙 아산사업장 기숙사,공장동,접견동,공작물주차장 증축</t>
    <phoneticPr fontId="2" type="noConversion"/>
  </si>
  <si>
    <t>금성철강 주식회사 천안지점</t>
    <phoneticPr fontId="2" type="noConversion"/>
  </si>
  <si>
    <t>정우종합건설(주) 천안 스마트그린산단 통합관제센터 수질오염측정기기 토목 기반</t>
    <phoneticPr fontId="2" type="noConversion"/>
  </si>
  <si>
    <t>(주)비에스비로지스틱스</t>
    <phoneticPr fontId="2" type="noConversion"/>
  </si>
  <si>
    <t>주식회사 동방방재 CHA8 Ph2 소방설비 설치공사</t>
    <phoneticPr fontId="2" type="noConversion"/>
  </si>
  <si>
    <t>주식회사 파르이앤씨(PAR E&amp;C Co., LTD) CHA 8FC Ph2 전기공사</t>
    <phoneticPr fontId="2" type="noConversion"/>
  </si>
  <si>
    <t>호산테크(주)</t>
    <phoneticPr fontId="2" type="noConversion"/>
  </si>
  <si>
    <t>범일건설(주) 명인제약(주) 발안2공장 고형제동 증축공사</t>
    <phoneticPr fontId="2" type="noConversion"/>
  </si>
  <si>
    <t>(주) 두산금속</t>
    <phoneticPr fontId="2" type="noConversion"/>
  </si>
  <si>
    <t>(주)조은자동차서비스</t>
    <phoneticPr fontId="2" type="noConversion"/>
  </si>
  <si>
    <t>일신산업전기 (주)</t>
    <phoneticPr fontId="2" type="noConversion"/>
  </si>
  <si>
    <t>성진종합건설(주) 강원대학교 농업생명과학대학 개축현장</t>
  </si>
  <si>
    <t>주식회사 파르이앤씨(PAR E&amp;C Co., LTD) CHA 8FC Ph2 전기공사</t>
    <phoneticPr fontId="2" type="noConversion"/>
  </si>
  <si>
    <t>성진종합건설(주) 강원대학교 농업생명과학대학 개축현장</t>
    <phoneticPr fontId="2" type="noConversion"/>
  </si>
  <si>
    <t>성진종합건설(주) 강원대학교 농업생명과학대학 개축현장</t>
    <phoneticPr fontId="2" type="noConversion"/>
  </si>
  <si>
    <t>주식회사 동방방재 CHA8 Ph2 소방설비 설치공사</t>
    <phoneticPr fontId="2" type="noConversion"/>
  </si>
  <si>
    <t>주식회사 파르이앤씨(PAR E&amp;C Co., LTD) CHA 8FC Ph2 전기공사</t>
    <phoneticPr fontId="2" type="noConversion"/>
  </si>
  <si>
    <t>주식회사 에이치원건설 (주)테크윙 아산사업장 기숙사,공장동,접견동,공작물주차장 증축</t>
    <phoneticPr fontId="2" type="noConversion"/>
  </si>
  <si>
    <t>(수)</t>
  </si>
  <si>
    <t>514-81-86597</t>
  </si>
  <si>
    <t>충청남도 천안시 동남구 목천읍 삼방로 346 (동리, MG인재개발원)</t>
  </si>
  <si>
    <t>soo19421@hanmail.net</t>
  </si>
  <si>
    <t>7월 28일</t>
  </si>
  <si>
    <t>sonsukgun@nate.com</t>
  </si>
  <si>
    <t>(목)</t>
  </si>
  <si>
    <t>135-86-38733</t>
  </si>
  <si>
    <t>010-8844-2349</t>
  </si>
  <si>
    <t>(금)</t>
  </si>
  <si>
    <t>(화)</t>
  </si>
  <si>
    <t>8월 21일</t>
  </si>
  <si>
    <t>126-81-57430</t>
  </si>
  <si>
    <t>경기도 광주시 광주대로 200-1(송정동)</t>
  </si>
  <si>
    <t>신민재</t>
  </si>
  <si>
    <t>010-2361-2820</t>
  </si>
  <si>
    <t>mjs7795@hanmail.net</t>
  </si>
  <si>
    <t>334-86-00815</t>
  </si>
  <si>
    <t>충청남도 아산시 영인면 토정로 148(역리)</t>
  </si>
  <si>
    <t>손인기</t>
  </si>
  <si>
    <t>안전관리자</t>
  </si>
  <si>
    <t>010-2089-5262</t>
  </si>
  <si>
    <t>2807020@hdc-dvp.com</t>
  </si>
  <si>
    <t>140-81-13291</t>
  </si>
  <si>
    <t>김원경</t>
  </si>
  <si>
    <t>010-9642-0201</t>
  </si>
  <si>
    <t>134-07-46934</t>
  </si>
  <si>
    <t>충청남도 천안시 서북구 불당21로 71, 7층 705호 (불당동)</t>
  </si>
  <si>
    <t>010-5870-2958</t>
  </si>
  <si>
    <t>office@theboston.co.kr</t>
  </si>
  <si>
    <t>9월 24일</t>
  </si>
  <si>
    <t>김상범</t>
  </si>
  <si>
    <t>010-9911-2859</t>
  </si>
  <si>
    <t>박갑수</t>
  </si>
  <si>
    <t>010-3460-1265</t>
  </si>
  <si>
    <t>ca5sandan2@nate.com</t>
  </si>
  <si>
    <t>ca5sandan3@nate.com</t>
  </si>
  <si>
    <t>김사론</t>
  </si>
  <si>
    <t>010-7138-1537</t>
  </si>
  <si>
    <t>(월)</t>
  </si>
  <si>
    <t>이상재</t>
  </si>
  <si>
    <t>전북특별자치도 완주군 이서면 농생명로 166 (금평리, 국립농업과학원)</t>
  </si>
  <si>
    <t>214-86-78417</t>
  </si>
  <si>
    <t>296-84-00028 (001)</t>
  </si>
  <si>
    <t>KASHYAP JAIRAJ KAPADIA(카쉬얍제이라즈카파디아)</t>
  </si>
  <si>
    <t>충청남도 천안시 서북구 직산읍 부송3길 61 (부송리, 노비타), B동 202호</t>
  </si>
  <si>
    <t>전우진</t>
  </si>
  <si>
    <t>010-5491-1412</t>
  </si>
  <si>
    <t>woojin.jeon@kohler.com</t>
  </si>
  <si>
    <t>kraccountspayable@kohlerventures.com, woojin.jeon@kohler.com</t>
  </si>
  <si>
    <t>충청남도 천안시 서북구 성환읍 왕지1길 5 (율금리)</t>
  </si>
  <si>
    <t>이용준
이원국</t>
  </si>
  <si>
    <t>과장(본사)
차장(현장)</t>
  </si>
  <si>
    <t>010-8920-2263
010-8928-0605</t>
  </si>
  <si>
    <t>wk0209@dongah.biz(현장)</t>
  </si>
  <si>
    <t>10월 16일</t>
  </si>
  <si>
    <t>yj_lee@dongah.biz(본사)</t>
  </si>
  <si>
    <t>kspark@lsglobal.co.kr</t>
  </si>
  <si>
    <t>충청남도 천안시 서북구 직산읍 4산단4로 60, 씨동 1호 (모서리)</t>
  </si>
  <si>
    <t>김현태</t>
  </si>
  <si>
    <t>leeyesol95@mabik.re.kr</t>
  </si>
  <si>
    <t>312-81-54505</t>
  </si>
  <si>
    <t>충청남도 천안시 서북구 3공단6로 86-9 제3일반산업단지</t>
  </si>
  <si>
    <t>정동주</t>
  </si>
  <si>
    <t>010-8883-7115</t>
  </si>
  <si>
    <t>lwt3let3@naver.com</t>
  </si>
  <si>
    <t>10월 21일</t>
  </si>
  <si>
    <t>전북특별자치도 완주군 이서면 콩쥐팥쥐로 1500 (금평리, 국립축산과학원)</t>
  </si>
  <si>
    <t>euni2698@korea.kr</t>
  </si>
  <si>
    <t>567-87-01631</t>
  </si>
  <si>
    <t>1611-2837</t>
  </si>
  <si>
    <t>권유안</t>
  </si>
  <si>
    <t>010-5554-4922</t>
  </si>
  <si>
    <t>kya052@rdsglobal.net</t>
  </si>
  <si>
    <t>충청남도 천안시 서북구 입장면 석재길 51, 1층 (하장리)</t>
  </si>
  <si>
    <t>11월 5일</t>
  </si>
  <si>
    <t>강혜진</t>
  </si>
  <si>
    <t>010-7678-9829</t>
  </si>
  <si>
    <t>11월 12일</t>
  </si>
  <si>
    <t>pill5454@naver.com</t>
  </si>
  <si>
    <t>임재영</t>
  </si>
  <si>
    <t>안전담당</t>
  </si>
  <si>
    <t>010-6371-9061</t>
  </si>
  <si>
    <t>biz@suchun.co.kr</t>
  </si>
  <si>
    <t>204-81-71256</t>
  </si>
  <si>
    <t>김태선</t>
  </si>
  <si>
    <t>010-8314-8999</t>
  </si>
  <si>
    <t>xotjs16@nyhanger.co.kr</t>
  </si>
  <si>
    <t>135-81-66480</t>
  </si>
  <si>
    <t>황선태</t>
  </si>
  <si>
    <t>010-9819-0308</t>
  </si>
  <si>
    <t>great-88@hanmail.net</t>
  </si>
  <si>
    <t>803-86-00460</t>
  </si>
  <si>
    <t>한남수</t>
  </si>
  <si>
    <t>010-4807-5087</t>
  </si>
  <si>
    <t>par8205@naver.com</t>
  </si>
  <si>
    <t>충청남도 천안시 동남구 성남면 신사대화로 387 (대화리)</t>
  </si>
  <si>
    <t>11월 19일</t>
  </si>
  <si>
    <t>이경진</t>
  </si>
  <si>
    <t>010-5760-6933</t>
  </si>
  <si>
    <t>kyungjin.lee@ikukbo.com</t>
  </si>
  <si>
    <t>안성웅</t>
  </si>
  <si>
    <t>010-8704-7166</t>
  </si>
  <si>
    <t>ahnsw@kesson.co.kr</t>
  </si>
  <si>
    <t>kesson1@hometax.go.kr</t>
  </si>
  <si>
    <t>이승성</t>
  </si>
  <si>
    <t>고정욱</t>
  </si>
  <si>
    <t>010-8934-0836</t>
  </si>
  <si>
    <t>rhwjddnr159@eunmin.co.kr</t>
  </si>
  <si>
    <t>최미선</t>
  </si>
  <si>
    <t>010-9025-3963</t>
  </si>
  <si>
    <t>11월 24일</t>
  </si>
  <si>
    <t>11월 25일</t>
  </si>
  <si>
    <t>041-582-5205</t>
  </si>
  <si>
    <t>0101-7734-6601</t>
  </si>
  <si>
    <t>R1043cdti@hdc.dooray.com</t>
  </si>
  <si>
    <t>표석원</t>
  </si>
  <si>
    <t>010-8794-8196</t>
  </si>
  <si>
    <t>sukwon@nyhanger.co.kr</t>
  </si>
  <si>
    <t>노상일</t>
  </si>
  <si>
    <t>안전차장</t>
  </si>
  <si>
    <t>010-5564-3579</t>
  </si>
  <si>
    <t>sang1767@naver.com</t>
  </si>
  <si>
    <t>214-86-07299</t>
  </si>
  <si>
    <t>김은아</t>
  </si>
  <si>
    <t>010-8993-4657</t>
  </si>
  <si>
    <t>226-81-26936</t>
  </si>
  <si>
    <t>충청남도 천안시 서북구 3공단6로 101 (차암동)</t>
  </si>
  <si>
    <t>김태형</t>
  </si>
  <si>
    <t>010-9402-3007</t>
  </si>
  <si>
    <t>jwoo5769@naver.com</t>
  </si>
  <si>
    <t>박현규</t>
  </si>
  <si>
    <t>010-3958-0133</t>
  </si>
  <si>
    <t>phg102818@daum.net</t>
  </si>
  <si>
    <t>214-88-63000</t>
  </si>
  <si>
    <t>kss005300@hanmail.net</t>
  </si>
  <si>
    <t>양승진</t>
  </si>
  <si>
    <t>010-7271-9343</t>
  </si>
  <si>
    <t>tssales2023@daum.net</t>
  </si>
  <si>
    <t>김태준</t>
  </si>
  <si>
    <t>010-4307-0669</t>
  </si>
  <si>
    <t>12월 2일</t>
  </si>
  <si>
    <t>thewin82@naver.com
dwcc1563@hanmail.net
kimxowns104@naver.com</t>
  </si>
  <si>
    <t>12월 03일</t>
  </si>
  <si>
    <t>이영근</t>
  </si>
  <si>
    <t>010-8784-8397</t>
  </si>
  <si>
    <t>blueblizzard@naver.com</t>
  </si>
  <si>
    <t>12월 8일</t>
  </si>
  <si>
    <t>김재을</t>
  </si>
  <si>
    <t>o001737@hshi.co.kr</t>
  </si>
  <si>
    <t>o001737@hshi.co.kr(현대삼호)
psh@tongyanginc.co.kr(동양건설)</t>
  </si>
  <si>
    <t>041-539-8116</t>
  </si>
  <si>
    <t>12월 11일</t>
  </si>
  <si>
    <t>041-350-8091</t>
  </si>
  <si>
    <t>안경서</t>
  </si>
  <si>
    <t>010-4125-2046</t>
  </si>
  <si>
    <t>rudtj2046@husteel.com</t>
  </si>
  <si>
    <t>충청남도 천안시 동남구 광덕면 대평교길 48 (대평리)</t>
  </si>
  <si>
    <t>박준수</t>
  </si>
  <si>
    <t>010-9989-8913</t>
  </si>
  <si>
    <t>sk@skpack.co.kr</t>
  </si>
  <si>
    <t>임일환</t>
  </si>
  <si>
    <t>cjsvnd03@gsenc.com</t>
  </si>
  <si>
    <t>backjeon@shinsung.ac.kr
계산서는 신성대학교(311-82-03091)</t>
  </si>
  <si>
    <t>cyh403@h1group.co.kr</t>
  </si>
  <si>
    <t>충청남도 천안시 서북구 직산읍 성진로 154-14 (군동리)</t>
  </si>
  <si>
    <t>010-5369-7975</t>
  </si>
  <si>
    <t>dschoi@welkeeps.com</t>
  </si>
  <si>
    <t>선영수</t>
  </si>
  <si>
    <t>010-3501-4866</t>
  </si>
  <si>
    <t>ys_sun@sunnyyk.co.kr</t>
  </si>
  <si>
    <t>12월 30일</t>
  </si>
  <si>
    <t>양용득</t>
  </si>
  <si>
    <t>010-4210-8924</t>
  </si>
  <si>
    <t>woodcla@naver.com</t>
  </si>
  <si>
    <t>충청북도 옥천군 옥천읍 서부로 371-12 (삼청리)</t>
  </si>
  <si>
    <t>박정기</t>
  </si>
  <si>
    <t>010-9239-0606</t>
  </si>
  <si>
    <t>ocas@sunnyyk.co.kr</t>
  </si>
  <si>
    <t>김장호</t>
  </si>
  <si>
    <t>010-3627-5938</t>
  </si>
  <si>
    <t>변영철</t>
  </si>
  <si>
    <t>충청남도 천안시 서북구 직산읍 군수1길 96, 1동</t>
  </si>
  <si>
    <t>구훈회</t>
  </si>
  <si>
    <t>010-9430-0842</t>
  </si>
  <si>
    <t>hanil@bill36524.com</t>
  </si>
  <si>
    <t>이재흥</t>
  </si>
  <si>
    <t>010-5409-5788</t>
  </si>
  <si>
    <t>041-421-0021</t>
  </si>
  <si>
    <t>313-81-02242</t>
  </si>
  <si>
    <t>충청남도 홍성군 갈산면 갈산서길170번길 109-60</t>
  </si>
  <si>
    <t>조성선</t>
  </si>
  <si>
    <t>010-2886-6689</t>
  </si>
  <si>
    <t>jss825@naver.com</t>
  </si>
  <si>
    <t>cac048@naver.com</t>
  </si>
  <si>
    <t>유순영</t>
  </si>
  <si>
    <t>010-8516-6400</t>
  </si>
  <si>
    <t>syjin2003@naver.com</t>
  </si>
  <si>
    <t>kwheater00@daum.net</t>
  </si>
  <si>
    <t>elin.kim2@marriott.com
Tax.myeongdong@gmail.com</t>
  </si>
  <si>
    <t>010-9003-0781</t>
  </si>
  <si>
    <t>kjh0781@boohyun.kr</t>
  </si>
  <si>
    <t>전윤철</t>
  </si>
  <si>
    <t>010-2652-5861</t>
  </si>
  <si>
    <t>jyc123@nyhanger.co.kr</t>
  </si>
  <si>
    <t>435-86-00457</t>
  </si>
  <si>
    <t>박상욱</t>
  </si>
  <si>
    <t>010-3909-9967</t>
  </si>
  <si>
    <t>barun@barunsobang.com</t>
  </si>
  <si>
    <t>610-81-61666</t>
  </si>
  <si>
    <t>010-6315-4438</t>
  </si>
  <si>
    <t>사업장코드</t>
    <phoneticPr fontId="2" type="noConversion"/>
  </si>
  <si>
    <t>*</t>
    <phoneticPr fontId="2" type="noConversion"/>
  </si>
  <si>
    <t>하반기</t>
    <phoneticPr fontId="66" type="noConversion"/>
  </si>
  <si>
    <t>최초실시, 공정의 수시변경</t>
  </si>
  <si>
    <t>천안</t>
    <phoneticPr fontId="66" type="noConversion"/>
  </si>
  <si>
    <t>천안</t>
  </si>
  <si>
    <t>타기관 신규</t>
  </si>
  <si>
    <t>경기</t>
  </si>
  <si>
    <t>성남</t>
  </si>
  <si>
    <t>고시물질, 소음85이상</t>
  </si>
  <si>
    <t>고시물질</t>
  </si>
  <si>
    <t>공정의 수시변경</t>
  </si>
  <si>
    <t>안산</t>
  </si>
  <si>
    <t>한기문, 이주형, 강종구, 고유빈</t>
  </si>
  <si>
    <t>전주</t>
  </si>
  <si>
    <t>최초실시, 고시물질</t>
  </si>
  <si>
    <t>소음85이상</t>
  </si>
  <si>
    <t>이용준, 이원국</t>
    <phoneticPr fontId="66" type="noConversion"/>
  </si>
  <si>
    <t>010-8920-2263, 010-8928-0605</t>
    <phoneticPr fontId="66" type="noConversion"/>
  </si>
  <si>
    <t>서산</t>
  </si>
  <si>
    <t>보령</t>
  </si>
  <si>
    <t>33</t>
  </si>
  <si>
    <t>이주형, 고유빈</t>
  </si>
  <si>
    <t>강종구, 배윤민</t>
  </si>
  <si>
    <t>38</t>
  </si>
  <si>
    <t>39</t>
  </si>
  <si>
    <t>주식회사 파르이앤씨(PAR E&amp;C Co., LTD) CHA 8FC Ph2 전기공사</t>
  </si>
  <si>
    <t>원주</t>
  </si>
  <si>
    <t>41</t>
  </si>
  <si>
    <t>강릉</t>
  </si>
  <si>
    <t>42</t>
  </si>
  <si>
    <t>43</t>
  </si>
  <si>
    <t>44</t>
  </si>
  <si>
    <t>47</t>
  </si>
  <si>
    <t>한기문,배윤민,고유빈</t>
  </si>
  <si>
    <t>최초실시,공정의 수시변경</t>
  </si>
  <si>
    <t>52</t>
  </si>
  <si>
    <t>한기문,이주형,강종구</t>
  </si>
  <si>
    <t>최초실시, 소음85이상</t>
  </si>
  <si>
    <t>금성철강 주식회사 천안지점</t>
  </si>
  <si>
    <t>56</t>
  </si>
  <si>
    <t>57</t>
  </si>
  <si>
    <t>58</t>
  </si>
  <si>
    <t>59</t>
  </si>
  <si>
    <t>공정의 수시변경, 고시물질</t>
  </si>
  <si>
    <t>이주형,고유빈</t>
  </si>
  <si>
    <t>서울</t>
    <phoneticPr fontId="66" type="noConversion"/>
  </si>
  <si>
    <t>강종구,배윤민</t>
  </si>
  <si>
    <t>강종구,이주형,배윤민,고유빈</t>
  </si>
  <si>
    <t>신규공정</t>
  </si>
  <si>
    <t>66</t>
  </si>
  <si>
    <t>67</t>
  </si>
  <si>
    <t>68</t>
  </si>
  <si>
    <t>한기문, 배윤민, 고유빈</t>
  </si>
  <si>
    <t>신규공정, 고시물질</t>
  </si>
  <si>
    <t>69</t>
  </si>
  <si>
    <t>강종구, 배윤민, 고유빈</t>
  </si>
  <si>
    <t>H0221</t>
    <phoneticPr fontId="66" type="noConversion"/>
  </si>
  <si>
    <t>71</t>
  </si>
  <si>
    <t>이주형, 배윤민, 고유빈, 강종구</t>
  </si>
  <si>
    <t>서울서부</t>
  </si>
  <si>
    <t>72</t>
  </si>
  <si>
    <t>74</t>
  </si>
  <si>
    <t>한기문, 강종구, 고유빈</t>
  </si>
  <si>
    <t>울산</t>
  </si>
  <si>
    <t>양산</t>
  </si>
  <si>
    <t>77</t>
  </si>
  <si>
    <t>청주</t>
  </si>
  <si>
    <t>79</t>
  </si>
  <si>
    <t>전회미실시, 고시물질</t>
  </si>
  <si>
    <t>81</t>
  </si>
  <si>
    <t>공정의 변경, 소음85이상</t>
  </si>
  <si>
    <t>82</t>
  </si>
  <si>
    <t>83</t>
  </si>
  <si>
    <t>신규공정, 공정변경, 고시물질</t>
  </si>
  <si>
    <t>85</t>
  </si>
  <si>
    <t>중부</t>
  </si>
  <si>
    <t>88</t>
  </si>
  <si>
    <t>89</t>
  </si>
  <si>
    <t>91</t>
  </si>
  <si>
    <t>강원</t>
  </si>
  <si>
    <t>H1033</t>
  </si>
  <si>
    <t>하반기</t>
  </si>
  <si>
    <t>대전</t>
  </si>
  <si>
    <t>대-153</t>
  </si>
  <si>
    <t>대-154</t>
  </si>
  <si>
    <t>대-155</t>
  </si>
  <si>
    <t>대-156</t>
  </si>
  <si>
    <t>대-157</t>
  </si>
  <si>
    <t>대-158</t>
  </si>
  <si>
    <t>대-159</t>
  </si>
  <si>
    <t>대-160</t>
  </si>
  <si>
    <t>대-161</t>
  </si>
  <si>
    <t>대-162</t>
  </si>
  <si>
    <t>대-163</t>
  </si>
  <si>
    <t>대-164</t>
  </si>
  <si>
    <t>대-165</t>
  </si>
  <si>
    <t>주식회사현우모터스</t>
  </si>
  <si>
    <t>대-166</t>
  </si>
  <si>
    <t>대-167</t>
  </si>
  <si>
    <t>seo01225@naver.com</t>
  </si>
  <si>
    <t>대-168</t>
  </si>
  <si>
    <t>ksjs1108@nate.com</t>
  </si>
  <si>
    <t>대-169</t>
  </si>
  <si>
    <t>한성수</t>
  </si>
  <si>
    <t>010-2967-1900</t>
  </si>
  <si>
    <t>대-170</t>
  </si>
  <si>
    <t>대-171</t>
  </si>
  <si>
    <t>보고서 이메일전송 원하지 않음</t>
  </si>
  <si>
    <t>대-172</t>
  </si>
  <si>
    <t>doek0014@daum.net</t>
  </si>
  <si>
    <t>대-173</t>
  </si>
  <si>
    <t>대-174</t>
  </si>
  <si>
    <t>주식회사 관저자동차공업</t>
  </si>
  <si>
    <t>윤숙</t>
  </si>
  <si>
    <t>010-9420-4100</t>
  </si>
  <si>
    <t>대-175</t>
  </si>
  <si>
    <t>주식회사 서대전공업사</t>
  </si>
  <si>
    <t>박성권</t>
  </si>
  <si>
    <t>kch10045@naver.com</t>
  </si>
  <si>
    <t>대-176</t>
  </si>
  <si>
    <t>최희주</t>
  </si>
  <si>
    <t>010-7464-2672</t>
  </si>
  <si>
    <t>ujs0042@hanmail.net</t>
  </si>
  <si>
    <t>대-177</t>
  </si>
  <si>
    <t>이윤경</t>
  </si>
  <si>
    <t>010-9271-9308</t>
  </si>
  <si>
    <t>대-178</t>
  </si>
  <si>
    <t>대-179</t>
  </si>
  <si>
    <t>jim1811@hanmail.net</t>
  </si>
  <si>
    <t>대-180</t>
  </si>
  <si>
    <t>(주) 1급금호자동차정비</t>
  </si>
  <si>
    <t>010-5406-2764</t>
  </si>
  <si>
    <t>대-181</t>
  </si>
  <si>
    <t>bmwjuni73@naver.com</t>
  </si>
  <si>
    <t>대-182</t>
  </si>
  <si>
    <t>byi1162@naver.com</t>
  </si>
  <si>
    <t>대-183</t>
  </si>
  <si>
    <t>대-184</t>
  </si>
  <si>
    <t>대-185</t>
  </si>
  <si>
    <t>대-186</t>
  </si>
  <si>
    <t>국고 전액</t>
  </si>
  <si>
    <t>대-187</t>
  </si>
  <si>
    <t>대-188</t>
  </si>
  <si>
    <t>태전자동차공업사(동구)</t>
  </si>
  <si>
    <t>대-189</t>
  </si>
  <si>
    <t>대-190</t>
  </si>
  <si>
    <t>대-191</t>
  </si>
  <si>
    <t>대-192</t>
  </si>
  <si>
    <t>대-193</t>
  </si>
  <si>
    <t>대-194</t>
  </si>
  <si>
    <t>안병철외 1명</t>
  </si>
  <si>
    <t>대-195</t>
  </si>
  <si>
    <t>대-196</t>
  </si>
  <si>
    <t>대-197</t>
  </si>
  <si>
    <t>대-198</t>
  </si>
  <si>
    <t>대-199</t>
  </si>
  <si>
    <t>대-200</t>
  </si>
  <si>
    <t>대-201</t>
  </si>
  <si>
    <t>대-202</t>
  </si>
  <si>
    <t>대-203</t>
  </si>
  <si>
    <t>대-204</t>
  </si>
  <si>
    <t>대-205</t>
  </si>
  <si>
    <t>대-206</t>
  </si>
  <si>
    <t>대-207</t>
  </si>
  <si>
    <t>대-208</t>
  </si>
  <si>
    <t>042-283-3006</t>
  </si>
  <si>
    <t>대-209</t>
  </si>
  <si>
    <t>대-210</t>
  </si>
  <si>
    <t>대-211</t>
  </si>
  <si>
    <t>대-212</t>
  </si>
  <si>
    <t>대-213</t>
  </si>
  <si>
    <t>대-214</t>
  </si>
  <si>
    <t>대-215</t>
  </si>
  <si>
    <t>대-216</t>
  </si>
  <si>
    <t>대-217</t>
  </si>
  <si>
    <t>대-218</t>
  </si>
  <si>
    <t>대-219</t>
  </si>
  <si>
    <t>대-220</t>
  </si>
  <si>
    <t>변은진</t>
  </si>
  <si>
    <t>010-2747-5077</t>
  </si>
  <si>
    <t>대-221</t>
  </si>
  <si>
    <t>대-222</t>
  </si>
  <si>
    <t>대전광역시 서구 도산로181번길 21 (변동)</t>
  </si>
  <si>
    <t>대-223</t>
  </si>
  <si>
    <t>대전광역시 서구 도산로 169 (변동)</t>
  </si>
  <si>
    <t>대-224</t>
  </si>
  <si>
    <t>대-225</t>
  </si>
  <si>
    <t>010-2238-3161</t>
  </si>
  <si>
    <t>djpyd@naver.com
(계산서 발행 시 안내 문자 필수)</t>
  </si>
  <si>
    <t>대-226</t>
  </si>
  <si>
    <t>대-227</t>
  </si>
  <si>
    <t>대-228</t>
  </si>
  <si>
    <t>김순근</t>
  </si>
  <si>
    <t>010-3452-5142</t>
  </si>
  <si>
    <t>dongbu1500@hanmail.net</t>
  </si>
  <si>
    <t>db8287@hanmail.net, dongbu1500@hanmail.net</t>
  </si>
  <si>
    <t>대-229</t>
  </si>
  <si>
    <t>대-230</t>
  </si>
  <si>
    <t>대-231</t>
  </si>
  <si>
    <t>대-232</t>
  </si>
  <si>
    <t>대-233</t>
  </si>
  <si>
    <t>pqpq1230@naver.com</t>
  </si>
  <si>
    <t>대-234</t>
  </si>
  <si>
    <t>대-235</t>
  </si>
  <si>
    <t>대-236</t>
  </si>
  <si>
    <t>대-237</t>
  </si>
  <si>
    <t>대-238</t>
  </si>
  <si>
    <t>대-239</t>
  </si>
  <si>
    <t>21세기모터스검사장 주식회사</t>
  </si>
  <si>
    <t>대-240</t>
  </si>
  <si>
    <t>주식회사 서일모터스</t>
  </si>
  <si>
    <t>9/29일 이중입금, 9/30 환불</t>
  </si>
  <si>
    <t>대-241</t>
  </si>
  <si>
    <t>26년 상반기 측정료 12/16 입금 및 계산서 발행 완료</t>
  </si>
  <si>
    <t>대-242</t>
  </si>
  <si>
    <t>대-243</t>
  </si>
  <si>
    <t>대-244</t>
  </si>
  <si>
    <t>대-245</t>
  </si>
  <si>
    <t>010-7444-5155</t>
  </si>
  <si>
    <t>sdj3254@naver.com</t>
  </si>
  <si>
    <t>대-246</t>
  </si>
  <si>
    <t>박성근</t>
  </si>
  <si>
    <t>010-5187-4700</t>
  </si>
  <si>
    <t>대-247</t>
  </si>
  <si>
    <t>대-248</t>
  </si>
  <si>
    <t>이기영</t>
  </si>
  <si>
    <t>010-8825-6004</t>
  </si>
  <si>
    <t>대-249</t>
  </si>
  <si>
    <t>김상근</t>
  </si>
  <si>
    <t>대전광역시 대덕구 신탄진로583번길 10 (상서동)</t>
  </si>
  <si>
    <t>대-250</t>
  </si>
  <si>
    <t>대-251</t>
  </si>
  <si>
    <t>대-252</t>
  </si>
  <si>
    <t>대-253</t>
  </si>
  <si>
    <t>대전광역시 대덕구 대전로 1431 (읍내동)</t>
  </si>
  <si>
    <t>대-254</t>
  </si>
  <si>
    <t>대-255</t>
  </si>
  <si>
    <t>대-256</t>
  </si>
  <si>
    <t>대-257</t>
  </si>
  <si>
    <t>대-258</t>
  </si>
  <si>
    <t>대-259</t>
  </si>
  <si>
    <t>대-260</t>
  </si>
  <si>
    <t>대-261</t>
  </si>
  <si>
    <t>대-262</t>
  </si>
  <si>
    <t>ys001965@naver.com</t>
  </si>
  <si>
    <t>대-263</t>
  </si>
  <si>
    <t>대-264</t>
  </si>
  <si>
    <t>010-5455-7790</t>
  </si>
  <si>
    <t>citrine4@naver.com</t>
  </si>
  <si>
    <t>대-265</t>
  </si>
  <si>
    <t>92</t>
  </si>
  <si>
    <t>고시물질, 공정 변경</t>
  </si>
  <si>
    <t>대-266</t>
  </si>
  <si>
    <t>93</t>
  </si>
  <si>
    <t>042-824-8360</t>
  </si>
  <si>
    <t>대-267</t>
  </si>
  <si>
    <t>대-268</t>
  </si>
  <si>
    <t>94</t>
  </si>
  <si>
    <t>송수호</t>
  </si>
  <si>
    <t>010-2217-8803</t>
  </si>
  <si>
    <t>ssh@jlrmotors.co.kr</t>
  </si>
  <si>
    <t>대-269</t>
  </si>
  <si>
    <t>95</t>
  </si>
  <si>
    <t>대전광역시 유성구 유성대로 486 (복용동)</t>
  </si>
  <si>
    <t>대-270</t>
  </si>
  <si>
    <t>대-271</t>
  </si>
  <si>
    <t>96</t>
  </si>
  <si>
    <t>대-272</t>
  </si>
  <si>
    <t>97</t>
  </si>
  <si>
    <t>대전광역시 대덕구 덕암로118번길 12 (상서동)</t>
  </si>
  <si>
    <t>대-273</t>
  </si>
  <si>
    <t>98</t>
  </si>
  <si>
    <t>대-274</t>
  </si>
  <si>
    <t>대-275</t>
  </si>
  <si>
    <t>042-936-3003</t>
  </si>
  <si>
    <t>042-936-3002</t>
  </si>
  <si>
    <t>대-276</t>
  </si>
  <si>
    <t>대-277</t>
  </si>
  <si>
    <t>대-278</t>
  </si>
  <si>
    <t>010-7647-2499</t>
  </si>
  <si>
    <t>대-279</t>
  </si>
  <si>
    <t>102</t>
  </si>
  <si>
    <t>대-280</t>
  </si>
  <si>
    <t>대-281</t>
  </si>
  <si>
    <t>104</t>
  </si>
  <si>
    <t>대-282</t>
  </si>
  <si>
    <t>대전광역시 동구 옥천로 321, 지하1층 (삼정동)</t>
  </si>
  <si>
    <t>대-283</t>
  </si>
  <si>
    <t>106</t>
  </si>
  <si>
    <t>대-284</t>
  </si>
  <si>
    <t>107</t>
  </si>
  <si>
    <t>verkybans@naver.com</t>
  </si>
  <si>
    <t>대-285</t>
  </si>
  <si>
    <t>108</t>
  </si>
  <si>
    <t>대전광역시 대덕구 신탄진로 600 (상서동)</t>
  </si>
  <si>
    <t>송우선</t>
  </si>
  <si>
    <t>010-3439-5100</t>
  </si>
  <si>
    <t>chi1966@nate.com</t>
  </si>
  <si>
    <t>대-286</t>
  </si>
  <si>
    <t>109</t>
  </si>
  <si>
    <t>대-287</t>
  </si>
  <si>
    <t>yujk53@hanmail.net</t>
  </si>
  <si>
    <t>대-288</t>
  </si>
  <si>
    <t>111</t>
  </si>
  <si>
    <t>chk8534@hanmail.net</t>
  </si>
  <si>
    <t>대-289</t>
  </si>
  <si>
    <t>dong880325@naver.com</t>
  </si>
  <si>
    <t>대-290</t>
  </si>
  <si>
    <t>112</t>
  </si>
  <si>
    <t>대-291</t>
  </si>
  <si>
    <t>대-292</t>
  </si>
  <si>
    <t>대-293</t>
  </si>
  <si>
    <t>대-294</t>
  </si>
  <si>
    <t>114</t>
  </si>
  <si>
    <t>하영호</t>
  </si>
  <si>
    <t>송영준</t>
  </si>
  <si>
    <t>010-8339-9373</t>
  </si>
  <si>
    <t>yjoon0703@gmail.com</t>
  </si>
  <si>
    <t>대-295</t>
  </si>
  <si>
    <t>115</t>
  </si>
  <si>
    <t>대-296</t>
  </si>
  <si>
    <t>116</t>
  </si>
  <si>
    <t>seol2334@naver.com</t>
  </si>
  <si>
    <t>대-297</t>
  </si>
  <si>
    <t>117</t>
  </si>
  <si>
    <t>goodbgf@nate.com</t>
  </si>
  <si>
    <t>대-298</t>
  </si>
  <si>
    <t>대-299</t>
  </si>
  <si>
    <t>119</t>
  </si>
  <si>
    <t>충청남도 공주시 금벽로 551(신관동)</t>
  </si>
  <si>
    <t>김미자</t>
  </si>
  <si>
    <t>010-3368-7363</t>
  </si>
  <si>
    <t>nyc7363k@naver.com</t>
  </si>
  <si>
    <t>호산테크(주)</t>
    <phoneticPr fontId="2" type="noConversion"/>
  </si>
  <si>
    <t>사업장 코드</t>
    <phoneticPr fontId="2" type="noConversion"/>
  </si>
  <si>
    <t>평택</t>
  </si>
  <si>
    <t>평-011</t>
  </si>
  <si>
    <t>평-012</t>
  </si>
  <si>
    <t>평-013</t>
  </si>
  <si>
    <t>평-014</t>
  </si>
  <si>
    <t>kn.choi@hosanco.com</t>
  </si>
  <si>
    <t>평-015</t>
  </si>
  <si>
    <t>평-016</t>
  </si>
  <si>
    <t>박서완</t>
  </si>
  <si>
    <t>010-5195-7028</t>
  </si>
  <si>
    <t>yuzen007@hknu.ac.kr</t>
  </si>
  <si>
    <t>나라장터</t>
  </si>
  <si>
    <t>평-017</t>
  </si>
  <si>
    <t>010-4204-0832</t>
  </si>
  <si>
    <t>ava.lee@nylacast.com
Yena.Kim@nylacast.com</t>
  </si>
  <si>
    <t>평-018</t>
  </si>
  <si>
    <t>류호진</t>
  </si>
  <si>
    <t>010-8630-3072</t>
  </si>
  <si>
    <t>평-019</t>
  </si>
  <si>
    <t>경-001</t>
  </si>
  <si>
    <t>sty2355@hanmail.net</t>
  </si>
  <si>
    <t>경-002</t>
  </si>
  <si>
    <t>박지종</t>
  </si>
  <si>
    <t>tymc1012@tymc.kr</t>
  </si>
  <si>
    <t>경-003</t>
  </si>
  <si>
    <t>경-004</t>
  </si>
  <si>
    <t>경-005</t>
  </si>
  <si>
    <t>경-006</t>
  </si>
  <si>
    <t>경-007</t>
  </si>
  <si>
    <t>경-008</t>
  </si>
  <si>
    <t>엄주영</t>
  </si>
  <si>
    <t>010-2508-0784</t>
  </si>
  <si>
    <t>knk3@knknara.co.kr</t>
  </si>
  <si>
    <t>경-009</t>
  </si>
  <si>
    <t>㈜비에스비로지스틱스</t>
  </si>
  <si>
    <t>김진오</t>
  </si>
  <si>
    <t>010-6387-2594</t>
  </si>
  <si>
    <t>ympz2594@gmail.com</t>
  </si>
  <si>
    <t>경-010</t>
  </si>
  <si>
    <t>031-831-2250</t>
  </si>
  <si>
    <t>박종화</t>
  </si>
  <si>
    <t>010-8856-9846</t>
  </si>
  <si>
    <t>jonghpark@leehan.com</t>
  </si>
  <si>
    <t>경-011</t>
  </si>
  <si>
    <t>이정은</t>
  </si>
  <si>
    <t>010-5187-8225</t>
  </si>
  <si>
    <t>jeongeun.lee@mks.com</t>
  </si>
  <si>
    <t>경-012</t>
  </si>
  <si>
    <t>azamong@naver.com</t>
  </si>
  <si>
    <t>26년1월6일</t>
  </si>
  <si>
    <t>경-013</t>
  </si>
  <si>
    <t>경기도 화성시 동탄산단2길 50 (방교동, (주)유에스티 본사)</t>
  </si>
  <si>
    <t>msjeong@ust.co</t>
  </si>
  <si>
    <t>경-014</t>
  </si>
  <si>
    <t>여재우</t>
  </si>
  <si>
    <t>010-5183-0116</t>
  </si>
  <si>
    <t>yjwoo@solardin.com</t>
  </si>
  <si>
    <t>평택</t>
    <phoneticPr fontId="66" type="noConversion"/>
  </si>
  <si>
    <t>평-020</t>
    <phoneticPr fontId="66" type="noConversion"/>
  </si>
  <si>
    <t>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</si>
</sst>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76" formatCode="[&lt;=0]###\-####;\(0###\)\ ###\-####"/>
    <numFmt numFmtId="177" formatCode="0.00_);[Red]\(0.00\)"/>
    <numFmt numFmtId="178" formatCode="mm&quot;월&quot;\ dd&quot;일&quot;"/>
    <numFmt numFmtId="179" formatCode="000\-000"/>
    <numFmt numFmtId="180" formatCode="#,##0_);[Red]\(#,##0\)"/>
    <numFmt numFmtId="181" formatCode="#,##0_ "/>
    <numFmt numFmtId="182" formatCode="[&lt;=9999999]###\-####;\(0###\)\ ###\-####"/>
    <numFmt numFmtId="183" formatCode="###&quot;-&quot;##&quot;-&quot;#####"/>
    <numFmt numFmtId="184" formatCode="0.0%"/>
    <numFmt numFmtId="185" formatCode="###"/>
    <numFmt numFmtId="186" formatCode="m&quot;/&quot;d;@"/>
    <numFmt numFmtId="187" formatCode="m&quot;월&quot;\ d&quot;일&quot;;@"/>
    <numFmt numFmtId="188" formatCode="000\-00\-00000"/>
    <numFmt numFmtId="189" formatCode="0_);[Red]\(0\)"/>
  </numFmts>
  <fonts count="68">
    <font>
      <sz val="11"/>
      <color theme="1"/>
      <name val="맑은 고딕"/>
      <family val="2"/>
      <charset val="129"/>
      <scheme val="minor"/>
    </font>
    <font>
      <b/>
      <sz val="9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7"/>
      <color rgb="FF000000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u/>
      <sz val="11"/>
      <color rgb="FF0000FF"/>
      <name val="돋움"/>
      <family val="3"/>
      <charset val="129"/>
    </font>
    <font>
      <sz val="9"/>
      <color rgb="FFFF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11"/>
      <name val="돋움"/>
      <family val="3"/>
      <charset val="129"/>
    </font>
    <font>
      <u/>
      <sz val="11"/>
      <color theme="10"/>
      <name val="돋움"/>
      <family val="3"/>
      <charset val="129"/>
    </font>
    <font>
      <sz val="7"/>
      <color rgb="FF000000"/>
      <name val="돋움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sz val="9"/>
      <color theme="1"/>
      <name val="돋움"/>
      <family val="3"/>
      <charset val="129"/>
    </font>
    <font>
      <sz val="7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7"/>
      <name val="돋움"/>
      <family val="3"/>
      <charset val="129"/>
    </font>
    <font>
      <sz val="11"/>
      <color theme="1"/>
      <name val="돋움"/>
      <family val="3"/>
      <charset val="129"/>
    </font>
    <font>
      <u/>
      <sz val="1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돋움"/>
      <family val="3"/>
      <charset val="129"/>
    </font>
    <font>
      <sz val="1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9"/>
      <color rgb="FF000000"/>
      <name val="돋움"/>
      <family val="3"/>
    </font>
    <font>
      <sz val="7"/>
      <color rgb="FFFF0000"/>
      <name val="돋움"/>
      <family val="3"/>
      <charset val="129"/>
    </font>
    <font>
      <sz val="9"/>
      <name val="돋움"/>
      <family val="3"/>
    </font>
    <font>
      <b/>
      <sz val="7"/>
      <color rgb="FFFF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b/>
      <sz val="12"/>
      <name val="돋움"/>
      <family val="3"/>
      <charset val="129"/>
    </font>
    <font>
      <sz val="10"/>
      <name val="Arial"/>
      <family val="2"/>
    </font>
    <font>
      <b/>
      <sz val="12"/>
      <color rgb="FF000000"/>
      <name val="굴림체"/>
      <family val="3"/>
      <charset val="129"/>
    </font>
    <font>
      <b/>
      <sz val="9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b/>
      <sz val="9"/>
      <color rgb="FFFF0000"/>
      <name val="굴림"/>
      <family val="3"/>
      <charset val="129"/>
    </font>
    <font>
      <sz val="9"/>
      <color theme="1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name val="굴림"/>
      <family val="3"/>
      <charset val="129"/>
    </font>
    <font>
      <sz val="12"/>
      <name val="굴림"/>
      <family val="3"/>
      <charset val="129"/>
    </font>
    <font>
      <b/>
      <sz val="16"/>
      <name val="굴림"/>
      <family val="3"/>
      <charset val="129"/>
    </font>
    <font>
      <b/>
      <sz val="12"/>
      <name val="굴림"/>
      <family val="3"/>
      <charset val="129"/>
    </font>
    <font>
      <b/>
      <sz val="9"/>
      <color theme="1"/>
      <name val="굴림"/>
      <family val="3"/>
      <charset val="129"/>
    </font>
    <font>
      <b/>
      <sz val="11"/>
      <name val="굴림"/>
      <family val="3"/>
      <charset val="129"/>
    </font>
    <font>
      <b/>
      <sz val="10"/>
      <name val="굴림"/>
      <family val="3"/>
      <charset val="129"/>
    </font>
    <font>
      <b/>
      <sz val="8"/>
      <name val="굴림"/>
      <family val="3"/>
      <charset val="129"/>
    </font>
    <font>
      <sz val="12"/>
      <color theme="1"/>
      <name val="굴림"/>
      <family val="3"/>
      <charset val="129"/>
    </font>
    <font>
      <sz val="9"/>
      <color rgb="FF0000FF"/>
      <name val="굴림"/>
      <family val="3"/>
      <charset val="129"/>
    </font>
    <font>
      <b/>
      <sz val="12"/>
      <color rgb="FFFF0000"/>
      <name val="굴림체"/>
      <family val="3"/>
      <charset val="129"/>
    </font>
    <font>
      <sz val="8"/>
      <name val="굴림"/>
      <family val="3"/>
      <charset val="129"/>
    </font>
    <font>
      <b/>
      <sz val="14"/>
      <color rgb="FFFF0000"/>
      <name val="돋움"/>
      <family val="3"/>
      <charset val="129"/>
    </font>
    <font>
      <b/>
      <sz val="16"/>
      <color rgb="FFFF0000"/>
      <name val="돋움"/>
      <family val="3"/>
      <charset val="129"/>
    </font>
    <font>
      <sz val="10"/>
      <color rgb="FF000000"/>
      <name val="굴림"/>
      <family val="3"/>
      <charset val="129"/>
    </font>
    <font>
      <sz val="12"/>
      <color theme="1"/>
      <name val="맑은 고딕"/>
      <family val="2"/>
      <scheme val="minor"/>
    </font>
    <font>
      <sz val="10"/>
      <color indexed="8"/>
      <name val="굴림체"/>
      <family val="1"/>
      <charset val="129"/>
    </font>
    <font>
      <sz val="10"/>
      <color indexed="8"/>
      <name val="굴림체"/>
      <family val="3"/>
      <charset val="129"/>
    </font>
    <font>
      <sz val="10"/>
      <color indexed="8"/>
      <name val="굴림체"/>
      <family val="2"/>
      <charset val="129"/>
    </font>
    <font>
      <sz val="8"/>
      <name val="맑은 고딕"/>
      <family val="3"/>
      <charset val="129"/>
      <scheme val="minor"/>
    </font>
    <font>
      <sz val="10"/>
      <color theme="1"/>
      <name val="굴림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2251">
    <xf numFmtId="0" fontId="0" fillId="0" borderId="0">
      <alignment vertical="center"/>
    </xf>
    <xf numFmtId="0" fontId="8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9" fillId="0" borderId="0"/>
    <xf numFmtId="0" fontId="8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6" fillId="0" borderId="0" applyNumberFormat="0" applyFill="0" applyBorder="0" applyAlignment="0" applyProtection="0"/>
    <xf numFmtId="0" fontId="15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9" fillId="0" borderId="0"/>
    <xf numFmtId="0" fontId="8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6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9" fillId="0" borderId="0"/>
    <xf numFmtId="9" fontId="12" fillId="0" borderId="0" applyFont="0" applyFill="0" applyBorder="0" applyAlignment="0" applyProtection="0">
      <alignment vertical="center"/>
    </xf>
    <xf numFmtId="0" fontId="62" fillId="0" borderId="0"/>
  </cellStyleXfs>
  <cellXfs count="465">
    <xf numFmtId="0" fontId="0" fillId="0" borderId="0" xfId="0">
      <alignment vertical="center"/>
    </xf>
    <xf numFmtId="41" fontId="5" fillId="0" borderId="1" xfId="0" applyNumberFormat="1" applyFont="1" applyBorder="1" applyAlignment="1">
      <alignment vertical="center" wrapText="1"/>
    </xf>
    <xf numFmtId="4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41" fontId="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1" fontId="5" fillId="3" borderId="1" xfId="0" applyNumberFormat="1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41" fontId="18" fillId="0" borderId="1" xfId="0" applyNumberFormat="1" applyFont="1" applyBorder="1" applyAlignment="1">
      <alignment vertical="center" wrapText="1"/>
    </xf>
    <xf numFmtId="41" fontId="19" fillId="0" borderId="1" xfId="0" applyNumberFormat="1" applyFont="1" applyBorder="1" applyAlignment="1">
      <alignment horizontal="center" vertical="center" wrapText="1"/>
    </xf>
    <xf numFmtId="178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77" fontId="2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78" fontId="18" fillId="3" borderId="1" xfId="0" applyNumberFormat="1" applyFont="1" applyFill="1" applyBorder="1" applyAlignment="1">
      <alignment horizontal="center" vertical="center" wrapText="1"/>
    </xf>
    <xf numFmtId="41" fontId="18" fillId="3" borderId="1" xfId="0" applyNumberFormat="1" applyFont="1" applyFill="1" applyBorder="1" applyAlignment="1">
      <alignment vertical="center" wrapText="1"/>
    </xf>
    <xf numFmtId="41" fontId="18" fillId="3" borderId="1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177" fontId="21" fillId="3" borderId="1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77" fontId="24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181" fontId="18" fillId="0" borderId="1" xfId="0" applyNumberFormat="1" applyFont="1" applyBorder="1" applyAlignment="1">
      <alignment vertical="center" wrapText="1"/>
    </xf>
    <xf numFmtId="181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77" fontId="17" fillId="0" borderId="1" xfId="0" applyNumberFormat="1" applyFont="1" applyBorder="1" applyAlignment="1">
      <alignment horizontal="center" vertical="center" wrapText="1"/>
    </xf>
    <xf numFmtId="178" fontId="18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182" fontId="18" fillId="0" borderId="1" xfId="0" applyNumberFormat="1" applyFont="1" applyBorder="1" applyAlignment="1">
      <alignment horizontal="center" vertical="center" wrapText="1"/>
    </xf>
    <xf numFmtId="179" fontId="18" fillId="0" borderId="1" xfId="0" applyNumberFormat="1" applyFont="1" applyBorder="1" applyAlignment="1">
      <alignment horizontal="center" vertical="center" wrapText="1"/>
    </xf>
    <xf numFmtId="181" fontId="5" fillId="0" borderId="1" xfId="0" applyNumberFormat="1" applyFont="1" applyBorder="1" applyAlignment="1">
      <alignment vertical="center" wrapText="1"/>
    </xf>
    <xf numFmtId="181" fontId="5" fillId="0" borderId="1" xfId="0" applyNumberFormat="1" applyFont="1" applyBorder="1" applyAlignment="1">
      <alignment horizontal="center" vertical="center" wrapText="1"/>
    </xf>
    <xf numFmtId="41" fontId="20" fillId="0" borderId="1" xfId="0" applyNumberFormat="1" applyFont="1" applyBorder="1" applyAlignment="1">
      <alignment vertical="center" wrapText="1"/>
    </xf>
    <xf numFmtId="41" fontId="20" fillId="0" borderId="1" xfId="0" applyNumberFormat="1" applyFont="1" applyBorder="1" applyAlignment="1">
      <alignment horizontal="center" vertical="center" wrapText="1"/>
    </xf>
    <xf numFmtId="17" fontId="18" fillId="0" borderId="1" xfId="0" applyNumberFormat="1" applyFont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horizontal="center" vertical="center" wrapText="1"/>
    </xf>
    <xf numFmtId="49" fontId="18" fillId="0" borderId="1" xfId="1526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1" xfId="1526" applyFont="1" applyBorder="1" applyAlignment="1">
      <alignment horizontal="center" vertical="center" wrapText="1"/>
    </xf>
    <xf numFmtId="0" fontId="15" fillId="0" borderId="1" xfId="1526" applyBorder="1" applyAlignment="1">
      <alignment horizontal="center" vertical="center" wrapText="1"/>
    </xf>
    <xf numFmtId="0" fontId="15" fillId="0" borderId="0" xfId="1525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1" fontId="1" fillId="3" borderId="1" xfId="0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41" fontId="19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77" fontId="24" fillId="3" borderId="1" xfId="0" applyNumberFormat="1" applyFont="1" applyFill="1" applyBorder="1" applyAlignment="1">
      <alignment horizontal="center" vertical="center" wrapText="1"/>
    </xf>
    <xf numFmtId="177" fontId="18" fillId="0" borderId="1" xfId="0" applyNumberFormat="1" applyFont="1" applyBorder="1" applyAlignment="1">
      <alignment horizontal="center" vertical="center" wrapText="1"/>
    </xf>
    <xf numFmtId="0" fontId="18" fillId="3" borderId="1" xfId="1526" applyFont="1" applyFill="1" applyBorder="1" applyAlignment="1">
      <alignment horizontal="center" vertical="center" wrapText="1"/>
    </xf>
    <xf numFmtId="0" fontId="15" fillId="3" borderId="1" xfId="1525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15" fillId="0" borderId="0" xfId="1525" applyFont="1" applyBorder="1" applyAlignment="1">
      <alignment horizontal="center" vertical="center" wrapText="1"/>
    </xf>
    <xf numFmtId="0" fontId="0" fillId="3" borderId="0" xfId="0" applyFill="1">
      <alignment vertical="center"/>
    </xf>
    <xf numFmtId="0" fontId="29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41" fontId="18" fillId="0" borderId="1" xfId="0" applyNumberFormat="1" applyFont="1" applyBorder="1" applyAlignment="1">
      <alignment horizontal="center" vertical="center" wrapText="1"/>
    </xf>
    <xf numFmtId="176" fontId="18" fillId="0" borderId="1" xfId="0" applyNumberFormat="1" applyFont="1" applyBorder="1" applyAlignment="1">
      <alignment horizontal="center" vertical="center" wrapText="1"/>
    </xf>
    <xf numFmtId="178" fontId="30" fillId="0" borderId="1" xfId="0" applyNumberFormat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49" fontId="18" fillId="0" borderId="1" xfId="845" applyNumberFormat="1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178" fontId="18" fillId="0" borderId="1" xfId="0" applyNumberFormat="1" applyFont="1" applyBorder="1" applyAlignment="1">
      <alignment horizontal="center" vertical="top" wrapText="1"/>
    </xf>
    <xf numFmtId="41" fontId="19" fillId="0" borderId="1" xfId="0" applyNumberFormat="1" applyFont="1" applyBorder="1" applyAlignment="1">
      <alignment horizontal="center" vertical="top" wrapText="1"/>
    </xf>
    <xf numFmtId="180" fontId="18" fillId="0" borderId="1" xfId="0" applyNumberFormat="1" applyFont="1" applyBorder="1" applyAlignment="1">
      <alignment vertical="center" wrapText="1"/>
    </xf>
    <xf numFmtId="178" fontId="18" fillId="2" borderId="1" xfId="0" applyNumberFormat="1" applyFont="1" applyFill="1" applyBorder="1" applyAlignment="1">
      <alignment horizontal="center" vertical="center" wrapText="1"/>
    </xf>
    <xf numFmtId="49" fontId="18" fillId="0" borderId="1" xfId="748" applyNumberFormat="1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18" fillId="0" borderId="1" xfId="1526" applyFont="1" applyBorder="1" applyAlignment="1">
      <alignment horizontal="center" vertical="center"/>
    </xf>
    <xf numFmtId="0" fontId="18" fillId="0" borderId="1" xfId="748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8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178" fontId="10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77" fontId="17" fillId="3" borderId="1" xfId="0" applyNumberFormat="1" applyFont="1" applyFill="1" applyBorder="1" applyAlignment="1">
      <alignment horizontal="center" vertical="center" wrapText="1"/>
    </xf>
    <xf numFmtId="41" fontId="5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1" fontId="11" fillId="0" borderId="1" xfId="0" applyNumberFormat="1" applyFont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1" fontId="10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77" fontId="33" fillId="0" borderId="1" xfId="0" applyNumberFormat="1" applyFont="1" applyBorder="1" applyAlignment="1">
      <alignment horizontal="center" vertical="center" wrapText="1"/>
    </xf>
    <xf numFmtId="178" fontId="20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178" fontId="18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41" fontId="18" fillId="4" borderId="1" xfId="0" applyNumberFormat="1" applyFont="1" applyFill="1" applyBorder="1" applyAlignment="1">
      <alignment vertical="center" wrapText="1"/>
    </xf>
    <xf numFmtId="41" fontId="19" fillId="4" borderId="1" xfId="0" applyNumberFormat="1" applyFont="1" applyFill="1" applyBorder="1" applyAlignment="1">
      <alignment horizontal="center" vertical="center" wrapText="1"/>
    </xf>
    <xf numFmtId="178" fontId="10" fillId="4" borderId="1" xfId="0" applyNumberFormat="1" applyFont="1" applyFill="1" applyBorder="1" applyAlignment="1">
      <alignment horizontal="center" vertical="center" wrapText="1"/>
    </xf>
    <xf numFmtId="178" fontId="32" fillId="0" borderId="1" xfId="0" applyNumberFormat="1" applyFont="1" applyBorder="1" applyAlignment="1">
      <alignment horizontal="center" vertical="center" wrapText="1"/>
    </xf>
    <xf numFmtId="41" fontId="18" fillId="4" borderId="1" xfId="0" applyNumberFormat="1" applyFont="1" applyFill="1" applyBorder="1" applyAlignment="1">
      <alignment horizontal="center" vertical="center" wrapText="1"/>
    </xf>
    <xf numFmtId="41" fontId="32" fillId="0" borderId="1" xfId="0" applyNumberFormat="1" applyFont="1" applyBorder="1" applyAlignment="1">
      <alignment vertical="center" wrapText="1"/>
    </xf>
    <xf numFmtId="0" fontId="20" fillId="3" borderId="1" xfId="0" applyFont="1" applyFill="1" applyBorder="1" applyAlignment="1">
      <alignment horizontal="center" vertical="center" wrapText="1"/>
    </xf>
    <xf numFmtId="178" fontId="32" fillId="3" borderId="1" xfId="0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41" fontId="11" fillId="3" borderId="1" xfId="0" applyNumberFormat="1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177" fontId="35" fillId="3" borderId="1" xfId="0" applyNumberFormat="1" applyFont="1" applyFill="1" applyBorder="1" applyAlignment="1">
      <alignment horizontal="center" vertical="center" wrapText="1"/>
    </xf>
    <xf numFmtId="179" fontId="5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78" fontId="5" fillId="4" borderId="1" xfId="0" applyNumberFormat="1" applyFont="1" applyFill="1" applyBorder="1" applyAlignment="1">
      <alignment horizontal="center" vertical="center" wrapText="1"/>
    </xf>
    <xf numFmtId="41" fontId="5" fillId="4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77" fontId="17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0" fontId="36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41" fontId="1" fillId="3" borderId="1" xfId="0" applyNumberFormat="1" applyFont="1" applyFill="1" applyBorder="1" applyAlignment="1">
      <alignment vertical="center" wrapText="1"/>
    </xf>
    <xf numFmtId="0" fontId="37" fillId="0" borderId="1" xfId="0" applyFont="1" applyBorder="1" applyAlignment="1">
      <alignment horizontal="center" vertical="center" wrapText="1"/>
    </xf>
    <xf numFmtId="41" fontId="37" fillId="0" borderId="1" xfId="0" applyNumberFormat="1" applyFont="1" applyBorder="1" applyAlignment="1">
      <alignment horizontal="center" vertical="center" wrapText="1"/>
    </xf>
    <xf numFmtId="41" fontId="37" fillId="4" borderId="1" xfId="0" applyNumberFormat="1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41" fontId="37" fillId="5" borderId="1" xfId="0" applyNumberFormat="1" applyFont="1" applyFill="1" applyBorder="1" applyAlignment="1">
      <alignment horizontal="center" vertical="center" wrapText="1"/>
    </xf>
    <xf numFmtId="41" fontId="37" fillId="5" borderId="1" xfId="0" applyNumberFormat="1" applyFont="1" applyFill="1" applyBorder="1" applyAlignment="1">
      <alignment vertical="center" wrapText="1"/>
    </xf>
    <xf numFmtId="41" fontId="40" fillId="0" borderId="1" xfId="0" applyNumberFormat="1" applyFont="1" applyBorder="1" applyAlignment="1">
      <alignment vertical="center" wrapText="1"/>
    </xf>
    <xf numFmtId="41" fontId="40" fillId="0" borderId="1" xfId="0" applyNumberFormat="1" applyFont="1" applyBorder="1" applyAlignment="1">
      <alignment horizontal="center" vertical="center" wrapText="1"/>
    </xf>
    <xf numFmtId="41" fontId="42" fillId="3" borderId="1" xfId="0" applyNumberFormat="1" applyFont="1" applyFill="1" applyBorder="1" applyAlignment="1">
      <alignment horizontal="center" vertical="center" wrapText="1"/>
    </xf>
    <xf numFmtId="41" fontId="43" fillId="3" borderId="1" xfId="0" applyNumberFormat="1" applyFont="1" applyFill="1" applyBorder="1" applyAlignment="1">
      <alignment horizontal="center" vertical="center" wrapText="1"/>
    </xf>
    <xf numFmtId="41" fontId="43" fillId="3" borderId="1" xfId="0" applyNumberFormat="1" applyFont="1" applyFill="1" applyBorder="1" applyAlignment="1">
      <alignment vertical="center" wrapText="1"/>
    </xf>
    <xf numFmtId="0" fontId="44" fillId="3" borderId="0" xfId="0" applyFont="1" applyFill="1">
      <alignment vertical="center"/>
    </xf>
    <xf numFmtId="0" fontId="45" fillId="3" borderId="0" xfId="0" applyFont="1" applyFill="1">
      <alignment vertical="center"/>
    </xf>
    <xf numFmtId="0" fontId="45" fillId="3" borderId="1" xfId="0" applyFont="1" applyFill="1" applyBorder="1" applyAlignment="1">
      <alignment horizontal="center" vertical="center" wrapText="1"/>
    </xf>
    <xf numFmtId="178" fontId="45" fillId="3" borderId="1" xfId="0" applyNumberFormat="1" applyFont="1" applyFill="1" applyBorder="1" applyAlignment="1">
      <alignment horizontal="center" vertical="center" wrapText="1"/>
    </xf>
    <xf numFmtId="0" fontId="45" fillId="3" borderId="1" xfId="0" applyFont="1" applyFill="1" applyBorder="1" applyAlignment="1">
      <alignment horizontal="center" vertical="center" shrinkToFit="1"/>
    </xf>
    <xf numFmtId="183" fontId="45" fillId="3" borderId="1" xfId="0" applyNumberFormat="1" applyFont="1" applyFill="1" applyBorder="1" applyAlignment="1">
      <alignment horizontal="center" vertical="center" wrapText="1"/>
    </xf>
    <xf numFmtId="178" fontId="46" fillId="3" borderId="1" xfId="0" applyNumberFormat="1" applyFont="1" applyFill="1" applyBorder="1" applyAlignment="1">
      <alignment horizontal="center" vertical="center" wrapText="1"/>
    </xf>
    <xf numFmtId="41" fontId="45" fillId="3" borderId="1" xfId="0" applyNumberFormat="1" applyFont="1" applyFill="1" applyBorder="1" applyAlignment="1">
      <alignment vertical="center" wrapText="1"/>
    </xf>
    <xf numFmtId="41" fontId="45" fillId="3" borderId="3" xfId="0" applyNumberFormat="1" applyFont="1" applyFill="1" applyBorder="1" applyAlignment="1">
      <alignment horizontal="center" vertical="center" wrapText="1"/>
    </xf>
    <xf numFmtId="0" fontId="41" fillId="3" borderId="6" xfId="0" applyFont="1" applyFill="1" applyBorder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177" fontId="41" fillId="3" borderId="0" xfId="0" applyNumberFormat="1" applyFont="1" applyFill="1" applyAlignment="1">
      <alignment horizontal="center" vertical="center" wrapText="1"/>
    </xf>
    <xf numFmtId="41" fontId="41" fillId="3" borderId="0" xfId="0" applyNumberFormat="1" applyFont="1" applyFill="1" applyAlignment="1">
      <alignment horizontal="center" vertical="center" wrapText="1"/>
    </xf>
    <xf numFmtId="41" fontId="45" fillId="3" borderId="1" xfId="0" applyNumberFormat="1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 wrapText="1"/>
    </xf>
    <xf numFmtId="0" fontId="42" fillId="3" borderId="6" xfId="0" applyFont="1" applyFill="1" applyBorder="1" applyAlignment="1">
      <alignment horizontal="center" vertical="center" wrapText="1"/>
    </xf>
    <xf numFmtId="0" fontId="42" fillId="3" borderId="0" xfId="0" applyFont="1" applyFill="1" applyAlignment="1">
      <alignment horizontal="center" vertical="center" wrapText="1"/>
    </xf>
    <xf numFmtId="0" fontId="45" fillId="3" borderId="1" xfId="1" applyFont="1" applyFill="1" applyBorder="1" applyAlignment="1">
      <alignment horizontal="center" vertical="center" wrapText="1"/>
    </xf>
    <xf numFmtId="41" fontId="46" fillId="3" borderId="1" xfId="0" applyNumberFormat="1" applyFont="1" applyFill="1" applyBorder="1" applyAlignment="1">
      <alignment vertical="center" wrapText="1"/>
    </xf>
    <xf numFmtId="0" fontId="43" fillId="3" borderId="6" xfId="0" applyFont="1" applyFill="1" applyBorder="1" applyAlignment="1">
      <alignment horizontal="center" vertical="center" wrapText="1"/>
    </xf>
    <xf numFmtId="0" fontId="43" fillId="3" borderId="0" xfId="0" applyFont="1" applyFill="1" applyAlignment="1">
      <alignment horizontal="center" vertical="center" wrapText="1"/>
    </xf>
    <xf numFmtId="177" fontId="43" fillId="3" borderId="0" xfId="0" applyNumberFormat="1" applyFont="1" applyFill="1" applyAlignment="1">
      <alignment horizontal="center" vertical="center" wrapText="1"/>
    </xf>
    <xf numFmtId="41" fontId="43" fillId="3" borderId="0" xfId="0" applyNumberFormat="1" applyFont="1" applyFill="1" applyAlignment="1">
      <alignment horizontal="center" vertical="center" wrapText="1"/>
    </xf>
    <xf numFmtId="0" fontId="45" fillId="3" borderId="0" xfId="0" applyFont="1" applyFill="1" applyAlignment="1">
      <alignment horizontal="center" vertical="center"/>
    </xf>
    <xf numFmtId="183" fontId="45" fillId="3" borderId="1" xfId="0" applyNumberFormat="1" applyFont="1" applyFill="1" applyBorder="1" applyAlignment="1">
      <alignment horizontal="center" vertical="center" shrinkToFit="1"/>
    </xf>
    <xf numFmtId="177" fontId="42" fillId="3" borderId="0" xfId="0" applyNumberFormat="1" applyFont="1" applyFill="1" applyAlignment="1">
      <alignment horizontal="center" vertical="center" wrapText="1"/>
    </xf>
    <xf numFmtId="41" fontId="42" fillId="3" borderId="0" xfId="0" applyNumberFormat="1" applyFont="1" applyFill="1" applyAlignment="1">
      <alignment horizontal="center" vertical="center" wrapText="1"/>
    </xf>
    <xf numFmtId="0" fontId="45" fillId="3" borderId="5" xfId="0" applyFont="1" applyFill="1" applyBorder="1" applyAlignment="1">
      <alignment horizontal="center" vertical="center" wrapText="1"/>
    </xf>
    <xf numFmtId="0" fontId="45" fillId="3" borderId="5" xfId="0" applyFont="1" applyFill="1" applyBorder="1" applyAlignment="1">
      <alignment horizontal="center" vertical="center" shrinkToFit="1"/>
    </xf>
    <xf numFmtId="41" fontId="45" fillId="3" borderId="7" xfId="0" applyNumberFormat="1" applyFont="1" applyFill="1" applyBorder="1" applyAlignment="1">
      <alignment horizontal="center" vertical="center" wrapText="1"/>
    </xf>
    <xf numFmtId="13" fontId="45" fillId="3" borderId="3" xfId="0" applyNumberFormat="1" applyFont="1" applyFill="1" applyBorder="1" applyAlignment="1">
      <alignment horizontal="center" vertical="center" wrapText="1"/>
    </xf>
    <xf numFmtId="178" fontId="47" fillId="3" borderId="1" xfId="0" applyNumberFormat="1" applyFont="1" applyFill="1" applyBorder="1" applyAlignment="1">
      <alignment horizontal="center" vertical="center" wrapText="1"/>
    </xf>
    <xf numFmtId="41" fontId="47" fillId="3" borderId="1" xfId="0" applyNumberFormat="1" applyFont="1" applyFill="1" applyBorder="1" applyAlignment="1">
      <alignment vertical="center" wrapText="1"/>
    </xf>
    <xf numFmtId="0" fontId="44" fillId="3" borderId="6" xfId="0" applyFont="1" applyFill="1" applyBorder="1" applyAlignment="1">
      <alignment horizontal="center" vertical="center" wrapText="1"/>
    </xf>
    <xf numFmtId="0" fontId="44" fillId="3" borderId="0" xfId="0" applyFont="1" applyFill="1" applyAlignment="1">
      <alignment horizontal="center" vertical="center" wrapText="1"/>
    </xf>
    <xf numFmtId="177" fontId="44" fillId="3" borderId="0" xfId="0" applyNumberFormat="1" applyFont="1" applyFill="1" applyAlignment="1">
      <alignment horizontal="center" vertical="center" wrapText="1"/>
    </xf>
    <xf numFmtId="41" fontId="44" fillId="3" borderId="0" xfId="0" applyNumberFormat="1" applyFont="1" applyFill="1" applyAlignment="1">
      <alignment horizontal="center" vertical="center" wrapText="1"/>
    </xf>
    <xf numFmtId="0" fontId="47" fillId="3" borderId="6" xfId="0" applyFont="1" applyFill="1" applyBorder="1" applyAlignment="1">
      <alignment horizontal="center" vertical="center" wrapText="1"/>
    </xf>
    <xf numFmtId="0" fontId="47" fillId="3" borderId="0" xfId="0" applyFont="1" applyFill="1" applyAlignment="1">
      <alignment horizontal="center" vertical="center" wrapText="1"/>
    </xf>
    <xf numFmtId="177" fontId="47" fillId="3" borderId="0" xfId="0" applyNumberFormat="1" applyFont="1" applyFill="1" applyAlignment="1">
      <alignment horizontal="center" vertical="center" wrapText="1"/>
    </xf>
    <xf numFmtId="41" fontId="47" fillId="3" borderId="0" xfId="0" applyNumberFormat="1" applyFont="1" applyFill="1" applyAlignment="1">
      <alignment horizontal="center" vertical="center" wrapText="1"/>
    </xf>
    <xf numFmtId="178" fontId="44" fillId="3" borderId="1" xfId="0" applyNumberFormat="1" applyFont="1" applyFill="1" applyBorder="1" applyAlignment="1">
      <alignment horizontal="center" vertical="center" wrapText="1"/>
    </xf>
    <xf numFmtId="0" fontId="47" fillId="3" borderId="1" xfId="0" applyFont="1" applyFill="1" applyBorder="1" applyAlignment="1">
      <alignment horizontal="center" vertical="center" shrinkToFit="1"/>
    </xf>
    <xf numFmtId="41" fontId="45" fillId="3" borderId="1" xfId="0" applyNumberFormat="1" applyFont="1" applyFill="1" applyBorder="1" applyAlignment="1">
      <alignment horizontal="left" vertical="center" wrapText="1"/>
    </xf>
    <xf numFmtId="0" fontId="43" fillId="3" borderId="1" xfId="0" applyFont="1" applyFill="1" applyBorder="1" applyAlignment="1">
      <alignment horizontal="center" vertical="center" wrapText="1"/>
    </xf>
    <xf numFmtId="183" fontId="43" fillId="3" borderId="1" xfId="0" applyNumberFormat="1" applyFont="1" applyFill="1" applyBorder="1" applyAlignment="1">
      <alignment horizontal="center" vertical="center" shrinkToFit="1"/>
    </xf>
    <xf numFmtId="183" fontId="43" fillId="3" borderId="1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 shrinkToFit="1"/>
    </xf>
    <xf numFmtId="0" fontId="47" fillId="3" borderId="1" xfId="0" applyFont="1" applyFill="1" applyBorder="1" applyAlignment="1">
      <alignment horizontal="center" vertical="center" wrapText="1"/>
    </xf>
    <xf numFmtId="41" fontId="47" fillId="3" borderId="1" xfId="0" applyNumberFormat="1" applyFont="1" applyFill="1" applyBorder="1" applyAlignment="1">
      <alignment horizontal="center" vertical="center" wrapText="1"/>
    </xf>
    <xf numFmtId="0" fontId="45" fillId="3" borderId="1" xfId="0" applyFont="1" applyFill="1" applyBorder="1" applyAlignment="1">
      <alignment horizontal="center" vertical="center"/>
    </xf>
    <xf numFmtId="0" fontId="45" fillId="3" borderId="1" xfId="0" applyFont="1" applyFill="1" applyBorder="1">
      <alignment vertical="center"/>
    </xf>
    <xf numFmtId="0" fontId="45" fillId="3" borderId="6" xfId="0" applyFont="1" applyFill="1" applyBorder="1">
      <alignment vertical="center"/>
    </xf>
    <xf numFmtId="0" fontId="45" fillId="3" borderId="2" xfId="0" applyFont="1" applyFill="1" applyBorder="1" applyAlignment="1">
      <alignment horizontal="center" vertical="center"/>
    </xf>
    <xf numFmtId="183" fontId="43" fillId="3" borderId="2" xfId="0" applyNumberFormat="1" applyFont="1" applyFill="1" applyBorder="1" applyAlignment="1">
      <alignment horizontal="center" vertical="center" shrinkToFit="1"/>
    </xf>
    <xf numFmtId="183" fontId="43" fillId="3" borderId="2" xfId="0" applyNumberFormat="1" applyFont="1" applyFill="1" applyBorder="1" applyAlignment="1">
      <alignment horizontal="center" vertical="center" wrapText="1"/>
    </xf>
    <xf numFmtId="0" fontId="45" fillId="3" borderId="2" xfId="0" applyFont="1" applyFill="1" applyBorder="1" applyAlignment="1">
      <alignment horizontal="center" vertical="center" shrinkToFit="1"/>
    </xf>
    <xf numFmtId="0" fontId="45" fillId="3" borderId="2" xfId="0" applyFont="1" applyFill="1" applyBorder="1">
      <alignment vertical="center"/>
    </xf>
    <xf numFmtId="183" fontId="43" fillId="3" borderId="0" xfId="0" applyNumberFormat="1" applyFont="1" applyFill="1" applyAlignment="1">
      <alignment horizontal="center" vertical="center" shrinkToFit="1"/>
    </xf>
    <xf numFmtId="183" fontId="43" fillId="3" borderId="0" xfId="0" applyNumberFormat="1" applyFont="1" applyFill="1" applyAlignment="1">
      <alignment horizontal="center" vertical="center" wrapText="1"/>
    </xf>
    <xf numFmtId="0" fontId="45" fillId="3" borderId="0" xfId="0" applyFont="1" applyFill="1" applyAlignment="1">
      <alignment vertical="center" shrinkToFit="1"/>
    </xf>
    <xf numFmtId="0" fontId="45" fillId="3" borderId="0" xfId="0" applyFont="1" applyFill="1" applyAlignment="1">
      <alignment horizontal="center" vertical="center" shrinkToFit="1"/>
    </xf>
    <xf numFmtId="41" fontId="42" fillId="3" borderId="1" xfId="0" applyNumberFormat="1" applyFont="1" applyFill="1" applyBorder="1" applyAlignment="1">
      <alignment horizontal="right" vertical="center" wrapText="1"/>
    </xf>
    <xf numFmtId="41" fontId="45" fillId="3" borderId="1" xfId="0" applyNumberFormat="1" applyFont="1" applyFill="1" applyBorder="1" applyAlignment="1">
      <alignment horizontal="right" vertical="center" wrapText="1"/>
    </xf>
    <xf numFmtId="41" fontId="47" fillId="3" borderId="1" xfId="0" applyNumberFormat="1" applyFont="1" applyFill="1" applyBorder="1" applyAlignment="1">
      <alignment horizontal="right" vertical="center" wrapText="1"/>
    </xf>
    <xf numFmtId="41" fontId="43" fillId="3" borderId="1" xfId="0" applyNumberFormat="1" applyFont="1" applyFill="1" applyBorder="1" applyAlignment="1">
      <alignment horizontal="right" vertical="center" wrapText="1"/>
    </xf>
    <xf numFmtId="0" fontId="45" fillId="3" borderId="1" xfId="0" applyFont="1" applyFill="1" applyBorder="1" applyAlignment="1">
      <alignment horizontal="right" vertical="center"/>
    </xf>
    <xf numFmtId="0" fontId="45" fillId="3" borderId="2" xfId="0" applyFont="1" applyFill="1" applyBorder="1" applyAlignment="1">
      <alignment horizontal="right" vertical="center"/>
    </xf>
    <xf numFmtId="0" fontId="45" fillId="3" borderId="0" xfId="0" applyFont="1" applyFill="1" applyAlignment="1">
      <alignment horizontal="right" vertical="center"/>
    </xf>
    <xf numFmtId="187" fontId="45" fillId="3" borderId="1" xfId="0" applyNumberFormat="1" applyFont="1" applyFill="1" applyBorder="1" applyAlignment="1">
      <alignment horizontal="center" vertical="center" wrapText="1"/>
    </xf>
    <xf numFmtId="187" fontId="43" fillId="3" borderId="1" xfId="0" applyNumberFormat="1" applyFont="1" applyFill="1" applyBorder="1" applyAlignment="1">
      <alignment horizontal="center" vertical="center" wrapText="1"/>
    </xf>
    <xf numFmtId="187" fontId="47" fillId="3" borderId="1" xfId="0" applyNumberFormat="1" applyFont="1" applyFill="1" applyBorder="1" applyAlignment="1">
      <alignment horizontal="center" vertical="center" wrapText="1"/>
    </xf>
    <xf numFmtId="187" fontId="45" fillId="3" borderId="1" xfId="0" applyNumberFormat="1" applyFont="1" applyFill="1" applyBorder="1">
      <alignment vertical="center"/>
    </xf>
    <xf numFmtId="187" fontId="45" fillId="3" borderId="2" xfId="0" applyNumberFormat="1" applyFont="1" applyFill="1" applyBorder="1">
      <alignment vertical="center"/>
    </xf>
    <xf numFmtId="187" fontId="45" fillId="3" borderId="0" xfId="0" applyNumberFormat="1" applyFont="1" applyFill="1">
      <alignment vertical="center"/>
    </xf>
    <xf numFmtId="187" fontId="45" fillId="3" borderId="5" xfId="0" applyNumberFormat="1" applyFont="1" applyFill="1" applyBorder="1" applyAlignment="1">
      <alignment horizontal="center" vertical="center" wrapText="1"/>
    </xf>
    <xf numFmtId="187" fontId="45" fillId="3" borderId="1" xfId="0" applyNumberFormat="1" applyFont="1" applyFill="1" applyBorder="1" applyAlignment="1">
      <alignment horizontal="center" vertical="center"/>
    </xf>
    <xf numFmtId="187" fontId="45" fillId="3" borderId="2" xfId="0" applyNumberFormat="1" applyFont="1" applyFill="1" applyBorder="1" applyAlignment="1">
      <alignment horizontal="center" vertical="center"/>
    </xf>
    <xf numFmtId="184" fontId="40" fillId="0" borderId="1" xfId="62249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2" fillId="6" borderId="1" xfId="0" applyFont="1" applyFill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 vertical="center" shrinkToFit="1"/>
    </xf>
    <xf numFmtId="188" fontId="41" fillId="6" borderId="1" xfId="0" applyNumberFormat="1" applyFont="1" applyFill="1" applyBorder="1" applyAlignment="1">
      <alignment horizontal="center" vertical="center" wrapText="1"/>
    </xf>
    <xf numFmtId="14" fontId="41" fillId="6" borderId="1" xfId="0" applyNumberFormat="1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shrinkToFit="1"/>
    </xf>
    <xf numFmtId="41" fontId="38" fillId="3" borderId="1" xfId="0" applyNumberFormat="1" applyFont="1" applyFill="1" applyBorder="1" applyAlignment="1">
      <alignment horizontal="center" vertical="center" wrapText="1"/>
    </xf>
    <xf numFmtId="41" fontId="34" fillId="3" borderId="1" xfId="0" applyNumberFormat="1" applyFont="1" applyFill="1" applyBorder="1" applyAlignment="1">
      <alignment horizontal="center" vertical="center" wrapText="1"/>
    </xf>
    <xf numFmtId="41" fontId="32" fillId="0" borderId="1" xfId="0" applyNumberFormat="1" applyFont="1" applyBorder="1" applyAlignment="1">
      <alignment horizontal="center" vertical="center" wrapText="1"/>
    </xf>
    <xf numFmtId="41" fontId="34" fillId="0" borderId="1" xfId="0" applyNumberFormat="1" applyFont="1" applyBorder="1" applyAlignment="1">
      <alignment horizontal="center" vertical="center" wrapText="1"/>
    </xf>
    <xf numFmtId="41" fontId="32" fillId="3" borderId="1" xfId="0" applyNumberFormat="1" applyFont="1" applyFill="1" applyBorder="1" applyAlignment="1">
      <alignment horizontal="center" vertical="center" wrapText="1"/>
    </xf>
    <xf numFmtId="180" fontId="18" fillId="0" borderId="1" xfId="0" applyNumberFormat="1" applyFont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shrinkToFit="1"/>
    </xf>
    <xf numFmtId="186" fontId="48" fillId="3" borderId="1" xfId="0" applyNumberFormat="1" applyFont="1" applyFill="1" applyBorder="1" applyAlignment="1">
      <alignment horizontal="center" vertical="center" shrinkToFit="1"/>
    </xf>
    <xf numFmtId="0" fontId="45" fillId="3" borderId="14" xfId="0" applyFont="1" applyFill="1" applyBorder="1" applyAlignment="1">
      <alignment horizontal="center" vertical="center" shrinkToFit="1"/>
    </xf>
    <xf numFmtId="187" fontId="55" fillId="3" borderId="1" xfId="0" applyNumberFormat="1" applyFont="1" applyFill="1" applyBorder="1" applyAlignment="1">
      <alignment horizontal="center" vertical="center" shrinkToFit="1"/>
    </xf>
    <xf numFmtId="187" fontId="48" fillId="3" borderId="1" xfId="0" applyNumberFormat="1" applyFont="1" applyFill="1" applyBorder="1" applyAlignment="1">
      <alignment horizontal="center" vertical="center" shrinkToFit="1"/>
    </xf>
    <xf numFmtId="0" fontId="47" fillId="0" borderId="1" xfId="0" applyFont="1" applyBorder="1" applyAlignment="1">
      <alignment horizontal="center" vertical="center" wrapText="1"/>
    </xf>
    <xf numFmtId="0" fontId="48" fillId="3" borderId="1" xfId="0" applyFont="1" applyFill="1" applyBorder="1" applyAlignment="1">
      <alignment horizontal="center" vertical="center" shrinkToFit="1"/>
    </xf>
    <xf numFmtId="183" fontId="45" fillId="3" borderId="0" xfId="0" applyNumberFormat="1" applyFont="1" applyFill="1" applyAlignment="1">
      <alignment horizontal="center" vertical="center" shrinkToFit="1"/>
    </xf>
    <xf numFmtId="183" fontId="47" fillId="3" borderId="1" xfId="0" applyNumberFormat="1" applyFont="1" applyFill="1" applyBorder="1" applyAlignment="1">
      <alignment horizontal="center" vertical="center" shrinkToFit="1"/>
    </xf>
    <xf numFmtId="0" fontId="47" fillId="3" borderId="0" xfId="0" applyFont="1" applyFill="1" applyAlignment="1">
      <alignment horizontal="center" vertical="center"/>
    </xf>
    <xf numFmtId="186" fontId="47" fillId="3" borderId="1" xfId="0" applyNumberFormat="1" applyFont="1" applyFill="1" applyBorder="1" applyAlignment="1">
      <alignment horizontal="center" vertical="center" wrapText="1"/>
    </xf>
    <xf numFmtId="186" fontId="47" fillId="4" borderId="1" xfId="0" applyNumberFormat="1" applyFont="1" applyFill="1" applyBorder="1" applyAlignment="1">
      <alignment horizontal="center" vertical="center" wrapText="1"/>
    </xf>
    <xf numFmtId="186" fontId="47" fillId="8" borderId="1" xfId="0" applyNumberFormat="1" applyFont="1" applyFill="1" applyBorder="1" applyAlignment="1">
      <alignment horizontal="center" vertical="center" wrapText="1"/>
    </xf>
    <xf numFmtId="186" fontId="47" fillId="7" borderId="1" xfId="0" applyNumberFormat="1" applyFont="1" applyFill="1" applyBorder="1" applyAlignment="1">
      <alignment horizontal="center" vertical="center" wrapText="1"/>
    </xf>
    <xf numFmtId="0" fontId="47" fillId="3" borderId="0" xfId="0" applyFont="1" applyFill="1" applyAlignment="1">
      <alignment horizontal="center" vertical="center" shrinkToFit="1"/>
    </xf>
    <xf numFmtId="188" fontId="47" fillId="3" borderId="0" xfId="0" applyNumberFormat="1" applyFont="1" applyFill="1" applyAlignment="1">
      <alignment horizontal="center" vertical="center"/>
    </xf>
    <xf numFmtId="14" fontId="47" fillId="3" borderId="0" xfId="0" applyNumberFormat="1" applyFont="1" applyFill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5" fillId="3" borderId="1" xfId="1" applyFont="1" applyFill="1" applyBorder="1" applyAlignment="1">
      <alignment horizontal="center" vertical="center" shrinkToFit="1"/>
    </xf>
    <xf numFmtId="41" fontId="37" fillId="9" borderId="1" xfId="0" applyNumberFormat="1" applyFont="1" applyFill="1" applyBorder="1" applyAlignment="1">
      <alignment horizontal="center" vertical="center" wrapText="1"/>
    </xf>
    <xf numFmtId="41" fontId="37" fillId="9" borderId="1" xfId="0" applyNumberFormat="1" applyFont="1" applyFill="1" applyBorder="1" applyAlignment="1">
      <alignment vertical="center" wrapText="1"/>
    </xf>
    <xf numFmtId="0" fontId="47" fillId="3" borderId="3" xfId="0" applyFont="1" applyFill="1" applyBorder="1" applyAlignment="1">
      <alignment horizontal="center" vertical="center" wrapText="1"/>
    </xf>
    <xf numFmtId="0" fontId="47" fillId="3" borderId="1" xfId="0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center" vertical="center" wrapText="1" shrinkToFit="1"/>
    </xf>
    <xf numFmtId="0" fontId="47" fillId="3" borderId="1" xfId="0" applyFont="1" applyFill="1" applyBorder="1">
      <alignment vertical="center"/>
    </xf>
    <xf numFmtId="0" fontId="47" fillId="3" borderId="1" xfId="0" applyFont="1" applyFill="1" applyBorder="1" applyAlignment="1">
      <alignment horizontal="right" vertical="center"/>
    </xf>
    <xf numFmtId="187" fontId="47" fillId="3" borderId="1" xfId="0" applyNumberFormat="1" applyFont="1" applyFill="1" applyBorder="1">
      <alignment vertical="center"/>
    </xf>
    <xf numFmtId="0" fontId="47" fillId="3" borderId="2" xfId="0" applyFont="1" applyFill="1" applyBorder="1">
      <alignment vertical="center"/>
    </xf>
    <xf numFmtId="0" fontId="47" fillId="3" borderId="2" xfId="0" applyFont="1" applyFill="1" applyBorder="1" applyAlignment="1">
      <alignment horizontal="right" vertical="center"/>
    </xf>
    <xf numFmtId="187" fontId="47" fillId="3" borderId="2" xfId="0" applyNumberFormat="1" applyFont="1" applyFill="1" applyBorder="1">
      <alignment vertical="center"/>
    </xf>
    <xf numFmtId="0" fontId="47" fillId="3" borderId="0" xfId="0" applyFont="1" applyFill="1">
      <alignment vertical="center"/>
    </xf>
    <xf numFmtId="0" fontId="47" fillId="3" borderId="0" xfId="0" applyFont="1" applyFill="1" applyAlignment="1">
      <alignment horizontal="right" vertical="center"/>
    </xf>
    <xf numFmtId="187" fontId="47" fillId="3" borderId="0" xfId="0" applyNumberFormat="1" applyFont="1" applyFill="1">
      <alignment vertical="center"/>
    </xf>
    <xf numFmtId="183" fontId="45" fillId="7" borderId="1" xfId="0" applyNumberFormat="1" applyFont="1" applyFill="1" applyBorder="1" applyAlignment="1">
      <alignment horizontal="center" vertical="center" shrinkToFit="1"/>
    </xf>
    <xf numFmtId="0" fontId="43" fillId="0" borderId="0" xfId="0" applyFont="1" applyAlignment="1">
      <alignment horizontal="center" vertical="center"/>
    </xf>
    <xf numFmtId="0" fontId="47" fillId="4" borderId="1" xfId="0" applyFont="1" applyFill="1" applyBorder="1" applyAlignment="1">
      <alignment horizontal="center" vertical="center" wrapText="1"/>
    </xf>
    <xf numFmtId="187" fontId="48" fillId="3" borderId="0" xfId="0" applyNumberFormat="1" applyFont="1" applyFill="1" applyAlignment="1">
      <alignment horizontal="center" vertical="center" shrinkToFit="1"/>
    </xf>
    <xf numFmtId="0" fontId="48" fillId="3" borderId="0" xfId="0" applyFont="1" applyFill="1" applyAlignment="1">
      <alignment horizontal="center" vertical="center" shrinkToFit="1"/>
    </xf>
    <xf numFmtId="0" fontId="51" fillId="3" borderId="0" xfId="0" applyFont="1" applyFill="1" applyAlignment="1">
      <alignment horizontal="center" vertical="center" wrapText="1" shrinkToFit="1"/>
    </xf>
    <xf numFmtId="0" fontId="53" fillId="3" borderId="1" xfId="0" applyFont="1" applyFill="1" applyBorder="1" applyAlignment="1">
      <alignment horizontal="center" vertical="center" shrinkToFit="1"/>
    </xf>
    <xf numFmtId="0" fontId="50" fillId="3" borderId="1" xfId="0" applyFont="1" applyFill="1" applyBorder="1" applyAlignment="1">
      <alignment horizontal="center" vertical="center" shrinkToFit="1"/>
    </xf>
    <xf numFmtId="0" fontId="54" fillId="3" borderId="1" xfId="0" applyFont="1" applyFill="1" applyBorder="1" applyAlignment="1">
      <alignment horizontal="center" vertical="center" wrapText="1" shrinkToFit="1"/>
    </xf>
    <xf numFmtId="187" fontId="52" fillId="3" borderId="1" xfId="0" applyNumberFormat="1" applyFont="1" applyFill="1" applyBorder="1" applyAlignment="1">
      <alignment horizontal="center" vertical="center" shrinkToFit="1"/>
    </xf>
    <xf numFmtId="0" fontId="52" fillId="3" borderId="1" xfId="0" applyFont="1" applyFill="1" applyBorder="1" applyAlignment="1">
      <alignment horizontal="center" vertical="center" shrinkToFit="1"/>
    </xf>
    <xf numFmtId="0" fontId="51" fillId="3" borderId="1" xfId="0" applyFont="1" applyFill="1" applyBorder="1" applyAlignment="1">
      <alignment horizontal="center" vertical="center" shrinkToFit="1"/>
    </xf>
    <xf numFmtId="0" fontId="51" fillId="3" borderId="14" xfId="0" applyFont="1" applyFill="1" applyBorder="1" applyAlignment="1">
      <alignment horizontal="center" vertical="center" shrinkToFit="1"/>
    </xf>
    <xf numFmtId="183" fontId="47" fillId="3" borderId="0" xfId="0" applyNumberFormat="1" applyFont="1" applyFill="1" applyAlignment="1">
      <alignment horizontal="center" vertical="center"/>
    </xf>
    <xf numFmtId="178" fontId="47" fillId="3" borderId="0" xfId="0" applyNumberFormat="1" applyFont="1" applyFill="1" applyAlignment="1">
      <alignment horizontal="center" vertical="center" shrinkToFit="1"/>
    </xf>
    <xf numFmtId="183" fontId="47" fillId="3" borderId="1" xfId="0" applyNumberFormat="1" applyFont="1" applyFill="1" applyBorder="1" applyAlignment="1">
      <alignment horizontal="center" vertical="center" wrapText="1"/>
    </xf>
    <xf numFmtId="41" fontId="47" fillId="3" borderId="3" xfId="0" applyNumberFormat="1" applyFont="1" applyFill="1" applyBorder="1" applyAlignment="1">
      <alignment horizontal="center" vertical="center" wrapText="1"/>
    </xf>
    <xf numFmtId="0" fontId="47" fillId="3" borderId="1" xfId="1" applyFont="1" applyFill="1" applyBorder="1" applyAlignment="1">
      <alignment horizontal="center" vertical="center" wrapText="1"/>
    </xf>
    <xf numFmtId="0" fontId="47" fillId="3" borderId="5" xfId="0" applyFont="1" applyFill="1" applyBorder="1" applyAlignment="1">
      <alignment horizontal="center" vertical="center" wrapText="1"/>
    </xf>
    <xf numFmtId="187" fontId="47" fillId="3" borderId="5" xfId="0" applyNumberFormat="1" applyFont="1" applyFill="1" applyBorder="1" applyAlignment="1">
      <alignment horizontal="center" vertical="center" wrapText="1"/>
    </xf>
    <xf numFmtId="183" fontId="47" fillId="3" borderId="5" xfId="0" applyNumberFormat="1" applyFont="1" applyFill="1" applyBorder="1" applyAlignment="1">
      <alignment horizontal="center" vertical="center" shrinkToFit="1"/>
    </xf>
    <xf numFmtId="41" fontId="47" fillId="3" borderId="7" xfId="0" applyNumberFormat="1" applyFont="1" applyFill="1" applyBorder="1" applyAlignment="1">
      <alignment horizontal="center" vertical="center" wrapText="1"/>
    </xf>
    <xf numFmtId="13" fontId="47" fillId="3" borderId="3" xfId="0" applyNumberFormat="1" applyFont="1" applyFill="1" applyBorder="1" applyAlignment="1">
      <alignment horizontal="center" vertical="center" wrapText="1"/>
    </xf>
    <xf numFmtId="41" fontId="41" fillId="6" borderId="1" xfId="0" applyNumberFormat="1" applyFont="1" applyFill="1" applyBorder="1" applyAlignment="1">
      <alignment horizontal="center" vertical="center" wrapText="1"/>
    </xf>
    <xf numFmtId="0" fontId="41" fillId="3" borderId="0" xfId="0" applyFont="1" applyFill="1">
      <alignment vertical="center"/>
    </xf>
    <xf numFmtId="41" fontId="41" fillId="3" borderId="1" xfId="0" applyNumberFormat="1" applyFont="1" applyFill="1" applyBorder="1" applyAlignment="1">
      <alignment horizontal="center" vertical="center" wrapText="1"/>
    </xf>
    <xf numFmtId="41" fontId="41" fillId="3" borderId="1" xfId="0" applyNumberFormat="1" applyFont="1" applyFill="1" applyBorder="1" applyAlignment="1">
      <alignment horizontal="right" vertical="center" wrapText="1"/>
    </xf>
    <xf numFmtId="41" fontId="47" fillId="3" borderId="1" xfId="0" applyNumberFormat="1" applyFont="1" applyFill="1" applyBorder="1" applyAlignment="1">
      <alignment horizontal="left" vertical="center" wrapText="1"/>
    </xf>
    <xf numFmtId="187" fontId="47" fillId="3" borderId="1" xfId="0" applyNumberFormat="1" applyFont="1" applyFill="1" applyBorder="1" applyAlignment="1">
      <alignment horizontal="center" vertical="center"/>
    </xf>
    <xf numFmtId="0" fontId="47" fillId="3" borderId="6" xfId="0" applyFont="1" applyFill="1" applyBorder="1">
      <alignment vertical="center"/>
    </xf>
    <xf numFmtId="0" fontId="47" fillId="3" borderId="2" xfId="0" applyFont="1" applyFill="1" applyBorder="1" applyAlignment="1">
      <alignment horizontal="center" vertical="center"/>
    </xf>
    <xf numFmtId="187" fontId="47" fillId="3" borderId="2" xfId="0" applyNumberFormat="1" applyFont="1" applyFill="1" applyBorder="1" applyAlignment="1">
      <alignment horizontal="center" vertical="center"/>
    </xf>
    <xf numFmtId="183" fontId="47" fillId="3" borderId="2" xfId="0" applyNumberFormat="1" applyFont="1" applyFill="1" applyBorder="1" applyAlignment="1">
      <alignment horizontal="center" vertical="center" shrinkToFit="1"/>
    </xf>
    <xf numFmtId="183" fontId="47" fillId="3" borderId="2" xfId="0" applyNumberFormat="1" applyFont="1" applyFill="1" applyBorder="1" applyAlignment="1">
      <alignment horizontal="center" vertical="center" wrapText="1"/>
    </xf>
    <xf numFmtId="0" fontId="47" fillId="3" borderId="2" xfId="0" applyFont="1" applyFill="1" applyBorder="1" applyAlignment="1">
      <alignment horizontal="center" vertical="center" shrinkToFit="1"/>
    </xf>
    <xf numFmtId="183" fontId="47" fillId="3" borderId="0" xfId="0" applyNumberFormat="1" applyFont="1" applyFill="1" applyAlignment="1">
      <alignment horizontal="center" vertical="center" shrinkToFit="1"/>
    </xf>
    <xf numFmtId="183" fontId="47" fillId="3" borderId="0" xfId="0" applyNumberFormat="1" applyFont="1" applyFill="1" applyAlignment="1">
      <alignment horizontal="center" vertical="center" wrapText="1"/>
    </xf>
    <xf numFmtId="0" fontId="47" fillId="3" borderId="0" xfId="0" applyFont="1" applyFill="1" applyAlignment="1">
      <alignment vertical="center" shrinkToFit="1"/>
    </xf>
    <xf numFmtId="0" fontId="47" fillId="4" borderId="1" xfId="0" applyFont="1" applyFill="1" applyBorder="1" applyAlignment="1">
      <alignment horizontal="center" vertical="center" shrinkToFit="1"/>
    </xf>
    <xf numFmtId="49" fontId="45" fillId="3" borderId="1" xfId="0" applyNumberFormat="1" applyFont="1" applyFill="1" applyBorder="1" applyAlignment="1">
      <alignment horizontal="center" vertical="center" wrapText="1"/>
    </xf>
    <xf numFmtId="49" fontId="45" fillId="3" borderId="5" xfId="0" applyNumberFormat="1" applyFont="1" applyFill="1" applyBorder="1" applyAlignment="1">
      <alignment horizontal="center" vertical="center" wrapText="1"/>
    </xf>
    <xf numFmtId="49" fontId="43" fillId="3" borderId="1" xfId="0" applyNumberFormat="1" applyFont="1" applyFill="1" applyBorder="1" applyAlignment="1">
      <alignment horizontal="center" vertical="center" wrapText="1"/>
    </xf>
    <xf numFmtId="49" fontId="47" fillId="3" borderId="1" xfId="0" applyNumberFormat="1" applyFont="1" applyFill="1" applyBorder="1" applyAlignment="1">
      <alignment horizontal="center" vertical="center" wrapText="1"/>
    </xf>
    <xf numFmtId="49" fontId="45" fillId="3" borderId="0" xfId="0" applyNumberFormat="1" applyFont="1" applyFill="1">
      <alignment vertical="center"/>
    </xf>
    <xf numFmtId="187" fontId="41" fillId="3" borderId="1" xfId="0" applyNumberFormat="1" applyFont="1" applyFill="1" applyBorder="1" applyAlignment="1">
      <alignment horizontal="center" vertical="center" wrapText="1"/>
    </xf>
    <xf numFmtId="187" fontId="45" fillId="3" borderId="1" xfId="1" applyNumberFormat="1" applyFont="1" applyFill="1" applyBorder="1" applyAlignment="1">
      <alignment horizontal="center" vertical="center" wrapText="1"/>
    </xf>
    <xf numFmtId="49" fontId="47" fillId="3" borderId="2" xfId="0" applyNumberFormat="1" applyFont="1" applyFill="1" applyBorder="1" applyAlignment="1">
      <alignment horizontal="center" vertical="center" wrapText="1"/>
    </xf>
    <xf numFmtId="49" fontId="47" fillId="3" borderId="0" xfId="0" applyNumberFormat="1" applyFont="1" applyFill="1" applyAlignment="1">
      <alignment horizontal="center" vertical="center" wrapText="1"/>
    </xf>
    <xf numFmtId="188" fontId="47" fillId="3" borderId="4" xfId="0" applyNumberFormat="1" applyFont="1" applyFill="1" applyBorder="1" applyAlignment="1">
      <alignment horizontal="center" vertical="center" wrapText="1"/>
    </xf>
    <xf numFmtId="183" fontId="45" fillId="3" borderId="4" xfId="0" applyNumberFormat="1" applyFont="1" applyFill="1" applyBorder="1" applyAlignment="1">
      <alignment horizontal="center" vertical="center" shrinkToFit="1"/>
    </xf>
    <xf numFmtId="187" fontId="55" fillId="3" borderId="1" xfId="0" applyNumberFormat="1" applyFont="1" applyFill="1" applyBorder="1" applyAlignment="1">
      <alignment horizontal="center" vertical="center" wrapText="1"/>
    </xf>
    <xf numFmtId="41" fontId="47" fillId="3" borderId="0" xfId="0" applyNumberFormat="1" applyFont="1" applyFill="1" applyAlignment="1">
      <alignment horizontal="right" vertical="center"/>
    </xf>
    <xf numFmtId="41" fontId="57" fillId="0" borderId="1" xfId="0" applyNumberFormat="1" applyFont="1" applyBorder="1" applyAlignment="1">
      <alignment horizontal="center" vertical="center" wrapText="1"/>
    </xf>
    <xf numFmtId="184" fontId="57" fillId="0" borderId="1" xfId="62249" applyNumberFormat="1" applyFont="1" applyFill="1" applyBorder="1" applyAlignment="1">
      <alignment horizontal="center" vertical="center" wrapText="1"/>
    </xf>
    <xf numFmtId="184" fontId="57" fillId="0" borderId="1" xfId="62249" applyNumberFormat="1" applyFont="1" applyBorder="1" applyAlignment="1">
      <alignment horizontal="center" vertical="center" wrapText="1"/>
    </xf>
    <xf numFmtId="178" fontId="58" fillId="3" borderId="1" xfId="0" applyNumberFormat="1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41" fontId="59" fillId="4" borderId="1" xfId="0" applyNumberFormat="1" applyFont="1" applyFill="1" applyBorder="1" applyAlignment="1">
      <alignment horizontal="center" vertical="center" wrapText="1"/>
    </xf>
    <xf numFmtId="41" fontId="60" fillId="4" borderId="1" xfId="0" applyNumberFormat="1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189" fontId="45" fillId="3" borderId="1" xfId="0" applyNumberFormat="1" applyFont="1" applyFill="1" applyBorder="1" applyAlignment="1">
      <alignment horizontal="center" vertical="center" wrapText="1"/>
    </xf>
    <xf numFmtId="189" fontId="45" fillId="3" borderId="5" xfId="0" applyNumberFormat="1" applyFont="1" applyFill="1" applyBorder="1" applyAlignment="1">
      <alignment horizontal="center" vertical="center" wrapText="1"/>
    </xf>
    <xf numFmtId="189" fontId="47" fillId="3" borderId="1" xfId="0" applyNumberFormat="1" applyFont="1" applyFill="1" applyBorder="1" applyAlignment="1">
      <alignment horizontal="center" vertical="center" wrapText="1"/>
    </xf>
    <xf numFmtId="189" fontId="45" fillId="3" borderId="1" xfId="0" applyNumberFormat="1" applyFont="1" applyFill="1" applyBorder="1" applyAlignment="1">
      <alignment horizontal="center" vertical="center" shrinkToFit="1"/>
    </xf>
    <xf numFmtId="189" fontId="43" fillId="3" borderId="1" xfId="0" applyNumberFormat="1" applyFont="1" applyFill="1" applyBorder="1" applyAlignment="1">
      <alignment horizontal="center" vertical="center" wrapText="1"/>
    </xf>
    <xf numFmtId="189" fontId="45" fillId="3" borderId="0" xfId="0" applyNumberFormat="1" applyFont="1" applyFill="1">
      <alignment vertical="center"/>
    </xf>
    <xf numFmtId="0" fontId="47" fillId="3" borderId="4" xfId="0" applyFont="1" applyFill="1" applyBorder="1" applyAlignment="1">
      <alignment horizontal="center" vertical="center" shrinkToFit="1"/>
    </xf>
    <xf numFmtId="0" fontId="56" fillId="3" borderId="1" xfId="0" applyFont="1" applyFill="1" applyBorder="1" applyAlignment="1">
      <alignment horizontal="center" vertical="center" shrinkToFit="1"/>
    </xf>
    <xf numFmtId="183" fontId="56" fillId="3" borderId="1" xfId="0" applyNumberFormat="1" applyFont="1" applyFill="1" applyBorder="1" applyAlignment="1">
      <alignment horizontal="center" vertical="center" shrinkToFit="1"/>
    </xf>
    <xf numFmtId="178" fontId="45" fillId="3" borderId="1" xfId="0" applyNumberFormat="1" applyFont="1" applyFill="1" applyBorder="1" applyAlignment="1">
      <alignment vertical="center" shrinkToFit="1"/>
    </xf>
    <xf numFmtId="183" fontId="47" fillId="3" borderId="1" xfId="1523" applyNumberFormat="1" applyFont="1" applyFill="1" applyBorder="1" applyAlignment="1">
      <alignment horizontal="center" vertical="center" shrinkToFit="1"/>
    </xf>
    <xf numFmtId="188" fontId="47" fillId="3" borderId="1" xfId="0" applyNumberFormat="1" applyFont="1" applyFill="1" applyBorder="1" applyAlignment="1">
      <alignment horizontal="center" vertical="center" wrapText="1"/>
    </xf>
    <xf numFmtId="178" fontId="45" fillId="3" borderId="1" xfId="0" applyNumberFormat="1" applyFont="1" applyFill="1" applyBorder="1" applyAlignment="1">
      <alignment horizontal="center" vertical="center" shrinkToFit="1"/>
    </xf>
    <xf numFmtId="187" fontId="47" fillId="6" borderId="1" xfId="0" applyNumberFormat="1" applyFont="1" applyFill="1" applyBorder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41" fontId="40" fillId="4" borderId="1" xfId="0" applyNumberFormat="1" applyFont="1" applyFill="1" applyBorder="1" applyAlignment="1">
      <alignment horizontal="center" vertical="center" wrapText="1"/>
    </xf>
    <xf numFmtId="41" fontId="24" fillId="3" borderId="1" xfId="0" applyNumberFormat="1" applyFont="1" applyFill="1" applyBorder="1" applyAlignment="1">
      <alignment horizontal="center" vertical="center" wrapText="1"/>
    </xf>
    <xf numFmtId="186" fontId="47" fillId="4" borderId="5" xfId="0" applyNumberFormat="1" applyFont="1" applyFill="1" applyBorder="1" applyAlignment="1">
      <alignment horizontal="center" vertical="center" wrapText="1"/>
    </xf>
    <xf numFmtId="186" fontId="47" fillId="3" borderId="5" xfId="0" applyNumberFormat="1" applyFont="1" applyFill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/>
    </xf>
    <xf numFmtId="41" fontId="34" fillId="4" borderId="1" xfId="0" applyNumberFormat="1" applyFont="1" applyFill="1" applyBorder="1" applyAlignment="1">
      <alignment horizontal="center" vertical="center" wrapText="1"/>
    </xf>
    <xf numFmtId="0" fontId="47" fillId="7" borderId="1" xfId="0" applyFont="1" applyFill="1" applyBorder="1" applyAlignment="1">
      <alignment horizontal="center" vertical="center" wrapText="1"/>
    </xf>
    <xf numFmtId="187" fontId="45" fillId="7" borderId="1" xfId="1" applyNumberFormat="1" applyFont="1" applyFill="1" applyBorder="1" applyAlignment="1">
      <alignment horizontal="center" vertical="center" wrapText="1"/>
    </xf>
    <xf numFmtId="187" fontId="47" fillId="7" borderId="1" xfId="0" applyNumberFormat="1" applyFont="1" applyFill="1" applyBorder="1" applyAlignment="1">
      <alignment horizontal="center" vertical="center" wrapText="1"/>
    </xf>
    <xf numFmtId="0" fontId="47" fillId="7" borderId="1" xfId="1" applyFont="1" applyFill="1" applyBorder="1" applyAlignment="1">
      <alignment horizontal="center" vertical="center" wrapText="1"/>
    </xf>
    <xf numFmtId="0" fontId="47" fillId="7" borderId="1" xfId="0" applyFont="1" applyFill="1" applyBorder="1" applyAlignment="1">
      <alignment horizontal="center" vertical="center" shrinkToFit="1"/>
    </xf>
    <xf numFmtId="183" fontId="47" fillId="7" borderId="1" xfId="0" applyNumberFormat="1" applyFont="1" applyFill="1" applyBorder="1" applyAlignment="1">
      <alignment horizontal="center" vertical="center" wrapText="1"/>
    </xf>
    <xf numFmtId="49" fontId="47" fillId="7" borderId="1" xfId="0" applyNumberFormat="1" applyFont="1" applyFill="1" applyBorder="1" applyAlignment="1">
      <alignment horizontal="center" vertical="center" wrapText="1"/>
    </xf>
    <xf numFmtId="178" fontId="47" fillId="7" borderId="1" xfId="0" applyNumberFormat="1" applyFont="1" applyFill="1" applyBorder="1" applyAlignment="1">
      <alignment horizontal="center" vertical="center" wrapText="1"/>
    </xf>
    <xf numFmtId="41" fontId="47" fillId="7" borderId="1" xfId="0" applyNumberFormat="1" applyFont="1" applyFill="1" applyBorder="1" applyAlignment="1">
      <alignment vertical="center" wrapText="1"/>
    </xf>
    <xf numFmtId="41" fontId="47" fillId="7" borderId="1" xfId="0" applyNumberFormat="1" applyFont="1" applyFill="1" applyBorder="1" applyAlignment="1">
      <alignment horizontal="right" vertical="center" wrapText="1"/>
    </xf>
    <xf numFmtId="41" fontId="41" fillId="7" borderId="1" xfId="0" applyNumberFormat="1" applyFont="1" applyFill="1" applyBorder="1" applyAlignment="1">
      <alignment horizontal="center" vertical="center" wrapText="1"/>
    </xf>
    <xf numFmtId="0" fontId="47" fillId="7" borderId="3" xfId="0" applyFont="1" applyFill="1" applyBorder="1" applyAlignment="1">
      <alignment horizontal="center" vertical="center" wrapText="1"/>
    </xf>
    <xf numFmtId="0" fontId="47" fillId="3" borderId="5" xfId="0" applyFont="1" applyFill="1" applyBorder="1" applyAlignment="1">
      <alignment horizontal="center" vertical="center" shrinkToFit="1"/>
    </xf>
    <xf numFmtId="0" fontId="45" fillId="0" borderId="1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88" fontId="47" fillId="0" borderId="0" xfId="0" applyNumberFormat="1" applyFont="1" applyAlignment="1">
      <alignment horizontal="center" vertical="center" wrapText="1"/>
    </xf>
    <xf numFmtId="186" fontId="47" fillId="0" borderId="0" xfId="0" applyNumberFormat="1" applyFont="1" applyAlignment="1">
      <alignment horizontal="center" vertical="center" wrapText="1"/>
    </xf>
    <xf numFmtId="14" fontId="47" fillId="3" borderId="1" xfId="0" applyNumberFormat="1" applyFont="1" applyFill="1" applyBorder="1" applyAlignment="1">
      <alignment horizontal="center" vertical="center" wrapText="1"/>
    </xf>
    <xf numFmtId="0" fontId="45" fillId="3" borderId="6" xfId="0" applyFont="1" applyFill="1" applyBorder="1" applyAlignment="1">
      <alignment horizontal="center" vertical="center" wrapText="1"/>
    </xf>
    <xf numFmtId="0" fontId="62" fillId="10" borderId="0" xfId="62250" applyFill="1"/>
    <xf numFmtId="0" fontId="62" fillId="10" borderId="0" xfId="62250" applyFill="1" applyAlignment="1">
      <alignment horizontal="center"/>
    </xf>
    <xf numFmtId="0" fontId="62" fillId="0" borderId="0" xfId="62250"/>
    <xf numFmtId="0" fontId="41" fillId="3" borderId="0" xfId="62250" applyFont="1" applyFill="1" applyAlignment="1">
      <alignment horizontal="center" vertical="center" wrapText="1"/>
    </xf>
    <xf numFmtId="0" fontId="45" fillId="3" borderId="0" xfId="62250" applyFont="1" applyFill="1" applyAlignment="1">
      <alignment horizontal="center" vertical="center" wrapText="1"/>
    </xf>
    <xf numFmtId="0" fontId="62" fillId="0" borderId="0" xfId="62250" applyAlignment="1">
      <alignment horizontal="center"/>
    </xf>
    <xf numFmtId="14" fontId="62" fillId="0" borderId="0" xfId="62250" applyNumberFormat="1"/>
    <xf numFmtId="188" fontId="47" fillId="3" borderId="0" xfId="0" applyNumberFormat="1" applyFont="1" applyFill="1" applyAlignment="1">
      <alignment horizontal="center" vertical="center" wrapText="1"/>
    </xf>
    <xf numFmtId="186" fontId="47" fillId="3" borderId="0" xfId="0" applyNumberFormat="1" applyFont="1" applyFill="1" applyAlignment="1">
      <alignment horizontal="center" vertical="center" wrapText="1"/>
    </xf>
    <xf numFmtId="186" fontId="47" fillId="4" borderId="0" xfId="0" applyNumberFormat="1" applyFont="1" applyFill="1" applyAlignment="1">
      <alignment horizontal="center" vertical="center" wrapText="1"/>
    </xf>
    <xf numFmtId="186" fontId="47" fillId="7" borderId="0" xfId="0" applyNumberFormat="1" applyFont="1" applyFill="1" applyAlignment="1">
      <alignment horizontal="center" vertical="center" wrapText="1"/>
    </xf>
    <xf numFmtId="0" fontId="39" fillId="0" borderId="0" xfId="62248"/>
    <xf numFmtId="0" fontId="63" fillId="0" borderId="1" xfId="62248" applyFont="1" applyBorder="1" applyAlignment="1">
      <alignment horizontal="center" vertical="top" wrapText="1"/>
    </xf>
    <xf numFmtId="0" fontId="64" fillId="0" borderId="1" xfId="62248" applyFont="1" applyBorder="1" applyAlignment="1">
      <alignment horizontal="center" vertical="top" wrapText="1"/>
    </xf>
    <xf numFmtId="185" fontId="63" fillId="0" borderId="16" xfId="62248" applyNumberFormat="1" applyFont="1" applyBorder="1" applyAlignment="1">
      <alignment horizontal="center" vertical="top"/>
    </xf>
    <xf numFmtId="0" fontId="65" fillId="0" borderId="16" xfId="62248" applyFont="1" applyBorder="1" applyAlignment="1">
      <alignment horizontal="left" vertical="top" wrapText="1"/>
    </xf>
    <xf numFmtId="0" fontId="65" fillId="0" borderId="16" xfId="62248" applyFont="1" applyBorder="1" applyAlignment="1">
      <alignment horizontal="center" vertical="top" wrapText="1"/>
    </xf>
    <xf numFmtId="0" fontId="64" fillId="0" borderId="16" xfId="62248" applyFont="1" applyBorder="1" applyAlignment="1">
      <alignment horizontal="center" vertical="top" wrapText="1"/>
    </xf>
    <xf numFmtId="0" fontId="63" fillId="0" borderId="16" xfId="62248" applyFont="1" applyBorder="1" applyAlignment="1">
      <alignment horizontal="center" vertical="top" wrapText="1"/>
    </xf>
    <xf numFmtId="0" fontId="63" fillId="0" borderId="16" xfId="62248" applyFont="1" applyBorder="1" applyAlignment="1">
      <alignment horizontal="left" vertical="top" wrapText="1"/>
    </xf>
    <xf numFmtId="0" fontId="64" fillId="0" borderId="16" xfId="62248" applyFont="1" applyBorder="1" applyAlignment="1">
      <alignment horizontal="left" vertical="top" wrapText="1"/>
    </xf>
    <xf numFmtId="0" fontId="41" fillId="7" borderId="2" xfId="0" applyFont="1" applyFill="1" applyBorder="1" applyAlignment="1">
      <alignment horizontal="center" vertical="center" wrapText="1"/>
    </xf>
    <xf numFmtId="0" fontId="41" fillId="7" borderId="5" xfId="0" applyFont="1" applyFill="1" applyBorder="1" applyAlignment="1">
      <alignment horizontal="center" vertical="center" wrapText="1"/>
    </xf>
    <xf numFmtId="0" fontId="41" fillId="0" borderId="0" xfId="62250" applyFont="1"/>
    <xf numFmtId="0" fontId="41" fillId="0" borderId="0" xfId="62250" applyFont="1" applyAlignment="1">
      <alignment horizontal="center"/>
    </xf>
    <xf numFmtId="14" fontId="41" fillId="0" borderId="0" xfId="62250" applyNumberFormat="1" applyFont="1"/>
    <xf numFmtId="0" fontId="45" fillId="7" borderId="0" xfId="0" applyFont="1" applyFill="1">
      <alignment vertical="center"/>
    </xf>
    <xf numFmtId="189" fontId="47" fillId="3" borderId="0" xfId="0" applyNumberFormat="1" applyFont="1" applyFill="1" applyAlignment="1">
      <alignment horizontal="center" vertical="center"/>
    </xf>
    <xf numFmtId="0" fontId="62" fillId="4" borderId="0" xfId="62250" applyFill="1"/>
    <xf numFmtId="14" fontId="67" fillId="0" borderId="0" xfId="62250" applyNumberFormat="1" applyFont="1"/>
    <xf numFmtId="0" fontId="41" fillId="3" borderId="0" xfId="62250" applyFont="1" applyFill="1" applyAlignment="1">
      <alignment horizontal="left" vertical="center" wrapText="1"/>
    </xf>
    <xf numFmtId="187" fontId="42" fillId="3" borderId="2" xfId="0" applyNumberFormat="1" applyFont="1" applyFill="1" applyBorder="1" applyAlignment="1">
      <alignment horizontal="center" vertical="center" wrapText="1"/>
    </xf>
    <xf numFmtId="187" fontId="42" fillId="3" borderId="5" xfId="0" applyNumberFormat="1" applyFont="1" applyFill="1" applyBorder="1" applyAlignment="1">
      <alignment horizontal="center" vertical="center" wrapText="1"/>
    </xf>
    <xf numFmtId="0" fontId="42" fillId="3" borderId="2" xfId="0" applyFont="1" applyFill="1" applyBorder="1" applyAlignment="1">
      <alignment horizontal="center" vertical="center" wrapText="1"/>
    </xf>
    <xf numFmtId="0" fontId="42" fillId="3" borderId="5" xfId="0" applyFont="1" applyFill="1" applyBorder="1" applyAlignment="1">
      <alignment horizontal="center" vertical="center" wrapText="1"/>
    </xf>
    <xf numFmtId="0" fontId="42" fillId="6" borderId="2" xfId="0" applyFont="1" applyFill="1" applyBorder="1" applyAlignment="1">
      <alignment horizontal="center" vertical="center" shrinkToFit="1"/>
    </xf>
    <xf numFmtId="0" fontId="42" fillId="6" borderId="5" xfId="0" applyFont="1" applyFill="1" applyBorder="1" applyAlignment="1">
      <alignment horizontal="center" vertical="center" shrinkToFit="1"/>
    </xf>
    <xf numFmtId="187" fontId="42" fillId="6" borderId="11" xfId="0" applyNumberFormat="1" applyFont="1" applyFill="1" applyBorder="1" applyAlignment="1">
      <alignment horizontal="center" vertical="center" wrapText="1"/>
    </xf>
    <xf numFmtId="187" fontId="42" fillId="6" borderId="8" xfId="0" applyNumberFormat="1" applyFont="1" applyFill="1" applyBorder="1" applyAlignment="1">
      <alignment horizontal="center" vertical="center" wrapText="1"/>
    </xf>
    <xf numFmtId="187" fontId="42" fillId="6" borderId="7" xfId="0" applyNumberFormat="1" applyFont="1" applyFill="1" applyBorder="1" applyAlignment="1">
      <alignment horizontal="center" vertical="center" wrapText="1"/>
    </xf>
    <xf numFmtId="187" fontId="42" fillId="6" borderId="12" xfId="0" applyNumberFormat="1" applyFont="1" applyFill="1" applyBorder="1" applyAlignment="1">
      <alignment horizontal="center" vertical="center" wrapText="1"/>
    </xf>
    <xf numFmtId="0" fontId="42" fillId="6" borderId="2" xfId="0" applyFont="1" applyFill="1" applyBorder="1" applyAlignment="1">
      <alignment horizontal="center" vertical="center" wrapText="1"/>
    </xf>
    <xf numFmtId="0" fontId="42" fillId="6" borderId="5" xfId="0" applyFont="1" applyFill="1" applyBorder="1" applyAlignment="1">
      <alignment horizontal="center" vertical="center" wrapText="1"/>
    </xf>
    <xf numFmtId="187" fontId="42" fillId="6" borderId="2" xfId="0" applyNumberFormat="1" applyFont="1" applyFill="1" applyBorder="1" applyAlignment="1">
      <alignment horizontal="center" vertical="center" wrapText="1"/>
    </xf>
    <xf numFmtId="187" fontId="42" fillId="6" borderId="5" xfId="0" applyNumberFormat="1" applyFont="1" applyFill="1" applyBorder="1" applyAlignment="1">
      <alignment horizontal="center" vertical="center" wrapText="1"/>
    </xf>
    <xf numFmtId="176" fontId="42" fillId="6" borderId="2" xfId="0" applyNumberFormat="1" applyFont="1" applyFill="1" applyBorder="1" applyAlignment="1">
      <alignment horizontal="center" vertical="center" wrapText="1"/>
    </xf>
    <xf numFmtId="176" fontId="42" fillId="6" borderId="5" xfId="0" applyNumberFormat="1" applyFont="1" applyFill="1" applyBorder="1" applyAlignment="1">
      <alignment horizontal="center" vertical="center" wrapText="1"/>
    </xf>
    <xf numFmtId="0" fontId="42" fillId="6" borderId="9" xfId="0" applyFont="1" applyFill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center" vertical="center" wrapText="1"/>
    </xf>
    <xf numFmtId="0" fontId="42" fillId="6" borderId="2" xfId="0" applyFont="1" applyFill="1" applyBorder="1" applyAlignment="1">
      <alignment horizontal="center" vertical="center" wrapText="1" shrinkToFit="1"/>
    </xf>
    <xf numFmtId="189" fontId="42" fillId="6" borderId="2" xfId="0" applyNumberFormat="1" applyFont="1" applyFill="1" applyBorder="1" applyAlignment="1">
      <alignment horizontal="center" vertical="center" wrapText="1"/>
    </xf>
    <xf numFmtId="189" fontId="42" fillId="6" borderId="5" xfId="0" applyNumberFormat="1" applyFont="1" applyFill="1" applyBorder="1" applyAlignment="1">
      <alignment horizontal="center" vertical="center" wrapText="1"/>
    </xf>
    <xf numFmtId="0" fontId="42" fillId="6" borderId="10" xfId="0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5" xfId="0" applyNumberFormat="1" applyFont="1" applyFill="1" applyBorder="1" applyAlignment="1">
      <alignment horizontal="center" vertical="center" wrapText="1"/>
    </xf>
    <xf numFmtId="0" fontId="41" fillId="6" borderId="2" xfId="0" applyFont="1" applyFill="1" applyBorder="1" applyAlignment="1">
      <alignment horizontal="center" vertical="center" shrinkToFit="1"/>
    </xf>
    <xf numFmtId="0" fontId="41" fillId="6" borderId="5" xfId="0" applyFont="1" applyFill="1" applyBorder="1" applyAlignment="1">
      <alignment horizontal="center" vertical="center" shrinkToFit="1"/>
    </xf>
    <xf numFmtId="0" fontId="41" fillId="6" borderId="10" xfId="0" applyFont="1" applyFill="1" applyBorder="1" applyAlignment="1">
      <alignment horizontal="center" vertical="center" wrapText="1"/>
    </xf>
    <xf numFmtId="0" fontId="41" fillId="6" borderId="2" xfId="0" applyFont="1" applyFill="1" applyBorder="1" applyAlignment="1">
      <alignment horizontal="center" vertical="center" wrapText="1"/>
    </xf>
    <xf numFmtId="0" fontId="41" fillId="6" borderId="5" xfId="0" applyFont="1" applyFill="1" applyBorder="1" applyAlignment="1">
      <alignment horizontal="center" vertical="center" wrapText="1"/>
    </xf>
    <xf numFmtId="187" fontId="41" fillId="6" borderId="11" xfId="0" applyNumberFormat="1" applyFont="1" applyFill="1" applyBorder="1" applyAlignment="1">
      <alignment horizontal="center" vertical="center" wrapText="1"/>
    </xf>
    <xf numFmtId="187" fontId="41" fillId="6" borderId="8" xfId="0" applyNumberFormat="1" applyFont="1" applyFill="1" applyBorder="1" applyAlignment="1">
      <alignment horizontal="center" vertical="center" wrapText="1"/>
    </xf>
    <xf numFmtId="187" fontId="41" fillId="6" borderId="7" xfId="0" applyNumberFormat="1" applyFont="1" applyFill="1" applyBorder="1" applyAlignment="1">
      <alignment horizontal="center" vertical="center" wrapText="1"/>
    </xf>
    <xf numFmtId="187" fontId="41" fillId="6" borderId="12" xfId="0" applyNumberFormat="1" applyFont="1" applyFill="1" applyBorder="1" applyAlignment="1">
      <alignment horizontal="center" vertical="center" wrapText="1"/>
    </xf>
    <xf numFmtId="176" fontId="41" fillId="6" borderId="2" xfId="0" applyNumberFormat="1" applyFont="1" applyFill="1" applyBorder="1" applyAlignment="1">
      <alignment horizontal="center" vertical="center" wrapText="1"/>
    </xf>
    <xf numFmtId="176" fontId="41" fillId="6" borderId="5" xfId="0" applyNumberFormat="1" applyFont="1" applyFill="1" applyBorder="1" applyAlignment="1">
      <alignment horizontal="center" vertical="center" wrapText="1"/>
    </xf>
    <xf numFmtId="0" fontId="41" fillId="6" borderId="9" xfId="0" applyFont="1" applyFill="1" applyBorder="1" applyAlignment="1">
      <alignment horizontal="center" vertical="center" wrapText="1"/>
    </xf>
    <xf numFmtId="0" fontId="41" fillId="6" borderId="4" xfId="0" applyFont="1" applyFill="1" applyBorder="1" applyAlignment="1">
      <alignment horizontal="center" vertical="center" wrapText="1"/>
    </xf>
    <xf numFmtId="0" fontId="41" fillId="6" borderId="2" xfId="0" applyFont="1" applyFill="1" applyBorder="1" applyAlignment="1">
      <alignment horizontal="center" vertical="center" wrapText="1" shrinkToFit="1"/>
    </xf>
    <xf numFmtId="187" fontId="41" fillId="6" borderId="2" xfId="0" applyNumberFormat="1" applyFont="1" applyFill="1" applyBorder="1" applyAlignment="1">
      <alignment horizontal="center" vertical="center" wrapText="1"/>
    </xf>
    <xf numFmtId="187" fontId="41" fillId="6" borderId="5" xfId="0" applyNumberFormat="1" applyFont="1" applyFill="1" applyBorder="1" applyAlignment="1">
      <alignment horizontal="center" vertical="center" wrapText="1"/>
    </xf>
    <xf numFmtId="0" fontId="41" fillId="7" borderId="2" xfId="0" applyFont="1" applyFill="1" applyBorder="1" applyAlignment="1">
      <alignment horizontal="center" vertical="center" wrapText="1"/>
    </xf>
    <xf numFmtId="0" fontId="41" fillId="7" borderId="5" xfId="0" applyFont="1" applyFill="1" applyBorder="1" applyAlignment="1">
      <alignment horizontal="center" vertical="center" wrapText="1"/>
    </xf>
    <xf numFmtId="0" fontId="45" fillId="7" borderId="6" xfId="0" applyFont="1" applyFill="1" applyBorder="1" applyAlignment="1">
      <alignment horizontal="center" vertical="center"/>
    </xf>
    <xf numFmtId="0" fontId="47" fillId="3" borderId="6" xfId="0" applyFont="1" applyFill="1" applyBorder="1" applyAlignment="1">
      <alignment horizontal="center" vertical="center"/>
    </xf>
    <xf numFmtId="187" fontId="52" fillId="3" borderId="3" xfId="0" applyNumberFormat="1" applyFont="1" applyFill="1" applyBorder="1" applyAlignment="1">
      <alignment horizontal="center" vertical="center" wrapText="1"/>
    </xf>
    <xf numFmtId="187" fontId="52" fillId="3" borderId="4" xfId="0" applyNumberFormat="1" applyFont="1" applyFill="1" applyBorder="1" applyAlignment="1">
      <alignment horizontal="center" vertical="center" wrapText="1"/>
    </xf>
    <xf numFmtId="0" fontId="47" fillId="3" borderId="3" xfId="0" applyFont="1" applyFill="1" applyBorder="1" applyAlignment="1">
      <alignment horizontal="center" vertical="center" shrinkToFit="1"/>
    </xf>
    <xf numFmtId="0" fontId="47" fillId="3" borderId="9" xfId="0" applyFont="1" applyFill="1" applyBorder="1" applyAlignment="1">
      <alignment horizontal="center" vertical="center" shrinkToFit="1"/>
    </xf>
    <xf numFmtId="0" fontId="47" fillId="3" borderId="4" xfId="0" applyFont="1" applyFill="1" applyBorder="1" applyAlignment="1">
      <alignment horizontal="center" vertical="center" shrinkToFit="1"/>
    </xf>
    <xf numFmtId="187" fontId="49" fillId="3" borderId="13" xfId="0" applyNumberFormat="1" applyFont="1" applyFill="1" applyBorder="1" applyAlignment="1">
      <alignment horizontal="center" vertical="center"/>
    </xf>
    <xf numFmtId="187" fontId="49" fillId="3" borderId="15" xfId="0" applyNumberFormat="1" applyFont="1" applyFill="1" applyBorder="1" applyAlignment="1">
      <alignment horizontal="center" vertical="center"/>
    </xf>
    <xf numFmtId="0" fontId="42" fillId="6" borderId="3" xfId="0" applyFont="1" applyFill="1" applyBorder="1" applyAlignment="1">
      <alignment horizontal="center" vertical="center" wrapText="1"/>
    </xf>
    <xf numFmtId="0" fontId="42" fillId="6" borderId="5" xfId="0" applyFont="1" applyFill="1" applyBorder="1" applyAlignment="1">
      <alignment horizontal="center" vertical="center" wrapText="1" shrinkToFit="1"/>
    </xf>
    <xf numFmtId="0" fontId="37" fillId="0" borderId="2" xfId="0" applyFont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62" fillId="3" borderId="0" xfId="62250" applyFont="1" applyFill="1" applyAlignment="1">
      <alignment horizontal="center" vertical="center" wrapText="1"/>
    </xf>
  </cellXfs>
  <cellStyles count="62251">
    <cellStyle name="백분율" xfId="62249" builtinId="5"/>
    <cellStyle name="표준" xfId="0" builtinId="0"/>
    <cellStyle name="표준 2" xfId="1563" xr:uid="{00000000-0005-0000-0000-000002000000}"/>
    <cellStyle name="표준 2 10" xfId="1553" xr:uid="{00000000-0005-0000-0000-000003000000}"/>
    <cellStyle name="표준 2 10 10" xfId="1352" xr:uid="{00000000-0005-0000-0000-000004000000}"/>
    <cellStyle name="표준 2 10 10 10" xfId="12098" xr:uid="{00000000-0005-0000-0000-000005000000}"/>
    <cellStyle name="표준 2 10 10 11" xfId="13578" xr:uid="{00000000-0005-0000-0000-000006000000}"/>
    <cellStyle name="표준 2 10 10 12" xfId="15058" xr:uid="{00000000-0005-0000-0000-000007000000}"/>
    <cellStyle name="표준 2 10 10 13" xfId="16538" xr:uid="{00000000-0005-0000-0000-000008000000}"/>
    <cellStyle name="표준 2 10 10 14" xfId="18018" xr:uid="{00000000-0005-0000-0000-000009000000}"/>
    <cellStyle name="표준 2 10 10 15" xfId="19498" xr:uid="{00000000-0005-0000-0000-00000A000000}"/>
    <cellStyle name="표준 2 10 10 16" xfId="20978" xr:uid="{00000000-0005-0000-0000-00000B000000}"/>
    <cellStyle name="표준 2 10 10 17" xfId="22458" xr:uid="{00000000-0005-0000-0000-00000C000000}"/>
    <cellStyle name="표준 2 10 10 18" xfId="23938" xr:uid="{00000000-0005-0000-0000-00000D000000}"/>
    <cellStyle name="표준 2 10 10 19" xfId="25418" xr:uid="{00000000-0005-0000-0000-00000E000000}"/>
    <cellStyle name="표준 2 10 10 2" xfId="573" xr:uid="{00000000-0005-0000-0000-00000F000000}"/>
    <cellStyle name="표준 2 10 10 2 10" xfId="14315" xr:uid="{00000000-0005-0000-0000-000010000000}"/>
    <cellStyle name="표준 2 10 10 2 11" xfId="15795" xr:uid="{00000000-0005-0000-0000-000011000000}"/>
    <cellStyle name="표준 2 10 10 2 12" xfId="17275" xr:uid="{00000000-0005-0000-0000-000012000000}"/>
    <cellStyle name="표준 2 10 10 2 13" xfId="18755" xr:uid="{00000000-0005-0000-0000-000013000000}"/>
    <cellStyle name="표준 2 10 10 2 14" xfId="20235" xr:uid="{00000000-0005-0000-0000-000014000000}"/>
    <cellStyle name="표준 2 10 10 2 15" xfId="21715" xr:uid="{00000000-0005-0000-0000-000015000000}"/>
    <cellStyle name="표준 2 10 10 2 16" xfId="23195" xr:uid="{00000000-0005-0000-0000-000016000000}"/>
    <cellStyle name="표준 2 10 10 2 17" xfId="24675" xr:uid="{00000000-0005-0000-0000-000017000000}"/>
    <cellStyle name="표준 2 10 10 2 18" xfId="26155" xr:uid="{00000000-0005-0000-0000-000018000000}"/>
    <cellStyle name="표준 2 10 10 2 19" xfId="27635" xr:uid="{00000000-0005-0000-0000-000019000000}"/>
    <cellStyle name="표준 2 10 10 2 2" xfId="2474" xr:uid="{00000000-0005-0000-0000-00001A000000}"/>
    <cellStyle name="표준 2 10 10 2 20" xfId="29115" xr:uid="{00000000-0005-0000-0000-00001B000000}"/>
    <cellStyle name="표준 2 10 10 2 21" xfId="30595" xr:uid="{00000000-0005-0000-0000-00001C000000}"/>
    <cellStyle name="표준 2 10 10 2 22" xfId="32075" xr:uid="{00000000-0005-0000-0000-00001D000000}"/>
    <cellStyle name="표준 2 10 10 2 23" xfId="33555" xr:uid="{00000000-0005-0000-0000-00001E000000}"/>
    <cellStyle name="표준 2 10 10 2 24" xfId="35035" xr:uid="{00000000-0005-0000-0000-00001F000000}"/>
    <cellStyle name="표준 2 10 10 2 25" xfId="36515" xr:uid="{00000000-0005-0000-0000-000020000000}"/>
    <cellStyle name="표준 2 10 10 2 26" xfId="37995" xr:uid="{00000000-0005-0000-0000-000021000000}"/>
    <cellStyle name="표준 2 10 10 2 27" xfId="39475" xr:uid="{00000000-0005-0000-0000-000022000000}"/>
    <cellStyle name="표준 2 10 10 2 28" xfId="40955" xr:uid="{00000000-0005-0000-0000-000023000000}"/>
    <cellStyle name="표준 2 10 10 2 29" xfId="42435" xr:uid="{00000000-0005-0000-0000-000024000000}"/>
    <cellStyle name="표준 2 10 10 2 3" xfId="3955" xr:uid="{00000000-0005-0000-0000-000025000000}"/>
    <cellStyle name="표준 2 10 10 2 30" xfId="43915" xr:uid="{00000000-0005-0000-0000-000026000000}"/>
    <cellStyle name="표준 2 10 10 2 31" xfId="45395" xr:uid="{00000000-0005-0000-0000-000027000000}"/>
    <cellStyle name="표준 2 10 10 2 32" xfId="46876" xr:uid="{00000000-0005-0000-0000-000028000000}"/>
    <cellStyle name="표준 2 10 10 2 33" xfId="48356" xr:uid="{00000000-0005-0000-0000-000029000000}"/>
    <cellStyle name="표준 2 10 10 2 34" xfId="49836" xr:uid="{00000000-0005-0000-0000-00002A000000}"/>
    <cellStyle name="표준 2 10 10 2 35" xfId="51316" xr:uid="{00000000-0005-0000-0000-00002B000000}"/>
    <cellStyle name="표준 2 10 10 2 36" xfId="52796" xr:uid="{00000000-0005-0000-0000-00002C000000}"/>
    <cellStyle name="표준 2 10 10 2 37" xfId="54276" xr:uid="{00000000-0005-0000-0000-00002D000000}"/>
    <cellStyle name="표준 2 10 10 2 38" xfId="55756" xr:uid="{00000000-0005-0000-0000-00002E000000}"/>
    <cellStyle name="표준 2 10 10 2 39" xfId="57236" xr:uid="{00000000-0005-0000-0000-00002F000000}"/>
    <cellStyle name="표준 2 10 10 2 4" xfId="5435" xr:uid="{00000000-0005-0000-0000-000030000000}"/>
    <cellStyle name="표준 2 10 10 2 40" xfId="58716" xr:uid="{00000000-0005-0000-0000-000031000000}"/>
    <cellStyle name="표준 2 10 10 2 41" xfId="60196" xr:uid="{00000000-0005-0000-0000-000032000000}"/>
    <cellStyle name="표준 2 10 10 2 42" xfId="61676" xr:uid="{00000000-0005-0000-0000-000033000000}"/>
    <cellStyle name="표준 2 10 10 2 5" xfId="6915" xr:uid="{00000000-0005-0000-0000-000034000000}"/>
    <cellStyle name="표준 2 10 10 2 6" xfId="8395" xr:uid="{00000000-0005-0000-0000-000035000000}"/>
    <cellStyle name="표준 2 10 10 2 7" xfId="9875" xr:uid="{00000000-0005-0000-0000-000036000000}"/>
    <cellStyle name="표준 2 10 10 2 8" xfId="11355" xr:uid="{00000000-0005-0000-0000-000037000000}"/>
    <cellStyle name="표준 2 10 10 2 9" xfId="12835" xr:uid="{00000000-0005-0000-0000-000038000000}"/>
    <cellStyle name="표준 2 10 10 20" xfId="26898" xr:uid="{00000000-0005-0000-0000-000039000000}"/>
    <cellStyle name="표준 2 10 10 21" xfId="28378" xr:uid="{00000000-0005-0000-0000-00003A000000}"/>
    <cellStyle name="표준 2 10 10 22" xfId="29858" xr:uid="{00000000-0005-0000-0000-00003B000000}"/>
    <cellStyle name="표준 2 10 10 23" xfId="31338" xr:uid="{00000000-0005-0000-0000-00003C000000}"/>
    <cellStyle name="표준 2 10 10 24" xfId="32818" xr:uid="{00000000-0005-0000-0000-00003D000000}"/>
    <cellStyle name="표준 2 10 10 25" xfId="34298" xr:uid="{00000000-0005-0000-0000-00003E000000}"/>
    <cellStyle name="표준 2 10 10 26" xfId="35778" xr:uid="{00000000-0005-0000-0000-00003F000000}"/>
    <cellStyle name="표준 2 10 10 27" xfId="37258" xr:uid="{00000000-0005-0000-0000-000040000000}"/>
    <cellStyle name="표준 2 10 10 28" xfId="38738" xr:uid="{00000000-0005-0000-0000-000041000000}"/>
    <cellStyle name="표준 2 10 10 29" xfId="40218" xr:uid="{00000000-0005-0000-0000-000042000000}"/>
    <cellStyle name="표준 2 10 10 3" xfId="1737" xr:uid="{00000000-0005-0000-0000-000043000000}"/>
    <cellStyle name="표준 2 10 10 30" xfId="41698" xr:uid="{00000000-0005-0000-0000-000044000000}"/>
    <cellStyle name="표준 2 10 10 31" xfId="43178" xr:uid="{00000000-0005-0000-0000-000045000000}"/>
    <cellStyle name="표준 2 10 10 32" xfId="44658" xr:uid="{00000000-0005-0000-0000-000046000000}"/>
    <cellStyle name="표준 2 10 10 33" xfId="46139" xr:uid="{00000000-0005-0000-0000-000047000000}"/>
    <cellStyle name="표준 2 10 10 34" xfId="47619" xr:uid="{00000000-0005-0000-0000-000048000000}"/>
    <cellStyle name="표준 2 10 10 35" xfId="49099" xr:uid="{00000000-0005-0000-0000-000049000000}"/>
    <cellStyle name="표준 2 10 10 36" xfId="50579" xr:uid="{00000000-0005-0000-0000-00004A000000}"/>
    <cellStyle name="표준 2 10 10 37" xfId="52059" xr:uid="{00000000-0005-0000-0000-00004B000000}"/>
    <cellStyle name="표준 2 10 10 38" xfId="53539" xr:uid="{00000000-0005-0000-0000-00004C000000}"/>
    <cellStyle name="표준 2 10 10 39" xfId="55019" xr:uid="{00000000-0005-0000-0000-00004D000000}"/>
    <cellStyle name="표준 2 10 10 4" xfId="3218" xr:uid="{00000000-0005-0000-0000-00004E000000}"/>
    <cellStyle name="표준 2 10 10 40" xfId="56499" xr:uid="{00000000-0005-0000-0000-00004F000000}"/>
    <cellStyle name="표준 2 10 10 41" xfId="57979" xr:uid="{00000000-0005-0000-0000-000050000000}"/>
    <cellStyle name="표준 2 10 10 42" xfId="59459" xr:uid="{00000000-0005-0000-0000-000051000000}"/>
    <cellStyle name="표준 2 10 10 43" xfId="60939" xr:uid="{00000000-0005-0000-0000-000052000000}"/>
    <cellStyle name="표준 2 10 10 5" xfId="4698" xr:uid="{00000000-0005-0000-0000-000053000000}"/>
    <cellStyle name="표준 2 10 10 6" xfId="6178" xr:uid="{00000000-0005-0000-0000-000054000000}"/>
    <cellStyle name="표준 2 10 10 7" xfId="7658" xr:uid="{00000000-0005-0000-0000-000055000000}"/>
    <cellStyle name="표준 2 10 10 8" xfId="9138" xr:uid="{00000000-0005-0000-0000-000056000000}"/>
    <cellStyle name="표준 2 10 10 9" xfId="10618" xr:uid="{00000000-0005-0000-0000-000057000000}"/>
    <cellStyle name="표준 2 10 11" xfId="1334" xr:uid="{00000000-0005-0000-0000-000058000000}"/>
    <cellStyle name="표준 2 10 11 10" xfId="12116" xr:uid="{00000000-0005-0000-0000-000059000000}"/>
    <cellStyle name="표준 2 10 11 11" xfId="13596" xr:uid="{00000000-0005-0000-0000-00005A000000}"/>
    <cellStyle name="표준 2 10 11 12" xfId="15076" xr:uid="{00000000-0005-0000-0000-00005B000000}"/>
    <cellStyle name="표준 2 10 11 13" xfId="16556" xr:uid="{00000000-0005-0000-0000-00005C000000}"/>
    <cellStyle name="표준 2 10 11 14" xfId="18036" xr:uid="{00000000-0005-0000-0000-00005D000000}"/>
    <cellStyle name="표준 2 10 11 15" xfId="19516" xr:uid="{00000000-0005-0000-0000-00005E000000}"/>
    <cellStyle name="표준 2 10 11 16" xfId="20996" xr:uid="{00000000-0005-0000-0000-00005F000000}"/>
    <cellStyle name="표준 2 10 11 17" xfId="22476" xr:uid="{00000000-0005-0000-0000-000060000000}"/>
    <cellStyle name="표준 2 10 11 18" xfId="23956" xr:uid="{00000000-0005-0000-0000-000061000000}"/>
    <cellStyle name="표준 2 10 11 19" xfId="25436" xr:uid="{00000000-0005-0000-0000-000062000000}"/>
    <cellStyle name="표준 2 10 11 2" xfId="555" xr:uid="{00000000-0005-0000-0000-000063000000}"/>
    <cellStyle name="표준 2 10 11 2 10" xfId="14333" xr:uid="{00000000-0005-0000-0000-000064000000}"/>
    <cellStyle name="표준 2 10 11 2 11" xfId="15813" xr:uid="{00000000-0005-0000-0000-000065000000}"/>
    <cellStyle name="표준 2 10 11 2 12" xfId="17293" xr:uid="{00000000-0005-0000-0000-000066000000}"/>
    <cellStyle name="표준 2 10 11 2 13" xfId="18773" xr:uid="{00000000-0005-0000-0000-000067000000}"/>
    <cellStyle name="표준 2 10 11 2 14" xfId="20253" xr:uid="{00000000-0005-0000-0000-000068000000}"/>
    <cellStyle name="표준 2 10 11 2 15" xfId="21733" xr:uid="{00000000-0005-0000-0000-000069000000}"/>
    <cellStyle name="표준 2 10 11 2 16" xfId="23213" xr:uid="{00000000-0005-0000-0000-00006A000000}"/>
    <cellStyle name="표준 2 10 11 2 17" xfId="24693" xr:uid="{00000000-0005-0000-0000-00006B000000}"/>
    <cellStyle name="표준 2 10 11 2 18" xfId="26173" xr:uid="{00000000-0005-0000-0000-00006C000000}"/>
    <cellStyle name="표준 2 10 11 2 19" xfId="27653" xr:uid="{00000000-0005-0000-0000-00006D000000}"/>
    <cellStyle name="표준 2 10 11 2 2" xfId="2492" xr:uid="{00000000-0005-0000-0000-00006E000000}"/>
    <cellStyle name="표준 2 10 11 2 20" xfId="29133" xr:uid="{00000000-0005-0000-0000-00006F000000}"/>
    <cellStyle name="표준 2 10 11 2 21" xfId="30613" xr:uid="{00000000-0005-0000-0000-000070000000}"/>
    <cellStyle name="표준 2 10 11 2 22" xfId="32093" xr:uid="{00000000-0005-0000-0000-000071000000}"/>
    <cellStyle name="표준 2 10 11 2 23" xfId="33573" xr:uid="{00000000-0005-0000-0000-000072000000}"/>
    <cellStyle name="표준 2 10 11 2 24" xfId="35053" xr:uid="{00000000-0005-0000-0000-000073000000}"/>
    <cellStyle name="표준 2 10 11 2 25" xfId="36533" xr:uid="{00000000-0005-0000-0000-000074000000}"/>
    <cellStyle name="표준 2 10 11 2 26" xfId="38013" xr:uid="{00000000-0005-0000-0000-000075000000}"/>
    <cellStyle name="표준 2 10 11 2 27" xfId="39493" xr:uid="{00000000-0005-0000-0000-000076000000}"/>
    <cellStyle name="표준 2 10 11 2 28" xfId="40973" xr:uid="{00000000-0005-0000-0000-000077000000}"/>
    <cellStyle name="표준 2 10 11 2 29" xfId="42453" xr:uid="{00000000-0005-0000-0000-000078000000}"/>
    <cellStyle name="표준 2 10 11 2 3" xfId="3973" xr:uid="{00000000-0005-0000-0000-000079000000}"/>
    <cellStyle name="표준 2 10 11 2 30" xfId="43933" xr:uid="{00000000-0005-0000-0000-00007A000000}"/>
    <cellStyle name="표준 2 10 11 2 31" xfId="45413" xr:uid="{00000000-0005-0000-0000-00007B000000}"/>
    <cellStyle name="표준 2 10 11 2 32" xfId="46894" xr:uid="{00000000-0005-0000-0000-00007C000000}"/>
    <cellStyle name="표준 2 10 11 2 33" xfId="48374" xr:uid="{00000000-0005-0000-0000-00007D000000}"/>
    <cellStyle name="표준 2 10 11 2 34" xfId="49854" xr:uid="{00000000-0005-0000-0000-00007E000000}"/>
    <cellStyle name="표준 2 10 11 2 35" xfId="51334" xr:uid="{00000000-0005-0000-0000-00007F000000}"/>
    <cellStyle name="표준 2 10 11 2 36" xfId="52814" xr:uid="{00000000-0005-0000-0000-000080000000}"/>
    <cellStyle name="표준 2 10 11 2 37" xfId="54294" xr:uid="{00000000-0005-0000-0000-000081000000}"/>
    <cellStyle name="표준 2 10 11 2 38" xfId="55774" xr:uid="{00000000-0005-0000-0000-000082000000}"/>
    <cellStyle name="표준 2 10 11 2 39" xfId="57254" xr:uid="{00000000-0005-0000-0000-000083000000}"/>
    <cellStyle name="표준 2 10 11 2 4" xfId="5453" xr:uid="{00000000-0005-0000-0000-000084000000}"/>
    <cellStyle name="표준 2 10 11 2 40" xfId="58734" xr:uid="{00000000-0005-0000-0000-000085000000}"/>
    <cellStyle name="표준 2 10 11 2 41" xfId="60214" xr:uid="{00000000-0005-0000-0000-000086000000}"/>
    <cellStyle name="표준 2 10 11 2 42" xfId="61694" xr:uid="{00000000-0005-0000-0000-000087000000}"/>
    <cellStyle name="표준 2 10 11 2 5" xfId="6933" xr:uid="{00000000-0005-0000-0000-000088000000}"/>
    <cellStyle name="표준 2 10 11 2 6" xfId="8413" xr:uid="{00000000-0005-0000-0000-000089000000}"/>
    <cellStyle name="표준 2 10 11 2 7" xfId="9893" xr:uid="{00000000-0005-0000-0000-00008A000000}"/>
    <cellStyle name="표준 2 10 11 2 8" xfId="11373" xr:uid="{00000000-0005-0000-0000-00008B000000}"/>
    <cellStyle name="표준 2 10 11 2 9" xfId="12853" xr:uid="{00000000-0005-0000-0000-00008C000000}"/>
    <cellStyle name="표준 2 10 11 20" xfId="26916" xr:uid="{00000000-0005-0000-0000-00008D000000}"/>
    <cellStyle name="표준 2 10 11 21" xfId="28396" xr:uid="{00000000-0005-0000-0000-00008E000000}"/>
    <cellStyle name="표준 2 10 11 22" xfId="29876" xr:uid="{00000000-0005-0000-0000-00008F000000}"/>
    <cellStyle name="표준 2 10 11 23" xfId="31356" xr:uid="{00000000-0005-0000-0000-000090000000}"/>
    <cellStyle name="표준 2 10 11 24" xfId="32836" xr:uid="{00000000-0005-0000-0000-000091000000}"/>
    <cellStyle name="표준 2 10 11 25" xfId="34316" xr:uid="{00000000-0005-0000-0000-000092000000}"/>
    <cellStyle name="표준 2 10 11 26" xfId="35796" xr:uid="{00000000-0005-0000-0000-000093000000}"/>
    <cellStyle name="표준 2 10 11 27" xfId="37276" xr:uid="{00000000-0005-0000-0000-000094000000}"/>
    <cellStyle name="표준 2 10 11 28" xfId="38756" xr:uid="{00000000-0005-0000-0000-000095000000}"/>
    <cellStyle name="표준 2 10 11 29" xfId="40236" xr:uid="{00000000-0005-0000-0000-000096000000}"/>
    <cellStyle name="표준 2 10 11 3" xfId="1755" xr:uid="{00000000-0005-0000-0000-000097000000}"/>
    <cellStyle name="표준 2 10 11 30" xfId="41716" xr:uid="{00000000-0005-0000-0000-000098000000}"/>
    <cellStyle name="표준 2 10 11 31" xfId="43196" xr:uid="{00000000-0005-0000-0000-000099000000}"/>
    <cellStyle name="표준 2 10 11 32" xfId="44676" xr:uid="{00000000-0005-0000-0000-00009A000000}"/>
    <cellStyle name="표준 2 10 11 33" xfId="46157" xr:uid="{00000000-0005-0000-0000-00009B000000}"/>
    <cellStyle name="표준 2 10 11 34" xfId="47637" xr:uid="{00000000-0005-0000-0000-00009C000000}"/>
    <cellStyle name="표준 2 10 11 35" xfId="49117" xr:uid="{00000000-0005-0000-0000-00009D000000}"/>
    <cellStyle name="표준 2 10 11 36" xfId="50597" xr:uid="{00000000-0005-0000-0000-00009E000000}"/>
    <cellStyle name="표준 2 10 11 37" xfId="52077" xr:uid="{00000000-0005-0000-0000-00009F000000}"/>
    <cellStyle name="표준 2 10 11 38" xfId="53557" xr:uid="{00000000-0005-0000-0000-0000A0000000}"/>
    <cellStyle name="표준 2 10 11 39" xfId="55037" xr:uid="{00000000-0005-0000-0000-0000A1000000}"/>
    <cellStyle name="표준 2 10 11 4" xfId="3236" xr:uid="{00000000-0005-0000-0000-0000A2000000}"/>
    <cellStyle name="표준 2 10 11 40" xfId="56517" xr:uid="{00000000-0005-0000-0000-0000A3000000}"/>
    <cellStyle name="표준 2 10 11 41" xfId="57997" xr:uid="{00000000-0005-0000-0000-0000A4000000}"/>
    <cellStyle name="표준 2 10 11 42" xfId="59477" xr:uid="{00000000-0005-0000-0000-0000A5000000}"/>
    <cellStyle name="표준 2 10 11 43" xfId="60957" xr:uid="{00000000-0005-0000-0000-0000A6000000}"/>
    <cellStyle name="표준 2 10 11 5" xfId="4716" xr:uid="{00000000-0005-0000-0000-0000A7000000}"/>
    <cellStyle name="표준 2 10 11 6" xfId="6196" xr:uid="{00000000-0005-0000-0000-0000A8000000}"/>
    <cellStyle name="표준 2 10 11 7" xfId="7676" xr:uid="{00000000-0005-0000-0000-0000A9000000}"/>
    <cellStyle name="표준 2 10 11 8" xfId="9156" xr:uid="{00000000-0005-0000-0000-0000AA000000}"/>
    <cellStyle name="표준 2 10 11 9" xfId="10636" xr:uid="{00000000-0005-0000-0000-0000AB000000}"/>
    <cellStyle name="표준 2 10 12" xfId="1315" xr:uid="{00000000-0005-0000-0000-0000AC000000}"/>
    <cellStyle name="표준 2 10 12 10" xfId="12135" xr:uid="{00000000-0005-0000-0000-0000AD000000}"/>
    <cellStyle name="표준 2 10 12 11" xfId="13615" xr:uid="{00000000-0005-0000-0000-0000AE000000}"/>
    <cellStyle name="표준 2 10 12 12" xfId="15095" xr:uid="{00000000-0005-0000-0000-0000AF000000}"/>
    <cellStyle name="표준 2 10 12 13" xfId="16575" xr:uid="{00000000-0005-0000-0000-0000B0000000}"/>
    <cellStyle name="표준 2 10 12 14" xfId="18055" xr:uid="{00000000-0005-0000-0000-0000B1000000}"/>
    <cellStyle name="표준 2 10 12 15" xfId="19535" xr:uid="{00000000-0005-0000-0000-0000B2000000}"/>
    <cellStyle name="표준 2 10 12 16" xfId="21015" xr:uid="{00000000-0005-0000-0000-0000B3000000}"/>
    <cellStyle name="표준 2 10 12 17" xfId="22495" xr:uid="{00000000-0005-0000-0000-0000B4000000}"/>
    <cellStyle name="표준 2 10 12 18" xfId="23975" xr:uid="{00000000-0005-0000-0000-0000B5000000}"/>
    <cellStyle name="표준 2 10 12 19" xfId="25455" xr:uid="{00000000-0005-0000-0000-0000B6000000}"/>
    <cellStyle name="표준 2 10 12 2" xfId="536" xr:uid="{00000000-0005-0000-0000-0000B7000000}"/>
    <cellStyle name="표준 2 10 12 2 10" xfId="14352" xr:uid="{00000000-0005-0000-0000-0000B8000000}"/>
    <cellStyle name="표준 2 10 12 2 11" xfId="15832" xr:uid="{00000000-0005-0000-0000-0000B9000000}"/>
    <cellStyle name="표준 2 10 12 2 12" xfId="17312" xr:uid="{00000000-0005-0000-0000-0000BA000000}"/>
    <cellStyle name="표준 2 10 12 2 13" xfId="18792" xr:uid="{00000000-0005-0000-0000-0000BB000000}"/>
    <cellStyle name="표준 2 10 12 2 14" xfId="20272" xr:uid="{00000000-0005-0000-0000-0000BC000000}"/>
    <cellStyle name="표준 2 10 12 2 15" xfId="21752" xr:uid="{00000000-0005-0000-0000-0000BD000000}"/>
    <cellStyle name="표준 2 10 12 2 16" xfId="23232" xr:uid="{00000000-0005-0000-0000-0000BE000000}"/>
    <cellStyle name="표준 2 10 12 2 17" xfId="24712" xr:uid="{00000000-0005-0000-0000-0000BF000000}"/>
    <cellStyle name="표준 2 10 12 2 18" xfId="26192" xr:uid="{00000000-0005-0000-0000-0000C0000000}"/>
    <cellStyle name="표준 2 10 12 2 19" xfId="27672" xr:uid="{00000000-0005-0000-0000-0000C1000000}"/>
    <cellStyle name="표준 2 10 12 2 2" xfId="2511" xr:uid="{00000000-0005-0000-0000-0000C2000000}"/>
    <cellStyle name="표준 2 10 12 2 20" xfId="29152" xr:uid="{00000000-0005-0000-0000-0000C3000000}"/>
    <cellStyle name="표준 2 10 12 2 21" xfId="30632" xr:uid="{00000000-0005-0000-0000-0000C4000000}"/>
    <cellStyle name="표준 2 10 12 2 22" xfId="32112" xr:uid="{00000000-0005-0000-0000-0000C5000000}"/>
    <cellStyle name="표준 2 10 12 2 23" xfId="33592" xr:uid="{00000000-0005-0000-0000-0000C6000000}"/>
    <cellStyle name="표준 2 10 12 2 24" xfId="35072" xr:uid="{00000000-0005-0000-0000-0000C7000000}"/>
    <cellStyle name="표준 2 10 12 2 25" xfId="36552" xr:uid="{00000000-0005-0000-0000-0000C8000000}"/>
    <cellStyle name="표준 2 10 12 2 26" xfId="38032" xr:uid="{00000000-0005-0000-0000-0000C9000000}"/>
    <cellStyle name="표준 2 10 12 2 27" xfId="39512" xr:uid="{00000000-0005-0000-0000-0000CA000000}"/>
    <cellStyle name="표준 2 10 12 2 28" xfId="40992" xr:uid="{00000000-0005-0000-0000-0000CB000000}"/>
    <cellStyle name="표준 2 10 12 2 29" xfId="42472" xr:uid="{00000000-0005-0000-0000-0000CC000000}"/>
    <cellStyle name="표준 2 10 12 2 3" xfId="3992" xr:uid="{00000000-0005-0000-0000-0000CD000000}"/>
    <cellStyle name="표준 2 10 12 2 30" xfId="43952" xr:uid="{00000000-0005-0000-0000-0000CE000000}"/>
    <cellStyle name="표준 2 10 12 2 31" xfId="45432" xr:uid="{00000000-0005-0000-0000-0000CF000000}"/>
    <cellStyle name="표준 2 10 12 2 32" xfId="46913" xr:uid="{00000000-0005-0000-0000-0000D0000000}"/>
    <cellStyle name="표준 2 10 12 2 33" xfId="48393" xr:uid="{00000000-0005-0000-0000-0000D1000000}"/>
    <cellStyle name="표준 2 10 12 2 34" xfId="49873" xr:uid="{00000000-0005-0000-0000-0000D2000000}"/>
    <cellStyle name="표준 2 10 12 2 35" xfId="51353" xr:uid="{00000000-0005-0000-0000-0000D3000000}"/>
    <cellStyle name="표준 2 10 12 2 36" xfId="52833" xr:uid="{00000000-0005-0000-0000-0000D4000000}"/>
    <cellStyle name="표준 2 10 12 2 37" xfId="54313" xr:uid="{00000000-0005-0000-0000-0000D5000000}"/>
    <cellStyle name="표준 2 10 12 2 38" xfId="55793" xr:uid="{00000000-0005-0000-0000-0000D6000000}"/>
    <cellStyle name="표준 2 10 12 2 39" xfId="57273" xr:uid="{00000000-0005-0000-0000-0000D7000000}"/>
    <cellStyle name="표준 2 10 12 2 4" xfId="5472" xr:uid="{00000000-0005-0000-0000-0000D8000000}"/>
    <cellStyle name="표준 2 10 12 2 40" xfId="58753" xr:uid="{00000000-0005-0000-0000-0000D9000000}"/>
    <cellStyle name="표준 2 10 12 2 41" xfId="60233" xr:uid="{00000000-0005-0000-0000-0000DA000000}"/>
    <cellStyle name="표준 2 10 12 2 42" xfId="61713" xr:uid="{00000000-0005-0000-0000-0000DB000000}"/>
    <cellStyle name="표준 2 10 12 2 5" xfId="6952" xr:uid="{00000000-0005-0000-0000-0000DC000000}"/>
    <cellStyle name="표준 2 10 12 2 6" xfId="8432" xr:uid="{00000000-0005-0000-0000-0000DD000000}"/>
    <cellStyle name="표준 2 10 12 2 7" xfId="9912" xr:uid="{00000000-0005-0000-0000-0000DE000000}"/>
    <cellStyle name="표준 2 10 12 2 8" xfId="11392" xr:uid="{00000000-0005-0000-0000-0000DF000000}"/>
    <cellStyle name="표준 2 10 12 2 9" xfId="12872" xr:uid="{00000000-0005-0000-0000-0000E0000000}"/>
    <cellStyle name="표준 2 10 12 20" xfId="26935" xr:uid="{00000000-0005-0000-0000-0000E1000000}"/>
    <cellStyle name="표준 2 10 12 21" xfId="28415" xr:uid="{00000000-0005-0000-0000-0000E2000000}"/>
    <cellStyle name="표준 2 10 12 22" xfId="29895" xr:uid="{00000000-0005-0000-0000-0000E3000000}"/>
    <cellStyle name="표준 2 10 12 23" xfId="31375" xr:uid="{00000000-0005-0000-0000-0000E4000000}"/>
    <cellStyle name="표준 2 10 12 24" xfId="32855" xr:uid="{00000000-0005-0000-0000-0000E5000000}"/>
    <cellStyle name="표준 2 10 12 25" xfId="34335" xr:uid="{00000000-0005-0000-0000-0000E6000000}"/>
    <cellStyle name="표준 2 10 12 26" xfId="35815" xr:uid="{00000000-0005-0000-0000-0000E7000000}"/>
    <cellStyle name="표준 2 10 12 27" xfId="37295" xr:uid="{00000000-0005-0000-0000-0000E8000000}"/>
    <cellStyle name="표준 2 10 12 28" xfId="38775" xr:uid="{00000000-0005-0000-0000-0000E9000000}"/>
    <cellStyle name="표준 2 10 12 29" xfId="40255" xr:uid="{00000000-0005-0000-0000-0000EA000000}"/>
    <cellStyle name="표준 2 10 12 3" xfId="1774" xr:uid="{00000000-0005-0000-0000-0000EB000000}"/>
    <cellStyle name="표준 2 10 12 30" xfId="41735" xr:uid="{00000000-0005-0000-0000-0000EC000000}"/>
    <cellStyle name="표준 2 10 12 31" xfId="43215" xr:uid="{00000000-0005-0000-0000-0000ED000000}"/>
    <cellStyle name="표준 2 10 12 32" xfId="44695" xr:uid="{00000000-0005-0000-0000-0000EE000000}"/>
    <cellStyle name="표준 2 10 12 33" xfId="46176" xr:uid="{00000000-0005-0000-0000-0000EF000000}"/>
    <cellStyle name="표준 2 10 12 34" xfId="47656" xr:uid="{00000000-0005-0000-0000-0000F0000000}"/>
    <cellStyle name="표준 2 10 12 35" xfId="49136" xr:uid="{00000000-0005-0000-0000-0000F1000000}"/>
    <cellStyle name="표준 2 10 12 36" xfId="50616" xr:uid="{00000000-0005-0000-0000-0000F2000000}"/>
    <cellStyle name="표준 2 10 12 37" xfId="52096" xr:uid="{00000000-0005-0000-0000-0000F3000000}"/>
    <cellStyle name="표준 2 10 12 38" xfId="53576" xr:uid="{00000000-0005-0000-0000-0000F4000000}"/>
    <cellStyle name="표준 2 10 12 39" xfId="55056" xr:uid="{00000000-0005-0000-0000-0000F5000000}"/>
    <cellStyle name="표준 2 10 12 4" xfId="3255" xr:uid="{00000000-0005-0000-0000-0000F6000000}"/>
    <cellStyle name="표준 2 10 12 40" xfId="56536" xr:uid="{00000000-0005-0000-0000-0000F7000000}"/>
    <cellStyle name="표준 2 10 12 41" xfId="58016" xr:uid="{00000000-0005-0000-0000-0000F8000000}"/>
    <cellStyle name="표준 2 10 12 42" xfId="59496" xr:uid="{00000000-0005-0000-0000-0000F9000000}"/>
    <cellStyle name="표준 2 10 12 43" xfId="60976" xr:uid="{00000000-0005-0000-0000-0000FA000000}"/>
    <cellStyle name="표준 2 10 12 5" xfId="4735" xr:uid="{00000000-0005-0000-0000-0000FB000000}"/>
    <cellStyle name="표준 2 10 12 6" xfId="6215" xr:uid="{00000000-0005-0000-0000-0000FC000000}"/>
    <cellStyle name="표준 2 10 12 7" xfId="7695" xr:uid="{00000000-0005-0000-0000-0000FD000000}"/>
    <cellStyle name="표준 2 10 12 8" xfId="9175" xr:uid="{00000000-0005-0000-0000-0000FE000000}"/>
    <cellStyle name="표준 2 10 12 9" xfId="10655" xr:uid="{00000000-0005-0000-0000-0000FF000000}"/>
    <cellStyle name="표준 2 10 13" xfId="1295" xr:uid="{00000000-0005-0000-0000-000000010000}"/>
    <cellStyle name="표준 2 10 13 10" xfId="12155" xr:uid="{00000000-0005-0000-0000-000001010000}"/>
    <cellStyle name="표준 2 10 13 11" xfId="13635" xr:uid="{00000000-0005-0000-0000-000002010000}"/>
    <cellStyle name="표준 2 10 13 12" xfId="15115" xr:uid="{00000000-0005-0000-0000-000003010000}"/>
    <cellStyle name="표준 2 10 13 13" xfId="16595" xr:uid="{00000000-0005-0000-0000-000004010000}"/>
    <cellStyle name="표준 2 10 13 14" xfId="18075" xr:uid="{00000000-0005-0000-0000-000005010000}"/>
    <cellStyle name="표준 2 10 13 15" xfId="19555" xr:uid="{00000000-0005-0000-0000-000006010000}"/>
    <cellStyle name="표준 2 10 13 16" xfId="21035" xr:uid="{00000000-0005-0000-0000-000007010000}"/>
    <cellStyle name="표준 2 10 13 17" xfId="22515" xr:uid="{00000000-0005-0000-0000-000008010000}"/>
    <cellStyle name="표준 2 10 13 18" xfId="23995" xr:uid="{00000000-0005-0000-0000-000009010000}"/>
    <cellStyle name="표준 2 10 13 19" xfId="25475" xr:uid="{00000000-0005-0000-0000-00000A010000}"/>
    <cellStyle name="표준 2 10 13 2" xfId="516" xr:uid="{00000000-0005-0000-0000-00000B010000}"/>
    <cellStyle name="표준 2 10 13 2 10" xfId="14372" xr:uid="{00000000-0005-0000-0000-00000C010000}"/>
    <cellStyle name="표준 2 10 13 2 11" xfId="15852" xr:uid="{00000000-0005-0000-0000-00000D010000}"/>
    <cellStyle name="표준 2 10 13 2 12" xfId="17332" xr:uid="{00000000-0005-0000-0000-00000E010000}"/>
    <cellStyle name="표준 2 10 13 2 13" xfId="18812" xr:uid="{00000000-0005-0000-0000-00000F010000}"/>
    <cellStyle name="표준 2 10 13 2 14" xfId="20292" xr:uid="{00000000-0005-0000-0000-000010010000}"/>
    <cellStyle name="표준 2 10 13 2 15" xfId="21772" xr:uid="{00000000-0005-0000-0000-000011010000}"/>
    <cellStyle name="표준 2 10 13 2 16" xfId="23252" xr:uid="{00000000-0005-0000-0000-000012010000}"/>
    <cellStyle name="표준 2 10 13 2 17" xfId="24732" xr:uid="{00000000-0005-0000-0000-000013010000}"/>
    <cellStyle name="표준 2 10 13 2 18" xfId="26212" xr:uid="{00000000-0005-0000-0000-000014010000}"/>
    <cellStyle name="표준 2 10 13 2 19" xfId="27692" xr:uid="{00000000-0005-0000-0000-000015010000}"/>
    <cellStyle name="표준 2 10 13 2 2" xfId="2531" xr:uid="{00000000-0005-0000-0000-000016010000}"/>
    <cellStyle name="표준 2 10 13 2 20" xfId="29172" xr:uid="{00000000-0005-0000-0000-000017010000}"/>
    <cellStyle name="표준 2 10 13 2 21" xfId="30652" xr:uid="{00000000-0005-0000-0000-000018010000}"/>
    <cellStyle name="표준 2 10 13 2 22" xfId="32132" xr:uid="{00000000-0005-0000-0000-000019010000}"/>
    <cellStyle name="표준 2 10 13 2 23" xfId="33612" xr:uid="{00000000-0005-0000-0000-00001A010000}"/>
    <cellStyle name="표준 2 10 13 2 24" xfId="35092" xr:uid="{00000000-0005-0000-0000-00001B010000}"/>
    <cellStyle name="표준 2 10 13 2 25" xfId="36572" xr:uid="{00000000-0005-0000-0000-00001C010000}"/>
    <cellStyle name="표준 2 10 13 2 26" xfId="38052" xr:uid="{00000000-0005-0000-0000-00001D010000}"/>
    <cellStyle name="표준 2 10 13 2 27" xfId="39532" xr:uid="{00000000-0005-0000-0000-00001E010000}"/>
    <cellStyle name="표준 2 10 13 2 28" xfId="41012" xr:uid="{00000000-0005-0000-0000-00001F010000}"/>
    <cellStyle name="표준 2 10 13 2 29" xfId="42492" xr:uid="{00000000-0005-0000-0000-000020010000}"/>
    <cellStyle name="표준 2 10 13 2 3" xfId="4012" xr:uid="{00000000-0005-0000-0000-000021010000}"/>
    <cellStyle name="표준 2 10 13 2 30" xfId="43972" xr:uid="{00000000-0005-0000-0000-000022010000}"/>
    <cellStyle name="표준 2 10 13 2 31" xfId="45452" xr:uid="{00000000-0005-0000-0000-000023010000}"/>
    <cellStyle name="표준 2 10 13 2 32" xfId="46933" xr:uid="{00000000-0005-0000-0000-000024010000}"/>
    <cellStyle name="표준 2 10 13 2 33" xfId="48413" xr:uid="{00000000-0005-0000-0000-000025010000}"/>
    <cellStyle name="표준 2 10 13 2 34" xfId="49893" xr:uid="{00000000-0005-0000-0000-000026010000}"/>
    <cellStyle name="표준 2 10 13 2 35" xfId="51373" xr:uid="{00000000-0005-0000-0000-000027010000}"/>
    <cellStyle name="표준 2 10 13 2 36" xfId="52853" xr:uid="{00000000-0005-0000-0000-000028010000}"/>
    <cellStyle name="표준 2 10 13 2 37" xfId="54333" xr:uid="{00000000-0005-0000-0000-000029010000}"/>
    <cellStyle name="표준 2 10 13 2 38" xfId="55813" xr:uid="{00000000-0005-0000-0000-00002A010000}"/>
    <cellStyle name="표준 2 10 13 2 39" xfId="57293" xr:uid="{00000000-0005-0000-0000-00002B010000}"/>
    <cellStyle name="표준 2 10 13 2 4" xfId="5492" xr:uid="{00000000-0005-0000-0000-00002C010000}"/>
    <cellStyle name="표준 2 10 13 2 40" xfId="58773" xr:uid="{00000000-0005-0000-0000-00002D010000}"/>
    <cellStyle name="표준 2 10 13 2 41" xfId="60253" xr:uid="{00000000-0005-0000-0000-00002E010000}"/>
    <cellStyle name="표준 2 10 13 2 42" xfId="61733" xr:uid="{00000000-0005-0000-0000-00002F010000}"/>
    <cellStyle name="표준 2 10 13 2 5" xfId="6972" xr:uid="{00000000-0005-0000-0000-000030010000}"/>
    <cellStyle name="표준 2 10 13 2 6" xfId="8452" xr:uid="{00000000-0005-0000-0000-000031010000}"/>
    <cellStyle name="표준 2 10 13 2 7" xfId="9932" xr:uid="{00000000-0005-0000-0000-000032010000}"/>
    <cellStyle name="표준 2 10 13 2 8" xfId="11412" xr:uid="{00000000-0005-0000-0000-000033010000}"/>
    <cellStyle name="표준 2 10 13 2 9" xfId="12892" xr:uid="{00000000-0005-0000-0000-000034010000}"/>
    <cellStyle name="표준 2 10 13 20" xfId="26955" xr:uid="{00000000-0005-0000-0000-000035010000}"/>
    <cellStyle name="표준 2 10 13 21" xfId="28435" xr:uid="{00000000-0005-0000-0000-000036010000}"/>
    <cellStyle name="표준 2 10 13 22" xfId="29915" xr:uid="{00000000-0005-0000-0000-000037010000}"/>
    <cellStyle name="표준 2 10 13 23" xfId="31395" xr:uid="{00000000-0005-0000-0000-000038010000}"/>
    <cellStyle name="표준 2 10 13 24" xfId="32875" xr:uid="{00000000-0005-0000-0000-000039010000}"/>
    <cellStyle name="표준 2 10 13 25" xfId="34355" xr:uid="{00000000-0005-0000-0000-00003A010000}"/>
    <cellStyle name="표준 2 10 13 26" xfId="35835" xr:uid="{00000000-0005-0000-0000-00003B010000}"/>
    <cellStyle name="표준 2 10 13 27" xfId="37315" xr:uid="{00000000-0005-0000-0000-00003C010000}"/>
    <cellStyle name="표준 2 10 13 28" xfId="38795" xr:uid="{00000000-0005-0000-0000-00003D010000}"/>
    <cellStyle name="표준 2 10 13 29" xfId="40275" xr:uid="{00000000-0005-0000-0000-00003E010000}"/>
    <cellStyle name="표준 2 10 13 3" xfId="1794" xr:uid="{00000000-0005-0000-0000-00003F010000}"/>
    <cellStyle name="표준 2 10 13 30" xfId="41755" xr:uid="{00000000-0005-0000-0000-000040010000}"/>
    <cellStyle name="표준 2 10 13 31" xfId="43235" xr:uid="{00000000-0005-0000-0000-000041010000}"/>
    <cellStyle name="표준 2 10 13 32" xfId="44715" xr:uid="{00000000-0005-0000-0000-000042010000}"/>
    <cellStyle name="표준 2 10 13 33" xfId="46196" xr:uid="{00000000-0005-0000-0000-000043010000}"/>
    <cellStyle name="표준 2 10 13 34" xfId="47676" xr:uid="{00000000-0005-0000-0000-000044010000}"/>
    <cellStyle name="표준 2 10 13 35" xfId="49156" xr:uid="{00000000-0005-0000-0000-000045010000}"/>
    <cellStyle name="표준 2 10 13 36" xfId="50636" xr:uid="{00000000-0005-0000-0000-000046010000}"/>
    <cellStyle name="표준 2 10 13 37" xfId="52116" xr:uid="{00000000-0005-0000-0000-000047010000}"/>
    <cellStyle name="표준 2 10 13 38" xfId="53596" xr:uid="{00000000-0005-0000-0000-000048010000}"/>
    <cellStyle name="표준 2 10 13 39" xfId="55076" xr:uid="{00000000-0005-0000-0000-000049010000}"/>
    <cellStyle name="표준 2 10 13 4" xfId="3275" xr:uid="{00000000-0005-0000-0000-00004A010000}"/>
    <cellStyle name="표준 2 10 13 40" xfId="56556" xr:uid="{00000000-0005-0000-0000-00004B010000}"/>
    <cellStyle name="표준 2 10 13 41" xfId="58036" xr:uid="{00000000-0005-0000-0000-00004C010000}"/>
    <cellStyle name="표준 2 10 13 42" xfId="59516" xr:uid="{00000000-0005-0000-0000-00004D010000}"/>
    <cellStyle name="표준 2 10 13 43" xfId="60996" xr:uid="{00000000-0005-0000-0000-00004E010000}"/>
    <cellStyle name="표준 2 10 13 5" xfId="4755" xr:uid="{00000000-0005-0000-0000-00004F010000}"/>
    <cellStyle name="표준 2 10 13 6" xfId="6235" xr:uid="{00000000-0005-0000-0000-000050010000}"/>
    <cellStyle name="표준 2 10 13 7" xfId="7715" xr:uid="{00000000-0005-0000-0000-000051010000}"/>
    <cellStyle name="표준 2 10 13 8" xfId="9195" xr:uid="{00000000-0005-0000-0000-000052010000}"/>
    <cellStyle name="표준 2 10 13 9" xfId="10675" xr:uid="{00000000-0005-0000-0000-000053010000}"/>
    <cellStyle name="표준 2 10 14" xfId="1275" xr:uid="{00000000-0005-0000-0000-000054010000}"/>
    <cellStyle name="표준 2 10 14 10" xfId="12175" xr:uid="{00000000-0005-0000-0000-000055010000}"/>
    <cellStyle name="표준 2 10 14 11" xfId="13655" xr:uid="{00000000-0005-0000-0000-000056010000}"/>
    <cellStyle name="표준 2 10 14 12" xfId="15135" xr:uid="{00000000-0005-0000-0000-000057010000}"/>
    <cellStyle name="표준 2 10 14 13" xfId="16615" xr:uid="{00000000-0005-0000-0000-000058010000}"/>
    <cellStyle name="표준 2 10 14 14" xfId="18095" xr:uid="{00000000-0005-0000-0000-000059010000}"/>
    <cellStyle name="표준 2 10 14 15" xfId="19575" xr:uid="{00000000-0005-0000-0000-00005A010000}"/>
    <cellStyle name="표준 2 10 14 16" xfId="21055" xr:uid="{00000000-0005-0000-0000-00005B010000}"/>
    <cellStyle name="표준 2 10 14 17" xfId="22535" xr:uid="{00000000-0005-0000-0000-00005C010000}"/>
    <cellStyle name="표준 2 10 14 18" xfId="24015" xr:uid="{00000000-0005-0000-0000-00005D010000}"/>
    <cellStyle name="표준 2 10 14 19" xfId="25495" xr:uid="{00000000-0005-0000-0000-00005E010000}"/>
    <cellStyle name="표준 2 10 14 2" xfId="496" xr:uid="{00000000-0005-0000-0000-00005F010000}"/>
    <cellStyle name="표준 2 10 14 2 10" xfId="14392" xr:uid="{00000000-0005-0000-0000-000060010000}"/>
    <cellStyle name="표준 2 10 14 2 11" xfId="15872" xr:uid="{00000000-0005-0000-0000-000061010000}"/>
    <cellStyle name="표준 2 10 14 2 12" xfId="17352" xr:uid="{00000000-0005-0000-0000-000062010000}"/>
    <cellStyle name="표준 2 10 14 2 13" xfId="18832" xr:uid="{00000000-0005-0000-0000-000063010000}"/>
    <cellStyle name="표준 2 10 14 2 14" xfId="20312" xr:uid="{00000000-0005-0000-0000-000064010000}"/>
    <cellStyle name="표준 2 10 14 2 15" xfId="21792" xr:uid="{00000000-0005-0000-0000-000065010000}"/>
    <cellStyle name="표준 2 10 14 2 16" xfId="23272" xr:uid="{00000000-0005-0000-0000-000066010000}"/>
    <cellStyle name="표준 2 10 14 2 17" xfId="24752" xr:uid="{00000000-0005-0000-0000-000067010000}"/>
    <cellStyle name="표준 2 10 14 2 18" xfId="26232" xr:uid="{00000000-0005-0000-0000-000068010000}"/>
    <cellStyle name="표준 2 10 14 2 19" xfId="27712" xr:uid="{00000000-0005-0000-0000-000069010000}"/>
    <cellStyle name="표준 2 10 14 2 2" xfId="2551" xr:uid="{00000000-0005-0000-0000-00006A010000}"/>
    <cellStyle name="표준 2 10 14 2 20" xfId="29192" xr:uid="{00000000-0005-0000-0000-00006B010000}"/>
    <cellStyle name="표준 2 10 14 2 21" xfId="30672" xr:uid="{00000000-0005-0000-0000-00006C010000}"/>
    <cellStyle name="표준 2 10 14 2 22" xfId="32152" xr:uid="{00000000-0005-0000-0000-00006D010000}"/>
    <cellStyle name="표준 2 10 14 2 23" xfId="33632" xr:uid="{00000000-0005-0000-0000-00006E010000}"/>
    <cellStyle name="표준 2 10 14 2 24" xfId="35112" xr:uid="{00000000-0005-0000-0000-00006F010000}"/>
    <cellStyle name="표준 2 10 14 2 25" xfId="36592" xr:uid="{00000000-0005-0000-0000-000070010000}"/>
    <cellStyle name="표준 2 10 14 2 26" xfId="38072" xr:uid="{00000000-0005-0000-0000-000071010000}"/>
    <cellStyle name="표준 2 10 14 2 27" xfId="39552" xr:uid="{00000000-0005-0000-0000-000072010000}"/>
    <cellStyle name="표준 2 10 14 2 28" xfId="41032" xr:uid="{00000000-0005-0000-0000-000073010000}"/>
    <cellStyle name="표준 2 10 14 2 29" xfId="42512" xr:uid="{00000000-0005-0000-0000-000074010000}"/>
    <cellStyle name="표준 2 10 14 2 3" xfId="4032" xr:uid="{00000000-0005-0000-0000-000075010000}"/>
    <cellStyle name="표준 2 10 14 2 30" xfId="43992" xr:uid="{00000000-0005-0000-0000-000076010000}"/>
    <cellStyle name="표준 2 10 14 2 31" xfId="45472" xr:uid="{00000000-0005-0000-0000-000077010000}"/>
    <cellStyle name="표준 2 10 14 2 32" xfId="46953" xr:uid="{00000000-0005-0000-0000-000078010000}"/>
    <cellStyle name="표준 2 10 14 2 33" xfId="48433" xr:uid="{00000000-0005-0000-0000-000079010000}"/>
    <cellStyle name="표준 2 10 14 2 34" xfId="49913" xr:uid="{00000000-0005-0000-0000-00007A010000}"/>
    <cellStyle name="표준 2 10 14 2 35" xfId="51393" xr:uid="{00000000-0005-0000-0000-00007B010000}"/>
    <cellStyle name="표준 2 10 14 2 36" xfId="52873" xr:uid="{00000000-0005-0000-0000-00007C010000}"/>
    <cellStyle name="표준 2 10 14 2 37" xfId="54353" xr:uid="{00000000-0005-0000-0000-00007D010000}"/>
    <cellStyle name="표준 2 10 14 2 38" xfId="55833" xr:uid="{00000000-0005-0000-0000-00007E010000}"/>
    <cellStyle name="표준 2 10 14 2 39" xfId="57313" xr:uid="{00000000-0005-0000-0000-00007F010000}"/>
    <cellStyle name="표준 2 10 14 2 4" xfId="5512" xr:uid="{00000000-0005-0000-0000-000080010000}"/>
    <cellStyle name="표준 2 10 14 2 40" xfId="58793" xr:uid="{00000000-0005-0000-0000-000081010000}"/>
    <cellStyle name="표준 2 10 14 2 41" xfId="60273" xr:uid="{00000000-0005-0000-0000-000082010000}"/>
    <cellStyle name="표준 2 10 14 2 42" xfId="61753" xr:uid="{00000000-0005-0000-0000-000083010000}"/>
    <cellStyle name="표준 2 10 14 2 5" xfId="6992" xr:uid="{00000000-0005-0000-0000-000084010000}"/>
    <cellStyle name="표준 2 10 14 2 6" xfId="8472" xr:uid="{00000000-0005-0000-0000-000085010000}"/>
    <cellStyle name="표준 2 10 14 2 7" xfId="9952" xr:uid="{00000000-0005-0000-0000-000086010000}"/>
    <cellStyle name="표준 2 10 14 2 8" xfId="11432" xr:uid="{00000000-0005-0000-0000-000087010000}"/>
    <cellStyle name="표준 2 10 14 2 9" xfId="12912" xr:uid="{00000000-0005-0000-0000-000088010000}"/>
    <cellStyle name="표준 2 10 14 20" xfId="26975" xr:uid="{00000000-0005-0000-0000-000089010000}"/>
    <cellStyle name="표준 2 10 14 21" xfId="28455" xr:uid="{00000000-0005-0000-0000-00008A010000}"/>
    <cellStyle name="표준 2 10 14 22" xfId="29935" xr:uid="{00000000-0005-0000-0000-00008B010000}"/>
    <cellStyle name="표준 2 10 14 23" xfId="31415" xr:uid="{00000000-0005-0000-0000-00008C010000}"/>
    <cellStyle name="표준 2 10 14 24" xfId="32895" xr:uid="{00000000-0005-0000-0000-00008D010000}"/>
    <cellStyle name="표준 2 10 14 25" xfId="34375" xr:uid="{00000000-0005-0000-0000-00008E010000}"/>
    <cellStyle name="표준 2 10 14 26" xfId="35855" xr:uid="{00000000-0005-0000-0000-00008F010000}"/>
    <cellStyle name="표준 2 10 14 27" xfId="37335" xr:uid="{00000000-0005-0000-0000-000090010000}"/>
    <cellStyle name="표준 2 10 14 28" xfId="38815" xr:uid="{00000000-0005-0000-0000-000091010000}"/>
    <cellStyle name="표준 2 10 14 29" xfId="40295" xr:uid="{00000000-0005-0000-0000-000092010000}"/>
    <cellStyle name="표준 2 10 14 3" xfId="1814" xr:uid="{00000000-0005-0000-0000-000093010000}"/>
    <cellStyle name="표준 2 10 14 30" xfId="41775" xr:uid="{00000000-0005-0000-0000-000094010000}"/>
    <cellStyle name="표준 2 10 14 31" xfId="43255" xr:uid="{00000000-0005-0000-0000-000095010000}"/>
    <cellStyle name="표준 2 10 14 32" xfId="44735" xr:uid="{00000000-0005-0000-0000-000096010000}"/>
    <cellStyle name="표준 2 10 14 33" xfId="46216" xr:uid="{00000000-0005-0000-0000-000097010000}"/>
    <cellStyle name="표준 2 10 14 34" xfId="47696" xr:uid="{00000000-0005-0000-0000-000098010000}"/>
    <cellStyle name="표준 2 10 14 35" xfId="49176" xr:uid="{00000000-0005-0000-0000-000099010000}"/>
    <cellStyle name="표준 2 10 14 36" xfId="50656" xr:uid="{00000000-0005-0000-0000-00009A010000}"/>
    <cellStyle name="표준 2 10 14 37" xfId="52136" xr:uid="{00000000-0005-0000-0000-00009B010000}"/>
    <cellStyle name="표준 2 10 14 38" xfId="53616" xr:uid="{00000000-0005-0000-0000-00009C010000}"/>
    <cellStyle name="표준 2 10 14 39" xfId="55096" xr:uid="{00000000-0005-0000-0000-00009D010000}"/>
    <cellStyle name="표준 2 10 14 4" xfId="3295" xr:uid="{00000000-0005-0000-0000-00009E010000}"/>
    <cellStyle name="표준 2 10 14 40" xfId="56576" xr:uid="{00000000-0005-0000-0000-00009F010000}"/>
    <cellStyle name="표준 2 10 14 41" xfId="58056" xr:uid="{00000000-0005-0000-0000-0000A0010000}"/>
    <cellStyle name="표준 2 10 14 42" xfId="59536" xr:uid="{00000000-0005-0000-0000-0000A1010000}"/>
    <cellStyle name="표준 2 10 14 43" xfId="61016" xr:uid="{00000000-0005-0000-0000-0000A2010000}"/>
    <cellStyle name="표준 2 10 14 5" xfId="4775" xr:uid="{00000000-0005-0000-0000-0000A3010000}"/>
    <cellStyle name="표준 2 10 14 6" xfId="6255" xr:uid="{00000000-0005-0000-0000-0000A4010000}"/>
    <cellStyle name="표준 2 10 14 7" xfId="7735" xr:uid="{00000000-0005-0000-0000-0000A5010000}"/>
    <cellStyle name="표준 2 10 14 8" xfId="9215" xr:uid="{00000000-0005-0000-0000-0000A6010000}"/>
    <cellStyle name="표준 2 10 14 9" xfId="10695" xr:uid="{00000000-0005-0000-0000-0000A7010000}"/>
    <cellStyle name="표준 2 10 15" xfId="1253" xr:uid="{00000000-0005-0000-0000-0000A8010000}"/>
    <cellStyle name="표준 2 10 15 10" xfId="12197" xr:uid="{00000000-0005-0000-0000-0000A9010000}"/>
    <cellStyle name="표준 2 10 15 11" xfId="13677" xr:uid="{00000000-0005-0000-0000-0000AA010000}"/>
    <cellStyle name="표준 2 10 15 12" xfId="15157" xr:uid="{00000000-0005-0000-0000-0000AB010000}"/>
    <cellStyle name="표준 2 10 15 13" xfId="16637" xr:uid="{00000000-0005-0000-0000-0000AC010000}"/>
    <cellStyle name="표준 2 10 15 14" xfId="18117" xr:uid="{00000000-0005-0000-0000-0000AD010000}"/>
    <cellStyle name="표준 2 10 15 15" xfId="19597" xr:uid="{00000000-0005-0000-0000-0000AE010000}"/>
    <cellStyle name="표준 2 10 15 16" xfId="21077" xr:uid="{00000000-0005-0000-0000-0000AF010000}"/>
    <cellStyle name="표준 2 10 15 17" xfId="22557" xr:uid="{00000000-0005-0000-0000-0000B0010000}"/>
    <cellStyle name="표준 2 10 15 18" xfId="24037" xr:uid="{00000000-0005-0000-0000-0000B1010000}"/>
    <cellStyle name="표준 2 10 15 19" xfId="25517" xr:uid="{00000000-0005-0000-0000-0000B2010000}"/>
    <cellStyle name="표준 2 10 15 2" xfId="474" xr:uid="{00000000-0005-0000-0000-0000B3010000}"/>
    <cellStyle name="표준 2 10 15 2 10" xfId="14414" xr:uid="{00000000-0005-0000-0000-0000B4010000}"/>
    <cellStyle name="표준 2 10 15 2 11" xfId="15894" xr:uid="{00000000-0005-0000-0000-0000B5010000}"/>
    <cellStyle name="표준 2 10 15 2 12" xfId="17374" xr:uid="{00000000-0005-0000-0000-0000B6010000}"/>
    <cellStyle name="표준 2 10 15 2 13" xfId="18854" xr:uid="{00000000-0005-0000-0000-0000B7010000}"/>
    <cellStyle name="표준 2 10 15 2 14" xfId="20334" xr:uid="{00000000-0005-0000-0000-0000B8010000}"/>
    <cellStyle name="표준 2 10 15 2 15" xfId="21814" xr:uid="{00000000-0005-0000-0000-0000B9010000}"/>
    <cellStyle name="표준 2 10 15 2 16" xfId="23294" xr:uid="{00000000-0005-0000-0000-0000BA010000}"/>
    <cellStyle name="표준 2 10 15 2 17" xfId="24774" xr:uid="{00000000-0005-0000-0000-0000BB010000}"/>
    <cellStyle name="표준 2 10 15 2 18" xfId="26254" xr:uid="{00000000-0005-0000-0000-0000BC010000}"/>
    <cellStyle name="표준 2 10 15 2 19" xfId="27734" xr:uid="{00000000-0005-0000-0000-0000BD010000}"/>
    <cellStyle name="표준 2 10 15 2 2" xfId="2573" xr:uid="{00000000-0005-0000-0000-0000BE010000}"/>
    <cellStyle name="표준 2 10 15 2 20" xfId="29214" xr:uid="{00000000-0005-0000-0000-0000BF010000}"/>
    <cellStyle name="표준 2 10 15 2 21" xfId="30694" xr:uid="{00000000-0005-0000-0000-0000C0010000}"/>
    <cellStyle name="표준 2 10 15 2 22" xfId="32174" xr:uid="{00000000-0005-0000-0000-0000C1010000}"/>
    <cellStyle name="표준 2 10 15 2 23" xfId="33654" xr:uid="{00000000-0005-0000-0000-0000C2010000}"/>
    <cellStyle name="표준 2 10 15 2 24" xfId="35134" xr:uid="{00000000-0005-0000-0000-0000C3010000}"/>
    <cellStyle name="표준 2 10 15 2 25" xfId="36614" xr:uid="{00000000-0005-0000-0000-0000C4010000}"/>
    <cellStyle name="표준 2 10 15 2 26" xfId="38094" xr:uid="{00000000-0005-0000-0000-0000C5010000}"/>
    <cellStyle name="표준 2 10 15 2 27" xfId="39574" xr:uid="{00000000-0005-0000-0000-0000C6010000}"/>
    <cellStyle name="표준 2 10 15 2 28" xfId="41054" xr:uid="{00000000-0005-0000-0000-0000C7010000}"/>
    <cellStyle name="표준 2 10 15 2 29" xfId="42534" xr:uid="{00000000-0005-0000-0000-0000C8010000}"/>
    <cellStyle name="표준 2 10 15 2 3" xfId="4054" xr:uid="{00000000-0005-0000-0000-0000C9010000}"/>
    <cellStyle name="표준 2 10 15 2 30" xfId="44014" xr:uid="{00000000-0005-0000-0000-0000CA010000}"/>
    <cellStyle name="표준 2 10 15 2 31" xfId="45494" xr:uid="{00000000-0005-0000-0000-0000CB010000}"/>
    <cellStyle name="표준 2 10 15 2 32" xfId="46975" xr:uid="{00000000-0005-0000-0000-0000CC010000}"/>
    <cellStyle name="표준 2 10 15 2 33" xfId="48455" xr:uid="{00000000-0005-0000-0000-0000CD010000}"/>
    <cellStyle name="표준 2 10 15 2 34" xfId="49935" xr:uid="{00000000-0005-0000-0000-0000CE010000}"/>
    <cellStyle name="표준 2 10 15 2 35" xfId="51415" xr:uid="{00000000-0005-0000-0000-0000CF010000}"/>
    <cellStyle name="표준 2 10 15 2 36" xfId="52895" xr:uid="{00000000-0005-0000-0000-0000D0010000}"/>
    <cellStyle name="표준 2 10 15 2 37" xfId="54375" xr:uid="{00000000-0005-0000-0000-0000D1010000}"/>
    <cellStyle name="표준 2 10 15 2 38" xfId="55855" xr:uid="{00000000-0005-0000-0000-0000D2010000}"/>
    <cellStyle name="표준 2 10 15 2 39" xfId="57335" xr:uid="{00000000-0005-0000-0000-0000D3010000}"/>
    <cellStyle name="표준 2 10 15 2 4" xfId="5534" xr:uid="{00000000-0005-0000-0000-0000D4010000}"/>
    <cellStyle name="표준 2 10 15 2 40" xfId="58815" xr:uid="{00000000-0005-0000-0000-0000D5010000}"/>
    <cellStyle name="표준 2 10 15 2 41" xfId="60295" xr:uid="{00000000-0005-0000-0000-0000D6010000}"/>
    <cellStyle name="표준 2 10 15 2 42" xfId="61775" xr:uid="{00000000-0005-0000-0000-0000D7010000}"/>
    <cellStyle name="표준 2 10 15 2 5" xfId="7014" xr:uid="{00000000-0005-0000-0000-0000D8010000}"/>
    <cellStyle name="표준 2 10 15 2 6" xfId="8494" xr:uid="{00000000-0005-0000-0000-0000D9010000}"/>
    <cellStyle name="표준 2 10 15 2 7" xfId="9974" xr:uid="{00000000-0005-0000-0000-0000DA010000}"/>
    <cellStyle name="표준 2 10 15 2 8" xfId="11454" xr:uid="{00000000-0005-0000-0000-0000DB010000}"/>
    <cellStyle name="표준 2 10 15 2 9" xfId="12934" xr:uid="{00000000-0005-0000-0000-0000DC010000}"/>
    <cellStyle name="표준 2 10 15 20" xfId="26997" xr:uid="{00000000-0005-0000-0000-0000DD010000}"/>
    <cellStyle name="표준 2 10 15 21" xfId="28477" xr:uid="{00000000-0005-0000-0000-0000DE010000}"/>
    <cellStyle name="표준 2 10 15 22" xfId="29957" xr:uid="{00000000-0005-0000-0000-0000DF010000}"/>
    <cellStyle name="표준 2 10 15 23" xfId="31437" xr:uid="{00000000-0005-0000-0000-0000E0010000}"/>
    <cellStyle name="표준 2 10 15 24" xfId="32917" xr:uid="{00000000-0005-0000-0000-0000E1010000}"/>
    <cellStyle name="표준 2 10 15 25" xfId="34397" xr:uid="{00000000-0005-0000-0000-0000E2010000}"/>
    <cellStyle name="표준 2 10 15 26" xfId="35877" xr:uid="{00000000-0005-0000-0000-0000E3010000}"/>
    <cellStyle name="표준 2 10 15 27" xfId="37357" xr:uid="{00000000-0005-0000-0000-0000E4010000}"/>
    <cellStyle name="표준 2 10 15 28" xfId="38837" xr:uid="{00000000-0005-0000-0000-0000E5010000}"/>
    <cellStyle name="표준 2 10 15 29" xfId="40317" xr:uid="{00000000-0005-0000-0000-0000E6010000}"/>
    <cellStyle name="표준 2 10 15 3" xfId="1836" xr:uid="{00000000-0005-0000-0000-0000E7010000}"/>
    <cellStyle name="표준 2 10 15 30" xfId="41797" xr:uid="{00000000-0005-0000-0000-0000E8010000}"/>
    <cellStyle name="표준 2 10 15 31" xfId="43277" xr:uid="{00000000-0005-0000-0000-0000E9010000}"/>
    <cellStyle name="표준 2 10 15 32" xfId="44757" xr:uid="{00000000-0005-0000-0000-0000EA010000}"/>
    <cellStyle name="표준 2 10 15 33" xfId="46238" xr:uid="{00000000-0005-0000-0000-0000EB010000}"/>
    <cellStyle name="표준 2 10 15 34" xfId="47718" xr:uid="{00000000-0005-0000-0000-0000EC010000}"/>
    <cellStyle name="표준 2 10 15 35" xfId="49198" xr:uid="{00000000-0005-0000-0000-0000ED010000}"/>
    <cellStyle name="표준 2 10 15 36" xfId="50678" xr:uid="{00000000-0005-0000-0000-0000EE010000}"/>
    <cellStyle name="표준 2 10 15 37" xfId="52158" xr:uid="{00000000-0005-0000-0000-0000EF010000}"/>
    <cellStyle name="표준 2 10 15 38" xfId="53638" xr:uid="{00000000-0005-0000-0000-0000F0010000}"/>
    <cellStyle name="표준 2 10 15 39" xfId="55118" xr:uid="{00000000-0005-0000-0000-0000F1010000}"/>
    <cellStyle name="표준 2 10 15 4" xfId="3317" xr:uid="{00000000-0005-0000-0000-0000F2010000}"/>
    <cellStyle name="표준 2 10 15 40" xfId="56598" xr:uid="{00000000-0005-0000-0000-0000F3010000}"/>
    <cellStyle name="표준 2 10 15 41" xfId="58078" xr:uid="{00000000-0005-0000-0000-0000F4010000}"/>
    <cellStyle name="표준 2 10 15 42" xfId="59558" xr:uid="{00000000-0005-0000-0000-0000F5010000}"/>
    <cellStyle name="표준 2 10 15 43" xfId="61038" xr:uid="{00000000-0005-0000-0000-0000F6010000}"/>
    <cellStyle name="표준 2 10 15 5" xfId="4797" xr:uid="{00000000-0005-0000-0000-0000F7010000}"/>
    <cellStyle name="표준 2 10 15 6" xfId="6277" xr:uid="{00000000-0005-0000-0000-0000F8010000}"/>
    <cellStyle name="표준 2 10 15 7" xfId="7757" xr:uid="{00000000-0005-0000-0000-0000F9010000}"/>
    <cellStyle name="표준 2 10 15 8" xfId="9237" xr:uid="{00000000-0005-0000-0000-0000FA010000}"/>
    <cellStyle name="표준 2 10 15 9" xfId="10717" xr:uid="{00000000-0005-0000-0000-0000FB010000}"/>
    <cellStyle name="표준 2 10 16" xfId="1230" xr:uid="{00000000-0005-0000-0000-0000FC010000}"/>
    <cellStyle name="표준 2 10 16 10" xfId="12220" xr:uid="{00000000-0005-0000-0000-0000FD010000}"/>
    <cellStyle name="표준 2 10 16 11" xfId="13700" xr:uid="{00000000-0005-0000-0000-0000FE010000}"/>
    <cellStyle name="표준 2 10 16 12" xfId="15180" xr:uid="{00000000-0005-0000-0000-0000FF010000}"/>
    <cellStyle name="표준 2 10 16 13" xfId="16660" xr:uid="{00000000-0005-0000-0000-000000020000}"/>
    <cellStyle name="표준 2 10 16 14" xfId="18140" xr:uid="{00000000-0005-0000-0000-000001020000}"/>
    <cellStyle name="표준 2 10 16 15" xfId="19620" xr:uid="{00000000-0005-0000-0000-000002020000}"/>
    <cellStyle name="표준 2 10 16 16" xfId="21100" xr:uid="{00000000-0005-0000-0000-000003020000}"/>
    <cellStyle name="표준 2 10 16 17" xfId="22580" xr:uid="{00000000-0005-0000-0000-000004020000}"/>
    <cellStyle name="표준 2 10 16 18" xfId="24060" xr:uid="{00000000-0005-0000-0000-000005020000}"/>
    <cellStyle name="표준 2 10 16 19" xfId="25540" xr:uid="{00000000-0005-0000-0000-000006020000}"/>
    <cellStyle name="표준 2 10 16 2" xfId="451" xr:uid="{00000000-0005-0000-0000-000007020000}"/>
    <cellStyle name="표준 2 10 16 2 10" xfId="14437" xr:uid="{00000000-0005-0000-0000-000008020000}"/>
    <cellStyle name="표준 2 10 16 2 11" xfId="15917" xr:uid="{00000000-0005-0000-0000-000009020000}"/>
    <cellStyle name="표준 2 10 16 2 12" xfId="17397" xr:uid="{00000000-0005-0000-0000-00000A020000}"/>
    <cellStyle name="표준 2 10 16 2 13" xfId="18877" xr:uid="{00000000-0005-0000-0000-00000B020000}"/>
    <cellStyle name="표준 2 10 16 2 14" xfId="20357" xr:uid="{00000000-0005-0000-0000-00000C020000}"/>
    <cellStyle name="표준 2 10 16 2 15" xfId="21837" xr:uid="{00000000-0005-0000-0000-00000D020000}"/>
    <cellStyle name="표준 2 10 16 2 16" xfId="23317" xr:uid="{00000000-0005-0000-0000-00000E020000}"/>
    <cellStyle name="표준 2 10 16 2 17" xfId="24797" xr:uid="{00000000-0005-0000-0000-00000F020000}"/>
    <cellStyle name="표준 2 10 16 2 18" xfId="26277" xr:uid="{00000000-0005-0000-0000-000010020000}"/>
    <cellStyle name="표준 2 10 16 2 19" xfId="27757" xr:uid="{00000000-0005-0000-0000-000011020000}"/>
    <cellStyle name="표준 2 10 16 2 2" xfId="2596" xr:uid="{00000000-0005-0000-0000-000012020000}"/>
    <cellStyle name="표준 2 10 16 2 20" xfId="29237" xr:uid="{00000000-0005-0000-0000-000013020000}"/>
    <cellStyle name="표준 2 10 16 2 21" xfId="30717" xr:uid="{00000000-0005-0000-0000-000014020000}"/>
    <cellStyle name="표준 2 10 16 2 22" xfId="32197" xr:uid="{00000000-0005-0000-0000-000015020000}"/>
    <cellStyle name="표준 2 10 16 2 23" xfId="33677" xr:uid="{00000000-0005-0000-0000-000016020000}"/>
    <cellStyle name="표준 2 10 16 2 24" xfId="35157" xr:uid="{00000000-0005-0000-0000-000017020000}"/>
    <cellStyle name="표준 2 10 16 2 25" xfId="36637" xr:uid="{00000000-0005-0000-0000-000018020000}"/>
    <cellStyle name="표준 2 10 16 2 26" xfId="38117" xr:uid="{00000000-0005-0000-0000-000019020000}"/>
    <cellStyle name="표준 2 10 16 2 27" xfId="39597" xr:uid="{00000000-0005-0000-0000-00001A020000}"/>
    <cellStyle name="표준 2 10 16 2 28" xfId="41077" xr:uid="{00000000-0005-0000-0000-00001B020000}"/>
    <cellStyle name="표준 2 10 16 2 29" xfId="42557" xr:uid="{00000000-0005-0000-0000-00001C020000}"/>
    <cellStyle name="표준 2 10 16 2 3" xfId="4077" xr:uid="{00000000-0005-0000-0000-00001D020000}"/>
    <cellStyle name="표준 2 10 16 2 30" xfId="44037" xr:uid="{00000000-0005-0000-0000-00001E020000}"/>
    <cellStyle name="표준 2 10 16 2 31" xfId="45517" xr:uid="{00000000-0005-0000-0000-00001F020000}"/>
    <cellStyle name="표준 2 10 16 2 32" xfId="46998" xr:uid="{00000000-0005-0000-0000-000020020000}"/>
    <cellStyle name="표준 2 10 16 2 33" xfId="48478" xr:uid="{00000000-0005-0000-0000-000021020000}"/>
    <cellStyle name="표준 2 10 16 2 34" xfId="49958" xr:uid="{00000000-0005-0000-0000-000022020000}"/>
    <cellStyle name="표준 2 10 16 2 35" xfId="51438" xr:uid="{00000000-0005-0000-0000-000023020000}"/>
    <cellStyle name="표준 2 10 16 2 36" xfId="52918" xr:uid="{00000000-0005-0000-0000-000024020000}"/>
    <cellStyle name="표준 2 10 16 2 37" xfId="54398" xr:uid="{00000000-0005-0000-0000-000025020000}"/>
    <cellStyle name="표준 2 10 16 2 38" xfId="55878" xr:uid="{00000000-0005-0000-0000-000026020000}"/>
    <cellStyle name="표준 2 10 16 2 39" xfId="57358" xr:uid="{00000000-0005-0000-0000-000027020000}"/>
    <cellStyle name="표준 2 10 16 2 4" xfId="5557" xr:uid="{00000000-0005-0000-0000-000028020000}"/>
    <cellStyle name="표준 2 10 16 2 40" xfId="58838" xr:uid="{00000000-0005-0000-0000-000029020000}"/>
    <cellStyle name="표준 2 10 16 2 41" xfId="60318" xr:uid="{00000000-0005-0000-0000-00002A020000}"/>
    <cellStyle name="표준 2 10 16 2 42" xfId="61798" xr:uid="{00000000-0005-0000-0000-00002B020000}"/>
    <cellStyle name="표준 2 10 16 2 5" xfId="7037" xr:uid="{00000000-0005-0000-0000-00002C020000}"/>
    <cellStyle name="표준 2 10 16 2 6" xfId="8517" xr:uid="{00000000-0005-0000-0000-00002D020000}"/>
    <cellStyle name="표준 2 10 16 2 7" xfId="9997" xr:uid="{00000000-0005-0000-0000-00002E020000}"/>
    <cellStyle name="표준 2 10 16 2 8" xfId="11477" xr:uid="{00000000-0005-0000-0000-00002F020000}"/>
    <cellStyle name="표준 2 10 16 2 9" xfId="12957" xr:uid="{00000000-0005-0000-0000-000030020000}"/>
    <cellStyle name="표준 2 10 16 20" xfId="27020" xr:uid="{00000000-0005-0000-0000-000031020000}"/>
    <cellStyle name="표준 2 10 16 21" xfId="28500" xr:uid="{00000000-0005-0000-0000-000032020000}"/>
    <cellStyle name="표준 2 10 16 22" xfId="29980" xr:uid="{00000000-0005-0000-0000-000033020000}"/>
    <cellStyle name="표준 2 10 16 23" xfId="31460" xr:uid="{00000000-0005-0000-0000-000034020000}"/>
    <cellStyle name="표준 2 10 16 24" xfId="32940" xr:uid="{00000000-0005-0000-0000-000035020000}"/>
    <cellStyle name="표준 2 10 16 25" xfId="34420" xr:uid="{00000000-0005-0000-0000-000036020000}"/>
    <cellStyle name="표준 2 10 16 26" xfId="35900" xr:uid="{00000000-0005-0000-0000-000037020000}"/>
    <cellStyle name="표준 2 10 16 27" xfId="37380" xr:uid="{00000000-0005-0000-0000-000038020000}"/>
    <cellStyle name="표준 2 10 16 28" xfId="38860" xr:uid="{00000000-0005-0000-0000-000039020000}"/>
    <cellStyle name="표준 2 10 16 29" xfId="40340" xr:uid="{00000000-0005-0000-0000-00003A020000}"/>
    <cellStyle name="표준 2 10 16 3" xfId="1859" xr:uid="{00000000-0005-0000-0000-00003B020000}"/>
    <cellStyle name="표준 2 10 16 30" xfId="41820" xr:uid="{00000000-0005-0000-0000-00003C020000}"/>
    <cellStyle name="표준 2 10 16 31" xfId="43300" xr:uid="{00000000-0005-0000-0000-00003D020000}"/>
    <cellStyle name="표준 2 10 16 32" xfId="44780" xr:uid="{00000000-0005-0000-0000-00003E020000}"/>
    <cellStyle name="표준 2 10 16 33" xfId="46261" xr:uid="{00000000-0005-0000-0000-00003F020000}"/>
    <cellStyle name="표준 2 10 16 34" xfId="47741" xr:uid="{00000000-0005-0000-0000-000040020000}"/>
    <cellStyle name="표준 2 10 16 35" xfId="49221" xr:uid="{00000000-0005-0000-0000-000041020000}"/>
    <cellStyle name="표준 2 10 16 36" xfId="50701" xr:uid="{00000000-0005-0000-0000-000042020000}"/>
    <cellStyle name="표준 2 10 16 37" xfId="52181" xr:uid="{00000000-0005-0000-0000-000043020000}"/>
    <cellStyle name="표준 2 10 16 38" xfId="53661" xr:uid="{00000000-0005-0000-0000-000044020000}"/>
    <cellStyle name="표준 2 10 16 39" xfId="55141" xr:uid="{00000000-0005-0000-0000-000045020000}"/>
    <cellStyle name="표준 2 10 16 4" xfId="3340" xr:uid="{00000000-0005-0000-0000-000046020000}"/>
    <cellStyle name="표준 2 10 16 40" xfId="56621" xr:uid="{00000000-0005-0000-0000-000047020000}"/>
    <cellStyle name="표준 2 10 16 41" xfId="58101" xr:uid="{00000000-0005-0000-0000-000048020000}"/>
    <cellStyle name="표준 2 10 16 42" xfId="59581" xr:uid="{00000000-0005-0000-0000-000049020000}"/>
    <cellStyle name="표준 2 10 16 43" xfId="61061" xr:uid="{00000000-0005-0000-0000-00004A020000}"/>
    <cellStyle name="표준 2 10 16 5" xfId="4820" xr:uid="{00000000-0005-0000-0000-00004B020000}"/>
    <cellStyle name="표준 2 10 16 6" xfId="6300" xr:uid="{00000000-0005-0000-0000-00004C020000}"/>
    <cellStyle name="표준 2 10 16 7" xfId="7780" xr:uid="{00000000-0005-0000-0000-00004D020000}"/>
    <cellStyle name="표준 2 10 16 8" xfId="9260" xr:uid="{00000000-0005-0000-0000-00004E020000}"/>
    <cellStyle name="표준 2 10 16 9" xfId="10740" xr:uid="{00000000-0005-0000-0000-00004F020000}"/>
    <cellStyle name="표준 2 10 17" xfId="1207" xr:uid="{00000000-0005-0000-0000-000050020000}"/>
    <cellStyle name="표준 2 10 17 10" xfId="12243" xr:uid="{00000000-0005-0000-0000-000051020000}"/>
    <cellStyle name="표준 2 10 17 11" xfId="13723" xr:uid="{00000000-0005-0000-0000-000052020000}"/>
    <cellStyle name="표준 2 10 17 12" xfId="15203" xr:uid="{00000000-0005-0000-0000-000053020000}"/>
    <cellStyle name="표준 2 10 17 13" xfId="16683" xr:uid="{00000000-0005-0000-0000-000054020000}"/>
    <cellStyle name="표준 2 10 17 14" xfId="18163" xr:uid="{00000000-0005-0000-0000-000055020000}"/>
    <cellStyle name="표준 2 10 17 15" xfId="19643" xr:uid="{00000000-0005-0000-0000-000056020000}"/>
    <cellStyle name="표준 2 10 17 16" xfId="21123" xr:uid="{00000000-0005-0000-0000-000057020000}"/>
    <cellStyle name="표준 2 10 17 17" xfId="22603" xr:uid="{00000000-0005-0000-0000-000058020000}"/>
    <cellStyle name="표준 2 10 17 18" xfId="24083" xr:uid="{00000000-0005-0000-0000-000059020000}"/>
    <cellStyle name="표준 2 10 17 19" xfId="25563" xr:uid="{00000000-0005-0000-0000-00005A020000}"/>
    <cellStyle name="표준 2 10 17 2" xfId="428" xr:uid="{00000000-0005-0000-0000-00005B020000}"/>
    <cellStyle name="표준 2 10 17 2 10" xfId="14460" xr:uid="{00000000-0005-0000-0000-00005C020000}"/>
    <cellStyle name="표준 2 10 17 2 11" xfId="15940" xr:uid="{00000000-0005-0000-0000-00005D020000}"/>
    <cellStyle name="표준 2 10 17 2 12" xfId="17420" xr:uid="{00000000-0005-0000-0000-00005E020000}"/>
    <cellStyle name="표준 2 10 17 2 13" xfId="18900" xr:uid="{00000000-0005-0000-0000-00005F020000}"/>
    <cellStyle name="표준 2 10 17 2 14" xfId="20380" xr:uid="{00000000-0005-0000-0000-000060020000}"/>
    <cellStyle name="표준 2 10 17 2 15" xfId="21860" xr:uid="{00000000-0005-0000-0000-000061020000}"/>
    <cellStyle name="표준 2 10 17 2 16" xfId="23340" xr:uid="{00000000-0005-0000-0000-000062020000}"/>
    <cellStyle name="표준 2 10 17 2 17" xfId="24820" xr:uid="{00000000-0005-0000-0000-000063020000}"/>
    <cellStyle name="표준 2 10 17 2 18" xfId="26300" xr:uid="{00000000-0005-0000-0000-000064020000}"/>
    <cellStyle name="표준 2 10 17 2 19" xfId="27780" xr:uid="{00000000-0005-0000-0000-000065020000}"/>
    <cellStyle name="표준 2 10 17 2 2" xfId="2619" xr:uid="{00000000-0005-0000-0000-000066020000}"/>
    <cellStyle name="표준 2 10 17 2 20" xfId="29260" xr:uid="{00000000-0005-0000-0000-000067020000}"/>
    <cellStyle name="표준 2 10 17 2 21" xfId="30740" xr:uid="{00000000-0005-0000-0000-000068020000}"/>
    <cellStyle name="표준 2 10 17 2 22" xfId="32220" xr:uid="{00000000-0005-0000-0000-000069020000}"/>
    <cellStyle name="표준 2 10 17 2 23" xfId="33700" xr:uid="{00000000-0005-0000-0000-00006A020000}"/>
    <cellStyle name="표준 2 10 17 2 24" xfId="35180" xr:uid="{00000000-0005-0000-0000-00006B020000}"/>
    <cellStyle name="표준 2 10 17 2 25" xfId="36660" xr:uid="{00000000-0005-0000-0000-00006C020000}"/>
    <cellStyle name="표준 2 10 17 2 26" xfId="38140" xr:uid="{00000000-0005-0000-0000-00006D020000}"/>
    <cellStyle name="표준 2 10 17 2 27" xfId="39620" xr:uid="{00000000-0005-0000-0000-00006E020000}"/>
    <cellStyle name="표준 2 10 17 2 28" xfId="41100" xr:uid="{00000000-0005-0000-0000-00006F020000}"/>
    <cellStyle name="표준 2 10 17 2 29" xfId="42580" xr:uid="{00000000-0005-0000-0000-000070020000}"/>
    <cellStyle name="표준 2 10 17 2 3" xfId="4100" xr:uid="{00000000-0005-0000-0000-000071020000}"/>
    <cellStyle name="표준 2 10 17 2 30" xfId="44060" xr:uid="{00000000-0005-0000-0000-000072020000}"/>
    <cellStyle name="표준 2 10 17 2 31" xfId="45540" xr:uid="{00000000-0005-0000-0000-000073020000}"/>
    <cellStyle name="표준 2 10 17 2 32" xfId="47021" xr:uid="{00000000-0005-0000-0000-000074020000}"/>
    <cellStyle name="표준 2 10 17 2 33" xfId="48501" xr:uid="{00000000-0005-0000-0000-000075020000}"/>
    <cellStyle name="표준 2 10 17 2 34" xfId="49981" xr:uid="{00000000-0005-0000-0000-000076020000}"/>
    <cellStyle name="표준 2 10 17 2 35" xfId="51461" xr:uid="{00000000-0005-0000-0000-000077020000}"/>
    <cellStyle name="표준 2 10 17 2 36" xfId="52941" xr:uid="{00000000-0005-0000-0000-000078020000}"/>
    <cellStyle name="표준 2 10 17 2 37" xfId="54421" xr:uid="{00000000-0005-0000-0000-000079020000}"/>
    <cellStyle name="표준 2 10 17 2 38" xfId="55901" xr:uid="{00000000-0005-0000-0000-00007A020000}"/>
    <cellStyle name="표준 2 10 17 2 39" xfId="57381" xr:uid="{00000000-0005-0000-0000-00007B020000}"/>
    <cellStyle name="표준 2 10 17 2 4" xfId="5580" xr:uid="{00000000-0005-0000-0000-00007C020000}"/>
    <cellStyle name="표준 2 10 17 2 40" xfId="58861" xr:uid="{00000000-0005-0000-0000-00007D020000}"/>
    <cellStyle name="표준 2 10 17 2 41" xfId="60341" xr:uid="{00000000-0005-0000-0000-00007E020000}"/>
    <cellStyle name="표준 2 10 17 2 42" xfId="61821" xr:uid="{00000000-0005-0000-0000-00007F020000}"/>
    <cellStyle name="표준 2 10 17 2 5" xfId="7060" xr:uid="{00000000-0005-0000-0000-000080020000}"/>
    <cellStyle name="표준 2 10 17 2 6" xfId="8540" xr:uid="{00000000-0005-0000-0000-000081020000}"/>
    <cellStyle name="표준 2 10 17 2 7" xfId="10020" xr:uid="{00000000-0005-0000-0000-000082020000}"/>
    <cellStyle name="표준 2 10 17 2 8" xfId="11500" xr:uid="{00000000-0005-0000-0000-000083020000}"/>
    <cellStyle name="표준 2 10 17 2 9" xfId="12980" xr:uid="{00000000-0005-0000-0000-000084020000}"/>
    <cellStyle name="표준 2 10 17 20" xfId="27043" xr:uid="{00000000-0005-0000-0000-000085020000}"/>
    <cellStyle name="표준 2 10 17 21" xfId="28523" xr:uid="{00000000-0005-0000-0000-000086020000}"/>
    <cellStyle name="표준 2 10 17 22" xfId="30003" xr:uid="{00000000-0005-0000-0000-000087020000}"/>
    <cellStyle name="표준 2 10 17 23" xfId="31483" xr:uid="{00000000-0005-0000-0000-000088020000}"/>
    <cellStyle name="표준 2 10 17 24" xfId="32963" xr:uid="{00000000-0005-0000-0000-000089020000}"/>
    <cellStyle name="표준 2 10 17 25" xfId="34443" xr:uid="{00000000-0005-0000-0000-00008A020000}"/>
    <cellStyle name="표준 2 10 17 26" xfId="35923" xr:uid="{00000000-0005-0000-0000-00008B020000}"/>
    <cellStyle name="표준 2 10 17 27" xfId="37403" xr:uid="{00000000-0005-0000-0000-00008C020000}"/>
    <cellStyle name="표준 2 10 17 28" xfId="38883" xr:uid="{00000000-0005-0000-0000-00008D020000}"/>
    <cellStyle name="표준 2 10 17 29" xfId="40363" xr:uid="{00000000-0005-0000-0000-00008E020000}"/>
    <cellStyle name="표준 2 10 17 3" xfId="1882" xr:uid="{00000000-0005-0000-0000-00008F020000}"/>
    <cellStyle name="표준 2 10 17 30" xfId="41843" xr:uid="{00000000-0005-0000-0000-000090020000}"/>
    <cellStyle name="표준 2 10 17 31" xfId="43323" xr:uid="{00000000-0005-0000-0000-000091020000}"/>
    <cellStyle name="표준 2 10 17 32" xfId="44803" xr:uid="{00000000-0005-0000-0000-000092020000}"/>
    <cellStyle name="표준 2 10 17 33" xfId="46284" xr:uid="{00000000-0005-0000-0000-000093020000}"/>
    <cellStyle name="표준 2 10 17 34" xfId="47764" xr:uid="{00000000-0005-0000-0000-000094020000}"/>
    <cellStyle name="표준 2 10 17 35" xfId="49244" xr:uid="{00000000-0005-0000-0000-000095020000}"/>
    <cellStyle name="표준 2 10 17 36" xfId="50724" xr:uid="{00000000-0005-0000-0000-000096020000}"/>
    <cellStyle name="표준 2 10 17 37" xfId="52204" xr:uid="{00000000-0005-0000-0000-000097020000}"/>
    <cellStyle name="표준 2 10 17 38" xfId="53684" xr:uid="{00000000-0005-0000-0000-000098020000}"/>
    <cellStyle name="표준 2 10 17 39" xfId="55164" xr:uid="{00000000-0005-0000-0000-000099020000}"/>
    <cellStyle name="표준 2 10 17 4" xfId="3363" xr:uid="{00000000-0005-0000-0000-00009A020000}"/>
    <cellStyle name="표준 2 10 17 40" xfId="56644" xr:uid="{00000000-0005-0000-0000-00009B020000}"/>
    <cellStyle name="표준 2 10 17 41" xfId="58124" xr:uid="{00000000-0005-0000-0000-00009C020000}"/>
    <cellStyle name="표준 2 10 17 42" xfId="59604" xr:uid="{00000000-0005-0000-0000-00009D020000}"/>
    <cellStyle name="표준 2 10 17 43" xfId="61084" xr:uid="{00000000-0005-0000-0000-00009E020000}"/>
    <cellStyle name="표준 2 10 17 5" xfId="4843" xr:uid="{00000000-0005-0000-0000-00009F020000}"/>
    <cellStyle name="표준 2 10 17 6" xfId="6323" xr:uid="{00000000-0005-0000-0000-0000A0020000}"/>
    <cellStyle name="표준 2 10 17 7" xfId="7803" xr:uid="{00000000-0005-0000-0000-0000A1020000}"/>
    <cellStyle name="표준 2 10 17 8" xfId="9283" xr:uid="{00000000-0005-0000-0000-0000A2020000}"/>
    <cellStyle name="표준 2 10 17 9" xfId="10763" xr:uid="{00000000-0005-0000-0000-0000A3020000}"/>
    <cellStyle name="표준 2 10 18" xfId="1182" xr:uid="{00000000-0005-0000-0000-0000A4020000}"/>
    <cellStyle name="표준 2 10 18 10" xfId="12268" xr:uid="{00000000-0005-0000-0000-0000A5020000}"/>
    <cellStyle name="표준 2 10 18 11" xfId="13748" xr:uid="{00000000-0005-0000-0000-0000A6020000}"/>
    <cellStyle name="표준 2 10 18 12" xfId="15228" xr:uid="{00000000-0005-0000-0000-0000A7020000}"/>
    <cellStyle name="표준 2 10 18 13" xfId="16708" xr:uid="{00000000-0005-0000-0000-0000A8020000}"/>
    <cellStyle name="표준 2 10 18 14" xfId="18188" xr:uid="{00000000-0005-0000-0000-0000A9020000}"/>
    <cellStyle name="표준 2 10 18 15" xfId="19668" xr:uid="{00000000-0005-0000-0000-0000AA020000}"/>
    <cellStyle name="표준 2 10 18 16" xfId="21148" xr:uid="{00000000-0005-0000-0000-0000AB020000}"/>
    <cellStyle name="표준 2 10 18 17" xfId="22628" xr:uid="{00000000-0005-0000-0000-0000AC020000}"/>
    <cellStyle name="표준 2 10 18 18" xfId="24108" xr:uid="{00000000-0005-0000-0000-0000AD020000}"/>
    <cellStyle name="표준 2 10 18 19" xfId="25588" xr:uid="{00000000-0005-0000-0000-0000AE020000}"/>
    <cellStyle name="표준 2 10 18 2" xfId="403" xr:uid="{00000000-0005-0000-0000-0000AF020000}"/>
    <cellStyle name="표준 2 10 18 2 10" xfId="14485" xr:uid="{00000000-0005-0000-0000-0000B0020000}"/>
    <cellStyle name="표준 2 10 18 2 11" xfId="15965" xr:uid="{00000000-0005-0000-0000-0000B1020000}"/>
    <cellStyle name="표준 2 10 18 2 12" xfId="17445" xr:uid="{00000000-0005-0000-0000-0000B2020000}"/>
    <cellStyle name="표준 2 10 18 2 13" xfId="18925" xr:uid="{00000000-0005-0000-0000-0000B3020000}"/>
    <cellStyle name="표준 2 10 18 2 14" xfId="20405" xr:uid="{00000000-0005-0000-0000-0000B4020000}"/>
    <cellStyle name="표준 2 10 18 2 15" xfId="21885" xr:uid="{00000000-0005-0000-0000-0000B5020000}"/>
    <cellStyle name="표준 2 10 18 2 16" xfId="23365" xr:uid="{00000000-0005-0000-0000-0000B6020000}"/>
    <cellStyle name="표준 2 10 18 2 17" xfId="24845" xr:uid="{00000000-0005-0000-0000-0000B7020000}"/>
    <cellStyle name="표준 2 10 18 2 18" xfId="26325" xr:uid="{00000000-0005-0000-0000-0000B8020000}"/>
    <cellStyle name="표준 2 10 18 2 19" xfId="27805" xr:uid="{00000000-0005-0000-0000-0000B9020000}"/>
    <cellStyle name="표준 2 10 18 2 2" xfId="2644" xr:uid="{00000000-0005-0000-0000-0000BA020000}"/>
    <cellStyle name="표준 2 10 18 2 20" xfId="29285" xr:uid="{00000000-0005-0000-0000-0000BB020000}"/>
    <cellStyle name="표준 2 10 18 2 21" xfId="30765" xr:uid="{00000000-0005-0000-0000-0000BC020000}"/>
    <cellStyle name="표준 2 10 18 2 22" xfId="32245" xr:uid="{00000000-0005-0000-0000-0000BD020000}"/>
    <cellStyle name="표준 2 10 18 2 23" xfId="33725" xr:uid="{00000000-0005-0000-0000-0000BE020000}"/>
    <cellStyle name="표준 2 10 18 2 24" xfId="35205" xr:uid="{00000000-0005-0000-0000-0000BF020000}"/>
    <cellStyle name="표준 2 10 18 2 25" xfId="36685" xr:uid="{00000000-0005-0000-0000-0000C0020000}"/>
    <cellStyle name="표준 2 10 18 2 26" xfId="38165" xr:uid="{00000000-0005-0000-0000-0000C1020000}"/>
    <cellStyle name="표준 2 10 18 2 27" xfId="39645" xr:uid="{00000000-0005-0000-0000-0000C2020000}"/>
    <cellStyle name="표준 2 10 18 2 28" xfId="41125" xr:uid="{00000000-0005-0000-0000-0000C3020000}"/>
    <cellStyle name="표준 2 10 18 2 29" xfId="42605" xr:uid="{00000000-0005-0000-0000-0000C4020000}"/>
    <cellStyle name="표준 2 10 18 2 3" xfId="4125" xr:uid="{00000000-0005-0000-0000-0000C5020000}"/>
    <cellStyle name="표준 2 10 18 2 30" xfId="44085" xr:uid="{00000000-0005-0000-0000-0000C6020000}"/>
    <cellStyle name="표준 2 10 18 2 31" xfId="45565" xr:uid="{00000000-0005-0000-0000-0000C7020000}"/>
    <cellStyle name="표준 2 10 18 2 32" xfId="47046" xr:uid="{00000000-0005-0000-0000-0000C8020000}"/>
    <cellStyle name="표준 2 10 18 2 33" xfId="48526" xr:uid="{00000000-0005-0000-0000-0000C9020000}"/>
    <cellStyle name="표준 2 10 18 2 34" xfId="50006" xr:uid="{00000000-0005-0000-0000-0000CA020000}"/>
    <cellStyle name="표준 2 10 18 2 35" xfId="51486" xr:uid="{00000000-0005-0000-0000-0000CB020000}"/>
    <cellStyle name="표준 2 10 18 2 36" xfId="52966" xr:uid="{00000000-0005-0000-0000-0000CC020000}"/>
    <cellStyle name="표준 2 10 18 2 37" xfId="54446" xr:uid="{00000000-0005-0000-0000-0000CD020000}"/>
    <cellStyle name="표준 2 10 18 2 38" xfId="55926" xr:uid="{00000000-0005-0000-0000-0000CE020000}"/>
    <cellStyle name="표준 2 10 18 2 39" xfId="57406" xr:uid="{00000000-0005-0000-0000-0000CF020000}"/>
    <cellStyle name="표준 2 10 18 2 4" xfId="5605" xr:uid="{00000000-0005-0000-0000-0000D0020000}"/>
    <cellStyle name="표준 2 10 18 2 40" xfId="58886" xr:uid="{00000000-0005-0000-0000-0000D1020000}"/>
    <cellStyle name="표준 2 10 18 2 41" xfId="60366" xr:uid="{00000000-0005-0000-0000-0000D2020000}"/>
    <cellStyle name="표준 2 10 18 2 42" xfId="61846" xr:uid="{00000000-0005-0000-0000-0000D3020000}"/>
    <cellStyle name="표준 2 10 18 2 5" xfId="7085" xr:uid="{00000000-0005-0000-0000-0000D4020000}"/>
    <cellStyle name="표준 2 10 18 2 6" xfId="8565" xr:uid="{00000000-0005-0000-0000-0000D5020000}"/>
    <cellStyle name="표준 2 10 18 2 7" xfId="10045" xr:uid="{00000000-0005-0000-0000-0000D6020000}"/>
    <cellStyle name="표준 2 10 18 2 8" xfId="11525" xr:uid="{00000000-0005-0000-0000-0000D7020000}"/>
    <cellStyle name="표준 2 10 18 2 9" xfId="13005" xr:uid="{00000000-0005-0000-0000-0000D8020000}"/>
    <cellStyle name="표준 2 10 18 20" xfId="27068" xr:uid="{00000000-0005-0000-0000-0000D9020000}"/>
    <cellStyle name="표준 2 10 18 21" xfId="28548" xr:uid="{00000000-0005-0000-0000-0000DA020000}"/>
    <cellStyle name="표준 2 10 18 22" xfId="30028" xr:uid="{00000000-0005-0000-0000-0000DB020000}"/>
    <cellStyle name="표준 2 10 18 23" xfId="31508" xr:uid="{00000000-0005-0000-0000-0000DC020000}"/>
    <cellStyle name="표준 2 10 18 24" xfId="32988" xr:uid="{00000000-0005-0000-0000-0000DD020000}"/>
    <cellStyle name="표준 2 10 18 25" xfId="34468" xr:uid="{00000000-0005-0000-0000-0000DE020000}"/>
    <cellStyle name="표준 2 10 18 26" xfId="35948" xr:uid="{00000000-0005-0000-0000-0000DF020000}"/>
    <cellStyle name="표준 2 10 18 27" xfId="37428" xr:uid="{00000000-0005-0000-0000-0000E0020000}"/>
    <cellStyle name="표준 2 10 18 28" xfId="38908" xr:uid="{00000000-0005-0000-0000-0000E1020000}"/>
    <cellStyle name="표준 2 10 18 29" xfId="40388" xr:uid="{00000000-0005-0000-0000-0000E2020000}"/>
    <cellStyle name="표준 2 10 18 3" xfId="1907" xr:uid="{00000000-0005-0000-0000-0000E3020000}"/>
    <cellStyle name="표준 2 10 18 30" xfId="41868" xr:uid="{00000000-0005-0000-0000-0000E4020000}"/>
    <cellStyle name="표준 2 10 18 31" xfId="43348" xr:uid="{00000000-0005-0000-0000-0000E5020000}"/>
    <cellStyle name="표준 2 10 18 32" xfId="44828" xr:uid="{00000000-0005-0000-0000-0000E6020000}"/>
    <cellStyle name="표준 2 10 18 33" xfId="46309" xr:uid="{00000000-0005-0000-0000-0000E7020000}"/>
    <cellStyle name="표준 2 10 18 34" xfId="47789" xr:uid="{00000000-0005-0000-0000-0000E8020000}"/>
    <cellStyle name="표준 2 10 18 35" xfId="49269" xr:uid="{00000000-0005-0000-0000-0000E9020000}"/>
    <cellStyle name="표준 2 10 18 36" xfId="50749" xr:uid="{00000000-0005-0000-0000-0000EA020000}"/>
    <cellStyle name="표준 2 10 18 37" xfId="52229" xr:uid="{00000000-0005-0000-0000-0000EB020000}"/>
    <cellStyle name="표준 2 10 18 38" xfId="53709" xr:uid="{00000000-0005-0000-0000-0000EC020000}"/>
    <cellStyle name="표준 2 10 18 39" xfId="55189" xr:uid="{00000000-0005-0000-0000-0000ED020000}"/>
    <cellStyle name="표준 2 10 18 4" xfId="3388" xr:uid="{00000000-0005-0000-0000-0000EE020000}"/>
    <cellStyle name="표준 2 10 18 40" xfId="56669" xr:uid="{00000000-0005-0000-0000-0000EF020000}"/>
    <cellStyle name="표준 2 10 18 41" xfId="58149" xr:uid="{00000000-0005-0000-0000-0000F0020000}"/>
    <cellStyle name="표준 2 10 18 42" xfId="59629" xr:uid="{00000000-0005-0000-0000-0000F1020000}"/>
    <cellStyle name="표준 2 10 18 43" xfId="61109" xr:uid="{00000000-0005-0000-0000-0000F2020000}"/>
    <cellStyle name="표준 2 10 18 5" xfId="4868" xr:uid="{00000000-0005-0000-0000-0000F3020000}"/>
    <cellStyle name="표준 2 10 18 6" xfId="6348" xr:uid="{00000000-0005-0000-0000-0000F4020000}"/>
    <cellStyle name="표준 2 10 18 7" xfId="7828" xr:uid="{00000000-0005-0000-0000-0000F5020000}"/>
    <cellStyle name="표준 2 10 18 8" xfId="9308" xr:uid="{00000000-0005-0000-0000-0000F6020000}"/>
    <cellStyle name="표준 2 10 18 9" xfId="10788" xr:uid="{00000000-0005-0000-0000-0000F7020000}"/>
    <cellStyle name="표준 2 10 19" xfId="1156" xr:uid="{00000000-0005-0000-0000-0000F8020000}"/>
    <cellStyle name="표준 2 10 19 10" xfId="12294" xr:uid="{00000000-0005-0000-0000-0000F9020000}"/>
    <cellStyle name="표준 2 10 19 11" xfId="13774" xr:uid="{00000000-0005-0000-0000-0000FA020000}"/>
    <cellStyle name="표준 2 10 19 12" xfId="15254" xr:uid="{00000000-0005-0000-0000-0000FB020000}"/>
    <cellStyle name="표준 2 10 19 13" xfId="16734" xr:uid="{00000000-0005-0000-0000-0000FC020000}"/>
    <cellStyle name="표준 2 10 19 14" xfId="18214" xr:uid="{00000000-0005-0000-0000-0000FD020000}"/>
    <cellStyle name="표준 2 10 19 15" xfId="19694" xr:uid="{00000000-0005-0000-0000-0000FE020000}"/>
    <cellStyle name="표준 2 10 19 16" xfId="21174" xr:uid="{00000000-0005-0000-0000-0000FF020000}"/>
    <cellStyle name="표준 2 10 19 17" xfId="22654" xr:uid="{00000000-0005-0000-0000-000000030000}"/>
    <cellStyle name="표준 2 10 19 18" xfId="24134" xr:uid="{00000000-0005-0000-0000-000001030000}"/>
    <cellStyle name="표준 2 10 19 19" xfId="25614" xr:uid="{00000000-0005-0000-0000-000002030000}"/>
    <cellStyle name="표준 2 10 19 2" xfId="377" xr:uid="{00000000-0005-0000-0000-000003030000}"/>
    <cellStyle name="표준 2 10 19 2 10" xfId="14511" xr:uid="{00000000-0005-0000-0000-000004030000}"/>
    <cellStyle name="표준 2 10 19 2 11" xfId="15991" xr:uid="{00000000-0005-0000-0000-000005030000}"/>
    <cellStyle name="표준 2 10 19 2 12" xfId="17471" xr:uid="{00000000-0005-0000-0000-000006030000}"/>
    <cellStyle name="표준 2 10 19 2 13" xfId="18951" xr:uid="{00000000-0005-0000-0000-000007030000}"/>
    <cellStyle name="표준 2 10 19 2 14" xfId="20431" xr:uid="{00000000-0005-0000-0000-000008030000}"/>
    <cellStyle name="표준 2 10 19 2 15" xfId="21911" xr:uid="{00000000-0005-0000-0000-000009030000}"/>
    <cellStyle name="표준 2 10 19 2 16" xfId="23391" xr:uid="{00000000-0005-0000-0000-00000A030000}"/>
    <cellStyle name="표준 2 10 19 2 17" xfId="24871" xr:uid="{00000000-0005-0000-0000-00000B030000}"/>
    <cellStyle name="표준 2 10 19 2 18" xfId="26351" xr:uid="{00000000-0005-0000-0000-00000C030000}"/>
    <cellStyle name="표준 2 10 19 2 19" xfId="27831" xr:uid="{00000000-0005-0000-0000-00000D030000}"/>
    <cellStyle name="표준 2 10 19 2 2" xfId="2670" xr:uid="{00000000-0005-0000-0000-00000E030000}"/>
    <cellStyle name="표준 2 10 19 2 20" xfId="29311" xr:uid="{00000000-0005-0000-0000-00000F030000}"/>
    <cellStyle name="표준 2 10 19 2 21" xfId="30791" xr:uid="{00000000-0005-0000-0000-000010030000}"/>
    <cellStyle name="표준 2 10 19 2 22" xfId="32271" xr:uid="{00000000-0005-0000-0000-000011030000}"/>
    <cellStyle name="표준 2 10 19 2 23" xfId="33751" xr:uid="{00000000-0005-0000-0000-000012030000}"/>
    <cellStyle name="표준 2 10 19 2 24" xfId="35231" xr:uid="{00000000-0005-0000-0000-000013030000}"/>
    <cellStyle name="표준 2 10 19 2 25" xfId="36711" xr:uid="{00000000-0005-0000-0000-000014030000}"/>
    <cellStyle name="표준 2 10 19 2 26" xfId="38191" xr:uid="{00000000-0005-0000-0000-000015030000}"/>
    <cellStyle name="표준 2 10 19 2 27" xfId="39671" xr:uid="{00000000-0005-0000-0000-000016030000}"/>
    <cellStyle name="표준 2 10 19 2 28" xfId="41151" xr:uid="{00000000-0005-0000-0000-000017030000}"/>
    <cellStyle name="표준 2 10 19 2 29" xfId="42631" xr:uid="{00000000-0005-0000-0000-000018030000}"/>
    <cellStyle name="표준 2 10 19 2 3" xfId="4151" xr:uid="{00000000-0005-0000-0000-000019030000}"/>
    <cellStyle name="표준 2 10 19 2 30" xfId="44111" xr:uid="{00000000-0005-0000-0000-00001A030000}"/>
    <cellStyle name="표준 2 10 19 2 31" xfId="45591" xr:uid="{00000000-0005-0000-0000-00001B030000}"/>
    <cellStyle name="표준 2 10 19 2 32" xfId="47072" xr:uid="{00000000-0005-0000-0000-00001C030000}"/>
    <cellStyle name="표준 2 10 19 2 33" xfId="48552" xr:uid="{00000000-0005-0000-0000-00001D030000}"/>
    <cellStyle name="표준 2 10 19 2 34" xfId="50032" xr:uid="{00000000-0005-0000-0000-00001E030000}"/>
    <cellStyle name="표준 2 10 19 2 35" xfId="51512" xr:uid="{00000000-0005-0000-0000-00001F030000}"/>
    <cellStyle name="표준 2 10 19 2 36" xfId="52992" xr:uid="{00000000-0005-0000-0000-000020030000}"/>
    <cellStyle name="표준 2 10 19 2 37" xfId="54472" xr:uid="{00000000-0005-0000-0000-000021030000}"/>
    <cellStyle name="표준 2 10 19 2 38" xfId="55952" xr:uid="{00000000-0005-0000-0000-000022030000}"/>
    <cellStyle name="표준 2 10 19 2 39" xfId="57432" xr:uid="{00000000-0005-0000-0000-000023030000}"/>
    <cellStyle name="표준 2 10 19 2 4" xfId="5631" xr:uid="{00000000-0005-0000-0000-000024030000}"/>
    <cellStyle name="표준 2 10 19 2 40" xfId="58912" xr:uid="{00000000-0005-0000-0000-000025030000}"/>
    <cellStyle name="표준 2 10 19 2 41" xfId="60392" xr:uid="{00000000-0005-0000-0000-000026030000}"/>
    <cellStyle name="표준 2 10 19 2 42" xfId="61872" xr:uid="{00000000-0005-0000-0000-000027030000}"/>
    <cellStyle name="표준 2 10 19 2 5" xfId="7111" xr:uid="{00000000-0005-0000-0000-000028030000}"/>
    <cellStyle name="표준 2 10 19 2 6" xfId="8591" xr:uid="{00000000-0005-0000-0000-000029030000}"/>
    <cellStyle name="표준 2 10 19 2 7" xfId="10071" xr:uid="{00000000-0005-0000-0000-00002A030000}"/>
    <cellStyle name="표준 2 10 19 2 8" xfId="11551" xr:uid="{00000000-0005-0000-0000-00002B030000}"/>
    <cellStyle name="표준 2 10 19 2 9" xfId="13031" xr:uid="{00000000-0005-0000-0000-00002C030000}"/>
    <cellStyle name="표준 2 10 19 20" xfId="27094" xr:uid="{00000000-0005-0000-0000-00002D030000}"/>
    <cellStyle name="표준 2 10 19 21" xfId="28574" xr:uid="{00000000-0005-0000-0000-00002E030000}"/>
    <cellStyle name="표준 2 10 19 22" xfId="30054" xr:uid="{00000000-0005-0000-0000-00002F030000}"/>
    <cellStyle name="표준 2 10 19 23" xfId="31534" xr:uid="{00000000-0005-0000-0000-000030030000}"/>
    <cellStyle name="표준 2 10 19 24" xfId="33014" xr:uid="{00000000-0005-0000-0000-000031030000}"/>
    <cellStyle name="표준 2 10 19 25" xfId="34494" xr:uid="{00000000-0005-0000-0000-000032030000}"/>
    <cellStyle name="표준 2 10 19 26" xfId="35974" xr:uid="{00000000-0005-0000-0000-000033030000}"/>
    <cellStyle name="표준 2 10 19 27" xfId="37454" xr:uid="{00000000-0005-0000-0000-000034030000}"/>
    <cellStyle name="표준 2 10 19 28" xfId="38934" xr:uid="{00000000-0005-0000-0000-000035030000}"/>
    <cellStyle name="표준 2 10 19 29" xfId="40414" xr:uid="{00000000-0005-0000-0000-000036030000}"/>
    <cellStyle name="표준 2 10 19 3" xfId="1933" xr:uid="{00000000-0005-0000-0000-000037030000}"/>
    <cellStyle name="표준 2 10 19 30" xfId="41894" xr:uid="{00000000-0005-0000-0000-000038030000}"/>
    <cellStyle name="표준 2 10 19 31" xfId="43374" xr:uid="{00000000-0005-0000-0000-000039030000}"/>
    <cellStyle name="표준 2 10 19 32" xfId="44854" xr:uid="{00000000-0005-0000-0000-00003A030000}"/>
    <cellStyle name="표준 2 10 19 33" xfId="46335" xr:uid="{00000000-0005-0000-0000-00003B030000}"/>
    <cellStyle name="표준 2 10 19 34" xfId="47815" xr:uid="{00000000-0005-0000-0000-00003C030000}"/>
    <cellStyle name="표준 2 10 19 35" xfId="49295" xr:uid="{00000000-0005-0000-0000-00003D030000}"/>
    <cellStyle name="표준 2 10 19 36" xfId="50775" xr:uid="{00000000-0005-0000-0000-00003E030000}"/>
    <cellStyle name="표준 2 10 19 37" xfId="52255" xr:uid="{00000000-0005-0000-0000-00003F030000}"/>
    <cellStyle name="표준 2 10 19 38" xfId="53735" xr:uid="{00000000-0005-0000-0000-000040030000}"/>
    <cellStyle name="표준 2 10 19 39" xfId="55215" xr:uid="{00000000-0005-0000-0000-000041030000}"/>
    <cellStyle name="표준 2 10 19 4" xfId="3414" xr:uid="{00000000-0005-0000-0000-000042030000}"/>
    <cellStyle name="표준 2 10 19 40" xfId="56695" xr:uid="{00000000-0005-0000-0000-000043030000}"/>
    <cellStyle name="표준 2 10 19 41" xfId="58175" xr:uid="{00000000-0005-0000-0000-000044030000}"/>
    <cellStyle name="표준 2 10 19 42" xfId="59655" xr:uid="{00000000-0005-0000-0000-000045030000}"/>
    <cellStyle name="표준 2 10 19 43" xfId="61135" xr:uid="{00000000-0005-0000-0000-000046030000}"/>
    <cellStyle name="표준 2 10 19 5" xfId="4894" xr:uid="{00000000-0005-0000-0000-000047030000}"/>
    <cellStyle name="표준 2 10 19 6" xfId="6374" xr:uid="{00000000-0005-0000-0000-000048030000}"/>
    <cellStyle name="표준 2 10 19 7" xfId="7854" xr:uid="{00000000-0005-0000-0000-000049030000}"/>
    <cellStyle name="표준 2 10 19 8" xfId="9334" xr:uid="{00000000-0005-0000-0000-00004A030000}"/>
    <cellStyle name="표준 2 10 19 9" xfId="10814" xr:uid="{00000000-0005-0000-0000-00004B030000}"/>
    <cellStyle name="표준 2 10 2" xfId="1460" xr:uid="{00000000-0005-0000-0000-00004C030000}"/>
    <cellStyle name="표준 2 10 2 10" xfId="11990" xr:uid="{00000000-0005-0000-0000-00004D030000}"/>
    <cellStyle name="표준 2 10 2 11" xfId="13470" xr:uid="{00000000-0005-0000-0000-00004E030000}"/>
    <cellStyle name="표준 2 10 2 12" xfId="14950" xr:uid="{00000000-0005-0000-0000-00004F030000}"/>
    <cellStyle name="표준 2 10 2 13" xfId="16430" xr:uid="{00000000-0005-0000-0000-000050030000}"/>
    <cellStyle name="표준 2 10 2 14" xfId="17910" xr:uid="{00000000-0005-0000-0000-000051030000}"/>
    <cellStyle name="표준 2 10 2 15" xfId="19390" xr:uid="{00000000-0005-0000-0000-000052030000}"/>
    <cellStyle name="표준 2 10 2 16" xfId="20870" xr:uid="{00000000-0005-0000-0000-000053030000}"/>
    <cellStyle name="표준 2 10 2 17" xfId="22350" xr:uid="{00000000-0005-0000-0000-000054030000}"/>
    <cellStyle name="표준 2 10 2 18" xfId="23830" xr:uid="{00000000-0005-0000-0000-000055030000}"/>
    <cellStyle name="표준 2 10 2 19" xfId="25310" xr:uid="{00000000-0005-0000-0000-000056030000}"/>
    <cellStyle name="표준 2 10 2 2" xfId="681" xr:uid="{00000000-0005-0000-0000-000057030000}"/>
    <cellStyle name="표준 2 10 2 2 10" xfId="14207" xr:uid="{00000000-0005-0000-0000-000058030000}"/>
    <cellStyle name="표준 2 10 2 2 11" xfId="15687" xr:uid="{00000000-0005-0000-0000-000059030000}"/>
    <cellStyle name="표준 2 10 2 2 12" xfId="17167" xr:uid="{00000000-0005-0000-0000-00005A030000}"/>
    <cellStyle name="표준 2 10 2 2 13" xfId="18647" xr:uid="{00000000-0005-0000-0000-00005B030000}"/>
    <cellStyle name="표준 2 10 2 2 14" xfId="20127" xr:uid="{00000000-0005-0000-0000-00005C030000}"/>
    <cellStyle name="표준 2 10 2 2 15" xfId="21607" xr:uid="{00000000-0005-0000-0000-00005D030000}"/>
    <cellStyle name="표준 2 10 2 2 16" xfId="23087" xr:uid="{00000000-0005-0000-0000-00005E030000}"/>
    <cellStyle name="표준 2 10 2 2 17" xfId="24567" xr:uid="{00000000-0005-0000-0000-00005F030000}"/>
    <cellStyle name="표준 2 10 2 2 18" xfId="26047" xr:uid="{00000000-0005-0000-0000-000060030000}"/>
    <cellStyle name="표준 2 10 2 2 19" xfId="27527" xr:uid="{00000000-0005-0000-0000-000061030000}"/>
    <cellStyle name="표준 2 10 2 2 2" xfId="2366" xr:uid="{00000000-0005-0000-0000-000062030000}"/>
    <cellStyle name="표준 2 10 2 2 20" xfId="29007" xr:uid="{00000000-0005-0000-0000-000063030000}"/>
    <cellStyle name="표준 2 10 2 2 21" xfId="30487" xr:uid="{00000000-0005-0000-0000-000064030000}"/>
    <cellStyle name="표준 2 10 2 2 22" xfId="31967" xr:uid="{00000000-0005-0000-0000-000065030000}"/>
    <cellStyle name="표준 2 10 2 2 23" xfId="33447" xr:uid="{00000000-0005-0000-0000-000066030000}"/>
    <cellStyle name="표준 2 10 2 2 24" xfId="34927" xr:uid="{00000000-0005-0000-0000-000067030000}"/>
    <cellStyle name="표준 2 10 2 2 25" xfId="36407" xr:uid="{00000000-0005-0000-0000-000068030000}"/>
    <cellStyle name="표준 2 10 2 2 26" xfId="37887" xr:uid="{00000000-0005-0000-0000-000069030000}"/>
    <cellStyle name="표준 2 10 2 2 27" xfId="39367" xr:uid="{00000000-0005-0000-0000-00006A030000}"/>
    <cellStyle name="표준 2 10 2 2 28" xfId="40847" xr:uid="{00000000-0005-0000-0000-00006B030000}"/>
    <cellStyle name="표준 2 10 2 2 29" xfId="42327" xr:uid="{00000000-0005-0000-0000-00006C030000}"/>
    <cellStyle name="표준 2 10 2 2 3" xfId="3847" xr:uid="{00000000-0005-0000-0000-00006D030000}"/>
    <cellStyle name="표준 2 10 2 2 30" xfId="43807" xr:uid="{00000000-0005-0000-0000-00006E030000}"/>
    <cellStyle name="표준 2 10 2 2 31" xfId="45287" xr:uid="{00000000-0005-0000-0000-00006F030000}"/>
    <cellStyle name="표준 2 10 2 2 32" xfId="46768" xr:uid="{00000000-0005-0000-0000-000070030000}"/>
    <cellStyle name="표준 2 10 2 2 33" xfId="48248" xr:uid="{00000000-0005-0000-0000-000071030000}"/>
    <cellStyle name="표준 2 10 2 2 34" xfId="49728" xr:uid="{00000000-0005-0000-0000-000072030000}"/>
    <cellStyle name="표준 2 10 2 2 35" xfId="51208" xr:uid="{00000000-0005-0000-0000-000073030000}"/>
    <cellStyle name="표준 2 10 2 2 36" xfId="52688" xr:uid="{00000000-0005-0000-0000-000074030000}"/>
    <cellStyle name="표준 2 10 2 2 37" xfId="54168" xr:uid="{00000000-0005-0000-0000-000075030000}"/>
    <cellStyle name="표준 2 10 2 2 38" xfId="55648" xr:uid="{00000000-0005-0000-0000-000076030000}"/>
    <cellStyle name="표준 2 10 2 2 39" xfId="57128" xr:uid="{00000000-0005-0000-0000-000077030000}"/>
    <cellStyle name="표준 2 10 2 2 4" xfId="5327" xr:uid="{00000000-0005-0000-0000-000078030000}"/>
    <cellStyle name="표준 2 10 2 2 40" xfId="58608" xr:uid="{00000000-0005-0000-0000-000079030000}"/>
    <cellStyle name="표준 2 10 2 2 41" xfId="60088" xr:uid="{00000000-0005-0000-0000-00007A030000}"/>
    <cellStyle name="표준 2 10 2 2 42" xfId="61568" xr:uid="{00000000-0005-0000-0000-00007B030000}"/>
    <cellStyle name="표준 2 10 2 2 5" xfId="6807" xr:uid="{00000000-0005-0000-0000-00007C030000}"/>
    <cellStyle name="표준 2 10 2 2 6" xfId="8287" xr:uid="{00000000-0005-0000-0000-00007D030000}"/>
    <cellStyle name="표준 2 10 2 2 7" xfId="9767" xr:uid="{00000000-0005-0000-0000-00007E030000}"/>
    <cellStyle name="표준 2 10 2 2 8" xfId="11247" xr:uid="{00000000-0005-0000-0000-00007F030000}"/>
    <cellStyle name="표준 2 10 2 2 9" xfId="12727" xr:uid="{00000000-0005-0000-0000-000080030000}"/>
    <cellStyle name="표준 2 10 2 20" xfId="26790" xr:uid="{00000000-0005-0000-0000-000081030000}"/>
    <cellStyle name="표준 2 10 2 21" xfId="28270" xr:uid="{00000000-0005-0000-0000-000082030000}"/>
    <cellStyle name="표준 2 10 2 22" xfId="29750" xr:uid="{00000000-0005-0000-0000-000083030000}"/>
    <cellStyle name="표준 2 10 2 23" xfId="31230" xr:uid="{00000000-0005-0000-0000-000084030000}"/>
    <cellStyle name="표준 2 10 2 24" xfId="32710" xr:uid="{00000000-0005-0000-0000-000085030000}"/>
    <cellStyle name="표준 2 10 2 25" xfId="34190" xr:uid="{00000000-0005-0000-0000-000086030000}"/>
    <cellStyle name="표준 2 10 2 26" xfId="35670" xr:uid="{00000000-0005-0000-0000-000087030000}"/>
    <cellStyle name="표준 2 10 2 27" xfId="37150" xr:uid="{00000000-0005-0000-0000-000088030000}"/>
    <cellStyle name="표준 2 10 2 28" xfId="38630" xr:uid="{00000000-0005-0000-0000-000089030000}"/>
    <cellStyle name="표준 2 10 2 29" xfId="40110" xr:uid="{00000000-0005-0000-0000-00008A030000}"/>
    <cellStyle name="표준 2 10 2 3" xfId="1629" xr:uid="{00000000-0005-0000-0000-00008B030000}"/>
    <cellStyle name="표준 2 10 2 30" xfId="41590" xr:uid="{00000000-0005-0000-0000-00008C030000}"/>
    <cellStyle name="표준 2 10 2 31" xfId="43070" xr:uid="{00000000-0005-0000-0000-00008D030000}"/>
    <cellStyle name="표준 2 10 2 32" xfId="44550" xr:uid="{00000000-0005-0000-0000-00008E030000}"/>
    <cellStyle name="표준 2 10 2 33" xfId="46031" xr:uid="{00000000-0005-0000-0000-00008F030000}"/>
    <cellStyle name="표준 2 10 2 34" xfId="47511" xr:uid="{00000000-0005-0000-0000-000090030000}"/>
    <cellStyle name="표준 2 10 2 35" xfId="48991" xr:uid="{00000000-0005-0000-0000-000091030000}"/>
    <cellStyle name="표준 2 10 2 36" xfId="50471" xr:uid="{00000000-0005-0000-0000-000092030000}"/>
    <cellStyle name="표준 2 10 2 37" xfId="51951" xr:uid="{00000000-0005-0000-0000-000093030000}"/>
    <cellStyle name="표준 2 10 2 38" xfId="53431" xr:uid="{00000000-0005-0000-0000-000094030000}"/>
    <cellStyle name="표준 2 10 2 39" xfId="54911" xr:uid="{00000000-0005-0000-0000-000095030000}"/>
    <cellStyle name="표준 2 10 2 4" xfId="3110" xr:uid="{00000000-0005-0000-0000-000096030000}"/>
    <cellStyle name="표준 2 10 2 40" xfId="56391" xr:uid="{00000000-0005-0000-0000-000097030000}"/>
    <cellStyle name="표준 2 10 2 41" xfId="57871" xr:uid="{00000000-0005-0000-0000-000098030000}"/>
    <cellStyle name="표준 2 10 2 42" xfId="59351" xr:uid="{00000000-0005-0000-0000-000099030000}"/>
    <cellStyle name="표준 2 10 2 43" xfId="60831" xr:uid="{00000000-0005-0000-0000-00009A030000}"/>
    <cellStyle name="표준 2 10 2 5" xfId="4590" xr:uid="{00000000-0005-0000-0000-00009B030000}"/>
    <cellStyle name="표준 2 10 2 6" xfId="6070" xr:uid="{00000000-0005-0000-0000-00009C030000}"/>
    <cellStyle name="표준 2 10 2 7" xfId="7550" xr:uid="{00000000-0005-0000-0000-00009D030000}"/>
    <cellStyle name="표준 2 10 2 8" xfId="9030" xr:uid="{00000000-0005-0000-0000-00009E030000}"/>
    <cellStyle name="표준 2 10 2 9" xfId="10510" xr:uid="{00000000-0005-0000-0000-00009F030000}"/>
    <cellStyle name="표준 2 10 20" xfId="1129" xr:uid="{00000000-0005-0000-0000-0000A0030000}"/>
    <cellStyle name="표준 2 10 20 10" xfId="12321" xr:uid="{00000000-0005-0000-0000-0000A1030000}"/>
    <cellStyle name="표준 2 10 20 11" xfId="13801" xr:uid="{00000000-0005-0000-0000-0000A2030000}"/>
    <cellStyle name="표준 2 10 20 12" xfId="15281" xr:uid="{00000000-0005-0000-0000-0000A3030000}"/>
    <cellStyle name="표준 2 10 20 13" xfId="16761" xr:uid="{00000000-0005-0000-0000-0000A4030000}"/>
    <cellStyle name="표준 2 10 20 14" xfId="18241" xr:uid="{00000000-0005-0000-0000-0000A5030000}"/>
    <cellStyle name="표준 2 10 20 15" xfId="19721" xr:uid="{00000000-0005-0000-0000-0000A6030000}"/>
    <cellStyle name="표준 2 10 20 16" xfId="21201" xr:uid="{00000000-0005-0000-0000-0000A7030000}"/>
    <cellStyle name="표준 2 10 20 17" xfId="22681" xr:uid="{00000000-0005-0000-0000-0000A8030000}"/>
    <cellStyle name="표준 2 10 20 18" xfId="24161" xr:uid="{00000000-0005-0000-0000-0000A9030000}"/>
    <cellStyle name="표준 2 10 20 19" xfId="25641" xr:uid="{00000000-0005-0000-0000-0000AA030000}"/>
    <cellStyle name="표준 2 10 20 2" xfId="350" xr:uid="{00000000-0005-0000-0000-0000AB030000}"/>
    <cellStyle name="표준 2 10 20 2 10" xfId="14538" xr:uid="{00000000-0005-0000-0000-0000AC030000}"/>
    <cellStyle name="표준 2 10 20 2 11" xfId="16018" xr:uid="{00000000-0005-0000-0000-0000AD030000}"/>
    <cellStyle name="표준 2 10 20 2 12" xfId="17498" xr:uid="{00000000-0005-0000-0000-0000AE030000}"/>
    <cellStyle name="표준 2 10 20 2 13" xfId="18978" xr:uid="{00000000-0005-0000-0000-0000AF030000}"/>
    <cellStyle name="표준 2 10 20 2 14" xfId="20458" xr:uid="{00000000-0005-0000-0000-0000B0030000}"/>
    <cellStyle name="표준 2 10 20 2 15" xfId="21938" xr:uid="{00000000-0005-0000-0000-0000B1030000}"/>
    <cellStyle name="표준 2 10 20 2 16" xfId="23418" xr:uid="{00000000-0005-0000-0000-0000B2030000}"/>
    <cellStyle name="표준 2 10 20 2 17" xfId="24898" xr:uid="{00000000-0005-0000-0000-0000B3030000}"/>
    <cellStyle name="표준 2 10 20 2 18" xfId="26378" xr:uid="{00000000-0005-0000-0000-0000B4030000}"/>
    <cellStyle name="표준 2 10 20 2 19" xfId="27858" xr:uid="{00000000-0005-0000-0000-0000B5030000}"/>
    <cellStyle name="표준 2 10 20 2 2" xfId="2697" xr:uid="{00000000-0005-0000-0000-0000B6030000}"/>
    <cellStyle name="표준 2 10 20 2 20" xfId="29338" xr:uid="{00000000-0005-0000-0000-0000B7030000}"/>
    <cellStyle name="표준 2 10 20 2 21" xfId="30818" xr:uid="{00000000-0005-0000-0000-0000B8030000}"/>
    <cellStyle name="표준 2 10 20 2 22" xfId="32298" xr:uid="{00000000-0005-0000-0000-0000B9030000}"/>
    <cellStyle name="표준 2 10 20 2 23" xfId="33778" xr:uid="{00000000-0005-0000-0000-0000BA030000}"/>
    <cellStyle name="표준 2 10 20 2 24" xfId="35258" xr:uid="{00000000-0005-0000-0000-0000BB030000}"/>
    <cellStyle name="표준 2 10 20 2 25" xfId="36738" xr:uid="{00000000-0005-0000-0000-0000BC030000}"/>
    <cellStyle name="표준 2 10 20 2 26" xfId="38218" xr:uid="{00000000-0005-0000-0000-0000BD030000}"/>
    <cellStyle name="표준 2 10 20 2 27" xfId="39698" xr:uid="{00000000-0005-0000-0000-0000BE030000}"/>
    <cellStyle name="표준 2 10 20 2 28" xfId="41178" xr:uid="{00000000-0005-0000-0000-0000BF030000}"/>
    <cellStyle name="표준 2 10 20 2 29" xfId="42658" xr:uid="{00000000-0005-0000-0000-0000C0030000}"/>
    <cellStyle name="표준 2 10 20 2 3" xfId="4178" xr:uid="{00000000-0005-0000-0000-0000C1030000}"/>
    <cellStyle name="표준 2 10 20 2 30" xfId="44138" xr:uid="{00000000-0005-0000-0000-0000C2030000}"/>
    <cellStyle name="표준 2 10 20 2 31" xfId="45618" xr:uid="{00000000-0005-0000-0000-0000C3030000}"/>
    <cellStyle name="표준 2 10 20 2 32" xfId="47099" xr:uid="{00000000-0005-0000-0000-0000C4030000}"/>
    <cellStyle name="표준 2 10 20 2 33" xfId="48579" xr:uid="{00000000-0005-0000-0000-0000C5030000}"/>
    <cellStyle name="표준 2 10 20 2 34" xfId="50059" xr:uid="{00000000-0005-0000-0000-0000C6030000}"/>
    <cellStyle name="표준 2 10 20 2 35" xfId="51539" xr:uid="{00000000-0005-0000-0000-0000C7030000}"/>
    <cellStyle name="표준 2 10 20 2 36" xfId="53019" xr:uid="{00000000-0005-0000-0000-0000C8030000}"/>
    <cellStyle name="표준 2 10 20 2 37" xfId="54499" xr:uid="{00000000-0005-0000-0000-0000C9030000}"/>
    <cellStyle name="표준 2 10 20 2 38" xfId="55979" xr:uid="{00000000-0005-0000-0000-0000CA030000}"/>
    <cellStyle name="표준 2 10 20 2 39" xfId="57459" xr:uid="{00000000-0005-0000-0000-0000CB030000}"/>
    <cellStyle name="표준 2 10 20 2 4" xfId="5658" xr:uid="{00000000-0005-0000-0000-0000CC030000}"/>
    <cellStyle name="표준 2 10 20 2 40" xfId="58939" xr:uid="{00000000-0005-0000-0000-0000CD030000}"/>
    <cellStyle name="표준 2 10 20 2 41" xfId="60419" xr:uid="{00000000-0005-0000-0000-0000CE030000}"/>
    <cellStyle name="표준 2 10 20 2 42" xfId="61899" xr:uid="{00000000-0005-0000-0000-0000CF030000}"/>
    <cellStyle name="표준 2 10 20 2 5" xfId="7138" xr:uid="{00000000-0005-0000-0000-0000D0030000}"/>
    <cellStyle name="표준 2 10 20 2 6" xfId="8618" xr:uid="{00000000-0005-0000-0000-0000D1030000}"/>
    <cellStyle name="표준 2 10 20 2 7" xfId="10098" xr:uid="{00000000-0005-0000-0000-0000D2030000}"/>
    <cellStyle name="표준 2 10 20 2 8" xfId="11578" xr:uid="{00000000-0005-0000-0000-0000D3030000}"/>
    <cellStyle name="표준 2 10 20 2 9" xfId="13058" xr:uid="{00000000-0005-0000-0000-0000D4030000}"/>
    <cellStyle name="표준 2 10 20 20" xfId="27121" xr:uid="{00000000-0005-0000-0000-0000D5030000}"/>
    <cellStyle name="표준 2 10 20 21" xfId="28601" xr:uid="{00000000-0005-0000-0000-0000D6030000}"/>
    <cellStyle name="표준 2 10 20 22" xfId="30081" xr:uid="{00000000-0005-0000-0000-0000D7030000}"/>
    <cellStyle name="표준 2 10 20 23" xfId="31561" xr:uid="{00000000-0005-0000-0000-0000D8030000}"/>
    <cellStyle name="표준 2 10 20 24" xfId="33041" xr:uid="{00000000-0005-0000-0000-0000D9030000}"/>
    <cellStyle name="표준 2 10 20 25" xfId="34521" xr:uid="{00000000-0005-0000-0000-0000DA030000}"/>
    <cellStyle name="표준 2 10 20 26" xfId="36001" xr:uid="{00000000-0005-0000-0000-0000DB030000}"/>
    <cellStyle name="표준 2 10 20 27" xfId="37481" xr:uid="{00000000-0005-0000-0000-0000DC030000}"/>
    <cellStyle name="표준 2 10 20 28" xfId="38961" xr:uid="{00000000-0005-0000-0000-0000DD030000}"/>
    <cellStyle name="표준 2 10 20 29" xfId="40441" xr:uid="{00000000-0005-0000-0000-0000DE030000}"/>
    <cellStyle name="표준 2 10 20 3" xfId="1960" xr:uid="{00000000-0005-0000-0000-0000DF030000}"/>
    <cellStyle name="표준 2 10 20 30" xfId="41921" xr:uid="{00000000-0005-0000-0000-0000E0030000}"/>
    <cellStyle name="표준 2 10 20 31" xfId="43401" xr:uid="{00000000-0005-0000-0000-0000E1030000}"/>
    <cellStyle name="표준 2 10 20 32" xfId="44881" xr:uid="{00000000-0005-0000-0000-0000E2030000}"/>
    <cellStyle name="표준 2 10 20 33" xfId="46362" xr:uid="{00000000-0005-0000-0000-0000E3030000}"/>
    <cellStyle name="표준 2 10 20 34" xfId="47842" xr:uid="{00000000-0005-0000-0000-0000E4030000}"/>
    <cellStyle name="표준 2 10 20 35" xfId="49322" xr:uid="{00000000-0005-0000-0000-0000E5030000}"/>
    <cellStyle name="표준 2 10 20 36" xfId="50802" xr:uid="{00000000-0005-0000-0000-0000E6030000}"/>
    <cellStyle name="표준 2 10 20 37" xfId="52282" xr:uid="{00000000-0005-0000-0000-0000E7030000}"/>
    <cellStyle name="표준 2 10 20 38" xfId="53762" xr:uid="{00000000-0005-0000-0000-0000E8030000}"/>
    <cellStyle name="표준 2 10 20 39" xfId="55242" xr:uid="{00000000-0005-0000-0000-0000E9030000}"/>
    <cellStyle name="표준 2 10 20 4" xfId="3441" xr:uid="{00000000-0005-0000-0000-0000EA030000}"/>
    <cellStyle name="표준 2 10 20 40" xfId="56722" xr:uid="{00000000-0005-0000-0000-0000EB030000}"/>
    <cellStyle name="표준 2 10 20 41" xfId="58202" xr:uid="{00000000-0005-0000-0000-0000EC030000}"/>
    <cellStyle name="표준 2 10 20 42" xfId="59682" xr:uid="{00000000-0005-0000-0000-0000ED030000}"/>
    <cellStyle name="표준 2 10 20 43" xfId="61162" xr:uid="{00000000-0005-0000-0000-0000EE030000}"/>
    <cellStyle name="표준 2 10 20 5" xfId="4921" xr:uid="{00000000-0005-0000-0000-0000EF030000}"/>
    <cellStyle name="표준 2 10 20 6" xfId="6401" xr:uid="{00000000-0005-0000-0000-0000F0030000}"/>
    <cellStyle name="표준 2 10 20 7" xfId="7881" xr:uid="{00000000-0005-0000-0000-0000F1030000}"/>
    <cellStyle name="표준 2 10 20 8" xfId="9361" xr:uid="{00000000-0005-0000-0000-0000F2030000}"/>
    <cellStyle name="표준 2 10 20 9" xfId="10841" xr:uid="{00000000-0005-0000-0000-0000F3030000}"/>
    <cellStyle name="표준 2 10 21" xfId="1100" xr:uid="{00000000-0005-0000-0000-0000F4030000}"/>
    <cellStyle name="표준 2 10 21 10" xfId="12350" xr:uid="{00000000-0005-0000-0000-0000F5030000}"/>
    <cellStyle name="표준 2 10 21 11" xfId="13830" xr:uid="{00000000-0005-0000-0000-0000F6030000}"/>
    <cellStyle name="표준 2 10 21 12" xfId="15310" xr:uid="{00000000-0005-0000-0000-0000F7030000}"/>
    <cellStyle name="표준 2 10 21 13" xfId="16790" xr:uid="{00000000-0005-0000-0000-0000F8030000}"/>
    <cellStyle name="표준 2 10 21 14" xfId="18270" xr:uid="{00000000-0005-0000-0000-0000F9030000}"/>
    <cellStyle name="표준 2 10 21 15" xfId="19750" xr:uid="{00000000-0005-0000-0000-0000FA030000}"/>
    <cellStyle name="표준 2 10 21 16" xfId="21230" xr:uid="{00000000-0005-0000-0000-0000FB030000}"/>
    <cellStyle name="표준 2 10 21 17" xfId="22710" xr:uid="{00000000-0005-0000-0000-0000FC030000}"/>
    <cellStyle name="표준 2 10 21 18" xfId="24190" xr:uid="{00000000-0005-0000-0000-0000FD030000}"/>
    <cellStyle name="표준 2 10 21 19" xfId="25670" xr:uid="{00000000-0005-0000-0000-0000FE030000}"/>
    <cellStyle name="표준 2 10 21 2" xfId="321" xr:uid="{00000000-0005-0000-0000-0000FF030000}"/>
    <cellStyle name="표준 2 10 21 2 10" xfId="14567" xr:uid="{00000000-0005-0000-0000-000000040000}"/>
    <cellStyle name="표준 2 10 21 2 11" xfId="16047" xr:uid="{00000000-0005-0000-0000-000001040000}"/>
    <cellStyle name="표준 2 10 21 2 12" xfId="17527" xr:uid="{00000000-0005-0000-0000-000002040000}"/>
    <cellStyle name="표준 2 10 21 2 13" xfId="19007" xr:uid="{00000000-0005-0000-0000-000003040000}"/>
    <cellStyle name="표준 2 10 21 2 14" xfId="20487" xr:uid="{00000000-0005-0000-0000-000004040000}"/>
    <cellStyle name="표준 2 10 21 2 15" xfId="21967" xr:uid="{00000000-0005-0000-0000-000005040000}"/>
    <cellStyle name="표준 2 10 21 2 16" xfId="23447" xr:uid="{00000000-0005-0000-0000-000006040000}"/>
    <cellStyle name="표준 2 10 21 2 17" xfId="24927" xr:uid="{00000000-0005-0000-0000-000007040000}"/>
    <cellStyle name="표준 2 10 21 2 18" xfId="26407" xr:uid="{00000000-0005-0000-0000-000008040000}"/>
    <cellStyle name="표준 2 10 21 2 19" xfId="27887" xr:uid="{00000000-0005-0000-0000-000009040000}"/>
    <cellStyle name="표준 2 10 21 2 2" xfId="2726" xr:uid="{00000000-0005-0000-0000-00000A040000}"/>
    <cellStyle name="표준 2 10 21 2 20" xfId="29367" xr:uid="{00000000-0005-0000-0000-00000B040000}"/>
    <cellStyle name="표준 2 10 21 2 21" xfId="30847" xr:uid="{00000000-0005-0000-0000-00000C040000}"/>
    <cellStyle name="표준 2 10 21 2 22" xfId="32327" xr:uid="{00000000-0005-0000-0000-00000D040000}"/>
    <cellStyle name="표준 2 10 21 2 23" xfId="33807" xr:uid="{00000000-0005-0000-0000-00000E040000}"/>
    <cellStyle name="표준 2 10 21 2 24" xfId="35287" xr:uid="{00000000-0005-0000-0000-00000F040000}"/>
    <cellStyle name="표준 2 10 21 2 25" xfId="36767" xr:uid="{00000000-0005-0000-0000-000010040000}"/>
    <cellStyle name="표준 2 10 21 2 26" xfId="38247" xr:uid="{00000000-0005-0000-0000-000011040000}"/>
    <cellStyle name="표준 2 10 21 2 27" xfId="39727" xr:uid="{00000000-0005-0000-0000-000012040000}"/>
    <cellStyle name="표준 2 10 21 2 28" xfId="41207" xr:uid="{00000000-0005-0000-0000-000013040000}"/>
    <cellStyle name="표준 2 10 21 2 29" xfId="42687" xr:uid="{00000000-0005-0000-0000-000014040000}"/>
    <cellStyle name="표준 2 10 21 2 3" xfId="4207" xr:uid="{00000000-0005-0000-0000-000015040000}"/>
    <cellStyle name="표준 2 10 21 2 30" xfId="44167" xr:uid="{00000000-0005-0000-0000-000016040000}"/>
    <cellStyle name="표준 2 10 21 2 31" xfId="45647" xr:uid="{00000000-0005-0000-0000-000017040000}"/>
    <cellStyle name="표준 2 10 21 2 32" xfId="47128" xr:uid="{00000000-0005-0000-0000-000018040000}"/>
    <cellStyle name="표준 2 10 21 2 33" xfId="48608" xr:uid="{00000000-0005-0000-0000-000019040000}"/>
    <cellStyle name="표준 2 10 21 2 34" xfId="50088" xr:uid="{00000000-0005-0000-0000-00001A040000}"/>
    <cellStyle name="표준 2 10 21 2 35" xfId="51568" xr:uid="{00000000-0005-0000-0000-00001B040000}"/>
    <cellStyle name="표준 2 10 21 2 36" xfId="53048" xr:uid="{00000000-0005-0000-0000-00001C040000}"/>
    <cellStyle name="표준 2 10 21 2 37" xfId="54528" xr:uid="{00000000-0005-0000-0000-00001D040000}"/>
    <cellStyle name="표준 2 10 21 2 38" xfId="56008" xr:uid="{00000000-0005-0000-0000-00001E040000}"/>
    <cellStyle name="표준 2 10 21 2 39" xfId="57488" xr:uid="{00000000-0005-0000-0000-00001F040000}"/>
    <cellStyle name="표준 2 10 21 2 4" xfId="5687" xr:uid="{00000000-0005-0000-0000-000020040000}"/>
    <cellStyle name="표준 2 10 21 2 40" xfId="58968" xr:uid="{00000000-0005-0000-0000-000021040000}"/>
    <cellStyle name="표준 2 10 21 2 41" xfId="60448" xr:uid="{00000000-0005-0000-0000-000022040000}"/>
    <cellStyle name="표준 2 10 21 2 42" xfId="61928" xr:uid="{00000000-0005-0000-0000-000023040000}"/>
    <cellStyle name="표준 2 10 21 2 5" xfId="7167" xr:uid="{00000000-0005-0000-0000-000024040000}"/>
    <cellStyle name="표준 2 10 21 2 6" xfId="8647" xr:uid="{00000000-0005-0000-0000-000025040000}"/>
    <cellStyle name="표준 2 10 21 2 7" xfId="10127" xr:uid="{00000000-0005-0000-0000-000026040000}"/>
    <cellStyle name="표준 2 10 21 2 8" xfId="11607" xr:uid="{00000000-0005-0000-0000-000027040000}"/>
    <cellStyle name="표준 2 10 21 2 9" xfId="13087" xr:uid="{00000000-0005-0000-0000-000028040000}"/>
    <cellStyle name="표준 2 10 21 20" xfId="27150" xr:uid="{00000000-0005-0000-0000-000029040000}"/>
    <cellStyle name="표준 2 10 21 21" xfId="28630" xr:uid="{00000000-0005-0000-0000-00002A040000}"/>
    <cellStyle name="표준 2 10 21 22" xfId="30110" xr:uid="{00000000-0005-0000-0000-00002B040000}"/>
    <cellStyle name="표준 2 10 21 23" xfId="31590" xr:uid="{00000000-0005-0000-0000-00002C040000}"/>
    <cellStyle name="표준 2 10 21 24" xfId="33070" xr:uid="{00000000-0005-0000-0000-00002D040000}"/>
    <cellStyle name="표준 2 10 21 25" xfId="34550" xr:uid="{00000000-0005-0000-0000-00002E040000}"/>
    <cellStyle name="표준 2 10 21 26" xfId="36030" xr:uid="{00000000-0005-0000-0000-00002F040000}"/>
    <cellStyle name="표준 2 10 21 27" xfId="37510" xr:uid="{00000000-0005-0000-0000-000030040000}"/>
    <cellStyle name="표준 2 10 21 28" xfId="38990" xr:uid="{00000000-0005-0000-0000-000031040000}"/>
    <cellStyle name="표준 2 10 21 29" xfId="40470" xr:uid="{00000000-0005-0000-0000-000032040000}"/>
    <cellStyle name="표준 2 10 21 3" xfId="1989" xr:uid="{00000000-0005-0000-0000-000033040000}"/>
    <cellStyle name="표준 2 10 21 30" xfId="41950" xr:uid="{00000000-0005-0000-0000-000034040000}"/>
    <cellStyle name="표준 2 10 21 31" xfId="43430" xr:uid="{00000000-0005-0000-0000-000035040000}"/>
    <cellStyle name="표준 2 10 21 32" xfId="44910" xr:uid="{00000000-0005-0000-0000-000036040000}"/>
    <cellStyle name="표준 2 10 21 33" xfId="46391" xr:uid="{00000000-0005-0000-0000-000037040000}"/>
    <cellStyle name="표준 2 10 21 34" xfId="47871" xr:uid="{00000000-0005-0000-0000-000038040000}"/>
    <cellStyle name="표준 2 10 21 35" xfId="49351" xr:uid="{00000000-0005-0000-0000-000039040000}"/>
    <cellStyle name="표준 2 10 21 36" xfId="50831" xr:uid="{00000000-0005-0000-0000-00003A040000}"/>
    <cellStyle name="표준 2 10 21 37" xfId="52311" xr:uid="{00000000-0005-0000-0000-00003B040000}"/>
    <cellStyle name="표준 2 10 21 38" xfId="53791" xr:uid="{00000000-0005-0000-0000-00003C040000}"/>
    <cellStyle name="표준 2 10 21 39" xfId="55271" xr:uid="{00000000-0005-0000-0000-00003D040000}"/>
    <cellStyle name="표준 2 10 21 4" xfId="3470" xr:uid="{00000000-0005-0000-0000-00003E040000}"/>
    <cellStyle name="표준 2 10 21 40" xfId="56751" xr:uid="{00000000-0005-0000-0000-00003F040000}"/>
    <cellStyle name="표준 2 10 21 41" xfId="58231" xr:uid="{00000000-0005-0000-0000-000040040000}"/>
    <cellStyle name="표준 2 10 21 42" xfId="59711" xr:uid="{00000000-0005-0000-0000-000041040000}"/>
    <cellStyle name="표준 2 10 21 43" xfId="61191" xr:uid="{00000000-0005-0000-0000-000042040000}"/>
    <cellStyle name="표준 2 10 21 5" xfId="4950" xr:uid="{00000000-0005-0000-0000-000043040000}"/>
    <cellStyle name="표준 2 10 21 6" xfId="6430" xr:uid="{00000000-0005-0000-0000-000044040000}"/>
    <cellStyle name="표준 2 10 21 7" xfId="7910" xr:uid="{00000000-0005-0000-0000-000045040000}"/>
    <cellStyle name="표준 2 10 21 8" xfId="9390" xr:uid="{00000000-0005-0000-0000-000046040000}"/>
    <cellStyle name="표준 2 10 21 9" xfId="10870" xr:uid="{00000000-0005-0000-0000-000047040000}"/>
    <cellStyle name="표준 2 10 22" xfId="1070" xr:uid="{00000000-0005-0000-0000-000048040000}"/>
    <cellStyle name="표준 2 10 22 10" xfId="12380" xr:uid="{00000000-0005-0000-0000-000049040000}"/>
    <cellStyle name="표준 2 10 22 11" xfId="13860" xr:uid="{00000000-0005-0000-0000-00004A040000}"/>
    <cellStyle name="표준 2 10 22 12" xfId="15340" xr:uid="{00000000-0005-0000-0000-00004B040000}"/>
    <cellStyle name="표준 2 10 22 13" xfId="16820" xr:uid="{00000000-0005-0000-0000-00004C040000}"/>
    <cellStyle name="표준 2 10 22 14" xfId="18300" xr:uid="{00000000-0005-0000-0000-00004D040000}"/>
    <cellStyle name="표준 2 10 22 15" xfId="19780" xr:uid="{00000000-0005-0000-0000-00004E040000}"/>
    <cellStyle name="표준 2 10 22 16" xfId="21260" xr:uid="{00000000-0005-0000-0000-00004F040000}"/>
    <cellStyle name="표준 2 10 22 17" xfId="22740" xr:uid="{00000000-0005-0000-0000-000050040000}"/>
    <cellStyle name="표준 2 10 22 18" xfId="24220" xr:uid="{00000000-0005-0000-0000-000051040000}"/>
    <cellStyle name="표준 2 10 22 19" xfId="25700" xr:uid="{00000000-0005-0000-0000-000052040000}"/>
    <cellStyle name="표준 2 10 22 2" xfId="291" xr:uid="{00000000-0005-0000-0000-000053040000}"/>
    <cellStyle name="표준 2 10 22 2 10" xfId="14597" xr:uid="{00000000-0005-0000-0000-000054040000}"/>
    <cellStyle name="표준 2 10 22 2 11" xfId="16077" xr:uid="{00000000-0005-0000-0000-000055040000}"/>
    <cellStyle name="표준 2 10 22 2 12" xfId="17557" xr:uid="{00000000-0005-0000-0000-000056040000}"/>
    <cellStyle name="표준 2 10 22 2 13" xfId="19037" xr:uid="{00000000-0005-0000-0000-000057040000}"/>
    <cellStyle name="표준 2 10 22 2 14" xfId="20517" xr:uid="{00000000-0005-0000-0000-000058040000}"/>
    <cellStyle name="표준 2 10 22 2 15" xfId="21997" xr:uid="{00000000-0005-0000-0000-000059040000}"/>
    <cellStyle name="표준 2 10 22 2 16" xfId="23477" xr:uid="{00000000-0005-0000-0000-00005A040000}"/>
    <cellStyle name="표준 2 10 22 2 17" xfId="24957" xr:uid="{00000000-0005-0000-0000-00005B040000}"/>
    <cellStyle name="표준 2 10 22 2 18" xfId="26437" xr:uid="{00000000-0005-0000-0000-00005C040000}"/>
    <cellStyle name="표준 2 10 22 2 19" xfId="27917" xr:uid="{00000000-0005-0000-0000-00005D040000}"/>
    <cellStyle name="표준 2 10 22 2 2" xfId="2756" xr:uid="{00000000-0005-0000-0000-00005E040000}"/>
    <cellStyle name="표준 2 10 22 2 20" xfId="29397" xr:uid="{00000000-0005-0000-0000-00005F040000}"/>
    <cellStyle name="표준 2 10 22 2 21" xfId="30877" xr:uid="{00000000-0005-0000-0000-000060040000}"/>
    <cellStyle name="표준 2 10 22 2 22" xfId="32357" xr:uid="{00000000-0005-0000-0000-000061040000}"/>
    <cellStyle name="표준 2 10 22 2 23" xfId="33837" xr:uid="{00000000-0005-0000-0000-000062040000}"/>
    <cellStyle name="표준 2 10 22 2 24" xfId="35317" xr:uid="{00000000-0005-0000-0000-000063040000}"/>
    <cellStyle name="표준 2 10 22 2 25" xfId="36797" xr:uid="{00000000-0005-0000-0000-000064040000}"/>
    <cellStyle name="표준 2 10 22 2 26" xfId="38277" xr:uid="{00000000-0005-0000-0000-000065040000}"/>
    <cellStyle name="표준 2 10 22 2 27" xfId="39757" xr:uid="{00000000-0005-0000-0000-000066040000}"/>
    <cellStyle name="표준 2 10 22 2 28" xfId="41237" xr:uid="{00000000-0005-0000-0000-000067040000}"/>
    <cellStyle name="표준 2 10 22 2 29" xfId="42717" xr:uid="{00000000-0005-0000-0000-000068040000}"/>
    <cellStyle name="표준 2 10 22 2 3" xfId="4237" xr:uid="{00000000-0005-0000-0000-000069040000}"/>
    <cellStyle name="표준 2 10 22 2 30" xfId="44197" xr:uid="{00000000-0005-0000-0000-00006A040000}"/>
    <cellStyle name="표준 2 10 22 2 31" xfId="45677" xr:uid="{00000000-0005-0000-0000-00006B040000}"/>
    <cellStyle name="표준 2 10 22 2 32" xfId="47158" xr:uid="{00000000-0005-0000-0000-00006C040000}"/>
    <cellStyle name="표준 2 10 22 2 33" xfId="48638" xr:uid="{00000000-0005-0000-0000-00006D040000}"/>
    <cellStyle name="표준 2 10 22 2 34" xfId="50118" xr:uid="{00000000-0005-0000-0000-00006E040000}"/>
    <cellStyle name="표준 2 10 22 2 35" xfId="51598" xr:uid="{00000000-0005-0000-0000-00006F040000}"/>
    <cellStyle name="표준 2 10 22 2 36" xfId="53078" xr:uid="{00000000-0005-0000-0000-000070040000}"/>
    <cellStyle name="표준 2 10 22 2 37" xfId="54558" xr:uid="{00000000-0005-0000-0000-000071040000}"/>
    <cellStyle name="표준 2 10 22 2 38" xfId="56038" xr:uid="{00000000-0005-0000-0000-000072040000}"/>
    <cellStyle name="표준 2 10 22 2 39" xfId="57518" xr:uid="{00000000-0005-0000-0000-000073040000}"/>
    <cellStyle name="표준 2 10 22 2 4" xfId="5717" xr:uid="{00000000-0005-0000-0000-000074040000}"/>
    <cellStyle name="표준 2 10 22 2 40" xfId="58998" xr:uid="{00000000-0005-0000-0000-000075040000}"/>
    <cellStyle name="표준 2 10 22 2 41" xfId="60478" xr:uid="{00000000-0005-0000-0000-000076040000}"/>
    <cellStyle name="표준 2 10 22 2 42" xfId="61958" xr:uid="{00000000-0005-0000-0000-000077040000}"/>
    <cellStyle name="표준 2 10 22 2 5" xfId="7197" xr:uid="{00000000-0005-0000-0000-000078040000}"/>
    <cellStyle name="표준 2 10 22 2 6" xfId="8677" xr:uid="{00000000-0005-0000-0000-000079040000}"/>
    <cellStyle name="표준 2 10 22 2 7" xfId="10157" xr:uid="{00000000-0005-0000-0000-00007A040000}"/>
    <cellStyle name="표준 2 10 22 2 8" xfId="11637" xr:uid="{00000000-0005-0000-0000-00007B040000}"/>
    <cellStyle name="표준 2 10 22 2 9" xfId="13117" xr:uid="{00000000-0005-0000-0000-00007C040000}"/>
    <cellStyle name="표준 2 10 22 20" xfId="27180" xr:uid="{00000000-0005-0000-0000-00007D040000}"/>
    <cellStyle name="표준 2 10 22 21" xfId="28660" xr:uid="{00000000-0005-0000-0000-00007E040000}"/>
    <cellStyle name="표준 2 10 22 22" xfId="30140" xr:uid="{00000000-0005-0000-0000-00007F040000}"/>
    <cellStyle name="표준 2 10 22 23" xfId="31620" xr:uid="{00000000-0005-0000-0000-000080040000}"/>
    <cellStyle name="표준 2 10 22 24" xfId="33100" xr:uid="{00000000-0005-0000-0000-000081040000}"/>
    <cellStyle name="표준 2 10 22 25" xfId="34580" xr:uid="{00000000-0005-0000-0000-000082040000}"/>
    <cellStyle name="표준 2 10 22 26" xfId="36060" xr:uid="{00000000-0005-0000-0000-000083040000}"/>
    <cellStyle name="표준 2 10 22 27" xfId="37540" xr:uid="{00000000-0005-0000-0000-000084040000}"/>
    <cellStyle name="표준 2 10 22 28" xfId="39020" xr:uid="{00000000-0005-0000-0000-000085040000}"/>
    <cellStyle name="표준 2 10 22 29" xfId="40500" xr:uid="{00000000-0005-0000-0000-000086040000}"/>
    <cellStyle name="표준 2 10 22 3" xfId="2019" xr:uid="{00000000-0005-0000-0000-000087040000}"/>
    <cellStyle name="표준 2 10 22 30" xfId="41980" xr:uid="{00000000-0005-0000-0000-000088040000}"/>
    <cellStyle name="표준 2 10 22 31" xfId="43460" xr:uid="{00000000-0005-0000-0000-000089040000}"/>
    <cellStyle name="표준 2 10 22 32" xfId="44940" xr:uid="{00000000-0005-0000-0000-00008A040000}"/>
    <cellStyle name="표준 2 10 22 33" xfId="46421" xr:uid="{00000000-0005-0000-0000-00008B040000}"/>
    <cellStyle name="표준 2 10 22 34" xfId="47901" xr:uid="{00000000-0005-0000-0000-00008C040000}"/>
    <cellStyle name="표준 2 10 22 35" xfId="49381" xr:uid="{00000000-0005-0000-0000-00008D040000}"/>
    <cellStyle name="표준 2 10 22 36" xfId="50861" xr:uid="{00000000-0005-0000-0000-00008E040000}"/>
    <cellStyle name="표준 2 10 22 37" xfId="52341" xr:uid="{00000000-0005-0000-0000-00008F040000}"/>
    <cellStyle name="표준 2 10 22 38" xfId="53821" xr:uid="{00000000-0005-0000-0000-000090040000}"/>
    <cellStyle name="표준 2 10 22 39" xfId="55301" xr:uid="{00000000-0005-0000-0000-000091040000}"/>
    <cellStyle name="표준 2 10 22 4" xfId="3500" xr:uid="{00000000-0005-0000-0000-000092040000}"/>
    <cellStyle name="표준 2 10 22 40" xfId="56781" xr:uid="{00000000-0005-0000-0000-000093040000}"/>
    <cellStyle name="표준 2 10 22 41" xfId="58261" xr:uid="{00000000-0005-0000-0000-000094040000}"/>
    <cellStyle name="표준 2 10 22 42" xfId="59741" xr:uid="{00000000-0005-0000-0000-000095040000}"/>
    <cellStyle name="표준 2 10 22 43" xfId="61221" xr:uid="{00000000-0005-0000-0000-000096040000}"/>
    <cellStyle name="표준 2 10 22 5" xfId="4980" xr:uid="{00000000-0005-0000-0000-000097040000}"/>
    <cellStyle name="표준 2 10 22 6" xfId="6460" xr:uid="{00000000-0005-0000-0000-000098040000}"/>
    <cellStyle name="표준 2 10 22 7" xfId="7940" xr:uid="{00000000-0005-0000-0000-000099040000}"/>
    <cellStyle name="표준 2 10 22 8" xfId="9420" xr:uid="{00000000-0005-0000-0000-00009A040000}"/>
    <cellStyle name="표준 2 10 22 9" xfId="10900" xr:uid="{00000000-0005-0000-0000-00009B040000}"/>
    <cellStyle name="표준 2 10 23" xfId="1039" xr:uid="{00000000-0005-0000-0000-00009C040000}"/>
    <cellStyle name="표준 2 10 23 10" xfId="12411" xr:uid="{00000000-0005-0000-0000-00009D040000}"/>
    <cellStyle name="표준 2 10 23 11" xfId="13891" xr:uid="{00000000-0005-0000-0000-00009E040000}"/>
    <cellStyle name="표준 2 10 23 12" xfId="15371" xr:uid="{00000000-0005-0000-0000-00009F040000}"/>
    <cellStyle name="표준 2 10 23 13" xfId="16851" xr:uid="{00000000-0005-0000-0000-0000A0040000}"/>
    <cellStyle name="표준 2 10 23 14" xfId="18331" xr:uid="{00000000-0005-0000-0000-0000A1040000}"/>
    <cellStyle name="표준 2 10 23 15" xfId="19811" xr:uid="{00000000-0005-0000-0000-0000A2040000}"/>
    <cellStyle name="표준 2 10 23 16" xfId="21291" xr:uid="{00000000-0005-0000-0000-0000A3040000}"/>
    <cellStyle name="표준 2 10 23 17" xfId="22771" xr:uid="{00000000-0005-0000-0000-0000A4040000}"/>
    <cellStyle name="표준 2 10 23 18" xfId="24251" xr:uid="{00000000-0005-0000-0000-0000A5040000}"/>
    <cellStyle name="표준 2 10 23 19" xfId="25731" xr:uid="{00000000-0005-0000-0000-0000A6040000}"/>
    <cellStyle name="표준 2 10 23 2" xfId="260" xr:uid="{00000000-0005-0000-0000-0000A7040000}"/>
    <cellStyle name="표준 2 10 23 2 10" xfId="14628" xr:uid="{00000000-0005-0000-0000-0000A8040000}"/>
    <cellStyle name="표준 2 10 23 2 11" xfId="16108" xr:uid="{00000000-0005-0000-0000-0000A9040000}"/>
    <cellStyle name="표준 2 10 23 2 12" xfId="17588" xr:uid="{00000000-0005-0000-0000-0000AA040000}"/>
    <cellStyle name="표준 2 10 23 2 13" xfId="19068" xr:uid="{00000000-0005-0000-0000-0000AB040000}"/>
    <cellStyle name="표준 2 10 23 2 14" xfId="20548" xr:uid="{00000000-0005-0000-0000-0000AC040000}"/>
    <cellStyle name="표준 2 10 23 2 15" xfId="22028" xr:uid="{00000000-0005-0000-0000-0000AD040000}"/>
    <cellStyle name="표준 2 10 23 2 16" xfId="23508" xr:uid="{00000000-0005-0000-0000-0000AE040000}"/>
    <cellStyle name="표준 2 10 23 2 17" xfId="24988" xr:uid="{00000000-0005-0000-0000-0000AF040000}"/>
    <cellStyle name="표준 2 10 23 2 18" xfId="26468" xr:uid="{00000000-0005-0000-0000-0000B0040000}"/>
    <cellStyle name="표준 2 10 23 2 19" xfId="27948" xr:uid="{00000000-0005-0000-0000-0000B1040000}"/>
    <cellStyle name="표준 2 10 23 2 2" xfId="2787" xr:uid="{00000000-0005-0000-0000-0000B2040000}"/>
    <cellStyle name="표준 2 10 23 2 20" xfId="29428" xr:uid="{00000000-0005-0000-0000-0000B3040000}"/>
    <cellStyle name="표준 2 10 23 2 21" xfId="30908" xr:uid="{00000000-0005-0000-0000-0000B4040000}"/>
    <cellStyle name="표준 2 10 23 2 22" xfId="32388" xr:uid="{00000000-0005-0000-0000-0000B5040000}"/>
    <cellStyle name="표준 2 10 23 2 23" xfId="33868" xr:uid="{00000000-0005-0000-0000-0000B6040000}"/>
    <cellStyle name="표준 2 10 23 2 24" xfId="35348" xr:uid="{00000000-0005-0000-0000-0000B7040000}"/>
    <cellStyle name="표준 2 10 23 2 25" xfId="36828" xr:uid="{00000000-0005-0000-0000-0000B8040000}"/>
    <cellStyle name="표준 2 10 23 2 26" xfId="38308" xr:uid="{00000000-0005-0000-0000-0000B9040000}"/>
    <cellStyle name="표준 2 10 23 2 27" xfId="39788" xr:uid="{00000000-0005-0000-0000-0000BA040000}"/>
    <cellStyle name="표준 2 10 23 2 28" xfId="41268" xr:uid="{00000000-0005-0000-0000-0000BB040000}"/>
    <cellStyle name="표준 2 10 23 2 29" xfId="42748" xr:uid="{00000000-0005-0000-0000-0000BC040000}"/>
    <cellStyle name="표준 2 10 23 2 3" xfId="4268" xr:uid="{00000000-0005-0000-0000-0000BD040000}"/>
    <cellStyle name="표준 2 10 23 2 30" xfId="44228" xr:uid="{00000000-0005-0000-0000-0000BE040000}"/>
    <cellStyle name="표준 2 10 23 2 31" xfId="45708" xr:uid="{00000000-0005-0000-0000-0000BF040000}"/>
    <cellStyle name="표준 2 10 23 2 32" xfId="47189" xr:uid="{00000000-0005-0000-0000-0000C0040000}"/>
    <cellStyle name="표준 2 10 23 2 33" xfId="48669" xr:uid="{00000000-0005-0000-0000-0000C1040000}"/>
    <cellStyle name="표준 2 10 23 2 34" xfId="50149" xr:uid="{00000000-0005-0000-0000-0000C2040000}"/>
    <cellStyle name="표준 2 10 23 2 35" xfId="51629" xr:uid="{00000000-0005-0000-0000-0000C3040000}"/>
    <cellStyle name="표준 2 10 23 2 36" xfId="53109" xr:uid="{00000000-0005-0000-0000-0000C4040000}"/>
    <cellStyle name="표준 2 10 23 2 37" xfId="54589" xr:uid="{00000000-0005-0000-0000-0000C5040000}"/>
    <cellStyle name="표준 2 10 23 2 38" xfId="56069" xr:uid="{00000000-0005-0000-0000-0000C6040000}"/>
    <cellStyle name="표준 2 10 23 2 39" xfId="57549" xr:uid="{00000000-0005-0000-0000-0000C7040000}"/>
    <cellStyle name="표준 2 10 23 2 4" xfId="5748" xr:uid="{00000000-0005-0000-0000-0000C8040000}"/>
    <cellStyle name="표준 2 10 23 2 40" xfId="59029" xr:uid="{00000000-0005-0000-0000-0000C9040000}"/>
    <cellStyle name="표준 2 10 23 2 41" xfId="60509" xr:uid="{00000000-0005-0000-0000-0000CA040000}"/>
    <cellStyle name="표준 2 10 23 2 42" xfId="61989" xr:uid="{00000000-0005-0000-0000-0000CB040000}"/>
    <cellStyle name="표준 2 10 23 2 5" xfId="7228" xr:uid="{00000000-0005-0000-0000-0000CC040000}"/>
    <cellStyle name="표준 2 10 23 2 6" xfId="8708" xr:uid="{00000000-0005-0000-0000-0000CD040000}"/>
    <cellStyle name="표준 2 10 23 2 7" xfId="10188" xr:uid="{00000000-0005-0000-0000-0000CE040000}"/>
    <cellStyle name="표준 2 10 23 2 8" xfId="11668" xr:uid="{00000000-0005-0000-0000-0000CF040000}"/>
    <cellStyle name="표준 2 10 23 2 9" xfId="13148" xr:uid="{00000000-0005-0000-0000-0000D0040000}"/>
    <cellStyle name="표준 2 10 23 20" xfId="27211" xr:uid="{00000000-0005-0000-0000-0000D1040000}"/>
    <cellStyle name="표준 2 10 23 21" xfId="28691" xr:uid="{00000000-0005-0000-0000-0000D2040000}"/>
    <cellStyle name="표준 2 10 23 22" xfId="30171" xr:uid="{00000000-0005-0000-0000-0000D3040000}"/>
    <cellStyle name="표준 2 10 23 23" xfId="31651" xr:uid="{00000000-0005-0000-0000-0000D4040000}"/>
    <cellStyle name="표준 2 10 23 24" xfId="33131" xr:uid="{00000000-0005-0000-0000-0000D5040000}"/>
    <cellStyle name="표준 2 10 23 25" xfId="34611" xr:uid="{00000000-0005-0000-0000-0000D6040000}"/>
    <cellStyle name="표준 2 10 23 26" xfId="36091" xr:uid="{00000000-0005-0000-0000-0000D7040000}"/>
    <cellStyle name="표준 2 10 23 27" xfId="37571" xr:uid="{00000000-0005-0000-0000-0000D8040000}"/>
    <cellStyle name="표준 2 10 23 28" xfId="39051" xr:uid="{00000000-0005-0000-0000-0000D9040000}"/>
    <cellStyle name="표준 2 10 23 29" xfId="40531" xr:uid="{00000000-0005-0000-0000-0000DA040000}"/>
    <cellStyle name="표준 2 10 23 3" xfId="2050" xr:uid="{00000000-0005-0000-0000-0000DB040000}"/>
    <cellStyle name="표준 2 10 23 30" xfId="42011" xr:uid="{00000000-0005-0000-0000-0000DC040000}"/>
    <cellStyle name="표준 2 10 23 31" xfId="43491" xr:uid="{00000000-0005-0000-0000-0000DD040000}"/>
    <cellStyle name="표준 2 10 23 32" xfId="44971" xr:uid="{00000000-0005-0000-0000-0000DE040000}"/>
    <cellStyle name="표준 2 10 23 33" xfId="46452" xr:uid="{00000000-0005-0000-0000-0000DF040000}"/>
    <cellStyle name="표준 2 10 23 34" xfId="47932" xr:uid="{00000000-0005-0000-0000-0000E0040000}"/>
    <cellStyle name="표준 2 10 23 35" xfId="49412" xr:uid="{00000000-0005-0000-0000-0000E1040000}"/>
    <cellStyle name="표준 2 10 23 36" xfId="50892" xr:uid="{00000000-0005-0000-0000-0000E2040000}"/>
    <cellStyle name="표준 2 10 23 37" xfId="52372" xr:uid="{00000000-0005-0000-0000-0000E3040000}"/>
    <cellStyle name="표준 2 10 23 38" xfId="53852" xr:uid="{00000000-0005-0000-0000-0000E4040000}"/>
    <cellStyle name="표준 2 10 23 39" xfId="55332" xr:uid="{00000000-0005-0000-0000-0000E5040000}"/>
    <cellStyle name="표준 2 10 23 4" xfId="3531" xr:uid="{00000000-0005-0000-0000-0000E6040000}"/>
    <cellStyle name="표준 2 10 23 40" xfId="56812" xr:uid="{00000000-0005-0000-0000-0000E7040000}"/>
    <cellStyle name="표준 2 10 23 41" xfId="58292" xr:uid="{00000000-0005-0000-0000-0000E8040000}"/>
    <cellStyle name="표준 2 10 23 42" xfId="59772" xr:uid="{00000000-0005-0000-0000-0000E9040000}"/>
    <cellStyle name="표준 2 10 23 43" xfId="61252" xr:uid="{00000000-0005-0000-0000-0000EA040000}"/>
    <cellStyle name="표준 2 10 23 5" xfId="5011" xr:uid="{00000000-0005-0000-0000-0000EB040000}"/>
    <cellStyle name="표준 2 10 23 6" xfId="6491" xr:uid="{00000000-0005-0000-0000-0000EC040000}"/>
    <cellStyle name="표준 2 10 23 7" xfId="7971" xr:uid="{00000000-0005-0000-0000-0000ED040000}"/>
    <cellStyle name="표준 2 10 23 8" xfId="9451" xr:uid="{00000000-0005-0000-0000-0000EE040000}"/>
    <cellStyle name="표준 2 10 23 9" xfId="10931" xr:uid="{00000000-0005-0000-0000-0000EF040000}"/>
    <cellStyle name="표준 2 10 24" xfId="1007" xr:uid="{00000000-0005-0000-0000-0000F0040000}"/>
    <cellStyle name="표준 2 10 24 10" xfId="12443" xr:uid="{00000000-0005-0000-0000-0000F1040000}"/>
    <cellStyle name="표준 2 10 24 11" xfId="13923" xr:uid="{00000000-0005-0000-0000-0000F2040000}"/>
    <cellStyle name="표준 2 10 24 12" xfId="15403" xr:uid="{00000000-0005-0000-0000-0000F3040000}"/>
    <cellStyle name="표준 2 10 24 13" xfId="16883" xr:uid="{00000000-0005-0000-0000-0000F4040000}"/>
    <cellStyle name="표준 2 10 24 14" xfId="18363" xr:uid="{00000000-0005-0000-0000-0000F5040000}"/>
    <cellStyle name="표준 2 10 24 15" xfId="19843" xr:uid="{00000000-0005-0000-0000-0000F6040000}"/>
    <cellStyle name="표준 2 10 24 16" xfId="21323" xr:uid="{00000000-0005-0000-0000-0000F7040000}"/>
    <cellStyle name="표준 2 10 24 17" xfId="22803" xr:uid="{00000000-0005-0000-0000-0000F8040000}"/>
    <cellStyle name="표준 2 10 24 18" xfId="24283" xr:uid="{00000000-0005-0000-0000-0000F9040000}"/>
    <cellStyle name="표준 2 10 24 19" xfId="25763" xr:uid="{00000000-0005-0000-0000-0000FA040000}"/>
    <cellStyle name="표준 2 10 24 2" xfId="228" xr:uid="{00000000-0005-0000-0000-0000FB040000}"/>
    <cellStyle name="표준 2 10 24 2 10" xfId="14660" xr:uid="{00000000-0005-0000-0000-0000FC040000}"/>
    <cellStyle name="표준 2 10 24 2 11" xfId="16140" xr:uid="{00000000-0005-0000-0000-0000FD040000}"/>
    <cellStyle name="표준 2 10 24 2 12" xfId="17620" xr:uid="{00000000-0005-0000-0000-0000FE040000}"/>
    <cellStyle name="표준 2 10 24 2 13" xfId="19100" xr:uid="{00000000-0005-0000-0000-0000FF040000}"/>
    <cellStyle name="표준 2 10 24 2 14" xfId="20580" xr:uid="{00000000-0005-0000-0000-000000050000}"/>
    <cellStyle name="표준 2 10 24 2 15" xfId="22060" xr:uid="{00000000-0005-0000-0000-000001050000}"/>
    <cellStyle name="표준 2 10 24 2 16" xfId="23540" xr:uid="{00000000-0005-0000-0000-000002050000}"/>
    <cellStyle name="표준 2 10 24 2 17" xfId="25020" xr:uid="{00000000-0005-0000-0000-000003050000}"/>
    <cellStyle name="표준 2 10 24 2 18" xfId="26500" xr:uid="{00000000-0005-0000-0000-000004050000}"/>
    <cellStyle name="표준 2 10 24 2 19" xfId="27980" xr:uid="{00000000-0005-0000-0000-000005050000}"/>
    <cellStyle name="표준 2 10 24 2 2" xfId="2819" xr:uid="{00000000-0005-0000-0000-000006050000}"/>
    <cellStyle name="표준 2 10 24 2 20" xfId="29460" xr:uid="{00000000-0005-0000-0000-000007050000}"/>
    <cellStyle name="표준 2 10 24 2 21" xfId="30940" xr:uid="{00000000-0005-0000-0000-000008050000}"/>
    <cellStyle name="표준 2 10 24 2 22" xfId="32420" xr:uid="{00000000-0005-0000-0000-000009050000}"/>
    <cellStyle name="표준 2 10 24 2 23" xfId="33900" xr:uid="{00000000-0005-0000-0000-00000A050000}"/>
    <cellStyle name="표준 2 10 24 2 24" xfId="35380" xr:uid="{00000000-0005-0000-0000-00000B050000}"/>
    <cellStyle name="표준 2 10 24 2 25" xfId="36860" xr:uid="{00000000-0005-0000-0000-00000C050000}"/>
    <cellStyle name="표준 2 10 24 2 26" xfId="38340" xr:uid="{00000000-0005-0000-0000-00000D050000}"/>
    <cellStyle name="표준 2 10 24 2 27" xfId="39820" xr:uid="{00000000-0005-0000-0000-00000E050000}"/>
    <cellStyle name="표준 2 10 24 2 28" xfId="41300" xr:uid="{00000000-0005-0000-0000-00000F050000}"/>
    <cellStyle name="표준 2 10 24 2 29" xfId="42780" xr:uid="{00000000-0005-0000-0000-000010050000}"/>
    <cellStyle name="표준 2 10 24 2 3" xfId="4300" xr:uid="{00000000-0005-0000-0000-000011050000}"/>
    <cellStyle name="표준 2 10 24 2 30" xfId="44260" xr:uid="{00000000-0005-0000-0000-000012050000}"/>
    <cellStyle name="표준 2 10 24 2 31" xfId="45740" xr:uid="{00000000-0005-0000-0000-000013050000}"/>
    <cellStyle name="표준 2 10 24 2 32" xfId="47221" xr:uid="{00000000-0005-0000-0000-000014050000}"/>
    <cellStyle name="표준 2 10 24 2 33" xfId="48701" xr:uid="{00000000-0005-0000-0000-000015050000}"/>
    <cellStyle name="표준 2 10 24 2 34" xfId="50181" xr:uid="{00000000-0005-0000-0000-000016050000}"/>
    <cellStyle name="표준 2 10 24 2 35" xfId="51661" xr:uid="{00000000-0005-0000-0000-000017050000}"/>
    <cellStyle name="표준 2 10 24 2 36" xfId="53141" xr:uid="{00000000-0005-0000-0000-000018050000}"/>
    <cellStyle name="표준 2 10 24 2 37" xfId="54621" xr:uid="{00000000-0005-0000-0000-000019050000}"/>
    <cellStyle name="표준 2 10 24 2 38" xfId="56101" xr:uid="{00000000-0005-0000-0000-00001A050000}"/>
    <cellStyle name="표준 2 10 24 2 39" xfId="57581" xr:uid="{00000000-0005-0000-0000-00001B050000}"/>
    <cellStyle name="표준 2 10 24 2 4" xfId="5780" xr:uid="{00000000-0005-0000-0000-00001C050000}"/>
    <cellStyle name="표준 2 10 24 2 40" xfId="59061" xr:uid="{00000000-0005-0000-0000-00001D050000}"/>
    <cellStyle name="표준 2 10 24 2 41" xfId="60541" xr:uid="{00000000-0005-0000-0000-00001E050000}"/>
    <cellStyle name="표준 2 10 24 2 42" xfId="62021" xr:uid="{00000000-0005-0000-0000-00001F050000}"/>
    <cellStyle name="표준 2 10 24 2 5" xfId="7260" xr:uid="{00000000-0005-0000-0000-000020050000}"/>
    <cellStyle name="표준 2 10 24 2 6" xfId="8740" xr:uid="{00000000-0005-0000-0000-000021050000}"/>
    <cellStyle name="표준 2 10 24 2 7" xfId="10220" xr:uid="{00000000-0005-0000-0000-000022050000}"/>
    <cellStyle name="표준 2 10 24 2 8" xfId="11700" xr:uid="{00000000-0005-0000-0000-000023050000}"/>
    <cellStyle name="표준 2 10 24 2 9" xfId="13180" xr:uid="{00000000-0005-0000-0000-000024050000}"/>
    <cellStyle name="표준 2 10 24 20" xfId="27243" xr:uid="{00000000-0005-0000-0000-000025050000}"/>
    <cellStyle name="표준 2 10 24 21" xfId="28723" xr:uid="{00000000-0005-0000-0000-000026050000}"/>
    <cellStyle name="표준 2 10 24 22" xfId="30203" xr:uid="{00000000-0005-0000-0000-000027050000}"/>
    <cellStyle name="표준 2 10 24 23" xfId="31683" xr:uid="{00000000-0005-0000-0000-000028050000}"/>
    <cellStyle name="표준 2 10 24 24" xfId="33163" xr:uid="{00000000-0005-0000-0000-000029050000}"/>
    <cellStyle name="표준 2 10 24 25" xfId="34643" xr:uid="{00000000-0005-0000-0000-00002A050000}"/>
    <cellStyle name="표준 2 10 24 26" xfId="36123" xr:uid="{00000000-0005-0000-0000-00002B050000}"/>
    <cellStyle name="표준 2 10 24 27" xfId="37603" xr:uid="{00000000-0005-0000-0000-00002C050000}"/>
    <cellStyle name="표준 2 10 24 28" xfId="39083" xr:uid="{00000000-0005-0000-0000-00002D050000}"/>
    <cellStyle name="표준 2 10 24 29" xfId="40563" xr:uid="{00000000-0005-0000-0000-00002E050000}"/>
    <cellStyle name="표준 2 10 24 3" xfId="2082" xr:uid="{00000000-0005-0000-0000-00002F050000}"/>
    <cellStyle name="표준 2 10 24 30" xfId="42043" xr:uid="{00000000-0005-0000-0000-000030050000}"/>
    <cellStyle name="표준 2 10 24 31" xfId="43523" xr:uid="{00000000-0005-0000-0000-000031050000}"/>
    <cellStyle name="표준 2 10 24 32" xfId="45003" xr:uid="{00000000-0005-0000-0000-000032050000}"/>
    <cellStyle name="표준 2 10 24 33" xfId="46484" xr:uid="{00000000-0005-0000-0000-000033050000}"/>
    <cellStyle name="표준 2 10 24 34" xfId="47964" xr:uid="{00000000-0005-0000-0000-000034050000}"/>
    <cellStyle name="표준 2 10 24 35" xfId="49444" xr:uid="{00000000-0005-0000-0000-000035050000}"/>
    <cellStyle name="표준 2 10 24 36" xfId="50924" xr:uid="{00000000-0005-0000-0000-000036050000}"/>
    <cellStyle name="표준 2 10 24 37" xfId="52404" xr:uid="{00000000-0005-0000-0000-000037050000}"/>
    <cellStyle name="표준 2 10 24 38" xfId="53884" xr:uid="{00000000-0005-0000-0000-000038050000}"/>
    <cellStyle name="표준 2 10 24 39" xfId="55364" xr:uid="{00000000-0005-0000-0000-000039050000}"/>
    <cellStyle name="표준 2 10 24 4" xfId="3563" xr:uid="{00000000-0005-0000-0000-00003A050000}"/>
    <cellStyle name="표준 2 10 24 40" xfId="56844" xr:uid="{00000000-0005-0000-0000-00003B050000}"/>
    <cellStyle name="표준 2 10 24 41" xfId="58324" xr:uid="{00000000-0005-0000-0000-00003C050000}"/>
    <cellStyle name="표준 2 10 24 42" xfId="59804" xr:uid="{00000000-0005-0000-0000-00003D050000}"/>
    <cellStyle name="표준 2 10 24 43" xfId="61284" xr:uid="{00000000-0005-0000-0000-00003E050000}"/>
    <cellStyle name="표준 2 10 24 5" xfId="5043" xr:uid="{00000000-0005-0000-0000-00003F050000}"/>
    <cellStyle name="표준 2 10 24 6" xfId="6523" xr:uid="{00000000-0005-0000-0000-000040050000}"/>
    <cellStyle name="표준 2 10 24 7" xfId="8003" xr:uid="{00000000-0005-0000-0000-000041050000}"/>
    <cellStyle name="표준 2 10 24 8" xfId="9483" xr:uid="{00000000-0005-0000-0000-000042050000}"/>
    <cellStyle name="표준 2 10 24 9" xfId="10963" xr:uid="{00000000-0005-0000-0000-000043050000}"/>
    <cellStyle name="표준 2 10 25" xfId="974" xr:uid="{00000000-0005-0000-0000-000044050000}"/>
    <cellStyle name="표준 2 10 25 10" xfId="12476" xr:uid="{00000000-0005-0000-0000-000045050000}"/>
    <cellStyle name="표준 2 10 25 11" xfId="13956" xr:uid="{00000000-0005-0000-0000-000046050000}"/>
    <cellStyle name="표준 2 10 25 12" xfId="15436" xr:uid="{00000000-0005-0000-0000-000047050000}"/>
    <cellStyle name="표준 2 10 25 13" xfId="16916" xr:uid="{00000000-0005-0000-0000-000048050000}"/>
    <cellStyle name="표준 2 10 25 14" xfId="18396" xr:uid="{00000000-0005-0000-0000-000049050000}"/>
    <cellStyle name="표준 2 10 25 15" xfId="19876" xr:uid="{00000000-0005-0000-0000-00004A050000}"/>
    <cellStyle name="표준 2 10 25 16" xfId="21356" xr:uid="{00000000-0005-0000-0000-00004B050000}"/>
    <cellStyle name="표준 2 10 25 17" xfId="22836" xr:uid="{00000000-0005-0000-0000-00004C050000}"/>
    <cellStyle name="표준 2 10 25 18" xfId="24316" xr:uid="{00000000-0005-0000-0000-00004D050000}"/>
    <cellStyle name="표준 2 10 25 19" xfId="25796" xr:uid="{00000000-0005-0000-0000-00004E050000}"/>
    <cellStyle name="표준 2 10 25 2" xfId="195" xr:uid="{00000000-0005-0000-0000-00004F050000}"/>
    <cellStyle name="표준 2 10 25 2 10" xfId="14693" xr:uid="{00000000-0005-0000-0000-000050050000}"/>
    <cellStyle name="표준 2 10 25 2 11" xfId="16173" xr:uid="{00000000-0005-0000-0000-000051050000}"/>
    <cellStyle name="표준 2 10 25 2 12" xfId="17653" xr:uid="{00000000-0005-0000-0000-000052050000}"/>
    <cellStyle name="표준 2 10 25 2 13" xfId="19133" xr:uid="{00000000-0005-0000-0000-000053050000}"/>
    <cellStyle name="표준 2 10 25 2 14" xfId="20613" xr:uid="{00000000-0005-0000-0000-000054050000}"/>
    <cellStyle name="표준 2 10 25 2 15" xfId="22093" xr:uid="{00000000-0005-0000-0000-000055050000}"/>
    <cellStyle name="표준 2 10 25 2 16" xfId="23573" xr:uid="{00000000-0005-0000-0000-000056050000}"/>
    <cellStyle name="표준 2 10 25 2 17" xfId="25053" xr:uid="{00000000-0005-0000-0000-000057050000}"/>
    <cellStyle name="표준 2 10 25 2 18" xfId="26533" xr:uid="{00000000-0005-0000-0000-000058050000}"/>
    <cellStyle name="표준 2 10 25 2 19" xfId="28013" xr:uid="{00000000-0005-0000-0000-000059050000}"/>
    <cellStyle name="표준 2 10 25 2 2" xfId="2852" xr:uid="{00000000-0005-0000-0000-00005A050000}"/>
    <cellStyle name="표준 2 10 25 2 20" xfId="29493" xr:uid="{00000000-0005-0000-0000-00005B050000}"/>
    <cellStyle name="표준 2 10 25 2 21" xfId="30973" xr:uid="{00000000-0005-0000-0000-00005C050000}"/>
    <cellStyle name="표준 2 10 25 2 22" xfId="32453" xr:uid="{00000000-0005-0000-0000-00005D050000}"/>
    <cellStyle name="표준 2 10 25 2 23" xfId="33933" xr:uid="{00000000-0005-0000-0000-00005E050000}"/>
    <cellStyle name="표준 2 10 25 2 24" xfId="35413" xr:uid="{00000000-0005-0000-0000-00005F050000}"/>
    <cellStyle name="표준 2 10 25 2 25" xfId="36893" xr:uid="{00000000-0005-0000-0000-000060050000}"/>
    <cellStyle name="표준 2 10 25 2 26" xfId="38373" xr:uid="{00000000-0005-0000-0000-000061050000}"/>
    <cellStyle name="표준 2 10 25 2 27" xfId="39853" xr:uid="{00000000-0005-0000-0000-000062050000}"/>
    <cellStyle name="표준 2 10 25 2 28" xfId="41333" xr:uid="{00000000-0005-0000-0000-000063050000}"/>
    <cellStyle name="표준 2 10 25 2 29" xfId="42813" xr:uid="{00000000-0005-0000-0000-000064050000}"/>
    <cellStyle name="표준 2 10 25 2 3" xfId="4333" xr:uid="{00000000-0005-0000-0000-000065050000}"/>
    <cellStyle name="표준 2 10 25 2 30" xfId="44293" xr:uid="{00000000-0005-0000-0000-000066050000}"/>
    <cellStyle name="표준 2 10 25 2 31" xfId="45773" xr:uid="{00000000-0005-0000-0000-000067050000}"/>
    <cellStyle name="표준 2 10 25 2 32" xfId="47254" xr:uid="{00000000-0005-0000-0000-000068050000}"/>
    <cellStyle name="표준 2 10 25 2 33" xfId="48734" xr:uid="{00000000-0005-0000-0000-000069050000}"/>
    <cellStyle name="표준 2 10 25 2 34" xfId="50214" xr:uid="{00000000-0005-0000-0000-00006A050000}"/>
    <cellStyle name="표준 2 10 25 2 35" xfId="51694" xr:uid="{00000000-0005-0000-0000-00006B050000}"/>
    <cellStyle name="표준 2 10 25 2 36" xfId="53174" xr:uid="{00000000-0005-0000-0000-00006C050000}"/>
    <cellStyle name="표준 2 10 25 2 37" xfId="54654" xr:uid="{00000000-0005-0000-0000-00006D050000}"/>
    <cellStyle name="표준 2 10 25 2 38" xfId="56134" xr:uid="{00000000-0005-0000-0000-00006E050000}"/>
    <cellStyle name="표준 2 10 25 2 39" xfId="57614" xr:uid="{00000000-0005-0000-0000-00006F050000}"/>
    <cellStyle name="표준 2 10 25 2 4" xfId="5813" xr:uid="{00000000-0005-0000-0000-000070050000}"/>
    <cellStyle name="표준 2 10 25 2 40" xfId="59094" xr:uid="{00000000-0005-0000-0000-000071050000}"/>
    <cellStyle name="표준 2 10 25 2 41" xfId="60574" xr:uid="{00000000-0005-0000-0000-000072050000}"/>
    <cellStyle name="표준 2 10 25 2 42" xfId="62054" xr:uid="{00000000-0005-0000-0000-000073050000}"/>
    <cellStyle name="표준 2 10 25 2 5" xfId="7293" xr:uid="{00000000-0005-0000-0000-000074050000}"/>
    <cellStyle name="표준 2 10 25 2 6" xfId="8773" xr:uid="{00000000-0005-0000-0000-000075050000}"/>
    <cellStyle name="표준 2 10 25 2 7" xfId="10253" xr:uid="{00000000-0005-0000-0000-000076050000}"/>
    <cellStyle name="표준 2 10 25 2 8" xfId="11733" xr:uid="{00000000-0005-0000-0000-000077050000}"/>
    <cellStyle name="표준 2 10 25 2 9" xfId="13213" xr:uid="{00000000-0005-0000-0000-000078050000}"/>
    <cellStyle name="표준 2 10 25 20" xfId="27276" xr:uid="{00000000-0005-0000-0000-000079050000}"/>
    <cellStyle name="표준 2 10 25 21" xfId="28756" xr:uid="{00000000-0005-0000-0000-00007A050000}"/>
    <cellStyle name="표준 2 10 25 22" xfId="30236" xr:uid="{00000000-0005-0000-0000-00007B050000}"/>
    <cellStyle name="표준 2 10 25 23" xfId="31716" xr:uid="{00000000-0005-0000-0000-00007C050000}"/>
    <cellStyle name="표준 2 10 25 24" xfId="33196" xr:uid="{00000000-0005-0000-0000-00007D050000}"/>
    <cellStyle name="표준 2 10 25 25" xfId="34676" xr:uid="{00000000-0005-0000-0000-00007E050000}"/>
    <cellStyle name="표준 2 10 25 26" xfId="36156" xr:uid="{00000000-0005-0000-0000-00007F050000}"/>
    <cellStyle name="표준 2 10 25 27" xfId="37636" xr:uid="{00000000-0005-0000-0000-000080050000}"/>
    <cellStyle name="표준 2 10 25 28" xfId="39116" xr:uid="{00000000-0005-0000-0000-000081050000}"/>
    <cellStyle name="표준 2 10 25 29" xfId="40596" xr:uid="{00000000-0005-0000-0000-000082050000}"/>
    <cellStyle name="표준 2 10 25 3" xfId="2115" xr:uid="{00000000-0005-0000-0000-000083050000}"/>
    <cellStyle name="표준 2 10 25 30" xfId="42076" xr:uid="{00000000-0005-0000-0000-000084050000}"/>
    <cellStyle name="표준 2 10 25 31" xfId="43556" xr:uid="{00000000-0005-0000-0000-000085050000}"/>
    <cellStyle name="표준 2 10 25 32" xfId="45036" xr:uid="{00000000-0005-0000-0000-000086050000}"/>
    <cellStyle name="표준 2 10 25 33" xfId="46517" xr:uid="{00000000-0005-0000-0000-000087050000}"/>
    <cellStyle name="표준 2 10 25 34" xfId="47997" xr:uid="{00000000-0005-0000-0000-000088050000}"/>
    <cellStyle name="표준 2 10 25 35" xfId="49477" xr:uid="{00000000-0005-0000-0000-000089050000}"/>
    <cellStyle name="표준 2 10 25 36" xfId="50957" xr:uid="{00000000-0005-0000-0000-00008A050000}"/>
    <cellStyle name="표준 2 10 25 37" xfId="52437" xr:uid="{00000000-0005-0000-0000-00008B050000}"/>
    <cellStyle name="표준 2 10 25 38" xfId="53917" xr:uid="{00000000-0005-0000-0000-00008C050000}"/>
    <cellStyle name="표준 2 10 25 39" xfId="55397" xr:uid="{00000000-0005-0000-0000-00008D050000}"/>
    <cellStyle name="표준 2 10 25 4" xfId="3596" xr:uid="{00000000-0005-0000-0000-00008E050000}"/>
    <cellStyle name="표준 2 10 25 40" xfId="56877" xr:uid="{00000000-0005-0000-0000-00008F050000}"/>
    <cellStyle name="표준 2 10 25 41" xfId="58357" xr:uid="{00000000-0005-0000-0000-000090050000}"/>
    <cellStyle name="표준 2 10 25 42" xfId="59837" xr:uid="{00000000-0005-0000-0000-000091050000}"/>
    <cellStyle name="표준 2 10 25 43" xfId="61317" xr:uid="{00000000-0005-0000-0000-000092050000}"/>
    <cellStyle name="표준 2 10 25 5" xfId="5076" xr:uid="{00000000-0005-0000-0000-000093050000}"/>
    <cellStyle name="표준 2 10 25 6" xfId="6556" xr:uid="{00000000-0005-0000-0000-000094050000}"/>
    <cellStyle name="표준 2 10 25 7" xfId="8036" xr:uid="{00000000-0005-0000-0000-000095050000}"/>
    <cellStyle name="표준 2 10 25 8" xfId="9516" xr:uid="{00000000-0005-0000-0000-000096050000}"/>
    <cellStyle name="표준 2 10 25 9" xfId="10996" xr:uid="{00000000-0005-0000-0000-000097050000}"/>
    <cellStyle name="표준 2 10 26" xfId="941" xr:uid="{00000000-0005-0000-0000-000098050000}"/>
    <cellStyle name="표준 2 10 26 10" xfId="12509" xr:uid="{00000000-0005-0000-0000-000099050000}"/>
    <cellStyle name="표준 2 10 26 11" xfId="13989" xr:uid="{00000000-0005-0000-0000-00009A050000}"/>
    <cellStyle name="표준 2 10 26 12" xfId="15469" xr:uid="{00000000-0005-0000-0000-00009B050000}"/>
    <cellStyle name="표준 2 10 26 13" xfId="16949" xr:uid="{00000000-0005-0000-0000-00009C050000}"/>
    <cellStyle name="표준 2 10 26 14" xfId="18429" xr:uid="{00000000-0005-0000-0000-00009D050000}"/>
    <cellStyle name="표준 2 10 26 15" xfId="19909" xr:uid="{00000000-0005-0000-0000-00009E050000}"/>
    <cellStyle name="표준 2 10 26 16" xfId="21389" xr:uid="{00000000-0005-0000-0000-00009F050000}"/>
    <cellStyle name="표준 2 10 26 17" xfId="22869" xr:uid="{00000000-0005-0000-0000-0000A0050000}"/>
    <cellStyle name="표준 2 10 26 18" xfId="24349" xr:uid="{00000000-0005-0000-0000-0000A1050000}"/>
    <cellStyle name="표준 2 10 26 19" xfId="25829" xr:uid="{00000000-0005-0000-0000-0000A2050000}"/>
    <cellStyle name="표준 2 10 26 2" xfId="162" xr:uid="{00000000-0005-0000-0000-0000A3050000}"/>
    <cellStyle name="표준 2 10 26 2 10" xfId="14726" xr:uid="{00000000-0005-0000-0000-0000A4050000}"/>
    <cellStyle name="표준 2 10 26 2 11" xfId="16206" xr:uid="{00000000-0005-0000-0000-0000A5050000}"/>
    <cellStyle name="표준 2 10 26 2 12" xfId="17686" xr:uid="{00000000-0005-0000-0000-0000A6050000}"/>
    <cellStyle name="표준 2 10 26 2 13" xfId="19166" xr:uid="{00000000-0005-0000-0000-0000A7050000}"/>
    <cellStyle name="표준 2 10 26 2 14" xfId="20646" xr:uid="{00000000-0005-0000-0000-0000A8050000}"/>
    <cellStyle name="표준 2 10 26 2 15" xfId="22126" xr:uid="{00000000-0005-0000-0000-0000A9050000}"/>
    <cellStyle name="표준 2 10 26 2 16" xfId="23606" xr:uid="{00000000-0005-0000-0000-0000AA050000}"/>
    <cellStyle name="표준 2 10 26 2 17" xfId="25086" xr:uid="{00000000-0005-0000-0000-0000AB050000}"/>
    <cellStyle name="표준 2 10 26 2 18" xfId="26566" xr:uid="{00000000-0005-0000-0000-0000AC050000}"/>
    <cellStyle name="표준 2 10 26 2 19" xfId="28046" xr:uid="{00000000-0005-0000-0000-0000AD050000}"/>
    <cellStyle name="표준 2 10 26 2 2" xfId="2885" xr:uid="{00000000-0005-0000-0000-0000AE050000}"/>
    <cellStyle name="표준 2 10 26 2 20" xfId="29526" xr:uid="{00000000-0005-0000-0000-0000AF050000}"/>
    <cellStyle name="표준 2 10 26 2 21" xfId="31006" xr:uid="{00000000-0005-0000-0000-0000B0050000}"/>
    <cellStyle name="표준 2 10 26 2 22" xfId="32486" xr:uid="{00000000-0005-0000-0000-0000B1050000}"/>
    <cellStyle name="표준 2 10 26 2 23" xfId="33966" xr:uid="{00000000-0005-0000-0000-0000B2050000}"/>
    <cellStyle name="표준 2 10 26 2 24" xfId="35446" xr:uid="{00000000-0005-0000-0000-0000B3050000}"/>
    <cellStyle name="표준 2 10 26 2 25" xfId="36926" xr:uid="{00000000-0005-0000-0000-0000B4050000}"/>
    <cellStyle name="표준 2 10 26 2 26" xfId="38406" xr:uid="{00000000-0005-0000-0000-0000B5050000}"/>
    <cellStyle name="표준 2 10 26 2 27" xfId="39886" xr:uid="{00000000-0005-0000-0000-0000B6050000}"/>
    <cellStyle name="표준 2 10 26 2 28" xfId="41366" xr:uid="{00000000-0005-0000-0000-0000B7050000}"/>
    <cellStyle name="표준 2 10 26 2 29" xfId="42846" xr:uid="{00000000-0005-0000-0000-0000B8050000}"/>
    <cellStyle name="표준 2 10 26 2 3" xfId="4366" xr:uid="{00000000-0005-0000-0000-0000B9050000}"/>
    <cellStyle name="표준 2 10 26 2 30" xfId="44326" xr:uid="{00000000-0005-0000-0000-0000BA050000}"/>
    <cellStyle name="표준 2 10 26 2 31" xfId="45806" xr:uid="{00000000-0005-0000-0000-0000BB050000}"/>
    <cellStyle name="표준 2 10 26 2 32" xfId="47287" xr:uid="{00000000-0005-0000-0000-0000BC050000}"/>
    <cellStyle name="표준 2 10 26 2 33" xfId="48767" xr:uid="{00000000-0005-0000-0000-0000BD050000}"/>
    <cellStyle name="표준 2 10 26 2 34" xfId="50247" xr:uid="{00000000-0005-0000-0000-0000BE050000}"/>
    <cellStyle name="표준 2 10 26 2 35" xfId="51727" xr:uid="{00000000-0005-0000-0000-0000BF050000}"/>
    <cellStyle name="표준 2 10 26 2 36" xfId="53207" xr:uid="{00000000-0005-0000-0000-0000C0050000}"/>
    <cellStyle name="표준 2 10 26 2 37" xfId="54687" xr:uid="{00000000-0005-0000-0000-0000C1050000}"/>
    <cellStyle name="표준 2 10 26 2 38" xfId="56167" xr:uid="{00000000-0005-0000-0000-0000C2050000}"/>
    <cellStyle name="표준 2 10 26 2 39" xfId="57647" xr:uid="{00000000-0005-0000-0000-0000C3050000}"/>
    <cellStyle name="표준 2 10 26 2 4" xfId="5846" xr:uid="{00000000-0005-0000-0000-0000C4050000}"/>
    <cellStyle name="표준 2 10 26 2 40" xfId="59127" xr:uid="{00000000-0005-0000-0000-0000C5050000}"/>
    <cellStyle name="표준 2 10 26 2 41" xfId="60607" xr:uid="{00000000-0005-0000-0000-0000C6050000}"/>
    <cellStyle name="표준 2 10 26 2 42" xfId="62087" xr:uid="{00000000-0005-0000-0000-0000C7050000}"/>
    <cellStyle name="표준 2 10 26 2 5" xfId="7326" xr:uid="{00000000-0005-0000-0000-0000C8050000}"/>
    <cellStyle name="표준 2 10 26 2 6" xfId="8806" xr:uid="{00000000-0005-0000-0000-0000C9050000}"/>
    <cellStyle name="표준 2 10 26 2 7" xfId="10286" xr:uid="{00000000-0005-0000-0000-0000CA050000}"/>
    <cellStyle name="표준 2 10 26 2 8" xfId="11766" xr:uid="{00000000-0005-0000-0000-0000CB050000}"/>
    <cellStyle name="표준 2 10 26 2 9" xfId="13246" xr:uid="{00000000-0005-0000-0000-0000CC050000}"/>
    <cellStyle name="표준 2 10 26 20" xfId="27309" xr:uid="{00000000-0005-0000-0000-0000CD050000}"/>
    <cellStyle name="표준 2 10 26 21" xfId="28789" xr:uid="{00000000-0005-0000-0000-0000CE050000}"/>
    <cellStyle name="표준 2 10 26 22" xfId="30269" xr:uid="{00000000-0005-0000-0000-0000CF050000}"/>
    <cellStyle name="표준 2 10 26 23" xfId="31749" xr:uid="{00000000-0005-0000-0000-0000D0050000}"/>
    <cellStyle name="표준 2 10 26 24" xfId="33229" xr:uid="{00000000-0005-0000-0000-0000D1050000}"/>
    <cellStyle name="표준 2 10 26 25" xfId="34709" xr:uid="{00000000-0005-0000-0000-0000D2050000}"/>
    <cellStyle name="표준 2 10 26 26" xfId="36189" xr:uid="{00000000-0005-0000-0000-0000D3050000}"/>
    <cellStyle name="표준 2 10 26 27" xfId="37669" xr:uid="{00000000-0005-0000-0000-0000D4050000}"/>
    <cellStyle name="표준 2 10 26 28" xfId="39149" xr:uid="{00000000-0005-0000-0000-0000D5050000}"/>
    <cellStyle name="표준 2 10 26 29" xfId="40629" xr:uid="{00000000-0005-0000-0000-0000D6050000}"/>
    <cellStyle name="표준 2 10 26 3" xfId="2148" xr:uid="{00000000-0005-0000-0000-0000D7050000}"/>
    <cellStyle name="표준 2 10 26 30" xfId="42109" xr:uid="{00000000-0005-0000-0000-0000D8050000}"/>
    <cellStyle name="표준 2 10 26 31" xfId="43589" xr:uid="{00000000-0005-0000-0000-0000D9050000}"/>
    <cellStyle name="표준 2 10 26 32" xfId="45069" xr:uid="{00000000-0005-0000-0000-0000DA050000}"/>
    <cellStyle name="표준 2 10 26 33" xfId="46550" xr:uid="{00000000-0005-0000-0000-0000DB050000}"/>
    <cellStyle name="표준 2 10 26 34" xfId="48030" xr:uid="{00000000-0005-0000-0000-0000DC050000}"/>
    <cellStyle name="표준 2 10 26 35" xfId="49510" xr:uid="{00000000-0005-0000-0000-0000DD050000}"/>
    <cellStyle name="표준 2 10 26 36" xfId="50990" xr:uid="{00000000-0005-0000-0000-0000DE050000}"/>
    <cellStyle name="표준 2 10 26 37" xfId="52470" xr:uid="{00000000-0005-0000-0000-0000DF050000}"/>
    <cellStyle name="표준 2 10 26 38" xfId="53950" xr:uid="{00000000-0005-0000-0000-0000E0050000}"/>
    <cellStyle name="표준 2 10 26 39" xfId="55430" xr:uid="{00000000-0005-0000-0000-0000E1050000}"/>
    <cellStyle name="표준 2 10 26 4" xfId="3629" xr:uid="{00000000-0005-0000-0000-0000E2050000}"/>
    <cellStyle name="표준 2 10 26 40" xfId="56910" xr:uid="{00000000-0005-0000-0000-0000E3050000}"/>
    <cellStyle name="표준 2 10 26 41" xfId="58390" xr:uid="{00000000-0005-0000-0000-0000E4050000}"/>
    <cellStyle name="표준 2 10 26 42" xfId="59870" xr:uid="{00000000-0005-0000-0000-0000E5050000}"/>
    <cellStyle name="표준 2 10 26 43" xfId="61350" xr:uid="{00000000-0005-0000-0000-0000E6050000}"/>
    <cellStyle name="표준 2 10 26 5" xfId="5109" xr:uid="{00000000-0005-0000-0000-0000E7050000}"/>
    <cellStyle name="표준 2 10 26 6" xfId="6589" xr:uid="{00000000-0005-0000-0000-0000E8050000}"/>
    <cellStyle name="표준 2 10 26 7" xfId="8069" xr:uid="{00000000-0005-0000-0000-0000E9050000}"/>
    <cellStyle name="표준 2 10 26 8" xfId="9549" xr:uid="{00000000-0005-0000-0000-0000EA050000}"/>
    <cellStyle name="표준 2 10 26 9" xfId="11029" xr:uid="{00000000-0005-0000-0000-0000EB050000}"/>
    <cellStyle name="표준 2 10 27" xfId="907" xr:uid="{00000000-0005-0000-0000-0000EC050000}"/>
    <cellStyle name="표준 2 10 27 10" xfId="12543" xr:uid="{00000000-0005-0000-0000-0000ED050000}"/>
    <cellStyle name="표준 2 10 27 11" xfId="14023" xr:uid="{00000000-0005-0000-0000-0000EE050000}"/>
    <cellStyle name="표준 2 10 27 12" xfId="15503" xr:uid="{00000000-0005-0000-0000-0000EF050000}"/>
    <cellStyle name="표준 2 10 27 13" xfId="16983" xr:uid="{00000000-0005-0000-0000-0000F0050000}"/>
    <cellStyle name="표준 2 10 27 14" xfId="18463" xr:uid="{00000000-0005-0000-0000-0000F1050000}"/>
    <cellStyle name="표준 2 10 27 15" xfId="19943" xr:uid="{00000000-0005-0000-0000-0000F2050000}"/>
    <cellStyle name="표준 2 10 27 16" xfId="21423" xr:uid="{00000000-0005-0000-0000-0000F3050000}"/>
    <cellStyle name="표준 2 10 27 17" xfId="22903" xr:uid="{00000000-0005-0000-0000-0000F4050000}"/>
    <cellStyle name="표준 2 10 27 18" xfId="24383" xr:uid="{00000000-0005-0000-0000-0000F5050000}"/>
    <cellStyle name="표준 2 10 27 19" xfId="25863" xr:uid="{00000000-0005-0000-0000-0000F6050000}"/>
    <cellStyle name="표준 2 10 27 2" xfId="128" xr:uid="{00000000-0005-0000-0000-0000F7050000}"/>
    <cellStyle name="표준 2 10 27 2 10" xfId="14760" xr:uid="{00000000-0005-0000-0000-0000F8050000}"/>
    <cellStyle name="표준 2 10 27 2 11" xfId="16240" xr:uid="{00000000-0005-0000-0000-0000F9050000}"/>
    <cellStyle name="표준 2 10 27 2 12" xfId="17720" xr:uid="{00000000-0005-0000-0000-0000FA050000}"/>
    <cellStyle name="표준 2 10 27 2 13" xfId="19200" xr:uid="{00000000-0005-0000-0000-0000FB050000}"/>
    <cellStyle name="표준 2 10 27 2 14" xfId="20680" xr:uid="{00000000-0005-0000-0000-0000FC050000}"/>
    <cellStyle name="표준 2 10 27 2 15" xfId="22160" xr:uid="{00000000-0005-0000-0000-0000FD050000}"/>
    <cellStyle name="표준 2 10 27 2 16" xfId="23640" xr:uid="{00000000-0005-0000-0000-0000FE050000}"/>
    <cellStyle name="표준 2 10 27 2 17" xfId="25120" xr:uid="{00000000-0005-0000-0000-0000FF050000}"/>
    <cellStyle name="표준 2 10 27 2 18" xfId="26600" xr:uid="{00000000-0005-0000-0000-000000060000}"/>
    <cellStyle name="표준 2 10 27 2 19" xfId="28080" xr:uid="{00000000-0005-0000-0000-000001060000}"/>
    <cellStyle name="표준 2 10 27 2 2" xfId="2919" xr:uid="{00000000-0005-0000-0000-000002060000}"/>
    <cellStyle name="표준 2 10 27 2 20" xfId="29560" xr:uid="{00000000-0005-0000-0000-000003060000}"/>
    <cellStyle name="표준 2 10 27 2 21" xfId="31040" xr:uid="{00000000-0005-0000-0000-000004060000}"/>
    <cellStyle name="표준 2 10 27 2 22" xfId="32520" xr:uid="{00000000-0005-0000-0000-000005060000}"/>
    <cellStyle name="표준 2 10 27 2 23" xfId="34000" xr:uid="{00000000-0005-0000-0000-000006060000}"/>
    <cellStyle name="표준 2 10 27 2 24" xfId="35480" xr:uid="{00000000-0005-0000-0000-000007060000}"/>
    <cellStyle name="표준 2 10 27 2 25" xfId="36960" xr:uid="{00000000-0005-0000-0000-000008060000}"/>
    <cellStyle name="표준 2 10 27 2 26" xfId="38440" xr:uid="{00000000-0005-0000-0000-000009060000}"/>
    <cellStyle name="표준 2 10 27 2 27" xfId="39920" xr:uid="{00000000-0005-0000-0000-00000A060000}"/>
    <cellStyle name="표준 2 10 27 2 28" xfId="41400" xr:uid="{00000000-0005-0000-0000-00000B060000}"/>
    <cellStyle name="표준 2 10 27 2 29" xfId="42880" xr:uid="{00000000-0005-0000-0000-00000C060000}"/>
    <cellStyle name="표준 2 10 27 2 3" xfId="4400" xr:uid="{00000000-0005-0000-0000-00000D060000}"/>
    <cellStyle name="표준 2 10 27 2 30" xfId="44360" xr:uid="{00000000-0005-0000-0000-00000E060000}"/>
    <cellStyle name="표준 2 10 27 2 31" xfId="45840" xr:uid="{00000000-0005-0000-0000-00000F060000}"/>
    <cellStyle name="표준 2 10 27 2 32" xfId="47321" xr:uid="{00000000-0005-0000-0000-000010060000}"/>
    <cellStyle name="표준 2 10 27 2 33" xfId="48801" xr:uid="{00000000-0005-0000-0000-000011060000}"/>
    <cellStyle name="표준 2 10 27 2 34" xfId="50281" xr:uid="{00000000-0005-0000-0000-000012060000}"/>
    <cellStyle name="표준 2 10 27 2 35" xfId="51761" xr:uid="{00000000-0005-0000-0000-000013060000}"/>
    <cellStyle name="표준 2 10 27 2 36" xfId="53241" xr:uid="{00000000-0005-0000-0000-000014060000}"/>
    <cellStyle name="표준 2 10 27 2 37" xfId="54721" xr:uid="{00000000-0005-0000-0000-000015060000}"/>
    <cellStyle name="표준 2 10 27 2 38" xfId="56201" xr:uid="{00000000-0005-0000-0000-000016060000}"/>
    <cellStyle name="표준 2 10 27 2 39" xfId="57681" xr:uid="{00000000-0005-0000-0000-000017060000}"/>
    <cellStyle name="표준 2 10 27 2 4" xfId="5880" xr:uid="{00000000-0005-0000-0000-000018060000}"/>
    <cellStyle name="표준 2 10 27 2 40" xfId="59161" xr:uid="{00000000-0005-0000-0000-000019060000}"/>
    <cellStyle name="표준 2 10 27 2 41" xfId="60641" xr:uid="{00000000-0005-0000-0000-00001A060000}"/>
    <cellStyle name="표준 2 10 27 2 42" xfId="62121" xr:uid="{00000000-0005-0000-0000-00001B060000}"/>
    <cellStyle name="표준 2 10 27 2 5" xfId="7360" xr:uid="{00000000-0005-0000-0000-00001C060000}"/>
    <cellStyle name="표준 2 10 27 2 6" xfId="8840" xr:uid="{00000000-0005-0000-0000-00001D060000}"/>
    <cellStyle name="표준 2 10 27 2 7" xfId="10320" xr:uid="{00000000-0005-0000-0000-00001E060000}"/>
    <cellStyle name="표준 2 10 27 2 8" xfId="11800" xr:uid="{00000000-0005-0000-0000-00001F060000}"/>
    <cellStyle name="표준 2 10 27 2 9" xfId="13280" xr:uid="{00000000-0005-0000-0000-000020060000}"/>
    <cellStyle name="표준 2 10 27 20" xfId="27343" xr:uid="{00000000-0005-0000-0000-000021060000}"/>
    <cellStyle name="표준 2 10 27 21" xfId="28823" xr:uid="{00000000-0005-0000-0000-000022060000}"/>
    <cellStyle name="표준 2 10 27 22" xfId="30303" xr:uid="{00000000-0005-0000-0000-000023060000}"/>
    <cellStyle name="표준 2 10 27 23" xfId="31783" xr:uid="{00000000-0005-0000-0000-000024060000}"/>
    <cellStyle name="표준 2 10 27 24" xfId="33263" xr:uid="{00000000-0005-0000-0000-000025060000}"/>
    <cellStyle name="표준 2 10 27 25" xfId="34743" xr:uid="{00000000-0005-0000-0000-000026060000}"/>
    <cellStyle name="표준 2 10 27 26" xfId="36223" xr:uid="{00000000-0005-0000-0000-000027060000}"/>
    <cellStyle name="표준 2 10 27 27" xfId="37703" xr:uid="{00000000-0005-0000-0000-000028060000}"/>
    <cellStyle name="표준 2 10 27 28" xfId="39183" xr:uid="{00000000-0005-0000-0000-000029060000}"/>
    <cellStyle name="표준 2 10 27 29" xfId="40663" xr:uid="{00000000-0005-0000-0000-00002A060000}"/>
    <cellStyle name="표준 2 10 27 3" xfId="2182" xr:uid="{00000000-0005-0000-0000-00002B060000}"/>
    <cellStyle name="표준 2 10 27 30" xfId="42143" xr:uid="{00000000-0005-0000-0000-00002C060000}"/>
    <cellStyle name="표준 2 10 27 31" xfId="43623" xr:uid="{00000000-0005-0000-0000-00002D060000}"/>
    <cellStyle name="표준 2 10 27 32" xfId="45103" xr:uid="{00000000-0005-0000-0000-00002E060000}"/>
    <cellStyle name="표준 2 10 27 33" xfId="46584" xr:uid="{00000000-0005-0000-0000-00002F060000}"/>
    <cellStyle name="표준 2 10 27 34" xfId="48064" xr:uid="{00000000-0005-0000-0000-000030060000}"/>
    <cellStyle name="표준 2 10 27 35" xfId="49544" xr:uid="{00000000-0005-0000-0000-000031060000}"/>
    <cellStyle name="표준 2 10 27 36" xfId="51024" xr:uid="{00000000-0005-0000-0000-000032060000}"/>
    <cellStyle name="표준 2 10 27 37" xfId="52504" xr:uid="{00000000-0005-0000-0000-000033060000}"/>
    <cellStyle name="표준 2 10 27 38" xfId="53984" xr:uid="{00000000-0005-0000-0000-000034060000}"/>
    <cellStyle name="표준 2 10 27 39" xfId="55464" xr:uid="{00000000-0005-0000-0000-000035060000}"/>
    <cellStyle name="표준 2 10 27 4" xfId="3663" xr:uid="{00000000-0005-0000-0000-000036060000}"/>
    <cellStyle name="표준 2 10 27 40" xfId="56944" xr:uid="{00000000-0005-0000-0000-000037060000}"/>
    <cellStyle name="표준 2 10 27 41" xfId="58424" xr:uid="{00000000-0005-0000-0000-000038060000}"/>
    <cellStyle name="표준 2 10 27 42" xfId="59904" xr:uid="{00000000-0005-0000-0000-000039060000}"/>
    <cellStyle name="표준 2 10 27 43" xfId="61384" xr:uid="{00000000-0005-0000-0000-00003A060000}"/>
    <cellStyle name="표준 2 10 27 5" xfId="5143" xr:uid="{00000000-0005-0000-0000-00003B060000}"/>
    <cellStyle name="표준 2 10 27 6" xfId="6623" xr:uid="{00000000-0005-0000-0000-00003C060000}"/>
    <cellStyle name="표준 2 10 27 7" xfId="8103" xr:uid="{00000000-0005-0000-0000-00003D060000}"/>
    <cellStyle name="표준 2 10 27 8" xfId="9583" xr:uid="{00000000-0005-0000-0000-00003E060000}"/>
    <cellStyle name="표준 2 10 27 9" xfId="11063" xr:uid="{00000000-0005-0000-0000-00003F060000}"/>
    <cellStyle name="표준 2 10 28" xfId="872" xr:uid="{00000000-0005-0000-0000-000040060000}"/>
    <cellStyle name="표준 2 10 28 10" xfId="12578" xr:uid="{00000000-0005-0000-0000-000041060000}"/>
    <cellStyle name="표준 2 10 28 11" xfId="14058" xr:uid="{00000000-0005-0000-0000-000042060000}"/>
    <cellStyle name="표준 2 10 28 12" xfId="15538" xr:uid="{00000000-0005-0000-0000-000043060000}"/>
    <cellStyle name="표준 2 10 28 13" xfId="17018" xr:uid="{00000000-0005-0000-0000-000044060000}"/>
    <cellStyle name="표준 2 10 28 14" xfId="18498" xr:uid="{00000000-0005-0000-0000-000045060000}"/>
    <cellStyle name="표준 2 10 28 15" xfId="19978" xr:uid="{00000000-0005-0000-0000-000046060000}"/>
    <cellStyle name="표준 2 10 28 16" xfId="21458" xr:uid="{00000000-0005-0000-0000-000047060000}"/>
    <cellStyle name="표준 2 10 28 17" xfId="22938" xr:uid="{00000000-0005-0000-0000-000048060000}"/>
    <cellStyle name="표준 2 10 28 18" xfId="24418" xr:uid="{00000000-0005-0000-0000-000049060000}"/>
    <cellStyle name="표준 2 10 28 19" xfId="25898" xr:uid="{00000000-0005-0000-0000-00004A060000}"/>
    <cellStyle name="표준 2 10 28 2" xfId="93" xr:uid="{00000000-0005-0000-0000-00004B060000}"/>
    <cellStyle name="표준 2 10 28 2 10" xfId="14795" xr:uid="{00000000-0005-0000-0000-00004C060000}"/>
    <cellStyle name="표준 2 10 28 2 11" xfId="16275" xr:uid="{00000000-0005-0000-0000-00004D060000}"/>
    <cellStyle name="표준 2 10 28 2 12" xfId="17755" xr:uid="{00000000-0005-0000-0000-00004E060000}"/>
    <cellStyle name="표준 2 10 28 2 13" xfId="19235" xr:uid="{00000000-0005-0000-0000-00004F060000}"/>
    <cellStyle name="표준 2 10 28 2 14" xfId="20715" xr:uid="{00000000-0005-0000-0000-000050060000}"/>
    <cellStyle name="표준 2 10 28 2 15" xfId="22195" xr:uid="{00000000-0005-0000-0000-000051060000}"/>
    <cellStyle name="표준 2 10 28 2 16" xfId="23675" xr:uid="{00000000-0005-0000-0000-000052060000}"/>
    <cellStyle name="표준 2 10 28 2 17" xfId="25155" xr:uid="{00000000-0005-0000-0000-000053060000}"/>
    <cellStyle name="표준 2 10 28 2 18" xfId="26635" xr:uid="{00000000-0005-0000-0000-000054060000}"/>
    <cellStyle name="표준 2 10 28 2 19" xfId="28115" xr:uid="{00000000-0005-0000-0000-000055060000}"/>
    <cellStyle name="표준 2 10 28 2 2" xfId="2954" xr:uid="{00000000-0005-0000-0000-000056060000}"/>
    <cellStyle name="표준 2 10 28 2 20" xfId="29595" xr:uid="{00000000-0005-0000-0000-000057060000}"/>
    <cellStyle name="표준 2 10 28 2 21" xfId="31075" xr:uid="{00000000-0005-0000-0000-000058060000}"/>
    <cellStyle name="표준 2 10 28 2 22" xfId="32555" xr:uid="{00000000-0005-0000-0000-000059060000}"/>
    <cellStyle name="표준 2 10 28 2 23" xfId="34035" xr:uid="{00000000-0005-0000-0000-00005A060000}"/>
    <cellStyle name="표준 2 10 28 2 24" xfId="35515" xr:uid="{00000000-0005-0000-0000-00005B060000}"/>
    <cellStyle name="표준 2 10 28 2 25" xfId="36995" xr:uid="{00000000-0005-0000-0000-00005C060000}"/>
    <cellStyle name="표준 2 10 28 2 26" xfId="38475" xr:uid="{00000000-0005-0000-0000-00005D060000}"/>
    <cellStyle name="표준 2 10 28 2 27" xfId="39955" xr:uid="{00000000-0005-0000-0000-00005E060000}"/>
    <cellStyle name="표준 2 10 28 2 28" xfId="41435" xr:uid="{00000000-0005-0000-0000-00005F060000}"/>
    <cellStyle name="표준 2 10 28 2 29" xfId="42915" xr:uid="{00000000-0005-0000-0000-000060060000}"/>
    <cellStyle name="표준 2 10 28 2 3" xfId="4435" xr:uid="{00000000-0005-0000-0000-000061060000}"/>
    <cellStyle name="표준 2 10 28 2 30" xfId="44395" xr:uid="{00000000-0005-0000-0000-000062060000}"/>
    <cellStyle name="표준 2 10 28 2 31" xfId="45875" xr:uid="{00000000-0005-0000-0000-000063060000}"/>
    <cellStyle name="표준 2 10 28 2 32" xfId="47356" xr:uid="{00000000-0005-0000-0000-000064060000}"/>
    <cellStyle name="표준 2 10 28 2 33" xfId="48836" xr:uid="{00000000-0005-0000-0000-000065060000}"/>
    <cellStyle name="표준 2 10 28 2 34" xfId="50316" xr:uid="{00000000-0005-0000-0000-000066060000}"/>
    <cellStyle name="표준 2 10 28 2 35" xfId="51796" xr:uid="{00000000-0005-0000-0000-000067060000}"/>
    <cellStyle name="표준 2 10 28 2 36" xfId="53276" xr:uid="{00000000-0005-0000-0000-000068060000}"/>
    <cellStyle name="표준 2 10 28 2 37" xfId="54756" xr:uid="{00000000-0005-0000-0000-000069060000}"/>
    <cellStyle name="표준 2 10 28 2 38" xfId="56236" xr:uid="{00000000-0005-0000-0000-00006A060000}"/>
    <cellStyle name="표준 2 10 28 2 39" xfId="57716" xr:uid="{00000000-0005-0000-0000-00006B060000}"/>
    <cellStyle name="표준 2 10 28 2 4" xfId="5915" xr:uid="{00000000-0005-0000-0000-00006C060000}"/>
    <cellStyle name="표준 2 10 28 2 40" xfId="59196" xr:uid="{00000000-0005-0000-0000-00006D060000}"/>
    <cellStyle name="표준 2 10 28 2 41" xfId="60676" xr:uid="{00000000-0005-0000-0000-00006E060000}"/>
    <cellStyle name="표준 2 10 28 2 42" xfId="62156" xr:uid="{00000000-0005-0000-0000-00006F060000}"/>
    <cellStyle name="표준 2 10 28 2 5" xfId="7395" xr:uid="{00000000-0005-0000-0000-000070060000}"/>
    <cellStyle name="표준 2 10 28 2 6" xfId="8875" xr:uid="{00000000-0005-0000-0000-000071060000}"/>
    <cellStyle name="표준 2 10 28 2 7" xfId="10355" xr:uid="{00000000-0005-0000-0000-000072060000}"/>
    <cellStyle name="표준 2 10 28 2 8" xfId="11835" xr:uid="{00000000-0005-0000-0000-000073060000}"/>
    <cellStyle name="표준 2 10 28 2 9" xfId="13315" xr:uid="{00000000-0005-0000-0000-000074060000}"/>
    <cellStyle name="표준 2 10 28 20" xfId="27378" xr:uid="{00000000-0005-0000-0000-000075060000}"/>
    <cellStyle name="표준 2 10 28 21" xfId="28858" xr:uid="{00000000-0005-0000-0000-000076060000}"/>
    <cellStyle name="표준 2 10 28 22" xfId="30338" xr:uid="{00000000-0005-0000-0000-000077060000}"/>
    <cellStyle name="표준 2 10 28 23" xfId="31818" xr:uid="{00000000-0005-0000-0000-000078060000}"/>
    <cellStyle name="표준 2 10 28 24" xfId="33298" xr:uid="{00000000-0005-0000-0000-000079060000}"/>
    <cellStyle name="표준 2 10 28 25" xfId="34778" xr:uid="{00000000-0005-0000-0000-00007A060000}"/>
    <cellStyle name="표준 2 10 28 26" xfId="36258" xr:uid="{00000000-0005-0000-0000-00007B060000}"/>
    <cellStyle name="표준 2 10 28 27" xfId="37738" xr:uid="{00000000-0005-0000-0000-00007C060000}"/>
    <cellStyle name="표준 2 10 28 28" xfId="39218" xr:uid="{00000000-0005-0000-0000-00007D060000}"/>
    <cellStyle name="표준 2 10 28 29" xfId="40698" xr:uid="{00000000-0005-0000-0000-00007E060000}"/>
    <cellStyle name="표준 2 10 28 3" xfId="2217" xr:uid="{00000000-0005-0000-0000-00007F060000}"/>
    <cellStyle name="표준 2 10 28 30" xfId="42178" xr:uid="{00000000-0005-0000-0000-000080060000}"/>
    <cellStyle name="표준 2 10 28 31" xfId="43658" xr:uid="{00000000-0005-0000-0000-000081060000}"/>
    <cellStyle name="표준 2 10 28 32" xfId="45138" xr:uid="{00000000-0005-0000-0000-000082060000}"/>
    <cellStyle name="표준 2 10 28 33" xfId="46619" xr:uid="{00000000-0005-0000-0000-000083060000}"/>
    <cellStyle name="표준 2 10 28 34" xfId="48099" xr:uid="{00000000-0005-0000-0000-000084060000}"/>
    <cellStyle name="표준 2 10 28 35" xfId="49579" xr:uid="{00000000-0005-0000-0000-000085060000}"/>
    <cellStyle name="표준 2 10 28 36" xfId="51059" xr:uid="{00000000-0005-0000-0000-000086060000}"/>
    <cellStyle name="표준 2 10 28 37" xfId="52539" xr:uid="{00000000-0005-0000-0000-000087060000}"/>
    <cellStyle name="표준 2 10 28 38" xfId="54019" xr:uid="{00000000-0005-0000-0000-000088060000}"/>
    <cellStyle name="표준 2 10 28 39" xfId="55499" xr:uid="{00000000-0005-0000-0000-000089060000}"/>
    <cellStyle name="표준 2 10 28 4" xfId="3698" xr:uid="{00000000-0005-0000-0000-00008A060000}"/>
    <cellStyle name="표준 2 10 28 40" xfId="56979" xr:uid="{00000000-0005-0000-0000-00008B060000}"/>
    <cellStyle name="표준 2 10 28 41" xfId="58459" xr:uid="{00000000-0005-0000-0000-00008C060000}"/>
    <cellStyle name="표준 2 10 28 42" xfId="59939" xr:uid="{00000000-0005-0000-0000-00008D060000}"/>
    <cellStyle name="표준 2 10 28 43" xfId="61419" xr:uid="{00000000-0005-0000-0000-00008E060000}"/>
    <cellStyle name="표준 2 10 28 5" xfId="5178" xr:uid="{00000000-0005-0000-0000-00008F060000}"/>
    <cellStyle name="표준 2 10 28 6" xfId="6658" xr:uid="{00000000-0005-0000-0000-000090060000}"/>
    <cellStyle name="표준 2 10 28 7" xfId="8138" xr:uid="{00000000-0005-0000-0000-000091060000}"/>
    <cellStyle name="표준 2 10 28 8" xfId="9618" xr:uid="{00000000-0005-0000-0000-000092060000}"/>
    <cellStyle name="표준 2 10 28 9" xfId="11098" xr:uid="{00000000-0005-0000-0000-000093060000}"/>
    <cellStyle name="표준 2 10 29" xfId="834" xr:uid="{00000000-0005-0000-0000-000094060000}"/>
    <cellStyle name="표준 2 10 3" xfId="1450" xr:uid="{00000000-0005-0000-0000-000095060000}"/>
    <cellStyle name="표준 2 10 3 10" xfId="12000" xr:uid="{00000000-0005-0000-0000-000096060000}"/>
    <cellStyle name="표준 2 10 3 11" xfId="13480" xr:uid="{00000000-0005-0000-0000-000097060000}"/>
    <cellStyle name="표준 2 10 3 12" xfId="14960" xr:uid="{00000000-0005-0000-0000-000098060000}"/>
    <cellStyle name="표준 2 10 3 13" xfId="16440" xr:uid="{00000000-0005-0000-0000-000099060000}"/>
    <cellStyle name="표준 2 10 3 14" xfId="17920" xr:uid="{00000000-0005-0000-0000-00009A060000}"/>
    <cellStyle name="표준 2 10 3 15" xfId="19400" xr:uid="{00000000-0005-0000-0000-00009B060000}"/>
    <cellStyle name="표준 2 10 3 16" xfId="20880" xr:uid="{00000000-0005-0000-0000-00009C060000}"/>
    <cellStyle name="표준 2 10 3 17" xfId="22360" xr:uid="{00000000-0005-0000-0000-00009D060000}"/>
    <cellStyle name="표준 2 10 3 18" xfId="23840" xr:uid="{00000000-0005-0000-0000-00009E060000}"/>
    <cellStyle name="표준 2 10 3 19" xfId="25320" xr:uid="{00000000-0005-0000-0000-00009F060000}"/>
    <cellStyle name="표준 2 10 3 2" xfId="671" xr:uid="{00000000-0005-0000-0000-0000A0060000}"/>
    <cellStyle name="표준 2 10 3 2 10" xfId="14217" xr:uid="{00000000-0005-0000-0000-0000A1060000}"/>
    <cellStyle name="표준 2 10 3 2 11" xfId="15697" xr:uid="{00000000-0005-0000-0000-0000A2060000}"/>
    <cellStyle name="표준 2 10 3 2 12" xfId="17177" xr:uid="{00000000-0005-0000-0000-0000A3060000}"/>
    <cellStyle name="표준 2 10 3 2 13" xfId="18657" xr:uid="{00000000-0005-0000-0000-0000A4060000}"/>
    <cellStyle name="표준 2 10 3 2 14" xfId="20137" xr:uid="{00000000-0005-0000-0000-0000A5060000}"/>
    <cellStyle name="표준 2 10 3 2 15" xfId="21617" xr:uid="{00000000-0005-0000-0000-0000A6060000}"/>
    <cellStyle name="표준 2 10 3 2 16" xfId="23097" xr:uid="{00000000-0005-0000-0000-0000A7060000}"/>
    <cellStyle name="표준 2 10 3 2 17" xfId="24577" xr:uid="{00000000-0005-0000-0000-0000A8060000}"/>
    <cellStyle name="표준 2 10 3 2 18" xfId="26057" xr:uid="{00000000-0005-0000-0000-0000A9060000}"/>
    <cellStyle name="표준 2 10 3 2 19" xfId="27537" xr:uid="{00000000-0005-0000-0000-0000AA060000}"/>
    <cellStyle name="표준 2 10 3 2 2" xfId="2376" xr:uid="{00000000-0005-0000-0000-0000AB060000}"/>
    <cellStyle name="표준 2 10 3 2 20" xfId="29017" xr:uid="{00000000-0005-0000-0000-0000AC060000}"/>
    <cellStyle name="표준 2 10 3 2 21" xfId="30497" xr:uid="{00000000-0005-0000-0000-0000AD060000}"/>
    <cellStyle name="표준 2 10 3 2 22" xfId="31977" xr:uid="{00000000-0005-0000-0000-0000AE060000}"/>
    <cellStyle name="표준 2 10 3 2 23" xfId="33457" xr:uid="{00000000-0005-0000-0000-0000AF060000}"/>
    <cellStyle name="표준 2 10 3 2 24" xfId="34937" xr:uid="{00000000-0005-0000-0000-0000B0060000}"/>
    <cellStyle name="표준 2 10 3 2 25" xfId="36417" xr:uid="{00000000-0005-0000-0000-0000B1060000}"/>
    <cellStyle name="표준 2 10 3 2 26" xfId="37897" xr:uid="{00000000-0005-0000-0000-0000B2060000}"/>
    <cellStyle name="표준 2 10 3 2 27" xfId="39377" xr:uid="{00000000-0005-0000-0000-0000B3060000}"/>
    <cellStyle name="표준 2 10 3 2 28" xfId="40857" xr:uid="{00000000-0005-0000-0000-0000B4060000}"/>
    <cellStyle name="표준 2 10 3 2 29" xfId="42337" xr:uid="{00000000-0005-0000-0000-0000B5060000}"/>
    <cellStyle name="표준 2 10 3 2 3" xfId="3857" xr:uid="{00000000-0005-0000-0000-0000B6060000}"/>
    <cellStyle name="표준 2 10 3 2 30" xfId="43817" xr:uid="{00000000-0005-0000-0000-0000B7060000}"/>
    <cellStyle name="표준 2 10 3 2 31" xfId="45297" xr:uid="{00000000-0005-0000-0000-0000B8060000}"/>
    <cellStyle name="표준 2 10 3 2 32" xfId="46778" xr:uid="{00000000-0005-0000-0000-0000B9060000}"/>
    <cellStyle name="표준 2 10 3 2 33" xfId="48258" xr:uid="{00000000-0005-0000-0000-0000BA060000}"/>
    <cellStyle name="표준 2 10 3 2 34" xfId="49738" xr:uid="{00000000-0005-0000-0000-0000BB060000}"/>
    <cellStyle name="표준 2 10 3 2 35" xfId="51218" xr:uid="{00000000-0005-0000-0000-0000BC060000}"/>
    <cellStyle name="표준 2 10 3 2 36" xfId="52698" xr:uid="{00000000-0005-0000-0000-0000BD060000}"/>
    <cellStyle name="표준 2 10 3 2 37" xfId="54178" xr:uid="{00000000-0005-0000-0000-0000BE060000}"/>
    <cellStyle name="표준 2 10 3 2 38" xfId="55658" xr:uid="{00000000-0005-0000-0000-0000BF060000}"/>
    <cellStyle name="표준 2 10 3 2 39" xfId="57138" xr:uid="{00000000-0005-0000-0000-0000C0060000}"/>
    <cellStyle name="표준 2 10 3 2 4" xfId="5337" xr:uid="{00000000-0005-0000-0000-0000C1060000}"/>
    <cellStyle name="표준 2 10 3 2 40" xfId="58618" xr:uid="{00000000-0005-0000-0000-0000C2060000}"/>
    <cellStyle name="표준 2 10 3 2 41" xfId="60098" xr:uid="{00000000-0005-0000-0000-0000C3060000}"/>
    <cellStyle name="표준 2 10 3 2 42" xfId="61578" xr:uid="{00000000-0005-0000-0000-0000C4060000}"/>
    <cellStyle name="표준 2 10 3 2 5" xfId="6817" xr:uid="{00000000-0005-0000-0000-0000C5060000}"/>
    <cellStyle name="표준 2 10 3 2 6" xfId="8297" xr:uid="{00000000-0005-0000-0000-0000C6060000}"/>
    <cellStyle name="표준 2 10 3 2 7" xfId="9777" xr:uid="{00000000-0005-0000-0000-0000C7060000}"/>
    <cellStyle name="표준 2 10 3 2 8" xfId="11257" xr:uid="{00000000-0005-0000-0000-0000C8060000}"/>
    <cellStyle name="표준 2 10 3 2 9" xfId="12737" xr:uid="{00000000-0005-0000-0000-0000C9060000}"/>
    <cellStyle name="표준 2 10 3 20" xfId="26800" xr:uid="{00000000-0005-0000-0000-0000CA060000}"/>
    <cellStyle name="표준 2 10 3 21" xfId="28280" xr:uid="{00000000-0005-0000-0000-0000CB060000}"/>
    <cellStyle name="표준 2 10 3 22" xfId="29760" xr:uid="{00000000-0005-0000-0000-0000CC060000}"/>
    <cellStyle name="표준 2 10 3 23" xfId="31240" xr:uid="{00000000-0005-0000-0000-0000CD060000}"/>
    <cellStyle name="표준 2 10 3 24" xfId="32720" xr:uid="{00000000-0005-0000-0000-0000CE060000}"/>
    <cellStyle name="표준 2 10 3 25" xfId="34200" xr:uid="{00000000-0005-0000-0000-0000CF060000}"/>
    <cellStyle name="표준 2 10 3 26" xfId="35680" xr:uid="{00000000-0005-0000-0000-0000D0060000}"/>
    <cellStyle name="표준 2 10 3 27" xfId="37160" xr:uid="{00000000-0005-0000-0000-0000D1060000}"/>
    <cellStyle name="표준 2 10 3 28" xfId="38640" xr:uid="{00000000-0005-0000-0000-0000D2060000}"/>
    <cellStyle name="표준 2 10 3 29" xfId="40120" xr:uid="{00000000-0005-0000-0000-0000D3060000}"/>
    <cellStyle name="표준 2 10 3 3" xfId="1639" xr:uid="{00000000-0005-0000-0000-0000D4060000}"/>
    <cellStyle name="표준 2 10 3 30" xfId="41600" xr:uid="{00000000-0005-0000-0000-0000D5060000}"/>
    <cellStyle name="표준 2 10 3 31" xfId="43080" xr:uid="{00000000-0005-0000-0000-0000D6060000}"/>
    <cellStyle name="표준 2 10 3 32" xfId="44560" xr:uid="{00000000-0005-0000-0000-0000D7060000}"/>
    <cellStyle name="표준 2 10 3 33" xfId="46041" xr:uid="{00000000-0005-0000-0000-0000D8060000}"/>
    <cellStyle name="표준 2 10 3 34" xfId="47521" xr:uid="{00000000-0005-0000-0000-0000D9060000}"/>
    <cellStyle name="표준 2 10 3 35" xfId="49001" xr:uid="{00000000-0005-0000-0000-0000DA060000}"/>
    <cellStyle name="표준 2 10 3 36" xfId="50481" xr:uid="{00000000-0005-0000-0000-0000DB060000}"/>
    <cellStyle name="표준 2 10 3 37" xfId="51961" xr:uid="{00000000-0005-0000-0000-0000DC060000}"/>
    <cellStyle name="표준 2 10 3 38" xfId="53441" xr:uid="{00000000-0005-0000-0000-0000DD060000}"/>
    <cellStyle name="표준 2 10 3 39" xfId="54921" xr:uid="{00000000-0005-0000-0000-0000DE060000}"/>
    <cellStyle name="표준 2 10 3 4" xfId="3120" xr:uid="{00000000-0005-0000-0000-0000DF060000}"/>
    <cellStyle name="표준 2 10 3 40" xfId="56401" xr:uid="{00000000-0005-0000-0000-0000E0060000}"/>
    <cellStyle name="표준 2 10 3 41" xfId="57881" xr:uid="{00000000-0005-0000-0000-0000E1060000}"/>
    <cellStyle name="표준 2 10 3 42" xfId="59361" xr:uid="{00000000-0005-0000-0000-0000E2060000}"/>
    <cellStyle name="표준 2 10 3 43" xfId="60841" xr:uid="{00000000-0005-0000-0000-0000E3060000}"/>
    <cellStyle name="표준 2 10 3 5" xfId="4600" xr:uid="{00000000-0005-0000-0000-0000E4060000}"/>
    <cellStyle name="표준 2 10 3 6" xfId="6080" xr:uid="{00000000-0005-0000-0000-0000E5060000}"/>
    <cellStyle name="표준 2 10 3 7" xfId="7560" xr:uid="{00000000-0005-0000-0000-0000E6060000}"/>
    <cellStyle name="표준 2 10 3 8" xfId="9040" xr:uid="{00000000-0005-0000-0000-0000E7060000}"/>
    <cellStyle name="표준 2 10 3 9" xfId="10520" xr:uid="{00000000-0005-0000-0000-0000E8060000}"/>
    <cellStyle name="표준 2 10 30" xfId="1478" xr:uid="{00000000-0005-0000-0000-0000E9060000}"/>
    <cellStyle name="표준 2 10 30 10" xfId="11972" xr:uid="{00000000-0005-0000-0000-0000EA060000}"/>
    <cellStyle name="표준 2 10 30 11" xfId="13452" xr:uid="{00000000-0005-0000-0000-0000EB060000}"/>
    <cellStyle name="표준 2 10 30 12" xfId="14932" xr:uid="{00000000-0005-0000-0000-0000EC060000}"/>
    <cellStyle name="표준 2 10 30 13" xfId="16412" xr:uid="{00000000-0005-0000-0000-0000ED060000}"/>
    <cellStyle name="표준 2 10 30 14" xfId="17892" xr:uid="{00000000-0005-0000-0000-0000EE060000}"/>
    <cellStyle name="표준 2 10 30 15" xfId="19372" xr:uid="{00000000-0005-0000-0000-0000EF060000}"/>
    <cellStyle name="표준 2 10 30 16" xfId="20852" xr:uid="{00000000-0005-0000-0000-0000F0060000}"/>
    <cellStyle name="표준 2 10 30 17" xfId="22332" xr:uid="{00000000-0005-0000-0000-0000F1060000}"/>
    <cellStyle name="표준 2 10 30 18" xfId="23812" xr:uid="{00000000-0005-0000-0000-0000F2060000}"/>
    <cellStyle name="표준 2 10 30 19" xfId="25292" xr:uid="{00000000-0005-0000-0000-0000F3060000}"/>
    <cellStyle name="표준 2 10 30 2" xfId="699" xr:uid="{00000000-0005-0000-0000-0000F4060000}"/>
    <cellStyle name="표준 2 10 30 2 10" xfId="14189" xr:uid="{00000000-0005-0000-0000-0000F5060000}"/>
    <cellStyle name="표준 2 10 30 2 11" xfId="15669" xr:uid="{00000000-0005-0000-0000-0000F6060000}"/>
    <cellStyle name="표준 2 10 30 2 12" xfId="17149" xr:uid="{00000000-0005-0000-0000-0000F7060000}"/>
    <cellStyle name="표준 2 10 30 2 13" xfId="18629" xr:uid="{00000000-0005-0000-0000-0000F8060000}"/>
    <cellStyle name="표준 2 10 30 2 14" xfId="20109" xr:uid="{00000000-0005-0000-0000-0000F9060000}"/>
    <cellStyle name="표준 2 10 30 2 15" xfId="21589" xr:uid="{00000000-0005-0000-0000-0000FA060000}"/>
    <cellStyle name="표준 2 10 30 2 16" xfId="23069" xr:uid="{00000000-0005-0000-0000-0000FB060000}"/>
    <cellStyle name="표준 2 10 30 2 17" xfId="24549" xr:uid="{00000000-0005-0000-0000-0000FC060000}"/>
    <cellStyle name="표준 2 10 30 2 18" xfId="26029" xr:uid="{00000000-0005-0000-0000-0000FD060000}"/>
    <cellStyle name="표준 2 10 30 2 19" xfId="27509" xr:uid="{00000000-0005-0000-0000-0000FE060000}"/>
    <cellStyle name="표준 2 10 30 2 2" xfId="2348" xr:uid="{00000000-0005-0000-0000-0000FF060000}"/>
    <cellStyle name="표준 2 10 30 2 20" xfId="28989" xr:uid="{00000000-0005-0000-0000-000000070000}"/>
    <cellStyle name="표준 2 10 30 2 21" xfId="30469" xr:uid="{00000000-0005-0000-0000-000001070000}"/>
    <cellStyle name="표준 2 10 30 2 22" xfId="31949" xr:uid="{00000000-0005-0000-0000-000002070000}"/>
    <cellStyle name="표준 2 10 30 2 23" xfId="33429" xr:uid="{00000000-0005-0000-0000-000003070000}"/>
    <cellStyle name="표준 2 10 30 2 24" xfId="34909" xr:uid="{00000000-0005-0000-0000-000004070000}"/>
    <cellStyle name="표준 2 10 30 2 25" xfId="36389" xr:uid="{00000000-0005-0000-0000-000005070000}"/>
    <cellStyle name="표준 2 10 30 2 26" xfId="37869" xr:uid="{00000000-0005-0000-0000-000006070000}"/>
    <cellStyle name="표준 2 10 30 2 27" xfId="39349" xr:uid="{00000000-0005-0000-0000-000007070000}"/>
    <cellStyle name="표준 2 10 30 2 28" xfId="40829" xr:uid="{00000000-0005-0000-0000-000008070000}"/>
    <cellStyle name="표준 2 10 30 2 29" xfId="42309" xr:uid="{00000000-0005-0000-0000-000009070000}"/>
    <cellStyle name="표준 2 10 30 2 3" xfId="3829" xr:uid="{00000000-0005-0000-0000-00000A070000}"/>
    <cellStyle name="표준 2 10 30 2 30" xfId="43789" xr:uid="{00000000-0005-0000-0000-00000B070000}"/>
    <cellStyle name="표준 2 10 30 2 31" xfId="45269" xr:uid="{00000000-0005-0000-0000-00000C070000}"/>
    <cellStyle name="표준 2 10 30 2 32" xfId="46750" xr:uid="{00000000-0005-0000-0000-00000D070000}"/>
    <cellStyle name="표준 2 10 30 2 33" xfId="48230" xr:uid="{00000000-0005-0000-0000-00000E070000}"/>
    <cellStyle name="표준 2 10 30 2 34" xfId="49710" xr:uid="{00000000-0005-0000-0000-00000F070000}"/>
    <cellStyle name="표준 2 10 30 2 35" xfId="51190" xr:uid="{00000000-0005-0000-0000-000010070000}"/>
    <cellStyle name="표준 2 10 30 2 36" xfId="52670" xr:uid="{00000000-0005-0000-0000-000011070000}"/>
    <cellStyle name="표준 2 10 30 2 37" xfId="54150" xr:uid="{00000000-0005-0000-0000-000012070000}"/>
    <cellStyle name="표준 2 10 30 2 38" xfId="55630" xr:uid="{00000000-0005-0000-0000-000013070000}"/>
    <cellStyle name="표준 2 10 30 2 39" xfId="57110" xr:uid="{00000000-0005-0000-0000-000014070000}"/>
    <cellStyle name="표준 2 10 30 2 4" xfId="5309" xr:uid="{00000000-0005-0000-0000-000015070000}"/>
    <cellStyle name="표준 2 10 30 2 40" xfId="58590" xr:uid="{00000000-0005-0000-0000-000016070000}"/>
    <cellStyle name="표준 2 10 30 2 41" xfId="60070" xr:uid="{00000000-0005-0000-0000-000017070000}"/>
    <cellStyle name="표준 2 10 30 2 42" xfId="61550" xr:uid="{00000000-0005-0000-0000-000018070000}"/>
    <cellStyle name="표준 2 10 30 2 5" xfId="6789" xr:uid="{00000000-0005-0000-0000-000019070000}"/>
    <cellStyle name="표준 2 10 30 2 6" xfId="8269" xr:uid="{00000000-0005-0000-0000-00001A070000}"/>
    <cellStyle name="표준 2 10 30 2 7" xfId="9749" xr:uid="{00000000-0005-0000-0000-00001B070000}"/>
    <cellStyle name="표준 2 10 30 2 8" xfId="11229" xr:uid="{00000000-0005-0000-0000-00001C070000}"/>
    <cellStyle name="표준 2 10 30 2 9" xfId="12709" xr:uid="{00000000-0005-0000-0000-00001D070000}"/>
    <cellStyle name="표준 2 10 30 20" xfId="26772" xr:uid="{00000000-0005-0000-0000-00001E070000}"/>
    <cellStyle name="표준 2 10 30 21" xfId="28252" xr:uid="{00000000-0005-0000-0000-00001F070000}"/>
    <cellStyle name="표준 2 10 30 22" xfId="29732" xr:uid="{00000000-0005-0000-0000-000020070000}"/>
    <cellStyle name="표준 2 10 30 23" xfId="31212" xr:uid="{00000000-0005-0000-0000-000021070000}"/>
    <cellStyle name="표준 2 10 30 24" xfId="32692" xr:uid="{00000000-0005-0000-0000-000022070000}"/>
    <cellStyle name="표준 2 10 30 25" xfId="34172" xr:uid="{00000000-0005-0000-0000-000023070000}"/>
    <cellStyle name="표준 2 10 30 26" xfId="35652" xr:uid="{00000000-0005-0000-0000-000024070000}"/>
    <cellStyle name="표준 2 10 30 27" xfId="37132" xr:uid="{00000000-0005-0000-0000-000025070000}"/>
    <cellStyle name="표준 2 10 30 28" xfId="38612" xr:uid="{00000000-0005-0000-0000-000026070000}"/>
    <cellStyle name="표준 2 10 30 29" xfId="40092" xr:uid="{00000000-0005-0000-0000-000027070000}"/>
    <cellStyle name="표준 2 10 30 3" xfId="1611" xr:uid="{00000000-0005-0000-0000-000028070000}"/>
    <cellStyle name="표준 2 10 30 30" xfId="41572" xr:uid="{00000000-0005-0000-0000-000029070000}"/>
    <cellStyle name="표준 2 10 30 31" xfId="43052" xr:uid="{00000000-0005-0000-0000-00002A070000}"/>
    <cellStyle name="표준 2 10 30 32" xfId="44532" xr:uid="{00000000-0005-0000-0000-00002B070000}"/>
    <cellStyle name="표준 2 10 30 33" xfId="46013" xr:uid="{00000000-0005-0000-0000-00002C070000}"/>
    <cellStyle name="표준 2 10 30 34" xfId="47493" xr:uid="{00000000-0005-0000-0000-00002D070000}"/>
    <cellStyle name="표준 2 10 30 35" xfId="48973" xr:uid="{00000000-0005-0000-0000-00002E070000}"/>
    <cellStyle name="표준 2 10 30 36" xfId="50453" xr:uid="{00000000-0005-0000-0000-00002F070000}"/>
    <cellStyle name="표준 2 10 30 37" xfId="51933" xr:uid="{00000000-0005-0000-0000-000030070000}"/>
    <cellStyle name="표준 2 10 30 38" xfId="53413" xr:uid="{00000000-0005-0000-0000-000031070000}"/>
    <cellStyle name="표준 2 10 30 39" xfId="54893" xr:uid="{00000000-0005-0000-0000-000032070000}"/>
    <cellStyle name="표준 2 10 30 4" xfId="3092" xr:uid="{00000000-0005-0000-0000-000033070000}"/>
    <cellStyle name="표준 2 10 30 40" xfId="56373" xr:uid="{00000000-0005-0000-0000-000034070000}"/>
    <cellStyle name="표준 2 10 30 41" xfId="57853" xr:uid="{00000000-0005-0000-0000-000035070000}"/>
    <cellStyle name="표준 2 10 30 42" xfId="59333" xr:uid="{00000000-0005-0000-0000-000036070000}"/>
    <cellStyle name="표준 2 10 30 43" xfId="60813" xr:uid="{00000000-0005-0000-0000-000037070000}"/>
    <cellStyle name="표준 2 10 30 5" xfId="4572" xr:uid="{00000000-0005-0000-0000-000038070000}"/>
    <cellStyle name="표준 2 10 30 6" xfId="6052" xr:uid="{00000000-0005-0000-0000-000039070000}"/>
    <cellStyle name="표준 2 10 30 7" xfId="7532" xr:uid="{00000000-0005-0000-0000-00003A070000}"/>
    <cellStyle name="표준 2 10 30 8" xfId="9012" xr:uid="{00000000-0005-0000-0000-00003B070000}"/>
    <cellStyle name="표준 2 10 30 9" xfId="10492" xr:uid="{00000000-0005-0000-0000-00003C070000}"/>
    <cellStyle name="표준 2 10 4" xfId="1439" xr:uid="{00000000-0005-0000-0000-00003D070000}"/>
    <cellStyle name="표준 2 10 4 10" xfId="12011" xr:uid="{00000000-0005-0000-0000-00003E070000}"/>
    <cellStyle name="표준 2 10 4 11" xfId="13491" xr:uid="{00000000-0005-0000-0000-00003F070000}"/>
    <cellStyle name="표준 2 10 4 12" xfId="14971" xr:uid="{00000000-0005-0000-0000-000040070000}"/>
    <cellStyle name="표준 2 10 4 13" xfId="16451" xr:uid="{00000000-0005-0000-0000-000041070000}"/>
    <cellStyle name="표준 2 10 4 14" xfId="17931" xr:uid="{00000000-0005-0000-0000-000042070000}"/>
    <cellStyle name="표준 2 10 4 15" xfId="19411" xr:uid="{00000000-0005-0000-0000-000043070000}"/>
    <cellStyle name="표준 2 10 4 16" xfId="20891" xr:uid="{00000000-0005-0000-0000-000044070000}"/>
    <cellStyle name="표준 2 10 4 17" xfId="22371" xr:uid="{00000000-0005-0000-0000-000045070000}"/>
    <cellStyle name="표준 2 10 4 18" xfId="23851" xr:uid="{00000000-0005-0000-0000-000046070000}"/>
    <cellStyle name="표준 2 10 4 19" xfId="25331" xr:uid="{00000000-0005-0000-0000-000047070000}"/>
    <cellStyle name="표준 2 10 4 2" xfId="660" xr:uid="{00000000-0005-0000-0000-000048070000}"/>
    <cellStyle name="표준 2 10 4 2 10" xfId="14228" xr:uid="{00000000-0005-0000-0000-000049070000}"/>
    <cellStyle name="표준 2 10 4 2 11" xfId="15708" xr:uid="{00000000-0005-0000-0000-00004A070000}"/>
    <cellStyle name="표준 2 10 4 2 12" xfId="17188" xr:uid="{00000000-0005-0000-0000-00004B070000}"/>
    <cellStyle name="표준 2 10 4 2 13" xfId="18668" xr:uid="{00000000-0005-0000-0000-00004C070000}"/>
    <cellStyle name="표준 2 10 4 2 14" xfId="20148" xr:uid="{00000000-0005-0000-0000-00004D070000}"/>
    <cellStyle name="표준 2 10 4 2 15" xfId="21628" xr:uid="{00000000-0005-0000-0000-00004E070000}"/>
    <cellStyle name="표준 2 10 4 2 16" xfId="23108" xr:uid="{00000000-0005-0000-0000-00004F070000}"/>
    <cellStyle name="표준 2 10 4 2 17" xfId="24588" xr:uid="{00000000-0005-0000-0000-000050070000}"/>
    <cellStyle name="표준 2 10 4 2 18" xfId="26068" xr:uid="{00000000-0005-0000-0000-000051070000}"/>
    <cellStyle name="표준 2 10 4 2 19" xfId="27548" xr:uid="{00000000-0005-0000-0000-000052070000}"/>
    <cellStyle name="표준 2 10 4 2 2" xfId="2387" xr:uid="{00000000-0005-0000-0000-000053070000}"/>
    <cellStyle name="표준 2 10 4 2 20" xfId="29028" xr:uid="{00000000-0005-0000-0000-000054070000}"/>
    <cellStyle name="표준 2 10 4 2 21" xfId="30508" xr:uid="{00000000-0005-0000-0000-000055070000}"/>
    <cellStyle name="표준 2 10 4 2 22" xfId="31988" xr:uid="{00000000-0005-0000-0000-000056070000}"/>
    <cellStyle name="표준 2 10 4 2 23" xfId="33468" xr:uid="{00000000-0005-0000-0000-000057070000}"/>
    <cellStyle name="표준 2 10 4 2 24" xfId="34948" xr:uid="{00000000-0005-0000-0000-000058070000}"/>
    <cellStyle name="표준 2 10 4 2 25" xfId="36428" xr:uid="{00000000-0005-0000-0000-000059070000}"/>
    <cellStyle name="표준 2 10 4 2 26" xfId="37908" xr:uid="{00000000-0005-0000-0000-00005A070000}"/>
    <cellStyle name="표준 2 10 4 2 27" xfId="39388" xr:uid="{00000000-0005-0000-0000-00005B070000}"/>
    <cellStyle name="표준 2 10 4 2 28" xfId="40868" xr:uid="{00000000-0005-0000-0000-00005C070000}"/>
    <cellStyle name="표준 2 10 4 2 29" xfId="42348" xr:uid="{00000000-0005-0000-0000-00005D070000}"/>
    <cellStyle name="표준 2 10 4 2 3" xfId="3868" xr:uid="{00000000-0005-0000-0000-00005E070000}"/>
    <cellStyle name="표준 2 10 4 2 30" xfId="43828" xr:uid="{00000000-0005-0000-0000-00005F070000}"/>
    <cellStyle name="표준 2 10 4 2 31" xfId="45308" xr:uid="{00000000-0005-0000-0000-000060070000}"/>
    <cellStyle name="표준 2 10 4 2 32" xfId="46789" xr:uid="{00000000-0005-0000-0000-000061070000}"/>
    <cellStyle name="표준 2 10 4 2 33" xfId="48269" xr:uid="{00000000-0005-0000-0000-000062070000}"/>
    <cellStyle name="표준 2 10 4 2 34" xfId="49749" xr:uid="{00000000-0005-0000-0000-000063070000}"/>
    <cellStyle name="표준 2 10 4 2 35" xfId="51229" xr:uid="{00000000-0005-0000-0000-000064070000}"/>
    <cellStyle name="표준 2 10 4 2 36" xfId="52709" xr:uid="{00000000-0005-0000-0000-000065070000}"/>
    <cellStyle name="표준 2 10 4 2 37" xfId="54189" xr:uid="{00000000-0005-0000-0000-000066070000}"/>
    <cellStyle name="표준 2 10 4 2 38" xfId="55669" xr:uid="{00000000-0005-0000-0000-000067070000}"/>
    <cellStyle name="표준 2 10 4 2 39" xfId="57149" xr:uid="{00000000-0005-0000-0000-000068070000}"/>
    <cellStyle name="표준 2 10 4 2 4" xfId="5348" xr:uid="{00000000-0005-0000-0000-000069070000}"/>
    <cellStyle name="표준 2 10 4 2 40" xfId="58629" xr:uid="{00000000-0005-0000-0000-00006A070000}"/>
    <cellStyle name="표준 2 10 4 2 41" xfId="60109" xr:uid="{00000000-0005-0000-0000-00006B070000}"/>
    <cellStyle name="표준 2 10 4 2 42" xfId="61589" xr:uid="{00000000-0005-0000-0000-00006C070000}"/>
    <cellStyle name="표준 2 10 4 2 5" xfId="6828" xr:uid="{00000000-0005-0000-0000-00006D070000}"/>
    <cellStyle name="표준 2 10 4 2 6" xfId="8308" xr:uid="{00000000-0005-0000-0000-00006E070000}"/>
    <cellStyle name="표준 2 10 4 2 7" xfId="9788" xr:uid="{00000000-0005-0000-0000-00006F070000}"/>
    <cellStyle name="표준 2 10 4 2 8" xfId="11268" xr:uid="{00000000-0005-0000-0000-000070070000}"/>
    <cellStyle name="표준 2 10 4 2 9" xfId="12748" xr:uid="{00000000-0005-0000-0000-000071070000}"/>
    <cellStyle name="표준 2 10 4 20" xfId="26811" xr:uid="{00000000-0005-0000-0000-000072070000}"/>
    <cellStyle name="표준 2 10 4 21" xfId="28291" xr:uid="{00000000-0005-0000-0000-000073070000}"/>
    <cellStyle name="표준 2 10 4 22" xfId="29771" xr:uid="{00000000-0005-0000-0000-000074070000}"/>
    <cellStyle name="표준 2 10 4 23" xfId="31251" xr:uid="{00000000-0005-0000-0000-000075070000}"/>
    <cellStyle name="표준 2 10 4 24" xfId="32731" xr:uid="{00000000-0005-0000-0000-000076070000}"/>
    <cellStyle name="표준 2 10 4 25" xfId="34211" xr:uid="{00000000-0005-0000-0000-000077070000}"/>
    <cellStyle name="표준 2 10 4 26" xfId="35691" xr:uid="{00000000-0005-0000-0000-000078070000}"/>
    <cellStyle name="표준 2 10 4 27" xfId="37171" xr:uid="{00000000-0005-0000-0000-000079070000}"/>
    <cellStyle name="표준 2 10 4 28" xfId="38651" xr:uid="{00000000-0005-0000-0000-00007A070000}"/>
    <cellStyle name="표준 2 10 4 29" xfId="40131" xr:uid="{00000000-0005-0000-0000-00007B070000}"/>
    <cellStyle name="표준 2 10 4 3" xfId="1650" xr:uid="{00000000-0005-0000-0000-00007C070000}"/>
    <cellStyle name="표준 2 10 4 30" xfId="41611" xr:uid="{00000000-0005-0000-0000-00007D070000}"/>
    <cellStyle name="표준 2 10 4 31" xfId="43091" xr:uid="{00000000-0005-0000-0000-00007E070000}"/>
    <cellStyle name="표준 2 10 4 32" xfId="44571" xr:uid="{00000000-0005-0000-0000-00007F070000}"/>
    <cellStyle name="표준 2 10 4 33" xfId="46052" xr:uid="{00000000-0005-0000-0000-000080070000}"/>
    <cellStyle name="표준 2 10 4 34" xfId="47532" xr:uid="{00000000-0005-0000-0000-000081070000}"/>
    <cellStyle name="표준 2 10 4 35" xfId="49012" xr:uid="{00000000-0005-0000-0000-000082070000}"/>
    <cellStyle name="표준 2 10 4 36" xfId="50492" xr:uid="{00000000-0005-0000-0000-000083070000}"/>
    <cellStyle name="표준 2 10 4 37" xfId="51972" xr:uid="{00000000-0005-0000-0000-000084070000}"/>
    <cellStyle name="표준 2 10 4 38" xfId="53452" xr:uid="{00000000-0005-0000-0000-000085070000}"/>
    <cellStyle name="표준 2 10 4 39" xfId="54932" xr:uid="{00000000-0005-0000-0000-000086070000}"/>
    <cellStyle name="표준 2 10 4 4" xfId="3131" xr:uid="{00000000-0005-0000-0000-000087070000}"/>
    <cellStyle name="표준 2 10 4 40" xfId="56412" xr:uid="{00000000-0005-0000-0000-000088070000}"/>
    <cellStyle name="표준 2 10 4 41" xfId="57892" xr:uid="{00000000-0005-0000-0000-000089070000}"/>
    <cellStyle name="표준 2 10 4 42" xfId="59372" xr:uid="{00000000-0005-0000-0000-00008A070000}"/>
    <cellStyle name="표준 2 10 4 43" xfId="60852" xr:uid="{00000000-0005-0000-0000-00008B070000}"/>
    <cellStyle name="표준 2 10 4 5" xfId="4611" xr:uid="{00000000-0005-0000-0000-00008C070000}"/>
    <cellStyle name="표준 2 10 4 6" xfId="6091" xr:uid="{00000000-0005-0000-0000-00008D070000}"/>
    <cellStyle name="표준 2 10 4 7" xfId="7571" xr:uid="{00000000-0005-0000-0000-00008E070000}"/>
    <cellStyle name="표준 2 10 4 8" xfId="9051" xr:uid="{00000000-0005-0000-0000-00008F070000}"/>
    <cellStyle name="표준 2 10 4 9" xfId="10531" xr:uid="{00000000-0005-0000-0000-000090070000}"/>
    <cellStyle name="표준 2 10 5" xfId="1427" xr:uid="{00000000-0005-0000-0000-000091070000}"/>
    <cellStyle name="표준 2 10 5 10" xfId="12023" xr:uid="{00000000-0005-0000-0000-000092070000}"/>
    <cellStyle name="표준 2 10 5 11" xfId="13503" xr:uid="{00000000-0005-0000-0000-000093070000}"/>
    <cellStyle name="표준 2 10 5 12" xfId="14983" xr:uid="{00000000-0005-0000-0000-000094070000}"/>
    <cellStyle name="표준 2 10 5 13" xfId="16463" xr:uid="{00000000-0005-0000-0000-000095070000}"/>
    <cellStyle name="표준 2 10 5 14" xfId="17943" xr:uid="{00000000-0005-0000-0000-000096070000}"/>
    <cellStyle name="표준 2 10 5 15" xfId="19423" xr:uid="{00000000-0005-0000-0000-000097070000}"/>
    <cellStyle name="표준 2 10 5 16" xfId="20903" xr:uid="{00000000-0005-0000-0000-000098070000}"/>
    <cellStyle name="표준 2 10 5 17" xfId="22383" xr:uid="{00000000-0005-0000-0000-000099070000}"/>
    <cellStyle name="표준 2 10 5 18" xfId="23863" xr:uid="{00000000-0005-0000-0000-00009A070000}"/>
    <cellStyle name="표준 2 10 5 19" xfId="25343" xr:uid="{00000000-0005-0000-0000-00009B070000}"/>
    <cellStyle name="표준 2 10 5 2" xfId="648" xr:uid="{00000000-0005-0000-0000-00009C070000}"/>
    <cellStyle name="표준 2 10 5 2 10" xfId="14240" xr:uid="{00000000-0005-0000-0000-00009D070000}"/>
    <cellStyle name="표준 2 10 5 2 11" xfId="15720" xr:uid="{00000000-0005-0000-0000-00009E070000}"/>
    <cellStyle name="표준 2 10 5 2 12" xfId="17200" xr:uid="{00000000-0005-0000-0000-00009F070000}"/>
    <cellStyle name="표준 2 10 5 2 13" xfId="18680" xr:uid="{00000000-0005-0000-0000-0000A0070000}"/>
    <cellStyle name="표준 2 10 5 2 14" xfId="20160" xr:uid="{00000000-0005-0000-0000-0000A1070000}"/>
    <cellStyle name="표준 2 10 5 2 15" xfId="21640" xr:uid="{00000000-0005-0000-0000-0000A2070000}"/>
    <cellStyle name="표준 2 10 5 2 16" xfId="23120" xr:uid="{00000000-0005-0000-0000-0000A3070000}"/>
    <cellStyle name="표준 2 10 5 2 17" xfId="24600" xr:uid="{00000000-0005-0000-0000-0000A4070000}"/>
    <cellStyle name="표준 2 10 5 2 18" xfId="26080" xr:uid="{00000000-0005-0000-0000-0000A5070000}"/>
    <cellStyle name="표준 2 10 5 2 19" xfId="27560" xr:uid="{00000000-0005-0000-0000-0000A6070000}"/>
    <cellStyle name="표준 2 10 5 2 2" xfId="2399" xr:uid="{00000000-0005-0000-0000-0000A7070000}"/>
    <cellStyle name="표준 2 10 5 2 20" xfId="29040" xr:uid="{00000000-0005-0000-0000-0000A8070000}"/>
    <cellStyle name="표준 2 10 5 2 21" xfId="30520" xr:uid="{00000000-0005-0000-0000-0000A9070000}"/>
    <cellStyle name="표준 2 10 5 2 22" xfId="32000" xr:uid="{00000000-0005-0000-0000-0000AA070000}"/>
    <cellStyle name="표준 2 10 5 2 23" xfId="33480" xr:uid="{00000000-0005-0000-0000-0000AB070000}"/>
    <cellStyle name="표준 2 10 5 2 24" xfId="34960" xr:uid="{00000000-0005-0000-0000-0000AC070000}"/>
    <cellStyle name="표준 2 10 5 2 25" xfId="36440" xr:uid="{00000000-0005-0000-0000-0000AD070000}"/>
    <cellStyle name="표준 2 10 5 2 26" xfId="37920" xr:uid="{00000000-0005-0000-0000-0000AE070000}"/>
    <cellStyle name="표준 2 10 5 2 27" xfId="39400" xr:uid="{00000000-0005-0000-0000-0000AF070000}"/>
    <cellStyle name="표준 2 10 5 2 28" xfId="40880" xr:uid="{00000000-0005-0000-0000-0000B0070000}"/>
    <cellStyle name="표준 2 10 5 2 29" xfId="42360" xr:uid="{00000000-0005-0000-0000-0000B1070000}"/>
    <cellStyle name="표준 2 10 5 2 3" xfId="3880" xr:uid="{00000000-0005-0000-0000-0000B2070000}"/>
    <cellStyle name="표준 2 10 5 2 30" xfId="43840" xr:uid="{00000000-0005-0000-0000-0000B3070000}"/>
    <cellStyle name="표준 2 10 5 2 31" xfId="45320" xr:uid="{00000000-0005-0000-0000-0000B4070000}"/>
    <cellStyle name="표준 2 10 5 2 32" xfId="46801" xr:uid="{00000000-0005-0000-0000-0000B5070000}"/>
    <cellStyle name="표준 2 10 5 2 33" xfId="48281" xr:uid="{00000000-0005-0000-0000-0000B6070000}"/>
    <cellStyle name="표준 2 10 5 2 34" xfId="49761" xr:uid="{00000000-0005-0000-0000-0000B7070000}"/>
    <cellStyle name="표준 2 10 5 2 35" xfId="51241" xr:uid="{00000000-0005-0000-0000-0000B8070000}"/>
    <cellStyle name="표준 2 10 5 2 36" xfId="52721" xr:uid="{00000000-0005-0000-0000-0000B9070000}"/>
    <cellStyle name="표준 2 10 5 2 37" xfId="54201" xr:uid="{00000000-0005-0000-0000-0000BA070000}"/>
    <cellStyle name="표준 2 10 5 2 38" xfId="55681" xr:uid="{00000000-0005-0000-0000-0000BB070000}"/>
    <cellStyle name="표준 2 10 5 2 39" xfId="57161" xr:uid="{00000000-0005-0000-0000-0000BC070000}"/>
    <cellStyle name="표준 2 10 5 2 4" xfId="5360" xr:uid="{00000000-0005-0000-0000-0000BD070000}"/>
    <cellStyle name="표준 2 10 5 2 40" xfId="58641" xr:uid="{00000000-0005-0000-0000-0000BE070000}"/>
    <cellStyle name="표준 2 10 5 2 41" xfId="60121" xr:uid="{00000000-0005-0000-0000-0000BF070000}"/>
    <cellStyle name="표준 2 10 5 2 42" xfId="61601" xr:uid="{00000000-0005-0000-0000-0000C0070000}"/>
    <cellStyle name="표준 2 10 5 2 5" xfId="6840" xr:uid="{00000000-0005-0000-0000-0000C1070000}"/>
    <cellStyle name="표준 2 10 5 2 6" xfId="8320" xr:uid="{00000000-0005-0000-0000-0000C2070000}"/>
    <cellStyle name="표준 2 10 5 2 7" xfId="9800" xr:uid="{00000000-0005-0000-0000-0000C3070000}"/>
    <cellStyle name="표준 2 10 5 2 8" xfId="11280" xr:uid="{00000000-0005-0000-0000-0000C4070000}"/>
    <cellStyle name="표준 2 10 5 2 9" xfId="12760" xr:uid="{00000000-0005-0000-0000-0000C5070000}"/>
    <cellStyle name="표준 2 10 5 20" xfId="26823" xr:uid="{00000000-0005-0000-0000-0000C6070000}"/>
    <cellStyle name="표준 2 10 5 21" xfId="28303" xr:uid="{00000000-0005-0000-0000-0000C7070000}"/>
    <cellStyle name="표준 2 10 5 22" xfId="29783" xr:uid="{00000000-0005-0000-0000-0000C8070000}"/>
    <cellStyle name="표준 2 10 5 23" xfId="31263" xr:uid="{00000000-0005-0000-0000-0000C9070000}"/>
    <cellStyle name="표준 2 10 5 24" xfId="32743" xr:uid="{00000000-0005-0000-0000-0000CA070000}"/>
    <cellStyle name="표준 2 10 5 25" xfId="34223" xr:uid="{00000000-0005-0000-0000-0000CB070000}"/>
    <cellStyle name="표준 2 10 5 26" xfId="35703" xr:uid="{00000000-0005-0000-0000-0000CC070000}"/>
    <cellStyle name="표준 2 10 5 27" xfId="37183" xr:uid="{00000000-0005-0000-0000-0000CD070000}"/>
    <cellStyle name="표준 2 10 5 28" xfId="38663" xr:uid="{00000000-0005-0000-0000-0000CE070000}"/>
    <cellStyle name="표준 2 10 5 29" xfId="40143" xr:uid="{00000000-0005-0000-0000-0000CF070000}"/>
    <cellStyle name="표준 2 10 5 3" xfId="1662" xr:uid="{00000000-0005-0000-0000-0000D0070000}"/>
    <cellStyle name="표준 2 10 5 30" xfId="41623" xr:uid="{00000000-0005-0000-0000-0000D1070000}"/>
    <cellStyle name="표준 2 10 5 31" xfId="43103" xr:uid="{00000000-0005-0000-0000-0000D2070000}"/>
    <cellStyle name="표준 2 10 5 32" xfId="44583" xr:uid="{00000000-0005-0000-0000-0000D3070000}"/>
    <cellStyle name="표준 2 10 5 33" xfId="46064" xr:uid="{00000000-0005-0000-0000-0000D4070000}"/>
    <cellStyle name="표준 2 10 5 34" xfId="47544" xr:uid="{00000000-0005-0000-0000-0000D5070000}"/>
    <cellStyle name="표준 2 10 5 35" xfId="49024" xr:uid="{00000000-0005-0000-0000-0000D6070000}"/>
    <cellStyle name="표준 2 10 5 36" xfId="50504" xr:uid="{00000000-0005-0000-0000-0000D7070000}"/>
    <cellStyle name="표준 2 10 5 37" xfId="51984" xr:uid="{00000000-0005-0000-0000-0000D8070000}"/>
    <cellStyle name="표준 2 10 5 38" xfId="53464" xr:uid="{00000000-0005-0000-0000-0000D9070000}"/>
    <cellStyle name="표준 2 10 5 39" xfId="54944" xr:uid="{00000000-0005-0000-0000-0000DA070000}"/>
    <cellStyle name="표준 2 10 5 4" xfId="3143" xr:uid="{00000000-0005-0000-0000-0000DB070000}"/>
    <cellStyle name="표준 2 10 5 40" xfId="56424" xr:uid="{00000000-0005-0000-0000-0000DC070000}"/>
    <cellStyle name="표준 2 10 5 41" xfId="57904" xr:uid="{00000000-0005-0000-0000-0000DD070000}"/>
    <cellStyle name="표준 2 10 5 42" xfId="59384" xr:uid="{00000000-0005-0000-0000-0000DE070000}"/>
    <cellStyle name="표준 2 10 5 43" xfId="60864" xr:uid="{00000000-0005-0000-0000-0000DF070000}"/>
    <cellStyle name="표준 2 10 5 5" xfId="4623" xr:uid="{00000000-0005-0000-0000-0000E0070000}"/>
    <cellStyle name="표준 2 10 5 6" xfId="6103" xr:uid="{00000000-0005-0000-0000-0000E1070000}"/>
    <cellStyle name="표준 2 10 5 7" xfId="7583" xr:uid="{00000000-0005-0000-0000-0000E2070000}"/>
    <cellStyle name="표준 2 10 5 8" xfId="9063" xr:uid="{00000000-0005-0000-0000-0000E3070000}"/>
    <cellStyle name="표준 2 10 5 9" xfId="10543" xr:uid="{00000000-0005-0000-0000-0000E4070000}"/>
    <cellStyle name="표준 2 10 6" xfId="1414" xr:uid="{00000000-0005-0000-0000-0000E5070000}"/>
    <cellStyle name="표준 2 10 6 10" xfId="12036" xr:uid="{00000000-0005-0000-0000-0000E6070000}"/>
    <cellStyle name="표준 2 10 6 11" xfId="13516" xr:uid="{00000000-0005-0000-0000-0000E7070000}"/>
    <cellStyle name="표준 2 10 6 12" xfId="14996" xr:uid="{00000000-0005-0000-0000-0000E8070000}"/>
    <cellStyle name="표준 2 10 6 13" xfId="16476" xr:uid="{00000000-0005-0000-0000-0000E9070000}"/>
    <cellStyle name="표준 2 10 6 14" xfId="17956" xr:uid="{00000000-0005-0000-0000-0000EA070000}"/>
    <cellStyle name="표준 2 10 6 15" xfId="19436" xr:uid="{00000000-0005-0000-0000-0000EB070000}"/>
    <cellStyle name="표준 2 10 6 16" xfId="20916" xr:uid="{00000000-0005-0000-0000-0000EC070000}"/>
    <cellStyle name="표준 2 10 6 17" xfId="22396" xr:uid="{00000000-0005-0000-0000-0000ED070000}"/>
    <cellStyle name="표준 2 10 6 18" xfId="23876" xr:uid="{00000000-0005-0000-0000-0000EE070000}"/>
    <cellStyle name="표준 2 10 6 19" xfId="25356" xr:uid="{00000000-0005-0000-0000-0000EF070000}"/>
    <cellStyle name="표준 2 10 6 2" xfId="635" xr:uid="{00000000-0005-0000-0000-0000F0070000}"/>
    <cellStyle name="표준 2 10 6 2 10" xfId="14253" xr:uid="{00000000-0005-0000-0000-0000F1070000}"/>
    <cellStyle name="표준 2 10 6 2 11" xfId="15733" xr:uid="{00000000-0005-0000-0000-0000F2070000}"/>
    <cellStyle name="표준 2 10 6 2 12" xfId="17213" xr:uid="{00000000-0005-0000-0000-0000F3070000}"/>
    <cellStyle name="표준 2 10 6 2 13" xfId="18693" xr:uid="{00000000-0005-0000-0000-0000F4070000}"/>
    <cellStyle name="표준 2 10 6 2 14" xfId="20173" xr:uid="{00000000-0005-0000-0000-0000F5070000}"/>
    <cellStyle name="표준 2 10 6 2 15" xfId="21653" xr:uid="{00000000-0005-0000-0000-0000F6070000}"/>
    <cellStyle name="표준 2 10 6 2 16" xfId="23133" xr:uid="{00000000-0005-0000-0000-0000F7070000}"/>
    <cellStyle name="표준 2 10 6 2 17" xfId="24613" xr:uid="{00000000-0005-0000-0000-0000F8070000}"/>
    <cellStyle name="표준 2 10 6 2 18" xfId="26093" xr:uid="{00000000-0005-0000-0000-0000F9070000}"/>
    <cellStyle name="표준 2 10 6 2 19" xfId="27573" xr:uid="{00000000-0005-0000-0000-0000FA070000}"/>
    <cellStyle name="표준 2 10 6 2 2" xfId="2412" xr:uid="{00000000-0005-0000-0000-0000FB070000}"/>
    <cellStyle name="표준 2 10 6 2 20" xfId="29053" xr:uid="{00000000-0005-0000-0000-0000FC070000}"/>
    <cellStyle name="표준 2 10 6 2 21" xfId="30533" xr:uid="{00000000-0005-0000-0000-0000FD070000}"/>
    <cellStyle name="표준 2 10 6 2 22" xfId="32013" xr:uid="{00000000-0005-0000-0000-0000FE070000}"/>
    <cellStyle name="표준 2 10 6 2 23" xfId="33493" xr:uid="{00000000-0005-0000-0000-0000FF070000}"/>
    <cellStyle name="표준 2 10 6 2 24" xfId="34973" xr:uid="{00000000-0005-0000-0000-000000080000}"/>
    <cellStyle name="표준 2 10 6 2 25" xfId="36453" xr:uid="{00000000-0005-0000-0000-000001080000}"/>
    <cellStyle name="표준 2 10 6 2 26" xfId="37933" xr:uid="{00000000-0005-0000-0000-000002080000}"/>
    <cellStyle name="표준 2 10 6 2 27" xfId="39413" xr:uid="{00000000-0005-0000-0000-000003080000}"/>
    <cellStyle name="표준 2 10 6 2 28" xfId="40893" xr:uid="{00000000-0005-0000-0000-000004080000}"/>
    <cellStyle name="표준 2 10 6 2 29" xfId="42373" xr:uid="{00000000-0005-0000-0000-000005080000}"/>
    <cellStyle name="표준 2 10 6 2 3" xfId="3893" xr:uid="{00000000-0005-0000-0000-000006080000}"/>
    <cellStyle name="표준 2 10 6 2 30" xfId="43853" xr:uid="{00000000-0005-0000-0000-000007080000}"/>
    <cellStyle name="표준 2 10 6 2 31" xfId="45333" xr:uid="{00000000-0005-0000-0000-000008080000}"/>
    <cellStyle name="표준 2 10 6 2 32" xfId="46814" xr:uid="{00000000-0005-0000-0000-000009080000}"/>
    <cellStyle name="표준 2 10 6 2 33" xfId="48294" xr:uid="{00000000-0005-0000-0000-00000A080000}"/>
    <cellStyle name="표준 2 10 6 2 34" xfId="49774" xr:uid="{00000000-0005-0000-0000-00000B080000}"/>
    <cellStyle name="표준 2 10 6 2 35" xfId="51254" xr:uid="{00000000-0005-0000-0000-00000C080000}"/>
    <cellStyle name="표준 2 10 6 2 36" xfId="52734" xr:uid="{00000000-0005-0000-0000-00000D080000}"/>
    <cellStyle name="표준 2 10 6 2 37" xfId="54214" xr:uid="{00000000-0005-0000-0000-00000E080000}"/>
    <cellStyle name="표준 2 10 6 2 38" xfId="55694" xr:uid="{00000000-0005-0000-0000-00000F080000}"/>
    <cellStyle name="표준 2 10 6 2 39" xfId="57174" xr:uid="{00000000-0005-0000-0000-000010080000}"/>
    <cellStyle name="표준 2 10 6 2 4" xfId="5373" xr:uid="{00000000-0005-0000-0000-000011080000}"/>
    <cellStyle name="표준 2 10 6 2 40" xfId="58654" xr:uid="{00000000-0005-0000-0000-000012080000}"/>
    <cellStyle name="표준 2 10 6 2 41" xfId="60134" xr:uid="{00000000-0005-0000-0000-000013080000}"/>
    <cellStyle name="표준 2 10 6 2 42" xfId="61614" xr:uid="{00000000-0005-0000-0000-000014080000}"/>
    <cellStyle name="표준 2 10 6 2 5" xfId="6853" xr:uid="{00000000-0005-0000-0000-000015080000}"/>
    <cellStyle name="표준 2 10 6 2 6" xfId="8333" xr:uid="{00000000-0005-0000-0000-000016080000}"/>
    <cellStyle name="표준 2 10 6 2 7" xfId="9813" xr:uid="{00000000-0005-0000-0000-000017080000}"/>
    <cellStyle name="표준 2 10 6 2 8" xfId="11293" xr:uid="{00000000-0005-0000-0000-000018080000}"/>
    <cellStyle name="표준 2 10 6 2 9" xfId="12773" xr:uid="{00000000-0005-0000-0000-000019080000}"/>
    <cellStyle name="표준 2 10 6 20" xfId="26836" xr:uid="{00000000-0005-0000-0000-00001A080000}"/>
    <cellStyle name="표준 2 10 6 21" xfId="28316" xr:uid="{00000000-0005-0000-0000-00001B080000}"/>
    <cellStyle name="표준 2 10 6 22" xfId="29796" xr:uid="{00000000-0005-0000-0000-00001C080000}"/>
    <cellStyle name="표준 2 10 6 23" xfId="31276" xr:uid="{00000000-0005-0000-0000-00001D080000}"/>
    <cellStyle name="표준 2 10 6 24" xfId="32756" xr:uid="{00000000-0005-0000-0000-00001E080000}"/>
    <cellStyle name="표준 2 10 6 25" xfId="34236" xr:uid="{00000000-0005-0000-0000-00001F080000}"/>
    <cellStyle name="표준 2 10 6 26" xfId="35716" xr:uid="{00000000-0005-0000-0000-000020080000}"/>
    <cellStyle name="표준 2 10 6 27" xfId="37196" xr:uid="{00000000-0005-0000-0000-000021080000}"/>
    <cellStyle name="표준 2 10 6 28" xfId="38676" xr:uid="{00000000-0005-0000-0000-000022080000}"/>
    <cellStyle name="표준 2 10 6 29" xfId="40156" xr:uid="{00000000-0005-0000-0000-000023080000}"/>
    <cellStyle name="표준 2 10 6 3" xfId="1675" xr:uid="{00000000-0005-0000-0000-000024080000}"/>
    <cellStyle name="표준 2 10 6 30" xfId="41636" xr:uid="{00000000-0005-0000-0000-000025080000}"/>
    <cellStyle name="표준 2 10 6 31" xfId="43116" xr:uid="{00000000-0005-0000-0000-000026080000}"/>
    <cellStyle name="표준 2 10 6 32" xfId="44596" xr:uid="{00000000-0005-0000-0000-000027080000}"/>
    <cellStyle name="표준 2 10 6 33" xfId="46077" xr:uid="{00000000-0005-0000-0000-000028080000}"/>
    <cellStyle name="표준 2 10 6 34" xfId="47557" xr:uid="{00000000-0005-0000-0000-000029080000}"/>
    <cellStyle name="표준 2 10 6 35" xfId="49037" xr:uid="{00000000-0005-0000-0000-00002A080000}"/>
    <cellStyle name="표준 2 10 6 36" xfId="50517" xr:uid="{00000000-0005-0000-0000-00002B080000}"/>
    <cellStyle name="표준 2 10 6 37" xfId="51997" xr:uid="{00000000-0005-0000-0000-00002C080000}"/>
    <cellStyle name="표준 2 10 6 38" xfId="53477" xr:uid="{00000000-0005-0000-0000-00002D080000}"/>
    <cellStyle name="표준 2 10 6 39" xfId="54957" xr:uid="{00000000-0005-0000-0000-00002E080000}"/>
    <cellStyle name="표준 2 10 6 4" xfId="3156" xr:uid="{00000000-0005-0000-0000-00002F080000}"/>
    <cellStyle name="표준 2 10 6 40" xfId="56437" xr:uid="{00000000-0005-0000-0000-000030080000}"/>
    <cellStyle name="표준 2 10 6 41" xfId="57917" xr:uid="{00000000-0005-0000-0000-000031080000}"/>
    <cellStyle name="표준 2 10 6 42" xfId="59397" xr:uid="{00000000-0005-0000-0000-000032080000}"/>
    <cellStyle name="표준 2 10 6 43" xfId="60877" xr:uid="{00000000-0005-0000-0000-000033080000}"/>
    <cellStyle name="표준 2 10 6 5" xfId="4636" xr:uid="{00000000-0005-0000-0000-000034080000}"/>
    <cellStyle name="표준 2 10 6 6" xfId="6116" xr:uid="{00000000-0005-0000-0000-000035080000}"/>
    <cellStyle name="표준 2 10 6 7" xfId="7596" xr:uid="{00000000-0005-0000-0000-000036080000}"/>
    <cellStyle name="표준 2 10 6 8" xfId="9076" xr:uid="{00000000-0005-0000-0000-000037080000}"/>
    <cellStyle name="표준 2 10 6 9" xfId="10556" xr:uid="{00000000-0005-0000-0000-000038080000}"/>
    <cellStyle name="표준 2 10 7" xfId="1400" xr:uid="{00000000-0005-0000-0000-000039080000}"/>
    <cellStyle name="표준 2 10 7 10" xfId="12050" xr:uid="{00000000-0005-0000-0000-00003A080000}"/>
    <cellStyle name="표준 2 10 7 11" xfId="13530" xr:uid="{00000000-0005-0000-0000-00003B080000}"/>
    <cellStyle name="표준 2 10 7 12" xfId="15010" xr:uid="{00000000-0005-0000-0000-00003C080000}"/>
    <cellStyle name="표준 2 10 7 13" xfId="16490" xr:uid="{00000000-0005-0000-0000-00003D080000}"/>
    <cellStyle name="표준 2 10 7 14" xfId="17970" xr:uid="{00000000-0005-0000-0000-00003E080000}"/>
    <cellStyle name="표준 2 10 7 15" xfId="19450" xr:uid="{00000000-0005-0000-0000-00003F080000}"/>
    <cellStyle name="표준 2 10 7 16" xfId="20930" xr:uid="{00000000-0005-0000-0000-000040080000}"/>
    <cellStyle name="표준 2 10 7 17" xfId="22410" xr:uid="{00000000-0005-0000-0000-000041080000}"/>
    <cellStyle name="표준 2 10 7 18" xfId="23890" xr:uid="{00000000-0005-0000-0000-000042080000}"/>
    <cellStyle name="표준 2 10 7 19" xfId="25370" xr:uid="{00000000-0005-0000-0000-000043080000}"/>
    <cellStyle name="표준 2 10 7 2" xfId="621" xr:uid="{00000000-0005-0000-0000-000044080000}"/>
    <cellStyle name="표준 2 10 7 2 10" xfId="14267" xr:uid="{00000000-0005-0000-0000-000045080000}"/>
    <cellStyle name="표준 2 10 7 2 11" xfId="15747" xr:uid="{00000000-0005-0000-0000-000046080000}"/>
    <cellStyle name="표준 2 10 7 2 12" xfId="17227" xr:uid="{00000000-0005-0000-0000-000047080000}"/>
    <cellStyle name="표준 2 10 7 2 13" xfId="18707" xr:uid="{00000000-0005-0000-0000-000048080000}"/>
    <cellStyle name="표준 2 10 7 2 14" xfId="20187" xr:uid="{00000000-0005-0000-0000-000049080000}"/>
    <cellStyle name="표준 2 10 7 2 15" xfId="21667" xr:uid="{00000000-0005-0000-0000-00004A080000}"/>
    <cellStyle name="표준 2 10 7 2 16" xfId="23147" xr:uid="{00000000-0005-0000-0000-00004B080000}"/>
    <cellStyle name="표준 2 10 7 2 17" xfId="24627" xr:uid="{00000000-0005-0000-0000-00004C080000}"/>
    <cellStyle name="표준 2 10 7 2 18" xfId="26107" xr:uid="{00000000-0005-0000-0000-00004D080000}"/>
    <cellStyle name="표준 2 10 7 2 19" xfId="27587" xr:uid="{00000000-0005-0000-0000-00004E080000}"/>
    <cellStyle name="표준 2 10 7 2 2" xfId="2426" xr:uid="{00000000-0005-0000-0000-00004F080000}"/>
    <cellStyle name="표준 2 10 7 2 20" xfId="29067" xr:uid="{00000000-0005-0000-0000-000050080000}"/>
    <cellStyle name="표준 2 10 7 2 21" xfId="30547" xr:uid="{00000000-0005-0000-0000-000051080000}"/>
    <cellStyle name="표준 2 10 7 2 22" xfId="32027" xr:uid="{00000000-0005-0000-0000-000052080000}"/>
    <cellStyle name="표준 2 10 7 2 23" xfId="33507" xr:uid="{00000000-0005-0000-0000-000053080000}"/>
    <cellStyle name="표준 2 10 7 2 24" xfId="34987" xr:uid="{00000000-0005-0000-0000-000054080000}"/>
    <cellStyle name="표준 2 10 7 2 25" xfId="36467" xr:uid="{00000000-0005-0000-0000-000055080000}"/>
    <cellStyle name="표준 2 10 7 2 26" xfId="37947" xr:uid="{00000000-0005-0000-0000-000056080000}"/>
    <cellStyle name="표준 2 10 7 2 27" xfId="39427" xr:uid="{00000000-0005-0000-0000-000057080000}"/>
    <cellStyle name="표준 2 10 7 2 28" xfId="40907" xr:uid="{00000000-0005-0000-0000-000058080000}"/>
    <cellStyle name="표준 2 10 7 2 29" xfId="42387" xr:uid="{00000000-0005-0000-0000-000059080000}"/>
    <cellStyle name="표준 2 10 7 2 3" xfId="3907" xr:uid="{00000000-0005-0000-0000-00005A080000}"/>
    <cellStyle name="표준 2 10 7 2 30" xfId="43867" xr:uid="{00000000-0005-0000-0000-00005B080000}"/>
    <cellStyle name="표준 2 10 7 2 31" xfId="45347" xr:uid="{00000000-0005-0000-0000-00005C080000}"/>
    <cellStyle name="표준 2 10 7 2 32" xfId="46828" xr:uid="{00000000-0005-0000-0000-00005D080000}"/>
    <cellStyle name="표준 2 10 7 2 33" xfId="48308" xr:uid="{00000000-0005-0000-0000-00005E080000}"/>
    <cellStyle name="표준 2 10 7 2 34" xfId="49788" xr:uid="{00000000-0005-0000-0000-00005F080000}"/>
    <cellStyle name="표준 2 10 7 2 35" xfId="51268" xr:uid="{00000000-0005-0000-0000-000060080000}"/>
    <cellStyle name="표준 2 10 7 2 36" xfId="52748" xr:uid="{00000000-0005-0000-0000-000061080000}"/>
    <cellStyle name="표준 2 10 7 2 37" xfId="54228" xr:uid="{00000000-0005-0000-0000-000062080000}"/>
    <cellStyle name="표준 2 10 7 2 38" xfId="55708" xr:uid="{00000000-0005-0000-0000-000063080000}"/>
    <cellStyle name="표준 2 10 7 2 39" xfId="57188" xr:uid="{00000000-0005-0000-0000-000064080000}"/>
    <cellStyle name="표준 2 10 7 2 4" xfId="5387" xr:uid="{00000000-0005-0000-0000-000065080000}"/>
    <cellStyle name="표준 2 10 7 2 40" xfId="58668" xr:uid="{00000000-0005-0000-0000-000066080000}"/>
    <cellStyle name="표준 2 10 7 2 41" xfId="60148" xr:uid="{00000000-0005-0000-0000-000067080000}"/>
    <cellStyle name="표준 2 10 7 2 42" xfId="61628" xr:uid="{00000000-0005-0000-0000-000068080000}"/>
    <cellStyle name="표준 2 10 7 2 5" xfId="6867" xr:uid="{00000000-0005-0000-0000-000069080000}"/>
    <cellStyle name="표준 2 10 7 2 6" xfId="8347" xr:uid="{00000000-0005-0000-0000-00006A080000}"/>
    <cellStyle name="표준 2 10 7 2 7" xfId="9827" xr:uid="{00000000-0005-0000-0000-00006B080000}"/>
    <cellStyle name="표준 2 10 7 2 8" xfId="11307" xr:uid="{00000000-0005-0000-0000-00006C080000}"/>
    <cellStyle name="표준 2 10 7 2 9" xfId="12787" xr:uid="{00000000-0005-0000-0000-00006D080000}"/>
    <cellStyle name="표준 2 10 7 20" xfId="26850" xr:uid="{00000000-0005-0000-0000-00006E080000}"/>
    <cellStyle name="표준 2 10 7 21" xfId="28330" xr:uid="{00000000-0005-0000-0000-00006F080000}"/>
    <cellStyle name="표준 2 10 7 22" xfId="29810" xr:uid="{00000000-0005-0000-0000-000070080000}"/>
    <cellStyle name="표준 2 10 7 23" xfId="31290" xr:uid="{00000000-0005-0000-0000-000071080000}"/>
    <cellStyle name="표준 2 10 7 24" xfId="32770" xr:uid="{00000000-0005-0000-0000-000072080000}"/>
    <cellStyle name="표준 2 10 7 25" xfId="34250" xr:uid="{00000000-0005-0000-0000-000073080000}"/>
    <cellStyle name="표준 2 10 7 26" xfId="35730" xr:uid="{00000000-0005-0000-0000-000074080000}"/>
    <cellStyle name="표준 2 10 7 27" xfId="37210" xr:uid="{00000000-0005-0000-0000-000075080000}"/>
    <cellStyle name="표준 2 10 7 28" xfId="38690" xr:uid="{00000000-0005-0000-0000-000076080000}"/>
    <cellStyle name="표준 2 10 7 29" xfId="40170" xr:uid="{00000000-0005-0000-0000-000077080000}"/>
    <cellStyle name="표준 2 10 7 3" xfId="1689" xr:uid="{00000000-0005-0000-0000-000078080000}"/>
    <cellStyle name="표준 2 10 7 30" xfId="41650" xr:uid="{00000000-0005-0000-0000-000079080000}"/>
    <cellStyle name="표준 2 10 7 31" xfId="43130" xr:uid="{00000000-0005-0000-0000-00007A080000}"/>
    <cellStyle name="표준 2 10 7 32" xfId="44610" xr:uid="{00000000-0005-0000-0000-00007B080000}"/>
    <cellStyle name="표준 2 10 7 33" xfId="46091" xr:uid="{00000000-0005-0000-0000-00007C080000}"/>
    <cellStyle name="표준 2 10 7 34" xfId="47571" xr:uid="{00000000-0005-0000-0000-00007D080000}"/>
    <cellStyle name="표준 2 10 7 35" xfId="49051" xr:uid="{00000000-0005-0000-0000-00007E080000}"/>
    <cellStyle name="표준 2 10 7 36" xfId="50531" xr:uid="{00000000-0005-0000-0000-00007F080000}"/>
    <cellStyle name="표준 2 10 7 37" xfId="52011" xr:uid="{00000000-0005-0000-0000-000080080000}"/>
    <cellStyle name="표준 2 10 7 38" xfId="53491" xr:uid="{00000000-0005-0000-0000-000081080000}"/>
    <cellStyle name="표준 2 10 7 39" xfId="54971" xr:uid="{00000000-0005-0000-0000-000082080000}"/>
    <cellStyle name="표준 2 10 7 4" xfId="3170" xr:uid="{00000000-0005-0000-0000-000083080000}"/>
    <cellStyle name="표준 2 10 7 40" xfId="56451" xr:uid="{00000000-0005-0000-0000-000084080000}"/>
    <cellStyle name="표준 2 10 7 41" xfId="57931" xr:uid="{00000000-0005-0000-0000-000085080000}"/>
    <cellStyle name="표준 2 10 7 42" xfId="59411" xr:uid="{00000000-0005-0000-0000-000086080000}"/>
    <cellStyle name="표준 2 10 7 43" xfId="60891" xr:uid="{00000000-0005-0000-0000-000087080000}"/>
    <cellStyle name="표준 2 10 7 5" xfId="4650" xr:uid="{00000000-0005-0000-0000-000088080000}"/>
    <cellStyle name="표준 2 10 7 6" xfId="6130" xr:uid="{00000000-0005-0000-0000-000089080000}"/>
    <cellStyle name="표준 2 10 7 7" xfId="7610" xr:uid="{00000000-0005-0000-0000-00008A080000}"/>
    <cellStyle name="표준 2 10 7 8" xfId="9090" xr:uid="{00000000-0005-0000-0000-00008B080000}"/>
    <cellStyle name="표준 2 10 7 9" xfId="10570" xr:uid="{00000000-0005-0000-0000-00008C080000}"/>
    <cellStyle name="표준 2 10 8" xfId="1385" xr:uid="{00000000-0005-0000-0000-00008D080000}"/>
    <cellStyle name="표준 2 10 8 10" xfId="12065" xr:uid="{00000000-0005-0000-0000-00008E080000}"/>
    <cellStyle name="표준 2 10 8 11" xfId="13545" xr:uid="{00000000-0005-0000-0000-00008F080000}"/>
    <cellStyle name="표준 2 10 8 12" xfId="15025" xr:uid="{00000000-0005-0000-0000-000090080000}"/>
    <cellStyle name="표준 2 10 8 13" xfId="16505" xr:uid="{00000000-0005-0000-0000-000091080000}"/>
    <cellStyle name="표준 2 10 8 14" xfId="17985" xr:uid="{00000000-0005-0000-0000-000092080000}"/>
    <cellStyle name="표준 2 10 8 15" xfId="19465" xr:uid="{00000000-0005-0000-0000-000093080000}"/>
    <cellStyle name="표준 2 10 8 16" xfId="20945" xr:uid="{00000000-0005-0000-0000-000094080000}"/>
    <cellStyle name="표준 2 10 8 17" xfId="22425" xr:uid="{00000000-0005-0000-0000-000095080000}"/>
    <cellStyle name="표준 2 10 8 18" xfId="23905" xr:uid="{00000000-0005-0000-0000-000096080000}"/>
    <cellStyle name="표준 2 10 8 19" xfId="25385" xr:uid="{00000000-0005-0000-0000-000097080000}"/>
    <cellStyle name="표준 2 10 8 2" xfId="606" xr:uid="{00000000-0005-0000-0000-000098080000}"/>
    <cellStyle name="표준 2 10 8 2 10" xfId="14282" xr:uid="{00000000-0005-0000-0000-000099080000}"/>
    <cellStyle name="표준 2 10 8 2 11" xfId="15762" xr:uid="{00000000-0005-0000-0000-00009A080000}"/>
    <cellStyle name="표준 2 10 8 2 12" xfId="17242" xr:uid="{00000000-0005-0000-0000-00009B080000}"/>
    <cellStyle name="표준 2 10 8 2 13" xfId="18722" xr:uid="{00000000-0005-0000-0000-00009C080000}"/>
    <cellStyle name="표준 2 10 8 2 14" xfId="20202" xr:uid="{00000000-0005-0000-0000-00009D080000}"/>
    <cellStyle name="표준 2 10 8 2 15" xfId="21682" xr:uid="{00000000-0005-0000-0000-00009E080000}"/>
    <cellStyle name="표준 2 10 8 2 16" xfId="23162" xr:uid="{00000000-0005-0000-0000-00009F080000}"/>
    <cellStyle name="표준 2 10 8 2 17" xfId="24642" xr:uid="{00000000-0005-0000-0000-0000A0080000}"/>
    <cellStyle name="표준 2 10 8 2 18" xfId="26122" xr:uid="{00000000-0005-0000-0000-0000A1080000}"/>
    <cellStyle name="표준 2 10 8 2 19" xfId="27602" xr:uid="{00000000-0005-0000-0000-0000A2080000}"/>
    <cellStyle name="표준 2 10 8 2 2" xfId="2441" xr:uid="{00000000-0005-0000-0000-0000A3080000}"/>
    <cellStyle name="표준 2 10 8 2 20" xfId="29082" xr:uid="{00000000-0005-0000-0000-0000A4080000}"/>
    <cellStyle name="표준 2 10 8 2 21" xfId="30562" xr:uid="{00000000-0005-0000-0000-0000A5080000}"/>
    <cellStyle name="표준 2 10 8 2 22" xfId="32042" xr:uid="{00000000-0005-0000-0000-0000A6080000}"/>
    <cellStyle name="표준 2 10 8 2 23" xfId="33522" xr:uid="{00000000-0005-0000-0000-0000A7080000}"/>
    <cellStyle name="표준 2 10 8 2 24" xfId="35002" xr:uid="{00000000-0005-0000-0000-0000A8080000}"/>
    <cellStyle name="표준 2 10 8 2 25" xfId="36482" xr:uid="{00000000-0005-0000-0000-0000A9080000}"/>
    <cellStyle name="표준 2 10 8 2 26" xfId="37962" xr:uid="{00000000-0005-0000-0000-0000AA080000}"/>
    <cellStyle name="표준 2 10 8 2 27" xfId="39442" xr:uid="{00000000-0005-0000-0000-0000AB080000}"/>
    <cellStyle name="표준 2 10 8 2 28" xfId="40922" xr:uid="{00000000-0005-0000-0000-0000AC080000}"/>
    <cellStyle name="표준 2 10 8 2 29" xfId="42402" xr:uid="{00000000-0005-0000-0000-0000AD080000}"/>
    <cellStyle name="표준 2 10 8 2 3" xfId="3922" xr:uid="{00000000-0005-0000-0000-0000AE080000}"/>
    <cellStyle name="표준 2 10 8 2 30" xfId="43882" xr:uid="{00000000-0005-0000-0000-0000AF080000}"/>
    <cellStyle name="표준 2 10 8 2 31" xfId="45362" xr:uid="{00000000-0005-0000-0000-0000B0080000}"/>
    <cellStyle name="표준 2 10 8 2 32" xfId="46843" xr:uid="{00000000-0005-0000-0000-0000B1080000}"/>
    <cellStyle name="표준 2 10 8 2 33" xfId="48323" xr:uid="{00000000-0005-0000-0000-0000B2080000}"/>
    <cellStyle name="표준 2 10 8 2 34" xfId="49803" xr:uid="{00000000-0005-0000-0000-0000B3080000}"/>
    <cellStyle name="표준 2 10 8 2 35" xfId="51283" xr:uid="{00000000-0005-0000-0000-0000B4080000}"/>
    <cellStyle name="표준 2 10 8 2 36" xfId="52763" xr:uid="{00000000-0005-0000-0000-0000B5080000}"/>
    <cellStyle name="표준 2 10 8 2 37" xfId="54243" xr:uid="{00000000-0005-0000-0000-0000B6080000}"/>
    <cellStyle name="표준 2 10 8 2 38" xfId="55723" xr:uid="{00000000-0005-0000-0000-0000B7080000}"/>
    <cellStyle name="표준 2 10 8 2 39" xfId="57203" xr:uid="{00000000-0005-0000-0000-0000B8080000}"/>
    <cellStyle name="표준 2 10 8 2 4" xfId="5402" xr:uid="{00000000-0005-0000-0000-0000B9080000}"/>
    <cellStyle name="표준 2 10 8 2 40" xfId="58683" xr:uid="{00000000-0005-0000-0000-0000BA080000}"/>
    <cellStyle name="표준 2 10 8 2 41" xfId="60163" xr:uid="{00000000-0005-0000-0000-0000BB080000}"/>
    <cellStyle name="표준 2 10 8 2 42" xfId="61643" xr:uid="{00000000-0005-0000-0000-0000BC080000}"/>
    <cellStyle name="표준 2 10 8 2 5" xfId="6882" xr:uid="{00000000-0005-0000-0000-0000BD080000}"/>
    <cellStyle name="표준 2 10 8 2 6" xfId="8362" xr:uid="{00000000-0005-0000-0000-0000BE080000}"/>
    <cellStyle name="표준 2 10 8 2 7" xfId="9842" xr:uid="{00000000-0005-0000-0000-0000BF080000}"/>
    <cellStyle name="표준 2 10 8 2 8" xfId="11322" xr:uid="{00000000-0005-0000-0000-0000C0080000}"/>
    <cellStyle name="표준 2 10 8 2 9" xfId="12802" xr:uid="{00000000-0005-0000-0000-0000C1080000}"/>
    <cellStyle name="표준 2 10 8 20" xfId="26865" xr:uid="{00000000-0005-0000-0000-0000C2080000}"/>
    <cellStyle name="표준 2 10 8 21" xfId="28345" xr:uid="{00000000-0005-0000-0000-0000C3080000}"/>
    <cellStyle name="표준 2 10 8 22" xfId="29825" xr:uid="{00000000-0005-0000-0000-0000C4080000}"/>
    <cellStyle name="표준 2 10 8 23" xfId="31305" xr:uid="{00000000-0005-0000-0000-0000C5080000}"/>
    <cellStyle name="표준 2 10 8 24" xfId="32785" xr:uid="{00000000-0005-0000-0000-0000C6080000}"/>
    <cellStyle name="표준 2 10 8 25" xfId="34265" xr:uid="{00000000-0005-0000-0000-0000C7080000}"/>
    <cellStyle name="표준 2 10 8 26" xfId="35745" xr:uid="{00000000-0005-0000-0000-0000C8080000}"/>
    <cellStyle name="표준 2 10 8 27" xfId="37225" xr:uid="{00000000-0005-0000-0000-0000C9080000}"/>
    <cellStyle name="표준 2 10 8 28" xfId="38705" xr:uid="{00000000-0005-0000-0000-0000CA080000}"/>
    <cellStyle name="표준 2 10 8 29" xfId="40185" xr:uid="{00000000-0005-0000-0000-0000CB080000}"/>
    <cellStyle name="표준 2 10 8 3" xfId="1704" xr:uid="{00000000-0005-0000-0000-0000CC080000}"/>
    <cellStyle name="표준 2 10 8 30" xfId="41665" xr:uid="{00000000-0005-0000-0000-0000CD080000}"/>
    <cellStyle name="표준 2 10 8 31" xfId="43145" xr:uid="{00000000-0005-0000-0000-0000CE080000}"/>
    <cellStyle name="표준 2 10 8 32" xfId="44625" xr:uid="{00000000-0005-0000-0000-0000CF080000}"/>
    <cellStyle name="표준 2 10 8 33" xfId="46106" xr:uid="{00000000-0005-0000-0000-0000D0080000}"/>
    <cellStyle name="표준 2 10 8 34" xfId="47586" xr:uid="{00000000-0005-0000-0000-0000D1080000}"/>
    <cellStyle name="표준 2 10 8 35" xfId="49066" xr:uid="{00000000-0005-0000-0000-0000D2080000}"/>
    <cellStyle name="표준 2 10 8 36" xfId="50546" xr:uid="{00000000-0005-0000-0000-0000D3080000}"/>
    <cellStyle name="표준 2 10 8 37" xfId="52026" xr:uid="{00000000-0005-0000-0000-0000D4080000}"/>
    <cellStyle name="표준 2 10 8 38" xfId="53506" xr:uid="{00000000-0005-0000-0000-0000D5080000}"/>
    <cellStyle name="표준 2 10 8 39" xfId="54986" xr:uid="{00000000-0005-0000-0000-0000D6080000}"/>
    <cellStyle name="표준 2 10 8 4" xfId="3185" xr:uid="{00000000-0005-0000-0000-0000D7080000}"/>
    <cellStyle name="표준 2 10 8 40" xfId="56466" xr:uid="{00000000-0005-0000-0000-0000D8080000}"/>
    <cellStyle name="표준 2 10 8 41" xfId="57946" xr:uid="{00000000-0005-0000-0000-0000D9080000}"/>
    <cellStyle name="표준 2 10 8 42" xfId="59426" xr:uid="{00000000-0005-0000-0000-0000DA080000}"/>
    <cellStyle name="표준 2 10 8 43" xfId="60906" xr:uid="{00000000-0005-0000-0000-0000DB080000}"/>
    <cellStyle name="표준 2 10 8 5" xfId="4665" xr:uid="{00000000-0005-0000-0000-0000DC080000}"/>
    <cellStyle name="표준 2 10 8 6" xfId="6145" xr:uid="{00000000-0005-0000-0000-0000DD080000}"/>
    <cellStyle name="표준 2 10 8 7" xfId="7625" xr:uid="{00000000-0005-0000-0000-0000DE080000}"/>
    <cellStyle name="표준 2 10 8 8" xfId="9105" xr:uid="{00000000-0005-0000-0000-0000DF080000}"/>
    <cellStyle name="표준 2 10 8 9" xfId="10585" xr:uid="{00000000-0005-0000-0000-0000E0080000}"/>
    <cellStyle name="표준 2 10 9" xfId="1369" xr:uid="{00000000-0005-0000-0000-0000E1080000}"/>
    <cellStyle name="표준 2 10 9 10" xfId="12081" xr:uid="{00000000-0005-0000-0000-0000E2080000}"/>
    <cellStyle name="표준 2 10 9 11" xfId="13561" xr:uid="{00000000-0005-0000-0000-0000E3080000}"/>
    <cellStyle name="표준 2 10 9 12" xfId="15041" xr:uid="{00000000-0005-0000-0000-0000E4080000}"/>
    <cellStyle name="표준 2 10 9 13" xfId="16521" xr:uid="{00000000-0005-0000-0000-0000E5080000}"/>
    <cellStyle name="표준 2 10 9 14" xfId="18001" xr:uid="{00000000-0005-0000-0000-0000E6080000}"/>
    <cellStyle name="표준 2 10 9 15" xfId="19481" xr:uid="{00000000-0005-0000-0000-0000E7080000}"/>
    <cellStyle name="표준 2 10 9 16" xfId="20961" xr:uid="{00000000-0005-0000-0000-0000E8080000}"/>
    <cellStyle name="표준 2 10 9 17" xfId="22441" xr:uid="{00000000-0005-0000-0000-0000E9080000}"/>
    <cellStyle name="표준 2 10 9 18" xfId="23921" xr:uid="{00000000-0005-0000-0000-0000EA080000}"/>
    <cellStyle name="표준 2 10 9 19" xfId="25401" xr:uid="{00000000-0005-0000-0000-0000EB080000}"/>
    <cellStyle name="표준 2 10 9 2" xfId="590" xr:uid="{00000000-0005-0000-0000-0000EC080000}"/>
    <cellStyle name="표준 2 10 9 2 10" xfId="14298" xr:uid="{00000000-0005-0000-0000-0000ED080000}"/>
    <cellStyle name="표준 2 10 9 2 11" xfId="15778" xr:uid="{00000000-0005-0000-0000-0000EE080000}"/>
    <cellStyle name="표준 2 10 9 2 12" xfId="17258" xr:uid="{00000000-0005-0000-0000-0000EF080000}"/>
    <cellStyle name="표준 2 10 9 2 13" xfId="18738" xr:uid="{00000000-0005-0000-0000-0000F0080000}"/>
    <cellStyle name="표준 2 10 9 2 14" xfId="20218" xr:uid="{00000000-0005-0000-0000-0000F1080000}"/>
    <cellStyle name="표준 2 10 9 2 15" xfId="21698" xr:uid="{00000000-0005-0000-0000-0000F2080000}"/>
    <cellStyle name="표준 2 10 9 2 16" xfId="23178" xr:uid="{00000000-0005-0000-0000-0000F3080000}"/>
    <cellStyle name="표준 2 10 9 2 17" xfId="24658" xr:uid="{00000000-0005-0000-0000-0000F4080000}"/>
    <cellStyle name="표준 2 10 9 2 18" xfId="26138" xr:uid="{00000000-0005-0000-0000-0000F5080000}"/>
    <cellStyle name="표준 2 10 9 2 19" xfId="27618" xr:uid="{00000000-0005-0000-0000-0000F6080000}"/>
    <cellStyle name="표준 2 10 9 2 2" xfId="2457" xr:uid="{00000000-0005-0000-0000-0000F7080000}"/>
    <cellStyle name="표준 2 10 9 2 20" xfId="29098" xr:uid="{00000000-0005-0000-0000-0000F8080000}"/>
    <cellStyle name="표준 2 10 9 2 21" xfId="30578" xr:uid="{00000000-0005-0000-0000-0000F9080000}"/>
    <cellStyle name="표준 2 10 9 2 22" xfId="32058" xr:uid="{00000000-0005-0000-0000-0000FA080000}"/>
    <cellStyle name="표준 2 10 9 2 23" xfId="33538" xr:uid="{00000000-0005-0000-0000-0000FB080000}"/>
    <cellStyle name="표준 2 10 9 2 24" xfId="35018" xr:uid="{00000000-0005-0000-0000-0000FC080000}"/>
    <cellStyle name="표준 2 10 9 2 25" xfId="36498" xr:uid="{00000000-0005-0000-0000-0000FD080000}"/>
    <cellStyle name="표준 2 10 9 2 26" xfId="37978" xr:uid="{00000000-0005-0000-0000-0000FE080000}"/>
    <cellStyle name="표준 2 10 9 2 27" xfId="39458" xr:uid="{00000000-0005-0000-0000-0000FF080000}"/>
    <cellStyle name="표준 2 10 9 2 28" xfId="40938" xr:uid="{00000000-0005-0000-0000-000000090000}"/>
    <cellStyle name="표준 2 10 9 2 29" xfId="42418" xr:uid="{00000000-0005-0000-0000-000001090000}"/>
    <cellStyle name="표준 2 10 9 2 3" xfId="3938" xr:uid="{00000000-0005-0000-0000-000002090000}"/>
    <cellStyle name="표준 2 10 9 2 30" xfId="43898" xr:uid="{00000000-0005-0000-0000-000003090000}"/>
    <cellStyle name="표준 2 10 9 2 31" xfId="45378" xr:uid="{00000000-0005-0000-0000-000004090000}"/>
    <cellStyle name="표준 2 10 9 2 32" xfId="46859" xr:uid="{00000000-0005-0000-0000-000005090000}"/>
    <cellStyle name="표준 2 10 9 2 33" xfId="48339" xr:uid="{00000000-0005-0000-0000-000006090000}"/>
    <cellStyle name="표준 2 10 9 2 34" xfId="49819" xr:uid="{00000000-0005-0000-0000-000007090000}"/>
    <cellStyle name="표준 2 10 9 2 35" xfId="51299" xr:uid="{00000000-0005-0000-0000-000008090000}"/>
    <cellStyle name="표준 2 10 9 2 36" xfId="52779" xr:uid="{00000000-0005-0000-0000-000009090000}"/>
    <cellStyle name="표준 2 10 9 2 37" xfId="54259" xr:uid="{00000000-0005-0000-0000-00000A090000}"/>
    <cellStyle name="표준 2 10 9 2 38" xfId="55739" xr:uid="{00000000-0005-0000-0000-00000B090000}"/>
    <cellStyle name="표준 2 10 9 2 39" xfId="57219" xr:uid="{00000000-0005-0000-0000-00000C090000}"/>
    <cellStyle name="표준 2 10 9 2 4" xfId="5418" xr:uid="{00000000-0005-0000-0000-00000D090000}"/>
    <cellStyle name="표준 2 10 9 2 40" xfId="58699" xr:uid="{00000000-0005-0000-0000-00000E090000}"/>
    <cellStyle name="표준 2 10 9 2 41" xfId="60179" xr:uid="{00000000-0005-0000-0000-00000F090000}"/>
    <cellStyle name="표준 2 10 9 2 42" xfId="61659" xr:uid="{00000000-0005-0000-0000-000010090000}"/>
    <cellStyle name="표준 2 10 9 2 5" xfId="6898" xr:uid="{00000000-0005-0000-0000-000011090000}"/>
    <cellStyle name="표준 2 10 9 2 6" xfId="8378" xr:uid="{00000000-0005-0000-0000-000012090000}"/>
    <cellStyle name="표준 2 10 9 2 7" xfId="9858" xr:uid="{00000000-0005-0000-0000-000013090000}"/>
    <cellStyle name="표준 2 10 9 2 8" xfId="11338" xr:uid="{00000000-0005-0000-0000-000014090000}"/>
    <cellStyle name="표준 2 10 9 2 9" xfId="12818" xr:uid="{00000000-0005-0000-0000-000015090000}"/>
    <cellStyle name="표준 2 10 9 20" xfId="26881" xr:uid="{00000000-0005-0000-0000-000016090000}"/>
    <cellStyle name="표준 2 10 9 21" xfId="28361" xr:uid="{00000000-0005-0000-0000-000017090000}"/>
    <cellStyle name="표준 2 10 9 22" xfId="29841" xr:uid="{00000000-0005-0000-0000-000018090000}"/>
    <cellStyle name="표준 2 10 9 23" xfId="31321" xr:uid="{00000000-0005-0000-0000-000019090000}"/>
    <cellStyle name="표준 2 10 9 24" xfId="32801" xr:uid="{00000000-0005-0000-0000-00001A090000}"/>
    <cellStyle name="표준 2 10 9 25" xfId="34281" xr:uid="{00000000-0005-0000-0000-00001B090000}"/>
    <cellStyle name="표준 2 10 9 26" xfId="35761" xr:uid="{00000000-0005-0000-0000-00001C090000}"/>
    <cellStyle name="표준 2 10 9 27" xfId="37241" xr:uid="{00000000-0005-0000-0000-00001D090000}"/>
    <cellStyle name="표준 2 10 9 28" xfId="38721" xr:uid="{00000000-0005-0000-0000-00001E090000}"/>
    <cellStyle name="표준 2 10 9 29" xfId="40201" xr:uid="{00000000-0005-0000-0000-00001F090000}"/>
    <cellStyle name="표준 2 10 9 3" xfId="1720" xr:uid="{00000000-0005-0000-0000-000020090000}"/>
    <cellStyle name="표준 2 10 9 30" xfId="41681" xr:uid="{00000000-0005-0000-0000-000021090000}"/>
    <cellStyle name="표준 2 10 9 31" xfId="43161" xr:uid="{00000000-0005-0000-0000-000022090000}"/>
    <cellStyle name="표준 2 10 9 32" xfId="44641" xr:uid="{00000000-0005-0000-0000-000023090000}"/>
    <cellStyle name="표준 2 10 9 33" xfId="46122" xr:uid="{00000000-0005-0000-0000-000024090000}"/>
    <cellStyle name="표준 2 10 9 34" xfId="47602" xr:uid="{00000000-0005-0000-0000-000025090000}"/>
    <cellStyle name="표준 2 10 9 35" xfId="49082" xr:uid="{00000000-0005-0000-0000-000026090000}"/>
    <cellStyle name="표준 2 10 9 36" xfId="50562" xr:uid="{00000000-0005-0000-0000-000027090000}"/>
    <cellStyle name="표준 2 10 9 37" xfId="52042" xr:uid="{00000000-0005-0000-0000-000028090000}"/>
    <cellStyle name="표준 2 10 9 38" xfId="53522" xr:uid="{00000000-0005-0000-0000-000029090000}"/>
    <cellStyle name="표준 2 10 9 39" xfId="55002" xr:uid="{00000000-0005-0000-0000-00002A090000}"/>
    <cellStyle name="표준 2 10 9 4" xfId="3201" xr:uid="{00000000-0005-0000-0000-00002B090000}"/>
    <cellStyle name="표준 2 10 9 40" xfId="56482" xr:uid="{00000000-0005-0000-0000-00002C090000}"/>
    <cellStyle name="표준 2 10 9 41" xfId="57962" xr:uid="{00000000-0005-0000-0000-00002D090000}"/>
    <cellStyle name="표준 2 10 9 42" xfId="59442" xr:uid="{00000000-0005-0000-0000-00002E090000}"/>
    <cellStyle name="표준 2 10 9 43" xfId="60922" xr:uid="{00000000-0005-0000-0000-00002F090000}"/>
    <cellStyle name="표준 2 10 9 5" xfId="4681" xr:uid="{00000000-0005-0000-0000-000030090000}"/>
    <cellStyle name="표준 2 10 9 6" xfId="6161" xr:uid="{00000000-0005-0000-0000-000031090000}"/>
    <cellStyle name="표준 2 10 9 7" xfId="7641" xr:uid="{00000000-0005-0000-0000-000032090000}"/>
    <cellStyle name="표준 2 10 9 8" xfId="9121" xr:uid="{00000000-0005-0000-0000-000033090000}"/>
    <cellStyle name="표준 2 10 9 9" xfId="10601" xr:uid="{00000000-0005-0000-0000-000034090000}"/>
    <cellStyle name="표준 2 11" xfId="1552" xr:uid="{00000000-0005-0000-0000-000035090000}"/>
    <cellStyle name="표준 2 11 10" xfId="1333" xr:uid="{00000000-0005-0000-0000-000036090000}"/>
    <cellStyle name="표준 2 11 10 10" xfId="12117" xr:uid="{00000000-0005-0000-0000-000037090000}"/>
    <cellStyle name="표준 2 11 10 11" xfId="13597" xr:uid="{00000000-0005-0000-0000-000038090000}"/>
    <cellStyle name="표준 2 11 10 12" xfId="15077" xr:uid="{00000000-0005-0000-0000-000039090000}"/>
    <cellStyle name="표준 2 11 10 13" xfId="16557" xr:uid="{00000000-0005-0000-0000-00003A090000}"/>
    <cellStyle name="표준 2 11 10 14" xfId="18037" xr:uid="{00000000-0005-0000-0000-00003B090000}"/>
    <cellStyle name="표준 2 11 10 15" xfId="19517" xr:uid="{00000000-0005-0000-0000-00003C090000}"/>
    <cellStyle name="표준 2 11 10 16" xfId="20997" xr:uid="{00000000-0005-0000-0000-00003D090000}"/>
    <cellStyle name="표준 2 11 10 17" xfId="22477" xr:uid="{00000000-0005-0000-0000-00003E090000}"/>
    <cellStyle name="표준 2 11 10 18" xfId="23957" xr:uid="{00000000-0005-0000-0000-00003F090000}"/>
    <cellStyle name="표준 2 11 10 19" xfId="25437" xr:uid="{00000000-0005-0000-0000-000040090000}"/>
    <cellStyle name="표준 2 11 10 2" xfId="554" xr:uid="{00000000-0005-0000-0000-000041090000}"/>
    <cellStyle name="표준 2 11 10 2 10" xfId="14334" xr:uid="{00000000-0005-0000-0000-000042090000}"/>
    <cellStyle name="표준 2 11 10 2 11" xfId="15814" xr:uid="{00000000-0005-0000-0000-000043090000}"/>
    <cellStyle name="표준 2 11 10 2 12" xfId="17294" xr:uid="{00000000-0005-0000-0000-000044090000}"/>
    <cellStyle name="표준 2 11 10 2 13" xfId="18774" xr:uid="{00000000-0005-0000-0000-000045090000}"/>
    <cellStyle name="표준 2 11 10 2 14" xfId="20254" xr:uid="{00000000-0005-0000-0000-000046090000}"/>
    <cellStyle name="표준 2 11 10 2 15" xfId="21734" xr:uid="{00000000-0005-0000-0000-000047090000}"/>
    <cellStyle name="표준 2 11 10 2 16" xfId="23214" xr:uid="{00000000-0005-0000-0000-000048090000}"/>
    <cellStyle name="표준 2 11 10 2 17" xfId="24694" xr:uid="{00000000-0005-0000-0000-000049090000}"/>
    <cellStyle name="표준 2 11 10 2 18" xfId="26174" xr:uid="{00000000-0005-0000-0000-00004A090000}"/>
    <cellStyle name="표준 2 11 10 2 19" xfId="27654" xr:uid="{00000000-0005-0000-0000-00004B090000}"/>
    <cellStyle name="표준 2 11 10 2 2" xfId="2493" xr:uid="{00000000-0005-0000-0000-00004C090000}"/>
    <cellStyle name="표준 2 11 10 2 20" xfId="29134" xr:uid="{00000000-0005-0000-0000-00004D090000}"/>
    <cellStyle name="표준 2 11 10 2 21" xfId="30614" xr:uid="{00000000-0005-0000-0000-00004E090000}"/>
    <cellStyle name="표준 2 11 10 2 22" xfId="32094" xr:uid="{00000000-0005-0000-0000-00004F090000}"/>
    <cellStyle name="표준 2 11 10 2 23" xfId="33574" xr:uid="{00000000-0005-0000-0000-000050090000}"/>
    <cellStyle name="표준 2 11 10 2 24" xfId="35054" xr:uid="{00000000-0005-0000-0000-000051090000}"/>
    <cellStyle name="표준 2 11 10 2 25" xfId="36534" xr:uid="{00000000-0005-0000-0000-000052090000}"/>
    <cellStyle name="표준 2 11 10 2 26" xfId="38014" xr:uid="{00000000-0005-0000-0000-000053090000}"/>
    <cellStyle name="표준 2 11 10 2 27" xfId="39494" xr:uid="{00000000-0005-0000-0000-000054090000}"/>
    <cellStyle name="표준 2 11 10 2 28" xfId="40974" xr:uid="{00000000-0005-0000-0000-000055090000}"/>
    <cellStyle name="표준 2 11 10 2 29" xfId="42454" xr:uid="{00000000-0005-0000-0000-000056090000}"/>
    <cellStyle name="표준 2 11 10 2 3" xfId="3974" xr:uid="{00000000-0005-0000-0000-000057090000}"/>
    <cellStyle name="표준 2 11 10 2 30" xfId="43934" xr:uid="{00000000-0005-0000-0000-000058090000}"/>
    <cellStyle name="표준 2 11 10 2 31" xfId="45414" xr:uid="{00000000-0005-0000-0000-000059090000}"/>
    <cellStyle name="표준 2 11 10 2 32" xfId="46895" xr:uid="{00000000-0005-0000-0000-00005A090000}"/>
    <cellStyle name="표준 2 11 10 2 33" xfId="48375" xr:uid="{00000000-0005-0000-0000-00005B090000}"/>
    <cellStyle name="표준 2 11 10 2 34" xfId="49855" xr:uid="{00000000-0005-0000-0000-00005C090000}"/>
    <cellStyle name="표준 2 11 10 2 35" xfId="51335" xr:uid="{00000000-0005-0000-0000-00005D090000}"/>
    <cellStyle name="표준 2 11 10 2 36" xfId="52815" xr:uid="{00000000-0005-0000-0000-00005E090000}"/>
    <cellStyle name="표준 2 11 10 2 37" xfId="54295" xr:uid="{00000000-0005-0000-0000-00005F090000}"/>
    <cellStyle name="표준 2 11 10 2 38" xfId="55775" xr:uid="{00000000-0005-0000-0000-000060090000}"/>
    <cellStyle name="표준 2 11 10 2 39" xfId="57255" xr:uid="{00000000-0005-0000-0000-000061090000}"/>
    <cellStyle name="표준 2 11 10 2 4" xfId="5454" xr:uid="{00000000-0005-0000-0000-000062090000}"/>
    <cellStyle name="표준 2 11 10 2 40" xfId="58735" xr:uid="{00000000-0005-0000-0000-000063090000}"/>
    <cellStyle name="표준 2 11 10 2 41" xfId="60215" xr:uid="{00000000-0005-0000-0000-000064090000}"/>
    <cellStyle name="표준 2 11 10 2 42" xfId="61695" xr:uid="{00000000-0005-0000-0000-000065090000}"/>
    <cellStyle name="표준 2 11 10 2 5" xfId="6934" xr:uid="{00000000-0005-0000-0000-000066090000}"/>
    <cellStyle name="표준 2 11 10 2 6" xfId="8414" xr:uid="{00000000-0005-0000-0000-000067090000}"/>
    <cellStyle name="표준 2 11 10 2 7" xfId="9894" xr:uid="{00000000-0005-0000-0000-000068090000}"/>
    <cellStyle name="표준 2 11 10 2 8" xfId="11374" xr:uid="{00000000-0005-0000-0000-000069090000}"/>
    <cellStyle name="표준 2 11 10 2 9" xfId="12854" xr:uid="{00000000-0005-0000-0000-00006A090000}"/>
    <cellStyle name="표준 2 11 10 20" xfId="26917" xr:uid="{00000000-0005-0000-0000-00006B090000}"/>
    <cellStyle name="표준 2 11 10 21" xfId="28397" xr:uid="{00000000-0005-0000-0000-00006C090000}"/>
    <cellStyle name="표준 2 11 10 22" xfId="29877" xr:uid="{00000000-0005-0000-0000-00006D090000}"/>
    <cellStyle name="표준 2 11 10 23" xfId="31357" xr:uid="{00000000-0005-0000-0000-00006E090000}"/>
    <cellStyle name="표준 2 11 10 24" xfId="32837" xr:uid="{00000000-0005-0000-0000-00006F090000}"/>
    <cellStyle name="표준 2 11 10 25" xfId="34317" xr:uid="{00000000-0005-0000-0000-000070090000}"/>
    <cellStyle name="표준 2 11 10 26" xfId="35797" xr:uid="{00000000-0005-0000-0000-000071090000}"/>
    <cellStyle name="표준 2 11 10 27" xfId="37277" xr:uid="{00000000-0005-0000-0000-000072090000}"/>
    <cellStyle name="표준 2 11 10 28" xfId="38757" xr:uid="{00000000-0005-0000-0000-000073090000}"/>
    <cellStyle name="표준 2 11 10 29" xfId="40237" xr:uid="{00000000-0005-0000-0000-000074090000}"/>
    <cellStyle name="표준 2 11 10 3" xfId="1756" xr:uid="{00000000-0005-0000-0000-000075090000}"/>
    <cellStyle name="표준 2 11 10 30" xfId="41717" xr:uid="{00000000-0005-0000-0000-000076090000}"/>
    <cellStyle name="표준 2 11 10 31" xfId="43197" xr:uid="{00000000-0005-0000-0000-000077090000}"/>
    <cellStyle name="표준 2 11 10 32" xfId="44677" xr:uid="{00000000-0005-0000-0000-000078090000}"/>
    <cellStyle name="표준 2 11 10 33" xfId="46158" xr:uid="{00000000-0005-0000-0000-000079090000}"/>
    <cellStyle name="표준 2 11 10 34" xfId="47638" xr:uid="{00000000-0005-0000-0000-00007A090000}"/>
    <cellStyle name="표준 2 11 10 35" xfId="49118" xr:uid="{00000000-0005-0000-0000-00007B090000}"/>
    <cellStyle name="표준 2 11 10 36" xfId="50598" xr:uid="{00000000-0005-0000-0000-00007C090000}"/>
    <cellStyle name="표준 2 11 10 37" xfId="52078" xr:uid="{00000000-0005-0000-0000-00007D090000}"/>
    <cellStyle name="표준 2 11 10 38" xfId="53558" xr:uid="{00000000-0005-0000-0000-00007E090000}"/>
    <cellStyle name="표준 2 11 10 39" xfId="55038" xr:uid="{00000000-0005-0000-0000-00007F090000}"/>
    <cellStyle name="표준 2 11 10 4" xfId="3237" xr:uid="{00000000-0005-0000-0000-000080090000}"/>
    <cellStyle name="표준 2 11 10 40" xfId="56518" xr:uid="{00000000-0005-0000-0000-000081090000}"/>
    <cellStyle name="표준 2 11 10 41" xfId="57998" xr:uid="{00000000-0005-0000-0000-000082090000}"/>
    <cellStyle name="표준 2 11 10 42" xfId="59478" xr:uid="{00000000-0005-0000-0000-000083090000}"/>
    <cellStyle name="표준 2 11 10 43" xfId="60958" xr:uid="{00000000-0005-0000-0000-000084090000}"/>
    <cellStyle name="표준 2 11 10 5" xfId="4717" xr:uid="{00000000-0005-0000-0000-000085090000}"/>
    <cellStyle name="표준 2 11 10 6" xfId="6197" xr:uid="{00000000-0005-0000-0000-000086090000}"/>
    <cellStyle name="표준 2 11 10 7" xfId="7677" xr:uid="{00000000-0005-0000-0000-000087090000}"/>
    <cellStyle name="표준 2 11 10 8" xfId="9157" xr:uid="{00000000-0005-0000-0000-000088090000}"/>
    <cellStyle name="표준 2 11 10 9" xfId="10637" xr:uid="{00000000-0005-0000-0000-000089090000}"/>
    <cellStyle name="표준 2 11 11" xfId="1314" xr:uid="{00000000-0005-0000-0000-00008A090000}"/>
    <cellStyle name="표준 2 11 11 10" xfId="12136" xr:uid="{00000000-0005-0000-0000-00008B090000}"/>
    <cellStyle name="표준 2 11 11 11" xfId="13616" xr:uid="{00000000-0005-0000-0000-00008C090000}"/>
    <cellStyle name="표준 2 11 11 12" xfId="15096" xr:uid="{00000000-0005-0000-0000-00008D090000}"/>
    <cellStyle name="표준 2 11 11 13" xfId="16576" xr:uid="{00000000-0005-0000-0000-00008E090000}"/>
    <cellStyle name="표준 2 11 11 14" xfId="18056" xr:uid="{00000000-0005-0000-0000-00008F090000}"/>
    <cellStyle name="표준 2 11 11 15" xfId="19536" xr:uid="{00000000-0005-0000-0000-000090090000}"/>
    <cellStyle name="표준 2 11 11 16" xfId="21016" xr:uid="{00000000-0005-0000-0000-000091090000}"/>
    <cellStyle name="표준 2 11 11 17" xfId="22496" xr:uid="{00000000-0005-0000-0000-000092090000}"/>
    <cellStyle name="표준 2 11 11 18" xfId="23976" xr:uid="{00000000-0005-0000-0000-000093090000}"/>
    <cellStyle name="표준 2 11 11 19" xfId="25456" xr:uid="{00000000-0005-0000-0000-000094090000}"/>
    <cellStyle name="표준 2 11 11 2" xfId="535" xr:uid="{00000000-0005-0000-0000-000095090000}"/>
    <cellStyle name="표준 2 11 11 2 10" xfId="14353" xr:uid="{00000000-0005-0000-0000-000096090000}"/>
    <cellStyle name="표준 2 11 11 2 11" xfId="15833" xr:uid="{00000000-0005-0000-0000-000097090000}"/>
    <cellStyle name="표준 2 11 11 2 12" xfId="17313" xr:uid="{00000000-0005-0000-0000-000098090000}"/>
    <cellStyle name="표준 2 11 11 2 13" xfId="18793" xr:uid="{00000000-0005-0000-0000-000099090000}"/>
    <cellStyle name="표준 2 11 11 2 14" xfId="20273" xr:uid="{00000000-0005-0000-0000-00009A090000}"/>
    <cellStyle name="표준 2 11 11 2 15" xfId="21753" xr:uid="{00000000-0005-0000-0000-00009B090000}"/>
    <cellStyle name="표준 2 11 11 2 16" xfId="23233" xr:uid="{00000000-0005-0000-0000-00009C090000}"/>
    <cellStyle name="표준 2 11 11 2 17" xfId="24713" xr:uid="{00000000-0005-0000-0000-00009D090000}"/>
    <cellStyle name="표준 2 11 11 2 18" xfId="26193" xr:uid="{00000000-0005-0000-0000-00009E090000}"/>
    <cellStyle name="표준 2 11 11 2 19" xfId="27673" xr:uid="{00000000-0005-0000-0000-00009F090000}"/>
    <cellStyle name="표준 2 11 11 2 2" xfId="2512" xr:uid="{00000000-0005-0000-0000-0000A0090000}"/>
    <cellStyle name="표준 2 11 11 2 20" xfId="29153" xr:uid="{00000000-0005-0000-0000-0000A1090000}"/>
    <cellStyle name="표준 2 11 11 2 21" xfId="30633" xr:uid="{00000000-0005-0000-0000-0000A2090000}"/>
    <cellStyle name="표준 2 11 11 2 22" xfId="32113" xr:uid="{00000000-0005-0000-0000-0000A3090000}"/>
    <cellStyle name="표준 2 11 11 2 23" xfId="33593" xr:uid="{00000000-0005-0000-0000-0000A4090000}"/>
    <cellStyle name="표준 2 11 11 2 24" xfId="35073" xr:uid="{00000000-0005-0000-0000-0000A5090000}"/>
    <cellStyle name="표준 2 11 11 2 25" xfId="36553" xr:uid="{00000000-0005-0000-0000-0000A6090000}"/>
    <cellStyle name="표준 2 11 11 2 26" xfId="38033" xr:uid="{00000000-0005-0000-0000-0000A7090000}"/>
    <cellStyle name="표준 2 11 11 2 27" xfId="39513" xr:uid="{00000000-0005-0000-0000-0000A8090000}"/>
    <cellStyle name="표준 2 11 11 2 28" xfId="40993" xr:uid="{00000000-0005-0000-0000-0000A9090000}"/>
    <cellStyle name="표준 2 11 11 2 29" xfId="42473" xr:uid="{00000000-0005-0000-0000-0000AA090000}"/>
    <cellStyle name="표준 2 11 11 2 3" xfId="3993" xr:uid="{00000000-0005-0000-0000-0000AB090000}"/>
    <cellStyle name="표준 2 11 11 2 30" xfId="43953" xr:uid="{00000000-0005-0000-0000-0000AC090000}"/>
    <cellStyle name="표준 2 11 11 2 31" xfId="45433" xr:uid="{00000000-0005-0000-0000-0000AD090000}"/>
    <cellStyle name="표준 2 11 11 2 32" xfId="46914" xr:uid="{00000000-0005-0000-0000-0000AE090000}"/>
    <cellStyle name="표준 2 11 11 2 33" xfId="48394" xr:uid="{00000000-0005-0000-0000-0000AF090000}"/>
    <cellStyle name="표준 2 11 11 2 34" xfId="49874" xr:uid="{00000000-0005-0000-0000-0000B0090000}"/>
    <cellStyle name="표준 2 11 11 2 35" xfId="51354" xr:uid="{00000000-0005-0000-0000-0000B1090000}"/>
    <cellStyle name="표준 2 11 11 2 36" xfId="52834" xr:uid="{00000000-0005-0000-0000-0000B2090000}"/>
    <cellStyle name="표준 2 11 11 2 37" xfId="54314" xr:uid="{00000000-0005-0000-0000-0000B3090000}"/>
    <cellStyle name="표준 2 11 11 2 38" xfId="55794" xr:uid="{00000000-0005-0000-0000-0000B4090000}"/>
    <cellStyle name="표준 2 11 11 2 39" xfId="57274" xr:uid="{00000000-0005-0000-0000-0000B5090000}"/>
    <cellStyle name="표준 2 11 11 2 4" xfId="5473" xr:uid="{00000000-0005-0000-0000-0000B6090000}"/>
    <cellStyle name="표준 2 11 11 2 40" xfId="58754" xr:uid="{00000000-0005-0000-0000-0000B7090000}"/>
    <cellStyle name="표준 2 11 11 2 41" xfId="60234" xr:uid="{00000000-0005-0000-0000-0000B8090000}"/>
    <cellStyle name="표준 2 11 11 2 42" xfId="61714" xr:uid="{00000000-0005-0000-0000-0000B9090000}"/>
    <cellStyle name="표준 2 11 11 2 5" xfId="6953" xr:uid="{00000000-0005-0000-0000-0000BA090000}"/>
    <cellStyle name="표준 2 11 11 2 6" xfId="8433" xr:uid="{00000000-0005-0000-0000-0000BB090000}"/>
    <cellStyle name="표준 2 11 11 2 7" xfId="9913" xr:uid="{00000000-0005-0000-0000-0000BC090000}"/>
    <cellStyle name="표준 2 11 11 2 8" xfId="11393" xr:uid="{00000000-0005-0000-0000-0000BD090000}"/>
    <cellStyle name="표준 2 11 11 2 9" xfId="12873" xr:uid="{00000000-0005-0000-0000-0000BE090000}"/>
    <cellStyle name="표준 2 11 11 20" xfId="26936" xr:uid="{00000000-0005-0000-0000-0000BF090000}"/>
    <cellStyle name="표준 2 11 11 21" xfId="28416" xr:uid="{00000000-0005-0000-0000-0000C0090000}"/>
    <cellStyle name="표준 2 11 11 22" xfId="29896" xr:uid="{00000000-0005-0000-0000-0000C1090000}"/>
    <cellStyle name="표준 2 11 11 23" xfId="31376" xr:uid="{00000000-0005-0000-0000-0000C2090000}"/>
    <cellStyle name="표준 2 11 11 24" xfId="32856" xr:uid="{00000000-0005-0000-0000-0000C3090000}"/>
    <cellStyle name="표준 2 11 11 25" xfId="34336" xr:uid="{00000000-0005-0000-0000-0000C4090000}"/>
    <cellStyle name="표준 2 11 11 26" xfId="35816" xr:uid="{00000000-0005-0000-0000-0000C5090000}"/>
    <cellStyle name="표준 2 11 11 27" xfId="37296" xr:uid="{00000000-0005-0000-0000-0000C6090000}"/>
    <cellStyle name="표준 2 11 11 28" xfId="38776" xr:uid="{00000000-0005-0000-0000-0000C7090000}"/>
    <cellStyle name="표준 2 11 11 29" xfId="40256" xr:uid="{00000000-0005-0000-0000-0000C8090000}"/>
    <cellStyle name="표준 2 11 11 3" xfId="1775" xr:uid="{00000000-0005-0000-0000-0000C9090000}"/>
    <cellStyle name="표준 2 11 11 30" xfId="41736" xr:uid="{00000000-0005-0000-0000-0000CA090000}"/>
    <cellStyle name="표준 2 11 11 31" xfId="43216" xr:uid="{00000000-0005-0000-0000-0000CB090000}"/>
    <cellStyle name="표준 2 11 11 32" xfId="44696" xr:uid="{00000000-0005-0000-0000-0000CC090000}"/>
    <cellStyle name="표준 2 11 11 33" xfId="46177" xr:uid="{00000000-0005-0000-0000-0000CD090000}"/>
    <cellStyle name="표준 2 11 11 34" xfId="47657" xr:uid="{00000000-0005-0000-0000-0000CE090000}"/>
    <cellStyle name="표준 2 11 11 35" xfId="49137" xr:uid="{00000000-0005-0000-0000-0000CF090000}"/>
    <cellStyle name="표준 2 11 11 36" xfId="50617" xr:uid="{00000000-0005-0000-0000-0000D0090000}"/>
    <cellStyle name="표준 2 11 11 37" xfId="52097" xr:uid="{00000000-0005-0000-0000-0000D1090000}"/>
    <cellStyle name="표준 2 11 11 38" xfId="53577" xr:uid="{00000000-0005-0000-0000-0000D2090000}"/>
    <cellStyle name="표준 2 11 11 39" xfId="55057" xr:uid="{00000000-0005-0000-0000-0000D3090000}"/>
    <cellStyle name="표준 2 11 11 4" xfId="3256" xr:uid="{00000000-0005-0000-0000-0000D4090000}"/>
    <cellStyle name="표준 2 11 11 40" xfId="56537" xr:uid="{00000000-0005-0000-0000-0000D5090000}"/>
    <cellStyle name="표준 2 11 11 41" xfId="58017" xr:uid="{00000000-0005-0000-0000-0000D6090000}"/>
    <cellStyle name="표준 2 11 11 42" xfId="59497" xr:uid="{00000000-0005-0000-0000-0000D7090000}"/>
    <cellStyle name="표준 2 11 11 43" xfId="60977" xr:uid="{00000000-0005-0000-0000-0000D8090000}"/>
    <cellStyle name="표준 2 11 11 5" xfId="4736" xr:uid="{00000000-0005-0000-0000-0000D9090000}"/>
    <cellStyle name="표준 2 11 11 6" xfId="6216" xr:uid="{00000000-0005-0000-0000-0000DA090000}"/>
    <cellStyle name="표준 2 11 11 7" xfId="7696" xr:uid="{00000000-0005-0000-0000-0000DB090000}"/>
    <cellStyle name="표준 2 11 11 8" xfId="9176" xr:uid="{00000000-0005-0000-0000-0000DC090000}"/>
    <cellStyle name="표준 2 11 11 9" xfId="10656" xr:uid="{00000000-0005-0000-0000-0000DD090000}"/>
    <cellStyle name="표준 2 11 12" xfId="1294" xr:uid="{00000000-0005-0000-0000-0000DE090000}"/>
    <cellStyle name="표준 2 11 12 10" xfId="12156" xr:uid="{00000000-0005-0000-0000-0000DF090000}"/>
    <cellStyle name="표준 2 11 12 11" xfId="13636" xr:uid="{00000000-0005-0000-0000-0000E0090000}"/>
    <cellStyle name="표준 2 11 12 12" xfId="15116" xr:uid="{00000000-0005-0000-0000-0000E1090000}"/>
    <cellStyle name="표준 2 11 12 13" xfId="16596" xr:uid="{00000000-0005-0000-0000-0000E2090000}"/>
    <cellStyle name="표준 2 11 12 14" xfId="18076" xr:uid="{00000000-0005-0000-0000-0000E3090000}"/>
    <cellStyle name="표준 2 11 12 15" xfId="19556" xr:uid="{00000000-0005-0000-0000-0000E4090000}"/>
    <cellStyle name="표준 2 11 12 16" xfId="21036" xr:uid="{00000000-0005-0000-0000-0000E5090000}"/>
    <cellStyle name="표준 2 11 12 17" xfId="22516" xr:uid="{00000000-0005-0000-0000-0000E6090000}"/>
    <cellStyle name="표준 2 11 12 18" xfId="23996" xr:uid="{00000000-0005-0000-0000-0000E7090000}"/>
    <cellStyle name="표준 2 11 12 19" xfId="25476" xr:uid="{00000000-0005-0000-0000-0000E8090000}"/>
    <cellStyle name="표준 2 11 12 2" xfId="515" xr:uid="{00000000-0005-0000-0000-0000E9090000}"/>
    <cellStyle name="표준 2 11 12 2 10" xfId="14373" xr:uid="{00000000-0005-0000-0000-0000EA090000}"/>
    <cellStyle name="표준 2 11 12 2 11" xfId="15853" xr:uid="{00000000-0005-0000-0000-0000EB090000}"/>
    <cellStyle name="표준 2 11 12 2 12" xfId="17333" xr:uid="{00000000-0005-0000-0000-0000EC090000}"/>
    <cellStyle name="표준 2 11 12 2 13" xfId="18813" xr:uid="{00000000-0005-0000-0000-0000ED090000}"/>
    <cellStyle name="표준 2 11 12 2 14" xfId="20293" xr:uid="{00000000-0005-0000-0000-0000EE090000}"/>
    <cellStyle name="표준 2 11 12 2 15" xfId="21773" xr:uid="{00000000-0005-0000-0000-0000EF090000}"/>
    <cellStyle name="표준 2 11 12 2 16" xfId="23253" xr:uid="{00000000-0005-0000-0000-0000F0090000}"/>
    <cellStyle name="표준 2 11 12 2 17" xfId="24733" xr:uid="{00000000-0005-0000-0000-0000F1090000}"/>
    <cellStyle name="표준 2 11 12 2 18" xfId="26213" xr:uid="{00000000-0005-0000-0000-0000F2090000}"/>
    <cellStyle name="표준 2 11 12 2 19" xfId="27693" xr:uid="{00000000-0005-0000-0000-0000F3090000}"/>
    <cellStyle name="표준 2 11 12 2 2" xfId="2532" xr:uid="{00000000-0005-0000-0000-0000F4090000}"/>
    <cellStyle name="표준 2 11 12 2 20" xfId="29173" xr:uid="{00000000-0005-0000-0000-0000F5090000}"/>
    <cellStyle name="표준 2 11 12 2 21" xfId="30653" xr:uid="{00000000-0005-0000-0000-0000F6090000}"/>
    <cellStyle name="표준 2 11 12 2 22" xfId="32133" xr:uid="{00000000-0005-0000-0000-0000F7090000}"/>
    <cellStyle name="표준 2 11 12 2 23" xfId="33613" xr:uid="{00000000-0005-0000-0000-0000F8090000}"/>
    <cellStyle name="표준 2 11 12 2 24" xfId="35093" xr:uid="{00000000-0005-0000-0000-0000F9090000}"/>
    <cellStyle name="표준 2 11 12 2 25" xfId="36573" xr:uid="{00000000-0005-0000-0000-0000FA090000}"/>
    <cellStyle name="표준 2 11 12 2 26" xfId="38053" xr:uid="{00000000-0005-0000-0000-0000FB090000}"/>
    <cellStyle name="표준 2 11 12 2 27" xfId="39533" xr:uid="{00000000-0005-0000-0000-0000FC090000}"/>
    <cellStyle name="표준 2 11 12 2 28" xfId="41013" xr:uid="{00000000-0005-0000-0000-0000FD090000}"/>
    <cellStyle name="표준 2 11 12 2 29" xfId="42493" xr:uid="{00000000-0005-0000-0000-0000FE090000}"/>
    <cellStyle name="표준 2 11 12 2 3" xfId="4013" xr:uid="{00000000-0005-0000-0000-0000FF090000}"/>
    <cellStyle name="표준 2 11 12 2 30" xfId="43973" xr:uid="{00000000-0005-0000-0000-0000000A0000}"/>
    <cellStyle name="표준 2 11 12 2 31" xfId="45453" xr:uid="{00000000-0005-0000-0000-0000010A0000}"/>
    <cellStyle name="표준 2 11 12 2 32" xfId="46934" xr:uid="{00000000-0005-0000-0000-0000020A0000}"/>
    <cellStyle name="표준 2 11 12 2 33" xfId="48414" xr:uid="{00000000-0005-0000-0000-0000030A0000}"/>
    <cellStyle name="표준 2 11 12 2 34" xfId="49894" xr:uid="{00000000-0005-0000-0000-0000040A0000}"/>
    <cellStyle name="표준 2 11 12 2 35" xfId="51374" xr:uid="{00000000-0005-0000-0000-0000050A0000}"/>
    <cellStyle name="표준 2 11 12 2 36" xfId="52854" xr:uid="{00000000-0005-0000-0000-0000060A0000}"/>
    <cellStyle name="표준 2 11 12 2 37" xfId="54334" xr:uid="{00000000-0005-0000-0000-0000070A0000}"/>
    <cellStyle name="표준 2 11 12 2 38" xfId="55814" xr:uid="{00000000-0005-0000-0000-0000080A0000}"/>
    <cellStyle name="표준 2 11 12 2 39" xfId="57294" xr:uid="{00000000-0005-0000-0000-0000090A0000}"/>
    <cellStyle name="표준 2 11 12 2 4" xfId="5493" xr:uid="{00000000-0005-0000-0000-00000A0A0000}"/>
    <cellStyle name="표준 2 11 12 2 40" xfId="58774" xr:uid="{00000000-0005-0000-0000-00000B0A0000}"/>
    <cellStyle name="표준 2 11 12 2 41" xfId="60254" xr:uid="{00000000-0005-0000-0000-00000C0A0000}"/>
    <cellStyle name="표준 2 11 12 2 42" xfId="61734" xr:uid="{00000000-0005-0000-0000-00000D0A0000}"/>
    <cellStyle name="표준 2 11 12 2 5" xfId="6973" xr:uid="{00000000-0005-0000-0000-00000E0A0000}"/>
    <cellStyle name="표준 2 11 12 2 6" xfId="8453" xr:uid="{00000000-0005-0000-0000-00000F0A0000}"/>
    <cellStyle name="표준 2 11 12 2 7" xfId="9933" xr:uid="{00000000-0005-0000-0000-0000100A0000}"/>
    <cellStyle name="표준 2 11 12 2 8" xfId="11413" xr:uid="{00000000-0005-0000-0000-0000110A0000}"/>
    <cellStyle name="표준 2 11 12 2 9" xfId="12893" xr:uid="{00000000-0005-0000-0000-0000120A0000}"/>
    <cellStyle name="표준 2 11 12 20" xfId="26956" xr:uid="{00000000-0005-0000-0000-0000130A0000}"/>
    <cellStyle name="표준 2 11 12 21" xfId="28436" xr:uid="{00000000-0005-0000-0000-0000140A0000}"/>
    <cellStyle name="표준 2 11 12 22" xfId="29916" xr:uid="{00000000-0005-0000-0000-0000150A0000}"/>
    <cellStyle name="표준 2 11 12 23" xfId="31396" xr:uid="{00000000-0005-0000-0000-0000160A0000}"/>
    <cellStyle name="표준 2 11 12 24" xfId="32876" xr:uid="{00000000-0005-0000-0000-0000170A0000}"/>
    <cellStyle name="표준 2 11 12 25" xfId="34356" xr:uid="{00000000-0005-0000-0000-0000180A0000}"/>
    <cellStyle name="표준 2 11 12 26" xfId="35836" xr:uid="{00000000-0005-0000-0000-0000190A0000}"/>
    <cellStyle name="표준 2 11 12 27" xfId="37316" xr:uid="{00000000-0005-0000-0000-00001A0A0000}"/>
    <cellStyle name="표준 2 11 12 28" xfId="38796" xr:uid="{00000000-0005-0000-0000-00001B0A0000}"/>
    <cellStyle name="표준 2 11 12 29" xfId="40276" xr:uid="{00000000-0005-0000-0000-00001C0A0000}"/>
    <cellStyle name="표준 2 11 12 3" xfId="1795" xr:uid="{00000000-0005-0000-0000-00001D0A0000}"/>
    <cellStyle name="표준 2 11 12 30" xfId="41756" xr:uid="{00000000-0005-0000-0000-00001E0A0000}"/>
    <cellStyle name="표준 2 11 12 31" xfId="43236" xr:uid="{00000000-0005-0000-0000-00001F0A0000}"/>
    <cellStyle name="표준 2 11 12 32" xfId="44716" xr:uid="{00000000-0005-0000-0000-0000200A0000}"/>
    <cellStyle name="표준 2 11 12 33" xfId="46197" xr:uid="{00000000-0005-0000-0000-0000210A0000}"/>
    <cellStyle name="표준 2 11 12 34" xfId="47677" xr:uid="{00000000-0005-0000-0000-0000220A0000}"/>
    <cellStyle name="표준 2 11 12 35" xfId="49157" xr:uid="{00000000-0005-0000-0000-0000230A0000}"/>
    <cellStyle name="표준 2 11 12 36" xfId="50637" xr:uid="{00000000-0005-0000-0000-0000240A0000}"/>
    <cellStyle name="표준 2 11 12 37" xfId="52117" xr:uid="{00000000-0005-0000-0000-0000250A0000}"/>
    <cellStyle name="표준 2 11 12 38" xfId="53597" xr:uid="{00000000-0005-0000-0000-0000260A0000}"/>
    <cellStyle name="표준 2 11 12 39" xfId="55077" xr:uid="{00000000-0005-0000-0000-0000270A0000}"/>
    <cellStyle name="표준 2 11 12 4" xfId="3276" xr:uid="{00000000-0005-0000-0000-0000280A0000}"/>
    <cellStyle name="표준 2 11 12 40" xfId="56557" xr:uid="{00000000-0005-0000-0000-0000290A0000}"/>
    <cellStyle name="표준 2 11 12 41" xfId="58037" xr:uid="{00000000-0005-0000-0000-00002A0A0000}"/>
    <cellStyle name="표준 2 11 12 42" xfId="59517" xr:uid="{00000000-0005-0000-0000-00002B0A0000}"/>
    <cellStyle name="표준 2 11 12 43" xfId="60997" xr:uid="{00000000-0005-0000-0000-00002C0A0000}"/>
    <cellStyle name="표준 2 11 12 5" xfId="4756" xr:uid="{00000000-0005-0000-0000-00002D0A0000}"/>
    <cellStyle name="표준 2 11 12 6" xfId="6236" xr:uid="{00000000-0005-0000-0000-00002E0A0000}"/>
    <cellStyle name="표준 2 11 12 7" xfId="7716" xr:uid="{00000000-0005-0000-0000-00002F0A0000}"/>
    <cellStyle name="표준 2 11 12 8" xfId="9196" xr:uid="{00000000-0005-0000-0000-0000300A0000}"/>
    <cellStyle name="표준 2 11 12 9" xfId="10676" xr:uid="{00000000-0005-0000-0000-0000310A0000}"/>
    <cellStyle name="표준 2 11 13" xfId="1274" xr:uid="{00000000-0005-0000-0000-0000320A0000}"/>
    <cellStyle name="표준 2 11 13 10" xfId="12176" xr:uid="{00000000-0005-0000-0000-0000330A0000}"/>
    <cellStyle name="표준 2 11 13 11" xfId="13656" xr:uid="{00000000-0005-0000-0000-0000340A0000}"/>
    <cellStyle name="표준 2 11 13 12" xfId="15136" xr:uid="{00000000-0005-0000-0000-0000350A0000}"/>
    <cellStyle name="표준 2 11 13 13" xfId="16616" xr:uid="{00000000-0005-0000-0000-0000360A0000}"/>
    <cellStyle name="표준 2 11 13 14" xfId="18096" xr:uid="{00000000-0005-0000-0000-0000370A0000}"/>
    <cellStyle name="표준 2 11 13 15" xfId="19576" xr:uid="{00000000-0005-0000-0000-0000380A0000}"/>
    <cellStyle name="표준 2 11 13 16" xfId="21056" xr:uid="{00000000-0005-0000-0000-0000390A0000}"/>
    <cellStyle name="표준 2 11 13 17" xfId="22536" xr:uid="{00000000-0005-0000-0000-00003A0A0000}"/>
    <cellStyle name="표준 2 11 13 18" xfId="24016" xr:uid="{00000000-0005-0000-0000-00003B0A0000}"/>
    <cellStyle name="표준 2 11 13 19" xfId="25496" xr:uid="{00000000-0005-0000-0000-00003C0A0000}"/>
    <cellStyle name="표준 2 11 13 2" xfId="495" xr:uid="{00000000-0005-0000-0000-00003D0A0000}"/>
    <cellStyle name="표준 2 11 13 2 10" xfId="14393" xr:uid="{00000000-0005-0000-0000-00003E0A0000}"/>
    <cellStyle name="표준 2 11 13 2 11" xfId="15873" xr:uid="{00000000-0005-0000-0000-00003F0A0000}"/>
    <cellStyle name="표준 2 11 13 2 12" xfId="17353" xr:uid="{00000000-0005-0000-0000-0000400A0000}"/>
    <cellStyle name="표준 2 11 13 2 13" xfId="18833" xr:uid="{00000000-0005-0000-0000-0000410A0000}"/>
    <cellStyle name="표준 2 11 13 2 14" xfId="20313" xr:uid="{00000000-0005-0000-0000-0000420A0000}"/>
    <cellStyle name="표준 2 11 13 2 15" xfId="21793" xr:uid="{00000000-0005-0000-0000-0000430A0000}"/>
    <cellStyle name="표준 2 11 13 2 16" xfId="23273" xr:uid="{00000000-0005-0000-0000-0000440A0000}"/>
    <cellStyle name="표준 2 11 13 2 17" xfId="24753" xr:uid="{00000000-0005-0000-0000-0000450A0000}"/>
    <cellStyle name="표준 2 11 13 2 18" xfId="26233" xr:uid="{00000000-0005-0000-0000-0000460A0000}"/>
    <cellStyle name="표준 2 11 13 2 19" xfId="27713" xr:uid="{00000000-0005-0000-0000-0000470A0000}"/>
    <cellStyle name="표준 2 11 13 2 2" xfId="2552" xr:uid="{00000000-0005-0000-0000-0000480A0000}"/>
    <cellStyle name="표준 2 11 13 2 20" xfId="29193" xr:uid="{00000000-0005-0000-0000-0000490A0000}"/>
    <cellStyle name="표준 2 11 13 2 21" xfId="30673" xr:uid="{00000000-0005-0000-0000-00004A0A0000}"/>
    <cellStyle name="표준 2 11 13 2 22" xfId="32153" xr:uid="{00000000-0005-0000-0000-00004B0A0000}"/>
    <cellStyle name="표준 2 11 13 2 23" xfId="33633" xr:uid="{00000000-0005-0000-0000-00004C0A0000}"/>
    <cellStyle name="표준 2 11 13 2 24" xfId="35113" xr:uid="{00000000-0005-0000-0000-00004D0A0000}"/>
    <cellStyle name="표준 2 11 13 2 25" xfId="36593" xr:uid="{00000000-0005-0000-0000-00004E0A0000}"/>
    <cellStyle name="표준 2 11 13 2 26" xfId="38073" xr:uid="{00000000-0005-0000-0000-00004F0A0000}"/>
    <cellStyle name="표준 2 11 13 2 27" xfId="39553" xr:uid="{00000000-0005-0000-0000-0000500A0000}"/>
    <cellStyle name="표준 2 11 13 2 28" xfId="41033" xr:uid="{00000000-0005-0000-0000-0000510A0000}"/>
    <cellStyle name="표준 2 11 13 2 29" xfId="42513" xr:uid="{00000000-0005-0000-0000-0000520A0000}"/>
    <cellStyle name="표준 2 11 13 2 3" xfId="4033" xr:uid="{00000000-0005-0000-0000-0000530A0000}"/>
    <cellStyle name="표준 2 11 13 2 30" xfId="43993" xr:uid="{00000000-0005-0000-0000-0000540A0000}"/>
    <cellStyle name="표준 2 11 13 2 31" xfId="45473" xr:uid="{00000000-0005-0000-0000-0000550A0000}"/>
    <cellStyle name="표준 2 11 13 2 32" xfId="46954" xr:uid="{00000000-0005-0000-0000-0000560A0000}"/>
    <cellStyle name="표준 2 11 13 2 33" xfId="48434" xr:uid="{00000000-0005-0000-0000-0000570A0000}"/>
    <cellStyle name="표준 2 11 13 2 34" xfId="49914" xr:uid="{00000000-0005-0000-0000-0000580A0000}"/>
    <cellStyle name="표준 2 11 13 2 35" xfId="51394" xr:uid="{00000000-0005-0000-0000-0000590A0000}"/>
    <cellStyle name="표준 2 11 13 2 36" xfId="52874" xr:uid="{00000000-0005-0000-0000-00005A0A0000}"/>
    <cellStyle name="표준 2 11 13 2 37" xfId="54354" xr:uid="{00000000-0005-0000-0000-00005B0A0000}"/>
    <cellStyle name="표준 2 11 13 2 38" xfId="55834" xr:uid="{00000000-0005-0000-0000-00005C0A0000}"/>
    <cellStyle name="표준 2 11 13 2 39" xfId="57314" xr:uid="{00000000-0005-0000-0000-00005D0A0000}"/>
    <cellStyle name="표준 2 11 13 2 4" xfId="5513" xr:uid="{00000000-0005-0000-0000-00005E0A0000}"/>
    <cellStyle name="표준 2 11 13 2 40" xfId="58794" xr:uid="{00000000-0005-0000-0000-00005F0A0000}"/>
    <cellStyle name="표준 2 11 13 2 41" xfId="60274" xr:uid="{00000000-0005-0000-0000-0000600A0000}"/>
    <cellStyle name="표준 2 11 13 2 42" xfId="61754" xr:uid="{00000000-0005-0000-0000-0000610A0000}"/>
    <cellStyle name="표준 2 11 13 2 5" xfId="6993" xr:uid="{00000000-0005-0000-0000-0000620A0000}"/>
    <cellStyle name="표준 2 11 13 2 6" xfId="8473" xr:uid="{00000000-0005-0000-0000-0000630A0000}"/>
    <cellStyle name="표준 2 11 13 2 7" xfId="9953" xr:uid="{00000000-0005-0000-0000-0000640A0000}"/>
    <cellStyle name="표준 2 11 13 2 8" xfId="11433" xr:uid="{00000000-0005-0000-0000-0000650A0000}"/>
    <cellStyle name="표준 2 11 13 2 9" xfId="12913" xr:uid="{00000000-0005-0000-0000-0000660A0000}"/>
    <cellStyle name="표준 2 11 13 20" xfId="26976" xr:uid="{00000000-0005-0000-0000-0000670A0000}"/>
    <cellStyle name="표준 2 11 13 21" xfId="28456" xr:uid="{00000000-0005-0000-0000-0000680A0000}"/>
    <cellStyle name="표준 2 11 13 22" xfId="29936" xr:uid="{00000000-0005-0000-0000-0000690A0000}"/>
    <cellStyle name="표준 2 11 13 23" xfId="31416" xr:uid="{00000000-0005-0000-0000-00006A0A0000}"/>
    <cellStyle name="표준 2 11 13 24" xfId="32896" xr:uid="{00000000-0005-0000-0000-00006B0A0000}"/>
    <cellStyle name="표준 2 11 13 25" xfId="34376" xr:uid="{00000000-0005-0000-0000-00006C0A0000}"/>
    <cellStyle name="표준 2 11 13 26" xfId="35856" xr:uid="{00000000-0005-0000-0000-00006D0A0000}"/>
    <cellStyle name="표준 2 11 13 27" xfId="37336" xr:uid="{00000000-0005-0000-0000-00006E0A0000}"/>
    <cellStyle name="표준 2 11 13 28" xfId="38816" xr:uid="{00000000-0005-0000-0000-00006F0A0000}"/>
    <cellStyle name="표준 2 11 13 29" xfId="40296" xr:uid="{00000000-0005-0000-0000-0000700A0000}"/>
    <cellStyle name="표준 2 11 13 3" xfId="1815" xr:uid="{00000000-0005-0000-0000-0000710A0000}"/>
    <cellStyle name="표준 2 11 13 30" xfId="41776" xr:uid="{00000000-0005-0000-0000-0000720A0000}"/>
    <cellStyle name="표준 2 11 13 31" xfId="43256" xr:uid="{00000000-0005-0000-0000-0000730A0000}"/>
    <cellStyle name="표준 2 11 13 32" xfId="44736" xr:uid="{00000000-0005-0000-0000-0000740A0000}"/>
    <cellStyle name="표준 2 11 13 33" xfId="46217" xr:uid="{00000000-0005-0000-0000-0000750A0000}"/>
    <cellStyle name="표준 2 11 13 34" xfId="47697" xr:uid="{00000000-0005-0000-0000-0000760A0000}"/>
    <cellStyle name="표준 2 11 13 35" xfId="49177" xr:uid="{00000000-0005-0000-0000-0000770A0000}"/>
    <cellStyle name="표준 2 11 13 36" xfId="50657" xr:uid="{00000000-0005-0000-0000-0000780A0000}"/>
    <cellStyle name="표준 2 11 13 37" xfId="52137" xr:uid="{00000000-0005-0000-0000-0000790A0000}"/>
    <cellStyle name="표준 2 11 13 38" xfId="53617" xr:uid="{00000000-0005-0000-0000-00007A0A0000}"/>
    <cellStyle name="표준 2 11 13 39" xfId="55097" xr:uid="{00000000-0005-0000-0000-00007B0A0000}"/>
    <cellStyle name="표준 2 11 13 4" xfId="3296" xr:uid="{00000000-0005-0000-0000-00007C0A0000}"/>
    <cellStyle name="표준 2 11 13 40" xfId="56577" xr:uid="{00000000-0005-0000-0000-00007D0A0000}"/>
    <cellStyle name="표준 2 11 13 41" xfId="58057" xr:uid="{00000000-0005-0000-0000-00007E0A0000}"/>
    <cellStyle name="표준 2 11 13 42" xfId="59537" xr:uid="{00000000-0005-0000-0000-00007F0A0000}"/>
    <cellStyle name="표준 2 11 13 43" xfId="61017" xr:uid="{00000000-0005-0000-0000-0000800A0000}"/>
    <cellStyle name="표준 2 11 13 5" xfId="4776" xr:uid="{00000000-0005-0000-0000-0000810A0000}"/>
    <cellStyle name="표준 2 11 13 6" xfId="6256" xr:uid="{00000000-0005-0000-0000-0000820A0000}"/>
    <cellStyle name="표준 2 11 13 7" xfId="7736" xr:uid="{00000000-0005-0000-0000-0000830A0000}"/>
    <cellStyle name="표준 2 11 13 8" xfId="9216" xr:uid="{00000000-0005-0000-0000-0000840A0000}"/>
    <cellStyle name="표준 2 11 13 9" xfId="10696" xr:uid="{00000000-0005-0000-0000-0000850A0000}"/>
    <cellStyle name="표준 2 11 14" xfId="1252" xr:uid="{00000000-0005-0000-0000-0000860A0000}"/>
    <cellStyle name="표준 2 11 14 10" xfId="12198" xr:uid="{00000000-0005-0000-0000-0000870A0000}"/>
    <cellStyle name="표준 2 11 14 11" xfId="13678" xr:uid="{00000000-0005-0000-0000-0000880A0000}"/>
    <cellStyle name="표준 2 11 14 12" xfId="15158" xr:uid="{00000000-0005-0000-0000-0000890A0000}"/>
    <cellStyle name="표준 2 11 14 13" xfId="16638" xr:uid="{00000000-0005-0000-0000-00008A0A0000}"/>
    <cellStyle name="표준 2 11 14 14" xfId="18118" xr:uid="{00000000-0005-0000-0000-00008B0A0000}"/>
    <cellStyle name="표준 2 11 14 15" xfId="19598" xr:uid="{00000000-0005-0000-0000-00008C0A0000}"/>
    <cellStyle name="표준 2 11 14 16" xfId="21078" xr:uid="{00000000-0005-0000-0000-00008D0A0000}"/>
    <cellStyle name="표준 2 11 14 17" xfId="22558" xr:uid="{00000000-0005-0000-0000-00008E0A0000}"/>
    <cellStyle name="표준 2 11 14 18" xfId="24038" xr:uid="{00000000-0005-0000-0000-00008F0A0000}"/>
    <cellStyle name="표준 2 11 14 19" xfId="25518" xr:uid="{00000000-0005-0000-0000-0000900A0000}"/>
    <cellStyle name="표준 2 11 14 2" xfId="473" xr:uid="{00000000-0005-0000-0000-0000910A0000}"/>
    <cellStyle name="표준 2 11 14 2 10" xfId="14415" xr:uid="{00000000-0005-0000-0000-0000920A0000}"/>
    <cellStyle name="표준 2 11 14 2 11" xfId="15895" xr:uid="{00000000-0005-0000-0000-0000930A0000}"/>
    <cellStyle name="표준 2 11 14 2 12" xfId="17375" xr:uid="{00000000-0005-0000-0000-0000940A0000}"/>
    <cellStyle name="표준 2 11 14 2 13" xfId="18855" xr:uid="{00000000-0005-0000-0000-0000950A0000}"/>
    <cellStyle name="표준 2 11 14 2 14" xfId="20335" xr:uid="{00000000-0005-0000-0000-0000960A0000}"/>
    <cellStyle name="표준 2 11 14 2 15" xfId="21815" xr:uid="{00000000-0005-0000-0000-0000970A0000}"/>
    <cellStyle name="표준 2 11 14 2 16" xfId="23295" xr:uid="{00000000-0005-0000-0000-0000980A0000}"/>
    <cellStyle name="표준 2 11 14 2 17" xfId="24775" xr:uid="{00000000-0005-0000-0000-0000990A0000}"/>
    <cellStyle name="표준 2 11 14 2 18" xfId="26255" xr:uid="{00000000-0005-0000-0000-00009A0A0000}"/>
    <cellStyle name="표준 2 11 14 2 19" xfId="27735" xr:uid="{00000000-0005-0000-0000-00009B0A0000}"/>
    <cellStyle name="표준 2 11 14 2 2" xfId="2574" xr:uid="{00000000-0005-0000-0000-00009C0A0000}"/>
    <cellStyle name="표준 2 11 14 2 20" xfId="29215" xr:uid="{00000000-0005-0000-0000-00009D0A0000}"/>
    <cellStyle name="표준 2 11 14 2 21" xfId="30695" xr:uid="{00000000-0005-0000-0000-00009E0A0000}"/>
    <cellStyle name="표준 2 11 14 2 22" xfId="32175" xr:uid="{00000000-0005-0000-0000-00009F0A0000}"/>
    <cellStyle name="표준 2 11 14 2 23" xfId="33655" xr:uid="{00000000-0005-0000-0000-0000A00A0000}"/>
    <cellStyle name="표준 2 11 14 2 24" xfId="35135" xr:uid="{00000000-0005-0000-0000-0000A10A0000}"/>
    <cellStyle name="표준 2 11 14 2 25" xfId="36615" xr:uid="{00000000-0005-0000-0000-0000A20A0000}"/>
    <cellStyle name="표준 2 11 14 2 26" xfId="38095" xr:uid="{00000000-0005-0000-0000-0000A30A0000}"/>
    <cellStyle name="표준 2 11 14 2 27" xfId="39575" xr:uid="{00000000-0005-0000-0000-0000A40A0000}"/>
    <cellStyle name="표준 2 11 14 2 28" xfId="41055" xr:uid="{00000000-0005-0000-0000-0000A50A0000}"/>
    <cellStyle name="표준 2 11 14 2 29" xfId="42535" xr:uid="{00000000-0005-0000-0000-0000A60A0000}"/>
    <cellStyle name="표준 2 11 14 2 3" xfId="4055" xr:uid="{00000000-0005-0000-0000-0000A70A0000}"/>
    <cellStyle name="표준 2 11 14 2 30" xfId="44015" xr:uid="{00000000-0005-0000-0000-0000A80A0000}"/>
    <cellStyle name="표준 2 11 14 2 31" xfId="45495" xr:uid="{00000000-0005-0000-0000-0000A90A0000}"/>
    <cellStyle name="표준 2 11 14 2 32" xfId="46976" xr:uid="{00000000-0005-0000-0000-0000AA0A0000}"/>
    <cellStyle name="표준 2 11 14 2 33" xfId="48456" xr:uid="{00000000-0005-0000-0000-0000AB0A0000}"/>
    <cellStyle name="표준 2 11 14 2 34" xfId="49936" xr:uid="{00000000-0005-0000-0000-0000AC0A0000}"/>
    <cellStyle name="표준 2 11 14 2 35" xfId="51416" xr:uid="{00000000-0005-0000-0000-0000AD0A0000}"/>
    <cellStyle name="표준 2 11 14 2 36" xfId="52896" xr:uid="{00000000-0005-0000-0000-0000AE0A0000}"/>
    <cellStyle name="표준 2 11 14 2 37" xfId="54376" xr:uid="{00000000-0005-0000-0000-0000AF0A0000}"/>
    <cellStyle name="표준 2 11 14 2 38" xfId="55856" xr:uid="{00000000-0005-0000-0000-0000B00A0000}"/>
    <cellStyle name="표준 2 11 14 2 39" xfId="57336" xr:uid="{00000000-0005-0000-0000-0000B10A0000}"/>
    <cellStyle name="표준 2 11 14 2 4" xfId="5535" xr:uid="{00000000-0005-0000-0000-0000B20A0000}"/>
    <cellStyle name="표준 2 11 14 2 40" xfId="58816" xr:uid="{00000000-0005-0000-0000-0000B30A0000}"/>
    <cellStyle name="표준 2 11 14 2 41" xfId="60296" xr:uid="{00000000-0005-0000-0000-0000B40A0000}"/>
    <cellStyle name="표준 2 11 14 2 42" xfId="61776" xr:uid="{00000000-0005-0000-0000-0000B50A0000}"/>
    <cellStyle name="표준 2 11 14 2 5" xfId="7015" xr:uid="{00000000-0005-0000-0000-0000B60A0000}"/>
    <cellStyle name="표준 2 11 14 2 6" xfId="8495" xr:uid="{00000000-0005-0000-0000-0000B70A0000}"/>
    <cellStyle name="표준 2 11 14 2 7" xfId="9975" xr:uid="{00000000-0005-0000-0000-0000B80A0000}"/>
    <cellStyle name="표준 2 11 14 2 8" xfId="11455" xr:uid="{00000000-0005-0000-0000-0000B90A0000}"/>
    <cellStyle name="표준 2 11 14 2 9" xfId="12935" xr:uid="{00000000-0005-0000-0000-0000BA0A0000}"/>
    <cellStyle name="표준 2 11 14 20" xfId="26998" xr:uid="{00000000-0005-0000-0000-0000BB0A0000}"/>
    <cellStyle name="표준 2 11 14 21" xfId="28478" xr:uid="{00000000-0005-0000-0000-0000BC0A0000}"/>
    <cellStyle name="표준 2 11 14 22" xfId="29958" xr:uid="{00000000-0005-0000-0000-0000BD0A0000}"/>
    <cellStyle name="표준 2 11 14 23" xfId="31438" xr:uid="{00000000-0005-0000-0000-0000BE0A0000}"/>
    <cellStyle name="표준 2 11 14 24" xfId="32918" xr:uid="{00000000-0005-0000-0000-0000BF0A0000}"/>
    <cellStyle name="표준 2 11 14 25" xfId="34398" xr:uid="{00000000-0005-0000-0000-0000C00A0000}"/>
    <cellStyle name="표준 2 11 14 26" xfId="35878" xr:uid="{00000000-0005-0000-0000-0000C10A0000}"/>
    <cellStyle name="표준 2 11 14 27" xfId="37358" xr:uid="{00000000-0005-0000-0000-0000C20A0000}"/>
    <cellStyle name="표준 2 11 14 28" xfId="38838" xr:uid="{00000000-0005-0000-0000-0000C30A0000}"/>
    <cellStyle name="표준 2 11 14 29" xfId="40318" xr:uid="{00000000-0005-0000-0000-0000C40A0000}"/>
    <cellStyle name="표준 2 11 14 3" xfId="1837" xr:uid="{00000000-0005-0000-0000-0000C50A0000}"/>
    <cellStyle name="표준 2 11 14 30" xfId="41798" xr:uid="{00000000-0005-0000-0000-0000C60A0000}"/>
    <cellStyle name="표준 2 11 14 31" xfId="43278" xr:uid="{00000000-0005-0000-0000-0000C70A0000}"/>
    <cellStyle name="표준 2 11 14 32" xfId="44758" xr:uid="{00000000-0005-0000-0000-0000C80A0000}"/>
    <cellStyle name="표준 2 11 14 33" xfId="46239" xr:uid="{00000000-0005-0000-0000-0000C90A0000}"/>
    <cellStyle name="표준 2 11 14 34" xfId="47719" xr:uid="{00000000-0005-0000-0000-0000CA0A0000}"/>
    <cellStyle name="표준 2 11 14 35" xfId="49199" xr:uid="{00000000-0005-0000-0000-0000CB0A0000}"/>
    <cellStyle name="표준 2 11 14 36" xfId="50679" xr:uid="{00000000-0005-0000-0000-0000CC0A0000}"/>
    <cellStyle name="표준 2 11 14 37" xfId="52159" xr:uid="{00000000-0005-0000-0000-0000CD0A0000}"/>
    <cellStyle name="표준 2 11 14 38" xfId="53639" xr:uid="{00000000-0005-0000-0000-0000CE0A0000}"/>
    <cellStyle name="표준 2 11 14 39" xfId="55119" xr:uid="{00000000-0005-0000-0000-0000CF0A0000}"/>
    <cellStyle name="표준 2 11 14 4" xfId="3318" xr:uid="{00000000-0005-0000-0000-0000D00A0000}"/>
    <cellStyle name="표준 2 11 14 40" xfId="56599" xr:uid="{00000000-0005-0000-0000-0000D10A0000}"/>
    <cellStyle name="표준 2 11 14 41" xfId="58079" xr:uid="{00000000-0005-0000-0000-0000D20A0000}"/>
    <cellStyle name="표준 2 11 14 42" xfId="59559" xr:uid="{00000000-0005-0000-0000-0000D30A0000}"/>
    <cellStyle name="표준 2 11 14 43" xfId="61039" xr:uid="{00000000-0005-0000-0000-0000D40A0000}"/>
    <cellStyle name="표준 2 11 14 5" xfId="4798" xr:uid="{00000000-0005-0000-0000-0000D50A0000}"/>
    <cellStyle name="표준 2 11 14 6" xfId="6278" xr:uid="{00000000-0005-0000-0000-0000D60A0000}"/>
    <cellStyle name="표준 2 11 14 7" xfId="7758" xr:uid="{00000000-0005-0000-0000-0000D70A0000}"/>
    <cellStyle name="표준 2 11 14 8" xfId="9238" xr:uid="{00000000-0005-0000-0000-0000D80A0000}"/>
    <cellStyle name="표준 2 11 14 9" xfId="10718" xr:uid="{00000000-0005-0000-0000-0000D90A0000}"/>
    <cellStyle name="표준 2 11 15" xfId="1229" xr:uid="{00000000-0005-0000-0000-0000DA0A0000}"/>
    <cellStyle name="표준 2 11 15 10" xfId="12221" xr:uid="{00000000-0005-0000-0000-0000DB0A0000}"/>
    <cellStyle name="표준 2 11 15 11" xfId="13701" xr:uid="{00000000-0005-0000-0000-0000DC0A0000}"/>
    <cellStyle name="표준 2 11 15 12" xfId="15181" xr:uid="{00000000-0005-0000-0000-0000DD0A0000}"/>
    <cellStyle name="표준 2 11 15 13" xfId="16661" xr:uid="{00000000-0005-0000-0000-0000DE0A0000}"/>
    <cellStyle name="표준 2 11 15 14" xfId="18141" xr:uid="{00000000-0005-0000-0000-0000DF0A0000}"/>
    <cellStyle name="표준 2 11 15 15" xfId="19621" xr:uid="{00000000-0005-0000-0000-0000E00A0000}"/>
    <cellStyle name="표준 2 11 15 16" xfId="21101" xr:uid="{00000000-0005-0000-0000-0000E10A0000}"/>
    <cellStyle name="표준 2 11 15 17" xfId="22581" xr:uid="{00000000-0005-0000-0000-0000E20A0000}"/>
    <cellStyle name="표준 2 11 15 18" xfId="24061" xr:uid="{00000000-0005-0000-0000-0000E30A0000}"/>
    <cellStyle name="표준 2 11 15 19" xfId="25541" xr:uid="{00000000-0005-0000-0000-0000E40A0000}"/>
    <cellStyle name="표준 2 11 15 2" xfId="450" xr:uid="{00000000-0005-0000-0000-0000E50A0000}"/>
    <cellStyle name="표준 2 11 15 2 10" xfId="14438" xr:uid="{00000000-0005-0000-0000-0000E60A0000}"/>
    <cellStyle name="표준 2 11 15 2 11" xfId="15918" xr:uid="{00000000-0005-0000-0000-0000E70A0000}"/>
    <cellStyle name="표준 2 11 15 2 12" xfId="17398" xr:uid="{00000000-0005-0000-0000-0000E80A0000}"/>
    <cellStyle name="표준 2 11 15 2 13" xfId="18878" xr:uid="{00000000-0005-0000-0000-0000E90A0000}"/>
    <cellStyle name="표준 2 11 15 2 14" xfId="20358" xr:uid="{00000000-0005-0000-0000-0000EA0A0000}"/>
    <cellStyle name="표준 2 11 15 2 15" xfId="21838" xr:uid="{00000000-0005-0000-0000-0000EB0A0000}"/>
    <cellStyle name="표준 2 11 15 2 16" xfId="23318" xr:uid="{00000000-0005-0000-0000-0000EC0A0000}"/>
    <cellStyle name="표준 2 11 15 2 17" xfId="24798" xr:uid="{00000000-0005-0000-0000-0000ED0A0000}"/>
    <cellStyle name="표준 2 11 15 2 18" xfId="26278" xr:uid="{00000000-0005-0000-0000-0000EE0A0000}"/>
    <cellStyle name="표준 2 11 15 2 19" xfId="27758" xr:uid="{00000000-0005-0000-0000-0000EF0A0000}"/>
    <cellStyle name="표준 2 11 15 2 2" xfId="2597" xr:uid="{00000000-0005-0000-0000-0000F00A0000}"/>
    <cellStyle name="표준 2 11 15 2 20" xfId="29238" xr:uid="{00000000-0005-0000-0000-0000F10A0000}"/>
    <cellStyle name="표준 2 11 15 2 21" xfId="30718" xr:uid="{00000000-0005-0000-0000-0000F20A0000}"/>
    <cellStyle name="표준 2 11 15 2 22" xfId="32198" xr:uid="{00000000-0005-0000-0000-0000F30A0000}"/>
    <cellStyle name="표준 2 11 15 2 23" xfId="33678" xr:uid="{00000000-0005-0000-0000-0000F40A0000}"/>
    <cellStyle name="표준 2 11 15 2 24" xfId="35158" xr:uid="{00000000-0005-0000-0000-0000F50A0000}"/>
    <cellStyle name="표준 2 11 15 2 25" xfId="36638" xr:uid="{00000000-0005-0000-0000-0000F60A0000}"/>
    <cellStyle name="표준 2 11 15 2 26" xfId="38118" xr:uid="{00000000-0005-0000-0000-0000F70A0000}"/>
    <cellStyle name="표준 2 11 15 2 27" xfId="39598" xr:uid="{00000000-0005-0000-0000-0000F80A0000}"/>
    <cellStyle name="표준 2 11 15 2 28" xfId="41078" xr:uid="{00000000-0005-0000-0000-0000F90A0000}"/>
    <cellStyle name="표준 2 11 15 2 29" xfId="42558" xr:uid="{00000000-0005-0000-0000-0000FA0A0000}"/>
    <cellStyle name="표준 2 11 15 2 3" xfId="4078" xr:uid="{00000000-0005-0000-0000-0000FB0A0000}"/>
    <cellStyle name="표준 2 11 15 2 30" xfId="44038" xr:uid="{00000000-0005-0000-0000-0000FC0A0000}"/>
    <cellStyle name="표준 2 11 15 2 31" xfId="45518" xr:uid="{00000000-0005-0000-0000-0000FD0A0000}"/>
    <cellStyle name="표준 2 11 15 2 32" xfId="46999" xr:uid="{00000000-0005-0000-0000-0000FE0A0000}"/>
    <cellStyle name="표준 2 11 15 2 33" xfId="48479" xr:uid="{00000000-0005-0000-0000-0000FF0A0000}"/>
    <cellStyle name="표준 2 11 15 2 34" xfId="49959" xr:uid="{00000000-0005-0000-0000-0000000B0000}"/>
    <cellStyle name="표준 2 11 15 2 35" xfId="51439" xr:uid="{00000000-0005-0000-0000-0000010B0000}"/>
    <cellStyle name="표준 2 11 15 2 36" xfId="52919" xr:uid="{00000000-0005-0000-0000-0000020B0000}"/>
    <cellStyle name="표준 2 11 15 2 37" xfId="54399" xr:uid="{00000000-0005-0000-0000-0000030B0000}"/>
    <cellStyle name="표준 2 11 15 2 38" xfId="55879" xr:uid="{00000000-0005-0000-0000-0000040B0000}"/>
    <cellStyle name="표준 2 11 15 2 39" xfId="57359" xr:uid="{00000000-0005-0000-0000-0000050B0000}"/>
    <cellStyle name="표준 2 11 15 2 4" xfId="5558" xr:uid="{00000000-0005-0000-0000-0000060B0000}"/>
    <cellStyle name="표준 2 11 15 2 40" xfId="58839" xr:uid="{00000000-0005-0000-0000-0000070B0000}"/>
    <cellStyle name="표준 2 11 15 2 41" xfId="60319" xr:uid="{00000000-0005-0000-0000-0000080B0000}"/>
    <cellStyle name="표준 2 11 15 2 42" xfId="61799" xr:uid="{00000000-0005-0000-0000-0000090B0000}"/>
    <cellStyle name="표준 2 11 15 2 5" xfId="7038" xr:uid="{00000000-0005-0000-0000-00000A0B0000}"/>
    <cellStyle name="표준 2 11 15 2 6" xfId="8518" xr:uid="{00000000-0005-0000-0000-00000B0B0000}"/>
    <cellStyle name="표준 2 11 15 2 7" xfId="9998" xr:uid="{00000000-0005-0000-0000-00000C0B0000}"/>
    <cellStyle name="표준 2 11 15 2 8" xfId="11478" xr:uid="{00000000-0005-0000-0000-00000D0B0000}"/>
    <cellStyle name="표준 2 11 15 2 9" xfId="12958" xr:uid="{00000000-0005-0000-0000-00000E0B0000}"/>
    <cellStyle name="표준 2 11 15 20" xfId="27021" xr:uid="{00000000-0005-0000-0000-00000F0B0000}"/>
    <cellStyle name="표준 2 11 15 21" xfId="28501" xr:uid="{00000000-0005-0000-0000-0000100B0000}"/>
    <cellStyle name="표준 2 11 15 22" xfId="29981" xr:uid="{00000000-0005-0000-0000-0000110B0000}"/>
    <cellStyle name="표준 2 11 15 23" xfId="31461" xr:uid="{00000000-0005-0000-0000-0000120B0000}"/>
    <cellStyle name="표준 2 11 15 24" xfId="32941" xr:uid="{00000000-0005-0000-0000-0000130B0000}"/>
    <cellStyle name="표준 2 11 15 25" xfId="34421" xr:uid="{00000000-0005-0000-0000-0000140B0000}"/>
    <cellStyle name="표준 2 11 15 26" xfId="35901" xr:uid="{00000000-0005-0000-0000-0000150B0000}"/>
    <cellStyle name="표준 2 11 15 27" xfId="37381" xr:uid="{00000000-0005-0000-0000-0000160B0000}"/>
    <cellStyle name="표준 2 11 15 28" xfId="38861" xr:uid="{00000000-0005-0000-0000-0000170B0000}"/>
    <cellStyle name="표준 2 11 15 29" xfId="40341" xr:uid="{00000000-0005-0000-0000-0000180B0000}"/>
    <cellStyle name="표준 2 11 15 3" xfId="1860" xr:uid="{00000000-0005-0000-0000-0000190B0000}"/>
    <cellStyle name="표준 2 11 15 30" xfId="41821" xr:uid="{00000000-0005-0000-0000-00001A0B0000}"/>
    <cellStyle name="표준 2 11 15 31" xfId="43301" xr:uid="{00000000-0005-0000-0000-00001B0B0000}"/>
    <cellStyle name="표준 2 11 15 32" xfId="44781" xr:uid="{00000000-0005-0000-0000-00001C0B0000}"/>
    <cellStyle name="표준 2 11 15 33" xfId="46262" xr:uid="{00000000-0005-0000-0000-00001D0B0000}"/>
    <cellStyle name="표준 2 11 15 34" xfId="47742" xr:uid="{00000000-0005-0000-0000-00001E0B0000}"/>
    <cellStyle name="표준 2 11 15 35" xfId="49222" xr:uid="{00000000-0005-0000-0000-00001F0B0000}"/>
    <cellStyle name="표준 2 11 15 36" xfId="50702" xr:uid="{00000000-0005-0000-0000-0000200B0000}"/>
    <cellStyle name="표준 2 11 15 37" xfId="52182" xr:uid="{00000000-0005-0000-0000-0000210B0000}"/>
    <cellStyle name="표준 2 11 15 38" xfId="53662" xr:uid="{00000000-0005-0000-0000-0000220B0000}"/>
    <cellStyle name="표준 2 11 15 39" xfId="55142" xr:uid="{00000000-0005-0000-0000-0000230B0000}"/>
    <cellStyle name="표준 2 11 15 4" xfId="3341" xr:uid="{00000000-0005-0000-0000-0000240B0000}"/>
    <cellStyle name="표준 2 11 15 40" xfId="56622" xr:uid="{00000000-0005-0000-0000-0000250B0000}"/>
    <cellStyle name="표준 2 11 15 41" xfId="58102" xr:uid="{00000000-0005-0000-0000-0000260B0000}"/>
    <cellStyle name="표준 2 11 15 42" xfId="59582" xr:uid="{00000000-0005-0000-0000-0000270B0000}"/>
    <cellStyle name="표준 2 11 15 43" xfId="61062" xr:uid="{00000000-0005-0000-0000-0000280B0000}"/>
    <cellStyle name="표준 2 11 15 5" xfId="4821" xr:uid="{00000000-0005-0000-0000-0000290B0000}"/>
    <cellStyle name="표준 2 11 15 6" xfId="6301" xr:uid="{00000000-0005-0000-0000-00002A0B0000}"/>
    <cellStyle name="표준 2 11 15 7" xfId="7781" xr:uid="{00000000-0005-0000-0000-00002B0B0000}"/>
    <cellStyle name="표준 2 11 15 8" xfId="9261" xr:uid="{00000000-0005-0000-0000-00002C0B0000}"/>
    <cellStyle name="표준 2 11 15 9" xfId="10741" xr:uid="{00000000-0005-0000-0000-00002D0B0000}"/>
    <cellStyle name="표준 2 11 16" xfId="1206" xr:uid="{00000000-0005-0000-0000-00002E0B0000}"/>
    <cellStyle name="표준 2 11 16 10" xfId="12244" xr:uid="{00000000-0005-0000-0000-00002F0B0000}"/>
    <cellStyle name="표준 2 11 16 11" xfId="13724" xr:uid="{00000000-0005-0000-0000-0000300B0000}"/>
    <cellStyle name="표준 2 11 16 12" xfId="15204" xr:uid="{00000000-0005-0000-0000-0000310B0000}"/>
    <cellStyle name="표준 2 11 16 13" xfId="16684" xr:uid="{00000000-0005-0000-0000-0000320B0000}"/>
    <cellStyle name="표준 2 11 16 14" xfId="18164" xr:uid="{00000000-0005-0000-0000-0000330B0000}"/>
    <cellStyle name="표준 2 11 16 15" xfId="19644" xr:uid="{00000000-0005-0000-0000-0000340B0000}"/>
    <cellStyle name="표준 2 11 16 16" xfId="21124" xr:uid="{00000000-0005-0000-0000-0000350B0000}"/>
    <cellStyle name="표준 2 11 16 17" xfId="22604" xr:uid="{00000000-0005-0000-0000-0000360B0000}"/>
    <cellStyle name="표준 2 11 16 18" xfId="24084" xr:uid="{00000000-0005-0000-0000-0000370B0000}"/>
    <cellStyle name="표준 2 11 16 19" xfId="25564" xr:uid="{00000000-0005-0000-0000-0000380B0000}"/>
    <cellStyle name="표준 2 11 16 2" xfId="427" xr:uid="{00000000-0005-0000-0000-0000390B0000}"/>
    <cellStyle name="표준 2 11 16 2 10" xfId="14461" xr:uid="{00000000-0005-0000-0000-00003A0B0000}"/>
    <cellStyle name="표준 2 11 16 2 11" xfId="15941" xr:uid="{00000000-0005-0000-0000-00003B0B0000}"/>
    <cellStyle name="표준 2 11 16 2 12" xfId="17421" xr:uid="{00000000-0005-0000-0000-00003C0B0000}"/>
    <cellStyle name="표준 2 11 16 2 13" xfId="18901" xr:uid="{00000000-0005-0000-0000-00003D0B0000}"/>
    <cellStyle name="표준 2 11 16 2 14" xfId="20381" xr:uid="{00000000-0005-0000-0000-00003E0B0000}"/>
    <cellStyle name="표준 2 11 16 2 15" xfId="21861" xr:uid="{00000000-0005-0000-0000-00003F0B0000}"/>
    <cellStyle name="표준 2 11 16 2 16" xfId="23341" xr:uid="{00000000-0005-0000-0000-0000400B0000}"/>
    <cellStyle name="표준 2 11 16 2 17" xfId="24821" xr:uid="{00000000-0005-0000-0000-0000410B0000}"/>
    <cellStyle name="표준 2 11 16 2 18" xfId="26301" xr:uid="{00000000-0005-0000-0000-0000420B0000}"/>
    <cellStyle name="표준 2 11 16 2 19" xfId="27781" xr:uid="{00000000-0005-0000-0000-0000430B0000}"/>
    <cellStyle name="표준 2 11 16 2 2" xfId="2620" xr:uid="{00000000-0005-0000-0000-0000440B0000}"/>
    <cellStyle name="표준 2 11 16 2 20" xfId="29261" xr:uid="{00000000-0005-0000-0000-0000450B0000}"/>
    <cellStyle name="표준 2 11 16 2 21" xfId="30741" xr:uid="{00000000-0005-0000-0000-0000460B0000}"/>
    <cellStyle name="표준 2 11 16 2 22" xfId="32221" xr:uid="{00000000-0005-0000-0000-0000470B0000}"/>
    <cellStyle name="표준 2 11 16 2 23" xfId="33701" xr:uid="{00000000-0005-0000-0000-0000480B0000}"/>
    <cellStyle name="표준 2 11 16 2 24" xfId="35181" xr:uid="{00000000-0005-0000-0000-0000490B0000}"/>
    <cellStyle name="표준 2 11 16 2 25" xfId="36661" xr:uid="{00000000-0005-0000-0000-00004A0B0000}"/>
    <cellStyle name="표준 2 11 16 2 26" xfId="38141" xr:uid="{00000000-0005-0000-0000-00004B0B0000}"/>
    <cellStyle name="표준 2 11 16 2 27" xfId="39621" xr:uid="{00000000-0005-0000-0000-00004C0B0000}"/>
    <cellStyle name="표준 2 11 16 2 28" xfId="41101" xr:uid="{00000000-0005-0000-0000-00004D0B0000}"/>
    <cellStyle name="표준 2 11 16 2 29" xfId="42581" xr:uid="{00000000-0005-0000-0000-00004E0B0000}"/>
    <cellStyle name="표준 2 11 16 2 3" xfId="4101" xr:uid="{00000000-0005-0000-0000-00004F0B0000}"/>
    <cellStyle name="표준 2 11 16 2 30" xfId="44061" xr:uid="{00000000-0005-0000-0000-0000500B0000}"/>
    <cellStyle name="표준 2 11 16 2 31" xfId="45541" xr:uid="{00000000-0005-0000-0000-0000510B0000}"/>
    <cellStyle name="표준 2 11 16 2 32" xfId="47022" xr:uid="{00000000-0005-0000-0000-0000520B0000}"/>
    <cellStyle name="표준 2 11 16 2 33" xfId="48502" xr:uid="{00000000-0005-0000-0000-0000530B0000}"/>
    <cellStyle name="표준 2 11 16 2 34" xfId="49982" xr:uid="{00000000-0005-0000-0000-0000540B0000}"/>
    <cellStyle name="표준 2 11 16 2 35" xfId="51462" xr:uid="{00000000-0005-0000-0000-0000550B0000}"/>
    <cellStyle name="표준 2 11 16 2 36" xfId="52942" xr:uid="{00000000-0005-0000-0000-0000560B0000}"/>
    <cellStyle name="표준 2 11 16 2 37" xfId="54422" xr:uid="{00000000-0005-0000-0000-0000570B0000}"/>
    <cellStyle name="표준 2 11 16 2 38" xfId="55902" xr:uid="{00000000-0005-0000-0000-0000580B0000}"/>
    <cellStyle name="표준 2 11 16 2 39" xfId="57382" xr:uid="{00000000-0005-0000-0000-0000590B0000}"/>
    <cellStyle name="표준 2 11 16 2 4" xfId="5581" xr:uid="{00000000-0005-0000-0000-00005A0B0000}"/>
    <cellStyle name="표준 2 11 16 2 40" xfId="58862" xr:uid="{00000000-0005-0000-0000-00005B0B0000}"/>
    <cellStyle name="표준 2 11 16 2 41" xfId="60342" xr:uid="{00000000-0005-0000-0000-00005C0B0000}"/>
    <cellStyle name="표준 2 11 16 2 42" xfId="61822" xr:uid="{00000000-0005-0000-0000-00005D0B0000}"/>
    <cellStyle name="표준 2 11 16 2 5" xfId="7061" xr:uid="{00000000-0005-0000-0000-00005E0B0000}"/>
    <cellStyle name="표준 2 11 16 2 6" xfId="8541" xr:uid="{00000000-0005-0000-0000-00005F0B0000}"/>
    <cellStyle name="표준 2 11 16 2 7" xfId="10021" xr:uid="{00000000-0005-0000-0000-0000600B0000}"/>
    <cellStyle name="표준 2 11 16 2 8" xfId="11501" xr:uid="{00000000-0005-0000-0000-0000610B0000}"/>
    <cellStyle name="표준 2 11 16 2 9" xfId="12981" xr:uid="{00000000-0005-0000-0000-0000620B0000}"/>
    <cellStyle name="표준 2 11 16 20" xfId="27044" xr:uid="{00000000-0005-0000-0000-0000630B0000}"/>
    <cellStyle name="표준 2 11 16 21" xfId="28524" xr:uid="{00000000-0005-0000-0000-0000640B0000}"/>
    <cellStyle name="표준 2 11 16 22" xfId="30004" xr:uid="{00000000-0005-0000-0000-0000650B0000}"/>
    <cellStyle name="표준 2 11 16 23" xfId="31484" xr:uid="{00000000-0005-0000-0000-0000660B0000}"/>
    <cellStyle name="표준 2 11 16 24" xfId="32964" xr:uid="{00000000-0005-0000-0000-0000670B0000}"/>
    <cellStyle name="표준 2 11 16 25" xfId="34444" xr:uid="{00000000-0005-0000-0000-0000680B0000}"/>
    <cellStyle name="표준 2 11 16 26" xfId="35924" xr:uid="{00000000-0005-0000-0000-0000690B0000}"/>
    <cellStyle name="표준 2 11 16 27" xfId="37404" xr:uid="{00000000-0005-0000-0000-00006A0B0000}"/>
    <cellStyle name="표준 2 11 16 28" xfId="38884" xr:uid="{00000000-0005-0000-0000-00006B0B0000}"/>
    <cellStyle name="표준 2 11 16 29" xfId="40364" xr:uid="{00000000-0005-0000-0000-00006C0B0000}"/>
    <cellStyle name="표준 2 11 16 3" xfId="1883" xr:uid="{00000000-0005-0000-0000-00006D0B0000}"/>
    <cellStyle name="표준 2 11 16 30" xfId="41844" xr:uid="{00000000-0005-0000-0000-00006E0B0000}"/>
    <cellStyle name="표준 2 11 16 31" xfId="43324" xr:uid="{00000000-0005-0000-0000-00006F0B0000}"/>
    <cellStyle name="표준 2 11 16 32" xfId="44804" xr:uid="{00000000-0005-0000-0000-0000700B0000}"/>
    <cellStyle name="표준 2 11 16 33" xfId="46285" xr:uid="{00000000-0005-0000-0000-0000710B0000}"/>
    <cellStyle name="표준 2 11 16 34" xfId="47765" xr:uid="{00000000-0005-0000-0000-0000720B0000}"/>
    <cellStyle name="표준 2 11 16 35" xfId="49245" xr:uid="{00000000-0005-0000-0000-0000730B0000}"/>
    <cellStyle name="표준 2 11 16 36" xfId="50725" xr:uid="{00000000-0005-0000-0000-0000740B0000}"/>
    <cellStyle name="표준 2 11 16 37" xfId="52205" xr:uid="{00000000-0005-0000-0000-0000750B0000}"/>
    <cellStyle name="표준 2 11 16 38" xfId="53685" xr:uid="{00000000-0005-0000-0000-0000760B0000}"/>
    <cellStyle name="표준 2 11 16 39" xfId="55165" xr:uid="{00000000-0005-0000-0000-0000770B0000}"/>
    <cellStyle name="표준 2 11 16 4" xfId="3364" xr:uid="{00000000-0005-0000-0000-0000780B0000}"/>
    <cellStyle name="표준 2 11 16 40" xfId="56645" xr:uid="{00000000-0005-0000-0000-0000790B0000}"/>
    <cellStyle name="표준 2 11 16 41" xfId="58125" xr:uid="{00000000-0005-0000-0000-00007A0B0000}"/>
    <cellStyle name="표준 2 11 16 42" xfId="59605" xr:uid="{00000000-0005-0000-0000-00007B0B0000}"/>
    <cellStyle name="표준 2 11 16 43" xfId="61085" xr:uid="{00000000-0005-0000-0000-00007C0B0000}"/>
    <cellStyle name="표준 2 11 16 5" xfId="4844" xr:uid="{00000000-0005-0000-0000-00007D0B0000}"/>
    <cellStyle name="표준 2 11 16 6" xfId="6324" xr:uid="{00000000-0005-0000-0000-00007E0B0000}"/>
    <cellStyle name="표준 2 11 16 7" xfId="7804" xr:uid="{00000000-0005-0000-0000-00007F0B0000}"/>
    <cellStyle name="표준 2 11 16 8" xfId="9284" xr:uid="{00000000-0005-0000-0000-0000800B0000}"/>
    <cellStyle name="표준 2 11 16 9" xfId="10764" xr:uid="{00000000-0005-0000-0000-0000810B0000}"/>
    <cellStyle name="표준 2 11 17" xfId="1181" xr:uid="{00000000-0005-0000-0000-0000820B0000}"/>
    <cellStyle name="표준 2 11 17 10" xfId="12269" xr:uid="{00000000-0005-0000-0000-0000830B0000}"/>
    <cellStyle name="표준 2 11 17 11" xfId="13749" xr:uid="{00000000-0005-0000-0000-0000840B0000}"/>
    <cellStyle name="표준 2 11 17 12" xfId="15229" xr:uid="{00000000-0005-0000-0000-0000850B0000}"/>
    <cellStyle name="표준 2 11 17 13" xfId="16709" xr:uid="{00000000-0005-0000-0000-0000860B0000}"/>
    <cellStyle name="표준 2 11 17 14" xfId="18189" xr:uid="{00000000-0005-0000-0000-0000870B0000}"/>
    <cellStyle name="표준 2 11 17 15" xfId="19669" xr:uid="{00000000-0005-0000-0000-0000880B0000}"/>
    <cellStyle name="표준 2 11 17 16" xfId="21149" xr:uid="{00000000-0005-0000-0000-0000890B0000}"/>
    <cellStyle name="표준 2 11 17 17" xfId="22629" xr:uid="{00000000-0005-0000-0000-00008A0B0000}"/>
    <cellStyle name="표준 2 11 17 18" xfId="24109" xr:uid="{00000000-0005-0000-0000-00008B0B0000}"/>
    <cellStyle name="표준 2 11 17 19" xfId="25589" xr:uid="{00000000-0005-0000-0000-00008C0B0000}"/>
    <cellStyle name="표준 2 11 17 2" xfId="402" xr:uid="{00000000-0005-0000-0000-00008D0B0000}"/>
    <cellStyle name="표준 2 11 17 2 10" xfId="14486" xr:uid="{00000000-0005-0000-0000-00008E0B0000}"/>
    <cellStyle name="표준 2 11 17 2 11" xfId="15966" xr:uid="{00000000-0005-0000-0000-00008F0B0000}"/>
    <cellStyle name="표준 2 11 17 2 12" xfId="17446" xr:uid="{00000000-0005-0000-0000-0000900B0000}"/>
    <cellStyle name="표준 2 11 17 2 13" xfId="18926" xr:uid="{00000000-0005-0000-0000-0000910B0000}"/>
    <cellStyle name="표준 2 11 17 2 14" xfId="20406" xr:uid="{00000000-0005-0000-0000-0000920B0000}"/>
    <cellStyle name="표준 2 11 17 2 15" xfId="21886" xr:uid="{00000000-0005-0000-0000-0000930B0000}"/>
    <cellStyle name="표준 2 11 17 2 16" xfId="23366" xr:uid="{00000000-0005-0000-0000-0000940B0000}"/>
    <cellStyle name="표준 2 11 17 2 17" xfId="24846" xr:uid="{00000000-0005-0000-0000-0000950B0000}"/>
    <cellStyle name="표준 2 11 17 2 18" xfId="26326" xr:uid="{00000000-0005-0000-0000-0000960B0000}"/>
    <cellStyle name="표준 2 11 17 2 19" xfId="27806" xr:uid="{00000000-0005-0000-0000-0000970B0000}"/>
    <cellStyle name="표준 2 11 17 2 2" xfId="2645" xr:uid="{00000000-0005-0000-0000-0000980B0000}"/>
    <cellStyle name="표준 2 11 17 2 20" xfId="29286" xr:uid="{00000000-0005-0000-0000-0000990B0000}"/>
    <cellStyle name="표준 2 11 17 2 21" xfId="30766" xr:uid="{00000000-0005-0000-0000-00009A0B0000}"/>
    <cellStyle name="표준 2 11 17 2 22" xfId="32246" xr:uid="{00000000-0005-0000-0000-00009B0B0000}"/>
    <cellStyle name="표준 2 11 17 2 23" xfId="33726" xr:uid="{00000000-0005-0000-0000-00009C0B0000}"/>
    <cellStyle name="표준 2 11 17 2 24" xfId="35206" xr:uid="{00000000-0005-0000-0000-00009D0B0000}"/>
    <cellStyle name="표준 2 11 17 2 25" xfId="36686" xr:uid="{00000000-0005-0000-0000-00009E0B0000}"/>
    <cellStyle name="표준 2 11 17 2 26" xfId="38166" xr:uid="{00000000-0005-0000-0000-00009F0B0000}"/>
    <cellStyle name="표준 2 11 17 2 27" xfId="39646" xr:uid="{00000000-0005-0000-0000-0000A00B0000}"/>
    <cellStyle name="표준 2 11 17 2 28" xfId="41126" xr:uid="{00000000-0005-0000-0000-0000A10B0000}"/>
    <cellStyle name="표준 2 11 17 2 29" xfId="42606" xr:uid="{00000000-0005-0000-0000-0000A20B0000}"/>
    <cellStyle name="표준 2 11 17 2 3" xfId="4126" xr:uid="{00000000-0005-0000-0000-0000A30B0000}"/>
    <cellStyle name="표준 2 11 17 2 30" xfId="44086" xr:uid="{00000000-0005-0000-0000-0000A40B0000}"/>
    <cellStyle name="표준 2 11 17 2 31" xfId="45566" xr:uid="{00000000-0005-0000-0000-0000A50B0000}"/>
    <cellStyle name="표준 2 11 17 2 32" xfId="47047" xr:uid="{00000000-0005-0000-0000-0000A60B0000}"/>
    <cellStyle name="표준 2 11 17 2 33" xfId="48527" xr:uid="{00000000-0005-0000-0000-0000A70B0000}"/>
    <cellStyle name="표준 2 11 17 2 34" xfId="50007" xr:uid="{00000000-0005-0000-0000-0000A80B0000}"/>
    <cellStyle name="표준 2 11 17 2 35" xfId="51487" xr:uid="{00000000-0005-0000-0000-0000A90B0000}"/>
    <cellStyle name="표준 2 11 17 2 36" xfId="52967" xr:uid="{00000000-0005-0000-0000-0000AA0B0000}"/>
    <cellStyle name="표준 2 11 17 2 37" xfId="54447" xr:uid="{00000000-0005-0000-0000-0000AB0B0000}"/>
    <cellStyle name="표준 2 11 17 2 38" xfId="55927" xr:uid="{00000000-0005-0000-0000-0000AC0B0000}"/>
    <cellStyle name="표준 2 11 17 2 39" xfId="57407" xr:uid="{00000000-0005-0000-0000-0000AD0B0000}"/>
    <cellStyle name="표준 2 11 17 2 4" xfId="5606" xr:uid="{00000000-0005-0000-0000-0000AE0B0000}"/>
    <cellStyle name="표준 2 11 17 2 40" xfId="58887" xr:uid="{00000000-0005-0000-0000-0000AF0B0000}"/>
    <cellStyle name="표준 2 11 17 2 41" xfId="60367" xr:uid="{00000000-0005-0000-0000-0000B00B0000}"/>
    <cellStyle name="표준 2 11 17 2 42" xfId="61847" xr:uid="{00000000-0005-0000-0000-0000B10B0000}"/>
    <cellStyle name="표준 2 11 17 2 5" xfId="7086" xr:uid="{00000000-0005-0000-0000-0000B20B0000}"/>
    <cellStyle name="표준 2 11 17 2 6" xfId="8566" xr:uid="{00000000-0005-0000-0000-0000B30B0000}"/>
    <cellStyle name="표준 2 11 17 2 7" xfId="10046" xr:uid="{00000000-0005-0000-0000-0000B40B0000}"/>
    <cellStyle name="표준 2 11 17 2 8" xfId="11526" xr:uid="{00000000-0005-0000-0000-0000B50B0000}"/>
    <cellStyle name="표준 2 11 17 2 9" xfId="13006" xr:uid="{00000000-0005-0000-0000-0000B60B0000}"/>
    <cellStyle name="표준 2 11 17 20" xfId="27069" xr:uid="{00000000-0005-0000-0000-0000B70B0000}"/>
    <cellStyle name="표준 2 11 17 21" xfId="28549" xr:uid="{00000000-0005-0000-0000-0000B80B0000}"/>
    <cellStyle name="표준 2 11 17 22" xfId="30029" xr:uid="{00000000-0005-0000-0000-0000B90B0000}"/>
    <cellStyle name="표준 2 11 17 23" xfId="31509" xr:uid="{00000000-0005-0000-0000-0000BA0B0000}"/>
    <cellStyle name="표준 2 11 17 24" xfId="32989" xr:uid="{00000000-0005-0000-0000-0000BB0B0000}"/>
    <cellStyle name="표준 2 11 17 25" xfId="34469" xr:uid="{00000000-0005-0000-0000-0000BC0B0000}"/>
    <cellStyle name="표준 2 11 17 26" xfId="35949" xr:uid="{00000000-0005-0000-0000-0000BD0B0000}"/>
    <cellStyle name="표준 2 11 17 27" xfId="37429" xr:uid="{00000000-0005-0000-0000-0000BE0B0000}"/>
    <cellStyle name="표준 2 11 17 28" xfId="38909" xr:uid="{00000000-0005-0000-0000-0000BF0B0000}"/>
    <cellStyle name="표준 2 11 17 29" xfId="40389" xr:uid="{00000000-0005-0000-0000-0000C00B0000}"/>
    <cellStyle name="표준 2 11 17 3" xfId="1908" xr:uid="{00000000-0005-0000-0000-0000C10B0000}"/>
    <cellStyle name="표준 2 11 17 30" xfId="41869" xr:uid="{00000000-0005-0000-0000-0000C20B0000}"/>
    <cellStyle name="표준 2 11 17 31" xfId="43349" xr:uid="{00000000-0005-0000-0000-0000C30B0000}"/>
    <cellStyle name="표준 2 11 17 32" xfId="44829" xr:uid="{00000000-0005-0000-0000-0000C40B0000}"/>
    <cellStyle name="표준 2 11 17 33" xfId="46310" xr:uid="{00000000-0005-0000-0000-0000C50B0000}"/>
    <cellStyle name="표준 2 11 17 34" xfId="47790" xr:uid="{00000000-0005-0000-0000-0000C60B0000}"/>
    <cellStyle name="표준 2 11 17 35" xfId="49270" xr:uid="{00000000-0005-0000-0000-0000C70B0000}"/>
    <cellStyle name="표준 2 11 17 36" xfId="50750" xr:uid="{00000000-0005-0000-0000-0000C80B0000}"/>
    <cellStyle name="표준 2 11 17 37" xfId="52230" xr:uid="{00000000-0005-0000-0000-0000C90B0000}"/>
    <cellStyle name="표준 2 11 17 38" xfId="53710" xr:uid="{00000000-0005-0000-0000-0000CA0B0000}"/>
    <cellStyle name="표준 2 11 17 39" xfId="55190" xr:uid="{00000000-0005-0000-0000-0000CB0B0000}"/>
    <cellStyle name="표준 2 11 17 4" xfId="3389" xr:uid="{00000000-0005-0000-0000-0000CC0B0000}"/>
    <cellStyle name="표준 2 11 17 40" xfId="56670" xr:uid="{00000000-0005-0000-0000-0000CD0B0000}"/>
    <cellStyle name="표준 2 11 17 41" xfId="58150" xr:uid="{00000000-0005-0000-0000-0000CE0B0000}"/>
    <cellStyle name="표준 2 11 17 42" xfId="59630" xr:uid="{00000000-0005-0000-0000-0000CF0B0000}"/>
    <cellStyle name="표준 2 11 17 43" xfId="61110" xr:uid="{00000000-0005-0000-0000-0000D00B0000}"/>
    <cellStyle name="표준 2 11 17 5" xfId="4869" xr:uid="{00000000-0005-0000-0000-0000D10B0000}"/>
    <cellStyle name="표준 2 11 17 6" xfId="6349" xr:uid="{00000000-0005-0000-0000-0000D20B0000}"/>
    <cellStyle name="표준 2 11 17 7" xfId="7829" xr:uid="{00000000-0005-0000-0000-0000D30B0000}"/>
    <cellStyle name="표준 2 11 17 8" xfId="9309" xr:uid="{00000000-0005-0000-0000-0000D40B0000}"/>
    <cellStyle name="표준 2 11 17 9" xfId="10789" xr:uid="{00000000-0005-0000-0000-0000D50B0000}"/>
    <cellStyle name="표준 2 11 18" xfId="1155" xr:uid="{00000000-0005-0000-0000-0000D60B0000}"/>
    <cellStyle name="표준 2 11 18 10" xfId="12295" xr:uid="{00000000-0005-0000-0000-0000D70B0000}"/>
    <cellStyle name="표준 2 11 18 11" xfId="13775" xr:uid="{00000000-0005-0000-0000-0000D80B0000}"/>
    <cellStyle name="표준 2 11 18 12" xfId="15255" xr:uid="{00000000-0005-0000-0000-0000D90B0000}"/>
    <cellStyle name="표준 2 11 18 13" xfId="16735" xr:uid="{00000000-0005-0000-0000-0000DA0B0000}"/>
    <cellStyle name="표준 2 11 18 14" xfId="18215" xr:uid="{00000000-0005-0000-0000-0000DB0B0000}"/>
    <cellStyle name="표준 2 11 18 15" xfId="19695" xr:uid="{00000000-0005-0000-0000-0000DC0B0000}"/>
    <cellStyle name="표준 2 11 18 16" xfId="21175" xr:uid="{00000000-0005-0000-0000-0000DD0B0000}"/>
    <cellStyle name="표준 2 11 18 17" xfId="22655" xr:uid="{00000000-0005-0000-0000-0000DE0B0000}"/>
    <cellStyle name="표준 2 11 18 18" xfId="24135" xr:uid="{00000000-0005-0000-0000-0000DF0B0000}"/>
    <cellStyle name="표준 2 11 18 19" xfId="25615" xr:uid="{00000000-0005-0000-0000-0000E00B0000}"/>
    <cellStyle name="표준 2 11 18 2" xfId="376" xr:uid="{00000000-0005-0000-0000-0000E10B0000}"/>
    <cellStyle name="표준 2 11 18 2 10" xfId="14512" xr:uid="{00000000-0005-0000-0000-0000E20B0000}"/>
    <cellStyle name="표준 2 11 18 2 11" xfId="15992" xr:uid="{00000000-0005-0000-0000-0000E30B0000}"/>
    <cellStyle name="표준 2 11 18 2 12" xfId="17472" xr:uid="{00000000-0005-0000-0000-0000E40B0000}"/>
    <cellStyle name="표준 2 11 18 2 13" xfId="18952" xr:uid="{00000000-0005-0000-0000-0000E50B0000}"/>
    <cellStyle name="표준 2 11 18 2 14" xfId="20432" xr:uid="{00000000-0005-0000-0000-0000E60B0000}"/>
    <cellStyle name="표준 2 11 18 2 15" xfId="21912" xr:uid="{00000000-0005-0000-0000-0000E70B0000}"/>
    <cellStyle name="표준 2 11 18 2 16" xfId="23392" xr:uid="{00000000-0005-0000-0000-0000E80B0000}"/>
    <cellStyle name="표준 2 11 18 2 17" xfId="24872" xr:uid="{00000000-0005-0000-0000-0000E90B0000}"/>
    <cellStyle name="표준 2 11 18 2 18" xfId="26352" xr:uid="{00000000-0005-0000-0000-0000EA0B0000}"/>
    <cellStyle name="표준 2 11 18 2 19" xfId="27832" xr:uid="{00000000-0005-0000-0000-0000EB0B0000}"/>
    <cellStyle name="표준 2 11 18 2 2" xfId="2671" xr:uid="{00000000-0005-0000-0000-0000EC0B0000}"/>
    <cellStyle name="표준 2 11 18 2 20" xfId="29312" xr:uid="{00000000-0005-0000-0000-0000ED0B0000}"/>
    <cellStyle name="표준 2 11 18 2 21" xfId="30792" xr:uid="{00000000-0005-0000-0000-0000EE0B0000}"/>
    <cellStyle name="표준 2 11 18 2 22" xfId="32272" xr:uid="{00000000-0005-0000-0000-0000EF0B0000}"/>
    <cellStyle name="표준 2 11 18 2 23" xfId="33752" xr:uid="{00000000-0005-0000-0000-0000F00B0000}"/>
    <cellStyle name="표준 2 11 18 2 24" xfId="35232" xr:uid="{00000000-0005-0000-0000-0000F10B0000}"/>
    <cellStyle name="표준 2 11 18 2 25" xfId="36712" xr:uid="{00000000-0005-0000-0000-0000F20B0000}"/>
    <cellStyle name="표준 2 11 18 2 26" xfId="38192" xr:uid="{00000000-0005-0000-0000-0000F30B0000}"/>
    <cellStyle name="표준 2 11 18 2 27" xfId="39672" xr:uid="{00000000-0005-0000-0000-0000F40B0000}"/>
    <cellStyle name="표준 2 11 18 2 28" xfId="41152" xr:uid="{00000000-0005-0000-0000-0000F50B0000}"/>
    <cellStyle name="표준 2 11 18 2 29" xfId="42632" xr:uid="{00000000-0005-0000-0000-0000F60B0000}"/>
    <cellStyle name="표준 2 11 18 2 3" xfId="4152" xr:uid="{00000000-0005-0000-0000-0000F70B0000}"/>
    <cellStyle name="표준 2 11 18 2 30" xfId="44112" xr:uid="{00000000-0005-0000-0000-0000F80B0000}"/>
    <cellStyle name="표준 2 11 18 2 31" xfId="45592" xr:uid="{00000000-0005-0000-0000-0000F90B0000}"/>
    <cellStyle name="표준 2 11 18 2 32" xfId="47073" xr:uid="{00000000-0005-0000-0000-0000FA0B0000}"/>
    <cellStyle name="표준 2 11 18 2 33" xfId="48553" xr:uid="{00000000-0005-0000-0000-0000FB0B0000}"/>
    <cellStyle name="표준 2 11 18 2 34" xfId="50033" xr:uid="{00000000-0005-0000-0000-0000FC0B0000}"/>
    <cellStyle name="표준 2 11 18 2 35" xfId="51513" xr:uid="{00000000-0005-0000-0000-0000FD0B0000}"/>
    <cellStyle name="표준 2 11 18 2 36" xfId="52993" xr:uid="{00000000-0005-0000-0000-0000FE0B0000}"/>
    <cellStyle name="표준 2 11 18 2 37" xfId="54473" xr:uid="{00000000-0005-0000-0000-0000FF0B0000}"/>
    <cellStyle name="표준 2 11 18 2 38" xfId="55953" xr:uid="{00000000-0005-0000-0000-0000000C0000}"/>
    <cellStyle name="표준 2 11 18 2 39" xfId="57433" xr:uid="{00000000-0005-0000-0000-0000010C0000}"/>
    <cellStyle name="표준 2 11 18 2 4" xfId="5632" xr:uid="{00000000-0005-0000-0000-0000020C0000}"/>
    <cellStyle name="표준 2 11 18 2 40" xfId="58913" xr:uid="{00000000-0005-0000-0000-0000030C0000}"/>
    <cellStyle name="표준 2 11 18 2 41" xfId="60393" xr:uid="{00000000-0005-0000-0000-0000040C0000}"/>
    <cellStyle name="표준 2 11 18 2 42" xfId="61873" xr:uid="{00000000-0005-0000-0000-0000050C0000}"/>
    <cellStyle name="표준 2 11 18 2 5" xfId="7112" xr:uid="{00000000-0005-0000-0000-0000060C0000}"/>
    <cellStyle name="표준 2 11 18 2 6" xfId="8592" xr:uid="{00000000-0005-0000-0000-0000070C0000}"/>
    <cellStyle name="표준 2 11 18 2 7" xfId="10072" xr:uid="{00000000-0005-0000-0000-0000080C0000}"/>
    <cellStyle name="표준 2 11 18 2 8" xfId="11552" xr:uid="{00000000-0005-0000-0000-0000090C0000}"/>
    <cellStyle name="표준 2 11 18 2 9" xfId="13032" xr:uid="{00000000-0005-0000-0000-00000A0C0000}"/>
    <cellStyle name="표준 2 11 18 20" xfId="27095" xr:uid="{00000000-0005-0000-0000-00000B0C0000}"/>
    <cellStyle name="표준 2 11 18 21" xfId="28575" xr:uid="{00000000-0005-0000-0000-00000C0C0000}"/>
    <cellStyle name="표준 2 11 18 22" xfId="30055" xr:uid="{00000000-0005-0000-0000-00000D0C0000}"/>
    <cellStyle name="표준 2 11 18 23" xfId="31535" xr:uid="{00000000-0005-0000-0000-00000E0C0000}"/>
    <cellStyle name="표준 2 11 18 24" xfId="33015" xr:uid="{00000000-0005-0000-0000-00000F0C0000}"/>
    <cellStyle name="표준 2 11 18 25" xfId="34495" xr:uid="{00000000-0005-0000-0000-0000100C0000}"/>
    <cellStyle name="표준 2 11 18 26" xfId="35975" xr:uid="{00000000-0005-0000-0000-0000110C0000}"/>
    <cellStyle name="표준 2 11 18 27" xfId="37455" xr:uid="{00000000-0005-0000-0000-0000120C0000}"/>
    <cellStyle name="표준 2 11 18 28" xfId="38935" xr:uid="{00000000-0005-0000-0000-0000130C0000}"/>
    <cellStyle name="표준 2 11 18 29" xfId="40415" xr:uid="{00000000-0005-0000-0000-0000140C0000}"/>
    <cellStyle name="표준 2 11 18 3" xfId="1934" xr:uid="{00000000-0005-0000-0000-0000150C0000}"/>
    <cellStyle name="표준 2 11 18 30" xfId="41895" xr:uid="{00000000-0005-0000-0000-0000160C0000}"/>
    <cellStyle name="표준 2 11 18 31" xfId="43375" xr:uid="{00000000-0005-0000-0000-0000170C0000}"/>
    <cellStyle name="표준 2 11 18 32" xfId="44855" xr:uid="{00000000-0005-0000-0000-0000180C0000}"/>
    <cellStyle name="표준 2 11 18 33" xfId="46336" xr:uid="{00000000-0005-0000-0000-0000190C0000}"/>
    <cellStyle name="표준 2 11 18 34" xfId="47816" xr:uid="{00000000-0005-0000-0000-00001A0C0000}"/>
    <cellStyle name="표준 2 11 18 35" xfId="49296" xr:uid="{00000000-0005-0000-0000-00001B0C0000}"/>
    <cellStyle name="표준 2 11 18 36" xfId="50776" xr:uid="{00000000-0005-0000-0000-00001C0C0000}"/>
    <cellStyle name="표준 2 11 18 37" xfId="52256" xr:uid="{00000000-0005-0000-0000-00001D0C0000}"/>
    <cellStyle name="표준 2 11 18 38" xfId="53736" xr:uid="{00000000-0005-0000-0000-00001E0C0000}"/>
    <cellStyle name="표준 2 11 18 39" xfId="55216" xr:uid="{00000000-0005-0000-0000-00001F0C0000}"/>
    <cellStyle name="표준 2 11 18 4" xfId="3415" xr:uid="{00000000-0005-0000-0000-0000200C0000}"/>
    <cellStyle name="표준 2 11 18 40" xfId="56696" xr:uid="{00000000-0005-0000-0000-0000210C0000}"/>
    <cellStyle name="표준 2 11 18 41" xfId="58176" xr:uid="{00000000-0005-0000-0000-0000220C0000}"/>
    <cellStyle name="표준 2 11 18 42" xfId="59656" xr:uid="{00000000-0005-0000-0000-0000230C0000}"/>
    <cellStyle name="표준 2 11 18 43" xfId="61136" xr:uid="{00000000-0005-0000-0000-0000240C0000}"/>
    <cellStyle name="표준 2 11 18 5" xfId="4895" xr:uid="{00000000-0005-0000-0000-0000250C0000}"/>
    <cellStyle name="표준 2 11 18 6" xfId="6375" xr:uid="{00000000-0005-0000-0000-0000260C0000}"/>
    <cellStyle name="표준 2 11 18 7" xfId="7855" xr:uid="{00000000-0005-0000-0000-0000270C0000}"/>
    <cellStyle name="표준 2 11 18 8" xfId="9335" xr:uid="{00000000-0005-0000-0000-0000280C0000}"/>
    <cellStyle name="표준 2 11 18 9" xfId="10815" xr:uid="{00000000-0005-0000-0000-0000290C0000}"/>
    <cellStyle name="표준 2 11 19" xfId="1128" xr:uid="{00000000-0005-0000-0000-00002A0C0000}"/>
    <cellStyle name="표준 2 11 19 10" xfId="12322" xr:uid="{00000000-0005-0000-0000-00002B0C0000}"/>
    <cellStyle name="표준 2 11 19 11" xfId="13802" xr:uid="{00000000-0005-0000-0000-00002C0C0000}"/>
    <cellStyle name="표준 2 11 19 12" xfId="15282" xr:uid="{00000000-0005-0000-0000-00002D0C0000}"/>
    <cellStyle name="표준 2 11 19 13" xfId="16762" xr:uid="{00000000-0005-0000-0000-00002E0C0000}"/>
    <cellStyle name="표준 2 11 19 14" xfId="18242" xr:uid="{00000000-0005-0000-0000-00002F0C0000}"/>
    <cellStyle name="표준 2 11 19 15" xfId="19722" xr:uid="{00000000-0005-0000-0000-0000300C0000}"/>
    <cellStyle name="표준 2 11 19 16" xfId="21202" xr:uid="{00000000-0005-0000-0000-0000310C0000}"/>
    <cellStyle name="표준 2 11 19 17" xfId="22682" xr:uid="{00000000-0005-0000-0000-0000320C0000}"/>
    <cellStyle name="표준 2 11 19 18" xfId="24162" xr:uid="{00000000-0005-0000-0000-0000330C0000}"/>
    <cellStyle name="표준 2 11 19 19" xfId="25642" xr:uid="{00000000-0005-0000-0000-0000340C0000}"/>
    <cellStyle name="표준 2 11 19 2" xfId="349" xr:uid="{00000000-0005-0000-0000-0000350C0000}"/>
    <cellStyle name="표준 2 11 19 2 10" xfId="14539" xr:uid="{00000000-0005-0000-0000-0000360C0000}"/>
    <cellStyle name="표준 2 11 19 2 11" xfId="16019" xr:uid="{00000000-0005-0000-0000-0000370C0000}"/>
    <cellStyle name="표준 2 11 19 2 12" xfId="17499" xr:uid="{00000000-0005-0000-0000-0000380C0000}"/>
    <cellStyle name="표준 2 11 19 2 13" xfId="18979" xr:uid="{00000000-0005-0000-0000-0000390C0000}"/>
    <cellStyle name="표준 2 11 19 2 14" xfId="20459" xr:uid="{00000000-0005-0000-0000-00003A0C0000}"/>
    <cellStyle name="표준 2 11 19 2 15" xfId="21939" xr:uid="{00000000-0005-0000-0000-00003B0C0000}"/>
    <cellStyle name="표준 2 11 19 2 16" xfId="23419" xr:uid="{00000000-0005-0000-0000-00003C0C0000}"/>
    <cellStyle name="표준 2 11 19 2 17" xfId="24899" xr:uid="{00000000-0005-0000-0000-00003D0C0000}"/>
    <cellStyle name="표준 2 11 19 2 18" xfId="26379" xr:uid="{00000000-0005-0000-0000-00003E0C0000}"/>
    <cellStyle name="표준 2 11 19 2 19" xfId="27859" xr:uid="{00000000-0005-0000-0000-00003F0C0000}"/>
    <cellStyle name="표준 2 11 19 2 2" xfId="2698" xr:uid="{00000000-0005-0000-0000-0000400C0000}"/>
    <cellStyle name="표준 2 11 19 2 20" xfId="29339" xr:uid="{00000000-0005-0000-0000-0000410C0000}"/>
    <cellStyle name="표준 2 11 19 2 21" xfId="30819" xr:uid="{00000000-0005-0000-0000-0000420C0000}"/>
    <cellStyle name="표준 2 11 19 2 22" xfId="32299" xr:uid="{00000000-0005-0000-0000-0000430C0000}"/>
    <cellStyle name="표준 2 11 19 2 23" xfId="33779" xr:uid="{00000000-0005-0000-0000-0000440C0000}"/>
    <cellStyle name="표준 2 11 19 2 24" xfId="35259" xr:uid="{00000000-0005-0000-0000-0000450C0000}"/>
    <cellStyle name="표준 2 11 19 2 25" xfId="36739" xr:uid="{00000000-0005-0000-0000-0000460C0000}"/>
    <cellStyle name="표준 2 11 19 2 26" xfId="38219" xr:uid="{00000000-0005-0000-0000-0000470C0000}"/>
    <cellStyle name="표준 2 11 19 2 27" xfId="39699" xr:uid="{00000000-0005-0000-0000-0000480C0000}"/>
    <cellStyle name="표준 2 11 19 2 28" xfId="41179" xr:uid="{00000000-0005-0000-0000-0000490C0000}"/>
    <cellStyle name="표준 2 11 19 2 29" xfId="42659" xr:uid="{00000000-0005-0000-0000-00004A0C0000}"/>
    <cellStyle name="표준 2 11 19 2 3" xfId="4179" xr:uid="{00000000-0005-0000-0000-00004B0C0000}"/>
    <cellStyle name="표준 2 11 19 2 30" xfId="44139" xr:uid="{00000000-0005-0000-0000-00004C0C0000}"/>
    <cellStyle name="표준 2 11 19 2 31" xfId="45619" xr:uid="{00000000-0005-0000-0000-00004D0C0000}"/>
    <cellStyle name="표준 2 11 19 2 32" xfId="47100" xr:uid="{00000000-0005-0000-0000-00004E0C0000}"/>
    <cellStyle name="표준 2 11 19 2 33" xfId="48580" xr:uid="{00000000-0005-0000-0000-00004F0C0000}"/>
    <cellStyle name="표준 2 11 19 2 34" xfId="50060" xr:uid="{00000000-0005-0000-0000-0000500C0000}"/>
    <cellStyle name="표준 2 11 19 2 35" xfId="51540" xr:uid="{00000000-0005-0000-0000-0000510C0000}"/>
    <cellStyle name="표준 2 11 19 2 36" xfId="53020" xr:uid="{00000000-0005-0000-0000-0000520C0000}"/>
    <cellStyle name="표준 2 11 19 2 37" xfId="54500" xr:uid="{00000000-0005-0000-0000-0000530C0000}"/>
    <cellStyle name="표준 2 11 19 2 38" xfId="55980" xr:uid="{00000000-0005-0000-0000-0000540C0000}"/>
    <cellStyle name="표준 2 11 19 2 39" xfId="57460" xr:uid="{00000000-0005-0000-0000-0000550C0000}"/>
    <cellStyle name="표준 2 11 19 2 4" xfId="5659" xr:uid="{00000000-0005-0000-0000-0000560C0000}"/>
    <cellStyle name="표준 2 11 19 2 40" xfId="58940" xr:uid="{00000000-0005-0000-0000-0000570C0000}"/>
    <cellStyle name="표준 2 11 19 2 41" xfId="60420" xr:uid="{00000000-0005-0000-0000-0000580C0000}"/>
    <cellStyle name="표준 2 11 19 2 42" xfId="61900" xr:uid="{00000000-0005-0000-0000-0000590C0000}"/>
    <cellStyle name="표준 2 11 19 2 5" xfId="7139" xr:uid="{00000000-0005-0000-0000-00005A0C0000}"/>
    <cellStyle name="표준 2 11 19 2 6" xfId="8619" xr:uid="{00000000-0005-0000-0000-00005B0C0000}"/>
    <cellStyle name="표준 2 11 19 2 7" xfId="10099" xr:uid="{00000000-0005-0000-0000-00005C0C0000}"/>
    <cellStyle name="표준 2 11 19 2 8" xfId="11579" xr:uid="{00000000-0005-0000-0000-00005D0C0000}"/>
    <cellStyle name="표준 2 11 19 2 9" xfId="13059" xr:uid="{00000000-0005-0000-0000-00005E0C0000}"/>
    <cellStyle name="표준 2 11 19 20" xfId="27122" xr:uid="{00000000-0005-0000-0000-00005F0C0000}"/>
    <cellStyle name="표준 2 11 19 21" xfId="28602" xr:uid="{00000000-0005-0000-0000-0000600C0000}"/>
    <cellStyle name="표준 2 11 19 22" xfId="30082" xr:uid="{00000000-0005-0000-0000-0000610C0000}"/>
    <cellStyle name="표준 2 11 19 23" xfId="31562" xr:uid="{00000000-0005-0000-0000-0000620C0000}"/>
    <cellStyle name="표준 2 11 19 24" xfId="33042" xr:uid="{00000000-0005-0000-0000-0000630C0000}"/>
    <cellStyle name="표준 2 11 19 25" xfId="34522" xr:uid="{00000000-0005-0000-0000-0000640C0000}"/>
    <cellStyle name="표준 2 11 19 26" xfId="36002" xr:uid="{00000000-0005-0000-0000-0000650C0000}"/>
    <cellStyle name="표준 2 11 19 27" xfId="37482" xr:uid="{00000000-0005-0000-0000-0000660C0000}"/>
    <cellStyle name="표준 2 11 19 28" xfId="38962" xr:uid="{00000000-0005-0000-0000-0000670C0000}"/>
    <cellStyle name="표준 2 11 19 29" xfId="40442" xr:uid="{00000000-0005-0000-0000-0000680C0000}"/>
    <cellStyle name="표준 2 11 19 3" xfId="1961" xr:uid="{00000000-0005-0000-0000-0000690C0000}"/>
    <cellStyle name="표준 2 11 19 30" xfId="41922" xr:uid="{00000000-0005-0000-0000-00006A0C0000}"/>
    <cellStyle name="표준 2 11 19 31" xfId="43402" xr:uid="{00000000-0005-0000-0000-00006B0C0000}"/>
    <cellStyle name="표준 2 11 19 32" xfId="44882" xr:uid="{00000000-0005-0000-0000-00006C0C0000}"/>
    <cellStyle name="표준 2 11 19 33" xfId="46363" xr:uid="{00000000-0005-0000-0000-00006D0C0000}"/>
    <cellStyle name="표준 2 11 19 34" xfId="47843" xr:uid="{00000000-0005-0000-0000-00006E0C0000}"/>
    <cellStyle name="표준 2 11 19 35" xfId="49323" xr:uid="{00000000-0005-0000-0000-00006F0C0000}"/>
    <cellStyle name="표준 2 11 19 36" xfId="50803" xr:uid="{00000000-0005-0000-0000-0000700C0000}"/>
    <cellStyle name="표준 2 11 19 37" xfId="52283" xr:uid="{00000000-0005-0000-0000-0000710C0000}"/>
    <cellStyle name="표준 2 11 19 38" xfId="53763" xr:uid="{00000000-0005-0000-0000-0000720C0000}"/>
    <cellStyle name="표준 2 11 19 39" xfId="55243" xr:uid="{00000000-0005-0000-0000-0000730C0000}"/>
    <cellStyle name="표준 2 11 19 4" xfId="3442" xr:uid="{00000000-0005-0000-0000-0000740C0000}"/>
    <cellStyle name="표준 2 11 19 40" xfId="56723" xr:uid="{00000000-0005-0000-0000-0000750C0000}"/>
    <cellStyle name="표준 2 11 19 41" xfId="58203" xr:uid="{00000000-0005-0000-0000-0000760C0000}"/>
    <cellStyle name="표준 2 11 19 42" xfId="59683" xr:uid="{00000000-0005-0000-0000-0000770C0000}"/>
    <cellStyle name="표준 2 11 19 43" xfId="61163" xr:uid="{00000000-0005-0000-0000-0000780C0000}"/>
    <cellStyle name="표준 2 11 19 5" xfId="4922" xr:uid="{00000000-0005-0000-0000-0000790C0000}"/>
    <cellStyle name="표준 2 11 19 6" xfId="6402" xr:uid="{00000000-0005-0000-0000-00007A0C0000}"/>
    <cellStyle name="표준 2 11 19 7" xfId="7882" xr:uid="{00000000-0005-0000-0000-00007B0C0000}"/>
    <cellStyle name="표준 2 11 19 8" xfId="9362" xr:uid="{00000000-0005-0000-0000-00007C0C0000}"/>
    <cellStyle name="표준 2 11 19 9" xfId="10842" xr:uid="{00000000-0005-0000-0000-00007D0C0000}"/>
    <cellStyle name="표준 2 11 2" xfId="1449" xr:uid="{00000000-0005-0000-0000-00007E0C0000}"/>
    <cellStyle name="표준 2 11 2 10" xfId="12001" xr:uid="{00000000-0005-0000-0000-00007F0C0000}"/>
    <cellStyle name="표준 2 11 2 11" xfId="13481" xr:uid="{00000000-0005-0000-0000-0000800C0000}"/>
    <cellStyle name="표준 2 11 2 12" xfId="14961" xr:uid="{00000000-0005-0000-0000-0000810C0000}"/>
    <cellStyle name="표준 2 11 2 13" xfId="16441" xr:uid="{00000000-0005-0000-0000-0000820C0000}"/>
    <cellStyle name="표준 2 11 2 14" xfId="17921" xr:uid="{00000000-0005-0000-0000-0000830C0000}"/>
    <cellStyle name="표준 2 11 2 15" xfId="19401" xr:uid="{00000000-0005-0000-0000-0000840C0000}"/>
    <cellStyle name="표준 2 11 2 16" xfId="20881" xr:uid="{00000000-0005-0000-0000-0000850C0000}"/>
    <cellStyle name="표준 2 11 2 17" xfId="22361" xr:uid="{00000000-0005-0000-0000-0000860C0000}"/>
    <cellStyle name="표준 2 11 2 18" xfId="23841" xr:uid="{00000000-0005-0000-0000-0000870C0000}"/>
    <cellStyle name="표준 2 11 2 19" xfId="25321" xr:uid="{00000000-0005-0000-0000-0000880C0000}"/>
    <cellStyle name="표준 2 11 2 2" xfId="670" xr:uid="{00000000-0005-0000-0000-0000890C0000}"/>
    <cellStyle name="표준 2 11 2 2 10" xfId="14218" xr:uid="{00000000-0005-0000-0000-00008A0C0000}"/>
    <cellStyle name="표준 2 11 2 2 11" xfId="15698" xr:uid="{00000000-0005-0000-0000-00008B0C0000}"/>
    <cellStyle name="표준 2 11 2 2 12" xfId="17178" xr:uid="{00000000-0005-0000-0000-00008C0C0000}"/>
    <cellStyle name="표준 2 11 2 2 13" xfId="18658" xr:uid="{00000000-0005-0000-0000-00008D0C0000}"/>
    <cellStyle name="표준 2 11 2 2 14" xfId="20138" xr:uid="{00000000-0005-0000-0000-00008E0C0000}"/>
    <cellStyle name="표준 2 11 2 2 15" xfId="21618" xr:uid="{00000000-0005-0000-0000-00008F0C0000}"/>
    <cellStyle name="표준 2 11 2 2 16" xfId="23098" xr:uid="{00000000-0005-0000-0000-0000900C0000}"/>
    <cellStyle name="표준 2 11 2 2 17" xfId="24578" xr:uid="{00000000-0005-0000-0000-0000910C0000}"/>
    <cellStyle name="표준 2 11 2 2 18" xfId="26058" xr:uid="{00000000-0005-0000-0000-0000920C0000}"/>
    <cellStyle name="표준 2 11 2 2 19" xfId="27538" xr:uid="{00000000-0005-0000-0000-0000930C0000}"/>
    <cellStyle name="표준 2 11 2 2 2" xfId="2377" xr:uid="{00000000-0005-0000-0000-0000940C0000}"/>
    <cellStyle name="표준 2 11 2 2 20" xfId="29018" xr:uid="{00000000-0005-0000-0000-0000950C0000}"/>
    <cellStyle name="표준 2 11 2 2 21" xfId="30498" xr:uid="{00000000-0005-0000-0000-0000960C0000}"/>
    <cellStyle name="표준 2 11 2 2 22" xfId="31978" xr:uid="{00000000-0005-0000-0000-0000970C0000}"/>
    <cellStyle name="표준 2 11 2 2 23" xfId="33458" xr:uid="{00000000-0005-0000-0000-0000980C0000}"/>
    <cellStyle name="표준 2 11 2 2 24" xfId="34938" xr:uid="{00000000-0005-0000-0000-0000990C0000}"/>
    <cellStyle name="표준 2 11 2 2 25" xfId="36418" xr:uid="{00000000-0005-0000-0000-00009A0C0000}"/>
    <cellStyle name="표준 2 11 2 2 26" xfId="37898" xr:uid="{00000000-0005-0000-0000-00009B0C0000}"/>
    <cellStyle name="표준 2 11 2 2 27" xfId="39378" xr:uid="{00000000-0005-0000-0000-00009C0C0000}"/>
    <cellStyle name="표준 2 11 2 2 28" xfId="40858" xr:uid="{00000000-0005-0000-0000-00009D0C0000}"/>
    <cellStyle name="표준 2 11 2 2 29" xfId="42338" xr:uid="{00000000-0005-0000-0000-00009E0C0000}"/>
    <cellStyle name="표준 2 11 2 2 3" xfId="3858" xr:uid="{00000000-0005-0000-0000-00009F0C0000}"/>
    <cellStyle name="표준 2 11 2 2 30" xfId="43818" xr:uid="{00000000-0005-0000-0000-0000A00C0000}"/>
    <cellStyle name="표준 2 11 2 2 31" xfId="45298" xr:uid="{00000000-0005-0000-0000-0000A10C0000}"/>
    <cellStyle name="표준 2 11 2 2 32" xfId="46779" xr:uid="{00000000-0005-0000-0000-0000A20C0000}"/>
    <cellStyle name="표준 2 11 2 2 33" xfId="48259" xr:uid="{00000000-0005-0000-0000-0000A30C0000}"/>
    <cellStyle name="표준 2 11 2 2 34" xfId="49739" xr:uid="{00000000-0005-0000-0000-0000A40C0000}"/>
    <cellStyle name="표준 2 11 2 2 35" xfId="51219" xr:uid="{00000000-0005-0000-0000-0000A50C0000}"/>
    <cellStyle name="표준 2 11 2 2 36" xfId="52699" xr:uid="{00000000-0005-0000-0000-0000A60C0000}"/>
    <cellStyle name="표준 2 11 2 2 37" xfId="54179" xr:uid="{00000000-0005-0000-0000-0000A70C0000}"/>
    <cellStyle name="표준 2 11 2 2 38" xfId="55659" xr:uid="{00000000-0005-0000-0000-0000A80C0000}"/>
    <cellStyle name="표준 2 11 2 2 39" xfId="57139" xr:uid="{00000000-0005-0000-0000-0000A90C0000}"/>
    <cellStyle name="표준 2 11 2 2 4" xfId="5338" xr:uid="{00000000-0005-0000-0000-0000AA0C0000}"/>
    <cellStyle name="표준 2 11 2 2 40" xfId="58619" xr:uid="{00000000-0005-0000-0000-0000AB0C0000}"/>
    <cellStyle name="표준 2 11 2 2 41" xfId="60099" xr:uid="{00000000-0005-0000-0000-0000AC0C0000}"/>
    <cellStyle name="표준 2 11 2 2 42" xfId="61579" xr:uid="{00000000-0005-0000-0000-0000AD0C0000}"/>
    <cellStyle name="표준 2 11 2 2 5" xfId="6818" xr:uid="{00000000-0005-0000-0000-0000AE0C0000}"/>
    <cellStyle name="표준 2 11 2 2 6" xfId="8298" xr:uid="{00000000-0005-0000-0000-0000AF0C0000}"/>
    <cellStyle name="표준 2 11 2 2 7" xfId="9778" xr:uid="{00000000-0005-0000-0000-0000B00C0000}"/>
    <cellStyle name="표준 2 11 2 2 8" xfId="11258" xr:uid="{00000000-0005-0000-0000-0000B10C0000}"/>
    <cellStyle name="표준 2 11 2 2 9" xfId="12738" xr:uid="{00000000-0005-0000-0000-0000B20C0000}"/>
    <cellStyle name="표준 2 11 2 20" xfId="26801" xr:uid="{00000000-0005-0000-0000-0000B30C0000}"/>
    <cellStyle name="표준 2 11 2 21" xfId="28281" xr:uid="{00000000-0005-0000-0000-0000B40C0000}"/>
    <cellStyle name="표준 2 11 2 22" xfId="29761" xr:uid="{00000000-0005-0000-0000-0000B50C0000}"/>
    <cellStyle name="표준 2 11 2 23" xfId="31241" xr:uid="{00000000-0005-0000-0000-0000B60C0000}"/>
    <cellStyle name="표준 2 11 2 24" xfId="32721" xr:uid="{00000000-0005-0000-0000-0000B70C0000}"/>
    <cellStyle name="표준 2 11 2 25" xfId="34201" xr:uid="{00000000-0005-0000-0000-0000B80C0000}"/>
    <cellStyle name="표준 2 11 2 26" xfId="35681" xr:uid="{00000000-0005-0000-0000-0000B90C0000}"/>
    <cellStyle name="표준 2 11 2 27" xfId="37161" xr:uid="{00000000-0005-0000-0000-0000BA0C0000}"/>
    <cellStyle name="표준 2 11 2 28" xfId="38641" xr:uid="{00000000-0005-0000-0000-0000BB0C0000}"/>
    <cellStyle name="표준 2 11 2 29" xfId="40121" xr:uid="{00000000-0005-0000-0000-0000BC0C0000}"/>
    <cellStyle name="표준 2 11 2 3" xfId="1640" xr:uid="{00000000-0005-0000-0000-0000BD0C0000}"/>
    <cellStyle name="표준 2 11 2 30" xfId="41601" xr:uid="{00000000-0005-0000-0000-0000BE0C0000}"/>
    <cellStyle name="표준 2 11 2 31" xfId="43081" xr:uid="{00000000-0005-0000-0000-0000BF0C0000}"/>
    <cellStyle name="표준 2 11 2 32" xfId="44561" xr:uid="{00000000-0005-0000-0000-0000C00C0000}"/>
    <cellStyle name="표준 2 11 2 33" xfId="46042" xr:uid="{00000000-0005-0000-0000-0000C10C0000}"/>
    <cellStyle name="표준 2 11 2 34" xfId="47522" xr:uid="{00000000-0005-0000-0000-0000C20C0000}"/>
    <cellStyle name="표준 2 11 2 35" xfId="49002" xr:uid="{00000000-0005-0000-0000-0000C30C0000}"/>
    <cellStyle name="표준 2 11 2 36" xfId="50482" xr:uid="{00000000-0005-0000-0000-0000C40C0000}"/>
    <cellStyle name="표준 2 11 2 37" xfId="51962" xr:uid="{00000000-0005-0000-0000-0000C50C0000}"/>
    <cellStyle name="표준 2 11 2 38" xfId="53442" xr:uid="{00000000-0005-0000-0000-0000C60C0000}"/>
    <cellStyle name="표준 2 11 2 39" xfId="54922" xr:uid="{00000000-0005-0000-0000-0000C70C0000}"/>
    <cellStyle name="표준 2 11 2 4" xfId="3121" xr:uid="{00000000-0005-0000-0000-0000C80C0000}"/>
    <cellStyle name="표준 2 11 2 40" xfId="56402" xr:uid="{00000000-0005-0000-0000-0000C90C0000}"/>
    <cellStyle name="표준 2 11 2 41" xfId="57882" xr:uid="{00000000-0005-0000-0000-0000CA0C0000}"/>
    <cellStyle name="표준 2 11 2 42" xfId="59362" xr:uid="{00000000-0005-0000-0000-0000CB0C0000}"/>
    <cellStyle name="표준 2 11 2 43" xfId="60842" xr:uid="{00000000-0005-0000-0000-0000CC0C0000}"/>
    <cellStyle name="표준 2 11 2 5" xfId="4601" xr:uid="{00000000-0005-0000-0000-0000CD0C0000}"/>
    <cellStyle name="표준 2 11 2 6" xfId="6081" xr:uid="{00000000-0005-0000-0000-0000CE0C0000}"/>
    <cellStyle name="표준 2 11 2 7" xfId="7561" xr:uid="{00000000-0005-0000-0000-0000CF0C0000}"/>
    <cellStyle name="표준 2 11 2 8" xfId="9041" xr:uid="{00000000-0005-0000-0000-0000D00C0000}"/>
    <cellStyle name="표준 2 11 2 9" xfId="10521" xr:uid="{00000000-0005-0000-0000-0000D10C0000}"/>
    <cellStyle name="표준 2 11 20" xfId="1099" xr:uid="{00000000-0005-0000-0000-0000D20C0000}"/>
    <cellStyle name="표준 2 11 20 10" xfId="12351" xr:uid="{00000000-0005-0000-0000-0000D30C0000}"/>
    <cellStyle name="표준 2 11 20 11" xfId="13831" xr:uid="{00000000-0005-0000-0000-0000D40C0000}"/>
    <cellStyle name="표준 2 11 20 12" xfId="15311" xr:uid="{00000000-0005-0000-0000-0000D50C0000}"/>
    <cellStyle name="표준 2 11 20 13" xfId="16791" xr:uid="{00000000-0005-0000-0000-0000D60C0000}"/>
    <cellStyle name="표준 2 11 20 14" xfId="18271" xr:uid="{00000000-0005-0000-0000-0000D70C0000}"/>
    <cellStyle name="표준 2 11 20 15" xfId="19751" xr:uid="{00000000-0005-0000-0000-0000D80C0000}"/>
    <cellStyle name="표준 2 11 20 16" xfId="21231" xr:uid="{00000000-0005-0000-0000-0000D90C0000}"/>
    <cellStyle name="표준 2 11 20 17" xfId="22711" xr:uid="{00000000-0005-0000-0000-0000DA0C0000}"/>
    <cellStyle name="표준 2 11 20 18" xfId="24191" xr:uid="{00000000-0005-0000-0000-0000DB0C0000}"/>
    <cellStyle name="표준 2 11 20 19" xfId="25671" xr:uid="{00000000-0005-0000-0000-0000DC0C0000}"/>
    <cellStyle name="표준 2 11 20 2" xfId="320" xr:uid="{00000000-0005-0000-0000-0000DD0C0000}"/>
    <cellStyle name="표준 2 11 20 2 10" xfId="14568" xr:uid="{00000000-0005-0000-0000-0000DE0C0000}"/>
    <cellStyle name="표준 2 11 20 2 11" xfId="16048" xr:uid="{00000000-0005-0000-0000-0000DF0C0000}"/>
    <cellStyle name="표준 2 11 20 2 12" xfId="17528" xr:uid="{00000000-0005-0000-0000-0000E00C0000}"/>
    <cellStyle name="표준 2 11 20 2 13" xfId="19008" xr:uid="{00000000-0005-0000-0000-0000E10C0000}"/>
    <cellStyle name="표준 2 11 20 2 14" xfId="20488" xr:uid="{00000000-0005-0000-0000-0000E20C0000}"/>
    <cellStyle name="표준 2 11 20 2 15" xfId="21968" xr:uid="{00000000-0005-0000-0000-0000E30C0000}"/>
    <cellStyle name="표준 2 11 20 2 16" xfId="23448" xr:uid="{00000000-0005-0000-0000-0000E40C0000}"/>
    <cellStyle name="표준 2 11 20 2 17" xfId="24928" xr:uid="{00000000-0005-0000-0000-0000E50C0000}"/>
    <cellStyle name="표준 2 11 20 2 18" xfId="26408" xr:uid="{00000000-0005-0000-0000-0000E60C0000}"/>
    <cellStyle name="표준 2 11 20 2 19" xfId="27888" xr:uid="{00000000-0005-0000-0000-0000E70C0000}"/>
    <cellStyle name="표준 2 11 20 2 2" xfId="2727" xr:uid="{00000000-0005-0000-0000-0000E80C0000}"/>
    <cellStyle name="표준 2 11 20 2 20" xfId="29368" xr:uid="{00000000-0005-0000-0000-0000E90C0000}"/>
    <cellStyle name="표준 2 11 20 2 21" xfId="30848" xr:uid="{00000000-0005-0000-0000-0000EA0C0000}"/>
    <cellStyle name="표준 2 11 20 2 22" xfId="32328" xr:uid="{00000000-0005-0000-0000-0000EB0C0000}"/>
    <cellStyle name="표준 2 11 20 2 23" xfId="33808" xr:uid="{00000000-0005-0000-0000-0000EC0C0000}"/>
    <cellStyle name="표준 2 11 20 2 24" xfId="35288" xr:uid="{00000000-0005-0000-0000-0000ED0C0000}"/>
    <cellStyle name="표준 2 11 20 2 25" xfId="36768" xr:uid="{00000000-0005-0000-0000-0000EE0C0000}"/>
    <cellStyle name="표준 2 11 20 2 26" xfId="38248" xr:uid="{00000000-0005-0000-0000-0000EF0C0000}"/>
    <cellStyle name="표준 2 11 20 2 27" xfId="39728" xr:uid="{00000000-0005-0000-0000-0000F00C0000}"/>
    <cellStyle name="표준 2 11 20 2 28" xfId="41208" xr:uid="{00000000-0005-0000-0000-0000F10C0000}"/>
    <cellStyle name="표준 2 11 20 2 29" xfId="42688" xr:uid="{00000000-0005-0000-0000-0000F20C0000}"/>
    <cellStyle name="표준 2 11 20 2 3" xfId="4208" xr:uid="{00000000-0005-0000-0000-0000F30C0000}"/>
    <cellStyle name="표준 2 11 20 2 30" xfId="44168" xr:uid="{00000000-0005-0000-0000-0000F40C0000}"/>
    <cellStyle name="표준 2 11 20 2 31" xfId="45648" xr:uid="{00000000-0005-0000-0000-0000F50C0000}"/>
    <cellStyle name="표준 2 11 20 2 32" xfId="47129" xr:uid="{00000000-0005-0000-0000-0000F60C0000}"/>
    <cellStyle name="표준 2 11 20 2 33" xfId="48609" xr:uid="{00000000-0005-0000-0000-0000F70C0000}"/>
    <cellStyle name="표준 2 11 20 2 34" xfId="50089" xr:uid="{00000000-0005-0000-0000-0000F80C0000}"/>
    <cellStyle name="표준 2 11 20 2 35" xfId="51569" xr:uid="{00000000-0005-0000-0000-0000F90C0000}"/>
    <cellStyle name="표준 2 11 20 2 36" xfId="53049" xr:uid="{00000000-0005-0000-0000-0000FA0C0000}"/>
    <cellStyle name="표준 2 11 20 2 37" xfId="54529" xr:uid="{00000000-0005-0000-0000-0000FB0C0000}"/>
    <cellStyle name="표준 2 11 20 2 38" xfId="56009" xr:uid="{00000000-0005-0000-0000-0000FC0C0000}"/>
    <cellStyle name="표준 2 11 20 2 39" xfId="57489" xr:uid="{00000000-0005-0000-0000-0000FD0C0000}"/>
    <cellStyle name="표준 2 11 20 2 4" xfId="5688" xr:uid="{00000000-0005-0000-0000-0000FE0C0000}"/>
    <cellStyle name="표준 2 11 20 2 40" xfId="58969" xr:uid="{00000000-0005-0000-0000-0000FF0C0000}"/>
    <cellStyle name="표준 2 11 20 2 41" xfId="60449" xr:uid="{00000000-0005-0000-0000-0000000D0000}"/>
    <cellStyle name="표준 2 11 20 2 42" xfId="61929" xr:uid="{00000000-0005-0000-0000-0000010D0000}"/>
    <cellStyle name="표준 2 11 20 2 5" xfId="7168" xr:uid="{00000000-0005-0000-0000-0000020D0000}"/>
    <cellStyle name="표준 2 11 20 2 6" xfId="8648" xr:uid="{00000000-0005-0000-0000-0000030D0000}"/>
    <cellStyle name="표준 2 11 20 2 7" xfId="10128" xr:uid="{00000000-0005-0000-0000-0000040D0000}"/>
    <cellStyle name="표준 2 11 20 2 8" xfId="11608" xr:uid="{00000000-0005-0000-0000-0000050D0000}"/>
    <cellStyle name="표준 2 11 20 2 9" xfId="13088" xr:uid="{00000000-0005-0000-0000-0000060D0000}"/>
    <cellStyle name="표준 2 11 20 20" xfId="27151" xr:uid="{00000000-0005-0000-0000-0000070D0000}"/>
    <cellStyle name="표준 2 11 20 21" xfId="28631" xr:uid="{00000000-0005-0000-0000-0000080D0000}"/>
    <cellStyle name="표준 2 11 20 22" xfId="30111" xr:uid="{00000000-0005-0000-0000-0000090D0000}"/>
    <cellStyle name="표준 2 11 20 23" xfId="31591" xr:uid="{00000000-0005-0000-0000-00000A0D0000}"/>
    <cellStyle name="표준 2 11 20 24" xfId="33071" xr:uid="{00000000-0005-0000-0000-00000B0D0000}"/>
    <cellStyle name="표준 2 11 20 25" xfId="34551" xr:uid="{00000000-0005-0000-0000-00000C0D0000}"/>
    <cellStyle name="표준 2 11 20 26" xfId="36031" xr:uid="{00000000-0005-0000-0000-00000D0D0000}"/>
    <cellStyle name="표준 2 11 20 27" xfId="37511" xr:uid="{00000000-0005-0000-0000-00000E0D0000}"/>
    <cellStyle name="표준 2 11 20 28" xfId="38991" xr:uid="{00000000-0005-0000-0000-00000F0D0000}"/>
    <cellStyle name="표준 2 11 20 29" xfId="40471" xr:uid="{00000000-0005-0000-0000-0000100D0000}"/>
    <cellStyle name="표준 2 11 20 3" xfId="1990" xr:uid="{00000000-0005-0000-0000-0000110D0000}"/>
    <cellStyle name="표준 2 11 20 30" xfId="41951" xr:uid="{00000000-0005-0000-0000-0000120D0000}"/>
    <cellStyle name="표준 2 11 20 31" xfId="43431" xr:uid="{00000000-0005-0000-0000-0000130D0000}"/>
    <cellStyle name="표준 2 11 20 32" xfId="44911" xr:uid="{00000000-0005-0000-0000-0000140D0000}"/>
    <cellStyle name="표준 2 11 20 33" xfId="46392" xr:uid="{00000000-0005-0000-0000-0000150D0000}"/>
    <cellStyle name="표준 2 11 20 34" xfId="47872" xr:uid="{00000000-0005-0000-0000-0000160D0000}"/>
    <cellStyle name="표준 2 11 20 35" xfId="49352" xr:uid="{00000000-0005-0000-0000-0000170D0000}"/>
    <cellStyle name="표준 2 11 20 36" xfId="50832" xr:uid="{00000000-0005-0000-0000-0000180D0000}"/>
    <cellStyle name="표준 2 11 20 37" xfId="52312" xr:uid="{00000000-0005-0000-0000-0000190D0000}"/>
    <cellStyle name="표준 2 11 20 38" xfId="53792" xr:uid="{00000000-0005-0000-0000-00001A0D0000}"/>
    <cellStyle name="표준 2 11 20 39" xfId="55272" xr:uid="{00000000-0005-0000-0000-00001B0D0000}"/>
    <cellStyle name="표준 2 11 20 4" xfId="3471" xr:uid="{00000000-0005-0000-0000-00001C0D0000}"/>
    <cellStyle name="표준 2 11 20 40" xfId="56752" xr:uid="{00000000-0005-0000-0000-00001D0D0000}"/>
    <cellStyle name="표준 2 11 20 41" xfId="58232" xr:uid="{00000000-0005-0000-0000-00001E0D0000}"/>
    <cellStyle name="표준 2 11 20 42" xfId="59712" xr:uid="{00000000-0005-0000-0000-00001F0D0000}"/>
    <cellStyle name="표준 2 11 20 43" xfId="61192" xr:uid="{00000000-0005-0000-0000-0000200D0000}"/>
    <cellStyle name="표준 2 11 20 5" xfId="4951" xr:uid="{00000000-0005-0000-0000-0000210D0000}"/>
    <cellStyle name="표준 2 11 20 6" xfId="6431" xr:uid="{00000000-0005-0000-0000-0000220D0000}"/>
    <cellStyle name="표준 2 11 20 7" xfId="7911" xr:uid="{00000000-0005-0000-0000-0000230D0000}"/>
    <cellStyle name="표준 2 11 20 8" xfId="9391" xr:uid="{00000000-0005-0000-0000-0000240D0000}"/>
    <cellStyle name="표준 2 11 20 9" xfId="10871" xr:uid="{00000000-0005-0000-0000-0000250D0000}"/>
    <cellStyle name="표준 2 11 21" xfId="1069" xr:uid="{00000000-0005-0000-0000-0000260D0000}"/>
    <cellStyle name="표준 2 11 21 10" xfId="12381" xr:uid="{00000000-0005-0000-0000-0000270D0000}"/>
    <cellStyle name="표준 2 11 21 11" xfId="13861" xr:uid="{00000000-0005-0000-0000-0000280D0000}"/>
    <cellStyle name="표준 2 11 21 12" xfId="15341" xr:uid="{00000000-0005-0000-0000-0000290D0000}"/>
    <cellStyle name="표준 2 11 21 13" xfId="16821" xr:uid="{00000000-0005-0000-0000-00002A0D0000}"/>
    <cellStyle name="표준 2 11 21 14" xfId="18301" xr:uid="{00000000-0005-0000-0000-00002B0D0000}"/>
    <cellStyle name="표준 2 11 21 15" xfId="19781" xr:uid="{00000000-0005-0000-0000-00002C0D0000}"/>
    <cellStyle name="표준 2 11 21 16" xfId="21261" xr:uid="{00000000-0005-0000-0000-00002D0D0000}"/>
    <cellStyle name="표준 2 11 21 17" xfId="22741" xr:uid="{00000000-0005-0000-0000-00002E0D0000}"/>
    <cellStyle name="표준 2 11 21 18" xfId="24221" xr:uid="{00000000-0005-0000-0000-00002F0D0000}"/>
    <cellStyle name="표준 2 11 21 19" xfId="25701" xr:uid="{00000000-0005-0000-0000-0000300D0000}"/>
    <cellStyle name="표준 2 11 21 2" xfId="290" xr:uid="{00000000-0005-0000-0000-0000310D0000}"/>
    <cellStyle name="표준 2 11 21 2 10" xfId="14598" xr:uid="{00000000-0005-0000-0000-0000320D0000}"/>
    <cellStyle name="표준 2 11 21 2 11" xfId="16078" xr:uid="{00000000-0005-0000-0000-0000330D0000}"/>
    <cellStyle name="표준 2 11 21 2 12" xfId="17558" xr:uid="{00000000-0005-0000-0000-0000340D0000}"/>
    <cellStyle name="표준 2 11 21 2 13" xfId="19038" xr:uid="{00000000-0005-0000-0000-0000350D0000}"/>
    <cellStyle name="표준 2 11 21 2 14" xfId="20518" xr:uid="{00000000-0005-0000-0000-0000360D0000}"/>
    <cellStyle name="표준 2 11 21 2 15" xfId="21998" xr:uid="{00000000-0005-0000-0000-0000370D0000}"/>
    <cellStyle name="표준 2 11 21 2 16" xfId="23478" xr:uid="{00000000-0005-0000-0000-0000380D0000}"/>
    <cellStyle name="표준 2 11 21 2 17" xfId="24958" xr:uid="{00000000-0005-0000-0000-0000390D0000}"/>
    <cellStyle name="표준 2 11 21 2 18" xfId="26438" xr:uid="{00000000-0005-0000-0000-00003A0D0000}"/>
    <cellStyle name="표준 2 11 21 2 19" xfId="27918" xr:uid="{00000000-0005-0000-0000-00003B0D0000}"/>
    <cellStyle name="표준 2 11 21 2 2" xfId="2757" xr:uid="{00000000-0005-0000-0000-00003C0D0000}"/>
    <cellStyle name="표준 2 11 21 2 20" xfId="29398" xr:uid="{00000000-0005-0000-0000-00003D0D0000}"/>
    <cellStyle name="표준 2 11 21 2 21" xfId="30878" xr:uid="{00000000-0005-0000-0000-00003E0D0000}"/>
    <cellStyle name="표준 2 11 21 2 22" xfId="32358" xr:uid="{00000000-0005-0000-0000-00003F0D0000}"/>
    <cellStyle name="표준 2 11 21 2 23" xfId="33838" xr:uid="{00000000-0005-0000-0000-0000400D0000}"/>
    <cellStyle name="표준 2 11 21 2 24" xfId="35318" xr:uid="{00000000-0005-0000-0000-0000410D0000}"/>
    <cellStyle name="표준 2 11 21 2 25" xfId="36798" xr:uid="{00000000-0005-0000-0000-0000420D0000}"/>
    <cellStyle name="표준 2 11 21 2 26" xfId="38278" xr:uid="{00000000-0005-0000-0000-0000430D0000}"/>
    <cellStyle name="표준 2 11 21 2 27" xfId="39758" xr:uid="{00000000-0005-0000-0000-0000440D0000}"/>
    <cellStyle name="표준 2 11 21 2 28" xfId="41238" xr:uid="{00000000-0005-0000-0000-0000450D0000}"/>
    <cellStyle name="표준 2 11 21 2 29" xfId="42718" xr:uid="{00000000-0005-0000-0000-0000460D0000}"/>
    <cellStyle name="표준 2 11 21 2 3" xfId="4238" xr:uid="{00000000-0005-0000-0000-0000470D0000}"/>
    <cellStyle name="표준 2 11 21 2 30" xfId="44198" xr:uid="{00000000-0005-0000-0000-0000480D0000}"/>
    <cellStyle name="표준 2 11 21 2 31" xfId="45678" xr:uid="{00000000-0005-0000-0000-0000490D0000}"/>
    <cellStyle name="표준 2 11 21 2 32" xfId="47159" xr:uid="{00000000-0005-0000-0000-00004A0D0000}"/>
    <cellStyle name="표준 2 11 21 2 33" xfId="48639" xr:uid="{00000000-0005-0000-0000-00004B0D0000}"/>
    <cellStyle name="표준 2 11 21 2 34" xfId="50119" xr:uid="{00000000-0005-0000-0000-00004C0D0000}"/>
    <cellStyle name="표준 2 11 21 2 35" xfId="51599" xr:uid="{00000000-0005-0000-0000-00004D0D0000}"/>
    <cellStyle name="표준 2 11 21 2 36" xfId="53079" xr:uid="{00000000-0005-0000-0000-00004E0D0000}"/>
    <cellStyle name="표준 2 11 21 2 37" xfId="54559" xr:uid="{00000000-0005-0000-0000-00004F0D0000}"/>
    <cellStyle name="표준 2 11 21 2 38" xfId="56039" xr:uid="{00000000-0005-0000-0000-0000500D0000}"/>
    <cellStyle name="표준 2 11 21 2 39" xfId="57519" xr:uid="{00000000-0005-0000-0000-0000510D0000}"/>
    <cellStyle name="표준 2 11 21 2 4" xfId="5718" xr:uid="{00000000-0005-0000-0000-0000520D0000}"/>
    <cellStyle name="표준 2 11 21 2 40" xfId="58999" xr:uid="{00000000-0005-0000-0000-0000530D0000}"/>
    <cellStyle name="표준 2 11 21 2 41" xfId="60479" xr:uid="{00000000-0005-0000-0000-0000540D0000}"/>
    <cellStyle name="표준 2 11 21 2 42" xfId="61959" xr:uid="{00000000-0005-0000-0000-0000550D0000}"/>
    <cellStyle name="표준 2 11 21 2 5" xfId="7198" xr:uid="{00000000-0005-0000-0000-0000560D0000}"/>
    <cellStyle name="표준 2 11 21 2 6" xfId="8678" xr:uid="{00000000-0005-0000-0000-0000570D0000}"/>
    <cellStyle name="표준 2 11 21 2 7" xfId="10158" xr:uid="{00000000-0005-0000-0000-0000580D0000}"/>
    <cellStyle name="표준 2 11 21 2 8" xfId="11638" xr:uid="{00000000-0005-0000-0000-0000590D0000}"/>
    <cellStyle name="표준 2 11 21 2 9" xfId="13118" xr:uid="{00000000-0005-0000-0000-00005A0D0000}"/>
    <cellStyle name="표준 2 11 21 20" xfId="27181" xr:uid="{00000000-0005-0000-0000-00005B0D0000}"/>
    <cellStyle name="표준 2 11 21 21" xfId="28661" xr:uid="{00000000-0005-0000-0000-00005C0D0000}"/>
    <cellStyle name="표준 2 11 21 22" xfId="30141" xr:uid="{00000000-0005-0000-0000-00005D0D0000}"/>
    <cellStyle name="표준 2 11 21 23" xfId="31621" xr:uid="{00000000-0005-0000-0000-00005E0D0000}"/>
    <cellStyle name="표준 2 11 21 24" xfId="33101" xr:uid="{00000000-0005-0000-0000-00005F0D0000}"/>
    <cellStyle name="표준 2 11 21 25" xfId="34581" xr:uid="{00000000-0005-0000-0000-0000600D0000}"/>
    <cellStyle name="표준 2 11 21 26" xfId="36061" xr:uid="{00000000-0005-0000-0000-0000610D0000}"/>
    <cellStyle name="표준 2 11 21 27" xfId="37541" xr:uid="{00000000-0005-0000-0000-0000620D0000}"/>
    <cellStyle name="표준 2 11 21 28" xfId="39021" xr:uid="{00000000-0005-0000-0000-0000630D0000}"/>
    <cellStyle name="표준 2 11 21 29" xfId="40501" xr:uid="{00000000-0005-0000-0000-0000640D0000}"/>
    <cellStyle name="표준 2 11 21 3" xfId="2020" xr:uid="{00000000-0005-0000-0000-0000650D0000}"/>
    <cellStyle name="표준 2 11 21 30" xfId="41981" xr:uid="{00000000-0005-0000-0000-0000660D0000}"/>
    <cellStyle name="표준 2 11 21 31" xfId="43461" xr:uid="{00000000-0005-0000-0000-0000670D0000}"/>
    <cellStyle name="표준 2 11 21 32" xfId="44941" xr:uid="{00000000-0005-0000-0000-0000680D0000}"/>
    <cellStyle name="표준 2 11 21 33" xfId="46422" xr:uid="{00000000-0005-0000-0000-0000690D0000}"/>
    <cellStyle name="표준 2 11 21 34" xfId="47902" xr:uid="{00000000-0005-0000-0000-00006A0D0000}"/>
    <cellStyle name="표준 2 11 21 35" xfId="49382" xr:uid="{00000000-0005-0000-0000-00006B0D0000}"/>
    <cellStyle name="표준 2 11 21 36" xfId="50862" xr:uid="{00000000-0005-0000-0000-00006C0D0000}"/>
    <cellStyle name="표준 2 11 21 37" xfId="52342" xr:uid="{00000000-0005-0000-0000-00006D0D0000}"/>
    <cellStyle name="표준 2 11 21 38" xfId="53822" xr:uid="{00000000-0005-0000-0000-00006E0D0000}"/>
    <cellStyle name="표준 2 11 21 39" xfId="55302" xr:uid="{00000000-0005-0000-0000-00006F0D0000}"/>
    <cellStyle name="표준 2 11 21 4" xfId="3501" xr:uid="{00000000-0005-0000-0000-0000700D0000}"/>
    <cellStyle name="표준 2 11 21 40" xfId="56782" xr:uid="{00000000-0005-0000-0000-0000710D0000}"/>
    <cellStyle name="표준 2 11 21 41" xfId="58262" xr:uid="{00000000-0005-0000-0000-0000720D0000}"/>
    <cellStyle name="표준 2 11 21 42" xfId="59742" xr:uid="{00000000-0005-0000-0000-0000730D0000}"/>
    <cellStyle name="표준 2 11 21 43" xfId="61222" xr:uid="{00000000-0005-0000-0000-0000740D0000}"/>
    <cellStyle name="표준 2 11 21 5" xfId="4981" xr:uid="{00000000-0005-0000-0000-0000750D0000}"/>
    <cellStyle name="표준 2 11 21 6" xfId="6461" xr:uid="{00000000-0005-0000-0000-0000760D0000}"/>
    <cellStyle name="표준 2 11 21 7" xfId="7941" xr:uid="{00000000-0005-0000-0000-0000770D0000}"/>
    <cellStyle name="표준 2 11 21 8" xfId="9421" xr:uid="{00000000-0005-0000-0000-0000780D0000}"/>
    <cellStyle name="표준 2 11 21 9" xfId="10901" xr:uid="{00000000-0005-0000-0000-0000790D0000}"/>
    <cellStyle name="표준 2 11 22" xfId="1038" xr:uid="{00000000-0005-0000-0000-00007A0D0000}"/>
    <cellStyle name="표준 2 11 22 10" xfId="12412" xr:uid="{00000000-0005-0000-0000-00007B0D0000}"/>
    <cellStyle name="표준 2 11 22 11" xfId="13892" xr:uid="{00000000-0005-0000-0000-00007C0D0000}"/>
    <cellStyle name="표준 2 11 22 12" xfId="15372" xr:uid="{00000000-0005-0000-0000-00007D0D0000}"/>
    <cellStyle name="표준 2 11 22 13" xfId="16852" xr:uid="{00000000-0005-0000-0000-00007E0D0000}"/>
    <cellStyle name="표준 2 11 22 14" xfId="18332" xr:uid="{00000000-0005-0000-0000-00007F0D0000}"/>
    <cellStyle name="표준 2 11 22 15" xfId="19812" xr:uid="{00000000-0005-0000-0000-0000800D0000}"/>
    <cellStyle name="표준 2 11 22 16" xfId="21292" xr:uid="{00000000-0005-0000-0000-0000810D0000}"/>
    <cellStyle name="표준 2 11 22 17" xfId="22772" xr:uid="{00000000-0005-0000-0000-0000820D0000}"/>
    <cellStyle name="표준 2 11 22 18" xfId="24252" xr:uid="{00000000-0005-0000-0000-0000830D0000}"/>
    <cellStyle name="표준 2 11 22 19" xfId="25732" xr:uid="{00000000-0005-0000-0000-0000840D0000}"/>
    <cellStyle name="표준 2 11 22 2" xfId="259" xr:uid="{00000000-0005-0000-0000-0000850D0000}"/>
    <cellStyle name="표준 2 11 22 2 10" xfId="14629" xr:uid="{00000000-0005-0000-0000-0000860D0000}"/>
    <cellStyle name="표준 2 11 22 2 11" xfId="16109" xr:uid="{00000000-0005-0000-0000-0000870D0000}"/>
    <cellStyle name="표준 2 11 22 2 12" xfId="17589" xr:uid="{00000000-0005-0000-0000-0000880D0000}"/>
    <cellStyle name="표준 2 11 22 2 13" xfId="19069" xr:uid="{00000000-0005-0000-0000-0000890D0000}"/>
    <cellStyle name="표준 2 11 22 2 14" xfId="20549" xr:uid="{00000000-0005-0000-0000-00008A0D0000}"/>
    <cellStyle name="표준 2 11 22 2 15" xfId="22029" xr:uid="{00000000-0005-0000-0000-00008B0D0000}"/>
    <cellStyle name="표준 2 11 22 2 16" xfId="23509" xr:uid="{00000000-0005-0000-0000-00008C0D0000}"/>
    <cellStyle name="표준 2 11 22 2 17" xfId="24989" xr:uid="{00000000-0005-0000-0000-00008D0D0000}"/>
    <cellStyle name="표준 2 11 22 2 18" xfId="26469" xr:uid="{00000000-0005-0000-0000-00008E0D0000}"/>
    <cellStyle name="표준 2 11 22 2 19" xfId="27949" xr:uid="{00000000-0005-0000-0000-00008F0D0000}"/>
    <cellStyle name="표준 2 11 22 2 2" xfId="2788" xr:uid="{00000000-0005-0000-0000-0000900D0000}"/>
    <cellStyle name="표준 2 11 22 2 20" xfId="29429" xr:uid="{00000000-0005-0000-0000-0000910D0000}"/>
    <cellStyle name="표준 2 11 22 2 21" xfId="30909" xr:uid="{00000000-0005-0000-0000-0000920D0000}"/>
    <cellStyle name="표준 2 11 22 2 22" xfId="32389" xr:uid="{00000000-0005-0000-0000-0000930D0000}"/>
    <cellStyle name="표준 2 11 22 2 23" xfId="33869" xr:uid="{00000000-0005-0000-0000-0000940D0000}"/>
    <cellStyle name="표준 2 11 22 2 24" xfId="35349" xr:uid="{00000000-0005-0000-0000-0000950D0000}"/>
    <cellStyle name="표준 2 11 22 2 25" xfId="36829" xr:uid="{00000000-0005-0000-0000-0000960D0000}"/>
    <cellStyle name="표준 2 11 22 2 26" xfId="38309" xr:uid="{00000000-0005-0000-0000-0000970D0000}"/>
    <cellStyle name="표준 2 11 22 2 27" xfId="39789" xr:uid="{00000000-0005-0000-0000-0000980D0000}"/>
    <cellStyle name="표준 2 11 22 2 28" xfId="41269" xr:uid="{00000000-0005-0000-0000-0000990D0000}"/>
    <cellStyle name="표준 2 11 22 2 29" xfId="42749" xr:uid="{00000000-0005-0000-0000-00009A0D0000}"/>
    <cellStyle name="표준 2 11 22 2 3" xfId="4269" xr:uid="{00000000-0005-0000-0000-00009B0D0000}"/>
    <cellStyle name="표준 2 11 22 2 30" xfId="44229" xr:uid="{00000000-0005-0000-0000-00009C0D0000}"/>
    <cellStyle name="표준 2 11 22 2 31" xfId="45709" xr:uid="{00000000-0005-0000-0000-00009D0D0000}"/>
    <cellStyle name="표준 2 11 22 2 32" xfId="47190" xr:uid="{00000000-0005-0000-0000-00009E0D0000}"/>
    <cellStyle name="표준 2 11 22 2 33" xfId="48670" xr:uid="{00000000-0005-0000-0000-00009F0D0000}"/>
    <cellStyle name="표준 2 11 22 2 34" xfId="50150" xr:uid="{00000000-0005-0000-0000-0000A00D0000}"/>
    <cellStyle name="표준 2 11 22 2 35" xfId="51630" xr:uid="{00000000-0005-0000-0000-0000A10D0000}"/>
    <cellStyle name="표준 2 11 22 2 36" xfId="53110" xr:uid="{00000000-0005-0000-0000-0000A20D0000}"/>
    <cellStyle name="표준 2 11 22 2 37" xfId="54590" xr:uid="{00000000-0005-0000-0000-0000A30D0000}"/>
    <cellStyle name="표준 2 11 22 2 38" xfId="56070" xr:uid="{00000000-0005-0000-0000-0000A40D0000}"/>
    <cellStyle name="표준 2 11 22 2 39" xfId="57550" xr:uid="{00000000-0005-0000-0000-0000A50D0000}"/>
    <cellStyle name="표준 2 11 22 2 4" xfId="5749" xr:uid="{00000000-0005-0000-0000-0000A60D0000}"/>
    <cellStyle name="표준 2 11 22 2 40" xfId="59030" xr:uid="{00000000-0005-0000-0000-0000A70D0000}"/>
    <cellStyle name="표준 2 11 22 2 41" xfId="60510" xr:uid="{00000000-0005-0000-0000-0000A80D0000}"/>
    <cellStyle name="표준 2 11 22 2 42" xfId="61990" xr:uid="{00000000-0005-0000-0000-0000A90D0000}"/>
    <cellStyle name="표준 2 11 22 2 5" xfId="7229" xr:uid="{00000000-0005-0000-0000-0000AA0D0000}"/>
    <cellStyle name="표준 2 11 22 2 6" xfId="8709" xr:uid="{00000000-0005-0000-0000-0000AB0D0000}"/>
    <cellStyle name="표준 2 11 22 2 7" xfId="10189" xr:uid="{00000000-0005-0000-0000-0000AC0D0000}"/>
    <cellStyle name="표준 2 11 22 2 8" xfId="11669" xr:uid="{00000000-0005-0000-0000-0000AD0D0000}"/>
    <cellStyle name="표준 2 11 22 2 9" xfId="13149" xr:uid="{00000000-0005-0000-0000-0000AE0D0000}"/>
    <cellStyle name="표준 2 11 22 20" xfId="27212" xr:uid="{00000000-0005-0000-0000-0000AF0D0000}"/>
    <cellStyle name="표준 2 11 22 21" xfId="28692" xr:uid="{00000000-0005-0000-0000-0000B00D0000}"/>
    <cellStyle name="표준 2 11 22 22" xfId="30172" xr:uid="{00000000-0005-0000-0000-0000B10D0000}"/>
    <cellStyle name="표준 2 11 22 23" xfId="31652" xr:uid="{00000000-0005-0000-0000-0000B20D0000}"/>
    <cellStyle name="표준 2 11 22 24" xfId="33132" xr:uid="{00000000-0005-0000-0000-0000B30D0000}"/>
    <cellStyle name="표준 2 11 22 25" xfId="34612" xr:uid="{00000000-0005-0000-0000-0000B40D0000}"/>
    <cellStyle name="표준 2 11 22 26" xfId="36092" xr:uid="{00000000-0005-0000-0000-0000B50D0000}"/>
    <cellStyle name="표준 2 11 22 27" xfId="37572" xr:uid="{00000000-0005-0000-0000-0000B60D0000}"/>
    <cellStyle name="표준 2 11 22 28" xfId="39052" xr:uid="{00000000-0005-0000-0000-0000B70D0000}"/>
    <cellStyle name="표준 2 11 22 29" xfId="40532" xr:uid="{00000000-0005-0000-0000-0000B80D0000}"/>
    <cellStyle name="표준 2 11 22 3" xfId="2051" xr:uid="{00000000-0005-0000-0000-0000B90D0000}"/>
    <cellStyle name="표준 2 11 22 30" xfId="42012" xr:uid="{00000000-0005-0000-0000-0000BA0D0000}"/>
    <cellStyle name="표준 2 11 22 31" xfId="43492" xr:uid="{00000000-0005-0000-0000-0000BB0D0000}"/>
    <cellStyle name="표준 2 11 22 32" xfId="44972" xr:uid="{00000000-0005-0000-0000-0000BC0D0000}"/>
    <cellStyle name="표준 2 11 22 33" xfId="46453" xr:uid="{00000000-0005-0000-0000-0000BD0D0000}"/>
    <cellStyle name="표준 2 11 22 34" xfId="47933" xr:uid="{00000000-0005-0000-0000-0000BE0D0000}"/>
    <cellStyle name="표준 2 11 22 35" xfId="49413" xr:uid="{00000000-0005-0000-0000-0000BF0D0000}"/>
    <cellStyle name="표준 2 11 22 36" xfId="50893" xr:uid="{00000000-0005-0000-0000-0000C00D0000}"/>
    <cellStyle name="표준 2 11 22 37" xfId="52373" xr:uid="{00000000-0005-0000-0000-0000C10D0000}"/>
    <cellStyle name="표준 2 11 22 38" xfId="53853" xr:uid="{00000000-0005-0000-0000-0000C20D0000}"/>
    <cellStyle name="표준 2 11 22 39" xfId="55333" xr:uid="{00000000-0005-0000-0000-0000C30D0000}"/>
    <cellStyle name="표준 2 11 22 4" xfId="3532" xr:uid="{00000000-0005-0000-0000-0000C40D0000}"/>
    <cellStyle name="표준 2 11 22 40" xfId="56813" xr:uid="{00000000-0005-0000-0000-0000C50D0000}"/>
    <cellStyle name="표준 2 11 22 41" xfId="58293" xr:uid="{00000000-0005-0000-0000-0000C60D0000}"/>
    <cellStyle name="표준 2 11 22 42" xfId="59773" xr:uid="{00000000-0005-0000-0000-0000C70D0000}"/>
    <cellStyle name="표준 2 11 22 43" xfId="61253" xr:uid="{00000000-0005-0000-0000-0000C80D0000}"/>
    <cellStyle name="표준 2 11 22 5" xfId="5012" xr:uid="{00000000-0005-0000-0000-0000C90D0000}"/>
    <cellStyle name="표준 2 11 22 6" xfId="6492" xr:uid="{00000000-0005-0000-0000-0000CA0D0000}"/>
    <cellStyle name="표준 2 11 22 7" xfId="7972" xr:uid="{00000000-0005-0000-0000-0000CB0D0000}"/>
    <cellStyle name="표준 2 11 22 8" xfId="9452" xr:uid="{00000000-0005-0000-0000-0000CC0D0000}"/>
    <cellStyle name="표준 2 11 22 9" xfId="10932" xr:uid="{00000000-0005-0000-0000-0000CD0D0000}"/>
    <cellStyle name="표준 2 11 23" xfId="1006" xr:uid="{00000000-0005-0000-0000-0000CE0D0000}"/>
    <cellStyle name="표준 2 11 23 10" xfId="12444" xr:uid="{00000000-0005-0000-0000-0000CF0D0000}"/>
    <cellStyle name="표준 2 11 23 11" xfId="13924" xr:uid="{00000000-0005-0000-0000-0000D00D0000}"/>
    <cellStyle name="표준 2 11 23 12" xfId="15404" xr:uid="{00000000-0005-0000-0000-0000D10D0000}"/>
    <cellStyle name="표준 2 11 23 13" xfId="16884" xr:uid="{00000000-0005-0000-0000-0000D20D0000}"/>
    <cellStyle name="표준 2 11 23 14" xfId="18364" xr:uid="{00000000-0005-0000-0000-0000D30D0000}"/>
    <cellStyle name="표준 2 11 23 15" xfId="19844" xr:uid="{00000000-0005-0000-0000-0000D40D0000}"/>
    <cellStyle name="표준 2 11 23 16" xfId="21324" xr:uid="{00000000-0005-0000-0000-0000D50D0000}"/>
    <cellStyle name="표준 2 11 23 17" xfId="22804" xr:uid="{00000000-0005-0000-0000-0000D60D0000}"/>
    <cellStyle name="표준 2 11 23 18" xfId="24284" xr:uid="{00000000-0005-0000-0000-0000D70D0000}"/>
    <cellStyle name="표준 2 11 23 19" xfId="25764" xr:uid="{00000000-0005-0000-0000-0000D80D0000}"/>
    <cellStyle name="표준 2 11 23 2" xfId="227" xr:uid="{00000000-0005-0000-0000-0000D90D0000}"/>
    <cellStyle name="표준 2 11 23 2 10" xfId="14661" xr:uid="{00000000-0005-0000-0000-0000DA0D0000}"/>
    <cellStyle name="표준 2 11 23 2 11" xfId="16141" xr:uid="{00000000-0005-0000-0000-0000DB0D0000}"/>
    <cellStyle name="표준 2 11 23 2 12" xfId="17621" xr:uid="{00000000-0005-0000-0000-0000DC0D0000}"/>
    <cellStyle name="표준 2 11 23 2 13" xfId="19101" xr:uid="{00000000-0005-0000-0000-0000DD0D0000}"/>
    <cellStyle name="표준 2 11 23 2 14" xfId="20581" xr:uid="{00000000-0005-0000-0000-0000DE0D0000}"/>
    <cellStyle name="표준 2 11 23 2 15" xfId="22061" xr:uid="{00000000-0005-0000-0000-0000DF0D0000}"/>
    <cellStyle name="표준 2 11 23 2 16" xfId="23541" xr:uid="{00000000-0005-0000-0000-0000E00D0000}"/>
    <cellStyle name="표준 2 11 23 2 17" xfId="25021" xr:uid="{00000000-0005-0000-0000-0000E10D0000}"/>
    <cellStyle name="표준 2 11 23 2 18" xfId="26501" xr:uid="{00000000-0005-0000-0000-0000E20D0000}"/>
    <cellStyle name="표준 2 11 23 2 19" xfId="27981" xr:uid="{00000000-0005-0000-0000-0000E30D0000}"/>
    <cellStyle name="표준 2 11 23 2 2" xfId="2820" xr:uid="{00000000-0005-0000-0000-0000E40D0000}"/>
    <cellStyle name="표준 2 11 23 2 20" xfId="29461" xr:uid="{00000000-0005-0000-0000-0000E50D0000}"/>
    <cellStyle name="표준 2 11 23 2 21" xfId="30941" xr:uid="{00000000-0005-0000-0000-0000E60D0000}"/>
    <cellStyle name="표준 2 11 23 2 22" xfId="32421" xr:uid="{00000000-0005-0000-0000-0000E70D0000}"/>
    <cellStyle name="표준 2 11 23 2 23" xfId="33901" xr:uid="{00000000-0005-0000-0000-0000E80D0000}"/>
    <cellStyle name="표준 2 11 23 2 24" xfId="35381" xr:uid="{00000000-0005-0000-0000-0000E90D0000}"/>
    <cellStyle name="표준 2 11 23 2 25" xfId="36861" xr:uid="{00000000-0005-0000-0000-0000EA0D0000}"/>
    <cellStyle name="표준 2 11 23 2 26" xfId="38341" xr:uid="{00000000-0005-0000-0000-0000EB0D0000}"/>
    <cellStyle name="표준 2 11 23 2 27" xfId="39821" xr:uid="{00000000-0005-0000-0000-0000EC0D0000}"/>
    <cellStyle name="표준 2 11 23 2 28" xfId="41301" xr:uid="{00000000-0005-0000-0000-0000ED0D0000}"/>
    <cellStyle name="표준 2 11 23 2 29" xfId="42781" xr:uid="{00000000-0005-0000-0000-0000EE0D0000}"/>
    <cellStyle name="표준 2 11 23 2 3" xfId="4301" xr:uid="{00000000-0005-0000-0000-0000EF0D0000}"/>
    <cellStyle name="표준 2 11 23 2 30" xfId="44261" xr:uid="{00000000-0005-0000-0000-0000F00D0000}"/>
    <cellStyle name="표준 2 11 23 2 31" xfId="45741" xr:uid="{00000000-0005-0000-0000-0000F10D0000}"/>
    <cellStyle name="표준 2 11 23 2 32" xfId="47222" xr:uid="{00000000-0005-0000-0000-0000F20D0000}"/>
    <cellStyle name="표준 2 11 23 2 33" xfId="48702" xr:uid="{00000000-0005-0000-0000-0000F30D0000}"/>
    <cellStyle name="표준 2 11 23 2 34" xfId="50182" xr:uid="{00000000-0005-0000-0000-0000F40D0000}"/>
    <cellStyle name="표준 2 11 23 2 35" xfId="51662" xr:uid="{00000000-0005-0000-0000-0000F50D0000}"/>
    <cellStyle name="표준 2 11 23 2 36" xfId="53142" xr:uid="{00000000-0005-0000-0000-0000F60D0000}"/>
    <cellStyle name="표준 2 11 23 2 37" xfId="54622" xr:uid="{00000000-0005-0000-0000-0000F70D0000}"/>
    <cellStyle name="표준 2 11 23 2 38" xfId="56102" xr:uid="{00000000-0005-0000-0000-0000F80D0000}"/>
    <cellStyle name="표준 2 11 23 2 39" xfId="57582" xr:uid="{00000000-0005-0000-0000-0000F90D0000}"/>
    <cellStyle name="표준 2 11 23 2 4" xfId="5781" xr:uid="{00000000-0005-0000-0000-0000FA0D0000}"/>
    <cellStyle name="표준 2 11 23 2 40" xfId="59062" xr:uid="{00000000-0005-0000-0000-0000FB0D0000}"/>
    <cellStyle name="표준 2 11 23 2 41" xfId="60542" xr:uid="{00000000-0005-0000-0000-0000FC0D0000}"/>
    <cellStyle name="표준 2 11 23 2 42" xfId="62022" xr:uid="{00000000-0005-0000-0000-0000FD0D0000}"/>
    <cellStyle name="표준 2 11 23 2 5" xfId="7261" xr:uid="{00000000-0005-0000-0000-0000FE0D0000}"/>
    <cellStyle name="표준 2 11 23 2 6" xfId="8741" xr:uid="{00000000-0005-0000-0000-0000FF0D0000}"/>
    <cellStyle name="표준 2 11 23 2 7" xfId="10221" xr:uid="{00000000-0005-0000-0000-0000000E0000}"/>
    <cellStyle name="표준 2 11 23 2 8" xfId="11701" xr:uid="{00000000-0005-0000-0000-0000010E0000}"/>
    <cellStyle name="표준 2 11 23 2 9" xfId="13181" xr:uid="{00000000-0005-0000-0000-0000020E0000}"/>
    <cellStyle name="표준 2 11 23 20" xfId="27244" xr:uid="{00000000-0005-0000-0000-0000030E0000}"/>
    <cellStyle name="표준 2 11 23 21" xfId="28724" xr:uid="{00000000-0005-0000-0000-0000040E0000}"/>
    <cellStyle name="표준 2 11 23 22" xfId="30204" xr:uid="{00000000-0005-0000-0000-0000050E0000}"/>
    <cellStyle name="표준 2 11 23 23" xfId="31684" xr:uid="{00000000-0005-0000-0000-0000060E0000}"/>
    <cellStyle name="표준 2 11 23 24" xfId="33164" xr:uid="{00000000-0005-0000-0000-0000070E0000}"/>
    <cellStyle name="표준 2 11 23 25" xfId="34644" xr:uid="{00000000-0005-0000-0000-0000080E0000}"/>
    <cellStyle name="표준 2 11 23 26" xfId="36124" xr:uid="{00000000-0005-0000-0000-0000090E0000}"/>
    <cellStyle name="표준 2 11 23 27" xfId="37604" xr:uid="{00000000-0005-0000-0000-00000A0E0000}"/>
    <cellStyle name="표준 2 11 23 28" xfId="39084" xr:uid="{00000000-0005-0000-0000-00000B0E0000}"/>
    <cellStyle name="표준 2 11 23 29" xfId="40564" xr:uid="{00000000-0005-0000-0000-00000C0E0000}"/>
    <cellStyle name="표준 2 11 23 3" xfId="2083" xr:uid="{00000000-0005-0000-0000-00000D0E0000}"/>
    <cellStyle name="표준 2 11 23 30" xfId="42044" xr:uid="{00000000-0005-0000-0000-00000E0E0000}"/>
    <cellStyle name="표준 2 11 23 31" xfId="43524" xr:uid="{00000000-0005-0000-0000-00000F0E0000}"/>
    <cellStyle name="표준 2 11 23 32" xfId="45004" xr:uid="{00000000-0005-0000-0000-0000100E0000}"/>
    <cellStyle name="표준 2 11 23 33" xfId="46485" xr:uid="{00000000-0005-0000-0000-0000110E0000}"/>
    <cellStyle name="표준 2 11 23 34" xfId="47965" xr:uid="{00000000-0005-0000-0000-0000120E0000}"/>
    <cellStyle name="표준 2 11 23 35" xfId="49445" xr:uid="{00000000-0005-0000-0000-0000130E0000}"/>
    <cellStyle name="표준 2 11 23 36" xfId="50925" xr:uid="{00000000-0005-0000-0000-0000140E0000}"/>
    <cellStyle name="표준 2 11 23 37" xfId="52405" xr:uid="{00000000-0005-0000-0000-0000150E0000}"/>
    <cellStyle name="표준 2 11 23 38" xfId="53885" xr:uid="{00000000-0005-0000-0000-0000160E0000}"/>
    <cellStyle name="표준 2 11 23 39" xfId="55365" xr:uid="{00000000-0005-0000-0000-0000170E0000}"/>
    <cellStyle name="표준 2 11 23 4" xfId="3564" xr:uid="{00000000-0005-0000-0000-0000180E0000}"/>
    <cellStyle name="표준 2 11 23 40" xfId="56845" xr:uid="{00000000-0005-0000-0000-0000190E0000}"/>
    <cellStyle name="표준 2 11 23 41" xfId="58325" xr:uid="{00000000-0005-0000-0000-00001A0E0000}"/>
    <cellStyle name="표준 2 11 23 42" xfId="59805" xr:uid="{00000000-0005-0000-0000-00001B0E0000}"/>
    <cellStyle name="표준 2 11 23 43" xfId="61285" xr:uid="{00000000-0005-0000-0000-00001C0E0000}"/>
    <cellStyle name="표준 2 11 23 5" xfId="5044" xr:uid="{00000000-0005-0000-0000-00001D0E0000}"/>
    <cellStyle name="표준 2 11 23 6" xfId="6524" xr:uid="{00000000-0005-0000-0000-00001E0E0000}"/>
    <cellStyle name="표준 2 11 23 7" xfId="8004" xr:uid="{00000000-0005-0000-0000-00001F0E0000}"/>
    <cellStyle name="표준 2 11 23 8" xfId="9484" xr:uid="{00000000-0005-0000-0000-0000200E0000}"/>
    <cellStyle name="표준 2 11 23 9" xfId="10964" xr:uid="{00000000-0005-0000-0000-0000210E0000}"/>
    <cellStyle name="표준 2 11 24" xfId="973" xr:uid="{00000000-0005-0000-0000-0000220E0000}"/>
    <cellStyle name="표준 2 11 24 10" xfId="12477" xr:uid="{00000000-0005-0000-0000-0000230E0000}"/>
    <cellStyle name="표준 2 11 24 11" xfId="13957" xr:uid="{00000000-0005-0000-0000-0000240E0000}"/>
    <cellStyle name="표준 2 11 24 12" xfId="15437" xr:uid="{00000000-0005-0000-0000-0000250E0000}"/>
    <cellStyle name="표준 2 11 24 13" xfId="16917" xr:uid="{00000000-0005-0000-0000-0000260E0000}"/>
    <cellStyle name="표준 2 11 24 14" xfId="18397" xr:uid="{00000000-0005-0000-0000-0000270E0000}"/>
    <cellStyle name="표준 2 11 24 15" xfId="19877" xr:uid="{00000000-0005-0000-0000-0000280E0000}"/>
    <cellStyle name="표준 2 11 24 16" xfId="21357" xr:uid="{00000000-0005-0000-0000-0000290E0000}"/>
    <cellStyle name="표준 2 11 24 17" xfId="22837" xr:uid="{00000000-0005-0000-0000-00002A0E0000}"/>
    <cellStyle name="표준 2 11 24 18" xfId="24317" xr:uid="{00000000-0005-0000-0000-00002B0E0000}"/>
    <cellStyle name="표준 2 11 24 19" xfId="25797" xr:uid="{00000000-0005-0000-0000-00002C0E0000}"/>
    <cellStyle name="표준 2 11 24 2" xfId="194" xr:uid="{00000000-0005-0000-0000-00002D0E0000}"/>
    <cellStyle name="표준 2 11 24 2 10" xfId="14694" xr:uid="{00000000-0005-0000-0000-00002E0E0000}"/>
    <cellStyle name="표준 2 11 24 2 11" xfId="16174" xr:uid="{00000000-0005-0000-0000-00002F0E0000}"/>
    <cellStyle name="표준 2 11 24 2 12" xfId="17654" xr:uid="{00000000-0005-0000-0000-0000300E0000}"/>
    <cellStyle name="표준 2 11 24 2 13" xfId="19134" xr:uid="{00000000-0005-0000-0000-0000310E0000}"/>
    <cellStyle name="표준 2 11 24 2 14" xfId="20614" xr:uid="{00000000-0005-0000-0000-0000320E0000}"/>
    <cellStyle name="표준 2 11 24 2 15" xfId="22094" xr:uid="{00000000-0005-0000-0000-0000330E0000}"/>
    <cellStyle name="표준 2 11 24 2 16" xfId="23574" xr:uid="{00000000-0005-0000-0000-0000340E0000}"/>
    <cellStyle name="표준 2 11 24 2 17" xfId="25054" xr:uid="{00000000-0005-0000-0000-0000350E0000}"/>
    <cellStyle name="표준 2 11 24 2 18" xfId="26534" xr:uid="{00000000-0005-0000-0000-0000360E0000}"/>
    <cellStyle name="표준 2 11 24 2 19" xfId="28014" xr:uid="{00000000-0005-0000-0000-0000370E0000}"/>
    <cellStyle name="표준 2 11 24 2 2" xfId="2853" xr:uid="{00000000-0005-0000-0000-0000380E0000}"/>
    <cellStyle name="표준 2 11 24 2 20" xfId="29494" xr:uid="{00000000-0005-0000-0000-0000390E0000}"/>
    <cellStyle name="표준 2 11 24 2 21" xfId="30974" xr:uid="{00000000-0005-0000-0000-00003A0E0000}"/>
    <cellStyle name="표준 2 11 24 2 22" xfId="32454" xr:uid="{00000000-0005-0000-0000-00003B0E0000}"/>
    <cellStyle name="표준 2 11 24 2 23" xfId="33934" xr:uid="{00000000-0005-0000-0000-00003C0E0000}"/>
    <cellStyle name="표준 2 11 24 2 24" xfId="35414" xr:uid="{00000000-0005-0000-0000-00003D0E0000}"/>
    <cellStyle name="표준 2 11 24 2 25" xfId="36894" xr:uid="{00000000-0005-0000-0000-00003E0E0000}"/>
    <cellStyle name="표준 2 11 24 2 26" xfId="38374" xr:uid="{00000000-0005-0000-0000-00003F0E0000}"/>
    <cellStyle name="표준 2 11 24 2 27" xfId="39854" xr:uid="{00000000-0005-0000-0000-0000400E0000}"/>
    <cellStyle name="표준 2 11 24 2 28" xfId="41334" xr:uid="{00000000-0005-0000-0000-0000410E0000}"/>
    <cellStyle name="표준 2 11 24 2 29" xfId="42814" xr:uid="{00000000-0005-0000-0000-0000420E0000}"/>
    <cellStyle name="표준 2 11 24 2 3" xfId="4334" xr:uid="{00000000-0005-0000-0000-0000430E0000}"/>
    <cellStyle name="표준 2 11 24 2 30" xfId="44294" xr:uid="{00000000-0005-0000-0000-0000440E0000}"/>
    <cellStyle name="표준 2 11 24 2 31" xfId="45774" xr:uid="{00000000-0005-0000-0000-0000450E0000}"/>
    <cellStyle name="표준 2 11 24 2 32" xfId="47255" xr:uid="{00000000-0005-0000-0000-0000460E0000}"/>
    <cellStyle name="표준 2 11 24 2 33" xfId="48735" xr:uid="{00000000-0005-0000-0000-0000470E0000}"/>
    <cellStyle name="표준 2 11 24 2 34" xfId="50215" xr:uid="{00000000-0005-0000-0000-0000480E0000}"/>
    <cellStyle name="표준 2 11 24 2 35" xfId="51695" xr:uid="{00000000-0005-0000-0000-0000490E0000}"/>
    <cellStyle name="표준 2 11 24 2 36" xfId="53175" xr:uid="{00000000-0005-0000-0000-00004A0E0000}"/>
    <cellStyle name="표준 2 11 24 2 37" xfId="54655" xr:uid="{00000000-0005-0000-0000-00004B0E0000}"/>
    <cellStyle name="표준 2 11 24 2 38" xfId="56135" xr:uid="{00000000-0005-0000-0000-00004C0E0000}"/>
    <cellStyle name="표준 2 11 24 2 39" xfId="57615" xr:uid="{00000000-0005-0000-0000-00004D0E0000}"/>
    <cellStyle name="표준 2 11 24 2 4" xfId="5814" xr:uid="{00000000-0005-0000-0000-00004E0E0000}"/>
    <cellStyle name="표준 2 11 24 2 40" xfId="59095" xr:uid="{00000000-0005-0000-0000-00004F0E0000}"/>
    <cellStyle name="표준 2 11 24 2 41" xfId="60575" xr:uid="{00000000-0005-0000-0000-0000500E0000}"/>
    <cellStyle name="표준 2 11 24 2 42" xfId="62055" xr:uid="{00000000-0005-0000-0000-0000510E0000}"/>
    <cellStyle name="표준 2 11 24 2 5" xfId="7294" xr:uid="{00000000-0005-0000-0000-0000520E0000}"/>
    <cellStyle name="표준 2 11 24 2 6" xfId="8774" xr:uid="{00000000-0005-0000-0000-0000530E0000}"/>
    <cellStyle name="표준 2 11 24 2 7" xfId="10254" xr:uid="{00000000-0005-0000-0000-0000540E0000}"/>
    <cellStyle name="표준 2 11 24 2 8" xfId="11734" xr:uid="{00000000-0005-0000-0000-0000550E0000}"/>
    <cellStyle name="표준 2 11 24 2 9" xfId="13214" xr:uid="{00000000-0005-0000-0000-0000560E0000}"/>
    <cellStyle name="표준 2 11 24 20" xfId="27277" xr:uid="{00000000-0005-0000-0000-0000570E0000}"/>
    <cellStyle name="표준 2 11 24 21" xfId="28757" xr:uid="{00000000-0005-0000-0000-0000580E0000}"/>
    <cellStyle name="표준 2 11 24 22" xfId="30237" xr:uid="{00000000-0005-0000-0000-0000590E0000}"/>
    <cellStyle name="표준 2 11 24 23" xfId="31717" xr:uid="{00000000-0005-0000-0000-00005A0E0000}"/>
    <cellStyle name="표준 2 11 24 24" xfId="33197" xr:uid="{00000000-0005-0000-0000-00005B0E0000}"/>
    <cellStyle name="표준 2 11 24 25" xfId="34677" xr:uid="{00000000-0005-0000-0000-00005C0E0000}"/>
    <cellStyle name="표준 2 11 24 26" xfId="36157" xr:uid="{00000000-0005-0000-0000-00005D0E0000}"/>
    <cellStyle name="표준 2 11 24 27" xfId="37637" xr:uid="{00000000-0005-0000-0000-00005E0E0000}"/>
    <cellStyle name="표준 2 11 24 28" xfId="39117" xr:uid="{00000000-0005-0000-0000-00005F0E0000}"/>
    <cellStyle name="표준 2 11 24 29" xfId="40597" xr:uid="{00000000-0005-0000-0000-0000600E0000}"/>
    <cellStyle name="표준 2 11 24 3" xfId="2116" xr:uid="{00000000-0005-0000-0000-0000610E0000}"/>
    <cellStyle name="표준 2 11 24 30" xfId="42077" xr:uid="{00000000-0005-0000-0000-0000620E0000}"/>
    <cellStyle name="표준 2 11 24 31" xfId="43557" xr:uid="{00000000-0005-0000-0000-0000630E0000}"/>
    <cellStyle name="표준 2 11 24 32" xfId="45037" xr:uid="{00000000-0005-0000-0000-0000640E0000}"/>
    <cellStyle name="표준 2 11 24 33" xfId="46518" xr:uid="{00000000-0005-0000-0000-0000650E0000}"/>
    <cellStyle name="표준 2 11 24 34" xfId="47998" xr:uid="{00000000-0005-0000-0000-0000660E0000}"/>
    <cellStyle name="표준 2 11 24 35" xfId="49478" xr:uid="{00000000-0005-0000-0000-0000670E0000}"/>
    <cellStyle name="표준 2 11 24 36" xfId="50958" xr:uid="{00000000-0005-0000-0000-0000680E0000}"/>
    <cellStyle name="표준 2 11 24 37" xfId="52438" xr:uid="{00000000-0005-0000-0000-0000690E0000}"/>
    <cellStyle name="표준 2 11 24 38" xfId="53918" xr:uid="{00000000-0005-0000-0000-00006A0E0000}"/>
    <cellStyle name="표준 2 11 24 39" xfId="55398" xr:uid="{00000000-0005-0000-0000-00006B0E0000}"/>
    <cellStyle name="표준 2 11 24 4" xfId="3597" xr:uid="{00000000-0005-0000-0000-00006C0E0000}"/>
    <cellStyle name="표준 2 11 24 40" xfId="56878" xr:uid="{00000000-0005-0000-0000-00006D0E0000}"/>
    <cellStyle name="표준 2 11 24 41" xfId="58358" xr:uid="{00000000-0005-0000-0000-00006E0E0000}"/>
    <cellStyle name="표준 2 11 24 42" xfId="59838" xr:uid="{00000000-0005-0000-0000-00006F0E0000}"/>
    <cellStyle name="표준 2 11 24 43" xfId="61318" xr:uid="{00000000-0005-0000-0000-0000700E0000}"/>
    <cellStyle name="표준 2 11 24 5" xfId="5077" xr:uid="{00000000-0005-0000-0000-0000710E0000}"/>
    <cellStyle name="표준 2 11 24 6" xfId="6557" xr:uid="{00000000-0005-0000-0000-0000720E0000}"/>
    <cellStyle name="표준 2 11 24 7" xfId="8037" xr:uid="{00000000-0005-0000-0000-0000730E0000}"/>
    <cellStyle name="표준 2 11 24 8" xfId="9517" xr:uid="{00000000-0005-0000-0000-0000740E0000}"/>
    <cellStyle name="표준 2 11 24 9" xfId="10997" xr:uid="{00000000-0005-0000-0000-0000750E0000}"/>
    <cellStyle name="표준 2 11 25" xfId="940" xr:uid="{00000000-0005-0000-0000-0000760E0000}"/>
    <cellStyle name="표준 2 11 25 10" xfId="12510" xr:uid="{00000000-0005-0000-0000-0000770E0000}"/>
    <cellStyle name="표준 2 11 25 11" xfId="13990" xr:uid="{00000000-0005-0000-0000-0000780E0000}"/>
    <cellStyle name="표준 2 11 25 12" xfId="15470" xr:uid="{00000000-0005-0000-0000-0000790E0000}"/>
    <cellStyle name="표준 2 11 25 13" xfId="16950" xr:uid="{00000000-0005-0000-0000-00007A0E0000}"/>
    <cellStyle name="표준 2 11 25 14" xfId="18430" xr:uid="{00000000-0005-0000-0000-00007B0E0000}"/>
    <cellStyle name="표준 2 11 25 15" xfId="19910" xr:uid="{00000000-0005-0000-0000-00007C0E0000}"/>
    <cellStyle name="표준 2 11 25 16" xfId="21390" xr:uid="{00000000-0005-0000-0000-00007D0E0000}"/>
    <cellStyle name="표준 2 11 25 17" xfId="22870" xr:uid="{00000000-0005-0000-0000-00007E0E0000}"/>
    <cellStyle name="표준 2 11 25 18" xfId="24350" xr:uid="{00000000-0005-0000-0000-00007F0E0000}"/>
    <cellStyle name="표준 2 11 25 19" xfId="25830" xr:uid="{00000000-0005-0000-0000-0000800E0000}"/>
    <cellStyle name="표준 2 11 25 2" xfId="161" xr:uid="{00000000-0005-0000-0000-0000810E0000}"/>
    <cellStyle name="표준 2 11 25 2 10" xfId="14727" xr:uid="{00000000-0005-0000-0000-0000820E0000}"/>
    <cellStyle name="표준 2 11 25 2 11" xfId="16207" xr:uid="{00000000-0005-0000-0000-0000830E0000}"/>
    <cellStyle name="표준 2 11 25 2 12" xfId="17687" xr:uid="{00000000-0005-0000-0000-0000840E0000}"/>
    <cellStyle name="표준 2 11 25 2 13" xfId="19167" xr:uid="{00000000-0005-0000-0000-0000850E0000}"/>
    <cellStyle name="표준 2 11 25 2 14" xfId="20647" xr:uid="{00000000-0005-0000-0000-0000860E0000}"/>
    <cellStyle name="표준 2 11 25 2 15" xfId="22127" xr:uid="{00000000-0005-0000-0000-0000870E0000}"/>
    <cellStyle name="표준 2 11 25 2 16" xfId="23607" xr:uid="{00000000-0005-0000-0000-0000880E0000}"/>
    <cellStyle name="표준 2 11 25 2 17" xfId="25087" xr:uid="{00000000-0005-0000-0000-0000890E0000}"/>
    <cellStyle name="표준 2 11 25 2 18" xfId="26567" xr:uid="{00000000-0005-0000-0000-00008A0E0000}"/>
    <cellStyle name="표준 2 11 25 2 19" xfId="28047" xr:uid="{00000000-0005-0000-0000-00008B0E0000}"/>
    <cellStyle name="표준 2 11 25 2 2" xfId="2886" xr:uid="{00000000-0005-0000-0000-00008C0E0000}"/>
    <cellStyle name="표준 2 11 25 2 20" xfId="29527" xr:uid="{00000000-0005-0000-0000-00008D0E0000}"/>
    <cellStyle name="표준 2 11 25 2 21" xfId="31007" xr:uid="{00000000-0005-0000-0000-00008E0E0000}"/>
    <cellStyle name="표준 2 11 25 2 22" xfId="32487" xr:uid="{00000000-0005-0000-0000-00008F0E0000}"/>
    <cellStyle name="표준 2 11 25 2 23" xfId="33967" xr:uid="{00000000-0005-0000-0000-0000900E0000}"/>
    <cellStyle name="표준 2 11 25 2 24" xfId="35447" xr:uid="{00000000-0005-0000-0000-0000910E0000}"/>
    <cellStyle name="표준 2 11 25 2 25" xfId="36927" xr:uid="{00000000-0005-0000-0000-0000920E0000}"/>
    <cellStyle name="표준 2 11 25 2 26" xfId="38407" xr:uid="{00000000-0005-0000-0000-0000930E0000}"/>
    <cellStyle name="표준 2 11 25 2 27" xfId="39887" xr:uid="{00000000-0005-0000-0000-0000940E0000}"/>
    <cellStyle name="표준 2 11 25 2 28" xfId="41367" xr:uid="{00000000-0005-0000-0000-0000950E0000}"/>
    <cellStyle name="표준 2 11 25 2 29" xfId="42847" xr:uid="{00000000-0005-0000-0000-0000960E0000}"/>
    <cellStyle name="표준 2 11 25 2 3" xfId="4367" xr:uid="{00000000-0005-0000-0000-0000970E0000}"/>
    <cellStyle name="표준 2 11 25 2 30" xfId="44327" xr:uid="{00000000-0005-0000-0000-0000980E0000}"/>
    <cellStyle name="표준 2 11 25 2 31" xfId="45807" xr:uid="{00000000-0005-0000-0000-0000990E0000}"/>
    <cellStyle name="표준 2 11 25 2 32" xfId="47288" xr:uid="{00000000-0005-0000-0000-00009A0E0000}"/>
    <cellStyle name="표준 2 11 25 2 33" xfId="48768" xr:uid="{00000000-0005-0000-0000-00009B0E0000}"/>
    <cellStyle name="표준 2 11 25 2 34" xfId="50248" xr:uid="{00000000-0005-0000-0000-00009C0E0000}"/>
    <cellStyle name="표준 2 11 25 2 35" xfId="51728" xr:uid="{00000000-0005-0000-0000-00009D0E0000}"/>
    <cellStyle name="표준 2 11 25 2 36" xfId="53208" xr:uid="{00000000-0005-0000-0000-00009E0E0000}"/>
    <cellStyle name="표준 2 11 25 2 37" xfId="54688" xr:uid="{00000000-0005-0000-0000-00009F0E0000}"/>
    <cellStyle name="표준 2 11 25 2 38" xfId="56168" xr:uid="{00000000-0005-0000-0000-0000A00E0000}"/>
    <cellStyle name="표준 2 11 25 2 39" xfId="57648" xr:uid="{00000000-0005-0000-0000-0000A10E0000}"/>
    <cellStyle name="표준 2 11 25 2 4" xfId="5847" xr:uid="{00000000-0005-0000-0000-0000A20E0000}"/>
    <cellStyle name="표준 2 11 25 2 40" xfId="59128" xr:uid="{00000000-0005-0000-0000-0000A30E0000}"/>
    <cellStyle name="표준 2 11 25 2 41" xfId="60608" xr:uid="{00000000-0005-0000-0000-0000A40E0000}"/>
    <cellStyle name="표준 2 11 25 2 42" xfId="62088" xr:uid="{00000000-0005-0000-0000-0000A50E0000}"/>
    <cellStyle name="표준 2 11 25 2 5" xfId="7327" xr:uid="{00000000-0005-0000-0000-0000A60E0000}"/>
    <cellStyle name="표준 2 11 25 2 6" xfId="8807" xr:uid="{00000000-0005-0000-0000-0000A70E0000}"/>
    <cellStyle name="표준 2 11 25 2 7" xfId="10287" xr:uid="{00000000-0005-0000-0000-0000A80E0000}"/>
    <cellStyle name="표준 2 11 25 2 8" xfId="11767" xr:uid="{00000000-0005-0000-0000-0000A90E0000}"/>
    <cellStyle name="표준 2 11 25 2 9" xfId="13247" xr:uid="{00000000-0005-0000-0000-0000AA0E0000}"/>
    <cellStyle name="표준 2 11 25 20" xfId="27310" xr:uid="{00000000-0005-0000-0000-0000AB0E0000}"/>
    <cellStyle name="표준 2 11 25 21" xfId="28790" xr:uid="{00000000-0005-0000-0000-0000AC0E0000}"/>
    <cellStyle name="표준 2 11 25 22" xfId="30270" xr:uid="{00000000-0005-0000-0000-0000AD0E0000}"/>
    <cellStyle name="표준 2 11 25 23" xfId="31750" xr:uid="{00000000-0005-0000-0000-0000AE0E0000}"/>
    <cellStyle name="표준 2 11 25 24" xfId="33230" xr:uid="{00000000-0005-0000-0000-0000AF0E0000}"/>
    <cellStyle name="표준 2 11 25 25" xfId="34710" xr:uid="{00000000-0005-0000-0000-0000B00E0000}"/>
    <cellStyle name="표준 2 11 25 26" xfId="36190" xr:uid="{00000000-0005-0000-0000-0000B10E0000}"/>
    <cellStyle name="표준 2 11 25 27" xfId="37670" xr:uid="{00000000-0005-0000-0000-0000B20E0000}"/>
    <cellStyle name="표준 2 11 25 28" xfId="39150" xr:uid="{00000000-0005-0000-0000-0000B30E0000}"/>
    <cellStyle name="표준 2 11 25 29" xfId="40630" xr:uid="{00000000-0005-0000-0000-0000B40E0000}"/>
    <cellStyle name="표준 2 11 25 3" xfId="2149" xr:uid="{00000000-0005-0000-0000-0000B50E0000}"/>
    <cellStyle name="표준 2 11 25 30" xfId="42110" xr:uid="{00000000-0005-0000-0000-0000B60E0000}"/>
    <cellStyle name="표준 2 11 25 31" xfId="43590" xr:uid="{00000000-0005-0000-0000-0000B70E0000}"/>
    <cellStyle name="표준 2 11 25 32" xfId="45070" xr:uid="{00000000-0005-0000-0000-0000B80E0000}"/>
    <cellStyle name="표준 2 11 25 33" xfId="46551" xr:uid="{00000000-0005-0000-0000-0000B90E0000}"/>
    <cellStyle name="표준 2 11 25 34" xfId="48031" xr:uid="{00000000-0005-0000-0000-0000BA0E0000}"/>
    <cellStyle name="표준 2 11 25 35" xfId="49511" xr:uid="{00000000-0005-0000-0000-0000BB0E0000}"/>
    <cellStyle name="표준 2 11 25 36" xfId="50991" xr:uid="{00000000-0005-0000-0000-0000BC0E0000}"/>
    <cellStyle name="표준 2 11 25 37" xfId="52471" xr:uid="{00000000-0005-0000-0000-0000BD0E0000}"/>
    <cellStyle name="표준 2 11 25 38" xfId="53951" xr:uid="{00000000-0005-0000-0000-0000BE0E0000}"/>
    <cellStyle name="표준 2 11 25 39" xfId="55431" xr:uid="{00000000-0005-0000-0000-0000BF0E0000}"/>
    <cellStyle name="표준 2 11 25 4" xfId="3630" xr:uid="{00000000-0005-0000-0000-0000C00E0000}"/>
    <cellStyle name="표준 2 11 25 40" xfId="56911" xr:uid="{00000000-0005-0000-0000-0000C10E0000}"/>
    <cellStyle name="표준 2 11 25 41" xfId="58391" xr:uid="{00000000-0005-0000-0000-0000C20E0000}"/>
    <cellStyle name="표준 2 11 25 42" xfId="59871" xr:uid="{00000000-0005-0000-0000-0000C30E0000}"/>
    <cellStyle name="표준 2 11 25 43" xfId="61351" xr:uid="{00000000-0005-0000-0000-0000C40E0000}"/>
    <cellStyle name="표준 2 11 25 5" xfId="5110" xr:uid="{00000000-0005-0000-0000-0000C50E0000}"/>
    <cellStyle name="표준 2 11 25 6" xfId="6590" xr:uid="{00000000-0005-0000-0000-0000C60E0000}"/>
    <cellStyle name="표준 2 11 25 7" xfId="8070" xr:uid="{00000000-0005-0000-0000-0000C70E0000}"/>
    <cellStyle name="표준 2 11 25 8" xfId="9550" xr:uid="{00000000-0005-0000-0000-0000C80E0000}"/>
    <cellStyle name="표준 2 11 25 9" xfId="11030" xr:uid="{00000000-0005-0000-0000-0000C90E0000}"/>
    <cellStyle name="표준 2 11 26" xfId="906" xr:uid="{00000000-0005-0000-0000-0000CA0E0000}"/>
    <cellStyle name="표준 2 11 26 10" xfId="12544" xr:uid="{00000000-0005-0000-0000-0000CB0E0000}"/>
    <cellStyle name="표준 2 11 26 11" xfId="14024" xr:uid="{00000000-0005-0000-0000-0000CC0E0000}"/>
    <cellStyle name="표준 2 11 26 12" xfId="15504" xr:uid="{00000000-0005-0000-0000-0000CD0E0000}"/>
    <cellStyle name="표준 2 11 26 13" xfId="16984" xr:uid="{00000000-0005-0000-0000-0000CE0E0000}"/>
    <cellStyle name="표준 2 11 26 14" xfId="18464" xr:uid="{00000000-0005-0000-0000-0000CF0E0000}"/>
    <cellStyle name="표준 2 11 26 15" xfId="19944" xr:uid="{00000000-0005-0000-0000-0000D00E0000}"/>
    <cellStyle name="표준 2 11 26 16" xfId="21424" xr:uid="{00000000-0005-0000-0000-0000D10E0000}"/>
    <cellStyle name="표준 2 11 26 17" xfId="22904" xr:uid="{00000000-0005-0000-0000-0000D20E0000}"/>
    <cellStyle name="표준 2 11 26 18" xfId="24384" xr:uid="{00000000-0005-0000-0000-0000D30E0000}"/>
    <cellStyle name="표준 2 11 26 19" xfId="25864" xr:uid="{00000000-0005-0000-0000-0000D40E0000}"/>
    <cellStyle name="표준 2 11 26 2" xfId="127" xr:uid="{00000000-0005-0000-0000-0000D50E0000}"/>
    <cellStyle name="표준 2 11 26 2 10" xfId="14761" xr:uid="{00000000-0005-0000-0000-0000D60E0000}"/>
    <cellStyle name="표준 2 11 26 2 11" xfId="16241" xr:uid="{00000000-0005-0000-0000-0000D70E0000}"/>
    <cellStyle name="표준 2 11 26 2 12" xfId="17721" xr:uid="{00000000-0005-0000-0000-0000D80E0000}"/>
    <cellStyle name="표준 2 11 26 2 13" xfId="19201" xr:uid="{00000000-0005-0000-0000-0000D90E0000}"/>
    <cellStyle name="표준 2 11 26 2 14" xfId="20681" xr:uid="{00000000-0005-0000-0000-0000DA0E0000}"/>
    <cellStyle name="표준 2 11 26 2 15" xfId="22161" xr:uid="{00000000-0005-0000-0000-0000DB0E0000}"/>
    <cellStyle name="표준 2 11 26 2 16" xfId="23641" xr:uid="{00000000-0005-0000-0000-0000DC0E0000}"/>
    <cellStyle name="표준 2 11 26 2 17" xfId="25121" xr:uid="{00000000-0005-0000-0000-0000DD0E0000}"/>
    <cellStyle name="표준 2 11 26 2 18" xfId="26601" xr:uid="{00000000-0005-0000-0000-0000DE0E0000}"/>
    <cellStyle name="표준 2 11 26 2 19" xfId="28081" xr:uid="{00000000-0005-0000-0000-0000DF0E0000}"/>
    <cellStyle name="표준 2 11 26 2 2" xfId="2920" xr:uid="{00000000-0005-0000-0000-0000E00E0000}"/>
    <cellStyle name="표준 2 11 26 2 20" xfId="29561" xr:uid="{00000000-0005-0000-0000-0000E10E0000}"/>
    <cellStyle name="표준 2 11 26 2 21" xfId="31041" xr:uid="{00000000-0005-0000-0000-0000E20E0000}"/>
    <cellStyle name="표준 2 11 26 2 22" xfId="32521" xr:uid="{00000000-0005-0000-0000-0000E30E0000}"/>
    <cellStyle name="표준 2 11 26 2 23" xfId="34001" xr:uid="{00000000-0005-0000-0000-0000E40E0000}"/>
    <cellStyle name="표준 2 11 26 2 24" xfId="35481" xr:uid="{00000000-0005-0000-0000-0000E50E0000}"/>
    <cellStyle name="표준 2 11 26 2 25" xfId="36961" xr:uid="{00000000-0005-0000-0000-0000E60E0000}"/>
    <cellStyle name="표준 2 11 26 2 26" xfId="38441" xr:uid="{00000000-0005-0000-0000-0000E70E0000}"/>
    <cellStyle name="표준 2 11 26 2 27" xfId="39921" xr:uid="{00000000-0005-0000-0000-0000E80E0000}"/>
    <cellStyle name="표준 2 11 26 2 28" xfId="41401" xr:uid="{00000000-0005-0000-0000-0000E90E0000}"/>
    <cellStyle name="표준 2 11 26 2 29" xfId="42881" xr:uid="{00000000-0005-0000-0000-0000EA0E0000}"/>
    <cellStyle name="표준 2 11 26 2 3" xfId="4401" xr:uid="{00000000-0005-0000-0000-0000EB0E0000}"/>
    <cellStyle name="표준 2 11 26 2 30" xfId="44361" xr:uid="{00000000-0005-0000-0000-0000EC0E0000}"/>
    <cellStyle name="표준 2 11 26 2 31" xfId="45841" xr:uid="{00000000-0005-0000-0000-0000ED0E0000}"/>
    <cellStyle name="표준 2 11 26 2 32" xfId="47322" xr:uid="{00000000-0005-0000-0000-0000EE0E0000}"/>
    <cellStyle name="표준 2 11 26 2 33" xfId="48802" xr:uid="{00000000-0005-0000-0000-0000EF0E0000}"/>
    <cellStyle name="표준 2 11 26 2 34" xfId="50282" xr:uid="{00000000-0005-0000-0000-0000F00E0000}"/>
    <cellStyle name="표준 2 11 26 2 35" xfId="51762" xr:uid="{00000000-0005-0000-0000-0000F10E0000}"/>
    <cellStyle name="표준 2 11 26 2 36" xfId="53242" xr:uid="{00000000-0005-0000-0000-0000F20E0000}"/>
    <cellStyle name="표준 2 11 26 2 37" xfId="54722" xr:uid="{00000000-0005-0000-0000-0000F30E0000}"/>
    <cellStyle name="표준 2 11 26 2 38" xfId="56202" xr:uid="{00000000-0005-0000-0000-0000F40E0000}"/>
    <cellStyle name="표준 2 11 26 2 39" xfId="57682" xr:uid="{00000000-0005-0000-0000-0000F50E0000}"/>
    <cellStyle name="표준 2 11 26 2 4" xfId="5881" xr:uid="{00000000-0005-0000-0000-0000F60E0000}"/>
    <cellStyle name="표준 2 11 26 2 40" xfId="59162" xr:uid="{00000000-0005-0000-0000-0000F70E0000}"/>
    <cellStyle name="표준 2 11 26 2 41" xfId="60642" xr:uid="{00000000-0005-0000-0000-0000F80E0000}"/>
    <cellStyle name="표준 2 11 26 2 42" xfId="62122" xr:uid="{00000000-0005-0000-0000-0000F90E0000}"/>
    <cellStyle name="표준 2 11 26 2 5" xfId="7361" xr:uid="{00000000-0005-0000-0000-0000FA0E0000}"/>
    <cellStyle name="표준 2 11 26 2 6" xfId="8841" xr:uid="{00000000-0005-0000-0000-0000FB0E0000}"/>
    <cellStyle name="표준 2 11 26 2 7" xfId="10321" xr:uid="{00000000-0005-0000-0000-0000FC0E0000}"/>
    <cellStyle name="표준 2 11 26 2 8" xfId="11801" xr:uid="{00000000-0005-0000-0000-0000FD0E0000}"/>
    <cellStyle name="표준 2 11 26 2 9" xfId="13281" xr:uid="{00000000-0005-0000-0000-0000FE0E0000}"/>
    <cellStyle name="표준 2 11 26 20" xfId="27344" xr:uid="{00000000-0005-0000-0000-0000FF0E0000}"/>
    <cellStyle name="표준 2 11 26 21" xfId="28824" xr:uid="{00000000-0005-0000-0000-0000000F0000}"/>
    <cellStyle name="표준 2 11 26 22" xfId="30304" xr:uid="{00000000-0005-0000-0000-0000010F0000}"/>
    <cellStyle name="표준 2 11 26 23" xfId="31784" xr:uid="{00000000-0005-0000-0000-0000020F0000}"/>
    <cellStyle name="표준 2 11 26 24" xfId="33264" xr:uid="{00000000-0005-0000-0000-0000030F0000}"/>
    <cellStyle name="표준 2 11 26 25" xfId="34744" xr:uid="{00000000-0005-0000-0000-0000040F0000}"/>
    <cellStyle name="표준 2 11 26 26" xfId="36224" xr:uid="{00000000-0005-0000-0000-0000050F0000}"/>
    <cellStyle name="표준 2 11 26 27" xfId="37704" xr:uid="{00000000-0005-0000-0000-0000060F0000}"/>
    <cellStyle name="표준 2 11 26 28" xfId="39184" xr:uid="{00000000-0005-0000-0000-0000070F0000}"/>
    <cellStyle name="표준 2 11 26 29" xfId="40664" xr:uid="{00000000-0005-0000-0000-0000080F0000}"/>
    <cellStyle name="표준 2 11 26 3" xfId="2183" xr:uid="{00000000-0005-0000-0000-0000090F0000}"/>
    <cellStyle name="표준 2 11 26 30" xfId="42144" xr:uid="{00000000-0005-0000-0000-00000A0F0000}"/>
    <cellStyle name="표준 2 11 26 31" xfId="43624" xr:uid="{00000000-0005-0000-0000-00000B0F0000}"/>
    <cellStyle name="표준 2 11 26 32" xfId="45104" xr:uid="{00000000-0005-0000-0000-00000C0F0000}"/>
    <cellStyle name="표준 2 11 26 33" xfId="46585" xr:uid="{00000000-0005-0000-0000-00000D0F0000}"/>
    <cellStyle name="표준 2 11 26 34" xfId="48065" xr:uid="{00000000-0005-0000-0000-00000E0F0000}"/>
    <cellStyle name="표준 2 11 26 35" xfId="49545" xr:uid="{00000000-0005-0000-0000-00000F0F0000}"/>
    <cellStyle name="표준 2 11 26 36" xfId="51025" xr:uid="{00000000-0005-0000-0000-0000100F0000}"/>
    <cellStyle name="표준 2 11 26 37" xfId="52505" xr:uid="{00000000-0005-0000-0000-0000110F0000}"/>
    <cellStyle name="표준 2 11 26 38" xfId="53985" xr:uid="{00000000-0005-0000-0000-0000120F0000}"/>
    <cellStyle name="표준 2 11 26 39" xfId="55465" xr:uid="{00000000-0005-0000-0000-0000130F0000}"/>
    <cellStyle name="표준 2 11 26 4" xfId="3664" xr:uid="{00000000-0005-0000-0000-0000140F0000}"/>
    <cellStyle name="표준 2 11 26 40" xfId="56945" xr:uid="{00000000-0005-0000-0000-0000150F0000}"/>
    <cellStyle name="표준 2 11 26 41" xfId="58425" xr:uid="{00000000-0005-0000-0000-0000160F0000}"/>
    <cellStyle name="표준 2 11 26 42" xfId="59905" xr:uid="{00000000-0005-0000-0000-0000170F0000}"/>
    <cellStyle name="표준 2 11 26 43" xfId="61385" xr:uid="{00000000-0005-0000-0000-0000180F0000}"/>
    <cellStyle name="표준 2 11 26 5" xfId="5144" xr:uid="{00000000-0005-0000-0000-0000190F0000}"/>
    <cellStyle name="표준 2 11 26 6" xfId="6624" xr:uid="{00000000-0005-0000-0000-00001A0F0000}"/>
    <cellStyle name="표준 2 11 26 7" xfId="8104" xr:uid="{00000000-0005-0000-0000-00001B0F0000}"/>
    <cellStyle name="표준 2 11 26 8" xfId="9584" xr:uid="{00000000-0005-0000-0000-00001C0F0000}"/>
    <cellStyle name="표준 2 11 26 9" xfId="11064" xr:uid="{00000000-0005-0000-0000-00001D0F0000}"/>
    <cellStyle name="표준 2 11 27" xfId="871" xr:uid="{00000000-0005-0000-0000-00001E0F0000}"/>
    <cellStyle name="표준 2 11 27 10" xfId="12579" xr:uid="{00000000-0005-0000-0000-00001F0F0000}"/>
    <cellStyle name="표준 2 11 27 11" xfId="14059" xr:uid="{00000000-0005-0000-0000-0000200F0000}"/>
    <cellStyle name="표준 2 11 27 12" xfId="15539" xr:uid="{00000000-0005-0000-0000-0000210F0000}"/>
    <cellStyle name="표준 2 11 27 13" xfId="17019" xr:uid="{00000000-0005-0000-0000-0000220F0000}"/>
    <cellStyle name="표준 2 11 27 14" xfId="18499" xr:uid="{00000000-0005-0000-0000-0000230F0000}"/>
    <cellStyle name="표준 2 11 27 15" xfId="19979" xr:uid="{00000000-0005-0000-0000-0000240F0000}"/>
    <cellStyle name="표준 2 11 27 16" xfId="21459" xr:uid="{00000000-0005-0000-0000-0000250F0000}"/>
    <cellStyle name="표준 2 11 27 17" xfId="22939" xr:uid="{00000000-0005-0000-0000-0000260F0000}"/>
    <cellStyle name="표준 2 11 27 18" xfId="24419" xr:uid="{00000000-0005-0000-0000-0000270F0000}"/>
    <cellStyle name="표준 2 11 27 19" xfId="25899" xr:uid="{00000000-0005-0000-0000-0000280F0000}"/>
    <cellStyle name="표준 2 11 27 2" xfId="92" xr:uid="{00000000-0005-0000-0000-0000290F0000}"/>
    <cellStyle name="표준 2 11 27 2 10" xfId="14796" xr:uid="{00000000-0005-0000-0000-00002A0F0000}"/>
    <cellStyle name="표준 2 11 27 2 11" xfId="16276" xr:uid="{00000000-0005-0000-0000-00002B0F0000}"/>
    <cellStyle name="표준 2 11 27 2 12" xfId="17756" xr:uid="{00000000-0005-0000-0000-00002C0F0000}"/>
    <cellStyle name="표준 2 11 27 2 13" xfId="19236" xr:uid="{00000000-0005-0000-0000-00002D0F0000}"/>
    <cellStyle name="표준 2 11 27 2 14" xfId="20716" xr:uid="{00000000-0005-0000-0000-00002E0F0000}"/>
    <cellStyle name="표준 2 11 27 2 15" xfId="22196" xr:uid="{00000000-0005-0000-0000-00002F0F0000}"/>
    <cellStyle name="표준 2 11 27 2 16" xfId="23676" xr:uid="{00000000-0005-0000-0000-0000300F0000}"/>
    <cellStyle name="표준 2 11 27 2 17" xfId="25156" xr:uid="{00000000-0005-0000-0000-0000310F0000}"/>
    <cellStyle name="표준 2 11 27 2 18" xfId="26636" xr:uid="{00000000-0005-0000-0000-0000320F0000}"/>
    <cellStyle name="표준 2 11 27 2 19" xfId="28116" xr:uid="{00000000-0005-0000-0000-0000330F0000}"/>
    <cellStyle name="표준 2 11 27 2 2" xfId="2955" xr:uid="{00000000-0005-0000-0000-0000340F0000}"/>
    <cellStyle name="표준 2 11 27 2 20" xfId="29596" xr:uid="{00000000-0005-0000-0000-0000350F0000}"/>
    <cellStyle name="표준 2 11 27 2 21" xfId="31076" xr:uid="{00000000-0005-0000-0000-0000360F0000}"/>
    <cellStyle name="표준 2 11 27 2 22" xfId="32556" xr:uid="{00000000-0005-0000-0000-0000370F0000}"/>
    <cellStyle name="표준 2 11 27 2 23" xfId="34036" xr:uid="{00000000-0005-0000-0000-0000380F0000}"/>
    <cellStyle name="표준 2 11 27 2 24" xfId="35516" xr:uid="{00000000-0005-0000-0000-0000390F0000}"/>
    <cellStyle name="표준 2 11 27 2 25" xfId="36996" xr:uid="{00000000-0005-0000-0000-00003A0F0000}"/>
    <cellStyle name="표준 2 11 27 2 26" xfId="38476" xr:uid="{00000000-0005-0000-0000-00003B0F0000}"/>
    <cellStyle name="표준 2 11 27 2 27" xfId="39956" xr:uid="{00000000-0005-0000-0000-00003C0F0000}"/>
    <cellStyle name="표준 2 11 27 2 28" xfId="41436" xr:uid="{00000000-0005-0000-0000-00003D0F0000}"/>
    <cellStyle name="표준 2 11 27 2 29" xfId="42916" xr:uid="{00000000-0005-0000-0000-00003E0F0000}"/>
    <cellStyle name="표준 2 11 27 2 3" xfId="4436" xr:uid="{00000000-0005-0000-0000-00003F0F0000}"/>
    <cellStyle name="표준 2 11 27 2 30" xfId="44396" xr:uid="{00000000-0005-0000-0000-0000400F0000}"/>
    <cellStyle name="표준 2 11 27 2 31" xfId="45876" xr:uid="{00000000-0005-0000-0000-0000410F0000}"/>
    <cellStyle name="표준 2 11 27 2 32" xfId="47357" xr:uid="{00000000-0005-0000-0000-0000420F0000}"/>
    <cellStyle name="표준 2 11 27 2 33" xfId="48837" xr:uid="{00000000-0005-0000-0000-0000430F0000}"/>
    <cellStyle name="표준 2 11 27 2 34" xfId="50317" xr:uid="{00000000-0005-0000-0000-0000440F0000}"/>
    <cellStyle name="표준 2 11 27 2 35" xfId="51797" xr:uid="{00000000-0005-0000-0000-0000450F0000}"/>
    <cellStyle name="표준 2 11 27 2 36" xfId="53277" xr:uid="{00000000-0005-0000-0000-0000460F0000}"/>
    <cellStyle name="표준 2 11 27 2 37" xfId="54757" xr:uid="{00000000-0005-0000-0000-0000470F0000}"/>
    <cellStyle name="표준 2 11 27 2 38" xfId="56237" xr:uid="{00000000-0005-0000-0000-0000480F0000}"/>
    <cellStyle name="표준 2 11 27 2 39" xfId="57717" xr:uid="{00000000-0005-0000-0000-0000490F0000}"/>
    <cellStyle name="표준 2 11 27 2 4" xfId="5916" xr:uid="{00000000-0005-0000-0000-00004A0F0000}"/>
    <cellStyle name="표준 2 11 27 2 40" xfId="59197" xr:uid="{00000000-0005-0000-0000-00004B0F0000}"/>
    <cellStyle name="표준 2 11 27 2 41" xfId="60677" xr:uid="{00000000-0005-0000-0000-00004C0F0000}"/>
    <cellStyle name="표준 2 11 27 2 42" xfId="62157" xr:uid="{00000000-0005-0000-0000-00004D0F0000}"/>
    <cellStyle name="표준 2 11 27 2 5" xfId="7396" xr:uid="{00000000-0005-0000-0000-00004E0F0000}"/>
    <cellStyle name="표준 2 11 27 2 6" xfId="8876" xr:uid="{00000000-0005-0000-0000-00004F0F0000}"/>
    <cellStyle name="표준 2 11 27 2 7" xfId="10356" xr:uid="{00000000-0005-0000-0000-0000500F0000}"/>
    <cellStyle name="표준 2 11 27 2 8" xfId="11836" xr:uid="{00000000-0005-0000-0000-0000510F0000}"/>
    <cellStyle name="표준 2 11 27 2 9" xfId="13316" xr:uid="{00000000-0005-0000-0000-0000520F0000}"/>
    <cellStyle name="표준 2 11 27 20" xfId="27379" xr:uid="{00000000-0005-0000-0000-0000530F0000}"/>
    <cellStyle name="표준 2 11 27 21" xfId="28859" xr:uid="{00000000-0005-0000-0000-0000540F0000}"/>
    <cellStyle name="표준 2 11 27 22" xfId="30339" xr:uid="{00000000-0005-0000-0000-0000550F0000}"/>
    <cellStyle name="표준 2 11 27 23" xfId="31819" xr:uid="{00000000-0005-0000-0000-0000560F0000}"/>
    <cellStyle name="표준 2 11 27 24" xfId="33299" xr:uid="{00000000-0005-0000-0000-0000570F0000}"/>
    <cellStyle name="표준 2 11 27 25" xfId="34779" xr:uid="{00000000-0005-0000-0000-0000580F0000}"/>
    <cellStyle name="표준 2 11 27 26" xfId="36259" xr:uid="{00000000-0005-0000-0000-0000590F0000}"/>
    <cellStyle name="표준 2 11 27 27" xfId="37739" xr:uid="{00000000-0005-0000-0000-00005A0F0000}"/>
    <cellStyle name="표준 2 11 27 28" xfId="39219" xr:uid="{00000000-0005-0000-0000-00005B0F0000}"/>
    <cellStyle name="표준 2 11 27 29" xfId="40699" xr:uid="{00000000-0005-0000-0000-00005C0F0000}"/>
    <cellStyle name="표준 2 11 27 3" xfId="2218" xr:uid="{00000000-0005-0000-0000-00005D0F0000}"/>
    <cellStyle name="표준 2 11 27 30" xfId="42179" xr:uid="{00000000-0005-0000-0000-00005E0F0000}"/>
    <cellStyle name="표준 2 11 27 31" xfId="43659" xr:uid="{00000000-0005-0000-0000-00005F0F0000}"/>
    <cellStyle name="표준 2 11 27 32" xfId="45139" xr:uid="{00000000-0005-0000-0000-0000600F0000}"/>
    <cellStyle name="표준 2 11 27 33" xfId="46620" xr:uid="{00000000-0005-0000-0000-0000610F0000}"/>
    <cellStyle name="표준 2 11 27 34" xfId="48100" xr:uid="{00000000-0005-0000-0000-0000620F0000}"/>
    <cellStyle name="표준 2 11 27 35" xfId="49580" xr:uid="{00000000-0005-0000-0000-0000630F0000}"/>
    <cellStyle name="표준 2 11 27 36" xfId="51060" xr:uid="{00000000-0005-0000-0000-0000640F0000}"/>
    <cellStyle name="표준 2 11 27 37" xfId="52540" xr:uid="{00000000-0005-0000-0000-0000650F0000}"/>
    <cellStyle name="표준 2 11 27 38" xfId="54020" xr:uid="{00000000-0005-0000-0000-0000660F0000}"/>
    <cellStyle name="표준 2 11 27 39" xfId="55500" xr:uid="{00000000-0005-0000-0000-0000670F0000}"/>
    <cellStyle name="표준 2 11 27 4" xfId="3699" xr:uid="{00000000-0005-0000-0000-0000680F0000}"/>
    <cellStyle name="표준 2 11 27 40" xfId="56980" xr:uid="{00000000-0005-0000-0000-0000690F0000}"/>
    <cellStyle name="표준 2 11 27 41" xfId="58460" xr:uid="{00000000-0005-0000-0000-00006A0F0000}"/>
    <cellStyle name="표준 2 11 27 42" xfId="59940" xr:uid="{00000000-0005-0000-0000-00006B0F0000}"/>
    <cellStyle name="표준 2 11 27 43" xfId="61420" xr:uid="{00000000-0005-0000-0000-00006C0F0000}"/>
    <cellStyle name="표준 2 11 27 5" xfId="5179" xr:uid="{00000000-0005-0000-0000-00006D0F0000}"/>
    <cellStyle name="표준 2 11 27 6" xfId="6659" xr:uid="{00000000-0005-0000-0000-00006E0F0000}"/>
    <cellStyle name="표준 2 11 27 7" xfId="8139" xr:uid="{00000000-0005-0000-0000-00006F0F0000}"/>
    <cellStyle name="표준 2 11 27 8" xfId="9619" xr:uid="{00000000-0005-0000-0000-0000700F0000}"/>
    <cellStyle name="표준 2 11 27 9" xfId="11099" xr:uid="{00000000-0005-0000-0000-0000710F0000}"/>
    <cellStyle name="표준 2 11 28" xfId="833" xr:uid="{00000000-0005-0000-0000-0000720F0000}"/>
    <cellStyle name="표준 2 11 29" xfId="1469" xr:uid="{00000000-0005-0000-0000-0000730F0000}"/>
    <cellStyle name="표준 2 11 29 10" xfId="11981" xr:uid="{00000000-0005-0000-0000-0000740F0000}"/>
    <cellStyle name="표준 2 11 29 11" xfId="13461" xr:uid="{00000000-0005-0000-0000-0000750F0000}"/>
    <cellStyle name="표준 2 11 29 12" xfId="14941" xr:uid="{00000000-0005-0000-0000-0000760F0000}"/>
    <cellStyle name="표준 2 11 29 13" xfId="16421" xr:uid="{00000000-0005-0000-0000-0000770F0000}"/>
    <cellStyle name="표준 2 11 29 14" xfId="17901" xr:uid="{00000000-0005-0000-0000-0000780F0000}"/>
    <cellStyle name="표준 2 11 29 15" xfId="19381" xr:uid="{00000000-0005-0000-0000-0000790F0000}"/>
    <cellStyle name="표준 2 11 29 16" xfId="20861" xr:uid="{00000000-0005-0000-0000-00007A0F0000}"/>
    <cellStyle name="표준 2 11 29 17" xfId="22341" xr:uid="{00000000-0005-0000-0000-00007B0F0000}"/>
    <cellStyle name="표준 2 11 29 18" xfId="23821" xr:uid="{00000000-0005-0000-0000-00007C0F0000}"/>
    <cellStyle name="표준 2 11 29 19" xfId="25301" xr:uid="{00000000-0005-0000-0000-00007D0F0000}"/>
    <cellStyle name="표준 2 11 29 2" xfId="690" xr:uid="{00000000-0005-0000-0000-00007E0F0000}"/>
    <cellStyle name="표준 2 11 29 2 10" xfId="14198" xr:uid="{00000000-0005-0000-0000-00007F0F0000}"/>
    <cellStyle name="표준 2 11 29 2 11" xfId="15678" xr:uid="{00000000-0005-0000-0000-0000800F0000}"/>
    <cellStyle name="표준 2 11 29 2 12" xfId="17158" xr:uid="{00000000-0005-0000-0000-0000810F0000}"/>
    <cellStyle name="표준 2 11 29 2 13" xfId="18638" xr:uid="{00000000-0005-0000-0000-0000820F0000}"/>
    <cellStyle name="표준 2 11 29 2 14" xfId="20118" xr:uid="{00000000-0005-0000-0000-0000830F0000}"/>
    <cellStyle name="표준 2 11 29 2 15" xfId="21598" xr:uid="{00000000-0005-0000-0000-0000840F0000}"/>
    <cellStyle name="표준 2 11 29 2 16" xfId="23078" xr:uid="{00000000-0005-0000-0000-0000850F0000}"/>
    <cellStyle name="표준 2 11 29 2 17" xfId="24558" xr:uid="{00000000-0005-0000-0000-0000860F0000}"/>
    <cellStyle name="표준 2 11 29 2 18" xfId="26038" xr:uid="{00000000-0005-0000-0000-0000870F0000}"/>
    <cellStyle name="표준 2 11 29 2 19" xfId="27518" xr:uid="{00000000-0005-0000-0000-0000880F0000}"/>
    <cellStyle name="표준 2 11 29 2 2" xfId="2357" xr:uid="{00000000-0005-0000-0000-0000890F0000}"/>
    <cellStyle name="표준 2 11 29 2 20" xfId="28998" xr:uid="{00000000-0005-0000-0000-00008A0F0000}"/>
    <cellStyle name="표준 2 11 29 2 21" xfId="30478" xr:uid="{00000000-0005-0000-0000-00008B0F0000}"/>
    <cellStyle name="표준 2 11 29 2 22" xfId="31958" xr:uid="{00000000-0005-0000-0000-00008C0F0000}"/>
    <cellStyle name="표준 2 11 29 2 23" xfId="33438" xr:uid="{00000000-0005-0000-0000-00008D0F0000}"/>
    <cellStyle name="표준 2 11 29 2 24" xfId="34918" xr:uid="{00000000-0005-0000-0000-00008E0F0000}"/>
    <cellStyle name="표준 2 11 29 2 25" xfId="36398" xr:uid="{00000000-0005-0000-0000-00008F0F0000}"/>
    <cellStyle name="표준 2 11 29 2 26" xfId="37878" xr:uid="{00000000-0005-0000-0000-0000900F0000}"/>
    <cellStyle name="표준 2 11 29 2 27" xfId="39358" xr:uid="{00000000-0005-0000-0000-0000910F0000}"/>
    <cellStyle name="표준 2 11 29 2 28" xfId="40838" xr:uid="{00000000-0005-0000-0000-0000920F0000}"/>
    <cellStyle name="표준 2 11 29 2 29" xfId="42318" xr:uid="{00000000-0005-0000-0000-0000930F0000}"/>
    <cellStyle name="표준 2 11 29 2 3" xfId="3838" xr:uid="{00000000-0005-0000-0000-0000940F0000}"/>
    <cellStyle name="표준 2 11 29 2 30" xfId="43798" xr:uid="{00000000-0005-0000-0000-0000950F0000}"/>
    <cellStyle name="표준 2 11 29 2 31" xfId="45278" xr:uid="{00000000-0005-0000-0000-0000960F0000}"/>
    <cellStyle name="표준 2 11 29 2 32" xfId="46759" xr:uid="{00000000-0005-0000-0000-0000970F0000}"/>
    <cellStyle name="표준 2 11 29 2 33" xfId="48239" xr:uid="{00000000-0005-0000-0000-0000980F0000}"/>
    <cellStyle name="표준 2 11 29 2 34" xfId="49719" xr:uid="{00000000-0005-0000-0000-0000990F0000}"/>
    <cellStyle name="표준 2 11 29 2 35" xfId="51199" xr:uid="{00000000-0005-0000-0000-00009A0F0000}"/>
    <cellStyle name="표준 2 11 29 2 36" xfId="52679" xr:uid="{00000000-0005-0000-0000-00009B0F0000}"/>
    <cellStyle name="표준 2 11 29 2 37" xfId="54159" xr:uid="{00000000-0005-0000-0000-00009C0F0000}"/>
    <cellStyle name="표준 2 11 29 2 38" xfId="55639" xr:uid="{00000000-0005-0000-0000-00009D0F0000}"/>
    <cellStyle name="표준 2 11 29 2 39" xfId="57119" xr:uid="{00000000-0005-0000-0000-00009E0F0000}"/>
    <cellStyle name="표준 2 11 29 2 4" xfId="5318" xr:uid="{00000000-0005-0000-0000-00009F0F0000}"/>
    <cellStyle name="표준 2 11 29 2 40" xfId="58599" xr:uid="{00000000-0005-0000-0000-0000A00F0000}"/>
    <cellStyle name="표준 2 11 29 2 41" xfId="60079" xr:uid="{00000000-0005-0000-0000-0000A10F0000}"/>
    <cellStyle name="표준 2 11 29 2 42" xfId="61559" xr:uid="{00000000-0005-0000-0000-0000A20F0000}"/>
    <cellStyle name="표준 2 11 29 2 5" xfId="6798" xr:uid="{00000000-0005-0000-0000-0000A30F0000}"/>
    <cellStyle name="표준 2 11 29 2 6" xfId="8278" xr:uid="{00000000-0005-0000-0000-0000A40F0000}"/>
    <cellStyle name="표준 2 11 29 2 7" xfId="9758" xr:uid="{00000000-0005-0000-0000-0000A50F0000}"/>
    <cellStyle name="표준 2 11 29 2 8" xfId="11238" xr:uid="{00000000-0005-0000-0000-0000A60F0000}"/>
    <cellStyle name="표준 2 11 29 2 9" xfId="12718" xr:uid="{00000000-0005-0000-0000-0000A70F0000}"/>
    <cellStyle name="표준 2 11 29 20" xfId="26781" xr:uid="{00000000-0005-0000-0000-0000A80F0000}"/>
    <cellStyle name="표준 2 11 29 21" xfId="28261" xr:uid="{00000000-0005-0000-0000-0000A90F0000}"/>
    <cellStyle name="표준 2 11 29 22" xfId="29741" xr:uid="{00000000-0005-0000-0000-0000AA0F0000}"/>
    <cellStyle name="표준 2 11 29 23" xfId="31221" xr:uid="{00000000-0005-0000-0000-0000AB0F0000}"/>
    <cellStyle name="표준 2 11 29 24" xfId="32701" xr:uid="{00000000-0005-0000-0000-0000AC0F0000}"/>
    <cellStyle name="표준 2 11 29 25" xfId="34181" xr:uid="{00000000-0005-0000-0000-0000AD0F0000}"/>
    <cellStyle name="표준 2 11 29 26" xfId="35661" xr:uid="{00000000-0005-0000-0000-0000AE0F0000}"/>
    <cellStyle name="표준 2 11 29 27" xfId="37141" xr:uid="{00000000-0005-0000-0000-0000AF0F0000}"/>
    <cellStyle name="표준 2 11 29 28" xfId="38621" xr:uid="{00000000-0005-0000-0000-0000B00F0000}"/>
    <cellStyle name="표준 2 11 29 29" xfId="40101" xr:uid="{00000000-0005-0000-0000-0000B10F0000}"/>
    <cellStyle name="표준 2 11 29 3" xfId="1620" xr:uid="{00000000-0005-0000-0000-0000B20F0000}"/>
    <cellStyle name="표준 2 11 29 30" xfId="41581" xr:uid="{00000000-0005-0000-0000-0000B30F0000}"/>
    <cellStyle name="표준 2 11 29 31" xfId="43061" xr:uid="{00000000-0005-0000-0000-0000B40F0000}"/>
    <cellStyle name="표준 2 11 29 32" xfId="44541" xr:uid="{00000000-0005-0000-0000-0000B50F0000}"/>
    <cellStyle name="표준 2 11 29 33" xfId="46022" xr:uid="{00000000-0005-0000-0000-0000B60F0000}"/>
    <cellStyle name="표준 2 11 29 34" xfId="47502" xr:uid="{00000000-0005-0000-0000-0000B70F0000}"/>
    <cellStyle name="표준 2 11 29 35" xfId="48982" xr:uid="{00000000-0005-0000-0000-0000B80F0000}"/>
    <cellStyle name="표준 2 11 29 36" xfId="50462" xr:uid="{00000000-0005-0000-0000-0000B90F0000}"/>
    <cellStyle name="표준 2 11 29 37" xfId="51942" xr:uid="{00000000-0005-0000-0000-0000BA0F0000}"/>
    <cellStyle name="표준 2 11 29 38" xfId="53422" xr:uid="{00000000-0005-0000-0000-0000BB0F0000}"/>
    <cellStyle name="표준 2 11 29 39" xfId="54902" xr:uid="{00000000-0005-0000-0000-0000BC0F0000}"/>
    <cellStyle name="표준 2 11 29 4" xfId="3101" xr:uid="{00000000-0005-0000-0000-0000BD0F0000}"/>
    <cellStyle name="표준 2 11 29 40" xfId="56382" xr:uid="{00000000-0005-0000-0000-0000BE0F0000}"/>
    <cellStyle name="표준 2 11 29 41" xfId="57862" xr:uid="{00000000-0005-0000-0000-0000BF0F0000}"/>
    <cellStyle name="표준 2 11 29 42" xfId="59342" xr:uid="{00000000-0005-0000-0000-0000C00F0000}"/>
    <cellStyle name="표준 2 11 29 43" xfId="60822" xr:uid="{00000000-0005-0000-0000-0000C10F0000}"/>
    <cellStyle name="표준 2 11 29 5" xfId="4581" xr:uid="{00000000-0005-0000-0000-0000C20F0000}"/>
    <cellStyle name="표준 2 11 29 6" xfId="6061" xr:uid="{00000000-0005-0000-0000-0000C30F0000}"/>
    <cellStyle name="표준 2 11 29 7" xfId="7541" xr:uid="{00000000-0005-0000-0000-0000C40F0000}"/>
    <cellStyle name="표준 2 11 29 8" xfId="9021" xr:uid="{00000000-0005-0000-0000-0000C50F0000}"/>
    <cellStyle name="표준 2 11 29 9" xfId="10501" xr:uid="{00000000-0005-0000-0000-0000C60F0000}"/>
    <cellStyle name="표준 2 11 3" xfId="1438" xr:uid="{00000000-0005-0000-0000-0000C70F0000}"/>
    <cellStyle name="표준 2 11 3 10" xfId="12012" xr:uid="{00000000-0005-0000-0000-0000C80F0000}"/>
    <cellStyle name="표준 2 11 3 11" xfId="13492" xr:uid="{00000000-0005-0000-0000-0000C90F0000}"/>
    <cellStyle name="표준 2 11 3 12" xfId="14972" xr:uid="{00000000-0005-0000-0000-0000CA0F0000}"/>
    <cellStyle name="표준 2 11 3 13" xfId="16452" xr:uid="{00000000-0005-0000-0000-0000CB0F0000}"/>
    <cellStyle name="표준 2 11 3 14" xfId="17932" xr:uid="{00000000-0005-0000-0000-0000CC0F0000}"/>
    <cellStyle name="표준 2 11 3 15" xfId="19412" xr:uid="{00000000-0005-0000-0000-0000CD0F0000}"/>
    <cellStyle name="표준 2 11 3 16" xfId="20892" xr:uid="{00000000-0005-0000-0000-0000CE0F0000}"/>
    <cellStyle name="표준 2 11 3 17" xfId="22372" xr:uid="{00000000-0005-0000-0000-0000CF0F0000}"/>
    <cellStyle name="표준 2 11 3 18" xfId="23852" xr:uid="{00000000-0005-0000-0000-0000D00F0000}"/>
    <cellStyle name="표준 2 11 3 19" xfId="25332" xr:uid="{00000000-0005-0000-0000-0000D10F0000}"/>
    <cellStyle name="표준 2 11 3 2" xfId="659" xr:uid="{00000000-0005-0000-0000-0000D20F0000}"/>
    <cellStyle name="표준 2 11 3 2 10" xfId="14229" xr:uid="{00000000-0005-0000-0000-0000D30F0000}"/>
    <cellStyle name="표준 2 11 3 2 11" xfId="15709" xr:uid="{00000000-0005-0000-0000-0000D40F0000}"/>
    <cellStyle name="표준 2 11 3 2 12" xfId="17189" xr:uid="{00000000-0005-0000-0000-0000D50F0000}"/>
    <cellStyle name="표준 2 11 3 2 13" xfId="18669" xr:uid="{00000000-0005-0000-0000-0000D60F0000}"/>
    <cellStyle name="표준 2 11 3 2 14" xfId="20149" xr:uid="{00000000-0005-0000-0000-0000D70F0000}"/>
    <cellStyle name="표준 2 11 3 2 15" xfId="21629" xr:uid="{00000000-0005-0000-0000-0000D80F0000}"/>
    <cellStyle name="표준 2 11 3 2 16" xfId="23109" xr:uid="{00000000-0005-0000-0000-0000D90F0000}"/>
    <cellStyle name="표준 2 11 3 2 17" xfId="24589" xr:uid="{00000000-0005-0000-0000-0000DA0F0000}"/>
    <cellStyle name="표준 2 11 3 2 18" xfId="26069" xr:uid="{00000000-0005-0000-0000-0000DB0F0000}"/>
    <cellStyle name="표준 2 11 3 2 19" xfId="27549" xr:uid="{00000000-0005-0000-0000-0000DC0F0000}"/>
    <cellStyle name="표준 2 11 3 2 2" xfId="2388" xr:uid="{00000000-0005-0000-0000-0000DD0F0000}"/>
    <cellStyle name="표준 2 11 3 2 20" xfId="29029" xr:uid="{00000000-0005-0000-0000-0000DE0F0000}"/>
    <cellStyle name="표준 2 11 3 2 21" xfId="30509" xr:uid="{00000000-0005-0000-0000-0000DF0F0000}"/>
    <cellStyle name="표준 2 11 3 2 22" xfId="31989" xr:uid="{00000000-0005-0000-0000-0000E00F0000}"/>
    <cellStyle name="표준 2 11 3 2 23" xfId="33469" xr:uid="{00000000-0005-0000-0000-0000E10F0000}"/>
    <cellStyle name="표준 2 11 3 2 24" xfId="34949" xr:uid="{00000000-0005-0000-0000-0000E20F0000}"/>
    <cellStyle name="표준 2 11 3 2 25" xfId="36429" xr:uid="{00000000-0005-0000-0000-0000E30F0000}"/>
    <cellStyle name="표준 2 11 3 2 26" xfId="37909" xr:uid="{00000000-0005-0000-0000-0000E40F0000}"/>
    <cellStyle name="표준 2 11 3 2 27" xfId="39389" xr:uid="{00000000-0005-0000-0000-0000E50F0000}"/>
    <cellStyle name="표준 2 11 3 2 28" xfId="40869" xr:uid="{00000000-0005-0000-0000-0000E60F0000}"/>
    <cellStyle name="표준 2 11 3 2 29" xfId="42349" xr:uid="{00000000-0005-0000-0000-0000E70F0000}"/>
    <cellStyle name="표준 2 11 3 2 3" xfId="3869" xr:uid="{00000000-0005-0000-0000-0000E80F0000}"/>
    <cellStyle name="표준 2 11 3 2 30" xfId="43829" xr:uid="{00000000-0005-0000-0000-0000E90F0000}"/>
    <cellStyle name="표준 2 11 3 2 31" xfId="45309" xr:uid="{00000000-0005-0000-0000-0000EA0F0000}"/>
    <cellStyle name="표준 2 11 3 2 32" xfId="46790" xr:uid="{00000000-0005-0000-0000-0000EB0F0000}"/>
    <cellStyle name="표준 2 11 3 2 33" xfId="48270" xr:uid="{00000000-0005-0000-0000-0000EC0F0000}"/>
    <cellStyle name="표준 2 11 3 2 34" xfId="49750" xr:uid="{00000000-0005-0000-0000-0000ED0F0000}"/>
    <cellStyle name="표준 2 11 3 2 35" xfId="51230" xr:uid="{00000000-0005-0000-0000-0000EE0F0000}"/>
    <cellStyle name="표준 2 11 3 2 36" xfId="52710" xr:uid="{00000000-0005-0000-0000-0000EF0F0000}"/>
    <cellStyle name="표준 2 11 3 2 37" xfId="54190" xr:uid="{00000000-0005-0000-0000-0000F00F0000}"/>
    <cellStyle name="표준 2 11 3 2 38" xfId="55670" xr:uid="{00000000-0005-0000-0000-0000F10F0000}"/>
    <cellStyle name="표준 2 11 3 2 39" xfId="57150" xr:uid="{00000000-0005-0000-0000-0000F20F0000}"/>
    <cellStyle name="표준 2 11 3 2 4" xfId="5349" xr:uid="{00000000-0005-0000-0000-0000F30F0000}"/>
    <cellStyle name="표준 2 11 3 2 40" xfId="58630" xr:uid="{00000000-0005-0000-0000-0000F40F0000}"/>
    <cellStyle name="표준 2 11 3 2 41" xfId="60110" xr:uid="{00000000-0005-0000-0000-0000F50F0000}"/>
    <cellStyle name="표준 2 11 3 2 42" xfId="61590" xr:uid="{00000000-0005-0000-0000-0000F60F0000}"/>
    <cellStyle name="표준 2 11 3 2 5" xfId="6829" xr:uid="{00000000-0005-0000-0000-0000F70F0000}"/>
    <cellStyle name="표준 2 11 3 2 6" xfId="8309" xr:uid="{00000000-0005-0000-0000-0000F80F0000}"/>
    <cellStyle name="표준 2 11 3 2 7" xfId="9789" xr:uid="{00000000-0005-0000-0000-0000F90F0000}"/>
    <cellStyle name="표준 2 11 3 2 8" xfId="11269" xr:uid="{00000000-0005-0000-0000-0000FA0F0000}"/>
    <cellStyle name="표준 2 11 3 2 9" xfId="12749" xr:uid="{00000000-0005-0000-0000-0000FB0F0000}"/>
    <cellStyle name="표준 2 11 3 20" xfId="26812" xr:uid="{00000000-0005-0000-0000-0000FC0F0000}"/>
    <cellStyle name="표준 2 11 3 21" xfId="28292" xr:uid="{00000000-0005-0000-0000-0000FD0F0000}"/>
    <cellStyle name="표준 2 11 3 22" xfId="29772" xr:uid="{00000000-0005-0000-0000-0000FE0F0000}"/>
    <cellStyle name="표준 2 11 3 23" xfId="31252" xr:uid="{00000000-0005-0000-0000-0000FF0F0000}"/>
    <cellStyle name="표준 2 11 3 24" xfId="32732" xr:uid="{00000000-0005-0000-0000-000000100000}"/>
    <cellStyle name="표준 2 11 3 25" xfId="34212" xr:uid="{00000000-0005-0000-0000-000001100000}"/>
    <cellStyle name="표준 2 11 3 26" xfId="35692" xr:uid="{00000000-0005-0000-0000-000002100000}"/>
    <cellStyle name="표준 2 11 3 27" xfId="37172" xr:uid="{00000000-0005-0000-0000-000003100000}"/>
    <cellStyle name="표준 2 11 3 28" xfId="38652" xr:uid="{00000000-0005-0000-0000-000004100000}"/>
    <cellStyle name="표준 2 11 3 29" xfId="40132" xr:uid="{00000000-0005-0000-0000-000005100000}"/>
    <cellStyle name="표준 2 11 3 3" xfId="1651" xr:uid="{00000000-0005-0000-0000-000006100000}"/>
    <cellStyle name="표준 2 11 3 30" xfId="41612" xr:uid="{00000000-0005-0000-0000-000007100000}"/>
    <cellStyle name="표준 2 11 3 31" xfId="43092" xr:uid="{00000000-0005-0000-0000-000008100000}"/>
    <cellStyle name="표준 2 11 3 32" xfId="44572" xr:uid="{00000000-0005-0000-0000-000009100000}"/>
    <cellStyle name="표준 2 11 3 33" xfId="46053" xr:uid="{00000000-0005-0000-0000-00000A100000}"/>
    <cellStyle name="표준 2 11 3 34" xfId="47533" xr:uid="{00000000-0005-0000-0000-00000B100000}"/>
    <cellStyle name="표준 2 11 3 35" xfId="49013" xr:uid="{00000000-0005-0000-0000-00000C100000}"/>
    <cellStyle name="표준 2 11 3 36" xfId="50493" xr:uid="{00000000-0005-0000-0000-00000D100000}"/>
    <cellStyle name="표준 2 11 3 37" xfId="51973" xr:uid="{00000000-0005-0000-0000-00000E100000}"/>
    <cellStyle name="표준 2 11 3 38" xfId="53453" xr:uid="{00000000-0005-0000-0000-00000F100000}"/>
    <cellStyle name="표준 2 11 3 39" xfId="54933" xr:uid="{00000000-0005-0000-0000-000010100000}"/>
    <cellStyle name="표준 2 11 3 4" xfId="3132" xr:uid="{00000000-0005-0000-0000-000011100000}"/>
    <cellStyle name="표준 2 11 3 40" xfId="56413" xr:uid="{00000000-0005-0000-0000-000012100000}"/>
    <cellStyle name="표준 2 11 3 41" xfId="57893" xr:uid="{00000000-0005-0000-0000-000013100000}"/>
    <cellStyle name="표준 2 11 3 42" xfId="59373" xr:uid="{00000000-0005-0000-0000-000014100000}"/>
    <cellStyle name="표준 2 11 3 43" xfId="60853" xr:uid="{00000000-0005-0000-0000-000015100000}"/>
    <cellStyle name="표준 2 11 3 5" xfId="4612" xr:uid="{00000000-0005-0000-0000-000016100000}"/>
    <cellStyle name="표준 2 11 3 6" xfId="6092" xr:uid="{00000000-0005-0000-0000-000017100000}"/>
    <cellStyle name="표준 2 11 3 7" xfId="7572" xr:uid="{00000000-0005-0000-0000-000018100000}"/>
    <cellStyle name="표준 2 11 3 8" xfId="9052" xr:uid="{00000000-0005-0000-0000-000019100000}"/>
    <cellStyle name="표준 2 11 3 9" xfId="10532" xr:uid="{00000000-0005-0000-0000-00001A100000}"/>
    <cellStyle name="표준 2 11 4" xfId="1426" xr:uid="{00000000-0005-0000-0000-00001B100000}"/>
    <cellStyle name="표준 2 11 4 10" xfId="12024" xr:uid="{00000000-0005-0000-0000-00001C100000}"/>
    <cellStyle name="표준 2 11 4 11" xfId="13504" xr:uid="{00000000-0005-0000-0000-00001D100000}"/>
    <cellStyle name="표준 2 11 4 12" xfId="14984" xr:uid="{00000000-0005-0000-0000-00001E100000}"/>
    <cellStyle name="표준 2 11 4 13" xfId="16464" xr:uid="{00000000-0005-0000-0000-00001F100000}"/>
    <cellStyle name="표준 2 11 4 14" xfId="17944" xr:uid="{00000000-0005-0000-0000-000020100000}"/>
    <cellStyle name="표준 2 11 4 15" xfId="19424" xr:uid="{00000000-0005-0000-0000-000021100000}"/>
    <cellStyle name="표준 2 11 4 16" xfId="20904" xr:uid="{00000000-0005-0000-0000-000022100000}"/>
    <cellStyle name="표준 2 11 4 17" xfId="22384" xr:uid="{00000000-0005-0000-0000-000023100000}"/>
    <cellStyle name="표준 2 11 4 18" xfId="23864" xr:uid="{00000000-0005-0000-0000-000024100000}"/>
    <cellStyle name="표준 2 11 4 19" xfId="25344" xr:uid="{00000000-0005-0000-0000-000025100000}"/>
    <cellStyle name="표준 2 11 4 2" xfId="647" xr:uid="{00000000-0005-0000-0000-000026100000}"/>
    <cellStyle name="표준 2 11 4 2 10" xfId="14241" xr:uid="{00000000-0005-0000-0000-000027100000}"/>
    <cellStyle name="표준 2 11 4 2 11" xfId="15721" xr:uid="{00000000-0005-0000-0000-000028100000}"/>
    <cellStyle name="표준 2 11 4 2 12" xfId="17201" xr:uid="{00000000-0005-0000-0000-000029100000}"/>
    <cellStyle name="표준 2 11 4 2 13" xfId="18681" xr:uid="{00000000-0005-0000-0000-00002A100000}"/>
    <cellStyle name="표준 2 11 4 2 14" xfId="20161" xr:uid="{00000000-0005-0000-0000-00002B100000}"/>
    <cellStyle name="표준 2 11 4 2 15" xfId="21641" xr:uid="{00000000-0005-0000-0000-00002C100000}"/>
    <cellStyle name="표준 2 11 4 2 16" xfId="23121" xr:uid="{00000000-0005-0000-0000-00002D100000}"/>
    <cellStyle name="표준 2 11 4 2 17" xfId="24601" xr:uid="{00000000-0005-0000-0000-00002E100000}"/>
    <cellStyle name="표준 2 11 4 2 18" xfId="26081" xr:uid="{00000000-0005-0000-0000-00002F100000}"/>
    <cellStyle name="표준 2 11 4 2 19" xfId="27561" xr:uid="{00000000-0005-0000-0000-000030100000}"/>
    <cellStyle name="표준 2 11 4 2 2" xfId="2400" xr:uid="{00000000-0005-0000-0000-000031100000}"/>
    <cellStyle name="표준 2 11 4 2 20" xfId="29041" xr:uid="{00000000-0005-0000-0000-000032100000}"/>
    <cellStyle name="표준 2 11 4 2 21" xfId="30521" xr:uid="{00000000-0005-0000-0000-000033100000}"/>
    <cellStyle name="표준 2 11 4 2 22" xfId="32001" xr:uid="{00000000-0005-0000-0000-000034100000}"/>
    <cellStyle name="표준 2 11 4 2 23" xfId="33481" xr:uid="{00000000-0005-0000-0000-000035100000}"/>
    <cellStyle name="표준 2 11 4 2 24" xfId="34961" xr:uid="{00000000-0005-0000-0000-000036100000}"/>
    <cellStyle name="표준 2 11 4 2 25" xfId="36441" xr:uid="{00000000-0005-0000-0000-000037100000}"/>
    <cellStyle name="표준 2 11 4 2 26" xfId="37921" xr:uid="{00000000-0005-0000-0000-000038100000}"/>
    <cellStyle name="표준 2 11 4 2 27" xfId="39401" xr:uid="{00000000-0005-0000-0000-000039100000}"/>
    <cellStyle name="표준 2 11 4 2 28" xfId="40881" xr:uid="{00000000-0005-0000-0000-00003A100000}"/>
    <cellStyle name="표준 2 11 4 2 29" xfId="42361" xr:uid="{00000000-0005-0000-0000-00003B100000}"/>
    <cellStyle name="표준 2 11 4 2 3" xfId="3881" xr:uid="{00000000-0005-0000-0000-00003C100000}"/>
    <cellStyle name="표준 2 11 4 2 30" xfId="43841" xr:uid="{00000000-0005-0000-0000-00003D100000}"/>
    <cellStyle name="표준 2 11 4 2 31" xfId="45321" xr:uid="{00000000-0005-0000-0000-00003E100000}"/>
    <cellStyle name="표준 2 11 4 2 32" xfId="46802" xr:uid="{00000000-0005-0000-0000-00003F100000}"/>
    <cellStyle name="표준 2 11 4 2 33" xfId="48282" xr:uid="{00000000-0005-0000-0000-000040100000}"/>
    <cellStyle name="표준 2 11 4 2 34" xfId="49762" xr:uid="{00000000-0005-0000-0000-000041100000}"/>
    <cellStyle name="표준 2 11 4 2 35" xfId="51242" xr:uid="{00000000-0005-0000-0000-000042100000}"/>
    <cellStyle name="표준 2 11 4 2 36" xfId="52722" xr:uid="{00000000-0005-0000-0000-000043100000}"/>
    <cellStyle name="표준 2 11 4 2 37" xfId="54202" xr:uid="{00000000-0005-0000-0000-000044100000}"/>
    <cellStyle name="표준 2 11 4 2 38" xfId="55682" xr:uid="{00000000-0005-0000-0000-000045100000}"/>
    <cellStyle name="표준 2 11 4 2 39" xfId="57162" xr:uid="{00000000-0005-0000-0000-000046100000}"/>
    <cellStyle name="표준 2 11 4 2 4" xfId="5361" xr:uid="{00000000-0005-0000-0000-000047100000}"/>
    <cellStyle name="표준 2 11 4 2 40" xfId="58642" xr:uid="{00000000-0005-0000-0000-000048100000}"/>
    <cellStyle name="표준 2 11 4 2 41" xfId="60122" xr:uid="{00000000-0005-0000-0000-000049100000}"/>
    <cellStyle name="표준 2 11 4 2 42" xfId="61602" xr:uid="{00000000-0005-0000-0000-00004A100000}"/>
    <cellStyle name="표준 2 11 4 2 5" xfId="6841" xr:uid="{00000000-0005-0000-0000-00004B100000}"/>
    <cellStyle name="표준 2 11 4 2 6" xfId="8321" xr:uid="{00000000-0005-0000-0000-00004C100000}"/>
    <cellStyle name="표준 2 11 4 2 7" xfId="9801" xr:uid="{00000000-0005-0000-0000-00004D100000}"/>
    <cellStyle name="표준 2 11 4 2 8" xfId="11281" xr:uid="{00000000-0005-0000-0000-00004E100000}"/>
    <cellStyle name="표준 2 11 4 2 9" xfId="12761" xr:uid="{00000000-0005-0000-0000-00004F100000}"/>
    <cellStyle name="표준 2 11 4 20" xfId="26824" xr:uid="{00000000-0005-0000-0000-000050100000}"/>
    <cellStyle name="표준 2 11 4 21" xfId="28304" xr:uid="{00000000-0005-0000-0000-000051100000}"/>
    <cellStyle name="표준 2 11 4 22" xfId="29784" xr:uid="{00000000-0005-0000-0000-000052100000}"/>
    <cellStyle name="표준 2 11 4 23" xfId="31264" xr:uid="{00000000-0005-0000-0000-000053100000}"/>
    <cellStyle name="표준 2 11 4 24" xfId="32744" xr:uid="{00000000-0005-0000-0000-000054100000}"/>
    <cellStyle name="표준 2 11 4 25" xfId="34224" xr:uid="{00000000-0005-0000-0000-000055100000}"/>
    <cellStyle name="표준 2 11 4 26" xfId="35704" xr:uid="{00000000-0005-0000-0000-000056100000}"/>
    <cellStyle name="표준 2 11 4 27" xfId="37184" xr:uid="{00000000-0005-0000-0000-000057100000}"/>
    <cellStyle name="표준 2 11 4 28" xfId="38664" xr:uid="{00000000-0005-0000-0000-000058100000}"/>
    <cellStyle name="표준 2 11 4 29" xfId="40144" xr:uid="{00000000-0005-0000-0000-000059100000}"/>
    <cellStyle name="표준 2 11 4 3" xfId="1663" xr:uid="{00000000-0005-0000-0000-00005A100000}"/>
    <cellStyle name="표준 2 11 4 30" xfId="41624" xr:uid="{00000000-0005-0000-0000-00005B100000}"/>
    <cellStyle name="표준 2 11 4 31" xfId="43104" xr:uid="{00000000-0005-0000-0000-00005C100000}"/>
    <cellStyle name="표준 2 11 4 32" xfId="44584" xr:uid="{00000000-0005-0000-0000-00005D100000}"/>
    <cellStyle name="표준 2 11 4 33" xfId="46065" xr:uid="{00000000-0005-0000-0000-00005E100000}"/>
    <cellStyle name="표준 2 11 4 34" xfId="47545" xr:uid="{00000000-0005-0000-0000-00005F100000}"/>
    <cellStyle name="표준 2 11 4 35" xfId="49025" xr:uid="{00000000-0005-0000-0000-000060100000}"/>
    <cellStyle name="표준 2 11 4 36" xfId="50505" xr:uid="{00000000-0005-0000-0000-000061100000}"/>
    <cellStyle name="표준 2 11 4 37" xfId="51985" xr:uid="{00000000-0005-0000-0000-000062100000}"/>
    <cellStyle name="표준 2 11 4 38" xfId="53465" xr:uid="{00000000-0005-0000-0000-000063100000}"/>
    <cellStyle name="표준 2 11 4 39" xfId="54945" xr:uid="{00000000-0005-0000-0000-000064100000}"/>
    <cellStyle name="표준 2 11 4 4" xfId="3144" xr:uid="{00000000-0005-0000-0000-000065100000}"/>
    <cellStyle name="표준 2 11 4 40" xfId="56425" xr:uid="{00000000-0005-0000-0000-000066100000}"/>
    <cellStyle name="표준 2 11 4 41" xfId="57905" xr:uid="{00000000-0005-0000-0000-000067100000}"/>
    <cellStyle name="표준 2 11 4 42" xfId="59385" xr:uid="{00000000-0005-0000-0000-000068100000}"/>
    <cellStyle name="표준 2 11 4 43" xfId="60865" xr:uid="{00000000-0005-0000-0000-000069100000}"/>
    <cellStyle name="표준 2 11 4 5" xfId="4624" xr:uid="{00000000-0005-0000-0000-00006A100000}"/>
    <cellStyle name="표준 2 11 4 6" xfId="6104" xr:uid="{00000000-0005-0000-0000-00006B100000}"/>
    <cellStyle name="표준 2 11 4 7" xfId="7584" xr:uid="{00000000-0005-0000-0000-00006C100000}"/>
    <cellStyle name="표준 2 11 4 8" xfId="9064" xr:uid="{00000000-0005-0000-0000-00006D100000}"/>
    <cellStyle name="표준 2 11 4 9" xfId="10544" xr:uid="{00000000-0005-0000-0000-00006E100000}"/>
    <cellStyle name="표준 2 11 5" xfId="1413" xr:uid="{00000000-0005-0000-0000-00006F100000}"/>
    <cellStyle name="표준 2 11 5 10" xfId="12037" xr:uid="{00000000-0005-0000-0000-000070100000}"/>
    <cellStyle name="표준 2 11 5 11" xfId="13517" xr:uid="{00000000-0005-0000-0000-000071100000}"/>
    <cellStyle name="표준 2 11 5 12" xfId="14997" xr:uid="{00000000-0005-0000-0000-000072100000}"/>
    <cellStyle name="표준 2 11 5 13" xfId="16477" xr:uid="{00000000-0005-0000-0000-000073100000}"/>
    <cellStyle name="표준 2 11 5 14" xfId="17957" xr:uid="{00000000-0005-0000-0000-000074100000}"/>
    <cellStyle name="표준 2 11 5 15" xfId="19437" xr:uid="{00000000-0005-0000-0000-000075100000}"/>
    <cellStyle name="표준 2 11 5 16" xfId="20917" xr:uid="{00000000-0005-0000-0000-000076100000}"/>
    <cellStyle name="표준 2 11 5 17" xfId="22397" xr:uid="{00000000-0005-0000-0000-000077100000}"/>
    <cellStyle name="표준 2 11 5 18" xfId="23877" xr:uid="{00000000-0005-0000-0000-000078100000}"/>
    <cellStyle name="표준 2 11 5 19" xfId="25357" xr:uid="{00000000-0005-0000-0000-000079100000}"/>
    <cellStyle name="표준 2 11 5 2" xfId="634" xr:uid="{00000000-0005-0000-0000-00007A100000}"/>
    <cellStyle name="표준 2 11 5 2 10" xfId="14254" xr:uid="{00000000-0005-0000-0000-00007B100000}"/>
    <cellStyle name="표준 2 11 5 2 11" xfId="15734" xr:uid="{00000000-0005-0000-0000-00007C100000}"/>
    <cellStyle name="표준 2 11 5 2 12" xfId="17214" xr:uid="{00000000-0005-0000-0000-00007D100000}"/>
    <cellStyle name="표준 2 11 5 2 13" xfId="18694" xr:uid="{00000000-0005-0000-0000-00007E100000}"/>
    <cellStyle name="표준 2 11 5 2 14" xfId="20174" xr:uid="{00000000-0005-0000-0000-00007F100000}"/>
    <cellStyle name="표준 2 11 5 2 15" xfId="21654" xr:uid="{00000000-0005-0000-0000-000080100000}"/>
    <cellStyle name="표준 2 11 5 2 16" xfId="23134" xr:uid="{00000000-0005-0000-0000-000081100000}"/>
    <cellStyle name="표준 2 11 5 2 17" xfId="24614" xr:uid="{00000000-0005-0000-0000-000082100000}"/>
    <cellStyle name="표준 2 11 5 2 18" xfId="26094" xr:uid="{00000000-0005-0000-0000-000083100000}"/>
    <cellStyle name="표준 2 11 5 2 19" xfId="27574" xr:uid="{00000000-0005-0000-0000-000084100000}"/>
    <cellStyle name="표준 2 11 5 2 2" xfId="2413" xr:uid="{00000000-0005-0000-0000-000085100000}"/>
    <cellStyle name="표준 2 11 5 2 20" xfId="29054" xr:uid="{00000000-0005-0000-0000-000086100000}"/>
    <cellStyle name="표준 2 11 5 2 21" xfId="30534" xr:uid="{00000000-0005-0000-0000-000087100000}"/>
    <cellStyle name="표준 2 11 5 2 22" xfId="32014" xr:uid="{00000000-0005-0000-0000-000088100000}"/>
    <cellStyle name="표준 2 11 5 2 23" xfId="33494" xr:uid="{00000000-0005-0000-0000-000089100000}"/>
    <cellStyle name="표준 2 11 5 2 24" xfId="34974" xr:uid="{00000000-0005-0000-0000-00008A100000}"/>
    <cellStyle name="표준 2 11 5 2 25" xfId="36454" xr:uid="{00000000-0005-0000-0000-00008B100000}"/>
    <cellStyle name="표준 2 11 5 2 26" xfId="37934" xr:uid="{00000000-0005-0000-0000-00008C100000}"/>
    <cellStyle name="표준 2 11 5 2 27" xfId="39414" xr:uid="{00000000-0005-0000-0000-00008D100000}"/>
    <cellStyle name="표준 2 11 5 2 28" xfId="40894" xr:uid="{00000000-0005-0000-0000-00008E100000}"/>
    <cellStyle name="표준 2 11 5 2 29" xfId="42374" xr:uid="{00000000-0005-0000-0000-00008F100000}"/>
    <cellStyle name="표준 2 11 5 2 3" xfId="3894" xr:uid="{00000000-0005-0000-0000-000090100000}"/>
    <cellStyle name="표준 2 11 5 2 30" xfId="43854" xr:uid="{00000000-0005-0000-0000-000091100000}"/>
    <cellStyle name="표준 2 11 5 2 31" xfId="45334" xr:uid="{00000000-0005-0000-0000-000092100000}"/>
    <cellStyle name="표준 2 11 5 2 32" xfId="46815" xr:uid="{00000000-0005-0000-0000-000093100000}"/>
    <cellStyle name="표준 2 11 5 2 33" xfId="48295" xr:uid="{00000000-0005-0000-0000-000094100000}"/>
    <cellStyle name="표준 2 11 5 2 34" xfId="49775" xr:uid="{00000000-0005-0000-0000-000095100000}"/>
    <cellStyle name="표준 2 11 5 2 35" xfId="51255" xr:uid="{00000000-0005-0000-0000-000096100000}"/>
    <cellStyle name="표준 2 11 5 2 36" xfId="52735" xr:uid="{00000000-0005-0000-0000-000097100000}"/>
    <cellStyle name="표준 2 11 5 2 37" xfId="54215" xr:uid="{00000000-0005-0000-0000-000098100000}"/>
    <cellStyle name="표준 2 11 5 2 38" xfId="55695" xr:uid="{00000000-0005-0000-0000-000099100000}"/>
    <cellStyle name="표준 2 11 5 2 39" xfId="57175" xr:uid="{00000000-0005-0000-0000-00009A100000}"/>
    <cellStyle name="표준 2 11 5 2 4" xfId="5374" xr:uid="{00000000-0005-0000-0000-00009B100000}"/>
    <cellStyle name="표준 2 11 5 2 40" xfId="58655" xr:uid="{00000000-0005-0000-0000-00009C100000}"/>
    <cellStyle name="표준 2 11 5 2 41" xfId="60135" xr:uid="{00000000-0005-0000-0000-00009D100000}"/>
    <cellStyle name="표준 2 11 5 2 42" xfId="61615" xr:uid="{00000000-0005-0000-0000-00009E100000}"/>
    <cellStyle name="표준 2 11 5 2 5" xfId="6854" xr:uid="{00000000-0005-0000-0000-00009F100000}"/>
    <cellStyle name="표준 2 11 5 2 6" xfId="8334" xr:uid="{00000000-0005-0000-0000-0000A0100000}"/>
    <cellStyle name="표준 2 11 5 2 7" xfId="9814" xr:uid="{00000000-0005-0000-0000-0000A1100000}"/>
    <cellStyle name="표준 2 11 5 2 8" xfId="11294" xr:uid="{00000000-0005-0000-0000-0000A2100000}"/>
    <cellStyle name="표준 2 11 5 2 9" xfId="12774" xr:uid="{00000000-0005-0000-0000-0000A3100000}"/>
    <cellStyle name="표준 2 11 5 20" xfId="26837" xr:uid="{00000000-0005-0000-0000-0000A4100000}"/>
    <cellStyle name="표준 2 11 5 21" xfId="28317" xr:uid="{00000000-0005-0000-0000-0000A5100000}"/>
    <cellStyle name="표준 2 11 5 22" xfId="29797" xr:uid="{00000000-0005-0000-0000-0000A6100000}"/>
    <cellStyle name="표준 2 11 5 23" xfId="31277" xr:uid="{00000000-0005-0000-0000-0000A7100000}"/>
    <cellStyle name="표준 2 11 5 24" xfId="32757" xr:uid="{00000000-0005-0000-0000-0000A8100000}"/>
    <cellStyle name="표준 2 11 5 25" xfId="34237" xr:uid="{00000000-0005-0000-0000-0000A9100000}"/>
    <cellStyle name="표준 2 11 5 26" xfId="35717" xr:uid="{00000000-0005-0000-0000-0000AA100000}"/>
    <cellStyle name="표준 2 11 5 27" xfId="37197" xr:uid="{00000000-0005-0000-0000-0000AB100000}"/>
    <cellStyle name="표준 2 11 5 28" xfId="38677" xr:uid="{00000000-0005-0000-0000-0000AC100000}"/>
    <cellStyle name="표준 2 11 5 29" xfId="40157" xr:uid="{00000000-0005-0000-0000-0000AD100000}"/>
    <cellStyle name="표준 2 11 5 3" xfId="1676" xr:uid="{00000000-0005-0000-0000-0000AE100000}"/>
    <cellStyle name="표준 2 11 5 30" xfId="41637" xr:uid="{00000000-0005-0000-0000-0000AF100000}"/>
    <cellStyle name="표준 2 11 5 31" xfId="43117" xr:uid="{00000000-0005-0000-0000-0000B0100000}"/>
    <cellStyle name="표준 2 11 5 32" xfId="44597" xr:uid="{00000000-0005-0000-0000-0000B1100000}"/>
    <cellStyle name="표준 2 11 5 33" xfId="46078" xr:uid="{00000000-0005-0000-0000-0000B2100000}"/>
    <cellStyle name="표준 2 11 5 34" xfId="47558" xr:uid="{00000000-0005-0000-0000-0000B3100000}"/>
    <cellStyle name="표준 2 11 5 35" xfId="49038" xr:uid="{00000000-0005-0000-0000-0000B4100000}"/>
    <cellStyle name="표준 2 11 5 36" xfId="50518" xr:uid="{00000000-0005-0000-0000-0000B5100000}"/>
    <cellStyle name="표준 2 11 5 37" xfId="51998" xr:uid="{00000000-0005-0000-0000-0000B6100000}"/>
    <cellStyle name="표준 2 11 5 38" xfId="53478" xr:uid="{00000000-0005-0000-0000-0000B7100000}"/>
    <cellStyle name="표준 2 11 5 39" xfId="54958" xr:uid="{00000000-0005-0000-0000-0000B8100000}"/>
    <cellStyle name="표준 2 11 5 4" xfId="3157" xr:uid="{00000000-0005-0000-0000-0000B9100000}"/>
    <cellStyle name="표준 2 11 5 40" xfId="56438" xr:uid="{00000000-0005-0000-0000-0000BA100000}"/>
    <cellStyle name="표준 2 11 5 41" xfId="57918" xr:uid="{00000000-0005-0000-0000-0000BB100000}"/>
    <cellStyle name="표준 2 11 5 42" xfId="59398" xr:uid="{00000000-0005-0000-0000-0000BC100000}"/>
    <cellStyle name="표준 2 11 5 43" xfId="60878" xr:uid="{00000000-0005-0000-0000-0000BD100000}"/>
    <cellStyle name="표준 2 11 5 5" xfId="4637" xr:uid="{00000000-0005-0000-0000-0000BE100000}"/>
    <cellStyle name="표준 2 11 5 6" xfId="6117" xr:uid="{00000000-0005-0000-0000-0000BF100000}"/>
    <cellStyle name="표준 2 11 5 7" xfId="7597" xr:uid="{00000000-0005-0000-0000-0000C0100000}"/>
    <cellStyle name="표준 2 11 5 8" xfId="9077" xr:uid="{00000000-0005-0000-0000-0000C1100000}"/>
    <cellStyle name="표준 2 11 5 9" xfId="10557" xr:uid="{00000000-0005-0000-0000-0000C2100000}"/>
    <cellStyle name="표준 2 11 6" xfId="1399" xr:uid="{00000000-0005-0000-0000-0000C3100000}"/>
    <cellStyle name="표준 2 11 6 10" xfId="12051" xr:uid="{00000000-0005-0000-0000-0000C4100000}"/>
    <cellStyle name="표준 2 11 6 11" xfId="13531" xr:uid="{00000000-0005-0000-0000-0000C5100000}"/>
    <cellStyle name="표준 2 11 6 12" xfId="15011" xr:uid="{00000000-0005-0000-0000-0000C6100000}"/>
    <cellStyle name="표준 2 11 6 13" xfId="16491" xr:uid="{00000000-0005-0000-0000-0000C7100000}"/>
    <cellStyle name="표준 2 11 6 14" xfId="17971" xr:uid="{00000000-0005-0000-0000-0000C8100000}"/>
    <cellStyle name="표준 2 11 6 15" xfId="19451" xr:uid="{00000000-0005-0000-0000-0000C9100000}"/>
    <cellStyle name="표준 2 11 6 16" xfId="20931" xr:uid="{00000000-0005-0000-0000-0000CA100000}"/>
    <cellStyle name="표준 2 11 6 17" xfId="22411" xr:uid="{00000000-0005-0000-0000-0000CB100000}"/>
    <cellStyle name="표준 2 11 6 18" xfId="23891" xr:uid="{00000000-0005-0000-0000-0000CC100000}"/>
    <cellStyle name="표준 2 11 6 19" xfId="25371" xr:uid="{00000000-0005-0000-0000-0000CD100000}"/>
    <cellStyle name="표준 2 11 6 2" xfId="620" xr:uid="{00000000-0005-0000-0000-0000CE100000}"/>
    <cellStyle name="표준 2 11 6 2 10" xfId="14268" xr:uid="{00000000-0005-0000-0000-0000CF100000}"/>
    <cellStyle name="표준 2 11 6 2 11" xfId="15748" xr:uid="{00000000-0005-0000-0000-0000D0100000}"/>
    <cellStyle name="표준 2 11 6 2 12" xfId="17228" xr:uid="{00000000-0005-0000-0000-0000D1100000}"/>
    <cellStyle name="표준 2 11 6 2 13" xfId="18708" xr:uid="{00000000-0005-0000-0000-0000D2100000}"/>
    <cellStyle name="표준 2 11 6 2 14" xfId="20188" xr:uid="{00000000-0005-0000-0000-0000D3100000}"/>
    <cellStyle name="표준 2 11 6 2 15" xfId="21668" xr:uid="{00000000-0005-0000-0000-0000D4100000}"/>
    <cellStyle name="표준 2 11 6 2 16" xfId="23148" xr:uid="{00000000-0005-0000-0000-0000D5100000}"/>
    <cellStyle name="표준 2 11 6 2 17" xfId="24628" xr:uid="{00000000-0005-0000-0000-0000D6100000}"/>
    <cellStyle name="표준 2 11 6 2 18" xfId="26108" xr:uid="{00000000-0005-0000-0000-0000D7100000}"/>
    <cellStyle name="표준 2 11 6 2 19" xfId="27588" xr:uid="{00000000-0005-0000-0000-0000D8100000}"/>
    <cellStyle name="표준 2 11 6 2 2" xfId="2427" xr:uid="{00000000-0005-0000-0000-0000D9100000}"/>
    <cellStyle name="표준 2 11 6 2 20" xfId="29068" xr:uid="{00000000-0005-0000-0000-0000DA100000}"/>
    <cellStyle name="표준 2 11 6 2 21" xfId="30548" xr:uid="{00000000-0005-0000-0000-0000DB100000}"/>
    <cellStyle name="표준 2 11 6 2 22" xfId="32028" xr:uid="{00000000-0005-0000-0000-0000DC100000}"/>
    <cellStyle name="표준 2 11 6 2 23" xfId="33508" xr:uid="{00000000-0005-0000-0000-0000DD100000}"/>
    <cellStyle name="표준 2 11 6 2 24" xfId="34988" xr:uid="{00000000-0005-0000-0000-0000DE100000}"/>
    <cellStyle name="표준 2 11 6 2 25" xfId="36468" xr:uid="{00000000-0005-0000-0000-0000DF100000}"/>
    <cellStyle name="표준 2 11 6 2 26" xfId="37948" xr:uid="{00000000-0005-0000-0000-0000E0100000}"/>
    <cellStyle name="표준 2 11 6 2 27" xfId="39428" xr:uid="{00000000-0005-0000-0000-0000E1100000}"/>
    <cellStyle name="표준 2 11 6 2 28" xfId="40908" xr:uid="{00000000-0005-0000-0000-0000E2100000}"/>
    <cellStyle name="표준 2 11 6 2 29" xfId="42388" xr:uid="{00000000-0005-0000-0000-0000E3100000}"/>
    <cellStyle name="표준 2 11 6 2 3" xfId="3908" xr:uid="{00000000-0005-0000-0000-0000E4100000}"/>
    <cellStyle name="표준 2 11 6 2 30" xfId="43868" xr:uid="{00000000-0005-0000-0000-0000E5100000}"/>
    <cellStyle name="표준 2 11 6 2 31" xfId="45348" xr:uid="{00000000-0005-0000-0000-0000E6100000}"/>
    <cellStyle name="표준 2 11 6 2 32" xfId="46829" xr:uid="{00000000-0005-0000-0000-0000E7100000}"/>
    <cellStyle name="표준 2 11 6 2 33" xfId="48309" xr:uid="{00000000-0005-0000-0000-0000E8100000}"/>
    <cellStyle name="표준 2 11 6 2 34" xfId="49789" xr:uid="{00000000-0005-0000-0000-0000E9100000}"/>
    <cellStyle name="표준 2 11 6 2 35" xfId="51269" xr:uid="{00000000-0005-0000-0000-0000EA100000}"/>
    <cellStyle name="표준 2 11 6 2 36" xfId="52749" xr:uid="{00000000-0005-0000-0000-0000EB100000}"/>
    <cellStyle name="표준 2 11 6 2 37" xfId="54229" xr:uid="{00000000-0005-0000-0000-0000EC100000}"/>
    <cellStyle name="표준 2 11 6 2 38" xfId="55709" xr:uid="{00000000-0005-0000-0000-0000ED100000}"/>
    <cellStyle name="표준 2 11 6 2 39" xfId="57189" xr:uid="{00000000-0005-0000-0000-0000EE100000}"/>
    <cellStyle name="표준 2 11 6 2 4" xfId="5388" xr:uid="{00000000-0005-0000-0000-0000EF100000}"/>
    <cellStyle name="표준 2 11 6 2 40" xfId="58669" xr:uid="{00000000-0005-0000-0000-0000F0100000}"/>
    <cellStyle name="표준 2 11 6 2 41" xfId="60149" xr:uid="{00000000-0005-0000-0000-0000F1100000}"/>
    <cellStyle name="표준 2 11 6 2 42" xfId="61629" xr:uid="{00000000-0005-0000-0000-0000F2100000}"/>
    <cellStyle name="표준 2 11 6 2 5" xfId="6868" xr:uid="{00000000-0005-0000-0000-0000F3100000}"/>
    <cellStyle name="표준 2 11 6 2 6" xfId="8348" xr:uid="{00000000-0005-0000-0000-0000F4100000}"/>
    <cellStyle name="표준 2 11 6 2 7" xfId="9828" xr:uid="{00000000-0005-0000-0000-0000F5100000}"/>
    <cellStyle name="표준 2 11 6 2 8" xfId="11308" xr:uid="{00000000-0005-0000-0000-0000F6100000}"/>
    <cellStyle name="표준 2 11 6 2 9" xfId="12788" xr:uid="{00000000-0005-0000-0000-0000F7100000}"/>
    <cellStyle name="표준 2 11 6 20" xfId="26851" xr:uid="{00000000-0005-0000-0000-0000F8100000}"/>
    <cellStyle name="표준 2 11 6 21" xfId="28331" xr:uid="{00000000-0005-0000-0000-0000F9100000}"/>
    <cellStyle name="표준 2 11 6 22" xfId="29811" xr:uid="{00000000-0005-0000-0000-0000FA100000}"/>
    <cellStyle name="표준 2 11 6 23" xfId="31291" xr:uid="{00000000-0005-0000-0000-0000FB100000}"/>
    <cellStyle name="표준 2 11 6 24" xfId="32771" xr:uid="{00000000-0005-0000-0000-0000FC100000}"/>
    <cellStyle name="표준 2 11 6 25" xfId="34251" xr:uid="{00000000-0005-0000-0000-0000FD100000}"/>
    <cellStyle name="표준 2 11 6 26" xfId="35731" xr:uid="{00000000-0005-0000-0000-0000FE100000}"/>
    <cellStyle name="표준 2 11 6 27" xfId="37211" xr:uid="{00000000-0005-0000-0000-0000FF100000}"/>
    <cellStyle name="표준 2 11 6 28" xfId="38691" xr:uid="{00000000-0005-0000-0000-000000110000}"/>
    <cellStyle name="표준 2 11 6 29" xfId="40171" xr:uid="{00000000-0005-0000-0000-000001110000}"/>
    <cellStyle name="표준 2 11 6 3" xfId="1690" xr:uid="{00000000-0005-0000-0000-000002110000}"/>
    <cellStyle name="표준 2 11 6 30" xfId="41651" xr:uid="{00000000-0005-0000-0000-000003110000}"/>
    <cellStyle name="표준 2 11 6 31" xfId="43131" xr:uid="{00000000-0005-0000-0000-000004110000}"/>
    <cellStyle name="표준 2 11 6 32" xfId="44611" xr:uid="{00000000-0005-0000-0000-000005110000}"/>
    <cellStyle name="표준 2 11 6 33" xfId="46092" xr:uid="{00000000-0005-0000-0000-000006110000}"/>
    <cellStyle name="표준 2 11 6 34" xfId="47572" xr:uid="{00000000-0005-0000-0000-000007110000}"/>
    <cellStyle name="표준 2 11 6 35" xfId="49052" xr:uid="{00000000-0005-0000-0000-000008110000}"/>
    <cellStyle name="표준 2 11 6 36" xfId="50532" xr:uid="{00000000-0005-0000-0000-000009110000}"/>
    <cellStyle name="표준 2 11 6 37" xfId="52012" xr:uid="{00000000-0005-0000-0000-00000A110000}"/>
    <cellStyle name="표준 2 11 6 38" xfId="53492" xr:uid="{00000000-0005-0000-0000-00000B110000}"/>
    <cellStyle name="표준 2 11 6 39" xfId="54972" xr:uid="{00000000-0005-0000-0000-00000C110000}"/>
    <cellStyle name="표준 2 11 6 4" xfId="3171" xr:uid="{00000000-0005-0000-0000-00000D110000}"/>
    <cellStyle name="표준 2 11 6 40" xfId="56452" xr:uid="{00000000-0005-0000-0000-00000E110000}"/>
    <cellStyle name="표준 2 11 6 41" xfId="57932" xr:uid="{00000000-0005-0000-0000-00000F110000}"/>
    <cellStyle name="표준 2 11 6 42" xfId="59412" xr:uid="{00000000-0005-0000-0000-000010110000}"/>
    <cellStyle name="표준 2 11 6 43" xfId="60892" xr:uid="{00000000-0005-0000-0000-000011110000}"/>
    <cellStyle name="표준 2 11 6 5" xfId="4651" xr:uid="{00000000-0005-0000-0000-000012110000}"/>
    <cellStyle name="표준 2 11 6 6" xfId="6131" xr:uid="{00000000-0005-0000-0000-000013110000}"/>
    <cellStyle name="표준 2 11 6 7" xfId="7611" xr:uid="{00000000-0005-0000-0000-000014110000}"/>
    <cellStyle name="표준 2 11 6 8" xfId="9091" xr:uid="{00000000-0005-0000-0000-000015110000}"/>
    <cellStyle name="표준 2 11 6 9" xfId="10571" xr:uid="{00000000-0005-0000-0000-000016110000}"/>
    <cellStyle name="표준 2 11 7" xfId="1384" xr:uid="{00000000-0005-0000-0000-000017110000}"/>
    <cellStyle name="표준 2 11 7 10" xfId="12066" xr:uid="{00000000-0005-0000-0000-000018110000}"/>
    <cellStyle name="표준 2 11 7 11" xfId="13546" xr:uid="{00000000-0005-0000-0000-000019110000}"/>
    <cellStyle name="표준 2 11 7 12" xfId="15026" xr:uid="{00000000-0005-0000-0000-00001A110000}"/>
    <cellStyle name="표준 2 11 7 13" xfId="16506" xr:uid="{00000000-0005-0000-0000-00001B110000}"/>
    <cellStyle name="표준 2 11 7 14" xfId="17986" xr:uid="{00000000-0005-0000-0000-00001C110000}"/>
    <cellStyle name="표준 2 11 7 15" xfId="19466" xr:uid="{00000000-0005-0000-0000-00001D110000}"/>
    <cellStyle name="표준 2 11 7 16" xfId="20946" xr:uid="{00000000-0005-0000-0000-00001E110000}"/>
    <cellStyle name="표준 2 11 7 17" xfId="22426" xr:uid="{00000000-0005-0000-0000-00001F110000}"/>
    <cellStyle name="표준 2 11 7 18" xfId="23906" xr:uid="{00000000-0005-0000-0000-000020110000}"/>
    <cellStyle name="표준 2 11 7 19" xfId="25386" xr:uid="{00000000-0005-0000-0000-000021110000}"/>
    <cellStyle name="표준 2 11 7 2" xfId="605" xr:uid="{00000000-0005-0000-0000-000022110000}"/>
    <cellStyle name="표준 2 11 7 2 10" xfId="14283" xr:uid="{00000000-0005-0000-0000-000023110000}"/>
    <cellStyle name="표준 2 11 7 2 11" xfId="15763" xr:uid="{00000000-0005-0000-0000-000024110000}"/>
    <cellStyle name="표준 2 11 7 2 12" xfId="17243" xr:uid="{00000000-0005-0000-0000-000025110000}"/>
    <cellStyle name="표준 2 11 7 2 13" xfId="18723" xr:uid="{00000000-0005-0000-0000-000026110000}"/>
    <cellStyle name="표준 2 11 7 2 14" xfId="20203" xr:uid="{00000000-0005-0000-0000-000027110000}"/>
    <cellStyle name="표준 2 11 7 2 15" xfId="21683" xr:uid="{00000000-0005-0000-0000-000028110000}"/>
    <cellStyle name="표준 2 11 7 2 16" xfId="23163" xr:uid="{00000000-0005-0000-0000-000029110000}"/>
    <cellStyle name="표준 2 11 7 2 17" xfId="24643" xr:uid="{00000000-0005-0000-0000-00002A110000}"/>
    <cellStyle name="표준 2 11 7 2 18" xfId="26123" xr:uid="{00000000-0005-0000-0000-00002B110000}"/>
    <cellStyle name="표준 2 11 7 2 19" xfId="27603" xr:uid="{00000000-0005-0000-0000-00002C110000}"/>
    <cellStyle name="표준 2 11 7 2 2" xfId="2442" xr:uid="{00000000-0005-0000-0000-00002D110000}"/>
    <cellStyle name="표준 2 11 7 2 20" xfId="29083" xr:uid="{00000000-0005-0000-0000-00002E110000}"/>
    <cellStyle name="표준 2 11 7 2 21" xfId="30563" xr:uid="{00000000-0005-0000-0000-00002F110000}"/>
    <cellStyle name="표준 2 11 7 2 22" xfId="32043" xr:uid="{00000000-0005-0000-0000-000030110000}"/>
    <cellStyle name="표준 2 11 7 2 23" xfId="33523" xr:uid="{00000000-0005-0000-0000-000031110000}"/>
    <cellStyle name="표준 2 11 7 2 24" xfId="35003" xr:uid="{00000000-0005-0000-0000-000032110000}"/>
    <cellStyle name="표준 2 11 7 2 25" xfId="36483" xr:uid="{00000000-0005-0000-0000-000033110000}"/>
    <cellStyle name="표준 2 11 7 2 26" xfId="37963" xr:uid="{00000000-0005-0000-0000-000034110000}"/>
    <cellStyle name="표준 2 11 7 2 27" xfId="39443" xr:uid="{00000000-0005-0000-0000-000035110000}"/>
    <cellStyle name="표준 2 11 7 2 28" xfId="40923" xr:uid="{00000000-0005-0000-0000-000036110000}"/>
    <cellStyle name="표준 2 11 7 2 29" xfId="42403" xr:uid="{00000000-0005-0000-0000-000037110000}"/>
    <cellStyle name="표준 2 11 7 2 3" xfId="3923" xr:uid="{00000000-0005-0000-0000-000038110000}"/>
    <cellStyle name="표준 2 11 7 2 30" xfId="43883" xr:uid="{00000000-0005-0000-0000-000039110000}"/>
    <cellStyle name="표준 2 11 7 2 31" xfId="45363" xr:uid="{00000000-0005-0000-0000-00003A110000}"/>
    <cellStyle name="표준 2 11 7 2 32" xfId="46844" xr:uid="{00000000-0005-0000-0000-00003B110000}"/>
    <cellStyle name="표준 2 11 7 2 33" xfId="48324" xr:uid="{00000000-0005-0000-0000-00003C110000}"/>
    <cellStyle name="표준 2 11 7 2 34" xfId="49804" xr:uid="{00000000-0005-0000-0000-00003D110000}"/>
    <cellStyle name="표준 2 11 7 2 35" xfId="51284" xr:uid="{00000000-0005-0000-0000-00003E110000}"/>
    <cellStyle name="표준 2 11 7 2 36" xfId="52764" xr:uid="{00000000-0005-0000-0000-00003F110000}"/>
    <cellStyle name="표준 2 11 7 2 37" xfId="54244" xr:uid="{00000000-0005-0000-0000-000040110000}"/>
    <cellStyle name="표준 2 11 7 2 38" xfId="55724" xr:uid="{00000000-0005-0000-0000-000041110000}"/>
    <cellStyle name="표준 2 11 7 2 39" xfId="57204" xr:uid="{00000000-0005-0000-0000-000042110000}"/>
    <cellStyle name="표준 2 11 7 2 4" xfId="5403" xr:uid="{00000000-0005-0000-0000-000043110000}"/>
    <cellStyle name="표준 2 11 7 2 40" xfId="58684" xr:uid="{00000000-0005-0000-0000-000044110000}"/>
    <cellStyle name="표준 2 11 7 2 41" xfId="60164" xr:uid="{00000000-0005-0000-0000-000045110000}"/>
    <cellStyle name="표준 2 11 7 2 42" xfId="61644" xr:uid="{00000000-0005-0000-0000-000046110000}"/>
    <cellStyle name="표준 2 11 7 2 5" xfId="6883" xr:uid="{00000000-0005-0000-0000-000047110000}"/>
    <cellStyle name="표준 2 11 7 2 6" xfId="8363" xr:uid="{00000000-0005-0000-0000-000048110000}"/>
    <cellStyle name="표준 2 11 7 2 7" xfId="9843" xr:uid="{00000000-0005-0000-0000-000049110000}"/>
    <cellStyle name="표준 2 11 7 2 8" xfId="11323" xr:uid="{00000000-0005-0000-0000-00004A110000}"/>
    <cellStyle name="표준 2 11 7 2 9" xfId="12803" xr:uid="{00000000-0005-0000-0000-00004B110000}"/>
    <cellStyle name="표준 2 11 7 20" xfId="26866" xr:uid="{00000000-0005-0000-0000-00004C110000}"/>
    <cellStyle name="표준 2 11 7 21" xfId="28346" xr:uid="{00000000-0005-0000-0000-00004D110000}"/>
    <cellStyle name="표준 2 11 7 22" xfId="29826" xr:uid="{00000000-0005-0000-0000-00004E110000}"/>
    <cellStyle name="표준 2 11 7 23" xfId="31306" xr:uid="{00000000-0005-0000-0000-00004F110000}"/>
    <cellStyle name="표준 2 11 7 24" xfId="32786" xr:uid="{00000000-0005-0000-0000-000050110000}"/>
    <cellStyle name="표준 2 11 7 25" xfId="34266" xr:uid="{00000000-0005-0000-0000-000051110000}"/>
    <cellStyle name="표준 2 11 7 26" xfId="35746" xr:uid="{00000000-0005-0000-0000-000052110000}"/>
    <cellStyle name="표준 2 11 7 27" xfId="37226" xr:uid="{00000000-0005-0000-0000-000053110000}"/>
    <cellStyle name="표준 2 11 7 28" xfId="38706" xr:uid="{00000000-0005-0000-0000-000054110000}"/>
    <cellStyle name="표준 2 11 7 29" xfId="40186" xr:uid="{00000000-0005-0000-0000-000055110000}"/>
    <cellStyle name="표준 2 11 7 3" xfId="1705" xr:uid="{00000000-0005-0000-0000-000056110000}"/>
    <cellStyle name="표준 2 11 7 30" xfId="41666" xr:uid="{00000000-0005-0000-0000-000057110000}"/>
    <cellStyle name="표준 2 11 7 31" xfId="43146" xr:uid="{00000000-0005-0000-0000-000058110000}"/>
    <cellStyle name="표준 2 11 7 32" xfId="44626" xr:uid="{00000000-0005-0000-0000-000059110000}"/>
    <cellStyle name="표준 2 11 7 33" xfId="46107" xr:uid="{00000000-0005-0000-0000-00005A110000}"/>
    <cellStyle name="표준 2 11 7 34" xfId="47587" xr:uid="{00000000-0005-0000-0000-00005B110000}"/>
    <cellStyle name="표준 2 11 7 35" xfId="49067" xr:uid="{00000000-0005-0000-0000-00005C110000}"/>
    <cellStyle name="표준 2 11 7 36" xfId="50547" xr:uid="{00000000-0005-0000-0000-00005D110000}"/>
    <cellStyle name="표준 2 11 7 37" xfId="52027" xr:uid="{00000000-0005-0000-0000-00005E110000}"/>
    <cellStyle name="표준 2 11 7 38" xfId="53507" xr:uid="{00000000-0005-0000-0000-00005F110000}"/>
    <cellStyle name="표준 2 11 7 39" xfId="54987" xr:uid="{00000000-0005-0000-0000-000060110000}"/>
    <cellStyle name="표준 2 11 7 4" xfId="3186" xr:uid="{00000000-0005-0000-0000-000061110000}"/>
    <cellStyle name="표준 2 11 7 40" xfId="56467" xr:uid="{00000000-0005-0000-0000-000062110000}"/>
    <cellStyle name="표준 2 11 7 41" xfId="57947" xr:uid="{00000000-0005-0000-0000-000063110000}"/>
    <cellStyle name="표준 2 11 7 42" xfId="59427" xr:uid="{00000000-0005-0000-0000-000064110000}"/>
    <cellStyle name="표준 2 11 7 43" xfId="60907" xr:uid="{00000000-0005-0000-0000-000065110000}"/>
    <cellStyle name="표준 2 11 7 5" xfId="4666" xr:uid="{00000000-0005-0000-0000-000066110000}"/>
    <cellStyle name="표준 2 11 7 6" xfId="6146" xr:uid="{00000000-0005-0000-0000-000067110000}"/>
    <cellStyle name="표준 2 11 7 7" xfId="7626" xr:uid="{00000000-0005-0000-0000-000068110000}"/>
    <cellStyle name="표준 2 11 7 8" xfId="9106" xr:uid="{00000000-0005-0000-0000-000069110000}"/>
    <cellStyle name="표준 2 11 7 9" xfId="10586" xr:uid="{00000000-0005-0000-0000-00006A110000}"/>
    <cellStyle name="표준 2 11 8" xfId="1368" xr:uid="{00000000-0005-0000-0000-00006B110000}"/>
    <cellStyle name="표준 2 11 8 10" xfId="12082" xr:uid="{00000000-0005-0000-0000-00006C110000}"/>
    <cellStyle name="표준 2 11 8 11" xfId="13562" xr:uid="{00000000-0005-0000-0000-00006D110000}"/>
    <cellStyle name="표준 2 11 8 12" xfId="15042" xr:uid="{00000000-0005-0000-0000-00006E110000}"/>
    <cellStyle name="표준 2 11 8 13" xfId="16522" xr:uid="{00000000-0005-0000-0000-00006F110000}"/>
    <cellStyle name="표준 2 11 8 14" xfId="18002" xr:uid="{00000000-0005-0000-0000-000070110000}"/>
    <cellStyle name="표준 2 11 8 15" xfId="19482" xr:uid="{00000000-0005-0000-0000-000071110000}"/>
    <cellStyle name="표준 2 11 8 16" xfId="20962" xr:uid="{00000000-0005-0000-0000-000072110000}"/>
    <cellStyle name="표준 2 11 8 17" xfId="22442" xr:uid="{00000000-0005-0000-0000-000073110000}"/>
    <cellStyle name="표준 2 11 8 18" xfId="23922" xr:uid="{00000000-0005-0000-0000-000074110000}"/>
    <cellStyle name="표준 2 11 8 19" xfId="25402" xr:uid="{00000000-0005-0000-0000-000075110000}"/>
    <cellStyle name="표준 2 11 8 2" xfId="589" xr:uid="{00000000-0005-0000-0000-000076110000}"/>
    <cellStyle name="표준 2 11 8 2 10" xfId="14299" xr:uid="{00000000-0005-0000-0000-000077110000}"/>
    <cellStyle name="표준 2 11 8 2 11" xfId="15779" xr:uid="{00000000-0005-0000-0000-000078110000}"/>
    <cellStyle name="표준 2 11 8 2 12" xfId="17259" xr:uid="{00000000-0005-0000-0000-000079110000}"/>
    <cellStyle name="표준 2 11 8 2 13" xfId="18739" xr:uid="{00000000-0005-0000-0000-00007A110000}"/>
    <cellStyle name="표준 2 11 8 2 14" xfId="20219" xr:uid="{00000000-0005-0000-0000-00007B110000}"/>
    <cellStyle name="표준 2 11 8 2 15" xfId="21699" xr:uid="{00000000-0005-0000-0000-00007C110000}"/>
    <cellStyle name="표준 2 11 8 2 16" xfId="23179" xr:uid="{00000000-0005-0000-0000-00007D110000}"/>
    <cellStyle name="표준 2 11 8 2 17" xfId="24659" xr:uid="{00000000-0005-0000-0000-00007E110000}"/>
    <cellStyle name="표준 2 11 8 2 18" xfId="26139" xr:uid="{00000000-0005-0000-0000-00007F110000}"/>
    <cellStyle name="표준 2 11 8 2 19" xfId="27619" xr:uid="{00000000-0005-0000-0000-000080110000}"/>
    <cellStyle name="표준 2 11 8 2 2" xfId="2458" xr:uid="{00000000-0005-0000-0000-000081110000}"/>
    <cellStyle name="표준 2 11 8 2 20" xfId="29099" xr:uid="{00000000-0005-0000-0000-000082110000}"/>
    <cellStyle name="표준 2 11 8 2 21" xfId="30579" xr:uid="{00000000-0005-0000-0000-000083110000}"/>
    <cellStyle name="표준 2 11 8 2 22" xfId="32059" xr:uid="{00000000-0005-0000-0000-000084110000}"/>
    <cellStyle name="표준 2 11 8 2 23" xfId="33539" xr:uid="{00000000-0005-0000-0000-000085110000}"/>
    <cellStyle name="표준 2 11 8 2 24" xfId="35019" xr:uid="{00000000-0005-0000-0000-000086110000}"/>
    <cellStyle name="표준 2 11 8 2 25" xfId="36499" xr:uid="{00000000-0005-0000-0000-000087110000}"/>
    <cellStyle name="표준 2 11 8 2 26" xfId="37979" xr:uid="{00000000-0005-0000-0000-000088110000}"/>
    <cellStyle name="표준 2 11 8 2 27" xfId="39459" xr:uid="{00000000-0005-0000-0000-000089110000}"/>
    <cellStyle name="표준 2 11 8 2 28" xfId="40939" xr:uid="{00000000-0005-0000-0000-00008A110000}"/>
    <cellStyle name="표준 2 11 8 2 29" xfId="42419" xr:uid="{00000000-0005-0000-0000-00008B110000}"/>
    <cellStyle name="표준 2 11 8 2 3" xfId="3939" xr:uid="{00000000-0005-0000-0000-00008C110000}"/>
    <cellStyle name="표준 2 11 8 2 30" xfId="43899" xr:uid="{00000000-0005-0000-0000-00008D110000}"/>
    <cellStyle name="표준 2 11 8 2 31" xfId="45379" xr:uid="{00000000-0005-0000-0000-00008E110000}"/>
    <cellStyle name="표준 2 11 8 2 32" xfId="46860" xr:uid="{00000000-0005-0000-0000-00008F110000}"/>
    <cellStyle name="표준 2 11 8 2 33" xfId="48340" xr:uid="{00000000-0005-0000-0000-000090110000}"/>
    <cellStyle name="표준 2 11 8 2 34" xfId="49820" xr:uid="{00000000-0005-0000-0000-000091110000}"/>
    <cellStyle name="표준 2 11 8 2 35" xfId="51300" xr:uid="{00000000-0005-0000-0000-000092110000}"/>
    <cellStyle name="표준 2 11 8 2 36" xfId="52780" xr:uid="{00000000-0005-0000-0000-000093110000}"/>
    <cellStyle name="표준 2 11 8 2 37" xfId="54260" xr:uid="{00000000-0005-0000-0000-000094110000}"/>
    <cellStyle name="표준 2 11 8 2 38" xfId="55740" xr:uid="{00000000-0005-0000-0000-000095110000}"/>
    <cellStyle name="표준 2 11 8 2 39" xfId="57220" xr:uid="{00000000-0005-0000-0000-000096110000}"/>
    <cellStyle name="표준 2 11 8 2 4" xfId="5419" xr:uid="{00000000-0005-0000-0000-000097110000}"/>
    <cellStyle name="표준 2 11 8 2 40" xfId="58700" xr:uid="{00000000-0005-0000-0000-000098110000}"/>
    <cellStyle name="표준 2 11 8 2 41" xfId="60180" xr:uid="{00000000-0005-0000-0000-000099110000}"/>
    <cellStyle name="표준 2 11 8 2 42" xfId="61660" xr:uid="{00000000-0005-0000-0000-00009A110000}"/>
    <cellStyle name="표준 2 11 8 2 5" xfId="6899" xr:uid="{00000000-0005-0000-0000-00009B110000}"/>
    <cellStyle name="표준 2 11 8 2 6" xfId="8379" xr:uid="{00000000-0005-0000-0000-00009C110000}"/>
    <cellStyle name="표준 2 11 8 2 7" xfId="9859" xr:uid="{00000000-0005-0000-0000-00009D110000}"/>
    <cellStyle name="표준 2 11 8 2 8" xfId="11339" xr:uid="{00000000-0005-0000-0000-00009E110000}"/>
    <cellStyle name="표준 2 11 8 2 9" xfId="12819" xr:uid="{00000000-0005-0000-0000-00009F110000}"/>
    <cellStyle name="표준 2 11 8 20" xfId="26882" xr:uid="{00000000-0005-0000-0000-0000A0110000}"/>
    <cellStyle name="표준 2 11 8 21" xfId="28362" xr:uid="{00000000-0005-0000-0000-0000A1110000}"/>
    <cellStyle name="표준 2 11 8 22" xfId="29842" xr:uid="{00000000-0005-0000-0000-0000A2110000}"/>
    <cellStyle name="표준 2 11 8 23" xfId="31322" xr:uid="{00000000-0005-0000-0000-0000A3110000}"/>
    <cellStyle name="표준 2 11 8 24" xfId="32802" xr:uid="{00000000-0005-0000-0000-0000A4110000}"/>
    <cellStyle name="표준 2 11 8 25" xfId="34282" xr:uid="{00000000-0005-0000-0000-0000A5110000}"/>
    <cellStyle name="표준 2 11 8 26" xfId="35762" xr:uid="{00000000-0005-0000-0000-0000A6110000}"/>
    <cellStyle name="표준 2 11 8 27" xfId="37242" xr:uid="{00000000-0005-0000-0000-0000A7110000}"/>
    <cellStyle name="표준 2 11 8 28" xfId="38722" xr:uid="{00000000-0005-0000-0000-0000A8110000}"/>
    <cellStyle name="표준 2 11 8 29" xfId="40202" xr:uid="{00000000-0005-0000-0000-0000A9110000}"/>
    <cellStyle name="표준 2 11 8 3" xfId="1721" xr:uid="{00000000-0005-0000-0000-0000AA110000}"/>
    <cellStyle name="표준 2 11 8 30" xfId="41682" xr:uid="{00000000-0005-0000-0000-0000AB110000}"/>
    <cellStyle name="표준 2 11 8 31" xfId="43162" xr:uid="{00000000-0005-0000-0000-0000AC110000}"/>
    <cellStyle name="표준 2 11 8 32" xfId="44642" xr:uid="{00000000-0005-0000-0000-0000AD110000}"/>
    <cellStyle name="표준 2 11 8 33" xfId="46123" xr:uid="{00000000-0005-0000-0000-0000AE110000}"/>
    <cellStyle name="표준 2 11 8 34" xfId="47603" xr:uid="{00000000-0005-0000-0000-0000AF110000}"/>
    <cellStyle name="표준 2 11 8 35" xfId="49083" xr:uid="{00000000-0005-0000-0000-0000B0110000}"/>
    <cellStyle name="표준 2 11 8 36" xfId="50563" xr:uid="{00000000-0005-0000-0000-0000B1110000}"/>
    <cellStyle name="표준 2 11 8 37" xfId="52043" xr:uid="{00000000-0005-0000-0000-0000B2110000}"/>
    <cellStyle name="표준 2 11 8 38" xfId="53523" xr:uid="{00000000-0005-0000-0000-0000B3110000}"/>
    <cellStyle name="표준 2 11 8 39" xfId="55003" xr:uid="{00000000-0005-0000-0000-0000B4110000}"/>
    <cellStyle name="표준 2 11 8 4" xfId="3202" xr:uid="{00000000-0005-0000-0000-0000B5110000}"/>
    <cellStyle name="표준 2 11 8 40" xfId="56483" xr:uid="{00000000-0005-0000-0000-0000B6110000}"/>
    <cellStyle name="표준 2 11 8 41" xfId="57963" xr:uid="{00000000-0005-0000-0000-0000B7110000}"/>
    <cellStyle name="표준 2 11 8 42" xfId="59443" xr:uid="{00000000-0005-0000-0000-0000B8110000}"/>
    <cellStyle name="표준 2 11 8 43" xfId="60923" xr:uid="{00000000-0005-0000-0000-0000B9110000}"/>
    <cellStyle name="표준 2 11 8 5" xfId="4682" xr:uid="{00000000-0005-0000-0000-0000BA110000}"/>
    <cellStyle name="표준 2 11 8 6" xfId="6162" xr:uid="{00000000-0005-0000-0000-0000BB110000}"/>
    <cellStyle name="표준 2 11 8 7" xfId="7642" xr:uid="{00000000-0005-0000-0000-0000BC110000}"/>
    <cellStyle name="표준 2 11 8 8" xfId="9122" xr:uid="{00000000-0005-0000-0000-0000BD110000}"/>
    <cellStyle name="표준 2 11 8 9" xfId="10602" xr:uid="{00000000-0005-0000-0000-0000BE110000}"/>
    <cellStyle name="표준 2 11 9" xfId="1351" xr:uid="{00000000-0005-0000-0000-0000BF110000}"/>
    <cellStyle name="표준 2 11 9 10" xfId="12099" xr:uid="{00000000-0005-0000-0000-0000C0110000}"/>
    <cellStyle name="표준 2 11 9 11" xfId="13579" xr:uid="{00000000-0005-0000-0000-0000C1110000}"/>
    <cellStyle name="표준 2 11 9 12" xfId="15059" xr:uid="{00000000-0005-0000-0000-0000C2110000}"/>
    <cellStyle name="표준 2 11 9 13" xfId="16539" xr:uid="{00000000-0005-0000-0000-0000C3110000}"/>
    <cellStyle name="표준 2 11 9 14" xfId="18019" xr:uid="{00000000-0005-0000-0000-0000C4110000}"/>
    <cellStyle name="표준 2 11 9 15" xfId="19499" xr:uid="{00000000-0005-0000-0000-0000C5110000}"/>
    <cellStyle name="표준 2 11 9 16" xfId="20979" xr:uid="{00000000-0005-0000-0000-0000C6110000}"/>
    <cellStyle name="표준 2 11 9 17" xfId="22459" xr:uid="{00000000-0005-0000-0000-0000C7110000}"/>
    <cellStyle name="표준 2 11 9 18" xfId="23939" xr:uid="{00000000-0005-0000-0000-0000C8110000}"/>
    <cellStyle name="표준 2 11 9 19" xfId="25419" xr:uid="{00000000-0005-0000-0000-0000C9110000}"/>
    <cellStyle name="표준 2 11 9 2" xfId="572" xr:uid="{00000000-0005-0000-0000-0000CA110000}"/>
    <cellStyle name="표준 2 11 9 2 10" xfId="14316" xr:uid="{00000000-0005-0000-0000-0000CB110000}"/>
    <cellStyle name="표준 2 11 9 2 11" xfId="15796" xr:uid="{00000000-0005-0000-0000-0000CC110000}"/>
    <cellStyle name="표준 2 11 9 2 12" xfId="17276" xr:uid="{00000000-0005-0000-0000-0000CD110000}"/>
    <cellStyle name="표준 2 11 9 2 13" xfId="18756" xr:uid="{00000000-0005-0000-0000-0000CE110000}"/>
    <cellStyle name="표준 2 11 9 2 14" xfId="20236" xr:uid="{00000000-0005-0000-0000-0000CF110000}"/>
    <cellStyle name="표준 2 11 9 2 15" xfId="21716" xr:uid="{00000000-0005-0000-0000-0000D0110000}"/>
    <cellStyle name="표준 2 11 9 2 16" xfId="23196" xr:uid="{00000000-0005-0000-0000-0000D1110000}"/>
    <cellStyle name="표준 2 11 9 2 17" xfId="24676" xr:uid="{00000000-0005-0000-0000-0000D2110000}"/>
    <cellStyle name="표준 2 11 9 2 18" xfId="26156" xr:uid="{00000000-0005-0000-0000-0000D3110000}"/>
    <cellStyle name="표준 2 11 9 2 19" xfId="27636" xr:uid="{00000000-0005-0000-0000-0000D4110000}"/>
    <cellStyle name="표준 2 11 9 2 2" xfId="2475" xr:uid="{00000000-0005-0000-0000-0000D5110000}"/>
    <cellStyle name="표준 2 11 9 2 20" xfId="29116" xr:uid="{00000000-0005-0000-0000-0000D6110000}"/>
    <cellStyle name="표준 2 11 9 2 21" xfId="30596" xr:uid="{00000000-0005-0000-0000-0000D7110000}"/>
    <cellStyle name="표준 2 11 9 2 22" xfId="32076" xr:uid="{00000000-0005-0000-0000-0000D8110000}"/>
    <cellStyle name="표준 2 11 9 2 23" xfId="33556" xr:uid="{00000000-0005-0000-0000-0000D9110000}"/>
    <cellStyle name="표준 2 11 9 2 24" xfId="35036" xr:uid="{00000000-0005-0000-0000-0000DA110000}"/>
    <cellStyle name="표준 2 11 9 2 25" xfId="36516" xr:uid="{00000000-0005-0000-0000-0000DB110000}"/>
    <cellStyle name="표준 2 11 9 2 26" xfId="37996" xr:uid="{00000000-0005-0000-0000-0000DC110000}"/>
    <cellStyle name="표준 2 11 9 2 27" xfId="39476" xr:uid="{00000000-0005-0000-0000-0000DD110000}"/>
    <cellStyle name="표준 2 11 9 2 28" xfId="40956" xr:uid="{00000000-0005-0000-0000-0000DE110000}"/>
    <cellStyle name="표준 2 11 9 2 29" xfId="42436" xr:uid="{00000000-0005-0000-0000-0000DF110000}"/>
    <cellStyle name="표준 2 11 9 2 3" xfId="3956" xr:uid="{00000000-0005-0000-0000-0000E0110000}"/>
    <cellStyle name="표준 2 11 9 2 30" xfId="43916" xr:uid="{00000000-0005-0000-0000-0000E1110000}"/>
    <cellStyle name="표준 2 11 9 2 31" xfId="45396" xr:uid="{00000000-0005-0000-0000-0000E2110000}"/>
    <cellStyle name="표준 2 11 9 2 32" xfId="46877" xr:uid="{00000000-0005-0000-0000-0000E3110000}"/>
    <cellStyle name="표준 2 11 9 2 33" xfId="48357" xr:uid="{00000000-0005-0000-0000-0000E4110000}"/>
    <cellStyle name="표준 2 11 9 2 34" xfId="49837" xr:uid="{00000000-0005-0000-0000-0000E5110000}"/>
    <cellStyle name="표준 2 11 9 2 35" xfId="51317" xr:uid="{00000000-0005-0000-0000-0000E6110000}"/>
    <cellStyle name="표준 2 11 9 2 36" xfId="52797" xr:uid="{00000000-0005-0000-0000-0000E7110000}"/>
    <cellStyle name="표준 2 11 9 2 37" xfId="54277" xr:uid="{00000000-0005-0000-0000-0000E8110000}"/>
    <cellStyle name="표준 2 11 9 2 38" xfId="55757" xr:uid="{00000000-0005-0000-0000-0000E9110000}"/>
    <cellStyle name="표준 2 11 9 2 39" xfId="57237" xr:uid="{00000000-0005-0000-0000-0000EA110000}"/>
    <cellStyle name="표준 2 11 9 2 4" xfId="5436" xr:uid="{00000000-0005-0000-0000-0000EB110000}"/>
    <cellStyle name="표준 2 11 9 2 40" xfId="58717" xr:uid="{00000000-0005-0000-0000-0000EC110000}"/>
    <cellStyle name="표준 2 11 9 2 41" xfId="60197" xr:uid="{00000000-0005-0000-0000-0000ED110000}"/>
    <cellStyle name="표준 2 11 9 2 42" xfId="61677" xr:uid="{00000000-0005-0000-0000-0000EE110000}"/>
    <cellStyle name="표준 2 11 9 2 5" xfId="6916" xr:uid="{00000000-0005-0000-0000-0000EF110000}"/>
    <cellStyle name="표준 2 11 9 2 6" xfId="8396" xr:uid="{00000000-0005-0000-0000-0000F0110000}"/>
    <cellStyle name="표준 2 11 9 2 7" xfId="9876" xr:uid="{00000000-0005-0000-0000-0000F1110000}"/>
    <cellStyle name="표준 2 11 9 2 8" xfId="11356" xr:uid="{00000000-0005-0000-0000-0000F2110000}"/>
    <cellStyle name="표준 2 11 9 2 9" xfId="12836" xr:uid="{00000000-0005-0000-0000-0000F3110000}"/>
    <cellStyle name="표준 2 11 9 20" xfId="26899" xr:uid="{00000000-0005-0000-0000-0000F4110000}"/>
    <cellStyle name="표준 2 11 9 21" xfId="28379" xr:uid="{00000000-0005-0000-0000-0000F5110000}"/>
    <cellStyle name="표준 2 11 9 22" xfId="29859" xr:uid="{00000000-0005-0000-0000-0000F6110000}"/>
    <cellStyle name="표준 2 11 9 23" xfId="31339" xr:uid="{00000000-0005-0000-0000-0000F7110000}"/>
    <cellStyle name="표준 2 11 9 24" xfId="32819" xr:uid="{00000000-0005-0000-0000-0000F8110000}"/>
    <cellStyle name="표준 2 11 9 25" xfId="34299" xr:uid="{00000000-0005-0000-0000-0000F9110000}"/>
    <cellStyle name="표준 2 11 9 26" xfId="35779" xr:uid="{00000000-0005-0000-0000-0000FA110000}"/>
    <cellStyle name="표준 2 11 9 27" xfId="37259" xr:uid="{00000000-0005-0000-0000-0000FB110000}"/>
    <cellStyle name="표준 2 11 9 28" xfId="38739" xr:uid="{00000000-0005-0000-0000-0000FC110000}"/>
    <cellStyle name="표준 2 11 9 29" xfId="40219" xr:uid="{00000000-0005-0000-0000-0000FD110000}"/>
    <cellStyle name="표준 2 11 9 3" xfId="1738" xr:uid="{00000000-0005-0000-0000-0000FE110000}"/>
    <cellStyle name="표준 2 11 9 30" xfId="41699" xr:uid="{00000000-0005-0000-0000-0000FF110000}"/>
    <cellStyle name="표준 2 11 9 31" xfId="43179" xr:uid="{00000000-0005-0000-0000-000000120000}"/>
    <cellStyle name="표준 2 11 9 32" xfId="44659" xr:uid="{00000000-0005-0000-0000-000001120000}"/>
    <cellStyle name="표준 2 11 9 33" xfId="46140" xr:uid="{00000000-0005-0000-0000-000002120000}"/>
    <cellStyle name="표준 2 11 9 34" xfId="47620" xr:uid="{00000000-0005-0000-0000-000003120000}"/>
    <cellStyle name="표준 2 11 9 35" xfId="49100" xr:uid="{00000000-0005-0000-0000-000004120000}"/>
    <cellStyle name="표준 2 11 9 36" xfId="50580" xr:uid="{00000000-0005-0000-0000-000005120000}"/>
    <cellStyle name="표준 2 11 9 37" xfId="52060" xr:uid="{00000000-0005-0000-0000-000006120000}"/>
    <cellStyle name="표준 2 11 9 38" xfId="53540" xr:uid="{00000000-0005-0000-0000-000007120000}"/>
    <cellStyle name="표준 2 11 9 39" xfId="55020" xr:uid="{00000000-0005-0000-0000-000008120000}"/>
    <cellStyle name="표준 2 11 9 4" xfId="3219" xr:uid="{00000000-0005-0000-0000-000009120000}"/>
    <cellStyle name="표준 2 11 9 40" xfId="56500" xr:uid="{00000000-0005-0000-0000-00000A120000}"/>
    <cellStyle name="표준 2 11 9 41" xfId="57980" xr:uid="{00000000-0005-0000-0000-00000B120000}"/>
    <cellStyle name="표준 2 11 9 42" xfId="59460" xr:uid="{00000000-0005-0000-0000-00000C120000}"/>
    <cellStyle name="표준 2 11 9 43" xfId="60940" xr:uid="{00000000-0005-0000-0000-00000D120000}"/>
    <cellStyle name="표준 2 11 9 5" xfId="4699" xr:uid="{00000000-0005-0000-0000-00000E120000}"/>
    <cellStyle name="표준 2 11 9 6" xfId="6179" xr:uid="{00000000-0005-0000-0000-00000F120000}"/>
    <cellStyle name="표준 2 11 9 7" xfId="7659" xr:uid="{00000000-0005-0000-0000-000010120000}"/>
    <cellStyle name="표준 2 11 9 8" xfId="9139" xr:uid="{00000000-0005-0000-0000-000011120000}"/>
    <cellStyle name="표준 2 11 9 9" xfId="10619" xr:uid="{00000000-0005-0000-0000-000012120000}"/>
    <cellStyle name="표준 2 12" xfId="1551" xr:uid="{00000000-0005-0000-0000-000013120000}"/>
    <cellStyle name="표준 2 12 10" xfId="1313" xr:uid="{00000000-0005-0000-0000-000014120000}"/>
    <cellStyle name="표준 2 12 10 10" xfId="12137" xr:uid="{00000000-0005-0000-0000-000015120000}"/>
    <cellStyle name="표준 2 12 10 11" xfId="13617" xr:uid="{00000000-0005-0000-0000-000016120000}"/>
    <cellStyle name="표준 2 12 10 12" xfId="15097" xr:uid="{00000000-0005-0000-0000-000017120000}"/>
    <cellStyle name="표준 2 12 10 13" xfId="16577" xr:uid="{00000000-0005-0000-0000-000018120000}"/>
    <cellStyle name="표준 2 12 10 14" xfId="18057" xr:uid="{00000000-0005-0000-0000-000019120000}"/>
    <cellStyle name="표준 2 12 10 15" xfId="19537" xr:uid="{00000000-0005-0000-0000-00001A120000}"/>
    <cellStyle name="표준 2 12 10 16" xfId="21017" xr:uid="{00000000-0005-0000-0000-00001B120000}"/>
    <cellStyle name="표준 2 12 10 17" xfId="22497" xr:uid="{00000000-0005-0000-0000-00001C120000}"/>
    <cellStyle name="표준 2 12 10 18" xfId="23977" xr:uid="{00000000-0005-0000-0000-00001D120000}"/>
    <cellStyle name="표준 2 12 10 19" xfId="25457" xr:uid="{00000000-0005-0000-0000-00001E120000}"/>
    <cellStyle name="표준 2 12 10 2" xfId="534" xr:uid="{00000000-0005-0000-0000-00001F120000}"/>
    <cellStyle name="표준 2 12 10 2 10" xfId="14354" xr:uid="{00000000-0005-0000-0000-000020120000}"/>
    <cellStyle name="표준 2 12 10 2 11" xfId="15834" xr:uid="{00000000-0005-0000-0000-000021120000}"/>
    <cellStyle name="표준 2 12 10 2 12" xfId="17314" xr:uid="{00000000-0005-0000-0000-000022120000}"/>
    <cellStyle name="표준 2 12 10 2 13" xfId="18794" xr:uid="{00000000-0005-0000-0000-000023120000}"/>
    <cellStyle name="표준 2 12 10 2 14" xfId="20274" xr:uid="{00000000-0005-0000-0000-000024120000}"/>
    <cellStyle name="표준 2 12 10 2 15" xfId="21754" xr:uid="{00000000-0005-0000-0000-000025120000}"/>
    <cellStyle name="표준 2 12 10 2 16" xfId="23234" xr:uid="{00000000-0005-0000-0000-000026120000}"/>
    <cellStyle name="표준 2 12 10 2 17" xfId="24714" xr:uid="{00000000-0005-0000-0000-000027120000}"/>
    <cellStyle name="표준 2 12 10 2 18" xfId="26194" xr:uid="{00000000-0005-0000-0000-000028120000}"/>
    <cellStyle name="표준 2 12 10 2 19" xfId="27674" xr:uid="{00000000-0005-0000-0000-000029120000}"/>
    <cellStyle name="표준 2 12 10 2 2" xfId="2513" xr:uid="{00000000-0005-0000-0000-00002A120000}"/>
    <cellStyle name="표준 2 12 10 2 20" xfId="29154" xr:uid="{00000000-0005-0000-0000-00002B120000}"/>
    <cellStyle name="표준 2 12 10 2 21" xfId="30634" xr:uid="{00000000-0005-0000-0000-00002C120000}"/>
    <cellStyle name="표준 2 12 10 2 22" xfId="32114" xr:uid="{00000000-0005-0000-0000-00002D120000}"/>
    <cellStyle name="표준 2 12 10 2 23" xfId="33594" xr:uid="{00000000-0005-0000-0000-00002E120000}"/>
    <cellStyle name="표준 2 12 10 2 24" xfId="35074" xr:uid="{00000000-0005-0000-0000-00002F120000}"/>
    <cellStyle name="표준 2 12 10 2 25" xfId="36554" xr:uid="{00000000-0005-0000-0000-000030120000}"/>
    <cellStyle name="표준 2 12 10 2 26" xfId="38034" xr:uid="{00000000-0005-0000-0000-000031120000}"/>
    <cellStyle name="표준 2 12 10 2 27" xfId="39514" xr:uid="{00000000-0005-0000-0000-000032120000}"/>
    <cellStyle name="표준 2 12 10 2 28" xfId="40994" xr:uid="{00000000-0005-0000-0000-000033120000}"/>
    <cellStyle name="표준 2 12 10 2 29" xfId="42474" xr:uid="{00000000-0005-0000-0000-000034120000}"/>
    <cellStyle name="표준 2 12 10 2 3" xfId="3994" xr:uid="{00000000-0005-0000-0000-000035120000}"/>
    <cellStyle name="표준 2 12 10 2 30" xfId="43954" xr:uid="{00000000-0005-0000-0000-000036120000}"/>
    <cellStyle name="표준 2 12 10 2 31" xfId="45434" xr:uid="{00000000-0005-0000-0000-000037120000}"/>
    <cellStyle name="표준 2 12 10 2 32" xfId="46915" xr:uid="{00000000-0005-0000-0000-000038120000}"/>
    <cellStyle name="표준 2 12 10 2 33" xfId="48395" xr:uid="{00000000-0005-0000-0000-000039120000}"/>
    <cellStyle name="표준 2 12 10 2 34" xfId="49875" xr:uid="{00000000-0005-0000-0000-00003A120000}"/>
    <cellStyle name="표준 2 12 10 2 35" xfId="51355" xr:uid="{00000000-0005-0000-0000-00003B120000}"/>
    <cellStyle name="표준 2 12 10 2 36" xfId="52835" xr:uid="{00000000-0005-0000-0000-00003C120000}"/>
    <cellStyle name="표준 2 12 10 2 37" xfId="54315" xr:uid="{00000000-0005-0000-0000-00003D120000}"/>
    <cellStyle name="표준 2 12 10 2 38" xfId="55795" xr:uid="{00000000-0005-0000-0000-00003E120000}"/>
    <cellStyle name="표준 2 12 10 2 39" xfId="57275" xr:uid="{00000000-0005-0000-0000-00003F120000}"/>
    <cellStyle name="표준 2 12 10 2 4" xfId="5474" xr:uid="{00000000-0005-0000-0000-000040120000}"/>
    <cellStyle name="표준 2 12 10 2 40" xfId="58755" xr:uid="{00000000-0005-0000-0000-000041120000}"/>
    <cellStyle name="표준 2 12 10 2 41" xfId="60235" xr:uid="{00000000-0005-0000-0000-000042120000}"/>
    <cellStyle name="표준 2 12 10 2 42" xfId="61715" xr:uid="{00000000-0005-0000-0000-000043120000}"/>
    <cellStyle name="표준 2 12 10 2 5" xfId="6954" xr:uid="{00000000-0005-0000-0000-000044120000}"/>
    <cellStyle name="표준 2 12 10 2 6" xfId="8434" xr:uid="{00000000-0005-0000-0000-000045120000}"/>
    <cellStyle name="표준 2 12 10 2 7" xfId="9914" xr:uid="{00000000-0005-0000-0000-000046120000}"/>
    <cellStyle name="표준 2 12 10 2 8" xfId="11394" xr:uid="{00000000-0005-0000-0000-000047120000}"/>
    <cellStyle name="표준 2 12 10 2 9" xfId="12874" xr:uid="{00000000-0005-0000-0000-000048120000}"/>
    <cellStyle name="표준 2 12 10 20" xfId="26937" xr:uid="{00000000-0005-0000-0000-000049120000}"/>
    <cellStyle name="표준 2 12 10 21" xfId="28417" xr:uid="{00000000-0005-0000-0000-00004A120000}"/>
    <cellStyle name="표준 2 12 10 22" xfId="29897" xr:uid="{00000000-0005-0000-0000-00004B120000}"/>
    <cellStyle name="표준 2 12 10 23" xfId="31377" xr:uid="{00000000-0005-0000-0000-00004C120000}"/>
    <cellStyle name="표준 2 12 10 24" xfId="32857" xr:uid="{00000000-0005-0000-0000-00004D120000}"/>
    <cellStyle name="표준 2 12 10 25" xfId="34337" xr:uid="{00000000-0005-0000-0000-00004E120000}"/>
    <cellStyle name="표준 2 12 10 26" xfId="35817" xr:uid="{00000000-0005-0000-0000-00004F120000}"/>
    <cellStyle name="표준 2 12 10 27" xfId="37297" xr:uid="{00000000-0005-0000-0000-000050120000}"/>
    <cellStyle name="표준 2 12 10 28" xfId="38777" xr:uid="{00000000-0005-0000-0000-000051120000}"/>
    <cellStyle name="표준 2 12 10 29" xfId="40257" xr:uid="{00000000-0005-0000-0000-000052120000}"/>
    <cellStyle name="표준 2 12 10 3" xfId="1776" xr:uid="{00000000-0005-0000-0000-000053120000}"/>
    <cellStyle name="표준 2 12 10 30" xfId="41737" xr:uid="{00000000-0005-0000-0000-000054120000}"/>
    <cellStyle name="표준 2 12 10 31" xfId="43217" xr:uid="{00000000-0005-0000-0000-000055120000}"/>
    <cellStyle name="표준 2 12 10 32" xfId="44697" xr:uid="{00000000-0005-0000-0000-000056120000}"/>
    <cellStyle name="표준 2 12 10 33" xfId="46178" xr:uid="{00000000-0005-0000-0000-000057120000}"/>
    <cellStyle name="표준 2 12 10 34" xfId="47658" xr:uid="{00000000-0005-0000-0000-000058120000}"/>
    <cellStyle name="표준 2 12 10 35" xfId="49138" xr:uid="{00000000-0005-0000-0000-000059120000}"/>
    <cellStyle name="표준 2 12 10 36" xfId="50618" xr:uid="{00000000-0005-0000-0000-00005A120000}"/>
    <cellStyle name="표준 2 12 10 37" xfId="52098" xr:uid="{00000000-0005-0000-0000-00005B120000}"/>
    <cellStyle name="표준 2 12 10 38" xfId="53578" xr:uid="{00000000-0005-0000-0000-00005C120000}"/>
    <cellStyle name="표준 2 12 10 39" xfId="55058" xr:uid="{00000000-0005-0000-0000-00005D120000}"/>
    <cellStyle name="표준 2 12 10 4" xfId="3257" xr:uid="{00000000-0005-0000-0000-00005E120000}"/>
    <cellStyle name="표준 2 12 10 40" xfId="56538" xr:uid="{00000000-0005-0000-0000-00005F120000}"/>
    <cellStyle name="표준 2 12 10 41" xfId="58018" xr:uid="{00000000-0005-0000-0000-000060120000}"/>
    <cellStyle name="표준 2 12 10 42" xfId="59498" xr:uid="{00000000-0005-0000-0000-000061120000}"/>
    <cellStyle name="표준 2 12 10 43" xfId="60978" xr:uid="{00000000-0005-0000-0000-000062120000}"/>
    <cellStyle name="표준 2 12 10 5" xfId="4737" xr:uid="{00000000-0005-0000-0000-000063120000}"/>
    <cellStyle name="표준 2 12 10 6" xfId="6217" xr:uid="{00000000-0005-0000-0000-000064120000}"/>
    <cellStyle name="표준 2 12 10 7" xfId="7697" xr:uid="{00000000-0005-0000-0000-000065120000}"/>
    <cellStyle name="표준 2 12 10 8" xfId="9177" xr:uid="{00000000-0005-0000-0000-000066120000}"/>
    <cellStyle name="표준 2 12 10 9" xfId="10657" xr:uid="{00000000-0005-0000-0000-000067120000}"/>
    <cellStyle name="표준 2 12 11" xfId="1293" xr:uid="{00000000-0005-0000-0000-000068120000}"/>
    <cellStyle name="표준 2 12 11 10" xfId="12157" xr:uid="{00000000-0005-0000-0000-000069120000}"/>
    <cellStyle name="표준 2 12 11 11" xfId="13637" xr:uid="{00000000-0005-0000-0000-00006A120000}"/>
    <cellStyle name="표준 2 12 11 12" xfId="15117" xr:uid="{00000000-0005-0000-0000-00006B120000}"/>
    <cellStyle name="표준 2 12 11 13" xfId="16597" xr:uid="{00000000-0005-0000-0000-00006C120000}"/>
    <cellStyle name="표준 2 12 11 14" xfId="18077" xr:uid="{00000000-0005-0000-0000-00006D120000}"/>
    <cellStyle name="표준 2 12 11 15" xfId="19557" xr:uid="{00000000-0005-0000-0000-00006E120000}"/>
    <cellStyle name="표준 2 12 11 16" xfId="21037" xr:uid="{00000000-0005-0000-0000-00006F120000}"/>
    <cellStyle name="표준 2 12 11 17" xfId="22517" xr:uid="{00000000-0005-0000-0000-000070120000}"/>
    <cellStyle name="표준 2 12 11 18" xfId="23997" xr:uid="{00000000-0005-0000-0000-000071120000}"/>
    <cellStyle name="표준 2 12 11 19" xfId="25477" xr:uid="{00000000-0005-0000-0000-000072120000}"/>
    <cellStyle name="표준 2 12 11 2" xfId="514" xr:uid="{00000000-0005-0000-0000-000073120000}"/>
    <cellStyle name="표준 2 12 11 2 10" xfId="14374" xr:uid="{00000000-0005-0000-0000-000074120000}"/>
    <cellStyle name="표준 2 12 11 2 11" xfId="15854" xr:uid="{00000000-0005-0000-0000-000075120000}"/>
    <cellStyle name="표준 2 12 11 2 12" xfId="17334" xr:uid="{00000000-0005-0000-0000-000076120000}"/>
    <cellStyle name="표준 2 12 11 2 13" xfId="18814" xr:uid="{00000000-0005-0000-0000-000077120000}"/>
    <cellStyle name="표준 2 12 11 2 14" xfId="20294" xr:uid="{00000000-0005-0000-0000-000078120000}"/>
    <cellStyle name="표준 2 12 11 2 15" xfId="21774" xr:uid="{00000000-0005-0000-0000-000079120000}"/>
    <cellStyle name="표준 2 12 11 2 16" xfId="23254" xr:uid="{00000000-0005-0000-0000-00007A120000}"/>
    <cellStyle name="표준 2 12 11 2 17" xfId="24734" xr:uid="{00000000-0005-0000-0000-00007B120000}"/>
    <cellStyle name="표준 2 12 11 2 18" xfId="26214" xr:uid="{00000000-0005-0000-0000-00007C120000}"/>
    <cellStyle name="표준 2 12 11 2 19" xfId="27694" xr:uid="{00000000-0005-0000-0000-00007D120000}"/>
    <cellStyle name="표준 2 12 11 2 2" xfId="2533" xr:uid="{00000000-0005-0000-0000-00007E120000}"/>
    <cellStyle name="표준 2 12 11 2 20" xfId="29174" xr:uid="{00000000-0005-0000-0000-00007F120000}"/>
    <cellStyle name="표준 2 12 11 2 21" xfId="30654" xr:uid="{00000000-0005-0000-0000-000080120000}"/>
    <cellStyle name="표준 2 12 11 2 22" xfId="32134" xr:uid="{00000000-0005-0000-0000-000081120000}"/>
    <cellStyle name="표준 2 12 11 2 23" xfId="33614" xr:uid="{00000000-0005-0000-0000-000082120000}"/>
    <cellStyle name="표준 2 12 11 2 24" xfId="35094" xr:uid="{00000000-0005-0000-0000-000083120000}"/>
    <cellStyle name="표준 2 12 11 2 25" xfId="36574" xr:uid="{00000000-0005-0000-0000-000084120000}"/>
    <cellStyle name="표준 2 12 11 2 26" xfId="38054" xr:uid="{00000000-0005-0000-0000-000085120000}"/>
    <cellStyle name="표준 2 12 11 2 27" xfId="39534" xr:uid="{00000000-0005-0000-0000-000086120000}"/>
    <cellStyle name="표준 2 12 11 2 28" xfId="41014" xr:uid="{00000000-0005-0000-0000-000087120000}"/>
    <cellStyle name="표준 2 12 11 2 29" xfId="42494" xr:uid="{00000000-0005-0000-0000-000088120000}"/>
    <cellStyle name="표준 2 12 11 2 3" xfId="4014" xr:uid="{00000000-0005-0000-0000-000089120000}"/>
    <cellStyle name="표준 2 12 11 2 30" xfId="43974" xr:uid="{00000000-0005-0000-0000-00008A120000}"/>
    <cellStyle name="표준 2 12 11 2 31" xfId="45454" xr:uid="{00000000-0005-0000-0000-00008B120000}"/>
    <cellStyle name="표준 2 12 11 2 32" xfId="46935" xr:uid="{00000000-0005-0000-0000-00008C120000}"/>
    <cellStyle name="표준 2 12 11 2 33" xfId="48415" xr:uid="{00000000-0005-0000-0000-00008D120000}"/>
    <cellStyle name="표준 2 12 11 2 34" xfId="49895" xr:uid="{00000000-0005-0000-0000-00008E120000}"/>
    <cellStyle name="표준 2 12 11 2 35" xfId="51375" xr:uid="{00000000-0005-0000-0000-00008F120000}"/>
    <cellStyle name="표준 2 12 11 2 36" xfId="52855" xr:uid="{00000000-0005-0000-0000-000090120000}"/>
    <cellStyle name="표준 2 12 11 2 37" xfId="54335" xr:uid="{00000000-0005-0000-0000-000091120000}"/>
    <cellStyle name="표준 2 12 11 2 38" xfId="55815" xr:uid="{00000000-0005-0000-0000-000092120000}"/>
    <cellStyle name="표준 2 12 11 2 39" xfId="57295" xr:uid="{00000000-0005-0000-0000-000093120000}"/>
    <cellStyle name="표준 2 12 11 2 4" xfId="5494" xr:uid="{00000000-0005-0000-0000-000094120000}"/>
    <cellStyle name="표준 2 12 11 2 40" xfId="58775" xr:uid="{00000000-0005-0000-0000-000095120000}"/>
    <cellStyle name="표준 2 12 11 2 41" xfId="60255" xr:uid="{00000000-0005-0000-0000-000096120000}"/>
    <cellStyle name="표준 2 12 11 2 42" xfId="61735" xr:uid="{00000000-0005-0000-0000-000097120000}"/>
    <cellStyle name="표준 2 12 11 2 5" xfId="6974" xr:uid="{00000000-0005-0000-0000-000098120000}"/>
    <cellStyle name="표준 2 12 11 2 6" xfId="8454" xr:uid="{00000000-0005-0000-0000-000099120000}"/>
    <cellStyle name="표준 2 12 11 2 7" xfId="9934" xr:uid="{00000000-0005-0000-0000-00009A120000}"/>
    <cellStyle name="표준 2 12 11 2 8" xfId="11414" xr:uid="{00000000-0005-0000-0000-00009B120000}"/>
    <cellStyle name="표준 2 12 11 2 9" xfId="12894" xr:uid="{00000000-0005-0000-0000-00009C120000}"/>
    <cellStyle name="표준 2 12 11 20" xfId="26957" xr:uid="{00000000-0005-0000-0000-00009D120000}"/>
    <cellStyle name="표준 2 12 11 21" xfId="28437" xr:uid="{00000000-0005-0000-0000-00009E120000}"/>
    <cellStyle name="표준 2 12 11 22" xfId="29917" xr:uid="{00000000-0005-0000-0000-00009F120000}"/>
    <cellStyle name="표준 2 12 11 23" xfId="31397" xr:uid="{00000000-0005-0000-0000-0000A0120000}"/>
    <cellStyle name="표준 2 12 11 24" xfId="32877" xr:uid="{00000000-0005-0000-0000-0000A1120000}"/>
    <cellStyle name="표준 2 12 11 25" xfId="34357" xr:uid="{00000000-0005-0000-0000-0000A2120000}"/>
    <cellStyle name="표준 2 12 11 26" xfId="35837" xr:uid="{00000000-0005-0000-0000-0000A3120000}"/>
    <cellStyle name="표준 2 12 11 27" xfId="37317" xr:uid="{00000000-0005-0000-0000-0000A4120000}"/>
    <cellStyle name="표준 2 12 11 28" xfId="38797" xr:uid="{00000000-0005-0000-0000-0000A5120000}"/>
    <cellStyle name="표준 2 12 11 29" xfId="40277" xr:uid="{00000000-0005-0000-0000-0000A6120000}"/>
    <cellStyle name="표준 2 12 11 3" xfId="1796" xr:uid="{00000000-0005-0000-0000-0000A7120000}"/>
    <cellStyle name="표준 2 12 11 30" xfId="41757" xr:uid="{00000000-0005-0000-0000-0000A8120000}"/>
    <cellStyle name="표준 2 12 11 31" xfId="43237" xr:uid="{00000000-0005-0000-0000-0000A9120000}"/>
    <cellStyle name="표준 2 12 11 32" xfId="44717" xr:uid="{00000000-0005-0000-0000-0000AA120000}"/>
    <cellStyle name="표준 2 12 11 33" xfId="46198" xr:uid="{00000000-0005-0000-0000-0000AB120000}"/>
    <cellStyle name="표준 2 12 11 34" xfId="47678" xr:uid="{00000000-0005-0000-0000-0000AC120000}"/>
    <cellStyle name="표준 2 12 11 35" xfId="49158" xr:uid="{00000000-0005-0000-0000-0000AD120000}"/>
    <cellStyle name="표준 2 12 11 36" xfId="50638" xr:uid="{00000000-0005-0000-0000-0000AE120000}"/>
    <cellStyle name="표준 2 12 11 37" xfId="52118" xr:uid="{00000000-0005-0000-0000-0000AF120000}"/>
    <cellStyle name="표준 2 12 11 38" xfId="53598" xr:uid="{00000000-0005-0000-0000-0000B0120000}"/>
    <cellStyle name="표준 2 12 11 39" xfId="55078" xr:uid="{00000000-0005-0000-0000-0000B1120000}"/>
    <cellStyle name="표준 2 12 11 4" xfId="3277" xr:uid="{00000000-0005-0000-0000-0000B2120000}"/>
    <cellStyle name="표준 2 12 11 40" xfId="56558" xr:uid="{00000000-0005-0000-0000-0000B3120000}"/>
    <cellStyle name="표준 2 12 11 41" xfId="58038" xr:uid="{00000000-0005-0000-0000-0000B4120000}"/>
    <cellStyle name="표준 2 12 11 42" xfId="59518" xr:uid="{00000000-0005-0000-0000-0000B5120000}"/>
    <cellStyle name="표준 2 12 11 43" xfId="60998" xr:uid="{00000000-0005-0000-0000-0000B6120000}"/>
    <cellStyle name="표준 2 12 11 5" xfId="4757" xr:uid="{00000000-0005-0000-0000-0000B7120000}"/>
    <cellStyle name="표준 2 12 11 6" xfId="6237" xr:uid="{00000000-0005-0000-0000-0000B8120000}"/>
    <cellStyle name="표준 2 12 11 7" xfId="7717" xr:uid="{00000000-0005-0000-0000-0000B9120000}"/>
    <cellStyle name="표준 2 12 11 8" xfId="9197" xr:uid="{00000000-0005-0000-0000-0000BA120000}"/>
    <cellStyle name="표준 2 12 11 9" xfId="10677" xr:uid="{00000000-0005-0000-0000-0000BB120000}"/>
    <cellStyle name="표준 2 12 12" xfId="1273" xr:uid="{00000000-0005-0000-0000-0000BC120000}"/>
    <cellStyle name="표준 2 12 12 10" xfId="12177" xr:uid="{00000000-0005-0000-0000-0000BD120000}"/>
    <cellStyle name="표준 2 12 12 11" xfId="13657" xr:uid="{00000000-0005-0000-0000-0000BE120000}"/>
    <cellStyle name="표준 2 12 12 12" xfId="15137" xr:uid="{00000000-0005-0000-0000-0000BF120000}"/>
    <cellStyle name="표준 2 12 12 13" xfId="16617" xr:uid="{00000000-0005-0000-0000-0000C0120000}"/>
    <cellStyle name="표준 2 12 12 14" xfId="18097" xr:uid="{00000000-0005-0000-0000-0000C1120000}"/>
    <cellStyle name="표준 2 12 12 15" xfId="19577" xr:uid="{00000000-0005-0000-0000-0000C2120000}"/>
    <cellStyle name="표준 2 12 12 16" xfId="21057" xr:uid="{00000000-0005-0000-0000-0000C3120000}"/>
    <cellStyle name="표준 2 12 12 17" xfId="22537" xr:uid="{00000000-0005-0000-0000-0000C4120000}"/>
    <cellStyle name="표준 2 12 12 18" xfId="24017" xr:uid="{00000000-0005-0000-0000-0000C5120000}"/>
    <cellStyle name="표준 2 12 12 19" xfId="25497" xr:uid="{00000000-0005-0000-0000-0000C6120000}"/>
    <cellStyle name="표준 2 12 12 2" xfId="494" xr:uid="{00000000-0005-0000-0000-0000C7120000}"/>
    <cellStyle name="표준 2 12 12 2 10" xfId="14394" xr:uid="{00000000-0005-0000-0000-0000C8120000}"/>
    <cellStyle name="표준 2 12 12 2 11" xfId="15874" xr:uid="{00000000-0005-0000-0000-0000C9120000}"/>
    <cellStyle name="표준 2 12 12 2 12" xfId="17354" xr:uid="{00000000-0005-0000-0000-0000CA120000}"/>
    <cellStyle name="표준 2 12 12 2 13" xfId="18834" xr:uid="{00000000-0005-0000-0000-0000CB120000}"/>
    <cellStyle name="표준 2 12 12 2 14" xfId="20314" xr:uid="{00000000-0005-0000-0000-0000CC120000}"/>
    <cellStyle name="표준 2 12 12 2 15" xfId="21794" xr:uid="{00000000-0005-0000-0000-0000CD120000}"/>
    <cellStyle name="표준 2 12 12 2 16" xfId="23274" xr:uid="{00000000-0005-0000-0000-0000CE120000}"/>
    <cellStyle name="표준 2 12 12 2 17" xfId="24754" xr:uid="{00000000-0005-0000-0000-0000CF120000}"/>
    <cellStyle name="표준 2 12 12 2 18" xfId="26234" xr:uid="{00000000-0005-0000-0000-0000D0120000}"/>
    <cellStyle name="표준 2 12 12 2 19" xfId="27714" xr:uid="{00000000-0005-0000-0000-0000D1120000}"/>
    <cellStyle name="표준 2 12 12 2 2" xfId="2553" xr:uid="{00000000-0005-0000-0000-0000D2120000}"/>
    <cellStyle name="표준 2 12 12 2 20" xfId="29194" xr:uid="{00000000-0005-0000-0000-0000D3120000}"/>
    <cellStyle name="표준 2 12 12 2 21" xfId="30674" xr:uid="{00000000-0005-0000-0000-0000D4120000}"/>
    <cellStyle name="표준 2 12 12 2 22" xfId="32154" xr:uid="{00000000-0005-0000-0000-0000D5120000}"/>
    <cellStyle name="표준 2 12 12 2 23" xfId="33634" xr:uid="{00000000-0005-0000-0000-0000D6120000}"/>
    <cellStyle name="표준 2 12 12 2 24" xfId="35114" xr:uid="{00000000-0005-0000-0000-0000D7120000}"/>
    <cellStyle name="표준 2 12 12 2 25" xfId="36594" xr:uid="{00000000-0005-0000-0000-0000D8120000}"/>
    <cellStyle name="표준 2 12 12 2 26" xfId="38074" xr:uid="{00000000-0005-0000-0000-0000D9120000}"/>
    <cellStyle name="표준 2 12 12 2 27" xfId="39554" xr:uid="{00000000-0005-0000-0000-0000DA120000}"/>
    <cellStyle name="표준 2 12 12 2 28" xfId="41034" xr:uid="{00000000-0005-0000-0000-0000DB120000}"/>
    <cellStyle name="표준 2 12 12 2 29" xfId="42514" xr:uid="{00000000-0005-0000-0000-0000DC120000}"/>
    <cellStyle name="표준 2 12 12 2 3" xfId="4034" xr:uid="{00000000-0005-0000-0000-0000DD120000}"/>
    <cellStyle name="표준 2 12 12 2 30" xfId="43994" xr:uid="{00000000-0005-0000-0000-0000DE120000}"/>
    <cellStyle name="표준 2 12 12 2 31" xfId="45474" xr:uid="{00000000-0005-0000-0000-0000DF120000}"/>
    <cellStyle name="표준 2 12 12 2 32" xfId="46955" xr:uid="{00000000-0005-0000-0000-0000E0120000}"/>
    <cellStyle name="표준 2 12 12 2 33" xfId="48435" xr:uid="{00000000-0005-0000-0000-0000E1120000}"/>
    <cellStyle name="표준 2 12 12 2 34" xfId="49915" xr:uid="{00000000-0005-0000-0000-0000E2120000}"/>
    <cellStyle name="표준 2 12 12 2 35" xfId="51395" xr:uid="{00000000-0005-0000-0000-0000E3120000}"/>
    <cellStyle name="표준 2 12 12 2 36" xfId="52875" xr:uid="{00000000-0005-0000-0000-0000E4120000}"/>
    <cellStyle name="표준 2 12 12 2 37" xfId="54355" xr:uid="{00000000-0005-0000-0000-0000E5120000}"/>
    <cellStyle name="표준 2 12 12 2 38" xfId="55835" xr:uid="{00000000-0005-0000-0000-0000E6120000}"/>
    <cellStyle name="표준 2 12 12 2 39" xfId="57315" xr:uid="{00000000-0005-0000-0000-0000E7120000}"/>
    <cellStyle name="표준 2 12 12 2 4" xfId="5514" xr:uid="{00000000-0005-0000-0000-0000E8120000}"/>
    <cellStyle name="표준 2 12 12 2 40" xfId="58795" xr:uid="{00000000-0005-0000-0000-0000E9120000}"/>
    <cellStyle name="표준 2 12 12 2 41" xfId="60275" xr:uid="{00000000-0005-0000-0000-0000EA120000}"/>
    <cellStyle name="표준 2 12 12 2 42" xfId="61755" xr:uid="{00000000-0005-0000-0000-0000EB120000}"/>
    <cellStyle name="표준 2 12 12 2 5" xfId="6994" xr:uid="{00000000-0005-0000-0000-0000EC120000}"/>
    <cellStyle name="표준 2 12 12 2 6" xfId="8474" xr:uid="{00000000-0005-0000-0000-0000ED120000}"/>
    <cellStyle name="표준 2 12 12 2 7" xfId="9954" xr:uid="{00000000-0005-0000-0000-0000EE120000}"/>
    <cellStyle name="표준 2 12 12 2 8" xfId="11434" xr:uid="{00000000-0005-0000-0000-0000EF120000}"/>
    <cellStyle name="표준 2 12 12 2 9" xfId="12914" xr:uid="{00000000-0005-0000-0000-0000F0120000}"/>
    <cellStyle name="표준 2 12 12 20" xfId="26977" xr:uid="{00000000-0005-0000-0000-0000F1120000}"/>
    <cellStyle name="표준 2 12 12 21" xfId="28457" xr:uid="{00000000-0005-0000-0000-0000F2120000}"/>
    <cellStyle name="표준 2 12 12 22" xfId="29937" xr:uid="{00000000-0005-0000-0000-0000F3120000}"/>
    <cellStyle name="표준 2 12 12 23" xfId="31417" xr:uid="{00000000-0005-0000-0000-0000F4120000}"/>
    <cellStyle name="표준 2 12 12 24" xfId="32897" xr:uid="{00000000-0005-0000-0000-0000F5120000}"/>
    <cellStyle name="표준 2 12 12 25" xfId="34377" xr:uid="{00000000-0005-0000-0000-0000F6120000}"/>
    <cellStyle name="표준 2 12 12 26" xfId="35857" xr:uid="{00000000-0005-0000-0000-0000F7120000}"/>
    <cellStyle name="표준 2 12 12 27" xfId="37337" xr:uid="{00000000-0005-0000-0000-0000F8120000}"/>
    <cellStyle name="표준 2 12 12 28" xfId="38817" xr:uid="{00000000-0005-0000-0000-0000F9120000}"/>
    <cellStyle name="표준 2 12 12 29" xfId="40297" xr:uid="{00000000-0005-0000-0000-0000FA120000}"/>
    <cellStyle name="표준 2 12 12 3" xfId="1816" xr:uid="{00000000-0005-0000-0000-0000FB120000}"/>
    <cellStyle name="표준 2 12 12 30" xfId="41777" xr:uid="{00000000-0005-0000-0000-0000FC120000}"/>
    <cellStyle name="표준 2 12 12 31" xfId="43257" xr:uid="{00000000-0005-0000-0000-0000FD120000}"/>
    <cellStyle name="표준 2 12 12 32" xfId="44737" xr:uid="{00000000-0005-0000-0000-0000FE120000}"/>
    <cellStyle name="표준 2 12 12 33" xfId="46218" xr:uid="{00000000-0005-0000-0000-0000FF120000}"/>
    <cellStyle name="표준 2 12 12 34" xfId="47698" xr:uid="{00000000-0005-0000-0000-000000130000}"/>
    <cellStyle name="표준 2 12 12 35" xfId="49178" xr:uid="{00000000-0005-0000-0000-000001130000}"/>
    <cellStyle name="표준 2 12 12 36" xfId="50658" xr:uid="{00000000-0005-0000-0000-000002130000}"/>
    <cellStyle name="표준 2 12 12 37" xfId="52138" xr:uid="{00000000-0005-0000-0000-000003130000}"/>
    <cellStyle name="표준 2 12 12 38" xfId="53618" xr:uid="{00000000-0005-0000-0000-000004130000}"/>
    <cellStyle name="표준 2 12 12 39" xfId="55098" xr:uid="{00000000-0005-0000-0000-000005130000}"/>
    <cellStyle name="표준 2 12 12 4" xfId="3297" xr:uid="{00000000-0005-0000-0000-000006130000}"/>
    <cellStyle name="표준 2 12 12 40" xfId="56578" xr:uid="{00000000-0005-0000-0000-000007130000}"/>
    <cellStyle name="표준 2 12 12 41" xfId="58058" xr:uid="{00000000-0005-0000-0000-000008130000}"/>
    <cellStyle name="표준 2 12 12 42" xfId="59538" xr:uid="{00000000-0005-0000-0000-000009130000}"/>
    <cellStyle name="표준 2 12 12 43" xfId="61018" xr:uid="{00000000-0005-0000-0000-00000A130000}"/>
    <cellStyle name="표준 2 12 12 5" xfId="4777" xr:uid="{00000000-0005-0000-0000-00000B130000}"/>
    <cellStyle name="표준 2 12 12 6" xfId="6257" xr:uid="{00000000-0005-0000-0000-00000C130000}"/>
    <cellStyle name="표준 2 12 12 7" xfId="7737" xr:uid="{00000000-0005-0000-0000-00000D130000}"/>
    <cellStyle name="표준 2 12 12 8" xfId="9217" xr:uid="{00000000-0005-0000-0000-00000E130000}"/>
    <cellStyle name="표준 2 12 12 9" xfId="10697" xr:uid="{00000000-0005-0000-0000-00000F130000}"/>
    <cellStyle name="표준 2 12 13" xfId="1251" xr:uid="{00000000-0005-0000-0000-000010130000}"/>
    <cellStyle name="표준 2 12 13 10" xfId="12199" xr:uid="{00000000-0005-0000-0000-000011130000}"/>
    <cellStyle name="표준 2 12 13 11" xfId="13679" xr:uid="{00000000-0005-0000-0000-000012130000}"/>
    <cellStyle name="표준 2 12 13 12" xfId="15159" xr:uid="{00000000-0005-0000-0000-000013130000}"/>
    <cellStyle name="표준 2 12 13 13" xfId="16639" xr:uid="{00000000-0005-0000-0000-000014130000}"/>
    <cellStyle name="표준 2 12 13 14" xfId="18119" xr:uid="{00000000-0005-0000-0000-000015130000}"/>
    <cellStyle name="표준 2 12 13 15" xfId="19599" xr:uid="{00000000-0005-0000-0000-000016130000}"/>
    <cellStyle name="표준 2 12 13 16" xfId="21079" xr:uid="{00000000-0005-0000-0000-000017130000}"/>
    <cellStyle name="표준 2 12 13 17" xfId="22559" xr:uid="{00000000-0005-0000-0000-000018130000}"/>
    <cellStyle name="표준 2 12 13 18" xfId="24039" xr:uid="{00000000-0005-0000-0000-000019130000}"/>
    <cellStyle name="표준 2 12 13 19" xfId="25519" xr:uid="{00000000-0005-0000-0000-00001A130000}"/>
    <cellStyle name="표준 2 12 13 2" xfId="472" xr:uid="{00000000-0005-0000-0000-00001B130000}"/>
    <cellStyle name="표준 2 12 13 2 10" xfId="14416" xr:uid="{00000000-0005-0000-0000-00001C130000}"/>
    <cellStyle name="표준 2 12 13 2 11" xfId="15896" xr:uid="{00000000-0005-0000-0000-00001D130000}"/>
    <cellStyle name="표준 2 12 13 2 12" xfId="17376" xr:uid="{00000000-0005-0000-0000-00001E130000}"/>
    <cellStyle name="표준 2 12 13 2 13" xfId="18856" xr:uid="{00000000-0005-0000-0000-00001F130000}"/>
    <cellStyle name="표준 2 12 13 2 14" xfId="20336" xr:uid="{00000000-0005-0000-0000-000020130000}"/>
    <cellStyle name="표준 2 12 13 2 15" xfId="21816" xr:uid="{00000000-0005-0000-0000-000021130000}"/>
    <cellStyle name="표준 2 12 13 2 16" xfId="23296" xr:uid="{00000000-0005-0000-0000-000022130000}"/>
    <cellStyle name="표준 2 12 13 2 17" xfId="24776" xr:uid="{00000000-0005-0000-0000-000023130000}"/>
    <cellStyle name="표준 2 12 13 2 18" xfId="26256" xr:uid="{00000000-0005-0000-0000-000024130000}"/>
    <cellStyle name="표준 2 12 13 2 19" xfId="27736" xr:uid="{00000000-0005-0000-0000-000025130000}"/>
    <cellStyle name="표준 2 12 13 2 2" xfId="2575" xr:uid="{00000000-0005-0000-0000-000026130000}"/>
    <cellStyle name="표준 2 12 13 2 20" xfId="29216" xr:uid="{00000000-0005-0000-0000-000027130000}"/>
    <cellStyle name="표준 2 12 13 2 21" xfId="30696" xr:uid="{00000000-0005-0000-0000-000028130000}"/>
    <cellStyle name="표준 2 12 13 2 22" xfId="32176" xr:uid="{00000000-0005-0000-0000-000029130000}"/>
    <cellStyle name="표준 2 12 13 2 23" xfId="33656" xr:uid="{00000000-0005-0000-0000-00002A130000}"/>
    <cellStyle name="표준 2 12 13 2 24" xfId="35136" xr:uid="{00000000-0005-0000-0000-00002B130000}"/>
    <cellStyle name="표준 2 12 13 2 25" xfId="36616" xr:uid="{00000000-0005-0000-0000-00002C130000}"/>
    <cellStyle name="표준 2 12 13 2 26" xfId="38096" xr:uid="{00000000-0005-0000-0000-00002D130000}"/>
    <cellStyle name="표준 2 12 13 2 27" xfId="39576" xr:uid="{00000000-0005-0000-0000-00002E130000}"/>
    <cellStyle name="표준 2 12 13 2 28" xfId="41056" xr:uid="{00000000-0005-0000-0000-00002F130000}"/>
    <cellStyle name="표준 2 12 13 2 29" xfId="42536" xr:uid="{00000000-0005-0000-0000-000030130000}"/>
    <cellStyle name="표준 2 12 13 2 3" xfId="4056" xr:uid="{00000000-0005-0000-0000-000031130000}"/>
    <cellStyle name="표준 2 12 13 2 30" xfId="44016" xr:uid="{00000000-0005-0000-0000-000032130000}"/>
    <cellStyle name="표준 2 12 13 2 31" xfId="45496" xr:uid="{00000000-0005-0000-0000-000033130000}"/>
    <cellStyle name="표준 2 12 13 2 32" xfId="46977" xr:uid="{00000000-0005-0000-0000-000034130000}"/>
    <cellStyle name="표준 2 12 13 2 33" xfId="48457" xr:uid="{00000000-0005-0000-0000-000035130000}"/>
    <cellStyle name="표준 2 12 13 2 34" xfId="49937" xr:uid="{00000000-0005-0000-0000-000036130000}"/>
    <cellStyle name="표준 2 12 13 2 35" xfId="51417" xr:uid="{00000000-0005-0000-0000-000037130000}"/>
    <cellStyle name="표준 2 12 13 2 36" xfId="52897" xr:uid="{00000000-0005-0000-0000-000038130000}"/>
    <cellStyle name="표준 2 12 13 2 37" xfId="54377" xr:uid="{00000000-0005-0000-0000-000039130000}"/>
    <cellStyle name="표준 2 12 13 2 38" xfId="55857" xr:uid="{00000000-0005-0000-0000-00003A130000}"/>
    <cellStyle name="표준 2 12 13 2 39" xfId="57337" xr:uid="{00000000-0005-0000-0000-00003B130000}"/>
    <cellStyle name="표준 2 12 13 2 4" xfId="5536" xr:uid="{00000000-0005-0000-0000-00003C130000}"/>
    <cellStyle name="표준 2 12 13 2 40" xfId="58817" xr:uid="{00000000-0005-0000-0000-00003D130000}"/>
    <cellStyle name="표준 2 12 13 2 41" xfId="60297" xr:uid="{00000000-0005-0000-0000-00003E130000}"/>
    <cellStyle name="표준 2 12 13 2 42" xfId="61777" xr:uid="{00000000-0005-0000-0000-00003F130000}"/>
    <cellStyle name="표준 2 12 13 2 5" xfId="7016" xr:uid="{00000000-0005-0000-0000-000040130000}"/>
    <cellStyle name="표준 2 12 13 2 6" xfId="8496" xr:uid="{00000000-0005-0000-0000-000041130000}"/>
    <cellStyle name="표준 2 12 13 2 7" xfId="9976" xr:uid="{00000000-0005-0000-0000-000042130000}"/>
    <cellStyle name="표준 2 12 13 2 8" xfId="11456" xr:uid="{00000000-0005-0000-0000-000043130000}"/>
    <cellStyle name="표준 2 12 13 2 9" xfId="12936" xr:uid="{00000000-0005-0000-0000-000044130000}"/>
    <cellStyle name="표준 2 12 13 20" xfId="26999" xr:uid="{00000000-0005-0000-0000-000045130000}"/>
    <cellStyle name="표준 2 12 13 21" xfId="28479" xr:uid="{00000000-0005-0000-0000-000046130000}"/>
    <cellStyle name="표준 2 12 13 22" xfId="29959" xr:uid="{00000000-0005-0000-0000-000047130000}"/>
    <cellStyle name="표준 2 12 13 23" xfId="31439" xr:uid="{00000000-0005-0000-0000-000048130000}"/>
    <cellStyle name="표준 2 12 13 24" xfId="32919" xr:uid="{00000000-0005-0000-0000-000049130000}"/>
    <cellStyle name="표준 2 12 13 25" xfId="34399" xr:uid="{00000000-0005-0000-0000-00004A130000}"/>
    <cellStyle name="표준 2 12 13 26" xfId="35879" xr:uid="{00000000-0005-0000-0000-00004B130000}"/>
    <cellStyle name="표준 2 12 13 27" xfId="37359" xr:uid="{00000000-0005-0000-0000-00004C130000}"/>
    <cellStyle name="표준 2 12 13 28" xfId="38839" xr:uid="{00000000-0005-0000-0000-00004D130000}"/>
    <cellStyle name="표준 2 12 13 29" xfId="40319" xr:uid="{00000000-0005-0000-0000-00004E130000}"/>
    <cellStyle name="표준 2 12 13 3" xfId="1838" xr:uid="{00000000-0005-0000-0000-00004F130000}"/>
    <cellStyle name="표준 2 12 13 30" xfId="41799" xr:uid="{00000000-0005-0000-0000-000050130000}"/>
    <cellStyle name="표준 2 12 13 31" xfId="43279" xr:uid="{00000000-0005-0000-0000-000051130000}"/>
    <cellStyle name="표준 2 12 13 32" xfId="44759" xr:uid="{00000000-0005-0000-0000-000052130000}"/>
    <cellStyle name="표준 2 12 13 33" xfId="46240" xr:uid="{00000000-0005-0000-0000-000053130000}"/>
    <cellStyle name="표준 2 12 13 34" xfId="47720" xr:uid="{00000000-0005-0000-0000-000054130000}"/>
    <cellStyle name="표준 2 12 13 35" xfId="49200" xr:uid="{00000000-0005-0000-0000-000055130000}"/>
    <cellStyle name="표준 2 12 13 36" xfId="50680" xr:uid="{00000000-0005-0000-0000-000056130000}"/>
    <cellStyle name="표준 2 12 13 37" xfId="52160" xr:uid="{00000000-0005-0000-0000-000057130000}"/>
    <cellStyle name="표준 2 12 13 38" xfId="53640" xr:uid="{00000000-0005-0000-0000-000058130000}"/>
    <cellStyle name="표준 2 12 13 39" xfId="55120" xr:uid="{00000000-0005-0000-0000-000059130000}"/>
    <cellStyle name="표준 2 12 13 4" xfId="3319" xr:uid="{00000000-0005-0000-0000-00005A130000}"/>
    <cellStyle name="표준 2 12 13 40" xfId="56600" xr:uid="{00000000-0005-0000-0000-00005B130000}"/>
    <cellStyle name="표준 2 12 13 41" xfId="58080" xr:uid="{00000000-0005-0000-0000-00005C130000}"/>
    <cellStyle name="표준 2 12 13 42" xfId="59560" xr:uid="{00000000-0005-0000-0000-00005D130000}"/>
    <cellStyle name="표준 2 12 13 43" xfId="61040" xr:uid="{00000000-0005-0000-0000-00005E130000}"/>
    <cellStyle name="표준 2 12 13 5" xfId="4799" xr:uid="{00000000-0005-0000-0000-00005F130000}"/>
    <cellStyle name="표준 2 12 13 6" xfId="6279" xr:uid="{00000000-0005-0000-0000-000060130000}"/>
    <cellStyle name="표준 2 12 13 7" xfId="7759" xr:uid="{00000000-0005-0000-0000-000061130000}"/>
    <cellStyle name="표준 2 12 13 8" xfId="9239" xr:uid="{00000000-0005-0000-0000-000062130000}"/>
    <cellStyle name="표준 2 12 13 9" xfId="10719" xr:uid="{00000000-0005-0000-0000-000063130000}"/>
    <cellStyle name="표준 2 12 14" xfId="1228" xr:uid="{00000000-0005-0000-0000-000064130000}"/>
    <cellStyle name="표준 2 12 14 10" xfId="12222" xr:uid="{00000000-0005-0000-0000-000065130000}"/>
    <cellStyle name="표준 2 12 14 11" xfId="13702" xr:uid="{00000000-0005-0000-0000-000066130000}"/>
    <cellStyle name="표준 2 12 14 12" xfId="15182" xr:uid="{00000000-0005-0000-0000-000067130000}"/>
    <cellStyle name="표준 2 12 14 13" xfId="16662" xr:uid="{00000000-0005-0000-0000-000068130000}"/>
    <cellStyle name="표준 2 12 14 14" xfId="18142" xr:uid="{00000000-0005-0000-0000-000069130000}"/>
    <cellStyle name="표준 2 12 14 15" xfId="19622" xr:uid="{00000000-0005-0000-0000-00006A130000}"/>
    <cellStyle name="표준 2 12 14 16" xfId="21102" xr:uid="{00000000-0005-0000-0000-00006B130000}"/>
    <cellStyle name="표준 2 12 14 17" xfId="22582" xr:uid="{00000000-0005-0000-0000-00006C130000}"/>
    <cellStyle name="표준 2 12 14 18" xfId="24062" xr:uid="{00000000-0005-0000-0000-00006D130000}"/>
    <cellStyle name="표준 2 12 14 19" xfId="25542" xr:uid="{00000000-0005-0000-0000-00006E130000}"/>
    <cellStyle name="표준 2 12 14 2" xfId="449" xr:uid="{00000000-0005-0000-0000-00006F130000}"/>
    <cellStyle name="표준 2 12 14 2 10" xfId="14439" xr:uid="{00000000-0005-0000-0000-000070130000}"/>
    <cellStyle name="표준 2 12 14 2 11" xfId="15919" xr:uid="{00000000-0005-0000-0000-000071130000}"/>
    <cellStyle name="표준 2 12 14 2 12" xfId="17399" xr:uid="{00000000-0005-0000-0000-000072130000}"/>
    <cellStyle name="표준 2 12 14 2 13" xfId="18879" xr:uid="{00000000-0005-0000-0000-000073130000}"/>
    <cellStyle name="표준 2 12 14 2 14" xfId="20359" xr:uid="{00000000-0005-0000-0000-000074130000}"/>
    <cellStyle name="표준 2 12 14 2 15" xfId="21839" xr:uid="{00000000-0005-0000-0000-000075130000}"/>
    <cellStyle name="표준 2 12 14 2 16" xfId="23319" xr:uid="{00000000-0005-0000-0000-000076130000}"/>
    <cellStyle name="표준 2 12 14 2 17" xfId="24799" xr:uid="{00000000-0005-0000-0000-000077130000}"/>
    <cellStyle name="표준 2 12 14 2 18" xfId="26279" xr:uid="{00000000-0005-0000-0000-000078130000}"/>
    <cellStyle name="표준 2 12 14 2 19" xfId="27759" xr:uid="{00000000-0005-0000-0000-000079130000}"/>
    <cellStyle name="표준 2 12 14 2 2" xfId="2598" xr:uid="{00000000-0005-0000-0000-00007A130000}"/>
    <cellStyle name="표준 2 12 14 2 20" xfId="29239" xr:uid="{00000000-0005-0000-0000-00007B130000}"/>
    <cellStyle name="표준 2 12 14 2 21" xfId="30719" xr:uid="{00000000-0005-0000-0000-00007C130000}"/>
    <cellStyle name="표준 2 12 14 2 22" xfId="32199" xr:uid="{00000000-0005-0000-0000-00007D130000}"/>
    <cellStyle name="표준 2 12 14 2 23" xfId="33679" xr:uid="{00000000-0005-0000-0000-00007E130000}"/>
    <cellStyle name="표준 2 12 14 2 24" xfId="35159" xr:uid="{00000000-0005-0000-0000-00007F130000}"/>
    <cellStyle name="표준 2 12 14 2 25" xfId="36639" xr:uid="{00000000-0005-0000-0000-000080130000}"/>
    <cellStyle name="표준 2 12 14 2 26" xfId="38119" xr:uid="{00000000-0005-0000-0000-000081130000}"/>
    <cellStyle name="표준 2 12 14 2 27" xfId="39599" xr:uid="{00000000-0005-0000-0000-000082130000}"/>
    <cellStyle name="표준 2 12 14 2 28" xfId="41079" xr:uid="{00000000-0005-0000-0000-000083130000}"/>
    <cellStyle name="표준 2 12 14 2 29" xfId="42559" xr:uid="{00000000-0005-0000-0000-000084130000}"/>
    <cellStyle name="표준 2 12 14 2 3" xfId="4079" xr:uid="{00000000-0005-0000-0000-000085130000}"/>
    <cellStyle name="표준 2 12 14 2 30" xfId="44039" xr:uid="{00000000-0005-0000-0000-000086130000}"/>
    <cellStyle name="표준 2 12 14 2 31" xfId="45519" xr:uid="{00000000-0005-0000-0000-000087130000}"/>
    <cellStyle name="표준 2 12 14 2 32" xfId="47000" xr:uid="{00000000-0005-0000-0000-000088130000}"/>
    <cellStyle name="표준 2 12 14 2 33" xfId="48480" xr:uid="{00000000-0005-0000-0000-000089130000}"/>
    <cellStyle name="표준 2 12 14 2 34" xfId="49960" xr:uid="{00000000-0005-0000-0000-00008A130000}"/>
    <cellStyle name="표준 2 12 14 2 35" xfId="51440" xr:uid="{00000000-0005-0000-0000-00008B130000}"/>
    <cellStyle name="표준 2 12 14 2 36" xfId="52920" xr:uid="{00000000-0005-0000-0000-00008C130000}"/>
    <cellStyle name="표준 2 12 14 2 37" xfId="54400" xr:uid="{00000000-0005-0000-0000-00008D130000}"/>
    <cellStyle name="표준 2 12 14 2 38" xfId="55880" xr:uid="{00000000-0005-0000-0000-00008E130000}"/>
    <cellStyle name="표준 2 12 14 2 39" xfId="57360" xr:uid="{00000000-0005-0000-0000-00008F130000}"/>
    <cellStyle name="표준 2 12 14 2 4" xfId="5559" xr:uid="{00000000-0005-0000-0000-000090130000}"/>
    <cellStyle name="표준 2 12 14 2 40" xfId="58840" xr:uid="{00000000-0005-0000-0000-000091130000}"/>
    <cellStyle name="표준 2 12 14 2 41" xfId="60320" xr:uid="{00000000-0005-0000-0000-000092130000}"/>
    <cellStyle name="표준 2 12 14 2 42" xfId="61800" xr:uid="{00000000-0005-0000-0000-000093130000}"/>
    <cellStyle name="표준 2 12 14 2 5" xfId="7039" xr:uid="{00000000-0005-0000-0000-000094130000}"/>
    <cellStyle name="표준 2 12 14 2 6" xfId="8519" xr:uid="{00000000-0005-0000-0000-000095130000}"/>
    <cellStyle name="표준 2 12 14 2 7" xfId="9999" xr:uid="{00000000-0005-0000-0000-000096130000}"/>
    <cellStyle name="표준 2 12 14 2 8" xfId="11479" xr:uid="{00000000-0005-0000-0000-000097130000}"/>
    <cellStyle name="표준 2 12 14 2 9" xfId="12959" xr:uid="{00000000-0005-0000-0000-000098130000}"/>
    <cellStyle name="표준 2 12 14 20" xfId="27022" xr:uid="{00000000-0005-0000-0000-000099130000}"/>
    <cellStyle name="표준 2 12 14 21" xfId="28502" xr:uid="{00000000-0005-0000-0000-00009A130000}"/>
    <cellStyle name="표준 2 12 14 22" xfId="29982" xr:uid="{00000000-0005-0000-0000-00009B130000}"/>
    <cellStyle name="표준 2 12 14 23" xfId="31462" xr:uid="{00000000-0005-0000-0000-00009C130000}"/>
    <cellStyle name="표준 2 12 14 24" xfId="32942" xr:uid="{00000000-0005-0000-0000-00009D130000}"/>
    <cellStyle name="표준 2 12 14 25" xfId="34422" xr:uid="{00000000-0005-0000-0000-00009E130000}"/>
    <cellStyle name="표준 2 12 14 26" xfId="35902" xr:uid="{00000000-0005-0000-0000-00009F130000}"/>
    <cellStyle name="표준 2 12 14 27" xfId="37382" xr:uid="{00000000-0005-0000-0000-0000A0130000}"/>
    <cellStyle name="표준 2 12 14 28" xfId="38862" xr:uid="{00000000-0005-0000-0000-0000A1130000}"/>
    <cellStyle name="표준 2 12 14 29" xfId="40342" xr:uid="{00000000-0005-0000-0000-0000A2130000}"/>
    <cellStyle name="표준 2 12 14 3" xfId="1861" xr:uid="{00000000-0005-0000-0000-0000A3130000}"/>
    <cellStyle name="표준 2 12 14 30" xfId="41822" xr:uid="{00000000-0005-0000-0000-0000A4130000}"/>
    <cellStyle name="표준 2 12 14 31" xfId="43302" xr:uid="{00000000-0005-0000-0000-0000A5130000}"/>
    <cellStyle name="표준 2 12 14 32" xfId="44782" xr:uid="{00000000-0005-0000-0000-0000A6130000}"/>
    <cellStyle name="표준 2 12 14 33" xfId="46263" xr:uid="{00000000-0005-0000-0000-0000A7130000}"/>
    <cellStyle name="표준 2 12 14 34" xfId="47743" xr:uid="{00000000-0005-0000-0000-0000A8130000}"/>
    <cellStyle name="표준 2 12 14 35" xfId="49223" xr:uid="{00000000-0005-0000-0000-0000A9130000}"/>
    <cellStyle name="표준 2 12 14 36" xfId="50703" xr:uid="{00000000-0005-0000-0000-0000AA130000}"/>
    <cellStyle name="표준 2 12 14 37" xfId="52183" xr:uid="{00000000-0005-0000-0000-0000AB130000}"/>
    <cellStyle name="표준 2 12 14 38" xfId="53663" xr:uid="{00000000-0005-0000-0000-0000AC130000}"/>
    <cellStyle name="표준 2 12 14 39" xfId="55143" xr:uid="{00000000-0005-0000-0000-0000AD130000}"/>
    <cellStyle name="표준 2 12 14 4" xfId="3342" xr:uid="{00000000-0005-0000-0000-0000AE130000}"/>
    <cellStyle name="표준 2 12 14 40" xfId="56623" xr:uid="{00000000-0005-0000-0000-0000AF130000}"/>
    <cellStyle name="표준 2 12 14 41" xfId="58103" xr:uid="{00000000-0005-0000-0000-0000B0130000}"/>
    <cellStyle name="표준 2 12 14 42" xfId="59583" xr:uid="{00000000-0005-0000-0000-0000B1130000}"/>
    <cellStyle name="표준 2 12 14 43" xfId="61063" xr:uid="{00000000-0005-0000-0000-0000B2130000}"/>
    <cellStyle name="표준 2 12 14 5" xfId="4822" xr:uid="{00000000-0005-0000-0000-0000B3130000}"/>
    <cellStyle name="표준 2 12 14 6" xfId="6302" xr:uid="{00000000-0005-0000-0000-0000B4130000}"/>
    <cellStyle name="표준 2 12 14 7" xfId="7782" xr:uid="{00000000-0005-0000-0000-0000B5130000}"/>
    <cellStyle name="표준 2 12 14 8" xfId="9262" xr:uid="{00000000-0005-0000-0000-0000B6130000}"/>
    <cellStyle name="표준 2 12 14 9" xfId="10742" xr:uid="{00000000-0005-0000-0000-0000B7130000}"/>
    <cellStyle name="표준 2 12 15" xfId="1205" xr:uid="{00000000-0005-0000-0000-0000B8130000}"/>
    <cellStyle name="표준 2 12 15 10" xfId="12245" xr:uid="{00000000-0005-0000-0000-0000B9130000}"/>
    <cellStyle name="표준 2 12 15 11" xfId="13725" xr:uid="{00000000-0005-0000-0000-0000BA130000}"/>
    <cellStyle name="표준 2 12 15 12" xfId="15205" xr:uid="{00000000-0005-0000-0000-0000BB130000}"/>
    <cellStyle name="표준 2 12 15 13" xfId="16685" xr:uid="{00000000-0005-0000-0000-0000BC130000}"/>
    <cellStyle name="표준 2 12 15 14" xfId="18165" xr:uid="{00000000-0005-0000-0000-0000BD130000}"/>
    <cellStyle name="표준 2 12 15 15" xfId="19645" xr:uid="{00000000-0005-0000-0000-0000BE130000}"/>
    <cellStyle name="표준 2 12 15 16" xfId="21125" xr:uid="{00000000-0005-0000-0000-0000BF130000}"/>
    <cellStyle name="표준 2 12 15 17" xfId="22605" xr:uid="{00000000-0005-0000-0000-0000C0130000}"/>
    <cellStyle name="표준 2 12 15 18" xfId="24085" xr:uid="{00000000-0005-0000-0000-0000C1130000}"/>
    <cellStyle name="표준 2 12 15 19" xfId="25565" xr:uid="{00000000-0005-0000-0000-0000C2130000}"/>
    <cellStyle name="표준 2 12 15 2" xfId="426" xr:uid="{00000000-0005-0000-0000-0000C3130000}"/>
    <cellStyle name="표준 2 12 15 2 10" xfId="14462" xr:uid="{00000000-0005-0000-0000-0000C4130000}"/>
    <cellStyle name="표준 2 12 15 2 11" xfId="15942" xr:uid="{00000000-0005-0000-0000-0000C5130000}"/>
    <cellStyle name="표준 2 12 15 2 12" xfId="17422" xr:uid="{00000000-0005-0000-0000-0000C6130000}"/>
    <cellStyle name="표준 2 12 15 2 13" xfId="18902" xr:uid="{00000000-0005-0000-0000-0000C7130000}"/>
    <cellStyle name="표준 2 12 15 2 14" xfId="20382" xr:uid="{00000000-0005-0000-0000-0000C8130000}"/>
    <cellStyle name="표준 2 12 15 2 15" xfId="21862" xr:uid="{00000000-0005-0000-0000-0000C9130000}"/>
    <cellStyle name="표준 2 12 15 2 16" xfId="23342" xr:uid="{00000000-0005-0000-0000-0000CA130000}"/>
    <cellStyle name="표준 2 12 15 2 17" xfId="24822" xr:uid="{00000000-0005-0000-0000-0000CB130000}"/>
    <cellStyle name="표준 2 12 15 2 18" xfId="26302" xr:uid="{00000000-0005-0000-0000-0000CC130000}"/>
    <cellStyle name="표준 2 12 15 2 19" xfId="27782" xr:uid="{00000000-0005-0000-0000-0000CD130000}"/>
    <cellStyle name="표준 2 12 15 2 2" xfId="2621" xr:uid="{00000000-0005-0000-0000-0000CE130000}"/>
    <cellStyle name="표준 2 12 15 2 20" xfId="29262" xr:uid="{00000000-0005-0000-0000-0000CF130000}"/>
    <cellStyle name="표준 2 12 15 2 21" xfId="30742" xr:uid="{00000000-0005-0000-0000-0000D0130000}"/>
    <cellStyle name="표준 2 12 15 2 22" xfId="32222" xr:uid="{00000000-0005-0000-0000-0000D1130000}"/>
    <cellStyle name="표준 2 12 15 2 23" xfId="33702" xr:uid="{00000000-0005-0000-0000-0000D2130000}"/>
    <cellStyle name="표준 2 12 15 2 24" xfId="35182" xr:uid="{00000000-0005-0000-0000-0000D3130000}"/>
    <cellStyle name="표준 2 12 15 2 25" xfId="36662" xr:uid="{00000000-0005-0000-0000-0000D4130000}"/>
    <cellStyle name="표준 2 12 15 2 26" xfId="38142" xr:uid="{00000000-0005-0000-0000-0000D5130000}"/>
    <cellStyle name="표준 2 12 15 2 27" xfId="39622" xr:uid="{00000000-0005-0000-0000-0000D6130000}"/>
    <cellStyle name="표준 2 12 15 2 28" xfId="41102" xr:uid="{00000000-0005-0000-0000-0000D7130000}"/>
    <cellStyle name="표준 2 12 15 2 29" xfId="42582" xr:uid="{00000000-0005-0000-0000-0000D8130000}"/>
    <cellStyle name="표준 2 12 15 2 3" xfId="4102" xr:uid="{00000000-0005-0000-0000-0000D9130000}"/>
    <cellStyle name="표준 2 12 15 2 30" xfId="44062" xr:uid="{00000000-0005-0000-0000-0000DA130000}"/>
    <cellStyle name="표준 2 12 15 2 31" xfId="45542" xr:uid="{00000000-0005-0000-0000-0000DB130000}"/>
    <cellStyle name="표준 2 12 15 2 32" xfId="47023" xr:uid="{00000000-0005-0000-0000-0000DC130000}"/>
    <cellStyle name="표준 2 12 15 2 33" xfId="48503" xr:uid="{00000000-0005-0000-0000-0000DD130000}"/>
    <cellStyle name="표준 2 12 15 2 34" xfId="49983" xr:uid="{00000000-0005-0000-0000-0000DE130000}"/>
    <cellStyle name="표준 2 12 15 2 35" xfId="51463" xr:uid="{00000000-0005-0000-0000-0000DF130000}"/>
    <cellStyle name="표준 2 12 15 2 36" xfId="52943" xr:uid="{00000000-0005-0000-0000-0000E0130000}"/>
    <cellStyle name="표준 2 12 15 2 37" xfId="54423" xr:uid="{00000000-0005-0000-0000-0000E1130000}"/>
    <cellStyle name="표준 2 12 15 2 38" xfId="55903" xr:uid="{00000000-0005-0000-0000-0000E2130000}"/>
    <cellStyle name="표준 2 12 15 2 39" xfId="57383" xr:uid="{00000000-0005-0000-0000-0000E3130000}"/>
    <cellStyle name="표준 2 12 15 2 4" xfId="5582" xr:uid="{00000000-0005-0000-0000-0000E4130000}"/>
    <cellStyle name="표준 2 12 15 2 40" xfId="58863" xr:uid="{00000000-0005-0000-0000-0000E5130000}"/>
    <cellStyle name="표준 2 12 15 2 41" xfId="60343" xr:uid="{00000000-0005-0000-0000-0000E6130000}"/>
    <cellStyle name="표준 2 12 15 2 42" xfId="61823" xr:uid="{00000000-0005-0000-0000-0000E7130000}"/>
    <cellStyle name="표준 2 12 15 2 5" xfId="7062" xr:uid="{00000000-0005-0000-0000-0000E8130000}"/>
    <cellStyle name="표준 2 12 15 2 6" xfId="8542" xr:uid="{00000000-0005-0000-0000-0000E9130000}"/>
    <cellStyle name="표준 2 12 15 2 7" xfId="10022" xr:uid="{00000000-0005-0000-0000-0000EA130000}"/>
    <cellStyle name="표준 2 12 15 2 8" xfId="11502" xr:uid="{00000000-0005-0000-0000-0000EB130000}"/>
    <cellStyle name="표준 2 12 15 2 9" xfId="12982" xr:uid="{00000000-0005-0000-0000-0000EC130000}"/>
    <cellStyle name="표준 2 12 15 20" xfId="27045" xr:uid="{00000000-0005-0000-0000-0000ED130000}"/>
    <cellStyle name="표준 2 12 15 21" xfId="28525" xr:uid="{00000000-0005-0000-0000-0000EE130000}"/>
    <cellStyle name="표준 2 12 15 22" xfId="30005" xr:uid="{00000000-0005-0000-0000-0000EF130000}"/>
    <cellStyle name="표준 2 12 15 23" xfId="31485" xr:uid="{00000000-0005-0000-0000-0000F0130000}"/>
    <cellStyle name="표준 2 12 15 24" xfId="32965" xr:uid="{00000000-0005-0000-0000-0000F1130000}"/>
    <cellStyle name="표준 2 12 15 25" xfId="34445" xr:uid="{00000000-0005-0000-0000-0000F2130000}"/>
    <cellStyle name="표준 2 12 15 26" xfId="35925" xr:uid="{00000000-0005-0000-0000-0000F3130000}"/>
    <cellStyle name="표준 2 12 15 27" xfId="37405" xr:uid="{00000000-0005-0000-0000-0000F4130000}"/>
    <cellStyle name="표준 2 12 15 28" xfId="38885" xr:uid="{00000000-0005-0000-0000-0000F5130000}"/>
    <cellStyle name="표준 2 12 15 29" xfId="40365" xr:uid="{00000000-0005-0000-0000-0000F6130000}"/>
    <cellStyle name="표준 2 12 15 3" xfId="1884" xr:uid="{00000000-0005-0000-0000-0000F7130000}"/>
    <cellStyle name="표준 2 12 15 30" xfId="41845" xr:uid="{00000000-0005-0000-0000-0000F8130000}"/>
    <cellStyle name="표준 2 12 15 31" xfId="43325" xr:uid="{00000000-0005-0000-0000-0000F9130000}"/>
    <cellStyle name="표준 2 12 15 32" xfId="44805" xr:uid="{00000000-0005-0000-0000-0000FA130000}"/>
    <cellStyle name="표준 2 12 15 33" xfId="46286" xr:uid="{00000000-0005-0000-0000-0000FB130000}"/>
    <cellStyle name="표준 2 12 15 34" xfId="47766" xr:uid="{00000000-0005-0000-0000-0000FC130000}"/>
    <cellStyle name="표준 2 12 15 35" xfId="49246" xr:uid="{00000000-0005-0000-0000-0000FD130000}"/>
    <cellStyle name="표준 2 12 15 36" xfId="50726" xr:uid="{00000000-0005-0000-0000-0000FE130000}"/>
    <cellStyle name="표준 2 12 15 37" xfId="52206" xr:uid="{00000000-0005-0000-0000-0000FF130000}"/>
    <cellStyle name="표준 2 12 15 38" xfId="53686" xr:uid="{00000000-0005-0000-0000-000000140000}"/>
    <cellStyle name="표준 2 12 15 39" xfId="55166" xr:uid="{00000000-0005-0000-0000-000001140000}"/>
    <cellStyle name="표준 2 12 15 4" xfId="3365" xr:uid="{00000000-0005-0000-0000-000002140000}"/>
    <cellStyle name="표준 2 12 15 40" xfId="56646" xr:uid="{00000000-0005-0000-0000-000003140000}"/>
    <cellStyle name="표준 2 12 15 41" xfId="58126" xr:uid="{00000000-0005-0000-0000-000004140000}"/>
    <cellStyle name="표준 2 12 15 42" xfId="59606" xr:uid="{00000000-0005-0000-0000-000005140000}"/>
    <cellStyle name="표준 2 12 15 43" xfId="61086" xr:uid="{00000000-0005-0000-0000-000006140000}"/>
    <cellStyle name="표준 2 12 15 5" xfId="4845" xr:uid="{00000000-0005-0000-0000-000007140000}"/>
    <cellStyle name="표준 2 12 15 6" xfId="6325" xr:uid="{00000000-0005-0000-0000-000008140000}"/>
    <cellStyle name="표준 2 12 15 7" xfId="7805" xr:uid="{00000000-0005-0000-0000-000009140000}"/>
    <cellStyle name="표준 2 12 15 8" xfId="9285" xr:uid="{00000000-0005-0000-0000-00000A140000}"/>
    <cellStyle name="표준 2 12 15 9" xfId="10765" xr:uid="{00000000-0005-0000-0000-00000B140000}"/>
    <cellStyle name="표준 2 12 16" xfId="1180" xr:uid="{00000000-0005-0000-0000-00000C140000}"/>
    <cellStyle name="표준 2 12 16 10" xfId="12270" xr:uid="{00000000-0005-0000-0000-00000D140000}"/>
    <cellStyle name="표준 2 12 16 11" xfId="13750" xr:uid="{00000000-0005-0000-0000-00000E140000}"/>
    <cellStyle name="표준 2 12 16 12" xfId="15230" xr:uid="{00000000-0005-0000-0000-00000F140000}"/>
    <cellStyle name="표준 2 12 16 13" xfId="16710" xr:uid="{00000000-0005-0000-0000-000010140000}"/>
    <cellStyle name="표준 2 12 16 14" xfId="18190" xr:uid="{00000000-0005-0000-0000-000011140000}"/>
    <cellStyle name="표준 2 12 16 15" xfId="19670" xr:uid="{00000000-0005-0000-0000-000012140000}"/>
    <cellStyle name="표준 2 12 16 16" xfId="21150" xr:uid="{00000000-0005-0000-0000-000013140000}"/>
    <cellStyle name="표준 2 12 16 17" xfId="22630" xr:uid="{00000000-0005-0000-0000-000014140000}"/>
    <cellStyle name="표준 2 12 16 18" xfId="24110" xr:uid="{00000000-0005-0000-0000-000015140000}"/>
    <cellStyle name="표준 2 12 16 19" xfId="25590" xr:uid="{00000000-0005-0000-0000-000016140000}"/>
    <cellStyle name="표준 2 12 16 2" xfId="401" xr:uid="{00000000-0005-0000-0000-000017140000}"/>
    <cellStyle name="표준 2 12 16 2 10" xfId="14487" xr:uid="{00000000-0005-0000-0000-000018140000}"/>
    <cellStyle name="표준 2 12 16 2 11" xfId="15967" xr:uid="{00000000-0005-0000-0000-000019140000}"/>
    <cellStyle name="표준 2 12 16 2 12" xfId="17447" xr:uid="{00000000-0005-0000-0000-00001A140000}"/>
    <cellStyle name="표준 2 12 16 2 13" xfId="18927" xr:uid="{00000000-0005-0000-0000-00001B140000}"/>
    <cellStyle name="표준 2 12 16 2 14" xfId="20407" xr:uid="{00000000-0005-0000-0000-00001C140000}"/>
    <cellStyle name="표준 2 12 16 2 15" xfId="21887" xr:uid="{00000000-0005-0000-0000-00001D140000}"/>
    <cellStyle name="표준 2 12 16 2 16" xfId="23367" xr:uid="{00000000-0005-0000-0000-00001E140000}"/>
    <cellStyle name="표준 2 12 16 2 17" xfId="24847" xr:uid="{00000000-0005-0000-0000-00001F140000}"/>
    <cellStyle name="표준 2 12 16 2 18" xfId="26327" xr:uid="{00000000-0005-0000-0000-000020140000}"/>
    <cellStyle name="표준 2 12 16 2 19" xfId="27807" xr:uid="{00000000-0005-0000-0000-000021140000}"/>
    <cellStyle name="표준 2 12 16 2 2" xfId="2646" xr:uid="{00000000-0005-0000-0000-000022140000}"/>
    <cellStyle name="표준 2 12 16 2 20" xfId="29287" xr:uid="{00000000-0005-0000-0000-000023140000}"/>
    <cellStyle name="표준 2 12 16 2 21" xfId="30767" xr:uid="{00000000-0005-0000-0000-000024140000}"/>
    <cellStyle name="표준 2 12 16 2 22" xfId="32247" xr:uid="{00000000-0005-0000-0000-000025140000}"/>
    <cellStyle name="표준 2 12 16 2 23" xfId="33727" xr:uid="{00000000-0005-0000-0000-000026140000}"/>
    <cellStyle name="표준 2 12 16 2 24" xfId="35207" xr:uid="{00000000-0005-0000-0000-000027140000}"/>
    <cellStyle name="표준 2 12 16 2 25" xfId="36687" xr:uid="{00000000-0005-0000-0000-000028140000}"/>
    <cellStyle name="표준 2 12 16 2 26" xfId="38167" xr:uid="{00000000-0005-0000-0000-000029140000}"/>
    <cellStyle name="표준 2 12 16 2 27" xfId="39647" xr:uid="{00000000-0005-0000-0000-00002A140000}"/>
    <cellStyle name="표준 2 12 16 2 28" xfId="41127" xr:uid="{00000000-0005-0000-0000-00002B140000}"/>
    <cellStyle name="표준 2 12 16 2 29" xfId="42607" xr:uid="{00000000-0005-0000-0000-00002C140000}"/>
    <cellStyle name="표준 2 12 16 2 3" xfId="4127" xr:uid="{00000000-0005-0000-0000-00002D140000}"/>
    <cellStyle name="표준 2 12 16 2 30" xfId="44087" xr:uid="{00000000-0005-0000-0000-00002E140000}"/>
    <cellStyle name="표준 2 12 16 2 31" xfId="45567" xr:uid="{00000000-0005-0000-0000-00002F140000}"/>
    <cellStyle name="표준 2 12 16 2 32" xfId="47048" xr:uid="{00000000-0005-0000-0000-000030140000}"/>
    <cellStyle name="표준 2 12 16 2 33" xfId="48528" xr:uid="{00000000-0005-0000-0000-000031140000}"/>
    <cellStyle name="표준 2 12 16 2 34" xfId="50008" xr:uid="{00000000-0005-0000-0000-000032140000}"/>
    <cellStyle name="표준 2 12 16 2 35" xfId="51488" xr:uid="{00000000-0005-0000-0000-000033140000}"/>
    <cellStyle name="표준 2 12 16 2 36" xfId="52968" xr:uid="{00000000-0005-0000-0000-000034140000}"/>
    <cellStyle name="표준 2 12 16 2 37" xfId="54448" xr:uid="{00000000-0005-0000-0000-000035140000}"/>
    <cellStyle name="표준 2 12 16 2 38" xfId="55928" xr:uid="{00000000-0005-0000-0000-000036140000}"/>
    <cellStyle name="표준 2 12 16 2 39" xfId="57408" xr:uid="{00000000-0005-0000-0000-000037140000}"/>
    <cellStyle name="표준 2 12 16 2 4" xfId="5607" xr:uid="{00000000-0005-0000-0000-000038140000}"/>
    <cellStyle name="표준 2 12 16 2 40" xfId="58888" xr:uid="{00000000-0005-0000-0000-000039140000}"/>
    <cellStyle name="표준 2 12 16 2 41" xfId="60368" xr:uid="{00000000-0005-0000-0000-00003A140000}"/>
    <cellStyle name="표준 2 12 16 2 42" xfId="61848" xr:uid="{00000000-0005-0000-0000-00003B140000}"/>
    <cellStyle name="표준 2 12 16 2 5" xfId="7087" xr:uid="{00000000-0005-0000-0000-00003C140000}"/>
    <cellStyle name="표준 2 12 16 2 6" xfId="8567" xr:uid="{00000000-0005-0000-0000-00003D140000}"/>
    <cellStyle name="표준 2 12 16 2 7" xfId="10047" xr:uid="{00000000-0005-0000-0000-00003E140000}"/>
    <cellStyle name="표준 2 12 16 2 8" xfId="11527" xr:uid="{00000000-0005-0000-0000-00003F140000}"/>
    <cellStyle name="표준 2 12 16 2 9" xfId="13007" xr:uid="{00000000-0005-0000-0000-000040140000}"/>
    <cellStyle name="표준 2 12 16 20" xfId="27070" xr:uid="{00000000-0005-0000-0000-000041140000}"/>
    <cellStyle name="표준 2 12 16 21" xfId="28550" xr:uid="{00000000-0005-0000-0000-000042140000}"/>
    <cellStyle name="표준 2 12 16 22" xfId="30030" xr:uid="{00000000-0005-0000-0000-000043140000}"/>
    <cellStyle name="표준 2 12 16 23" xfId="31510" xr:uid="{00000000-0005-0000-0000-000044140000}"/>
    <cellStyle name="표준 2 12 16 24" xfId="32990" xr:uid="{00000000-0005-0000-0000-000045140000}"/>
    <cellStyle name="표준 2 12 16 25" xfId="34470" xr:uid="{00000000-0005-0000-0000-000046140000}"/>
    <cellStyle name="표준 2 12 16 26" xfId="35950" xr:uid="{00000000-0005-0000-0000-000047140000}"/>
    <cellStyle name="표준 2 12 16 27" xfId="37430" xr:uid="{00000000-0005-0000-0000-000048140000}"/>
    <cellStyle name="표준 2 12 16 28" xfId="38910" xr:uid="{00000000-0005-0000-0000-000049140000}"/>
    <cellStyle name="표준 2 12 16 29" xfId="40390" xr:uid="{00000000-0005-0000-0000-00004A140000}"/>
    <cellStyle name="표준 2 12 16 3" xfId="1909" xr:uid="{00000000-0005-0000-0000-00004B140000}"/>
    <cellStyle name="표준 2 12 16 30" xfId="41870" xr:uid="{00000000-0005-0000-0000-00004C140000}"/>
    <cellStyle name="표준 2 12 16 31" xfId="43350" xr:uid="{00000000-0005-0000-0000-00004D140000}"/>
    <cellStyle name="표준 2 12 16 32" xfId="44830" xr:uid="{00000000-0005-0000-0000-00004E140000}"/>
    <cellStyle name="표준 2 12 16 33" xfId="46311" xr:uid="{00000000-0005-0000-0000-00004F140000}"/>
    <cellStyle name="표준 2 12 16 34" xfId="47791" xr:uid="{00000000-0005-0000-0000-000050140000}"/>
    <cellStyle name="표준 2 12 16 35" xfId="49271" xr:uid="{00000000-0005-0000-0000-000051140000}"/>
    <cellStyle name="표준 2 12 16 36" xfId="50751" xr:uid="{00000000-0005-0000-0000-000052140000}"/>
    <cellStyle name="표준 2 12 16 37" xfId="52231" xr:uid="{00000000-0005-0000-0000-000053140000}"/>
    <cellStyle name="표준 2 12 16 38" xfId="53711" xr:uid="{00000000-0005-0000-0000-000054140000}"/>
    <cellStyle name="표준 2 12 16 39" xfId="55191" xr:uid="{00000000-0005-0000-0000-000055140000}"/>
    <cellStyle name="표준 2 12 16 4" xfId="3390" xr:uid="{00000000-0005-0000-0000-000056140000}"/>
    <cellStyle name="표준 2 12 16 40" xfId="56671" xr:uid="{00000000-0005-0000-0000-000057140000}"/>
    <cellStyle name="표준 2 12 16 41" xfId="58151" xr:uid="{00000000-0005-0000-0000-000058140000}"/>
    <cellStyle name="표준 2 12 16 42" xfId="59631" xr:uid="{00000000-0005-0000-0000-000059140000}"/>
    <cellStyle name="표준 2 12 16 43" xfId="61111" xr:uid="{00000000-0005-0000-0000-00005A140000}"/>
    <cellStyle name="표준 2 12 16 5" xfId="4870" xr:uid="{00000000-0005-0000-0000-00005B140000}"/>
    <cellStyle name="표준 2 12 16 6" xfId="6350" xr:uid="{00000000-0005-0000-0000-00005C140000}"/>
    <cellStyle name="표준 2 12 16 7" xfId="7830" xr:uid="{00000000-0005-0000-0000-00005D140000}"/>
    <cellStyle name="표준 2 12 16 8" xfId="9310" xr:uid="{00000000-0005-0000-0000-00005E140000}"/>
    <cellStyle name="표준 2 12 16 9" xfId="10790" xr:uid="{00000000-0005-0000-0000-00005F140000}"/>
    <cellStyle name="표준 2 12 17" xfId="1154" xr:uid="{00000000-0005-0000-0000-000060140000}"/>
    <cellStyle name="표준 2 12 17 10" xfId="12296" xr:uid="{00000000-0005-0000-0000-000061140000}"/>
    <cellStyle name="표준 2 12 17 11" xfId="13776" xr:uid="{00000000-0005-0000-0000-000062140000}"/>
    <cellStyle name="표준 2 12 17 12" xfId="15256" xr:uid="{00000000-0005-0000-0000-000063140000}"/>
    <cellStyle name="표준 2 12 17 13" xfId="16736" xr:uid="{00000000-0005-0000-0000-000064140000}"/>
    <cellStyle name="표준 2 12 17 14" xfId="18216" xr:uid="{00000000-0005-0000-0000-000065140000}"/>
    <cellStyle name="표준 2 12 17 15" xfId="19696" xr:uid="{00000000-0005-0000-0000-000066140000}"/>
    <cellStyle name="표준 2 12 17 16" xfId="21176" xr:uid="{00000000-0005-0000-0000-000067140000}"/>
    <cellStyle name="표준 2 12 17 17" xfId="22656" xr:uid="{00000000-0005-0000-0000-000068140000}"/>
    <cellStyle name="표준 2 12 17 18" xfId="24136" xr:uid="{00000000-0005-0000-0000-000069140000}"/>
    <cellStyle name="표준 2 12 17 19" xfId="25616" xr:uid="{00000000-0005-0000-0000-00006A140000}"/>
    <cellStyle name="표준 2 12 17 2" xfId="375" xr:uid="{00000000-0005-0000-0000-00006B140000}"/>
    <cellStyle name="표준 2 12 17 2 10" xfId="14513" xr:uid="{00000000-0005-0000-0000-00006C140000}"/>
    <cellStyle name="표준 2 12 17 2 11" xfId="15993" xr:uid="{00000000-0005-0000-0000-00006D140000}"/>
    <cellStyle name="표준 2 12 17 2 12" xfId="17473" xr:uid="{00000000-0005-0000-0000-00006E140000}"/>
    <cellStyle name="표준 2 12 17 2 13" xfId="18953" xr:uid="{00000000-0005-0000-0000-00006F140000}"/>
    <cellStyle name="표준 2 12 17 2 14" xfId="20433" xr:uid="{00000000-0005-0000-0000-000070140000}"/>
    <cellStyle name="표준 2 12 17 2 15" xfId="21913" xr:uid="{00000000-0005-0000-0000-000071140000}"/>
    <cellStyle name="표준 2 12 17 2 16" xfId="23393" xr:uid="{00000000-0005-0000-0000-000072140000}"/>
    <cellStyle name="표준 2 12 17 2 17" xfId="24873" xr:uid="{00000000-0005-0000-0000-000073140000}"/>
    <cellStyle name="표준 2 12 17 2 18" xfId="26353" xr:uid="{00000000-0005-0000-0000-000074140000}"/>
    <cellStyle name="표준 2 12 17 2 19" xfId="27833" xr:uid="{00000000-0005-0000-0000-000075140000}"/>
    <cellStyle name="표준 2 12 17 2 2" xfId="2672" xr:uid="{00000000-0005-0000-0000-000076140000}"/>
    <cellStyle name="표준 2 12 17 2 20" xfId="29313" xr:uid="{00000000-0005-0000-0000-000077140000}"/>
    <cellStyle name="표준 2 12 17 2 21" xfId="30793" xr:uid="{00000000-0005-0000-0000-000078140000}"/>
    <cellStyle name="표준 2 12 17 2 22" xfId="32273" xr:uid="{00000000-0005-0000-0000-000079140000}"/>
    <cellStyle name="표준 2 12 17 2 23" xfId="33753" xr:uid="{00000000-0005-0000-0000-00007A140000}"/>
    <cellStyle name="표준 2 12 17 2 24" xfId="35233" xr:uid="{00000000-0005-0000-0000-00007B140000}"/>
    <cellStyle name="표준 2 12 17 2 25" xfId="36713" xr:uid="{00000000-0005-0000-0000-00007C140000}"/>
    <cellStyle name="표준 2 12 17 2 26" xfId="38193" xr:uid="{00000000-0005-0000-0000-00007D140000}"/>
    <cellStyle name="표준 2 12 17 2 27" xfId="39673" xr:uid="{00000000-0005-0000-0000-00007E140000}"/>
    <cellStyle name="표준 2 12 17 2 28" xfId="41153" xr:uid="{00000000-0005-0000-0000-00007F140000}"/>
    <cellStyle name="표준 2 12 17 2 29" xfId="42633" xr:uid="{00000000-0005-0000-0000-000080140000}"/>
    <cellStyle name="표준 2 12 17 2 3" xfId="4153" xr:uid="{00000000-0005-0000-0000-000081140000}"/>
    <cellStyle name="표준 2 12 17 2 30" xfId="44113" xr:uid="{00000000-0005-0000-0000-000082140000}"/>
    <cellStyle name="표준 2 12 17 2 31" xfId="45593" xr:uid="{00000000-0005-0000-0000-000083140000}"/>
    <cellStyle name="표준 2 12 17 2 32" xfId="47074" xr:uid="{00000000-0005-0000-0000-000084140000}"/>
    <cellStyle name="표준 2 12 17 2 33" xfId="48554" xr:uid="{00000000-0005-0000-0000-000085140000}"/>
    <cellStyle name="표준 2 12 17 2 34" xfId="50034" xr:uid="{00000000-0005-0000-0000-000086140000}"/>
    <cellStyle name="표준 2 12 17 2 35" xfId="51514" xr:uid="{00000000-0005-0000-0000-000087140000}"/>
    <cellStyle name="표준 2 12 17 2 36" xfId="52994" xr:uid="{00000000-0005-0000-0000-000088140000}"/>
    <cellStyle name="표준 2 12 17 2 37" xfId="54474" xr:uid="{00000000-0005-0000-0000-000089140000}"/>
    <cellStyle name="표준 2 12 17 2 38" xfId="55954" xr:uid="{00000000-0005-0000-0000-00008A140000}"/>
    <cellStyle name="표준 2 12 17 2 39" xfId="57434" xr:uid="{00000000-0005-0000-0000-00008B140000}"/>
    <cellStyle name="표준 2 12 17 2 4" xfId="5633" xr:uid="{00000000-0005-0000-0000-00008C140000}"/>
    <cellStyle name="표준 2 12 17 2 40" xfId="58914" xr:uid="{00000000-0005-0000-0000-00008D140000}"/>
    <cellStyle name="표준 2 12 17 2 41" xfId="60394" xr:uid="{00000000-0005-0000-0000-00008E140000}"/>
    <cellStyle name="표준 2 12 17 2 42" xfId="61874" xr:uid="{00000000-0005-0000-0000-00008F140000}"/>
    <cellStyle name="표준 2 12 17 2 5" xfId="7113" xr:uid="{00000000-0005-0000-0000-000090140000}"/>
    <cellStyle name="표준 2 12 17 2 6" xfId="8593" xr:uid="{00000000-0005-0000-0000-000091140000}"/>
    <cellStyle name="표준 2 12 17 2 7" xfId="10073" xr:uid="{00000000-0005-0000-0000-000092140000}"/>
    <cellStyle name="표준 2 12 17 2 8" xfId="11553" xr:uid="{00000000-0005-0000-0000-000093140000}"/>
    <cellStyle name="표준 2 12 17 2 9" xfId="13033" xr:uid="{00000000-0005-0000-0000-000094140000}"/>
    <cellStyle name="표준 2 12 17 20" xfId="27096" xr:uid="{00000000-0005-0000-0000-000095140000}"/>
    <cellStyle name="표준 2 12 17 21" xfId="28576" xr:uid="{00000000-0005-0000-0000-000096140000}"/>
    <cellStyle name="표준 2 12 17 22" xfId="30056" xr:uid="{00000000-0005-0000-0000-000097140000}"/>
    <cellStyle name="표준 2 12 17 23" xfId="31536" xr:uid="{00000000-0005-0000-0000-000098140000}"/>
    <cellStyle name="표준 2 12 17 24" xfId="33016" xr:uid="{00000000-0005-0000-0000-000099140000}"/>
    <cellStyle name="표준 2 12 17 25" xfId="34496" xr:uid="{00000000-0005-0000-0000-00009A140000}"/>
    <cellStyle name="표준 2 12 17 26" xfId="35976" xr:uid="{00000000-0005-0000-0000-00009B140000}"/>
    <cellStyle name="표준 2 12 17 27" xfId="37456" xr:uid="{00000000-0005-0000-0000-00009C140000}"/>
    <cellStyle name="표준 2 12 17 28" xfId="38936" xr:uid="{00000000-0005-0000-0000-00009D140000}"/>
    <cellStyle name="표준 2 12 17 29" xfId="40416" xr:uid="{00000000-0005-0000-0000-00009E140000}"/>
    <cellStyle name="표준 2 12 17 3" xfId="1935" xr:uid="{00000000-0005-0000-0000-00009F140000}"/>
    <cellStyle name="표준 2 12 17 30" xfId="41896" xr:uid="{00000000-0005-0000-0000-0000A0140000}"/>
    <cellStyle name="표준 2 12 17 31" xfId="43376" xr:uid="{00000000-0005-0000-0000-0000A1140000}"/>
    <cellStyle name="표준 2 12 17 32" xfId="44856" xr:uid="{00000000-0005-0000-0000-0000A2140000}"/>
    <cellStyle name="표준 2 12 17 33" xfId="46337" xr:uid="{00000000-0005-0000-0000-0000A3140000}"/>
    <cellStyle name="표준 2 12 17 34" xfId="47817" xr:uid="{00000000-0005-0000-0000-0000A4140000}"/>
    <cellStyle name="표준 2 12 17 35" xfId="49297" xr:uid="{00000000-0005-0000-0000-0000A5140000}"/>
    <cellStyle name="표준 2 12 17 36" xfId="50777" xr:uid="{00000000-0005-0000-0000-0000A6140000}"/>
    <cellStyle name="표준 2 12 17 37" xfId="52257" xr:uid="{00000000-0005-0000-0000-0000A7140000}"/>
    <cellStyle name="표준 2 12 17 38" xfId="53737" xr:uid="{00000000-0005-0000-0000-0000A8140000}"/>
    <cellStyle name="표준 2 12 17 39" xfId="55217" xr:uid="{00000000-0005-0000-0000-0000A9140000}"/>
    <cellStyle name="표준 2 12 17 4" xfId="3416" xr:uid="{00000000-0005-0000-0000-0000AA140000}"/>
    <cellStyle name="표준 2 12 17 40" xfId="56697" xr:uid="{00000000-0005-0000-0000-0000AB140000}"/>
    <cellStyle name="표준 2 12 17 41" xfId="58177" xr:uid="{00000000-0005-0000-0000-0000AC140000}"/>
    <cellStyle name="표준 2 12 17 42" xfId="59657" xr:uid="{00000000-0005-0000-0000-0000AD140000}"/>
    <cellStyle name="표준 2 12 17 43" xfId="61137" xr:uid="{00000000-0005-0000-0000-0000AE140000}"/>
    <cellStyle name="표준 2 12 17 5" xfId="4896" xr:uid="{00000000-0005-0000-0000-0000AF140000}"/>
    <cellStyle name="표준 2 12 17 6" xfId="6376" xr:uid="{00000000-0005-0000-0000-0000B0140000}"/>
    <cellStyle name="표준 2 12 17 7" xfId="7856" xr:uid="{00000000-0005-0000-0000-0000B1140000}"/>
    <cellStyle name="표준 2 12 17 8" xfId="9336" xr:uid="{00000000-0005-0000-0000-0000B2140000}"/>
    <cellStyle name="표준 2 12 17 9" xfId="10816" xr:uid="{00000000-0005-0000-0000-0000B3140000}"/>
    <cellStyle name="표준 2 12 18" xfId="1127" xr:uid="{00000000-0005-0000-0000-0000B4140000}"/>
    <cellStyle name="표준 2 12 18 10" xfId="12323" xr:uid="{00000000-0005-0000-0000-0000B5140000}"/>
    <cellStyle name="표준 2 12 18 11" xfId="13803" xr:uid="{00000000-0005-0000-0000-0000B6140000}"/>
    <cellStyle name="표준 2 12 18 12" xfId="15283" xr:uid="{00000000-0005-0000-0000-0000B7140000}"/>
    <cellStyle name="표준 2 12 18 13" xfId="16763" xr:uid="{00000000-0005-0000-0000-0000B8140000}"/>
    <cellStyle name="표준 2 12 18 14" xfId="18243" xr:uid="{00000000-0005-0000-0000-0000B9140000}"/>
    <cellStyle name="표준 2 12 18 15" xfId="19723" xr:uid="{00000000-0005-0000-0000-0000BA140000}"/>
    <cellStyle name="표준 2 12 18 16" xfId="21203" xr:uid="{00000000-0005-0000-0000-0000BB140000}"/>
    <cellStyle name="표준 2 12 18 17" xfId="22683" xr:uid="{00000000-0005-0000-0000-0000BC140000}"/>
    <cellStyle name="표준 2 12 18 18" xfId="24163" xr:uid="{00000000-0005-0000-0000-0000BD140000}"/>
    <cellStyle name="표준 2 12 18 19" xfId="25643" xr:uid="{00000000-0005-0000-0000-0000BE140000}"/>
    <cellStyle name="표준 2 12 18 2" xfId="348" xr:uid="{00000000-0005-0000-0000-0000BF140000}"/>
    <cellStyle name="표준 2 12 18 2 10" xfId="14540" xr:uid="{00000000-0005-0000-0000-0000C0140000}"/>
    <cellStyle name="표준 2 12 18 2 11" xfId="16020" xr:uid="{00000000-0005-0000-0000-0000C1140000}"/>
    <cellStyle name="표준 2 12 18 2 12" xfId="17500" xr:uid="{00000000-0005-0000-0000-0000C2140000}"/>
    <cellStyle name="표준 2 12 18 2 13" xfId="18980" xr:uid="{00000000-0005-0000-0000-0000C3140000}"/>
    <cellStyle name="표준 2 12 18 2 14" xfId="20460" xr:uid="{00000000-0005-0000-0000-0000C4140000}"/>
    <cellStyle name="표준 2 12 18 2 15" xfId="21940" xr:uid="{00000000-0005-0000-0000-0000C5140000}"/>
    <cellStyle name="표준 2 12 18 2 16" xfId="23420" xr:uid="{00000000-0005-0000-0000-0000C6140000}"/>
    <cellStyle name="표준 2 12 18 2 17" xfId="24900" xr:uid="{00000000-0005-0000-0000-0000C7140000}"/>
    <cellStyle name="표준 2 12 18 2 18" xfId="26380" xr:uid="{00000000-0005-0000-0000-0000C8140000}"/>
    <cellStyle name="표준 2 12 18 2 19" xfId="27860" xr:uid="{00000000-0005-0000-0000-0000C9140000}"/>
    <cellStyle name="표준 2 12 18 2 2" xfId="2699" xr:uid="{00000000-0005-0000-0000-0000CA140000}"/>
    <cellStyle name="표준 2 12 18 2 20" xfId="29340" xr:uid="{00000000-0005-0000-0000-0000CB140000}"/>
    <cellStyle name="표준 2 12 18 2 21" xfId="30820" xr:uid="{00000000-0005-0000-0000-0000CC140000}"/>
    <cellStyle name="표준 2 12 18 2 22" xfId="32300" xr:uid="{00000000-0005-0000-0000-0000CD140000}"/>
    <cellStyle name="표준 2 12 18 2 23" xfId="33780" xr:uid="{00000000-0005-0000-0000-0000CE140000}"/>
    <cellStyle name="표준 2 12 18 2 24" xfId="35260" xr:uid="{00000000-0005-0000-0000-0000CF140000}"/>
    <cellStyle name="표준 2 12 18 2 25" xfId="36740" xr:uid="{00000000-0005-0000-0000-0000D0140000}"/>
    <cellStyle name="표준 2 12 18 2 26" xfId="38220" xr:uid="{00000000-0005-0000-0000-0000D1140000}"/>
    <cellStyle name="표준 2 12 18 2 27" xfId="39700" xr:uid="{00000000-0005-0000-0000-0000D2140000}"/>
    <cellStyle name="표준 2 12 18 2 28" xfId="41180" xr:uid="{00000000-0005-0000-0000-0000D3140000}"/>
    <cellStyle name="표준 2 12 18 2 29" xfId="42660" xr:uid="{00000000-0005-0000-0000-0000D4140000}"/>
    <cellStyle name="표준 2 12 18 2 3" xfId="4180" xr:uid="{00000000-0005-0000-0000-0000D5140000}"/>
    <cellStyle name="표준 2 12 18 2 30" xfId="44140" xr:uid="{00000000-0005-0000-0000-0000D6140000}"/>
    <cellStyle name="표준 2 12 18 2 31" xfId="45620" xr:uid="{00000000-0005-0000-0000-0000D7140000}"/>
    <cellStyle name="표준 2 12 18 2 32" xfId="47101" xr:uid="{00000000-0005-0000-0000-0000D8140000}"/>
    <cellStyle name="표준 2 12 18 2 33" xfId="48581" xr:uid="{00000000-0005-0000-0000-0000D9140000}"/>
    <cellStyle name="표준 2 12 18 2 34" xfId="50061" xr:uid="{00000000-0005-0000-0000-0000DA140000}"/>
    <cellStyle name="표준 2 12 18 2 35" xfId="51541" xr:uid="{00000000-0005-0000-0000-0000DB140000}"/>
    <cellStyle name="표준 2 12 18 2 36" xfId="53021" xr:uid="{00000000-0005-0000-0000-0000DC140000}"/>
    <cellStyle name="표준 2 12 18 2 37" xfId="54501" xr:uid="{00000000-0005-0000-0000-0000DD140000}"/>
    <cellStyle name="표준 2 12 18 2 38" xfId="55981" xr:uid="{00000000-0005-0000-0000-0000DE140000}"/>
    <cellStyle name="표준 2 12 18 2 39" xfId="57461" xr:uid="{00000000-0005-0000-0000-0000DF140000}"/>
    <cellStyle name="표준 2 12 18 2 4" xfId="5660" xr:uid="{00000000-0005-0000-0000-0000E0140000}"/>
    <cellStyle name="표준 2 12 18 2 40" xfId="58941" xr:uid="{00000000-0005-0000-0000-0000E1140000}"/>
    <cellStyle name="표준 2 12 18 2 41" xfId="60421" xr:uid="{00000000-0005-0000-0000-0000E2140000}"/>
    <cellStyle name="표준 2 12 18 2 42" xfId="61901" xr:uid="{00000000-0005-0000-0000-0000E3140000}"/>
    <cellStyle name="표준 2 12 18 2 5" xfId="7140" xr:uid="{00000000-0005-0000-0000-0000E4140000}"/>
    <cellStyle name="표준 2 12 18 2 6" xfId="8620" xr:uid="{00000000-0005-0000-0000-0000E5140000}"/>
    <cellStyle name="표준 2 12 18 2 7" xfId="10100" xr:uid="{00000000-0005-0000-0000-0000E6140000}"/>
    <cellStyle name="표준 2 12 18 2 8" xfId="11580" xr:uid="{00000000-0005-0000-0000-0000E7140000}"/>
    <cellStyle name="표준 2 12 18 2 9" xfId="13060" xr:uid="{00000000-0005-0000-0000-0000E8140000}"/>
    <cellStyle name="표준 2 12 18 20" xfId="27123" xr:uid="{00000000-0005-0000-0000-0000E9140000}"/>
    <cellStyle name="표준 2 12 18 21" xfId="28603" xr:uid="{00000000-0005-0000-0000-0000EA140000}"/>
    <cellStyle name="표준 2 12 18 22" xfId="30083" xr:uid="{00000000-0005-0000-0000-0000EB140000}"/>
    <cellStyle name="표준 2 12 18 23" xfId="31563" xr:uid="{00000000-0005-0000-0000-0000EC140000}"/>
    <cellStyle name="표준 2 12 18 24" xfId="33043" xr:uid="{00000000-0005-0000-0000-0000ED140000}"/>
    <cellStyle name="표준 2 12 18 25" xfId="34523" xr:uid="{00000000-0005-0000-0000-0000EE140000}"/>
    <cellStyle name="표준 2 12 18 26" xfId="36003" xr:uid="{00000000-0005-0000-0000-0000EF140000}"/>
    <cellStyle name="표준 2 12 18 27" xfId="37483" xr:uid="{00000000-0005-0000-0000-0000F0140000}"/>
    <cellStyle name="표준 2 12 18 28" xfId="38963" xr:uid="{00000000-0005-0000-0000-0000F1140000}"/>
    <cellStyle name="표준 2 12 18 29" xfId="40443" xr:uid="{00000000-0005-0000-0000-0000F2140000}"/>
    <cellStyle name="표준 2 12 18 3" xfId="1962" xr:uid="{00000000-0005-0000-0000-0000F3140000}"/>
    <cellStyle name="표준 2 12 18 30" xfId="41923" xr:uid="{00000000-0005-0000-0000-0000F4140000}"/>
    <cellStyle name="표준 2 12 18 31" xfId="43403" xr:uid="{00000000-0005-0000-0000-0000F5140000}"/>
    <cellStyle name="표준 2 12 18 32" xfId="44883" xr:uid="{00000000-0005-0000-0000-0000F6140000}"/>
    <cellStyle name="표준 2 12 18 33" xfId="46364" xr:uid="{00000000-0005-0000-0000-0000F7140000}"/>
    <cellStyle name="표준 2 12 18 34" xfId="47844" xr:uid="{00000000-0005-0000-0000-0000F8140000}"/>
    <cellStyle name="표준 2 12 18 35" xfId="49324" xr:uid="{00000000-0005-0000-0000-0000F9140000}"/>
    <cellStyle name="표준 2 12 18 36" xfId="50804" xr:uid="{00000000-0005-0000-0000-0000FA140000}"/>
    <cellStyle name="표준 2 12 18 37" xfId="52284" xr:uid="{00000000-0005-0000-0000-0000FB140000}"/>
    <cellStyle name="표준 2 12 18 38" xfId="53764" xr:uid="{00000000-0005-0000-0000-0000FC140000}"/>
    <cellStyle name="표준 2 12 18 39" xfId="55244" xr:uid="{00000000-0005-0000-0000-0000FD140000}"/>
    <cellStyle name="표준 2 12 18 4" xfId="3443" xr:uid="{00000000-0005-0000-0000-0000FE140000}"/>
    <cellStyle name="표준 2 12 18 40" xfId="56724" xr:uid="{00000000-0005-0000-0000-0000FF140000}"/>
    <cellStyle name="표준 2 12 18 41" xfId="58204" xr:uid="{00000000-0005-0000-0000-000000150000}"/>
    <cellStyle name="표준 2 12 18 42" xfId="59684" xr:uid="{00000000-0005-0000-0000-000001150000}"/>
    <cellStyle name="표준 2 12 18 43" xfId="61164" xr:uid="{00000000-0005-0000-0000-000002150000}"/>
    <cellStyle name="표준 2 12 18 5" xfId="4923" xr:uid="{00000000-0005-0000-0000-000003150000}"/>
    <cellStyle name="표준 2 12 18 6" xfId="6403" xr:uid="{00000000-0005-0000-0000-000004150000}"/>
    <cellStyle name="표준 2 12 18 7" xfId="7883" xr:uid="{00000000-0005-0000-0000-000005150000}"/>
    <cellStyle name="표준 2 12 18 8" xfId="9363" xr:uid="{00000000-0005-0000-0000-000006150000}"/>
    <cellStyle name="표준 2 12 18 9" xfId="10843" xr:uid="{00000000-0005-0000-0000-000007150000}"/>
    <cellStyle name="표준 2 12 19" xfId="1098" xr:uid="{00000000-0005-0000-0000-000008150000}"/>
    <cellStyle name="표준 2 12 19 10" xfId="12352" xr:uid="{00000000-0005-0000-0000-000009150000}"/>
    <cellStyle name="표준 2 12 19 11" xfId="13832" xr:uid="{00000000-0005-0000-0000-00000A150000}"/>
    <cellStyle name="표준 2 12 19 12" xfId="15312" xr:uid="{00000000-0005-0000-0000-00000B150000}"/>
    <cellStyle name="표준 2 12 19 13" xfId="16792" xr:uid="{00000000-0005-0000-0000-00000C150000}"/>
    <cellStyle name="표준 2 12 19 14" xfId="18272" xr:uid="{00000000-0005-0000-0000-00000D150000}"/>
    <cellStyle name="표준 2 12 19 15" xfId="19752" xr:uid="{00000000-0005-0000-0000-00000E150000}"/>
    <cellStyle name="표준 2 12 19 16" xfId="21232" xr:uid="{00000000-0005-0000-0000-00000F150000}"/>
    <cellStyle name="표준 2 12 19 17" xfId="22712" xr:uid="{00000000-0005-0000-0000-000010150000}"/>
    <cellStyle name="표준 2 12 19 18" xfId="24192" xr:uid="{00000000-0005-0000-0000-000011150000}"/>
    <cellStyle name="표준 2 12 19 19" xfId="25672" xr:uid="{00000000-0005-0000-0000-000012150000}"/>
    <cellStyle name="표준 2 12 19 2" xfId="319" xr:uid="{00000000-0005-0000-0000-000013150000}"/>
    <cellStyle name="표준 2 12 19 2 10" xfId="14569" xr:uid="{00000000-0005-0000-0000-000014150000}"/>
    <cellStyle name="표준 2 12 19 2 11" xfId="16049" xr:uid="{00000000-0005-0000-0000-000015150000}"/>
    <cellStyle name="표준 2 12 19 2 12" xfId="17529" xr:uid="{00000000-0005-0000-0000-000016150000}"/>
    <cellStyle name="표준 2 12 19 2 13" xfId="19009" xr:uid="{00000000-0005-0000-0000-000017150000}"/>
    <cellStyle name="표준 2 12 19 2 14" xfId="20489" xr:uid="{00000000-0005-0000-0000-000018150000}"/>
    <cellStyle name="표준 2 12 19 2 15" xfId="21969" xr:uid="{00000000-0005-0000-0000-000019150000}"/>
    <cellStyle name="표준 2 12 19 2 16" xfId="23449" xr:uid="{00000000-0005-0000-0000-00001A150000}"/>
    <cellStyle name="표준 2 12 19 2 17" xfId="24929" xr:uid="{00000000-0005-0000-0000-00001B150000}"/>
    <cellStyle name="표준 2 12 19 2 18" xfId="26409" xr:uid="{00000000-0005-0000-0000-00001C150000}"/>
    <cellStyle name="표준 2 12 19 2 19" xfId="27889" xr:uid="{00000000-0005-0000-0000-00001D150000}"/>
    <cellStyle name="표준 2 12 19 2 2" xfId="2728" xr:uid="{00000000-0005-0000-0000-00001E150000}"/>
    <cellStyle name="표준 2 12 19 2 20" xfId="29369" xr:uid="{00000000-0005-0000-0000-00001F150000}"/>
    <cellStyle name="표준 2 12 19 2 21" xfId="30849" xr:uid="{00000000-0005-0000-0000-000020150000}"/>
    <cellStyle name="표준 2 12 19 2 22" xfId="32329" xr:uid="{00000000-0005-0000-0000-000021150000}"/>
    <cellStyle name="표준 2 12 19 2 23" xfId="33809" xr:uid="{00000000-0005-0000-0000-000022150000}"/>
    <cellStyle name="표준 2 12 19 2 24" xfId="35289" xr:uid="{00000000-0005-0000-0000-000023150000}"/>
    <cellStyle name="표준 2 12 19 2 25" xfId="36769" xr:uid="{00000000-0005-0000-0000-000024150000}"/>
    <cellStyle name="표준 2 12 19 2 26" xfId="38249" xr:uid="{00000000-0005-0000-0000-000025150000}"/>
    <cellStyle name="표준 2 12 19 2 27" xfId="39729" xr:uid="{00000000-0005-0000-0000-000026150000}"/>
    <cellStyle name="표준 2 12 19 2 28" xfId="41209" xr:uid="{00000000-0005-0000-0000-000027150000}"/>
    <cellStyle name="표준 2 12 19 2 29" xfId="42689" xr:uid="{00000000-0005-0000-0000-000028150000}"/>
    <cellStyle name="표준 2 12 19 2 3" xfId="4209" xr:uid="{00000000-0005-0000-0000-000029150000}"/>
    <cellStyle name="표준 2 12 19 2 30" xfId="44169" xr:uid="{00000000-0005-0000-0000-00002A150000}"/>
    <cellStyle name="표준 2 12 19 2 31" xfId="45649" xr:uid="{00000000-0005-0000-0000-00002B150000}"/>
    <cellStyle name="표준 2 12 19 2 32" xfId="47130" xr:uid="{00000000-0005-0000-0000-00002C150000}"/>
    <cellStyle name="표준 2 12 19 2 33" xfId="48610" xr:uid="{00000000-0005-0000-0000-00002D150000}"/>
    <cellStyle name="표준 2 12 19 2 34" xfId="50090" xr:uid="{00000000-0005-0000-0000-00002E150000}"/>
    <cellStyle name="표준 2 12 19 2 35" xfId="51570" xr:uid="{00000000-0005-0000-0000-00002F150000}"/>
    <cellStyle name="표준 2 12 19 2 36" xfId="53050" xr:uid="{00000000-0005-0000-0000-000030150000}"/>
    <cellStyle name="표준 2 12 19 2 37" xfId="54530" xr:uid="{00000000-0005-0000-0000-000031150000}"/>
    <cellStyle name="표준 2 12 19 2 38" xfId="56010" xr:uid="{00000000-0005-0000-0000-000032150000}"/>
    <cellStyle name="표준 2 12 19 2 39" xfId="57490" xr:uid="{00000000-0005-0000-0000-000033150000}"/>
    <cellStyle name="표준 2 12 19 2 4" xfId="5689" xr:uid="{00000000-0005-0000-0000-000034150000}"/>
    <cellStyle name="표준 2 12 19 2 40" xfId="58970" xr:uid="{00000000-0005-0000-0000-000035150000}"/>
    <cellStyle name="표준 2 12 19 2 41" xfId="60450" xr:uid="{00000000-0005-0000-0000-000036150000}"/>
    <cellStyle name="표준 2 12 19 2 42" xfId="61930" xr:uid="{00000000-0005-0000-0000-000037150000}"/>
    <cellStyle name="표준 2 12 19 2 5" xfId="7169" xr:uid="{00000000-0005-0000-0000-000038150000}"/>
    <cellStyle name="표준 2 12 19 2 6" xfId="8649" xr:uid="{00000000-0005-0000-0000-000039150000}"/>
    <cellStyle name="표준 2 12 19 2 7" xfId="10129" xr:uid="{00000000-0005-0000-0000-00003A150000}"/>
    <cellStyle name="표준 2 12 19 2 8" xfId="11609" xr:uid="{00000000-0005-0000-0000-00003B150000}"/>
    <cellStyle name="표준 2 12 19 2 9" xfId="13089" xr:uid="{00000000-0005-0000-0000-00003C150000}"/>
    <cellStyle name="표준 2 12 19 20" xfId="27152" xr:uid="{00000000-0005-0000-0000-00003D150000}"/>
    <cellStyle name="표준 2 12 19 21" xfId="28632" xr:uid="{00000000-0005-0000-0000-00003E150000}"/>
    <cellStyle name="표준 2 12 19 22" xfId="30112" xr:uid="{00000000-0005-0000-0000-00003F150000}"/>
    <cellStyle name="표준 2 12 19 23" xfId="31592" xr:uid="{00000000-0005-0000-0000-000040150000}"/>
    <cellStyle name="표준 2 12 19 24" xfId="33072" xr:uid="{00000000-0005-0000-0000-000041150000}"/>
    <cellStyle name="표준 2 12 19 25" xfId="34552" xr:uid="{00000000-0005-0000-0000-000042150000}"/>
    <cellStyle name="표준 2 12 19 26" xfId="36032" xr:uid="{00000000-0005-0000-0000-000043150000}"/>
    <cellStyle name="표준 2 12 19 27" xfId="37512" xr:uid="{00000000-0005-0000-0000-000044150000}"/>
    <cellStyle name="표준 2 12 19 28" xfId="38992" xr:uid="{00000000-0005-0000-0000-000045150000}"/>
    <cellStyle name="표준 2 12 19 29" xfId="40472" xr:uid="{00000000-0005-0000-0000-000046150000}"/>
    <cellStyle name="표준 2 12 19 3" xfId="1991" xr:uid="{00000000-0005-0000-0000-000047150000}"/>
    <cellStyle name="표준 2 12 19 30" xfId="41952" xr:uid="{00000000-0005-0000-0000-000048150000}"/>
    <cellStyle name="표준 2 12 19 31" xfId="43432" xr:uid="{00000000-0005-0000-0000-000049150000}"/>
    <cellStyle name="표준 2 12 19 32" xfId="44912" xr:uid="{00000000-0005-0000-0000-00004A150000}"/>
    <cellStyle name="표준 2 12 19 33" xfId="46393" xr:uid="{00000000-0005-0000-0000-00004B150000}"/>
    <cellStyle name="표준 2 12 19 34" xfId="47873" xr:uid="{00000000-0005-0000-0000-00004C150000}"/>
    <cellStyle name="표준 2 12 19 35" xfId="49353" xr:uid="{00000000-0005-0000-0000-00004D150000}"/>
    <cellStyle name="표준 2 12 19 36" xfId="50833" xr:uid="{00000000-0005-0000-0000-00004E150000}"/>
    <cellStyle name="표준 2 12 19 37" xfId="52313" xr:uid="{00000000-0005-0000-0000-00004F150000}"/>
    <cellStyle name="표준 2 12 19 38" xfId="53793" xr:uid="{00000000-0005-0000-0000-000050150000}"/>
    <cellStyle name="표준 2 12 19 39" xfId="55273" xr:uid="{00000000-0005-0000-0000-000051150000}"/>
    <cellStyle name="표준 2 12 19 4" xfId="3472" xr:uid="{00000000-0005-0000-0000-000052150000}"/>
    <cellStyle name="표준 2 12 19 40" xfId="56753" xr:uid="{00000000-0005-0000-0000-000053150000}"/>
    <cellStyle name="표준 2 12 19 41" xfId="58233" xr:uid="{00000000-0005-0000-0000-000054150000}"/>
    <cellStyle name="표준 2 12 19 42" xfId="59713" xr:uid="{00000000-0005-0000-0000-000055150000}"/>
    <cellStyle name="표준 2 12 19 43" xfId="61193" xr:uid="{00000000-0005-0000-0000-000056150000}"/>
    <cellStyle name="표준 2 12 19 5" xfId="4952" xr:uid="{00000000-0005-0000-0000-000057150000}"/>
    <cellStyle name="표준 2 12 19 6" xfId="6432" xr:uid="{00000000-0005-0000-0000-000058150000}"/>
    <cellStyle name="표준 2 12 19 7" xfId="7912" xr:uid="{00000000-0005-0000-0000-000059150000}"/>
    <cellStyle name="표준 2 12 19 8" xfId="9392" xr:uid="{00000000-0005-0000-0000-00005A150000}"/>
    <cellStyle name="표준 2 12 19 9" xfId="10872" xr:uid="{00000000-0005-0000-0000-00005B150000}"/>
    <cellStyle name="표준 2 12 2" xfId="1437" xr:uid="{00000000-0005-0000-0000-00005C150000}"/>
    <cellStyle name="표준 2 12 2 10" xfId="12013" xr:uid="{00000000-0005-0000-0000-00005D150000}"/>
    <cellStyle name="표준 2 12 2 11" xfId="13493" xr:uid="{00000000-0005-0000-0000-00005E150000}"/>
    <cellStyle name="표준 2 12 2 12" xfId="14973" xr:uid="{00000000-0005-0000-0000-00005F150000}"/>
    <cellStyle name="표준 2 12 2 13" xfId="16453" xr:uid="{00000000-0005-0000-0000-000060150000}"/>
    <cellStyle name="표준 2 12 2 14" xfId="17933" xr:uid="{00000000-0005-0000-0000-000061150000}"/>
    <cellStyle name="표준 2 12 2 15" xfId="19413" xr:uid="{00000000-0005-0000-0000-000062150000}"/>
    <cellStyle name="표준 2 12 2 16" xfId="20893" xr:uid="{00000000-0005-0000-0000-000063150000}"/>
    <cellStyle name="표준 2 12 2 17" xfId="22373" xr:uid="{00000000-0005-0000-0000-000064150000}"/>
    <cellStyle name="표준 2 12 2 18" xfId="23853" xr:uid="{00000000-0005-0000-0000-000065150000}"/>
    <cellStyle name="표준 2 12 2 19" xfId="25333" xr:uid="{00000000-0005-0000-0000-000066150000}"/>
    <cellStyle name="표준 2 12 2 2" xfId="658" xr:uid="{00000000-0005-0000-0000-000067150000}"/>
    <cellStyle name="표준 2 12 2 2 10" xfId="14230" xr:uid="{00000000-0005-0000-0000-000068150000}"/>
    <cellStyle name="표준 2 12 2 2 11" xfId="15710" xr:uid="{00000000-0005-0000-0000-000069150000}"/>
    <cellStyle name="표준 2 12 2 2 12" xfId="17190" xr:uid="{00000000-0005-0000-0000-00006A150000}"/>
    <cellStyle name="표준 2 12 2 2 13" xfId="18670" xr:uid="{00000000-0005-0000-0000-00006B150000}"/>
    <cellStyle name="표준 2 12 2 2 14" xfId="20150" xr:uid="{00000000-0005-0000-0000-00006C150000}"/>
    <cellStyle name="표준 2 12 2 2 15" xfId="21630" xr:uid="{00000000-0005-0000-0000-00006D150000}"/>
    <cellStyle name="표준 2 12 2 2 16" xfId="23110" xr:uid="{00000000-0005-0000-0000-00006E150000}"/>
    <cellStyle name="표준 2 12 2 2 17" xfId="24590" xr:uid="{00000000-0005-0000-0000-00006F150000}"/>
    <cellStyle name="표준 2 12 2 2 18" xfId="26070" xr:uid="{00000000-0005-0000-0000-000070150000}"/>
    <cellStyle name="표준 2 12 2 2 19" xfId="27550" xr:uid="{00000000-0005-0000-0000-000071150000}"/>
    <cellStyle name="표준 2 12 2 2 2" xfId="2389" xr:uid="{00000000-0005-0000-0000-000072150000}"/>
    <cellStyle name="표준 2 12 2 2 20" xfId="29030" xr:uid="{00000000-0005-0000-0000-000073150000}"/>
    <cellStyle name="표준 2 12 2 2 21" xfId="30510" xr:uid="{00000000-0005-0000-0000-000074150000}"/>
    <cellStyle name="표준 2 12 2 2 22" xfId="31990" xr:uid="{00000000-0005-0000-0000-000075150000}"/>
    <cellStyle name="표준 2 12 2 2 23" xfId="33470" xr:uid="{00000000-0005-0000-0000-000076150000}"/>
    <cellStyle name="표준 2 12 2 2 24" xfId="34950" xr:uid="{00000000-0005-0000-0000-000077150000}"/>
    <cellStyle name="표준 2 12 2 2 25" xfId="36430" xr:uid="{00000000-0005-0000-0000-000078150000}"/>
    <cellStyle name="표준 2 12 2 2 26" xfId="37910" xr:uid="{00000000-0005-0000-0000-000079150000}"/>
    <cellStyle name="표준 2 12 2 2 27" xfId="39390" xr:uid="{00000000-0005-0000-0000-00007A150000}"/>
    <cellStyle name="표준 2 12 2 2 28" xfId="40870" xr:uid="{00000000-0005-0000-0000-00007B150000}"/>
    <cellStyle name="표준 2 12 2 2 29" xfId="42350" xr:uid="{00000000-0005-0000-0000-00007C150000}"/>
    <cellStyle name="표준 2 12 2 2 3" xfId="3870" xr:uid="{00000000-0005-0000-0000-00007D150000}"/>
    <cellStyle name="표준 2 12 2 2 30" xfId="43830" xr:uid="{00000000-0005-0000-0000-00007E150000}"/>
    <cellStyle name="표준 2 12 2 2 31" xfId="45310" xr:uid="{00000000-0005-0000-0000-00007F150000}"/>
    <cellStyle name="표준 2 12 2 2 32" xfId="46791" xr:uid="{00000000-0005-0000-0000-000080150000}"/>
    <cellStyle name="표준 2 12 2 2 33" xfId="48271" xr:uid="{00000000-0005-0000-0000-000081150000}"/>
    <cellStyle name="표준 2 12 2 2 34" xfId="49751" xr:uid="{00000000-0005-0000-0000-000082150000}"/>
    <cellStyle name="표준 2 12 2 2 35" xfId="51231" xr:uid="{00000000-0005-0000-0000-000083150000}"/>
    <cellStyle name="표준 2 12 2 2 36" xfId="52711" xr:uid="{00000000-0005-0000-0000-000084150000}"/>
    <cellStyle name="표준 2 12 2 2 37" xfId="54191" xr:uid="{00000000-0005-0000-0000-000085150000}"/>
    <cellStyle name="표준 2 12 2 2 38" xfId="55671" xr:uid="{00000000-0005-0000-0000-000086150000}"/>
    <cellStyle name="표준 2 12 2 2 39" xfId="57151" xr:uid="{00000000-0005-0000-0000-000087150000}"/>
    <cellStyle name="표준 2 12 2 2 4" xfId="5350" xr:uid="{00000000-0005-0000-0000-000088150000}"/>
    <cellStyle name="표준 2 12 2 2 40" xfId="58631" xr:uid="{00000000-0005-0000-0000-000089150000}"/>
    <cellStyle name="표준 2 12 2 2 41" xfId="60111" xr:uid="{00000000-0005-0000-0000-00008A150000}"/>
    <cellStyle name="표준 2 12 2 2 42" xfId="61591" xr:uid="{00000000-0005-0000-0000-00008B150000}"/>
    <cellStyle name="표준 2 12 2 2 5" xfId="6830" xr:uid="{00000000-0005-0000-0000-00008C150000}"/>
    <cellStyle name="표준 2 12 2 2 6" xfId="8310" xr:uid="{00000000-0005-0000-0000-00008D150000}"/>
    <cellStyle name="표준 2 12 2 2 7" xfId="9790" xr:uid="{00000000-0005-0000-0000-00008E150000}"/>
    <cellStyle name="표준 2 12 2 2 8" xfId="11270" xr:uid="{00000000-0005-0000-0000-00008F150000}"/>
    <cellStyle name="표준 2 12 2 2 9" xfId="12750" xr:uid="{00000000-0005-0000-0000-000090150000}"/>
    <cellStyle name="표준 2 12 2 20" xfId="26813" xr:uid="{00000000-0005-0000-0000-000091150000}"/>
    <cellStyle name="표준 2 12 2 21" xfId="28293" xr:uid="{00000000-0005-0000-0000-000092150000}"/>
    <cellStyle name="표준 2 12 2 22" xfId="29773" xr:uid="{00000000-0005-0000-0000-000093150000}"/>
    <cellStyle name="표준 2 12 2 23" xfId="31253" xr:uid="{00000000-0005-0000-0000-000094150000}"/>
    <cellStyle name="표준 2 12 2 24" xfId="32733" xr:uid="{00000000-0005-0000-0000-000095150000}"/>
    <cellStyle name="표준 2 12 2 25" xfId="34213" xr:uid="{00000000-0005-0000-0000-000096150000}"/>
    <cellStyle name="표준 2 12 2 26" xfId="35693" xr:uid="{00000000-0005-0000-0000-000097150000}"/>
    <cellStyle name="표준 2 12 2 27" xfId="37173" xr:uid="{00000000-0005-0000-0000-000098150000}"/>
    <cellStyle name="표준 2 12 2 28" xfId="38653" xr:uid="{00000000-0005-0000-0000-000099150000}"/>
    <cellStyle name="표준 2 12 2 29" xfId="40133" xr:uid="{00000000-0005-0000-0000-00009A150000}"/>
    <cellStyle name="표준 2 12 2 3" xfId="1652" xr:uid="{00000000-0005-0000-0000-00009B150000}"/>
    <cellStyle name="표준 2 12 2 30" xfId="41613" xr:uid="{00000000-0005-0000-0000-00009C150000}"/>
    <cellStyle name="표준 2 12 2 31" xfId="43093" xr:uid="{00000000-0005-0000-0000-00009D150000}"/>
    <cellStyle name="표준 2 12 2 32" xfId="44573" xr:uid="{00000000-0005-0000-0000-00009E150000}"/>
    <cellStyle name="표준 2 12 2 33" xfId="46054" xr:uid="{00000000-0005-0000-0000-00009F150000}"/>
    <cellStyle name="표준 2 12 2 34" xfId="47534" xr:uid="{00000000-0005-0000-0000-0000A0150000}"/>
    <cellStyle name="표준 2 12 2 35" xfId="49014" xr:uid="{00000000-0005-0000-0000-0000A1150000}"/>
    <cellStyle name="표준 2 12 2 36" xfId="50494" xr:uid="{00000000-0005-0000-0000-0000A2150000}"/>
    <cellStyle name="표준 2 12 2 37" xfId="51974" xr:uid="{00000000-0005-0000-0000-0000A3150000}"/>
    <cellStyle name="표준 2 12 2 38" xfId="53454" xr:uid="{00000000-0005-0000-0000-0000A4150000}"/>
    <cellStyle name="표준 2 12 2 39" xfId="54934" xr:uid="{00000000-0005-0000-0000-0000A5150000}"/>
    <cellStyle name="표준 2 12 2 4" xfId="3133" xr:uid="{00000000-0005-0000-0000-0000A6150000}"/>
    <cellStyle name="표준 2 12 2 40" xfId="56414" xr:uid="{00000000-0005-0000-0000-0000A7150000}"/>
    <cellStyle name="표준 2 12 2 41" xfId="57894" xr:uid="{00000000-0005-0000-0000-0000A8150000}"/>
    <cellStyle name="표준 2 12 2 42" xfId="59374" xr:uid="{00000000-0005-0000-0000-0000A9150000}"/>
    <cellStyle name="표준 2 12 2 43" xfId="60854" xr:uid="{00000000-0005-0000-0000-0000AA150000}"/>
    <cellStyle name="표준 2 12 2 5" xfId="4613" xr:uid="{00000000-0005-0000-0000-0000AB150000}"/>
    <cellStyle name="표준 2 12 2 6" xfId="6093" xr:uid="{00000000-0005-0000-0000-0000AC150000}"/>
    <cellStyle name="표준 2 12 2 7" xfId="7573" xr:uid="{00000000-0005-0000-0000-0000AD150000}"/>
    <cellStyle name="표준 2 12 2 8" xfId="9053" xr:uid="{00000000-0005-0000-0000-0000AE150000}"/>
    <cellStyle name="표준 2 12 2 9" xfId="10533" xr:uid="{00000000-0005-0000-0000-0000AF150000}"/>
    <cellStyle name="표준 2 12 20" xfId="1068" xr:uid="{00000000-0005-0000-0000-0000B0150000}"/>
    <cellStyle name="표준 2 12 20 10" xfId="12382" xr:uid="{00000000-0005-0000-0000-0000B1150000}"/>
    <cellStyle name="표준 2 12 20 11" xfId="13862" xr:uid="{00000000-0005-0000-0000-0000B2150000}"/>
    <cellStyle name="표준 2 12 20 12" xfId="15342" xr:uid="{00000000-0005-0000-0000-0000B3150000}"/>
    <cellStyle name="표준 2 12 20 13" xfId="16822" xr:uid="{00000000-0005-0000-0000-0000B4150000}"/>
    <cellStyle name="표준 2 12 20 14" xfId="18302" xr:uid="{00000000-0005-0000-0000-0000B5150000}"/>
    <cellStyle name="표준 2 12 20 15" xfId="19782" xr:uid="{00000000-0005-0000-0000-0000B6150000}"/>
    <cellStyle name="표준 2 12 20 16" xfId="21262" xr:uid="{00000000-0005-0000-0000-0000B7150000}"/>
    <cellStyle name="표준 2 12 20 17" xfId="22742" xr:uid="{00000000-0005-0000-0000-0000B8150000}"/>
    <cellStyle name="표준 2 12 20 18" xfId="24222" xr:uid="{00000000-0005-0000-0000-0000B9150000}"/>
    <cellStyle name="표준 2 12 20 19" xfId="25702" xr:uid="{00000000-0005-0000-0000-0000BA150000}"/>
    <cellStyle name="표준 2 12 20 2" xfId="289" xr:uid="{00000000-0005-0000-0000-0000BB150000}"/>
    <cellStyle name="표준 2 12 20 2 10" xfId="14599" xr:uid="{00000000-0005-0000-0000-0000BC150000}"/>
    <cellStyle name="표준 2 12 20 2 11" xfId="16079" xr:uid="{00000000-0005-0000-0000-0000BD150000}"/>
    <cellStyle name="표준 2 12 20 2 12" xfId="17559" xr:uid="{00000000-0005-0000-0000-0000BE150000}"/>
    <cellStyle name="표준 2 12 20 2 13" xfId="19039" xr:uid="{00000000-0005-0000-0000-0000BF150000}"/>
    <cellStyle name="표준 2 12 20 2 14" xfId="20519" xr:uid="{00000000-0005-0000-0000-0000C0150000}"/>
    <cellStyle name="표준 2 12 20 2 15" xfId="21999" xr:uid="{00000000-0005-0000-0000-0000C1150000}"/>
    <cellStyle name="표준 2 12 20 2 16" xfId="23479" xr:uid="{00000000-0005-0000-0000-0000C2150000}"/>
    <cellStyle name="표준 2 12 20 2 17" xfId="24959" xr:uid="{00000000-0005-0000-0000-0000C3150000}"/>
    <cellStyle name="표준 2 12 20 2 18" xfId="26439" xr:uid="{00000000-0005-0000-0000-0000C4150000}"/>
    <cellStyle name="표준 2 12 20 2 19" xfId="27919" xr:uid="{00000000-0005-0000-0000-0000C5150000}"/>
    <cellStyle name="표준 2 12 20 2 2" xfId="2758" xr:uid="{00000000-0005-0000-0000-0000C6150000}"/>
    <cellStyle name="표준 2 12 20 2 20" xfId="29399" xr:uid="{00000000-0005-0000-0000-0000C7150000}"/>
    <cellStyle name="표준 2 12 20 2 21" xfId="30879" xr:uid="{00000000-0005-0000-0000-0000C8150000}"/>
    <cellStyle name="표준 2 12 20 2 22" xfId="32359" xr:uid="{00000000-0005-0000-0000-0000C9150000}"/>
    <cellStyle name="표준 2 12 20 2 23" xfId="33839" xr:uid="{00000000-0005-0000-0000-0000CA150000}"/>
    <cellStyle name="표준 2 12 20 2 24" xfId="35319" xr:uid="{00000000-0005-0000-0000-0000CB150000}"/>
    <cellStyle name="표준 2 12 20 2 25" xfId="36799" xr:uid="{00000000-0005-0000-0000-0000CC150000}"/>
    <cellStyle name="표준 2 12 20 2 26" xfId="38279" xr:uid="{00000000-0005-0000-0000-0000CD150000}"/>
    <cellStyle name="표준 2 12 20 2 27" xfId="39759" xr:uid="{00000000-0005-0000-0000-0000CE150000}"/>
    <cellStyle name="표준 2 12 20 2 28" xfId="41239" xr:uid="{00000000-0005-0000-0000-0000CF150000}"/>
    <cellStyle name="표준 2 12 20 2 29" xfId="42719" xr:uid="{00000000-0005-0000-0000-0000D0150000}"/>
    <cellStyle name="표준 2 12 20 2 3" xfId="4239" xr:uid="{00000000-0005-0000-0000-0000D1150000}"/>
    <cellStyle name="표준 2 12 20 2 30" xfId="44199" xr:uid="{00000000-0005-0000-0000-0000D2150000}"/>
    <cellStyle name="표준 2 12 20 2 31" xfId="45679" xr:uid="{00000000-0005-0000-0000-0000D3150000}"/>
    <cellStyle name="표준 2 12 20 2 32" xfId="47160" xr:uid="{00000000-0005-0000-0000-0000D4150000}"/>
    <cellStyle name="표준 2 12 20 2 33" xfId="48640" xr:uid="{00000000-0005-0000-0000-0000D5150000}"/>
    <cellStyle name="표준 2 12 20 2 34" xfId="50120" xr:uid="{00000000-0005-0000-0000-0000D6150000}"/>
    <cellStyle name="표준 2 12 20 2 35" xfId="51600" xr:uid="{00000000-0005-0000-0000-0000D7150000}"/>
    <cellStyle name="표준 2 12 20 2 36" xfId="53080" xr:uid="{00000000-0005-0000-0000-0000D8150000}"/>
    <cellStyle name="표준 2 12 20 2 37" xfId="54560" xr:uid="{00000000-0005-0000-0000-0000D9150000}"/>
    <cellStyle name="표준 2 12 20 2 38" xfId="56040" xr:uid="{00000000-0005-0000-0000-0000DA150000}"/>
    <cellStyle name="표준 2 12 20 2 39" xfId="57520" xr:uid="{00000000-0005-0000-0000-0000DB150000}"/>
    <cellStyle name="표준 2 12 20 2 4" xfId="5719" xr:uid="{00000000-0005-0000-0000-0000DC150000}"/>
    <cellStyle name="표준 2 12 20 2 40" xfId="59000" xr:uid="{00000000-0005-0000-0000-0000DD150000}"/>
    <cellStyle name="표준 2 12 20 2 41" xfId="60480" xr:uid="{00000000-0005-0000-0000-0000DE150000}"/>
    <cellStyle name="표준 2 12 20 2 42" xfId="61960" xr:uid="{00000000-0005-0000-0000-0000DF150000}"/>
    <cellStyle name="표준 2 12 20 2 5" xfId="7199" xr:uid="{00000000-0005-0000-0000-0000E0150000}"/>
    <cellStyle name="표준 2 12 20 2 6" xfId="8679" xr:uid="{00000000-0005-0000-0000-0000E1150000}"/>
    <cellStyle name="표준 2 12 20 2 7" xfId="10159" xr:uid="{00000000-0005-0000-0000-0000E2150000}"/>
    <cellStyle name="표준 2 12 20 2 8" xfId="11639" xr:uid="{00000000-0005-0000-0000-0000E3150000}"/>
    <cellStyle name="표준 2 12 20 2 9" xfId="13119" xr:uid="{00000000-0005-0000-0000-0000E4150000}"/>
    <cellStyle name="표준 2 12 20 20" xfId="27182" xr:uid="{00000000-0005-0000-0000-0000E5150000}"/>
    <cellStyle name="표준 2 12 20 21" xfId="28662" xr:uid="{00000000-0005-0000-0000-0000E6150000}"/>
    <cellStyle name="표준 2 12 20 22" xfId="30142" xr:uid="{00000000-0005-0000-0000-0000E7150000}"/>
    <cellStyle name="표준 2 12 20 23" xfId="31622" xr:uid="{00000000-0005-0000-0000-0000E8150000}"/>
    <cellStyle name="표준 2 12 20 24" xfId="33102" xr:uid="{00000000-0005-0000-0000-0000E9150000}"/>
    <cellStyle name="표준 2 12 20 25" xfId="34582" xr:uid="{00000000-0005-0000-0000-0000EA150000}"/>
    <cellStyle name="표준 2 12 20 26" xfId="36062" xr:uid="{00000000-0005-0000-0000-0000EB150000}"/>
    <cellStyle name="표준 2 12 20 27" xfId="37542" xr:uid="{00000000-0005-0000-0000-0000EC150000}"/>
    <cellStyle name="표준 2 12 20 28" xfId="39022" xr:uid="{00000000-0005-0000-0000-0000ED150000}"/>
    <cellStyle name="표준 2 12 20 29" xfId="40502" xr:uid="{00000000-0005-0000-0000-0000EE150000}"/>
    <cellStyle name="표준 2 12 20 3" xfId="2021" xr:uid="{00000000-0005-0000-0000-0000EF150000}"/>
    <cellStyle name="표준 2 12 20 30" xfId="41982" xr:uid="{00000000-0005-0000-0000-0000F0150000}"/>
    <cellStyle name="표준 2 12 20 31" xfId="43462" xr:uid="{00000000-0005-0000-0000-0000F1150000}"/>
    <cellStyle name="표준 2 12 20 32" xfId="44942" xr:uid="{00000000-0005-0000-0000-0000F2150000}"/>
    <cellStyle name="표준 2 12 20 33" xfId="46423" xr:uid="{00000000-0005-0000-0000-0000F3150000}"/>
    <cellStyle name="표준 2 12 20 34" xfId="47903" xr:uid="{00000000-0005-0000-0000-0000F4150000}"/>
    <cellStyle name="표준 2 12 20 35" xfId="49383" xr:uid="{00000000-0005-0000-0000-0000F5150000}"/>
    <cellStyle name="표준 2 12 20 36" xfId="50863" xr:uid="{00000000-0005-0000-0000-0000F6150000}"/>
    <cellStyle name="표준 2 12 20 37" xfId="52343" xr:uid="{00000000-0005-0000-0000-0000F7150000}"/>
    <cellStyle name="표준 2 12 20 38" xfId="53823" xr:uid="{00000000-0005-0000-0000-0000F8150000}"/>
    <cellStyle name="표준 2 12 20 39" xfId="55303" xr:uid="{00000000-0005-0000-0000-0000F9150000}"/>
    <cellStyle name="표준 2 12 20 4" xfId="3502" xr:uid="{00000000-0005-0000-0000-0000FA150000}"/>
    <cellStyle name="표준 2 12 20 40" xfId="56783" xr:uid="{00000000-0005-0000-0000-0000FB150000}"/>
    <cellStyle name="표준 2 12 20 41" xfId="58263" xr:uid="{00000000-0005-0000-0000-0000FC150000}"/>
    <cellStyle name="표준 2 12 20 42" xfId="59743" xr:uid="{00000000-0005-0000-0000-0000FD150000}"/>
    <cellStyle name="표준 2 12 20 43" xfId="61223" xr:uid="{00000000-0005-0000-0000-0000FE150000}"/>
    <cellStyle name="표준 2 12 20 5" xfId="4982" xr:uid="{00000000-0005-0000-0000-0000FF150000}"/>
    <cellStyle name="표준 2 12 20 6" xfId="6462" xr:uid="{00000000-0005-0000-0000-000000160000}"/>
    <cellStyle name="표준 2 12 20 7" xfId="7942" xr:uid="{00000000-0005-0000-0000-000001160000}"/>
    <cellStyle name="표준 2 12 20 8" xfId="9422" xr:uid="{00000000-0005-0000-0000-000002160000}"/>
    <cellStyle name="표준 2 12 20 9" xfId="10902" xr:uid="{00000000-0005-0000-0000-000003160000}"/>
    <cellStyle name="표준 2 12 21" xfId="1037" xr:uid="{00000000-0005-0000-0000-000004160000}"/>
    <cellStyle name="표준 2 12 21 10" xfId="12413" xr:uid="{00000000-0005-0000-0000-000005160000}"/>
    <cellStyle name="표준 2 12 21 11" xfId="13893" xr:uid="{00000000-0005-0000-0000-000006160000}"/>
    <cellStyle name="표준 2 12 21 12" xfId="15373" xr:uid="{00000000-0005-0000-0000-000007160000}"/>
    <cellStyle name="표준 2 12 21 13" xfId="16853" xr:uid="{00000000-0005-0000-0000-000008160000}"/>
    <cellStyle name="표준 2 12 21 14" xfId="18333" xr:uid="{00000000-0005-0000-0000-000009160000}"/>
    <cellStyle name="표준 2 12 21 15" xfId="19813" xr:uid="{00000000-0005-0000-0000-00000A160000}"/>
    <cellStyle name="표준 2 12 21 16" xfId="21293" xr:uid="{00000000-0005-0000-0000-00000B160000}"/>
    <cellStyle name="표준 2 12 21 17" xfId="22773" xr:uid="{00000000-0005-0000-0000-00000C160000}"/>
    <cellStyle name="표준 2 12 21 18" xfId="24253" xr:uid="{00000000-0005-0000-0000-00000D160000}"/>
    <cellStyle name="표준 2 12 21 19" xfId="25733" xr:uid="{00000000-0005-0000-0000-00000E160000}"/>
    <cellStyle name="표준 2 12 21 2" xfId="258" xr:uid="{00000000-0005-0000-0000-00000F160000}"/>
    <cellStyle name="표준 2 12 21 2 10" xfId="14630" xr:uid="{00000000-0005-0000-0000-000010160000}"/>
    <cellStyle name="표준 2 12 21 2 11" xfId="16110" xr:uid="{00000000-0005-0000-0000-000011160000}"/>
    <cellStyle name="표준 2 12 21 2 12" xfId="17590" xr:uid="{00000000-0005-0000-0000-000012160000}"/>
    <cellStyle name="표준 2 12 21 2 13" xfId="19070" xr:uid="{00000000-0005-0000-0000-000013160000}"/>
    <cellStyle name="표준 2 12 21 2 14" xfId="20550" xr:uid="{00000000-0005-0000-0000-000014160000}"/>
    <cellStyle name="표준 2 12 21 2 15" xfId="22030" xr:uid="{00000000-0005-0000-0000-000015160000}"/>
    <cellStyle name="표준 2 12 21 2 16" xfId="23510" xr:uid="{00000000-0005-0000-0000-000016160000}"/>
    <cellStyle name="표준 2 12 21 2 17" xfId="24990" xr:uid="{00000000-0005-0000-0000-000017160000}"/>
    <cellStyle name="표준 2 12 21 2 18" xfId="26470" xr:uid="{00000000-0005-0000-0000-000018160000}"/>
    <cellStyle name="표준 2 12 21 2 19" xfId="27950" xr:uid="{00000000-0005-0000-0000-000019160000}"/>
    <cellStyle name="표준 2 12 21 2 2" xfId="2789" xr:uid="{00000000-0005-0000-0000-00001A160000}"/>
    <cellStyle name="표준 2 12 21 2 20" xfId="29430" xr:uid="{00000000-0005-0000-0000-00001B160000}"/>
    <cellStyle name="표준 2 12 21 2 21" xfId="30910" xr:uid="{00000000-0005-0000-0000-00001C160000}"/>
    <cellStyle name="표준 2 12 21 2 22" xfId="32390" xr:uid="{00000000-0005-0000-0000-00001D160000}"/>
    <cellStyle name="표준 2 12 21 2 23" xfId="33870" xr:uid="{00000000-0005-0000-0000-00001E160000}"/>
    <cellStyle name="표준 2 12 21 2 24" xfId="35350" xr:uid="{00000000-0005-0000-0000-00001F160000}"/>
    <cellStyle name="표준 2 12 21 2 25" xfId="36830" xr:uid="{00000000-0005-0000-0000-000020160000}"/>
    <cellStyle name="표준 2 12 21 2 26" xfId="38310" xr:uid="{00000000-0005-0000-0000-000021160000}"/>
    <cellStyle name="표준 2 12 21 2 27" xfId="39790" xr:uid="{00000000-0005-0000-0000-000022160000}"/>
    <cellStyle name="표준 2 12 21 2 28" xfId="41270" xr:uid="{00000000-0005-0000-0000-000023160000}"/>
    <cellStyle name="표준 2 12 21 2 29" xfId="42750" xr:uid="{00000000-0005-0000-0000-000024160000}"/>
    <cellStyle name="표준 2 12 21 2 3" xfId="4270" xr:uid="{00000000-0005-0000-0000-000025160000}"/>
    <cellStyle name="표준 2 12 21 2 30" xfId="44230" xr:uid="{00000000-0005-0000-0000-000026160000}"/>
    <cellStyle name="표준 2 12 21 2 31" xfId="45710" xr:uid="{00000000-0005-0000-0000-000027160000}"/>
    <cellStyle name="표준 2 12 21 2 32" xfId="47191" xr:uid="{00000000-0005-0000-0000-000028160000}"/>
    <cellStyle name="표준 2 12 21 2 33" xfId="48671" xr:uid="{00000000-0005-0000-0000-000029160000}"/>
    <cellStyle name="표준 2 12 21 2 34" xfId="50151" xr:uid="{00000000-0005-0000-0000-00002A160000}"/>
    <cellStyle name="표준 2 12 21 2 35" xfId="51631" xr:uid="{00000000-0005-0000-0000-00002B160000}"/>
    <cellStyle name="표준 2 12 21 2 36" xfId="53111" xr:uid="{00000000-0005-0000-0000-00002C160000}"/>
    <cellStyle name="표준 2 12 21 2 37" xfId="54591" xr:uid="{00000000-0005-0000-0000-00002D160000}"/>
    <cellStyle name="표준 2 12 21 2 38" xfId="56071" xr:uid="{00000000-0005-0000-0000-00002E160000}"/>
    <cellStyle name="표준 2 12 21 2 39" xfId="57551" xr:uid="{00000000-0005-0000-0000-00002F160000}"/>
    <cellStyle name="표준 2 12 21 2 4" xfId="5750" xr:uid="{00000000-0005-0000-0000-000030160000}"/>
    <cellStyle name="표준 2 12 21 2 40" xfId="59031" xr:uid="{00000000-0005-0000-0000-000031160000}"/>
    <cellStyle name="표준 2 12 21 2 41" xfId="60511" xr:uid="{00000000-0005-0000-0000-000032160000}"/>
    <cellStyle name="표준 2 12 21 2 42" xfId="61991" xr:uid="{00000000-0005-0000-0000-000033160000}"/>
    <cellStyle name="표준 2 12 21 2 5" xfId="7230" xr:uid="{00000000-0005-0000-0000-000034160000}"/>
    <cellStyle name="표준 2 12 21 2 6" xfId="8710" xr:uid="{00000000-0005-0000-0000-000035160000}"/>
    <cellStyle name="표준 2 12 21 2 7" xfId="10190" xr:uid="{00000000-0005-0000-0000-000036160000}"/>
    <cellStyle name="표준 2 12 21 2 8" xfId="11670" xr:uid="{00000000-0005-0000-0000-000037160000}"/>
    <cellStyle name="표준 2 12 21 2 9" xfId="13150" xr:uid="{00000000-0005-0000-0000-000038160000}"/>
    <cellStyle name="표준 2 12 21 20" xfId="27213" xr:uid="{00000000-0005-0000-0000-000039160000}"/>
    <cellStyle name="표준 2 12 21 21" xfId="28693" xr:uid="{00000000-0005-0000-0000-00003A160000}"/>
    <cellStyle name="표준 2 12 21 22" xfId="30173" xr:uid="{00000000-0005-0000-0000-00003B160000}"/>
    <cellStyle name="표준 2 12 21 23" xfId="31653" xr:uid="{00000000-0005-0000-0000-00003C160000}"/>
    <cellStyle name="표준 2 12 21 24" xfId="33133" xr:uid="{00000000-0005-0000-0000-00003D160000}"/>
    <cellStyle name="표준 2 12 21 25" xfId="34613" xr:uid="{00000000-0005-0000-0000-00003E160000}"/>
    <cellStyle name="표준 2 12 21 26" xfId="36093" xr:uid="{00000000-0005-0000-0000-00003F160000}"/>
    <cellStyle name="표준 2 12 21 27" xfId="37573" xr:uid="{00000000-0005-0000-0000-000040160000}"/>
    <cellStyle name="표준 2 12 21 28" xfId="39053" xr:uid="{00000000-0005-0000-0000-000041160000}"/>
    <cellStyle name="표준 2 12 21 29" xfId="40533" xr:uid="{00000000-0005-0000-0000-000042160000}"/>
    <cellStyle name="표준 2 12 21 3" xfId="2052" xr:uid="{00000000-0005-0000-0000-000043160000}"/>
    <cellStyle name="표준 2 12 21 30" xfId="42013" xr:uid="{00000000-0005-0000-0000-000044160000}"/>
    <cellStyle name="표준 2 12 21 31" xfId="43493" xr:uid="{00000000-0005-0000-0000-000045160000}"/>
    <cellStyle name="표준 2 12 21 32" xfId="44973" xr:uid="{00000000-0005-0000-0000-000046160000}"/>
    <cellStyle name="표준 2 12 21 33" xfId="46454" xr:uid="{00000000-0005-0000-0000-000047160000}"/>
    <cellStyle name="표준 2 12 21 34" xfId="47934" xr:uid="{00000000-0005-0000-0000-000048160000}"/>
    <cellStyle name="표준 2 12 21 35" xfId="49414" xr:uid="{00000000-0005-0000-0000-000049160000}"/>
    <cellStyle name="표준 2 12 21 36" xfId="50894" xr:uid="{00000000-0005-0000-0000-00004A160000}"/>
    <cellStyle name="표준 2 12 21 37" xfId="52374" xr:uid="{00000000-0005-0000-0000-00004B160000}"/>
    <cellStyle name="표준 2 12 21 38" xfId="53854" xr:uid="{00000000-0005-0000-0000-00004C160000}"/>
    <cellStyle name="표준 2 12 21 39" xfId="55334" xr:uid="{00000000-0005-0000-0000-00004D160000}"/>
    <cellStyle name="표준 2 12 21 4" xfId="3533" xr:uid="{00000000-0005-0000-0000-00004E160000}"/>
    <cellStyle name="표준 2 12 21 40" xfId="56814" xr:uid="{00000000-0005-0000-0000-00004F160000}"/>
    <cellStyle name="표준 2 12 21 41" xfId="58294" xr:uid="{00000000-0005-0000-0000-000050160000}"/>
    <cellStyle name="표준 2 12 21 42" xfId="59774" xr:uid="{00000000-0005-0000-0000-000051160000}"/>
    <cellStyle name="표준 2 12 21 43" xfId="61254" xr:uid="{00000000-0005-0000-0000-000052160000}"/>
    <cellStyle name="표준 2 12 21 5" xfId="5013" xr:uid="{00000000-0005-0000-0000-000053160000}"/>
    <cellStyle name="표준 2 12 21 6" xfId="6493" xr:uid="{00000000-0005-0000-0000-000054160000}"/>
    <cellStyle name="표준 2 12 21 7" xfId="7973" xr:uid="{00000000-0005-0000-0000-000055160000}"/>
    <cellStyle name="표준 2 12 21 8" xfId="9453" xr:uid="{00000000-0005-0000-0000-000056160000}"/>
    <cellStyle name="표준 2 12 21 9" xfId="10933" xr:uid="{00000000-0005-0000-0000-000057160000}"/>
    <cellStyle name="표준 2 12 22" xfId="1005" xr:uid="{00000000-0005-0000-0000-000058160000}"/>
    <cellStyle name="표준 2 12 22 10" xfId="12445" xr:uid="{00000000-0005-0000-0000-000059160000}"/>
    <cellStyle name="표준 2 12 22 11" xfId="13925" xr:uid="{00000000-0005-0000-0000-00005A160000}"/>
    <cellStyle name="표준 2 12 22 12" xfId="15405" xr:uid="{00000000-0005-0000-0000-00005B160000}"/>
    <cellStyle name="표준 2 12 22 13" xfId="16885" xr:uid="{00000000-0005-0000-0000-00005C160000}"/>
    <cellStyle name="표준 2 12 22 14" xfId="18365" xr:uid="{00000000-0005-0000-0000-00005D160000}"/>
    <cellStyle name="표준 2 12 22 15" xfId="19845" xr:uid="{00000000-0005-0000-0000-00005E160000}"/>
    <cellStyle name="표준 2 12 22 16" xfId="21325" xr:uid="{00000000-0005-0000-0000-00005F160000}"/>
    <cellStyle name="표준 2 12 22 17" xfId="22805" xr:uid="{00000000-0005-0000-0000-000060160000}"/>
    <cellStyle name="표준 2 12 22 18" xfId="24285" xr:uid="{00000000-0005-0000-0000-000061160000}"/>
    <cellStyle name="표준 2 12 22 19" xfId="25765" xr:uid="{00000000-0005-0000-0000-000062160000}"/>
    <cellStyle name="표준 2 12 22 2" xfId="226" xr:uid="{00000000-0005-0000-0000-000063160000}"/>
    <cellStyle name="표준 2 12 22 2 10" xfId="14662" xr:uid="{00000000-0005-0000-0000-000064160000}"/>
    <cellStyle name="표준 2 12 22 2 11" xfId="16142" xr:uid="{00000000-0005-0000-0000-000065160000}"/>
    <cellStyle name="표준 2 12 22 2 12" xfId="17622" xr:uid="{00000000-0005-0000-0000-000066160000}"/>
    <cellStyle name="표준 2 12 22 2 13" xfId="19102" xr:uid="{00000000-0005-0000-0000-000067160000}"/>
    <cellStyle name="표준 2 12 22 2 14" xfId="20582" xr:uid="{00000000-0005-0000-0000-000068160000}"/>
    <cellStyle name="표준 2 12 22 2 15" xfId="22062" xr:uid="{00000000-0005-0000-0000-000069160000}"/>
    <cellStyle name="표준 2 12 22 2 16" xfId="23542" xr:uid="{00000000-0005-0000-0000-00006A160000}"/>
    <cellStyle name="표준 2 12 22 2 17" xfId="25022" xr:uid="{00000000-0005-0000-0000-00006B160000}"/>
    <cellStyle name="표준 2 12 22 2 18" xfId="26502" xr:uid="{00000000-0005-0000-0000-00006C160000}"/>
    <cellStyle name="표준 2 12 22 2 19" xfId="27982" xr:uid="{00000000-0005-0000-0000-00006D160000}"/>
    <cellStyle name="표준 2 12 22 2 2" xfId="2821" xr:uid="{00000000-0005-0000-0000-00006E160000}"/>
    <cellStyle name="표준 2 12 22 2 20" xfId="29462" xr:uid="{00000000-0005-0000-0000-00006F160000}"/>
    <cellStyle name="표준 2 12 22 2 21" xfId="30942" xr:uid="{00000000-0005-0000-0000-000070160000}"/>
    <cellStyle name="표준 2 12 22 2 22" xfId="32422" xr:uid="{00000000-0005-0000-0000-000071160000}"/>
    <cellStyle name="표준 2 12 22 2 23" xfId="33902" xr:uid="{00000000-0005-0000-0000-000072160000}"/>
    <cellStyle name="표준 2 12 22 2 24" xfId="35382" xr:uid="{00000000-0005-0000-0000-000073160000}"/>
    <cellStyle name="표준 2 12 22 2 25" xfId="36862" xr:uid="{00000000-0005-0000-0000-000074160000}"/>
    <cellStyle name="표준 2 12 22 2 26" xfId="38342" xr:uid="{00000000-0005-0000-0000-000075160000}"/>
    <cellStyle name="표준 2 12 22 2 27" xfId="39822" xr:uid="{00000000-0005-0000-0000-000076160000}"/>
    <cellStyle name="표준 2 12 22 2 28" xfId="41302" xr:uid="{00000000-0005-0000-0000-000077160000}"/>
    <cellStyle name="표준 2 12 22 2 29" xfId="42782" xr:uid="{00000000-0005-0000-0000-000078160000}"/>
    <cellStyle name="표준 2 12 22 2 3" xfId="4302" xr:uid="{00000000-0005-0000-0000-000079160000}"/>
    <cellStyle name="표준 2 12 22 2 30" xfId="44262" xr:uid="{00000000-0005-0000-0000-00007A160000}"/>
    <cellStyle name="표준 2 12 22 2 31" xfId="45742" xr:uid="{00000000-0005-0000-0000-00007B160000}"/>
    <cellStyle name="표준 2 12 22 2 32" xfId="47223" xr:uid="{00000000-0005-0000-0000-00007C160000}"/>
    <cellStyle name="표준 2 12 22 2 33" xfId="48703" xr:uid="{00000000-0005-0000-0000-00007D160000}"/>
    <cellStyle name="표준 2 12 22 2 34" xfId="50183" xr:uid="{00000000-0005-0000-0000-00007E160000}"/>
    <cellStyle name="표준 2 12 22 2 35" xfId="51663" xr:uid="{00000000-0005-0000-0000-00007F160000}"/>
    <cellStyle name="표준 2 12 22 2 36" xfId="53143" xr:uid="{00000000-0005-0000-0000-000080160000}"/>
    <cellStyle name="표준 2 12 22 2 37" xfId="54623" xr:uid="{00000000-0005-0000-0000-000081160000}"/>
    <cellStyle name="표준 2 12 22 2 38" xfId="56103" xr:uid="{00000000-0005-0000-0000-000082160000}"/>
    <cellStyle name="표준 2 12 22 2 39" xfId="57583" xr:uid="{00000000-0005-0000-0000-000083160000}"/>
    <cellStyle name="표준 2 12 22 2 4" xfId="5782" xr:uid="{00000000-0005-0000-0000-000084160000}"/>
    <cellStyle name="표준 2 12 22 2 40" xfId="59063" xr:uid="{00000000-0005-0000-0000-000085160000}"/>
    <cellStyle name="표준 2 12 22 2 41" xfId="60543" xr:uid="{00000000-0005-0000-0000-000086160000}"/>
    <cellStyle name="표준 2 12 22 2 42" xfId="62023" xr:uid="{00000000-0005-0000-0000-000087160000}"/>
    <cellStyle name="표준 2 12 22 2 5" xfId="7262" xr:uid="{00000000-0005-0000-0000-000088160000}"/>
    <cellStyle name="표준 2 12 22 2 6" xfId="8742" xr:uid="{00000000-0005-0000-0000-000089160000}"/>
    <cellStyle name="표준 2 12 22 2 7" xfId="10222" xr:uid="{00000000-0005-0000-0000-00008A160000}"/>
    <cellStyle name="표준 2 12 22 2 8" xfId="11702" xr:uid="{00000000-0005-0000-0000-00008B160000}"/>
    <cellStyle name="표준 2 12 22 2 9" xfId="13182" xr:uid="{00000000-0005-0000-0000-00008C160000}"/>
    <cellStyle name="표준 2 12 22 20" xfId="27245" xr:uid="{00000000-0005-0000-0000-00008D160000}"/>
    <cellStyle name="표준 2 12 22 21" xfId="28725" xr:uid="{00000000-0005-0000-0000-00008E160000}"/>
    <cellStyle name="표준 2 12 22 22" xfId="30205" xr:uid="{00000000-0005-0000-0000-00008F160000}"/>
    <cellStyle name="표준 2 12 22 23" xfId="31685" xr:uid="{00000000-0005-0000-0000-000090160000}"/>
    <cellStyle name="표준 2 12 22 24" xfId="33165" xr:uid="{00000000-0005-0000-0000-000091160000}"/>
    <cellStyle name="표준 2 12 22 25" xfId="34645" xr:uid="{00000000-0005-0000-0000-000092160000}"/>
    <cellStyle name="표준 2 12 22 26" xfId="36125" xr:uid="{00000000-0005-0000-0000-000093160000}"/>
    <cellStyle name="표준 2 12 22 27" xfId="37605" xr:uid="{00000000-0005-0000-0000-000094160000}"/>
    <cellStyle name="표준 2 12 22 28" xfId="39085" xr:uid="{00000000-0005-0000-0000-000095160000}"/>
    <cellStyle name="표준 2 12 22 29" xfId="40565" xr:uid="{00000000-0005-0000-0000-000096160000}"/>
    <cellStyle name="표준 2 12 22 3" xfId="2084" xr:uid="{00000000-0005-0000-0000-000097160000}"/>
    <cellStyle name="표준 2 12 22 30" xfId="42045" xr:uid="{00000000-0005-0000-0000-000098160000}"/>
    <cellStyle name="표준 2 12 22 31" xfId="43525" xr:uid="{00000000-0005-0000-0000-000099160000}"/>
    <cellStyle name="표준 2 12 22 32" xfId="45005" xr:uid="{00000000-0005-0000-0000-00009A160000}"/>
    <cellStyle name="표준 2 12 22 33" xfId="46486" xr:uid="{00000000-0005-0000-0000-00009B160000}"/>
    <cellStyle name="표준 2 12 22 34" xfId="47966" xr:uid="{00000000-0005-0000-0000-00009C160000}"/>
    <cellStyle name="표준 2 12 22 35" xfId="49446" xr:uid="{00000000-0005-0000-0000-00009D160000}"/>
    <cellStyle name="표준 2 12 22 36" xfId="50926" xr:uid="{00000000-0005-0000-0000-00009E160000}"/>
    <cellStyle name="표준 2 12 22 37" xfId="52406" xr:uid="{00000000-0005-0000-0000-00009F160000}"/>
    <cellStyle name="표준 2 12 22 38" xfId="53886" xr:uid="{00000000-0005-0000-0000-0000A0160000}"/>
    <cellStyle name="표준 2 12 22 39" xfId="55366" xr:uid="{00000000-0005-0000-0000-0000A1160000}"/>
    <cellStyle name="표준 2 12 22 4" xfId="3565" xr:uid="{00000000-0005-0000-0000-0000A2160000}"/>
    <cellStyle name="표준 2 12 22 40" xfId="56846" xr:uid="{00000000-0005-0000-0000-0000A3160000}"/>
    <cellStyle name="표준 2 12 22 41" xfId="58326" xr:uid="{00000000-0005-0000-0000-0000A4160000}"/>
    <cellStyle name="표준 2 12 22 42" xfId="59806" xr:uid="{00000000-0005-0000-0000-0000A5160000}"/>
    <cellStyle name="표준 2 12 22 43" xfId="61286" xr:uid="{00000000-0005-0000-0000-0000A6160000}"/>
    <cellStyle name="표준 2 12 22 5" xfId="5045" xr:uid="{00000000-0005-0000-0000-0000A7160000}"/>
    <cellStyle name="표준 2 12 22 6" xfId="6525" xr:uid="{00000000-0005-0000-0000-0000A8160000}"/>
    <cellStyle name="표준 2 12 22 7" xfId="8005" xr:uid="{00000000-0005-0000-0000-0000A9160000}"/>
    <cellStyle name="표준 2 12 22 8" xfId="9485" xr:uid="{00000000-0005-0000-0000-0000AA160000}"/>
    <cellStyle name="표준 2 12 22 9" xfId="10965" xr:uid="{00000000-0005-0000-0000-0000AB160000}"/>
    <cellStyle name="표준 2 12 23" xfId="972" xr:uid="{00000000-0005-0000-0000-0000AC160000}"/>
    <cellStyle name="표준 2 12 23 10" xfId="12478" xr:uid="{00000000-0005-0000-0000-0000AD160000}"/>
    <cellStyle name="표준 2 12 23 11" xfId="13958" xr:uid="{00000000-0005-0000-0000-0000AE160000}"/>
    <cellStyle name="표준 2 12 23 12" xfId="15438" xr:uid="{00000000-0005-0000-0000-0000AF160000}"/>
    <cellStyle name="표준 2 12 23 13" xfId="16918" xr:uid="{00000000-0005-0000-0000-0000B0160000}"/>
    <cellStyle name="표준 2 12 23 14" xfId="18398" xr:uid="{00000000-0005-0000-0000-0000B1160000}"/>
    <cellStyle name="표준 2 12 23 15" xfId="19878" xr:uid="{00000000-0005-0000-0000-0000B2160000}"/>
    <cellStyle name="표준 2 12 23 16" xfId="21358" xr:uid="{00000000-0005-0000-0000-0000B3160000}"/>
    <cellStyle name="표준 2 12 23 17" xfId="22838" xr:uid="{00000000-0005-0000-0000-0000B4160000}"/>
    <cellStyle name="표준 2 12 23 18" xfId="24318" xr:uid="{00000000-0005-0000-0000-0000B5160000}"/>
    <cellStyle name="표준 2 12 23 19" xfId="25798" xr:uid="{00000000-0005-0000-0000-0000B6160000}"/>
    <cellStyle name="표준 2 12 23 2" xfId="193" xr:uid="{00000000-0005-0000-0000-0000B7160000}"/>
    <cellStyle name="표준 2 12 23 2 10" xfId="14695" xr:uid="{00000000-0005-0000-0000-0000B8160000}"/>
    <cellStyle name="표준 2 12 23 2 11" xfId="16175" xr:uid="{00000000-0005-0000-0000-0000B9160000}"/>
    <cellStyle name="표준 2 12 23 2 12" xfId="17655" xr:uid="{00000000-0005-0000-0000-0000BA160000}"/>
    <cellStyle name="표준 2 12 23 2 13" xfId="19135" xr:uid="{00000000-0005-0000-0000-0000BB160000}"/>
    <cellStyle name="표준 2 12 23 2 14" xfId="20615" xr:uid="{00000000-0005-0000-0000-0000BC160000}"/>
    <cellStyle name="표준 2 12 23 2 15" xfId="22095" xr:uid="{00000000-0005-0000-0000-0000BD160000}"/>
    <cellStyle name="표준 2 12 23 2 16" xfId="23575" xr:uid="{00000000-0005-0000-0000-0000BE160000}"/>
    <cellStyle name="표준 2 12 23 2 17" xfId="25055" xr:uid="{00000000-0005-0000-0000-0000BF160000}"/>
    <cellStyle name="표준 2 12 23 2 18" xfId="26535" xr:uid="{00000000-0005-0000-0000-0000C0160000}"/>
    <cellStyle name="표준 2 12 23 2 19" xfId="28015" xr:uid="{00000000-0005-0000-0000-0000C1160000}"/>
    <cellStyle name="표준 2 12 23 2 2" xfId="2854" xr:uid="{00000000-0005-0000-0000-0000C2160000}"/>
    <cellStyle name="표준 2 12 23 2 20" xfId="29495" xr:uid="{00000000-0005-0000-0000-0000C3160000}"/>
    <cellStyle name="표준 2 12 23 2 21" xfId="30975" xr:uid="{00000000-0005-0000-0000-0000C4160000}"/>
    <cellStyle name="표준 2 12 23 2 22" xfId="32455" xr:uid="{00000000-0005-0000-0000-0000C5160000}"/>
    <cellStyle name="표준 2 12 23 2 23" xfId="33935" xr:uid="{00000000-0005-0000-0000-0000C6160000}"/>
    <cellStyle name="표준 2 12 23 2 24" xfId="35415" xr:uid="{00000000-0005-0000-0000-0000C7160000}"/>
    <cellStyle name="표준 2 12 23 2 25" xfId="36895" xr:uid="{00000000-0005-0000-0000-0000C8160000}"/>
    <cellStyle name="표준 2 12 23 2 26" xfId="38375" xr:uid="{00000000-0005-0000-0000-0000C9160000}"/>
    <cellStyle name="표준 2 12 23 2 27" xfId="39855" xr:uid="{00000000-0005-0000-0000-0000CA160000}"/>
    <cellStyle name="표준 2 12 23 2 28" xfId="41335" xr:uid="{00000000-0005-0000-0000-0000CB160000}"/>
    <cellStyle name="표준 2 12 23 2 29" xfId="42815" xr:uid="{00000000-0005-0000-0000-0000CC160000}"/>
    <cellStyle name="표준 2 12 23 2 3" xfId="4335" xr:uid="{00000000-0005-0000-0000-0000CD160000}"/>
    <cellStyle name="표준 2 12 23 2 30" xfId="44295" xr:uid="{00000000-0005-0000-0000-0000CE160000}"/>
    <cellStyle name="표준 2 12 23 2 31" xfId="45775" xr:uid="{00000000-0005-0000-0000-0000CF160000}"/>
    <cellStyle name="표준 2 12 23 2 32" xfId="47256" xr:uid="{00000000-0005-0000-0000-0000D0160000}"/>
    <cellStyle name="표준 2 12 23 2 33" xfId="48736" xr:uid="{00000000-0005-0000-0000-0000D1160000}"/>
    <cellStyle name="표준 2 12 23 2 34" xfId="50216" xr:uid="{00000000-0005-0000-0000-0000D2160000}"/>
    <cellStyle name="표준 2 12 23 2 35" xfId="51696" xr:uid="{00000000-0005-0000-0000-0000D3160000}"/>
    <cellStyle name="표준 2 12 23 2 36" xfId="53176" xr:uid="{00000000-0005-0000-0000-0000D4160000}"/>
    <cellStyle name="표준 2 12 23 2 37" xfId="54656" xr:uid="{00000000-0005-0000-0000-0000D5160000}"/>
    <cellStyle name="표준 2 12 23 2 38" xfId="56136" xr:uid="{00000000-0005-0000-0000-0000D6160000}"/>
    <cellStyle name="표준 2 12 23 2 39" xfId="57616" xr:uid="{00000000-0005-0000-0000-0000D7160000}"/>
    <cellStyle name="표준 2 12 23 2 4" xfId="5815" xr:uid="{00000000-0005-0000-0000-0000D8160000}"/>
    <cellStyle name="표준 2 12 23 2 40" xfId="59096" xr:uid="{00000000-0005-0000-0000-0000D9160000}"/>
    <cellStyle name="표준 2 12 23 2 41" xfId="60576" xr:uid="{00000000-0005-0000-0000-0000DA160000}"/>
    <cellStyle name="표준 2 12 23 2 42" xfId="62056" xr:uid="{00000000-0005-0000-0000-0000DB160000}"/>
    <cellStyle name="표준 2 12 23 2 5" xfId="7295" xr:uid="{00000000-0005-0000-0000-0000DC160000}"/>
    <cellStyle name="표준 2 12 23 2 6" xfId="8775" xr:uid="{00000000-0005-0000-0000-0000DD160000}"/>
    <cellStyle name="표준 2 12 23 2 7" xfId="10255" xr:uid="{00000000-0005-0000-0000-0000DE160000}"/>
    <cellStyle name="표준 2 12 23 2 8" xfId="11735" xr:uid="{00000000-0005-0000-0000-0000DF160000}"/>
    <cellStyle name="표준 2 12 23 2 9" xfId="13215" xr:uid="{00000000-0005-0000-0000-0000E0160000}"/>
    <cellStyle name="표준 2 12 23 20" xfId="27278" xr:uid="{00000000-0005-0000-0000-0000E1160000}"/>
    <cellStyle name="표준 2 12 23 21" xfId="28758" xr:uid="{00000000-0005-0000-0000-0000E2160000}"/>
    <cellStyle name="표준 2 12 23 22" xfId="30238" xr:uid="{00000000-0005-0000-0000-0000E3160000}"/>
    <cellStyle name="표준 2 12 23 23" xfId="31718" xr:uid="{00000000-0005-0000-0000-0000E4160000}"/>
    <cellStyle name="표준 2 12 23 24" xfId="33198" xr:uid="{00000000-0005-0000-0000-0000E5160000}"/>
    <cellStyle name="표준 2 12 23 25" xfId="34678" xr:uid="{00000000-0005-0000-0000-0000E6160000}"/>
    <cellStyle name="표준 2 12 23 26" xfId="36158" xr:uid="{00000000-0005-0000-0000-0000E7160000}"/>
    <cellStyle name="표준 2 12 23 27" xfId="37638" xr:uid="{00000000-0005-0000-0000-0000E8160000}"/>
    <cellStyle name="표준 2 12 23 28" xfId="39118" xr:uid="{00000000-0005-0000-0000-0000E9160000}"/>
    <cellStyle name="표준 2 12 23 29" xfId="40598" xr:uid="{00000000-0005-0000-0000-0000EA160000}"/>
    <cellStyle name="표준 2 12 23 3" xfId="2117" xr:uid="{00000000-0005-0000-0000-0000EB160000}"/>
    <cellStyle name="표준 2 12 23 30" xfId="42078" xr:uid="{00000000-0005-0000-0000-0000EC160000}"/>
    <cellStyle name="표준 2 12 23 31" xfId="43558" xr:uid="{00000000-0005-0000-0000-0000ED160000}"/>
    <cellStyle name="표준 2 12 23 32" xfId="45038" xr:uid="{00000000-0005-0000-0000-0000EE160000}"/>
    <cellStyle name="표준 2 12 23 33" xfId="46519" xr:uid="{00000000-0005-0000-0000-0000EF160000}"/>
    <cellStyle name="표준 2 12 23 34" xfId="47999" xr:uid="{00000000-0005-0000-0000-0000F0160000}"/>
    <cellStyle name="표준 2 12 23 35" xfId="49479" xr:uid="{00000000-0005-0000-0000-0000F1160000}"/>
    <cellStyle name="표준 2 12 23 36" xfId="50959" xr:uid="{00000000-0005-0000-0000-0000F2160000}"/>
    <cellStyle name="표준 2 12 23 37" xfId="52439" xr:uid="{00000000-0005-0000-0000-0000F3160000}"/>
    <cellStyle name="표준 2 12 23 38" xfId="53919" xr:uid="{00000000-0005-0000-0000-0000F4160000}"/>
    <cellStyle name="표준 2 12 23 39" xfId="55399" xr:uid="{00000000-0005-0000-0000-0000F5160000}"/>
    <cellStyle name="표준 2 12 23 4" xfId="3598" xr:uid="{00000000-0005-0000-0000-0000F6160000}"/>
    <cellStyle name="표준 2 12 23 40" xfId="56879" xr:uid="{00000000-0005-0000-0000-0000F7160000}"/>
    <cellStyle name="표준 2 12 23 41" xfId="58359" xr:uid="{00000000-0005-0000-0000-0000F8160000}"/>
    <cellStyle name="표준 2 12 23 42" xfId="59839" xr:uid="{00000000-0005-0000-0000-0000F9160000}"/>
    <cellStyle name="표준 2 12 23 43" xfId="61319" xr:uid="{00000000-0005-0000-0000-0000FA160000}"/>
    <cellStyle name="표준 2 12 23 5" xfId="5078" xr:uid="{00000000-0005-0000-0000-0000FB160000}"/>
    <cellStyle name="표준 2 12 23 6" xfId="6558" xr:uid="{00000000-0005-0000-0000-0000FC160000}"/>
    <cellStyle name="표준 2 12 23 7" xfId="8038" xr:uid="{00000000-0005-0000-0000-0000FD160000}"/>
    <cellStyle name="표준 2 12 23 8" xfId="9518" xr:uid="{00000000-0005-0000-0000-0000FE160000}"/>
    <cellStyle name="표준 2 12 23 9" xfId="10998" xr:uid="{00000000-0005-0000-0000-0000FF160000}"/>
    <cellStyle name="표준 2 12 24" xfId="939" xr:uid="{00000000-0005-0000-0000-000000170000}"/>
    <cellStyle name="표준 2 12 24 10" xfId="12511" xr:uid="{00000000-0005-0000-0000-000001170000}"/>
    <cellStyle name="표준 2 12 24 11" xfId="13991" xr:uid="{00000000-0005-0000-0000-000002170000}"/>
    <cellStyle name="표준 2 12 24 12" xfId="15471" xr:uid="{00000000-0005-0000-0000-000003170000}"/>
    <cellStyle name="표준 2 12 24 13" xfId="16951" xr:uid="{00000000-0005-0000-0000-000004170000}"/>
    <cellStyle name="표준 2 12 24 14" xfId="18431" xr:uid="{00000000-0005-0000-0000-000005170000}"/>
    <cellStyle name="표준 2 12 24 15" xfId="19911" xr:uid="{00000000-0005-0000-0000-000006170000}"/>
    <cellStyle name="표준 2 12 24 16" xfId="21391" xr:uid="{00000000-0005-0000-0000-000007170000}"/>
    <cellStyle name="표준 2 12 24 17" xfId="22871" xr:uid="{00000000-0005-0000-0000-000008170000}"/>
    <cellStyle name="표준 2 12 24 18" xfId="24351" xr:uid="{00000000-0005-0000-0000-000009170000}"/>
    <cellStyle name="표준 2 12 24 19" xfId="25831" xr:uid="{00000000-0005-0000-0000-00000A170000}"/>
    <cellStyle name="표준 2 12 24 2" xfId="160" xr:uid="{00000000-0005-0000-0000-00000B170000}"/>
    <cellStyle name="표준 2 12 24 2 10" xfId="14728" xr:uid="{00000000-0005-0000-0000-00000C170000}"/>
    <cellStyle name="표준 2 12 24 2 11" xfId="16208" xr:uid="{00000000-0005-0000-0000-00000D170000}"/>
    <cellStyle name="표준 2 12 24 2 12" xfId="17688" xr:uid="{00000000-0005-0000-0000-00000E170000}"/>
    <cellStyle name="표준 2 12 24 2 13" xfId="19168" xr:uid="{00000000-0005-0000-0000-00000F170000}"/>
    <cellStyle name="표준 2 12 24 2 14" xfId="20648" xr:uid="{00000000-0005-0000-0000-000010170000}"/>
    <cellStyle name="표준 2 12 24 2 15" xfId="22128" xr:uid="{00000000-0005-0000-0000-000011170000}"/>
    <cellStyle name="표준 2 12 24 2 16" xfId="23608" xr:uid="{00000000-0005-0000-0000-000012170000}"/>
    <cellStyle name="표준 2 12 24 2 17" xfId="25088" xr:uid="{00000000-0005-0000-0000-000013170000}"/>
    <cellStyle name="표준 2 12 24 2 18" xfId="26568" xr:uid="{00000000-0005-0000-0000-000014170000}"/>
    <cellStyle name="표준 2 12 24 2 19" xfId="28048" xr:uid="{00000000-0005-0000-0000-000015170000}"/>
    <cellStyle name="표준 2 12 24 2 2" xfId="2887" xr:uid="{00000000-0005-0000-0000-000016170000}"/>
    <cellStyle name="표준 2 12 24 2 20" xfId="29528" xr:uid="{00000000-0005-0000-0000-000017170000}"/>
    <cellStyle name="표준 2 12 24 2 21" xfId="31008" xr:uid="{00000000-0005-0000-0000-000018170000}"/>
    <cellStyle name="표준 2 12 24 2 22" xfId="32488" xr:uid="{00000000-0005-0000-0000-000019170000}"/>
    <cellStyle name="표준 2 12 24 2 23" xfId="33968" xr:uid="{00000000-0005-0000-0000-00001A170000}"/>
    <cellStyle name="표준 2 12 24 2 24" xfId="35448" xr:uid="{00000000-0005-0000-0000-00001B170000}"/>
    <cellStyle name="표준 2 12 24 2 25" xfId="36928" xr:uid="{00000000-0005-0000-0000-00001C170000}"/>
    <cellStyle name="표준 2 12 24 2 26" xfId="38408" xr:uid="{00000000-0005-0000-0000-00001D170000}"/>
    <cellStyle name="표준 2 12 24 2 27" xfId="39888" xr:uid="{00000000-0005-0000-0000-00001E170000}"/>
    <cellStyle name="표준 2 12 24 2 28" xfId="41368" xr:uid="{00000000-0005-0000-0000-00001F170000}"/>
    <cellStyle name="표준 2 12 24 2 29" xfId="42848" xr:uid="{00000000-0005-0000-0000-000020170000}"/>
    <cellStyle name="표준 2 12 24 2 3" xfId="4368" xr:uid="{00000000-0005-0000-0000-000021170000}"/>
    <cellStyle name="표준 2 12 24 2 30" xfId="44328" xr:uid="{00000000-0005-0000-0000-000022170000}"/>
    <cellStyle name="표준 2 12 24 2 31" xfId="45808" xr:uid="{00000000-0005-0000-0000-000023170000}"/>
    <cellStyle name="표준 2 12 24 2 32" xfId="47289" xr:uid="{00000000-0005-0000-0000-000024170000}"/>
    <cellStyle name="표준 2 12 24 2 33" xfId="48769" xr:uid="{00000000-0005-0000-0000-000025170000}"/>
    <cellStyle name="표준 2 12 24 2 34" xfId="50249" xr:uid="{00000000-0005-0000-0000-000026170000}"/>
    <cellStyle name="표준 2 12 24 2 35" xfId="51729" xr:uid="{00000000-0005-0000-0000-000027170000}"/>
    <cellStyle name="표준 2 12 24 2 36" xfId="53209" xr:uid="{00000000-0005-0000-0000-000028170000}"/>
    <cellStyle name="표준 2 12 24 2 37" xfId="54689" xr:uid="{00000000-0005-0000-0000-000029170000}"/>
    <cellStyle name="표준 2 12 24 2 38" xfId="56169" xr:uid="{00000000-0005-0000-0000-00002A170000}"/>
    <cellStyle name="표준 2 12 24 2 39" xfId="57649" xr:uid="{00000000-0005-0000-0000-00002B170000}"/>
    <cellStyle name="표준 2 12 24 2 4" xfId="5848" xr:uid="{00000000-0005-0000-0000-00002C170000}"/>
    <cellStyle name="표준 2 12 24 2 40" xfId="59129" xr:uid="{00000000-0005-0000-0000-00002D170000}"/>
    <cellStyle name="표준 2 12 24 2 41" xfId="60609" xr:uid="{00000000-0005-0000-0000-00002E170000}"/>
    <cellStyle name="표준 2 12 24 2 42" xfId="62089" xr:uid="{00000000-0005-0000-0000-00002F170000}"/>
    <cellStyle name="표준 2 12 24 2 5" xfId="7328" xr:uid="{00000000-0005-0000-0000-000030170000}"/>
    <cellStyle name="표준 2 12 24 2 6" xfId="8808" xr:uid="{00000000-0005-0000-0000-000031170000}"/>
    <cellStyle name="표준 2 12 24 2 7" xfId="10288" xr:uid="{00000000-0005-0000-0000-000032170000}"/>
    <cellStyle name="표준 2 12 24 2 8" xfId="11768" xr:uid="{00000000-0005-0000-0000-000033170000}"/>
    <cellStyle name="표준 2 12 24 2 9" xfId="13248" xr:uid="{00000000-0005-0000-0000-000034170000}"/>
    <cellStyle name="표준 2 12 24 20" xfId="27311" xr:uid="{00000000-0005-0000-0000-000035170000}"/>
    <cellStyle name="표준 2 12 24 21" xfId="28791" xr:uid="{00000000-0005-0000-0000-000036170000}"/>
    <cellStyle name="표준 2 12 24 22" xfId="30271" xr:uid="{00000000-0005-0000-0000-000037170000}"/>
    <cellStyle name="표준 2 12 24 23" xfId="31751" xr:uid="{00000000-0005-0000-0000-000038170000}"/>
    <cellStyle name="표준 2 12 24 24" xfId="33231" xr:uid="{00000000-0005-0000-0000-000039170000}"/>
    <cellStyle name="표준 2 12 24 25" xfId="34711" xr:uid="{00000000-0005-0000-0000-00003A170000}"/>
    <cellStyle name="표준 2 12 24 26" xfId="36191" xr:uid="{00000000-0005-0000-0000-00003B170000}"/>
    <cellStyle name="표준 2 12 24 27" xfId="37671" xr:uid="{00000000-0005-0000-0000-00003C170000}"/>
    <cellStyle name="표준 2 12 24 28" xfId="39151" xr:uid="{00000000-0005-0000-0000-00003D170000}"/>
    <cellStyle name="표준 2 12 24 29" xfId="40631" xr:uid="{00000000-0005-0000-0000-00003E170000}"/>
    <cellStyle name="표준 2 12 24 3" xfId="2150" xr:uid="{00000000-0005-0000-0000-00003F170000}"/>
    <cellStyle name="표준 2 12 24 30" xfId="42111" xr:uid="{00000000-0005-0000-0000-000040170000}"/>
    <cellStyle name="표준 2 12 24 31" xfId="43591" xr:uid="{00000000-0005-0000-0000-000041170000}"/>
    <cellStyle name="표준 2 12 24 32" xfId="45071" xr:uid="{00000000-0005-0000-0000-000042170000}"/>
    <cellStyle name="표준 2 12 24 33" xfId="46552" xr:uid="{00000000-0005-0000-0000-000043170000}"/>
    <cellStyle name="표준 2 12 24 34" xfId="48032" xr:uid="{00000000-0005-0000-0000-000044170000}"/>
    <cellStyle name="표준 2 12 24 35" xfId="49512" xr:uid="{00000000-0005-0000-0000-000045170000}"/>
    <cellStyle name="표준 2 12 24 36" xfId="50992" xr:uid="{00000000-0005-0000-0000-000046170000}"/>
    <cellStyle name="표준 2 12 24 37" xfId="52472" xr:uid="{00000000-0005-0000-0000-000047170000}"/>
    <cellStyle name="표준 2 12 24 38" xfId="53952" xr:uid="{00000000-0005-0000-0000-000048170000}"/>
    <cellStyle name="표준 2 12 24 39" xfId="55432" xr:uid="{00000000-0005-0000-0000-000049170000}"/>
    <cellStyle name="표준 2 12 24 4" xfId="3631" xr:uid="{00000000-0005-0000-0000-00004A170000}"/>
    <cellStyle name="표준 2 12 24 40" xfId="56912" xr:uid="{00000000-0005-0000-0000-00004B170000}"/>
    <cellStyle name="표준 2 12 24 41" xfId="58392" xr:uid="{00000000-0005-0000-0000-00004C170000}"/>
    <cellStyle name="표준 2 12 24 42" xfId="59872" xr:uid="{00000000-0005-0000-0000-00004D170000}"/>
    <cellStyle name="표준 2 12 24 43" xfId="61352" xr:uid="{00000000-0005-0000-0000-00004E170000}"/>
    <cellStyle name="표준 2 12 24 5" xfId="5111" xr:uid="{00000000-0005-0000-0000-00004F170000}"/>
    <cellStyle name="표준 2 12 24 6" xfId="6591" xr:uid="{00000000-0005-0000-0000-000050170000}"/>
    <cellStyle name="표준 2 12 24 7" xfId="8071" xr:uid="{00000000-0005-0000-0000-000051170000}"/>
    <cellStyle name="표준 2 12 24 8" xfId="9551" xr:uid="{00000000-0005-0000-0000-000052170000}"/>
    <cellStyle name="표준 2 12 24 9" xfId="11031" xr:uid="{00000000-0005-0000-0000-000053170000}"/>
    <cellStyle name="표준 2 12 25" xfId="905" xr:uid="{00000000-0005-0000-0000-000054170000}"/>
    <cellStyle name="표준 2 12 25 10" xfId="12545" xr:uid="{00000000-0005-0000-0000-000055170000}"/>
    <cellStyle name="표준 2 12 25 11" xfId="14025" xr:uid="{00000000-0005-0000-0000-000056170000}"/>
    <cellStyle name="표준 2 12 25 12" xfId="15505" xr:uid="{00000000-0005-0000-0000-000057170000}"/>
    <cellStyle name="표준 2 12 25 13" xfId="16985" xr:uid="{00000000-0005-0000-0000-000058170000}"/>
    <cellStyle name="표준 2 12 25 14" xfId="18465" xr:uid="{00000000-0005-0000-0000-000059170000}"/>
    <cellStyle name="표준 2 12 25 15" xfId="19945" xr:uid="{00000000-0005-0000-0000-00005A170000}"/>
    <cellStyle name="표준 2 12 25 16" xfId="21425" xr:uid="{00000000-0005-0000-0000-00005B170000}"/>
    <cellStyle name="표준 2 12 25 17" xfId="22905" xr:uid="{00000000-0005-0000-0000-00005C170000}"/>
    <cellStyle name="표준 2 12 25 18" xfId="24385" xr:uid="{00000000-0005-0000-0000-00005D170000}"/>
    <cellStyle name="표준 2 12 25 19" xfId="25865" xr:uid="{00000000-0005-0000-0000-00005E170000}"/>
    <cellStyle name="표준 2 12 25 2" xfId="126" xr:uid="{00000000-0005-0000-0000-00005F170000}"/>
    <cellStyle name="표준 2 12 25 2 10" xfId="14762" xr:uid="{00000000-0005-0000-0000-000060170000}"/>
    <cellStyle name="표준 2 12 25 2 11" xfId="16242" xr:uid="{00000000-0005-0000-0000-000061170000}"/>
    <cellStyle name="표준 2 12 25 2 12" xfId="17722" xr:uid="{00000000-0005-0000-0000-000062170000}"/>
    <cellStyle name="표준 2 12 25 2 13" xfId="19202" xr:uid="{00000000-0005-0000-0000-000063170000}"/>
    <cellStyle name="표준 2 12 25 2 14" xfId="20682" xr:uid="{00000000-0005-0000-0000-000064170000}"/>
    <cellStyle name="표준 2 12 25 2 15" xfId="22162" xr:uid="{00000000-0005-0000-0000-000065170000}"/>
    <cellStyle name="표준 2 12 25 2 16" xfId="23642" xr:uid="{00000000-0005-0000-0000-000066170000}"/>
    <cellStyle name="표준 2 12 25 2 17" xfId="25122" xr:uid="{00000000-0005-0000-0000-000067170000}"/>
    <cellStyle name="표준 2 12 25 2 18" xfId="26602" xr:uid="{00000000-0005-0000-0000-000068170000}"/>
    <cellStyle name="표준 2 12 25 2 19" xfId="28082" xr:uid="{00000000-0005-0000-0000-000069170000}"/>
    <cellStyle name="표준 2 12 25 2 2" xfId="2921" xr:uid="{00000000-0005-0000-0000-00006A170000}"/>
    <cellStyle name="표준 2 12 25 2 20" xfId="29562" xr:uid="{00000000-0005-0000-0000-00006B170000}"/>
    <cellStyle name="표준 2 12 25 2 21" xfId="31042" xr:uid="{00000000-0005-0000-0000-00006C170000}"/>
    <cellStyle name="표준 2 12 25 2 22" xfId="32522" xr:uid="{00000000-0005-0000-0000-00006D170000}"/>
    <cellStyle name="표준 2 12 25 2 23" xfId="34002" xr:uid="{00000000-0005-0000-0000-00006E170000}"/>
    <cellStyle name="표준 2 12 25 2 24" xfId="35482" xr:uid="{00000000-0005-0000-0000-00006F170000}"/>
    <cellStyle name="표준 2 12 25 2 25" xfId="36962" xr:uid="{00000000-0005-0000-0000-000070170000}"/>
    <cellStyle name="표준 2 12 25 2 26" xfId="38442" xr:uid="{00000000-0005-0000-0000-000071170000}"/>
    <cellStyle name="표준 2 12 25 2 27" xfId="39922" xr:uid="{00000000-0005-0000-0000-000072170000}"/>
    <cellStyle name="표준 2 12 25 2 28" xfId="41402" xr:uid="{00000000-0005-0000-0000-000073170000}"/>
    <cellStyle name="표준 2 12 25 2 29" xfId="42882" xr:uid="{00000000-0005-0000-0000-000074170000}"/>
    <cellStyle name="표준 2 12 25 2 3" xfId="4402" xr:uid="{00000000-0005-0000-0000-000075170000}"/>
    <cellStyle name="표준 2 12 25 2 30" xfId="44362" xr:uid="{00000000-0005-0000-0000-000076170000}"/>
    <cellStyle name="표준 2 12 25 2 31" xfId="45842" xr:uid="{00000000-0005-0000-0000-000077170000}"/>
    <cellStyle name="표준 2 12 25 2 32" xfId="47323" xr:uid="{00000000-0005-0000-0000-000078170000}"/>
    <cellStyle name="표준 2 12 25 2 33" xfId="48803" xr:uid="{00000000-0005-0000-0000-000079170000}"/>
    <cellStyle name="표준 2 12 25 2 34" xfId="50283" xr:uid="{00000000-0005-0000-0000-00007A170000}"/>
    <cellStyle name="표준 2 12 25 2 35" xfId="51763" xr:uid="{00000000-0005-0000-0000-00007B170000}"/>
    <cellStyle name="표준 2 12 25 2 36" xfId="53243" xr:uid="{00000000-0005-0000-0000-00007C170000}"/>
    <cellStyle name="표준 2 12 25 2 37" xfId="54723" xr:uid="{00000000-0005-0000-0000-00007D170000}"/>
    <cellStyle name="표준 2 12 25 2 38" xfId="56203" xr:uid="{00000000-0005-0000-0000-00007E170000}"/>
    <cellStyle name="표준 2 12 25 2 39" xfId="57683" xr:uid="{00000000-0005-0000-0000-00007F170000}"/>
    <cellStyle name="표준 2 12 25 2 4" xfId="5882" xr:uid="{00000000-0005-0000-0000-000080170000}"/>
    <cellStyle name="표준 2 12 25 2 40" xfId="59163" xr:uid="{00000000-0005-0000-0000-000081170000}"/>
    <cellStyle name="표준 2 12 25 2 41" xfId="60643" xr:uid="{00000000-0005-0000-0000-000082170000}"/>
    <cellStyle name="표준 2 12 25 2 42" xfId="62123" xr:uid="{00000000-0005-0000-0000-000083170000}"/>
    <cellStyle name="표준 2 12 25 2 5" xfId="7362" xr:uid="{00000000-0005-0000-0000-000084170000}"/>
    <cellStyle name="표준 2 12 25 2 6" xfId="8842" xr:uid="{00000000-0005-0000-0000-000085170000}"/>
    <cellStyle name="표준 2 12 25 2 7" xfId="10322" xr:uid="{00000000-0005-0000-0000-000086170000}"/>
    <cellStyle name="표준 2 12 25 2 8" xfId="11802" xr:uid="{00000000-0005-0000-0000-000087170000}"/>
    <cellStyle name="표준 2 12 25 2 9" xfId="13282" xr:uid="{00000000-0005-0000-0000-000088170000}"/>
    <cellStyle name="표준 2 12 25 20" xfId="27345" xr:uid="{00000000-0005-0000-0000-000089170000}"/>
    <cellStyle name="표준 2 12 25 21" xfId="28825" xr:uid="{00000000-0005-0000-0000-00008A170000}"/>
    <cellStyle name="표준 2 12 25 22" xfId="30305" xr:uid="{00000000-0005-0000-0000-00008B170000}"/>
    <cellStyle name="표준 2 12 25 23" xfId="31785" xr:uid="{00000000-0005-0000-0000-00008C170000}"/>
    <cellStyle name="표준 2 12 25 24" xfId="33265" xr:uid="{00000000-0005-0000-0000-00008D170000}"/>
    <cellStyle name="표준 2 12 25 25" xfId="34745" xr:uid="{00000000-0005-0000-0000-00008E170000}"/>
    <cellStyle name="표준 2 12 25 26" xfId="36225" xr:uid="{00000000-0005-0000-0000-00008F170000}"/>
    <cellStyle name="표준 2 12 25 27" xfId="37705" xr:uid="{00000000-0005-0000-0000-000090170000}"/>
    <cellStyle name="표준 2 12 25 28" xfId="39185" xr:uid="{00000000-0005-0000-0000-000091170000}"/>
    <cellStyle name="표준 2 12 25 29" xfId="40665" xr:uid="{00000000-0005-0000-0000-000092170000}"/>
    <cellStyle name="표준 2 12 25 3" xfId="2184" xr:uid="{00000000-0005-0000-0000-000093170000}"/>
    <cellStyle name="표준 2 12 25 30" xfId="42145" xr:uid="{00000000-0005-0000-0000-000094170000}"/>
    <cellStyle name="표준 2 12 25 31" xfId="43625" xr:uid="{00000000-0005-0000-0000-000095170000}"/>
    <cellStyle name="표준 2 12 25 32" xfId="45105" xr:uid="{00000000-0005-0000-0000-000096170000}"/>
    <cellStyle name="표준 2 12 25 33" xfId="46586" xr:uid="{00000000-0005-0000-0000-000097170000}"/>
    <cellStyle name="표준 2 12 25 34" xfId="48066" xr:uid="{00000000-0005-0000-0000-000098170000}"/>
    <cellStyle name="표준 2 12 25 35" xfId="49546" xr:uid="{00000000-0005-0000-0000-000099170000}"/>
    <cellStyle name="표준 2 12 25 36" xfId="51026" xr:uid="{00000000-0005-0000-0000-00009A170000}"/>
    <cellStyle name="표준 2 12 25 37" xfId="52506" xr:uid="{00000000-0005-0000-0000-00009B170000}"/>
    <cellStyle name="표준 2 12 25 38" xfId="53986" xr:uid="{00000000-0005-0000-0000-00009C170000}"/>
    <cellStyle name="표준 2 12 25 39" xfId="55466" xr:uid="{00000000-0005-0000-0000-00009D170000}"/>
    <cellStyle name="표준 2 12 25 4" xfId="3665" xr:uid="{00000000-0005-0000-0000-00009E170000}"/>
    <cellStyle name="표준 2 12 25 40" xfId="56946" xr:uid="{00000000-0005-0000-0000-00009F170000}"/>
    <cellStyle name="표준 2 12 25 41" xfId="58426" xr:uid="{00000000-0005-0000-0000-0000A0170000}"/>
    <cellStyle name="표준 2 12 25 42" xfId="59906" xr:uid="{00000000-0005-0000-0000-0000A1170000}"/>
    <cellStyle name="표준 2 12 25 43" xfId="61386" xr:uid="{00000000-0005-0000-0000-0000A2170000}"/>
    <cellStyle name="표준 2 12 25 5" xfId="5145" xr:uid="{00000000-0005-0000-0000-0000A3170000}"/>
    <cellStyle name="표준 2 12 25 6" xfId="6625" xr:uid="{00000000-0005-0000-0000-0000A4170000}"/>
    <cellStyle name="표준 2 12 25 7" xfId="8105" xr:uid="{00000000-0005-0000-0000-0000A5170000}"/>
    <cellStyle name="표준 2 12 25 8" xfId="9585" xr:uid="{00000000-0005-0000-0000-0000A6170000}"/>
    <cellStyle name="표준 2 12 25 9" xfId="11065" xr:uid="{00000000-0005-0000-0000-0000A7170000}"/>
    <cellStyle name="표준 2 12 26" xfId="870" xr:uid="{00000000-0005-0000-0000-0000A8170000}"/>
    <cellStyle name="표준 2 12 26 10" xfId="12580" xr:uid="{00000000-0005-0000-0000-0000A9170000}"/>
    <cellStyle name="표준 2 12 26 11" xfId="14060" xr:uid="{00000000-0005-0000-0000-0000AA170000}"/>
    <cellStyle name="표준 2 12 26 12" xfId="15540" xr:uid="{00000000-0005-0000-0000-0000AB170000}"/>
    <cellStyle name="표준 2 12 26 13" xfId="17020" xr:uid="{00000000-0005-0000-0000-0000AC170000}"/>
    <cellStyle name="표준 2 12 26 14" xfId="18500" xr:uid="{00000000-0005-0000-0000-0000AD170000}"/>
    <cellStyle name="표준 2 12 26 15" xfId="19980" xr:uid="{00000000-0005-0000-0000-0000AE170000}"/>
    <cellStyle name="표준 2 12 26 16" xfId="21460" xr:uid="{00000000-0005-0000-0000-0000AF170000}"/>
    <cellStyle name="표준 2 12 26 17" xfId="22940" xr:uid="{00000000-0005-0000-0000-0000B0170000}"/>
    <cellStyle name="표준 2 12 26 18" xfId="24420" xr:uid="{00000000-0005-0000-0000-0000B1170000}"/>
    <cellStyle name="표준 2 12 26 19" xfId="25900" xr:uid="{00000000-0005-0000-0000-0000B2170000}"/>
    <cellStyle name="표준 2 12 26 2" xfId="91" xr:uid="{00000000-0005-0000-0000-0000B3170000}"/>
    <cellStyle name="표준 2 12 26 2 10" xfId="14797" xr:uid="{00000000-0005-0000-0000-0000B4170000}"/>
    <cellStyle name="표준 2 12 26 2 11" xfId="16277" xr:uid="{00000000-0005-0000-0000-0000B5170000}"/>
    <cellStyle name="표준 2 12 26 2 12" xfId="17757" xr:uid="{00000000-0005-0000-0000-0000B6170000}"/>
    <cellStyle name="표준 2 12 26 2 13" xfId="19237" xr:uid="{00000000-0005-0000-0000-0000B7170000}"/>
    <cellStyle name="표준 2 12 26 2 14" xfId="20717" xr:uid="{00000000-0005-0000-0000-0000B8170000}"/>
    <cellStyle name="표준 2 12 26 2 15" xfId="22197" xr:uid="{00000000-0005-0000-0000-0000B9170000}"/>
    <cellStyle name="표준 2 12 26 2 16" xfId="23677" xr:uid="{00000000-0005-0000-0000-0000BA170000}"/>
    <cellStyle name="표준 2 12 26 2 17" xfId="25157" xr:uid="{00000000-0005-0000-0000-0000BB170000}"/>
    <cellStyle name="표준 2 12 26 2 18" xfId="26637" xr:uid="{00000000-0005-0000-0000-0000BC170000}"/>
    <cellStyle name="표준 2 12 26 2 19" xfId="28117" xr:uid="{00000000-0005-0000-0000-0000BD170000}"/>
    <cellStyle name="표준 2 12 26 2 2" xfId="2956" xr:uid="{00000000-0005-0000-0000-0000BE170000}"/>
    <cellStyle name="표준 2 12 26 2 20" xfId="29597" xr:uid="{00000000-0005-0000-0000-0000BF170000}"/>
    <cellStyle name="표준 2 12 26 2 21" xfId="31077" xr:uid="{00000000-0005-0000-0000-0000C0170000}"/>
    <cellStyle name="표준 2 12 26 2 22" xfId="32557" xr:uid="{00000000-0005-0000-0000-0000C1170000}"/>
    <cellStyle name="표준 2 12 26 2 23" xfId="34037" xr:uid="{00000000-0005-0000-0000-0000C2170000}"/>
    <cellStyle name="표준 2 12 26 2 24" xfId="35517" xr:uid="{00000000-0005-0000-0000-0000C3170000}"/>
    <cellStyle name="표준 2 12 26 2 25" xfId="36997" xr:uid="{00000000-0005-0000-0000-0000C4170000}"/>
    <cellStyle name="표준 2 12 26 2 26" xfId="38477" xr:uid="{00000000-0005-0000-0000-0000C5170000}"/>
    <cellStyle name="표준 2 12 26 2 27" xfId="39957" xr:uid="{00000000-0005-0000-0000-0000C6170000}"/>
    <cellStyle name="표준 2 12 26 2 28" xfId="41437" xr:uid="{00000000-0005-0000-0000-0000C7170000}"/>
    <cellStyle name="표준 2 12 26 2 29" xfId="42917" xr:uid="{00000000-0005-0000-0000-0000C8170000}"/>
    <cellStyle name="표준 2 12 26 2 3" xfId="4437" xr:uid="{00000000-0005-0000-0000-0000C9170000}"/>
    <cellStyle name="표준 2 12 26 2 30" xfId="44397" xr:uid="{00000000-0005-0000-0000-0000CA170000}"/>
    <cellStyle name="표준 2 12 26 2 31" xfId="45877" xr:uid="{00000000-0005-0000-0000-0000CB170000}"/>
    <cellStyle name="표준 2 12 26 2 32" xfId="47358" xr:uid="{00000000-0005-0000-0000-0000CC170000}"/>
    <cellStyle name="표준 2 12 26 2 33" xfId="48838" xr:uid="{00000000-0005-0000-0000-0000CD170000}"/>
    <cellStyle name="표준 2 12 26 2 34" xfId="50318" xr:uid="{00000000-0005-0000-0000-0000CE170000}"/>
    <cellStyle name="표준 2 12 26 2 35" xfId="51798" xr:uid="{00000000-0005-0000-0000-0000CF170000}"/>
    <cellStyle name="표준 2 12 26 2 36" xfId="53278" xr:uid="{00000000-0005-0000-0000-0000D0170000}"/>
    <cellStyle name="표준 2 12 26 2 37" xfId="54758" xr:uid="{00000000-0005-0000-0000-0000D1170000}"/>
    <cellStyle name="표준 2 12 26 2 38" xfId="56238" xr:uid="{00000000-0005-0000-0000-0000D2170000}"/>
    <cellStyle name="표준 2 12 26 2 39" xfId="57718" xr:uid="{00000000-0005-0000-0000-0000D3170000}"/>
    <cellStyle name="표준 2 12 26 2 4" xfId="5917" xr:uid="{00000000-0005-0000-0000-0000D4170000}"/>
    <cellStyle name="표준 2 12 26 2 40" xfId="59198" xr:uid="{00000000-0005-0000-0000-0000D5170000}"/>
    <cellStyle name="표준 2 12 26 2 41" xfId="60678" xr:uid="{00000000-0005-0000-0000-0000D6170000}"/>
    <cellStyle name="표준 2 12 26 2 42" xfId="62158" xr:uid="{00000000-0005-0000-0000-0000D7170000}"/>
    <cellStyle name="표준 2 12 26 2 5" xfId="7397" xr:uid="{00000000-0005-0000-0000-0000D8170000}"/>
    <cellStyle name="표준 2 12 26 2 6" xfId="8877" xr:uid="{00000000-0005-0000-0000-0000D9170000}"/>
    <cellStyle name="표준 2 12 26 2 7" xfId="10357" xr:uid="{00000000-0005-0000-0000-0000DA170000}"/>
    <cellStyle name="표준 2 12 26 2 8" xfId="11837" xr:uid="{00000000-0005-0000-0000-0000DB170000}"/>
    <cellStyle name="표준 2 12 26 2 9" xfId="13317" xr:uid="{00000000-0005-0000-0000-0000DC170000}"/>
    <cellStyle name="표준 2 12 26 20" xfId="27380" xr:uid="{00000000-0005-0000-0000-0000DD170000}"/>
    <cellStyle name="표준 2 12 26 21" xfId="28860" xr:uid="{00000000-0005-0000-0000-0000DE170000}"/>
    <cellStyle name="표준 2 12 26 22" xfId="30340" xr:uid="{00000000-0005-0000-0000-0000DF170000}"/>
    <cellStyle name="표준 2 12 26 23" xfId="31820" xr:uid="{00000000-0005-0000-0000-0000E0170000}"/>
    <cellStyle name="표준 2 12 26 24" xfId="33300" xr:uid="{00000000-0005-0000-0000-0000E1170000}"/>
    <cellStyle name="표준 2 12 26 25" xfId="34780" xr:uid="{00000000-0005-0000-0000-0000E2170000}"/>
    <cellStyle name="표준 2 12 26 26" xfId="36260" xr:uid="{00000000-0005-0000-0000-0000E3170000}"/>
    <cellStyle name="표준 2 12 26 27" xfId="37740" xr:uid="{00000000-0005-0000-0000-0000E4170000}"/>
    <cellStyle name="표준 2 12 26 28" xfId="39220" xr:uid="{00000000-0005-0000-0000-0000E5170000}"/>
    <cellStyle name="표준 2 12 26 29" xfId="40700" xr:uid="{00000000-0005-0000-0000-0000E6170000}"/>
    <cellStyle name="표준 2 12 26 3" xfId="2219" xr:uid="{00000000-0005-0000-0000-0000E7170000}"/>
    <cellStyle name="표준 2 12 26 30" xfId="42180" xr:uid="{00000000-0005-0000-0000-0000E8170000}"/>
    <cellStyle name="표준 2 12 26 31" xfId="43660" xr:uid="{00000000-0005-0000-0000-0000E9170000}"/>
    <cellStyle name="표준 2 12 26 32" xfId="45140" xr:uid="{00000000-0005-0000-0000-0000EA170000}"/>
    <cellStyle name="표준 2 12 26 33" xfId="46621" xr:uid="{00000000-0005-0000-0000-0000EB170000}"/>
    <cellStyle name="표준 2 12 26 34" xfId="48101" xr:uid="{00000000-0005-0000-0000-0000EC170000}"/>
    <cellStyle name="표준 2 12 26 35" xfId="49581" xr:uid="{00000000-0005-0000-0000-0000ED170000}"/>
    <cellStyle name="표준 2 12 26 36" xfId="51061" xr:uid="{00000000-0005-0000-0000-0000EE170000}"/>
    <cellStyle name="표준 2 12 26 37" xfId="52541" xr:uid="{00000000-0005-0000-0000-0000EF170000}"/>
    <cellStyle name="표준 2 12 26 38" xfId="54021" xr:uid="{00000000-0005-0000-0000-0000F0170000}"/>
    <cellStyle name="표준 2 12 26 39" xfId="55501" xr:uid="{00000000-0005-0000-0000-0000F1170000}"/>
    <cellStyle name="표준 2 12 26 4" xfId="3700" xr:uid="{00000000-0005-0000-0000-0000F2170000}"/>
    <cellStyle name="표준 2 12 26 40" xfId="56981" xr:uid="{00000000-0005-0000-0000-0000F3170000}"/>
    <cellStyle name="표준 2 12 26 41" xfId="58461" xr:uid="{00000000-0005-0000-0000-0000F4170000}"/>
    <cellStyle name="표준 2 12 26 42" xfId="59941" xr:uid="{00000000-0005-0000-0000-0000F5170000}"/>
    <cellStyle name="표준 2 12 26 43" xfId="61421" xr:uid="{00000000-0005-0000-0000-0000F6170000}"/>
    <cellStyle name="표준 2 12 26 5" xfId="5180" xr:uid="{00000000-0005-0000-0000-0000F7170000}"/>
    <cellStyle name="표준 2 12 26 6" xfId="6660" xr:uid="{00000000-0005-0000-0000-0000F8170000}"/>
    <cellStyle name="표준 2 12 26 7" xfId="8140" xr:uid="{00000000-0005-0000-0000-0000F9170000}"/>
    <cellStyle name="표준 2 12 26 8" xfId="9620" xr:uid="{00000000-0005-0000-0000-0000FA170000}"/>
    <cellStyle name="표준 2 12 26 9" xfId="11100" xr:uid="{00000000-0005-0000-0000-0000FB170000}"/>
    <cellStyle name="표준 2 12 27" xfId="832" xr:uid="{00000000-0005-0000-0000-0000FC170000}"/>
    <cellStyle name="표준 2 12 28" xfId="1459" xr:uid="{00000000-0005-0000-0000-0000FD170000}"/>
    <cellStyle name="표준 2 12 28 10" xfId="11991" xr:uid="{00000000-0005-0000-0000-0000FE170000}"/>
    <cellStyle name="표준 2 12 28 11" xfId="13471" xr:uid="{00000000-0005-0000-0000-0000FF170000}"/>
    <cellStyle name="표준 2 12 28 12" xfId="14951" xr:uid="{00000000-0005-0000-0000-000000180000}"/>
    <cellStyle name="표준 2 12 28 13" xfId="16431" xr:uid="{00000000-0005-0000-0000-000001180000}"/>
    <cellStyle name="표준 2 12 28 14" xfId="17911" xr:uid="{00000000-0005-0000-0000-000002180000}"/>
    <cellStyle name="표준 2 12 28 15" xfId="19391" xr:uid="{00000000-0005-0000-0000-000003180000}"/>
    <cellStyle name="표준 2 12 28 16" xfId="20871" xr:uid="{00000000-0005-0000-0000-000004180000}"/>
    <cellStyle name="표준 2 12 28 17" xfId="22351" xr:uid="{00000000-0005-0000-0000-000005180000}"/>
    <cellStyle name="표준 2 12 28 18" xfId="23831" xr:uid="{00000000-0005-0000-0000-000006180000}"/>
    <cellStyle name="표준 2 12 28 19" xfId="25311" xr:uid="{00000000-0005-0000-0000-000007180000}"/>
    <cellStyle name="표준 2 12 28 2" xfId="680" xr:uid="{00000000-0005-0000-0000-000008180000}"/>
    <cellStyle name="표준 2 12 28 2 10" xfId="14208" xr:uid="{00000000-0005-0000-0000-000009180000}"/>
    <cellStyle name="표준 2 12 28 2 11" xfId="15688" xr:uid="{00000000-0005-0000-0000-00000A180000}"/>
    <cellStyle name="표준 2 12 28 2 12" xfId="17168" xr:uid="{00000000-0005-0000-0000-00000B180000}"/>
    <cellStyle name="표준 2 12 28 2 13" xfId="18648" xr:uid="{00000000-0005-0000-0000-00000C180000}"/>
    <cellStyle name="표준 2 12 28 2 14" xfId="20128" xr:uid="{00000000-0005-0000-0000-00000D180000}"/>
    <cellStyle name="표준 2 12 28 2 15" xfId="21608" xr:uid="{00000000-0005-0000-0000-00000E180000}"/>
    <cellStyle name="표준 2 12 28 2 16" xfId="23088" xr:uid="{00000000-0005-0000-0000-00000F180000}"/>
    <cellStyle name="표준 2 12 28 2 17" xfId="24568" xr:uid="{00000000-0005-0000-0000-000010180000}"/>
    <cellStyle name="표준 2 12 28 2 18" xfId="26048" xr:uid="{00000000-0005-0000-0000-000011180000}"/>
    <cellStyle name="표준 2 12 28 2 19" xfId="27528" xr:uid="{00000000-0005-0000-0000-000012180000}"/>
    <cellStyle name="표준 2 12 28 2 2" xfId="2367" xr:uid="{00000000-0005-0000-0000-000013180000}"/>
    <cellStyle name="표준 2 12 28 2 20" xfId="29008" xr:uid="{00000000-0005-0000-0000-000014180000}"/>
    <cellStyle name="표준 2 12 28 2 21" xfId="30488" xr:uid="{00000000-0005-0000-0000-000015180000}"/>
    <cellStyle name="표준 2 12 28 2 22" xfId="31968" xr:uid="{00000000-0005-0000-0000-000016180000}"/>
    <cellStyle name="표준 2 12 28 2 23" xfId="33448" xr:uid="{00000000-0005-0000-0000-000017180000}"/>
    <cellStyle name="표준 2 12 28 2 24" xfId="34928" xr:uid="{00000000-0005-0000-0000-000018180000}"/>
    <cellStyle name="표준 2 12 28 2 25" xfId="36408" xr:uid="{00000000-0005-0000-0000-000019180000}"/>
    <cellStyle name="표준 2 12 28 2 26" xfId="37888" xr:uid="{00000000-0005-0000-0000-00001A180000}"/>
    <cellStyle name="표준 2 12 28 2 27" xfId="39368" xr:uid="{00000000-0005-0000-0000-00001B180000}"/>
    <cellStyle name="표준 2 12 28 2 28" xfId="40848" xr:uid="{00000000-0005-0000-0000-00001C180000}"/>
    <cellStyle name="표준 2 12 28 2 29" xfId="42328" xr:uid="{00000000-0005-0000-0000-00001D180000}"/>
    <cellStyle name="표준 2 12 28 2 3" xfId="3848" xr:uid="{00000000-0005-0000-0000-00001E180000}"/>
    <cellStyle name="표준 2 12 28 2 30" xfId="43808" xr:uid="{00000000-0005-0000-0000-00001F180000}"/>
    <cellStyle name="표준 2 12 28 2 31" xfId="45288" xr:uid="{00000000-0005-0000-0000-000020180000}"/>
    <cellStyle name="표준 2 12 28 2 32" xfId="46769" xr:uid="{00000000-0005-0000-0000-000021180000}"/>
    <cellStyle name="표준 2 12 28 2 33" xfId="48249" xr:uid="{00000000-0005-0000-0000-000022180000}"/>
    <cellStyle name="표준 2 12 28 2 34" xfId="49729" xr:uid="{00000000-0005-0000-0000-000023180000}"/>
    <cellStyle name="표준 2 12 28 2 35" xfId="51209" xr:uid="{00000000-0005-0000-0000-000024180000}"/>
    <cellStyle name="표준 2 12 28 2 36" xfId="52689" xr:uid="{00000000-0005-0000-0000-000025180000}"/>
    <cellStyle name="표준 2 12 28 2 37" xfId="54169" xr:uid="{00000000-0005-0000-0000-000026180000}"/>
    <cellStyle name="표준 2 12 28 2 38" xfId="55649" xr:uid="{00000000-0005-0000-0000-000027180000}"/>
    <cellStyle name="표준 2 12 28 2 39" xfId="57129" xr:uid="{00000000-0005-0000-0000-000028180000}"/>
    <cellStyle name="표준 2 12 28 2 4" xfId="5328" xr:uid="{00000000-0005-0000-0000-000029180000}"/>
    <cellStyle name="표준 2 12 28 2 40" xfId="58609" xr:uid="{00000000-0005-0000-0000-00002A180000}"/>
    <cellStyle name="표준 2 12 28 2 41" xfId="60089" xr:uid="{00000000-0005-0000-0000-00002B180000}"/>
    <cellStyle name="표준 2 12 28 2 42" xfId="61569" xr:uid="{00000000-0005-0000-0000-00002C180000}"/>
    <cellStyle name="표준 2 12 28 2 5" xfId="6808" xr:uid="{00000000-0005-0000-0000-00002D180000}"/>
    <cellStyle name="표준 2 12 28 2 6" xfId="8288" xr:uid="{00000000-0005-0000-0000-00002E180000}"/>
    <cellStyle name="표준 2 12 28 2 7" xfId="9768" xr:uid="{00000000-0005-0000-0000-00002F180000}"/>
    <cellStyle name="표준 2 12 28 2 8" xfId="11248" xr:uid="{00000000-0005-0000-0000-000030180000}"/>
    <cellStyle name="표준 2 12 28 2 9" xfId="12728" xr:uid="{00000000-0005-0000-0000-000031180000}"/>
    <cellStyle name="표준 2 12 28 20" xfId="26791" xr:uid="{00000000-0005-0000-0000-000032180000}"/>
    <cellStyle name="표준 2 12 28 21" xfId="28271" xr:uid="{00000000-0005-0000-0000-000033180000}"/>
    <cellStyle name="표준 2 12 28 22" xfId="29751" xr:uid="{00000000-0005-0000-0000-000034180000}"/>
    <cellStyle name="표준 2 12 28 23" xfId="31231" xr:uid="{00000000-0005-0000-0000-000035180000}"/>
    <cellStyle name="표준 2 12 28 24" xfId="32711" xr:uid="{00000000-0005-0000-0000-000036180000}"/>
    <cellStyle name="표준 2 12 28 25" xfId="34191" xr:uid="{00000000-0005-0000-0000-000037180000}"/>
    <cellStyle name="표준 2 12 28 26" xfId="35671" xr:uid="{00000000-0005-0000-0000-000038180000}"/>
    <cellStyle name="표준 2 12 28 27" xfId="37151" xr:uid="{00000000-0005-0000-0000-000039180000}"/>
    <cellStyle name="표준 2 12 28 28" xfId="38631" xr:uid="{00000000-0005-0000-0000-00003A180000}"/>
    <cellStyle name="표준 2 12 28 29" xfId="40111" xr:uid="{00000000-0005-0000-0000-00003B180000}"/>
    <cellStyle name="표준 2 12 28 3" xfId="1630" xr:uid="{00000000-0005-0000-0000-00003C180000}"/>
    <cellStyle name="표준 2 12 28 30" xfId="41591" xr:uid="{00000000-0005-0000-0000-00003D180000}"/>
    <cellStyle name="표준 2 12 28 31" xfId="43071" xr:uid="{00000000-0005-0000-0000-00003E180000}"/>
    <cellStyle name="표준 2 12 28 32" xfId="44551" xr:uid="{00000000-0005-0000-0000-00003F180000}"/>
    <cellStyle name="표준 2 12 28 33" xfId="46032" xr:uid="{00000000-0005-0000-0000-000040180000}"/>
    <cellStyle name="표준 2 12 28 34" xfId="47512" xr:uid="{00000000-0005-0000-0000-000041180000}"/>
    <cellStyle name="표준 2 12 28 35" xfId="48992" xr:uid="{00000000-0005-0000-0000-000042180000}"/>
    <cellStyle name="표준 2 12 28 36" xfId="50472" xr:uid="{00000000-0005-0000-0000-000043180000}"/>
    <cellStyle name="표준 2 12 28 37" xfId="51952" xr:uid="{00000000-0005-0000-0000-000044180000}"/>
    <cellStyle name="표준 2 12 28 38" xfId="53432" xr:uid="{00000000-0005-0000-0000-000045180000}"/>
    <cellStyle name="표준 2 12 28 39" xfId="54912" xr:uid="{00000000-0005-0000-0000-000046180000}"/>
    <cellStyle name="표준 2 12 28 4" xfId="3111" xr:uid="{00000000-0005-0000-0000-000047180000}"/>
    <cellStyle name="표준 2 12 28 40" xfId="56392" xr:uid="{00000000-0005-0000-0000-000048180000}"/>
    <cellStyle name="표준 2 12 28 41" xfId="57872" xr:uid="{00000000-0005-0000-0000-000049180000}"/>
    <cellStyle name="표준 2 12 28 42" xfId="59352" xr:uid="{00000000-0005-0000-0000-00004A180000}"/>
    <cellStyle name="표준 2 12 28 43" xfId="60832" xr:uid="{00000000-0005-0000-0000-00004B180000}"/>
    <cellStyle name="표준 2 12 28 5" xfId="4591" xr:uid="{00000000-0005-0000-0000-00004C180000}"/>
    <cellStyle name="표준 2 12 28 6" xfId="6071" xr:uid="{00000000-0005-0000-0000-00004D180000}"/>
    <cellStyle name="표준 2 12 28 7" xfId="7551" xr:uid="{00000000-0005-0000-0000-00004E180000}"/>
    <cellStyle name="표준 2 12 28 8" xfId="9031" xr:uid="{00000000-0005-0000-0000-00004F180000}"/>
    <cellStyle name="표준 2 12 28 9" xfId="10511" xr:uid="{00000000-0005-0000-0000-000050180000}"/>
    <cellStyle name="표준 2 12 3" xfId="1425" xr:uid="{00000000-0005-0000-0000-000051180000}"/>
    <cellStyle name="표준 2 12 3 10" xfId="12025" xr:uid="{00000000-0005-0000-0000-000052180000}"/>
    <cellStyle name="표준 2 12 3 11" xfId="13505" xr:uid="{00000000-0005-0000-0000-000053180000}"/>
    <cellStyle name="표준 2 12 3 12" xfId="14985" xr:uid="{00000000-0005-0000-0000-000054180000}"/>
    <cellStyle name="표준 2 12 3 13" xfId="16465" xr:uid="{00000000-0005-0000-0000-000055180000}"/>
    <cellStyle name="표준 2 12 3 14" xfId="17945" xr:uid="{00000000-0005-0000-0000-000056180000}"/>
    <cellStyle name="표준 2 12 3 15" xfId="19425" xr:uid="{00000000-0005-0000-0000-000057180000}"/>
    <cellStyle name="표준 2 12 3 16" xfId="20905" xr:uid="{00000000-0005-0000-0000-000058180000}"/>
    <cellStyle name="표준 2 12 3 17" xfId="22385" xr:uid="{00000000-0005-0000-0000-000059180000}"/>
    <cellStyle name="표준 2 12 3 18" xfId="23865" xr:uid="{00000000-0005-0000-0000-00005A180000}"/>
    <cellStyle name="표준 2 12 3 19" xfId="25345" xr:uid="{00000000-0005-0000-0000-00005B180000}"/>
    <cellStyle name="표준 2 12 3 2" xfId="646" xr:uid="{00000000-0005-0000-0000-00005C180000}"/>
    <cellStyle name="표준 2 12 3 2 10" xfId="14242" xr:uid="{00000000-0005-0000-0000-00005D180000}"/>
    <cellStyle name="표준 2 12 3 2 11" xfId="15722" xr:uid="{00000000-0005-0000-0000-00005E180000}"/>
    <cellStyle name="표준 2 12 3 2 12" xfId="17202" xr:uid="{00000000-0005-0000-0000-00005F180000}"/>
    <cellStyle name="표준 2 12 3 2 13" xfId="18682" xr:uid="{00000000-0005-0000-0000-000060180000}"/>
    <cellStyle name="표준 2 12 3 2 14" xfId="20162" xr:uid="{00000000-0005-0000-0000-000061180000}"/>
    <cellStyle name="표준 2 12 3 2 15" xfId="21642" xr:uid="{00000000-0005-0000-0000-000062180000}"/>
    <cellStyle name="표준 2 12 3 2 16" xfId="23122" xr:uid="{00000000-0005-0000-0000-000063180000}"/>
    <cellStyle name="표준 2 12 3 2 17" xfId="24602" xr:uid="{00000000-0005-0000-0000-000064180000}"/>
    <cellStyle name="표준 2 12 3 2 18" xfId="26082" xr:uid="{00000000-0005-0000-0000-000065180000}"/>
    <cellStyle name="표준 2 12 3 2 19" xfId="27562" xr:uid="{00000000-0005-0000-0000-000066180000}"/>
    <cellStyle name="표준 2 12 3 2 2" xfId="2401" xr:uid="{00000000-0005-0000-0000-000067180000}"/>
    <cellStyle name="표준 2 12 3 2 20" xfId="29042" xr:uid="{00000000-0005-0000-0000-000068180000}"/>
    <cellStyle name="표준 2 12 3 2 21" xfId="30522" xr:uid="{00000000-0005-0000-0000-000069180000}"/>
    <cellStyle name="표준 2 12 3 2 22" xfId="32002" xr:uid="{00000000-0005-0000-0000-00006A180000}"/>
    <cellStyle name="표준 2 12 3 2 23" xfId="33482" xr:uid="{00000000-0005-0000-0000-00006B180000}"/>
    <cellStyle name="표준 2 12 3 2 24" xfId="34962" xr:uid="{00000000-0005-0000-0000-00006C180000}"/>
    <cellStyle name="표준 2 12 3 2 25" xfId="36442" xr:uid="{00000000-0005-0000-0000-00006D180000}"/>
    <cellStyle name="표준 2 12 3 2 26" xfId="37922" xr:uid="{00000000-0005-0000-0000-00006E180000}"/>
    <cellStyle name="표준 2 12 3 2 27" xfId="39402" xr:uid="{00000000-0005-0000-0000-00006F180000}"/>
    <cellStyle name="표준 2 12 3 2 28" xfId="40882" xr:uid="{00000000-0005-0000-0000-000070180000}"/>
    <cellStyle name="표준 2 12 3 2 29" xfId="42362" xr:uid="{00000000-0005-0000-0000-000071180000}"/>
    <cellStyle name="표준 2 12 3 2 3" xfId="3882" xr:uid="{00000000-0005-0000-0000-000072180000}"/>
    <cellStyle name="표준 2 12 3 2 30" xfId="43842" xr:uid="{00000000-0005-0000-0000-000073180000}"/>
    <cellStyle name="표준 2 12 3 2 31" xfId="45322" xr:uid="{00000000-0005-0000-0000-000074180000}"/>
    <cellStyle name="표준 2 12 3 2 32" xfId="46803" xr:uid="{00000000-0005-0000-0000-000075180000}"/>
    <cellStyle name="표준 2 12 3 2 33" xfId="48283" xr:uid="{00000000-0005-0000-0000-000076180000}"/>
    <cellStyle name="표준 2 12 3 2 34" xfId="49763" xr:uid="{00000000-0005-0000-0000-000077180000}"/>
    <cellStyle name="표준 2 12 3 2 35" xfId="51243" xr:uid="{00000000-0005-0000-0000-000078180000}"/>
    <cellStyle name="표준 2 12 3 2 36" xfId="52723" xr:uid="{00000000-0005-0000-0000-000079180000}"/>
    <cellStyle name="표준 2 12 3 2 37" xfId="54203" xr:uid="{00000000-0005-0000-0000-00007A180000}"/>
    <cellStyle name="표준 2 12 3 2 38" xfId="55683" xr:uid="{00000000-0005-0000-0000-00007B180000}"/>
    <cellStyle name="표준 2 12 3 2 39" xfId="57163" xr:uid="{00000000-0005-0000-0000-00007C180000}"/>
    <cellStyle name="표준 2 12 3 2 4" xfId="5362" xr:uid="{00000000-0005-0000-0000-00007D180000}"/>
    <cellStyle name="표준 2 12 3 2 40" xfId="58643" xr:uid="{00000000-0005-0000-0000-00007E180000}"/>
    <cellStyle name="표준 2 12 3 2 41" xfId="60123" xr:uid="{00000000-0005-0000-0000-00007F180000}"/>
    <cellStyle name="표준 2 12 3 2 42" xfId="61603" xr:uid="{00000000-0005-0000-0000-000080180000}"/>
    <cellStyle name="표준 2 12 3 2 5" xfId="6842" xr:uid="{00000000-0005-0000-0000-000081180000}"/>
    <cellStyle name="표준 2 12 3 2 6" xfId="8322" xr:uid="{00000000-0005-0000-0000-000082180000}"/>
    <cellStyle name="표준 2 12 3 2 7" xfId="9802" xr:uid="{00000000-0005-0000-0000-000083180000}"/>
    <cellStyle name="표준 2 12 3 2 8" xfId="11282" xr:uid="{00000000-0005-0000-0000-000084180000}"/>
    <cellStyle name="표준 2 12 3 2 9" xfId="12762" xr:uid="{00000000-0005-0000-0000-000085180000}"/>
    <cellStyle name="표준 2 12 3 20" xfId="26825" xr:uid="{00000000-0005-0000-0000-000086180000}"/>
    <cellStyle name="표준 2 12 3 21" xfId="28305" xr:uid="{00000000-0005-0000-0000-000087180000}"/>
    <cellStyle name="표준 2 12 3 22" xfId="29785" xr:uid="{00000000-0005-0000-0000-000088180000}"/>
    <cellStyle name="표준 2 12 3 23" xfId="31265" xr:uid="{00000000-0005-0000-0000-000089180000}"/>
    <cellStyle name="표준 2 12 3 24" xfId="32745" xr:uid="{00000000-0005-0000-0000-00008A180000}"/>
    <cellStyle name="표준 2 12 3 25" xfId="34225" xr:uid="{00000000-0005-0000-0000-00008B180000}"/>
    <cellStyle name="표준 2 12 3 26" xfId="35705" xr:uid="{00000000-0005-0000-0000-00008C180000}"/>
    <cellStyle name="표준 2 12 3 27" xfId="37185" xr:uid="{00000000-0005-0000-0000-00008D180000}"/>
    <cellStyle name="표준 2 12 3 28" xfId="38665" xr:uid="{00000000-0005-0000-0000-00008E180000}"/>
    <cellStyle name="표준 2 12 3 29" xfId="40145" xr:uid="{00000000-0005-0000-0000-00008F180000}"/>
    <cellStyle name="표준 2 12 3 3" xfId="1664" xr:uid="{00000000-0005-0000-0000-000090180000}"/>
    <cellStyle name="표준 2 12 3 30" xfId="41625" xr:uid="{00000000-0005-0000-0000-000091180000}"/>
    <cellStyle name="표준 2 12 3 31" xfId="43105" xr:uid="{00000000-0005-0000-0000-000092180000}"/>
    <cellStyle name="표준 2 12 3 32" xfId="44585" xr:uid="{00000000-0005-0000-0000-000093180000}"/>
    <cellStyle name="표준 2 12 3 33" xfId="46066" xr:uid="{00000000-0005-0000-0000-000094180000}"/>
    <cellStyle name="표준 2 12 3 34" xfId="47546" xr:uid="{00000000-0005-0000-0000-000095180000}"/>
    <cellStyle name="표준 2 12 3 35" xfId="49026" xr:uid="{00000000-0005-0000-0000-000096180000}"/>
    <cellStyle name="표준 2 12 3 36" xfId="50506" xr:uid="{00000000-0005-0000-0000-000097180000}"/>
    <cellStyle name="표준 2 12 3 37" xfId="51986" xr:uid="{00000000-0005-0000-0000-000098180000}"/>
    <cellStyle name="표준 2 12 3 38" xfId="53466" xr:uid="{00000000-0005-0000-0000-000099180000}"/>
    <cellStyle name="표준 2 12 3 39" xfId="54946" xr:uid="{00000000-0005-0000-0000-00009A180000}"/>
    <cellStyle name="표준 2 12 3 4" xfId="3145" xr:uid="{00000000-0005-0000-0000-00009B180000}"/>
    <cellStyle name="표준 2 12 3 40" xfId="56426" xr:uid="{00000000-0005-0000-0000-00009C180000}"/>
    <cellStyle name="표준 2 12 3 41" xfId="57906" xr:uid="{00000000-0005-0000-0000-00009D180000}"/>
    <cellStyle name="표준 2 12 3 42" xfId="59386" xr:uid="{00000000-0005-0000-0000-00009E180000}"/>
    <cellStyle name="표준 2 12 3 43" xfId="60866" xr:uid="{00000000-0005-0000-0000-00009F180000}"/>
    <cellStyle name="표준 2 12 3 5" xfId="4625" xr:uid="{00000000-0005-0000-0000-0000A0180000}"/>
    <cellStyle name="표준 2 12 3 6" xfId="6105" xr:uid="{00000000-0005-0000-0000-0000A1180000}"/>
    <cellStyle name="표준 2 12 3 7" xfId="7585" xr:uid="{00000000-0005-0000-0000-0000A2180000}"/>
    <cellStyle name="표준 2 12 3 8" xfId="9065" xr:uid="{00000000-0005-0000-0000-0000A3180000}"/>
    <cellStyle name="표준 2 12 3 9" xfId="10545" xr:uid="{00000000-0005-0000-0000-0000A4180000}"/>
    <cellStyle name="표준 2 12 4" xfId="1412" xr:uid="{00000000-0005-0000-0000-0000A5180000}"/>
    <cellStyle name="표준 2 12 4 10" xfId="12038" xr:uid="{00000000-0005-0000-0000-0000A6180000}"/>
    <cellStyle name="표준 2 12 4 11" xfId="13518" xr:uid="{00000000-0005-0000-0000-0000A7180000}"/>
    <cellStyle name="표준 2 12 4 12" xfId="14998" xr:uid="{00000000-0005-0000-0000-0000A8180000}"/>
    <cellStyle name="표준 2 12 4 13" xfId="16478" xr:uid="{00000000-0005-0000-0000-0000A9180000}"/>
    <cellStyle name="표준 2 12 4 14" xfId="17958" xr:uid="{00000000-0005-0000-0000-0000AA180000}"/>
    <cellStyle name="표준 2 12 4 15" xfId="19438" xr:uid="{00000000-0005-0000-0000-0000AB180000}"/>
    <cellStyle name="표준 2 12 4 16" xfId="20918" xr:uid="{00000000-0005-0000-0000-0000AC180000}"/>
    <cellStyle name="표준 2 12 4 17" xfId="22398" xr:uid="{00000000-0005-0000-0000-0000AD180000}"/>
    <cellStyle name="표준 2 12 4 18" xfId="23878" xr:uid="{00000000-0005-0000-0000-0000AE180000}"/>
    <cellStyle name="표준 2 12 4 19" xfId="25358" xr:uid="{00000000-0005-0000-0000-0000AF180000}"/>
    <cellStyle name="표준 2 12 4 2" xfId="633" xr:uid="{00000000-0005-0000-0000-0000B0180000}"/>
    <cellStyle name="표준 2 12 4 2 10" xfId="14255" xr:uid="{00000000-0005-0000-0000-0000B1180000}"/>
    <cellStyle name="표준 2 12 4 2 11" xfId="15735" xr:uid="{00000000-0005-0000-0000-0000B2180000}"/>
    <cellStyle name="표준 2 12 4 2 12" xfId="17215" xr:uid="{00000000-0005-0000-0000-0000B3180000}"/>
    <cellStyle name="표준 2 12 4 2 13" xfId="18695" xr:uid="{00000000-0005-0000-0000-0000B4180000}"/>
    <cellStyle name="표준 2 12 4 2 14" xfId="20175" xr:uid="{00000000-0005-0000-0000-0000B5180000}"/>
    <cellStyle name="표준 2 12 4 2 15" xfId="21655" xr:uid="{00000000-0005-0000-0000-0000B6180000}"/>
    <cellStyle name="표준 2 12 4 2 16" xfId="23135" xr:uid="{00000000-0005-0000-0000-0000B7180000}"/>
    <cellStyle name="표준 2 12 4 2 17" xfId="24615" xr:uid="{00000000-0005-0000-0000-0000B8180000}"/>
    <cellStyle name="표준 2 12 4 2 18" xfId="26095" xr:uid="{00000000-0005-0000-0000-0000B9180000}"/>
    <cellStyle name="표준 2 12 4 2 19" xfId="27575" xr:uid="{00000000-0005-0000-0000-0000BA180000}"/>
    <cellStyle name="표준 2 12 4 2 2" xfId="2414" xr:uid="{00000000-0005-0000-0000-0000BB180000}"/>
    <cellStyle name="표준 2 12 4 2 20" xfId="29055" xr:uid="{00000000-0005-0000-0000-0000BC180000}"/>
    <cellStyle name="표준 2 12 4 2 21" xfId="30535" xr:uid="{00000000-0005-0000-0000-0000BD180000}"/>
    <cellStyle name="표준 2 12 4 2 22" xfId="32015" xr:uid="{00000000-0005-0000-0000-0000BE180000}"/>
    <cellStyle name="표준 2 12 4 2 23" xfId="33495" xr:uid="{00000000-0005-0000-0000-0000BF180000}"/>
    <cellStyle name="표준 2 12 4 2 24" xfId="34975" xr:uid="{00000000-0005-0000-0000-0000C0180000}"/>
    <cellStyle name="표준 2 12 4 2 25" xfId="36455" xr:uid="{00000000-0005-0000-0000-0000C1180000}"/>
    <cellStyle name="표준 2 12 4 2 26" xfId="37935" xr:uid="{00000000-0005-0000-0000-0000C2180000}"/>
    <cellStyle name="표준 2 12 4 2 27" xfId="39415" xr:uid="{00000000-0005-0000-0000-0000C3180000}"/>
    <cellStyle name="표준 2 12 4 2 28" xfId="40895" xr:uid="{00000000-0005-0000-0000-0000C4180000}"/>
    <cellStyle name="표준 2 12 4 2 29" xfId="42375" xr:uid="{00000000-0005-0000-0000-0000C5180000}"/>
    <cellStyle name="표준 2 12 4 2 3" xfId="3895" xr:uid="{00000000-0005-0000-0000-0000C6180000}"/>
    <cellStyle name="표준 2 12 4 2 30" xfId="43855" xr:uid="{00000000-0005-0000-0000-0000C7180000}"/>
    <cellStyle name="표준 2 12 4 2 31" xfId="45335" xr:uid="{00000000-0005-0000-0000-0000C8180000}"/>
    <cellStyle name="표준 2 12 4 2 32" xfId="46816" xr:uid="{00000000-0005-0000-0000-0000C9180000}"/>
    <cellStyle name="표준 2 12 4 2 33" xfId="48296" xr:uid="{00000000-0005-0000-0000-0000CA180000}"/>
    <cellStyle name="표준 2 12 4 2 34" xfId="49776" xr:uid="{00000000-0005-0000-0000-0000CB180000}"/>
    <cellStyle name="표준 2 12 4 2 35" xfId="51256" xr:uid="{00000000-0005-0000-0000-0000CC180000}"/>
    <cellStyle name="표준 2 12 4 2 36" xfId="52736" xr:uid="{00000000-0005-0000-0000-0000CD180000}"/>
    <cellStyle name="표준 2 12 4 2 37" xfId="54216" xr:uid="{00000000-0005-0000-0000-0000CE180000}"/>
    <cellStyle name="표준 2 12 4 2 38" xfId="55696" xr:uid="{00000000-0005-0000-0000-0000CF180000}"/>
    <cellStyle name="표준 2 12 4 2 39" xfId="57176" xr:uid="{00000000-0005-0000-0000-0000D0180000}"/>
    <cellStyle name="표준 2 12 4 2 4" xfId="5375" xr:uid="{00000000-0005-0000-0000-0000D1180000}"/>
    <cellStyle name="표준 2 12 4 2 40" xfId="58656" xr:uid="{00000000-0005-0000-0000-0000D2180000}"/>
    <cellStyle name="표준 2 12 4 2 41" xfId="60136" xr:uid="{00000000-0005-0000-0000-0000D3180000}"/>
    <cellStyle name="표준 2 12 4 2 42" xfId="61616" xr:uid="{00000000-0005-0000-0000-0000D4180000}"/>
    <cellStyle name="표준 2 12 4 2 5" xfId="6855" xr:uid="{00000000-0005-0000-0000-0000D5180000}"/>
    <cellStyle name="표준 2 12 4 2 6" xfId="8335" xr:uid="{00000000-0005-0000-0000-0000D6180000}"/>
    <cellStyle name="표준 2 12 4 2 7" xfId="9815" xr:uid="{00000000-0005-0000-0000-0000D7180000}"/>
    <cellStyle name="표준 2 12 4 2 8" xfId="11295" xr:uid="{00000000-0005-0000-0000-0000D8180000}"/>
    <cellStyle name="표준 2 12 4 2 9" xfId="12775" xr:uid="{00000000-0005-0000-0000-0000D9180000}"/>
    <cellStyle name="표준 2 12 4 20" xfId="26838" xr:uid="{00000000-0005-0000-0000-0000DA180000}"/>
    <cellStyle name="표준 2 12 4 21" xfId="28318" xr:uid="{00000000-0005-0000-0000-0000DB180000}"/>
    <cellStyle name="표준 2 12 4 22" xfId="29798" xr:uid="{00000000-0005-0000-0000-0000DC180000}"/>
    <cellStyle name="표준 2 12 4 23" xfId="31278" xr:uid="{00000000-0005-0000-0000-0000DD180000}"/>
    <cellStyle name="표준 2 12 4 24" xfId="32758" xr:uid="{00000000-0005-0000-0000-0000DE180000}"/>
    <cellStyle name="표준 2 12 4 25" xfId="34238" xr:uid="{00000000-0005-0000-0000-0000DF180000}"/>
    <cellStyle name="표준 2 12 4 26" xfId="35718" xr:uid="{00000000-0005-0000-0000-0000E0180000}"/>
    <cellStyle name="표준 2 12 4 27" xfId="37198" xr:uid="{00000000-0005-0000-0000-0000E1180000}"/>
    <cellStyle name="표준 2 12 4 28" xfId="38678" xr:uid="{00000000-0005-0000-0000-0000E2180000}"/>
    <cellStyle name="표준 2 12 4 29" xfId="40158" xr:uid="{00000000-0005-0000-0000-0000E3180000}"/>
    <cellStyle name="표준 2 12 4 3" xfId="1677" xr:uid="{00000000-0005-0000-0000-0000E4180000}"/>
    <cellStyle name="표준 2 12 4 30" xfId="41638" xr:uid="{00000000-0005-0000-0000-0000E5180000}"/>
    <cellStyle name="표준 2 12 4 31" xfId="43118" xr:uid="{00000000-0005-0000-0000-0000E6180000}"/>
    <cellStyle name="표준 2 12 4 32" xfId="44598" xr:uid="{00000000-0005-0000-0000-0000E7180000}"/>
    <cellStyle name="표준 2 12 4 33" xfId="46079" xr:uid="{00000000-0005-0000-0000-0000E8180000}"/>
    <cellStyle name="표준 2 12 4 34" xfId="47559" xr:uid="{00000000-0005-0000-0000-0000E9180000}"/>
    <cellStyle name="표준 2 12 4 35" xfId="49039" xr:uid="{00000000-0005-0000-0000-0000EA180000}"/>
    <cellStyle name="표준 2 12 4 36" xfId="50519" xr:uid="{00000000-0005-0000-0000-0000EB180000}"/>
    <cellStyle name="표준 2 12 4 37" xfId="51999" xr:uid="{00000000-0005-0000-0000-0000EC180000}"/>
    <cellStyle name="표준 2 12 4 38" xfId="53479" xr:uid="{00000000-0005-0000-0000-0000ED180000}"/>
    <cellStyle name="표준 2 12 4 39" xfId="54959" xr:uid="{00000000-0005-0000-0000-0000EE180000}"/>
    <cellStyle name="표준 2 12 4 4" xfId="3158" xr:uid="{00000000-0005-0000-0000-0000EF180000}"/>
    <cellStyle name="표준 2 12 4 40" xfId="56439" xr:uid="{00000000-0005-0000-0000-0000F0180000}"/>
    <cellStyle name="표준 2 12 4 41" xfId="57919" xr:uid="{00000000-0005-0000-0000-0000F1180000}"/>
    <cellStyle name="표준 2 12 4 42" xfId="59399" xr:uid="{00000000-0005-0000-0000-0000F2180000}"/>
    <cellStyle name="표준 2 12 4 43" xfId="60879" xr:uid="{00000000-0005-0000-0000-0000F3180000}"/>
    <cellStyle name="표준 2 12 4 5" xfId="4638" xr:uid="{00000000-0005-0000-0000-0000F4180000}"/>
    <cellStyle name="표준 2 12 4 6" xfId="6118" xr:uid="{00000000-0005-0000-0000-0000F5180000}"/>
    <cellStyle name="표준 2 12 4 7" xfId="7598" xr:uid="{00000000-0005-0000-0000-0000F6180000}"/>
    <cellStyle name="표준 2 12 4 8" xfId="9078" xr:uid="{00000000-0005-0000-0000-0000F7180000}"/>
    <cellStyle name="표준 2 12 4 9" xfId="10558" xr:uid="{00000000-0005-0000-0000-0000F8180000}"/>
    <cellStyle name="표준 2 12 5" xfId="1398" xr:uid="{00000000-0005-0000-0000-0000F9180000}"/>
    <cellStyle name="표준 2 12 5 10" xfId="12052" xr:uid="{00000000-0005-0000-0000-0000FA180000}"/>
    <cellStyle name="표준 2 12 5 11" xfId="13532" xr:uid="{00000000-0005-0000-0000-0000FB180000}"/>
    <cellStyle name="표준 2 12 5 12" xfId="15012" xr:uid="{00000000-0005-0000-0000-0000FC180000}"/>
    <cellStyle name="표준 2 12 5 13" xfId="16492" xr:uid="{00000000-0005-0000-0000-0000FD180000}"/>
    <cellStyle name="표준 2 12 5 14" xfId="17972" xr:uid="{00000000-0005-0000-0000-0000FE180000}"/>
    <cellStyle name="표준 2 12 5 15" xfId="19452" xr:uid="{00000000-0005-0000-0000-0000FF180000}"/>
    <cellStyle name="표준 2 12 5 16" xfId="20932" xr:uid="{00000000-0005-0000-0000-000000190000}"/>
    <cellStyle name="표준 2 12 5 17" xfId="22412" xr:uid="{00000000-0005-0000-0000-000001190000}"/>
    <cellStyle name="표준 2 12 5 18" xfId="23892" xr:uid="{00000000-0005-0000-0000-000002190000}"/>
    <cellStyle name="표준 2 12 5 19" xfId="25372" xr:uid="{00000000-0005-0000-0000-000003190000}"/>
    <cellStyle name="표준 2 12 5 2" xfId="619" xr:uid="{00000000-0005-0000-0000-000004190000}"/>
    <cellStyle name="표준 2 12 5 2 10" xfId="14269" xr:uid="{00000000-0005-0000-0000-000005190000}"/>
    <cellStyle name="표준 2 12 5 2 11" xfId="15749" xr:uid="{00000000-0005-0000-0000-000006190000}"/>
    <cellStyle name="표준 2 12 5 2 12" xfId="17229" xr:uid="{00000000-0005-0000-0000-000007190000}"/>
    <cellStyle name="표준 2 12 5 2 13" xfId="18709" xr:uid="{00000000-0005-0000-0000-000008190000}"/>
    <cellStyle name="표준 2 12 5 2 14" xfId="20189" xr:uid="{00000000-0005-0000-0000-000009190000}"/>
    <cellStyle name="표준 2 12 5 2 15" xfId="21669" xr:uid="{00000000-0005-0000-0000-00000A190000}"/>
    <cellStyle name="표준 2 12 5 2 16" xfId="23149" xr:uid="{00000000-0005-0000-0000-00000B190000}"/>
    <cellStyle name="표준 2 12 5 2 17" xfId="24629" xr:uid="{00000000-0005-0000-0000-00000C190000}"/>
    <cellStyle name="표준 2 12 5 2 18" xfId="26109" xr:uid="{00000000-0005-0000-0000-00000D190000}"/>
    <cellStyle name="표준 2 12 5 2 19" xfId="27589" xr:uid="{00000000-0005-0000-0000-00000E190000}"/>
    <cellStyle name="표준 2 12 5 2 2" xfId="2428" xr:uid="{00000000-0005-0000-0000-00000F190000}"/>
    <cellStyle name="표준 2 12 5 2 20" xfId="29069" xr:uid="{00000000-0005-0000-0000-000010190000}"/>
    <cellStyle name="표준 2 12 5 2 21" xfId="30549" xr:uid="{00000000-0005-0000-0000-000011190000}"/>
    <cellStyle name="표준 2 12 5 2 22" xfId="32029" xr:uid="{00000000-0005-0000-0000-000012190000}"/>
    <cellStyle name="표준 2 12 5 2 23" xfId="33509" xr:uid="{00000000-0005-0000-0000-000013190000}"/>
    <cellStyle name="표준 2 12 5 2 24" xfId="34989" xr:uid="{00000000-0005-0000-0000-000014190000}"/>
    <cellStyle name="표준 2 12 5 2 25" xfId="36469" xr:uid="{00000000-0005-0000-0000-000015190000}"/>
    <cellStyle name="표준 2 12 5 2 26" xfId="37949" xr:uid="{00000000-0005-0000-0000-000016190000}"/>
    <cellStyle name="표준 2 12 5 2 27" xfId="39429" xr:uid="{00000000-0005-0000-0000-000017190000}"/>
    <cellStyle name="표준 2 12 5 2 28" xfId="40909" xr:uid="{00000000-0005-0000-0000-000018190000}"/>
    <cellStyle name="표준 2 12 5 2 29" xfId="42389" xr:uid="{00000000-0005-0000-0000-000019190000}"/>
    <cellStyle name="표준 2 12 5 2 3" xfId="3909" xr:uid="{00000000-0005-0000-0000-00001A190000}"/>
    <cellStyle name="표준 2 12 5 2 30" xfId="43869" xr:uid="{00000000-0005-0000-0000-00001B190000}"/>
    <cellStyle name="표준 2 12 5 2 31" xfId="45349" xr:uid="{00000000-0005-0000-0000-00001C190000}"/>
    <cellStyle name="표준 2 12 5 2 32" xfId="46830" xr:uid="{00000000-0005-0000-0000-00001D190000}"/>
    <cellStyle name="표준 2 12 5 2 33" xfId="48310" xr:uid="{00000000-0005-0000-0000-00001E190000}"/>
    <cellStyle name="표준 2 12 5 2 34" xfId="49790" xr:uid="{00000000-0005-0000-0000-00001F190000}"/>
    <cellStyle name="표준 2 12 5 2 35" xfId="51270" xr:uid="{00000000-0005-0000-0000-000020190000}"/>
    <cellStyle name="표준 2 12 5 2 36" xfId="52750" xr:uid="{00000000-0005-0000-0000-000021190000}"/>
    <cellStyle name="표준 2 12 5 2 37" xfId="54230" xr:uid="{00000000-0005-0000-0000-000022190000}"/>
    <cellStyle name="표준 2 12 5 2 38" xfId="55710" xr:uid="{00000000-0005-0000-0000-000023190000}"/>
    <cellStyle name="표준 2 12 5 2 39" xfId="57190" xr:uid="{00000000-0005-0000-0000-000024190000}"/>
    <cellStyle name="표준 2 12 5 2 4" xfId="5389" xr:uid="{00000000-0005-0000-0000-000025190000}"/>
    <cellStyle name="표준 2 12 5 2 40" xfId="58670" xr:uid="{00000000-0005-0000-0000-000026190000}"/>
    <cellStyle name="표준 2 12 5 2 41" xfId="60150" xr:uid="{00000000-0005-0000-0000-000027190000}"/>
    <cellStyle name="표준 2 12 5 2 42" xfId="61630" xr:uid="{00000000-0005-0000-0000-000028190000}"/>
    <cellStyle name="표준 2 12 5 2 5" xfId="6869" xr:uid="{00000000-0005-0000-0000-000029190000}"/>
    <cellStyle name="표준 2 12 5 2 6" xfId="8349" xr:uid="{00000000-0005-0000-0000-00002A190000}"/>
    <cellStyle name="표준 2 12 5 2 7" xfId="9829" xr:uid="{00000000-0005-0000-0000-00002B190000}"/>
    <cellStyle name="표준 2 12 5 2 8" xfId="11309" xr:uid="{00000000-0005-0000-0000-00002C190000}"/>
    <cellStyle name="표준 2 12 5 2 9" xfId="12789" xr:uid="{00000000-0005-0000-0000-00002D190000}"/>
    <cellStyle name="표준 2 12 5 20" xfId="26852" xr:uid="{00000000-0005-0000-0000-00002E190000}"/>
    <cellStyle name="표준 2 12 5 21" xfId="28332" xr:uid="{00000000-0005-0000-0000-00002F190000}"/>
    <cellStyle name="표준 2 12 5 22" xfId="29812" xr:uid="{00000000-0005-0000-0000-000030190000}"/>
    <cellStyle name="표준 2 12 5 23" xfId="31292" xr:uid="{00000000-0005-0000-0000-000031190000}"/>
    <cellStyle name="표준 2 12 5 24" xfId="32772" xr:uid="{00000000-0005-0000-0000-000032190000}"/>
    <cellStyle name="표준 2 12 5 25" xfId="34252" xr:uid="{00000000-0005-0000-0000-000033190000}"/>
    <cellStyle name="표준 2 12 5 26" xfId="35732" xr:uid="{00000000-0005-0000-0000-000034190000}"/>
    <cellStyle name="표준 2 12 5 27" xfId="37212" xr:uid="{00000000-0005-0000-0000-000035190000}"/>
    <cellStyle name="표준 2 12 5 28" xfId="38692" xr:uid="{00000000-0005-0000-0000-000036190000}"/>
    <cellStyle name="표준 2 12 5 29" xfId="40172" xr:uid="{00000000-0005-0000-0000-000037190000}"/>
    <cellStyle name="표준 2 12 5 3" xfId="1691" xr:uid="{00000000-0005-0000-0000-000038190000}"/>
    <cellStyle name="표준 2 12 5 30" xfId="41652" xr:uid="{00000000-0005-0000-0000-000039190000}"/>
    <cellStyle name="표준 2 12 5 31" xfId="43132" xr:uid="{00000000-0005-0000-0000-00003A190000}"/>
    <cellStyle name="표준 2 12 5 32" xfId="44612" xr:uid="{00000000-0005-0000-0000-00003B190000}"/>
    <cellStyle name="표준 2 12 5 33" xfId="46093" xr:uid="{00000000-0005-0000-0000-00003C190000}"/>
    <cellStyle name="표준 2 12 5 34" xfId="47573" xr:uid="{00000000-0005-0000-0000-00003D190000}"/>
    <cellStyle name="표준 2 12 5 35" xfId="49053" xr:uid="{00000000-0005-0000-0000-00003E190000}"/>
    <cellStyle name="표준 2 12 5 36" xfId="50533" xr:uid="{00000000-0005-0000-0000-00003F190000}"/>
    <cellStyle name="표준 2 12 5 37" xfId="52013" xr:uid="{00000000-0005-0000-0000-000040190000}"/>
    <cellStyle name="표준 2 12 5 38" xfId="53493" xr:uid="{00000000-0005-0000-0000-000041190000}"/>
    <cellStyle name="표준 2 12 5 39" xfId="54973" xr:uid="{00000000-0005-0000-0000-000042190000}"/>
    <cellStyle name="표준 2 12 5 4" xfId="3172" xr:uid="{00000000-0005-0000-0000-000043190000}"/>
    <cellStyle name="표준 2 12 5 40" xfId="56453" xr:uid="{00000000-0005-0000-0000-000044190000}"/>
    <cellStyle name="표준 2 12 5 41" xfId="57933" xr:uid="{00000000-0005-0000-0000-000045190000}"/>
    <cellStyle name="표준 2 12 5 42" xfId="59413" xr:uid="{00000000-0005-0000-0000-000046190000}"/>
    <cellStyle name="표준 2 12 5 43" xfId="60893" xr:uid="{00000000-0005-0000-0000-000047190000}"/>
    <cellStyle name="표준 2 12 5 5" xfId="4652" xr:uid="{00000000-0005-0000-0000-000048190000}"/>
    <cellStyle name="표준 2 12 5 6" xfId="6132" xr:uid="{00000000-0005-0000-0000-000049190000}"/>
    <cellStyle name="표준 2 12 5 7" xfId="7612" xr:uid="{00000000-0005-0000-0000-00004A190000}"/>
    <cellStyle name="표준 2 12 5 8" xfId="9092" xr:uid="{00000000-0005-0000-0000-00004B190000}"/>
    <cellStyle name="표준 2 12 5 9" xfId="10572" xr:uid="{00000000-0005-0000-0000-00004C190000}"/>
    <cellStyle name="표준 2 12 6" xfId="1383" xr:uid="{00000000-0005-0000-0000-00004D190000}"/>
    <cellStyle name="표준 2 12 6 10" xfId="12067" xr:uid="{00000000-0005-0000-0000-00004E190000}"/>
    <cellStyle name="표준 2 12 6 11" xfId="13547" xr:uid="{00000000-0005-0000-0000-00004F190000}"/>
    <cellStyle name="표준 2 12 6 12" xfId="15027" xr:uid="{00000000-0005-0000-0000-000050190000}"/>
    <cellStyle name="표준 2 12 6 13" xfId="16507" xr:uid="{00000000-0005-0000-0000-000051190000}"/>
    <cellStyle name="표준 2 12 6 14" xfId="17987" xr:uid="{00000000-0005-0000-0000-000052190000}"/>
    <cellStyle name="표준 2 12 6 15" xfId="19467" xr:uid="{00000000-0005-0000-0000-000053190000}"/>
    <cellStyle name="표준 2 12 6 16" xfId="20947" xr:uid="{00000000-0005-0000-0000-000054190000}"/>
    <cellStyle name="표준 2 12 6 17" xfId="22427" xr:uid="{00000000-0005-0000-0000-000055190000}"/>
    <cellStyle name="표준 2 12 6 18" xfId="23907" xr:uid="{00000000-0005-0000-0000-000056190000}"/>
    <cellStyle name="표준 2 12 6 19" xfId="25387" xr:uid="{00000000-0005-0000-0000-000057190000}"/>
    <cellStyle name="표준 2 12 6 2" xfId="604" xr:uid="{00000000-0005-0000-0000-000058190000}"/>
    <cellStyle name="표준 2 12 6 2 10" xfId="14284" xr:uid="{00000000-0005-0000-0000-000059190000}"/>
    <cellStyle name="표준 2 12 6 2 11" xfId="15764" xr:uid="{00000000-0005-0000-0000-00005A190000}"/>
    <cellStyle name="표준 2 12 6 2 12" xfId="17244" xr:uid="{00000000-0005-0000-0000-00005B190000}"/>
    <cellStyle name="표준 2 12 6 2 13" xfId="18724" xr:uid="{00000000-0005-0000-0000-00005C190000}"/>
    <cellStyle name="표준 2 12 6 2 14" xfId="20204" xr:uid="{00000000-0005-0000-0000-00005D190000}"/>
    <cellStyle name="표준 2 12 6 2 15" xfId="21684" xr:uid="{00000000-0005-0000-0000-00005E190000}"/>
    <cellStyle name="표준 2 12 6 2 16" xfId="23164" xr:uid="{00000000-0005-0000-0000-00005F190000}"/>
    <cellStyle name="표준 2 12 6 2 17" xfId="24644" xr:uid="{00000000-0005-0000-0000-000060190000}"/>
    <cellStyle name="표준 2 12 6 2 18" xfId="26124" xr:uid="{00000000-0005-0000-0000-000061190000}"/>
    <cellStyle name="표준 2 12 6 2 19" xfId="27604" xr:uid="{00000000-0005-0000-0000-000062190000}"/>
    <cellStyle name="표준 2 12 6 2 2" xfId="2443" xr:uid="{00000000-0005-0000-0000-000063190000}"/>
    <cellStyle name="표준 2 12 6 2 20" xfId="29084" xr:uid="{00000000-0005-0000-0000-000064190000}"/>
    <cellStyle name="표준 2 12 6 2 21" xfId="30564" xr:uid="{00000000-0005-0000-0000-000065190000}"/>
    <cellStyle name="표준 2 12 6 2 22" xfId="32044" xr:uid="{00000000-0005-0000-0000-000066190000}"/>
    <cellStyle name="표준 2 12 6 2 23" xfId="33524" xr:uid="{00000000-0005-0000-0000-000067190000}"/>
    <cellStyle name="표준 2 12 6 2 24" xfId="35004" xr:uid="{00000000-0005-0000-0000-000068190000}"/>
    <cellStyle name="표준 2 12 6 2 25" xfId="36484" xr:uid="{00000000-0005-0000-0000-000069190000}"/>
    <cellStyle name="표준 2 12 6 2 26" xfId="37964" xr:uid="{00000000-0005-0000-0000-00006A190000}"/>
    <cellStyle name="표준 2 12 6 2 27" xfId="39444" xr:uid="{00000000-0005-0000-0000-00006B190000}"/>
    <cellStyle name="표준 2 12 6 2 28" xfId="40924" xr:uid="{00000000-0005-0000-0000-00006C190000}"/>
    <cellStyle name="표준 2 12 6 2 29" xfId="42404" xr:uid="{00000000-0005-0000-0000-00006D190000}"/>
    <cellStyle name="표준 2 12 6 2 3" xfId="3924" xr:uid="{00000000-0005-0000-0000-00006E190000}"/>
    <cellStyle name="표준 2 12 6 2 30" xfId="43884" xr:uid="{00000000-0005-0000-0000-00006F190000}"/>
    <cellStyle name="표준 2 12 6 2 31" xfId="45364" xr:uid="{00000000-0005-0000-0000-000070190000}"/>
    <cellStyle name="표준 2 12 6 2 32" xfId="46845" xr:uid="{00000000-0005-0000-0000-000071190000}"/>
    <cellStyle name="표준 2 12 6 2 33" xfId="48325" xr:uid="{00000000-0005-0000-0000-000072190000}"/>
    <cellStyle name="표준 2 12 6 2 34" xfId="49805" xr:uid="{00000000-0005-0000-0000-000073190000}"/>
    <cellStyle name="표준 2 12 6 2 35" xfId="51285" xr:uid="{00000000-0005-0000-0000-000074190000}"/>
    <cellStyle name="표준 2 12 6 2 36" xfId="52765" xr:uid="{00000000-0005-0000-0000-000075190000}"/>
    <cellStyle name="표준 2 12 6 2 37" xfId="54245" xr:uid="{00000000-0005-0000-0000-000076190000}"/>
    <cellStyle name="표준 2 12 6 2 38" xfId="55725" xr:uid="{00000000-0005-0000-0000-000077190000}"/>
    <cellStyle name="표준 2 12 6 2 39" xfId="57205" xr:uid="{00000000-0005-0000-0000-000078190000}"/>
    <cellStyle name="표준 2 12 6 2 4" xfId="5404" xr:uid="{00000000-0005-0000-0000-000079190000}"/>
    <cellStyle name="표준 2 12 6 2 40" xfId="58685" xr:uid="{00000000-0005-0000-0000-00007A190000}"/>
    <cellStyle name="표준 2 12 6 2 41" xfId="60165" xr:uid="{00000000-0005-0000-0000-00007B190000}"/>
    <cellStyle name="표준 2 12 6 2 42" xfId="61645" xr:uid="{00000000-0005-0000-0000-00007C190000}"/>
    <cellStyle name="표준 2 12 6 2 5" xfId="6884" xr:uid="{00000000-0005-0000-0000-00007D190000}"/>
    <cellStyle name="표준 2 12 6 2 6" xfId="8364" xr:uid="{00000000-0005-0000-0000-00007E190000}"/>
    <cellStyle name="표준 2 12 6 2 7" xfId="9844" xr:uid="{00000000-0005-0000-0000-00007F190000}"/>
    <cellStyle name="표준 2 12 6 2 8" xfId="11324" xr:uid="{00000000-0005-0000-0000-000080190000}"/>
    <cellStyle name="표준 2 12 6 2 9" xfId="12804" xr:uid="{00000000-0005-0000-0000-000081190000}"/>
    <cellStyle name="표준 2 12 6 20" xfId="26867" xr:uid="{00000000-0005-0000-0000-000082190000}"/>
    <cellStyle name="표준 2 12 6 21" xfId="28347" xr:uid="{00000000-0005-0000-0000-000083190000}"/>
    <cellStyle name="표준 2 12 6 22" xfId="29827" xr:uid="{00000000-0005-0000-0000-000084190000}"/>
    <cellStyle name="표준 2 12 6 23" xfId="31307" xr:uid="{00000000-0005-0000-0000-000085190000}"/>
    <cellStyle name="표준 2 12 6 24" xfId="32787" xr:uid="{00000000-0005-0000-0000-000086190000}"/>
    <cellStyle name="표준 2 12 6 25" xfId="34267" xr:uid="{00000000-0005-0000-0000-000087190000}"/>
    <cellStyle name="표준 2 12 6 26" xfId="35747" xr:uid="{00000000-0005-0000-0000-000088190000}"/>
    <cellStyle name="표준 2 12 6 27" xfId="37227" xr:uid="{00000000-0005-0000-0000-000089190000}"/>
    <cellStyle name="표준 2 12 6 28" xfId="38707" xr:uid="{00000000-0005-0000-0000-00008A190000}"/>
    <cellStyle name="표준 2 12 6 29" xfId="40187" xr:uid="{00000000-0005-0000-0000-00008B190000}"/>
    <cellStyle name="표준 2 12 6 3" xfId="1706" xr:uid="{00000000-0005-0000-0000-00008C190000}"/>
    <cellStyle name="표준 2 12 6 30" xfId="41667" xr:uid="{00000000-0005-0000-0000-00008D190000}"/>
    <cellStyle name="표준 2 12 6 31" xfId="43147" xr:uid="{00000000-0005-0000-0000-00008E190000}"/>
    <cellStyle name="표준 2 12 6 32" xfId="44627" xr:uid="{00000000-0005-0000-0000-00008F190000}"/>
    <cellStyle name="표준 2 12 6 33" xfId="46108" xr:uid="{00000000-0005-0000-0000-000090190000}"/>
    <cellStyle name="표준 2 12 6 34" xfId="47588" xr:uid="{00000000-0005-0000-0000-000091190000}"/>
    <cellStyle name="표준 2 12 6 35" xfId="49068" xr:uid="{00000000-0005-0000-0000-000092190000}"/>
    <cellStyle name="표준 2 12 6 36" xfId="50548" xr:uid="{00000000-0005-0000-0000-000093190000}"/>
    <cellStyle name="표준 2 12 6 37" xfId="52028" xr:uid="{00000000-0005-0000-0000-000094190000}"/>
    <cellStyle name="표준 2 12 6 38" xfId="53508" xr:uid="{00000000-0005-0000-0000-000095190000}"/>
    <cellStyle name="표준 2 12 6 39" xfId="54988" xr:uid="{00000000-0005-0000-0000-000096190000}"/>
    <cellStyle name="표준 2 12 6 4" xfId="3187" xr:uid="{00000000-0005-0000-0000-000097190000}"/>
    <cellStyle name="표준 2 12 6 40" xfId="56468" xr:uid="{00000000-0005-0000-0000-000098190000}"/>
    <cellStyle name="표준 2 12 6 41" xfId="57948" xr:uid="{00000000-0005-0000-0000-000099190000}"/>
    <cellStyle name="표준 2 12 6 42" xfId="59428" xr:uid="{00000000-0005-0000-0000-00009A190000}"/>
    <cellStyle name="표준 2 12 6 43" xfId="60908" xr:uid="{00000000-0005-0000-0000-00009B190000}"/>
    <cellStyle name="표준 2 12 6 5" xfId="4667" xr:uid="{00000000-0005-0000-0000-00009C190000}"/>
    <cellStyle name="표준 2 12 6 6" xfId="6147" xr:uid="{00000000-0005-0000-0000-00009D190000}"/>
    <cellStyle name="표준 2 12 6 7" xfId="7627" xr:uid="{00000000-0005-0000-0000-00009E190000}"/>
    <cellStyle name="표준 2 12 6 8" xfId="9107" xr:uid="{00000000-0005-0000-0000-00009F190000}"/>
    <cellStyle name="표준 2 12 6 9" xfId="10587" xr:uid="{00000000-0005-0000-0000-0000A0190000}"/>
    <cellStyle name="표준 2 12 7" xfId="1367" xr:uid="{00000000-0005-0000-0000-0000A1190000}"/>
    <cellStyle name="표준 2 12 7 10" xfId="12083" xr:uid="{00000000-0005-0000-0000-0000A2190000}"/>
    <cellStyle name="표준 2 12 7 11" xfId="13563" xr:uid="{00000000-0005-0000-0000-0000A3190000}"/>
    <cellStyle name="표준 2 12 7 12" xfId="15043" xr:uid="{00000000-0005-0000-0000-0000A4190000}"/>
    <cellStyle name="표준 2 12 7 13" xfId="16523" xr:uid="{00000000-0005-0000-0000-0000A5190000}"/>
    <cellStyle name="표준 2 12 7 14" xfId="18003" xr:uid="{00000000-0005-0000-0000-0000A6190000}"/>
    <cellStyle name="표준 2 12 7 15" xfId="19483" xr:uid="{00000000-0005-0000-0000-0000A7190000}"/>
    <cellStyle name="표준 2 12 7 16" xfId="20963" xr:uid="{00000000-0005-0000-0000-0000A8190000}"/>
    <cellStyle name="표준 2 12 7 17" xfId="22443" xr:uid="{00000000-0005-0000-0000-0000A9190000}"/>
    <cellStyle name="표준 2 12 7 18" xfId="23923" xr:uid="{00000000-0005-0000-0000-0000AA190000}"/>
    <cellStyle name="표준 2 12 7 19" xfId="25403" xr:uid="{00000000-0005-0000-0000-0000AB190000}"/>
    <cellStyle name="표준 2 12 7 2" xfId="588" xr:uid="{00000000-0005-0000-0000-0000AC190000}"/>
    <cellStyle name="표준 2 12 7 2 10" xfId="14300" xr:uid="{00000000-0005-0000-0000-0000AD190000}"/>
    <cellStyle name="표준 2 12 7 2 11" xfId="15780" xr:uid="{00000000-0005-0000-0000-0000AE190000}"/>
    <cellStyle name="표준 2 12 7 2 12" xfId="17260" xr:uid="{00000000-0005-0000-0000-0000AF190000}"/>
    <cellStyle name="표준 2 12 7 2 13" xfId="18740" xr:uid="{00000000-0005-0000-0000-0000B0190000}"/>
    <cellStyle name="표준 2 12 7 2 14" xfId="20220" xr:uid="{00000000-0005-0000-0000-0000B1190000}"/>
    <cellStyle name="표준 2 12 7 2 15" xfId="21700" xr:uid="{00000000-0005-0000-0000-0000B2190000}"/>
    <cellStyle name="표준 2 12 7 2 16" xfId="23180" xr:uid="{00000000-0005-0000-0000-0000B3190000}"/>
    <cellStyle name="표준 2 12 7 2 17" xfId="24660" xr:uid="{00000000-0005-0000-0000-0000B4190000}"/>
    <cellStyle name="표준 2 12 7 2 18" xfId="26140" xr:uid="{00000000-0005-0000-0000-0000B5190000}"/>
    <cellStyle name="표준 2 12 7 2 19" xfId="27620" xr:uid="{00000000-0005-0000-0000-0000B6190000}"/>
    <cellStyle name="표준 2 12 7 2 2" xfId="2459" xr:uid="{00000000-0005-0000-0000-0000B7190000}"/>
    <cellStyle name="표준 2 12 7 2 20" xfId="29100" xr:uid="{00000000-0005-0000-0000-0000B8190000}"/>
    <cellStyle name="표준 2 12 7 2 21" xfId="30580" xr:uid="{00000000-0005-0000-0000-0000B9190000}"/>
    <cellStyle name="표준 2 12 7 2 22" xfId="32060" xr:uid="{00000000-0005-0000-0000-0000BA190000}"/>
    <cellStyle name="표준 2 12 7 2 23" xfId="33540" xr:uid="{00000000-0005-0000-0000-0000BB190000}"/>
    <cellStyle name="표준 2 12 7 2 24" xfId="35020" xr:uid="{00000000-0005-0000-0000-0000BC190000}"/>
    <cellStyle name="표준 2 12 7 2 25" xfId="36500" xr:uid="{00000000-0005-0000-0000-0000BD190000}"/>
    <cellStyle name="표준 2 12 7 2 26" xfId="37980" xr:uid="{00000000-0005-0000-0000-0000BE190000}"/>
    <cellStyle name="표준 2 12 7 2 27" xfId="39460" xr:uid="{00000000-0005-0000-0000-0000BF190000}"/>
    <cellStyle name="표준 2 12 7 2 28" xfId="40940" xr:uid="{00000000-0005-0000-0000-0000C0190000}"/>
    <cellStyle name="표준 2 12 7 2 29" xfId="42420" xr:uid="{00000000-0005-0000-0000-0000C1190000}"/>
    <cellStyle name="표준 2 12 7 2 3" xfId="3940" xr:uid="{00000000-0005-0000-0000-0000C2190000}"/>
    <cellStyle name="표준 2 12 7 2 30" xfId="43900" xr:uid="{00000000-0005-0000-0000-0000C3190000}"/>
    <cellStyle name="표준 2 12 7 2 31" xfId="45380" xr:uid="{00000000-0005-0000-0000-0000C4190000}"/>
    <cellStyle name="표준 2 12 7 2 32" xfId="46861" xr:uid="{00000000-0005-0000-0000-0000C5190000}"/>
    <cellStyle name="표준 2 12 7 2 33" xfId="48341" xr:uid="{00000000-0005-0000-0000-0000C6190000}"/>
    <cellStyle name="표준 2 12 7 2 34" xfId="49821" xr:uid="{00000000-0005-0000-0000-0000C7190000}"/>
    <cellStyle name="표준 2 12 7 2 35" xfId="51301" xr:uid="{00000000-0005-0000-0000-0000C8190000}"/>
    <cellStyle name="표준 2 12 7 2 36" xfId="52781" xr:uid="{00000000-0005-0000-0000-0000C9190000}"/>
    <cellStyle name="표준 2 12 7 2 37" xfId="54261" xr:uid="{00000000-0005-0000-0000-0000CA190000}"/>
    <cellStyle name="표준 2 12 7 2 38" xfId="55741" xr:uid="{00000000-0005-0000-0000-0000CB190000}"/>
    <cellStyle name="표준 2 12 7 2 39" xfId="57221" xr:uid="{00000000-0005-0000-0000-0000CC190000}"/>
    <cellStyle name="표준 2 12 7 2 4" xfId="5420" xr:uid="{00000000-0005-0000-0000-0000CD190000}"/>
    <cellStyle name="표준 2 12 7 2 40" xfId="58701" xr:uid="{00000000-0005-0000-0000-0000CE190000}"/>
    <cellStyle name="표준 2 12 7 2 41" xfId="60181" xr:uid="{00000000-0005-0000-0000-0000CF190000}"/>
    <cellStyle name="표준 2 12 7 2 42" xfId="61661" xr:uid="{00000000-0005-0000-0000-0000D0190000}"/>
    <cellStyle name="표준 2 12 7 2 5" xfId="6900" xr:uid="{00000000-0005-0000-0000-0000D1190000}"/>
    <cellStyle name="표준 2 12 7 2 6" xfId="8380" xr:uid="{00000000-0005-0000-0000-0000D2190000}"/>
    <cellStyle name="표준 2 12 7 2 7" xfId="9860" xr:uid="{00000000-0005-0000-0000-0000D3190000}"/>
    <cellStyle name="표준 2 12 7 2 8" xfId="11340" xr:uid="{00000000-0005-0000-0000-0000D4190000}"/>
    <cellStyle name="표준 2 12 7 2 9" xfId="12820" xr:uid="{00000000-0005-0000-0000-0000D5190000}"/>
    <cellStyle name="표준 2 12 7 20" xfId="26883" xr:uid="{00000000-0005-0000-0000-0000D6190000}"/>
    <cellStyle name="표준 2 12 7 21" xfId="28363" xr:uid="{00000000-0005-0000-0000-0000D7190000}"/>
    <cellStyle name="표준 2 12 7 22" xfId="29843" xr:uid="{00000000-0005-0000-0000-0000D8190000}"/>
    <cellStyle name="표준 2 12 7 23" xfId="31323" xr:uid="{00000000-0005-0000-0000-0000D9190000}"/>
    <cellStyle name="표준 2 12 7 24" xfId="32803" xr:uid="{00000000-0005-0000-0000-0000DA190000}"/>
    <cellStyle name="표준 2 12 7 25" xfId="34283" xr:uid="{00000000-0005-0000-0000-0000DB190000}"/>
    <cellStyle name="표준 2 12 7 26" xfId="35763" xr:uid="{00000000-0005-0000-0000-0000DC190000}"/>
    <cellStyle name="표준 2 12 7 27" xfId="37243" xr:uid="{00000000-0005-0000-0000-0000DD190000}"/>
    <cellStyle name="표준 2 12 7 28" xfId="38723" xr:uid="{00000000-0005-0000-0000-0000DE190000}"/>
    <cellStyle name="표준 2 12 7 29" xfId="40203" xr:uid="{00000000-0005-0000-0000-0000DF190000}"/>
    <cellStyle name="표준 2 12 7 3" xfId="1722" xr:uid="{00000000-0005-0000-0000-0000E0190000}"/>
    <cellStyle name="표준 2 12 7 30" xfId="41683" xr:uid="{00000000-0005-0000-0000-0000E1190000}"/>
    <cellStyle name="표준 2 12 7 31" xfId="43163" xr:uid="{00000000-0005-0000-0000-0000E2190000}"/>
    <cellStyle name="표준 2 12 7 32" xfId="44643" xr:uid="{00000000-0005-0000-0000-0000E3190000}"/>
    <cellStyle name="표준 2 12 7 33" xfId="46124" xr:uid="{00000000-0005-0000-0000-0000E4190000}"/>
    <cellStyle name="표준 2 12 7 34" xfId="47604" xr:uid="{00000000-0005-0000-0000-0000E5190000}"/>
    <cellStyle name="표준 2 12 7 35" xfId="49084" xr:uid="{00000000-0005-0000-0000-0000E6190000}"/>
    <cellStyle name="표준 2 12 7 36" xfId="50564" xr:uid="{00000000-0005-0000-0000-0000E7190000}"/>
    <cellStyle name="표준 2 12 7 37" xfId="52044" xr:uid="{00000000-0005-0000-0000-0000E8190000}"/>
    <cellStyle name="표준 2 12 7 38" xfId="53524" xr:uid="{00000000-0005-0000-0000-0000E9190000}"/>
    <cellStyle name="표준 2 12 7 39" xfId="55004" xr:uid="{00000000-0005-0000-0000-0000EA190000}"/>
    <cellStyle name="표준 2 12 7 4" xfId="3203" xr:uid="{00000000-0005-0000-0000-0000EB190000}"/>
    <cellStyle name="표준 2 12 7 40" xfId="56484" xr:uid="{00000000-0005-0000-0000-0000EC190000}"/>
    <cellStyle name="표준 2 12 7 41" xfId="57964" xr:uid="{00000000-0005-0000-0000-0000ED190000}"/>
    <cellStyle name="표준 2 12 7 42" xfId="59444" xr:uid="{00000000-0005-0000-0000-0000EE190000}"/>
    <cellStyle name="표준 2 12 7 43" xfId="60924" xr:uid="{00000000-0005-0000-0000-0000EF190000}"/>
    <cellStyle name="표준 2 12 7 5" xfId="4683" xr:uid="{00000000-0005-0000-0000-0000F0190000}"/>
    <cellStyle name="표준 2 12 7 6" xfId="6163" xr:uid="{00000000-0005-0000-0000-0000F1190000}"/>
    <cellStyle name="표준 2 12 7 7" xfId="7643" xr:uid="{00000000-0005-0000-0000-0000F2190000}"/>
    <cellStyle name="표준 2 12 7 8" xfId="9123" xr:uid="{00000000-0005-0000-0000-0000F3190000}"/>
    <cellStyle name="표준 2 12 7 9" xfId="10603" xr:uid="{00000000-0005-0000-0000-0000F4190000}"/>
    <cellStyle name="표준 2 12 8" xfId="1350" xr:uid="{00000000-0005-0000-0000-0000F5190000}"/>
    <cellStyle name="표준 2 12 8 10" xfId="12100" xr:uid="{00000000-0005-0000-0000-0000F6190000}"/>
    <cellStyle name="표준 2 12 8 11" xfId="13580" xr:uid="{00000000-0005-0000-0000-0000F7190000}"/>
    <cellStyle name="표준 2 12 8 12" xfId="15060" xr:uid="{00000000-0005-0000-0000-0000F8190000}"/>
    <cellStyle name="표준 2 12 8 13" xfId="16540" xr:uid="{00000000-0005-0000-0000-0000F9190000}"/>
    <cellStyle name="표준 2 12 8 14" xfId="18020" xr:uid="{00000000-0005-0000-0000-0000FA190000}"/>
    <cellStyle name="표준 2 12 8 15" xfId="19500" xr:uid="{00000000-0005-0000-0000-0000FB190000}"/>
    <cellStyle name="표준 2 12 8 16" xfId="20980" xr:uid="{00000000-0005-0000-0000-0000FC190000}"/>
    <cellStyle name="표준 2 12 8 17" xfId="22460" xr:uid="{00000000-0005-0000-0000-0000FD190000}"/>
    <cellStyle name="표준 2 12 8 18" xfId="23940" xr:uid="{00000000-0005-0000-0000-0000FE190000}"/>
    <cellStyle name="표준 2 12 8 19" xfId="25420" xr:uid="{00000000-0005-0000-0000-0000FF190000}"/>
    <cellStyle name="표준 2 12 8 2" xfId="571" xr:uid="{00000000-0005-0000-0000-0000001A0000}"/>
    <cellStyle name="표준 2 12 8 2 10" xfId="14317" xr:uid="{00000000-0005-0000-0000-0000011A0000}"/>
    <cellStyle name="표준 2 12 8 2 11" xfId="15797" xr:uid="{00000000-0005-0000-0000-0000021A0000}"/>
    <cellStyle name="표준 2 12 8 2 12" xfId="17277" xr:uid="{00000000-0005-0000-0000-0000031A0000}"/>
    <cellStyle name="표준 2 12 8 2 13" xfId="18757" xr:uid="{00000000-0005-0000-0000-0000041A0000}"/>
    <cellStyle name="표준 2 12 8 2 14" xfId="20237" xr:uid="{00000000-0005-0000-0000-0000051A0000}"/>
    <cellStyle name="표준 2 12 8 2 15" xfId="21717" xr:uid="{00000000-0005-0000-0000-0000061A0000}"/>
    <cellStyle name="표준 2 12 8 2 16" xfId="23197" xr:uid="{00000000-0005-0000-0000-0000071A0000}"/>
    <cellStyle name="표준 2 12 8 2 17" xfId="24677" xr:uid="{00000000-0005-0000-0000-0000081A0000}"/>
    <cellStyle name="표준 2 12 8 2 18" xfId="26157" xr:uid="{00000000-0005-0000-0000-0000091A0000}"/>
    <cellStyle name="표준 2 12 8 2 19" xfId="27637" xr:uid="{00000000-0005-0000-0000-00000A1A0000}"/>
    <cellStyle name="표준 2 12 8 2 2" xfId="2476" xr:uid="{00000000-0005-0000-0000-00000B1A0000}"/>
    <cellStyle name="표준 2 12 8 2 20" xfId="29117" xr:uid="{00000000-0005-0000-0000-00000C1A0000}"/>
    <cellStyle name="표준 2 12 8 2 21" xfId="30597" xr:uid="{00000000-0005-0000-0000-00000D1A0000}"/>
    <cellStyle name="표준 2 12 8 2 22" xfId="32077" xr:uid="{00000000-0005-0000-0000-00000E1A0000}"/>
    <cellStyle name="표준 2 12 8 2 23" xfId="33557" xr:uid="{00000000-0005-0000-0000-00000F1A0000}"/>
    <cellStyle name="표준 2 12 8 2 24" xfId="35037" xr:uid="{00000000-0005-0000-0000-0000101A0000}"/>
    <cellStyle name="표준 2 12 8 2 25" xfId="36517" xr:uid="{00000000-0005-0000-0000-0000111A0000}"/>
    <cellStyle name="표준 2 12 8 2 26" xfId="37997" xr:uid="{00000000-0005-0000-0000-0000121A0000}"/>
    <cellStyle name="표준 2 12 8 2 27" xfId="39477" xr:uid="{00000000-0005-0000-0000-0000131A0000}"/>
    <cellStyle name="표준 2 12 8 2 28" xfId="40957" xr:uid="{00000000-0005-0000-0000-0000141A0000}"/>
    <cellStyle name="표준 2 12 8 2 29" xfId="42437" xr:uid="{00000000-0005-0000-0000-0000151A0000}"/>
    <cellStyle name="표준 2 12 8 2 3" xfId="3957" xr:uid="{00000000-0005-0000-0000-0000161A0000}"/>
    <cellStyle name="표준 2 12 8 2 30" xfId="43917" xr:uid="{00000000-0005-0000-0000-0000171A0000}"/>
    <cellStyle name="표준 2 12 8 2 31" xfId="45397" xr:uid="{00000000-0005-0000-0000-0000181A0000}"/>
    <cellStyle name="표준 2 12 8 2 32" xfId="46878" xr:uid="{00000000-0005-0000-0000-0000191A0000}"/>
    <cellStyle name="표준 2 12 8 2 33" xfId="48358" xr:uid="{00000000-0005-0000-0000-00001A1A0000}"/>
    <cellStyle name="표준 2 12 8 2 34" xfId="49838" xr:uid="{00000000-0005-0000-0000-00001B1A0000}"/>
    <cellStyle name="표준 2 12 8 2 35" xfId="51318" xr:uid="{00000000-0005-0000-0000-00001C1A0000}"/>
    <cellStyle name="표준 2 12 8 2 36" xfId="52798" xr:uid="{00000000-0005-0000-0000-00001D1A0000}"/>
    <cellStyle name="표준 2 12 8 2 37" xfId="54278" xr:uid="{00000000-0005-0000-0000-00001E1A0000}"/>
    <cellStyle name="표준 2 12 8 2 38" xfId="55758" xr:uid="{00000000-0005-0000-0000-00001F1A0000}"/>
    <cellStyle name="표준 2 12 8 2 39" xfId="57238" xr:uid="{00000000-0005-0000-0000-0000201A0000}"/>
    <cellStyle name="표준 2 12 8 2 4" xfId="5437" xr:uid="{00000000-0005-0000-0000-0000211A0000}"/>
    <cellStyle name="표준 2 12 8 2 40" xfId="58718" xr:uid="{00000000-0005-0000-0000-0000221A0000}"/>
    <cellStyle name="표준 2 12 8 2 41" xfId="60198" xr:uid="{00000000-0005-0000-0000-0000231A0000}"/>
    <cellStyle name="표준 2 12 8 2 42" xfId="61678" xr:uid="{00000000-0005-0000-0000-0000241A0000}"/>
    <cellStyle name="표준 2 12 8 2 5" xfId="6917" xr:uid="{00000000-0005-0000-0000-0000251A0000}"/>
    <cellStyle name="표준 2 12 8 2 6" xfId="8397" xr:uid="{00000000-0005-0000-0000-0000261A0000}"/>
    <cellStyle name="표준 2 12 8 2 7" xfId="9877" xr:uid="{00000000-0005-0000-0000-0000271A0000}"/>
    <cellStyle name="표준 2 12 8 2 8" xfId="11357" xr:uid="{00000000-0005-0000-0000-0000281A0000}"/>
    <cellStyle name="표준 2 12 8 2 9" xfId="12837" xr:uid="{00000000-0005-0000-0000-0000291A0000}"/>
    <cellStyle name="표준 2 12 8 20" xfId="26900" xr:uid="{00000000-0005-0000-0000-00002A1A0000}"/>
    <cellStyle name="표준 2 12 8 21" xfId="28380" xr:uid="{00000000-0005-0000-0000-00002B1A0000}"/>
    <cellStyle name="표준 2 12 8 22" xfId="29860" xr:uid="{00000000-0005-0000-0000-00002C1A0000}"/>
    <cellStyle name="표준 2 12 8 23" xfId="31340" xr:uid="{00000000-0005-0000-0000-00002D1A0000}"/>
    <cellStyle name="표준 2 12 8 24" xfId="32820" xr:uid="{00000000-0005-0000-0000-00002E1A0000}"/>
    <cellStyle name="표준 2 12 8 25" xfId="34300" xr:uid="{00000000-0005-0000-0000-00002F1A0000}"/>
    <cellStyle name="표준 2 12 8 26" xfId="35780" xr:uid="{00000000-0005-0000-0000-0000301A0000}"/>
    <cellStyle name="표준 2 12 8 27" xfId="37260" xr:uid="{00000000-0005-0000-0000-0000311A0000}"/>
    <cellStyle name="표준 2 12 8 28" xfId="38740" xr:uid="{00000000-0005-0000-0000-0000321A0000}"/>
    <cellStyle name="표준 2 12 8 29" xfId="40220" xr:uid="{00000000-0005-0000-0000-0000331A0000}"/>
    <cellStyle name="표준 2 12 8 3" xfId="1739" xr:uid="{00000000-0005-0000-0000-0000341A0000}"/>
    <cellStyle name="표준 2 12 8 30" xfId="41700" xr:uid="{00000000-0005-0000-0000-0000351A0000}"/>
    <cellStyle name="표준 2 12 8 31" xfId="43180" xr:uid="{00000000-0005-0000-0000-0000361A0000}"/>
    <cellStyle name="표준 2 12 8 32" xfId="44660" xr:uid="{00000000-0005-0000-0000-0000371A0000}"/>
    <cellStyle name="표준 2 12 8 33" xfId="46141" xr:uid="{00000000-0005-0000-0000-0000381A0000}"/>
    <cellStyle name="표준 2 12 8 34" xfId="47621" xr:uid="{00000000-0005-0000-0000-0000391A0000}"/>
    <cellStyle name="표준 2 12 8 35" xfId="49101" xr:uid="{00000000-0005-0000-0000-00003A1A0000}"/>
    <cellStyle name="표준 2 12 8 36" xfId="50581" xr:uid="{00000000-0005-0000-0000-00003B1A0000}"/>
    <cellStyle name="표준 2 12 8 37" xfId="52061" xr:uid="{00000000-0005-0000-0000-00003C1A0000}"/>
    <cellStyle name="표준 2 12 8 38" xfId="53541" xr:uid="{00000000-0005-0000-0000-00003D1A0000}"/>
    <cellStyle name="표준 2 12 8 39" xfId="55021" xr:uid="{00000000-0005-0000-0000-00003E1A0000}"/>
    <cellStyle name="표준 2 12 8 4" xfId="3220" xr:uid="{00000000-0005-0000-0000-00003F1A0000}"/>
    <cellStyle name="표준 2 12 8 40" xfId="56501" xr:uid="{00000000-0005-0000-0000-0000401A0000}"/>
    <cellStyle name="표준 2 12 8 41" xfId="57981" xr:uid="{00000000-0005-0000-0000-0000411A0000}"/>
    <cellStyle name="표준 2 12 8 42" xfId="59461" xr:uid="{00000000-0005-0000-0000-0000421A0000}"/>
    <cellStyle name="표준 2 12 8 43" xfId="60941" xr:uid="{00000000-0005-0000-0000-0000431A0000}"/>
    <cellStyle name="표준 2 12 8 5" xfId="4700" xr:uid="{00000000-0005-0000-0000-0000441A0000}"/>
    <cellStyle name="표준 2 12 8 6" xfId="6180" xr:uid="{00000000-0005-0000-0000-0000451A0000}"/>
    <cellStyle name="표준 2 12 8 7" xfId="7660" xr:uid="{00000000-0005-0000-0000-0000461A0000}"/>
    <cellStyle name="표준 2 12 8 8" xfId="9140" xr:uid="{00000000-0005-0000-0000-0000471A0000}"/>
    <cellStyle name="표준 2 12 8 9" xfId="10620" xr:uid="{00000000-0005-0000-0000-0000481A0000}"/>
    <cellStyle name="표준 2 12 9" xfId="1332" xr:uid="{00000000-0005-0000-0000-0000491A0000}"/>
    <cellStyle name="표준 2 12 9 10" xfId="12118" xr:uid="{00000000-0005-0000-0000-00004A1A0000}"/>
    <cellStyle name="표준 2 12 9 11" xfId="13598" xr:uid="{00000000-0005-0000-0000-00004B1A0000}"/>
    <cellStyle name="표준 2 12 9 12" xfId="15078" xr:uid="{00000000-0005-0000-0000-00004C1A0000}"/>
    <cellStyle name="표준 2 12 9 13" xfId="16558" xr:uid="{00000000-0005-0000-0000-00004D1A0000}"/>
    <cellStyle name="표준 2 12 9 14" xfId="18038" xr:uid="{00000000-0005-0000-0000-00004E1A0000}"/>
    <cellStyle name="표준 2 12 9 15" xfId="19518" xr:uid="{00000000-0005-0000-0000-00004F1A0000}"/>
    <cellStyle name="표준 2 12 9 16" xfId="20998" xr:uid="{00000000-0005-0000-0000-0000501A0000}"/>
    <cellStyle name="표준 2 12 9 17" xfId="22478" xr:uid="{00000000-0005-0000-0000-0000511A0000}"/>
    <cellStyle name="표준 2 12 9 18" xfId="23958" xr:uid="{00000000-0005-0000-0000-0000521A0000}"/>
    <cellStyle name="표준 2 12 9 19" xfId="25438" xr:uid="{00000000-0005-0000-0000-0000531A0000}"/>
    <cellStyle name="표준 2 12 9 2" xfId="553" xr:uid="{00000000-0005-0000-0000-0000541A0000}"/>
    <cellStyle name="표준 2 12 9 2 10" xfId="14335" xr:uid="{00000000-0005-0000-0000-0000551A0000}"/>
    <cellStyle name="표준 2 12 9 2 11" xfId="15815" xr:uid="{00000000-0005-0000-0000-0000561A0000}"/>
    <cellStyle name="표준 2 12 9 2 12" xfId="17295" xr:uid="{00000000-0005-0000-0000-0000571A0000}"/>
    <cellStyle name="표준 2 12 9 2 13" xfId="18775" xr:uid="{00000000-0005-0000-0000-0000581A0000}"/>
    <cellStyle name="표준 2 12 9 2 14" xfId="20255" xr:uid="{00000000-0005-0000-0000-0000591A0000}"/>
    <cellStyle name="표준 2 12 9 2 15" xfId="21735" xr:uid="{00000000-0005-0000-0000-00005A1A0000}"/>
    <cellStyle name="표준 2 12 9 2 16" xfId="23215" xr:uid="{00000000-0005-0000-0000-00005B1A0000}"/>
    <cellStyle name="표준 2 12 9 2 17" xfId="24695" xr:uid="{00000000-0005-0000-0000-00005C1A0000}"/>
    <cellStyle name="표준 2 12 9 2 18" xfId="26175" xr:uid="{00000000-0005-0000-0000-00005D1A0000}"/>
    <cellStyle name="표준 2 12 9 2 19" xfId="27655" xr:uid="{00000000-0005-0000-0000-00005E1A0000}"/>
    <cellStyle name="표준 2 12 9 2 2" xfId="2494" xr:uid="{00000000-0005-0000-0000-00005F1A0000}"/>
    <cellStyle name="표준 2 12 9 2 20" xfId="29135" xr:uid="{00000000-0005-0000-0000-0000601A0000}"/>
    <cellStyle name="표준 2 12 9 2 21" xfId="30615" xr:uid="{00000000-0005-0000-0000-0000611A0000}"/>
    <cellStyle name="표준 2 12 9 2 22" xfId="32095" xr:uid="{00000000-0005-0000-0000-0000621A0000}"/>
    <cellStyle name="표준 2 12 9 2 23" xfId="33575" xr:uid="{00000000-0005-0000-0000-0000631A0000}"/>
    <cellStyle name="표준 2 12 9 2 24" xfId="35055" xr:uid="{00000000-0005-0000-0000-0000641A0000}"/>
    <cellStyle name="표준 2 12 9 2 25" xfId="36535" xr:uid="{00000000-0005-0000-0000-0000651A0000}"/>
    <cellStyle name="표준 2 12 9 2 26" xfId="38015" xr:uid="{00000000-0005-0000-0000-0000661A0000}"/>
    <cellStyle name="표준 2 12 9 2 27" xfId="39495" xr:uid="{00000000-0005-0000-0000-0000671A0000}"/>
    <cellStyle name="표준 2 12 9 2 28" xfId="40975" xr:uid="{00000000-0005-0000-0000-0000681A0000}"/>
    <cellStyle name="표준 2 12 9 2 29" xfId="42455" xr:uid="{00000000-0005-0000-0000-0000691A0000}"/>
    <cellStyle name="표준 2 12 9 2 3" xfId="3975" xr:uid="{00000000-0005-0000-0000-00006A1A0000}"/>
    <cellStyle name="표준 2 12 9 2 30" xfId="43935" xr:uid="{00000000-0005-0000-0000-00006B1A0000}"/>
    <cellStyle name="표준 2 12 9 2 31" xfId="45415" xr:uid="{00000000-0005-0000-0000-00006C1A0000}"/>
    <cellStyle name="표준 2 12 9 2 32" xfId="46896" xr:uid="{00000000-0005-0000-0000-00006D1A0000}"/>
    <cellStyle name="표준 2 12 9 2 33" xfId="48376" xr:uid="{00000000-0005-0000-0000-00006E1A0000}"/>
    <cellStyle name="표준 2 12 9 2 34" xfId="49856" xr:uid="{00000000-0005-0000-0000-00006F1A0000}"/>
    <cellStyle name="표준 2 12 9 2 35" xfId="51336" xr:uid="{00000000-0005-0000-0000-0000701A0000}"/>
    <cellStyle name="표준 2 12 9 2 36" xfId="52816" xr:uid="{00000000-0005-0000-0000-0000711A0000}"/>
    <cellStyle name="표준 2 12 9 2 37" xfId="54296" xr:uid="{00000000-0005-0000-0000-0000721A0000}"/>
    <cellStyle name="표준 2 12 9 2 38" xfId="55776" xr:uid="{00000000-0005-0000-0000-0000731A0000}"/>
    <cellStyle name="표준 2 12 9 2 39" xfId="57256" xr:uid="{00000000-0005-0000-0000-0000741A0000}"/>
    <cellStyle name="표준 2 12 9 2 4" xfId="5455" xr:uid="{00000000-0005-0000-0000-0000751A0000}"/>
    <cellStyle name="표준 2 12 9 2 40" xfId="58736" xr:uid="{00000000-0005-0000-0000-0000761A0000}"/>
    <cellStyle name="표준 2 12 9 2 41" xfId="60216" xr:uid="{00000000-0005-0000-0000-0000771A0000}"/>
    <cellStyle name="표준 2 12 9 2 42" xfId="61696" xr:uid="{00000000-0005-0000-0000-0000781A0000}"/>
    <cellStyle name="표준 2 12 9 2 5" xfId="6935" xr:uid="{00000000-0005-0000-0000-0000791A0000}"/>
    <cellStyle name="표준 2 12 9 2 6" xfId="8415" xr:uid="{00000000-0005-0000-0000-00007A1A0000}"/>
    <cellStyle name="표준 2 12 9 2 7" xfId="9895" xr:uid="{00000000-0005-0000-0000-00007B1A0000}"/>
    <cellStyle name="표준 2 12 9 2 8" xfId="11375" xr:uid="{00000000-0005-0000-0000-00007C1A0000}"/>
    <cellStyle name="표준 2 12 9 2 9" xfId="12855" xr:uid="{00000000-0005-0000-0000-00007D1A0000}"/>
    <cellStyle name="표준 2 12 9 20" xfId="26918" xr:uid="{00000000-0005-0000-0000-00007E1A0000}"/>
    <cellStyle name="표준 2 12 9 21" xfId="28398" xr:uid="{00000000-0005-0000-0000-00007F1A0000}"/>
    <cellStyle name="표준 2 12 9 22" xfId="29878" xr:uid="{00000000-0005-0000-0000-0000801A0000}"/>
    <cellStyle name="표준 2 12 9 23" xfId="31358" xr:uid="{00000000-0005-0000-0000-0000811A0000}"/>
    <cellStyle name="표준 2 12 9 24" xfId="32838" xr:uid="{00000000-0005-0000-0000-0000821A0000}"/>
    <cellStyle name="표준 2 12 9 25" xfId="34318" xr:uid="{00000000-0005-0000-0000-0000831A0000}"/>
    <cellStyle name="표준 2 12 9 26" xfId="35798" xr:uid="{00000000-0005-0000-0000-0000841A0000}"/>
    <cellStyle name="표준 2 12 9 27" xfId="37278" xr:uid="{00000000-0005-0000-0000-0000851A0000}"/>
    <cellStyle name="표준 2 12 9 28" xfId="38758" xr:uid="{00000000-0005-0000-0000-0000861A0000}"/>
    <cellStyle name="표준 2 12 9 29" xfId="40238" xr:uid="{00000000-0005-0000-0000-0000871A0000}"/>
    <cellStyle name="표준 2 12 9 3" xfId="1757" xr:uid="{00000000-0005-0000-0000-0000881A0000}"/>
    <cellStyle name="표준 2 12 9 30" xfId="41718" xr:uid="{00000000-0005-0000-0000-0000891A0000}"/>
    <cellStyle name="표준 2 12 9 31" xfId="43198" xr:uid="{00000000-0005-0000-0000-00008A1A0000}"/>
    <cellStyle name="표준 2 12 9 32" xfId="44678" xr:uid="{00000000-0005-0000-0000-00008B1A0000}"/>
    <cellStyle name="표준 2 12 9 33" xfId="46159" xr:uid="{00000000-0005-0000-0000-00008C1A0000}"/>
    <cellStyle name="표준 2 12 9 34" xfId="47639" xr:uid="{00000000-0005-0000-0000-00008D1A0000}"/>
    <cellStyle name="표준 2 12 9 35" xfId="49119" xr:uid="{00000000-0005-0000-0000-00008E1A0000}"/>
    <cellStyle name="표준 2 12 9 36" xfId="50599" xr:uid="{00000000-0005-0000-0000-00008F1A0000}"/>
    <cellStyle name="표준 2 12 9 37" xfId="52079" xr:uid="{00000000-0005-0000-0000-0000901A0000}"/>
    <cellStyle name="표준 2 12 9 38" xfId="53559" xr:uid="{00000000-0005-0000-0000-0000911A0000}"/>
    <cellStyle name="표준 2 12 9 39" xfId="55039" xr:uid="{00000000-0005-0000-0000-0000921A0000}"/>
    <cellStyle name="표준 2 12 9 4" xfId="3238" xr:uid="{00000000-0005-0000-0000-0000931A0000}"/>
    <cellStyle name="표준 2 12 9 40" xfId="56519" xr:uid="{00000000-0005-0000-0000-0000941A0000}"/>
    <cellStyle name="표준 2 12 9 41" xfId="57999" xr:uid="{00000000-0005-0000-0000-0000951A0000}"/>
    <cellStyle name="표준 2 12 9 42" xfId="59479" xr:uid="{00000000-0005-0000-0000-0000961A0000}"/>
    <cellStyle name="표준 2 12 9 43" xfId="60959" xr:uid="{00000000-0005-0000-0000-0000971A0000}"/>
    <cellStyle name="표준 2 12 9 5" xfId="4718" xr:uid="{00000000-0005-0000-0000-0000981A0000}"/>
    <cellStyle name="표준 2 12 9 6" xfId="6198" xr:uid="{00000000-0005-0000-0000-0000991A0000}"/>
    <cellStyle name="표준 2 12 9 7" xfId="7678" xr:uid="{00000000-0005-0000-0000-00009A1A0000}"/>
    <cellStyle name="표준 2 12 9 8" xfId="9158" xr:uid="{00000000-0005-0000-0000-00009B1A0000}"/>
    <cellStyle name="표준 2 12 9 9" xfId="10638" xr:uid="{00000000-0005-0000-0000-00009C1A0000}"/>
    <cellStyle name="표준 2 13" xfId="1550" xr:uid="{00000000-0005-0000-0000-00009D1A0000}"/>
    <cellStyle name="표준 2 13 10" xfId="1292" xr:uid="{00000000-0005-0000-0000-00009E1A0000}"/>
    <cellStyle name="표준 2 13 10 10" xfId="12158" xr:uid="{00000000-0005-0000-0000-00009F1A0000}"/>
    <cellStyle name="표준 2 13 10 11" xfId="13638" xr:uid="{00000000-0005-0000-0000-0000A01A0000}"/>
    <cellStyle name="표준 2 13 10 12" xfId="15118" xr:uid="{00000000-0005-0000-0000-0000A11A0000}"/>
    <cellStyle name="표준 2 13 10 13" xfId="16598" xr:uid="{00000000-0005-0000-0000-0000A21A0000}"/>
    <cellStyle name="표준 2 13 10 14" xfId="18078" xr:uid="{00000000-0005-0000-0000-0000A31A0000}"/>
    <cellStyle name="표준 2 13 10 15" xfId="19558" xr:uid="{00000000-0005-0000-0000-0000A41A0000}"/>
    <cellStyle name="표준 2 13 10 16" xfId="21038" xr:uid="{00000000-0005-0000-0000-0000A51A0000}"/>
    <cellStyle name="표준 2 13 10 17" xfId="22518" xr:uid="{00000000-0005-0000-0000-0000A61A0000}"/>
    <cellStyle name="표준 2 13 10 18" xfId="23998" xr:uid="{00000000-0005-0000-0000-0000A71A0000}"/>
    <cellStyle name="표준 2 13 10 19" xfId="25478" xr:uid="{00000000-0005-0000-0000-0000A81A0000}"/>
    <cellStyle name="표준 2 13 10 2" xfId="513" xr:uid="{00000000-0005-0000-0000-0000A91A0000}"/>
    <cellStyle name="표준 2 13 10 2 10" xfId="14375" xr:uid="{00000000-0005-0000-0000-0000AA1A0000}"/>
    <cellStyle name="표준 2 13 10 2 11" xfId="15855" xr:uid="{00000000-0005-0000-0000-0000AB1A0000}"/>
    <cellStyle name="표준 2 13 10 2 12" xfId="17335" xr:uid="{00000000-0005-0000-0000-0000AC1A0000}"/>
    <cellStyle name="표준 2 13 10 2 13" xfId="18815" xr:uid="{00000000-0005-0000-0000-0000AD1A0000}"/>
    <cellStyle name="표준 2 13 10 2 14" xfId="20295" xr:uid="{00000000-0005-0000-0000-0000AE1A0000}"/>
    <cellStyle name="표준 2 13 10 2 15" xfId="21775" xr:uid="{00000000-0005-0000-0000-0000AF1A0000}"/>
    <cellStyle name="표준 2 13 10 2 16" xfId="23255" xr:uid="{00000000-0005-0000-0000-0000B01A0000}"/>
    <cellStyle name="표준 2 13 10 2 17" xfId="24735" xr:uid="{00000000-0005-0000-0000-0000B11A0000}"/>
    <cellStyle name="표준 2 13 10 2 18" xfId="26215" xr:uid="{00000000-0005-0000-0000-0000B21A0000}"/>
    <cellStyle name="표준 2 13 10 2 19" xfId="27695" xr:uid="{00000000-0005-0000-0000-0000B31A0000}"/>
    <cellStyle name="표준 2 13 10 2 2" xfId="2534" xr:uid="{00000000-0005-0000-0000-0000B41A0000}"/>
    <cellStyle name="표준 2 13 10 2 20" xfId="29175" xr:uid="{00000000-0005-0000-0000-0000B51A0000}"/>
    <cellStyle name="표준 2 13 10 2 21" xfId="30655" xr:uid="{00000000-0005-0000-0000-0000B61A0000}"/>
    <cellStyle name="표준 2 13 10 2 22" xfId="32135" xr:uid="{00000000-0005-0000-0000-0000B71A0000}"/>
    <cellStyle name="표준 2 13 10 2 23" xfId="33615" xr:uid="{00000000-0005-0000-0000-0000B81A0000}"/>
    <cellStyle name="표준 2 13 10 2 24" xfId="35095" xr:uid="{00000000-0005-0000-0000-0000B91A0000}"/>
    <cellStyle name="표준 2 13 10 2 25" xfId="36575" xr:uid="{00000000-0005-0000-0000-0000BA1A0000}"/>
    <cellStyle name="표준 2 13 10 2 26" xfId="38055" xr:uid="{00000000-0005-0000-0000-0000BB1A0000}"/>
    <cellStyle name="표준 2 13 10 2 27" xfId="39535" xr:uid="{00000000-0005-0000-0000-0000BC1A0000}"/>
    <cellStyle name="표준 2 13 10 2 28" xfId="41015" xr:uid="{00000000-0005-0000-0000-0000BD1A0000}"/>
    <cellStyle name="표준 2 13 10 2 29" xfId="42495" xr:uid="{00000000-0005-0000-0000-0000BE1A0000}"/>
    <cellStyle name="표준 2 13 10 2 3" xfId="4015" xr:uid="{00000000-0005-0000-0000-0000BF1A0000}"/>
    <cellStyle name="표준 2 13 10 2 30" xfId="43975" xr:uid="{00000000-0005-0000-0000-0000C01A0000}"/>
    <cellStyle name="표준 2 13 10 2 31" xfId="45455" xr:uid="{00000000-0005-0000-0000-0000C11A0000}"/>
    <cellStyle name="표준 2 13 10 2 32" xfId="46936" xr:uid="{00000000-0005-0000-0000-0000C21A0000}"/>
    <cellStyle name="표준 2 13 10 2 33" xfId="48416" xr:uid="{00000000-0005-0000-0000-0000C31A0000}"/>
    <cellStyle name="표준 2 13 10 2 34" xfId="49896" xr:uid="{00000000-0005-0000-0000-0000C41A0000}"/>
    <cellStyle name="표준 2 13 10 2 35" xfId="51376" xr:uid="{00000000-0005-0000-0000-0000C51A0000}"/>
    <cellStyle name="표준 2 13 10 2 36" xfId="52856" xr:uid="{00000000-0005-0000-0000-0000C61A0000}"/>
    <cellStyle name="표준 2 13 10 2 37" xfId="54336" xr:uid="{00000000-0005-0000-0000-0000C71A0000}"/>
    <cellStyle name="표준 2 13 10 2 38" xfId="55816" xr:uid="{00000000-0005-0000-0000-0000C81A0000}"/>
    <cellStyle name="표준 2 13 10 2 39" xfId="57296" xr:uid="{00000000-0005-0000-0000-0000C91A0000}"/>
    <cellStyle name="표준 2 13 10 2 4" xfId="5495" xr:uid="{00000000-0005-0000-0000-0000CA1A0000}"/>
    <cellStyle name="표준 2 13 10 2 40" xfId="58776" xr:uid="{00000000-0005-0000-0000-0000CB1A0000}"/>
    <cellStyle name="표준 2 13 10 2 41" xfId="60256" xr:uid="{00000000-0005-0000-0000-0000CC1A0000}"/>
    <cellStyle name="표준 2 13 10 2 42" xfId="61736" xr:uid="{00000000-0005-0000-0000-0000CD1A0000}"/>
    <cellStyle name="표준 2 13 10 2 5" xfId="6975" xr:uid="{00000000-0005-0000-0000-0000CE1A0000}"/>
    <cellStyle name="표준 2 13 10 2 6" xfId="8455" xr:uid="{00000000-0005-0000-0000-0000CF1A0000}"/>
    <cellStyle name="표준 2 13 10 2 7" xfId="9935" xr:uid="{00000000-0005-0000-0000-0000D01A0000}"/>
    <cellStyle name="표준 2 13 10 2 8" xfId="11415" xr:uid="{00000000-0005-0000-0000-0000D11A0000}"/>
    <cellStyle name="표준 2 13 10 2 9" xfId="12895" xr:uid="{00000000-0005-0000-0000-0000D21A0000}"/>
    <cellStyle name="표준 2 13 10 20" xfId="26958" xr:uid="{00000000-0005-0000-0000-0000D31A0000}"/>
    <cellStyle name="표준 2 13 10 21" xfId="28438" xr:uid="{00000000-0005-0000-0000-0000D41A0000}"/>
    <cellStyle name="표준 2 13 10 22" xfId="29918" xr:uid="{00000000-0005-0000-0000-0000D51A0000}"/>
    <cellStyle name="표준 2 13 10 23" xfId="31398" xr:uid="{00000000-0005-0000-0000-0000D61A0000}"/>
    <cellStyle name="표준 2 13 10 24" xfId="32878" xr:uid="{00000000-0005-0000-0000-0000D71A0000}"/>
    <cellStyle name="표준 2 13 10 25" xfId="34358" xr:uid="{00000000-0005-0000-0000-0000D81A0000}"/>
    <cellStyle name="표준 2 13 10 26" xfId="35838" xr:uid="{00000000-0005-0000-0000-0000D91A0000}"/>
    <cellStyle name="표준 2 13 10 27" xfId="37318" xr:uid="{00000000-0005-0000-0000-0000DA1A0000}"/>
    <cellStyle name="표준 2 13 10 28" xfId="38798" xr:uid="{00000000-0005-0000-0000-0000DB1A0000}"/>
    <cellStyle name="표준 2 13 10 29" xfId="40278" xr:uid="{00000000-0005-0000-0000-0000DC1A0000}"/>
    <cellStyle name="표준 2 13 10 3" xfId="1797" xr:uid="{00000000-0005-0000-0000-0000DD1A0000}"/>
    <cellStyle name="표준 2 13 10 30" xfId="41758" xr:uid="{00000000-0005-0000-0000-0000DE1A0000}"/>
    <cellStyle name="표준 2 13 10 31" xfId="43238" xr:uid="{00000000-0005-0000-0000-0000DF1A0000}"/>
    <cellStyle name="표준 2 13 10 32" xfId="44718" xr:uid="{00000000-0005-0000-0000-0000E01A0000}"/>
    <cellStyle name="표준 2 13 10 33" xfId="46199" xr:uid="{00000000-0005-0000-0000-0000E11A0000}"/>
    <cellStyle name="표준 2 13 10 34" xfId="47679" xr:uid="{00000000-0005-0000-0000-0000E21A0000}"/>
    <cellStyle name="표준 2 13 10 35" xfId="49159" xr:uid="{00000000-0005-0000-0000-0000E31A0000}"/>
    <cellStyle name="표준 2 13 10 36" xfId="50639" xr:uid="{00000000-0005-0000-0000-0000E41A0000}"/>
    <cellStyle name="표준 2 13 10 37" xfId="52119" xr:uid="{00000000-0005-0000-0000-0000E51A0000}"/>
    <cellStyle name="표준 2 13 10 38" xfId="53599" xr:uid="{00000000-0005-0000-0000-0000E61A0000}"/>
    <cellStyle name="표준 2 13 10 39" xfId="55079" xr:uid="{00000000-0005-0000-0000-0000E71A0000}"/>
    <cellStyle name="표준 2 13 10 4" xfId="3278" xr:uid="{00000000-0005-0000-0000-0000E81A0000}"/>
    <cellStyle name="표준 2 13 10 40" xfId="56559" xr:uid="{00000000-0005-0000-0000-0000E91A0000}"/>
    <cellStyle name="표준 2 13 10 41" xfId="58039" xr:uid="{00000000-0005-0000-0000-0000EA1A0000}"/>
    <cellStyle name="표준 2 13 10 42" xfId="59519" xr:uid="{00000000-0005-0000-0000-0000EB1A0000}"/>
    <cellStyle name="표준 2 13 10 43" xfId="60999" xr:uid="{00000000-0005-0000-0000-0000EC1A0000}"/>
    <cellStyle name="표준 2 13 10 5" xfId="4758" xr:uid="{00000000-0005-0000-0000-0000ED1A0000}"/>
    <cellStyle name="표준 2 13 10 6" xfId="6238" xr:uid="{00000000-0005-0000-0000-0000EE1A0000}"/>
    <cellStyle name="표준 2 13 10 7" xfId="7718" xr:uid="{00000000-0005-0000-0000-0000EF1A0000}"/>
    <cellStyle name="표준 2 13 10 8" xfId="9198" xr:uid="{00000000-0005-0000-0000-0000F01A0000}"/>
    <cellStyle name="표준 2 13 10 9" xfId="10678" xr:uid="{00000000-0005-0000-0000-0000F11A0000}"/>
    <cellStyle name="표준 2 13 11" xfId="1272" xr:uid="{00000000-0005-0000-0000-0000F21A0000}"/>
    <cellStyle name="표준 2 13 11 10" xfId="12178" xr:uid="{00000000-0005-0000-0000-0000F31A0000}"/>
    <cellStyle name="표준 2 13 11 11" xfId="13658" xr:uid="{00000000-0005-0000-0000-0000F41A0000}"/>
    <cellStyle name="표준 2 13 11 12" xfId="15138" xr:uid="{00000000-0005-0000-0000-0000F51A0000}"/>
    <cellStyle name="표준 2 13 11 13" xfId="16618" xr:uid="{00000000-0005-0000-0000-0000F61A0000}"/>
    <cellStyle name="표준 2 13 11 14" xfId="18098" xr:uid="{00000000-0005-0000-0000-0000F71A0000}"/>
    <cellStyle name="표준 2 13 11 15" xfId="19578" xr:uid="{00000000-0005-0000-0000-0000F81A0000}"/>
    <cellStyle name="표준 2 13 11 16" xfId="21058" xr:uid="{00000000-0005-0000-0000-0000F91A0000}"/>
    <cellStyle name="표준 2 13 11 17" xfId="22538" xr:uid="{00000000-0005-0000-0000-0000FA1A0000}"/>
    <cellStyle name="표준 2 13 11 18" xfId="24018" xr:uid="{00000000-0005-0000-0000-0000FB1A0000}"/>
    <cellStyle name="표준 2 13 11 19" xfId="25498" xr:uid="{00000000-0005-0000-0000-0000FC1A0000}"/>
    <cellStyle name="표준 2 13 11 2" xfId="493" xr:uid="{00000000-0005-0000-0000-0000FD1A0000}"/>
    <cellStyle name="표준 2 13 11 2 10" xfId="14395" xr:uid="{00000000-0005-0000-0000-0000FE1A0000}"/>
    <cellStyle name="표준 2 13 11 2 11" xfId="15875" xr:uid="{00000000-0005-0000-0000-0000FF1A0000}"/>
    <cellStyle name="표준 2 13 11 2 12" xfId="17355" xr:uid="{00000000-0005-0000-0000-0000001B0000}"/>
    <cellStyle name="표준 2 13 11 2 13" xfId="18835" xr:uid="{00000000-0005-0000-0000-0000011B0000}"/>
    <cellStyle name="표준 2 13 11 2 14" xfId="20315" xr:uid="{00000000-0005-0000-0000-0000021B0000}"/>
    <cellStyle name="표준 2 13 11 2 15" xfId="21795" xr:uid="{00000000-0005-0000-0000-0000031B0000}"/>
    <cellStyle name="표준 2 13 11 2 16" xfId="23275" xr:uid="{00000000-0005-0000-0000-0000041B0000}"/>
    <cellStyle name="표준 2 13 11 2 17" xfId="24755" xr:uid="{00000000-0005-0000-0000-0000051B0000}"/>
    <cellStyle name="표준 2 13 11 2 18" xfId="26235" xr:uid="{00000000-0005-0000-0000-0000061B0000}"/>
    <cellStyle name="표준 2 13 11 2 19" xfId="27715" xr:uid="{00000000-0005-0000-0000-0000071B0000}"/>
    <cellStyle name="표준 2 13 11 2 2" xfId="2554" xr:uid="{00000000-0005-0000-0000-0000081B0000}"/>
    <cellStyle name="표준 2 13 11 2 20" xfId="29195" xr:uid="{00000000-0005-0000-0000-0000091B0000}"/>
    <cellStyle name="표준 2 13 11 2 21" xfId="30675" xr:uid="{00000000-0005-0000-0000-00000A1B0000}"/>
    <cellStyle name="표준 2 13 11 2 22" xfId="32155" xr:uid="{00000000-0005-0000-0000-00000B1B0000}"/>
    <cellStyle name="표준 2 13 11 2 23" xfId="33635" xr:uid="{00000000-0005-0000-0000-00000C1B0000}"/>
    <cellStyle name="표준 2 13 11 2 24" xfId="35115" xr:uid="{00000000-0005-0000-0000-00000D1B0000}"/>
    <cellStyle name="표준 2 13 11 2 25" xfId="36595" xr:uid="{00000000-0005-0000-0000-00000E1B0000}"/>
    <cellStyle name="표준 2 13 11 2 26" xfId="38075" xr:uid="{00000000-0005-0000-0000-00000F1B0000}"/>
    <cellStyle name="표준 2 13 11 2 27" xfId="39555" xr:uid="{00000000-0005-0000-0000-0000101B0000}"/>
    <cellStyle name="표준 2 13 11 2 28" xfId="41035" xr:uid="{00000000-0005-0000-0000-0000111B0000}"/>
    <cellStyle name="표준 2 13 11 2 29" xfId="42515" xr:uid="{00000000-0005-0000-0000-0000121B0000}"/>
    <cellStyle name="표준 2 13 11 2 3" xfId="4035" xr:uid="{00000000-0005-0000-0000-0000131B0000}"/>
    <cellStyle name="표준 2 13 11 2 30" xfId="43995" xr:uid="{00000000-0005-0000-0000-0000141B0000}"/>
    <cellStyle name="표준 2 13 11 2 31" xfId="45475" xr:uid="{00000000-0005-0000-0000-0000151B0000}"/>
    <cellStyle name="표준 2 13 11 2 32" xfId="46956" xr:uid="{00000000-0005-0000-0000-0000161B0000}"/>
    <cellStyle name="표준 2 13 11 2 33" xfId="48436" xr:uid="{00000000-0005-0000-0000-0000171B0000}"/>
    <cellStyle name="표준 2 13 11 2 34" xfId="49916" xr:uid="{00000000-0005-0000-0000-0000181B0000}"/>
    <cellStyle name="표준 2 13 11 2 35" xfId="51396" xr:uid="{00000000-0005-0000-0000-0000191B0000}"/>
    <cellStyle name="표준 2 13 11 2 36" xfId="52876" xr:uid="{00000000-0005-0000-0000-00001A1B0000}"/>
    <cellStyle name="표준 2 13 11 2 37" xfId="54356" xr:uid="{00000000-0005-0000-0000-00001B1B0000}"/>
    <cellStyle name="표준 2 13 11 2 38" xfId="55836" xr:uid="{00000000-0005-0000-0000-00001C1B0000}"/>
    <cellStyle name="표준 2 13 11 2 39" xfId="57316" xr:uid="{00000000-0005-0000-0000-00001D1B0000}"/>
    <cellStyle name="표준 2 13 11 2 4" xfId="5515" xr:uid="{00000000-0005-0000-0000-00001E1B0000}"/>
    <cellStyle name="표준 2 13 11 2 40" xfId="58796" xr:uid="{00000000-0005-0000-0000-00001F1B0000}"/>
    <cellStyle name="표준 2 13 11 2 41" xfId="60276" xr:uid="{00000000-0005-0000-0000-0000201B0000}"/>
    <cellStyle name="표준 2 13 11 2 42" xfId="61756" xr:uid="{00000000-0005-0000-0000-0000211B0000}"/>
    <cellStyle name="표준 2 13 11 2 5" xfId="6995" xr:uid="{00000000-0005-0000-0000-0000221B0000}"/>
    <cellStyle name="표준 2 13 11 2 6" xfId="8475" xr:uid="{00000000-0005-0000-0000-0000231B0000}"/>
    <cellStyle name="표준 2 13 11 2 7" xfId="9955" xr:uid="{00000000-0005-0000-0000-0000241B0000}"/>
    <cellStyle name="표준 2 13 11 2 8" xfId="11435" xr:uid="{00000000-0005-0000-0000-0000251B0000}"/>
    <cellStyle name="표준 2 13 11 2 9" xfId="12915" xr:uid="{00000000-0005-0000-0000-0000261B0000}"/>
    <cellStyle name="표준 2 13 11 20" xfId="26978" xr:uid="{00000000-0005-0000-0000-0000271B0000}"/>
    <cellStyle name="표준 2 13 11 21" xfId="28458" xr:uid="{00000000-0005-0000-0000-0000281B0000}"/>
    <cellStyle name="표준 2 13 11 22" xfId="29938" xr:uid="{00000000-0005-0000-0000-0000291B0000}"/>
    <cellStyle name="표준 2 13 11 23" xfId="31418" xr:uid="{00000000-0005-0000-0000-00002A1B0000}"/>
    <cellStyle name="표준 2 13 11 24" xfId="32898" xr:uid="{00000000-0005-0000-0000-00002B1B0000}"/>
    <cellStyle name="표준 2 13 11 25" xfId="34378" xr:uid="{00000000-0005-0000-0000-00002C1B0000}"/>
    <cellStyle name="표준 2 13 11 26" xfId="35858" xr:uid="{00000000-0005-0000-0000-00002D1B0000}"/>
    <cellStyle name="표준 2 13 11 27" xfId="37338" xr:uid="{00000000-0005-0000-0000-00002E1B0000}"/>
    <cellStyle name="표준 2 13 11 28" xfId="38818" xr:uid="{00000000-0005-0000-0000-00002F1B0000}"/>
    <cellStyle name="표준 2 13 11 29" xfId="40298" xr:uid="{00000000-0005-0000-0000-0000301B0000}"/>
    <cellStyle name="표준 2 13 11 3" xfId="1817" xr:uid="{00000000-0005-0000-0000-0000311B0000}"/>
    <cellStyle name="표준 2 13 11 30" xfId="41778" xr:uid="{00000000-0005-0000-0000-0000321B0000}"/>
    <cellStyle name="표준 2 13 11 31" xfId="43258" xr:uid="{00000000-0005-0000-0000-0000331B0000}"/>
    <cellStyle name="표준 2 13 11 32" xfId="44738" xr:uid="{00000000-0005-0000-0000-0000341B0000}"/>
    <cellStyle name="표준 2 13 11 33" xfId="46219" xr:uid="{00000000-0005-0000-0000-0000351B0000}"/>
    <cellStyle name="표준 2 13 11 34" xfId="47699" xr:uid="{00000000-0005-0000-0000-0000361B0000}"/>
    <cellStyle name="표준 2 13 11 35" xfId="49179" xr:uid="{00000000-0005-0000-0000-0000371B0000}"/>
    <cellStyle name="표준 2 13 11 36" xfId="50659" xr:uid="{00000000-0005-0000-0000-0000381B0000}"/>
    <cellStyle name="표준 2 13 11 37" xfId="52139" xr:uid="{00000000-0005-0000-0000-0000391B0000}"/>
    <cellStyle name="표준 2 13 11 38" xfId="53619" xr:uid="{00000000-0005-0000-0000-00003A1B0000}"/>
    <cellStyle name="표준 2 13 11 39" xfId="55099" xr:uid="{00000000-0005-0000-0000-00003B1B0000}"/>
    <cellStyle name="표준 2 13 11 4" xfId="3298" xr:uid="{00000000-0005-0000-0000-00003C1B0000}"/>
    <cellStyle name="표준 2 13 11 40" xfId="56579" xr:uid="{00000000-0005-0000-0000-00003D1B0000}"/>
    <cellStyle name="표준 2 13 11 41" xfId="58059" xr:uid="{00000000-0005-0000-0000-00003E1B0000}"/>
    <cellStyle name="표준 2 13 11 42" xfId="59539" xr:uid="{00000000-0005-0000-0000-00003F1B0000}"/>
    <cellStyle name="표준 2 13 11 43" xfId="61019" xr:uid="{00000000-0005-0000-0000-0000401B0000}"/>
    <cellStyle name="표준 2 13 11 5" xfId="4778" xr:uid="{00000000-0005-0000-0000-0000411B0000}"/>
    <cellStyle name="표준 2 13 11 6" xfId="6258" xr:uid="{00000000-0005-0000-0000-0000421B0000}"/>
    <cellStyle name="표준 2 13 11 7" xfId="7738" xr:uid="{00000000-0005-0000-0000-0000431B0000}"/>
    <cellStyle name="표준 2 13 11 8" xfId="9218" xr:uid="{00000000-0005-0000-0000-0000441B0000}"/>
    <cellStyle name="표준 2 13 11 9" xfId="10698" xr:uid="{00000000-0005-0000-0000-0000451B0000}"/>
    <cellStyle name="표준 2 13 12" xfId="1250" xr:uid="{00000000-0005-0000-0000-0000461B0000}"/>
    <cellStyle name="표준 2 13 12 10" xfId="12200" xr:uid="{00000000-0005-0000-0000-0000471B0000}"/>
    <cellStyle name="표준 2 13 12 11" xfId="13680" xr:uid="{00000000-0005-0000-0000-0000481B0000}"/>
    <cellStyle name="표준 2 13 12 12" xfId="15160" xr:uid="{00000000-0005-0000-0000-0000491B0000}"/>
    <cellStyle name="표준 2 13 12 13" xfId="16640" xr:uid="{00000000-0005-0000-0000-00004A1B0000}"/>
    <cellStyle name="표준 2 13 12 14" xfId="18120" xr:uid="{00000000-0005-0000-0000-00004B1B0000}"/>
    <cellStyle name="표준 2 13 12 15" xfId="19600" xr:uid="{00000000-0005-0000-0000-00004C1B0000}"/>
    <cellStyle name="표준 2 13 12 16" xfId="21080" xr:uid="{00000000-0005-0000-0000-00004D1B0000}"/>
    <cellStyle name="표준 2 13 12 17" xfId="22560" xr:uid="{00000000-0005-0000-0000-00004E1B0000}"/>
    <cellStyle name="표준 2 13 12 18" xfId="24040" xr:uid="{00000000-0005-0000-0000-00004F1B0000}"/>
    <cellStyle name="표준 2 13 12 19" xfId="25520" xr:uid="{00000000-0005-0000-0000-0000501B0000}"/>
    <cellStyle name="표준 2 13 12 2" xfId="471" xr:uid="{00000000-0005-0000-0000-0000511B0000}"/>
    <cellStyle name="표준 2 13 12 2 10" xfId="14417" xr:uid="{00000000-0005-0000-0000-0000521B0000}"/>
    <cellStyle name="표준 2 13 12 2 11" xfId="15897" xr:uid="{00000000-0005-0000-0000-0000531B0000}"/>
    <cellStyle name="표준 2 13 12 2 12" xfId="17377" xr:uid="{00000000-0005-0000-0000-0000541B0000}"/>
    <cellStyle name="표준 2 13 12 2 13" xfId="18857" xr:uid="{00000000-0005-0000-0000-0000551B0000}"/>
    <cellStyle name="표준 2 13 12 2 14" xfId="20337" xr:uid="{00000000-0005-0000-0000-0000561B0000}"/>
    <cellStyle name="표준 2 13 12 2 15" xfId="21817" xr:uid="{00000000-0005-0000-0000-0000571B0000}"/>
    <cellStyle name="표준 2 13 12 2 16" xfId="23297" xr:uid="{00000000-0005-0000-0000-0000581B0000}"/>
    <cellStyle name="표준 2 13 12 2 17" xfId="24777" xr:uid="{00000000-0005-0000-0000-0000591B0000}"/>
    <cellStyle name="표준 2 13 12 2 18" xfId="26257" xr:uid="{00000000-0005-0000-0000-00005A1B0000}"/>
    <cellStyle name="표준 2 13 12 2 19" xfId="27737" xr:uid="{00000000-0005-0000-0000-00005B1B0000}"/>
    <cellStyle name="표준 2 13 12 2 2" xfId="2576" xr:uid="{00000000-0005-0000-0000-00005C1B0000}"/>
    <cellStyle name="표준 2 13 12 2 20" xfId="29217" xr:uid="{00000000-0005-0000-0000-00005D1B0000}"/>
    <cellStyle name="표준 2 13 12 2 21" xfId="30697" xr:uid="{00000000-0005-0000-0000-00005E1B0000}"/>
    <cellStyle name="표준 2 13 12 2 22" xfId="32177" xr:uid="{00000000-0005-0000-0000-00005F1B0000}"/>
    <cellStyle name="표준 2 13 12 2 23" xfId="33657" xr:uid="{00000000-0005-0000-0000-0000601B0000}"/>
    <cellStyle name="표준 2 13 12 2 24" xfId="35137" xr:uid="{00000000-0005-0000-0000-0000611B0000}"/>
    <cellStyle name="표준 2 13 12 2 25" xfId="36617" xr:uid="{00000000-0005-0000-0000-0000621B0000}"/>
    <cellStyle name="표준 2 13 12 2 26" xfId="38097" xr:uid="{00000000-0005-0000-0000-0000631B0000}"/>
    <cellStyle name="표준 2 13 12 2 27" xfId="39577" xr:uid="{00000000-0005-0000-0000-0000641B0000}"/>
    <cellStyle name="표준 2 13 12 2 28" xfId="41057" xr:uid="{00000000-0005-0000-0000-0000651B0000}"/>
    <cellStyle name="표준 2 13 12 2 29" xfId="42537" xr:uid="{00000000-0005-0000-0000-0000661B0000}"/>
    <cellStyle name="표준 2 13 12 2 3" xfId="4057" xr:uid="{00000000-0005-0000-0000-0000671B0000}"/>
    <cellStyle name="표준 2 13 12 2 30" xfId="44017" xr:uid="{00000000-0005-0000-0000-0000681B0000}"/>
    <cellStyle name="표준 2 13 12 2 31" xfId="45497" xr:uid="{00000000-0005-0000-0000-0000691B0000}"/>
    <cellStyle name="표준 2 13 12 2 32" xfId="46978" xr:uid="{00000000-0005-0000-0000-00006A1B0000}"/>
    <cellStyle name="표준 2 13 12 2 33" xfId="48458" xr:uid="{00000000-0005-0000-0000-00006B1B0000}"/>
    <cellStyle name="표준 2 13 12 2 34" xfId="49938" xr:uid="{00000000-0005-0000-0000-00006C1B0000}"/>
    <cellStyle name="표준 2 13 12 2 35" xfId="51418" xr:uid="{00000000-0005-0000-0000-00006D1B0000}"/>
    <cellStyle name="표준 2 13 12 2 36" xfId="52898" xr:uid="{00000000-0005-0000-0000-00006E1B0000}"/>
    <cellStyle name="표준 2 13 12 2 37" xfId="54378" xr:uid="{00000000-0005-0000-0000-00006F1B0000}"/>
    <cellStyle name="표준 2 13 12 2 38" xfId="55858" xr:uid="{00000000-0005-0000-0000-0000701B0000}"/>
    <cellStyle name="표준 2 13 12 2 39" xfId="57338" xr:uid="{00000000-0005-0000-0000-0000711B0000}"/>
    <cellStyle name="표준 2 13 12 2 4" xfId="5537" xr:uid="{00000000-0005-0000-0000-0000721B0000}"/>
    <cellStyle name="표준 2 13 12 2 40" xfId="58818" xr:uid="{00000000-0005-0000-0000-0000731B0000}"/>
    <cellStyle name="표준 2 13 12 2 41" xfId="60298" xr:uid="{00000000-0005-0000-0000-0000741B0000}"/>
    <cellStyle name="표준 2 13 12 2 42" xfId="61778" xr:uid="{00000000-0005-0000-0000-0000751B0000}"/>
    <cellStyle name="표준 2 13 12 2 5" xfId="7017" xr:uid="{00000000-0005-0000-0000-0000761B0000}"/>
    <cellStyle name="표준 2 13 12 2 6" xfId="8497" xr:uid="{00000000-0005-0000-0000-0000771B0000}"/>
    <cellStyle name="표준 2 13 12 2 7" xfId="9977" xr:uid="{00000000-0005-0000-0000-0000781B0000}"/>
    <cellStyle name="표준 2 13 12 2 8" xfId="11457" xr:uid="{00000000-0005-0000-0000-0000791B0000}"/>
    <cellStyle name="표준 2 13 12 2 9" xfId="12937" xr:uid="{00000000-0005-0000-0000-00007A1B0000}"/>
    <cellStyle name="표준 2 13 12 20" xfId="27000" xr:uid="{00000000-0005-0000-0000-00007B1B0000}"/>
    <cellStyle name="표준 2 13 12 21" xfId="28480" xr:uid="{00000000-0005-0000-0000-00007C1B0000}"/>
    <cellStyle name="표준 2 13 12 22" xfId="29960" xr:uid="{00000000-0005-0000-0000-00007D1B0000}"/>
    <cellStyle name="표준 2 13 12 23" xfId="31440" xr:uid="{00000000-0005-0000-0000-00007E1B0000}"/>
    <cellStyle name="표준 2 13 12 24" xfId="32920" xr:uid="{00000000-0005-0000-0000-00007F1B0000}"/>
    <cellStyle name="표준 2 13 12 25" xfId="34400" xr:uid="{00000000-0005-0000-0000-0000801B0000}"/>
    <cellStyle name="표준 2 13 12 26" xfId="35880" xr:uid="{00000000-0005-0000-0000-0000811B0000}"/>
    <cellStyle name="표준 2 13 12 27" xfId="37360" xr:uid="{00000000-0005-0000-0000-0000821B0000}"/>
    <cellStyle name="표준 2 13 12 28" xfId="38840" xr:uid="{00000000-0005-0000-0000-0000831B0000}"/>
    <cellStyle name="표준 2 13 12 29" xfId="40320" xr:uid="{00000000-0005-0000-0000-0000841B0000}"/>
    <cellStyle name="표준 2 13 12 3" xfId="1839" xr:uid="{00000000-0005-0000-0000-0000851B0000}"/>
    <cellStyle name="표준 2 13 12 30" xfId="41800" xr:uid="{00000000-0005-0000-0000-0000861B0000}"/>
    <cellStyle name="표준 2 13 12 31" xfId="43280" xr:uid="{00000000-0005-0000-0000-0000871B0000}"/>
    <cellStyle name="표준 2 13 12 32" xfId="44760" xr:uid="{00000000-0005-0000-0000-0000881B0000}"/>
    <cellStyle name="표준 2 13 12 33" xfId="46241" xr:uid="{00000000-0005-0000-0000-0000891B0000}"/>
    <cellStyle name="표준 2 13 12 34" xfId="47721" xr:uid="{00000000-0005-0000-0000-00008A1B0000}"/>
    <cellStyle name="표준 2 13 12 35" xfId="49201" xr:uid="{00000000-0005-0000-0000-00008B1B0000}"/>
    <cellStyle name="표준 2 13 12 36" xfId="50681" xr:uid="{00000000-0005-0000-0000-00008C1B0000}"/>
    <cellStyle name="표준 2 13 12 37" xfId="52161" xr:uid="{00000000-0005-0000-0000-00008D1B0000}"/>
    <cellStyle name="표준 2 13 12 38" xfId="53641" xr:uid="{00000000-0005-0000-0000-00008E1B0000}"/>
    <cellStyle name="표준 2 13 12 39" xfId="55121" xr:uid="{00000000-0005-0000-0000-00008F1B0000}"/>
    <cellStyle name="표준 2 13 12 4" xfId="3320" xr:uid="{00000000-0005-0000-0000-0000901B0000}"/>
    <cellStyle name="표준 2 13 12 40" xfId="56601" xr:uid="{00000000-0005-0000-0000-0000911B0000}"/>
    <cellStyle name="표준 2 13 12 41" xfId="58081" xr:uid="{00000000-0005-0000-0000-0000921B0000}"/>
    <cellStyle name="표준 2 13 12 42" xfId="59561" xr:uid="{00000000-0005-0000-0000-0000931B0000}"/>
    <cellStyle name="표준 2 13 12 43" xfId="61041" xr:uid="{00000000-0005-0000-0000-0000941B0000}"/>
    <cellStyle name="표준 2 13 12 5" xfId="4800" xr:uid="{00000000-0005-0000-0000-0000951B0000}"/>
    <cellStyle name="표준 2 13 12 6" xfId="6280" xr:uid="{00000000-0005-0000-0000-0000961B0000}"/>
    <cellStyle name="표준 2 13 12 7" xfId="7760" xr:uid="{00000000-0005-0000-0000-0000971B0000}"/>
    <cellStyle name="표준 2 13 12 8" xfId="9240" xr:uid="{00000000-0005-0000-0000-0000981B0000}"/>
    <cellStyle name="표준 2 13 12 9" xfId="10720" xr:uid="{00000000-0005-0000-0000-0000991B0000}"/>
    <cellStyle name="표준 2 13 13" xfId="1227" xr:uid="{00000000-0005-0000-0000-00009A1B0000}"/>
    <cellStyle name="표준 2 13 13 10" xfId="12223" xr:uid="{00000000-0005-0000-0000-00009B1B0000}"/>
    <cellStyle name="표준 2 13 13 11" xfId="13703" xr:uid="{00000000-0005-0000-0000-00009C1B0000}"/>
    <cellStyle name="표준 2 13 13 12" xfId="15183" xr:uid="{00000000-0005-0000-0000-00009D1B0000}"/>
    <cellStyle name="표준 2 13 13 13" xfId="16663" xr:uid="{00000000-0005-0000-0000-00009E1B0000}"/>
    <cellStyle name="표준 2 13 13 14" xfId="18143" xr:uid="{00000000-0005-0000-0000-00009F1B0000}"/>
    <cellStyle name="표준 2 13 13 15" xfId="19623" xr:uid="{00000000-0005-0000-0000-0000A01B0000}"/>
    <cellStyle name="표준 2 13 13 16" xfId="21103" xr:uid="{00000000-0005-0000-0000-0000A11B0000}"/>
    <cellStyle name="표준 2 13 13 17" xfId="22583" xr:uid="{00000000-0005-0000-0000-0000A21B0000}"/>
    <cellStyle name="표준 2 13 13 18" xfId="24063" xr:uid="{00000000-0005-0000-0000-0000A31B0000}"/>
    <cellStyle name="표준 2 13 13 19" xfId="25543" xr:uid="{00000000-0005-0000-0000-0000A41B0000}"/>
    <cellStyle name="표준 2 13 13 2" xfId="448" xr:uid="{00000000-0005-0000-0000-0000A51B0000}"/>
    <cellStyle name="표준 2 13 13 2 10" xfId="14440" xr:uid="{00000000-0005-0000-0000-0000A61B0000}"/>
    <cellStyle name="표준 2 13 13 2 11" xfId="15920" xr:uid="{00000000-0005-0000-0000-0000A71B0000}"/>
    <cellStyle name="표준 2 13 13 2 12" xfId="17400" xr:uid="{00000000-0005-0000-0000-0000A81B0000}"/>
    <cellStyle name="표준 2 13 13 2 13" xfId="18880" xr:uid="{00000000-0005-0000-0000-0000A91B0000}"/>
    <cellStyle name="표준 2 13 13 2 14" xfId="20360" xr:uid="{00000000-0005-0000-0000-0000AA1B0000}"/>
    <cellStyle name="표준 2 13 13 2 15" xfId="21840" xr:uid="{00000000-0005-0000-0000-0000AB1B0000}"/>
    <cellStyle name="표준 2 13 13 2 16" xfId="23320" xr:uid="{00000000-0005-0000-0000-0000AC1B0000}"/>
    <cellStyle name="표준 2 13 13 2 17" xfId="24800" xr:uid="{00000000-0005-0000-0000-0000AD1B0000}"/>
    <cellStyle name="표준 2 13 13 2 18" xfId="26280" xr:uid="{00000000-0005-0000-0000-0000AE1B0000}"/>
    <cellStyle name="표준 2 13 13 2 19" xfId="27760" xr:uid="{00000000-0005-0000-0000-0000AF1B0000}"/>
    <cellStyle name="표준 2 13 13 2 2" xfId="2599" xr:uid="{00000000-0005-0000-0000-0000B01B0000}"/>
    <cellStyle name="표준 2 13 13 2 20" xfId="29240" xr:uid="{00000000-0005-0000-0000-0000B11B0000}"/>
    <cellStyle name="표준 2 13 13 2 21" xfId="30720" xr:uid="{00000000-0005-0000-0000-0000B21B0000}"/>
    <cellStyle name="표준 2 13 13 2 22" xfId="32200" xr:uid="{00000000-0005-0000-0000-0000B31B0000}"/>
    <cellStyle name="표준 2 13 13 2 23" xfId="33680" xr:uid="{00000000-0005-0000-0000-0000B41B0000}"/>
    <cellStyle name="표준 2 13 13 2 24" xfId="35160" xr:uid="{00000000-0005-0000-0000-0000B51B0000}"/>
    <cellStyle name="표준 2 13 13 2 25" xfId="36640" xr:uid="{00000000-0005-0000-0000-0000B61B0000}"/>
    <cellStyle name="표준 2 13 13 2 26" xfId="38120" xr:uid="{00000000-0005-0000-0000-0000B71B0000}"/>
    <cellStyle name="표준 2 13 13 2 27" xfId="39600" xr:uid="{00000000-0005-0000-0000-0000B81B0000}"/>
    <cellStyle name="표준 2 13 13 2 28" xfId="41080" xr:uid="{00000000-0005-0000-0000-0000B91B0000}"/>
    <cellStyle name="표준 2 13 13 2 29" xfId="42560" xr:uid="{00000000-0005-0000-0000-0000BA1B0000}"/>
    <cellStyle name="표준 2 13 13 2 3" xfId="4080" xr:uid="{00000000-0005-0000-0000-0000BB1B0000}"/>
    <cellStyle name="표준 2 13 13 2 30" xfId="44040" xr:uid="{00000000-0005-0000-0000-0000BC1B0000}"/>
    <cellStyle name="표준 2 13 13 2 31" xfId="45520" xr:uid="{00000000-0005-0000-0000-0000BD1B0000}"/>
    <cellStyle name="표준 2 13 13 2 32" xfId="47001" xr:uid="{00000000-0005-0000-0000-0000BE1B0000}"/>
    <cellStyle name="표준 2 13 13 2 33" xfId="48481" xr:uid="{00000000-0005-0000-0000-0000BF1B0000}"/>
    <cellStyle name="표준 2 13 13 2 34" xfId="49961" xr:uid="{00000000-0005-0000-0000-0000C01B0000}"/>
    <cellStyle name="표준 2 13 13 2 35" xfId="51441" xr:uid="{00000000-0005-0000-0000-0000C11B0000}"/>
    <cellStyle name="표준 2 13 13 2 36" xfId="52921" xr:uid="{00000000-0005-0000-0000-0000C21B0000}"/>
    <cellStyle name="표준 2 13 13 2 37" xfId="54401" xr:uid="{00000000-0005-0000-0000-0000C31B0000}"/>
    <cellStyle name="표준 2 13 13 2 38" xfId="55881" xr:uid="{00000000-0005-0000-0000-0000C41B0000}"/>
    <cellStyle name="표준 2 13 13 2 39" xfId="57361" xr:uid="{00000000-0005-0000-0000-0000C51B0000}"/>
    <cellStyle name="표준 2 13 13 2 4" xfId="5560" xr:uid="{00000000-0005-0000-0000-0000C61B0000}"/>
    <cellStyle name="표준 2 13 13 2 40" xfId="58841" xr:uid="{00000000-0005-0000-0000-0000C71B0000}"/>
    <cellStyle name="표준 2 13 13 2 41" xfId="60321" xr:uid="{00000000-0005-0000-0000-0000C81B0000}"/>
    <cellStyle name="표준 2 13 13 2 42" xfId="61801" xr:uid="{00000000-0005-0000-0000-0000C91B0000}"/>
    <cellStyle name="표준 2 13 13 2 5" xfId="7040" xr:uid="{00000000-0005-0000-0000-0000CA1B0000}"/>
    <cellStyle name="표준 2 13 13 2 6" xfId="8520" xr:uid="{00000000-0005-0000-0000-0000CB1B0000}"/>
    <cellStyle name="표준 2 13 13 2 7" xfId="10000" xr:uid="{00000000-0005-0000-0000-0000CC1B0000}"/>
    <cellStyle name="표준 2 13 13 2 8" xfId="11480" xr:uid="{00000000-0005-0000-0000-0000CD1B0000}"/>
    <cellStyle name="표준 2 13 13 2 9" xfId="12960" xr:uid="{00000000-0005-0000-0000-0000CE1B0000}"/>
    <cellStyle name="표준 2 13 13 20" xfId="27023" xr:uid="{00000000-0005-0000-0000-0000CF1B0000}"/>
    <cellStyle name="표준 2 13 13 21" xfId="28503" xr:uid="{00000000-0005-0000-0000-0000D01B0000}"/>
    <cellStyle name="표준 2 13 13 22" xfId="29983" xr:uid="{00000000-0005-0000-0000-0000D11B0000}"/>
    <cellStyle name="표준 2 13 13 23" xfId="31463" xr:uid="{00000000-0005-0000-0000-0000D21B0000}"/>
    <cellStyle name="표준 2 13 13 24" xfId="32943" xr:uid="{00000000-0005-0000-0000-0000D31B0000}"/>
    <cellStyle name="표준 2 13 13 25" xfId="34423" xr:uid="{00000000-0005-0000-0000-0000D41B0000}"/>
    <cellStyle name="표준 2 13 13 26" xfId="35903" xr:uid="{00000000-0005-0000-0000-0000D51B0000}"/>
    <cellStyle name="표준 2 13 13 27" xfId="37383" xr:uid="{00000000-0005-0000-0000-0000D61B0000}"/>
    <cellStyle name="표준 2 13 13 28" xfId="38863" xr:uid="{00000000-0005-0000-0000-0000D71B0000}"/>
    <cellStyle name="표준 2 13 13 29" xfId="40343" xr:uid="{00000000-0005-0000-0000-0000D81B0000}"/>
    <cellStyle name="표준 2 13 13 3" xfId="1862" xr:uid="{00000000-0005-0000-0000-0000D91B0000}"/>
    <cellStyle name="표준 2 13 13 30" xfId="41823" xr:uid="{00000000-0005-0000-0000-0000DA1B0000}"/>
    <cellStyle name="표준 2 13 13 31" xfId="43303" xr:uid="{00000000-0005-0000-0000-0000DB1B0000}"/>
    <cellStyle name="표준 2 13 13 32" xfId="44783" xr:uid="{00000000-0005-0000-0000-0000DC1B0000}"/>
    <cellStyle name="표준 2 13 13 33" xfId="46264" xr:uid="{00000000-0005-0000-0000-0000DD1B0000}"/>
    <cellStyle name="표준 2 13 13 34" xfId="47744" xr:uid="{00000000-0005-0000-0000-0000DE1B0000}"/>
    <cellStyle name="표준 2 13 13 35" xfId="49224" xr:uid="{00000000-0005-0000-0000-0000DF1B0000}"/>
    <cellStyle name="표준 2 13 13 36" xfId="50704" xr:uid="{00000000-0005-0000-0000-0000E01B0000}"/>
    <cellStyle name="표준 2 13 13 37" xfId="52184" xr:uid="{00000000-0005-0000-0000-0000E11B0000}"/>
    <cellStyle name="표준 2 13 13 38" xfId="53664" xr:uid="{00000000-0005-0000-0000-0000E21B0000}"/>
    <cellStyle name="표준 2 13 13 39" xfId="55144" xr:uid="{00000000-0005-0000-0000-0000E31B0000}"/>
    <cellStyle name="표준 2 13 13 4" xfId="3343" xr:uid="{00000000-0005-0000-0000-0000E41B0000}"/>
    <cellStyle name="표준 2 13 13 40" xfId="56624" xr:uid="{00000000-0005-0000-0000-0000E51B0000}"/>
    <cellStyle name="표준 2 13 13 41" xfId="58104" xr:uid="{00000000-0005-0000-0000-0000E61B0000}"/>
    <cellStyle name="표준 2 13 13 42" xfId="59584" xr:uid="{00000000-0005-0000-0000-0000E71B0000}"/>
    <cellStyle name="표준 2 13 13 43" xfId="61064" xr:uid="{00000000-0005-0000-0000-0000E81B0000}"/>
    <cellStyle name="표준 2 13 13 5" xfId="4823" xr:uid="{00000000-0005-0000-0000-0000E91B0000}"/>
    <cellStyle name="표준 2 13 13 6" xfId="6303" xr:uid="{00000000-0005-0000-0000-0000EA1B0000}"/>
    <cellStyle name="표준 2 13 13 7" xfId="7783" xr:uid="{00000000-0005-0000-0000-0000EB1B0000}"/>
    <cellStyle name="표준 2 13 13 8" xfId="9263" xr:uid="{00000000-0005-0000-0000-0000EC1B0000}"/>
    <cellStyle name="표준 2 13 13 9" xfId="10743" xr:uid="{00000000-0005-0000-0000-0000ED1B0000}"/>
    <cellStyle name="표준 2 13 14" xfId="1204" xr:uid="{00000000-0005-0000-0000-0000EE1B0000}"/>
    <cellStyle name="표준 2 13 14 10" xfId="12246" xr:uid="{00000000-0005-0000-0000-0000EF1B0000}"/>
    <cellStyle name="표준 2 13 14 11" xfId="13726" xr:uid="{00000000-0005-0000-0000-0000F01B0000}"/>
    <cellStyle name="표준 2 13 14 12" xfId="15206" xr:uid="{00000000-0005-0000-0000-0000F11B0000}"/>
    <cellStyle name="표준 2 13 14 13" xfId="16686" xr:uid="{00000000-0005-0000-0000-0000F21B0000}"/>
    <cellStyle name="표준 2 13 14 14" xfId="18166" xr:uid="{00000000-0005-0000-0000-0000F31B0000}"/>
    <cellStyle name="표준 2 13 14 15" xfId="19646" xr:uid="{00000000-0005-0000-0000-0000F41B0000}"/>
    <cellStyle name="표준 2 13 14 16" xfId="21126" xr:uid="{00000000-0005-0000-0000-0000F51B0000}"/>
    <cellStyle name="표준 2 13 14 17" xfId="22606" xr:uid="{00000000-0005-0000-0000-0000F61B0000}"/>
    <cellStyle name="표준 2 13 14 18" xfId="24086" xr:uid="{00000000-0005-0000-0000-0000F71B0000}"/>
    <cellStyle name="표준 2 13 14 19" xfId="25566" xr:uid="{00000000-0005-0000-0000-0000F81B0000}"/>
    <cellStyle name="표준 2 13 14 2" xfId="425" xr:uid="{00000000-0005-0000-0000-0000F91B0000}"/>
    <cellStyle name="표준 2 13 14 2 10" xfId="14463" xr:uid="{00000000-0005-0000-0000-0000FA1B0000}"/>
    <cellStyle name="표준 2 13 14 2 11" xfId="15943" xr:uid="{00000000-0005-0000-0000-0000FB1B0000}"/>
    <cellStyle name="표준 2 13 14 2 12" xfId="17423" xr:uid="{00000000-0005-0000-0000-0000FC1B0000}"/>
    <cellStyle name="표준 2 13 14 2 13" xfId="18903" xr:uid="{00000000-0005-0000-0000-0000FD1B0000}"/>
    <cellStyle name="표준 2 13 14 2 14" xfId="20383" xr:uid="{00000000-0005-0000-0000-0000FE1B0000}"/>
    <cellStyle name="표준 2 13 14 2 15" xfId="21863" xr:uid="{00000000-0005-0000-0000-0000FF1B0000}"/>
    <cellStyle name="표준 2 13 14 2 16" xfId="23343" xr:uid="{00000000-0005-0000-0000-0000001C0000}"/>
    <cellStyle name="표준 2 13 14 2 17" xfId="24823" xr:uid="{00000000-0005-0000-0000-0000011C0000}"/>
    <cellStyle name="표준 2 13 14 2 18" xfId="26303" xr:uid="{00000000-0005-0000-0000-0000021C0000}"/>
    <cellStyle name="표준 2 13 14 2 19" xfId="27783" xr:uid="{00000000-0005-0000-0000-0000031C0000}"/>
    <cellStyle name="표준 2 13 14 2 2" xfId="2622" xr:uid="{00000000-0005-0000-0000-0000041C0000}"/>
    <cellStyle name="표준 2 13 14 2 20" xfId="29263" xr:uid="{00000000-0005-0000-0000-0000051C0000}"/>
    <cellStyle name="표준 2 13 14 2 21" xfId="30743" xr:uid="{00000000-0005-0000-0000-0000061C0000}"/>
    <cellStyle name="표준 2 13 14 2 22" xfId="32223" xr:uid="{00000000-0005-0000-0000-0000071C0000}"/>
    <cellStyle name="표준 2 13 14 2 23" xfId="33703" xr:uid="{00000000-0005-0000-0000-0000081C0000}"/>
    <cellStyle name="표준 2 13 14 2 24" xfId="35183" xr:uid="{00000000-0005-0000-0000-0000091C0000}"/>
    <cellStyle name="표준 2 13 14 2 25" xfId="36663" xr:uid="{00000000-0005-0000-0000-00000A1C0000}"/>
    <cellStyle name="표준 2 13 14 2 26" xfId="38143" xr:uid="{00000000-0005-0000-0000-00000B1C0000}"/>
    <cellStyle name="표준 2 13 14 2 27" xfId="39623" xr:uid="{00000000-0005-0000-0000-00000C1C0000}"/>
    <cellStyle name="표준 2 13 14 2 28" xfId="41103" xr:uid="{00000000-0005-0000-0000-00000D1C0000}"/>
    <cellStyle name="표준 2 13 14 2 29" xfId="42583" xr:uid="{00000000-0005-0000-0000-00000E1C0000}"/>
    <cellStyle name="표준 2 13 14 2 3" xfId="4103" xr:uid="{00000000-0005-0000-0000-00000F1C0000}"/>
    <cellStyle name="표준 2 13 14 2 30" xfId="44063" xr:uid="{00000000-0005-0000-0000-0000101C0000}"/>
    <cellStyle name="표준 2 13 14 2 31" xfId="45543" xr:uid="{00000000-0005-0000-0000-0000111C0000}"/>
    <cellStyle name="표준 2 13 14 2 32" xfId="47024" xr:uid="{00000000-0005-0000-0000-0000121C0000}"/>
    <cellStyle name="표준 2 13 14 2 33" xfId="48504" xr:uid="{00000000-0005-0000-0000-0000131C0000}"/>
    <cellStyle name="표준 2 13 14 2 34" xfId="49984" xr:uid="{00000000-0005-0000-0000-0000141C0000}"/>
    <cellStyle name="표준 2 13 14 2 35" xfId="51464" xr:uid="{00000000-0005-0000-0000-0000151C0000}"/>
    <cellStyle name="표준 2 13 14 2 36" xfId="52944" xr:uid="{00000000-0005-0000-0000-0000161C0000}"/>
    <cellStyle name="표준 2 13 14 2 37" xfId="54424" xr:uid="{00000000-0005-0000-0000-0000171C0000}"/>
    <cellStyle name="표준 2 13 14 2 38" xfId="55904" xr:uid="{00000000-0005-0000-0000-0000181C0000}"/>
    <cellStyle name="표준 2 13 14 2 39" xfId="57384" xr:uid="{00000000-0005-0000-0000-0000191C0000}"/>
    <cellStyle name="표준 2 13 14 2 4" xfId="5583" xr:uid="{00000000-0005-0000-0000-00001A1C0000}"/>
    <cellStyle name="표준 2 13 14 2 40" xfId="58864" xr:uid="{00000000-0005-0000-0000-00001B1C0000}"/>
    <cellStyle name="표준 2 13 14 2 41" xfId="60344" xr:uid="{00000000-0005-0000-0000-00001C1C0000}"/>
    <cellStyle name="표준 2 13 14 2 42" xfId="61824" xr:uid="{00000000-0005-0000-0000-00001D1C0000}"/>
    <cellStyle name="표준 2 13 14 2 5" xfId="7063" xr:uid="{00000000-0005-0000-0000-00001E1C0000}"/>
    <cellStyle name="표준 2 13 14 2 6" xfId="8543" xr:uid="{00000000-0005-0000-0000-00001F1C0000}"/>
    <cellStyle name="표준 2 13 14 2 7" xfId="10023" xr:uid="{00000000-0005-0000-0000-0000201C0000}"/>
    <cellStyle name="표준 2 13 14 2 8" xfId="11503" xr:uid="{00000000-0005-0000-0000-0000211C0000}"/>
    <cellStyle name="표준 2 13 14 2 9" xfId="12983" xr:uid="{00000000-0005-0000-0000-0000221C0000}"/>
    <cellStyle name="표준 2 13 14 20" xfId="27046" xr:uid="{00000000-0005-0000-0000-0000231C0000}"/>
    <cellStyle name="표준 2 13 14 21" xfId="28526" xr:uid="{00000000-0005-0000-0000-0000241C0000}"/>
    <cellStyle name="표준 2 13 14 22" xfId="30006" xr:uid="{00000000-0005-0000-0000-0000251C0000}"/>
    <cellStyle name="표준 2 13 14 23" xfId="31486" xr:uid="{00000000-0005-0000-0000-0000261C0000}"/>
    <cellStyle name="표준 2 13 14 24" xfId="32966" xr:uid="{00000000-0005-0000-0000-0000271C0000}"/>
    <cellStyle name="표준 2 13 14 25" xfId="34446" xr:uid="{00000000-0005-0000-0000-0000281C0000}"/>
    <cellStyle name="표준 2 13 14 26" xfId="35926" xr:uid="{00000000-0005-0000-0000-0000291C0000}"/>
    <cellStyle name="표준 2 13 14 27" xfId="37406" xr:uid="{00000000-0005-0000-0000-00002A1C0000}"/>
    <cellStyle name="표준 2 13 14 28" xfId="38886" xr:uid="{00000000-0005-0000-0000-00002B1C0000}"/>
    <cellStyle name="표준 2 13 14 29" xfId="40366" xr:uid="{00000000-0005-0000-0000-00002C1C0000}"/>
    <cellStyle name="표준 2 13 14 3" xfId="1885" xr:uid="{00000000-0005-0000-0000-00002D1C0000}"/>
    <cellStyle name="표준 2 13 14 30" xfId="41846" xr:uid="{00000000-0005-0000-0000-00002E1C0000}"/>
    <cellStyle name="표준 2 13 14 31" xfId="43326" xr:uid="{00000000-0005-0000-0000-00002F1C0000}"/>
    <cellStyle name="표준 2 13 14 32" xfId="44806" xr:uid="{00000000-0005-0000-0000-0000301C0000}"/>
    <cellStyle name="표준 2 13 14 33" xfId="46287" xr:uid="{00000000-0005-0000-0000-0000311C0000}"/>
    <cellStyle name="표준 2 13 14 34" xfId="47767" xr:uid="{00000000-0005-0000-0000-0000321C0000}"/>
    <cellStyle name="표준 2 13 14 35" xfId="49247" xr:uid="{00000000-0005-0000-0000-0000331C0000}"/>
    <cellStyle name="표준 2 13 14 36" xfId="50727" xr:uid="{00000000-0005-0000-0000-0000341C0000}"/>
    <cellStyle name="표준 2 13 14 37" xfId="52207" xr:uid="{00000000-0005-0000-0000-0000351C0000}"/>
    <cellStyle name="표준 2 13 14 38" xfId="53687" xr:uid="{00000000-0005-0000-0000-0000361C0000}"/>
    <cellStyle name="표준 2 13 14 39" xfId="55167" xr:uid="{00000000-0005-0000-0000-0000371C0000}"/>
    <cellStyle name="표준 2 13 14 4" xfId="3366" xr:uid="{00000000-0005-0000-0000-0000381C0000}"/>
    <cellStyle name="표준 2 13 14 40" xfId="56647" xr:uid="{00000000-0005-0000-0000-0000391C0000}"/>
    <cellStyle name="표준 2 13 14 41" xfId="58127" xr:uid="{00000000-0005-0000-0000-00003A1C0000}"/>
    <cellStyle name="표준 2 13 14 42" xfId="59607" xr:uid="{00000000-0005-0000-0000-00003B1C0000}"/>
    <cellStyle name="표준 2 13 14 43" xfId="61087" xr:uid="{00000000-0005-0000-0000-00003C1C0000}"/>
    <cellStyle name="표준 2 13 14 5" xfId="4846" xr:uid="{00000000-0005-0000-0000-00003D1C0000}"/>
    <cellStyle name="표준 2 13 14 6" xfId="6326" xr:uid="{00000000-0005-0000-0000-00003E1C0000}"/>
    <cellStyle name="표준 2 13 14 7" xfId="7806" xr:uid="{00000000-0005-0000-0000-00003F1C0000}"/>
    <cellStyle name="표준 2 13 14 8" xfId="9286" xr:uid="{00000000-0005-0000-0000-0000401C0000}"/>
    <cellStyle name="표준 2 13 14 9" xfId="10766" xr:uid="{00000000-0005-0000-0000-0000411C0000}"/>
    <cellStyle name="표준 2 13 15" xfId="1179" xr:uid="{00000000-0005-0000-0000-0000421C0000}"/>
    <cellStyle name="표준 2 13 15 10" xfId="12271" xr:uid="{00000000-0005-0000-0000-0000431C0000}"/>
    <cellStyle name="표준 2 13 15 11" xfId="13751" xr:uid="{00000000-0005-0000-0000-0000441C0000}"/>
    <cellStyle name="표준 2 13 15 12" xfId="15231" xr:uid="{00000000-0005-0000-0000-0000451C0000}"/>
    <cellStyle name="표준 2 13 15 13" xfId="16711" xr:uid="{00000000-0005-0000-0000-0000461C0000}"/>
    <cellStyle name="표준 2 13 15 14" xfId="18191" xr:uid="{00000000-0005-0000-0000-0000471C0000}"/>
    <cellStyle name="표준 2 13 15 15" xfId="19671" xr:uid="{00000000-0005-0000-0000-0000481C0000}"/>
    <cellStyle name="표준 2 13 15 16" xfId="21151" xr:uid="{00000000-0005-0000-0000-0000491C0000}"/>
    <cellStyle name="표준 2 13 15 17" xfId="22631" xr:uid="{00000000-0005-0000-0000-00004A1C0000}"/>
    <cellStyle name="표준 2 13 15 18" xfId="24111" xr:uid="{00000000-0005-0000-0000-00004B1C0000}"/>
    <cellStyle name="표준 2 13 15 19" xfId="25591" xr:uid="{00000000-0005-0000-0000-00004C1C0000}"/>
    <cellStyle name="표준 2 13 15 2" xfId="400" xr:uid="{00000000-0005-0000-0000-00004D1C0000}"/>
    <cellStyle name="표준 2 13 15 2 10" xfId="14488" xr:uid="{00000000-0005-0000-0000-00004E1C0000}"/>
    <cellStyle name="표준 2 13 15 2 11" xfId="15968" xr:uid="{00000000-0005-0000-0000-00004F1C0000}"/>
    <cellStyle name="표준 2 13 15 2 12" xfId="17448" xr:uid="{00000000-0005-0000-0000-0000501C0000}"/>
    <cellStyle name="표준 2 13 15 2 13" xfId="18928" xr:uid="{00000000-0005-0000-0000-0000511C0000}"/>
    <cellStyle name="표준 2 13 15 2 14" xfId="20408" xr:uid="{00000000-0005-0000-0000-0000521C0000}"/>
    <cellStyle name="표준 2 13 15 2 15" xfId="21888" xr:uid="{00000000-0005-0000-0000-0000531C0000}"/>
    <cellStyle name="표준 2 13 15 2 16" xfId="23368" xr:uid="{00000000-0005-0000-0000-0000541C0000}"/>
    <cellStyle name="표준 2 13 15 2 17" xfId="24848" xr:uid="{00000000-0005-0000-0000-0000551C0000}"/>
    <cellStyle name="표준 2 13 15 2 18" xfId="26328" xr:uid="{00000000-0005-0000-0000-0000561C0000}"/>
    <cellStyle name="표준 2 13 15 2 19" xfId="27808" xr:uid="{00000000-0005-0000-0000-0000571C0000}"/>
    <cellStyle name="표준 2 13 15 2 2" xfId="2647" xr:uid="{00000000-0005-0000-0000-0000581C0000}"/>
    <cellStyle name="표준 2 13 15 2 20" xfId="29288" xr:uid="{00000000-0005-0000-0000-0000591C0000}"/>
    <cellStyle name="표준 2 13 15 2 21" xfId="30768" xr:uid="{00000000-0005-0000-0000-00005A1C0000}"/>
    <cellStyle name="표준 2 13 15 2 22" xfId="32248" xr:uid="{00000000-0005-0000-0000-00005B1C0000}"/>
    <cellStyle name="표준 2 13 15 2 23" xfId="33728" xr:uid="{00000000-0005-0000-0000-00005C1C0000}"/>
    <cellStyle name="표준 2 13 15 2 24" xfId="35208" xr:uid="{00000000-0005-0000-0000-00005D1C0000}"/>
    <cellStyle name="표준 2 13 15 2 25" xfId="36688" xr:uid="{00000000-0005-0000-0000-00005E1C0000}"/>
    <cellStyle name="표준 2 13 15 2 26" xfId="38168" xr:uid="{00000000-0005-0000-0000-00005F1C0000}"/>
    <cellStyle name="표준 2 13 15 2 27" xfId="39648" xr:uid="{00000000-0005-0000-0000-0000601C0000}"/>
    <cellStyle name="표준 2 13 15 2 28" xfId="41128" xr:uid="{00000000-0005-0000-0000-0000611C0000}"/>
    <cellStyle name="표준 2 13 15 2 29" xfId="42608" xr:uid="{00000000-0005-0000-0000-0000621C0000}"/>
    <cellStyle name="표준 2 13 15 2 3" xfId="4128" xr:uid="{00000000-0005-0000-0000-0000631C0000}"/>
    <cellStyle name="표준 2 13 15 2 30" xfId="44088" xr:uid="{00000000-0005-0000-0000-0000641C0000}"/>
    <cellStyle name="표준 2 13 15 2 31" xfId="45568" xr:uid="{00000000-0005-0000-0000-0000651C0000}"/>
    <cellStyle name="표준 2 13 15 2 32" xfId="47049" xr:uid="{00000000-0005-0000-0000-0000661C0000}"/>
    <cellStyle name="표준 2 13 15 2 33" xfId="48529" xr:uid="{00000000-0005-0000-0000-0000671C0000}"/>
    <cellStyle name="표준 2 13 15 2 34" xfId="50009" xr:uid="{00000000-0005-0000-0000-0000681C0000}"/>
    <cellStyle name="표준 2 13 15 2 35" xfId="51489" xr:uid="{00000000-0005-0000-0000-0000691C0000}"/>
    <cellStyle name="표준 2 13 15 2 36" xfId="52969" xr:uid="{00000000-0005-0000-0000-00006A1C0000}"/>
    <cellStyle name="표준 2 13 15 2 37" xfId="54449" xr:uid="{00000000-0005-0000-0000-00006B1C0000}"/>
    <cellStyle name="표준 2 13 15 2 38" xfId="55929" xr:uid="{00000000-0005-0000-0000-00006C1C0000}"/>
    <cellStyle name="표준 2 13 15 2 39" xfId="57409" xr:uid="{00000000-0005-0000-0000-00006D1C0000}"/>
    <cellStyle name="표준 2 13 15 2 4" xfId="5608" xr:uid="{00000000-0005-0000-0000-00006E1C0000}"/>
    <cellStyle name="표준 2 13 15 2 40" xfId="58889" xr:uid="{00000000-0005-0000-0000-00006F1C0000}"/>
    <cellStyle name="표준 2 13 15 2 41" xfId="60369" xr:uid="{00000000-0005-0000-0000-0000701C0000}"/>
    <cellStyle name="표준 2 13 15 2 42" xfId="61849" xr:uid="{00000000-0005-0000-0000-0000711C0000}"/>
    <cellStyle name="표준 2 13 15 2 5" xfId="7088" xr:uid="{00000000-0005-0000-0000-0000721C0000}"/>
    <cellStyle name="표준 2 13 15 2 6" xfId="8568" xr:uid="{00000000-0005-0000-0000-0000731C0000}"/>
    <cellStyle name="표준 2 13 15 2 7" xfId="10048" xr:uid="{00000000-0005-0000-0000-0000741C0000}"/>
    <cellStyle name="표준 2 13 15 2 8" xfId="11528" xr:uid="{00000000-0005-0000-0000-0000751C0000}"/>
    <cellStyle name="표준 2 13 15 2 9" xfId="13008" xr:uid="{00000000-0005-0000-0000-0000761C0000}"/>
    <cellStyle name="표준 2 13 15 20" xfId="27071" xr:uid="{00000000-0005-0000-0000-0000771C0000}"/>
    <cellStyle name="표준 2 13 15 21" xfId="28551" xr:uid="{00000000-0005-0000-0000-0000781C0000}"/>
    <cellStyle name="표준 2 13 15 22" xfId="30031" xr:uid="{00000000-0005-0000-0000-0000791C0000}"/>
    <cellStyle name="표준 2 13 15 23" xfId="31511" xr:uid="{00000000-0005-0000-0000-00007A1C0000}"/>
    <cellStyle name="표준 2 13 15 24" xfId="32991" xr:uid="{00000000-0005-0000-0000-00007B1C0000}"/>
    <cellStyle name="표준 2 13 15 25" xfId="34471" xr:uid="{00000000-0005-0000-0000-00007C1C0000}"/>
    <cellStyle name="표준 2 13 15 26" xfId="35951" xr:uid="{00000000-0005-0000-0000-00007D1C0000}"/>
    <cellStyle name="표준 2 13 15 27" xfId="37431" xr:uid="{00000000-0005-0000-0000-00007E1C0000}"/>
    <cellStyle name="표준 2 13 15 28" xfId="38911" xr:uid="{00000000-0005-0000-0000-00007F1C0000}"/>
    <cellStyle name="표준 2 13 15 29" xfId="40391" xr:uid="{00000000-0005-0000-0000-0000801C0000}"/>
    <cellStyle name="표준 2 13 15 3" xfId="1910" xr:uid="{00000000-0005-0000-0000-0000811C0000}"/>
    <cellStyle name="표준 2 13 15 30" xfId="41871" xr:uid="{00000000-0005-0000-0000-0000821C0000}"/>
    <cellStyle name="표준 2 13 15 31" xfId="43351" xr:uid="{00000000-0005-0000-0000-0000831C0000}"/>
    <cellStyle name="표준 2 13 15 32" xfId="44831" xr:uid="{00000000-0005-0000-0000-0000841C0000}"/>
    <cellStyle name="표준 2 13 15 33" xfId="46312" xr:uid="{00000000-0005-0000-0000-0000851C0000}"/>
    <cellStyle name="표준 2 13 15 34" xfId="47792" xr:uid="{00000000-0005-0000-0000-0000861C0000}"/>
    <cellStyle name="표준 2 13 15 35" xfId="49272" xr:uid="{00000000-0005-0000-0000-0000871C0000}"/>
    <cellStyle name="표준 2 13 15 36" xfId="50752" xr:uid="{00000000-0005-0000-0000-0000881C0000}"/>
    <cellStyle name="표준 2 13 15 37" xfId="52232" xr:uid="{00000000-0005-0000-0000-0000891C0000}"/>
    <cellStyle name="표준 2 13 15 38" xfId="53712" xr:uid="{00000000-0005-0000-0000-00008A1C0000}"/>
    <cellStyle name="표준 2 13 15 39" xfId="55192" xr:uid="{00000000-0005-0000-0000-00008B1C0000}"/>
    <cellStyle name="표준 2 13 15 4" xfId="3391" xr:uid="{00000000-0005-0000-0000-00008C1C0000}"/>
    <cellStyle name="표준 2 13 15 40" xfId="56672" xr:uid="{00000000-0005-0000-0000-00008D1C0000}"/>
    <cellStyle name="표준 2 13 15 41" xfId="58152" xr:uid="{00000000-0005-0000-0000-00008E1C0000}"/>
    <cellStyle name="표준 2 13 15 42" xfId="59632" xr:uid="{00000000-0005-0000-0000-00008F1C0000}"/>
    <cellStyle name="표준 2 13 15 43" xfId="61112" xr:uid="{00000000-0005-0000-0000-0000901C0000}"/>
    <cellStyle name="표준 2 13 15 5" xfId="4871" xr:uid="{00000000-0005-0000-0000-0000911C0000}"/>
    <cellStyle name="표준 2 13 15 6" xfId="6351" xr:uid="{00000000-0005-0000-0000-0000921C0000}"/>
    <cellStyle name="표준 2 13 15 7" xfId="7831" xr:uid="{00000000-0005-0000-0000-0000931C0000}"/>
    <cellStyle name="표준 2 13 15 8" xfId="9311" xr:uid="{00000000-0005-0000-0000-0000941C0000}"/>
    <cellStyle name="표준 2 13 15 9" xfId="10791" xr:uid="{00000000-0005-0000-0000-0000951C0000}"/>
    <cellStyle name="표준 2 13 16" xfId="1153" xr:uid="{00000000-0005-0000-0000-0000961C0000}"/>
    <cellStyle name="표준 2 13 16 10" xfId="12297" xr:uid="{00000000-0005-0000-0000-0000971C0000}"/>
    <cellStyle name="표준 2 13 16 11" xfId="13777" xr:uid="{00000000-0005-0000-0000-0000981C0000}"/>
    <cellStyle name="표준 2 13 16 12" xfId="15257" xr:uid="{00000000-0005-0000-0000-0000991C0000}"/>
    <cellStyle name="표준 2 13 16 13" xfId="16737" xr:uid="{00000000-0005-0000-0000-00009A1C0000}"/>
    <cellStyle name="표준 2 13 16 14" xfId="18217" xr:uid="{00000000-0005-0000-0000-00009B1C0000}"/>
    <cellStyle name="표준 2 13 16 15" xfId="19697" xr:uid="{00000000-0005-0000-0000-00009C1C0000}"/>
    <cellStyle name="표준 2 13 16 16" xfId="21177" xr:uid="{00000000-0005-0000-0000-00009D1C0000}"/>
    <cellStyle name="표준 2 13 16 17" xfId="22657" xr:uid="{00000000-0005-0000-0000-00009E1C0000}"/>
    <cellStyle name="표준 2 13 16 18" xfId="24137" xr:uid="{00000000-0005-0000-0000-00009F1C0000}"/>
    <cellStyle name="표준 2 13 16 19" xfId="25617" xr:uid="{00000000-0005-0000-0000-0000A01C0000}"/>
    <cellStyle name="표준 2 13 16 2" xfId="374" xr:uid="{00000000-0005-0000-0000-0000A11C0000}"/>
    <cellStyle name="표준 2 13 16 2 10" xfId="14514" xr:uid="{00000000-0005-0000-0000-0000A21C0000}"/>
    <cellStyle name="표준 2 13 16 2 11" xfId="15994" xr:uid="{00000000-0005-0000-0000-0000A31C0000}"/>
    <cellStyle name="표준 2 13 16 2 12" xfId="17474" xr:uid="{00000000-0005-0000-0000-0000A41C0000}"/>
    <cellStyle name="표준 2 13 16 2 13" xfId="18954" xr:uid="{00000000-0005-0000-0000-0000A51C0000}"/>
    <cellStyle name="표준 2 13 16 2 14" xfId="20434" xr:uid="{00000000-0005-0000-0000-0000A61C0000}"/>
    <cellStyle name="표준 2 13 16 2 15" xfId="21914" xr:uid="{00000000-0005-0000-0000-0000A71C0000}"/>
    <cellStyle name="표준 2 13 16 2 16" xfId="23394" xr:uid="{00000000-0005-0000-0000-0000A81C0000}"/>
    <cellStyle name="표준 2 13 16 2 17" xfId="24874" xr:uid="{00000000-0005-0000-0000-0000A91C0000}"/>
    <cellStyle name="표준 2 13 16 2 18" xfId="26354" xr:uid="{00000000-0005-0000-0000-0000AA1C0000}"/>
    <cellStyle name="표준 2 13 16 2 19" xfId="27834" xr:uid="{00000000-0005-0000-0000-0000AB1C0000}"/>
    <cellStyle name="표준 2 13 16 2 2" xfId="2673" xr:uid="{00000000-0005-0000-0000-0000AC1C0000}"/>
    <cellStyle name="표준 2 13 16 2 20" xfId="29314" xr:uid="{00000000-0005-0000-0000-0000AD1C0000}"/>
    <cellStyle name="표준 2 13 16 2 21" xfId="30794" xr:uid="{00000000-0005-0000-0000-0000AE1C0000}"/>
    <cellStyle name="표준 2 13 16 2 22" xfId="32274" xr:uid="{00000000-0005-0000-0000-0000AF1C0000}"/>
    <cellStyle name="표준 2 13 16 2 23" xfId="33754" xr:uid="{00000000-0005-0000-0000-0000B01C0000}"/>
    <cellStyle name="표준 2 13 16 2 24" xfId="35234" xr:uid="{00000000-0005-0000-0000-0000B11C0000}"/>
    <cellStyle name="표준 2 13 16 2 25" xfId="36714" xr:uid="{00000000-0005-0000-0000-0000B21C0000}"/>
    <cellStyle name="표준 2 13 16 2 26" xfId="38194" xr:uid="{00000000-0005-0000-0000-0000B31C0000}"/>
    <cellStyle name="표준 2 13 16 2 27" xfId="39674" xr:uid="{00000000-0005-0000-0000-0000B41C0000}"/>
    <cellStyle name="표준 2 13 16 2 28" xfId="41154" xr:uid="{00000000-0005-0000-0000-0000B51C0000}"/>
    <cellStyle name="표준 2 13 16 2 29" xfId="42634" xr:uid="{00000000-0005-0000-0000-0000B61C0000}"/>
    <cellStyle name="표준 2 13 16 2 3" xfId="4154" xr:uid="{00000000-0005-0000-0000-0000B71C0000}"/>
    <cellStyle name="표준 2 13 16 2 30" xfId="44114" xr:uid="{00000000-0005-0000-0000-0000B81C0000}"/>
    <cellStyle name="표준 2 13 16 2 31" xfId="45594" xr:uid="{00000000-0005-0000-0000-0000B91C0000}"/>
    <cellStyle name="표준 2 13 16 2 32" xfId="47075" xr:uid="{00000000-0005-0000-0000-0000BA1C0000}"/>
    <cellStyle name="표준 2 13 16 2 33" xfId="48555" xr:uid="{00000000-0005-0000-0000-0000BB1C0000}"/>
    <cellStyle name="표준 2 13 16 2 34" xfId="50035" xr:uid="{00000000-0005-0000-0000-0000BC1C0000}"/>
    <cellStyle name="표준 2 13 16 2 35" xfId="51515" xr:uid="{00000000-0005-0000-0000-0000BD1C0000}"/>
    <cellStyle name="표준 2 13 16 2 36" xfId="52995" xr:uid="{00000000-0005-0000-0000-0000BE1C0000}"/>
    <cellStyle name="표준 2 13 16 2 37" xfId="54475" xr:uid="{00000000-0005-0000-0000-0000BF1C0000}"/>
    <cellStyle name="표준 2 13 16 2 38" xfId="55955" xr:uid="{00000000-0005-0000-0000-0000C01C0000}"/>
    <cellStyle name="표준 2 13 16 2 39" xfId="57435" xr:uid="{00000000-0005-0000-0000-0000C11C0000}"/>
    <cellStyle name="표준 2 13 16 2 4" xfId="5634" xr:uid="{00000000-0005-0000-0000-0000C21C0000}"/>
    <cellStyle name="표준 2 13 16 2 40" xfId="58915" xr:uid="{00000000-0005-0000-0000-0000C31C0000}"/>
    <cellStyle name="표준 2 13 16 2 41" xfId="60395" xr:uid="{00000000-0005-0000-0000-0000C41C0000}"/>
    <cellStyle name="표준 2 13 16 2 42" xfId="61875" xr:uid="{00000000-0005-0000-0000-0000C51C0000}"/>
    <cellStyle name="표준 2 13 16 2 5" xfId="7114" xr:uid="{00000000-0005-0000-0000-0000C61C0000}"/>
    <cellStyle name="표준 2 13 16 2 6" xfId="8594" xr:uid="{00000000-0005-0000-0000-0000C71C0000}"/>
    <cellStyle name="표준 2 13 16 2 7" xfId="10074" xr:uid="{00000000-0005-0000-0000-0000C81C0000}"/>
    <cellStyle name="표준 2 13 16 2 8" xfId="11554" xr:uid="{00000000-0005-0000-0000-0000C91C0000}"/>
    <cellStyle name="표준 2 13 16 2 9" xfId="13034" xr:uid="{00000000-0005-0000-0000-0000CA1C0000}"/>
    <cellStyle name="표준 2 13 16 20" xfId="27097" xr:uid="{00000000-0005-0000-0000-0000CB1C0000}"/>
    <cellStyle name="표준 2 13 16 21" xfId="28577" xr:uid="{00000000-0005-0000-0000-0000CC1C0000}"/>
    <cellStyle name="표준 2 13 16 22" xfId="30057" xr:uid="{00000000-0005-0000-0000-0000CD1C0000}"/>
    <cellStyle name="표준 2 13 16 23" xfId="31537" xr:uid="{00000000-0005-0000-0000-0000CE1C0000}"/>
    <cellStyle name="표준 2 13 16 24" xfId="33017" xr:uid="{00000000-0005-0000-0000-0000CF1C0000}"/>
    <cellStyle name="표준 2 13 16 25" xfId="34497" xr:uid="{00000000-0005-0000-0000-0000D01C0000}"/>
    <cellStyle name="표준 2 13 16 26" xfId="35977" xr:uid="{00000000-0005-0000-0000-0000D11C0000}"/>
    <cellStyle name="표준 2 13 16 27" xfId="37457" xr:uid="{00000000-0005-0000-0000-0000D21C0000}"/>
    <cellStyle name="표준 2 13 16 28" xfId="38937" xr:uid="{00000000-0005-0000-0000-0000D31C0000}"/>
    <cellStyle name="표준 2 13 16 29" xfId="40417" xr:uid="{00000000-0005-0000-0000-0000D41C0000}"/>
    <cellStyle name="표준 2 13 16 3" xfId="1936" xr:uid="{00000000-0005-0000-0000-0000D51C0000}"/>
    <cellStyle name="표준 2 13 16 30" xfId="41897" xr:uid="{00000000-0005-0000-0000-0000D61C0000}"/>
    <cellStyle name="표준 2 13 16 31" xfId="43377" xr:uid="{00000000-0005-0000-0000-0000D71C0000}"/>
    <cellStyle name="표준 2 13 16 32" xfId="44857" xr:uid="{00000000-0005-0000-0000-0000D81C0000}"/>
    <cellStyle name="표준 2 13 16 33" xfId="46338" xr:uid="{00000000-0005-0000-0000-0000D91C0000}"/>
    <cellStyle name="표준 2 13 16 34" xfId="47818" xr:uid="{00000000-0005-0000-0000-0000DA1C0000}"/>
    <cellStyle name="표준 2 13 16 35" xfId="49298" xr:uid="{00000000-0005-0000-0000-0000DB1C0000}"/>
    <cellStyle name="표준 2 13 16 36" xfId="50778" xr:uid="{00000000-0005-0000-0000-0000DC1C0000}"/>
    <cellStyle name="표준 2 13 16 37" xfId="52258" xr:uid="{00000000-0005-0000-0000-0000DD1C0000}"/>
    <cellStyle name="표준 2 13 16 38" xfId="53738" xr:uid="{00000000-0005-0000-0000-0000DE1C0000}"/>
    <cellStyle name="표준 2 13 16 39" xfId="55218" xr:uid="{00000000-0005-0000-0000-0000DF1C0000}"/>
    <cellStyle name="표준 2 13 16 4" xfId="3417" xr:uid="{00000000-0005-0000-0000-0000E01C0000}"/>
    <cellStyle name="표준 2 13 16 40" xfId="56698" xr:uid="{00000000-0005-0000-0000-0000E11C0000}"/>
    <cellStyle name="표준 2 13 16 41" xfId="58178" xr:uid="{00000000-0005-0000-0000-0000E21C0000}"/>
    <cellStyle name="표준 2 13 16 42" xfId="59658" xr:uid="{00000000-0005-0000-0000-0000E31C0000}"/>
    <cellStyle name="표준 2 13 16 43" xfId="61138" xr:uid="{00000000-0005-0000-0000-0000E41C0000}"/>
    <cellStyle name="표준 2 13 16 5" xfId="4897" xr:uid="{00000000-0005-0000-0000-0000E51C0000}"/>
    <cellStyle name="표준 2 13 16 6" xfId="6377" xr:uid="{00000000-0005-0000-0000-0000E61C0000}"/>
    <cellStyle name="표준 2 13 16 7" xfId="7857" xr:uid="{00000000-0005-0000-0000-0000E71C0000}"/>
    <cellStyle name="표준 2 13 16 8" xfId="9337" xr:uid="{00000000-0005-0000-0000-0000E81C0000}"/>
    <cellStyle name="표준 2 13 16 9" xfId="10817" xr:uid="{00000000-0005-0000-0000-0000E91C0000}"/>
    <cellStyle name="표준 2 13 17" xfId="1126" xr:uid="{00000000-0005-0000-0000-0000EA1C0000}"/>
    <cellStyle name="표준 2 13 17 10" xfId="12324" xr:uid="{00000000-0005-0000-0000-0000EB1C0000}"/>
    <cellStyle name="표준 2 13 17 11" xfId="13804" xr:uid="{00000000-0005-0000-0000-0000EC1C0000}"/>
    <cellStyle name="표준 2 13 17 12" xfId="15284" xr:uid="{00000000-0005-0000-0000-0000ED1C0000}"/>
    <cellStyle name="표준 2 13 17 13" xfId="16764" xr:uid="{00000000-0005-0000-0000-0000EE1C0000}"/>
    <cellStyle name="표준 2 13 17 14" xfId="18244" xr:uid="{00000000-0005-0000-0000-0000EF1C0000}"/>
    <cellStyle name="표준 2 13 17 15" xfId="19724" xr:uid="{00000000-0005-0000-0000-0000F01C0000}"/>
    <cellStyle name="표준 2 13 17 16" xfId="21204" xr:uid="{00000000-0005-0000-0000-0000F11C0000}"/>
    <cellStyle name="표준 2 13 17 17" xfId="22684" xr:uid="{00000000-0005-0000-0000-0000F21C0000}"/>
    <cellStyle name="표준 2 13 17 18" xfId="24164" xr:uid="{00000000-0005-0000-0000-0000F31C0000}"/>
    <cellStyle name="표준 2 13 17 19" xfId="25644" xr:uid="{00000000-0005-0000-0000-0000F41C0000}"/>
    <cellStyle name="표준 2 13 17 2" xfId="347" xr:uid="{00000000-0005-0000-0000-0000F51C0000}"/>
    <cellStyle name="표준 2 13 17 2 10" xfId="14541" xr:uid="{00000000-0005-0000-0000-0000F61C0000}"/>
    <cellStyle name="표준 2 13 17 2 11" xfId="16021" xr:uid="{00000000-0005-0000-0000-0000F71C0000}"/>
    <cellStyle name="표준 2 13 17 2 12" xfId="17501" xr:uid="{00000000-0005-0000-0000-0000F81C0000}"/>
    <cellStyle name="표준 2 13 17 2 13" xfId="18981" xr:uid="{00000000-0005-0000-0000-0000F91C0000}"/>
    <cellStyle name="표준 2 13 17 2 14" xfId="20461" xr:uid="{00000000-0005-0000-0000-0000FA1C0000}"/>
    <cellStyle name="표준 2 13 17 2 15" xfId="21941" xr:uid="{00000000-0005-0000-0000-0000FB1C0000}"/>
    <cellStyle name="표준 2 13 17 2 16" xfId="23421" xr:uid="{00000000-0005-0000-0000-0000FC1C0000}"/>
    <cellStyle name="표준 2 13 17 2 17" xfId="24901" xr:uid="{00000000-0005-0000-0000-0000FD1C0000}"/>
    <cellStyle name="표준 2 13 17 2 18" xfId="26381" xr:uid="{00000000-0005-0000-0000-0000FE1C0000}"/>
    <cellStyle name="표준 2 13 17 2 19" xfId="27861" xr:uid="{00000000-0005-0000-0000-0000FF1C0000}"/>
    <cellStyle name="표준 2 13 17 2 2" xfId="2700" xr:uid="{00000000-0005-0000-0000-0000001D0000}"/>
    <cellStyle name="표준 2 13 17 2 20" xfId="29341" xr:uid="{00000000-0005-0000-0000-0000011D0000}"/>
    <cellStyle name="표준 2 13 17 2 21" xfId="30821" xr:uid="{00000000-0005-0000-0000-0000021D0000}"/>
    <cellStyle name="표준 2 13 17 2 22" xfId="32301" xr:uid="{00000000-0005-0000-0000-0000031D0000}"/>
    <cellStyle name="표준 2 13 17 2 23" xfId="33781" xr:uid="{00000000-0005-0000-0000-0000041D0000}"/>
    <cellStyle name="표준 2 13 17 2 24" xfId="35261" xr:uid="{00000000-0005-0000-0000-0000051D0000}"/>
    <cellStyle name="표준 2 13 17 2 25" xfId="36741" xr:uid="{00000000-0005-0000-0000-0000061D0000}"/>
    <cellStyle name="표준 2 13 17 2 26" xfId="38221" xr:uid="{00000000-0005-0000-0000-0000071D0000}"/>
    <cellStyle name="표준 2 13 17 2 27" xfId="39701" xr:uid="{00000000-0005-0000-0000-0000081D0000}"/>
    <cellStyle name="표준 2 13 17 2 28" xfId="41181" xr:uid="{00000000-0005-0000-0000-0000091D0000}"/>
    <cellStyle name="표준 2 13 17 2 29" xfId="42661" xr:uid="{00000000-0005-0000-0000-00000A1D0000}"/>
    <cellStyle name="표준 2 13 17 2 3" xfId="4181" xr:uid="{00000000-0005-0000-0000-00000B1D0000}"/>
    <cellStyle name="표준 2 13 17 2 30" xfId="44141" xr:uid="{00000000-0005-0000-0000-00000C1D0000}"/>
    <cellStyle name="표준 2 13 17 2 31" xfId="45621" xr:uid="{00000000-0005-0000-0000-00000D1D0000}"/>
    <cellStyle name="표준 2 13 17 2 32" xfId="47102" xr:uid="{00000000-0005-0000-0000-00000E1D0000}"/>
    <cellStyle name="표준 2 13 17 2 33" xfId="48582" xr:uid="{00000000-0005-0000-0000-00000F1D0000}"/>
    <cellStyle name="표준 2 13 17 2 34" xfId="50062" xr:uid="{00000000-0005-0000-0000-0000101D0000}"/>
    <cellStyle name="표준 2 13 17 2 35" xfId="51542" xr:uid="{00000000-0005-0000-0000-0000111D0000}"/>
    <cellStyle name="표준 2 13 17 2 36" xfId="53022" xr:uid="{00000000-0005-0000-0000-0000121D0000}"/>
    <cellStyle name="표준 2 13 17 2 37" xfId="54502" xr:uid="{00000000-0005-0000-0000-0000131D0000}"/>
    <cellStyle name="표준 2 13 17 2 38" xfId="55982" xr:uid="{00000000-0005-0000-0000-0000141D0000}"/>
    <cellStyle name="표준 2 13 17 2 39" xfId="57462" xr:uid="{00000000-0005-0000-0000-0000151D0000}"/>
    <cellStyle name="표준 2 13 17 2 4" xfId="5661" xr:uid="{00000000-0005-0000-0000-0000161D0000}"/>
    <cellStyle name="표준 2 13 17 2 40" xfId="58942" xr:uid="{00000000-0005-0000-0000-0000171D0000}"/>
    <cellStyle name="표준 2 13 17 2 41" xfId="60422" xr:uid="{00000000-0005-0000-0000-0000181D0000}"/>
    <cellStyle name="표준 2 13 17 2 42" xfId="61902" xr:uid="{00000000-0005-0000-0000-0000191D0000}"/>
    <cellStyle name="표준 2 13 17 2 5" xfId="7141" xr:uid="{00000000-0005-0000-0000-00001A1D0000}"/>
    <cellStyle name="표준 2 13 17 2 6" xfId="8621" xr:uid="{00000000-0005-0000-0000-00001B1D0000}"/>
    <cellStyle name="표준 2 13 17 2 7" xfId="10101" xr:uid="{00000000-0005-0000-0000-00001C1D0000}"/>
    <cellStyle name="표준 2 13 17 2 8" xfId="11581" xr:uid="{00000000-0005-0000-0000-00001D1D0000}"/>
    <cellStyle name="표준 2 13 17 2 9" xfId="13061" xr:uid="{00000000-0005-0000-0000-00001E1D0000}"/>
    <cellStyle name="표준 2 13 17 20" xfId="27124" xr:uid="{00000000-0005-0000-0000-00001F1D0000}"/>
    <cellStyle name="표준 2 13 17 21" xfId="28604" xr:uid="{00000000-0005-0000-0000-0000201D0000}"/>
    <cellStyle name="표준 2 13 17 22" xfId="30084" xr:uid="{00000000-0005-0000-0000-0000211D0000}"/>
    <cellStyle name="표준 2 13 17 23" xfId="31564" xr:uid="{00000000-0005-0000-0000-0000221D0000}"/>
    <cellStyle name="표준 2 13 17 24" xfId="33044" xr:uid="{00000000-0005-0000-0000-0000231D0000}"/>
    <cellStyle name="표준 2 13 17 25" xfId="34524" xr:uid="{00000000-0005-0000-0000-0000241D0000}"/>
    <cellStyle name="표준 2 13 17 26" xfId="36004" xr:uid="{00000000-0005-0000-0000-0000251D0000}"/>
    <cellStyle name="표준 2 13 17 27" xfId="37484" xr:uid="{00000000-0005-0000-0000-0000261D0000}"/>
    <cellStyle name="표준 2 13 17 28" xfId="38964" xr:uid="{00000000-0005-0000-0000-0000271D0000}"/>
    <cellStyle name="표준 2 13 17 29" xfId="40444" xr:uid="{00000000-0005-0000-0000-0000281D0000}"/>
    <cellStyle name="표준 2 13 17 3" xfId="1963" xr:uid="{00000000-0005-0000-0000-0000291D0000}"/>
    <cellStyle name="표준 2 13 17 30" xfId="41924" xr:uid="{00000000-0005-0000-0000-00002A1D0000}"/>
    <cellStyle name="표준 2 13 17 31" xfId="43404" xr:uid="{00000000-0005-0000-0000-00002B1D0000}"/>
    <cellStyle name="표준 2 13 17 32" xfId="44884" xr:uid="{00000000-0005-0000-0000-00002C1D0000}"/>
    <cellStyle name="표준 2 13 17 33" xfId="46365" xr:uid="{00000000-0005-0000-0000-00002D1D0000}"/>
    <cellStyle name="표준 2 13 17 34" xfId="47845" xr:uid="{00000000-0005-0000-0000-00002E1D0000}"/>
    <cellStyle name="표준 2 13 17 35" xfId="49325" xr:uid="{00000000-0005-0000-0000-00002F1D0000}"/>
    <cellStyle name="표준 2 13 17 36" xfId="50805" xr:uid="{00000000-0005-0000-0000-0000301D0000}"/>
    <cellStyle name="표준 2 13 17 37" xfId="52285" xr:uid="{00000000-0005-0000-0000-0000311D0000}"/>
    <cellStyle name="표준 2 13 17 38" xfId="53765" xr:uid="{00000000-0005-0000-0000-0000321D0000}"/>
    <cellStyle name="표준 2 13 17 39" xfId="55245" xr:uid="{00000000-0005-0000-0000-0000331D0000}"/>
    <cellStyle name="표준 2 13 17 4" xfId="3444" xr:uid="{00000000-0005-0000-0000-0000341D0000}"/>
    <cellStyle name="표준 2 13 17 40" xfId="56725" xr:uid="{00000000-0005-0000-0000-0000351D0000}"/>
    <cellStyle name="표준 2 13 17 41" xfId="58205" xr:uid="{00000000-0005-0000-0000-0000361D0000}"/>
    <cellStyle name="표준 2 13 17 42" xfId="59685" xr:uid="{00000000-0005-0000-0000-0000371D0000}"/>
    <cellStyle name="표준 2 13 17 43" xfId="61165" xr:uid="{00000000-0005-0000-0000-0000381D0000}"/>
    <cellStyle name="표준 2 13 17 5" xfId="4924" xr:uid="{00000000-0005-0000-0000-0000391D0000}"/>
    <cellStyle name="표준 2 13 17 6" xfId="6404" xr:uid="{00000000-0005-0000-0000-00003A1D0000}"/>
    <cellStyle name="표준 2 13 17 7" xfId="7884" xr:uid="{00000000-0005-0000-0000-00003B1D0000}"/>
    <cellStyle name="표준 2 13 17 8" xfId="9364" xr:uid="{00000000-0005-0000-0000-00003C1D0000}"/>
    <cellStyle name="표준 2 13 17 9" xfId="10844" xr:uid="{00000000-0005-0000-0000-00003D1D0000}"/>
    <cellStyle name="표준 2 13 18" xfId="1097" xr:uid="{00000000-0005-0000-0000-00003E1D0000}"/>
    <cellStyle name="표준 2 13 18 10" xfId="12353" xr:uid="{00000000-0005-0000-0000-00003F1D0000}"/>
    <cellStyle name="표준 2 13 18 11" xfId="13833" xr:uid="{00000000-0005-0000-0000-0000401D0000}"/>
    <cellStyle name="표준 2 13 18 12" xfId="15313" xr:uid="{00000000-0005-0000-0000-0000411D0000}"/>
    <cellStyle name="표준 2 13 18 13" xfId="16793" xr:uid="{00000000-0005-0000-0000-0000421D0000}"/>
    <cellStyle name="표준 2 13 18 14" xfId="18273" xr:uid="{00000000-0005-0000-0000-0000431D0000}"/>
    <cellStyle name="표준 2 13 18 15" xfId="19753" xr:uid="{00000000-0005-0000-0000-0000441D0000}"/>
    <cellStyle name="표준 2 13 18 16" xfId="21233" xr:uid="{00000000-0005-0000-0000-0000451D0000}"/>
    <cellStyle name="표준 2 13 18 17" xfId="22713" xr:uid="{00000000-0005-0000-0000-0000461D0000}"/>
    <cellStyle name="표준 2 13 18 18" xfId="24193" xr:uid="{00000000-0005-0000-0000-0000471D0000}"/>
    <cellStyle name="표준 2 13 18 19" xfId="25673" xr:uid="{00000000-0005-0000-0000-0000481D0000}"/>
    <cellStyle name="표준 2 13 18 2" xfId="318" xr:uid="{00000000-0005-0000-0000-0000491D0000}"/>
    <cellStyle name="표준 2 13 18 2 10" xfId="14570" xr:uid="{00000000-0005-0000-0000-00004A1D0000}"/>
    <cellStyle name="표준 2 13 18 2 11" xfId="16050" xr:uid="{00000000-0005-0000-0000-00004B1D0000}"/>
    <cellStyle name="표준 2 13 18 2 12" xfId="17530" xr:uid="{00000000-0005-0000-0000-00004C1D0000}"/>
    <cellStyle name="표준 2 13 18 2 13" xfId="19010" xr:uid="{00000000-0005-0000-0000-00004D1D0000}"/>
    <cellStyle name="표준 2 13 18 2 14" xfId="20490" xr:uid="{00000000-0005-0000-0000-00004E1D0000}"/>
    <cellStyle name="표준 2 13 18 2 15" xfId="21970" xr:uid="{00000000-0005-0000-0000-00004F1D0000}"/>
    <cellStyle name="표준 2 13 18 2 16" xfId="23450" xr:uid="{00000000-0005-0000-0000-0000501D0000}"/>
    <cellStyle name="표준 2 13 18 2 17" xfId="24930" xr:uid="{00000000-0005-0000-0000-0000511D0000}"/>
    <cellStyle name="표준 2 13 18 2 18" xfId="26410" xr:uid="{00000000-0005-0000-0000-0000521D0000}"/>
    <cellStyle name="표준 2 13 18 2 19" xfId="27890" xr:uid="{00000000-0005-0000-0000-0000531D0000}"/>
    <cellStyle name="표준 2 13 18 2 2" xfId="2729" xr:uid="{00000000-0005-0000-0000-0000541D0000}"/>
    <cellStyle name="표준 2 13 18 2 20" xfId="29370" xr:uid="{00000000-0005-0000-0000-0000551D0000}"/>
    <cellStyle name="표준 2 13 18 2 21" xfId="30850" xr:uid="{00000000-0005-0000-0000-0000561D0000}"/>
    <cellStyle name="표준 2 13 18 2 22" xfId="32330" xr:uid="{00000000-0005-0000-0000-0000571D0000}"/>
    <cellStyle name="표준 2 13 18 2 23" xfId="33810" xr:uid="{00000000-0005-0000-0000-0000581D0000}"/>
    <cellStyle name="표준 2 13 18 2 24" xfId="35290" xr:uid="{00000000-0005-0000-0000-0000591D0000}"/>
    <cellStyle name="표준 2 13 18 2 25" xfId="36770" xr:uid="{00000000-0005-0000-0000-00005A1D0000}"/>
    <cellStyle name="표준 2 13 18 2 26" xfId="38250" xr:uid="{00000000-0005-0000-0000-00005B1D0000}"/>
    <cellStyle name="표준 2 13 18 2 27" xfId="39730" xr:uid="{00000000-0005-0000-0000-00005C1D0000}"/>
    <cellStyle name="표준 2 13 18 2 28" xfId="41210" xr:uid="{00000000-0005-0000-0000-00005D1D0000}"/>
    <cellStyle name="표준 2 13 18 2 29" xfId="42690" xr:uid="{00000000-0005-0000-0000-00005E1D0000}"/>
    <cellStyle name="표준 2 13 18 2 3" xfId="4210" xr:uid="{00000000-0005-0000-0000-00005F1D0000}"/>
    <cellStyle name="표준 2 13 18 2 30" xfId="44170" xr:uid="{00000000-0005-0000-0000-0000601D0000}"/>
    <cellStyle name="표준 2 13 18 2 31" xfId="45650" xr:uid="{00000000-0005-0000-0000-0000611D0000}"/>
    <cellStyle name="표준 2 13 18 2 32" xfId="47131" xr:uid="{00000000-0005-0000-0000-0000621D0000}"/>
    <cellStyle name="표준 2 13 18 2 33" xfId="48611" xr:uid="{00000000-0005-0000-0000-0000631D0000}"/>
    <cellStyle name="표준 2 13 18 2 34" xfId="50091" xr:uid="{00000000-0005-0000-0000-0000641D0000}"/>
    <cellStyle name="표준 2 13 18 2 35" xfId="51571" xr:uid="{00000000-0005-0000-0000-0000651D0000}"/>
    <cellStyle name="표준 2 13 18 2 36" xfId="53051" xr:uid="{00000000-0005-0000-0000-0000661D0000}"/>
    <cellStyle name="표준 2 13 18 2 37" xfId="54531" xr:uid="{00000000-0005-0000-0000-0000671D0000}"/>
    <cellStyle name="표준 2 13 18 2 38" xfId="56011" xr:uid="{00000000-0005-0000-0000-0000681D0000}"/>
    <cellStyle name="표준 2 13 18 2 39" xfId="57491" xr:uid="{00000000-0005-0000-0000-0000691D0000}"/>
    <cellStyle name="표준 2 13 18 2 4" xfId="5690" xr:uid="{00000000-0005-0000-0000-00006A1D0000}"/>
    <cellStyle name="표준 2 13 18 2 40" xfId="58971" xr:uid="{00000000-0005-0000-0000-00006B1D0000}"/>
    <cellStyle name="표준 2 13 18 2 41" xfId="60451" xr:uid="{00000000-0005-0000-0000-00006C1D0000}"/>
    <cellStyle name="표준 2 13 18 2 42" xfId="61931" xr:uid="{00000000-0005-0000-0000-00006D1D0000}"/>
    <cellStyle name="표준 2 13 18 2 5" xfId="7170" xr:uid="{00000000-0005-0000-0000-00006E1D0000}"/>
    <cellStyle name="표준 2 13 18 2 6" xfId="8650" xr:uid="{00000000-0005-0000-0000-00006F1D0000}"/>
    <cellStyle name="표준 2 13 18 2 7" xfId="10130" xr:uid="{00000000-0005-0000-0000-0000701D0000}"/>
    <cellStyle name="표준 2 13 18 2 8" xfId="11610" xr:uid="{00000000-0005-0000-0000-0000711D0000}"/>
    <cellStyle name="표준 2 13 18 2 9" xfId="13090" xr:uid="{00000000-0005-0000-0000-0000721D0000}"/>
    <cellStyle name="표준 2 13 18 20" xfId="27153" xr:uid="{00000000-0005-0000-0000-0000731D0000}"/>
    <cellStyle name="표준 2 13 18 21" xfId="28633" xr:uid="{00000000-0005-0000-0000-0000741D0000}"/>
    <cellStyle name="표준 2 13 18 22" xfId="30113" xr:uid="{00000000-0005-0000-0000-0000751D0000}"/>
    <cellStyle name="표준 2 13 18 23" xfId="31593" xr:uid="{00000000-0005-0000-0000-0000761D0000}"/>
    <cellStyle name="표준 2 13 18 24" xfId="33073" xr:uid="{00000000-0005-0000-0000-0000771D0000}"/>
    <cellStyle name="표준 2 13 18 25" xfId="34553" xr:uid="{00000000-0005-0000-0000-0000781D0000}"/>
    <cellStyle name="표준 2 13 18 26" xfId="36033" xr:uid="{00000000-0005-0000-0000-0000791D0000}"/>
    <cellStyle name="표준 2 13 18 27" xfId="37513" xr:uid="{00000000-0005-0000-0000-00007A1D0000}"/>
    <cellStyle name="표준 2 13 18 28" xfId="38993" xr:uid="{00000000-0005-0000-0000-00007B1D0000}"/>
    <cellStyle name="표준 2 13 18 29" xfId="40473" xr:uid="{00000000-0005-0000-0000-00007C1D0000}"/>
    <cellStyle name="표준 2 13 18 3" xfId="1992" xr:uid="{00000000-0005-0000-0000-00007D1D0000}"/>
    <cellStyle name="표준 2 13 18 30" xfId="41953" xr:uid="{00000000-0005-0000-0000-00007E1D0000}"/>
    <cellStyle name="표준 2 13 18 31" xfId="43433" xr:uid="{00000000-0005-0000-0000-00007F1D0000}"/>
    <cellStyle name="표준 2 13 18 32" xfId="44913" xr:uid="{00000000-0005-0000-0000-0000801D0000}"/>
    <cellStyle name="표준 2 13 18 33" xfId="46394" xr:uid="{00000000-0005-0000-0000-0000811D0000}"/>
    <cellStyle name="표준 2 13 18 34" xfId="47874" xr:uid="{00000000-0005-0000-0000-0000821D0000}"/>
    <cellStyle name="표준 2 13 18 35" xfId="49354" xr:uid="{00000000-0005-0000-0000-0000831D0000}"/>
    <cellStyle name="표준 2 13 18 36" xfId="50834" xr:uid="{00000000-0005-0000-0000-0000841D0000}"/>
    <cellStyle name="표준 2 13 18 37" xfId="52314" xr:uid="{00000000-0005-0000-0000-0000851D0000}"/>
    <cellStyle name="표준 2 13 18 38" xfId="53794" xr:uid="{00000000-0005-0000-0000-0000861D0000}"/>
    <cellStyle name="표준 2 13 18 39" xfId="55274" xr:uid="{00000000-0005-0000-0000-0000871D0000}"/>
    <cellStyle name="표준 2 13 18 4" xfId="3473" xr:uid="{00000000-0005-0000-0000-0000881D0000}"/>
    <cellStyle name="표준 2 13 18 40" xfId="56754" xr:uid="{00000000-0005-0000-0000-0000891D0000}"/>
    <cellStyle name="표준 2 13 18 41" xfId="58234" xr:uid="{00000000-0005-0000-0000-00008A1D0000}"/>
    <cellStyle name="표준 2 13 18 42" xfId="59714" xr:uid="{00000000-0005-0000-0000-00008B1D0000}"/>
    <cellStyle name="표준 2 13 18 43" xfId="61194" xr:uid="{00000000-0005-0000-0000-00008C1D0000}"/>
    <cellStyle name="표준 2 13 18 5" xfId="4953" xr:uid="{00000000-0005-0000-0000-00008D1D0000}"/>
    <cellStyle name="표준 2 13 18 6" xfId="6433" xr:uid="{00000000-0005-0000-0000-00008E1D0000}"/>
    <cellStyle name="표준 2 13 18 7" xfId="7913" xr:uid="{00000000-0005-0000-0000-00008F1D0000}"/>
    <cellStyle name="표준 2 13 18 8" xfId="9393" xr:uid="{00000000-0005-0000-0000-0000901D0000}"/>
    <cellStyle name="표준 2 13 18 9" xfId="10873" xr:uid="{00000000-0005-0000-0000-0000911D0000}"/>
    <cellStyle name="표준 2 13 19" xfId="1067" xr:uid="{00000000-0005-0000-0000-0000921D0000}"/>
    <cellStyle name="표준 2 13 19 10" xfId="12383" xr:uid="{00000000-0005-0000-0000-0000931D0000}"/>
    <cellStyle name="표준 2 13 19 11" xfId="13863" xr:uid="{00000000-0005-0000-0000-0000941D0000}"/>
    <cellStyle name="표준 2 13 19 12" xfId="15343" xr:uid="{00000000-0005-0000-0000-0000951D0000}"/>
    <cellStyle name="표준 2 13 19 13" xfId="16823" xr:uid="{00000000-0005-0000-0000-0000961D0000}"/>
    <cellStyle name="표준 2 13 19 14" xfId="18303" xr:uid="{00000000-0005-0000-0000-0000971D0000}"/>
    <cellStyle name="표준 2 13 19 15" xfId="19783" xr:uid="{00000000-0005-0000-0000-0000981D0000}"/>
    <cellStyle name="표준 2 13 19 16" xfId="21263" xr:uid="{00000000-0005-0000-0000-0000991D0000}"/>
    <cellStyle name="표준 2 13 19 17" xfId="22743" xr:uid="{00000000-0005-0000-0000-00009A1D0000}"/>
    <cellStyle name="표준 2 13 19 18" xfId="24223" xr:uid="{00000000-0005-0000-0000-00009B1D0000}"/>
    <cellStyle name="표준 2 13 19 19" xfId="25703" xr:uid="{00000000-0005-0000-0000-00009C1D0000}"/>
    <cellStyle name="표준 2 13 19 2" xfId="288" xr:uid="{00000000-0005-0000-0000-00009D1D0000}"/>
    <cellStyle name="표준 2 13 19 2 10" xfId="14600" xr:uid="{00000000-0005-0000-0000-00009E1D0000}"/>
    <cellStyle name="표준 2 13 19 2 11" xfId="16080" xr:uid="{00000000-0005-0000-0000-00009F1D0000}"/>
    <cellStyle name="표준 2 13 19 2 12" xfId="17560" xr:uid="{00000000-0005-0000-0000-0000A01D0000}"/>
    <cellStyle name="표준 2 13 19 2 13" xfId="19040" xr:uid="{00000000-0005-0000-0000-0000A11D0000}"/>
    <cellStyle name="표준 2 13 19 2 14" xfId="20520" xr:uid="{00000000-0005-0000-0000-0000A21D0000}"/>
    <cellStyle name="표준 2 13 19 2 15" xfId="22000" xr:uid="{00000000-0005-0000-0000-0000A31D0000}"/>
    <cellStyle name="표준 2 13 19 2 16" xfId="23480" xr:uid="{00000000-0005-0000-0000-0000A41D0000}"/>
    <cellStyle name="표준 2 13 19 2 17" xfId="24960" xr:uid="{00000000-0005-0000-0000-0000A51D0000}"/>
    <cellStyle name="표준 2 13 19 2 18" xfId="26440" xr:uid="{00000000-0005-0000-0000-0000A61D0000}"/>
    <cellStyle name="표준 2 13 19 2 19" xfId="27920" xr:uid="{00000000-0005-0000-0000-0000A71D0000}"/>
    <cellStyle name="표준 2 13 19 2 2" xfId="2759" xr:uid="{00000000-0005-0000-0000-0000A81D0000}"/>
    <cellStyle name="표준 2 13 19 2 20" xfId="29400" xr:uid="{00000000-0005-0000-0000-0000A91D0000}"/>
    <cellStyle name="표준 2 13 19 2 21" xfId="30880" xr:uid="{00000000-0005-0000-0000-0000AA1D0000}"/>
    <cellStyle name="표준 2 13 19 2 22" xfId="32360" xr:uid="{00000000-0005-0000-0000-0000AB1D0000}"/>
    <cellStyle name="표준 2 13 19 2 23" xfId="33840" xr:uid="{00000000-0005-0000-0000-0000AC1D0000}"/>
    <cellStyle name="표준 2 13 19 2 24" xfId="35320" xr:uid="{00000000-0005-0000-0000-0000AD1D0000}"/>
    <cellStyle name="표준 2 13 19 2 25" xfId="36800" xr:uid="{00000000-0005-0000-0000-0000AE1D0000}"/>
    <cellStyle name="표준 2 13 19 2 26" xfId="38280" xr:uid="{00000000-0005-0000-0000-0000AF1D0000}"/>
    <cellStyle name="표준 2 13 19 2 27" xfId="39760" xr:uid="{00000000-0005-0000-0000-0000B01D0000}"/>
    <cellStyle name="표준 2 13 19 2 28" xfId="41240" xr:uid="{00000000-0005-0000-0000-0000B11D0000}"/>
    <cellStyle name="표준 2 13 19 2 29" xfId="42720" xr:uid="{00000000-0005-0000-0000-0000B21D0000}"/>
    <cellStyle name="표준 2 13 19 2 3" xfId="4240" xr:uid="{00000000-0005-0000-0000-0000B31D0000}"/>
    <cellStyle name="표준 2 13 19 2 30" xfId="44200" xr:uid="{00000000-0005-0000-0000-0000B41D0000}"/>
    <cellStyle name="표준 2 13 19 2 31" xfId="45680" xr:uid="{00000000-0005-0000-0000-0000B51D0000}"/>
    <cellStyle name="표준 2 13 19 2 32" xfId="47161" xr:uid="{00000000-0005-0000-0000-0000B61D0000}"/>
    <cellStyle name="표준 2 13 19 2 33" xfId="48641" xr:uid="{00000000-0005-0000-0000-0000B71D0000}"/>
    <cellStyle name="표준 2 13 19 2 34" xfId="50121" xr:uid="{00000000-0005-0000-0000-0000B81D0000}"/>
    <cellStyle name="표준 2 13 19 2 35" xfId="51601" xr:uid="{00000000-0005-0000-0000-0000B91D0000}"/>
    <cellStyle name="표준 2 13 19 2 36" xfId="53081" xr:uid="{00000000-0005-0000-0000-0000BA1D0000}"/>
    <cellStyle name="표준 2 13 19 2 37" xfId="54561" xr:uid="{00000000-0005-0000-0000-0000BB1D0000}"/>
    <cellStyle name="표준 2 13 19 2 38" xfId="56041" xr:uid="{00000000-0005-0000-0000-0000BC1D0000}"/>
    <cellStyle name="표준 2 13 19 2 39" xfId="57521" xr:uid="{00000000-0005-0000-0000-0000BD1D0000}"/>
    <cellStyle name="표준 2 13 19 2 4" xfId="5720" xr:uid="{00000000-0005-0000-0000-0000BE1D0000}"/>
    <cellStyle name="표준 2 13 19 2 40" xfId="59001" xr:uid="{00000000-0005-0000-0000-0000BF1D0000}"/>
    <cellStyle name="표준 2 13 19 2 41" xfId="60481" xr:uid="{00000000-0005-0000-0000-0000C01D0000}"/>
    <cellStyle name="표준 2 13 19 2 42" xfId="61961" xr:uid="{00000000-0005-0000-0000-0000C11D0000}"/>
    <cellStyle name="표준 2 13 19 2 5" xfId="7200" xr:uid="{00000000-0005-0000-0000-0000C21D0000}"/>
    <cellStyle name="표준 2 13 19 2 6" xfId="8680" xr:uid="{00000000-0005-0000-0000-0000C31D0000}"/>
    <cellStyle name="표준 2 13 19 2 7" xfId="10160" xr:uid="{00000000-0005-0000-0000-0000C41D0000}"/>
    <cellStyle name="표준 2 13 19 2 8" xfId="11640" xr:uid="{00000000-0005-0000-0000-0000C51D0000}"/>
    <cellStyle name="표준 2 13 19 2 9" xfId="13120" xr:uid="{00000000-0005-0000-0000-0000C61D0000}"/>
    <cellStyle name="표준 2 13 19 20" xfId="27183" xr:uid="{00000000-0005-0000-0000-0000C71D0000}"/>
    <cellStyle name="표준 2 13 19 21" xfId="28663" xr:uid="{00000000-0005-0000-0000-0000C81D0000}"/>
    <cellStyle name="표준 2 13 19 22" xfId="30143" xr:uid="{00000000-0005-0000-0000-0000C91D0000}"/>
    <cellStyle name="표준 2 13 19 23" xfId="31623" xr:uid="{00000000-0005-0000-0000-0000CA1D0000}"/>
    <cellStyle name="표준 2 13 19 24" xfId="33103" xr:uid="{00000000-0005-0000-0000-0000CB1D0000}"/>
    <cellStyle name="표준 2 13 19 25" xfId="34583" xr:uid="{00000000-0005-0000-0000-0000CC1D0000}"/>
    <cellStyle name="표준 2 13 19 26" xfId="36063" xr:uid="{00000000-0005-0000-0000-0000CD1D0000}"/>
    <cellStyle name="표준 2 13 19 27" xfId="37543" xr:uid="{00000000-0005-0000-0000-0000CE1D0000}"/>
    <cellStyle name="표준 2 13 19 28" xfId="39023" xr:uid="{00000000-0005-0000-0000-0000CF1D0000}"/>
    <cellStyle name="표준 2 13 19 29" xfId="40503" xr:uid="{00000000-0005-0000-0000-0000D01D0000}"/>
    <cellStyle name="표준 2 13 19 3" xfId="2022" xr:uid="{00000000-0005-0000-0000-0000D11D0000}"/>
    <cellStyle name="표준 2 13 19 30" xfId="41983" xr:uid="{00000000-0005-0000-0000-0000D21D0000}"/>
    <cellStyle name="표준 2 13 19 31" xfId="43463" xr:uid="{00000000-0005-0000-0000-0000D31D0000}"/>
    <cellStyle name="표준 2 13 19 32" xfId="44943" xr:uid="{00000000-0005-0000-0000-0000D41D0000}"/>
    <cellStyle name="표준 2 13 19 33" xfId="46424" xr:uid="{00000000-0005-0000-0000-0000D51D0000}"/>
    <cellStyle name="표준 2 13 19 34" xfId="47904" xr:uid="{00000000-0005-0000-0000-0000D61D0000}"/>
    <cellStyle name="표준 2 13 19 35" xfId="49384" xr:uid="{00000000-0005-0000-0000-0000D71D0000}"/>
    <cellStyle name="표준 2 13 19 36" xfId="50864" xr:uid="{00000000-0005-0000-0000-0000D81D0000}"/>
    <cellStyle name="표준 2 13 19 37" xfId="52344" xr:uid="{00000000-0005-0000-0000-0000D91D0000}"/>
    <cellStyle name="표준 2 13 19 38" xfId="53824" xr:uid="{00000000-0005-0000-0000-0000DA1D0000}"/>
    <cellStyle name="표준 2 13 19 39" xfId="55304" xr:uid="{00000000-0005-0000-0000-0000DB1D0000}"/>
    <cellStyle name="표준 2 13 19 4" xfId="3503" xr:uid="{00000000-0005-0000-0000-0000DC1D0000}"/>
    <cellStyle name="표준 2 13 19 40" xfId="56784" xr:uid="{00000000-0005-0000-0000-0000DD1D0000}"/>
    <cellStyle name="표준 2 13 19 41" xfId="58264" xr:uid="{00000000-0005-0000-0000-0000DE1D0000}"/>
    <cellStyle name="표준 2 13 19 42" xfId="59744" xr:uid="{00000000-0005-0000-0000-0000DF1D0000}"/>
    <cellStyle name="표준 2 13 19 43" xfId="61224" xr:uid="{00000000-0005-0000-0000-0000E01D0000}"/>
    <cellStyle name="표준 2 13 19 5" xfId="4983" xr:uid="{00000000-0005-0000-0000-0000E11D0000}"/>
    <cellStyle name="표준 2 13 19 6" xfId="6463" xr:uid="{00000000-0005-0000-0000-0000E21D0000}"/>
    <cellStyle name="표준 2 13 19 7" xfId="7943" xr:uid="{00000000-0005-0000-0000-0000E31D0000}"/>
    <cellStyle name="표준 2 13 19 8" xfId="9423" xr:uid="{00000000-0005-0000-0000-0000E41D0000}"/>
    <cellStyle name="표준 2 13 19 9" xfId="10903" xr:uid="{00000000-0005-0000-0000-0000E51D0000}"/>
    <cellStyle name="표준 2 13 2" xfId="1424" xr:uid="{00000000-0005-0000-0000-0000E61D0000}"/>
    <cellStyle name="표준 2 13 2 10" xfId="12026" xr:uid="{00000000-0005-0000-0000-0000E71D0000}"/>
    <cellStyle name="표준 2 13 2 11" xfId="13506" xr:uid="{00000000-0005-0000-0000-0000E81D0000}"/>
    <cellStyle name="표준 2 13 2 12" xfId="14986" xr:uid="{00000000-0005-0000-0000-0000E91D0000}"/>
    <cellStyle name="표준 2 13 2 13" xfId="16466" xr:uid="{00000000-0005-0000-0000-0000EA1D0000}"/>
    <cellStyle name="표준 2 13 2 14" xfId="17946" xr:uid="{00000000-0005-0000-0000-0000EB1D0000}"/>
    <cellStyle name="표준 2 13 2 15" xfId="19426" xr:uid="{00000000-0005-0000-0000-0000EC1D0000}"/>
    <cellStyle name="표준 2 13 2 16" xfId="20906" xr:uid="{00000000-0005-0000-0000-0000ED1D0000}"/>
    <cellStyle name="표준 2 13 2 17" xfId="22386" xr:uid="{00000000-0005-0000-0000-0000EE1D0000}"/>
    <cellStyle name="표준 2 13 2 18" xfId="23866" xr:uid="{00000000-0005-0000-0000-0000EF1D0000}"/>
    <cellStyle name="표준 2 13 2 19" xfId="25346" xr:uid="{00000000-0005-0000-0000-0000F01D0000}"/>
    <cellStyle name="표준 2 13 2 2" xfId="645" xr:uid="{00000000-0005-0000-0000-0000F11D0000}"/>
    <cellStyle name="표준 2 13 2 2 10" xfId="14243" xr:uid="{00000000-0005-0000-0000-0000F21D0000}"/>
    <cellStyle name="표준 2 13 2 2 11" xfId="15723" xr:uid="{00000000-0005-0000-0000-0000F31D0000}"/>
    <cellStyle name="표준 2 13 2 2 12" xfId="17203" xr:uid="{00000000-0005-0000-0000-0000F41D0000}"/>
    <cellStyle name="표준 2 13 2 2 13" xfId="18683" xr:uid="{00000000-0005-0000-0000-0000F51D0000}"/>
    <cellStyle name="표준 2 13 2 2 14" xfId="20163" xr:uid="{00000000-0005-0000-0000-0000F61D0000}"/>
    <cellStyle name="표준 2 13 2 2 15" xfId="21643" xr:uid="{00000000-0005-0000-0000-0000F71D0000}"/>
    <cellStyle name="표준 2 13 2 2 16" xfId="23123" xr:uid="{00000000-0005-0000-0000-0000F81D0000}"/>
    <cellStyle name="표준 2 13 2 2 17" xfId="24603" xr:uid="{00000000-0005-0000-0000-0000F91D0000}"/>
    <cellStyle name="표준 2 13 2 2 18" xfId="26083" xr:uid="{00000000-0005-0000-0000-0000FA1D0000}"/>
    <cellStyle name="표준 2 13 2 2 19" xfId="27563" xr:uid="{00000000-0005-0000-0000-0000FB1D0000}"/>
    <cellStyle name="표준 2 13 2 2 2" xfId="2402" xr:uid="{00000000-0005-0000-0000-0000FC1D0000}"/>
    <cellStyle name="표준 2 13 2 2 20" xfId="29043" xr:uid="{00000000-0005-0000-0000-0000FD1D0000}"/>
    <cellStyle name="표준 2 13 2 2 21" xfId="30523" xr:uid="{00000000-0005-0000-0000-0000FE1D0000}"/>
    <cellStyle name="표준 2 13 2 2 22" xfId="32003" xr:uid="{00000000-0005-0000-0000-0000FF1D0000}"/>
    <cellStyle name="표준 2 13 2 2 23" xfId="33483" xr:uid="{00000000-0005-0000-0000-0000001E0000}"/>
    <cellStyle name="표준 2 13 2 2 24" xfId="34963" xr:uid="{00000000-0005-0000-0000-0000011E0000}"/>
    <cellStyle name="표준 2 13 2 2 25" xfId="36443" xr:uid="{00000000-0005-0000-0000-0000021E0000}"/>
    <cellStyle name="표준 2 13 2 2 26" xfId="37923" xr:uid="{00000000-0005-0000-0000-0000031E0000}"/>
    <cellStyle name="표준 2 13 2 2 27" xfId="39403" xr:uid="{00000000-0005-0000-0000-0000041E0000}"/>
    <cellStyle name="표준 2 13 2 2 28" xfId="40883" xr:uid="{00000000-0005-0000-0000-0000051E0000}"/>
    <cellStyle name="표준 2 13 2 2 29" xfId="42363" xr:uid="{00000000-0005-0000-0000-0000061E0000}"/>
    <cellStyle name="표준 2 13 2 2 3" xfId="3883" xr:uid="{00000000-0005-0000-0000-0000071E0000}"/>
    <cellStyle name="표준 2 13 2 2 30" xfId="43843" xr:uid="{00000000-0005-0000-0000-0000081E0000}"/>
    <cellStyle name="표준 2 13 2 2 31" xfId="45323" xr:uid="{00000000-0005-0000-0000-0000091E0000}"/>
    <cellStyle name="표준 2 13 2 2 32" xfId="46804" xr:uid="{00000000-0005-0000-0000-00000A1E0000}"/>
    <cellStyle name="표준 2 13 2 2 33" xfId="48284" xr:uid="{00000000-0005-0000-0000-00000B1E0000}"/>
    <cellStyle name="표준 2 13 2 2 34" xfId="49764" xr:uid="{00000000-0005-0000-0000-00000C1E0000}"/>
    <cellStyle name="표준 2 13 2 2 35" xfId="51244" xr:uid="{00000000-0005-0000-0000-00000D1E0000}"/>
    <cellStyle name="표준 2 13 2 2 36" xfId="52724" xr:uid="{00000000-0005-0000-0000-00000E1E0000}"/>
    <cellStyle name="표준 2 13 2 2 37" xfId="54204" xr:uid="{00000000-0005-0000-0000-00000F1E0000}"/>
    <cellStyle name="표준 2 13 2 2 38" xfId="55684" xr:uid="{00000000-0005-0000-0000-0000101E0000}"/>
    <cellStyle name="표준 2 13 2 2 39" xfId="57164" xr:uid="{00000000-0005-0000-0000-0000111E0000}"/>
    <cellStyle name="표준 2 13 2 2 4" xfId="5363" xr:uid="{00000000-0005-0000-0000-0000121E0000}"/>
    <cellStyle name="표준 2 13 2 2 40" xfId="58644" xr:uid="{00000000-0005-0000-0000-0000131E0000}"/>
    <cellStyle name="표준 2 13 2 2 41" xfId="60124" xr:uid="{00000000-0005-0000-0000-0000141E0000}"/>
    <cellStyle name="표준 2 13 2 2 42" xfId="61604" xr:uid="{00000000-0005-0000-0000-0000151E0000}"/>
    <cellStyle name="표준 2 13 2 2 5" xfId="6843" xr:uid="{00000000-0005-0000-0000-0000161E0000}"/>
    <cellStyle name="표준 2 13 2 2 6" xfId="8323" xr:uid="{00000000-0005-0000-0000-0000171E0000}"/>
    <cellStyle name="표준 2 13 2 2 7" xfId="9803" xr:uid="{00000000-0005-0000-0000-0000181E0000}"/>
    <cellStyle name="표준 2 13 2 2 8" xfId="11283" xr:uid="{00000000-0005-0000-0000-0000191E0000}"/>
    <cellStyle name="표준 2 13 2 2 9" xfId="12763" xr:uid="{00000000-0005-0000-0000-00001A1E0000}"/>
    <cellStyle name="표준 2 13 2 20" xfId="26826" xr:uid="{00000000-0005-0000-0000-00001B1E0000}"/>
    <cellStyle name="표준 2 13 2 21" xfId="28306" xr:uid="{00000000-0005-0000-0000-00001C1E0000}"/>
    <cellStyle name="표준 2 13 2 22" xfId="29786" xr:uid="{00000000-0005-0000-0000-00001D1E0000}"/>
    <cellStyle name="표준 2 13 2 23" xfId="31266" xr:uid="{00000000-0005-0000-0000-00001E1E0000}"/>
    <cellStyle name="표준 2 13 2 24" xfId="32746" xr:uid="{00000000-0005-0000-0000-00001F1E0000}"/>
    <cellStyle name="표준 2 13 2 25" xfId="34226" xr:uid="{00000000-0005-0000-0000-0000201E0000}"/>
    <cellStyle name="표준 2 13 2 26" xfId="35706" xr:uid="{00000000-0005-0000-0000-0000211E0000}"/>
    <cellStyle name="표준 2 13 2 27" xfId="37186" xr:uid="{00000000-0005-0000-0000-0000221E0000}"/>
    <cellStyle name="표준 2 13 2 28" xfId="38666" xr:uid="{00000000-0005-0000-0000-0000231E0000}"/>
    <cellStyle name="표준 2 13 2 29" xfId="40146" xr:uid="{00000000-0005-0000-0000-0000241E0000}"/>
    <cellStyle name="표준 2 13 2 3" xfId="1665" xr:uid="{00000000-0005-0000-0000-0000251E0000}"/>
    <cellStyle name="표준 2 13 2 30" xfId="41626" xr:uid="{00000000-0005-0000-0000-0000261E0000}"/>
    <cellStyle name="표준 2 13 2 31" xfId="43106" xr:uid="{00000000-0005-0000-0000-0000271E0000}"/>
    <cellStyle name="표준 2 13 2 32" xfId="44586" xr:uid="{00000000-0005-0000-0000-0000281E0000}"/>
    <cellStyle name="표준 2 13 2 33" xfId="46067" xr:uid="{00000000-0005-0000-0000-0000291E0000}"/>
    <cellStyle name="표준 2 13 2 34" xfId="47547" xr:uid="{00000000-0005-0000-0000-00002A1E0000}"/>
    <cellStyle name="표준 2 13 2 35" xfId="49027" xr:uid="{00000000-0005-0000-0000-00002B1E0000}"/>
    <cellStyle name="표준 2 13 2 36" xfId="50507" xr:uid="{00000000-0005-0000-0000-00002C1E0000}"/>
    <cellStyle name="표준 2 13 2 37" xfId="51987" xr:uid="{00000000-0005-0000-0000-00002D1E0000}"/>
    <cellStyle name="표준 2 13 2 38" xfId="53467" xr:uid="{00000000-0005-0000-0000-00002E1E0000}"/>
    <cellStyle name="표준 2 13 2 39" xfId="54947" xr:uid="{00000000-0005-0000-0000-00002F1E0000}"/>
    <cellStyle name="표준 2 13 2 4" xfId="3146" xr:uid="{00000000-0005-0000-0000-0000301E0000}"/>
    <cellStyle name="표준 2 13 2 40" xfId="56427" xr:uid="{00000000-0005-0000-0000-0000311E0000}"/>
    <cellStyle name="표준 2 13 2 41" xfId="57907" xr:uid="{00000000-0005-0000-0000-0000321E0000}"/>
    <cellStyle name="표준 2 13 2 42" xfId="59387" xr:uid="{00000000-0005-0000-0000-0000331E0000}"/>
    <cellStyle name="표준 2 13 2 43" xfId="60867" xr:uid="{00000000-0005-0000-0000-0000341E0000}"/>
    <cellStyle name="표준 2 13 2 5" xfId="4626" xr:uid="{00000000-0005-0000-0000-0000351E0000}"/>
    <cellStyle name="표준 2 13 2 6" xfId="6106" xr:uid="{00000000-0005-0000-0000-0000361E0000}"/>
    <cellStyle name="표준 2 13 2 7" xfId="7586" xr:uid="{00000000-0005-0000-0000-0000371E0000}"/>
    <cellStyle name="표준 2 13 2 8" xfId="9066" xr:uid="{00000000-0005-0000-0000-0000381E0000}"/>
    <cellStyle name="표준 2 13 2 9" xfId="10546" xr:uid="{00000000-0005-0000-0000-0000391E0000}"/>
    <cellStyle name="표준 2 13 20" xfId="1036" xr:uid="{00000000-0005-0000-0000-00003A1E0000}"/>
    <cellStyle name="표준 2 13 20 10" xfId="12414" xr:uid="{00000000-0005-0000-0000-00003B1E0000}"/>
    <cellStyle name="표준 2 13 20 11" xfId="13894" xr:uid="{00000000-0005-0000-0000-00003C1E0000}"/>
    <cellStyle name="표준 2 13 20 12" xfId="15374" xr:uid="{00000000-0005-0000-0000-00003D1E0000}"/>
    <cellStyle name="표준 2 13 20 13" xfId="16854" xr:uid="{00000000-0005-0000-0000-00003E1E0000}"/>
    <cellStyle name="표준 2 13 20 14" xfId="18334" xr:uid="{00000000-0005-0000-0000-00003F1E0000}"/>
    <cellStyle name="표준 2 13 20 15" xfId="19814" xr:uid="{00000000-0005-0000-0000-0000401E0000}"/>
    <cellStyle name="표준 2 13 20 16" xfId="21294" xr:uid="{00000000-0005-0000-0000-0000411E0000}"/>
    <cellStyle name="표준 2 13 20 17" xfId="22774" xr:uid="{00000000-0005-0000-0000-0000421E0000}"/>
    <cellStyle name="표준 2 13 20 18" xfId="24254" xr:uid="{00000000-0005-0000-0000-0000431E0000}"/>
    <cellStyle name="표준 2 13 20 19" xfId="25734" xr:uid="{00000000-0005-0000-0000-0000441E0000}"/>
    <cellStyle name="표준 2 13 20 2" xfId="257" xr:uid="{00000000-0005-0000-0000-0000451E0000}"/>
    <cellStyle name="표준 2 13 20 2 10" xfId="14631" xr:uid="{00000000-0005-0000-0000-0000461E0000}"/>
    <cellStyle name="표준 2 13 20 2 11" xfId="16111" xr:uid="{00000000-0005-0000-0000-0000471E0000}"/>
    <cellStyle name="표준 2 13 20 2 12" xfId="17591" xr:uid="{00000000-0005-0000-0000-0000481E0000}"/>
    <cellStyle name="표준 2 13 20 2 13" xfId="19071" xr:uid="{00000000-0005-0000-0000-0000491E0000}"/>
    <cellStyle name="표준 2 13 20 2 14" xfId="20551" xr:uid="{00000000-0005-0000-0000-00004A1E0000}"/>
    <cellStyle name="표준 2 13 20 2 15" xfId="22031" xr:uid="{00000000-0005-0000-0000-00004B1E0000}"/>
    <cellStyle name="표준 2 13 20 2 16" xfId="23511" xr:uid="{00000000-0005-0000-0000-00004C1E0000}"/>
    <cellStyle name="표준 2 13 20 2 17" xfId="24991" xr:uid="{00000000-0005-0000-0000-00004D1E0000}"/>
    <cellStyle name="표준 2 13 20 2 18" xfId="26471" xr:uid="{00000000-0005-0000-0000-00004E1E0000}"/>
    <cellStyle name="표준 2 13 20 2 19" xfId="27951" xr:uid="{00000000-0005-0000-0000-00004F1E0000}"/>
    <cellStyle name="표준 2 13 20 2 2" xfId="2790" xr:uid="{00000000-0005-0000-0000-0000501E0000}"/>
    <cellStyle name="표준 2 13 20 2 20" xfId="29431" xr:uid="{00000000-0005-0000-0000-0000511E0000}"/>
    <cellStyle name="표준 2 13 20 2 21" xfId="30911" xr:uid="{00000000-0005-0000-0000-0000521E0000}"/>
    <cellStyle name="표준 2 13 20 2 22" xfId="32391" xr:uid="{00000000-0005-0000-0000-0000531E0000}"/>
    <cellStyle name="표준 2 13 20 2 23" xfId="33871" xr:uid="{00000000-0005-0000-0000-0000541E0000}"/>
    <cellStyle name="표준 2 13 20 2 24" xfId="35351" xr:uid="{00000000-0005-0000-0000-0000551E0000}"/>
    <cellStyle name="표준 2 13 20 2 25" xfId="36831" xr:uid="{00000000-0005-0000-0000-0000561E0000}"/>
    <cellStyle name="표준 2 13 20 2 26" xfId="38311" xr:uid="{00000000-0005-0000-0000-0000571E0000}"/>
    <cellStyle name="표준 2 13 20 2 27" xfId="39791" xr:uid="{00000000-0005-0000-0000-0000581E0000}"/>
    <cellStyle name="표준 2 13 20 2 28" xfId="41271" xr:uid="{00000000-0005-0000-0000-0000591E0000}"/>
    <cellStyle name="표준 2 13 20 2 29" xfId="42751" xr:uid="{00000000-0005-0000-0000-00005A1E0000}"/>
    <cellStyle name="표준 2 13 20 2 3" xfId="4271" xr:uid="{00000000-0005-0000-0000-00005B1E0000}"/>
    <cellStyle name="표준 2 13 20 2 30" xfId="44231" xr:uid="{00000000-0005-0000-0000-00005C1E0000}"/>
    <cellStyle name="표준 2 13 20 2 31" xfId="45711" xr:uid="{00000000-0005-0000-0000-00005D1E0000}"/>
    <cellStyle name="표준 2 13 20 2 32" xfId="47192" xr:uid="{00000000-0005-0000-0000-00005E1E0000}"/>
    <cellStyle name="표준 2 13 20 2 33" xfId="48672" xr:uid="{00000000-0005-0000-0000-00005F1E0000}"/>
    <cellStyle name="표준 2 13 20 2 34" xfId="50152" xr:uid="{00000000-0005-0000-0000-0000601E0000}"/>
    <cellStyle name="표준 2 13 20 2 35" xfId="51632" xr:uid="{00000000-0005-0000-0000-0000611E0000}"/>
    <cellStyle name="표준 2 13 20 2 36" xfId="53112" xr:uid="{00000000-0005-0000-0000-0000621E0000}"/>
    <cellStyle name="표준 2 13 20 2 37" xfId="54592" xr:uid="{00000000-0005-0000-0000-0000631E0000}"/>
    <cellStyle name="표준 2 13 20 2 38" xfId="56072" xr:uid="{00000000-0005-0000-0000-0000641E0000}"/>
    <cellStyle name="표준 2 13 20 2 39" xfId="57552" xr:uid="{00000000-0005-0000-0000-0000651E0000}"/>
    <cellStyle name="표준 2 13 20 2 4" xfId="5751" xr:uid="{00000000-0005-0000-0000-0000661E0000}"/>
    <cellStyle name="표준 2 13 20 2 40" xfId="59032" xr:uid="{00000000-0005-0000-0000-0000671E0000}"/>
    <cellStyle name="표준 2 13 20 2 41" xfId="60512" xr:uid="{00000000-0005-0000-0000-0000681E0000}"/>
    <cellStyle name="표준 2 13 20 2 42" xfId="61992" xr:uid="{00000000-0005-0000-0000-0000691E0000}"/>
    <cellStyle name="표준 2 13 20 2 5" xfId="7231" xr:uid="{00000000-0005-0000-0000-00006A1E0000}"/>
    <cellStyle name="표준 2 13 20 2 6" xfId="8711" xr:uid="{00000000-0005-0000-0000-00006B1E0000}"/>
    <cellStyle name="표준 2 13 20 2 7" xfId="10191" xr:uid="{00000000-0005-0000-0000-00006C1E0000}"/>
    <cellStyle name="표준 2 13 20 2 8" xfId="11671" xr:uid="{00000000-0005-0000-0000-00006D1E0000}"/>
    <cellStyle name="표준 2 13 20 2 9" xfId="13151" xr:uid="{00000000-0005-0000-0000-00006E1E0000}"/>
    <cellStyle name="표준 2 13 20 20" xfId="27214" xr:uid="{00000000-0005-0000-0000-00006F1E0000}"/>
    <cellStyle name="표준 2 13 20 21" xfId="28694" xr:uid="{00000000-0005-0000-0000-0000701E0000}"/>
    <cellStyle name="표준 2 13 20 22" xfId="30174" xr:uid="{00000000-0005-0000-0000-0000711E0000}"/>
    <cellStyle name="표준 2 13 20 23" xfId="31654" xr:uid="{00000000-0005-0000-0000-0000721E0000}"/>
    <cellStyle name="표준 2 13 20 24" xfId="33134" xr:uid="{00000000-0005-0000-0000-0000731E0000}"/>
    <cellStyle name="표준 2 13 20 25" xfId="34614" xr:uid="{00000000-0005-0000-0000-0000741E0000}"/>
    <cellStyle name="표준 2 13 20 26" xfId="36094" xr:uid="{00000000-0005-0000-0000-0000751E0000}"/>
    <cellStyle name="표준 2 13 20 27" xfId="37574" xr:uid="{00000000-0005-0000-0000-0000761E0000}"/>
    <cellStyle name="표준 2 13 20 28" xfId="39054" xr:uid="{00000000-0005-0000-0000-0000771E0000}"/>
    <cellStyle name="표준 2 13 20 29" xfId="40534" xr:uid="{00000000-0005-0000-0000-0000781E0000}"/>
    <cellStyle name="표준 2 13 20 3" xfId="2053" xr:uid="{00000000-0005-0000-0000-0000791E0000}"/>
    <cellStyle name="표준 2 13 20 30" xfId="42014" xr:uid="{00000000-0005-0000-0000-00007A1E0000}"/>
    <cellStyle name="표준 2 13 20 31" xfId="43494" xr:uid="{00000000-0005-0000-0000-00007B1E0000}"/>
    <cellStyle name="표준 2 13 20 32" xfId="44974" xr:uid="{00000000-0005-0000-0000-00007C1E0000}"/>
    <cellStyle name="표준 2 13 20 33" xfId="46455" xr:uid="{00000000-0005-0000-0000-00007D1E0000}"/>
    <cellStyle name="표준 2 13 20 34" xfId="47935" xr:uid="{00000000-0005-0000-0000-00007E1E0000}"/>
    <cellStyle name="표준 2 13 20 35" xfId="49415" xr:uid="{00000000-0005-0000-0000-00007F1E0000}"/>
    <cellStyle name="표준 2 13 20 36" xfId="50895" xr:uid="{00000000-0005-0000-0000-0000801E0000}"/>
    <cellStyle name="표준 2 13 20 37" xfId="52375" xr:uid="{00000000-0005-0000-0000-0000811E0000}"/>
    <cellStyle name="표준 2 13 20 38" xfId="53855" xr:uid="{00000000-0005-0000-0000-0000821E0000}"/>
    <cellStyle name="표준 2 13 20 39" xfId="55335" xr:uid="{00000000-0005-0000-0000-0000831E0000}"/>
    <cellStyle name="표준 2 13 20 4" xfId="3534" xr:uid="{00000000-0005-0000-0000-0000841E0000}"/>
    <cellStyle name="표준 2 13 20 40" xfId="56815" xr:uid="{00000000-0005-0000-0000-0000851E0000}"/>
    <cellStyle name="표준 2 13 20 41" xfId="58295" xr:uid="{00000000-0005-0000-0000-0000861E0000}"/>
    <cellStyle name="표준 2 13 20 42" xfId="59775" xr:uid="{00000000-0005-0000-0000-0000871E0000}"/>
    <cellStyle name="표준 2 13 20 43" xfId="61255" xr:uid="{00000000-0005-0000-0000-0000881E0000}"/>
    <cellStyle name="표준 2 13 20 5" xfId="5014" xr:uid="{00000000-0005-0000-0000-0000891E0000}"/>
    <cellStyle name="표준 2 13 20 6" xfId="6494" xr:uid="{00000000-0005-0000-0000-00008A1E0000}"/>
    <cellStyle name="표준 2 13 20 7" xfId="7974" xr:uid="{00000000-0005-0000-0000-00008B1E0000}"/>
    <cellStyle name="표준 2 13 20 8" xfId="9454" xr:uid="{00000000-0005-0000-0000-00008C1E0000}"/>
    <cellStyle name="표준 2 13 20 9" xfId="10934" xr:uid="{00000000-0005-0000-0000-00008D1E0000}"/>
    <cellStyle name="표준 2 13 21" xfId="1004" xr:uid="{00000000-0005-0000-0000-00008E1E0000}"/>
    <cellStyle name="표준 2 13 21 10" xfId="12446" xr:uid="{00000000-0005-0000-0000-00008F1E0000}"/>
    <cellStyle name="표준 2 13 21 11" xfId="13926" xr:uid="{00000000-0005-0000-0000-0000901E0000}"/>
    <cellStyle name="표준 2 13 21 12" xfId="15406" xr:uid="{00000000-0005-0000-0000-0000911E0000}"/>
    <cellStyle name="표준 2 13 21 13" xfId="16886" xr:uid="{00000000-0005-0000-0000-0000921E0000}"/>
    <cellStyle name="표준 2 13 21 14" xfId="18366" xr:uid="{00000000-0005-0000-0000-0000931E0000}"/>
    <cellStyle name="표준 2 13 21 15" xfId="19846" xr:uid="{00000000-0005-0000-0000-0000941E0000}"/>
    <cellStyle name="표준 2 13 21 16" xfId="21326" xr:uid="{00000000-0005-0000-0000-0000951E0000}"/>
    <cellStyle name="표준 2 13 21 17" xfId="22806" xr:uid="{00000000-0005-0000-0000-0000961E0000}"/>
    <cellStyle name="표준 2 13 21 18" xfId="24286" xr:uid="{00000000-0005-0000-0000-0000971E0000}"/>
    <cellStyle name="표준 2 13 21 19" xfId="25766" xr:uid="{00000000-0005-0000-0000-0000981E0000}"/>
    <cellStyle name="표준 2 13 21 2" xfId="225" xr:uid="{00000000-0005-0000-0000-0000991E0000}"/>
    <cellStyle name="표준 2 13 21 2 10" xfId="14663" xr:uid="{00000000-0005-0000-0000-00009A1E0000}"/>
    <cellStyle name="표준 2 13 21 2 11" xfId="16143" xr:uid="{00000000-0005-0000-0000-00009B1E0000}"/>
    <cellStyle name="표준 2 13 21 2 12" xfId="17623" xr:uid="{00000000-0005-0000-0000-00009C1E0000}"/>
    <cellStyle name="표준 2 13 21 2 13" xfId="19103" xr:uid="{00000000-0005-0000-0000-00009D1E0000}"/>
    <cellStyle name="표준 2 13 21 2 14" xfId="20583" xr:uid="{00000000-0005-0000-0000-00009E1E0000}"/>
    <cellStyle name="표준 2 13 21 2 15" xfId="22063" xr:uid="{00000000-0005-0000-0000-00009F1E0000}"/>
    <cellStyle name="표준 2 13 21 2 16" xfId="23543" xr:uid="{00000000-0005-0000-0000-0000A01E0000}"/>
    <cellStyle name="표준 2 13 21 2 17" xfId="25023" xr:uid="{00000000-0005-0000-0000-0000A11E0000}"/>
    <cellStyle name="표준 2 13 21 2 18" xfId="26503" xr:uid="{00000000-0005-0000-0000-0000A21E0000}"/>
    <cellStyle name="표준 2 13 21 2 19" xfId="27983" xr:uid="{00000000-0005-0000-0000-0000A31E0000}"/>
    <cellStyle name="표준 2 13 21 2 2" xfId="2822" xr:uid="{00000000-0005-0000-0000-0000A41E0000}"/>
    <cellStyle name="표준 2 13 21 2 20" xfId="29463" xr:uid="{00000000-0005-0000-0000-0000A51E0000}"/>
    <cellStyle name="표준 2 13 21 2 21" xfId="30943" xr:uid="{00000000-0005-0000-0000-0000A61E0000}"/>
    <cellStyle name="표준 2 13 21 2 22" xfId="32423" xr:uid="{00000000-0005-0000-0000-0000A71E0000}"/>
    <cellStyle name="표준 2 13 21 2 23" xfId="33903" xr:uid="{00000000-0005-0000-0000-0000A81E0000}"/>
    <cellStyle name="표준 2 13 21 2 24" xfId="35383" xr:uid="{00000000-0005-0000-0000-0000A91E0000}"/>
    <cellStyle name="표준 2 13 21 2 25" xfId="36863" xr:uid="{00000000-0005-0000-0000-0000AA1E0000}"/>
    <cellStyle name="표준 2 13 21 2 26" xfId="38343" xr:uid="{00000000-0005-0000-0000-0000AB1E0000}"/>
    <cellStyle name="표준 2 13 21 2 27" xfId="39823" xr:uid="{00000000-0005-0000-0000-0000AC1E0000}"/>
    <cellStyle name="표준 2 13 21 2 28" xfId="41303" xr:uid="{00000000-0005-0000-0000-0000AD1E0000}"/>
    <cellStyle name="표준 2 13 21 2 29" xfId="42783" xr:uid="{00000000-0005-0000-0000-0000AE1E0000}"/>
    <cellStyle name="표준 2 13 21 2 3" xfId="4303" xr:uid="{00000000-0005-0000-0000-0000AF1E0000}"/>
    <cellStyle name="표준 2 13 21 2 30" xfId="44263" xr:uid="{00000000-0005-0000-0000-0000B01E0000}"/>
    <cellStyle name="표준 2 13 21 2 31" xfId="45743" xr:uid="{00000000-0005-0000-0000-0000B11E0000}"/>
    <cellStyle name="표준 2 13 21 2 32" xfId="47224" xr:uid="{00000000-0005-0000-0000-0000B21E0000}"/>
    <cellStyle name="표준 2 13 21 2 33" xfId="48704" xr:uid="{00000000-0005-0000-0000-0000B31E0000}"/>
    <cellStyle name="표준 2 13 21 2 34" xfId="50184" xr:uid="{00000000-0005-0000-0000-0000B41E0000}"/>
    <cellStyle name="표준 2 13 21 2 35" xfId="51664" xr:uid="{00000000-0005-0000-0000-0000B51E0000}"/>
    <cellStyle name="표준 2 13 21 2 36" xfId="53144" xr:uid="{00000000-0005-0000-0000-0000B61E0000}"/>
    <cellStyle name="표준 2 13 21 2 37" xfId="54624" xr:uid="{00000000-0005-0000-0000-0000B71E0000}"/>
    <cellStyle name="표준 2 13 21 2 38" xfId="56104" xr:uid="{00000000-0005-0000-0000-0000B81E0000}"/>
    <cellStyle name="표준 2 13 21 2 39" xfId="57584" xr:uid="{00000000-0005-0000-0000-0000B91E0000}"/>
    <cellStyle name="표준 2 13 21 2 4" xfId="5783" xr:uid="{00000000-0005-0000-0000-0000BA1E0000}"/>
    <cellStyle name="표준 2 13 21 2 40" xfId="59064" xr:uid="{00000000-0005-0000-0000-0000BB1E0000}"/>
    <cellStyle name="표준 2 13 21 2 41" xfId="60544" xr:uid="{00000000-0005-0000-0000-0000BC1E0000}"/>
    <cellStyle name="표준 2 13 21 2 42" xfId="62024" xr:uid="{00000000-0005-0000-0000-0000BD1E0000}"/>
    <cellStyle name="표준 2 13 21 2 5" xfId="7263" xr:uid="{00000000-0005-0000-0000-0000BE1E0000}"/>
    <cellStyle name="표준 2 13 21 2 6" xfId="8743" xr:uid="{00000000-0005-0000-0000-0000BF1E0000}"/>
    <cellStyle name="표준 2 13 21 2 7" xfId="10223" xr:uid="{00000000-0005-0000-0000-0000C01E0000}"/>
    <cellStyle name="표준 2 13 21 2 8" xfId="11703" xr:uid="{00000000-0005-0000-0000-0000C11E0000}"/>
    <cellStyle name="표준 2 13 21 2 9" xfId="13183" xr:uid="{00000000-0005-0000-0000-0000C21E0000}"/>
    <cellStyle name="표준 2 13 21 20" xfId="27246" xr:uid="{00000000-0005-0000-0000-0000C31E0000}"/>
    <cellStyle name="표준 2 13 21 21" xfId="28726" xr:uid="{00000000-0005-0000-0000-0000C41E0000}"/>
    <cellStyle name="표준 2 13 21 22" xfId="30206" xr:uid="{00000000-0005-0000-0000-0000C51E0000}"/>
    <cellStyle name="표준 2 13 21 23" xfId="31686" xr:uid="{00000000-0005-0000-0000-0000C61E0000}"/>
    <cellStyle name="표준 2 13 21 24" xfId="33166" xr:uid="{00000000-0005-0000-0000-0000C71E0000}"/>
    <cellStyle name="표준 2 13 21 25" xfId="34646" xr:uid="{00000000-0005-0000-0000-0000C81E0000}"/>
    <cellStyle name="표준 2 13 21 26" xfId="36126" xr:uid="{00000000-0005-0000-0000-0000C91E0000}"/>
    <cellStyle name="표준 2 13 21 27" xfId="37606" xr:uid="{00000000-0005-0000-0000-0000CA1E0000}"/>
    <cellStyle name="표준 2 13 21 28" xfId="39086" xr:uid="{00000000-0005-0000-0000-0000CB1E0000}"/>
    <cellStyle name="표준 2 13 21 29" xfId="40566" xr:uid="{00000000-0005-0000-0000-0000CC1E0000}"/>
    <cellStyle name="표준 2 13 21 3" xfId="2085" xr:uid="{00000000-0005-0000-0000-0000CD1E0000}"/>
    <cellStyle name="표준 2 13 21 30" xfId="42046" xr:uid="{00000000-0005-0000-0000-0000CE1E0000}"/>
    <cellStyle name="표준 2 13 21 31" xfId="43526" xr:uid="{00000000-0005-0000-0000-0000CF1E0000}"/>
    <cellStyle name="표준 2 13 21 32" xfId="45006" xr:uid="{00000000-0005-0000-0000-0000D01E0000}"/>
    <cellStyle name="표준 2 13 21 33" xfId="46487" xr:uid="{00000000-0005-0000-0000-0000D11E0000}"/>
    <cellStyle name="표준 2 13 21 34" xfId="47967" xr:uid="{00000000-0005-0000-0000-0000D21E0000}"/>
    <cellStyle name="표준 2 13 21 35" xfId="49447" xr:uid="{00000000-0005-0000-0000-0000D31E0000}"/>
    <cellStyle name="표준 2 13 21 36" xfId="50927" xr:uid="{00000000-0005-0000-0000-0000D41E0000}"/>
    <cellStyle name="표준 2 13 21 37" xfId="52407" xr:uid="{00000000-0005-0000-0000-0000D51E0000}"/>
    <cellStyle name="표준 2 13 21 38" xfId="53887" xr:uid="{00000000-0005-0000-0000-0000D61E0000}"/>
    <cellStyle name="표준 2 13 21 39" xfId="55367" xr:uid="{00000000-0005-0000-0000-0000D71E0000}"/>
    <cellStyle name="표준 2 13 21 4" xfId="3566" xr:uid="{00000000-0005-0000-0000-0000D81E0000}"/>
    <cellStyle name="표준 2 13 21 40" xfId="56847" xr:uid="{00000000-0005-0000-0000-0000D91E0000}"/>
    <cellStyle name="표준 2 13 21 41" xfId="58327" xr:uid="{00000000-0005-0000-0000-0000DA1E0000}"/>
    <cellStyle name="표준 2 13 21 42" xfId="59807" xr:uid="{00000000-0005-0000-0000-0000DB1E0000}"/>
    <cellStyle name="표준 2 13 21 43" xfId="61287" xr:uid="{00000000-0005-0000-0000-0000DC1E0000}"/>
    <cellStyle name="표준 2 13 21 5" xfId="5046" xr:uid="{00000000-0005-0000-0000-0000DD1E0000}"/>
    <cellStyle name="표준 2 13 21 6" xfId="6526" xr:uid="{00000000-0005-0000-0000-0000DE1E0000}"/>
    <cellStyle name="표준 2 13 21 7" xfId="8006" xr:uid="{00000000-0005-0000-0000-0000DF1E0000}"/>
    <cellStyle name="표준 2 13 21 8" xfId="9486" xr:uid="{00000000-0005-0000-0000-0000E01E0000}"/>
    <cellStyle name="표준 2 13 21 9" xfId="10966" xr:uid="{00000000-0005-0000-0000-0000E11E0000}"/>
    <cellStyle name="표준 2 13 22" xfId="971" xr:uid="{00000000-0005-0000-0000-0000E21E0000}"/>
    <cellStyle name="표준 2 13 22 10" xfId="12479" xr:uid="{00000000-0005-0000-0000-0000E31E0000}"/>
    <cellStyle name="표준 2 13 22 11" xfId="13959" xr:uid="{00000000-0005-0000-0000-0000E41E0000}"/>
    <cellStyle name="표준 2 13 22 12" xfId="15439" xr:uid="{00000000-0005-0000-0000-0000E51E0000}"/>
    <cellStyle name="표준 2 13 22 13" xfId="16919" xr:uid="{00000000-0005-0000-0000-0000E61E0000}"/>
    <cellStyle name="표준 2 13 22 14" xfId="18399" xr:uid="{00000000-0005-0000-0000-0000E71E0000}"/>
    <cellStyle name="표준 2 13 22 15" xfId="19879" xr:uid="{00000000-0005-0000-0000-0000E81E0000}"/>
    <cellStyle name="표준 2 13 22 16" xfId="21359" xr:uid="{00000000-0005-0000-0000-0000E91E0000}"/>
    <cellStyle name="표준 2 13 22 17" xfId="22839" xr:uid="{00000000-0005-0000-0000-0000EA1E0000}"/>
    <cellStyle name="표준 2 13 22 18" xfId="24319" xr:uid="{00000000-0005-0000-0000-0000EB1E0000}"/>
    <cellStyle name="표준 2 13 22 19" xfId="25799" xr:uid="{00000000-0005-0000-0000-0000EC1E0000}"/>
    <cellStyle name="표준 2 13 22 2" xfId="192" xr:uid="{00000000-0005-0000-0000-0000ED1E0000}"/>
    <cellStyle name="표준 2 13 22 2 10" xfId="14696" xr:uid="{00000000-0005-0000-0000-0000EE1E0000}"/>
    <cellStyle name="표준 2 13 22 2 11" xfId="16176" xr:uid="{00000000-0005-0000-0000-0000EF1E0000}"/>
    <cellStyle name="표준 2 13 22 2 12" xfId="17656" xr:uid="{00000000-0005-0000-0000-0000F01E0000}"/>
    <cellStyle name="표준 2 13 22 2 13" xfId="19136" xr:uid="{00000000-0005-0000-0000-0000F11E0000}"/>
    <cellStyle name="표준 2 13 22 2 14" xfId="20616" xr:uid="{00000000-0005-0000-0000-0000F21E0000}"/>
    <cellStyle name="표준 2 13 22 2 15" xfId="22096" xr:uid="{00000000-0005-0000-0000-0000F31E0000}"/>
    <cellStyle name="표준 2 13 22 2 16" xfId="23576" xr:uid="{00000000-0005-0000-0000-0000F41E0000}"/>
    <cellStyle name="표준 2 13 22 2 17" xfId="25056" xr:uid="{00000000-0005-0000-0000-0000F51E0000}"/>
    <cellStyle name="표준 2 13 22 2 18" xfId="26536" xr:uid="{00000000-0005-0000-0000-0000F61E0000}"/>
    <cellStyle name="표준 2 13 22 2 19" xfId="28016" xr:uid="{00000000-0005-0000-0000-0000F71E0000}"/>
    <cellStyle name="표준 2 13 22 2 2" xfId="2855" xr:uid="{00000000-0005-0000-0000-0000F81E0000}"/>
    <cellStyle name="표준 2 13 22 2 20" xfId="29496" xr:uid="{00000000-0005-0000-0000-0000F91E0000}"/>
    <cellStyle name="표준 2 13 22 2 21" xfId="30976" xr:uid="{00000000-0005-0000-0000-0000FA1E0000}"/>
    <cellStyle name="표준 2 13 22 2 22" xfId="32456" xr:uid="{00000000-0005-0000-0000-0000FB1E0000}"/>
    <cellStyle name="표준 2 13 22 2 23" xfId="33936" xr:uid="{00000000-0005-0000-0000-0000FC1E0000}"/>
    <cellStyle name="표준 2 13 22 2 24" xfId="35416" xr:uid="{00000000-0005-0000-0000-0000FD1E0000}"/>
    <cellStyle name="표준 2 13 22 2 25" xfId="36896" xr:uid="{00000000-0005-0000-0000-0000FE1E0000}"/>
    <cellStyle name="표준 2 13 22 2 26" xfId="38376" xr:uid="{00000000-0005-0000-0000-0000FF1E0000}"/>
    <cellStyle name="표준 2 13 22 2 27" xfId="39856" xr:uid="{00000000-0005-0000-0000-0000001F0000}"/>
    <cellStyle name="표준 2 13 22 2 28" xfId="41336" xr:uid="{00000000-0005-0000-0000-0000011F0000}"/>
    <cellStyle name="표준 2 13 22 2 29" xfId="42816" xr:uid="{00000000-0005-0000-0000-0000021F0000}"/>
    <cellStyle name="표준 2 13 22 2 3" xfId="4336" xr:uid="{00000000-0005-0000-0000-0000031F0000}"/>
    <cellStyle name="표준 2 13 22 2 30" xfId="44296" xr:uid="{00000000-0005-0000-0000-0000041F0000}"/>
    <cellStyle name="표준 2 13 22 2 31" xfId="45776" xr:uid="{00000000-0005-0000-0000-0000051F0000}"/>
    <cellStyle name="표준 2 13 22 2 32" xfId="47257" xr:uid="{00000000-0005-0000-0000-0000061F0000}"/>
    <cellStyle name="표준 2 13 22 2 33" xfId="48737" xr:uid="{00000000-0005-0000-0000-0000071F0000}"/>
    <cellStyle name="표준 2 13 22 2 34" xfId="50217" xr:uid="{00000000-0005-0000-0000-0000081F0000}"/>
    <cellStyle name="표준 2 13 22 2 35" xfId="51697" xr:uid="{00000000-0005-0000-0000-0000091F0000}"/>
    <cellStyle name="표준 2 13 22 2 36" xfId="53177" xr:uid="{00000000-0005-0000-0000-00000A1F0000}"/>
    <cellStyle name="표준 2 13 22 2 37" xfId="54657" xr:uid="{00000000-0005-0000-0000-00000B1F0000}"/>
    <cellStyle name="표준 2 13 22 2 38" xfId="56137" xr:uid="{00000000-0005-0000-0000-00000C1F0000}"/>
    <cellStyle name="표준 2 13 22 2 39" xfId="57617" xr:uid="{00000000-0005-0000-0000-00000D1F0000}"/>
    <cellStyle name="표준 2 13 22 2 4" xfId="5816" xr:uid="{00000000-0005-0000-0000-00000E1F0000}"/>
    <cellStyle name="표준 2 13 22 2 40" xfId="59097" xr:uid="{00000000-0005-0000-0000-00000F1F0000}"/>
    <cellStyle name="표준 2 13 22 2 41" xfId="60577" xr:uid="{00000000-0005-0000-0000-0000101F0000}"/>
    <cellStyle name="표준 2 13 22 2 42" xfId="62057" xr:uid="{00000000-0005-0000-0000-0000111F0000}"/>
    <cellStyle name="표준 2 13 22 2 5" xfId="7296" xr:uid="{00000000-0005-0000-0000-0000121F0000}"/>
    <cellStyle name="표준 2 13 22 2 6" xfId="8776" xr:uid="{00000000-0005-0000-0000-0000131F0000}"/>
    <cellStyle name="표준 2 13 22 2 7" xfId="10256" xr:uid="{00000000-0005-0000-0000-0000141F0000}"/>
    <cellStyle name="표준 2 13 22 2 8" xfId="11736" xr:uid="{00000000-0005-0000-0000-0000151F0000}"/>
    <cellStyle name="표준 2 13 22 2 9" xfId="13216" xr:uid="{00000000-0005-0000-0000-0000161F0000}"/>
    <cellStyle name="표준 2 13 22 20" xfId="27279" xr:uid="{00000000-0005-0000-0000-0000171F0000}"/>
    <cellStyle name="표준 2 13 22 21" xfId="28759" xr:uid="{00000000-0005-0000-0000-0000181F0000}"/>
    <cellStyle name="표준 2 13 22 22" xfId="30239" xr:uid="{00000000-0005-0000-0000-0000191F0000}"/>
    <cellStyle name="표준 2 13 22 23" xfId="31719" xr:uid="{00000000-0005-0000-0000-00001A1F0000}"/>
    <cellStyle name="표준 2 13 22 24" xfId="33199" xr:uid="{00000000-0005-0000-0000-00001B1F0000}"/>
    <cellStyle name="표준 2 13 22 25" xfId="34679" xr:uid="{00000000-0005-0000-0000-00001C1F0000}"/>
    <cellStyle name="표준 2 13 22 26" xfId="36159" xr:uid="{00000000-0005-0000-0000-00001D1F0000}"/>
    <cellStyle name="표준 2 13 22 27" xfId="37639" xr:uid="{00000000-0005-0000-0000-00001E1F0000}"/>
    <cellStyle name="표준 2 13 22 28" xfId="39119" xr:uid="{00000000-0005-0000-0000-00001F1F0000}"/>
    <cellStyle name="표준 2 13 22 29" xfId="40599" xr:uid="{00000000-0005-0000-0000-0000201F0000}"/>
    <cellStyle name="표준 2 13 22 3" xfId="2118" xr:uid="{00000000-0005-0000-0000-0000211F0000}"/>
    <cellStyle name="표준 2 13 22 30" xfId="42079" xr:uid="{00000000-0005-0000-0000-0000221F0000}"/>
    <cellStyle name="표준 2 13 22 31" xfId="43559" xr:uid="{00000000-0005-0000-0000-0000231F0000}"/>
    <cellStyle name="표준 2 13 22 32" xfId="45039" xr:uid="{00000000-0005-0000-0000-0000241F0000}"/>
    <cellStyle name="표준 2 13 22 33" xfId="46520" xr:uid="{00000000-0005-0000-0000-0000251F0000}"/>
    <cellStyle name="표준 2 13 22 34" xfId="48000" xr:uid="{00000000-0005-0000-0000-0000261F0000}"/>
    <cellStyle name="표준 2 13 22 35" xfId="49480" xr:uid="{00000000-0005-0000-0000-0000271F0000}"/>
    <cellStyle name="표준 2 13 22 36" xfId="50960" xr:uid="{00000000-0005-0000-0000-0000281F0000}"/>
    <cellStyle name="표준 2 13 22 37" xfId="52440" xr:uid="{00000000-0005-0000-0000-0000291F0000}"/>
    <cellStyle name="표준 2 13 22 38" xfId="53920" xr:uid="{00000000-0005-0000-0000-00002A1F0000}"/>
    <cellStyle name="표준 2 13 22 39" xfId="55400" xr:uid="{00000000-0005-0000-0000-00002B1F0000}"/>
    <cellStyle name="표준 2 13 22 4" xfId="3599" xr:uid="{00000000-0005-0000-0000-00002C1F0000}"/>
    <cellStyle name="표준 2 13 22 40" xfId="56880" xr:uid="{00000000-0005-0000-0000-00002D1F0000}"/>
    <cellStyle name="표준 2 13 22 41" xfId="58360" xr:uid="{00000000-0005-0000-0000-00002E1F0000}"/>
    <cellStyle name="표준 2 13 22 42" xfId="59840" xr:uid="{00000000-0005-0000-0000-00002F1F0000}"/>
    <cellStyle name="표준 2 13 22 43" xfId="61320" xr:uid="{00000000-0005-0000-0000-0000301F0000}"/>
    <cellStyle name="표준 2 13 22 5" xfId="5079" xr:uid="{00000000-0005-0000-0000-0000311F0000}"/>
    <cellStyle name="표준 2 13 22 6" xfId="6559" xr:uid="{00000000-0005-0000-0000-0000321F0000}"/>
    <cellStyle name="표준 2 13 22 7" xfId="8039" xr:uid="{00000000-0005-0000-0000-0000331F0000}"/>
    <cellStyle name="표준 2 13 22 8" xfId="9519" xr:uid="{00000000-0005-0000-0000-0000341F0000}"/>
    <cellStyle name="표준 2 13 22 9" xfId="10999" xr:uid="{00000000-0005-0000-0000-0000351F0000}"/>
    <cellStyle name="표준 2 13 23" xfId="938" xr:uid="{00000000-0005-0000-0000-0000361F0000}"/>
    <cellStyle name="표준 2 13 23 10" xfId="12512" xr:uid="{00000000-0005-0000-0000-0000371F0000}"/>
    <cellStyle name="표준 2 13 23 11" xfId="13992" xr:uid="{00000000-0005-0000-0000-0000381F0000}"/>
    <cellStyle name="표준 2 13 23 12" xfId="15472" xr:uid="{00000000-0005-0000-0000-0000391F0000}"/>
    <cellStyle name="표준 2 13 23 13" xfId="16952" xr:uid="{00000000-0005-0000-0000-00003A1F0000}"/>
    <cellStyle name="표준 2 13 23 14" xfId="18432" xr:uid="{00000000-0005-0000-0000-00003B1F0000}"/>
    <cellStyle name="표준 2 13 23 15" xfId="19912" xr:uid="{00000000-0005-0000-0000-00003C1F0000}"/>
    <cellStyle name="표준 2 13 23 16" xfId="21392" xr:uid="{00000000-0005-0000-0000-00003D1F0000}"/>
    <cellStyle name="표준 2 13 23 17" xfId="22872" xr:uid="{00000000-0005-0000-0000-00003E1F0000}"/>
    <cellStyle name="표준 2 13 23 18" xfId="24352" xr:uid="{00000000-0005-0000-0000-00003F1F0000}"/>
    <cellStyle name="표준 2 13 23 19" xfId="25832" xr:uid="{00000000-0005-0000-0000-0000401F0000}"/>
    <cellStyle name="표준 2 13 23 2" xfId="159" xr:uid="{00000000-0005-0000-0000-0000411F0000}"/>
    <cellStyle name="표준 2 13 23 2 10" xfId="14729" xr:uid="{00000000-0005-0000-0000-0000421F0000}"/>
    <cellStyle name="표준 2 13 23 2 11" xfId="16209" xr:uid="{00000000-0005-0000-0000-0000431F0000}"/>
    <cellStyle name="표준 2 13 23 2 12" xfId="17689" xr:uid="{00000000-0005-0000-0000-0000441F0000}"/>
    <cellStyle name="표준 2 13 23 2 13" xfId="19169" xr:uid="{00000000-0005-0000-0000-0000451F0000}"/>
    <cellStyle name="표준 2 13 23 2 14" xfId="20649" xr:uid="{00000000-0005-0000-0000-0000461F0000}"/>
    <cellStyle name="표준 2 13 23 2 15" xfId="22129" xr:uid="{00000000-0005-0000-0000-0000471F0000}"/>
    <cellStyle name="표준 2 13 23 2 16" xfId="23609" xr:uid="{00000000-0005-0000-0000-0000481F0000}"/>
    <cellStyle name="표준 2 13 23 2 17" xfId="25089" xr:uid="{00000000-0005-0000-0000-0000491F0000}"/>
    <cellStyle name="표준 2 13 23 2 18" xfId="26569" xr:uid="{00000000-0005-0000-0000-00004A1F0000}"/>
    <cellStyle name="표준 2 13 23 2 19" xfId="28049" xr:uid="{00000000-0005-0000-0000-00004B1F0000}"/>
    <cellStyle name="표준 2 13 23 2 2" xfId="2888" xr:uid="{00000000-0005-0000-0000-00004C1F0000}"/>
    <cellStyle name="표준 2 13 23 2 20" xfId="29529" xr:uid="{00000000-0005-0000-0000-00004D1F0000}"/>
    <cellStyle name="표준 2 13 23 2 21" xfId="31009" xr:uid="{00000000-0005-0000-0000-00004E1F0000}"/>
    <cellStyle name="표준 2 13 23 2 22" xfId="32489" xr:uid="{00000000-0005-0000-0000-00004F1F0000}"/>
    <cellStyle name="표준 2 13 23 2 23" xfId="33969" xr:uid="{00000000-0005-0000-0000-0000501F0000}"/>
    <cellStyle name="표준 2 13 23 2 24" xfId="35449" xr:uid="{00000000-0005-0000-0000-0000511F0000}"/>
    <cellStyle name="표준 2 13 23 2 25" xfId="36929" xr:uid="{00000000-0005-0000-0000-0000521F0000}"/>
    <cellStyle name="표준 2 13 23 2 26" xfId="38409" xr:uid="{00000000-0005-0000-0000-0000531F0000}"/>
    <cellStyle name="표준 2 13 23 2 27" xfId="39889" xr:uid="{00000000-0005-0000-0000-0000541F0000}"/>
    <cellStyle name="표준 2 13 23 2 28" xfId="41369" xr:uid="{00000000-0005-0000-0000-0000551F0000}"/>
    <cellStyle name="표준 2 13 23 2 29" xfId="42849" xr:uid="{00000000-0005-0000-0000-0000561F0000}"/>
    <cellStyle name="표준 2 13 23 2 3" xfId="4369" xr:uid="{00000000-0005-0000-0000-0000571F0000}"/>
    <cellStyle name="표준 2 13 23 2 30" xfId="44329" xr:uid="{00000000-0005-0000-0000-0000581F0000}"/>
    <cellStyle name="표준 2 13 23 2 31" xfId="45809" xr:uid="{00000000-0005-0000-0000-0000591F0000}"/>
    <cellStyle name="표준 2 13 23 2 32" xfId="47290" xr:uid="{00000000-0005-0000-0000-00005A1F0000}"/>
    <cellStyle name="표준 2 13 23 2 33" xfId="48770" xr:uid="{00000000-0005-0000-0000-00005B1F0000}"/>
    <cellStyle name="표준 2 13 23 2 34" xfId="50250" xr:uid="{00000000-0005-0000-0000-00005C1F0000}"/>
    <cellStyle name="표준 2 13 23 2 35" xfId="51730" xr:uid="{00000000-0005-0000-0000-00005D1F0000}"/>
    <cellStyle name="표준 2 13 23 2 36" xfId="53210" xr:uid="{00000000-0005-0000-0000-00005E1F0000}"/>
    <cellStyle name="표준 2 13 23 2 37" xfId="54690" xr:uid="{00000000-0005-0000-0000-00005F1F0000}"/>
    <cellStyle name="표준 2 13 23 2 38" xfId="56170" xr:uid="{00000000-0005-0000-0000-0000601F0000}"/>
    <cellStyle name="표준 2 13 23 2 39" xfId="57650" xr:uid="{00000000-0005-0000-0000-0000611F0000}"/>
    <cellStyle name="표준 2 13 23 2 4" xfId="5849" xr:uid="{00000000-0005-0000-0000-0000621F0000}"/>
    <cellStyle name="표준 2 13 23 2 40" xfId="59130" xr:uid="{00000000-0005-0000-0000-0000631F0000}"/>
    <cellStyle name="표준 2 13 23 2 41" xfId="60610" xr:uid="{00000000-0005-0000-0000-0000641F0000}"/>
    <cellStyle name="표준 2 13 23 2 42" xfId="62090" xr:uid="{00000000-0005-0000-0000-0000651F0000}"/>
    <cellStyle name="표준 2 13 23 2 5" xfId="7329" xr:uid="{00000000-0005-0000-0000-0000661F0000}"/>
    <cellStyle name="표준 2 13 23 2 6" xfId="8809" xr:uid="{00000000-0005-0000-0000-0000671F0000}"/>
    <cellStyle name="표준 2 13 23 2 7" xfId="10289" xr:uid="{00000000-0005-0000-0000-0000681F0000}"/>
    <cellStyle name="표준 2 13 23 2 8" xfId="11769" xr:uid="{00000000-0005-0000-0000-0000691F0000}"/>
    <cellStyle name="표준 2 13 23 2 9" xfId="13249" xr:uid="{00000000-0005-0000-0000-00006A1F0000}"/>
    <cellStyle name="표준 2 13 23 20" xfId="27312" xr:uid="{00000000-0005-0000-0000-00006B1F0000}"/>
    <cellStyle name="표준 2 13 23 21" xfId="28792" xr:uid="{00000000-0005-0000-0000-00006C1F0000}"/>
    <cellStyle name="표준 2 13 23 22" xfId="30272" xr:uid="{00000000-0005-0000-0000-00006D1F0000}"/>
    <cellStyle name="표준 2 13 23 23" xfId="31752" xr:uid="{00000000-0005-0000-0000-00006E1F0000}"/>
    <cellStyle name="표준 2 13 23 24" xfId="33232" xr:uid="{00000000-0005-0000-0000-00006F1F0000}"/>
    <cellStyle name="표준 2 13 23 25" xfId="34712" xr:uid="{00000000-0005-0000-0000-0000701F0000}"/>
    <cellStyle name="표준 2 13 23 26" xfId="36192" xr:uid="{00000000-0005-0000-0000-0000711F0000}"/>
    <cellStyle name="표준 2 13 23 27" xfId="37672" xr:uid="{00000000-0005-0000-0000-0000721F0000}"/>
    <cellStyle name="표준 2 13 23 28" xfId="39152" xr:uid="{00000000-0005-0000-0000-0000731F0000}"/>
    <cellStyle name="표준 2 13 23 29" xfId="40632" xr:uid="{00000000-0005-0000-0000-0000741F0000}"/>
    <cellStyle name="표준 2 13 23 3" xfId="2151" xr:uid="{00000000-0005-0000-0000-0000751F0000}"/>
    <cellStyle name="표준 2 13 23 30" xfId="42112" xr:uid="{00000000-0005-0000-0000-0000761F0000}"/>
    <cellStyle name="표준 2 13 23 31" xfId="43592" xr:uid="{00000000-0005-0000-0000-0000771F0000}"/>
    <cellStyle name="표준 2 13 23 32" xfId="45072" xr:uid="{00000000-0005-0000-0000-0000781F0000}"/>
    <cellStyle name="표준 2 13 23 33" xfId="46553" xr:uid="{00000000-0005-0000-0000-0000791F0000}"/>
    <cellStyle name="표준 2 13 23 34" xfId="48033" xr:uid="{00000000-0005-0000-0000-00007A1F0000}"/>
    <cellStyle name="표준 2 13 23 35" xfId="49513" xr:uid="{00000000-0005-0000-0000-00007B1F0000}"/>
    <cellStyle name="표준 2 13 23 36" xfId="50993" xr:uid="{00000000-0005-0000-0000-00007C1F0000}"/>
    <cellStyle name="표준 2 13 23 37" xfId="52473" xr:uid="{00000000-0005-0000-0000-00007D1F0000}"/>
    <cellStyle name="표준 2 13 23 38" xfId="53953" xr:uid="{00000000-0005-0000-0000-00007E1F0000}"/>
    <cellStyle name="표준 2 13 23 39" xfId="55433" xr:uid="{00000000-0005-0000-0000-00007F1F0000}"/>
    <cellStyle name="표준 2 13 23 4" xfId="3632" xr:uid="{00000000-0005-0000-0000-0000801F0000}"/>
    <cellStyle name="표준 2 13 23 40" xfId="56913" xr:uid="{00000000-0005-0000-0000-0000811F0000}"/>
    <cellStyle name="표준 2 13 23 41" xfId="58393" xr:uid="{00000000-0005-0000-0000-0000821F0000}"/>
    <cellStyle name="표준 2 13 23 42" xfId="59873" xr:uid="{00000000-0005-0000-0000-0000831F0000}"/>
    <cellStyle name="표준 2 13 23 43" xfId="61353" xr:uid="{00000000-0005-0000-0000-0000841F0000}"/>
    <cellStyle name="표준 2 13 23 5" xfId="5112" xr:uid="{00000000-0005-0000-0000-0000851F0000}"/>
    <cellStyle name="표준 2 13 23 6" xfId="6592" xr:uid="{00000000-0005-0000-0000-0000861F0000}"/>
    <cellStyle name="표준 2 13 23 7" xfId="8072" xr:uid="{00000000-0005-0000-0000-0000871F0000}"/>
    <cellStyle name="표준 2 13 23 8" xfId="9552" xr:uid="{00000000-0005-0000-0000-0000881F0000}"/>
    <cellStyle name="표준 2 13 23 9" xfId="11032" xr:uid="{00000000-0005-0000-0000-0000891F0000}"/>
    <cellStyle name="표준 2 13 24" xfId="904" xr:uid="{00000000-0005-0000-0000-00008A1F0000}"/>
    <cellStyle name="표준 2 13 24 10" xfId="12546" xr:uid="{00000000-0005-0000-0000-00008B1F0000}"/>
    <cellStyle name="표준 2 13 24 11" xfId="14026" xr:uid="{00000000-0005-0000-0000-00008C1F0000}"/>
    <cellStyle name="표준 2 13 24 12" xfId="15506" xr:uid="{00000000-0005-0000-0000-00008D1F0000}"/>
    <cellStyle name="표준 2 13 24 13" xfId="16986" xr:uid="{00000000-0005-0000-0000-00008E1F0000}"/>
    <cellStyle name="표준 2 13 24 14" xfId="18466" xr:uid="{00000000-0005-0000-0000-00008F1F0000}"/>
    <cellStyle name="표준 2 13 24 15" xfId="19946" xr:uid="{00000000-0005-0000-0000-0000901F0000}"/>
    <cellStyle name="표준 2 13 24 16" xfId="21426" xr:uid="{00000000-0005-0000-0000-0000911F0000}"/>
    <cellStyle name="표준 2 13 24 17" xfId="22906" xr:uid="{00000000-0005-0000-0000-0000921F0000}"/>
    <cellStyle name="표준 2 13 24 18" xfId="24386" xr:uid="{00000000-0005-0000-0000-0000931F0000}"/>
    <cellStyle name="표준 2 13 24 19" xfId="25866" xr:uid="{00000000-0005-0000-0000-0000941F0000}"/>
    <cellStyle name="표준 2 13 24 2" xfId="125" xr:uid="{00000000-0005-0000-0000-0000951F0000}"/>
    <cellStyle name="표준 2 13 24 2 10" xfId="14763" xr:uid="{00000000-0005-0000-0000-0000961F0000}"/>
    <cellStyle name="표준 2 13 24 2 11" xfId="16243" xr:uid="{00000000-0005-0000-0000-0000971F0000}"/>
    <cellStyle name="표준 2 13 24 2 12" xfId="17723" xr:uid="{00000000-0005-0000-0000-0000981F0000}"/>
    <cellStyle name="표준 2 13 24 2 13" xfId="19203" xr:uid="{00000000-0005-0000-0000-0000991F0000}"/>
    <cellStyle name="표준 2 13 24 2 14" xfId="20683" xr:uid="{00000000-0005-0000-0000-00009A1F0000}"/>
    <cellStyle name="표준 2 13 24 2 15" xfId="22163" xr:uid="{00000000-0005-0000-0000-00009B1F0000}"/>
    <cellStyle name="표준 2 13 24 2 16" xfId="23643" xr:uid="{00000000-0005-0000-0000-00009C1F0000}"/>
    <cellStyle name="표준 2 13 24 2 17" xfId="25123" xr:uid="{00000000-0005-0000-0000-00009D1F0000}"/>
    <cellStyle name="표준 2 13 24 2 18" xfId="26603" xr:uid="{00000000-0005-0000-0000-00009E1F0000}"/>
    <cellStyle name="표준 2 13 24 2 19" xfId="28083" xr:uid="{00000000-0005-0000-0000-00009F1F0000}"/>
    <cellStyle name="표준 2 13 24 2 2" xfId="2922" xr:uid="{00000000-0005-0000-0000-0000A01F0000}"/>
    <cellStyle name="표준 2 13 24 2 20" xfId="29563" xr:uid="{00000000-0005-0000-0000-0000A11F0000}"/>
    <cellStyle name="표준 2 13 24 2 21" xfId="31043" xr:uid="{00000000-0005-0000-0000-0000A21F0000}"/>
    <cellStyle name="표준 2 13 24 2 22" xfId="32523" xr:uid="{00000000-0005-0000-0000-0000A31F0000}"/>
    <cellStyle name="표준 2 13 24 2 23" xfId="34003" xr:uid="{00000000-0005-0000-0000-0000A41F0000}"/>
    <cellStyle name="표준 2 13 24 2 24" xfId="35483" xr:uid="{00000000-0005-0000-0000-0000A51F0000}"/>
    <cellStyle name="표준 2 13 24 2 25" xfId="36963" xr:uid="{00000000-0005-0000-0000-0000A61F0000}"/>
    <cellStyle name="표준 2 13 24 2 26" xfId="38443" xr:uid="{00000000-0005-0000-0000-0000A71F0000}"/>
    <cellStyle name="표준 2 13 24 2 27" xfId="39923" xr:uid="{00000000-0005-0000-0000-0000A81F0000}"/>
    <cellStyle name="표준 2 13 24 2 28" xfId="41403" xr:uid="{00000000-0005-0000-0000-0000A91F0000}"/>
    <cellStyle name="표준 2 13 24 2 29" xfId="42883" xr:uid="{00000000-0005-0000-0000-0000AA1F0000}"/>
    <cellStyle name="표준 2 13 24 2 3" xfId="4403" xr:uid="{00000000-0005-0000-0000-0000AB1F0000}"/>
    <cellStyle name="표준 2 13 24 2 30" xfId="44363" xr:uid="{00000000-0005-0000-0000-0000AC1F0000}"/>
    <cellStyle name="표준 2 13 24 2 31" xfId="45843" xr:uid="{00000000-0005-0000-0000-0000AD1F0000}"/>
    <cellStyle name="표준 2 13 24 2 32" xfId="47324" xr:uid="{00000000-0005-0000-0000-0000AE1F0000}"/>
    <cellStyle name="표준 2 13 24 2 33" xfId="48804" xr:uid="{00000000-0005-0000-0000-0000AF1F0000}"/>
    <cellStyle name="표준 2 13 24 2 34" xfId="50284" xr:uid="{00000000-0005-0000-0000-0000B01F0000}"/>
    <cellStyle name="표준 2 13 24 2 35" xfId="51764" xr:uid="{00000000-0005-0000-0000-0000B11F0000}"/>
    <cellStyle name="표준 2 13 24 2 36" xfId="53244" xr:uid="{00000000-0005-0000-0000-0000B21F0000}"/>
    <cellStyle name="표준 2 13 24 2 37" xfId="54724" xr:uid="{00000000-0005-0000-0000-0000B31F0000}"/>
    <cellStyle name="표준 2 13 24 2 38" xfId="56204" xr:uid="{00000000-0005-0000-0000-0000B41F0000}"/>
    <cellStyle name="표준 2 13 24 2 39" xfId="57684" xr:uid="{00000000-0005-0000-0000-0000B51F0000}"/>
    <cellStyle name="표준 2 13 24 2 4" xfId="5883" xr:uid="{00000000-0005-0000-0000-0000B61F0000}"/>
    <cellStyle name="표준 2 13 24 2 40" xfId="59164" xr:uid="{00000000-0005-0000-0000-0000B71F0000}"/>
    <cellStyle name="표준 2 13 24 2 41" xfId="60644" xr:uid="{00000000-0005-0000-0000-0000B81F0000}"/>
    <cellStyle name="표준 2 13 24 2 42" xfId="62124" xr:uid="{00000000-0005-0000-0000-0000B91F0000}"/>
    <cellStyle name="표준 2 13 24 2 5" xfId="7363" xr:uid="{00000000-0005-0000-0000-0000BA1F0000}"/>
    <cellStyle name="표준 2 13 24 2 6" xfId="8843" xr:uid="{00000000-0005-0000-0000-0000BB1F0000}"/>
    <cellStyle name="표준 2 13 24 2 7" xfId="10323" xr:uid="{00000000-0005-0000-0000-0000BC1F0000}"/>
    <cellStyle name="표준 2 13 24 2 8" xfId="11803" xr:uid="{00000000-0005-0000-0000-0000BD1F0000}"/>
    <cellStyle name="표준 2 13 24 2 9" xfId="13283" xr:uid="{00000000-0005-0000-0000-0000BE1F0000}"/>
    <cellStyle name="표준 2 13 24 20" xfId="27346" xr:uid="{00000000-0005-0000-0000-0000BF1F0000}"/>
    <cellStyle name="표준 2 13 24 21" xfId="28826" xr:uid="{00000000-0005-0000-0000-0000C01F0000}"/>
    <cellStyle name="표준 2 13 24 22" xfId="30306" xr:uid="{00000000-0005-0000-0000-0000C11F0000}"/>
    <cellStyle name="표준 2 13 24 23" xfId="31786" xr:uid="{00000000-0005-0000-0000-0000C21F0000}"/>
    <cellStyle name="표준 2 13 24 24" xfId="33266" xr:uid="{00000000-0005-0000-0000-0000C31F0000}"/>
    <cellStyle name="표준 2 13 24 25" xfId="34746" xr:uid="{00000000-0005-0000-0000-0000C41F0000}"/>
    <cellStyle name="표준 2 13 24 26" xfId="36226" xr:uid="{00000000-0005-0000-0000-0000C51F0000}"/>
    <cellStyle name="표준 2 13 24 27" xfId="37706" xr:uid="{00000000-0005-0000-0000-0000C61F0000}"/>
    <cellStyle name="표준 2 13 24 28" xfId="39186" xr:uid="{00000000-0005-0000-0000-0000C71F0000}"/>
    <cellStyle name="표준 2 13 24 29" xfId="40666" xr:uid="{00000000-0005-0000-0000-0000C81F0000}"/>
    <cellStyle name="표준 2 13 24 3" xfId="2185" xr:uid="{00000000-0005-0000-0000-0000C91F0000}"/>
    <cellStyle name="표준 2 13 24 30" xfId="42146" xr:uid="{00000000-0005-0000-0000-0000CA1F0000}"/>
    <cellStyle name="표준 2 13 24 31" xfId="43626" xr:uid="{00000000-0005-0000-0000-0000CB1F0000}"/>
    <cellStyle name="표준 2 13 24 32" xfId="45106" xr:uid="{00000000-0005-0000-0000-0000CC1F0000}"/>
    <cellStyle name="표준 2 13 24 33" xfId="46587" xr:uid="{00000000-0005-0000-0000-0000CD1F0000}"/>
    <cellStyle name="표준 2 13 24 34" xfId="48067" xr:uid="{00000000-0005-0000-0000-0000CE1F0000}"/>
    <cellStyle name="표준 2 13 24 35" xfId="49547" xr:uid="{00000000-0005-0000-0000-0000CF1F0000}"/>
    <cellStyle name="표준 2 13 24 36" xfId="51027" xr:uid="{00000000-0005-0000-0000-0000D01F0000}"/>
    <cellStyle name="표준 2 13 24 37" xfId="52507" xr:uid="{00000000-0005-0000-0000-0000D11F0000}"/>
    <cellStyle name="표준 2 13 24 38" xfId="53987" xr:uid="{00000000-0005-0000-0000-0000D21F0000}"/>
    <cellStyle name="표준 2 13 24 39" xfId="55467" xr:uid="{00000000-0005-0000-0000-0000D31F0000}"/>
    <cellStyle name="표준 2 13 24 4" xfId="3666" xr:uid="{00000000-0005-0000-0000-0000D41F0000}"/>
    <cellStyle name="표준 2 13 24 40" xfId="56947" xr:uid="{00000000-0005-0000-0000-0000D51F0000}"/>
    <cellStyle name="표준 2 13 24 41" xfId="58427" xr:uid="{00000000-0005-0000-0000-0000D61F0000}"/>
    <cellStyle name="표준 2 13 24 42" xfId="59907" xr:uid="{00000000-0005-0000-0000-0000D71F0000}"/>
    <cellStyle name="표준 2 13 24 43" xfId="61387" xr:uid="{00000000-0005-0000-0000-0000D81F0000}"/>
    <cellStyle name="표준 2 13 24 5" xfId="5146" xr:uid="{00000000-0005-0000-0000-0000D91F0000}"/>
    <cellStyle name="표준 2 13 24 6" xfId="6626" xr:uid="{00000000-0005-0000-0000-0000DA1F0000}"/>
    <cellStyle name="표준 2 13 24 7" xfId="8106" xr:uid="{00000000-0005-0000-0000-0000DB1F0000}"/>
    <cellStyle name="표준 2 13 24 8" xfId="9586" xr:uid="{00000000-0005-0000-0000-0000DC1F0000}"/>
    <cellStyle name="표준 2 13 24 9" xfId="11066" xr:uid="{00000000-0005-0000-0000-0000DD1F0000}"/>
    <cellStyle name="표준 2 13 25" xfId="869" xr:uid="{00000000-0005-0000-0000-0000DE1F0000}"/>
    <cellStyle name="표준 2 13 25 10" xfId="12581" xr:uid="{00000000-0005-0000-0000-0000DF1F0000}"/>
    <cellStyle name="표준 2 13 25 11" xfId="14061" xr:uid="{00000000-0005-0000-0000-0000E01F0000}"/>
    <cellStyle name="표준 2 13 25 12" xfId="15541" xr:uid="{00000000-0005-0000-0000-0000E11F0000}"/>
    <cellStyle name="표준 2 13 25 13" xfId="17021" xr:uid="{00000000-0005-0000-0000-0000E21F0000}"/>
    <cellStyle name="표준 2 13 25 14" xfId="18501" xr:uid="{00000000-0005-0000-0000-0000E31F0000}"/>
    <cellStyle name="표준 2 13 25 15" xfId="19981" xr:uid="{00000000-0005-0000-0000-0000E41F0000}"/>
    <cellStyle name="표준 2 13 25 16" xfId="21461" xr:uid="{00000000-0005-0000-0000-0000E51F0000}"/>
    <cellStyle name="표준 2 13 25 17" xfId="22941" xr:uid="{00000000-0005-0000-0000-0000E61F0000}"/>
    <cellStyle name="표준 2 13 25 18" xfId="24421" xr:uid="{00000000-0005-0000-0000-0000E71F0000}"/>
    <cellStyle name="표준 2 13 25 19" xfId="25901" xr:uid="{00000000-0005-0000-0000-0000E81F0000}"/>
    <cellStyle name="표준 2 13 25 2" xfId="90" xr:uid="{00000000-0005-0000-0000-0000E91F0000}"/>
    <cellStyle name="표준 2 13 25 2 10" xfId="14798" xr:uid="{00000000-0005-0000-0000-0000EA1F0000}"/>
    <cellStyle name="표준 2 13 25 2 11" xfId="16278" xr:uid="{00000000-0005-0000-0000-0000EB1F0000}"/>
    <cellStyle name="표준 2 13 25 2 12" xfId="17758" xr:uid="{00000000-0005-0000-0000-0000EC1F0000}"/>
    <cellStyle name="표준 2 13 25 2 13" xfId="19238" xr:uid="{00000000-0005-0000-0000-0000ED1F0000}"/>
    <cellStyle name="표준 2 13 25 2 14" xfId="20718" xr:uid="{00000000-0005-0000-0000-0000EE1F0000}"/>
    <cellStyle name="표준 2 13 25 2 15" xfId="22198" xr:uid="{00000000-0005-0000-0000-0000EF1F0000}"/>
    <cellStyle name="표준 2 13 25 2 16" xfId="23678" xr:uid="{00000000-0005-0000-0000-0000F01F0000}"/>
    <cellStyle name="표준 2 13 25 2 17" xfId="25158" xr:uid="{00000000-0005-0000-0000-0000F11F0000}"/>
    <cellStyle name="표준 2 13 25 2 18" xfId="26638" xr:uid="{00000000-0005-0000-0000-0000F21F0000}"/>
    <cellStyle name="표준 2 13 25 2 19" xfId="28118" xr:uid="{00000000-0005-0000-0000-0000F31F0000}"/>
    <cellStyle name="표준 2 13 25 2 2" xfId="2957" xr:uid="{00000000-0005-0000-0000-0000F41F0000}"/>
    <cellStyle name="표준 2 13 25 2 20" xfId="29598" xr:uid="{00000000-0005-0000-0000-0000F51F0000}"/>
    <cellStyle name="표준 2 13 25 2 21" xfId="31078" xr:uid="{00000000-0005-0000-0000-0000F61F0000}"/>
    <cellStyle name="표준 2 13 25 2 22" xfId="32558" xr:uid="{00000000-0005-0000-0000-0000F71F0000}"/>
    <cellStyle name="표준 2 13 25 2 23" xfId="34038" xr:uid="{00000000-0005-0000-0000-0000F81F0000}"/>
    <cellStyle name="표준 2 13 25 2 24" xfId="35518" xr:uid="{00000000-0005-0000-0000-0000F91F0000}"/>
    <cellStyle name="표준 2 13 25 2 25" xfId="36998" xr:uid="{00000000-0005-0000-0000-0000FA1F0000}"/>
    <cellStyle name="표준 2 13 25 2 26" xfId="38478" xr:uid="{00000000-0005-0000-0000-0000FB1F0000}"/>
    <cellStyle name="표준 2 13 25 2 27" xfId="39958" xr:uid="{00000000-0005-0000-0000-0000FC1F0000}"/>
    <cellStyle name="표준 2 13 25 2 28" xfId="41438" xr:uid="{00000000-0005-0000-0000-0000FD1F0000}"/>
    <cellStyle name="표준 2 13 25 2 29" xfId="42918" xr:uid="{00000000-0005-0000-0000-0000FE1F0000}"/>
    <cellStyle name="표준 2 13 25 2 3" xfId="4438" xr:uid="{00000000-0005-0000-0000-0000FF1F0000}"/>
    <cellStyle name="표준 2 13 25 2 30" xfId="44398" xr:uid="{00000000-0005-0000-0000-000000200000}"/>
    <cellStyle name="표준 2 13 25 2 31" xfId="45878" xr:uid="{00000000-0005-0000-0000-000001200000}"/>
    <cellStyle name="표준 2 13 25 2 32" xfId="47359" xr:uid="{00000000-0005-0000-0000-000002200000}"/>
    <cellStyle name="표준 2 13 25 2 33" xfId="48839" xr:uid="{00000000-0005-0000-0000-000003200000}"/>
    <cellStyle name="표준 2 13 25 2 34" xfId="50319" xr:uid="{00000000-0005-0000-0000-000004200000}"/>
    <cellStyle name="표준 2 13 25 2 35" xfId="51799" xr:uid="{00000000-0005-0000-0000-000005200000}"/>
    <cellStyle name="표준 2 13 25 2 36" xfId="53279" xr:uid="{00000000-0005-0000-0000-000006200000}"/>
    <cellStyle name="표준 2 13 25 2 37" xfId="54759" xr:uid="{00000000-0005-0000-0000-000007200000}"/>
    <cellStyle name="표준 2 13 25 2 38" xfId="56239" xr:uid="{00000000-0005-0000-0000-000008200000}"/>
    <cellStyle name="표준 2 13 25 2 39" xfId="57719" xr:uid="{00000000-0005-0000-0000-000009200000}"/>
    <cellStyle name="표준 2 13 25 2 4" xfId="5918" xr:uid="{00000000-0005-0000-0000-00000A200000}"/>
    <cellStyle name="표준 2 13 25 2 40" xfId="59199" xr:uid="{00000000-0005-0000-0000-00000B200000}"/>
    <cellStyle name="표준 2 13 25 2 41" xfId="60679" xr:uid="{00000000-0005-0000-0000-00000C200000}"/>
    <cellStyle name="표준 2 13 25 2 42" xfId="62159" xr:uid="{00000000-0005-0000-0000-00000D200000}"/>
    <cellStyle name="표준 2 13 25 2 5" xfId="7398" xr:uid="{00000000-0005-0000-0000-00000E200000}"/>
    <cellStyle name="표준 2 13 25 2 6" xfId="8878" xr:uid="{00000000-0005-0000-0000-00000F200000}"/>
    <cellStyle name="표준 2 13 25 2 7" xfId="10358" xr:uid="{00000000-0005-0000-0000-000010200000}"/>
    <cellStyle name="표준 2 13 25 2 8" xfId="11838" xr:uid="{00000000-0005-0000-0000-000011200000}"/>
    <cellStyle name="표준 2 13 25 2 9" xfId="13318" xr:uid="{00000000-0005-0000-0000-000012200000}"/>
    <cellStyle name="표준 2 13 25 20" xfId="27381" xr:uid="{00000000-0005-0000-0000-000013200000}"/>
    <cellStyle name="표준 2 13 25 21" xfId="28861" xr:uid="{00000000-0005-0000-0000-000014200000}"/>
    <cellStyle name="표준 2 13 25 22" xfId="30341" xr:uid="{00000000-0005-0000-0000-000015200000}"/>
    <cellStyle name="표준 2 13 25 23" xfId="31821" xr:uid="{00000000-0005-0000-0000-000016200000}"/>
    <cellStyle name="표준 2 13 25 24" xfId="33301" xr:uid="{00000000-0005-0000-0000-000017200000}"/>
    <cellStyle name="표준 2 13 25 25" xfId="34781" xr:uid="{00000000-0005-0000-0000-000018200000}"/>
    <cellStyle name="표준 2 13 25 26" xfId="36261" xr:uid="{00000000-0005-0000-0000-000019200000}"/>
    <cellStyle name="표준 2 13 25 27" xfId="37741" xr:uid="{00000000-0005-0000-0000-00001A200000}"/>
    <cellStyle name="표준 2 13 25 28" xfId="39221" xr:uid="{00000000-0005-0000-0000-00001B200000}"/>
    <cellStyle name="표준 2 13 25 29" xfId="40701" xr:uid="{00000000-0005-0000-0000-00001C200000}"/>
    <cellStyle name="표준 2 13 25 3" xfId="2220" xr:uid="{00000000-0005-0000-0000-00001D200000}"/>
    <cellStyle name="표준 2 13 25 30" xfId="42181" xr:uid="{00000000-0005-0000-0000-00001E200000}"/>
    <cellStyle name="표준 2 13 25 31" xfId="43661" xr:uid="{00000000-0005-0000-0000-00001F200000}"/>
    <cellStyle name="표준 2 13 25 32" xfId="45141" xr:uid="{00000000-0005-0000-0000-000020200000}"/>
    <cellStyle name="표준 2 13 25 33" xfId="46622" xr:uid="{00000000-0005-0000-0000-000021200000}"/>
    <cellStyle name="표준 2 13 25 34" xfId="48102" xr:uid="{00000000-0005-0000-0000-000022200000}"/>
    <cellStyle name="표준 2 13 25 35" xfId="49582" xr:uid="{00000000-0005-0000-0000-000023200000}"/>
    <cellStyle name="표준 2 13 25 36" xfId="51062" xr:uid="{00000000-0005-0000-0000-000024200000}"/>
    <cellStyle name="표준 2 13 25 37" xfId="52542" xr:uid="{00000000-0005-0000-0000-000025200000}"/>
    <cellStyle name="표준 2 13 25 38" xfId="54022" xr:uid="{00000000-0005-0000-0000-000026200000}"/>
    <cellStyle name="표준 2 13 25 39" xfId="55502" xr:uid="{00000000-0005-0000-0000-000027200000}"/>
    <cellStyle name="표준 2 13 25 4" xfId="3701" xr:uid="{00000000-0005-0000-0000-000028200000}"/>
    <cellStyle name="표준 2 13 25 40" xfId="56982" xr:uid="{00000000-0005-0000-0000-000029200000}"/>
    <cellStyle name="표준 2 13 25 41" xfId="58462" xr:uid="{00000000-0005-0000-0000-00002A200000}"/>
    <cellStyle name="표준 2 13 25 42" xfId="59942" xr:uid="{00000000-0005-0000-0000-00002B200000}"/>
    <cellStyle name="표준 2 13 25 43" xfId="61422" xr:uid="{00000000-0005-0000-0000-00002C200000}"/>
    <cellStyle name="표준 2 13 25 5" xfId="5181" xr:uid="{00000000-0005-0000-0000-00002D200000}"/>
    <cellStyle name="표준 2 13 25 6" xfId="6661" xr:uid="{00000000-0005-0000-0000-00002E200000}"/>
    <cellStyle name="표준 2 13 25 7" xfId="8141" xr:uid="{00000000-0005-0000-0000-00002F200000}"/>
    <cellStyle name="표준 2 13 25 8" xfId="9621" xr:uid="{00000000-0005-0000-0000-000030200000}"/>
    <cellStyle name="표준 2 13 25 9" xfId="11101" xr:uid="{00000000-0005-0000-0000-000031200000}"/>
    <cellStyle name="표준 2 13 26" xfId="831" xr:uid="{00000000-0005-0000-0000-000032200000}"/>
    <cellStyle name="표준 2 13 27" xfId="1448" xr:uid="{00000000-0005-0000-0000-000033200000}"/>
    <cellStyle name="표준 2 13 27 10" xfId="12002" xr:uid="{00000000-0005-0000-0000-000034200000}"/>
    <cellStyle name="표준 2 13 27 11" xfId="13482" xr:uid="{00000000-0005-0000-0000-000035200000}"/>
    <cellStyle name="표준 2 13 27 12" xfId="14962" xr:uid="{00000000-0005-0000-0000-000036200000}"/>
    <cellStyle name="표준 2 13 27 13" xfId="16442" xr:uid="{00000000-0005-0000-0000-000037200000}"/>
    <cellStyle name="표준 2 13 27 14" xfId="17922" xr:uid="{00000000-0005-0000-0000-000038200000}"/>
    <cellStyle name="표준 2 13 27 15" xfId="19402" xr:uid="{00000000-0005-0000-0000-000039200000}"/>
    <cellStyle name="표준 2 13 27 16" xfId="20882" xr:uid="{00000000-0005-0000-0000-00003A200000}"/>
    <cellStyle name="표준 2 13 27 17" xfId="22362" xr:uid="{00000000-0005-0000-0000-00003B200000}"/>
    <cellStyle name="표준 2 13 27 18" xfId="23842" xr:uid="{00000000-0005-0000-0000-00003C200000}"/>
    <cellStyle name="표준 2 13 27 19" xfId="25322" xr:uid="{00000000-0005-0000-0000-00003D200000}"/>
    <cellStyle name="표준 2 13 27 2" xfId="669" xr:uid="{00000000-0005-0000-0000-00003E200000}"/>
    <cellStyle name="표준 2 13 27 2 10" xfId="14219" xr:uid="{00000000-0005-0000-0000-00003F200000}"/>
    <cellStyle name="표준 2 13 27 2 11" xfId="15699" xr:uid="{00000000-0005-0000-0000-000040200000}"/>
    <cellStyle name="표준 2 13 27 2 12" xfId="17179" xr:uid="{00000000-0005-0000-0000-000041200000}"/>
    <cellStyle name="표준 2 13 27 2 13" xfId="18659" xr:uid="{00000000-0005-0000-0000-000042200000}"/>
    <cellStyle name="표준 2 13 27 2 14" xfId="20139" xr:uid="{00000000-0005-0000-0000-000043200000}"/>
    <cellStyle name="표준 2 13 27 2 15" xfId="21619" xr:uid="{00000000-0005-0000-0000-000044200000}"/>
    <cellStyle name="표준 2 13 27 2 16" xfId="23099" xr:uid="{00000000-0005-0000-0000-000045200000}"/>
    <cellStyle name="표준 2 13 27 2 17" xfId="24579" xr:uid="{00000000-0005-0000-0000-000046200000}"/>
    <cellStyle name="표준 2 13 27 2 18" xfId="26059" xr:uid="{00000000-0005-0000-0000-000047200000}"/>
    <cellStyle name="표준 2 13 27 2 19" xfId="27539" xr:uid="{00000000-0005-0000-0000-000048200000}"/>
    <cellStyle name="표준 2 13 27 2 2" xfId="2378" xr:uid="{00000000-0005-0000-0000-000049200000}"/>
    <cellStyle name="표준 2 13 27 2 20" xfId="29019" xr:uid="{00000000-0005-0000-0000-00004A200000}"/>
    <cellStyle name="표준 2 13 27 2 21" xfId="30499" xr:uid="{00000000-0005-0000-0000-00004B200000}"/>
    <cellStyle name="표준 2 13 27 2 22" xfId="31979" xr:uid="{00000000-0005-0000-0000-00004C200000}"/>
    <cellStyle name="표준 2 13 27 2 23" xfId="33459" xr:uid="{00000000-0005-0000-0000-00004D200000}"/>
    <cellStyle name="표준 2 13 27 2 24" xfId="34939" xr:uid="{00000000-0005-0000-0000-00004E200000}"/>
    <cellStyle name="표준 2 13 27 2 25" xfId="36419" xr:uid="{00000000-0005-0000-0000-00004F200000}"/>
    <cellStyle name="표준 2 13 27 2 26" xfId="37899" xr:uid="{00000000-0005-0000-0000-000050200000}"/>
    <cellStyle name="표준 2 13 27 2 27" xfId="39379" xr:uid="{00000000-0005-0000-0000-000051200000}"/>
    <cellStyle name="표준 2 13 27 2 28" xfId="40859" xr:uid="{00000000-0005-0000-0000-000052200000}"/>
    <cellStyle name="표준 2 13 27 2 29" xfId="42339" xr:uid="{00000000-0005-0000-0000-000053200000}"/>
    <cellStyle name="표준 2 13 27 2 3" xfId="3859" xr:uid="{00000000-0005-0000-0000-000054200000}"/>
    <cellStyle name="표준 2 13 27 2 30" xfId="43819" xr:uid="{00000000-0005-0000-0000-000055200000}"/>
    <cellStyle name="표준 2 13 27 2 31" xfId="45299" xr:uid="{00000000-0005-0000-0000-000056200000}"/>
    <cellStyle name="표준 2 13 27 2 32" xfId="46780" xr:uid="{00000000-0005-0000-0000-000057200000}"/>
    <cellStyle name="표준 2 13 27 2 33" xfId="48260" xr:uid="{00000000-0005-0000-0000-000058200000}"/>
    <cellStyle name="표준 2 13 27 2 34" xfId="49740" xr:uid="{00000000-0005-0000-0000-000059200000}"/>
    <cellStyle name="표준 2 13 27 2 35" xfId="51220" xr:uid="{00000000-0005-0000-0000-00005A200000}"/>
    <cellStyle name="표준 2 13 27 2 36" xfId="52700" xr:uid="{00000000-0005-0000-0000-00005B200000}"/>
    <cellStyle name="표준 2 13 27 2 37" xfId="54180" xr:uid="{00000000-0005-0000-0000-00005C200000}"/>
    <cellStyle name="표준 2 13 27 2 38" xfId="55660" xr:uid="{00000000-0005-0000-0000-00005D200000}"/>
    <cellStyle name="표준 2 13 27 2 39" xfId="57140" xr:uid="{00000000-0005-0000-0000-00005E200000}"/>
    <cellStyle name="표준 2 13 27 2 4" xfId="5339" xr:uid="{00000000-0005-0000-0000-00005F200000}"/>
    <cellStyle name="표준 2 13 27 2 40" xfId="58620" xr:uid="{00000000-0005-0000-0000-000060200000}"/>
    <cellStyle name="표준 2 13 27 2 41" xfId="60100" xr:uid="{00000000-0005-0000-0000-000061200000}"/>
    <cellStyle name="표준 2 13 27 2 42" xfId="61580" xr:uid="{00000000-0005-0000-0000-000062200000}"/>
    <cellStyle name="표준 2 13 27 2 5" xfId="6819" xr:uid="{00000000-0005-0000-0000-000063200000}"/>
    <cellStyle name="표준 2 13 27 2 6" xfId="8299" xr:uid="{00000000-0005-0000-0000-000064200000}"/>
    <cellStyle name="표준 2 13 27 2 7" xfId="9779" xr:uid="{00000000-0005-0000-0000-000065200000}"/>
    <cellStyle name="표준 2 13 27 2 8" xfId="11259" xr:uid="{00000000-0005-0000-0000-000066200000}"/>
    <cellStyle name="표준 2 13 27 2 9" xfId="12739" xr:uid="{00000000-0005-0000-0000-000067200000}"/>
    <cellStyle name="표준 2 13 27 20" xfId="26802" xr:uid="{00000000-0005-0000-0000-000068200000}"/>
    <cellStyle name="표준 2 13 27 21" xfId="28282" xr:uid="{00000000-0005-0000-0000-000069200000}"/>
    <cellStyle name="표준 2 13 27 22" xfId="29762" xr:uid="{00000000-0005-0000-0000-00006A200000}"/>
    <cellStyle name="표준 2 13 27 23" xfId="31242" xr:uid="{00000000-0005-0000-0000-00006B200000}"/>
    <cellStyle name="표준 2 13 27 24" xfId="32722" xr:uid="{00000000-0005-0000-0000-00006C200000}"/>
    <cellStyle name="표준 2 13 27 25" xfId="34202" xr:uid="{00000000-0005-0000-0000-00006D200000}"/>
    <cellStyle name="표준 2 13 27 26" xfId="35682" xr:uid="{00000000-0005-0000-0000-00006E200000}"/>
    <cellStyle name="표준 2 13 27 27" xfId="37162" xr:uid="{00000000-0005-0000-0000-00006F200000}"/>
    <cellStyle name="표준 2 13 27 28" xfId="38642" xr:uid="{00000000-0005-0000-0000-000070200000}"/>
    <cellStyle name="표준 2 13 27 29" xfId="40122" xr:uid="{00000000-0005-0000-0000-000071200000}"/>
    <cellStyle name="표준 2 13 27 3" xfId="1641" xr:uid="{00000000-0005-0000-0000-000072200000}"/>
    <cellStyle name="표준 2 13 27 30" xfId="41602" xr:uid="{00000000-0005-0000-0000-000073200000}"/>
    <cellStyle name="표준 2 13 27 31" xfId="43082" xr:uid="{00000000-0005-0000-0000-000074200000}"/>
    <cellStyle name="표준 2 13 27 32" xfId="44562" xr:uid="{00000000-0005-0000-0000-000075200000}"/>
    <cellStyle name="표준 2 13 27 33" xfId="46043" xr:uid="{00000000-0005-0000-0000-000076200000}"/>
    <cellStyle name="표준 2 13 27 34" xfId="47523" xr:uid="{00000000-0005-0000-0000-000077200000}"/>
    <cellStyle name="표준 2 13 27 35" xfId="49003" xr:uid="{00000000-0005-0000-0000-000078200000}"/>
    <cellStyle name="표준 2 13 27 36" xfId="50483" xr:uid="{00000000-0005-0000-0000-000079200000}"/>
    <cellStyle name="표준 2 13 27 37" xfId="51963" xr:uid="{00000000-0005-0000-0000-00007A200000}"/>
    <cellStyle name="표준 2 13 27 38" xfId="53443" xr:uid="{00000000-0005-0000-0000-00007B200000}"/>
    <cellStyle name="표준 2 13 27 39" xfId="54923" xr:uid="{00000000-0005-0000-0000-00007C200000}"/>
    <cellStyle name="표준 2 13 27 4" xfId="3122" xr:uid="{00000000-0005-0000-0000-00007D200000}"/>
    <cellStyle name="표준 2 13 27 40" xfId="56403" xr:uid="{00000000-0005-0000-0000-00007E200000}"/>
    <cellStyle name="표준 2 13 27 41" xfId="57883" xr:uid="{00000000-0005-0000-0000-00007F200000}"/>
    <cellStyle name="표준 2 13 27 42" xfId="59363" xr:uid="{00000000-0005-0000-0000-000080200000}"/>
    <cellStyle name="표준 2 13 27 43" xfId="60843" xr:uid="{00000000-0005-0000-0000-000081200000}"/>
    <cellStyle name="표준 2 13 27 5" xfId="4602" xr:uid="{00000000-0005-0000-0000-000082200000}"/>
    <cellStyle name="표준 2 13 27 6" xfId="6082" xr:uid="{00000000-0005-0000-0000-000083200000}"/>
    <cellStyle name="표준 2 13 27 7" xfId="7562" xr:uid="{00000000-0005-0000-0000-000084200000}"/>
    <cellStyle name="표준 2 13 27 8" xfId="9042" xr:uid="{00000000-0005-0000-0000-000085200000}"/>
    <cellStyle name="표준 2 13 27 9" xfId="10522" xr:uid="{00000000-0005-0000-0000-000086200000}"/>
    <cellStyle name="표준 2 13 3" xfId="1411" xr:uid="{00000000-0005-0000-0000-000087200000}"/>
    <cellStyle name="표준 2 13 3 10" xfId="12039" xr:uid="{00000000-0005-0000-0000-000088200000}"/>
    <cellStyle name="표준 2 13 3 11" xfId="13519" xr:uid="{00000000-0005-0000-0000-000089200000}"/>
    <cellStyle name="표준 2 13 3 12" xfId="14999" xr:uid="{00000000-0005-0000-0000-00008A200000}"/>
    <cellStyle name="표준 2 13 3 13" xfId="16479" xr:uid="{00000000-0005-0000-0000-00008B200000}"/>
    <cellStyle name="표준 2 13 3 14" xfId="17959" xr:uid="{00000000-0005-0000-0000-00008C200000}"/>
    <cellStyle name="표준 2 13 3 15" xfId="19439" xr:uid="{00000000-0005-0000-0000-00008D200000}"/>
    <cellStyle name="표준 2 13 3 16" xfId="20919" xr:uid="{00000000-0005-0000-0000-00008E200000}"/>
    <cellStyle name="표준 2 13 3 17" xfId="22399" xr:uid="{00000000-0005-0000-0000-00008F200000}"/>
    <cellStyle name="표준 2 13 3 18" xfId="23879" xr:uid="{00000000-0005-0000-0000-000090200000}"/>
    <cellStyle name="표준 2 13 3 19" xfId="25359" xr:uid="{00000000-0005-0000-0000-000091200000}"/>
    <cellStyle name="표준 2 13 3 2" xfId="632" xr:uid="{00000000-0005-0000-0000-000092200000}"/>
    <cellStyle name="표준 2 13 3 2 10" xfId="14256" xr:uid="{00000000-0005-0000-0000-000093200000}"/>
    <cellStyle name="표준 2 13 3 2 11" xfId="15736" xr:uid="{00000000-0005-0000-0000-000094200000}"/>
    <cellStyle name="표준 2 13 3 2 12" xfId="17216" xr:uid="{00000000-0005-0000-0000-000095200000}"/>
    <cellStyle name="표준 2 13 3 2 13" xfId="18696" xr:uid="{00000000-0005-0000-0000-000096200000}"/>
    <cellStyle name="표준 2 13 3 2 14" xfId="20176" xr:uid="{00000000-0005-0000-0000-000097200000}"/>
    <cellStyle name="표준 2 13 3 2 15" xfId="21656" xr:uid="{00000000-0005-0000-0000-000098200000}"/>
    <cellStyle name="표준 2 13 3 2 16" xfId="23136" xr:uid="{00000000-0005-0000-0000-000099200000}"/>
    <cellStyle name="표준 2 13 3 2 17" xfId="24616" xr:uid="{00000000-0005-0000-0000-00009A200000}"/>
    <cellStyle name="표준 2 13 3 2 18" xfId="26096" xr:uid="{00000000-0005-0000-0000-00009B200000}"/>
    <cellStyle name="표준 2 13 3 2 19" xfId="27576" xr:uid="{00000000-0005-0000-0000-00009C200000}"/>
    <cellStyle name="표준 2 13 3 2 2" xfId="2415" xr:uid="{00000000-0005-0000-0000-00009D200000}"/>
    <cellStyle name="표준 2 13 3 2 20" xfId="29056" xr:uid="{00000000-0005-0000-0000-00009E200000}"/>
    <cellStyle name="표준 2 13 3 2 21" xfId="30536" xr:uid="{00000000-0005-0000-0000-00009F200000}"/>
    <cellStyle name="표준 2 13 3 2 22" xfId="32016" xr:uid="{00000000-0005-0000-0000-0000A0200000}"/>
    <cellStyle name="표준 2 13 3 2 23" xfId="33496" xr:uid="{00000000-0005-0000-0000-0000A1200000}"/>
    <cellStyle name="표준 2 13 3 2 24" xfId="34976" xr:uid="{00000000-0005-0000-0000-0000A2200000}"/>
    <cellStyle name="표준 2 13 3 2 25" xfId="36456" xr:uid="{00000000-0005-0000-0000-0000A3200000}"/>
    <cellStyle name="표준 2 13 3 2 26" xfId="37936" xr:uid="{00000000-0005-0000-0000-0000A4200000}"/>
    <cellStyle name="표준 2 13 3 2 27" xfId="39416" xr:uid="{00000000-0005-0000-0000-0000A5200000}"/>
    <cellStyle name="표준 2 13 3 2 28" xfId="40896" xr:uid="{00000000-0005-0000-0000-0000A6200000}"/>
    <cellStyle name="표준 2 13 3 2 29" xfId="42376" xr:uid="{00000000-0005-0000-0000-0000A7200000}"/>
    <cellStyle name="표준 2 13 3 2 3" xfId="3896" xr:uid="{00000000-0005-0000-0000-0000A8200000}"/>
    <cellStyle name="표준 2 13 3 2 30" xfId="43856" xr:uid="{00000000-0005-0000-0000-0000A9200000}"/>
    <cellStyle name="표준 2 13 3 2 31" xfId="45336" xr:uid="{00000000-0005-0000-0000-0000AA200000}"/>
    <cellStyle name="표준 2 13 3 2 32" xfId="46817" xr:uid="{00000000-0005-0000-0000-0000AB200000}"/>
    <cellStyle name="표준 2 13 3 2 33" xfId="48297" xr:uid="{00000000-0005-0000-0000-0000AC200000}"/>
    <cellStyle name="표준 2 13 3 2 34" xfId="49777" xr:uid="{00000000-0005-0000-0000-0000AD200000}"/>
    <cellStyle name="표준 2 13 3 2 35" xfId="51257" xr:uid="{00000000-0005-0000-0000-0000AE200000}"/>
    <cellStyle name="표준 2 13 3 2 36" xfId="52737" xr:uid="{00000000-0005-0000-0000-0000AF200000}"/>
    <cellStyle name="표준 2 13 3 2 37" xfId="54217" xr:uid="{00000000-0005-0000-0000-0000B0200000}"/>
    <cellStyle name="표준 2 13 3 2 38" xfId="55697" xr:uid="{00000000-0005-0000-0000-0000B1200000}"/>
    <cellStyle name="표준 2 13 3 2 39" xfId="57177" xr:uid="{00000000-0005-0000-0000-0000B2200000}"/>
    <cellStyle name="표준 2 13 3 2 4" xfId="5376" xr:uid="{00000000-0005-0000-0000-0000B3200000}"/>
    <cellStyle name="표준 2 13 3 2 40" xfId="58657" xr:uid="{00000000-0005-0000-0000-0000B4200000}"/>
    <cellStyle name="표준 2 13 3 2 41" xfId="60137" xr:uid="{00000000-0005-0000-0000-0000B5200000}"/>
    <cellStyle name="표준 2 13 3 2 42" xfId="61617" xr:uid="{00000000-0005-0000-0000-0000B6200000}"/>
    <cellStyle name="표준 2 13 3 2 5" xfId="6856" xr:uid="{00000000-0005-0000-0000-0000B7200000}"/>
    <cellStyle name="표준 2 13 3 2 6" xfId="8336" xr:uid="{00000000-0005-0000-0000-0000B8200000}"/>
    <cellStyle name="표준 2 13 3 2 7" xfId="9816" xr:uid="{00000000-0005-0000-0000-0000B9200000}"/>
    <cellStyle name="표준 2 13 3 2 8" xfId="11296" xr:uid="{00000000-0005-0000-0000-0000BA200000}"/>
    <cellStyle name="표준 2 13 3 2 9" xfId="12776" xr:uid="{00000000-0005-0000-0000-0000BB200000}"/>
    <cellStyle name="표준 2 13 3 20" xfId="26839" xr:uid="{00000000-0005-0000-0000-0000BC200000}"/>
    <cellStyle name="표준 2 13 3 21" xfId="28319" xr:uid="{00000000-0005-0000-0000-0000BD200000}"/>
    <cellStyle name="표준 2 13 3 22" xfId="29799" xr:uid="{00000000-0005-0000-0000-0000BE200000}"/>
    <cellStyle name="표준 2 13 3 23" xfId="31279" xr:uid="{00000000-0005-0000-0000-0000BF200000}"/>
    <cellStyle name="표준 2 13 3 24" xfId="32759" xr:uid="{00000000-0005-0000-0000-0000C0200000}"/>
    <cellStyle name="표준 2 13 3 25" xfId="34239" xr:uid="{00000000-0005-0000-0000-0000C1200000}"/>
    <cellStyle name="표준 2 13 3 26" xfId="35719" xr:uid="{00000000-0005-0000-0000-0000C2200000}"/>
    <cellStyle name="표준 2 13 3 27" xfId="37199" xr:uid="{00000000-0005-0000-0000-0000C3200000}"/>
    <cellStyle name="표준 2 13 3 28" xfId="38679" xr:uid="{00000000-0005-0000-0000-0000C4200000}"/>
    <cellStyle name="표준 2 13 3 29" xfId="40159" xr:uid="{00000000-0005-0000-0000-0000C5200000}"/>
    <cellStyle name="표준 2 13 3 3" xfId="1678" xr:uid="{00000000-0005-0000-0000-0000C6200000}"/>
    <cellStyle name="표준 2 13 3 30" xfId="41639" xr:uid="{00000000-0005-0000-0000-0000C7200000}"/>
    <cellStyle name="표준 2 13 3 31" xfId="43119" xr:uid="{00000000-0005-0000-0000-0000C8200000}"/>
    <cellStyle name="표준 2 13 3 32" xfId="44599" xr:uid="{00000000-0005-0000-0000-0000C9200000}"/>
    <cellStyle name="표준 2 13 3 33" xfId="46080" xr:uid="{00000000-0005-0000-0000-0000CA200000}"/>
    <cellStyle name="표준 2 13 3 34" xfId="47560" xr:uid="{00000000-0005-0000-0000-0000CB200000}"/>
    <cellStyle name="표준 2 13 3 35" xfId="49040" xr:uid="{00000000-0005-0000-0000-0000CC200000}"/>
    <cellStyle name="표준 2 13 3 36" xfId="50520" xr:uid="{00000000-0005-0000-0000-0000CD200000}"/>
    <cellStyle name="표준 2 13 3 37" xfId="52000" xr:uid="{00000000-0005-0000-0000-0000CE200000}"/>
    <cellStyle name="표준 2 13 3 38" xfId="53480" xr:uid="{00000000-0005-0000-0000-0000CF200000}"/>
    <cellStyle name="표준 2 13 3 39" xfId="54960" xr:uid="{00000000-0005-0000-0000-0000D0200000}"/>
    <cellStyle name="표준 2 13 3 4" xfId="3159" xr:uid="{00000000-0005-0000-0000-0000D1200000}"/>
    <cellStyle name="표준 2 13 3 40" xfId="56440" xr:uid="{00000000-0005-0000-0000-0000D2200000}"/>
    <cellStyle name="표준 2 13 3 41" xfId="57920" xr:uid="{00000000-0005-0000-0000-0000D3200000}"/>
    <cellStyle name="표준 2 13 3 42" xfId="59400" xr:uid="{00000000-0005-0000-0000-0000D4200000}"/>
    <cellStyle name="표준 2 13 3 43" xfId="60880" xr:uid="{00000000-0005-0000-0000-0000D5200000}"/>
    <cellStyle name="표준 2 13 3 5" xfId="4639" xr:uid="{00000000-0005-0000-0000-0000D6200000}"/>
    <cellStyle name="표준 2 13 3 6" xfId="6119" xr:uid="{00000000-0005-0000-0000-0000D7200000}"/>
    <cellStyle name="표준 2 13 3 7" xfId="7599" xr:uid="{00000000-0005-0000-0000-0000D8200000}"/>
    <cellStyle name="표준 2 13 3 8" xfId="9079" xr:uid="{00000000-0005-0000-0000-0000D9200000}"/>
    <cellStyle name="표준 2 13 3 9" xfId="10559" xr:uid="{00000000-0005-0000-0000-0000DA200000}"/>
    <cellStyle name="표준 2 13 4" xfId="1397" xr:uid="{00000000-0005-0000-0000-0000DB200000}"/>
    <cellStyle name="표준 2 13 4 10" xfId="12053" xr:uid="{00000000-0005-0000-0000-0000DC200000}"/>
    <cellStyle name="표준 2 13 4 11" xfId="13533" xr:uid="{00000000-0005-0000-0000-0000DD200000}"/>
    <cellStyle name="표준 2 13 4 12" xfId="15013" xr:uid="{00000000-0005-0000-0000-0000DE200000}"/>
    <cellStyle name="표준 2 13 4 13" xfId="16493" xr:uid="{00000000-0005-0000-0000-0000DF200000}"/>
    <cellStyle name="표준 2 13 4 14" xfId="17973" xr:uid="{00000000-0005-0000-0000-0000E0200000}"/>
    <cellStyle name="표준 2 13 4 15" xfId="19453" xr:uid="{00000000-0005-0000-0000-0000E1200000}"/>
    <cellStyle name="표준 2 13 4 16" xfId="20933" xr:uid="{00000000-0005-0000-0000-0000E2200000}"/>
    <cellStyle name="표준 2 13 4 17" xfId="22413" xr:uid="{00000000-0005-0000-0000-0000E3200000}"/>
    <cellStyle name="표준 2 13 4 18" xfId="23893" xr:uid="{00000000-0005-0000-0000-0000E4200000}"/>
    <cellStyle name="표준 2 13 4 19" xfId="25373" xr:uid="{00000000-0005-0000-0000-0000E5200000}"/>
    <cellStyle name="표준 2 13 4 2" xfId="618" xr:uid="{00000000-0005-0000-0000-0000E6200000}"/>
    <cellStyle name="표준 2 13 4 2 10" xfId="14270" xr:uid="{00000000-0005-0000-0000-0000E7200000}"/>
    <cellStyle name="표준 2 13 4 2 11" xfId="15750" xr:uid="{00000000-0005-0000-0000-0000E8200000}"/>
    <cellStyle name="표준 2 13 4 2 12" xfId="17230" xr:uid="{00000000-0005-0000-0000-0000E9200000}"/>
    <cellStyle name="표준 2 13 4 2 13" xfId="18710" xr:uid="{00000000-0005-0000-0000-0000EA200000}"/>
    <cellStyle name="표준 2 13 4 2 14" xfId="20190" xr:uid="{00000000-0005-0000-0000-0000EB200000}"/>
    <cellStyle name="표준 2 13 4 2 15" xfId="21670" xr:uid="{00000000-0005-0000-0000-0000EC200000}"/>
    <cellStyle name="표준 2 13 4 2 16" xfId="23150" xr:uid="{00000000-0005-0000-0000-0000ED200000}"/>
    <cellStyle name="표준 2 13 4 2 17" xfId="24630" xr:uid="{00000000-0005-0000-0000-0000EE200000}"/>
    <cellStyle name="표준 2 13 4 2 18" xfId="26110" xr:uid="{00000000-0005-0000-0000-0000EF200000}"/>
    <cellStyle name="표준 2 13 4 2 19" xfId="27590" xr:uid="{00000000-0005-0000-0000-0000F0200000}"/>
    <cellStyle name="표준 2 13 4 2 2" xfId="2429" xr:uid="{00000000-0005-0000-0000-0000F1200000}"/>
    <cellStyle name="표준 2 13 4 2 20" xfId="29070" xr:uid="{00000000-0005-0000-0000-0000F2200000}"/>
    <cellStyle name="표준 2 13 4 2 21" xfId="30550" xr:uid="{00000000-0005-0000-0000-0000F3200000}"/>
    <cellStyle name="표준 2 13 4 2 22" xfId="32030" xr:uid="{00000000-0005-0000-0000-0000F4200000}"/>
    <cellStyle name="표준 2 13 4 2 23" xfId="33510" xr:uid="{00000000-0005-0000-0000-0000F5200000}"/>
    <cellStyle name="표준 2 13 4 2 24" xfId="34990" xr:uid="{00000000-0005-0000-0000-0000F6200000}"/>
    <cellStyle name="표준 2 13 4 2 25" xfId="36470" xr:uid="{00000000-0005-0000-0000-0000F7200000}"/>
    <cellStyle name="표준 2 13 4 2 26" xfId="37950" xr:uid="{00000000-0005-0000-0000-0000F8200000}"/>
    <cellStyle name="표준 2 13 4 2 27" xfId="39430" xr:uid="{00000000-0005-0000-0000-0000F9200000}"/>
    <cellStyle name="표준 2 13 4 2 28" xfId="40910" xr:uid="{00000000-0005-0000-0000-0000FA200000}"/>
    <cellStyle name="표준 2 13 4 2 29" xfId="42390" xr:uid="{00000000-0005-0000-0000-0000FB200000}"/>
    <cellStyle name="표준 2 13 4 2 3" xfId="3910" xr:uid="{00000000-0005-0000-0000-0000FC200000}"/>
    <cellStyle name="표준 2 13 4 2 30" xfId="43870" xr:uid="{00000000-0005-0000-0000-0000FD200000}"/>
    <cellStyle name="표준 2 13 4 2 31" xfId="45350" xr:uid="{00000000-0005-0000-0000-0000FE200000}"/>
    <cellStyle name="표준 2 13 4 2 32" xfId="46831" xr:uid="{00000000-0005-0000-0000-0000FF200000}"/>
    <cellStyle name="표준 2 13 4 2 33" xfId="48311" xr:uid="{00000000-0005-0000-0000-000000210000}"/>
    <cellStyle name="표준 2 13 4 2 34" xfId="49791" xr:uid="{00000000-0005-0000-0000-000001210000}"/>
    <cellStyle name="표준 2 13 4 2 35" xfId="51271" xr:uid="{00000000-0005-0000-0000-000002210000}"/>
    <cellStyle name="표준 2 13 4 2 36" xfId="52751" xr:uid="{00000000-0005-0000-0000-000003210000}"/>
    <cellStyle name="표준 2 13 4 2 37" xfId="54231" xr:uid="{00000000-0005-0000-0000-000004210000}"/>
    <cellStyle name="표준 2 13 4 2 38" xfId="55711" xr:uid="{00000000-0005-0000-0000-000005210000}"/>
    <cellStyle name="표준 2 13 4 2 39" xfId="57191" xr:uid="{00000000-0005-0000-0000-000006210000}"/>
    <cellStyle name="표준 2 13 4 2 4" xfId="5390" xr:uid="{00000000-0005-0000-0000-000007210000}"/>
    <cellStyle name="표준 2 13 4 2 40" xfId="58671" xr:uid="{00000000-0005-0000-0000-000008210000}"/>
    <cellStyle name="표준 2 13 4 2 41" xfId="60151" xr:uid="{00000000-0005-0000-0000-000009210000}"/>
    <cellStyle name="표준 2 13 4 2 42" xfId="61631" xr:uid="{00000000-0005-0000-0000-00000A210000}"/>
    <cellStyle name="표준 2 13 4 2 5" xfId="6870" xr:uid="{00000000-0005-0000-0000-00000B210000}"/>
    <cellStyle name="표준 2 13 4 2 6" xfId="8350" xr:uid="{00000000-0005-0000-0000-00000C210000}"/>
    <cellStyle name="표준 2 13 4 2 7" xfId="9830" xr:uid="{00000000-0005-0000-0000-00000D210000}"/>
    <cellStyle name="표준 2 13 4 2 8" xfId="11310" xr:uid="{00000000-0005-0000-0000-00000E210000}"/>
    <cellStyle name="표준 2 13 4 2 9" xfId="12790" xr:uid="{00000000-0005-0000-0000-00000F210000}"/>
    <cellStyle name="표준 2 13 4 20" xfId="26853" xr:uid="{00000000-0005-0000-0000-000010210000}"/>
    <cellStyle name="표준 2 13 4 21" xfId="28333" xr:uid="{00000000-0005-0000-0000-000011210000}"/>
    <cellStyle name="표준 2 13 4 22" xfId="29813" xr:uid="{00000000-0005-0000-0000-000012210000}"/>
    <cellStyle name="표준 2 13 4 23" xfId="31293" xr:uid="{00000000-0005-0000-0000-000013210000}"/>
    <cellStyle name="표준 2 13 4 24" xfId="32773" xr:uid="{00000000-0005-0000-0000-000014210000}"/>
    <cellStyle name="표준 2 13 4 25" xfId="34253" xr:uid="{00000000-0005-0000-0000-000015210000}"/>
    <cellStyle name="표준 2 13 4 26" xfId="35733" xr:uid="{00000000-0005-0000-0000-000016210000}"/>
    <cellStyle name="표준 2 13 4 27" xfId="37213" xr:uid="{00000000-0005-0000-0000-000017210000}"/>
    <cellStyle name="표준 2 13 4 28" xfId="38693" xr:uid="{00000000-0005-0000-0000-000018210000}"/>
    <cellStyle name="표준 2 13 4 29" xfId="40173" xr:uid="{00000000-0005-0000-0000-000019210000}"/>
    <cellStyle name="표준 2 13 4 3" xfId="1692" xr:uid="{00000000-0005-0000-0000-00001A210000}"/>
    <cellStyle name="표준 2 13 4 30" xfId="41653" xr:uid="{00000000-0005-0000-0000-00001B210000}"/>
    <cellStyle name="표준 2 13 4 31" xfId="43133" xr:uid="{00000000-0005-0000-0000-00001C210000}"/>
    <cellStyle name="표준 2 13 4 32" xfId="44613" xr:uid="{00000000-0005-0000-0000-00001D210000}"/>
    <cellStyle name="표준 2 13 4 33" xfId="46094" xr:uid="{00000000-0005-0000-0000-00001E210000}"/>
    <cellStyle name="표준 2 13 4 34" xfId="47574" xr:uid="{00000000-0005-0000-0000-00001F210000}"/>
    <cellStyle name="표준 2 13 4 35" xfId="49054" xr:uid="{00000000-0005-0000-0000-000020210000}"/>
    <cellStyle name="표준 2 13 4 36" xfId="50534" xr:uid="{00000000-0005-0000-0000-000021210000}"/>
    <cellStyle name="표준 2 13 4 37" xfId="52014" xr:uid="{00000000-0005-0000-0000-000022210000}"/>
    <cellStyle name="표준 2 13 4 38" xfId="53494" xr:uid="{00000000-0005-0000-0000-000023210000}"/>
    <cellStyle name="표준 2 13 4 39" xfId="54974" xr:uid="{00000000-0005-0000-0000-000024210000}"/>
    <cellStyle name="표준 2 13 4 4" xfId="3173" xr:uid="{00000000-0005-0000-0000-000025210000}"/>
    <cellStyle name="표준 2 13 4 40" xfId="56454" xr:uid="{00000000-0005-0000-0000-000026210000}"/>
    <cellStyle name="표준 2 13 4 41" xfId="57934" xr:uid="{00000000-0005-0000-0000-000027210000}"/>
    <cellStyle name="표준 2 13 4 42" xfId="59414" xr:uid="{00000000-0005-0000-0000-000028210000}"/>
    <cellStyle name="표준 2 13 4 43" xfId="60894" xr:uid="{00000000-0005-0000-0000-000029210000}"/>
    <cellStyle name="표준 2 13 4 5" xfId="4653" xr:uid="{00000000-0005-0000-0000-00002A210000}"/>
    <cellStyle name="표준 2 13 4 6" xfId="6133" xr:uid="{00000000-0005-0000-0000-00002B210000}"/>
    <cellStyle name="표준 2 13 4 7" xfId="7613" xr:uid="{00000000-0005-0000-0000-00002C210000}"/>
    <cellStyle name="표준 2 13 4 8" xfId="9093" xr:uid="{00000000-0005-0000-0000-00002D210000}"/>
    <cellStyle name="표준 2 13 4 9" xfId="10573" xr:uid="{00000000-0005-0000-0000-00002E210000}"/>
    <cellStyle name="표준 2 13 5" xfId="1382" xr:uid="{00000000-0005-0000-0000-00002F210000}"/>
    <cellStyle name="표준 2 13 5 10" xfId="12068" xr:uid="{00000000-0005-0000-0000-000030210000}"/>
    <cellStyle name="표준 2 13 5 11" xfId="13548" xr:uid="{00000000-0005-0000-0000-000031210000}"/>
    <cellStyle name="표준 2 13 5 12" xfId="15028" xr:uid="{00000000-0005-0000-0000-000032210000}"/>
    <cellStyle name="표준 2 13 5 13" xfId="16508" xr:uid="{00000000-0005-0000-0000-000033210000}"/>
    <cellStyle name="표준 2 13 5 14" xfId="17988" xr:uid="{00000000-0005-0000-0000-000034210000}"/>
    <cellStyle name="표준 2 13 5 15" xfId="19468" xr:uid="{00000000-0005-0000-0000-000035210000}"/>
    <cellStyle name="표준 2 13 5 16" xfId="20948" xr:uid="{00000000-0005-0000-0000-000036210000}"/>
    <cellStyle name="표준 2 13 5 17" xfId="22428" xr:uid="{00000000-0005-0000-0000-000037210000}"/>
    <cellStyle name="표준 2 13 5 18" xfId="23908" xr:uid="{00000000-0005-0000-0000-000038210000}"/>
    <cellStyle name="표준 2 13 5 19" xfId="25388" xr:uid="{00000000-0005-0000-0000-000039210000}"/>
    <cellStyle name="표준 2 13 5 2" xfId="603" xr:uid="{00000000-0005-0000-0000-00003A210000}"/>
    <cellStyle name="표준 2 13 5 2 10" xfId="14285" xr:uid="{00000000-0005-0000-0000-00003B210000}"/>
    <cellStyle name="표준 2 13 5 2 11" xfId="15765" xr:uid="{00000000-0005-0000-0000-00003C210000}"/>
    <cellStyle name="표준 2 13 5 2 12" xfId="17245" xr:uid="{00000000-0005-0000-0000-00003D210000}"/>
    <cellStyle name="표준 2 13 5 2 13" xfId="18725" xr:uid="{00000000-0005-0000-0000-00003E210000}"/>
    <cellStyle name="표준 2 13 5 2 14" xfId="20205" xr:uid="{00000000-0005-0000-0000-00003F210000}"/>
    <cellStyle name="표준 2 13 5 2 15" xfId="21685" xr:uid="{00000000-0005-0000-0000-000040210000}"/>
    <cellStyle name="표준 2 13 5 2 16" xfId="23165" xr:uid="{00000000-0005-0000-0000-000041210000}"/>
    <cellStyle name="표준 2 13 5 2 17" xfId="24645" xr:uid="{00000000-0005-0000-0000-000042210000}"/>
    <cellStyle name="표준 2 13 5 2 18" xfId="26125" xr:uid="{00000000-0005-0000-0000-000043210000}"/>
    <cellStyle name="표준 2 13 5 2 19" xfId="27605" xr:uid="{00000000-0005-0000-0000-000044210000}"/>
    <cellStyle name="표준 2 13 5 2 2" xfId="2444" xr:uid="{00000000-0005-0000-0000-000045210000}"/>
    <cellStyle name="표준 2 13 5 2 20" xfId="29085" xr:uid="{00000000-0005-0000-0000-000046210000}"/>
    <cellStyle name="표준 2 13 5 2 21" xfId="30565" xr:uid="{00000000-0005-0000-0000-000047210000}"/>
    <cellStyle name="표준 2 13 5 2 22" xfId="32045" xr:uid="{00000000-0005-0000-0000-000048210000}"/>
    <cellStyle name="표준 2 13 5 2 23" xfId="33525" xr:uid="{00000000-0005-0000-0000-000049210000}"/>
    <cellStyle name="표준 2 13 5 2 24" xfId="35005" xr:uid="{00000000-0005-0000-0000-00004A210000}"/>
    <cellStyle name="표준 2 13 5 2 25" xfId="36485" xr:uid="{00000000-0005-0000-0000-00004B210000}"/>
    <cellStyle name="표준 2 13 5 2 26" xfId="37965" xr:uid="{00000000-0005-0000-0000-00004C210000}"/>
    <cellStyle name="표준 2 13 5 2 27" xfId="39445" xr:uid="{00000000-0005-0000-0000-00004D210000}"/>
    <cellStyle name="표준 2 13 5 2 28" xfId="40925" xr:uid="{00000000-0005-0000-0000-00004E210000}"/>
    <cellStyle name="표준 2 13 5 2 29" xfId="42405" xr:uid="{00000000-0005-0000-0000-00004F210000}"/>
    <cellStyle name="표준 2 13 5 2 3" xfId="3925" xr:uid="{00000000-0005-0000-0000-000050210000}"/>
    <cellStyle name="표준 2 13 5 2 30" xfId="43885" xr:uid="{00000000-0005-0000-0000-000051210000}"/>
    <cellStyle name="표준 2 13 5 2 31" xfId="45365" xr:uid="{00000000-0005-0000-0000-000052210000}"/>
    <cellStyle name="표준 2 13 5 2 32" xfId="46846" xr:uid="{00000000-0005-0000-0000-000053210000}"/>
    <cellStyle name="표준 2 13 5 2 33" xfId="48326" xr:uid="{00000000-0005-0000-0000-000054210000}"/>
    <cellStyle name="표준 2 13 5 2 34" xfId="49806" xr:uid="{00000000-0005-0000-0000-000055210000}"/>
    <cellStyle name="표준 2 13 5 2 35" xfId="51286" xr:uid="{00000000-0005-0000-0000-000056210000}"/>
    <cellStyle name="표준 2 13 5 2 36" xfId="52766" xr:uid="{00000000-0005-0000-0000-000057210000}"/>
    <cellStyle name="표준 2 13 5 2 37" xfId="54246" xr:uid="{00000000-0005-0000-0000-000058210000}"/>
    <cellStyle name="표준 2 13 5 2 38" xfId="55726" xr:uid="{00000000-0005-0000-0000-000059210000}"/>
    <cellStyle name="표준 2 13 5 2 39" xfId="57206" xr:uid="{00000000-0005-0000-0000-00005A210000}"/>
    <cellStyle name="표준 2 13 5 2 4" xfId="5405" xr:uid="{00000000-0005-0000-0000-00005B210000}"/>
    <cellStyle name="표준 2 13 5 2 40" xfId="58686" xr:uid="{00000000-0005-0000-0000-00005C210000}"/>
    <cellStyle name="표준 2 13 5 2 41" xfId="60166" xr:uid="{00000000-0005-0000-0000-00005D210000}"/>
    <cellStyle name="표준 2 13 5 2 42" xfId="61646" xr:uid="{00000000-0005-0000-0000-00005E210000}"/>
    <cellStyle name="표준 2 13 5 2 5" xfId="6885" xr:uid="{00000000-0005-0000-0000-00005F210000}"/>
    <cellStyle name="표준 2 13 5 2 6" xfId="8365" xr:uid="{00000000-0005-0000-0000-000060210000}"/>
    <cellStyle name="표준 2 13 5 2 7" xfId="9845" xr:uid="{00000000-0005-0000-0000-000061210000}"/>
    <cellStyle name="표준 2 13 5 2 8" xfId="11325" xr:uid="{00000000-0005-0000-0000-000062210000}"/>
    <cellStyle name="표준 2 13 5 2 9" xfId="12805" xr:uid="{00000000-0005-0000-0000-000063210000}"/>
    <cellStyle name="표준 2 13 5 20" xfId="26868" xr:uid="{00000000-0005-0000-0000-000064210000}"/>
    <cellStyle name="표준 2 13 5 21" xfId="28348" xr:uid="{00000000-0005-0000-0000-000065210000}"/>
    <cellStyle name="표준 2 13 5 22" xfId="29828" xr:uid="{00000000-0005-0000-0000-000066210000}"/>
    <cellStyle name="표준 2 13 5 23" xfId="31308" xr:uid="{00000000-0005-0000-0000-000067210000}"/>
    <cellStyle name="표준 2 13 5 24" xfId="32788" xr:uid="{00000000-0005-0000-0000-000068210000}"/>
    <cellStyle name="표준 2 13 5 25" xfId="34268" xr:uid="{00000000-0005-0000-0000-000069210000}"/>
    <cellStyle name="표준 2 13 5 26" xfId="35748" xr:uid="{00000000-0005-0000-0000-00006A210000}"/>
    <cellStyle name="표준 2 13 5 27" xfId="37228" xr:uid="{00000000-0005-0000-0000-00006B210000}"/>
    <cellStyle name="표준 2 13 5 28" xfId="38708" xr:uid="{00000000-0005-0000-0000-00006C210000}"/>
    <cellStyle name="표준 2 13 5 29" xfId="40188" xr:uid="{00000000-0005-0000-0000-00006D210000}"/>
    <cellStyle name="표준 2 13 5 3" xfId="1707" xr:uid="{00000000-0005-0000-0000-00006E210000}"/>
    <cellStyle name="표준 2 13 5 30" xfId="41668" xr:uid="{00000000-0005-0000-0000-00006F210000}"/>
    <cellStyle name="표준 2 13 5 31" xfId="43148" xr:uid="{00000000-0005-0000-0000-000070210000}"/>
    <cellStyle name="표준 2 13 5 32" xfId="44628" xr:uid="{00000000-0005-0000-0000-000071210000}"/>
    <cellStyle name="표준 2 13 5 33" xfId="46109" xr:uid="{00000000-0005-0000-0000-000072210000}"/>
    <cellStyle name="표준 2 13 5 34" xfId="47589" xr:uid="{00000000-0005-0000-0000-000073210000}"/>
    <cellStyle name="표준 2 13 5 35" xfId="49069" xr:uid="{00000000-0005-0000-0000-000074210000}"/>
    <cellStyle name="표준 2 13 5 36" xfId="50549" xr:uid="{00000000-0005-0000-0000-000075210000}"/>
    <cellStyle name="표준 2 13 5 37" xfId="52029" xr:uid="{00000000-0005-0000-0000-000076210000}"/>
    <cellStyle name="표준 2 13 5 38" xfId="53509" xr:uid="{00000000-0005-0000-0000-000077210000}"/>
    <cellStyle name="표준 2 13 5 39" xfId="54989" xr:uid="{00000000-0005-0000-0000-000078210000}"/>
    <cellStyle name="표준 2 13 5 4" xfId="3188" xr:uid="{00000000-0005-0000-0000-000079210000}"/>
    <cellStyle name="표준 2 13 5 40" xfId="56469" xr:uid="{00000000-0005-0000-0000-00007A210000}"/>
    <cellStyle name="표준 2 13 5 41" xfId="57949" xr:uid="{00000000-0005-0000-0000-00007B210000}"/>
    <cellStyle name="표준 2 13 5 42" xfId="59429" xr:uid="{00000000-0005-0000-0000-00007C210000}"/>
    <cellStyle name="표준 2 13 5 43" xfId="60909" xr:uid="{00000000-0005-0000-0000-00007D210000}"/>
    <cellStyle name="표준 2 13 5 5" xfId="4668" xr:uid="{00000000-0005-0000-0000-00007E210000}"/>
    <cellStyle name="표준 2 13 5 6" xfId="6148" xr:uid="{00000000-0005-0000-0000-00007F210000}"/>
    <cellStyle name="표준 2 13 5 7" xfId="7628" xr:uid="{00000000-0005-0000-0000-000080210000}"/>
    <cellStyle name="표준 2 13 5 8" xfId="9108" xr:uid="{00000000-0005-0000-0000-000081210000}"/>
    <cellStyle name="표준 2 13 5 9" xfId="10588" xr:uid="{00000000-0005-0000-0000-000082210000}"/>
    <cellStyle name="표준 2 13 6" xfId="1366" xr:uid="{00000000-0005-0000-0000-000083210000}"/>
    <cellStyle name="표준 2 13 6 10" xfId="12084" xr:uid="{00000000-0005-0000-0000-000084210000}"/>
    <cellStyle name="표준 2 13 6 11" xfId="13564" xr:uid="{00000000-0005-0000-0000-000085210000}"/>
    <cellStyle name="표준 2 13 6 12" xfId="15044" xr:uid="{00000000-0005-0000-0000-000086210000}"/>
    <cellStyle name="표준 2 13 6 13" xfId="16524" xr:uid="{00000000-0005-0000-0000-000087210000}"/>
    <cellStyle name="표준 2 13 6 14" xfId="18004" xr:uid="{00000000-0005-0000-0000-000088210000}"/>
    <cellStyle name="표준 2 13 6 15" xfId="19484" xr:uid="{00000000-0005-0000-0000-000089210000}"/>
    <cellStyle name="표준 2 13 6 16" xfId="20964" xr:uid="{00000000-0005-0000-0000-00008A210000}"/>
    <cellStyle name="표준 2 13 6 17" xfId="22444" xr:uid="{00000000-0005-0000-0000-00008B210000}"/>
    <cellStyle name="표준 2 13 6 18" xfId="23924" xr:uid="{00000000-0005-0000-0000-00008C210000}"/>
    <cellStyle name="표준 2 13 6 19" xfId="25404" xr:uid="{00000000-0005-0000-0000-00008D210000}"/>
    <cellStyle name="표준 2 13 6 2" xfId="587" xr:uid="{00000000-0005-0000-0000-00008E210000}"/>
    <cellStyle name="표준 2 13 6 2 10" xfId="14301" xr:uid="{00000000-0005-0000-0000-00008F210000}"/>
    <cellStyle name="표준 2 13 6 2 11" xfId="15781" xr:uid="{00000000-0005-0000-0000-000090210000}"/>
    <cellStyle name="표준 2 13 6 2 12" xfId="17261" xr:uid="{00000000-0005-0000-0000-000091210000}"/>
    <cellStyle name="표준 2 13 6 2 13" xfId="18741" xr:uid="{00000000-0005-0000-0000-000092210000}"/>
    <cellStyle name="표준 2 13 6 2 14" xfId="20221" xr:uid="{00000000-0005-0000-0000-000093210000}"/>
    <cellStyle name="표준 2 13 6 2 15" xfId="21701" xr:uid="{00000000-0005-0000-0000-000094210000}"/>
    <cellStyle name="표준 2 13 6 2 16" xfId="23181" xr:uid="{00000000-0005-0000-0000-000095210000}"/>
    <cellStyle name="표준 2 13 6 2 17" xfId="24661" xr:uid="{00000000-0005-0000-0000-000096210000}"/>
    <cellStyle name="표준 2 13 6 2 18" xfId="26141" xr:uid="{00000000-0005-0000-0000-000097210000}"/>
    <cellStyle name="표준 2 13 6 2 19" xfId="27621" xr:uid="{00000000-0005-0000-0000-000098210000}"/>
    <cellStyle name="표준 2 13 6 2 2" xfId="2460" xr:uid="{00000000-0005-0000-0000-000099210000}"/>
    <cellStyle name="표준 2 13 6 2 20" xfId="29101" xr:uid="{00000000-0005-0000-0000-00009A210000}"/>
    <cellStyle name="표준 2 13 6 2 21" xfId="30581" xr:uid="{00000000-0005-0000-0000-00009B210000}"/>
    <cellStyle name="표준 2 13 6 2 22" xfId="32061" xr:uid="{00000000-0005-0000-0000-00009C210000}"/>
    <cellStyle name="표준 2 13 6 2 23" xfId="33541" xr:uid="{00000000-0005-0000-0000-00009D210000}"/>
    <cellStyle name="표준 2 13 6 2 24" xfId="35021" xr:uid="{00000000-0005-0000-0000-00009E210000}"/>
    <cellStyle name="표준 2 13 6 2 25" xfId="36501" xr:uid="{00000000-0005-0000-0000-00009F210000}"/>
    <cellStyle name="표준 2 13 6 2 26" xfId="37981" xr:uid="{00000000-0005-0000-0000-0000A0210000}"/>
    <cellStyle name="표준 2 13 6 2 27" xfId="39461" xr:uid="{00000000-0005-0000-0000-0000A1210000}"/>
    <cellStyle name="표준 2 13 6 2 28" xfId="40941" xr:uid="{00000000-0005-0000-0000-0000A2210000}"/>
    <cellStyle name="표준 2 13 6 2 29" xfId="42421" xr:uid="{00000000-0005-0000-0000-0000A3210000}"/>
    <cellStyle name="표준 2 13 6 2 3" xfId="3941" xr:uid="{00000000-0005-0000-0000-0000A4210000}"/>
    <cellStyle name="표준 2 13 6 2 30" xfId="43901" xr:uid="{00000000-0005-0000-0000-0000A5210000}"/>
    <cellStyle name="표준 2 13 6 2 31" xfId="45381" xr:uid="{00000000-0005-0000-0000-0000A6210000}"/>
    <cellStyle name="표준 2 13 6 2 32" xfId="46862" xr:uid="{00000000-0005-0000-0000-0000A7210000}"/>
    <cellStyle name="표준 2 13 6 2 33" xfId="48342" xr:uid="{00000000-0005-0000-0000-0000A8210000}"/>
    <cellStyle name="표준 2 13 6 2 34" xfId="49822" xr:uid="{00000000-0005-0000-0000-0000A9210000}"/>
    <cellStyle name="표준 2 13 6 2 35" xfId="51302" xr:uid="{00000000-0005-0000-0000-0000AA210000}"/>
    <cellStyle name="표준 2 13 6 2 36" xfId="52782" xr:uid="{00000000-0005-0000-0000-0000AB210000}"/>
    <cellStyle name="표준 2 13 6 2 37" xfId="54262" xr:uid="{00000000-0005-0000-0000-0000AC210000}"/>
    <cellStyle name="표준 2 13 6 2 38" xfId="55742" xr:uid="{00000000-0005-0000-0000-0000AD210000}"/>
    <cellStyle name="표준 2 13 6 2 39" xfId="57222" xr:uid="{00000000-0005-0000-0000-0000AE210000}"/>
    <cellStyle name="표준 2 13 6 2 4" xfId="5421" xr:uid="{00000000-0005-0000-0000-0000AF210000}"/>
    <cellStyle name="표준 2 13 6 2 40" xfId="58702" xr:uid="{00000000-0005-0000-0000-0000B0210000}"/>
    <cellStyle name="표준 2 13 6 2 41" xfId="60182" xr:uid="{00000000-0005-0000-0000-0000B1210000}"/>
    <cellStyle name="표준 2 13 6 2 42" xfId="61662" xr:uid="{00000000-0005-0000-0000-0000B2210000}"/>
    <cellStyle name="표준 2 13 6 2 5" xfId="6901" xr:uid="{00000000-0005-0000-0000-0000B3210000}"/>
    <cellStyle name="표준 2 13 6 2 6" xfId="8381" xr:uid="{00000000-0005-0000-0000-0000B4210000}"/>
    <cellStyle name="표준 2 13 6 2 7" xfId="9861" xr:uid="{00000000-0005-0000-0000-0000B5210000}"/>
    <cellStyle name="표준 2 13 6 2 8" xfId="11341" xr:uid="{00000000-0005-0000-0000-0000B6210000}"/>
    <cellStyle name="표준 2 13 6 2 9" xfId="12821" xr:uid="{00000000-0005-0000-0000-0000B7210000}"/>
    <cellStyle name="표준 2 13 6 20" xfId="26884" xr:uid="{00000000-0005-0000-0000-0000B8210000}"/>
    <cellStyle name="표준 2 13 6 21" xfId="28364" xr:uid="{00000000-0005-0000-0000-0000B9210000}"/>
    <cellStyle name="표준 2 13 6 22" xfId="29844" xr:uid="{00000000-0005-0000-0000-0000BA210000}"/>
    <cellStyle name="표준 2 13 6 23" xfId="31324" xr:uid="{00000000-0005-0000-0000-0000BB210000}"/>
    <cellStyle name="표준 2 13 6 24" xfId="32804" xr:uid="{00000000-0005-0000-0000-0000BC210000}"/>
    <cellStyle name="표준 2 13 6 25" xfId="34284" xr:uid="{00000000-0005-0000-0000-0000BD210000}"/>
    <cellStyle name="표준 2 13 6 26" xfId="35764" xr:uid="{00000000-0005-0000-0000-0000BE210000}"/>
    <cellStyle name="표준 2 13 6 27" xfId="37244" xr:uid="{00000000-0005-0000-0000-0000BF210000}"/>
    <cellStyle name="표준 2 13 6 28" xfId="38724" xr:uid="{00000000-0005-0000-0000-0000C0210000}"/>
    <cellStyle name="표준 2 13 6 29" xfId="40204" xr:uid="{00000000-0005-0000-0000-0000C1210000}"/>
    <cellStyle name="표준 2 13 6 3" xfId="1723" xr:uid="{00000000-0005-0000-0000-0000C2210000}"/>
    <cellStyle name="표준 2 13 6 30" xfId="41684" xr:uid="{00000000-0005-0000-0000-0000C3210000}"/>
    <cellStyle name="표준 2 13 6 31" xfId="43164" xr:uid="{00000000-0005-0000-0000-0000C4210000}"/>
    <cellStyle name="표준 2 13 6 32" xfId="44644" xr:uid="{00000000-0005-0000-0000-0000C5210000}"/>
    <cellStyle name="표준 2 13 6 33" xfId="46125" xr:uid="{00000000-0005-0000-0000-0000C6210000}"/>
    <cellStyle name="표준 2 13 6 34" xfId="47605" xr:uid="{00000000-0005-0000-0000-0000C7210000}"/>
    <cellStyle name="표준 2 13 6 35" xfId="49085" xr:uid="{00000000-0005-0000-0000-0000C8210000}"/>
    <cellStyle name="표준 2 13 6 36" xfId="50565" xr:uid="{00000000-0005-0000-0000-0000C9210000}"/>
    <cellStyle name="표준 2 13 6 37" xfId="52045" xr:uid="{00000000-0005-0000-0000-0000CA210000}"/>
    <cellStyle name="표준 2 13 6 38" xfId="53525" xr:uid="{00000000-0005-0000-0000-0000CB210000}"/>
    <cellStyle name="표준 2 13 6 39" xfId="55005" xr:uid="{00000000-0005-0000-0000-0000CC210000}"/>
    <cellStyle name="표준 2 13 6 4" xfId="3204" xr:uid="{00000000-0005-0000-0000-0000CD210000}"/>
    <cellStyle name="표준 2 13 6 40" xfId="56485" xr:uid="{00000000-0005-0000-0000-0000CE210000}"/>
    <cellStyle name="표준 2 13 6 41" xfId="57965" xr:uid="{00000000-0005-0000-0000-0000CF210000}"/>
    <cellStyle name="표준 2 13 6 42" xfId="59445" xr:uid="{00000000-0005-0000-0000-0000D0210000}"/>
    <cellStyle name="표준 2 13 6 43" xfId="60925" xr:uid="{00000000-0005-0000-0000-0000D1210000}"/>
    <cellStyle name="표준 2 13 6 5" xfId="4684" xr:uid="{00000000-0005-0000-0000-0000D2210000}"/>
    <cellStyle name="표준 2 13 6 6" xfId="6164" xr:uid="{00000000-0005-0000-0000-0000D3210000}"/>
    <cellStyle name="표준 2 13 6 7" xfId="7644" xr:uid="{00000000-0005-0000-0000-0000D4210000}"/>
    <cellStyle name="표준 2 13 6 8" xfId="9124" xr:uid="{00000000-0005-0000-0000-0000D5210000}"/>
    <cellStyle name="표준 2 13 6 9" xfId="10604" xr:uid="{00000000-0005-0000-0000-0000D6210000}"/>
    <cellStyle name="표준 2 13 7" xfId="1349" xr:uid="{00000000-0005-0000-0000-0000D7210000}"/>
    <cellStyle name="표준 2 13 7 10" xfId="12101" xr:uid="{00000000-0005-0000-0000-0000D8210000}"/>
    <cellStyle name="표준 2 13 7 11" xfId="13581" xr:uid="{00000000-0005-0000-0000-0000D9210000}"/>
    <cellStyle name="표준 2 13 7 12" xfId="15061" xr:uid="{00000000-0005-0000-0000-0000DA210000}"/>
    <cellStyle name="표준 2 13 7 13" xfId="16541" xr:uid="{00000000-0005-0000-0000-0000DB210000}"/>
    <cellStyle name="표준 2 13 7 14" xfId="18021" xr:uid="{00000000-0005-0000-0000-0000DC210000}"/>
    <cellStyle name="표준 2 13 7 15" xfId="19501" xr:uid="{00000000-0005-0000-0000-0000DD210000}"/>
    <cellStyle name="표준 2 13 7 16" xfId="20981" xr:uid="{00000000-0005-0000-0000-0000DE210000}"/>
    <cellStyle name="표준 2 13 7 17" xfId="22461" xr:uid="{00000000-0005-0000-0000-0000DF210000}"/>
    <cellStyle name="표준 2 13 7 18" xfId="23941" xr:uid="{00000000-0005-0000-0000-0000E0210000}"/>
    <cellStyle name="표준 2 13 7 19" xfId="25421" xr:uid="{00000000-0005-0000-0000-0000E1210000}"/>
    <cellStyle name="표준 2 13 7 2" xfId="570" xr:uid="{00000000-0005-0000-0000-0000E2210000}"/>
    <cellStyle name="표준 2 13 7 2 10" xfId="14318" xr:uid="{00000000-0005-0000-0000-0000E3210000}"/>
    <cellStyle name="표준 2 13 7 2 11" xfId="15798" xr:uid="{00000000-0005-0000-0000-0000E4210000}"/>
    <cellStyle name="표준 2 13 7 2 12" xfId="17278" xr:uid="{00000000-0005-0000-0000-0000E5210000}"/>
    <cellStyle name="표준 2 13 7 2 13" xfId="18758" xr:uid="{00000000-0005-0000-0000-0000E6210000}"/>
    <cellStyle name="표준 2 13 7 2 14" xfId="20238" xr:uid="{00000000-0005-0000-0000-0000E7210000}"/>
    <cellStyle name="표준 2 13 7 2 15" xfId="21718" xr:uid="{00000000-0005-0000-0000-0000E8210000}"/>
    <cellStyle name="표준 2 13 7 2 16" xfId="23198" xr:uid="{00000000-0005-0000-0000-0000E9210000}"/>
    <cellStyle name="표준 2 13 7 2 17" xfId="24678" xr:uid="{00000000-0005-0000-0000-0000EA210000}"/>
    <cellStyle name="표준 2 13 7 2 18" xfId="26158" xr:uid="{00000000-0005-0000-0000-0000EB210000}"/>
    <cellStyle name="표준 2 13 7 2 19" xfId="27638" xr:uid="{00000000-0005-0000-0000-0000EC210000}"/>
    <cellStyle name="표준 2 13 7 2 2" xfId="2477" xr:uid="{00000000-0005-0000-0000-0000ED210000}"/>
    <cellStyle name="표준 2 13 7 2 20" xfId="29118" xr:uid="{00000000-0005-0000-0000-0000EE210000}"/>
    <cellStyle name="표준 2 13 7 2 21" xfId="30598" xr:uid="{00000000-0005-0000-0000-0000EF210000}"/>
    <cellStyle name="표준 2 13 7 2 22" xfId="32078" xr:uid="{00000000-0005-0000-0000-0000F0210000}"/>
    <cellStyle name="표준 2 13 7 2 23" xfId="33558" xr:uid="{00000000-0005-0000-0000-0000F1210000}"/>
    <cellStyle name="표준 2 13 7 2 24" xfId="35038" xr:uid="{00000000-0005-0000-0000-0000F2210000}"/>
    <cellStyle name="표준 2 13 7 2 25" xfId="36518" xr:uid="{00000000-0005-0000-0000-0000F3210000}"/>
    <cellStyle name="표준 2 13 7 2 26" xfId="37998" xr:uid="{00000000-0005-0000-0000-0000F4210000}"/>
    <cellStyle name="표준 2 13 7 2 27" xfId="39478" xr:uid="{00000000-0005-0000-0000-0000F5210000}"/>
    <cellStyle name="표준 2 13 7 2 28" xfId="40958" xr:uid="{00000000-0005-0000-0000-0000F6210000}"/>
    <cellStyle name="표준 2 13 7 2 29" xfId="42438" xr:uid="{00000000-0005-0000-0000-0000F7210000}"/>
    <cellStyle name="표준 2 13 7 2 3" xfId="3958" xr:uid="{00000000-0005-0000-0000-0000F8210000}"/>
    <cellStyle name="표준 2 13 7 2 30" xfId="43918" xr:uid="{00000000-0005-0000-0000-0000F9210000}"/>
    <cellStyle name="표준 2 13 7 2 31" xfId="45398" xr:uid="{00000000-0005-0000-0000-0000FA210000}"/>
    <cellStyle name="표준 2 13 7 2 32" xfId="46879" xr:uid="{00000000-0005-0000-0000-0000FB210000}"/>
    <cellStyle name="표준 2 13 7 2 33" xfId="48359" xr:uid="{00000000-0005-0000-0000-0000FC210000}"/>
    <cellStyle name="표준 2 13 7 2 34" xfId="49839" xr:uid="{00000000-0005-0000-0000-0000FD210000}"/>
    <cellStyle name="표준 2 13 7 2 35" xfId="51319" xr:uid="{00000000-0005-0000-0000-0000FE210000}"/>
    <cellStyle name="표준 2 13 7 2 36" xfId="52799" xr:uid="{00000000-0005-0000-0000-0000FF210000}"/>
    <cellStyle name="표준 2 13 7 2 37" xfId="54279" xr:uid="{00000000-0005-0000-0000-000000220000}"/>
    <cellStyle name="표준 2 13 7 2 38" xfId="55759" xr:uid="{00000000-0005-0000-0000-000001220000}"/>
    <cellStyle name="표준 2 13 7 2 39" xfId="57239" xr:uid="{00000000-0005-0000-0000-000002220000}"/>
    <cellStyle name="표준 2 13 7 2 4" xfId="5438" xr:uid="{00000000-0005-0000-0000-000003220000}"/>
    <cellStyle name="표준 2 13 7 2 40" xfId="58719" xr:uid="{00000000-0005-0000-0000-000004220000}"/>
    <cellStyle name="표준 2 13 7 2 41" xfId="60199" xr:uid="{00000000-0005-0000-0000-000005220000}"/>
    <cellStyle name="표준 2 13 7 2 42" xfId="61679" xr:uid="{00000000-0005-0000-0000-000006220000}"/>
    <cellStyle name="표준 2 13 7 2 5" xfId="6918" xr:uid="{00000000-0005-0000-0000-000007220000}"/>
    <cellStyle name="표준 2 13 7 2 6" xfId="8398" xr:uid="{00000000-0005-0000-0000-000008220000}"/>
    <cellStyle name="표준 2 13 7 2 7" xfId="9878" xr:uid="{00000000-0005-0000-0000-000009220000}"/>
    <cellStyle name="표준 2 13 7 2 8" xfId="11358" xr:uid="{00000000-0005-0000-0000-00000A220000}"/>
    <cellStyle name="표준 2 13 7 2 9" xfId="12838" xr:uid="{00000000-0005-0000-0000-00000B220000}"/>
    <cellStyle name="표준 2 13 7 20" xfId="26901" xr:uid="{00000000-0005-0000-0000-00000C220000}"/>
    <cellStyle name="표준 2 13 7 21" xfId="28381" xr:uid="{00000000-0005-0000-0000-00000D220000}"/>
    <cellStyle name="표준 2 13 7 22" xfId="29861" xr:uid="{00000000-0005-0000-0000-00000E220000}"/>
    <cellStyle name="표준 2 13 7 23" xfId="31341" xr:uid="{00000000-0005-0000-0000-00000F220000}"/>
    <cellStyle name="표준 2 13 7 24" xfId="32821" xr:uid="{00000000-0005-0000-0000-000010220000}"/>
    <cellStyle name="표준 2 13 7 25" xfId="34301" xr:uid="{00000000-0005-0000-0000-000011220000}"/>
    <cellStyle name="표준 2 13 7 26" xfId="35781" xr:uid="{00000000-0005-0000-0000-000012220000}"/>
    <cellStyle name="표준 2 13 7 27" xfId="37261" xr:uid="{00000000-0005-0000-0000-000013220000}"/>
    <cellStyle name="표준 2 13 7 28" xfId="38741" xr:uid="{00000000-0005-0000-0000-000014220000}"/>
    <cellStyle name="표준 2 13 7 29" xfId="40221" xr:uid="{00000000-0005-0000-0000-000015220000}"/>
    <cellStyle name="표준 2 13 7 3" xfId="1740" xr:uid="{00000000-0005-0000-0000-000016220000}"/>
    <cellStyle name="표준 2 13 7 30" xfId="41701" xr:uid="{00000000-0005-0000-0000-000017220000}"/>
    <cellStyle name="표준 2 13 7 31" xfId="43181" xr:uid="{00000000-0005-0000-0000-000018220000}"/>
    <cellStyle name="표준 2 13 7 32" xfId="44661" xr:uid="{00000000-0005-0000-0000-000019220000}"/>
    <cellStyle name="표준 2 13 7 33" xfId="46142" xr:uid="{00000000-0005-0000-0000-00001A220000}"/>
    <cellStyle name="표준 2 13 7 34" xfId="47622" xr:uid="{00000000-0005-0000-0000-00001B220000}"/>
    <cellStyle name="표준 2 13 7 35" xfId="49102" xr:uid="{00000000-0005-0000-0000-00001C220000}"/>
    <cellStyle name="표준 2 13 7 36" xfId="50582" xr:uid="{00000000-0005-0000-0000-00001D220000}"/>
    <cellStyle name="표준 2 13 7 37" xfId="52062" xr:uid="{00000000-0005-0000-0000-00001E220000}"/>
    <cellStyle name="표준 2 13 7 38" xfId="53542" xr:uid="{00000000-0005-0000-0000-00001F220000}"/>
    <cellStyle name="표준 2 13 7 39" xfId="55022" xr:uid="{00000000-0005-0000-0000-000020220000}"/>
    <cellStyle name="표준 2 13 7 4" xfId="3221" xr:uid="{00000000-0005-0000-0000-000021220000}"/>
    <cellStyle name="표준 2 13 7 40" xfId="56502" xr:uid="{00000000-0005-0000-0000-000022220000}"/>
    <cellStyle name="표준 2 13 7 41" xfId="57982" xr:uid="{00000000-0005-0000-0000-000023220000}"/>
    <cellStyle name="표준 2 13 7 42" xfId="59462" xr:uid="{00000000-0005-0000-0000-000024220000}"/>
    <cellStyle name="표준 2 13 7 43" xfId="60942" xr:uid="{00000000-0005-0000-0000-000025220000}"/>
    <cellStyle name="표준 2 13 7 5" xfId="4701" xr:uid="{00000000-0005-0000-0000-000026220000}"/>
    <cellStyle name="표준 2 13 7 6" xfId="6181" xr:uid="{00000000-0005-0000-0000-000027220000}"/>
    <cellStyle name="표준 2 13 7 7" xfId="7661" xr:uid="{00000000-0005-0000-0000-000028220000}"/>
    <cellStyle name="표준 2 13 7 8" xfId="9141" xr:uid="{00000000-0005-0000-0000-000029220000}"/>
    <cellStyle name="표준 2 13 7 9" xfId="10621" xr:uid="{00000000-0005-0000-0000-00002A220000}"/>
    <cellStyle name="표준 2 13 8" xfId="1331" xr:uid="{00000000-0005-0000-0000-00002B220000}"/>
    <cellStyle name="표준 2 13 8 10" xfId="12119" xr:uid="{00000000-0005-0000-0000-00002C220000}"/>
    <cellStyle name="표준 2 13 8 11" xfId="13599" xr:uid="{00000000-0005-0000-0000-00002D220000}"/>
    <cellStyle name="표준 2 13 8 12" xfId="15079" xr:uid="{00000000-0005-0000-0000-00002E220000}"/>
    <cellStyle name="표준 2 13 8 13" xfId="16559" xr:uid="{00000000-0005-0000-0000-00002F220000}"/>
    <cellStyle name="표준 2 13 8 14" xfId="18039" xr:uid="{00000000-0005-0000-0000-000030220000}"/>
    <cellStyle name="표준 2 13 8 15" xfId="19519" xr:uid="{00000000-0005-0000-0000-000031220000}"/>
    <cellStyle name="표준 2 13 8 16" xfId="20999" xr:uid="{00000000-0005-0000-0000-000032220000}"/>
    <cellStyle name="표준 2 13 8 17" xfId="22479" xr:uid="{00000000-0005-0000-0000-000033220000}"/>
    <cellStyle name="표준 2 13 8 18" xfId="23959" xr:uid="{00000000-0005-0000-0000-000034220000}"/>
    <cellStyle name="표준 2 13 8 19" xfId="25439" xr:uid="{00000000-0005-0000-0000-000035220000}"/>
    <cellStyle name="표준 2 13 8 2" xfId="552" xr:uid="{00000000-0005-0000-0000-000036220000}"/>
    <cellStyle name="표준 2 13 8 2 10" xfId="14336" xr:uid="{00000000-0005-0000-0000-000037220000}"/>
    <cellStyle name="표준 2 13 8 2 11" xfId="15816" xr:uid="{00000000-0005-0000-0000-000038220000}"/>
    <cellStyle name="표준 2 13 8 2 12" xfId="17296" xr:uid="{00000000-0005-0000-0000-000039220000}"/>
    <cellStyle name="표준 2 13 8 2 13" xfId="18776" xr:uid="{00000000-0005-0000-0000-00003A220000}"/>
    <cellStyle name="표준 2 13 8 2 14" xfId="20256" xr:uid="{00000000-0005-0000-0000-00003B220000}"/>
    <cellStyle name="표준 2 13 8 2 15" xfId="21736" xr:uid="{00000000-0005-0000-0000-00003C220000}"/>
    <cellStyle name="표준 2 13 8 2 16" xfId="23216" xr:uid="{00000000-0005-0000-0000-00003D220000}"/>
    <cellStyle name="표준 2 13 8 2 17" xfId="24696" xr:uid="{00000000-0005-0000-0000-00003E220000}"/>
    <cellStyle name="표준 2 13 8 2 18" xfId="26176" xr:uid="{00000000-0005-0000-0000-00003F220000}"/>
    <cellStyle name="표준 2 13 8 2 19" xfId="27656" xr:uid="{00000000-0005-0000-0000-000040220000}"/>
    <cellStyle name="표준 2 13 8 2 2" xfId="2495" xr:uid="{00000000-0005-0000-0000-000041220000}"/>
    <cellStyle name="표준 2 13 8 2 20" xfId="29136" xr:uid="{00000000-0005-0000-0000-000042220000}"/>
    <cellStyle name="표준 2 13 8 2 21" xfId="30616" xr:uid="{00000000-0005-0000-0000-000043220000}"/>
    <cellStyle name="표준 2 13 8 2 22" xfId="32096" xr:uid="{00000000-0005-0000-0000-000044220000}"/>
    <cellStyle name="표준 2 13 8 2 23" xfId="33576" xr:uid="{00000000-0005-0000-0000-000045220000}"/>
    <cellStyle name="표준 2 13 8 2 24" xfId="35056" xr:uid="{00000000-0005-0000-0000-000046220000}"/>
    <cellStyle name="표준 2 13 8 2 25" xfId="36536" xr:uid="{00000000-0005-0000-0000-000047220000}"/>
    <cellStyle name="표준 2 13 8 2 26" xfId="38016" xr:uid="{00000000-0005-0000-0000-000048220000}"/>
    <cellStyle name="표준 2 13 8 2 27" xfId="39496" xr:uid="{00000000-0005-0000-0000-000049220000}"/>
    <cellStyle name="표준 2 13 8 2 28" xfId="40976" xr:uid="{00000000-0005-0000-0000-00004A220000}"/>
    <cellStyle name="표준 2 13 8 2 29" xfId="42456" xr:uid="{00000000-0005-0000-0000-00004B220000}"/>
    <cellStyle name="표준 2 13 8 2 3" xfId="3976" xr:uid="{00000000-0005-0000-0000-00004C220000}"/>
    <cellStyle name="표준 2 13 8 2 30" xfId="43936" xr:uid="{00000000-0005-0000-0000-00004D220000}"/>
    <cellStyle name="표준 2 13 8 2 31" xfId="45416" xr:uid="{00000000-0005-0000-0000-00004E220000}"/>
    <cellStyle name="표준 2 13 8 2 32" xfId="46897" xr:uid="{00000000-0005-0000-0000-00004F220000}"/>
    <cellStyle name="표준 2 13 8 2 33" xfId="48377" xr:uid="{00000000-0005-0000-0000-000050220000}"/>
    <cellStyle name="표준 2 13 8 2 34" xfId="49857" xr:uid="{00000000-0005-0000-0000-000051220000}"/>
    <cellStyle name="표준 2 13 8 2 35" xfId="51337" xr:uid="{00000000-0005-0000-0000-000052220000}"/>
    <cellStyle name="표준 2 13 8 2 36" xfId="52817" xr:uid="{00000000-0005-0000-0000-000053220000}"/>
    <cellStyle name="표준 2 13 8 2 37" xfId="54297" xr:uid="{00000000-0005-0000-0000-000054220000}"/>
    <cellStyle name="표준 2 13 8 2 38" xfId="55777" xr:uid="{00000000-0005-0000-0000-000055220000}"/>
    <cellStyle name="표준 2 13 8 2 39" xfId="57257" xr:uid="{00000000-0005-0000-0000-000056220000}"/>
    <cellStyle name="표준 2 13 8 2 4" xfId="5456" xr:uid="{00000000-0005-0000-0000-000057220000}"/>
    <cellStyle name="표준 2 13 8 2 40" xfId="58737" xr:uid="{00000000-0005-0000-0000-000058220000}"/>
    <cellStyle name="표준 2 13 8 2 41" xfId="60217" xr:uid="{00000000-0005-0000-0000-000059220000}"/>
    <cellStyle name="표준 2 13 8 2 42" xfId="61697" xr:uid="{00000000-0005-0000-0000-00005A220000}"/>
    <cellStyle name="표준 2 13 8 2 5" xfId="6936" xr:uid="{00000000-0005-0000-0000-00005B220000}"/>
    <cellStyle name="표준 2 13 8 2 6" xfId="8416" xr:uid="{00000000-0005-0000-0000-00005C220000}"/>
    <cellStyle name="표준 2 13 8 2 7" xfId="9896" xr:uid="{00000000-0005-0000-0000-00005D220000}"/>
    <cellStyle name="표준 2 13 8 2 8" xfId="11376" xr:uid="{00000000-0005-0000-0000-00005E220000}"/>
    <cellStyle name="표준 2 13 8 2 9" xfId="12856" xr:uid="{00000000-0005-0000-0000-00005F220000}"/>
    <cellStyle name="표준 2 13 8 20" xfId="26919" xr:uid="{00000000-0005-0000-0000-000060220000}"/>
    <cellStyle name="표준 2 13 8 21" xfId="28399" xr:uid="{00000000-0005-0000-0000-000061220000}"/>
    <cellStyle name="표준 2 13 8 22" xfId="29879" xr:uid="{00000000-0005-0000-0000-000062220000}"/>
    <cellStyle name="표준 2 13 8 23" xfId="31359" xr:uid="{00000000-0005-0000-0000-000063220000}"/>
    <cellStyle name="표준 2 13 8 24" xfId="32839" xr:uid="{00000000-0005-0000-0000-000064220000}"/>
    <cellStyle name="표준 2 13 8 25" xfId="34319" xr:uid="{00000000-0005-0000-0000-000065220000}"/>
    <cellStyle name="표준 2 13 8 26" xfId="35799" xr:uid="{00000000-0005-0000-0000-000066220000}"/>
    <cellStyle name="표준 2 13 8 27" xfId="37279" xr:uid="{00000000-0005-0000-0000-000067220000}"/>
    <cellStyle name="표준 2 13 8 28" xfId="38759" xr:uid="{00000000-0005-0000-0000-000068220000}"/>
    <cellStyle name="표준 2 13 8 29" xfId="40239" xr:uid="{00000000-0005-0000-0000-000069220000}"/>
    <cellStyle name="표준 2 13 8 3" xfId="1758" xr:uid="{00000000-0005-0000-0000-00006A220000}"/>
    <cellStyle name="표준 2 13 8 30" xfId="41719" xr:uid="{00000000-0005-0000-0000-00006B220000}"/>
    <cellStyle name="표준 2 13 8 31" xfId="43199" xr:uid="{00000000-0005-0000-0000-00006C220000}"/>
    <cellStyle name="표준 2 13 8 32" xfId="44679" xr:uid="{00000000-0005-0000-0000-00006D220000}"/>
    <cellStyle name="표준 2 13 8 33" xfId="46160" xr:uid="{00000000-0005-0000-0000-00006E220000}"/>
    <cellStyle name="표준 2 13 8 34" xfId="47640" xr:uid="{00000000-0005-0000-0000-00006F220000}"/>
    <cellStyle name="표준 2 13 8 35" xfId="49120" xr:uid="{00000000-0005-0000-0000-000070220000}"/>
    <cellStyle name="표준 2 13 8 36" xfId="50600" xr:uid="{00000000-0005-0000-0000-000071220000}"/>
    <cellStyle name="표준 2 13 8 37" xfId="52080" xr:uid="{00000000-0005-0000-0000-000072220000}"/>
    <cellStyle name="표준 2 13 8 38" xfId="53560" xr:uid="{00000000-0005-0000-0000-000073220000}"/>
    <cellStyle name="표준 2 13 8 39" xfId="55040" xr:uid="{00000000-0005-0000-0000-000074220000}"/>
    <cellStyle name="표준 2 13 8 4" xfId="3239" xr:uid="{00000000-0005-0000-0000-000075220000}"/>
    <cellStyle name="표준 2 13 8 40" xfId="56520" xr:uid="{00000000-0005-0000-0000-000076220000}"/>
    <cellStyle name="표준 2 13 8 41" xfId="58000" xr:uid="{00000000-0005-0000-0000-000077220000}"/>
    <cellStyle name="표준 2 13 8 42" xfId="59480" xr:uid="{00000000-0005-0000-0000-000078220000}"/>
    <cellStyle name="표준 2 13 8 43" xfId="60960" xr:uid="{00000000-0005-0000-0000-000079220000}"/>
    <cellStyle name="표준 2 13 8 5" xfId="4719" xr:uid="{00000000-0005-0000-0000-00007A220000}"/>
    <cellStyle name="표준 2 13 8 6" xfId="6199" xr:uid="{00000000-0005-0000-0000-00007B220000}"/>
    <cellStyle name="표준 2 13 8 7" xfId="7679" xr:uid="{00000000-0005-0000-0000-00007C220000}"/>
    <cellStyle name="표준 2 13 8 8" xfId="9159" xr:uid="{00000000-0005-0000-0000-00007D220000}"/>
    <cellStyle name="표준 2 13 8 9" xfId="10639" xr:uid="{00000000-0005-0000-0000-00007E220000}"/>
    <cellStyle name="표준 2 13 9" xfId="1312" xr:uid="{00000000-0005-0000-0000-00007F220000}"/>
    <cellStyle name="표준 2 13 9 10" xfId="12138" xr:uid="{00000000-0005-0000-0000-000080220000}"/>
    <cellStyle name="표준 2 13 9 11" xfId="13618" xr:uid="{00000000-0005-0000-0000-000081220000}"/>
    <cellStyle name="표준 2 13 9 12" xfId="15098" xr:uid="{00000000-0005-0000-0000-000082220000}"/>
    <cellStyle name="표준 2 13 9 13" xfId="16578" xr:uid="{00000000-0005-0000-0000-000083220000}"/>
    <cellStyle name="표준 2 13 9 14" xfId="18058" xr:uid="{00000000-0005-0000-0000-000084220000}"/>
    <cellStyle name="표준 2 13 9 15" xfId="19538" xr:uid="{00000000-0005-0000-0000-000085220000}"/>
    <cellStyle name="표준 2 13 9 16" xfId="21018" xr:uid="{00000000-0005-0000-0000-000086220000}"/>
    <cellStyle name="표준 2 13 9 17" xfId="22498" xr:uid="{00000000-0005-0000-0000-000087220000}"/>
    <cellStyle name="표준 2 13 9 18" xfId="23978" xr:uid="{00000000-0005-0000-0000-000088220000}"/>
    <cellStyle name="표준 2 13 9 19" xfId="25458" xr:uid="{00000000-0005-0000-0000-000089220000}"/>
    <cellStyle name="표준 2 13 9 2" xfId="533" xr:uid="{00000000-0005-0000-0000-00008A220000}"/>
    <cellStyle name="표준 2 13 9 2 10" xfId="14355" xr:uid="{00000000-0005-0000-0000-00008B220000}"/>
    <cellStyle name="표준 2 13 9 2 11" xfId="15835" xr:uid="{00000000-0005-0000-0000-00008C220000}"/>
    <cellStyle name="표준 2 13 9 2 12" xfId="17315" xr:uid="{00000000-0005-0000-0000-00008D220000}"/>
    <cellStyle name="표준 2 13 9 2 13" xfId="18795" xr:uid="{00000000-0005-0000-0000-00008E220000}"/>
    <cellStyle name="표준 2 13 9 2 14" xfId="20275" xr:uid="{00000000-0005-0000-0000-00008F220000}"/>
    <cellStyle name="표준 2 13 9 2 15" xfId="21755" xr:uid="{00000000-0005-0000-0000-000090220000}"/>
    <cellStyle name="표준 2 13 9 2 16" xfId="23235" xr:uid="{00000000-0005-0000-0000-000091220000}"/>
    <cellStyle name="표준 2 13 9 2 17" xfId="24715" xr:uid="{00000000-0005-0000-0000-000092220000}"/>
    <cellStyle name="표준 2 13 9 2 18" xfId="26195" xr:uid="{00000000-0005-0000-0000-000093220000}"/>
    <cellStyle name="표준 2 13 9 2 19" xfId="27675" xr:uid="{00000000-0005-0000-0000-000094220000}"/>
    <cellStyle name="표준 2 13 9 2 2" xfId="2514" xr:uid="{00000000-0005-0000-0000-000095220000}"/>
    <cellStyle name="표준 2 13 9 2 20" xfId="29155" xr:uid="{00000000-0005-0000-0000-000096220000}"/>
    <cellStyle name="표준 2 13 9 2 21" xfId="30635" xr:uid="{00000000-0005-0000-0000-000097220000}"/>
    <cellStyle name="표준 2 13 9 2 22" xfId="32115" xr:uid="{00000000-0005-0000-0000-000098220000}"/>
    <cellStyle name="표준 2 13 9 2 23" xfId="33595" xr:uid="{00000000-0005-0000-0000-000099220000}"/>
    <cellStyle name="표준 2 13 9 2 24" xfId="35075" xr:uid="{00000000-0005-0000-0000-00009A220000}"/>
    <cellStyle name="표준 2 13 9 2 25" xfId="36555" xr:uid="{00000000-0005-0000-0000-00009B220000}"/>
    <cellStyle name="표준 2 13 9 2 26" xfId="38035" xr:uid="{00000000-0005-0000-0000-00009C220000}"/>
    <cellStyle name="표준 2 13 9 2 27" xfId="39515" xr:uid="{00000000-0005-0000-0000-00009D220000}"/>
    <cellStyle name="표준 2 13 9 2 28" xfId="40995" xr:uid="{00000000-0005-0000-0000-00009E220000}"/>
    <cellStyle name="표준 2 13 9 2 29" xfId="42475" xr:uid="{00000000-0005-0000-0000-00009F220000}"/>
    <cellStyle name="표준 2 13 9 2 3" xfId="3995" xr:uid="{00000000-0005-0000-0000-0000A0220000}"/>
    <cellStyle name="표준 2 13 9 2 30" xfId="43955" xr:uid="{00000000-0005-0000-0000-0000A1220000}"/>
    <cellStyle name="표준 2 13 9 2 31" xfId="45435" xr:uid="{00000000-0005-0000-0000-0000A2220000}"/>
    <cellStyle name="표준 2 13 9 2 32" xfId="46916" xr:uid="{00000000-0005-0000-0000-0000A3220000}"/>
    <cellStyle name="표준 2 13 9 2 33" xfId="48396" xr:uid="{00000000-0005-0000-0000-0000A4220000}"/>
    <cellStyle name="표준 2 13 9 2 34" xfId="49876" xr:uid="{00000000-0005-0000-0000-0000A5220000}"/>
    <cellStyle name="표준 2 13 9 2 35" xfId="51356" xr:uid="{00000000-0005-0000-0000-0000A6220000}"/>
    <cellStyle name="표준 2 13 9 2 36" xfId="52836" xr:uid="{00000000-0005-0000-0000-0000A7220000}"/>
    <cellStyle name="표준 2 13 9 2 37" xfId="54316" xr:uid="{00000000-0005-0000-0000-0000A8220000}"/>
    <cellStyle name="표준 2 13 9 2 38" xfId="55796" xr:uid="{00000000-0005-0000-0000-0000A9220000}"/>
    <cellStyle name="표준 2 13 9 2 39" xfId="57276" xr:uid="{00000000-0005-0000-0000-0000AA220000}"/>
    <cellStyle name="표준 2 13 9 2 4" xfId="5475" xr:uid="{00000000-0005-0000-0000-0000AB220000}"/>
    <cellStyle name="표준 2 13 9 2 40" xfId="58756" xr:uid="{00000000-0005-0000-0000-0000AC220000}"/>
    <cellStyle name="표준 2 13 9 2 41" xfId="60236" xr:uid="{00000000-0005-0000-0000-0000AD220000}"/>
    <cellStyle name="표준 2 13 9 2 42" xfId="61716" xr:uid="{00000000-0005-0000-0000-0000AE220000}"/>
    <cellStyle name="표준 2 13 9 2 5" xfId="6955" xr:uid="{00000000-0005-0000-0000-0000AF220000}"/>
    <cellStyle name="표준 2 13 9 2 6" xfId="8435" xr:uid="{00000000-0005-0000-0000-0000B0220000}"/>
    <cellStyle name="표준 2 13 9 2 7" xfId="9915" xr:uid="{00000000-0005-0000-0000-0000B1220000}"/>
    <cellStyle name="표준 2 13 9 2 8" xfId="11395" xr:uid="{00000000-0005-0000-0000-0000B2220000}"/>
    <cellStyle name="표준 2 13 9 2 9" xfId="12875" xr:uid="{00000000-0005-0000-0000-0000B3220000}"/>
    <cellStyle name="표준 2 13 9 20" xfId="26938" xr:uid="{00000000-0005-0000-0000-0000B4220000}"/>
    <cellStyle name="표준 2 13 9 21" xfId="28418" xr:uid="{00000000-0005-0000-0000-0000B5220000}"/>
    <cellStyle name="표준 2 13 9 22" xfId="29898" xr:uid="{00000000-0005-0000-0000-0000B6220000}"/>
    <cellStyle name="표준 2 13 9 23" xfId="31378" xr:uid="{00000000-0005-0000-0000-0000B7220000}"/>
    <cellStyle name="표준 2 13 9 24" xfId="32858" xr:uid="{00000000-0005-0000-0000-0000B8220000}"/>
    <cellStyle name="표준 2 13 9 25" xfId="34338" xr:uid="{00000000-0005-0000-0000-0000B9220000}"/>
    <cellStyle name="표준 2 13 9 26" xfId="35818" xr:uid="{00000000-0005-0000-0000-0000BA220000}"/>
    <cellStyle name="표준 2 13 9 27" xfId="37298" xr:uid="{00000000-0005-0000-0000-0000BB220000}"/>
    <cellStyle name="표준 2 13 9 28" xfId="38778" xr:uid="{00000000-0005-0000-0000-0000BC220000}"/>
    <cellStyle name="표준 2 13 9 29" xfId="40258" xr:uid="{00000000-0005-0000-0000-0000BD220000}"/>
    <cellStyle name="표준 2 13 9 3" xfId="1777" xr:uid="{00000000-0005-0000-0000-0000BE220000}"/>
    <cellStyle name="표준 2 13 9 30" xfId="41738" xr:uid="{00000000-0005-0000-0000-0000BF220000}"/>
    <cellStyle name="표준 2 13 9 31" xfId="43218" xr:uid="{00000000-0005-0000-0000-0000C0220000}"/>
    <cellStyle name="표준 2 13 9 32" xfId="44698" xr:uid="{00000000-0005-0000-0000-0000C1220000}"/>
    <cellStyle name="표준 2 13 9 33" xfId="46179" xr:uid="{00000000-0005-0000-0000-0000C2220000}"/>
    <cellStyle name="표준 2 13 9 34" xfId="47659" xr:uid="{00000000-0005-0000-0000-0000C3220000}"/>
    <cellStyle name="표준 2 13 9 35" xfId="49139" xr:uid="{00000000-0005-0000-0000-0000C4220000}"/>
    <cellStyle name="표준 2 13 9 36" xfId="50619" xr:uid="{00000000-0005-0000-0000-0000C5220000}"/>
    <cellStyle name="표준 2 13 9 37" xfId="52099" xr:uid="{00000000-0005-0000-0000-0000C6220000}"/>
    <cellStyle name="표준 2 13 9 38" xfId="53579" xr:uid="{00000000-0005-0000-0000-0000C7220000}"/>
    <cellStyle name="표준 2 13 9 39" xfId="55059" xr:uid="{00000000-0005-0000-0000-0000C8220000}"/>
    <cellStyle name="표준 2 13 9 4" xfId="3258" xr:uid="{00000000-0005-0000-0000-0000C9220000}"/>
    <cellStyle name="표준 2 13 9 40" xfId="56539" xr:uid="{00000000-0005-0000-0000-0000CA220000}"/>
    <cellStyle name="표준 2 13 9 41" xfId="58019" xr:uid="{00000000-0005-0000-0000-0000CB220000}"/>
    <cellStyle name="표준 2 13 9 42" xfId="59499" xr:uid="{00000000-0005-0000-0000-0000CC220000}"/>
    <cellStyle name="표준 2 13 9 43" xfId="60979" xr:uid="{00000000-0005-0000-0000-0000CD220000}"/>
    <cellStyle name="표준 2 13 9 5" xfId="4738" xr:uid="{00000000-0005-0000-0000-0000CE220000}"/>
    <cellStyle name="표준 2 13 9 6" xfId="6218" xr:uid="{00000000-0005-0000-0000-0000CF220000}"/>
    <cellStyle name="표준 2 13 9 7" xfId="7698" xr:uid="{00000000-0005-0000-0000-0000D0220000}"/>
    <cellStyle name="표준 2 13 9 8" xfId="9178" xr:uid="{00000000-0005-0000-0000-0000D1220000}"/>
    <cellStyle name="표준 2 13 9 9" xfId="10658" xr:uid="{00000000-0005-0000-0000-0000D2220000}"/>
    <cellStyle name="표준 2 14" xfId="1549" xr:uid="{00000000-0005-0000-0000-0000D3220000}"/>
    <cellStyle name="표준 2 14 10" xfId="1271" xr:uid="{00000000-0005-0000-0000-0000D4220000}"/>
    <cellStyle name="표준 2 14 10 10" xfId="12179" xr:uid="{00000000-0005-0000-0000-0000D5220000}"/>
    <cellStyle name="표준 2 14 10 11" xfId="13659" xr:uid="{00000000-0005-0000-0000-0000D6220000}"/>
    <cellStyle name="표준 2 14 10 12" xfId="15139" xr:uid="{00000000-0005-0000-0000-0000D7220000}"/>
    <cellStyle name="표준 2 14 10 13" xfId="16619" xr:uid="{00000000-0005-0000-0000-0000D8220000}"/>
    <cellStyle name="표준 2 14 10 14" xfId="18099" xr:uid="{00000000-0005-0000-0000-0000D9220000}"/>
    <cellStyle name="표준 2 14 10 15" xfId="19579" xr:uid="{00000000-0005-0000-0000-0000DA220000}"/>
    <cellStyle name="표준 2 14 10 16" xfId="21059" xr:uid="{00000000-0005-0000-0000-0000DB220000}"/>
    <cellStyle name="표준 2 14 10 17" xfId="22539" xr:uid="{00000000-0005-0000-0000-0000DC220000}"/>
    <cellStyle name="표준 2 14 10 18" xfId="24019" xr:uid="{00000000-0005-0000-0000-0000DD220000}"/>
    <cellStyle name="표준 2 14 10 19" xfId="25499" xr:uid="{00000000-0005-0000-0000-0000DE220000}"/>
    <cellStyle name="표준 2 14 10 2" xfId="492" xr:uid="{00000000-0005-0000-0000-0000DF220000}"/>
    <cellStyle name="표준 2 14 10 2 10" xfId="14396" xr:uid="{00000000-0005-0000-0000-0000E0220000}"/>
    <cellStyle name="표준 2 14 10 2 11" xfId="15876" xr:uid="{00000000-0005-0000-0000-0000E1220000}"/>
    <cellStyle name="표준 2 14 10 2 12" xfId="17356" xr:uid="{00000000-0005-0000-0000-0000E2220000}"/>
    <cellStyle name="표준 2 14 10 2 13" xfId="18836" xr:uid="{00000000-0005-0000-0000-0000E3220000}"/>
    <cellStyle name="표준 2 14 10 2 14" xfId="20316" xr:uid="{00000000-0005-0000-0000-0000E4220000}"/>
    <cellStyle name="표준 2 14 10 2 15" xfId="21796" xr:uid="{00000000-0005-0000-0000-0000E5220000}"/>
    <cellStyle name="표준 2 14 10 2 16" xfId="23276" xr:uid="{00000000-0005-0000-0000-0000E6220000}"/>
    <cellStyle name="표준 2 14 10 2 17" xfId="24756" xr:uid="{00000000-0005-0000-0000-0000E7220000}"/>
    <cellStyle name="표준 2 14 10 2 18" xfId="26236" xr:uid="{00000000-0005-0000-0000-0000E8220000}"/>
    <cellStyle name="표준 2 14 10 2 19" xfId="27716" xr:uid="{00000000-0005-0000-0000-0000E9220000}"/>
    <cellStyle name="표준 2 14 10 2 2" xfId="2555" xr:uid="{00000000-0005-0000-0000-0000EA220000}"/>
    <cellStyle name="표준 2 14 10 2 20" xfId="29196" xr:uid="{00000000-0005-0000-0000-0000EB220000}"/>
    <cellStyle name="표준 2 14 10 2 21" xfId="30676" xr:uid="{00000000-0005-0000-0000-0000EC220000}"/>
    <cellStyle name="표준 2 14 10 2 22" xfId="32156" xr:uid="{00000000-0005-0000-0000-0000ED220000}"/>
    <cellStyle name="표준 2 14 10 2 23" xfId="33636" xr:uid="{00000000-0005-0000-0000-0000EE220000}"/>
    <cellStyle name="표준 2 14 10 2 24" xfId="35116" xr:uid="{00000000-0005-0000-0000-0000EF220000}"/>
    <cellStyle name="표준 2 14 10 2 25" xfId="36596" xr:uid="{00000000-0005-0000-0000-0000F0220000}"/>
    <cellStyle name="표준 2 14 10 2 26" xfId="38076" xr:uid="{00000000-0005-0000-0000-0000F1220000}"/>
    <cellStyle name="표준 2 14 10 2 27" xfId="39556" xr:uid="{00000000-0005-0000-0000-0000F2220000}"/>
    <cellStyle name="표준 2 14 10 2 28" xfId="41036" xr:uid="{00000000-0005-0000-0000-0000F3220000}"/>
    <cellStyle name="표준 2 14 10 2 29" xfId="42516" xr:uid="{00000000-0005-0000-0000-0000F4220000}"/>
    <cellStyle name="표준 2 14 10 2 3" xfId="4036" xr:uid="{00000000-0005-0000-0000-0000F5220000}"/>
    <cellStyle name="표준 2 14 10 2 30" xfId="43996" xr:uid="{00000000-0005-0000-0000-0000F6220000}"/>
    <cellStyle name="표준 2 14 10 2 31" xfId="45476" xr:uid="{00000000-0005-0000-0000-0000F7220000}"/>
    <cellStyle name="표준 2 14 10 2 32" xfId="46957" xr:uid="{00000000-0005-0000-0000-0000F8220000}"/>
    <cellStyle name="표준 2 14 10 2 33" xfId="48437" xr:uid="{00000000-0005-0000-0000-0000F9220000}"/>
    <cellStyle name="표준 2 14 10 2 34" xfId="49917" xr:uid="{00000000-0005-0000-0000-0000FA220000}"/>
    <cellStyle name="표준 2 14 10 2 35" xfId="51397" xr:uid="{00000000-0005-0000-0000-0000FB220000}"/>
    <cellStyle name="표준 2 14 10 2 36" xfId="52877" xr:uid="{00000000-0005-0000-0000-0000FC220000}"/>
    <cellStyle name="표준 2 14 10 2 37" xfId="54357" xr:uid="{00000000-0005-0000-0000-0000FD220000}"/>
    <cellStyle name="표준 2 14 10 2 38" xfId="55837" xr:uid="{00000000-0005-0000-0000-0000FE220000}"/>
    <cellStyle name="표준 2 14 10 2 39" xfId="57317" xr:uid="{00000000-0005-0000-0000-0000FF220000}"/>
    <cellStyle name="표준 2 14 10 2 4" xfId="5516" xr:uid="{00000000-0005-0000-0000-000000230000}"/>
    <cellStyle name="표준 2 14 10 2 40" xfId="58797" xr:uid="{00000000-0005-0000-0000-000001230000}"/>
    <cellStyle name="표준 2 14 10 2 41" xfId="60277" xr:uid="{00000000-0005-0000-0000-000002230000}"/>
    <cellStyle name="표준 2 14 10 2 42" xfId="61757" xr:uid="{00000000-0005-0000-0000-000003230000}"/>
    <cellStyle name="표준 2 14 10 2 5" xfId="6996" xr:uid="{00000000-0005-0000-0000-000004230000}"/>
    <cellStyle name="표준 2 14 10 2 6" xfId="8476" xr:uid="{00000000-0005-0000-0000-000005230000}"/>
    <cellStyle name="표준 2 14 10 2 7" xfId="9956" xr:uid="{00000000-0005-0000-0000-000006230000}"/>
    <cellStyle name="표준 2 14 10 2 8" xfId="11436" xr:uid="{00000000-0005-0000-0000-000007230000}"/>
    <cellStyle name="표준 2 14 10 2 9" xfId="12916" xr:uid="{00000000-0005-0000-0000-000008230000}"/>
    <cellStyle name="표준 2 14 10 20" xfId="26979" xr:uid="{00000000-0005-0000-0000-000009230000}"/>
    <cellStyle name="표준 2 14 10 21" xfId="28459" xr:uid="{00000000-0005-0000-0000-00000A230000}"/>
    <cellStyle name="표준 2 14 10 22" xfId="29939" xr:uid="{00000000-0005-0000-0000-00000B230000}"/>
    <cellStyle name="표준 2 14 10 23" xfId="31419" xr:uid="{00000000-0005-0000-0000-00000C230000}"/>
    <cellStyle name="표준 2 14 10 24" xfId="32899" xr:uid="{00000000-0005-0000-0000-00000D230000}"/>
    <cellStyle name="표준 2 14 10 25" xfId="34379" xr:uid="{00000000-0005-0000-0000-00000E230000}"/>
    <cellStyle name="표준 2 14 10 26" xfId="35859" xr:uid="{00000000-0005-0000-0000-00000F230000}"/>
    <cellStyle name="표준 2 14 10 27" xfId="37339" xr:uid="{00000000-0005-0000-0000-000010230000}"/>
    <cellStyle name="표준 2 14 10 28" xfId="38819" xr:uid="{00000000-0005-0000-0000-000011230000}"/>
    <cellStyle name="표준 2 14 10 29" xfId="40299" xr:uid="{00000000-0005-0000-0000-000012230000}"/>
    <cellStyle name="표준 2 14 10 3" xfId="1818" xr:uid="{00000000-0005-0000-0000-000013230000}"/>
    <cellStyle name="표준 2 14 10 30" xfId="41779" xr:uid="{00000000-0005-0000-0000-000014230000}"/>
    <cellStyle name="표준 2 14 10 31" xfId="43259" xr:uid="{00000000-0005-0000-0000-000015230000}"/>
    <cellStyle name="표준 2 14 10 32" xfId="44739" xr:uid="{00000000-0005-0000-0000-000016230000}"/>
    <cellStyle name="표준 2 14 10 33" xfId="46220" xr:uid="{00000000-0005-0000-0000-000017230000}"/>
    <cellStyle name="표준 2 14 10 34" xfId="47700" xr:uid="{00000000-0005-0000-0000-000018230000}"/>
    <cellStyle name="표준 2 14 10 35" xfId="49180" xr:uid="{00000000-0005-0000-0000-000019230000}"/>
    <cellStyle name="표준 2 14 10 36" xfId="50660" xr:uid="{00000000-0005-0000-0000-00001A230000}"/>
    <cellStyle name="표준 2 14 10 37" xfId="52140" xr:uid="{00000000-0005-0000-0000-00001B230000}"/>
    <cellStyle name="표준 2 14 10 38" xfId="53620" xr:uid="{00000000-0005-0000-0000-00001C230000}"/>
    <cellStyle name="표준 2 14 10 39" xfId="55100" xr:uid="{00000000-0005-0000-0000-00001D230000}"/>
    <cellStyle name="표준 2 14 10 4" xfId="3299" xr:uid="{00000000-0005-0000-0000-00001E230000}"/>
    <cellStyle name="표준 2 14 10 40" xfId="56580" xr:uid="{00000000-0005-0000-0000-00001F230000}"/>
    <cellStyle name="표준 2 14 10 41" xfId="58060" xr:uid="{00000000-0005-0000-0000-000020230000}"/>
    <cellStyle name="표준 2 14 10 42" xfId="59540" xr:uid="{00000000-0005-0000-0000-000021230000}"/>
    <cellStyle name="표준 2 14 10 43" xfId="61020" xr:uid="{00000000-0005-0000-0000-000022230000}"/>
    <cellStyle name="표준 2 14 10 5" xfId="4779" xr:uid="{00000000-0005-0000-0000-000023230000}"/>
    <cellStyle name="표준 2 14 10 6" xfId="6259" xr:uid="{00000000-0005-0000-0000-000024230000}"/>
    <cellStyle name="표준 2 14 10 7" xfId="7739" xr:uid="{00000000-0005-0000-0000-000025230000}"/>
    <cellStyle name="표준 2 14 10 8" xfId="9219" xr:uid="{00000000-0005-0000-0000-000026230000}"/>
    <cellStyle name="표준 2 14 10 9" xfId="10699" xr:uid="{00000000-0005-0000-0000-000027230000}"/>
    <cellStyle name="표준 2 14 11" xfId="1249" xr:uid="{00000000-0005-0000-0000-000028230000}"/>
    <cellStyle name="표준 2 14 11 10" xfId="12201" xr:uid="{00000000-0005-0000-0000-000029230000}"/>
    <cellStyle name="표준 2 14 11 11" xfId="13681" xr:uid="{00000000-0005-0000-0000-00002A230000}"/>
    <cellStyle name="표준 2 14 11 12" xfId="15161" xr:uid="{00000000-0005-0000-0000-00002B230000}"/>
    <cellStyle name="표준 2 14 11 13" xfId="16641" xr:uid="{00000000-0005-0000-0000-00002C230000}"/>
    <cellStyle name="표준 2 14 11 14" xfId="18121" xr:uid="{00000000-0005-0000-0000-00002D230000}"/>
    <cellStyle name="표준 2 14 11 15" xfId="19601" xr:uid="{00000000-0005-0000-0000-00002E230000}"/>
    <cellStyle name="표준 2 14 11 16" xfId="21081" xr:uid="{00000000-0005-0000-0000-00002F230000}"/>
    <cellStyle name="표준 2 14 11 17" xfId="22561" xr:uid="{00000000-0005-0000-0000-000030230000}"/>
    <cellStyle name="표준 2 14 11 18" xfId="24041" xr:uid="{00000000-0005-0000-0000-000031230000}"/>
    <cellStyle name="표준 2 14 11 19" xfId="25521" xr:uid="{00000000-0005-0000-0000-000032230000}"/>
    <cellStyle name="표준 2 14 11 2" xfId="470" xr:uid="{00000000-0005-0000-0000-000033230000}"/>
    <cellStyle name="표준 2 14 11 2 10" xfId="14418" xr:uid="{00000000-0005-0000-0000-000034230000}"/>
    <cellStyle name="표준 2 14 11 2 11" xfId="15898" xr:uid="{00000000-0005-0000-0000-000035230000}"/>
    <cellStyle name="표준 2 14 11 2 12" xfId="17378" xr:uid="{00000000-0005-0000-0000-000036230000}"/>
    <cellStyle name="표준 2 14 11 2 13" xfId="18858" xr:uid="{00000000-0005-0000-0000-000037230000}"/>
    <cellStyle name="표준 2 14 11 2 14" xfId="20338" xr:uid="{00000000-0005-0000-0000-000038230000}"/>
    <cellStyle name="표준 2 14 11 2 15" xfId="21818" xr:uid="{00000000-0005-0000-0000-000039230000}"/>
    <cellStyle name="표준 2 14 11 2 16" xfId="23298" xr:uid="{00000000-0005-0000-0000-00003A230000}"/>
    <cellStyle name="표준 2 14 11 2 17" xfId="24778" xr:uid="{00000000-0005-0000-0000-00003B230000}"/>
    <cellStyle name="표준 2 14 11 2 18" xfId="26258" xr:uid="{00000000-0005-0000-0000-00003C230000}"/>
    <cellStyle name="표준 2 14 11 2 19" xfId="27738" xr:uid="{00000000-0005-0000-0000-00003D230000}"/>
    <cellStyle name="표준 2 14 11 2 2" xfId="2577" xr:uid="{00000000-0005-0000-0000-00003E230000}"/>
    <cellStyle name="표준 2 14 11 2 20" xfId="29218" xr:uid="{00000000-0005-0000-0000-00003F230000}"/>
    <cellStyle name="표준 2 14 11 2 21" xfId="30698" xr:uid="{00000000-0005-0000-0000-000040230000}"/>
    <cellStyle name="표준 2 14 11 2 22" xfId="32178" xr:uid="{00000000-0005-0000-0000-000041230000}"/>
    <cellStyle name="표준 2 14 11 2 23" xfId="33658" xr:uid="{00000000-0005-0000-0000-000042230000}"/>
    <cellStyle name="표준 2 14 11 2 24" xfId="35138" xr:uid="{00000000-0005-0000-0000-000043230000}"/>
    <cellStyle name="표준 2 14 11 2 25" xfId="36618" xr:uid="{00000000-0005-0000-0000-000044230000}"/>
    <cellStyle name="표준 2 14 11 2 26" xfId="38098" xr:uid="{00000000-0005-0000-0000-000045230000}"/>
    <cellStyle name="표준 2 14 11 2 27" xfId="39578" xr:uid="{00000000-0005-0000-0000-000046230000}"/>
    <cellStyle name="표준 2 14 11 2 28" xfId="41058" xr:uid="{00000000-0005-0000-0000-000047230000}"/>
    <cellStyle name="표준 2 14 11 2 29" xfId="42538" xr:uid="{00000000-0005-0000-0000-000048230000}"/>
    <cellStyle name="표준 2 14 11 2 3" xfId="4058" xr:uid="{00000000-0005-0000-0000-000049230000}"/>
    <cellStyle name="표준 2 14 11 2 30" xfId="44018" xr:uid="{00000000-0005-0000-0000-00004A230000}"/>
    <cellStyle name="표준 2 14 11 2 31" xfId="45498" xr:uid="{00000000-0005-0000-0000-00004B230000}"/>
    <cellStyle name="표준 2 14 11 2 32" xfId="46979" xr:uid="{00000000-0005-0000-0000-00004C230000}"/>
    <cellStyle name="표준 2 14 11 2 33" xfId="48459" xr:uid="{00000000-0005-0000-0000-00004D230000}"/>
    <cellStyle name="표준 2 14 11 2 34" xfId="49939" xr:uid="{00000000-0005-0000-0000-00004E230000}"/>
    <cellStyle name="표준 2 14 11 2 35" xfId="51419" xr:uid="{00000000-0005-0000-0000-00004F230000}"/>
    <cellStyle name="표준 2 14 11 2 36" xfId="52899" xr:uid="{00000000-0005-0000-0000-000050230000}"/>
    <cellStyle name="표준 2 14 11 2 37" xfId="54379" xr:uid="{00000000-0005-0000-0000-000051230000}"/>
    <cellStyle name="표준 2 14 11 2 38" xfId="55859" xr:uid="{00000000-0005-0000-0000-000052230000}"/>
    <cellStyle name="표준 2 14 11 2 39" xfId="57339" xr:uid="{00000000-0005-0000-0000-000053230000}"/>
    <cellStyle name="표준 2 14 11 2 4" xfId="5538" xr:uid="{00000000-0005-0000-0000-000054230000}"/>
    <cellStyle name="표준 2 14 11 2 40" xfId="58819" xr:uid="{00000000-0005-0000-0000-000055230000}"/>
    <cellStyle name="표준 2 14 11 2 41" xfId="60299" xr:uid="{00000000-0005-0000-0000-000056230000}"/>
    <cellStyle name="표준 2 14 11 2 42" xfId="61779" xr:uid="{00000000-0005-0000-0000-000057230000}"/>
    <cellStyle name="표준 2 14 11 2 5" xfId="7018" xr:uid="{00000000-0005-0000-0000-000058230000}"/>
    <cellStyle name="표준 2 14 11 2 6" xfId="8498" xr:uid="{00000000-0005-0000-0000-000059230000}"/>
    <cellStyle name="표준 2 14 11 2 7" xfId="9978" xr:uid="{00000000-0005-0000-0000-00005A230000}"/>
    <cellStyle name="표준 2 14 11 2 8" xfId="11458" xr:uid="{00000000-0005-0000-0000-00005B230000}"/>
    <cellStyle name="표준 2 14 11 2 9" xfId="12938" xr:uid="{00000000-0005-0000-0000-00005C230000}"/>
    <cellStyle name="표준 2 14 11 20" xfId="27001" xr:uid="{00000000-0005-0000-0000-00005D230000}"/>
    <cellStyle name="표준 2 14 11 21" xfId="28481" xr:uid="{00000000-0005-0000-0000-00005E230000}"/>
    <cellStyle name="표준 2 14 11 22" xfId="29961" xr:uid="{00000000-0005-0000-0000-00005F230000}"/>
    <cellStyle name="표준 2 14 11 23" xfId="31441" xr:uid="{00000000-0005-0000-0000-000060230000}"/>
    <cellStyle name="표준 2 14 11 24" xfId="32921" xr:uid="{00000000-0005-0000-0000-000061230000}"/>
    <cellStyle name="표준 2 14 11 25" xfId="34401" xr:uid="{00000000-0005-0000-0000-000062230000}"/>
    <cellStyle name="표준 2 14 11 26" xfId="35881" xr:uid="{00000000-0005-0000-0000-000063230000}"/>
    <cellStyle name="표준 2 14 11 27" xfId="37361" xr:uid="{00000000-0005-0000-0000-000064230000}"/>
    <cellStyle name="표준 2 14 11 28" xfId="38841" xr:uid="{00000000-0005-0000-0000-000065230000}"/>
    <cellStyle name="표준 2 14 11 29" xfId="40321" xr:uid="{00000000-0005-0000-0000-000066230000}"/>
    <cellStyle name="표준 2 14 11 3" xfId="1840" xr:uid="{00000000-0005-0000-0000-000067230000}"/>
    <cellStyle name="표준 2 14 11 30" xfId="41801" xr:uid="{00000000-0005-0000-0000-000068230000}"/>
    <cellStyle name="표준 2 14 11 31" xfId="43281" xr:uid="{00000000-0005-0000-0000-000069230000}"/>
    <cellStyle name="표준 2 14 11 32" xfId="44761" xr:uid="{00000000-0005-0000-0000-00006A230000}"/>
    <cellStyle name="표준 2 14 11 33" xfId="46242" xr:uid="{00000000-0005-0000-0000-00006B230000}"/>
    <cellStyle name="표준 2 14 11 34" xfId="47722" xr:uid="{00000000-0005-0000-0000-00006C230000}"/>
    <cellStyle name="표준 2 14 11 35" xfId="49202" xr:uid="{00000000-0005-0000-0000-00006D230000}"/>
    <cellStyle name="표준 2 14 11 36" xfId="50682" xr:uid="{00000000-0005-0000-0000-00006E230000}"/>
    <cellStyle name="표준 2 14 11 37" xfId="52162" xr:uid="{00000000-0005-0000-0000-00006F230000}"/>
    <cellStyle name="표준 2 14 11 38" xfId="53642" xr:uid="{00000000-0005-0000-0000-000070230000}"/>
    <cellStyle name="표준 2 14 11 39" xfId="55122" xr:uid="{00000000-0005-0000-0000-000071230000}"/>
    <cellStyle name="표준 2 14 11 4" xfId="3321" xr:uid="{00000000-0005-0000-0000-000072230000}"/>
    <cellStyle name="표준 2 14 11 40" xfId="56602" xr:uid="{00000000-0005-0000-0000-000073230000}"/>
    <cellStyle name="표준 2 14 11 41" xfId="58082" xr:uid="{00000000-0005-0000-0000-000074230000}"/>
    <cellStyle name="표준 2 14 11 42" xfId="59562" xr:uid="{00000000-0005-0000-0000-000075230000}"/>
    <cellStyle name="표준 2 14 11 43" xfId="61042" xr:uid="{00000000-0005-0000-0000-000076230000}"/>
    <cellStyle name="표준 2 14 11 5" xfId="4801" xr:uid="{00000000-0005-0000-0000-000077230000}"/>
    <cellStyle name="표준 2 14 11 6" xfId="6281" xr:uid="{00000000-0005-0000-0000-000078230000}"/>
    <cellStyle name="표준 2 14 11 7" xfId="7761" xr:uid="{00000000-0005-0000-0000-000079230000}"/>
    <cellStyle name="표준 2 14 11 8" xfId="9241" xr:uid="{00000000-0005-0000-0000-00007A230000}"/>
    <cellStyle name="표준 2 14 11 9" xfId="10721" xr:uid="{00000000-0005-0000-0000-00007B230000}"/>
    <cellStyle name="표준 2 14 12" xfId="1226" xr:uid="{00000000-0005-0000-0000-00007C230000}"/>
    <cellStyle name="표준 2 14 12 10" xfId="12224" xr:uid="{00000000-0005-0000-0000-00007D230000}"/>
    <cellStyle name="표준 2 14 12 11" xfId="13704" xr:uid="{00000000-0005-0000-0000-00007E230000}"/>
    <cellStyle name="표준 2 14 12 12" xfId="15184" xr:uid="{00000000-0005-0000-0000-00007F230000}"/>
    <cellStyle name="표준 2 14 12 13" xfId="16664" xr:uid="{00000000-0005-0000-0000-000080230000}"/>
    <cellStyle name="표준 2 14 12 14" xfId="18144" xr:uid="{00000000-0005-0000-0000-000081230000}"/>
    <cellStyle name="표준 2 14 12 15" xfId="19624" xr:uid="{00000000-0005-0000-0000-000082230000}"/>
    <cellStyle name="표준 2 14 12 16" xfId="21104" xr:uid="{00000000-0005-0000-0000-000083230000}"/>
    <cellStyle name="표준 2 14 12 17" xfId="22584" xr:uid="{00000000-0005-0000-0000-000084230000}"/>
    <cellStyle name="표준 2 14 12 18" xfId="24064" xr:uid="{00000000-0005-0000-0000-000085230000}"/>
    <cellStyle name="표준 2 14 12 19" xfId="25544" xr:uid="{00000000-0005-0000-0000-000086230000}"/>
    <cellStyle name="표준 2 14 12 2" xfId="447" xr:uid="{00000000-0005-0000-0000-000087230000}"/>
    <cellStyle name="표준 2 14 12 2 10" xfId="14441" xr:uid="{00000000-0005-0000-0000-000088230000}"/>
    <cellStyle name="표준 2 14 12 2 11" xfId="15921" xr:uid="{00000000-0005-0000-0000-000089230000}"/>
    <cellStyle name="표준 2 14 12 2 12" xfId="17401" xr:uid="{00000000-0005-0000-0000-00008A230000}"/>
    <cellStyle name="표준 2 14 12 2 13" xfId="18881" xr:uid="{00000000-0005-0000-0000-00008B230000}"/>
    <cellStyle name="표준 2 14 12 2 14" xfId="20361" xr:uid="{00000000-0005-0000-0000-00008C230000}"/>
    <cellStyle name="표준 2 14 12 2 15" xfId="21841" xr:uid="{00000000-0005-0000-0000-00008D230000}"/>
    <cellStyle name="표준 2 14 12 2 16" xfId="23321" xr:uid="{00000000-0005-0000-0000-00008E230000}"/>
    <cellStyle name="표준 2 14 12 2 17" xfId="24801" xr:uid="{00000000-0005-0000-0000-00008F230000}"/>
    <cellStyle name="표준 2 14 12 2 18" xfId="26281" xr:uid="{00000000-0005-0000-0000-000090230000}"/>
    <cellStyle name="표준 2 14 12 2 19" xfId="27761" xr:uid="{00000000-0005-0000-0000-000091230000}"/>
    <cellStyle name="표준 2 14 12 2 2" xfId="2600" xr:uid="{00000000-0005-0000-0000-000092230000}"/>
    <cellStyle name="표준 2 14 12 2 20" xfId="29241" xr:uid="{00000000-0005-0000-0000-000093230000}"/>
    <cellStyle name="표준 2 14 12 2 21" xfId="30721" xr:uid="{00000000-0005-0000-0000-000094230000}"/>
    <cellStyle name="표준 2 14 12 2 22" xfId="32201" xr:uid="{00000000-0005-0000-0000-000095230000}"/>
    <cellStyle name="표준 2 14 12 2 23" xfId="33681" xr:uid="{00000000-0005-0000-0000-000096230000}"/>
    <cellStyle name="표준 2 14 12 2 24" xfId="35161" xr:uid="{00000000-0005-0000-0000-000097230000}"/>
    <cellStyle name="표준 2 14 12 2 25" xfId="36641" xr:uid="{00000000-0005-0000-0000-000098230000}"/>
    <cellStyle name="표준 2 14 12 2 26" xfId="38121" xr:uid="{00000000-0005-0000-0000-000099230000}"/>
    <cellStyle name="표준 2 14 12 2 27" xfId="39601" xr:uid="{00000000-0005-0000-0000-00009A230000}"/>
    <cellStyle name="표준 2 14 12 2 28" xfId="41081" xr:uid="{00000000-0005-0000-0000-00009B230000}"/>
    <cellStyle name="표준 2 14 12 2 29" xfId="42561" xr:uid="{00000000-0005-0000-0000-00009C230000}"/>
    <cellStyle name="표준 2 14 12 2 3" xfId="4081" xr:uid="{00000000-0005-0000-0000-00009D230000}"/>
    <cellStyle name="표준 2 14 12 2 30" xfId="44041" xr:uid="{00000000-0005-0000-0000-00009E230000}"/>
    <cellStyle name="표준 2 14 12 2 31" xfId="45521" xr:uid="{00000000-0005-0000-0000-00009F230000}"/>
    <cellStyle name="표준 2 14 12 2 32" xfId="47002" xr:uid="{00000000-0005-0000-0000-0000A0230000}"/>
    <cellStyle name="표준 2 14 12 2 33" xfId="48482" xr:uid="{00000000-0005-0000-0000-0000A1230000}"/>
    <cellStyle name="표준 2 14 12 2 34" xfId="49962" xr:uid="{00000000-0005-0000-0000-0000A2230000}"/>
    <cellStyle name="표준 2 14 12 2 35" xfId="51442" xr:uid="{00000000-0005-0000-0000-0000A3230000}"/>
    <cellStyle name="표준 2 14 12 2 36" xfId="52922" xr:uid="{00000000-0005-0000-0000-0000A4230000}"/>
    <cellStyle name="표준 2 14 12 2 37" xfId="54402" xr:uid="{00000000-0005-0000-0000-0000A5230000}"/>
    <cellStyle name="표준 2 14 12 2 38" xfId="55882" xr:uid="{00000000-0005-0000-0000-0000A6230000}"/>
    <cellStyle name="표준 2 14 12 2 39" xfId="57362" xr:uid="{00000000-0005-0000-0000-0000A7230000}"/>
    <cellStyle name="표준 2 14 12 2 4" xfId="5561" xr:uid="{00000000-0005-0000-0000-0000A8230000}"/>
    <cellStyle name="표준 2 14 12 2 40" xfId="58842" xr:uid="{00000000-0005-0000-0000-0000A9230000}"/>
    <cellStyle name="표준 2 14 12 2 41" xfId="60322" xr:uid="{00000000-0005-0000-0000-0000AA230000}"/>
    <cellStyle name="표준 2 14 12 2 42" xfId="61802" xr:uid="{00000000-0005-0000-0000-0000AB230000}"/>
    <cellStyle name="표준 2 14 12 2 5" xfId="7041" xr:uid="{00000000-0005-0000-0000-0000AC230000}"/>
    <cellStyle name="표준 2 14 12 2 6" xfId="8521" xr:uid="{00000000-0005-0000-0000-0000AD230000}"/>
    <cellStyle name="표준 2 14 12 2 7" xfId="10001" xr:uid="{00000000-0005-0000-0000-0000AE230000}"/>
    <cellStyle name="표준 2 14 12 2 8" xfId="11481" xr:uid="{00000000-0005-0000-0000-0000AF230000}"/>
    <cellStyle name="표준 2 14 12 2 9" xfId="12961" xr:uid="{00000000-0005-0000-0000-0000B0230000}"/>
    <cellStyle name="표준 2 14 12 20" xfId="27024" xr:uid="{00000000-0005-0000-0000-0000B1230000}"/>
    <cellStyle name="표준 2 14 12 21" xfId="28504" xr:uid="{00000000-0005-0000-0000-0000B2230000}"/>
    <cellStyle name="표준 2 14 12 22" xfId="29984" xr:uid="{00000000-0005-0000-0000-0000B3230000}"/>
    <cellStyle name="표준 2 14 12 23" xfId="31464" xr:uid="{00000000-0005-0000-0000-0000B4230000}"/>
    <cellStyle name="표준 2 14 12 24" xfId="32944" xr:uid="{00000000-0005-0000-0000-0000B5230000}"/>
    <cellStyle name="표준 2 14 12 25" xfId="34424" xr:uid="{00000000-0005-0000-0000-0000B6230000}"/>
    <cellStyle name="표준 2 14 12 26" xfId="35904" xr:uid="{00000000-0005-0000-0000-0000B7230000}"/>
    <cellStyle name="표준 2 14 12 27" xfId="37384" xr:uid="{00000000-0005-0000-0000-0000B8230000}"/>
    <cellStyle name="표준 2 14 12 28" xfId="38864" xr:uid="{00000000-0005-0000-0000-0000B9230000}"/>
    <cellStyle name="표준 2 14 12 29" xfId="40344" xr:uid="{00000000-0005-0000-0000-0000BA230000}"/>
    <cellStyle name="표준 2 14 12 3" xfId="1863" xr:uid="{00000000-0005-0000-0000-0000BB230000}"/>
    <cellStyle name="표준 2 14 12 30" xfId="41824" xr:uid="{00000000-0005-0000-0000-0000BC230000}"/>
    <cellStyle name="표준 2 14 12 31" xfId="43304" xr:uid="{00000000-0005-0000-0000-0000BD230000}"/>
    <cellStyle name="표준 2 14 12 32" xfId="44784" xr:uid="{00000000-0005-0000-0000-0000BE230000}"/>
    <cellStyle name="표준 2 14 12 33" xfId="46265" xr:uid="{00000000-0005-0000-0000-0000BF230000}"/>
    <cellStyle name="표준 2 14 12 34" xfId="47745" xr:uid="{00000000-0005-0000-0000-0000C0230000}"/>
    <cellStyle name="표준 2 14 12 35" xfId="49225" xr:uid="{00000000-0005-0000-0000-0000C1230000}"/>
    <cellStyle name="표준 2 14 12 36" xfId="50705" xr:uid="{00000000-0005-0000-0000-0000C2230000}"/>
    <cellStyle name="표준 2 14 12 37" xfId="52185" xr:uid="{00000000-0005-0000-0000-0000C3230000}"/>
    <cellStyle name="표준 2 14 12 38" xfId="53665" xr:uid="{00000000-0005-0000-0000-0000C4230000}"/>
    <cellStyle name="표준 2 14 12 39" xfId="55145" xr:uid="{00000000-0005-0000-0000-0000C5230000}"/>
    <cellStyle name="표준 2 14 12 4" xfId="3344" xr:uid="{00000000-0005-0000-0000-0000C6230000}"/>
    <cellStyle name="표준 2 14 12 40" xfId="56625" xr:uid="{00000000-0005-0000-0000-0000C7230000}"/>
    <cellStyle name="표준 2 14 12 41" xfId="58105" xr:uid="{00000000-0005-0000-0000-0000C8230000}"/>
    <cellStyle name="표준 2 14 12 42" xfId="59585" xr:uid="{00000000-0005-0000-0000-0000C9230000}"/>
    <cellStyle name="표준 2 14 12 43" xfId="61065" xr:uid="{00000000-0005-0000-0000-0000CA230000}"/>
    <cellStyle name="표준 2 14 12 5" xfId="4824" xr:uid="{00000000-0005-0000-0000-0000CB230000}"/>
    <cellStyle name="표준 2 14 12 6" xfId="6304" xr:uid="{00000000-0005-0000-0000-0000CC230000}"/>
    <cellStyle name="표준 2 14 12 7" xfId="7784" xr:uid="{00000000-0005-0000-0000-0000CD230000}"/>
    <cellStyle name="표준 2 14 12 8" xfId="9264" xr:uid="{00000000-0005-0000-0000-0000CE230000}"/>
    <cellStyle name="표준 2 14 12 9" xfId="10744" xr:uid="{00000000-0005-0000-0000-0000CF230000}"/>
    <cellStyle name="표준 2 14 13" xfId="1203" xr:uid="{00000000-0005-0000-0000-0000D0230000}"/>
    <cellStyle name="표준 2 14 13 10" xfId="12247" xr:uid="{00000000-0005-0000-0000-0000D1230000}"/>
    <cellStyle name="표준 2 14 13 11" xfId="13727" xr:uid="{00000000-0005-0000-0000-0000D2230000}"/>
    <cellStyle name="표준 2 14 13 12" xfId="15207" xr:uid="{00000000-0005-0000-0000-0000D3230000}"/>
    <cellStyle name="표준 2 14 13 13" xfId="16687" xr:uid="{00000000-0005-0000-0000-0000D4230000}"/>
    <cellStyle name="표준 2 14 13 14" xfId="18167" xr:uid="{00000000-0005-0000-0000-0000D5230000}"/>
    <cellStyle name="표준 2 14 13 15" xfId="19647" xr:uid="{00000000-0005-0000-0000-0000D6230000}"/>
    <cellStyle name="표준 2 14 13 16" xfId="21127" xr:uid="{00000000-0005-0000-0000-0000D7230000}"/>
    <cellStyle name="표준 2 14 13 17" xfId="22607" xr:uid="{00000000-0005-0000-0000-0000D8230000}"/>
    <cellStyle name="표준 2 14 13 18" xfId="24087" xr:uid="{00000000-0005-0000-0000-0000D9230000}"/>
    <cellStyle name="표준 2 14 13 19" xfId="25567" xr:uid="{00000000-0005-0000-0000-0000DA230000}"/>
    <cellStyle name="표준 2 14 13 2" xfId="424" xr:uid="{00000000-0005-0000-0000-0000DB230000}"/>
    <cellStyle name="표준 2 14 13 2 10" xfId="14464" xr:uid="{00000000-0005-0000-0000-0000DC230000}"/>
    <cellStyle name="표준 2 14 13 2 11" xfId="15944" xr:uid="{00000000-0005-0000-0000-0000DD230000}"/>
    <cellStyle name="표준 2 14 13 2 12" xfId="17424" xr:uid="{00000000-0005-0000-0000-0000DE230000}"/>
    <cellStyle name="표준 2 14 13 2 13" xfId="18904" xr:uid="{00000000-0005-0000-0000-0000DF230000}"/>
    <cellStyle name="표준 2 14 13 2 14" xfId="20384" xr:uid="{00000000-0005-0000-0000-0000E0230000}"/>
    <cellStyle name="표준 2 14 13 2 15" xfId="21864" xr:uid="{00000000-0005-0000-0000-0000E1230000}"/>
    <cellStyle name="표준 2 14 13 2 16" xfId="23344" xr:uid="{00000000-0005-0000-0000-0000E2230000}"/>
    <cellStyle name="표준 2 14 13 2 17" xfId="24824" xr:uid="{00000000-0005-0000-0000-0000E3230000}"/>
    <cellStyle name="표준 2 14 13 2 18" xfId="26304" xr:uid="{00000000-0005-0000-0000-0000E4230000}"/>
    <cellStyle name="표준 2 14 13 2 19" xfId="27784" xr:uid="{00000000-0005-0000-0000-0000E5230000}"/>
    <cellStyle name="표준 2 14 13 2 2" xfId="2623" xr:uid="{00000000-0005-0000-0000-0000E6230000}"/>
    <cellStyle name="표준 2 14 13 2 20" xfId="29264" xr:uid="{00000000-0005-0000-0000-0000E7230000}"/>
    <cellStyle name="표준 2 14 13 2 21" xfId="30744" xr:uid="{00000000-0005-0000-0000-0000E8230000}"/>
    <cellStyle name="표준 2 14 13 2 22" xfId="32224" xr:uid="{00000000-0005-0000-0000-0000E9230000}"/>
    <cellStyle name="표준 2 14 13 2 23" xfId="33704" xr:uid="{00000000-0005-0000-0000-0000EA230000}"/>
    <cellStyle name="표준 2 14 13 2 24" xfId="35184" xr:uid="{00000000-0005-0000-0000-0000EB230000}"/>
    <cellStyle name="표준 2 14 13 2 25" xfId="36664" xr:uid="{00000000-0005-0000-0000-0000EC230000}"/>
    <cellStyle name="표준 2 14 13 2 26" xfId="38144" xr:uid="{00000000-0005-0000-0000-0000ED230000}"/>
    <cellStyle name="표준 2 14 13 2 27" xfId="39624" xr:uid="{00000000-0005-0000-0000-0000EE230000}"/>
    <cellStyle name="표준 2 14 13 2 28" xfId="41104" xr:uid="{00000000-0005-0000-0000-0000EF230000}"/>
    <cellStyle name="표준 2 14 13 2 29" xfId="42584" xr:uid="{00000000-0005-0000-0000-0000F0230000}"/>
    <cellStyle name="표준 2 14 13 2 3" xfId="4104" xr:uid="{00000000-0005-0000-0000-0000F1230000}"/>
    <cellStyle name="표준 2 14 13 2 30" xfId="44064" xr:uid="{00000000-0005-0000-0000-0000F2230000}"/>
    <cellStyle name="표준 2 14 13 2 31" xfId="45544" xr:uid="{00000000-0005-0000-0000-0000F3230000}"/>
    <cellStyle name="표준 2 14 13 2 32" xfId="47025" xr:uid="{00000000-0005-0000-0000-0000F4230000}"/>
    <cellStyle name="표준 2 14 13 2 33" xfId="48505" xr:uid="{00000000-0005-0000-0000-0000F5230000}"/>
    <cellStyle name="표준 2 14 13 2 34" xfId="49985" xr:uid="{00000000-0005-0000-0000-0000F6230000}"/>
    <cellStyle name="표준 2 14 13 2 35" xfId="51465" xr:uid="{00000000-0005-0000-0000-0000F7230000}"/>
    <cellStyle name="표준 2 14 13 2 36" xfId="52945" xr:uid="{00000000-0005-0000-0000-0000F8230000}"/>
    <cellStyle name="표준 2 14 13 2 37" xfId="54425" xr:uid="{00000000-0005-0000-0000-0000F9230000}"/>
    <cellStyle name="표준 2 14 13 2 38" xfId="55905" xr:uid="{00000000-0005-0000-0000-0000FA230000}"/>
    <cellStyle name="표준 2 14 13 2 39" xfId="57385" xr:uid="{00000000-0005-0000-0000-0000FB230000}"/>
    <cellStyle name="표준 2 14 13 2 4" xfId="5584" xr:uid="{00000000-0005-0000-0000-0000FC230000}"/>
    <cellStyle name="표준 2 14 13 2 40" xfId="58865" xr:uid="{00000000-0005-0000-0000-0000FD230000}"/>
    <cellStyle name="표준 2 14 13 2 41" xfId="60345" xr:uid="{00000000-0005-0000-0000-0000FE230000}"/>
    <cellStyle name="표준 2 14 13 2 42" xfId="61825" xr:uid="{00000000-0005-0000-0000-0000FF230000}"/>
    <cellStyle name="표준 2 14 13 2 5" xfId="7064" xr:uid="{00000000-0005-0000-0000-000000240000}"/>
    <cellStyle name="표준 2 14 13 2 6" xfId="8544" xr:uid="{00000000-0005-0000-0000-000001240000}"/>
    <cellStyle name="표준 2 14 13 2 7" xfId="10024" xr:uid="{00000000-0005-0000-0000-000002240000}"/>
    <cellStyle name="표준 2 14 13 2 8" xfId="11504" xr:uid="{00000000-0005-0000-0000-000003240000}"/>
    <cellStyle name="표준 2 14 13 2 9" xfId="12984" xr:uid="{00000000-0005-0000-0000-000004240000}"/>
    <cellStyle name="표준 2 14 13 20" xfId="27047" xr:uid="{00000000-0005-0000-0000-000005240000}"/>
    <cellStyle name="표준 2 14 13 21" xfId="28527" xr:uid="{00000000-0005-0000-0000-000006240000}"/>
    <cellStyle name="표준 2 14 13 22" xfId="30007" xr:uid="{00000000-0005-0000-0000-000007240000}"/>
    <cellStyle name="표준 2 14 13 23" xfId="31487" xr:uid="{00000000-0005-0000-0000-000008240000}"/>
    <cellStyle name="표준 2 14 13 24" xfId="32967" xr:uid="{00000000-0005-0000-0000-000009240000}"/>
    <cellStyle name="표준 2 14 13 25" xfId="34447" xr:uid="{00000000-0005-0000-0000-00000A240000}"/>
    <cellStyle name="표준 2 14 13 26" xfId="35927" xr:uid="{00000000-0005-0000-0000-00000B240000}"/>
    <cellStyle name="표준 2 14 13 27" xfId="37407" xr:uid="{00000000-0005-0000-0000-00000C240000}"/>
    <cellStyle name="표준 2 14 13 28" xfId="38887" xr:uid="{00000000-0005-0000-0000-00000D240000}"/>
    <cellStyle name="표준 2 14 13 29" xfId="40367" xr:uid="{00000000-0005-0000-0000-00000E240000}"/>
    <cellStyle name="표준 2 14 13 3" xfId="1886" xr:uid="{00000000-0005-0000-0000-00000F240000}"/>
    <cellStyle name="표준 2 14 13 30" xfId="41847" xr:uid="{00000000-0005-0000-0000-000010240000}"/>
    <cellStyle name="표준 2 14 13 31" xfId="43327" xr:uid="{00000000-0005-0000-0000-000011240000}"/>
    <cellStyle name="표준 2 14 13 32" xfId="44807" xr:uid="{00000000-0005-0000-0000-000012240000}"/>
    <cellStyle name="표준 2 14 13 33" xfId="46288" xr:uid="{00000000-0005-0000-0000-000013240000}"/>
    <cellStyle name="표준 2 14 13 34" xfId="47768" xr:uid="{00000000-0005-0000-0000-000014240000}"/>
    <cellStyle name="표준 2 14 13 35" xfId="49248" xr:uid="{00000000-0005-0000-0000-000015240000}"/>
    <cellStyle name="표준 2 14 13 36" xfId="50728" xr:uid="{00000000-0005-0000-0000-000016240000}"/>
    <cellStyle name="표준 2 14 13 37" xfId="52208" xr:uid="{00000000-0005-0000-0000-000017240000}"/>
    <cellStyle name="표준 2 14 13 38" xfId="53688" xr:uid="{00000000-0005-0000-0000-000018240000}"/>
    <cellStyle name="표준 2 14 13 39" xfId="55168" xr:uid="{00000000-0005-0000-0000-000019240000}"/>
    <cellStyle name="표준 2 14 13 4" xfId="3367" xr:uid="{00000000-0005-0000-0000-00001A240000}"/>
    <cellStyle name="표준 2 14 13 40" xfId="56648" xr:uid="{00000000-0005-0000-0000-00001B240000}"/>
    <cellStyle name="표준 2 14 13 41" xfId="58128" xr:uid="{00000000-0005-0000-0000-00001C240000}"/>
    <cellStyle name="표준 2 14 13 42" xfId="59608" xr:uid="{00000000-0005-0000-0000-00001D240000}"/>
    <cellStyle name="표준 2 14 13 43" xfId="61088" xr:uid="{00000000-0005-0000-0000-00001E240000}"/>
    <cellStyle name="표준 2 14 13 5" xfId="4847" xr:uid="{00000000-0005-0000-0000-00001F240000}"/>
    <cellStyle name="표준 2 14 13 6" xfId="6327" xr:uid="{00000000-0005-0000-0000-000020240000}"/>
    <cellStyle name="표준 2 14 13 7" xfId="7807" xr:uid="{00000000-0005-0000-0000-000021240000}"/>
    <cellStyle name="표준 2 14 13 8" xfId="9287" xr:uid="{00000000-0005-0000-0000-000022240000}"/>
    <cellStyle name="표준 2 14 13 9" xfId="10767" xr:uid="{00000000-0005-0000-0000-000023240000}"/>
    <cellStyle name="표준 2 14 14" xfId="1178" xr:uid="{00000000-0005-0000-0000-000024240000}"/>
    <cellStyle name="표준 2 14 14 10" xfId="12272" xr:uid="{00000000-0005-0000-0000-000025240000}"/>
    <cellStyle name="표준 2 14 14 11" xfId="13752" xr:uid="{00000000-0005-0000-0000-000026240000}"/>
    <cellStyle name="표준 2 14 14 12" xfId="15232" xr:uid="{00000000-0005-0000-0000-000027240000}"/>
    <cellStyle name="표준 2 14 14 13" xfId="16712" xr:uid="{00000000-0005-0000-0000-000028240000}"/>
    <cellStyle name="표준 2 14 14 14" xfId="18192" xr:uid="{00000000-0005-0000-0000-000029240000}"/>
    <cellStyle name="표준 2 14 14 15" xfId="19672" xr:uid="{00000000-0005-0000-0000-00002A240000}"/>
    <cellStyle name="표준 2 14 14 16" xfId="21152" xr:uid="{00000000-0005-0000-0000-00002B240000}"/>
    <cellStyle name="표준 2 14 14 17" xfId="22632" xr:uid="{00000000-0005-0000-0000-00002C240000}"/>
    <cellStyle name="표준 2 14 14 18" xfId="24112" xr:uid="{00000000-0005-0000-0000-00002D240000}"/>
    <cellStyle name="표준 2 14 14 19" xfId="25592" xr:uid="{00000000-0005-0000-0000-00002E240000}"/>
    <cellStyle name="표준 2 14 14 2" xfId="399" xr:uid="{00000000-0005-0000-0000-00002F240000}"/>
    <cellStyle name="표준 2 14 14 2 10" xfId="14489" xr:uid="{00000000-0005-0000-0000-000030240000}"/>
    <cellStyle name="표준 2 14 14 2 11" xfId="15969" xr:uid="{00000000-0005-0000-0000-000031240000}"/>
    <cellStyle name="표준 2 14 14 2 12" xfId="17449" xr:uid="{00000000-0005-0000-0000-000032240000}"/>
    <cellStyle name="표준 2 14 14 2 13" xfId="18929" xr:uid="{00000000-0005-0000-0000-000033240000}"/>
    <cellStyle name="표준 2 14 14 2 14" xfId="20409" xr:uid="{00000000-0005-0000-0000-000034240000}"/>
    <cellStyle name="표준 2 14 14 2 15" xfId="21889" xr:uid="{00000000-0005-0000-0000-000035240000}"/>
    <cellStyle name="표준 2 14 14 2 16" xfId="23369" xr:uid="{00000000-0005-0000-0000-000036240000}"/>
    <cellStyle name="표준 2 14 14 2 17" xfId="24849" xr:uid="{00000000-0005-0000-0000-000037240000}"/>
    <cellStyle name="표준 2 14 14 2 18" xfId="26329" xr:uid="{00000000-0005-0000-0000-000038240000}"/>
    <cellStyle name="표준 2 14 14 2 19" xfId="27809" xr:uid="{00000000-0005-0000-0000-000039240000}"/>
    <cellStyle name="표준 2 14 14 2 2" xfId="2648" xr:uid="{00000000-0005-0000-0000-00003A240000}"/>
    <cellStyle name="표준 2 14 14 2 20" xfId="29289" xr:uid="{00000000-0005-0000-0000-00003B240000}"/>
    <cellStyle name="표준 2 14 14 2 21" xfId="30769" xr:uid="{00000000-0005-0000-0000-00003C240000}"/>
    <cellStyle name="표준 2 14 14 2 22" xfId="32249" xr:uid="{00000000-0005-0000-0000-00003D240000}"/>
    <cellStyle name="표준 2 14 14 2 23" xfId="33729" xr:uid="{00000000-0005-0000-0000-00003E240000}"/>
    <cellStyle name="표준 2 14 14 2 24" xfId="35209" xr:uid="{00000000-0005-0000-0000-00003F240000}"/>
    <cellStyle name="표준 2 14 14 2 25" xfId="36689" xr:uid="{00000000-0005-0000-0000-000040240000}"/>
    <cellStyle name="표준 2 14 14 2 26" xfId="38169" xr:uid="{00000000-0005-0000-0000-000041240000}"/>
    <cellStyle name="표준 2 14 14 2 27" xfId="39649" xr:uid="{00000000-0005-0000-0000-000042240000}"/>
    <cellStyle name="표준 2 14 14 2 28" xfId="41129" xr:uid="{00000000-0005-0000-0000-000043240000}"/>
    <cellStyle name="표준 2 14 14 2 29" xfId="42609" xr:uid="{00000000-0005-0000-0000-000044240000}"/>
    <cellStyle name="표준 2 14 14 2 3" xfId="4129" xr:uid="{00000000-0005-0000-0000-000045240000}"/>
    <cellStyle name="표준 2 14 14 2 30" xfId="44089" xr:uid="{00000000-0005-0000-0000-000046240000}"/>
    <cellStyle name="표준 2 14 14 2 31" xfId="45569" xr:uid="{00000000-0005-0000-0000-000047240000}"/>
    <cellStyle name="표준 2 14 14 2 32" xfId="47050" xr:uid="{00000000-0005-0000-0000-000048240000}"/>
    <cellStyle name="표준 2 14 14 2 33" xfId="48530" xr:uid="{00000000-0005-0000-0000-000049240000}"/>
    <cellStyle name="표준 2 14 14 2 34" xfId="50010" xr:uid="{00000000-0005-0000-0000-00004A240000}"/>
    <cellStyle name="표준 2 14 14 2 35" xfId="51490" xr:uid="{00000000-0005-0000-0000-00004B240000}"/>
    <cellStyle name="표준 2 14 14 2 36" xfId="52970" xr:uid="{00000000-0005-0000-0000-00004C240000}"/>
    <cellStyle name="표준 2 14 14 2 37" xfId="54450" xr:uid="{00000000-0005-0000-0000-00004D240000}"/>
    <cellStyle name="표준 2 14 14 2 38" xfId="55930" xr:uid="{00000000-0005-0000-0000-00004E240000}"/>
    <cellStyle name="표준 2 14 14 2 39" xfId="57410" xr:uid="{00000000-0005-0000-0000-00004F240000}"/>
    <cellStyle name="표준 2 14 14 2 4" xfId="5609" xr:uid="{00000000-0005-0000-0000-000050240000}"/>
    <cellStyle name="표준 2 14 14 2 40" xfId="58890" xr:uid="{00000000-0005-0000-0000-000051240000}"/>
    <cellStyle name="표준 2 14 14 2 41" xfId="60370" xr:uid="{00000000-0005-0000-0000-000052240000}"/>
    <cellStyle name="표준 2 14 14 2 42" xfId="61850" xr:uid="{00000000-0005-0000-0000-000053240000}"/>
    <cellStyle name="표준 2 14 14 2 5" xfId="7089" xr:uid="{00000000-0005-0000-0000-000054240000}"/>
    <cellStyle name="표준 2 14 14 2 6" xfId="8569" xr:uid="{00000000-0005-0000-0000-000055240000}"/>
    <cellStyle name="표준 2 14 14 2 7" xfId="10049" xr:uid="{00000000-0005-0000-0000-000056240000}"/>
    <cellStyle name="표준 2 14 14 2 8" xfId="11529" xr:uid="{00000000-0005-0000-0000-000057240000}"/>
    <cellStyle name="표준 2 14 14 2 9" xfId="13009" xr:uid="{00000000-0005-0000-0000-000058240000}"/>
    <cellStyle name="표준 2 14 14 20" xfId="27072" xr:uid="{00000000-0005-0000-0000-000059240000}"/>
    <cellStyle name="표준 2 14 14 21" xfId="28552" xr:uid="{00000000-0005-0000-0000-00005A240000}"/>
    <cellStyle name="표준 2 14 14 22" xfId="30032" xr:uid="{00000000-0005-0000-0000-00005B240000}"/>
    <cellStyle name="표준 2 14 14 23" xfId="31512" xr:uid="{00000000-0005-0000-0000-00005C240000}"/>
    <cellStyle name="표준 2 14 14 24" xfId="32992" xr:uid="{00000000-0005-0000-0000-00005D240000}"/>
    <cellStyle name="표준 2 14 14 25" xfId="34472" xr:uid="{00000000-0005-0000-0000-00005E240000}"/>
    <cellStyle name="표준 2 14 14 26" xfId="35952" xr:uid="{00000000-0005-0000-0000-00005F240000}"/>
    <cellStyle name="표준 2 14 14 27" xfId="37432" xr:uid="{00000000-0005-0000-0000-000060240000}"/>
    <cellStyle name="표준 2 14 14 28" xfId="38912" xr:uid="{00000000-0005-0000-0000-000061240000}"/>
    <cellStyle name="표준 2 14 14 29" xfId="40392" xr:uid="{00000000-0005-0000-0000-000062240000}"/>
    <cellStyle name="표준 2 14 14 3" xfId="1911" xr:uid="{00000000-0005-0000-0000-000063240000}"/>
    <cellStyle name="표준 2 14 14 30" xfId="41872" xr:uid="{00000000-0005-0000-0000-000064240000}"/>
    <cellStyle name="표준 2 14 14 31" xfId="43352" xr:uid="{00000000-0005-0000-0000-000065240000}"/>
    <cellStyle name="표준 2 14 14 32" xfId="44832" xr:uid="{00000000-0005-0000-0000-000066240000}"/>
    <cellStyle name="표준 2 14 14 33" xfId="46313" xr:uid="{00000000-0005-0000-0000-000067240000}"/>
    <cellStyle name="표준 2 14 14 34" xfId="47793" xr:uid="{00000000-0005-0000-0000-000068240000}"/>
    <cellStyle name="표준 2 14 14 35" xfId="49273" xr:uid="{00000000-0005-0000-0000-000069240000}"/>
    <cellStyle name="표준 2 14 14 36" xfId="50753" xr:uid="{00000000-0005-0000-0000-00006A240000}"/>
    <cellStyle name="표준 2 14 14 37" xfId="52233" xr:uid="{00000000-0005-0000-0000-00006B240000}"/>
    <cellStyle name="표준 2 14 14 38" xfId="53713" xr:uid="{00000000-0005-0000-0000-00006C240000}"/>
    <cellStyle name="표준 2 14 14 39" xfId="55193" xr:uid="{00000000-0005-0000-0000-00006D240000}"/>
    <cellStyle name="표준 2 14 14 4" xfId="3392" xr:uid="{00000000-0005-0000-0000-00006E240000}"/>
    <cellStyle name="표준 2 14 14 40" xfId="56673" xr:uid="{00000000-0005-0000-0000-00006F240000}"/>
    <cellStyle name="표준 2 14 14 41" xfId="58153" xr:uid="{00000000-0005-0000-0000-000070240000}"/>
    <cellStyle name="표준 2 14 14 42" xfId="59633" xr:uid="{00000000-0005-0000-0000-000071240000}"/>
    <cellStyle name="표준 2 14 14 43" xfId="61113" xr:uid="{00000000-0005-0000-0000-000072240000}"/>
    <cellStyle name="표준 2 14 14 5" xfId="4872" xr:uid="{00000000-0005-0000-0000-000073240000}"/>
    <cellStyle name="표준 2 14 14 6" xfId="6352" xr:uid="{00000000-0005-0000-0000-000074240000}"/>
    <cellStyle name="표준 2 14 14 7" xfId="7832" xr:uid="{00000000-0005-0000-0000-000075240000}"/>
    <cellStyle name="표준 2 14 14 8" xfId="9312" xr:uid="{00000000-0005-0000-0000-000076240000}"/>
    <cellStyle name="표준 2 14 14 9" xfId="10792" xr:uid="{00000000-0005-0000-0000-000077240000}"/>
    <cellStyle name="표준 2 14 15" xfId="1152" xr:uid="{00000000-0005-0000-0000-000078240000}"/>
    <cellStyle name="표준 2 14 15 10" xfId="12298" xr:uid="{00000000-0005-0000-0000-000079240000}"/>
    <cellStyle name="표준 2 14 15 11" xfId="13778" xr:uid="{00000000-0005-0000-0000-00007A240000}"/>
    <cellStyle name="표준 2 14 15 12" xfId="15258" xr:uid="{00000000-0005-0000-0000-00007B240000}"/>
    <cellStyle name="표준 2 14 15 13" xfId="16738" xr:uid="{00000000-0005-0000-0000-00007C240000}"/>
    <cellStyle name="표준 2 14 15 14" xfId="18218" xr:uid="{00000000-0005-0000-0000-00007D240000}"/>
    <cellStyle name="표준 2 14 15 15" xfId="19698" xr:uid="{00000000-0005-0000-0000-00007E240000}"/>
    <cellStyle name="표준 2 14 15 16" xfId="21178" xr:uid="{00000000-0005-0000-0000-00007F240000}"/>
    <cellStyle name="표준 2 14 15 17" xfId="22658" xr:uid="{00000000-0005-0000-0000-000080240000}"/>
    <cellStyle name="표준 2 14 15 18" xfId="24138" xr:uid="{00000000-0005-0000-0000-000081240000}"/>
    <cellStyle name="표준 2 14 15 19" xfId="25618" xr:uid="{00000000-0005-0000-0000-000082240000}"/>
    <cellStyle name="표준 2 14 15 2" xfId="373" xr:uid="{00000000-0005-0000-0000-000083240000}"/>
    <cellStyle name="표준 2 14 15 2 10" xfId="14515" xr:uid="{00000000-0005-0000-0000-000084240000}"/>
    <cellStyle name="표준 2 14 15 2 11" xfId="15995" xr:uid="{00000000-0005-0000-0000-000085240000}"/>
    <cellStyle name="표준 2 14 15 2 12" xfId="17475" xr:uid="{00000000-0005-0000-0000-000086240000}"/>
    <cellStyle name="표준 2 14 15 2 13" xfId="18955" xr:uid="{00000000-0005-0000-0000-000087240000}"/>
    <cellStyle name="표준 2 14 15 2 14" xfId="20435" xr:uid="{00000000-0005-0000-0000-000088240000}"/>
    <cellStyle name="표준 2 14 15 2 15" xfId="21915" xr:uid="{00000000-0005-0000-0000-000089240000}"/>
    <cellStyle name="표준 2 14 15 2 16" xfId="23395" xr:uid="{00000000-0005-0000-0000-00008A240000}"/>
    <cellStyle name="표준 2 14 15 2 17" xfId="24875" xr:uid="{00000000-0005-0000-0000-00008B240000}"/>
    <cellStyle name="표준 2 14 15 2 18" xfId="26355" xr:uid="{00000000-0005-0000-0000-00008C240000}"/>
    <cellStyle name="표준 2 14 15 2 19" xfId="27835" xr:uid="{00000000-0005-0000-0000-00008D240000}"/>
    <cellStyle name="표준 2 14 15 2 2" xfId="2674" xr:uid="{00000000-0005-0000-0000-00008E240000}"/>
    <cellStyle name="표준 2 14 15 2 20" xfId="29315" xr:uid="{00000000-0005-0000-0000-00008F240000}"/>
    <cellStyle name="표준 2 14 15 2 21" xfId="30795" xr:uid="{00000000-0005-0000-0000-000090240000}"/>
    <cellStyle name="표준 2 14 15 2 22" xfId="32275" xr:uid="{00000000-0005-0000-0000-000091240000}"/>
    <cellStyle name="표준 2 14 15 2 23" xfId="33755" xr:uid="{00000000-0005-0000-0000-000092240000}"/>
    <cellStyle name="표준 2 14 15 2 24" xfId="35235" xr:uid="{00000000-0005-0000-0000-000093240000}"/>
    <cellStyle name="표준 2 14 15 2 25" xfId="36715" xr:uid="{00000000-0005-0000-0000-000094240000}"/>
    <cellStyle name="표준 2 14 15 2 26" xfId="38195" xr:uid="{00000000-0005-0000-0000-000095240000}"/>
    <cellStyle name="표준 2 14 15 2 27" xfId="39675" xr:uid="{00000000-0005-0000-0000-000096240000}"/>
    <cellStyle name="표준 2 14 15 2 28" xfId="41155" xr:uid="{00000000-0005-0000-0000-000097240000}"/>
    <cellStyle name="표준 2 14 15 2 29" xfId="42635" xr:uid="{00000000-0005-0000-0000-000098240000}"/>
    <cellStyle name="표준 2 14 15 2 3" xfId="4155" xr:uid="{00000000-0005-0000-0000-000099240000}"/>
    <cellStyle name="표준 2 14 15 2 30" xfId="44115" xr:uid="{00000000-0005-0000-0000-00009A240000}"/>
    <cellStyle name="표준 2 14 15 2 31" xfId="45595" xr:uid="{00000000-0005-0000-0000-00009B240000}"/>
    <cellStyle name="표준 2 14 15 2 32" xfId="47076" xr:uid="{00000000-0005-0000-0000-00009C240000}"/>
    <cellStyle name="표준 2 14 15 2 33" xfId="48556" xr:uid="{00000000-0005-0000-0000-00009D240000}"/>
    <cellStyle name="표준 2 14 15 2 34" xfId="50036" xr:uid="{00000000-0005-0000-0000-00009E240000}"/>
    <cellStyle name="표준 2 14 15 2 35" xfId="51516" xr:uid="{00000000-0005-0000-0000-00009F240000}"/>
    <cellStyle name="표준 2 14 15 2 36" xfId="52996" xr:uid="{00000000-0005-0000-0000-0000A0240000}"/>
    <cellStyle name="표준 2 14 15 2 37" xfId="54476" xr:uid="{00000000-0005-0000-0000-0000A1240000}"/>
    <cellStyle name="표준 2 14 15 2 38" xfId="55956" xr:uid="{00000000-0005-0000-0000-0000A2240000}"/>
    <cellStyle name="표준 2 14 15 2 39" xfId="57436" xr:uid="{00000000-0005-0000-0000-0000A3240000}"/>
    <cellStyle name="표준 2 14 15 2 4" xfId="5635" xr:uid="{00000000-0005-0000-0000-0000A4240000}"/>
    <cellStyle name="표준 2 14 15 2 40" xfId="58916" xr:uid="{00000000-0005-0000-0000-0000A5240000}"/>
    <cellStyle name="표준 2 14 15 2 41" xfId="60396" xr:uid="{00000000-0005-0000-0000-0000A6240000}"/>
    <cellStyle name="표준 2 14 15 2 42" xfId="61876" xr:uid="{00000000-0005-0000-0000-0000A7240000}"/>
    <cellStyle name="표준 2 14 15 2 5" xfId="7115" xr:uid="{00000000-0005-0000-0000-0000A8240000}"/>
    <cellStyle name="표준 2 14 15 2 6" xfId="8595" xr:uid="{00000000-0005-0000-0000-0000A9240000}"/>
    <cellStyle name="표준 2 14 15 2 7" xfId="10075" xr:uid="{00000000-0005-0000-0000-0000AA240000}"/>
    <cellStyle name="표준 2 14 15 2 8" xfId="11555" xr:uid="{00000000-0005-0000-0000-0000AB240000}"/>
    <cellStyle name="표준 2 14 15 2 9" xfId="13035" xr:uid="{00000000-0005-0000-0000-0000AC240000}"/>
    <cellStyle name="표준 2 14 15 20" xfId="27098" xr:uid="{00000000-0005-0000-0000-0000AD240000}"/>
    <cellStyle name="표준 2 14 15 21" xfId="28578" xr:uid="{00000000-0005-0000-0000-0000AE240000}"/>
    <cellStyle name="표준 2 14 15 22" xfId="30058" xr:uid="{00000000-0005-0000-0000-0000AF240000}"/>
    <cellStyle name="표준 2 14 15 23" xfId="31538" xr:uid="{00000000-0005-0000-0000-0000B0240000}"/>
    <cellStyle name="표준 2 14 15 24" xfId="33018" xr:uid="{00000000-0005-0000-0000-0000B1240000}"/>
    <cellStyle name="표준 2 14 15 25" xfId="34498" xr:uid="{00000000-0005-0000-0000-0000B2240000}"/>
    <cellStyle name="표준 2 14 15 26" xfId="35978" xr:uid="{00000000-0005-0000-0000-0000B3240000}"/>
    <cellStyle name="표준 2 14 15 27" xfId="37458" xr:uid="{00000000-0005-0000-0000-0000B4240000}"/>
    <cellStyle name="표준 2 14 15 28" xfId="38938" xr:uid="{00000000-0005-0000-0000-0000B5240000}"/>
    <cellStyle name="표준 2 14 15 29" xfId="40418" xr:uid="{00000000-0005-0000-0000-0000B6240000}"/>
    <cellStyle name="표준 2 14 15 3" xfId="1937" xr:uid="{00000000-0005-0000-0000-0000B7240000}"/>
    <cellStyle name="표준 2 14 15 30" xfId="41898" xr:uid="{00000000-0005-0000-0000-0000B8240000}"/>
    <cellStyle name="표준 2 14 15 31" xfId="43378" xr:uid="{00000000-0005-0000-0000-0000B9240000}"/>
    <cellStyle name="표준 2 14 15 32" xfId="44858" xr:uid="{00000000-0005-0000-0000-0000BA240000}"/>
    <cellStyle name="표준 2 14 15 33" xfId="46339" xr:uid="{00000000-0005-0000-0000-0000BB240000}"/>
    <cellStyle name="표준 2 14 15 34" xfId="47819" xr:uid="{00000000-0005-0000-0000-0000BC240000}"/>
    <cellStyle name="표준 2 14 15 35" xfId="49299" xr:uid="{00000000-0005-0000-0000-0000BD240000}"/>
    <cellStyle name="표준 2 14 15 36" xfId="50779" xr:uid="{00000000-0005-0000-0000-0000BE240000}"/>
    <cellStyle name="표준 2 14 15 37" xfId="52259" xr:uid="{00000000-0005-0000-0000-0000BF240000}"/>
    <cellStyle name="표준 2 14 15 38" xfId="53739" xr:uid="{00000000-0005-0000-0000-0000C0240000}"/>
    <cellStyle name="표준 2 14 15 39" xfId="55219" xr:uid="{00000000-0005-0000-0000-0000C1240000}"/>
    <cellStyle name="표준 2 14 15 4" xfId="3418" xr:uid="{00000000-0005-0000-0000-0000C2240000}"/>
    <cellStyle name="표준 2 14 15 40" xfId="56699" xr:uid="{00000000-0005-0000-0000-0000C3240000}"/>
    <cellStyle name="표준 2 14 15 41" xfId="58179" xr:uid="{00000000-0005-0000-0000-0000C4240000}"/>
    <cellStyle name="표준 2 14 15 42" xfId="59659" xr:uid="{00000000-0005-0000-0000-0000C5240000}"/>
    <cellStyle name="표준 2 14 15 43" xfId="61139" xr:uid="{00000000-0005-0000-0000-0000C6240000}"/>
    <cellStyle name="표준 2 14 15 5" xfId="4898" xr:uid="{00000000-0005-0000-0000-0000C7240000}"/>
    <cellStyle name="표준 2 14 15 6" xfId="6378" xr:uid="{00000000-0005-0000-0000-0000C8240000}"/>
    <cellStyle name="표준 2 14 15 7" xfId="7858" xr:uid="{00000000-0005-0000-0000-0000C9240000}"/>
    <cellStyle name="표준 2 14 15 8" xfId="9338" xr:uid="{00000000-0005-0000-0000-0000CA240000}"/>
    <cellStyle name="표준 2 14 15 9" xfId="10818" xr:uid="{00000000-0005-0000-0000-0000CB240000}"/>
    <cellStyle name="표준 2 14 16" xfId="1125" xr:uid="{00000000-0005-0000-0000-0000CC240000}"/>
    <cellStyle name="표준 2 14 16 10" xfId="12325" xr:uid="{00000000-0005-0000-0000-0000CD240000}"/>
    <cellStyle name="표준 2 14 16 11" xfId="13805" xr:uid="{00000000-0005-0000-0000-0000CE240000}"/>
    <cellStyle name="표준 2 14 16 12" xfId="15285" xr:uid="{00000000-0005-0000-0000-0000CF240000}"/>
    <cellStyle name="표준 2 14 16 13" xfId="16765" xr:uid="{00000000-0005-0000-0000-0000D0240000}"/>
    <cellStyle name="표준 2 14 16 14" xfId="18245" xr:uid="{00000000-0005-0000-0000-0000D1240000}"/>
    <cellStyle name="표준 2 14 16 15" xfId="19725" xr:uid="{00000000-0005-0000-0000-0000D2240000}"/>
    <cellStyle name="표준 2 14 16 16" xfId="21205" xr:uid="{00000000-0005-0000-0000-0000D3240000}"/>
    <cellStyle name="표준 2 14 16 17" xfId="22685" xr:uid="{00000000-0005-0000-0000-0000D4240000}"/>
    <cellStyle name="표준 2 14 16 18" xfId="24165" xr:uid="{00000000-0005-0000-0000-0000D5240000}"/>
    <cellStyle name="표준 2 14 16 19" xfId="25645" xr:uid="{00000000-0005-0000-0000-0000D6240000}"/>
    <cellStyle name="표준 2 14 16 2" xfId="346" xr:uid="{00000000-0005-0000-0000-0000D7240000}"/>
    <cellStyle name="표준 2 14 16 2 10" xfId="14542" xr:uid="{00000000-0005-0000-0000-0000D8240000}"/>
    <cellStyle name="표준 2 14 16 2 11" xfId="16022" xr:uid="{00000000-0005-0000-0000-0000D9240000}"/>
    <cellStyle name="표준 2 14 16 2 12" xfId="17502" xr:uid="{00000000-0005-0000-0000-0000DA240000}"/>
    <cellStyle name="표준 2 14 16 2 13" xfId="18982" xr:uid="{00000000-0005-0000-0000-0000DB240000}"/>
    <cellStyle name="표준 2 14 16 2 14" xfId="20462" xr:uid="{00000000-0005-0000-0000-0000DC240000}"/>
    <cellStyle name="표준 2 14 16 2 15" xfId="21942" xr:uid="{00000000-0005-0000-0000-0000DD240000}"/>
    <cellStyle name="표준 2 14 16 2 16" xfId="23422" xr:uid="{00000000-0005-0000-0000-0000DE240000}"/>
    <cellStyle name="표준 2 14 16 2 17" xfId="24902" xr:uid="{00000000-0005-0000-0000-0000DF240000}"/>
    <cellStyle name="표준 2 14 16 2 18" xfId="26382" xr:uid="{00000000-0005-0000-0000-0000E0240000}"/>
    <cellStyle name="표준 2 14 16 2 19" xfId="27862" xr:uid="{00000000-0005-0000-0000-0000E1240000}"/>
    <cellStyle name="표준 2 14 16 2 2" xfId="2701" xr:uid="{00000000-0005-0000-0000-0000E2240000}"/>
    <cellStyle name="표준 2 14 16 2 20" xfId="29342" xr:uid="{00000000-0005-0000-0000-0000E3240000}"/>
    <cellStyle name="표준 2 14 16 2 21" xfId="30822" xr:uid="{00000000-0005-0000-0000-0000E4240000}"/>
    <cellStyle name="표준 2 14 16 2 22" xfId="32302" xr:uid="{00000000-0005-0000-0000-0000E5240000}"/>
    <cellStyle name="표준 2 14 16 2 23" xfId="33782" xr:uid="{00000000-0005-0000-0000-0000E6240000}"/>
    <cellStyle name="표준 2 14 16 2 24" xfId="35262" xr:uid="{00000000-0005-0000-0000-0000E7240000}"/>
    <cellStyle name="표준 2 14 16 2 25" xfId="36742" xr:uid="{00000000-0005-0000-0000-0000E8240000}"/>
    <cellStyle name="표준 2 14 16 2 26" xfId="38222" xr:uid="{00000000-0005-0000-0000-0000E9240000}"/>
    <cellStyle name="표준 2 14 16 2 27" xfId="39702" xr:uid="{00000000-0005-0000-0000-0000EA240000}"/>
    <cellStyle name="표준 2 14 16 2 28" xfId="41182" xr:uid="{00000000-0005-0000-0000-0000EB240000}"/>
    <cellStyle name="표준 2 14 16 2 29" xfId="42662" xr:uid="{00000000-0005-0000-0000-0000EC240000}"/>
    <cellStyle name="표준 2 14 16 2 3" xfId="4182" xr:uid="{00000000-0005-0000-0000-0000ED240000}"/>
    <cellStyle name="표준 2 14 16 2 30" xfId="44142" xr:uid="{00000000-0005-0000-0000-0000EE240000}"/>
    <cellStyle name="표준 2 14 16 2 31" xfId="45622" xr:uid="{00000000-0005-0000-0000-0000EF240000}"/>
    <cellStyle name="표준 2 14 16 2 32" xfId="47103" xr:uid="{00000000-0005-0000-0000-0000F0240000}"/>
    <cellStyle name="표준 2 14 16 2 33" xfId="48583" xr:uid="{00000000-0005-0000-0000-0000F1240000}"/>
    <cellStyle name="표준 2 14 16 2 34" xfId="50063" xr:uid="{00000000-0005-0000-0000-0000F2240000}"/>
    <cellStyle name="표준 2 14 16 2 35" xfId="51543" xr:uid="{00000000-0005-0000-0000-0000F3240000}"/>
    <cellStyle name="표준 2 14 16 2 36" xfId="53023" xr:uid="{00000000-0005-0000-0000-0000F4240000}"/>
    <cellStyle name="표준 2 14 16 2 37" xfId="54503" xr:uid="{00000000-0005-0000-0000-0000F5240000}"/>
    <cellStyle name="표준 2 14 16 2 38" xfId="55983" xr:uid="{00000000-0005-0000-0000-0000F6240000}"/>
    <cellStyle name="표준 2 14 16 2 39" xfId="57463" xr:uid="{00000000-0005-0000-0000-0000F7240000}"/>
    <cellStyle name="표준 2 14 16 2 4" xfId="5662" xr:uid="{00000000-0005-0000-0000-0000F8240000}"/>
    <cellStyle name="표준 2 14 16 2 40" xfId="58943" xr:uid="{00000000-0005-0000-0000-0000F9240000}"/>
    <cellStyle name="표준 2 14 16 2 41" xfId="60423" xr:uid="{00000000-0005-0000-0000-0000FA240000}"/>
    <cellStyle name="표준 2 14 16 2 42" xfId="61903" xr:uid="{00000000-0005-0000-0000-0000FB240000}"/>
    <cellStyle name="표준 2 14 16 2 5" xfId="7142" xr:uid="{00000000-0005-0000-0000-0000FC240000}"/>
    <cellStyle name="표준 2 14 16 2 6" xfId="8622" xr:uid="{00000000-0005-0000-0000-0000FD240000}"/>
    <cellStyle name="표준 2 14 16 2 7" xfId="10102" xr:uid="{00000000-0005-0000-0000-0000FE240000}"/>
    <cellStyle name="표준 2 14 16 2 8" xfId="11582" xr:uid="{00000000-0005-0000-0000-0000FF240000}"/>
    <cellStyle name="표준 2 14 16 2 9" xfId="13062" xr:uid="{00000000-0005-0000-0000-000000250000}"/>
    <cellStyle name="표준 2 14 16 20" xfId="27125" xr:uid="{00000000-0005-0000-0000-000001250000}"/>
    <cellStyle name="표준 2 14 16 21" xfId="28605" xr:uid="{00000000-0005-0000-0000-000002250000}"/>
    <cellStyle name="표준 2 14 16 22" xfId="30085" xr:uid="{00000000-0005-0000-0000-000003250000}"/>
    <cellStyle name="표준 2 14 16 23" xfId="31565" xr:uid="{00000000-0005-0000-0000-000004250000}"/>
    <cellStyle name="표준 2 14 16 24" xfId="33045" xr:uid="{00000000-0005-0000-0000-000005250000}"/>
    <cellStyle name="표준 2 14 16 25" xfId="34525" xr:uid="{00000000-0005-0000-0000-000006250000}"/>
    <cellStyle name="표준 2 14 16 26" xfId="36005" xr:uid="{00000000-0005-0000-0000-000007250000}"/>
    <cellStyle name="표준 2 14 16 27" xfId="37485" xr:uid="{00000000-0005-0000-0000-000008250000}"/>
    <cellStyle name="표준 2 14 16 28" xfId="38965" xr:uid="{00000000-0005-0000-0000-000009250000}"/>
    <cellStyle name="표준 2 14 16 29" xfId="40445" xr:uid="{00000000-0005-0000-0000-00000A250000}"/>
    <cellStyle name="표준 2 14 16 3" xfId="1964" xr:uid="{00000000-0005-0000-0000-00000B250000}"/>
    <cellStyle name="표준 2 14 16 30" xfId="41925" xr:uid="{00000000-0005-0000-0000-00000C250000}"/>
    <cellStyle name="표준 2 14 16 31" xfId="43405" xr:uid="{00000000-0005-0000-0000-00000D250000}"/>
    <cellStyle name="표준 2 14 16 32" xfId="44885" xr:uid="{00000000-0005-0000-0000-00000E250000}"/>
    <cellStyle name="표준 2 14 16 33" xfId="46366" xr:uid="{00000000-0005-0000-0000-00000F250000}"/>
    <cellStyle name="표준 2 14 16 34" xfId="47846" xr:uid="{00000000-0005-0000-0000-000010250000}"/>
    <cellStyle name="표준 2 14 16 35" xfId="49326" xr:uid="{00000000-0005-0000-0000-000011250000}"/>
    <cellStyle name="표준 2 14 16 36" xfId="50806" xr:uid="{00000000-0005-0000-0000-000012250000}"/>
    <cellStyle name="표준 2 14 16 37" xfId="52286" xr:uid="{00000000-0005-0000-0000-000013250000}"/>
    <cellStyle name="표준 2 14 16 38" xfId="53766" xr:uid="{00000000-0005-0000-0000-000014250000}"/>
    <cellStyle name="표준 2 14 16 39" xfId="55246" xr:uid="{00000000-0005-0000-0000-000015250000}"/>
    <cellStyle name="표준 2 14 16 4" xfId="3445" xr:uid="{00000000-0005-0000-0000-000016250000}"/>
    <cellStyle name="표준 2 14 16 40" xfId="56726" xr:uid="{00000000-0005-0000-0000-000017250000}"/>
    <cellStyle name="표준 2 14 16 41" xfId="58206" xr:uid="{00000000-0005-0000-0000-000018250000}"/>
    <cellStyle name="표준 2 14 16 42" xfId="59686" xr:uid="{00000000-0005-0000-0000-000019250000}"/>
    <cellStyle name="표준 2 14 16 43" xfId="61166" xr:uid="{00000000-0005-0000-0000-00001A250000}"/>
    <cellStyle name="표준 2 14 16 5" xfId="4925" xr:uid="{00000000-0005-0000-0000-00001B250000}"/>
    <cellStyle name="표준 2 14 16 6" xfId="6405" xr:uid="{00000000-0005-0000-0000-00001C250000}"/>
    <cellStyle name="표준 2 14 16 7" xfId="7885" xr:uid="{00000000-0005-0000-0000-00001D250000}"/>
    <cellStyle name="표준 2 14 16 8" xfId="9365" xr:uid="{00000000-0005-0000-0000-00001E250000}"/>
    <cellStyle name="표준 2 14 16 9" xfId="10845" xr:uid="{00000000-0005-0000-0000-00001F250000}"/>
    <cellStyle name="표준 2 14 17" xfId="1096" xr:uid="{00000000-0005-0000-0000-000020250000}"/>
    <cellStyle name="표준 2 14 17 10" xfId="12354" xr:uid="{00000000-0005-0000-0000-000021250000}"/>
    <cellStyle name="표준 2 14 17 11" xfId="13834" xr:uid="{00000000-0005-0000-0000-000022250000}"/>
    <cellStyle name="표준 2 14 17 12" xfId="15314" xr:uid="{00000000-0005-0000-0000-000023250000}"/>
    <cellStyle name="표준 2 14 17 13" xfId="16794" xr:uid="{00000000-0005-0000-0000-000024250000}"/>
    <cellStyle name="표준 2 14 17 14" xfId="18274" xr:uid="{00000000-0005-0000-0000-000025250000}"/>
    <cellStyle name="표준 2 14 17 15" xfId="19754" xr:uid="{00000000-0005-0000-0000-000026250000}"/>
    <cellStyle name="표준 2 14 17 16" xfId="21234" xr:uid="{00000000-0005-0000-0000-000027250000}"/>
    <cellStyle name="표준 2 14 17 17" xfId="22714" xr:uid="{00000000-0005-0000-0000-000028250000}"/>
    <cellStyle name="표준 2 14 17 18" xfId="24194" xr:uid="{00000000-0005-0000-0000-000029250000}"/>
    <cellStyle name="표준 2 14 17 19" xfId="25674" xr:uid="{00000000-0005-0000-0000-00002A250000}"/>
    <cellStyle name="표준 2 14 17 2" xfId="317" xr:uid="{00000000-0005-0000-0000-00002B250000}"/>
    <cellStyle name="표준 2 14 17 2 10" xfId="14571" xr:uid="{00000000-0005-0000-0000-00002C250000}"/>
    <cellStyle name="표준 2 14 17 2 11" xfId="16051" xr:uid="{00000000-0005-0000-0000-00002D250000}"/>
    <cellStyle name="표준 2 14 17 2 12" xfId="17531" xr:uid="{00000000-0005-0000-0000-00002E250000}"/>
    <cellStyle name="표준 2 14 17 2 13" xfId="19011" xr:uid="{00000000-0005-0000-0000-00002F250000}"/>
    <cellStyle name="표준 2 14 17 2 14" xfId="20491" xr:uid="{00000000-0005-0000-0000-000030250000}"/>
    <cellStyle name="표준 2 14 17 2 15" xfId="21971" xr:uid="{00000000-0005-0000-0000-000031250000}"/>
    <cellStyle name="표준 2 14 17 2 16" xfId="23451" xr:uid="{00000000-0005-0000-0000-000032250000}"/>
    <cellStyle name="표준 2 14 17 2 17" xfId="24931" xr:uid="{00000000-0005-0000-0000-000033250000}"/>
    <cellStyle name="표준 2 14 17 2 18" xfId="26411" xr:uid="{00000000-0005-0000-0000-000034250000}"/>
    <cellStyle name="표준 2 14 17 2 19" xfId="27891" xr:uid="{00000000-0005-0000-0000-000035250000}"/>
    <cellStyle name="표준 2 14 17 2 2" xfId="2730" xr:uid="{00000000-0005-0000-0000-000036250000}"/>
    <cellStyle name="표준 2 14 17 2 20" xfId="29371" xr:uid="{00000000-0005-0000-0000-000037250000}"/>
    <cellStyle name="표준 2 14 17 2 21" xfId="30851" xr:uid="{00000000-0005-0000-0000-000038250000}"/>
    <cellStyle name="표준 2 14 17 2 22" xfId="32331" xr:uid="{00000000-0005-0000-0000-000039250000}"/>
    <cellStyle name="표준 2 14 17 2 23" xfId="33811" xr:uid="{00000000-0005-0000-0000-00003A250000}"/>
    <cellStyle name="표준 2 14 17 2 24" xfId="35291" xr:uid="{00000000-0005-0000-0000-00003B250000}"/>
    <cellStyle name="표준 2 14 17 2 25" xfId="36771" xr:uid="{00000000-0005-0000-0000-00003C250000}"/>
    <cellStyle name="표준 2 14 17 2 26" xfId="38251" xr:uid="{00000000-0005-0000-0000-00003D250000}"/>
    <cellStyle name="표준 2 14 17 2 27" xfId="39731" xr:uid="{00000000-0005-0000-0000-00003E250000}"/>
    <cellStyle name="표준 2 14 17 2 28" xfId="41211" xr:uid="{00000000-0005-0000-0000-00003F250000}"/>
    <cellStyle name="표준 2 14 17 2 29" xfId="42691" xr:uid="{00000000-0005-0000-0000-000040250000}"/>
    <cellStyle name="표준 2 14 17 2 3" xfId="4211" xr:uid="{00000000-0005-0000-0000-000041250000}"/>
    <cellStyle name="표준 2 14 17 2 30" xfId="44171" xr:uid="{00000000-0005-0000-0000-000042250000}"/>
    <cellStyle name="표준 2 14 17 2 31" xfId="45651" xr:uid="{00000000-0005-0000-0000-000043250000}"/>
    <cellStyle name="표준 2 14 17 2 32" xfId="47132" xr:uid="{00000000-0005-0000-0000-000044250000}"/>
    <cellStyle name="표준 2 14 17 2 33" xfId="48612" xr:uid="{00000000-0005-0000-0000-000045250000}"/>
    <cellStyle name="표준 2 14 17 2 34" xfId="50092" xr:uid="{00000000-0005-0000-0000-000046250000}"/>
    <cellStyle name="표준 2 14 17 2 35" xfId="51572" xr:uid="{00000000-0005-0000-0000-000047250000}"/>
    <cellStyle name="표준 2 14 17 2 36" xfId="53052" xr:uid="{00000000-0005-0000-0000-000048250000}"/>
    <cellStyle name="표준 2 14 17 2 37" xfId="54532" xr:uid="{00000000-0005-0000-0000-000049250000}"/>
    <cellStyle name="표준 2 14 17 2 38" xfId="56012" xr:uid="{00000000-0005-0000-0000-00004A250000}"/>
    <cellStyle name="표준 2 14 17 2 39" xfId="57492" xr:uid="{00000000-0005-0000-0000-00004B250000}"/>
    <cellStyle name="표준 2 14 17 2 4" xfId="5691" xr:uid="{00000000-0005-0000-0000-00004C250000}"/>
    <cellStyle name="표준 2 14 17 2 40" xfId="58972" xr:uid="{00000000-0005-0000-0000-00004D250000}"/>
    <cellStyle name="표준 2 14 17 2 41" xfId="60452" xr:uid="{00000000-0005-0000-0000-00004E250000}"/>
    <cellStyle name="표준 2 14 17 2 42" xfId="61932" xr:uid="{00000000-0005-0000-0000-00004F250000}"/>
    <cellStyle name="표준 2 14 17 2 5" xfId="7171" xr:uid="{00000000-0005-0000-0000-000050250000}"/>
    <cellStyle name="표준 2 14 17 2 6" xfId="8651" xr:uid="{00000000-0005-0000-0000-000051250000}"/>
    <cellStyle name="표준 2 14 17 2 7" xfId="10131" xr:uid="{00000000-0005-0000-0000-000052250000}"/>
    <cellStyle name="표준 2 14 17 2 8" xfId="11611" xr:uid="{00000000-0005-0000-0000-000053250000}"/>
    <cellStyle name="표준 2 14 17 2 9" xfId="13091" xr:uid="{00000000-0005-0000-0000-000054250000}"/>
    <cellStyle name="표준 2 14 17 20" xfId="27154" xr:uid="{00000000-0005-0000-0000-000055250000}"/>
    <cellStyle name="표준 2 14 17 21" xfId="28634" xr:uid="{00000000-0005-0000-0000-000056250000}"/>
    <cellStyle name="표준 2 14 17 22" xfId="30114" xr:uid="{00000000-0005-0000-0000-000057250000}"/>
    <cellStyle name="표준 2 14 17 23" xfId="31594" xr:uid="{00000000-0005-0000-0000-000058250000}"/>
    <cellStyle name="표준 2 14 17 24" xfId="33074" xr:uid="{00000000-0005-0000-0000-000059250000}"/>
    <cellStyle name="표준 2 14 17 25" xfId="34554" xr:uid="{00000000-0005-0000-0000-00005A250000}"/>
    <cellStyle name="표준 2 14 17 26" xfId="36034" xr:uid="{00000000-0005-0000-0000-00005B250000}"/>
    <cellStyle name="표준 2 14 17 27" xfId="37514" xr:uid="{00000000-0005-0000-0000-00005C250000}"/>
    <cellStyle name="표준 2 14 17 28" xfId="38994" xr:uid="{00000000-0005-0000-0000-00005D250000}"/>
    <cellStyle name="표준 2 14 17 29" xfId="40474" xr:uid="{00000000-0005-0000-0000-00005E250000}"/>
    <cellStyle name="표준 2 14 17 3" xfId="1993" xr:uid="{00000000-0005-0000-0000-00005F250000}"/>
    <cellStyle name="표준 2 14 17 30" xfId="41954" xr:uid="{00000000-0005-0000-0000-000060250000}"/>
    <cellStyle name="표준 2 14 17 31" xfId="43434" xr:uid="{00000000-0005-0000-0000-000061250000}"/>
    <cellStyle name="표준 2 14 17 32" xfId="44914" xr:uid="{00000000-0005-0000-0000-000062250000}"/>
    <cellStyle name="표준 2 14 17 33" xfId="46395" xr:uid="{00000000-0005-0000-0000-000063250000}"/>
    <cellStyle name="표준 2 14 17 34" xfId="47875" xr:uid="{00000000-0005-0000-0000-000064250000}"/>
    <cellStyle name="표준 2 14 17 35" xfId="49355" xr:uid="{00000000-0005-0000-0000-000065250000}"/>
    <cellStyle name="표준 2 14 17 36" xfId="50835" xr:uid="{00000000-0005-0000-0000-000066250000}"/>
    <cellStyle name="표준 2 14 17 37" xfId="52315" xr:uid="{00000000-0005-0000-0000-000067250000}"/>
    <cellStyle name="표준 2 14 17 38" xfId="53795" xr:uid="{00000000-0005-0000-0000-000068250000}"/>
    <cellStyle name="표준 2 14 17 39" xfId="55275" xr:uid="{00000000-0005-0000-0000-000069250000}"/>
    <cellStyle name="표준 2 14 17 4" xfId="3474" xr:uid="{00000000-0005-0000-0000-00006A250000}"/>
    <cellStyle name="표준 2 14 17 40" xfId="56755" xr:uid="{00000000-0005-0000-0000-00006B250000}"/>
    <cellStyle name="표준 2 14 17 41" xfId="58235" xr:uid="{00000000-0005-0000-0000-00006C250000}"/>
    <cellStyle name="표준 2 14 17 42" xfId="59715" xr:uid="{00000000-0005-0000-0000-00006D250000}"/>
    <cellStyle name="표준 2 14 17 43" xfId="61195" xr:uid="{00000000-0005-0000-0000-00006E250000}"/>
    <cellStyle name="표준 2 14 17 5" xfId="4954" xr:uid="{00000000-0005-0000-0000-00006F250000}"/>
    <cellStyle name="표준 2 14 17 6" xfId="6434" xr:uid="{00000000-0005-0000-0000-000070250000}"/>
    <cellStyle name="표준 2 14 17 7" xfId="7914" xr:uid="{00000000-0005-0000-0000-000071250000}"/>
    <cellStyle name="표준 2 14 17 8" xfId="9394" xr:uid="{00000000-0005-0000-0000-000072250000}"/>
    <cellStyle name="표준 2 14 17 9" xfId="10874" xr:uid="{00000000-0005-0000-0000-000073250000}"/>
    <cellStyle name="표준 2 14 18" xfId="1066" xr:uid="{00000000-0005-0000-0000-000074250000}"/>
    <cellStyle name="표준 2 14 18 10" xfId="12384" xr:uid="{00000000-0005-0000-0000-000075250000}"/>
    <cellStyle name="표준 2 14 18 11" xfId="13864" xr:uid="{00000000-0005-0000-0000-000076250000}"/>
    <cellStyle name="표준 2 14 18 12" xfId="15344" xr:uid="{00000000-0005-0000-0000-000077250000}"/>
    <cellStyle name="표준 2 14 18 13" xfId="16824" xr:uid="{00000000-0005-0000-0000-000078250000}"/>
    <cellStyle name="표준 2 14 18 14" xfId="18304" xr:uid="{00000000-0005-0000-0000-000079250000}"/>
    <cellStyle name="표준 2 14 18 15" xfId="19784" xr:uid="{00000000-0005-0000-0000-00007A250000}"/>
    <cellStyle name="표준 2 14 18 16" xfId="21264" xr:uid="{00000000-0005-0000-0000-00007B250000}"/>
    <cellStyle name="표준 2 14 18 17" xfId="22744" xr:uid="{00000000-0005-0000-0000-00007C250000}"/>
    <cellStyle name="표준 2 14 18 18" xfId="24224" xr:uid="{00000000-0005-0000-0000-00007D250000}"/>
    <cellStyle name="표준 2 14 18 19" xfId="25704" xr:uid="{00000000-0005-0000-0000-00007E250000}"/>
    <cellStyle name="표준 2 14 18 2" xfId="287" xr:uid="{00000000-0005-0000-0000-00007F250000}"/>
    <cellStyle name="표준 2 14 18 2 10" xfId="14601" xr:uid="{00000000-0005-0000-0000-000080250000}"/>
    <cellStyle name="표준 2 14 18 2 11" xfId="16081" xr:uid="{00000000-0005-0000-0000-000081250000}"/>
    <cellStyle name="표준 2 14 18 2 12" xfId="17561" xr:uid="{00000000-0005-0000-0000-000082250000}"/>
    <cellStyle name="표준 2 14 18 2 13" xfId="19041" xr:uid="{00000000-0005-0000-0000-000083250000}"/>
    <cellStyle name="표준 2 14 18 2 14" xfId="20521" xr:uid="{00000000-0005-0000-0000-000084250000}"/>
    <cellStyle name="표준 2 14 18 2 15" xfId="22001" xr:uid="{00000000-0005-0000-0000-000085250000}"/>
    <cellStyle name="표준 2 14 18 2 16" xfId="23481" xr:uid="{00000000-0005-0000-0000-000086250000}"/>
    <cellStyle name="표준 2 14 18 2 17" xfId="24961" xr:uid="{00000000-0005-0000-0000-000087250000}"/>
    <cellStyle name="표준 2 14 18 2 18" xfId="26441" xr:uid="{00000000-0005-0000-0000-000088250000}"/>
    <cellStyle name="표준 2 14 18 2 19" xfId="27921" xr:uid="{00000000-0005-0000-0000-000089250000}"/>
    <cellStyle name="표준 2 14 18 2 2" xfId="2760" xr:uid="{00000000-0005-0000-0000-00008A250000}"/>
    <cellStyle name="표준 2 14 18 2 20" xfId="29401" xr:uid="{00000000-0005-0000-0000-00008B250000}"/>
    <cellStyle name="표준 2 14 18 2 21" xfId="30881" xr:uid="{00000000-0005-0000-0000-00008C250000}"/>
    <cellStyle name="표준 2 14 18 2 22" xfId="32361" xr:uid="{00000000-0005-0000-0000-00008D250000}"/>
    <cellStyle name="표준 2 14 18 2 23" xfId="33841" xr:uid="{00000000-0005-0000-0000-00008E250000}"/>
    <cellStyle name="표준 2 14 18 2 24" xfId="35321" xr:uid="{00000000-0005-0000-0000-00008F250000}"/>
    <cellStyle name="표준 2 14 18 2 25" xfId="36801" xr:uid="{00000000-0005-0000-0000-000090250000}"/>
    <cellStyle name="표준 2 14 18 2 26" xfId="38281" xr:uid="{00000000-0005-0000-0000-000091250000}"/>
    <cellStyle name="표준 2 14 18 2 27" xfId="39761" xr:uid="{00000000-0005-0000-0000-000092250000}"/>
    <cellStyle name="표준 2 14 18 2 28" xfId="41241" xr:uid="{00000000-0005-0000-0000-000093250000}"/>
    <cellStyle name="표준 2 14 18 2 29" xfId="42721" xr:uid="{00000000-0005-0000-0000-000094250000}"/>
    <cellStyle name="표준 2 14 18 2 3" xfId="4241" xr:uid="{00000000-0005-0000-0000-000095250000}"/>
    <cellStyle name="표준 2 14 18 2 30" xfId="44201" xr:uid="{00000000-0005-0000-0000-000096250000}"/>
    <cellStyle name="표준 2 14 18 2 31" xfId="45681" xr:uid="{00000000-0005-0000-0000-000097250000}"/>
    <cellStyle name="표준 2 14 18 2 32" xfId="47162" xr:uid="{00000000-0005-0000-0000-000098250000}"/>
    <cellStyle name="표준 2 14 18 2 33" xfId="48642" xr:uid="{00000000-0005-0000-0000-000099250000}"/>
    <cellStyle name="표준 2 14 18 2 34" xfId="50122" xr:uid="{00000000-0005-0000-0000-00009A250000}"/>
    <cellStyle name="표준 2 14 18 2 35" xfId="51602" xr:uid="{00000000-0005-0000-0000-00009B250000}"/>
    <cellStyle name="표준 2 14 18 2 36" xfId="53082" xr:uid="{00000000-0005-0000-0000-00009C250000}"/>
    <cellStyle name="표준 2 14 18 2 37" xfId="54562" xr:uid="{00000000-0005-0000-0000-00009D250000}"/>
    <cellStyle name="표준 2 14 18 2 38" xfId="56042" xr:uid="{00000000-0005-0000-0000-00009E250000}"/>
    <cellStyle name="표준 2 14 18 2 39" xfId="57522" xr:uid="{00000000-0005-0000-0000-00009F250000}"/>
    <cellStyle name="표준 2 14 18 2 4" xfId="5721" xr:uid="{00000000-0005-0000-0000-0000A0250000}"/>
    <cellStyle name="표준 2 14 18 2 40" xfId="59002" xr:uid="{00000000-0005-0000-0000-0000A1250000}"/>
    <cellStyle name="표준 2 14 18 2 41" xfId="60482" xr:uid="{00000000-0005-0000-0000-0000A2250000}"/>
    <cellStyle name="표준 2 14 18 2 42" xfId="61962" xr:uid="{00000000-0005-0000-0000-0000A3250000}"/>
    <cellStyle name="표준 2 14 18 2 5" xfId="7201" xr:uid="{00000000-0005-0000-0000-0000A4250000}"/>
    <cellStyle name="표준 2 14 18 2 6" xfId="8681" xr:uid="{00000000-0005-0000-0000-0000A5250000}"/>
    <cellStyle name="표준 2 14 18 2 7" xfId="10161" xr:uid="{00000000-0005-0000-0000-0000A6250000}"/>
    <cellStyle name="표준 2 14 18 2 8" xfId="11641" xr:uid="{00000000-0005-0000-0000-0000A7250000}"/>
    <cellStyle name="표준 2 14 18 2 9" xfId="13121" xr:uid="{00000000-0005-0000-0000-0000A8250000}"/>
    <cellStyle name="표준 2 14 18 20" xfId="27184" xr:uid="{00000000-0005-0000-0000-0000A9250000}"/>
    <cellStyle name="표준 2 14 18 21" xfId="28664" xr:uid="{00000000-0005-0000-0000-0000AA250000}"/>
    <cellStyle name="표준 2 14 18 22" xfId="30144" xr:uid="{00000000-0005-0000-0000-0000AB250000}"/>
    <cellStyle name="표준 2 14 18 23" xfId="31624" xr:uid="{00000000-0005-0000-0000-0000AC250000}"/>
    <cellStyle name="표준 2 14 18 24" xfId="33104" xr:uid="{00000000-0005-0000-0000-0000AD250000}"/>
    <cellStyle name="표준 2 14 18 25" xfId="34584" xr:uid="{00000000-0005-0000-0000-0000AE250000}"/>
    <cellStyle name="표준 2 14 18 26" xfId="36064" xr:uid="{00000000-0005-0000-0000-0000AF250000}"/>
    <cellStyle name="표준 2 14 18 27" xfId="37544" xr:uid="{00000000-0005-0000-0000-0000B0250000}"/>
    <cellStyle name="표준 2 14 18 28" xfId="39024" xr:uid="{00000000-0005-0000-0000-0000B1250000}"/>
    <cellStyle name="표준 2 14 18 29" xfId="40504" xr:uid="{00000000-0005-0000-0000-0000B2250000}"/>
    <cellStyle name="표준 2 14 18 3" xfId="2023" xr:uid="{00000000-0005-0000-0000-0000B3250000}"/>
    <cellStyle name="표준 2 14 18 30" xfId="41984" xr:uid="{00000000-0005-0000-0000-0000B4250000}"/>
    <cellStyle name="표준 2 14 18 31" xfId="43464" xr:uid="{00000000-0005-0000-0000-0000B5250000}"/>
    <cellStyle name="표준 2 14 18 32" xfId="44944" xr:uid="{00000000-0005-0000-0000-0000B6250000}"/>
    <cellStyle name="표준 2 14 18 33" xfId="46425" xr:uid="{00000000-0005-0000-0000-0000B7250000}"/>
    <cellStyle name="표준 2 14 18 34" xfId="47905" xr:uid="{00000000-0005-0000-0000-0000B8250000}"/>
    <cellStyle name="표준 2 14 18 35" xfId="49385" xr:uid="{00000000-0005-0000-0000-0000B9250000}"/>
    <cellStyle name="표준 2 14 18 36" xfId="50865" xr:uid="{00000000-0005-0000-0000-0000BA250000}"/>
    <cellStyle name="표준 2 14 18 37" xfId="52345" xr:uid="{00000000-0005-0000-0000-0000BB250000}"/>
    <cellStyle name="표준 2 14 18 38" xfId="53825" xr:uid="{00000000-0005-0000-0000-0000BC250000}"/>
    <cellStyle name="표준 2 14 18 39" xfId="55305" xr:uid="{00000000-0005-0000-0000-0000BD250000}"/>
    <cellStyle name="표준 2 14 18 4" xfId="3504" xr:uid="{00000000-0005-0000-0000-0000BE250000}"/>
    <cellStyle name="표준 2 14 18 40" xfId="56785" xr:uid="{00000000-0005-0000-0000-0000BF250000}"/>
    <cellStyle name="표준 2 14 18 41" xfId="58265" xr:uid="{00000000-0005-0000-0000-0000C0250000}"/>
    <cellStyle name="표준 2 14 18 42" xfId="59745" xr:uid="{00000000-0005-0000-0000-0000C1250000}"/>
    <cellStyle name="표준 2 14 18 43" xfId="61225" xr:uid="{00000000-0005-0000-0000-0000C2250000}"/>
    <cellStyle name="표준 2 14 18 5" xfId="4984" xr:uid="{00000000-0005-0000-0000-0000C3250000}"/>
    <cellStyle name="표준 2 14 18 6" xfId="6464" xr:uid="{00000000-0005-0000-0000-0000C4250000}"/>
    <cellStyle name="표준 2 14 18 7" xfId="7944" xr:uid="{00000000-0005-0000-0000-0000C5250000}"/>
    <cellStyle name="표준 2 14 18 8" xfId="9424" xr:uid="{00000000-0005-0000-0000-0000C6250000}"/>
    <cellStyle name="표준 2 14 18 9" xfId="10904" xr:uid="{00000000-0005-0000-0000-0000C7250000}"/>
    <cellStyle name="표준 2 14 19" xfId="1035" xr:uid="{00000000-0005-0000-0000-0000C8250000}"/>
    <cellStyle name="표준 2 14 19 10" xfId="12415" xr:uid="{00000000-0005-0000-0000-0000C9250000}"/>
    <cellStyle name="표준 2 14 19 11" xfId="13895" xr:uid="{00000000-0005-0000-0000-0000CA250000}"/>
    <cellStyle name="표준 2 14 19 12" xfId="15375" xr:uid="{00000000-0005-0000-0000-0000CB250000}"/>
    <cellStyle name="표준 2 14 19 13" xfId="16855" xr:uid="{00000000-0005-0000-0000-0000CC250000}"/>
    <cellStyle name="표준 2 14 19 14" xfId="18335" xr:uid="{00000000-0005-0000-0000-0000CD250000}"/>
    <cellStyle name="표준 2 14 19 15" xfId="19815" xr:uid="{00000000-0005-0000-0000-0000CE250000}"/>
    <cellStyle name="표준 2 14 19 16" xfId="21295" xr:uid="{00000000-0005-0000-0000-0000CF250000}"/>
    <cellStyle name="표준 2 14 19 17" xfId="22775" xr:uid="{00000000-0005-0000-0000-0000D0250000}"/>
    <cellStyle name="표준 2 14 19 18" xfId="24255" xr:uid="{00000000-0005-0000-0000-0000D1250000}"/>
    <cellStyle name="표준 2 14 19 19" xfId="25735" xr:uid="{00000000-0005-0000-0000-0000D2250000}"/>
    <cellStyle name="표준 2 14 19 2" xfId="256" xr:uid="{00000000-0005-0000-0000-0000D3250000}"/>
    <cellStyle name="표준 2 14 19 2 10" xfId="14632" xr:uid="{00000000-0005-0000-0000-0000D4250000}"/>
    <cellStyle name="표준 2 14 19 2 11" xfId="16112" xr:uid="{00000000-0005-0000-0000-0000D5250000}"/>
    <cellStyle name="표준 2 14 19 2 12" xfId="17592" xr:uid="{00000000-0005-0000-0000-0000D6250000}"/>
    <cellStyle name="표준 2 14 19 2 13" xfId="19072" xr:uid="{00000000-0005-0000-0000-0000D7250000}"/>
    <cellStyle name="표준 2 14 19 2 14" xfId="20552" xr:uid="{00000000-0005-0000-0000-0000D8250000}"/>
    <cellStyle name="표준 2 14 19 2 15" xfId="22032" xr:uid="{00000000-0005-0000-0000-0000D9250000}"/>
    <cellStyle name="표준 2 14 19 2 16" xfId="23512" xr:uid="{00000000-0005-0000-0000-0000DA250000}"/>
    <cellStyle name="표준 2 14 19 2 17" xfId="24992" xr:uid="{00000000-0005-0000-0000-0000DB250000}"/>
    <cellStyle name="표준 2 14 19 2 18" xfId="26472" xr:uid="{00000000-0005-0000-0000-0000DC250000}"/>
    <cellStyle name="표준 2 14 19 2 19" xfId="27952" xr:uid="{00000000-0005-0000-0000-0000DD250000}"/>
    <cellStyle name="표준 2 14 19 2 2" xfId="2791" xr:uid="{00000000-0005-0000-0000-0000DE250000}"/>
    <cellStyle name="표준 2 14 19 2 20" xfId="29432" xr:uid="{00000000-0005-0000-0000-0000DF250000}"/>
    <cellStyle name="표준 2 14 19 2 21" xfId="30912" xr:uid="{00000000-0005-0000-0000-0000E0250000}"/>
    <cellStyle name="표준 2 14 19 2 22" xfId="32392" xr:uid="{00000000-0005-0000-0000-0000E1250000}"/>
    <cellStyle name="표준 2 14 19 2 23" xfId="33872" xr:uid="{00000000-0005-0000-0000-0000E2250000}"/>
    <cellStyle name="표준 2 14 19 2 24" xfId="35352" xr:uid="{00000000-0005-0000-0000-0000E3250000}"/>
    <cellStyle name="표준 2 14 19 2 25" xfId="36832" xr:uid="{00000000-0005-0000-0000-0000E4250000}"/>
    <cellStyle name="표준 2 14 19 2 26" xfId="38312" xr:uid="{00000000-0005-0000-0000-0000E5250000}"/>
    <cellStyle name="표준 2 14 19 2 27" xfId="39792" xr:uid="{00000000-0005-0000-0000-0000E6250000}"/>
    <cellStyle name="표준 2 14 19 2 28" xfId="41272" xr:uid="{00000000-0005-0000-0000-0000E7250000}"/>
    <cellStyle name="표준 2 14 19 2 29" xfId="42752" xr:uid="{00000000-0005-0000-0000-0000E8250000}"/>
    <cellStyle name="표준 2 14 19 2 3" xfId="4272" xr:uid="{00000000-0005-0000-0000-0000E9250000}"/>
    <cellStyle name="표준 2 14 19 2 30" xfId="44232" xr:uid="{00000000-0005-0000-0000-0000EA250000}"/>
    <cellStyle name="표준 2 14 19 2 31" xfId="45712" xr:uid="{00000000-0005-0000-0000-0000EB250000}"/>
    <cellStyle name="표준 2 14 19 2 32" xfId="47193" xr:uid="{00000000-0005-0000-0000-0000EC250000}"/>
    <cellStyle name="표준 2 14 19 2 33" xfId="48673" xr:uid="{00000000-0005-0000-0000-0000ED250000}"/>
    <cellStyle name="표준 2 14 19 2 34" xfId="50153" xr:uid="{00000000-0005-0000-0000-0000EE250000}"/>
    <cellStyle name="표준 2 14 19 2 35" xfId="51633" xr:uid="{00000000-0005-0000-0000-0000EF250000}"/>
    <cellStyle name="표준 2 14 19 2 36" xfId="53113" xr:uid="{00000000-0005-0000-0000-0000F0250000}"/>
    <cellStyle name="표준 2 14 19 2 37" xfId="54593" xr:uid="{00000000-0005-0000-0000-0000F1250000}"/>
    <cellStyle name="표준 2 14 19 2 38" xfId="56073" xr:uid="{00000000-0005-0000-0000-0000F2250000}"/>
    <cellStyle name="표준 2 14 19 2 39" xfId="57553" xr:uid="{00000000-0005-0000-0000-0000F3250000}"/>
    <cellStyle name="표준 2 14 19 2 4" xfId="5752" xr:uid="{00000000-0005-0000-0000-0000F4250000}"/>
    <cellStyle name="표준 2 14 19 2 40" xfId="59033" xr:uid="{00000000-0005-0000-0000-0000F5250000}"/>
    <cellStyle name="표준 2 14 19 2 41" xfId="60513" xr:uid="{00000000-0005-0000-0000-0000F6250000}"/>
    <cellStyle name="표준 2 14 19 2 42" xfId="61993" xr:uid="{00000000-0005-0000-0000-0000F7250000}"/>
    <cellStyle name="표준 2 14 19 2 5" xfId="7232" xr:uid="{00000000-0005-0000-0000-0000F8250000}"/>
    <cellStyle name="표준 2 14 19 2 6" xfId="8712" xr:uid="{00000000-0005-0000-0000-0000F9250000}"/>
    <cellStyle name="표준 2 14 19 2 7" xfId="10192" xr:uid="{00000000-0005-0000-0000-0000FA250000}"/>
    <cellStyle name="표준 2 14 19 2 8" xfId="11672" xr:uid="{00000000-0005-0000-0000-0000FB250000}"/>
    <cellStyle name="표준 2 14 19 2 9" xfId="13152" xr:uid="{00000000-0005-0000-0000-0000FC250000}"/>
    <cellStyle name="표준 2 14 19 20" xfId="27215" xr:uid="{00000000-0005-0000-0000-0000FD250000}"/>
    <cellStyle name="표준 2 14 19 21" xfId="28695" xr:uid="{00000000-0005-0000-0000-0000FE250000}"/>
    <cellStyle name="표준 2 14 19 22" xfId="30175" xr:uid="{00000000-0005-0000-0000-0000FF250000}"/>
    <cellStyle name="표준 2 14 19 23" xfId="31655" xr:uid="{00000000-0005-0000-0000-000000260000}"/>
    <cellStyle name="표준 2 14 19 24" xfId="33135" xr:uid="{00000000-0005-0000-0000-000001260000}"/>
    <cellStyle name="표준 2 14 19 25" xfId="34615" xr:uid="{00000000-0005-0000-0000-000002260000}"/>
    <cellStyle name="표준 2 14 19 26" xfId="36095" xr:uid="{00000000-0005-0000-0000-000003260000}"/>
    <cellStyle name="표준 2 14 19 27" xfId="37575" xr:uid="{00000000-0005-0000-0000-000004260000}"/>
    <cellStyle name="표준 2 14 19 28" xfId="39055" xr:uid="{00000000-0005-0000-0000-000005260000}"/>
    <cellStyle name="표준 2 14 19 29" xfId="40535" xr:uid="{00000000-0005-0000-0000-000006260000}"/>
    <cellStyle name="표준 2 14 19 3" xfId="2054" xr:uid="{00000000-0005-0000-0000-000007260000}"/>
    <cellStyle name="표준 2 14 19 30" xfId="42015" xr:uid="{00000000-0005-0000-0000-000008260000}"/>
    <cellStyle name="표준 2 14 19 31" xfId="43495" xr:uid="{00000000-0005-0000-0000-000009260000}"/>
    <cellStyle name="표준 2 14 19 32" xfId="44975" xr:uid="{00000000-0005-0000-0000-00000A260000}"/>
    <cellStyle name="표준 2 14 19 33" xfId="46456" xr:uid="{00000000-0005-0000-0000-00000B260000}"/>
    <cellStyle name="표준 2 14 19 34" xfId="47936" xr:uid="{00000000-0005-0000-0000-00000C260000}"/>
    <cellStyle name="표준 2 14 19 35" xfId="49416" xr:uid="{00000000-0005-0000-0000-00000D260000}"/>
    <cellStyle name="표준 2 14 19 36" xfId="50896" xr:uid="{00000000-0005-0000-0000-00000E260000}"/>
    <cellStyle name="표준 2 14 19 37" xfId="52376" xr:uid="{00000000-0005-0000-0000-00000F260000}"/>
    <cellStyle name="표준 2 14 19 38" xfId="53856" xr:uid="{00000000-0005-0000-0000-000010260000}"/>
    <cellStyle name="표준 2 14 19 39" xfId="55336" xr:uid="{00000000-0005-0000-0000-000011260000}"/>
    <cellStyle name="표준 2 14 19 4" xfId="3535" xr:uid="{00000000-0005-0000-0000-000012260000}"/>
    <cellStyle name="표준 2 14 19 40" xfId="56816" xr:uid="{00000000-0005-0000-0000-000013260000}"/>
    <cellStyle name="표준 2 14 19 41" xfId="58296" xr:uid="{00000000-0005-0000-0000-000014260000}"/>
    <cellStyle name="표준 2 14 19 42" xfId="59776" xr:uid="{00000000-0005-0000-0000-000015260000}"/>
    <cellStyle name="표준 2 14 19 43" xfId="61256" xr:uid="{00000000-0005-0000-0000-000016260000}"/>
    <cellStyle name="표준 2 14 19 5" xfId="5015" xr:uid="{00000000-0005-0000-0000-000017260000}"/>
    <cellStyle name="표준 2 14 19 6" xfId="6495" xr:uid="{00000000-0005-0000-0000-000018260000}"/>
    <cellStyle name="표준 2 14 19 7" xfId="7975" xr:uid="{00000000-0005-0000-0000-000019260000}"/>
    <cellStyle name="표준 2 14 19 8" xfId="9455" xr:uid="{00000000-0005-0000-0000-00001A260000}"/>
    <cellStyle name="표준 2 14 19 9" xfId="10935" xr:uid="{00000000-0005-0000-0000-00001B260000}"/>
    <cellStyle name="표준 2 14 2" xfId="1410" xr:uid="{00000000-0005-0000-0000-00001C260000}"/>
    <cellStyle name="표준 2 14 2 10" xfId="12040" xr:uid="{00000000-0005-0000-0000-00001D260000}"/>
    <cellStyle name="표준 2 14 2 11" xfId="13520" xr:uid="{00000000-0005-0000-0000-00001E260000}"/>
    <cellStyle name="표준 2 14 2 12" xfId="15000" xr:uid="{00000000-0005-0000-0000-00001F260000}"/>
    <cellStyle name="표준 2 14 2 13" xfId="16480" xr:uid="{00000000-0005-0000-0000-000020260000}"/>
    <cellStyle name="표준 2 14 2 14" xfId="17960" xr:uid="{00000000-0005-0000-0000-000021260000}"/>
    <cellStyle name="표준 2 14 2 15" xfId="19440" xr:uid="{00000000-0005-0000-0000-000022260000}"/>
    <cellStyle name="표준 2 14 2 16" xfId="20920" xr:uid="{00000000-0005-0000-0000-000023260000}"/>
    <cellStyle name="표준 2 14 2 17" xfId="22400" xr:uid="{00000000-0005-0000-0000-000024260000}"/>
    <cellStyle name="표준 2 14 2 18" xfId="23880" xr:uid="{00000000-0005-0000-0000-000025260000}"/>
    <cellStyle name="표준 2 14 2 19" xfId="25360" xr:uid="{00000000-0005-0000-0000-000026260000}"/>
    <cellStyle name="표준 2 14 2 2" xfId="631" xr:uid="{00000000-0005-0000-0000-000027260000}"/>
    <cellStyle name="표준 2 14 2 2 10" xfId="14257" xr:uid="{00000000-0005-0000-0000-000028260000}"/>
    <cellStyle name="표준 2 14 2 2 11" xfId="15737" xr:uid="{00000000-0005-0000-0000-000029260000}"/>
    <cellStyle name="표준 2 14 2 2 12" xfId="17217" xr:uid="{00000000-0005-0000-0000-00002A260000}"/>
    <cellStyle name="표준 2 14 2 2 13" xfId="18697" xr:uid="{00000000-0005-0000-0000-00002B260000}"/>
    <cellStyle name="표준 2 14 2 2 14" xfId="20177" xr:uid="{00000000-0005-0000-0000-00002C260000}"/>
    <cellStyle name="표준 2 14 2 2 15" xfId="21657" xr:uid="{00000000-0005-0000-0000-00002D260000}"/>
    <cellStyle name="표준 2 14 2 2 16" xfId="23137" xr:uid="{00000000-0005-0000-0000-00002E260000}"/>
    <cellStyle name="표준 2 14 2 2 17" xfId="24617" xr:uid="{00000000-0005-0000-0000-00002F260000}"/>
    <cellStyle name="표준 2 14 2 2 18" xfId="26097" xr:uid="{00000000-0005-0000-0000-000030260000}"/>
    <cellStyle name="표준 2 14 2 2 19" xfId="27577" xr:uid="{00000000-0005-0000-0000-000031260000}"/>
    <cellStyle name="표준 2 14 2 2 2" xfId="2416" xr:uid="{00000000-0005-0000-0000-000032260000}"/>
    <cellStyle name="표준 2 14 2 2 20" xfId="29057" xr:uid="{00000000-0005-0000-0000-000033260000}"/>
    <cellStyle name="표준 2 14 2 2 21" xfId="30537" xr:uid="{00000000-0005-0000-0000-000034260000}"/>
    <cellStyle name="표준 2 14 2 2 22" xfId="32017" xr:uid="{00000000-0005-0000-0000-000035260000}"/>
    <cellStyle name="표준 2 14 2 2 23" xfId="33497" xr:uid="{00000000-0005-0000-0000-000036260000}"/>
    <cellStyle name="표준 2 14 2 2 24" xfId="34977" xr:uid="{00000000-0005-0000-0000-000037260000}"/>
    <cellStyle name="표준 2 14 2 2 25" xfId="36457" xr:uid="{00000000-0005-0000-0000-000038260000}"/>
    <cellStyle name="표준 2 14 2 2 26" xfId="37937" xr:uid="{00000000-0005-0000-0000-000039260000}"/>
    <cellStyle name="표준 2 14 2 2 27" xfId="39417" xr:uid="{00000000-0005-0000-0000-00003A260000}"/>
    <cellStyle name="표준 2 14 2 2 28" xfId="40897" xr:uid="{00000000-0005-0000-0000-00003B260000}"/>
    <cellStyle name="표준 2 14 2 2 29" xfId="42377" xr:uid="{00000000-0005-0000-0000-00003C260000}"/>
    <cellStyle name="표준 2 14 2 2 3" xfId="3897" xr:uid="{00000000-0005-0000-0000-00003D260000}"/>
    <cellStyle name="표준 2 14 2 2 30" xfId="43857" xr:uid="{00000000-0005-0000-0000-00003E260000}"/>
    <cellStyle name="표준 2 14 2 2 31" xfId="45337" xr:uid="{00000000-0005-0000-0000-00003F260000}"/>
    <cellStyle name="표준 2 14 2 2 32" xfId="46818" xr:uid="{00000000-0005-0000-0000-000040260000}"/>
    <cellStyle name="표준 2 14 2 2 33" xfId="48298" xr:uid="{00000000-0005-0000-0000-000041260000}"/>
    <cellStyle name="표준 2 14 2 2 34" xfId="49778" xr:uid="{00000000-0005-0000-0000-000042260000}"/>
    <cellStyle name="표준 2 14 2 2 35" xfId="51258" xr:uid="{00000000-0005-0000-0000-000043260000}"/>
    <cellStyle name="표준 2 14 2 2 36" xfId="52738" xr:uid="{00000000-0005-0000-0000-000044260000}"/>
    <cellStyle name="표준 2 14 2 2 37" xfId="54218" xr:uid="{00000000-0005-0000-0000-000045260000}"/>
    <cellStyle name="표준 2 14 2 2 38" xfId="55698" xr:uid="{00000000-0005-0000-0000-000046260000}"/>
    <cellStyle name="표준 2 14 2 2 39" xfId="57178" xr:uid="{00000000-0005-0000-0000-000047260000}"/>
    <cellStyle name="표준 2 14 2 2 4" xfId="5377" xr:uid="{00000000-0005-0000-0000-000048260000}"/>
    <cellStyle name="표준 2 14 2 2 40" xfId="58658" xr:uid="{00000000-0005-0000-0000-000049260000}"/>
    <cellStyle name="표준 2 14 2 2 41" xfId="60138" xr:uid="{00000000-0005-0000-0000-00004A260000}"/>
    <cellStyle name="표준 2 14 2 2 42" xfId="61618" xr:uid="{00000000-0005-0000-0000-00004B260000}"/>
    <cellStyle name="표준 2 14 2 2 5" xfId="6857" xr:uid="{00000000-0005-0000-0000-00004C260000}"/>
    <cellStyle name="표준 2 14 2 2 6" xfId="8337" xr:uid="{00000000-0005-0000-0000-00004D260000}"/>
    <cellStyle name="표준 2 14 2 2 7" xfId="9817" xr:uid="{00000000-0005-0000-0000-00004E260000}"/>
    <cellStyle name="표준 2 14 2 2 8" xfId="11297" xr:uid="{00000000-0005-0000-0000-00004F260000}"/>
    <cellStyle name="표준 2 14 2 2 9" xfId="12777" xr:uid="{00000000-0005-0000-0000-000050260000}"/>
    <cellStyle name="표준 2 14 2 20" xfId="26840" xr:uid="{00000000-0005-0000-0000-000051260000}"/>
    <cellStyle name="표준 2 14 2 21" xfId="28320" xr:uid="{00000000-0005-0000-0000-000052260000}"/>
    <cellStyle name="표준 2 14 2 22" xfId="29800" xr:uid="{00000000-0005-0000-0000-000053260000}"/>
    <cellStyle name="표준 2 14 2 23" xfId="31280" xr:uid="{00000000-0005-0000-0000-000054260000}"/>
    <cellStyle name="표준 2 14 2 24" xfId="32760" xr:uid="{00000000-0005-0000-0000-000055260000}"/>
    <cellStyle name="표준 2 14 2 25" xfId="34240" xr:uid="{00000000-0005-0000-0000-000056260000}"/>
    <cellStyle name="표준 2 14 2 26" xfId="35720" xr:uid="{00000000-0005-0000-0000-000057260000}"/>
    <cellStyle name="표준 2 14 2 27" xfId="37200" xr:uid="{00000000-0005-0000-0000-000058260000}"/>
    <cellStyle name="표준 2 14 2 28" xfId="38680" xr:uid="{00000000-0005-0000-0000-000059260000}"/>
    <cellStyle name="표준 2 14 2 29" xfId="40160" xr:uid="{00000000-0005-0000-0000-00005A260000}"/>
    <cellStyle name="표준 2 14 2 3" xfId="1679" xr:uid="{00000000-0005-0000-0000-00005B260000}"/>
    <cellStyle name="표준 2 14 2 30" xfId="41640" xr:uid="{00000000-0005-0000-0000-00005C260000}"/>
    <cellStyle name="표준 2 14 2 31" xfId="43120" xr:uid="{00000000-0005-0000-0000-00005D260000}"/>
    <cellStyle name="표준 2 14 2 32" xfId="44600" xr:uid="{00000000-0005-0000-0000-00005E260000}"/>
    <cellStyle name="표준 2 14 2 33" xfId="46081" xr:uid="{00000000-0005-0000-0000-00005F260000}"/>
    <cellStyle name="표준 2 14 2 34" xfId="47561" xr:uid="{00000000-0005-0000-0000-000060260000}"/>
    <cellStyle name="표준 2 14 2 35" xfId="49041" xr:uid="{00000000-0005-0000-0000-000061260000}"/>
    <cellStyle name="표준 2 14 2 36" xfId="50521" xr:uid="{00000000-0005-0000-0000-000062260000}"/>
    <cellStyle name="표준 2 14 2 37" xfId="52001" xr:uid="{00000000-0005-0000-0000-000063260000}"/>
    <cellStyle name="표준 2 14 2 38" xfId="53481" xr:uid="{00000000-0005-0000-0000-000064260000}"/>
    <cellStyle name="표준 2 14 2 39" xfId="54961" xr:uid="{00000000-0005-0000-0000-000065260000}"/>
    <cellStyle name="표준 2 14 2 4" xfId="3160" xr:uid="{00000000-0005-0000-0000-000066260000}"/>
    <cellStyle name="표준 2 14 2 40" xfId="56441" xr:uid="{00000000-0005-0000-0000-000067260000}"/>
    <cellStyle name="표준 2 14 2 41" xfId="57921" xr:uid="{00000000-0005-0000-0000-000068260000}"/>
    <cellStyle name="표준 2 14 2 42" xfId="59401" xr:uid="{00000000-0005-0000-0000-000069260000}"/>
    <cellStyle name="표준 2 14 2 43" xfId="60881" xr:uid="{00000000-0005-0000-0000-00006A260000}"/>
    <cellStyle name="표준 2 14 2 5" xfId="4640" xr:uid="{00000000-0005-0000-0000-00006B260000}"/>
    <cellStyle name="표준 2 14 2 6" xfId="6120" xr:uid="{00000000-0005-0000-0000-00006C260000}"/>
    <cellStyle name="표준 2 14 2 7" xfId="7600" xr:uid="{00000000-0005-0000-0000-00006D260000}"/>
    <cellStyle name="표준 2 14 2 8" xfId="9080" xr:uid="{00000000-0005-0000-0000-00006E260000}"/>
    <cellStyle name="표준 2 14 2 9" xfId="10560" xr:uid="{00000000-0005-0000-0000-00006F260000}"/>
    <cellStyle name="표준 2 14 20" xfId="1003" xr:uid="{00000000-0005-0000-0000-000070260000}"/>
    <cellStyle name="표준 2 14 20 10" xfId="12447" xr:uid="{00000000-0005-0000-0000-000071260000}"/>
    <cellStyle name="표준 2 14 20 11" xfId="13927" xr:uid="{00000000-0005-0000-0000-000072260000}"/>
    <cellStyle name="표준 2 14 20 12" xfId="15407" xr:uid="{00000000-0005-0000-0000-000073260000}"/>
    <cellStyle name="표준 2 14 20 13" xfId="16887" xr:uid="{00000000-0005-0000-0000-000074260000}"/>
    <cellStyle name="표준 2 14 20 14" xfId="18367" xr:uid="{00000000-0005-0000-0000-000075260000}"/>
    <cellStyle name="표준 2 14 20 15" xfId="19847" xr:uid="{00000000-0005-0000-0000-000076260000}"/>
    <cellStyle name="표준 2 14 20 16" xfId="21327" xr:uid="{00000000-0005-0000-0000-000077260000}"/>
    <cellStyle name="표준 2 14 20 17" xfId="22807" xr:uid="{00000000-0005-0000-0000-000078260000}"/>
    <cellStyle name="표준 2 14 20 18" xfId="24287" xr:uid="{00000000-0005-0000-0000-000079260000}"/>
    <cellStyle name="표준 2 14 20 19" xfId="25767" xr:uid="{00000000-0005-0000-0000-00007A260000}"/>
    <cellStyle name="표준 2 14 20 2" xfId="224" xr:uid="{00000000-0005-0000-0000-00007B260000}"/>
    <cellStyle name="표준 2 14 20 2 10" xfId="14664" xr:uid="{00000000-0005-0000-0000-00007C260000}"/>
    <cellStyle name="표준 2 14 20 2 11" xfId="16144" xr:uid="{00000000-0005-0000-0000-00007D260000}"/>
    <cellStyle name="표준 2 14 20 2 12" xfId="17624" xr:uid="{00000000-0005-0000-0000-00007E260000}"/>
    <cellStyle name="표준 2 14 20 2 13" xfId="19104" xr:uid="{00000000-0005-0000-0000-00007F260000}"/>
    <cellStyle name="표준 2 14 20 2 14" xfId="20584" xr:uid="{00000000-0005-0000-0000-000080260000}"/>
    <cellStyle name="표준 2 14 20 2 15" xfId="22064" xr:uid="{00000000-0005-0000-0000-000081260000}"/>
    <cellStyle name="표준 2 14 20 2 16" xfId="23544" xr:uid="{00000000-0005-0000-0000-000082260000}"/>
    <cellStyle name="표준 2 14 20 2 17" xfId="25024" xr:uid="{00000000-0005-0000-0000-000083260000}"/>
    <cellStyle name="표준 2 14 20 2 18" xfId="26504" xr:uid="{00000000-0005-0000-0000-000084260000}"/>
    <cellStyle name="표준 2 14 20 2 19" xfId="27984" xr:uid="{00000000-0005-0000-0000-000085260000}"/>
    <cellStyle name="표준 2 14 20 2 2" xfId="2823" xr:uid="{00000000-0005-0000-0000-000086260000}"/>
    <cellStyle name="표준 2 14 20 2 20" xfId="29464" xr:uid="{00000000-0005-0000-0000-000087260000}"/>
    <cellStyle name="표준 2 14 20 2 21" xfId="30944" xr:uid="{00000000-0005-0000-0000-000088260000}"/>
    <cellStyle name="표준 2 14 20 2 22" xfId="32424" xr:uid="{00000000-0005-0000-0000-000089260000}"/>
    <cellStyle name="표준 2 14 20 2 23" xfId="33904" xr:uid="{00000000-0005-0000-0000-00008A260000}"/>
    <cellStyle name="표준 2 14 20 2 24" xfId="35384" xr:uid="{00000000-0005-0000-0000-00008B260000}"/>
    <cellStyle name="표준 2 14 20 2 25" xfId="36864" xr:uid="{00000000-0005-0000-0000-00008C260000}"/>
    <cellStyle name="표준 2 14 20 2 26" xfId="38344" xr:uid="{00000000-0005-0000-0000-00008D260000}"/>
    <cellStyle name="표준 2 14 20 2 27" xfId="39824" xr:uid="{00000000-0005-0000-0000-00008E260000}"/>
    <cellStyle name="표준 2 14 20 2 28" xfId="41304" xr:uid="{00000000-0005-0000-0000-00008F260000}"/>
    <cellStyle name="표준 2 14 20 2 29" xfId="42784" xr:uid="{00000000-0005-0000-0000-000090260000}"/>
    <cellStyle name="표준 2 14 20 2 3" xfId="4304" xr:uid="{00000000-0005-0000-0000-000091260000}"/>
    <cellStyle name="표준 2 14 20 2 30" xfId="44264" xr:uid="{00000000-0005-0000-0000-000092260000}"/>
    <cellStyle name="표준 2 14 20 2 31" xfId="45744" xr:uid="{00000000-0005-0000-0000-000093260000}"/>
    <cellStyle name="표준 2 14 20 2 32" xfId="47225" xr:uid="{00000000-0005-0000-0000-000094260000}"/>
    <cellStyle name="표준 2 14 20 2 33" xfId="48705" xr:uid="{00000000-0005-0000-0000-000095260000}"/>
    <cellStyle name="표준 2 14 20 2 34" xfId="50185" xr:uid="{00000000-0005-0000-0000-000096260000}"/>
    <cellStyle name="표준 2 14 20 2 35" xfId="51665" xr:uid="{00000000-0005-0000-0000-000097260000}"/>
    <cellStyle name="표준 2 14 20 2 36" xfId="53145" xr:uid="{00000000-0005-0000-0000-000098260000}"/>
    <cellStyle name="표준 2 14 20 2 37" xfId="54625" xr:uid="{00000000-0005-0000-0000-000099260000}"/>
    <cellStyle name="표준 2 14 20 2 38" xfId="56105" xr:uid="{00000000-0005-0000-0000-00009A260000}"/>
    <cellStyle name="표준 2 14 20 2 39" xfId="57585" xr:uid="{00000000-0005-0000-0000-00009B260000}"/>
    <cellStyle name="표준 2 14 20 2 4" xfId="5784" xr:uid="{00000000-0005-0000-0000-00009C260000}"/>
    <cellStyle name="표준 2 14 20 2 40" xfId="59065" xr:uid="{00000000-0005-0000-0000-00009D260000}"/>
    <cellStyle name="표준 2 14 20 2 41" xfId="60545" xr:uid="{00000000-0005-0000-0000-00009E260000}"/>
    <cellStyle name="표준 2 14 20 2 42" xfId="62025" xr:uid="{00000000-0005-0000-0000-00009F260000}"/>
    <cellStyle name="표준 2 14 20 2 5" xfId="7264" xr:uid="{00000000-0005-0000-0000-0000A0260000}"/>
    <cellStyle name="표준 2 14 20 2 6" xfId="8744" xr:uid="{00000000-0005-0000-0000-0000A1260000}"/>
    <cellStyle name="표준 2 14 20 2 7" xfId="10224" xr:uid="{00000000-0005-0000-0000-0000A2260000}"/>
    <cellStyle name="표준 2 14 20 2 8" xfId="11704" xr:uid="{00000000-0005-0000-0000-0000A3260000}"/>
    <cellStyle name="표준 2 14 20 2 9" xfId="13184" xr:uid="{00000000-0005-0000-0000-0000A4260000}"/>
    <cellStyle name="표준 2 14 20 20" xfId="27247" xr:uid="{00000000-0005-0000-0000-0000A5260000}"/>
    <cellStyle name="표준 2 14 20 21" xfId="28727" xr:uid="{00000000-0005-0000-0000-0000A6260000}"/>
    <cellStyle name="표준 2 14 20 22" xfId="30207" xr:uid="{00000000-0005-0000-0000-0000A7260000}"/>
    <cellStyle name="표준 2 14 20 23" xfId="31687" xr:uid="{00000000-0005-0000-0000-0000A8260000}"/>
    <cellStyle name="표준 2 14 20 24" xfId="33167" xr:uid="{00000000-0005-0000-0000-0000A9260000}"/>
    <cellStyle name="표준 2 14 20 25" xfId="34647" xr:uid="{00000000-0005-0000-0000-0000AA260000}"/>
    <cellStyle name="표준 2 14 20 26" xfId="36127" xr:uid="{00000000-0005-0000-0000-0000AB260000}"/>
    <cellStyle name="표준 2 14 20 27" xfId="37607" xr:uid="{00000000-0005-0000-0000-0000AC260000}"/>
    <cellStyle name="표준 2 14 20 28" xfId="39087" xr:uid="{00000000-0005-0000-0000-0000AD260000}"/>
    <cellStyle name="표준 2 14 20 29" xfId="40567" xr:uid="{00000000-0005-0000-0000-0000AE260000}"/>
    <cellStyle name="표준 2 14 20 3" xfId="2086" xr:uid="{00000000-0005-0000-0000-0000AF260000}"/>
    <cellStyle name="표준 2 14 20 30" xfId="42047" xr:uid="{00000000-0005-0000-0000-0000B0260000}"/>
    <cellStyle name="표준 2 14 20 31" xfId="43527" xr:uid="{00000000-0005-0000-0000-0000B1260000}"/>
    <cellStyle name="표준 2 14 20 32" xfId="45007" xr:uid="{00000000-0005-0000-0000-0000B2260000}"/>
    <cellStyle name="표준 2 14 20 33" xfId="46488" xr:uid="{00000000-0005-0000-0000-0000B3260000}"/>
    <cellStyle name="표준 2 14 20 34" xfId="47968" xr:uid="{00000000-0005-0000-0000-0000B4260000}"/>
    <cellStyle name="표준 2 14 20 35" xfId="49448" xr:uid="{00000000-0005-0000-0000-0000B5260000}"/>
    <cellStyle name="표준 2 14 20 36" xfId="50928" xr:uid="{00000000-0005-0000-0000-0000B6260000}"/>
    <cellStyle name="표준 2 14 20 37" xfId="52408" xr:uid="{00000000-0005-0000-0000-0000B7260000}"/>
    <cellStyle name="표준 2 14 20 38" xfId="53888" xr:uid="{00000000-0005-0000-0000-0000B8260000}"/>
    <cellStyle name="표준 2 14 20 39" xfId="55368" xr:uid="{00000000-0005-0000-0000-0000B9260000}"/>
    <cellStyle name="표준 2 14 20 4" xfId="3567" xr:uid="{00000000-0005-0000-0000-0000BA260000}"/>
    <cellStyle name="표준 2 14 20 40" xfId="56848" xr:uid="{00000000-0005-0000-0000-0000BB260000}"/>
    <cellStyle name="표준 2 14 20 41" xfId="58328" xr:uid="{00000000-0005-0000-0000-0000BC260000}"/>
    <cellStyle name="표준 2 14 20 42" xfId="59808" xr:uid="{00000000-0005-0000-0000-0000BD260000}"/>
    <cellStyle name="표준 2 14 20 43" xfId="61288" xr:uid="{00000000-0005-0000-0000-0000BE260000}"/>
    <cellStyle name="표준 2 14 20 5" xfId="5047" xr:uid="{00000000-0005-0000-0000-0000BF260000}"/>
    <cellStyle name="표준 2 14 20 6" xfId="6527" xr:uid="{00000000-0005-0000-0000-0000C0260000}"/>
    <cellStyle name="표준 2 14 20 7" xfId="8007" xr:uid="{00000000-0005-0000-0000-0000C1260000}"/>
    <cellStyle name="표준 2 14 20 8" xfId="9487" xr:uid="{00000000-0005-0000-0000-0000C2260000}"/>
    <cellStyle name="표준 2 14 20 9" xfId="10967" xr:uid="{00000000-0005-0000-0000-0000C3260000}"/>
    <cellStyle name="표준 2 14 21" xfId="970" xr:uid="{00000000-0005-0000-0000-0000C4260000}"/>
    <cellStyle name="표준 2 14 21 10" xfId="12480" xr:uid="{00000000-0005-0000-0000-0000C5260000}"/>
    <cellStyle name="표준 2 14 21 11" xfId="13960" xr:uid="{00000000-0005-0000-0000-0000C6260000}"/>
    <cellStyle name="표준 2 14 21 12" xfId="15440" xr:uid="{00000000-0005-0000-0000-0000C7260000}"/>
    <cellStyle name="표준 2 14 21 13" xfId="16920" xr:uid="{00000000-0005-0000-0000-0000C8260000}"/>
    <cellStyle name="표준 2 14 21 14" xfId="18400" xr:uid="{00000000-0005-0000-0000-0000C9260000}"/>
    <cellStyle name="표준 2 14 21 15" xfId="19880" xr:uid="{00000000-0005-0000-0000-0000CA260000}"/>
    <cellStyle name="표준 2 14 21 16" xfId="21360" xr:uid="{00000000-0005-0000-0000-0000CB260000}"/>
    <cellStyle name="표준 2 14 21 17" xfId="22840" xr:uid="{00000000-0005-0000-0000-0000CC260000}"/>
    <cellStyle name="표준 2 14 21 18" xfId="24320" xr:uid="{00000000-0005-0000-0000-0000CD260000}"/>
    <cellStyle name="표준 2 14 21 19" xfId="25800" xr:uid="{00000000-0005-0000-0000-0000CE260000}"/>
    <cellStyle name="표준 2 14 21 2" xfId="191" xr:uid="{00000000-0005-0000-0000-0000CF260000}"/>
    <cellStyle name="표준 2 14 21 2 10" xfId="14697" xr:uid="{00000000-0005-0000-0000-0000D0260000}"/>
    <cellStyle name="표준 2 14 21 2 11" xfId="16177" xr:uid="{00000000-0005-0000-0000-0000D1260000}"/>
    <cellStyle name="표준 2 14 21 2 12" xfId="17657" xr:uid="{00000000-0005-0000-0000-0000D2260000}"/>
    <cellStyle name="표준 2 14 21 2 13" xfId="19137" xr:uid="{00000000-0005-0000-0000-0000D3260000}"/>
    <cellStyle name="표준 2 14 21 2 14" xfId="20617" xr:uid="{00000000-0005-0000-0000-0000D4260000}"/>
    <cellStyle name="표준 2 14 21 2 15" xfId="22097" xr:uid="{00000000-0005-0000-0000-0000D5260000}"/>
    <cellStyle name="표준 2 14 21 2 16" xfId="23577" xr:uid="{00000000-0005-0000-0000-0000D6260000}"/>
    <cellStyle name="표준 2 14 21 2 17" xfId="25057" xr:uid="{00000000-0005-0000-0000-0000D7260000}"/>
    <cellStyle name="표준 2 14 21 2 18" xfId="26537" xr:uid="{00000000-0005-0000-0000-0000D8260000}"/>
    <cellStyle name="표준 2 14 21 2 19" xfId="28017" xr:uid="{00000000-0005-0000-0000-0000D9260000}"/>
    <cellStyle name="표준 2 14 21 2 2" xfId="2856" xr:uid="{00000000-0005-0000-0000-0000DA260000}"/>
    <cellStyle name="표준 2 14 21 2 20" xfId="29497" xr:uid="{00000000-0005-0000-0000-0000DB260000}"/>
    <cellStyle name="표준 2 14 21 2 21" xfId="30977" xr:uid="{00000000-0005-0000-0000-0000DC260000}"/>
    <cellStyle name="표준 2 14 21 2 22" xfId="32457" xr:uid="{00000000-0005-0000-0000-0000DD260000}"/>
    <cellStyle name="표준 2 14 21 2 23" xfId="33937" xr:uid="{00000000-0005-0000-0000-0000DE260000}"/>
    <cellStyle name="표준 2 14 21 2 24" xfId="35417" xr:uid="{00000000-0005-0000-0000-0000DF260000}"/>
    <cellStyle name="표준 2 14 21 2 25" xfId="36897" xr:uid="{00000000-0005-0000-0000-0000E0260000}"/>
    <cellStyle name="표준 2 14 21 2 26" xfId="38377" xr:uid="{00000000-0005-0000-0000-0000E1260000}"/>
    <cellStyle name="표준 2 14 21 2 27" xfId="39857" xr:uid="{00000000-0005-0000-0000-0000E2260000}"/>
    <cellStyle name="표준 2 14 21 2 28" xfId="41337" xr:uid="{00000000-0005-0000-0000-0000E3260000}"/>
    <cellStyle name="표준 2 14 21 2 29" xfId="42817" xr:uid="{00000000-0005-0000-0000-0000E4260000}"/>
    <cellStyle name="표준 2 14 21 2 3" xfId="4337" xr:uid="{00000000-0005-0000-0000-0000E5260000}"/>
    <cellStyle name="표준 2 14 21 2 30" xfId="44297" xr:uid="{00000000-0005-0000-0000-0000E6260000}"/>
    <cellStyle name="표준 2 14 21 2 31" xfId="45777" xr:uid="{00000000-0005-0000-0000-0000E7260000}"/>
    <cellStyle name="표준 2 14 21 2 32" xfId="47258" xr:uid="{00000000-0005-0000-0000-0000E8260000}"/>
    <cellStyle name="표준 2 14 21 2 33" xfId="48738" xr:uid="{00000000-0005-0000-0000-0000E9260000}"/>
    <cellStyle name="표준 2 14 21 2 34" xfId="50218" xr:uid="{00000000-0005-0000-0000-0000EA260000}"/>
    <cellStyle name="표준 2 14 21 2 35" xfId="51698" xr:uid="{00000000-0005-0000-0000-0000EB260000}"/>
    <cellStyle name="표준 2 14 21 2 36" xfId="53178" xr:uid="{00000000-0005-0000-0000-0000EC260000}"/>
    <cellStyle name="표준 2 14 21 2 37" xfId="54658" xr:uid="{00000000-0005-0000-0000-0000ED260000}"/>
    <cellStyle name="표준 2 14 21 2 38" xfId="56138" xr:uid="{00000000-0005-0000-0000-0000EE260000}"/>
    <cellStyle name="표준 2 14 21 2 39" xfId="57618" xr:uid="{00000000-0005-0000-0000-0000EF260000}"/>
    <cellStyle name="표준 2 14 21 2 4" xfId="5817" xr:uid="{00000000-0005-0000-0000-0000F0260000}"/>
    <cellStyle name="표준 2 14 21 2 40" xfId="59098" xr:uid="{00000000-0005-0000-0000-0000F1260000}"/>
    <cellStyle name="표준 2 14 21 2 41" xfId="60578" xr:uid="{00000000-0005-0000-0000-0000F2260000}"/>
    <cellStyle name="표준 2 14 21 2 42" xfId="62058" xr:uid="{00000000-0005-0000-0000-0000F3260000}"/>
    <cellStyle name="표준 2 14 21 2 5" xfId="7297" xr:uid="{00000000-0005-0000-0000-0000F4260000}"/>
    <cellStyle name="표준 2 14 21 2 6" xfId="8777" xr:uid="{00000000-0005-0000-0000-0000F5260000}"/>
    <cellStyle name="표준 2 14 21 2 7" xfId="10257" xr:uid="{00000000-0005-0000-0000-0000F6260000}"/>
    <cellStyle name="표준 2 14 21 2 8" xfId="11737" xr:uid="{00000000-0005-0000-0000-0000F7260000}"/>
    <cellStyle name="표준 2 14 21 2 9" xfId="13217" xr:uid="{00000000-0005-0000-0000-0000F8260000}"/>
    <cellStyle name="표준 2 14 21 20" xfId="27280" xr:uid="{00000000-0005-0000-0000-0000F9260000}"/>
    <cellStyle name="표준 2 14 21 21" xfId="28760" xr:uid="{00000000-0005-0000-0000-0000FA260000}"/>
    <cellStyle name="표준 2 14 21 22" xfId="30240" xr:uid="{00000000-0005-0000-0000-0000FB260000}"/>
    <cellStyle name="표준 2 14 21 23" xfId="31720" xr:uid="{00000000-0005-0000-0000-0000FC260000}"/>
    <cellStyle name="표준 2 14 21 24" xfId="33200" xr:uid="{00000000-0005-0000-0000-0000FD260000}"/>
    <cellStyle name="표준 2 14 21 25" xfId="34680" xr:uid="{00000000-0005-0000-0000-0000FE260000}"/>
    <cellStyle name="표준 2 14 21 26" xfId="36160" xr:uid="{00000000-0005-0000-0000-0000FF260000}"/>
    <cellStyle name="표준 2 14 21 27" xfId="37640" xr:uid="{00000000-0005-0000-0000-000000270000}"/>
    <cellStyle name="표준 2 14 21 28" xfId="39120" xr:uid="{00000000-0005-0000-0000-000001270000}"/>
    <cellStyle name="표준 2 14 21 29" xfId="40600" xr:uid="{00000000-0005-0000-0000-000002270000}"/>
    <cellStyle name="표준 2 14 21 3" xfId="2119" xr:uid="{00000000-0005-0000-0000-000003270000}"/>
    <cellStyle name="표준 2 14 21 30" xfId="42080" xr:uid="{00000000-0005-0000-0000-000004270000}"/>
    <cellStyle name="표준 2 14 21 31" xfId="43560" xr:uid="{00000000-0005-0000-0000-000005270000}"/>
    <cellStyle name="표준 2 14 21 32" xfId="45040" xr:uid="{00000000-0005-0000-0000-000006270000}"/>
    <cellStyle name="표준 2 14 21 33" xfId="46521" xr:uid="{00000000-0005-0000-0000-000007270000}"/>
    <cellStyle name="표준 2 14 21 34" xfId="48001" xr:uid="{00000000-0005-0000-0000-000008270000}"/>
    <cellStyle name="표준 2 14 21 35" xfId="49481" xr:uid="{00000000-0005-0000-0000-000009270000}"/>
    <cellStyle name="표준 2 14 21 36" xfId="50961" xr:uid="{00000000-0005-0000-0000-00000A270000}"/>
    <cellStyle name="표준 2 14 21 37" xfId="52441" xr:uid="{00000000-0005-0000-0000-00000B270000}"/>
    <cellStyle name="표준 2 14 21 38" xfId="53921" xr:uid="{00000000-0005-0000-0000-00000C270000}"/>
    <cellStyle name="표준 2 14 21 39" xfId="55401" xr:uid="{00000000-0005-0000-0000-00000D270000}"/>
    <cellStyle name="표준 2 14 21 4" xfId="3600" xr:uid="{00000000-0005-0000-0000-00000E270000}"/>
    <cellStyle name="표준 2 14 21 40" xfId="56881" xr:uid="{00000000-0005-0000-0000-00000F270000}"/>
    <cellStyle name="표준 2 14 21 41" xfId="58361" xr:uid="{00000000-0005-0000-0000-000010270000}"/>
    <cellStyle name="표준 2 14 21 42" xfId="59841" xr:uid="{00000000-0005-0000-0000-000011270000}"/>
    <cellStyle name="표준 2 14 21 43" xfId="61321" xr:uid="{00000000-0005-0000-0000-000012270000}"/>
    <cellStyle name="표준 2 14 21 5" xfId="5080" xr:uid="{00000000-0005-0000-0000-000013270000}"/>
    <cellStyle name="표준 2 14 21 6" xfId="6560" xr:uid="{00000000-0005-0000-0000-000014270000}"/>
    <cellStyle name="표준 2 14 21 7" xfId="8040" xr:uid="{00000000-0005-0000-0000-000015270000}"/>
    <cellStyle name="표준 2 14 21 8" xfId="9520" xr:uid="{00000000-0005-0000-0000-000016270000}"/>
    <cellStyle name="표준 2 14 21 9" xfId="11000" xr:uid="{00000000-0005-0000-0000-000017270000}"/>
    <cellStyle name="표준 2 14 22" xfId="937" xr:uid="{00000000-0005-0000-0000-000018270000}"/>
    <cellStyle name="표준 2 14 22 10" xfId="12513" xr:uid="{00000000-0005-0000-0000-000019270000}"/>
    <cellStyle name="표준 2 14 22 11" xfId="13993" xr:uid="{00000000-0005-0000-0000-00001A270000}"/>
    <cellStyle name="표준 2 14 22 12" xfId="15473" xr:uid="{00000000-0005-0000-0000-00001B270000}"/>
    <cellStyle name="표준 2 14 22 13" xfId="16953" xr:uid="{00000000-0005-0000-0000-00001C270000}"/>
    <cellStyle name="표준 2 14 22 14" xfId="18433" xr:uid="{00000000-0005-0000-0000-00001D270000}"/>
    <cellStyle name="표준 2 14 22 15" xfId="19913" xr:uid="{00000000-0005-0000-0000-00001E270000}"/>
    <cellStyle name="표준 2 14 22 16" xfId="21393" xr:uid="{00000000-0005-0000-0000-00001F270000}"/>
    <cellStyle name="표준 2 14 22 17" xfId="22873" xr:uid="{00000000-0005-0000-0000-000020270000}"/>
    <cellStyle name="표준 2 14 22 18" xfId="24353" xr:uid="{00000000-0005-0000-0000-000021270000}"/>
    <cellStyle name="표준 2 14 22 19" xfId="25833" xr:uid="{00000000-0005-0000-0000-000022270000}"/>
    <cellStyle name="표준 2 14 22 2" xfId="158" xr:uid="{00000000-0005-0000-0000-000023270000}"/>
    <cellStyle name="표준 2 14 22 2 10" xfId="14730" xr:uid="{00000000-0005-0000-0000-000024270000}"/>
    <cellStyle name="표준 2 14 22 2 11" xfId="16210" xr:uid="{00000000-0005-0000-0000-000025270000}"/>
    <cellStyle name="표준 2 14 22 2 12" xfId="17690" xr:uid="{00000000-0005-0000-0000-000026270000}"/>
    <cellStyle name="표준 2 14 22 2 13" xfId="19170" xr:uid="{00000000-0005-0000-0000-000027270000}"/>
    <cellStyle name="표준 2 14 22 2 14" xfId="20650" xr:uid="{00000000-0005-0000-0000-000028270000}"/>
    <cellStyle name="표준 2 14 22 2 15" xfId="22130" xr:uid="{00000000-0005-0000-0000-000029270000}"/>
    <cellStyle name="표준 2 14 22 2 16" xfId="23610" xr:uid="{00000000-0005-0000-0000-00002A270000}"/>
    <cellStyle name="표준 2 14 22 2 17" xfId="25090" xr:uid="{00000000-0005-0000-0000-00002B270000}"/>
    <cellStyle name="표준 2 14 22 2 18" xfId="26570" xr:uid="{00000000-0005-0000-0000-00002C270000}"/>
    <cellStyle name="표준 2 14 22 2 19" xfId="28050" xr:uid="{00000000-0005-0000-0000-00002D270000}"/>
    <cellStyle name="표준 2 14 22 2 2" xfId="2889" xr:uid="{00000000-0005-0000-0000-00002E270000}"/>
    <cellStyle name="표준 2 14 22 2 20" xfId="29530" xr:uid="{00000000-0005-0000-0000-00002F270000}"/>
    <cellStyle name="표준 2 14 22 2 21" xfId="31010" xr:uid="{00000000-0005-0000-0000-000030270000}"/>
    <cellStyle name="표준 2 14 22 2 22" xfId="32490" xr:uid="{00000000-0005-0000-0000-000031270000}"/>
    <cellStyle name="표준 2 14 22 2 23" xfId="33970" xr:uid="{00000000-0005-0000-0000-000032270000}"/>
    <cellStyle name="표준 2 14 22 2 24" xfId="35450" xr:uid="{00000000-0005-0000-0000-000033270000}"/>
    <cellStyle name="표준 2 14 22 2 25" xfId="36930" xr:uid="{00000000-0005-0000-0000-000034270000}"/>
    <cellStyle name="표준 2 14 22 2 26" xfId="38410" xr:uid="{00000000-0005-0000-0000-000035270000}"/>
    <cellStyle name="표준 2 14 22 2 27" xfId="39890" xr:uid="{00000000-0005-0000-0000-000036270000}"/>
    <cellStyle name="표준 2 14 22 2 28" xfId="41370" xr:uid="{00000000-0005-0000-0000-000037270000}"/>
    <cellStyle name="표준 2 14 22 2 29" xfId="42850" xr:uid="{00000000-0005-0000-0000-000038270000}"/>
    <cellStyle name="표준 2 14 22 2 3" xfId="4370" xr:uid="{00000000-0005-0000-0000-000039270000}"/>
    <cellStyle name="표준 2 14 22 2 30" xfId="44330" xr:uid="{00000000-0005-0000-0000-00003A270000}"/>
    <cellStyle name="표준 2 14 22 2 31" xfId="45810" xr:uid="{00000000-0005-0000-0000-00003B270000}"/>
    <cellStyle name="표준 2 14 22 2 32" xfId="47291" xr:uid="{00000000-0005-0000-0000-00003C270000}"/>
    <cellStyle name="표준 2 14 22 2 33" xfId="48771" xr:uid="{00000000-0005-0000-0000-00003D270000}"/>
    <cellStyle name="표준 2 14 22 2 34" xfId="50251" xr:uid="{00000000-0005-0000-0000-00003E270000}"/>
    <cellStyle name="표준 2 14 22 2 35" xfId="51731" xr:uid="{00000000-0005-0000-0000-00003F270000}"/>
    <cellStyle name="표준 2 14 22 2 36" xfId="53211" xr:uid="{00000000-0005-0000-0000-000040270000}"/>
    <cellStyle name="표준 2 14 22 2 37" xfId="54691" xr:uid="{00000000-0005-0000-0000-000041270000}"/>
    <cellStyle name="표준 2 14 22 2 38" xfId="56171" xr:uid="{00000000-0005-0000-0000-000042270000}"/>
    <cellStyle name="표준 2 14 22 2 39" xfId="57651" xr:uid="{00000000-0005-0000-0000-000043270000}"/>
    <cellStyle name="표준 2 14 22 2 4" xfId="5850" xr:uid="{00000000-0005-0000-0000-000044270000}"/>
    <cellStyle name="표준 2 14 22 2 40" xfId="59131" xr:uid="{00000000-0005-0000-0000-000045270000}"/>
    <cellStyle name="표준 2 14 22 2 41" xfId="60611" xr:uid="{00000000-0005-0000-0000-000046270000}"/>
    <cellStyle name="표준 2 14 22 2 42" xfId="62091" xr:uid="{00000000-0005-0000-0000-000047270000}"/>
    <cellStyle name="표준 2 14 22 2 5" xfId="7330" xr:uid="{00000000-0005-0000-0000-000048270000}"/>
    <cellStyle name="표준 2 14 22 2 6" xfId="8810" xr:uid="{00000000-0005-0000-0000-000049270000}"/>
    <cellStyle name="표준 2 14 22 2 7" xfId="10290" xr:uid="{00000000-0005-0000-0000-00004A270000}"/>
    <cellStyle name="표준 2 14 22 2 8" xfId="11770" xr:uid="{00000000-0005-0000-0000-00004B270000}"/>
    <cellStyle name="표준 2 14 22 2 9" xfId="13250" xr:uid="{00000000-0005-0000-0000-00004C270000}"/>
    <cellStyle name="표준 2 14 22 20" xfId="27313" xr:uid="{00000000-0005-0000-0000-00004D270000}"/>
    <cellStyle name="표준 2 14 22 21" xfId="28793" xr:uid="{00000000-0005-0000-0000-00004E270000}"/>
    <cellStyle name="표준 2 14 22 22" xfId="30273" xr:uid="{00000000-0005-0000-0000-00004F270000}"/>
    <cellStyle name="표준 2 14 22 23" xfId="31753" xr:uid="{00000000-0005-0000-0000-000050270000}"/>
    <cellStyle name="표준 2 14 22 24" xfId="33233" xr:uid="{00000000-0005-0000-0000-000051270000}"/>
    <cellStyle name="표준 2 14 22 25" xfId="34713" xr:uid="{00000000-0005-0000-0000-000052270000}"/>
    <cellStyle name="표준 2 14 22 26" xfId="36193" xr:uid="{00000000-0005-0000-0000-000053270000}"/>
    <cellStyle name="표준 2 14 22 27" xfId="37673" xr:uid="{00000000-0005-0000-0000-000054270000}"/>
    <cellStyle name="표준 2 14 22 28" xfId="39153" xr:uid="{00000000-0005-0000-0000-000055270000}"/>
    <cellStyle name="표준 2 14 22 29" xfId="40633" xr:uid="{00000000-0005-0000-0000-000056270000}"/>
    <cellStyle name="표준 2 14 22 3" xfId="2152" xr:uid="{00000000-0005-0000-0000-000057270000}"/>
    <cellStyle name="표준 2 14 22 30" xfId="42113" xr:uid="{00000000-0005-0000-0000-000058270000}"/>
    <cellStyle name="표준 2 14 22 31" xfId="43593" xr:uid="{00000000-0005-0000-0000-000059270000}"/>
    <cellStyle name="표준 2 14 22 32" xfId="45073" xr:uid="{00000000-0005-0000-0000-00005A270000}"/>
    <cellStyle name="표준 2 14 22 33" xfId="46554" xr:uid="{00000000-0005-0000-0000-00005B270000}"/>
    <cellStyle name="표준 2 14 22 34" xfId="48034" xr:uid="{00000000-0005-0000-0000-00005C270000}"/>
    <cellStyle name="표준 2 14 22 35" xfId="49514" xr:uid="{00000000-0005-0000-0000-00005D270000}"/>
    <cellStyle name="표준 2 14 22 36" xfId="50994" xr:uid="{00000000-0005-0000-0000-00005E270000}"/>
    <cellStyle name="표준 2 14 22 37" xfId="52474" xr:uid="{00000000-0005-0000-0000-00005F270000}"/>
    <cellStyle name="표준 2 14 22 38" xfId="53954" xr:uid="{00000000-0005-0000-0000-000060270000}"/>
    <cellStyle name="표준 2 14 22 39" xfId="55434" xr:uid="{00000000-0005-0000-0000-000061270000}"/>
    <cellStyle name="표준 2 14 22 4" xfId="3633" xr:uid="{00000000-0005-0000-0000-000062270000}"/>
    <cellStyle name="표준 2 14 22 40" xfId="56914" xr:uid="{00000000-0005-0000-0000-000063270000}"/>
    <cellStyle name="표준 2 14 22 41" xfId="58394" xr:uid="{00000000-0005-0000-0000-000064270000}"/>
    <cellStyle name="표준 2 14 22 42" xfId="59874" xr:uid="{00000000-0005-0000-0000-000065270000}"/>
    <cellStyle name="표준 2 14 22 43" xfId="61354" xr:uid="{00000000-0005-0000-0000-000066270000}"/>
    <cellStyle name="표준 2 14 22 5" xfId="5113" xr:uid="{00000000-0005-0000-0000-000067270000}"/>
    <cellStyle name="표준 2 14 22 6" xfId="6593" xr:uid="{00000000-0005-0000-0000-000068270000}"/>
    <cellStyle name="표준 2 14 22 7" xfId="8073" xr:uid="{00000000-0005-0000-0000-000069270000}"/>
    <cellStyle name="표준 2 14 22 8" xfId="9553" xr:uid="{00000000-0005-0000-0000-00006A270000}"/>
    <cellStyle name="표준 2 14 22 9" xfId="11033" xr:uid="{00000000-0005-0000-0000-00006B270000}"/>
    <cellStyle name="표준 2 14 23" xfId="903" xr:uid="{00000000-0005-0000-0000-00006C270000}"/>
    <cellStyle name="표준 2 14 23 10" xfId="12547" xr:uid="{00000000-0005-0000-0000-00006D270000}"/>
    <cellStyle name="표준 2 14 23 11" xfId="14027" xr:uid="{00000000-0005-0000-0000-00006E270000}"/>
    <cellStyle name="표준 2 14 23 12" xfId="15507" xr:uid="{00000000-0005-0000-0000-00006F270000}"/>
    <cellStyle name="표준 2 14 23 13" xfId="16987" xr:uid="{00000000-0005-0000-0000-000070270000}"/>
    <cellStyle name="표준 2 14 23 14" xfId="18467" xr:uid="{00000000-0005-0000-0000-000071270000}"/>
    <cellStyle name="표준 2 14 23 15" xfId="19947" xr:uid="{00000000-0005-0000-0000-000072270000}"/>
    <cellStyle name="표준 2 14 23 16" xfId="21427" xr:uid="{00000000-0005-0000-0000-000073270000}"/>
    <cellStyle name="표준 2 14 23 17" xfId="22907" xr:uid="{00000000-0005-0000-0000-000074270000}"/>
    <cellStyle name="표준 2 14 23 18" xfId="24387" xr:uid="{00000000-0005-0000-0000-000075270000}"/>
    <cellStyle name="표준 2 14 23 19" xfId="25867" xr:uid="{00000000-0005-0000-0000-000076270000}"/>
    <cellStyle name="표준 2 14 23 2" xfId="124" xr:uid="{00000000-0005-0000-0000-000077270000}"/>
    <cellStyle name="표준 2 14 23 2 10" xfId="14764" xr:uid="{00000000-0005-0000-0000-000078270000}"/>
    <cellStyle name="표준 2 14 23 2 11" xfId="16244" xr:uid="{00000000-0005-0000-0000-000079270000}"/>
    <cellStyle name="표준 2 14 23 2 12" xfId="17724" xr:uid="{00000000-0005-0000-0000-00007A270000}"/>
    <cellStyle name="표준 2 14 23 2 13" xfId="19204" xr:uid="{00000000-0005-0000-0000-00007B270000}"/>
    <cellStyle name="표준 2 14 23 2 14" xfId="20684" xr:uid="{00000000-0005-0000-0000-00007C270000}"/>
    <cellStyle name="표준 2 14 23 2 15" xfId="22164" xr:uid="{00000000-0005-0000-0000-00007D270000}"/>
    <cellStyle name="표준 2 14 23 2 16" xfId="23644" xr:uid="{00000000-0005-0000-0000-00007E270000}"/>
    <cellStyle name="표준 2 14 23 2 17" xfId="25124" xr:uid="{00000000-0005-0000-0000-00007F270000}"/>
    <cellStyle name="표준 2 14 23 2 18" xfId="26604" xr:uid="{00000000-0005-0000-0000-000080270000}"/>
    <cellStyle name="표준 2 14 23 2 19" xfId="28084" xr:uid="{00000000-0005-0000-0000-000081270000}"/>
    <cellStyle name="표준 2 14 23 2 2" xfId="2923" xr:uid="{00000000-0005-0000-0000-000082270000}"/>
    <cellStyle name="표준 2 14 23 2 20" xfId="29564" xr:uid="{00000000-0005-0000-0000-000083270000}"/>
    <cellStyle name="표준 2 14 23 2 21" xfId="31044" xr:uid="{00000000-0005-0000-0000-000084270000}"/>
    <cellStyle name="표준 2 14 23 2 22" xfId="32524" xr:uid="{00000000-0005-0000-0000-000085270000}"/>
    <cellStyle name="표준 2 14 23 2 23" xfId="34004" xr:uid="{00000000-0005-0000-0000-000086270000}"/>
    <cellStyle name="표준 2 14 23 2 24" xfId="35484" xr:uid="{00000000-0005-0000-0000-000087270000}"/>
    <cellStyle name="표준 2 14 23 2 25" xfId="36964" xr:uid="{00000000-0005-0000-0000-000088270000}"/>
    <cellStyle name="표준 2 14 23 2 26" xfId="38444" xr:uid="{00000000-0005-0000-0000-000089270000}"/>
    <cellStyle name="표준 2 14 23 2 27" xfId="39924" xr:uid="{00000000-0005-0000-0000-00008A270000}"/>
    <cellStyle name="표준 2 14 23 2 28" xfId="41404" xr:uid="{00000000-0005-0000-0000-00008B270000}"/>
    <cellStyle name="표준 2 14 23 2 29" xfId="42884" xr:uid="{00000000-0005-0000-0000-00008C270000}"/>
    <cellStyle name="표준 2 14 23 2 3" xfId="4404" xr:uid="{00000000-0005-0000-0000-00008D270000}"/>
    <cellStyle name="표준 2 14 23 2 30" xfId="44364" xr:uid="{00000000-0005-0000-0000-00008E270000}"/>
    <cellStyle name="표준 2 14 23 2 31" xfId="45844" xr:uid="{00000000-0005-0000-0000-00008F270000}"/>
    <cellStyle name="표준 2 14 23 2 32" xfId="47325" xr:uid="{00000000-0005-0000-0000-000090270000}"/>
    <cellStyle name="표준 2 14 23 2 33" xfId="48805" xr:uid="{00000000-0005-0000-0000-000091270000}"/>
    <cellStyle name="표준 2 14 23 2 34" xfId="50285" xr:uid="{00000000-0005-0000-0000-000092270000}"/>
    <cellStyle name="표준 2 14 23 2 35" xfId="51765" xr:uid="{00000000-0005-0000-0000-000093270000}"/>
    <cellStyle name="표준 2 14 23 2 36" xfId="53245" xr:uid="{00000000-0005-0000-0000-000094270000}"/>
    <cellStyle name="표준 2 14 23 2 37" xfId="54725" xr:uid="{00000000-0005-0000-0000-000095270000}"/>
    <cellStyle name="표준 2 14 23 2 38" xfId="56205" xr:uid="{00000000-0005-0000-0000-000096270000}"/>
    <cellStyle name="표준 2 14 23 2 39" xfId="57685" xr:uid="{00000000-0005-0000-0000-000097270000}"/>
    <cellStyle name="표준 2 14 23 2 4" xfId="5884" xr:uid="{00000000-0005-0000-0000-000098270000}"/>
    <cellStyle name="표준 2 14 23 2 40" xfId="59165" xr:uid="{00000000-0005-0000-0000-000099270000}"/>
    <cellStyle name="표준 2 14 23 2 41" xfId="60645" xr:uid="{00000000-0005-0000-0000-00009A270000}"/>
    <cellStyle name="표준 2 14 23 2 42" xfId="62125" xr:uid="{00000000-0005-0000-0000-00009B270000}"/>
    <cellStyle name="표준 2 14 23 2 5" xfId="7364" xr:uid="{00000000-0005-0000-0000-00009C270000}"/>
    <cellStyle name="표준 2 14 23 2 6" xfId="8844" xr:uid="{00000000-0005-0000-0000-00009D270000}"/>
    <cellStyle name="표준 2 14 23 2 7" xfId="10324" xr:uid="{00000000-0005-0000-0000-00009E270000}"/>
    <cellStyle name="표준 2 14 23 2 8" xfId="11804" xr:uid="{00000000-0005-0000-0000-00009F270000}"/>
    <cellStyle name="표준 2 14 23 2 9" xfId="13284" xr:uid="{00000000-0005-0000-0000-0000A0270000}"/>
    <cellStyle name="표준 2 14 23 20" xfId="27347" xr:uid="{00000000-0005-0000-0000-0000A1270000}"/>
    <cellStyle name="표준 2 14 23 21" xfId="28827" xr:uid="{00000000-0005-0000-0000-0000A2270000}"/>
    <cellStyle name="표준 2 14 23 22" xfId="30307" xr:uid="{00000000-0005-0000-0000-0000A3270000}"/>
    <cellStyle name="표준 2 14 23 23" xfId="31787" xr:uid="{00000000-0005-0000-0000-0000A4270000}"/>
    <cellStyle name="표준 2 14 23 24" xfId="33267" xr:uid="{00000000-0005-0000-0000-0000A5270000}"/>
    <cellStyle name="표준 2 14 23 25" xfId="34747" xr:uid="{00000000-0005-0000-0000-0000A6270000}"/>
    <cellStyle name="표준 2 14 23 26" xfId="36227" xr:uid="{00000000-0005-0000-0000-0000A7270000}"/>
    <cellStyle name="표준 2 14 23 27" xfId="37707" xr:uid="{00000000-0005-0000-0000-0000A8270000}"/>
    <cellStyle name="표준 2 14 23 28" xfId="39187" xr:uid="{00000000-0005-0000-0000-0000A9270000}"/>
    <cellStyle name="표준 2 14 23 29" xfId="40667" xr:uid="{00000000-0005-0000-0000-0000AA270000}"/>
    <cellStyle name="표준 2 14 23 3" xfId="2186" xr:uid="{00000000-0005-0000-0000-0000AB270000}"/>
    <cellStyle name="표준 2 14 23 30" xfId="42147" xr:uid="{00000000-0005-0000-0000-0000AC270000}"/>
    <cellStyle name="표준 2 14 23 31" xfId="43627" xr:uid="{00000000-0005-0000-0000-0000AD270000}"/>
    <cellStyle name="표준 2 14 23 32" xfId="45107" xr:uid="{00000000-0005-0000-0000-0000AE270000}"/>
    <cellStyle name="표준 2 14 23 33" xfId="46588" xr:uid="{00000000-0005-0000-0000-0000AF270000}"/>
    <cellStyle name="표준 2 14 23 34" xfId="48068" xr:uid="{00000000-0005-0000-0000-0000B0270000}"/>
    <cellStyle name="표준 2 14 23 35" xfId="49548" xr:uid="{00000000-0005-0000-0000-0000B1270000}"/>
    <cellStyle name="표준 2 14 23 36" xfId="51028" xr:uid="{00000000-0005-0000-0000-0000B2270000}"/>
    <cellStyle name="표준 2 14 23 37" xfId="52508" xr:uid="{00000000-0005-0000-0000-0000B3270000}"/>
    <cellStyle name="표준 2 14 23 38" xfId="53988" xr:uid="{00000000-0005-0000-0000-0000B4270000}"/>
    <cellStyle name="표준 2 14 23 39" xfId="55468" xr:uid="{00000000-0005-0000-0000-0000B5270000}"/>
    <cellStyle name="표준 2 14 23 4" xfId="3667" xr:uid="{00000000-0005-0000-0000-0000B6270000}"/>
    <cellStyle name="표준 2 14 23 40" xfId="56948" xr:uid="{00000000-0005-0000-0000-0000B7270000}"/>
    <cellStyle name="표준 2 14 23 41" xfId="58428" xr:uid="{00000000-0005-0000-0000-0000B8270000}"/>
    <cellStyle name="표준 2 14 23 42" xfId="59908" xr:uid="{00000000-0005-0000-0000-0000B9270000}"/>
    <cellStyle name="표준 2 14 23 43" xfId="61388" xr:uid="{00000000-0005-0000-0000-0000BA270000}"/>
    <cellStyle name="표준 2 14 23 5" xfId="5147" xr:uid="{00000000-0005-0000-0000-0000BB270000}"/>
    <cellStyle name="표준 2 14 23 6" xfId="6627" xr:uid="{00000000-0005-0000-0000-0000BC270000}"/>
    <cellStyle name="표준 2 14 23 7" xfId="8107" xr:uid="{00000000-0005-0000-0000-0000BD270000}"/>
    <cellStyle name="표준 2 14 23 8" xfId="9587" xr:uid="{00000000-0005-0000-0000-0000BE270000}"/>
    <cellStyle name="표준 2 14 23 9" xfId="11067" xr:uid="{00000000-0005-0000-0000-0000BF270000}"/>
    <cellStyle name="표준 2 14 24" xfId="868" xr:uid="{00000000-0005-0000-0000-0000C0270000}"/>
    <cellStyle name="표준 2 14 24 10" xfId="12582" xr:uid="{00000000-0005-0000-0000-0000C1270000}"/>
    <cellStyle name="표준 2 14 24 11" xfId="14062" xr:uid="{00000000-0005-0000-0000-0000C2270000}"/>
    <cellStyle name="표준 2 14 24 12" xfId="15542" xr:uid="{00000000-0005-0000-0000-0000C3270000}"/>
    <cellStyle name="표준 2 14 24 13" xfId="17022" xr:uid="{00000000-0005-0000-0000-0000C4270000}"/>
    <cellStyle name="표준 2 14 24 14" xfId="18502" xr:uid="{00000000-0005-0000-0000-0000C5270000}"/>
    <cellStyle name="표준 2 14 24 15" xfId="19982" xr:uid="{00000000-0005-0000-0000-0000C6270000}"/>
    <cellStyle name="표준 2 14 24 16" xfId="21462" xr:uid="{00000000-0005-0000-0000-0000C7270000}"/>
    <cellStyle name="표준 2 14 24 17" xfId="22942" xr:uid="{00000000-0005-0000-0000-0000C8270000}"/>
    <cellStyle name="표준 2 14 24 18" xfId="24422" xr:uid="{00000000-0005-0000-0000-0000C9270000}"/>
    <cellStyle name="표준 2 14 24 19" xfId="25902" xr:uid="{00000000-0005-0000-0000-0000CA270000}"/>
    <cellStyle name="표준 2 14 24 2" xfId="89" xr:uid="{00000000-0005-0000-0000-0000CB270000}"/>
    <cellStyle name="표준 2 14 24 2 10" xfId="14799" xr:uid="{00000000-0005-0000-0000-0000CC270000}"/>
    <cellStyle name="표준 2 14 24 2 11" xfId="16279" xr:uid="{00000000-0005-0000-0000-0000CD270000}"/>
    <cellStyle name="표준 2 14 24 2 12" xfId="17759" xr:uid="{00000000-0005-0000-0000-0000CE270000}"/>
    <cellStyle name="표준 2 14 24 2 13" xfId="19239" xr:uid="{00000000-0005-0000-0000-0000CF270000}"/>
    <cellStyle name="표준 2 14 24 2 14" xfId="20719" xr:uid="{00000000-0005-0000-0000-0000D0270000}"/>
    <cellStyle name="표준 2 14 24 2 15" xfId="22199" xr:uid="{00000000-0005-0000-0000-0000D1270000}"/>
    <cellStyle name="표준 2 14 24 2 16" xfId="23679" xr:uid="{00000000-0005-0000-0000-0000D2270000}"/>
    <cellStyle name="표준 2 14 24 2 17" xfId="25159" xr:uid="{00000000-0005-0000-0000-0000D3270000}"/>
    <cellStyle name="표준 2 14 24 2 18" xfId="26639" xr:uid="{00000000-0005-0000-0000-0000D4270000}"/>
    <cellStyle name="표준 2 14 24 2 19" xfId="28119" xr:uid="{00000000-0005-0000-0000-0000D5270000}"/>
    <cellStyle name="표준 2 14 24 2 2" xfId="2958" xr:uid="{00000000-0005-0000-0000-0000D6270000}"/>
    <cellStyle name="표준 2 14 24 2 20" xfId="29599" xr:uid="{00000000-0005-0000-0000-0000D7270000}"/>
    <cellStyle name="표준 2 14 24 2 21" xfId="31079" xr:uid="{00000000-0005-0000-0000-0000D8270000}"/>
    <cellStyle name="표준 2 14 24 2 22" xfId="32559" xr:uid="{00000000-0005-0000-0000-0000D9270000}"/>
    <cellStyle name="표준 2 14 24 2 23" xfId="34039" xr:uid="{00000000-0005-0000-0000-0000DA270000}"/>
    <cellStyle name="표준 2 14 24 2 24" xfId="35519" xr:uid="{00000000-0005-0000-0000-0000DB270000}"/>
    <cellStyle name="표준 2 14 24 2 25" xfId="36999" xr:uid="{00000000-0005-0000-0000-0000DC270000}"/>
    <cellStyle name="표준 2 14 24 2 26" xfId="38479" xr:uid="{00000000-0005-0000-0000-0000DD270000}"/>
    <cellStyle name="표준 2 14 24 2 27" xfId="39959" xr:uid="{00000000-0005-0000-0000-0000DE270000}"/>
    <cellStyle name="표준 2 14 24 2 28" xfId="41439" xr:uid="{00000000-0005-0000-0000-0000DF270000}"/>
    <cellStyle name="표준 2 14 24 2 29" xfId="42919" xr:uid="{00000000-0005-0000-0000-0000E0270000}"/>
    <cellStyle name="표준 2 14 24 2 3" xfId="4439" xr:uid="{00000000-0005-0000-0000-0000E1270000}"/>
    <cellStyle name="표준 2 14 24 2 30" xfId="44399" xr:uid="{00000000-0005-0000-0000-0000E2270000}"/>
    <cellStyle name="표준 2 14 24 2 31" xfId="45879" xr:uid="{00000000-0005-0000-0000-0000E3270000}"/>
    <cellStyle name="표준 2 14 24 2 32" xfId="47360" xr:uid="{00000000-0005-0000-0000-0000E4270000}"/>
    <cellStyle name="표준 2 14 24 2 33" xfId="48840" xr:uid="{00000000-0005-0000-0000-0000E5270000}"/>
    <cellStyle name="표준 2 14 24 2 34" xfId="50320" xr:uid="{00000000-0005-0000-0000-0000E6270000}"/>
    <cellStyle name="표준 2 14 24 2 35" xfId="51800" xr:uid="{00000000-0005-0000-0000-0000E7270000}"/>
    <cellStyle name="표준 2 14 24 2 36" xfId="53280" xr:uid="{00000000-0005-0000-0000-0000E8270000}"/>
    <cellStyle name="표준 2 14 24 2 37" xfId="54760" xr:uid="{00000000-0005-0000-0000-0000E9270000}"/>
    <cellStyle name="표준 2 14 24 2 38" xfId="56240" xr:uid="{00000000-0005-0000-0000-0000EA270000}"/>
    <cellStyle name="표준 2 14 24 2 39" xfId="57720" xr:uid="{00000000-0005-0000-0000-0000EB270000}"/>
    <cellStyle name="표준 2 14 24 2 4" xfId="5919" xr:uid="{00000000-0005-0000-0000-0000EC270000}"/>
    <cellStyle name="표준 2 14 24 2 40" xfId="59200" xr:uid="{00000000-0005-0000-0000-0000ED270000}"/>
    <cellStyle name="표준 2 14 24 2 41" xfId="60680" xr:uid="{00000000-0005-0000-0000-0000EE270000}"/>
    <cellStyle name="표준 2 14 24 2 42" xfId="62160" xr:uid="{00000000-0005-0000-0000-0000EF270000}"/>
    <cellStyle name="표준 2 14 24 2 5" xfId="7399" xr:uid="{00000000-0005-0000-0000-0000F0270000}"/>
    <cellStyle name="표준 2 14 24 2 6" xfId="8879" xr:uid="{00000000-0005-0000-0000-0000F1270000}"/>
    <cellStyle name="표준 2 14 24 2 7" xfId="10359" xr:uid="{00000000-0005-0000-0000-0000F2270000}"/>
    <cellStyle name="표준 2 14 24 2 8" xfId="11839" xr:uid="{00000000-0005-0000-0000-0000F3270000}"/>
    <cellStyle name="표준 2 14 24 2 9" xfId="13319" xr:uid="{00000000-0005-0000-0000-0000F4270000}"/>
    <cellStyle name="표준 2 14 24 20" xfId="27382" xr:uid="{00000000-0005-0000-0000-0000F5270000}"/>
    <cellStyle name="표준 2 14 24 21" xfId="28862" xr:uid="{00000000-0005-0000-0000-0000F6270000}"/>
    <cellStyle name="표준 2 14 24 22" xfId="30342" xr:uid="{00000000-0005-0000-0000-0000F7270000}"/>
    <cellStyle name="표준 2 14 24 23" xfId="31822" xr:uid="{00000000-0005-0000-0000-0000F8270000}"/>
    <cellStyle name="표준 2 14 24 24" xfId="33302" xr:uid="{00000000-0005-0000-0000-0000F9270000}"/>
    <cellStyle name="표준 2 14 24 25" xfId="34782" xr:uid="{00000000-0005-0000-0000-0000FA270000}"/>
    <cellStyle name="표준 2 14 24 26" xfId="36262" xr:uid="{00000000-0005-0000-0000-0000FB270000}"/>
    <cellStyle name="표준 2 14 24 27" xfId="37742" xr:uid="{00000000-0005-0000-0000-0000FC270000}"/>
    <cellStyle name="표준 2 14 24 28" xfId="39222" xr:uid="{00000000-0005-0000-0000-0000FD270000}"/>
    <cellStyle name="표준 2 14 24 29" xfId="40702" xr:uid="{00000000-0005-0000-0000-0000FE270000}"/>
    <cellStyle name="표준 2 14 24 3" xfId="2221" xr:uid="{00000000-0005-0000-0000-0000FF270000}"/>
    <cellStyle name="표준 2 14 24 30" xfId="42182" xr:uid="{00000000-0005-0000-0000-000000280000}"/>
    <cellStyle name="표준 2 14 24 31" xfId="43662" xr:uid="{00000000-0005-0000-0000-000001280000}"/>
    <cellStyle name="표준 2 14 24 32" xfId="45142" xr:uid="{00000000-0005-0000-0000-000002280000}"/>
    <cellStyle name="표준 2 14 24 33" xfId="46623" xr:uid="{00000000-0005-0000-0000-000003280000}"/>
    <cellStyle name="표준 2 14 24 34" xfId="48103" xr:uid="{00000000-0005-0000-0000-000004280000}"/>
    <cellStyle name="표준 2 14 24 35" xfId="49583" xr:uid="{00000000-0005-0000-0000-000005280000}"/>
    <cellStyle name="표준 2 14 24 36" xfId="51063" xr:uid="{00000000-0005-0000-0000-000006280000}"/>
    <cellStyle name="표준 2 14 24 37" xfId="52543" xr:uid="{00000000-0005-0000-0000-000007280000}"/>
    <cellStyle name="표준 2 14 24 38" xfId="54023" xr:uid="{00000000-0005-0000-0000-000008280000}"/>
    <cellStyle name="표준 2 14 24 39" xfId="55503" xr:uid="{00000000-0005-0000-0000-000009280000}"/>
    <cellStyle name="표준 2 14 24 4" xfId="3702" xr:uid="{00000000-0005-0000-0000-00000A280000}"/>
    <cellStyle name="표준 2 14 24 40" xfId="56983" xr:uid="{00000000-0005-0000-0000-00000B280000}"/>
    <cellStyle name="표준 2 14 24 41" xfId="58463" xr:uid="{00000000-0005-0000-0000-00000C280000}"/>
    <cellStyle name="표준 2 14 24 42" xfId="59943" xr:uid="{00000000-0005-0000-0000-00000D280000}"/>
    <cellStyle name="표준 2 14 24 43" xfId="61423" xr:uid="{00000000-0005-0000-0000-00000E280000}"/>
    <cellStyle name="표준 2 14 24 5" xfId="5182" xr:uid="{00000000-0005-0000-0000-00000F280000}"/>
    <cellStyle name="표준 2 14 24 6" xfId="6662" xr:uid="{00000000-0005-0000-0000-000010280000}"/>
    <cellStyle name="표준 2 14 24 7" xfId="8142" xr:uid="{00000000-0005-0000-0000-000011280000}"/>
    <cellStyle name="표준 2 14 24 8" xfId="9622" xr:uid="{00000000-0005-0000-0000-000012280000}"/>
    <cellStyle name="표준 2 14 24 9" xfId="11102" xr:uid="{00000000-0005-0000-0000-000013280000}"/>
    <cellStyle name="표준 2 14 25" xfId="830" xr:uid="{00000000-0005-0000-0000-000014280000}"/>
    <cellStyle name="표준 2 14 26" xfId="1436" xr:uid="{00000000-0005-0000-0000-000015280000}"/>
    <cellStyle name="표준 2 14 26 10" xfId="12014" xr:uid="{00000000-0005-0000-0000-000016280000}"/>
    <cellStyle name="표준 2 14 26 11" xfId="13494" xr:uid="{00000000-0005-0000-0000-000017280000}"/>
    <cellStyle name="표준 2 14 26 12" xfId="14974" xr:uid="{00000000-0005-0000-0000-000018280000}"/>
    <cellStyle name="표준 2 14 26 13" xfId="16454" xr:uid="{00000000-0005-0000-0000-000019280000}"/>
    <cellStyle name="표준 2 14 26 14" xfId="17934" xr:uid="{00000000-0005-0000-0000-00001A280000}"/>
    <cellStyle name="표준 2 14 26 15" xfId="19414" xr:uid="{00000000-0005-0000-0000-00001B280000}"/>
    <cellStyle name="표준 2 14 26 16" xfId="20894" xr:uid="{00000000-0005-0000-0000-00001C280000}"/>
    <cellStyle name="표준 2 14 26 17" xfId="22374" xr:uid="{00000000-0005-0000-0000-00001D280000}"/>
    <cellStyle name="표준 2 14 26 18" xfId="23854" xr:uid="{00000000-0005-0000-0000-00001E280000}"/>
    <cellStyle name="표준 2 14 26 19" xfId="25334" xr:uid="{00000000-0005-0000-0000-00001F280000}"/>
    <cellStyle name="표준 2 14 26 2" xfId="657" xr:uid="{00000000-0005-0000-0000-000020280000}"/>
    <cellStyle name="표준 2 14 26 2 10" xfId="14231" xr:uid="{00000000-0005-0000-0000-000021280000}"/>
    <cellStyle name="표준 2 14 26 2 11" xfId="15711" xr:uid="{00000000-0005-0000-0000-000022280000}"/>
    <cellStyle name="표준 2 14 26 2 12" xfId="17191" xr:uid="{00000000-0005-0000-0000-000023280000}"/>
    <cellStyle name="표준 2 14 26 2 13" xfId="18671" xr:uid="{00000000-0005-0000-0000-000024280000}"/>
    <cellStyle name="표준 2 14 26 2 14" xfId="20151" xr:uid="{00000000-0005-0000-0000-000025280000}"/>
    <cellStyle name="표준 2 14 26 2 15" xfId="21631" xr:uid="{00000000-0005-0000-0000-000026280000}"/>
    <cellStyle name="표준 2 14 26 2 16" xfId="23111" xr:uid="{00000000-0005-0000-0000-000027280000}"/>
    <cellStyle name="표준 2 14 26 2 17" xfId="24591" xr:uid="{00000000-0005-0000-0000-000028280000}"/>
    <cellStyle name="표준 2 14 26 2 18" xfId="26071" xr:uid="{00000000-0005-0000-0000-000029280000}"/>
    <cellStyle name="표준 2 14 26 2 19" xfId="27551" xr:uid="{00000000-0005-0000-0000-00002A280000}"/>
    <cellStyle name="표준 2 14 26 2 2" xfId="2390" xr:uid="{00000000-0005-0000-0000-00002B280000}"/>
    <cellStyle name="표준 2 14 26 2 20" xfId="29031" xr:uid="{00000000-0005-0000-0000-00002C280000}"/>
    <cellStyle name="표준 2 14 26 2 21" xfId="30511" xr:uid="{00000000-0005-0000-0000-00002D280000}"/>
    <cellStyle name="표준 2 14 26 2 22" xfId="31991" xr:uid="{00000000-0005-0000-0000-00002E280000}"/>
    <cellStyle name="표준 2 14 26 2 23" xfId="33471" xr:uid="{00000000-0005-0000-0000-00002F280000}"/>
    <cellStyle name="표준 2 14 26 2 24" xfId="34951" xr:uid="{00000000-0005-0000-0000-000030280000}"/>
    <cellStyle name="표준 2 14 26 2 25" xfId="36431" xr:uid="{00000000-0005-0000-0000-000031280000}"/>
    <cellStyle name="표준 2 14 26 2 26" xfId="37911" xr:uid="{00000000-0005-0000-0000-000032280000}"/>
    <cellStyle name="표준 2 14 26 2 27" xfId="39391" xr:uid="{00000000-0005-0000-0000-000033280000}"/>
    <cellStyle name="표준 2 14 26 2 28" xfId="40871" xr:uid="{00000000-0005-0000-0000-000034280000}"/>
    <cellStyle name="표준 2 14 26 2 29" xfId="42351" xr:uid="{00000000-0005-0000-0000-000035280000}"/>
    <cellStyle name="표준 2 14 26 2 3" xfId="3871" xr:uid="{00000000-0005-0000-0000-000036280000}"/>
    <cellStyle name="표준 2 14 26 2 30" xfId="43831" xr:uid="{00000000-0005-0000-0000-000037280000}"/>
    <cellStyle name="표준 2 14 26 2 31" xfId="45311" xr:uid="{00000000-0005-0000-0000-000038280000}"/>
    <cellStyle name="표준 2 14 26 2 32" xfId="46792" xr:uid="{00000000-0005-0000-0000-000039280000}"/>
    <cellStyle name="표준 2 14 26 2 33" xfId="48272" xr:uid="{00000000-0005-0000-0000-00003A280000}"/>
    <cellStyle name="표준 2 14 26 2 34" xfId="49752" xr:uid="{00000000-0005-0000-0000-00003B280000}"/>
    <cellStyle name="표준 2 14 26 2 35" xfId="51232" xr:uid="{00000000-0005-0000-0000-00003C280000}"/>
    <cellStyle name="표준 2 14 26 2 36" xfId="52712" xr:uid="{00000000-0005-0000-0000-00003D280000}"/>
    <cellStyle name="표준 2 14 26 2 37" xfId="54192" xr:uid="{00000000-0005-0000-0000-00003E280000}"/>
    <cellStyle name="표준 2 14 26 2 38" xfId="55672" xr:uid="{00000000-0005-0000-0000-00003F280000}"/>
    <cellStyle name="표준 2 14 26 2 39" xfId="57152" xr:uid="{00000000-0005-0000-0000-000040280000}"/>
    <cellStyle name="표준 2 14 26 2 4" xfId="5351" xr:uid="{00000000-0005-0000-0000-000041280000}"/>
    <cellStyle name="표준 2 14 26 2 40" xfId="58632" xr:uid="{00000000-0005-0000-0000-000042280000}"/>
    <cellStyle name="표준 2 14 26 2 41" xfId="60112" xr:uid="{00000000-0005-0000-0000-000043280000}"/>
    <cellStyle name="표준 2 14 26 2 42" xfId="61592" xr:uid="{00000000-0005-0000-0000-000044280000}"/>
    <cellStyle name="표준 2 14 26 2 5" xfId="6831" xr:uid="{00000000-0005-0000-0000-000045280000}"/>
    <cellStyle name="표준 2 14 26 2 6" xfId="8311" xr:uid="{00000000-0005-0000-0000-000046280000}"/>
    <cellStyle name="표준 2 14 26 2 7" xfId="9791" xr:uid="{00000000-0005-0000-0000-000047280000}"/>
    <cellStyle name="표준 2 14 26 2 8" xfId="11271" xr:uid="{00000000-0005-0000-0000-000048280000}"/>
    <cellStyle name="표준 2 14 26 2 9" xfId="12751" xr:uid="{00000000-0005-0000-0000-000049280000}"/>
    <cellStyle name="표준 2 14 26 20" xfId="26814" xr:uid="{00000000-0005-0000-0000-00004A280000}"/>
    <cellStyle name="표준 2 14 26 21" xfId="28294" xr:uid="{00000000-0005-0000-0000-00004B280000}"/>
    <cellStyle name="표준 2 14 26 22" xfId="29774" xr:uid="{00000000-0005-0000-0000-00004C280000}"/>
    <cellStyle name="표준 2 14 26 23" xfId="31254" xr:uid="{00000000-0005-0000-0000-00004D280000}"/>
    <cellStyle name="표준 2 14 26 24" xfId="32734" xr:uid="{00000000-0005-0000-0000-00004E280000}"/>
    <cellStyle name="표준 2 14 26 25" xfId="34214" xr:uid="{00000000-0005-0000-0000-00004F280000}"/>
    <cellStyle name="표준 2 14 26 26" xfId="35694" xr:uid="{00000000-0005-0000-0000-000050280000}"/>
    <cellStyle name="표준 2 14 26 27" xfId="37174" xr:uid="{00000000-0005-0000-0000-000051280000}"/>
    <cellStyle name="표준 2 14 26 28" xfId="38654" xr:uid="{00000000-0005-0000-0000-000052280000}"/>
    <cellStyle name="표준 2 14 26 29" xfId="40134" xr:uid="{00000000-0005-0000-0000-000053280000}"/>
    <cellStyle name="표준 2 14 26 3" xfId="1653" xr:uid="{00000000-0005-0000-0000-000054280000}"/>
    <cellStyle name="표준 2 14 26 30" xfId="41614" xr:uid="{00000000-0005-0000-0000-000055280000}"/>
    <cellStyle name="표준 2 14 26 31" xfId="43094" xr:uid="{00000000-0005-0000-0000-000056280000}"/>
    <cellStyle name="표준 2 14 26 32" xfId="44574" xr:uid="{00000000-0005-0000-0000-000057280000}"/>
    <cellStyle name="표준 2 14 26 33" xfId="46055" xr:uid="{00000000-0005-0000-0000-000058280000}"/>
    <cellStyle name="표준 2 14 26 34" xfId="47535" xr:uid="{00000000-0005-0000-0000-000059280000}"/>
    <cellStyle name="표준 2 14 26 35" xfId="49015" xr:uid="{00000000-0005-0000-0000-00005A280000}"/>
    <cellStyle name="표준 2 14 26 36" xfId="50495" xr:uid="{00000000-0005-0000-0000-00005B280000}"/>
    <cellStyle name="표준 2 14 26 37" xfId="51975" xr:uid="{00000000-0005-0000-0000-00005C280000}"/>
    <cellStyle name="표준 2 14 26 38" xfId="53455" xr:uid="{00000000-0005-0000-0000-00005D280000}"/>
    <cellStyle name="표준 2 14 26 39" xfId="54935" xr:uid="{00000000-0005-0000-0000-00005E280000}"/>
    <cellStyle name="표준 2 14 26 4" xfId="3134" xr:uid="{00000000-0005-0000-0000-00005F280000}"/>
    <cellStyle name="표준 2 14 26 40" xfId="56415" xr:uid="{00000000-0005-0000-0000-000060280000}"/>
    <cellStyle name="표준 2 14 26 41" xfId="57895" xr:uid="{00000000-0005-0000-0000-000061280000}"/>
    <cellStyle name="표준 2 14 26 42" xfId="59375" xr:uid="{00000000-0005-0000-0000-000062280000}"/>
    <cellStyle name="표준 2 14 26 43" xfId="60855" xr:uid="{00000000-0005-0000-0000-000063280000}"/>
    <cellStyle name="표준 2 14 26 5" xfId="4614" xr:uid="{00000000-0005-0000-0000-000064280000}"/>
    <cellStyle name="표준 2 14 26 6" xfId="6094" xr:uid="{00000000-0005-0000-0000-000065280000}"/>
    <cellStyle name="표준 2 14 26 7" xfId="7574" xr:uid="{00000000-0005-0000-0000-000066280000}"/>
    <cellStyle name="표준 2 14 26 8" xfId="9054" xr:uid="{00000000-0005-0000-0000-000067280000}"/>
    <cellStyle name="표준 2 14 26 9" xfId="10534" xr:uid="{00000000-0005-0000-0000-000068280000}"/>
    <cellStyle name="표준 2 14 3" xfId="1396" xr:uid="{00000000-0005-0000-0000-000069280000}"/>
    <cellStyle name="표준 2 14 3 10" xfId="12054" xr:uid="{00000000-0005-0000-0000-00006A280000}"/>
    <cellStyle name="표준 2 14 3 11" xfId="13534" xr:uid="{00000000-0005-0000-0000-00006B280000}"/>
    <cellStyle name="표준 2 14 3 12" xfId="15014" xr:uid="{00000000-0005-0000-0000-00006C280000}"/>
    <cellStyle name="표준 2 14 3 13" xfId="16494" xr:uid="{00000000-0005-0000-0000-00006D280000}"/>
    <cellStyle name="표준 2 14 3 14" xfId="17974" xr:uid="{00000000-0005-0000-0000-00006E280000}"/>
    <cellStyle name="표준 2 14 3 15" xfId="19454" xr:uid="{00000000-0005-0000-0000-00006F280000}"/>
    <cellStyle name="표준 2 14 3 16" xfId="20934" xr:uid="{00000000-0005-0000-0000-000070280000}"/>
    <cellStyle name="표준 2 14 3 17" xfId="22414" xr:uid="{00000000-0005-0000-0000-000071280000}"/>
    <cellStyle name="표준 2 14 3 18" xfId="23894" xr:uid="{00000000-0005-0000-0000-000072280000}"/>
    <cellStyle name="표준 2 14 3 19" xfId="25374" xr:uid="{00000000-0005-0000-0000-000073280000}"/>
    <cellStyle name="표준 2 14 3 2" xfId="617" xr:uid="{00000000-0005-0000-0000-000074280000}"/>
    <cellStyle name="표준 2 14 3 2 10" xfId="14271" xr:uid="{00000000-0005-0000-0000-000075280000}"/>
    <cellStyle name="표준 2 14 3 2 11" xfId="15751" xr:uid="{00000000-0005-0000-0000-000076280000}"/>
    <cellStyle name="표준 2 14 3 2 12" xfId="17231" xr:uid="{00000000-0005-0000-0000-000077280000}"/>
    <cellStyle name="표준 2 14 3 2 13" xfId="18711" xr:uid="{00000000-0005-0000-0000-000078280000}"/>
    <cellStyle name="표준 2 14 3 2 14" xfId="20191" xr:uid="{00000000-0005-0000-0000-000079280000}"/>
    <cellStyle name="표준 2 14 3 2 15" xfId="21671" xr:uid="{00000000-0005-0000-0000-00007A280000}"/>
    <cellStyle name="표준 2 14 3 2 16" xfId="23151" xr:uid="{00000000-0005-0000-0000-00007B280000}"/>
    <cellStyle name="표준 2 14 3 2 17" xfId="24631" xr:uid="{00000000-0005-0000-0000-00007C280000}"/>
    <cellStyle name="표준 2 14 3 2 18" xfId="26111" xr:uid="{00000000-0005-0000-0000-00007D280000}"/>
    <cellStyle name="표준 2 14 3 2 19" xfId="27591" xr:uid="{00000000-0005-0000-0000-00007E280000}"/>
    <cellStyle name="표준 2 14 3 2 2" xfId="2430" xr:uid="{00000000-0005-0000-0000-00007F280000}"/>
    <cellStyle name="표준 2 14 3 2 20" xfId="29071" xr:uid="{00000000-0005-0000-0000-000080280000}"/>
    <cellStyle name="표준 2 14 3 2 21" xfId="30551" xr:uid="{00000000-0005-0000-0000-000081280000}"/>
    <cellStyle name="표준 2 14 3 2 22" xfId="32031" xr:uid="{00000000-0005-0000-0000-000082280000}"/>
    <cellStyle name="표준 2 14 3 2 23" xfId="33511" xr:uid="{00000000-0005-0000-0000-000083280000}"/>
    <cellStyle name="표준 2 14 3 2 24" xfId="34991" xr:uid="{00000000-0005-0000-0000-000084280000}"/>
    <cellStyle name="표준 2 14 3 2 25" xfId="36471" xr:uid="{00000000-0005-0000-0000-000085280000}"/>
    <cellStyle name="표준 2 14 3 2 26" xfId="37951" xr:uid="{00000000-0005-0000-0000-000086280000}"/>
    <cellStyle name="표준 2 14 3 2 27" xfId="39431" xr:uid="{00000000-0005-0000-0000-000087280000}"/>
    <cellStyle name="표준 2 14 3 2 28" xfId="40911" xr:uid="{00000000-0005-0000-0000-000088280000}"/>
    <cellStyle name="표준 2 14 3 2 29" xfId="42391" xr:uid="{00000000-0005-0000-0000-000089280000}"/>
    <cellStyle name="표준 2 14 3 2 3" xfId="3911" xr:uid="{00000000-0005-0000-0000-00008A280000}"/>
    <cellStyle name="표준 2 14 3 2 30" xfId="43871" xr:uid="{00000000-0005-0000-0000-00008B280000}"/>
    <cellStyle name="표준 2 14 3 2 31" xfId="45351" xr:uid="{00000000-0005-0000-0000-00008C280000}"/>
    <cellStyle name="표준 2 14 3 2 32" xfId="46832" xr:uid="{00000000-0005-0000-0000-00008D280000}"/>
    <cellStyle name="표준 2 14 3 2 33" xfId="48312" xr:uid="{00000000-0005-0000-0000-00008E280000}"/>
    <cellStyle name="표준 2 14 3 2 34" xfId="49792" xr:uid="{00000000-0005-0000-0000-00008F280000}"/>
    <cellStyle name="표준 2 14 3 2 35" xfId="51272" xr:uid="{00000000-0005-0000-0000-000090280000}"/>
    <cellStyle name="표준 2 14 3 2 36" xfId="52752" xr:uid="{00000000-0005-0000-0000-000091280000}"/>
    <cellStyle name="표준 2 14 3 2 37" xfId="54232" xr:uid="{00000000-0005-0000-0000-000092280000}"/>
    <cellStyle name="표준 2 14 3 2 38" xfId="55712" xr:uid="{00000000-0005-0000-0000-000093280000}"/>
    <cellStyle name="표준 2 14 3 2 39" xfId="57192" xr:uid="{00000000-0005-0000-0000-000094280000}"/>
    <cellStyle name="표준 2 14 3 2 4" xfId="5391" xr:uid="{00000000-0005-0000-0000-000095280000}"/>
    <cellStyle name="표준 2 14 3 2 40" xfId="58672" xr:uid="{00000000-0005-0000-0000-000096280000}"/>
    <cellStyle name="표준 2 14 3 2 41" xfId="60152" xr:uid="{00000000-0005-0000-0000-000097280000}"/>
    <cellStyle name="표준 2 14 3 2 42" xfId="61632" xr:uid="{00000000-0005-0000-0000-000098280000}"/>
    <cellStyle name="표준 2 14 3 2 5" xfId="6871" xr:uid="{00000000-0005-0000-0000-000099280000}"/>
    <cellStyle name="표준 2 14 3 2 6" xfId="8351" xr:uid="{00000000-0005-0000-0000-00009A280000}"/>
    <cellStyle name="표준 2 14 3 2 7" xfId="9831" xr:uid="{00000000-0005-0000-0000-00009B280000}"/>
    <cellStyle name="표준 2 14 3 2 8" xfId="11311" xr:uid="{00000000-0005-0000-0000-00009C280000}"/>
    <cellStyle name="표준 2 14 3 2 9" xfId="12791" xr:uid="{00000000-0005-0000-0000-00009D280000}"/>
    <cellStyle name="표준 2 14 3 20" xfId="26854" xr:uid="{00000000-0005-0000-0000-00009E280000}"/>
    <cellStyle name="표준 2 14 3 21" xfId="28334" xr:uid="{00000000-0005-0000-0000-00009F280000}"/>
    <cellStyle name="표준 2 14 3 22" xfId="29814" xr:uid="{00000000-0005-0000-0000-0000A0280000}"/>
    <cellStyle name="표준 2 14 3 23" xfId="31294" xr:uid="{00000000-0005-0000-0000-0000A1280000}"/>
    <cellStyle name="표준 2 14 3 24" xfId="32774" xr:uid="{00000000-0005-0000-0000-0000A2280000}"/>
    <cellStyle name="표준 2 14 3 25" xfId="34254" xr:uid="{00000000-0005-0000-0000-0000A3280000}"/>
    <cellStyle name="표준 2 14 3 26" xfId="35734" xr:uid="{00000000-0005-0000-0000-0000A4280000}"/>
    <cellStyle name="표준 2 14 3 27" xfId="37214" xr:uid="{00000000-0005-0000-0000-0000A5280000}"/>
    <cellStyle name="표준 2 14 3 28" xfId="38694" xr:uid="{00000000-0005-0000-0000-0000A6280000}"/>
    <cellStyle name="표준 2 14 3 29" xfId="40174" xr:uid="{00000000-0005-0000-0000-0000A7280000}"/>
    <cellStyle name="표준 2 14 3 3" xfId="1693" xr:uid="{00000000-0005-0000-0000-0000A8280000}"/>
    <cellStyle name="표준 2 14 3 30" xfId="41654" xr:uid="{00000000-0005-0000-0000-0000A9280000}"/>
    <cellStyle name="표준 2 14 3 31" xfId="43134" xr:uid="{00000000-0005-0000-0000-0000AA280000}"/>
    <cellStyle name="표준 2 14 3 32" xfId="44614" xr:uid="{00000000-0005-0000-0000-0000AB280000}"/>
    <cellStyle name="표준 2 14 3 33" xfId="46095" xr:uid="{00000000-0005-0000-0000-0000AC280000}"/>
    <cellStyle name="표준 2 14 3 34" xfId="47575" xr:uid="{00000000-0005-0000-0000-0000AD280000}"/>
    <cellStyle name="표준 2 14 3 35" xfId="49055" xr:uid="{00000000-0005-0000-0000-0000AE280000}"/>
    <cellStyle name="표준 2 14 3 36" xfId="50535" xr:uid="{00000000-0005-0000-0000-0000AF280000}"/>
    <cellStyle name="표준 2 14 3 37" xfId="52015" xr:uid="{00000000-0005-0000-0000-0000B0280000}"/>
    <cellStyle name="표준 2 14 3 38" xfId="53495" xr:uid="{00000000-0005-0000-0000-0000B1280000}"/>
    <cellStyle name="표준 2 14 3 39" xfId="54975" xr:uid="{00000000-0005-0000-0000-0000B2280000}"/>
    <cellStyle name="표준 2 14 3 4" xfId="3174" xr:uid="{00000000-0005-0000-0000-0000B3280000}"/>
    <cellStyle name="표준 2 14 3 40" xfId="56455" xr:uid="{00000000-0005-0000-0000-0000B4280000}"/>
    <cellStyle name="표준 2 14 3 41" xfId="57935" xr:uid="{00000000-0005-0000-0000-0000B5280000}"/>
    <cellStyle name="표준 2 14 3 42" xfId="59415" xr:uid="{00000000-0005-0000-0000-0000B6280000}"/>
    <cellStyle name="표준 2 14 3 43" xfId="60895" xr:uid="{00000000-0005-0000-0000-0000B7280000}"/>
    <cellStyle name="표준 2 14 3 5" xfId="4654" xr:uid="{00000000-0005-0000-0000-0000B8280000}"/>
    <cellStyle name="표준 2 14 3 6" xfId="6134" xr:uid="{00000000-0005-0000-0000-0000B9280000}"/>
    <cellStyle name="표준 2 14 3 7" xfId="7614" xr:uid="{00000000-0005-0000-0000-0000BA280000}"/>
    <cellStyle name="표준 2 14 3 8" xfId="9094" xr:uid="{00000000-0005-0000-0000-0000BB280000}"/>
    <cellStyle name="표준 2 14 3 9" xfId="10574" xr:uid="{00000000-0005-0000-0000-0000BC280000}"/>
    <cellStyle name="표준 2 14 4" xfId="1381" xr:uid="{00000000-0005-0000-0000-0000BD280000}"/>
    <cellStyle name="표준 2 14 4 10" xfId="12069" xr:uid="{00000000-0005-0000-0000-0000BE280000}"/>
    <cellStyle name="표준 2 14 4 11" xfId="13549" xr:uid="{00000000-0005-0000-0000-0000BF280000}"/>
    <cellStyle name="표준 2 14 4 12" xfId="15029" xr:uid="{00000000-0005-0000-0000-0000C0280000}"/>
    <cellStyle name="표준 2 14 4 13" xfId="16509" xr:uid="{00000000-0005-0000-0000-0000C1280000}"/>
    <cellStyle name="표준 2 14 4 14" xfId="17989" xr:uid="{00000000-0005-0000-0000-0000C2280000}"/>
    <cellStyle name="표준 2 14 4 15" xfId="19469" xr:uid="{00000000-0005-0000-0000-0000C3280000}"/>
    <cellStyle name="표준 2 14 4 16" xfId="20949" xr:uid="{00000000-0005-0000-0000-0000C4280000}"/>
    <cellStyle name="표준 2 14 4 17" xfId="22429" xr:uid="{00000000-0005-0000-0000-0000C5280000}"/>
    <cellStyle name="표준 2 14 4 18" xfId="23909" xr:uid="{00000000-0005-0000-0000-0000C6280000}"/>
    <cellStyle name="표준 2 14 4 19" xfId="25389" xr:uid="{00000000-0005-0000-0000-0000C7280000}"/>
    <cellStyle name="표준 2 14 4 2" xfId="602" xr:uid="{00000000-0005-0000-0000-0000C8280000}"/>
    <cellStyle name="표준 2 14 4 2 10" xfId="14286" xr:uid="{00000000-0005-0000-0000-0000C9280000}"/>
    <cellStyle name="표준 2 14 4 2 11" xfId="15766" xr:uid="{00000000-0005-0000-0000-0000CA280000}"/>
    <cellStyle name="표준 2 14 4 2 12" xfId="17246" xr:uid="{00000000-0005-0000-0000-0000CB280000}"/>
    <cellStyle name="표준 2 14 4 2 13" xfId="18726" xr:uid="{00000000-0005-0000-0000-0000CC280000}"/>
    <cellStyle name="표준 2 14 4 2 14" xfId="20206" xr:uid="{00000000-0005-0000-0000-0000CD280000}"/>
    <cellStyle name="표준 2 14 4 2 15" xfId="21686" xr:uid="{00000000-0005-0000-0000-0000CE280000}"/>
    <cellStyle name="표준 2 14 4 2 16" xfId="23166" xr:uid="{00000000-0005-0000-0000-0000CF280000}"/>
    <cellStyle name="표준 2 14 4 2 17" xfId="24646" xr:uid="{00000000-0005-0000-0000-0000D0280000}"/>
    <cellStyle name="표준 2 14 4 2 18" xfId="26126" xr:uid="{00000000-0005-0000-0000-0000D1280000}"/>
    <cellStyle name="표준 2 14 4 2 19" xfId="27606" xr:uid="{00000000-0005-0000-0000-0000D2280000}"/>
    <cellStyle name="표준 2 14 4 2 2" xfId="2445" xr:uid="{00000000-0005-0000-0000-0000D3280000}"/>
    <cellStyle name="표준 2 14 4 2 20" xfId="29086" xr:uid="{00000000-0005-0000-0000-0000D4280000}"/>
    <cellStyle name="표준 2 14 4 2 21" xfId="30566" xr:uid="{00000000-0005-0000-0000-0000D5280000}"/>
    <cellStyle name="표준 2 14 4 2 22" xfId="32046" xr:uid="{00000000-0005-0000-0000-0000D6280000}"/>
    <cellStyle name="표준 2 14 4 2 23" xfId="33526" xr:uid="{00000000-0005-0000-0000-0000D7280000}"/>
    <cellStyle name="표준 2 14 4 2 24" xfId="35006" xr:uid="{00000000-0005-0000-0000-0000D8280000}"/>
    <cellStyle name="표준 2 14 4 2 25" xfId="36486" xr:uid="{00000000-0005-0000-0000-0000D9280000}"/>
    <cellStyle name="표준 2 14 4 2 26" xfId="37966" xr:uid="{00000000-0005-0000-0000-0000DA280000}"/>
    <cellStyle name="표준 2 14 4 2 27" xfId="39446" xr:uid="{00000000-0005-0000-0000-0000DB280000}"/>
    <cellStyle name="표준 2 14 4 2 28" xfId="40926" xr:uid="{00000000-0005-0000-0000-0000DC280000}"/>
    <cellStyle name="표준 2 14 4 2 29" xfId="42406" xr:uid="{00000000-0005-0000-0000-0000DD280000}"/>
    <cellStyle name="표준 2 14 4 2 3" xfId="3926" xr:uid="{00000000-0005-0000-0000-0000DE280000}"/>
    <cellStyle name="표준 2 14 4 2 30" xfId="43886" xr:uid="{00000000-0005-0000-0000-0000DF280000}"/>
    <cellStyle name="표준 2 14 4 2 31" xfId="45366" xr:uid="{00000000-0005-0000-0000-0000E0280000}"/>
    <cellStyle name="표준 2 14 4 2 32" xfId="46847" xr:uid="{00000000-0005-0000-0000-0000E1280000}"/>
    <cellStyle name="표준 2 14 4 2 33" xfId="48327" xr:uid="{00000000-0005-0000-0000-0000E2280000}"/>
    <cellStyle name="표준 2 14 4 2 34" xfId="49807" xr:uid="{00000000-0005-0000-0000-0000E3280000}"/>
    <cellStyle name="표준 2 14 4 2 35" xfId="51287" xr:uid="{00000000-0005-0000-0000-0000E4280000}"/>
    <cellStyle name="표준 2 14 4 2 36" xfId="52767" xr:uid="{00000000-0005-0000-0000-0000E5280000}"/>
    <cellStyle name="표준 2 14 4 2 37" xfId="54247" xr:uid="{00000000-0005-0000-0000-0000E6280000}"/>
    <cellStyle name="표준 2 14 4 2 38" xfId="55727" xr:uid="{00000000-0005-0000-0000-0000E7280000}"/>
    <cellStyle name="표준 2 14 4 2 39" xfId="57207" xr:uid="{00000000-0005-0000-0000-0000E8280000}"/>
    <cellStyle name="표준 2 14 4 2 4" xfId="5406" xr:uid="{00000000-0005-0000-0000-0000E9280000}"/>
    <cellStyle name="표준 2 14 4 2 40" xfId="58687" xr:uid="{00000000-0005-0000-0000-0000EA280000}"/>
    <cellStyle name="표준 2 14 4 2 41" xfId="60167" xr:uid="{00000000-0005-0000-0000-0000EB280000}"/>
    <cellStyle name="표준 2 14 4 2 42" xfId="61647" xr:uid="{00000000-0005-0000-0000-0000EC280000}"/>
    <cellStyle name="표준 2 14 4 2 5" xfId="6886" xr:uid="{00000000-0005-0000-0000-0000ED280000}"/>
    <cellStyle name="표준 2 14 4 2 6" xfId="8366" xr:uid="{00000000-0005-0000-0000-0000EE280000}"/>
    <cellStyle name="표준 2 14 4 2 7" xfId="9846" xr:uid="{00000000-0005-0000-0000-0000EF280000}"/>
    <cellStyle name="표준 2 14 4 2 8" xfId="11326" xr:uid="{00000000-0005-0000-0000-0000F0280000}"/>
    <cellStyle name="표준 2 14 4 2 9" xfId="12806" xr:uid="{00000000-0005-0000-0000-0000F1280000}"/>
    <cellStyle name="표준 2 14 4 20" xfId="26869" xr:uid="{00000000-0005-0000-0000-0000F2280000}"/>
    <cellStyle name="표준 2 14 4 21" xfId="28349" xr:uid="{00000000-0005-0000-0000-0000F3280000}"/>
    <cellStyle name="표준 2 14 4 22" xfId="29829" xr:uid="{00000000-0005-0000-0000-0000F4280000}"/>
    <cellStyle name="표준 2 14 4 23" xfId="31309" xr:uid="{00000000-0005-0000-0000-0000F5280000}"/>
    <cellStyle name="표준 2 14 4 24" xfId="32789" xr:uid="{00000000-0005-0000-0000-0000F6280000}"/>
    <cellStyle name="표준 2 14 4 25" xfId="34269" xr:uid="{00000000-0005-0000-0000-0000F7280000}"/>
    <cellStyle name="표준 2 14 4 26" xfId="35749" xr:uid="{00000000-0005-0000-0000-0000F8280000}"/>
    <cellStyle name="표준 2 14 4 27" xfId="37229" xr:uid="{00000000-0005-0000-0000-0000F9280000}"/>
    <cellStyle name="표준 2 14 4 28" xfId="38709" xr:uid="{00000000-0005-0000-0000-0000FA280000}"/>
    <cellStyle name="표준 2 14 4 29" xfId="40189" xr:uid="{00000000-0005-0000-0000-0000FB280000}"/>
    <cellStyle name="표준 2 14 4 3" xfId="1708" xr:uid="{00000000-0005-0000-0000-0000FC280000}"/>
    <cellStyle name="표준 2 14 4 30" xfId="41669" xr:uid="{00000000-0005-0000-0000-0000FD280000}"/>
    <cellStyle name="표준 2 14 4 31" xfId="43149" xr:uid="{00000000-0005-0000-0000-0000FE280000}"/>
    <cellStyle name="표준 2 14 4 32" xfId="44629" xr:uid="{00000000-0005-0000-0000-0000FF280000}"/>
    <cellStyle name="표준 2 14 4 33" xfId="46110" xr:uid="{00000000-0005-0000-0000-000000290000}"/>
    <cellStyle name="표준 2 14 4 34" xfId="47590" xr:uid="{00000000-0005-0000-0000-000001290000}"/>
    <cellStyle name="표준 2 14 4 35" xfId="49070" xr:uid="{00000000-0005-0000-0000-000002290000}"/>
    <cellStyle name="표준 2 14 4 36" xfId="50550" xr:uid="{00000000-0005-0000-0000-000003290000}"/>
    <cellStyle name="표준 2 14 4 37" xfId="52030" xr:uid="{00000000-0005-0000-0000-000004290000}"/>
    <cellStyle name="표준 2 14 4 38" xfId="53510" xr:uid="{00000000-0005-0000-0000-000005290000}"/>
    <cellStyle name="표준 2 14 4 39" xfId="54990" xr:uid="{00000000-0005-0000-0000-000006290000}"/>
    <cellStyle name="표준 2 14 4 4" xfId="3189" xr:uid="{00000000-0005-0000-0000-000007290000}"/>
    <cellStyle name="표준 2 14 4 40" xfId="56470" xr:uid="{00000000-0005-0000-0000-000008290000}"/>
    <cellStyle name="표준 2 14 4 41" xfId="57950" xr:uid="{00000000-0005-0000-0000-000009290000}"/>
    <cellStyle name="표준 2 14 4 42" xfId="59430" xr:uid="{00000000-0005-0000-0000-00000A290000}"/>
    <cellStyle name="표준 2 14 4 43" xfId="60910" xr:uid="{00000000-0005-0000-0000-00000B290000}"/>
    <cellStyle name="표준 2 14 4 5" xfId="4669" xr:uid="{00000000-0005-0000-0000-00000C290000}"/>
    <cellStyle name="표준 2 14 4 6" xfId="6149" xr:uid="{00000000-0005-0000-0000-00000D290000}"/>
    <cellStyle name="표준 2 14 4 7" xfId="7629" xr:uid="{00000000-0005-0000-0000-00000E290000}"/>
    <cellStyle name="표준 2 14 4 8" xfId="9109" xr:uid="{00000000-0005-0000-0000-00000F290000}"/>
    <cellStyle name="표준 2 14 4 9" xfId="10589" xr:uid="{00000000-0005-0000-0000-000010290000}"/>
    <cellStyle name="표준 2 14 5" xfId="1365" xr:uid="{00000000-0005-0000-0000-000011290000}"/>
    <cellStyle name="표준 2 14 5 10" xfId="12085" xr:uid="{00000000-0005-0000-0000-000012290000}"/>
    <cellStyle name="표준 2 14 5 11" xfId="13565" xr:uid="{00000000-0005-0000-0000-000013290000}"/>
    <cellStyle name="표준 2 14 5 12" xfId="15045" xr:uid="{00000000-0005-0000-0000-000014290000}"/>
    <cellStyle name="표준 2 14 5 13" xfId="16525" xr:uid="{00000000-0005-0000-0000-000015290000}"/>
    <cellStyle name="표준 2 14 5 14" xfId="18005" xr:uid="{00000000-0005-0000-0000-000016290000}"/>
    <cellStyle name="표준 2 14 5 15" xfId="19485" xr:uid="{00000000-0005-0000-0000-000017290000}"/>
    <cellStyle name="표준 2 14 5 16" xfId="20965" xr:uid="{00000000-0005-0000-0000-000018290000}"/>
    <cellStyle name="표준 2 14 5 17" xfId="22445" xr:uid="{00000000-0005-0000-0000-000019290000}"/>
    <cellStyle name="표준 2 14 5 18" xfId="23925" xr:uid="{00000000-0005-0000-0000-00001A290000}"/>
    <cellStyle name="표준 2 14 5 19" xfId="25405" xr:uid="{00000000-0005-0000-0000-00001B290000}"/>
    <cellStyle name="표준 2 14 5 2" xfId="586" xr:uid="{00000000-0005-0000-0000-00001C290000}"/>
    <cellStyle name="표준 2 14 5 2 10" xfId="14302" xr:uid="{00000000-0005-0000-0000-00001D290000}"/>
    <cellStyle name="표준 2 14 5 2 11" xfId="15782" xr:uid="{00000000-0005-0000-0000-00001E290000}"/>
    <cellStyle name="표준 2 14 5 2 12" xfId="17262" xr:uid="{00000000-0005-0000-0000-00001F290000}"/>
    <cellStyle name="표준 2 14 5 2 13" xfId="18742" xr:uid="{00000000-0005-0000-0000-000020290000}"/>
    <cellStyle name="표준 2 14 5 2 14" xfId="20222" xr:uid="{00000000-0005-0000-0000-000021290000}"/>
    <cellStyle name="표준 2 14 5 2 15" xfId="21702" xr:uid="{00000000-0005-0000-0000-000022290000}"/>
    <cellStyle name="표준 2 14 5 2 16" xfId="23182" xr:uid="{00000000-0005-0000-0000-000023290000}"/>
    <cellStyle name="표준 2 14 5 2 17" xfId="24662" xr:uid="{00000000-0005-0000-0000-000024290000}"/>
    <cellStyle name="표준 2 14 5 2 18" xfId="26142" xr:uid="{00000000-0005-0000-0000-000025290000}"/>
    <cellStyle name="표준 2 14 5 2 19" xfId="27622" xr:uid="{00000000-0005-0000-0000-000026290000}"/>
    <cellStyle name="표준 2 14 5 2 2" xfId="2461" xr:uid="{00000000-0005-0000-0000-000027290000}"/>
    <cellStyle name="표준 2 14 5 2 20" xfId="29102" xr:uid="{00000000-0005-0000-0000-000028290000}"/>
    <cellStyle name="표준 2 14 5 2 21" xfId="30582" xr:uid="{00000000-0005-0000-0000-000029290000}"/>
    <cellStyle name="표준 2 14 5 2 22" xfId="32062" xr:uid="{00000000-0005-0000-0000-00002A290000}"/>
    <cellStyle name="표준 2 14 5 2 23" xfId="33542" xr:uid="{00000000-0005-0000-0000-00002B290000}"/>
    <cellStyle name="표준 2 14 5 2 24" xfId="35022" xr:uid="{00000000-0005-0000-0000-00002C290000}"/>
    <cellStyle name="표준 2 14 5 2 25" xfId="36502" xr:uid="{00000000-0005-0000-0000-00002D290000}"/>
    <cellStyle name="표준 2 14 5 2 26" xfId="37982" xr:uid="{00000000-0005-0000-0000-00002E290000}"/>
    <cellStyle name="표준 2 14 5 2 27" xfId="39462" xr:uid="{00000000-0005-0000-0000-00002F290000}"/>
    <cellStyle name="표준 2 14 5 2 28" xfId="40942" xr:uid="{00000000-0005-0000-0000-000030290000}"/>
    <cellStyle name="표준 2 14 5 2 29" xfId="42422" xr:uid="{00000000-0005-0000-0000-000031290000}"/>
    <cellStyle name="표준 2 14 5 2 3" xfId="3942" xr:uid="{00000000-0005-0000-0000-000032290000}"/>
    <cellStyle name="표준 2 14 5 2 30" xfId="43902" xr:uid="{00000000-0005-0000-0000-000033290000}"/>
    <cellStyle name="표준 2 14 5 2 31" xfId="45382" xr:uid="{00000000-0005-0000-0000-000034290000}"/>
    <cellStyle name="표준 2 14 5 2 32" xfId="46863" xr:uid="{00000000-0005-0000-0000-000035290000}"/>
    <cellStyle name="표준 2 14 5 2 33" xfId="48343" xr:uid="{00000000-0005-0000-0000-000036290000}"/>
    <cellStyle name="표준 2 14 5 2 34" xfId="49823" xr:uid="{00000000-0005-0000-0000-000037290000}"/>
    <cellStyle name="표준 2 14 5 2 35" xfId="51303" xr:uid="{00000000-0005-0000-0000-000038290000}"/>
    <cellStyle name="표준 2 14 5 2 36" xfId="52783" xr:uid="{00000000-0005-0000-0000-000039290000}"/>
    <cellStyle name="표준 2 14 5 2 37" xfId="54263" xr:uid="{00000000-0005-0000-0000-00003A290000}"/>
    <cellStyle name="표준 2 14 5 2 38" xfId="55743" xr:uid="{00000000-0005-0000-0000-00003B290000}"/>
    <cellStyle name="표준 2 14 5 2 39" xfId="57223" xr:uid="{00000000-0005-0000-0000-00003C290000}"/>
    <cellStyle name="표준 2 14 5 2 4" xfId="5422" xr:uid="{00000000-0005-0000-0000-00003D290000}"/>
    <cellStyle name="표준 2 14 5 2 40" xfId="58703" xr:uid="{00000000-0005-0000-0000-00003E290000}"/>
    <cellStyle name="표준 2 14 5 2 41" xfId="60183" xr:uid="{00000000-0005-0000-0000-00003F290000}"/>
    <cellStyle name="표준 2 14 5 2 42" xfId="61663" xr:uid="{00000000-0005-0000-0000-000040290000}"/>
    <cellStyle name="표준 2 14 5 2 5" xfId="6902" xr:uid="{00000000-0005-0000-0000-000041290000}"/>
    <cellStyle name="표준 2 14 5 2 6" xfId="8382" xr:uid="{00000000-0005-0000-0000-000042290000}"/>
    <cellStyle name="표준 2 14 5 2 7" xfId="9862" xr:uid="{00000000-0005-0000-0000-000043290000}"/>
    <cellStyle name="표준 2 14 5 2 8" xfId="11342" xr:uid="{00000000-0005-0000-0000-000044290000}"/>
    <cellStyle name="표준 2 14 5 2 9" xfId="12822" xr:uid="{00000000-0005-0000-0000-000045290000}"/>
    <cellStyle name="표준 2 14 5 20" xfId="26885" xr:uid="{00000000-0005-0000-0000-000046290000}"/>
    <cellStyle name="표준 2 14 5 21" xfId="28365" xr:uid="{00000000-0005-0000-0000-000047290000}"/>
    <cellStyle name="표준 2 14 5 22" xfId="29845" xr:uid="{00000000-0005-0000-0000-000048290000}"/>
    <cellStyle name="표준 2 14 5 23" xfId="31325" xr:uid="{00000000-0005-0000-0000-000049290000}"/>
    <cellStyle name="표준 2 14 5 24" xfId="32805" xr:uid="{00000000-0005-0000-0000-00004A290000}"/>
    <cellStyle name="표준 2 14 5 25" xfId="34285" xr:uid="{00000000-0005-0000-0000-00004B290000}"/>
    <cellStyle name="표준 2 14 5 26" xfId="35765" xr:uid="{00000000-0005-0000-0000-00004C290000}"/>
    <cellStyle name="표준 2 14 5 27" xfId="37245" xr:uid="{00000000-0005-0000-0000-00004D290000}"/>
    <cellStyle name="표준 2 14 5 28" xfId="38725" xr:uid="{00000000-0005-0000-0000-00004E290000}"/>
    <cellStyle name="표준 2 14 5 29" xfId="40205" xr:uid="{00000000-0005-0000-0000-00004F290000}"/>
    <cellStyle name="표준 2 14 5 3" xfId="1724" xr:uid="{00000000-0005-0000-0000-000050290000}"/>
    <cellStyle name="표준 2 14 5 30" xfId="41685" xr:uid="{00000000-0005-0000-0000-000051290000}"/>
    <cellStyle name="표준 2 14 5 31" xfId="43165" xr:uid="{00000000-0005-0000-0000-000052290000}"/>
    <cellStyle name="표준 2 14 5 32" xfId="44645" xr:uid="{00000000-0005-0000-0000-000053290000}"/>
    <cellStyle name="표준 2 14 5 33" xfId="46126" xr:uid="{00000000-0005-0000-0000-000054290000}"/>
    <cellStyle name="표준 2 14 5 34" xfId="47606" xr:uid="{00000000-0005-0000-0000-000055290000}"/>
    <cellStyle name="표준 2 14 5 35" xfId="49086" xr:uid="{00000000-0005-0000-0000-000056290000}"/>
    <cellStyle name="표준 2 14 5 36" xfId="50566" xr:uid="{00000000-0005-0000-0000-000057290000}"/>
    <cellStyle name="표준 2 14 5 37" xfId="52046" xr:uid="{00000000-0005-0000-0000-000058290000}"/>
    <cellStyle name="표준 2 14 5 38" xfId="53526" xr:uid="{00000000-0005-0000-0000-000059290000}"/>
    <cellStyle name="표준 2 14 5 39" xfId="55006" xr:uid="{00000000-0005-0000-0000-00005A290000}"/>
    <cellStyle name="표준 2 14 5 4" xfId="3205" xr:uid="{00000000-0005-0000-0000-00005B290000}"/>
    <cellStyle name="표준 2 14 5 40" xfId="56486" xr:uid="{00000000-0005-0000-0000-00005C290000}"/>
    <cellStyle name="표준 2 14 5 41" xfId="57966" xr:uid="{00000000-0005-0000-0000-00005D290000}"/>
    <cellStyle name="표준 2 14 5 42" xfId="59446" xr:uid="{00000000-0005-0000-0000-00005E290000}"/>
    <cellStyle name="표준 2 14 5 43" xfId="60926" xr:uid="{00000000-0005-0000-0000-00005F290000}"/>
    <cellStyle name="표준 2 14 5 5" xfId="4685" xr:uid="{00000000-0005-0000-0000-000060290000}"/>
    <cellStyle name="표준 2 14 5 6" xfId="6165" xr:uid="{00000000-0005-0000-0000-000061290000}"/>
    <cellStyle name="표준 2 14 5 7" xfId="7645" xr:uid="{00000000-0005-0000-0000-000062290000}"/>
    <cellStyle name="표준 2 14 5 8" xfId="9125" xr:uid="{00000000-0005-0000-0000-000063290000}"/>
    <cellStyle name="표준 2 14 5 9" xfId="10605" xr:uid="{00000000-0005-0000-0000-000064290000}"/>
    <cellStyle name="표준 2 14 6" xfId="1348" xr:uid="{00000000-0005-0000-0000-000065290000}"/>
    <cellStyle name="표준 2 14 6 10" xfId="12102" xr:uid="{00000000-0005-0000-0000-000066290000}"/>
    <cellStyle name="표준 2 14 6 11" xfId="13582" xr:uid="{00000000-0005-0000-0000-000067290000}"/>
    <cellStyle name="표준 2 14 6 12" xfId="15062" xr:uid="{00000000-0005-0000-0000-000068290000}"/>
    <cellStyle name="표준 2 14 6 13" xfId="16542" xr:uid="{00000000-0005-0000-0000-000069290000}"/>
    <cellStyle name="표준 2 14 6 14" xfId="18022" xr:uid="{00000000-0005-0000-0000-00006A290000}"/>
    <cellStyle name="표준 2 14 6 15" xfId="19502" xr:uid="{00000000-0005-0000-0000-00006B290000}"/>
    <cellStyle name="표준 2 14 6 16" xfId="20982" xr:uid="{00000000-0005-0000-0000-00006C290000}"/>
    <cellStyle name="표준 2 14 6 17" xfId="22462" xr:uid="{00000000-0005-0000-0000-00006D290000}"/>
    <cellStyle name="표준 2 14 6 18" xfId="23942" xr:uid="{00000000-0005-0000-0000-00006E290000}"/>
    <cellStyle name="표준 2 14 6 19" xfId="25422" xr:uid="{00000000-0005-0000-0000-00006F290000}"/>
    <cellStyle name="표준 2 14 6 2" xfId="569" xr:uid="{00000000-0005-0000-0000-000070290000}"/>
    <cellStyle name="표준 2 14 6 2 10" xfId="14319" xr:uid="{00000000-0005-0000-0000-000071290000}"/>
    <cellStyle name="표준 2 14 6 2 11" xfId="15799" xr:uid="{00000000-0005-0000-0000-000072290000}"/>
    <cellStyle name="표준 2 14 6 2 12" xfId="17279" xr:uid="{00000000-0005-0000-0000-000073290000}"/>
    <cellStyle name="표준 2 14 6 2 13" xfId="18759" xr:uid="{00000000-0005-0000-0000-000074290000}"/>
    <cellStyle name="표준 2 14 6 2 14" xfId="20239" xr:uid="{00000000-0005-0000-0000-000075290000}"/>
    <cellStyle name="표준 2 14 6 2 15" xfId="21719" xr:uid="{00000000-0005-0000-0000-000076290000}"/>
    <cellStyle name="표준 2 14 6 2 16" xfId="23199" xr:uid="{00000000-0005-0000-0000-000077290000}"/>
    <cellStyle name="표준 2 14 6 2 17" xfId="24679" xr:uid="{00000000-0005-0000-0000-000078290000}"/>
    <cellStyle name="표준 2 14 6 2 18" xfId="26159" xr:uid="{00000000-0005-0000-0000-000079290000}"/>
    <cellStyle name="표준 2 14 6 2 19" xfId="27639" xr:uid="{00000000-0005-0000-0000-00007A290000}"/>
    <cellStyle name="표준 2 14 6 2 2" xfId="2478" xr:uid="{00000000-0005-0000-0000-00007B290000}"/>
    <cellStyle name="표준 2 14 6 2 20" xfId="29119" xr:uid="{00000000-0005-0000-0000-00007C290000}"/>
    <cellStyle name="표준 2 14 6 2 21" xfId="30599" xr:uid="{00000000-0005-0000-0000-00007D290000}"/>
    <cellStyle name="표준 2 14 6 2 22" xfId="32079" xr:uid="{00000000-0005-0000-0000-00007E290000}"/>
    <cellStyle name="표준 2 14 6 2 23" xfId="33559" xr:uid="{00000000-0005-0000-0000-00007F290000}"/>
    <cellStyle name="표준 2 14 6 2 24" xfId="35039" xr:uid="{00000000-0005-0000-0000-000080290000}"/>
    <cellStyle name="표준 2 14 6 2 25" xfId="36519" xr:uid="{00000000-0005-0000-0000-000081290000}"/>
    <cellStyle name="표준 2 14 6 2 26" xfId="37999" xr:uid="{00000000-0005-0000-0000-000082290000}"/>
    <cellStyle name="표준 2 14 6 2 27" xfId="39479" xr:uid="{00000000-0005-0000-0000-000083290000}"/>
    <cellStyle name="표준 2 14 6 2 28" xfId="40959" xr:uid="{00000000-0005-0000-0000-000084290000}"/>
    <cellStyle name="표준 2 14 6 2 29" xfId="42439" xr:uid="{00000000-0005-0000-0000-000085290000}"/>
    <cellStyle name="표준 2 14 6 2 3" xfId="3959" xr:uid="{00000000-0005-0000-0000-000086290000}"/>
    <cellStyle name="표준 2 14 6 2 30" xfId="43919" xr:uid="{00000000-0005-0000-0000-000087290000}"/>
    <cellStyle name="표준 2 14 6 2 31" xfId="45399" xr:uid="{00000000-0005-0000-0000-000088290000}"/>
    <cellStyle name="표준 2 14 6 2 32" xfId="46880" xr:uid="{00000000-0005-0000-0000-000089290000}"/>
    <cellStyle name="표준 2 14 6 2 33" xfId="48360" xr:uid="{00000000-0005-0000-0000-00008A290000}"/>
    <cellStyle name="표준 2 14 6 2 34" xfId="49840" xr:uid="{00000000-0005-0000-0000-00008B290000}"/>
    <cellStyle name="표준 2 14 6 2 35" xfId="51320" xr:uid="{00000000-0005-0000-0000-00008C290000}"/>
    <cellStyle name="표준 2 14 6 2 36" xfId="52800" xr:uid="{00000000-0005-0000-0000-00008D290000}"/>
    <cellStyle name="표준 2 14 6 2 37" xfId="54280" xr:uid="{00000000-0005-0000-0000-00008E290000}"/>
    <cellStyle name="표준 2 14 6 2 38" xfId="55760" xr:uid="{00000000-0005-0000-0000-00008F290000}"/>
    <cellStyle name="표준 2 14 6 2 39" xfId="57240" xr:uid="{00000000-0005-0000-0000-000090290000}"/>
    <cellStyle name="표준 2 14 6 2 4" xfId="5439" xr:uid="{00000000-0005-0000-0000-000091290000}"/>
    <cellStyle name="표준 2 14 6 2 40" xfId="58720" xr:uid="{00000000-0005-0000-0000-000092290000}"/>
    <cellStyle name="표준 2 14 6 2 41" xfId="60200" xr:uid="{00000000-0005-0000-0000-000093290000}"/>
    <cellStyle name="표준 2 14 6 2 42" xfId="61680" xr:uid="{00000000-0005-0000-0000-000094290000}"/>
    <cellStyle name="표준 2 14 6 2 5" xfId="6919" xr:uid="{00000000-0005-0000-0000-000095290000}"/>
    <cellStyle name="표준 2 14 6 2 6" xfId="8399" xr:uid="{00000000-0005-0000-0000-000096290000}"/>
    <cellStyle name="표준 2 14 6 2 7" xfId="9879" xr:uid="{00000000-0005-0000-0000-000097290000}"/>
    <cellStyle name="표준 2 14 6 2 8" xfId="11359" xr:uid="{00000000-0005-0000-0000-000098290000}"/>
    <cellStyle name="표준 2 14 6 2 9" xfId="12839" xr:uid="{00000000-0005-0000-0000-000099290000}"/>
    <cellStyle name="표준 2 14 6 20" xfId="26902" xr:uid="{00000000-0005-0000-0000-00009A290000}"/>
    <cellStyle name="표준 2 14 6 21" xfId="28382" xr:uid="{00000000-0005-0000-0000-00009B290000}"/>
    <cellStyle name="표준 2 14 6 22" xfId="29862" xr:uid="{00000000-0005-0000-0000-00009C290000}"/>
    <cellStyle name="표준 2 14 6 23" xfId="31342" xr:uid="{00000000-0005-0000-0000-00009D290000}"/>
    <cellStyle name="표준 2 14 6 24" xfId="32822" xr:uid="{00000000-0005-0000-0000-00009E290000}"/>
    <cellStyle name="표준 2 14 6 25" xfId="34302" xr:uid="{00000000-0005-0000-0000-00009F290000}"/>
    <cellStyle name="표준 2 14 6 26" xfId="35782" xr:uid="{00000000-0005-0000-0000-0000A0290000}"/>
    <cellStyle name="표준 2 14 6 27" xfId="37262" xr:uid="{00000000-0005-0000-0000-0000A1290000}"/>
    <cellStyle name="표준 2 14 6 28" xfId="38742" xr:uid="{00000000-0005-0000-0000-0000A2290000}"/>
    <cellStyle name="표준 2 14 6 29" xfId="40222" xr:uid="{00000000-0005-0000-0000-0000A3290000}"/>
    <cellStyle name="표준 2 14 6 3" xfId="1741" xr:uid="{00000000-0005-0000-0000-0000A4290000}"/>
    <cellStyle name="표준 2 14 6 30" xfId="41702" xr:uid="{00000000-0005-0000-0000-0000A5290000}"/>
    <cellStyle name="표준 2 14 6 31" xfId="43182" xr:uid="{00000000-0005-0000-0000-0000A6290000}"/>
    <cellStyle name="표준 2 14 6 32" xfId="44662" xr:uid="{00000000-0005-0000-0000-0000A7290000}"/>
    <cellStyle name="표준 2 14 6 33" xfId="46143" xr:uid="{00000000-0005-0000-0000-0000A8290000}"/>
    <cellStyle name="표준 2 14 6 34" xfId="47623" xr:uid="{00000000-0005-0000-0000-0000A9290000}"/>
    <cellStyle name="표준 2 14 6 35" xfId="49103" xr:uid="{00000000-0005-0000-0000-0000AA290000}"/>
    <cellStyle name="표준 2 14 6 36" xfId="50583" xr:uid="{00000000-0005-0000-0000-0000AB290000}"/>
    <cellStyle name="표준 2 14 6 37" xfId="52063" xr:uid="{00000000-0005-0000-0000-0000AC290000}"/>
    <cellStyle name="표준 2 14 6 38" xfId="53543" xr:uid="{00000000-0005-0000-0000-0000AD290000}"/>
    <cellStyle name="표준 2 14 6 39" xfId="55023" xr:uid="{00000000-0005-0000-0000-0000AE290000}"/>
    <cellStyle name="표준 2 14 6 4" xfId="3222" xr:uid="{00000000-0005-0000-0000-0000AF290000}"/>
    <cellStyle name="표준 2 14 6 40" xfId="56503" xr:uid="{00000000-0005-0000-0000-0000B0290000}"/>
    <cellStyle name="표준 2 14 6 41" xfId="57983" xr:uid="{00000000-0005-0000-0000-0000B1290000}"/>
    <cellStyle name="표준 2 14 6 42" xfId="59463" xr:uid="{00000000-0005-0000-0000-0000B2290000}"/>
    <cellStyle name="표준 2 14 6 43" xfId="60943" xr:uid="{00000000-0005-0000-0000-0000B3290000}"/>
    <cellStyle name="표준 2 14 6 5" xfId="4702" xr:uid="{00000000-0005-0000-0000-0000B4290000}"/>
    <cellStyle name="표준 2 14 6 6" xfId="6182" xr:uid="{00000000-0005-0000-0000-0000B5290000}"/>
    <cellStyle name="표준 2 14 6 7" xfId="7662" xr:uid="{00000000-0005-0000-0000-0000B6290000}"/>
    <cellStyle name="표준 2 14 6 8" xfId="9142" xr:uid="{00000000-0005-0000-0000-0000B7290000}"/>
    <cellStyle name="표준 2 14 6 9" xfId="10622" xr:uid="{00000000-0005-0000-0000-0000B8290000}"/>
    <cellStyle name="표준 2 14 7" xfId="1330" xr:uid="{00000000-0005-0000-0000-0000B9290000}"/>
    <cellStyle name="표준 2 14 7 10" xfId="12120" xr:uid="{00000000-0005-0000-0000-0000BA290000}"/>
    <cellStyle name="표준 2 14 7 11" xfId="13600" xr:uid="{00000000-0005-0000-0000-0000BB290000}"/>
    <cellStyle name="표준 2 14 7 12" xfId="15080" xr:uid="{00000000-0005-0000-0000-0000BC290000}"/>
    <cellStyle name="표준 2 14 7 13" xfId="16560" xr:uid="{00000000-0005-0000-0000-0000BD290000}"/>
    <cellStyle name="표준 2 14 7 14" xfId="18040" xr:uid="{00000000-0005-0000-0000-0000BE290000}"/>
    <cellStyle name="표준 2 14 7 15" xfId="19520" xr:uid="{00000000-0005-0000-0000-0000BF290000}"/>
    <cellStyle name="표준 2 14 7 16" xfId="21000" xr:uid="{00000000-0005-0000-0000-0000C0290000}"/>
    <cellStyle name="표준 2 14 7 17" xfId="22480" xr:uid="{00000000-0005-0000-0000-0000C1290000}"/>
    <cellStyle name="표준 2 14 7 18" xfId="23960" xr:uid="{00000000-0005-0000-0000-0000C2290000}"/>
    <cellStyle name="표준 2 14 7 19" xfId="25440" xr:uid="{00000000-0005-0000-0000-0000C3290000}"/>
    <cellStyle name="표준 2 14 7 2" xfId="551" xr:uid="{00000000-0005-0000-0000-0000C4290000}"/>
    <cellStyle name="표준 2 14 7 2 10" xfId="14337" xr:uid="{00000000-0005-0000-0000-0000C5290000}"/>
    <cellStyle name="표준 2 14 7 2 11" xfId="15817" xr:uid="{00000000-0005-0000-0000-0000C6290000}"/>
    <cellStyle name="표준 2 14 7 2 12" xfId="17297" xr:uid="{00000000-0005-0000-0000-0000C7290000}"/>
    <cellStyle name="표준 2 14 7 2 13" xfId="18777" xr:uid="{00000000-0005-0000-0000-0000C8290000}"/>
    <cellStyle name="표준 2 14 7 2 14" xfId="20257" xr:uid="{00000000-0005-0000-0000-0000C9290000}"/>
    <cellStyle name="표준 2 14 7 2 15" xfId="21737" xr:uid="{00000000-0005-0000-0000-0000CA290000}"/>
    <cellStyle name="표준 2 14 7 2 16" xfId="23217" xr:uid="{00000000-0005-0000-0000-0000CB290000}"/>
    <cellStyle name="표준 2 14 7 2 17" xfId="24697" xr:uid="{00000000-0005-0000-0000-0000CC290000}"/>
    <cellStyle name="표준 2 14 7 2 18" xfId="26177" xr:uid="{00000000-0005-0000-0000-0000CD290000}"/>
    <cellStyle name="표준 2 14 7 2 19" xfId="27657" xr:uid="{00000000-0005-0000-0000-0000CE290000}"/>
    <cellStyle name="표준 2 14 7 2 2" xfId="2496" xr:uid="{00000000-0005-0000-0000-0000CF290000}"/>
    <cellStyle name="표준 2 14 7 2 20" xfId="29137" xr:uid="{00000000-0005-0000-0000-0000D0290000}"/>
    <cellStyle name="표준 2 14 7 2 21" xfId="30617" xr:uid="{00000000-0005-0000-0000-0000D1290000}"/>
    <cellStyle name="표준 2 14 7 2 22" xfId="32097" xr:uid="{00000000-0005-0000-0000-0000D2290000}"/>
    <cellStyle name="표준 2 14 7 2 23" xfId="33577" xr:uid="{00000000-0005-0000-0000-0000D3290000}"/>
    <cellStyle name="표준 2 14 7 2 24" xfId="35057" xr:uid="{00000000-0005-0000-0000-0000D4290000}"/>
    <cellStyle name="표준 2 14 7 2 25" xfId="36537" xr:uid="{00000000-0005-0000-0000-0000D5290000}"/>
    <cellStyle name="표준 2 14 7 2 26" xfId="38017" xr:uid="{00000000-0005-0000-0000-0000D6290000}"/>
    <cellStyle name="표준 2 14 7 2 27" xfId="39497" xr:uid="{00000000-0005-0000-0000-0000D7290000}"/>
    <cellStyle name="표준 2 14 7 2 28" xfId="40977" xr:uid="{00000000-0005-0000-0000-0000D8290000}"/>
    <cellStyle name="표준 2 14 7 2 29" xfId="42457" xr:uid="{00000000-0005-0000-0000-0000D9290000}"/>
    <cellStyle name="표준 2 14 7 2 3" xfId="3977" xr:uid="{00000000-0005-0000-0000-0000DA290000}"/>
    <cellStyle name="표준 2 14 7 2 30" xfId="43937" xr:uid="{00000000-0005-0000-0000-0000DB290000}"/>
    <cellStyle name="표준 2 14 7 2 31" xfId="45417" xr:uid="{00000000-0005-0000-0000-0000DC290000}"/>
    <cellStyle name="표준 2 14 7 2 32" xfId="46898" xr:uid="{00000000-0005-0000-0000-0000DD290000}"/>
    <cellStyle name="표준 2 14 7 2 33" xfId="48378" xr:uid="{00000000-0005-0000-0000-0000DE290000}"/>
    <cellStyle name="표준 2 14 7 2 34" xfId="49858" xr:uid="{00000000-0005-0000-0000-0000DF290000}"/>
    <cellStyle name="표준 2 14 7 2 35" xfId="51338" xr:uid="{00000000-0005-0000-0000-0000E0290000}"/>
    <cellStyle name="표준 2 14 7 2 36" xfId="52818" xr:uid="{00000000-0005-0000-0000-0000E1290000}"/>
    <cellStyle name="표준 2 14 7 2 37" xfId="54298" xr:uid="{00000000-0005-0000-0000-0000E2290000}"/>
    <cellStyle name="표준 2 14 7 2 38" xfId="55778" xr:uid="{00000000-0005-0000-0000-0000E3290000}"/>
    <cellStyle name="표준 2 14 7 2 39" xfId="57258" xr:uid="{00000000-0005-0000-0000-0000E4290000}"/>
    <cellStyle name="표준 2 14 7 2 4" xfId="5457" xr:uid="{00000000-0005-0000-0000-0000E5290000}"/>
    <cellStyle name="표준 2 14 7 2 40" xfId="58738" xr:uid="{00000000-0005-0000-0000-0000E6290000}"/>
    <cellStyle name="표준 2 14 7 2 41" xfId="60218" xr:uid="{00000000-0005-0000-0000-0000E7290000}"/>
    <cellStyle name="표준 2 14 7 2 42" xfId="61698" xr:uid="{00000000-0005-0000-0000-0000E8290000}"/>
    <cellStyle name="표준 2 14 7 2 5" xfId="6937" xr:uid="{00000000-0005-0000-0000-0000E9290000}"/>
    <cellStyle name="표준 2 14 7 2 6" xfId="8417" xr:uid="{00000000-0005-0000-0000-0000EA290000}"/>
    <cellStyle name="표준 2 14 7 2 7" xfId="9897" xr:uid="{00000000-0005-0000-0000-0000EB290000}"/>
    <cellStyle name="표준 2 14 7 2 8" xfId="11377" xr:uid="{00000000-0005-0000-0000-0000EC290000}"/>
    <cellStyle name="표준 2 14 7 2 9" xfId="12857" xr:uid="{00000000-0005-0000-0000-0000ED290000}"/>
    <cellStyle name="표준 2 14 7 20" xfId="26920" xr:uid="{00000000-0005-0000-0000-0000EE290000}"/>
    <cellStyle name="표준 2 14 7 21" xfId="28400" xr:uid="{00000000-0005-0000-0000-0000EF290000}"/>
    <cellStyle name="표준 2 14 7 22" xfId="29880" xr:uid="{00000000-0005-0000-0000-0000F0290000}"/>
    <cellStyle name="표준 2 14 7 23" xfId="31360" xr:uid="{00000000-0005-0000-0000-0000F1290000}"/>
    <cellStyle name="표준 2 14 7 24" xfId="32840" xr:uid="{00000000-0005-0000-0000-0000F2290000}"/>
    <cellStyle name="표준 2 14 7 25" xfId="34320" xr:uid="{00000000-0005-0000-0000-0000F3290000}"/>
    <cellStyle name="표준 2 14 7 26" xfId="35800" xr:uid="{00000000-0005-0000-0000-0000F4290000}"/>
    <cellStyle name="표준 2 14 7 27" xfId="37280" xr:uid="{00000000-0005-0000-0000-0000F5290000}"/>
    <cellStyle name="표준 2 14 7 28" xfId="38760" xr:uid="{00000000-0005-0000-0000-0000F6290000}"/>
    <cellStyle name="표준 2 14 7 29" xfId="40240" xr:uid="{00000000-0005-0000-0000-0000F7290000}"/>
    <cellStyle name="표준 2 14 7 3" xfId="1759" xr:uid="{00000000-0005-0000-0000-0000F8290000}"/>
    <cellStyle name="표준 2 14 7 30" xfId="41720" xr:uid="{00000000-0005-0000-0000-0000F9290000}"/>
    <cellStyle name="표준 2 14 7 31" xfId="43200" xr:uid="{00000000-0005-0000-0000-0000FA290000}"/>
    <cellStyle name="표준 2 14 7 32" xfId="44680" xr:uid="{00000000-0005-0000-0000-0000FB290000}"/>
    <cellStyle name="표준 2 14 7 33" xfId="46161" xr:uid="{00000000-0005-0000-0000-0000FC290000}"/>
    <cellStyle name="표준 2 14 7 34" xfId="47641" xr:uid="{00000000-0005-0000-0000-0000FD290000}"/>
    <cellStyle name="표준 2 14 7 35" xfId="49121" xr:uid="{00000000-0005-0000-0000-0000FE290000}"/>
    <cellStyle name="표준 2 14 7 36" xfId="50601" xr:uid="{00000000-0005-0000-0000-0000FF290000}"/>
    <cellStyle name="표준 2 14 7 37" xfId="52081" xr:uid="{00000000-0005-0000-0000-0000002A0000}"/>
    <cellStyle name="표준 2 14 7 38" xfId="53561" xr:uid="{00000000-0005-0000-0000-0000012A0000}"/>
    <cellStyle name="표준 2 14 7 39" xfId="55041" xr:uid="{00000000-0005-0000-0000-0000022A0000}"/>
    <cellStyle name="표준 2 14 7 4" xfId="3240" xr:uid="{00000000-0005-0000-0000-0000032A0000}"/>
    <cellStyle name="표준 2 14 7 40" xfId="56521" xr:uid="{00000000-0005-0000-0000-0000042A0000}"/>
    <cellStyle name="표준 2 14 7 41" xfId="58001" xr:uid="{00000000-0005-0000-0000-0000052A0000}"/>
    <cellStyle name="표준 2 14 7 42" xfId="59481" xr:uid="{00000000-0005-0000-0000-0000062A0000}"/>
    <cellStyle name="표준 2 14 7 43" xfId="60961" xr:uid="{00000000-0005-0000-0000-0000072A0000}"/>
    <cellStyle name="표준 2 14 7 5" xfId="4720" xr:uid="{00000000-0005-0000-0000-0000082A0000}"/>
    <cellStyle name="표준 2 14 7 6" xfId="6200" xr:uid="{00000000-0005-0000-0000-0000092A0000}"/>
    <cellStyle name="표준 2 14 7 7" xfId="7680" xr:uid="{00000000-0005-0000-0000-00000A2A0000}"/>
    <cellStyle name="표준 2 14 7 8" xfId="9160" xr:uid="{00000000-0005-0000-0000-00000B2A0000}"/>
    <cellStyle name="표준 2 14 7 9" xfId="10640" xr:uid="{00000000-0005-0000-0000-00000C2A0000}"/>
    <cellStyle name="표준 2 14 8" xfId="1311" xr:uid="{00000000-0005-0000-0000-00000D2A0000}"/>
    <cellStyle name="표준 2 14 8 10" xfId="12139" xr:uid="{00000000-0005-0000-0000-00000E2A0000}"/>
    <cellStyle name="표준 2 14 8 11" xfId="13619" xr:uid="{00000000-0005-0000-0000-00000F2A0000}"/>
    <cellStyle name="표준 2 14 8 12" xfId="15099" xr:uid="{00000000-0005-0000-0000-0000102A0000}"/>
    <cellStyle name="표준 2 14 8 13" xfId="16579" xr:uid="{00000000-0005-0000-0000-0000112A0000}"/>
    <cellStyle name="표준 2 14 8 14" xfId="18059" xr:uid="{00000000-0005-0000-0000-0000122A0000}"/>
    <cellStyle name="표준 2 14 8 15" xfId="19539" xr:uid="{00000000-0005-0000-0000-0000132A0000}"/>
    <cellStyle name="표준 2 14 8 16" xfId="21019" xr:uid="{00000000-0005-0000-0000-0000142A0000}"/>
    <cellStyle name="표준 2 14 8 17" xfId="22499" xr:uid="{00000000-0005-0000-0000-0000152A0000}"/>
    <cellStyle name="표준 2 14 8 18" xfId="23979" xr:uid="{00000000-0005-0000-0000-0000162A0000}"/>
    <cellStyle name="표준 2 14 8 19" xfId="25459" xr:uid="{00000000-0005-0000-0000-0000172A0000}"/>
    <cellStyle name="표준 2 14 8 2" xfId="532" xr:uid="{00000000-0005-0000-0000-0000182A0000}"/>
    <cellStyle name="표준 2 14 8 2 10" xfId="14356" xr:uid="{00000000-0005-0000-0000-0000192A0000}"/>
    <cellStyle name="표준 2 14 8 2 11" xfId="15836" xr:uid="{00000000-0005-0000-0000-00001A2A0000}"/>
    <cellStyle name="표준 2 14 8 2 12" xfId="17316" xr:uid="{00000000-0005-0000-0000-00001B2A0000}"/>
    <cellStyle name="표준 2 14 8 2 13" xfId="18796" xr:uid="{00000000-0005-0000-0000-00001C2A0000}"/>
    <cellStyle name="표준 2 14 8 2 14" xfId="20276" xr:uid="{00000000-0005-0000-0000-00001D2A0000}"/>
    <cellStyle name="표준 2 14 8 2 15" xfId="21756" xr:uid="{00000000-0005-0000-0000-00001E2A0000}"/>
    <cellStyle name="표준 2 14 8 2 16" xfId="23236" xr:uid="{00000000-0005-0000-0000-00001F2A0000}"/>
    <cellStyle name="표준 2 14 8 2 17" xfId="24716" xr:uid="{00000000-0005-0000-0000-0000202A0000}"/>
    <cellStyle name="표준 2 14 8 2 18" xfId="26196" xr:uid="{00000000-0005-0000-0000-0000212A0000}"/>
    <cellStyle name="표준 2 14 8 2 19" xfId="27676" xr:uid="{00000000-0005-0000-0000-0000222A0000}"/>
    <cellStyle name="표준 2 14 8 2 2" xfId="2515" xr:uid="{00000000-0005-0000-0000-0000232A0000}"/>
    <cellStyle name="표준 2 14 8 2 20" xfId="29156" xr:uid="{00000000-0005-0000-0000-0000242A0000}"/>
    <cellStyle name="표준 2 14 8 2 21" xfId="30636" xr:uid="{00000000-0005-0000-0000-0000252A0000}"/>
    <cellStyle name="표준 2 14 8 2 22" xfId="32116" xr:uid="{00000000-0005-0000-0000-0000262A0000}"/>
    <cellStyle name="표준 2 14 8 2 23" xfId="33596" xr:uid="{00000000-0005-0000-0000-0000272A0000}"/>
    <cellStyle name="표준 2 14 8 2 24" xfId="35076" xr:uid="{00000000-0005-0000-0000-0000282A0000}"/>
    <cellStyle name="표준 2 14 8 2 25" xfId="36556" xr:uid="{00000000-0005-0000-0000-0000292A0000}"/>
    <cellStyle name="표준 2 14 8 2 26" xfId="38036" xr:uid="{00000000-0005-0000-0000-00002A2A0000}"/>
    <cellStyle name="표준 2 14 8 2 27" xfId="39516" xr:uid="{00000000-0005-0000-0000-00002B2A0000}"/>
    <cellStyle name="표준 2 14 8 2 28" xfId="40996" xr:uid="{00000000-0005-0000-0000-00002C2A0000}"/>
    <cellStyle name="표준 2 14 8 2 29" xfId="42476" xr:uid="{00000000-0005-0000-0000-00002D2A0000}"/>
    <cellStyle name="표준 2 14 8 2 3" xfId="3996" xr:uid="{00000000-0005-0000-0000-00002E2A0000}"/>
    <cellStyle name="표준 2 14 8 2 30" xfId="43956" xr:uid="{00000000-0005-0000-0000-00002F2A0000}"/>
    <cellStyle name="표준 2 14 8 2 31" xfId="45436" xr:uid="{00000000-0005-0000-0000-0000302A0000}"/>
    <cellStyle name="표준 2 14 8 2 32" xfId="46917" xr:uid="{00000000-0005-0000-0000-0000312A0000}"/>
    <cellStyle name="표준 2 14 8 2 33" xfId="48397" xr:uid="{00000000-0005-0000-0000-0000322A0000}"/>
    <cellStyle name="표준 2 14 8 2 34" xfId="49877" xr:uid="{00000000-0005-0000-0000-0000332A0000}"/>
    <cellStyle name="표준 2 14 8 2 35" xfId="51357" xr:uid="{00000000-0005-0000-0000-0000342A0000}"/>
    <cellStyle name="표준 2 14 8 2 36" xfId="52837" xr:uid="{00000000-0005-0000-0000-0000352A0000}"/>
    <cellStyle name="표준 2 14 8 2 37" xfId="54317" xr:uid="{00000000-0005-0000-0000-0000362A0000}"/>
    <cellStyle name="표준 2 14 8 2 38" xfId="55797" xr:uid="{00000000-0005-0000-0000-0000372A0000}"/>
    <cellStyle name="표준 2 14 8 2 39" xfId="57277" xr:uid="{00000000-0005-0000-0000-0000382A0000}"/>
    <cellStyle name="표준 2 14 8 2 4" xfId="5476" xr:uid="{00000000-0005-0000-0000-0000392A0000}"/>
    <cellStyle name="표준 2 14 8 2 40" xfId="58757" xr:uid="{00000000-0005-0000-0000-00003A2A0000}"/>
    <cellStyle name="표준 2 14 8 2 41" xfId="60237" xr:uid="{00000000-0005-0000-0000-00003B2A0000}"/>
    <cellStyle name="표준 2 14 8 2 42" xfId="61717" xr:uid="{00000000-0005-0000-0000-00003C2A0000}"/>
    <cellStyle name="표준 2 14 8 2 5" xfId="6956" xr:uid="{00000000-0005-0000-0000-00003D2A0000}"/>
    <cellStyle name="표준 2 14 8 2 6" xfId="8436" xr:uid="{00000000-0005-0000-0000-00003E2A0000}"/>
    <cellStyle name="표준 2 14 8 2 7" xfId="9916" xr:uid="{00000000-0005-0000-0000-00003F2A0000}"/>
    <cellStyle name="표준 2 14 8 2 8" xfId="11396" xr:uid="{00000000-0005-0000-0000-0000402A0000}"/>
    <cellStyle name="표준 2 14 8 2 9" xfId="12876" xr:uid="{00000000-0005-0000-0000-0000412A0000}"/>
    <cellStyle name="표준 2 14 8 20" xfId="26939" xr:uid="{00000000-0005-0000-0000-0000422A0000}"/>
    <cellStyle name="표준 2 14 8 21" xfId="28419" xr:uid="{00000000-0005-0000-0000-0000432A0000}"/>
    <cellStyle name="표준 2 14 8 22" xfId="29899" xr:uid="{00000000-0005-0000-0000-0000442A0000}"/>
    <cellStyle name="표준 2 14 8 23" xfId="31379" xr:uid="{00000000-0005-0000-0000-0000452A0000}"/>
    <cellStyle name="표준 2 14 8 24" xfId="32859" xr:uid="{00000000-0005-0000-0000-0000462A0000}"/>
    <cellStyle name="표준 2 14 8 25" xfId="34339" xr:uid="{00000000-0005-0000-0000-0000472A0000}"/>
    <cellStyle name="표준 2 14 8 26" xfId="35819" xr:uid="{00000000-0005-0000-0000-0000482A0000}"/>
    <cellStyle name="표준 2 14 8 27" xfId="37299" xr:uid="{00000000-0005-0000-0000-0000492A0000}"/>
    <cellStyle name="표준 2 14 8 28" xfId="38779" xr:uid="{00000000-0005-0000-0000-00004A2A0000}"/>
    <cellStyle name="표준 2 14 8 29" xfId="40259" xr:uid="{00000000-0005-0000-0000-00004B2A0000}"/>
    <cellStyle name="표준 2 14 8 3" xfId="1778" xr:uid="{00000000-0005-0000-0000-00004C2A0000}"/>
    <cellStyle name="표준 2 14 8 30" xfId="41739" xr:uid="{00000000-0005-0000-0000-00004D2A0000}"/>
    <cellStyle name="표준 2 14 8 31" xfId="43219" xr:uid="{00000000-0005-0000-0000-00004E2A0000}"/>
    <cellStyle name="표준 2 14 8 32" xfId="44699" xr:uid="{00000000-0005-0000-0000-00004F2A0000}"/>
    <cellStyle name="표준 2 14 8 33" xfId="46180" xr:uid="{00000000-0005-0000-0000-0000502A0000}"/>
    <cellStyle name="표준 2 14 8 34" xfId="47660" xr:uid="{00000000-0005-0000-0000-0000512A0000}"/>
    <cellStyle name="표준 2 14 8 35" xfId="49140" xr:uid="{00000000-0005-0000-0000-0000522A0000}"/>
    <cellStyle name="표준 2 14 8 36" xfId="50620" xr:uid="{00000000-0005-0000-0000-0000532A0000}"/>
    <cellStyle name="표준 2 14 8 37" xfId="52100" xr:uid="{00000000-0005-0000-0000-0000542A0000}"/>
    <cellStyle name="표준 2 14 8 38" xfId="53580" xr:uid="{00000000-0005-0000-0000-0000552A0000}"/>
    <cellStyle name="표준 2 14 8 39" xfId="55060" xr:uid="{00000000-0005-0000-0000-0000562A0000}"/>
    <cellStyle name="표준 2 14 8 4" xfId="3259" xr:uid="{00000000-0005-0000-0000-0000572A0000}"/>
    <cellStyle name="표준 2 14 8 40" xfId="56540" xr:uid="{00000000-0005-0000-0000-0000582A0000}"/>
    <cellStyle name="표준 2 14 8 41" xfId="58020" xr:uid="{00000000-0005-0000-0000-0000592A0000}"/>
    <cellStyle name="표준 2 14 8 42" xfId="59500" xr:uid="{00000000-0005-0000-0000-00005A2A0000}"/>
    <cellStyle name="표준 2 14 8 43" xfId="60980" xr:uid="{00000000-0005-0000-0000-00005B2A0000}"/>
    <cellStyle name="표준 2 14 8 5" xfId="4739" xr:uid="{00000000-0005-0000-0000-00005C2A0000}"/>
    <cellStyle name="표준 2 14 8 6" xfId="6219" xr:uid="{00000000-0005-0000-0000-00005D2A0000}"/>
    <cellStyle name="표준 2 14 8 7" xfId="7699" xr:uid="{00000000-0005-0000-0000-00005E2A0000}"/>
    <cellStyle name="표준 2 14 8 8" xfId="9179" xr:uid="{00000000-0005-0000-0000-00005F2A0000}"/>
    <cellStyle name="표준 2 14 8 9" xfId="10659" xr:uid="{00000000-0005-0000-0000-0000602A0000}"/>
    <cellStyle name="표준 2 14 9" xfId="1291" xr:uid="{00000000-0005-0000-0000-0000612A0000}"/>
    <cellStyle name="표준 2 14 9 10" xfId="12159" xr:uid="{00000000-0005-0000-0000-0000622A0000}"/>
    <cellStyle name="표준 2 14 9 11" xfId="13639" xr:uid="{00000000-0005-0000-0000-0000632A0000}"/>
    <cellStyle name="표준 2 14 9 12" xfId="15119" xr:uid="{00000000-0005-0000-0000-0000642A0000}"/>
    <cellStyle name="표준 2 14 9 13" xfId="16599" xr:uid="{00000000-0005-0000-0000-0000652A0000}"/>
    <cellStyle name="표준 2 14 9 14" xfId="18079" xr:uid="{00000000-0005-0000-0000-0000662A0000}"/>
    <cellStyle name="표준 2 14 9 15" xfId="19559" xr:uid="{00000000-0005-0000-0000-0000672A0000}"/>
    <cellStyle name="표준 2 14 9 16" xfId="21039" xr:uid="{00000000-0005-0000-0000-0000682A0000}"/>
    <cellStyle name="표준 2 14 9 17" xfId="22519" xr:uid="{00000000-0005-0000-0000-0000692A0000}"/>
    <cellStyle name="표준 2 14 9 18" xfId="23999" xr:uid="{00000000-0005-0000-0000-00006A2A0000}"/>
    <cellStyle name="표준 2 14 9 19" xfId="25479" xr:uid="{00000000-0005-0000-0000-00006B2A0000}"/>
    <cellStyle name="표준 2 14 9 2" xfId="512" xr:uid="{00000000-0005-0000-0000-00006C2A0000}"/>
    <cellStyle name="표준 2 14 9 2 10" xfId="14376" xr:uid="{00000000-0005-0000-0000-00006D2A0000}"/>
    <cellStyle name="표준 2 14 9 2 11" xfId="15856" xr:uid="{00000000-0005-0000-0000-00006E2A0000}"/>
    <cellStyle name="표준 2 14 9 2 12" xfId="17336" xr:uid="{00000000-0005-0000-0000-00006F2A0000}"/>
    <cellStyle name="표준 2 14 9 2 13" xfId="18816" xr:uid="{00000000-0005-0000-0000-0000702A0000}"/>
    <cellStyle name="표준 2 14 9 2 14" xfId="20296" xr:uid="{00000000-0005-0000-0000-0000712A0000}"/>
    <cellStyle name="표준 2 14 9 2 15" xfId="21776" xr:uid="{00000000-0005-0000-0000-0000722A0000}"/>
    <cellStyle name="표준 2 14 9 2 16" xfId="23256" xr:uid="{00000000-0005-0000-0000-0000732A0000}"/>
    <cellStyle name="표준 2 14 9 2 17" xfId="24736" xr:uid="{00000000-0005-0000-0000-0000742A0000}"/>
    <cellStyle name="표준 2 14 9 2 18" xfId="26216" xr:uid="{00000000-0005-0000-0000-0000752A0000}"/>
    <cellStyle name="표준 2 14 9 2 19" xfId="27696" xr:uid="{00000000-0005-0000-0000-0000762A0000}"/>
    <cellStyle name="표준 2 14 9 2 2" xfId="2535" xr:uid="{00000000-0005-0000-0000-0000772A0000}"/>
    <cellStyle name="표준 2 14 9 2 20" xfId="29176" xr:uid="{00000000-0005-0000-0000-0000782A0000}"/>
    <cellStyle name="표준 2 14 9 2 21" xfId="30656" xr:uid="{00000000-0005-0000-0000-0000792A0000}"/>
    <cellStyle name="표준 2 14 9 2 22" xfId="32136" xr:uid="{00000000-0005-0000-0000-00007A2A0000}"/>
    <cellStyle name="표준 2 14 9 2 23" xfId="33616" xr:uid="{00000000-0005-0000-0000-00007B2A0000}"/>
    <cellStyle name="표준 2 14 9 2 24" xfId="35096" xr:uid="{00000000-0005-0000-0000-00007C2A0000}"/>
    <cellStyle name="표준 2 14 9 2 25" xfId="36576" xr:uid="{00000000-0005-0000-0000-00007D2A0000}"/>
    <cellStyle name="표준 2 14 9 2 26" xfId="38056" xr:uid="{00000000-0005-0000-0000-00007E2A0000}"/>
    <cellStyle name="표준 2 14 9 2 27" xfId="39536" xr:uid="{00000000-0005-0000-0000-00007F2A0000}"/>
    <cellStyle name="표준 2 14 9 2 28" xfId="41016" xr:uid="{00000000-0005-0000-0000-0000802A0000}"/>
    <cellStyle name="표준 2 14 9 2 29" xfId="42496" xr:uid="{00000000-0005-0000-0000-0000812A0000}"/>
    <cellStyle name="표준 2 14 9 2 3" xfId="4016" xr:uid="{00000000-0005-0000-0000-0000822A0000}"/>
    <cellStyle name="표준 2 14 9 2 30" xfId="43976" xr:uid="{00000000-0005-0000-0000-0000832A0000}"/>
    <cellStyle name="표준 2 14 9 2 31" xfId="45456" xr:uid="{00000000-0005-0000-0000-0000842A0000}"/>
    <cellStyle name="표준 2 14 9 2 32" xfId="46937" xr:uid="{00000000-0005-0000-0000-0000852A0000}"/>
    <cellStyle name="표준 2 14 9 2 33" xfId="48417" xr:uid="{00000000-0005-0000-0000-0000862A0000}"/>
    <cellStyle name="표준 2 14 9 2 34" xfId="49897" xr:uid="{00000000-0005-0000-0000-0000872A0000}"/>
    <cellStyle name="표준 2 14 9 2 35" xfId="51377" xr:uid="{00000000-0005-0000-0000-0000882A0000}"/>
    <cellStyle name="표준 2 14 9 2 36" xfId="52857" xr:uid="{00000000-0005-0000-0000-0000892A0000}"/>
    <cellStyle name="표준 2 14 9 2 37" xfId="54337" xr:uid="{00000000-0005-0000-0000-00008A2A0000}"/>
    <cellStyle name="표준 2 14 9 2 38" xfId="55817" xr:uid="{00000000-0005-0000-0000-00008B2A0000}"/>
    <cellStyle name="표준 2 14 9 2 39" xfId="57297" xr:uid="{00000000-0005-0000-0000-00008C2A0000}"/>
    <cellStyle name="표준 2 14 9 2 4" xfId="5496" xr:uid="{00000000-0005-0000-0000-00008D2A0000}"/>
    <cellStyle name="표준 2 14 9 2 40" xfId="58777" xr:uid="{00000000-0005-0000-0000-00008E2A0000}"/>
    <cellStyle name="표준 2 14 9 2 41" xfId="60257" xr:uid="{00000000-0005-0000-0000-00008F2A0000}"/>
    <cellStyle name="표준 2 14 9 2 42" xfId="61737" xr:uid="{00000000-0005-0000-0000-0000902A0000}"/>
    <cellStyle name="표준 2 14 9 2 5" xfId="6976" xr:uid="{00000000-0005-0000-0000-0000912A0000}"/>
    <cellStyle name="표준 2 14 9 2 6" xfId="8456" xr:uid="{00000000-0005-0000-0000-0000922A0000}"/>
    <cellStyle name="표준 2 14 9 2 7" xfId="9936" xr:uid="{00000000-0005-0000-0000-0000932A0000}"/>
    <cellStyle name="표준 2 14 9 2 8" xfId="11416" xr:uid="{00000000-0005-0000-0000-0000942A0000}"/>
    <cellStyle name="표준 2 14 9 2 9" xfId="12896" xr:uid="{00000000-0005-0000-0000-0000952A0000}"/>
    <cellStyle name="표준 2 14 9 20" xfId="26959" xr:uid="{00000000-0005-0000-0000-0000962A0000}"/>
    <cellStyle name="표준 2 14 9 21" xfId="28439" xr:uid="{00000000-0005-0000-0000-0000972A0000}"/>
    <cellStyle name="표준 2 14 9 22" xfId="29919" xr:uid="{00000000-0005-0000-0000-0000982A0000}"/>
    <cellStyle name="표준 2 14 9 23" xfId="31399" xr:uid="{00000000-0005-0000-0000-0000992A0000}"/>
    <cellStyle name="표준 2 14 9 24" xfId="32879" xr:uid="{00000000-0005-0000-0000-00009A2A0000}"/>
    <cellStyle name="표준 2 14 9 25" xfId="34359" xr:uid="{00000000-0005-0000-0000-00009B2A0000}"/>
    <cellStyle name="표준 2 14 9 26" xfId="35839" xr:uid="{00000000-0005-0000-0000-00009C2A0000}"/>
    <cellStyle name="표준 2 14 9 27" xfId="37319" xr:uid="{00000000-0005-0000-0000-00009D2A0000}"/>
    <cellStyle name="표준 2 14 9 28" xfId="38799" xr:uid="{00000000-0005-0000-0000-00009E2A0000}"/>
    <cellStyle name="표준 2 14 9 29" xfId="40279" xr:uid="{00000000-0005-0000-0000-00009F2A0000}"/>
    <cellStyle name="표준 2 14 9 3" xfId="1798" xr:uid="{00000000-0005-0000-0000-0000A02A0000}"/>
    <cellStyle name="표준 2 14 9 30" xfId="41759" xr:uid="{00000000-0005-0000-0000-0000A12A0000}"/>
    <cellStyle name="표준 2 14 9 31" xfId="43239" xr:uid="{00000000-0005-0000-0000-0000A22A0000}"/>
    <cellStyle name="표준 2 14 9 32" xfId="44719" xr:uid="{00000000-0005-0000-0000-0000A32A0000}"/>
    <cellStyle name="표준 2 14 9 33" xfId="46200" xr:uid="{00000000-0005-0000-0000-0000A42A0000}"/>
    <cellStyle name="표준 2 14 9 34" xfId="47680" xr:uid="{00000000-0005-0000-0000-0000A52A0000}"/>
    <cellStyle name="표준 2 14 9 35" xfId="49160" xr:uid="{00000000-0005-0000-0000-0000A62A0000}"/>
    <cellStyle name="표준 2 14 9 36" xfId="50640" xr:uid="{00000000-0005-0000-0000-0000A72A0000}"/>
    <cellStyle name="표준 2 14 9 37" xfId="52120" xr:uid="{00000000-0005-0000-0000-0000A82A0000}"/>
    <cellStyle name="표준 2 14 9 38" xfId="53600" xr:uid="{00000000-0005-0000-0000-0000A92A0000}"/>
    <cellStyle name="표준 2 14 9 39" xfId="55080" xr:uid="{00000000-0005-0000-0000-0000AA2A0000}"/>
    <cellStyle name="표준 2 14 9 4" xfId="3279" xr:uid="{00000000-0005-0000-0000-0000AB2A0000}"/>
    <cellStyle name="표준 2 14 9 40" xfId="56560" xr:uid="{00000000-0005-0000-0000-0000AC2A0000}"/>
    <cellStyle name="표준 2 14 9 41" xfId="58040" xr:uid="{00000000-0005-0000-0000-0000AD2A0000}"/>
    <cellStyle name="표준 2 14 9 42" xfId="59520" xr:uid="{00000000-0005-0000-0000-0000AE2A0000}"/>
    <cellStyle name="표준 2 14 9 43" xfId="61000" xr:uid="{00000000-0005-0000-0000-0000AF2A0000}"/>
    <cellStyle name="표준 2 14 9 5" xfId="4759" xr:uid="{00000000-0005-0000-0000-0000B02A0000}"/>
    <cellStyle name="표준 2 14 9 6" xfId="6239" xr:uid="{00000000-0005-0000-0000-0000B12A0000}"/>
    <cellStyle name="표준 2 14 9 7" xfId="7719" xr:uid="{00000000-0005-0000-0000-0000B22A0000}"/>
    <cellStyle name="표준 2 14 9 8" xfId="9199" xr:uid="{00000000-0005-0000-0000-0000B32A0000}"/>
    <cellStyle name="표준 2 14 9 9" xfId="10679" xr:uid="{00000000-0005-0000-0000-0000B42A0000}"/>
    <cellStyle name="표준 2 15" xfId="1548" xr:uid="{00000000-0005-0000-0000-0000B52A0000}"/>
    <cellStyle name="표준 2 15 10" xfId="1248" xr:uid="{00000000-0005-0000-0000-0000B62A0000}"/>
    <cellStyle name="표준 2 15 10 10" xfId="12202" xr:uid="{00000000-0005-0000-0000-0000B72A0000}"/>
    <cellStyle name="표준 2 15 10 11" xfId="13682" xr:uid="{00000000-0005-0000-0000-0000B82A0000}"/>
    <cellStyle name="표준 2 15 10 12" xfId="15162" xr:uid="{00000000-0005-0000-0000-0000B92A0000}"/>
    <cellStyle name="표준 2 15 10 13" xfId="16642" xr:uid="{00000000-0005-0000-0000-0000BA2A0000}"/>
    <cellStyle name="표준 2 15 10 14" xfId="18122" xr:uid="{00000000-0005-0000-0000-0000BB2A0000}"/>
    <cellStyle name="표준 2 15 10 15" xfId="19602" xr:uid="{00000000-0005-0000-0000-0000BC2A0000}"/>
    <cellStyle name="표준 2 15 10 16" xfId="21082" xr:uid="{00000000-0005-0000-0000-0000BD2A0000}"/>
    <cellStyle name="표준 2 15 10 17" xfId="22562" xr:uid="{00000000-0005-0000-0000-0000BE2A0000}"/>
    <cellStyle name="표준 2 15 10 18" xfId="24042" xr:uid="{00000000-0005-0000-0000-0000BF2A0000}"/>
    <cellStyle name="표준 2 15 10 19" xfId="25522" xr:uid="{00000000-0005-0000-0000-0000C02A0000}"/>
    <cellStyle name="표준 2 15 10 2" xfId="469" xr:uid="{00000000-0005-0000-0000-0000C12A0000}"/>
    <cellStyle name="표준 2 15 10 2 10" xfId="14419" xr:uid="{00000000-0005-0000-0000-0000C22A0000}"/>
    <cellStyle name="표준 2 15 10 2 11" xfId="15899" xr:uid="{00000000-0005-0000-0000-0000C32A0000}"/>
    <cellStyle name="표준 2 15 10 2 12" xfId="17379" xr:uid="{00000000-0005-0000-0000-0000C42A0000}"/>
    <cellStyle name="표준 2 15 10 2 13" xfId="18859" xr:uid="{00000000-0005-0000-0000-0000C52A0000}"/>
    <cellStyle name="표준 2 15 10 2 14" xfId="20339" xr:uid="{00000000-0005-0000-0000-0000C62A0000}"/>
    <cellStyle name="표준 2 15 10 2 15" xfId="21819" xr:uid="{00000000-0005-0000-0000-0000C72A0000}"/>
    <cellStyle name="표준 2 15 10 2 16" xfId="23299" xr:uid="{00000000-0005-0000-0000-0000C82A0000}"/>
    <cellStyle name="표준 2 15 10 2 17" xfId="24779" xr:uid="{00000000-0005-0000-0000-0000C92A0000}"/>
    <cellStyle name="표준 2 15 10 2 18" xfId="26259" xr:uid="{00000000-0005-0000-0000-0000CA2A0000}"/>
    <cellStyle name="표준 2 15 10 2 19" xfId="27739" xr:uid="{00000000-0005-0000-0000-0000CB2A0000}"/>
    <cellStyle name="표준 2 15 10 2 2" xfId="2578" xr:uid="{00000000-0005-0000-0000-0000CC2A0000}"/>
    <cellStyle name="표준 2 15 10 2 20" xfId="29219" xr:uid="{00000000-0005-0000-0000-0000CD2A0000}"/>
    <cellStyle name="표준 2 15 10 2 21" xfId="30699" xr:uid="{00000000-0005-0000-0000-0000CE2A0000}"/>
    <cellStyle name="표준 2 15 10 2 22" xfId="32179" xr:uid="{00000000-0005-0000-0000-0000CF2A0000}"/>
    <cellStyle name="표준 2 15 10 2 23" xfId="33659" xr:uid="{00000000-0005-0000-0000-0000D02A0000}"/>
    <cellStyle name="표준 2 15 10 2 24" xfId="35139" xr:uid="{00000000-0005-0000-0000-0000D12A0000}"/>
    <cellStyle name="표준 2 15 10 2 25" xfId="36619" xr:uid="{00000000-0005-0000-0000-0000D22A0000}"/>
    <cellStyle name="표준 2 15 10 2 26" xfId="38099" xr:uid="{00000000-0005-0000-0000-0000D32A0000}"/>
    <cellStyle name="표준 2 15 10 2 27" xfId="39579" xr:uid="{00000000-0005-0000-0000-0000D42A0000}"/>
    <cellStyle name="표준 2 15 10 2 28" xfId="41059" xr:uid="{00000000-0005-0000-0000-0000D52A0000}"/>
    <cellStyle name="표준 2 15 10 2 29" xfId="42539" xr:uid="{00000000-0005-0000-0000-0000D62A0000}"/>
    <cellStyle name="표준 2 15 10 2 3" xfId="4059" xr:uid="{00000000-0005-0000-0000-0000D72A0000}"/>
    <cellStyle name="표준 2 15 10 2 30" xfId="44019" xr:uid="{00000000-0005-0000-0000-0000D82A0000}"/>
    <cellStyle name="표준 2 15 10 2 31" xfId="45499" xr:uid="{00000000-0005-0000-0000-0000D92A0000}"/>
    <cellStyle name="표준 2 15 10 2 32" xfId="46980" xr:uid="{00000000-0005-0000-0000-0000DA2A0000}"/>
    <cellStyle name="표준 2 15 10 2 33" xfId="48460" xr:uid="{00000000-0005-0000-0000-0000DB2A0000}"/>
    <cellStyle name="표준 2 15 10 2 34" xfId="49940" xr:uid="{00000000-0005-0000-0000-0000DC2A0000}"/>
    <cellStyle name="표준 2 15 10 2 35" xfId="51420" xr:uid="{00000000-0005-0000-0000-0000DD2A0000}"/>
    <cellStyle name="표준 2 15 10 2 36" xfId="52900" xr:uid="{00000000-0005-0000-0000-0000DE2A0000}"/>
    <cellStyle name="표준 2 15 10 2 37" xfId="54380" xr:uid="{00000000-0005-0000-0000-0000DF2A0000}"/>
    <cellStyle name="표준 2 15 10 2 38" xfId="55860" xr:uid="{00000000-0005-0000-0000-0000E02A0000}"/>
    <cellStyle name="표준 2 15 10 2 39" xfId="57340" xr:uid="{00000000-0005-0000-0000-0000E12A0000}"/>
    <cellStyle name="표준 2 15 10 2 4" xfId="5539" xr:uid="{00000000-0005-0000-0000-0000E22A0000}"/>
    <cellStyle name="표준 2 15 10 2 40" xfId="58820" xr:uid="{00000000-0005-0000-0000-0000E32A0000}"/>
    <cellStyle name="표준 2 15 10 2 41" xfId="60300" xr:uid="{00000000-0005-0000-0000-0000E42A0000}"/>
    <cellStyle name="표준 2 15 10 2 42" xfId="61780" xr:uid="{00000000-0005-0000-0000-0000E52A0000}"/>
    <cellStyle name="표준 2 15 10 2 5" xfId="7019" xr:uid="{00000000-0005-0000-0000-0000E62A0000}"/>
    <cellStyle name="표준 2 15 10 2 6" xfId="8499" xr:uid="{00000000-0005-0000-0000-0000E72A0000}"/>
    <cellStyle name="표준 2 15 10 2 7" xfId="9979" xr:uid="{00000000-0005-0000-0000-0000E82A0000}"/>
    <cellStyle name="표준 2 15 10 2 8" xfId="11459" xr:uid="{00000000-0005-0000-0000-0000E92A0000}"/>
    <cellStyle name="표준 2 15 10 2 9" xfId="12939" xr:uid="{00000000-0005-0000-0000-0000EA2A0000}"/>
    <cellStyle name="표준 2 15 10 20" xfId="27002" xr:uid="{00000000-0005-0000-0000-0000EB2A0000}"/>
    <cellStyle name="표준 2 15 10 21" xfId="28482" xr:uid="{00000000-0005-0000-0000-0000EC2A0000}"/>
    <cellStyle name="표준 2 15 10 22" xfId="29962" xr:uid="{00000000-0005-0000-0000-0000ED2A0000}"/>
    <cellStyle name="표준 2 15 10 23" xfId="31442" xr:uid="{00000000-0005-0000-0000-0000EE2A0000}"/>
    <cellStyle name="표준 2 15 10 24" xfId="32922" xr:uid="{00000000-0005-0000-0000-0000EF2A0000}"/>
    <cellStyle name="표준 2 15 10 25" xfId="34402" xr:uid="{00000000-0005-0000-0000-0000F02A0000}"/>
    <cellStyle name="표준 2 15 10 26" xfId="35882" xr:uid="{00000000-0005-0000-0000-0000F12A0000}"/>
    <cellStyle name="표준 2 15 10 27" xfId="37362" xr:uid="{00000000-0005-0000-0000-0000F22A0000}"/>
    <cellStyle name="표준 2 15 10 28" xfId="38842" xr:uid="{00000000-0005-0000-0000-0000F32A0000}"/>
    <cellStyle name="표준 2 15 10 29" xfId="40322" xr:uid="{00000000-0005-0000-0000-0000F42A0000}"/>
    <cellStyle name="표준 2 15 10 3" xfId="1841" xr:uid="{00000000-0005-0000-0000-0000F52A0000}"/>
    <cellStyle name="표준 2 15 10 30" xfId="41802" xr:uid="{00000000-0005-0000-0000-0000F62A0000}"/>
    <cellStyle name="표준 2 15 10 31" xfId="43282" xr:uid="{00000000-0005-0000-0000-0000F72A0000}"/>
    <cellStyle name="표준 2 15 10 32" xfId="44762" xr:uid="{00000000-0005-0000-0000-0000F82A0000}"/>
    <cellStyle name="표준 2 15 10 33" xfId="46243" xr:uid="{00000000-0005-0000-0000-0000F92A0000}"/>
    <cellStyle name="표준 2 15 10 34" xfId="47723" xr:uid="{00000000-0005-0000-0000-0000FA2A0000}"/>
    <cellStyle name="표준 2 15 10 35" xfId="49203" xr:uid="{00000000-0005-0000-0000-0000FB2A0000}"/>
    <cellStyle name="표준 2 15 10 36" xfId="50683" xr:uid="{00000000-0005-0000-0000-0000FC2A0000}"/>
    <cellStyle name="표준 2 15 10 37" xfId="52163" xr:uid="{00000000-0005-0000-0000-0000FD2A0000}"/>
    <cellStyle name="표준 2 15 10 38" xfId="53643" xr:uid="{00000000-0005-0000-0000-0000FE2A0000}"/>
    <cellStyle name="표준 2 15 10 39" xfId="55123" xr:uid="{00000000-0005-0000-0000-0000FF2A0000}"/>
    <cellStyle name="표준 2 15 10 4" xfId="3322" xr:uid="{00000000-0005-0000-0000-0000002B0000}"/>
    <cellStyle name="표준 2 15 10 40" xfId="56603" xr:uid="{00000000-0005-0000-0000-0000012B0000}"/>
    <cellStyle name="표준 2 15 10 41" xfId="58083" xr:uid="{00000000-0005-0000-0000-0000022B0000}"/>
    <cellStyle name="표준 2 15 10 42" xfId="59563" xr:uid="{00000000-0005-0000-0000-0000032B0000}"/>
    <cellStyle name="표준 2 15 10 43" xfId="61043" xr:uid="{00000000-0005-0000-0000-0000042B0000}"/>
    <cellStyle name="표준 2 15 10 5" xfId="4802" xr:uid="{00000000-0005-0000-0000-0000052B0000}"/>
    <cellStyle name="표준 2 15 10 6" xfId="6282" xr:uid="{00000000-0005-0000-0000-0000062B0000}"/>
    <cellStyle name="표준 2 15 10 7" xfId="7762" xr:uid="{00000000-0005-0000-0000-0000072B0000}"/>
    <cellStyle name="표준 2 15 10 8" xfId="9242" xr:uid="{00000000-0005-0000-0000-0000082B0000}"/>
    <cellStyle name="표준 2 15 10 9" xfId="10722" xr:uid="{00000000-0005-0000-0000-0000092B0000}"/>
    <cellStyle name="표준 2 15 11" xfId="1225" xr:uid="{00000000-0005-0000-0000-00000A2B0000}"/>
    <cellStyle name="표준 2 15 11 10" xfId="12225" xr:uid="{00000000-0005-0000-0000-00000B2B0000}"/>
    <cellStyle name="표준 2 15 11 11" xfId="13705" xr:uid="{00000000-0005-0000-0000-00000C2B0000}"/>
    <cellStyle name="표준 2 15 11 12" xfId="15185" xr:uid="{00000000-0005-0000-0000-00000D2B0000}"/>
    <cellStyle name="표준 2 15 11 13" xfId="16665" xr:uid="{00000000-0005-0000-0000-00000E2B0000}"/>
    <cellStyle name="표준 2 15 11 14" xfId="18145" xr:uid="{00000000-0005-0000-0000-00000F2B0000}"/>
    <cellStyle name="표준 2 15 11 15" xfId="19625" xr:uid="{00000000-0005-0000-0000-0000102B0000}"/>
    <cellStyle name="표준 2 15 11 16" xfId="21105" xr:uid="{00000000-0005-0000-0000-0000112B0000}"/>
    <cellStyle name="표준 2 15 11 17" xfId="22585" xr:uid="{00000000-0005-0000-0000-0000122B0000}"/>
    <cellStyle name="표준 2 15 11 18" xfId="24065" xr:uid="{00000000-0005-0000-0000-0000132B0000}"/>
    <cellStyle name="표준 2 15 11 19" xfId="25545" xr:uid="{00000000-0005-0000-0000-0000142B0000}"/>
    <cellStyle name="표준 2 15 11 2" xfId="446" xr:uid="{00000000-0005-0000-0000-0000152B0000}"/>
    <cellStyle name="표준 2 15 11 2 10" xfId="14442" xr:uid="{00000000-0005-0000-0000-0000162B0000}"/>
    <cellStyle name="표준 2 15 11 2 11" xfId="15922" xr:uid="{00000000-0005-0000-0000-0000172B0000}"/>
    <cellStyle name="표준 2 15 11 2 12" xfId="17402" xr:uid="{00000000-0005-0000-0000-0000182B0000}"/>
    <cellStyle name="표준 2 15 11 2 13" xfId="18882" xr:uid="{00000000-0005-0000-0000-0000192B0000}"/>
    <cellStyle name="표준 2 15 11 2 14" xfId="20362" xr:uid="{00000000-0005-0000-0000-00001A2B0000}"/>
    <cellStyle name="표준 2 15 11 2 15" xfId="21842" xr:uid="{00000000-0005-0000-0000-00001B2B0000}"/>
    <cellStyle name="표준 2 15 11 2 16" xfId="23322" xr:uid="{00000000-0005-0000-0000-00001C2B0000}"/>
    <cellStyle name="표준 2 15 11 2 17" xfId="24802" xr:uid="{00000000-0005-0000-0000-00001D2B0000}"/>
    <cellStyle name="표준 2 15 11 2 18" xfId="26282" xr:uid="{00000000-0005-0000-0000-00001E2B0000}"/>
    <cellStyle name="표준 2 15 11 2 19" xfId="27762" xr:uid="{00000000-0005-0000-0000-00001F2B0000}"/>
    <cellStyle name="표준 2 15 11 2 2" xfId="2601" xr:uid="{00000000-0005-0000-0000-0000202B0000}"/>
    <cellStyle name="표준 2 15 11 2 20" xfId="29242" xr:uid="{00000000-0005-0000-0000-0000212B0000}"/>
    <cellStyle name="표준 2 15 11 2 21" xfId="30722" xr:uid="{00000000-0005-0000-0000-0000222B0000}"/>
    <cellStyle name="표준 2 15 11 2 22" xfId="32202" xr:uid="{00000000-0005-0000-0000-0000232B0000}"/>
    <cellStyle name="표준 2 15 11 2 23" xfId="33682" xr:uid="{00000000-0005-0000-0000-0000242B0000}"/>
    <cellStyle name="표준 2 15 11 2 24" xfId="35162" xr:uid="{00000000-0005-0000-0000-0000252B0000}"/>
    <cellStyle name="표준 2 15 11 2 25" xfId="36642" xr:uid="{00000000-0005-0000-0000-0000262B0000}"/>
    <cellStyle name="표준 2 15 11 2 26" xfId="38122" xr:uid="{00000000-0005-0000-0000-0000272B0000}"/>
    <cellStyle name="표준 2 15 11 2 27" xfId="39602" xr:uid="{00000000-0005-0000-0000-0000282B0000}"/>
    <cellStyle name="표준 2 15 11 2 28" xfId="41082" xr:uid="{00000000-0005-0000-0000-0000292B0000}"/>
    <cellStyle name="표준 2 15 11 2 29" xfId="42562" xr:uid="{00000000-0005-0000-0000-00002A2B0000}"/>
    <cellStyle name="표준 2 15 11 2 3" xfId="4082" xr:uid="{00000000-0005-0000-0000-00002B2B0000}"/>
    <cellStyle name="표준 2 15 11 2 30" xfId="44042" xr:uid="{00000000-0005-0000-0000-00002C2B0000}"/>
    <cellStyle name="표준 2 15 11 2 31" xfId="45522" xr:uid="{00000000-0005-0000-0000-00002D2B0000}"/>
    <cellStyle name="표준 2 15 11 2 32" xfId="47003" xr:uid="{00000000-0005-0000-0000-00002E2B0000}"/>
    <cellStyle name="표준 2 15 11 2 33" xfId="48483" xr:uid="{00000000-0005-0000-0000-00002F2B0000}"/>
    <cellStyle name="표준 2 15 11 2 34" xfId="49963" xr:uid="{00000000-0005-0000-0000-0000302B0000}"/>
    <cellStyle name="표준 2 15 11 2 35" xfId="51443" xr:uid="{00000000-0005-0000-0000-0000312B0000}"/>
    <cellStyle name="표준 2 15 11 2 36" xfId="52923" xr:uid="{00000000-0005-0000-0000-0000322B0000}"/>
    <cellStyle name="표준 2 15 11 2 37" xfId="54403" xr:uid="{00000000-0005-0000-0000-0000332B0000}"/>
    <cellStyle name="표준 2 15 11 2 38" xfId="55883" xr:uid="{00000000-0005-0000-0000-0000342B0000}"/>
    <cellStyle name="표준 2 15 11 2 39" xfId="57363" xr:uid="{00000000-0005-0000-0000-0000352B0000}"/>
    <cellStyle name="표준 2 15 11 2 4" xfId="5562" xr:uid="{00000000-0005-0000-0000-0000362B0000}"/>
    <cellStyle name="표준 2 15 11 2 40" xfId="58843" xr:uid="{00000000-0005-0000-0000-0000372B0000}"/>
    <cellStyle name="표준 2 15 11 2 41" xfId="60323" xr:uid="{00000000-0005-0000-0000-0000382B0000}"/>
    <cellStyle name="표준 2 15 11 2 42" xfId="61803" xr:uid="{00000000-0005-0000-0000-0000392B0000}"/>
    <cellStyle name="표준 2 15 11 2 5" xfId="7042" xr:uid="{00000000-0005-0000-0000-00003A2B0000}"/>
    <cellStyle name="표준 2 15 11 2 6" xfId="8522" xr:uid="{00000000-0005-0000-0000-00003B2B0000}"/>
    <cellStyle name="표준 2 15 11 2 7" xfId="10002" xr:uid="{00000000-0005-0000-0000-00003C2B0000}"/>
    <cellStyle name="표준 2 15 11 2 8" xfId="11482" xr:uid="{00000000-0005-0000-0000-00003D2B0000}"/>
    <cellStyle name="표준 2 15 11 2 9" xfId="12962" xr:uid="{00000000-0005-0000-0000-00003E2B0000}"/>
    <cellStyle name="표준 2 15 11 20" xfId="27025" xr:uid="{00000000-0005-0000-0000-00003F2B0000}"/>
    <cellStyle name="표준 2 15 11 21" xfId="28505" xr:uid="{00000000-0005-0000-0000-0000402B0000}"/>
    <cellStyle name="표준 2 15 11 22" xfId="29985" xr:uid="{00000000-0005-0000-0000-0000412B0000}"/>
    <cellStyle name="표준 2 15 11 23" xfId="31465" xr:uid="{00000000-0005-0000-0000-0000422B0000}"/>
    <cellStyle name="표준 2 15 11 24" xfId="32945" xr:uid="{00000000-0005-0000-0000-0000432B0000}"/>
    <cellStyle name="표준 2 15 11 25" xfId="34425" xr:uid="{00000000-0005-0000-0000-0000442B0000}"/>
    <cellStyle name="표준 2 15 11 26" xfId="35905" xr:uid="{00000000-0005-0000-0000-0000452B0000}"/>
    <cellStyle name="표준 2 15 11 27" xfId="37385" xr:uid="{00000000-0005-0000-0000-0000462B0000}"/>
    <cellStyle name="표준 2 15 11 28" xfId="38865" xr:uid="{00000000-0005-0000-0000-0000472B0000}"/>
    <cellStyle name="표준 2 15 11 29" xfId="40345" xr:uid="{00000000-0005-0000-0000-0000482B0000}"/>
    <cellStyle name="표준 2 15 11 3" xfId="1864" xr:uid="{00000000-0005-0000-0000-0000492B0000}"/>
    <cellStyle name="표준 2 15 11 30" xfId="41825" xr:uid="{00000000-0005-0000-0000-00004A2B0000}"/>
    <cellStyle name="표준 2 15 11 31" xfId="43305" xr:uid="{00000000-0005-0000-0000-00004B2B0000}"/>
    <cellStyle name="표준 2 15 11 32" xfId="44785" xr:uid="{00000000-0005-0000-0000-00004C2B0000}"/>
    <cellStyle name="표준 2 15 11 33" xfId="46266" xr:uid="{00000000-0005-0000-0000-00004D2B0000}"/>
    <cellStyle name="표준 2 15 11 34" xfId="47746" xr:uid="{00000000-0005-0000-0000-00004E2B0000}"/>
    <cellStyle name="표준 2 15 11 35" xfId="49226" xr:uid="{00000000-0005-0000-0000-00004F2B0000}"/>
    <cellStyle name="표준 2 15 11 36" xfId="50706" xr:uid="{00000000-0005-0000-0000-0000502B0000}"/>
    <cellStyle name="표준 2 15 11 37" xfId="52186" xr:uid="{00000000-0005-0000-0000-0000512B0000}"/>
    <cellStyle name="표준 2 15 11 38" xfId="53666" xr:uid="{00000000-0005-0000-0000-0000522B0000}"/>
    <cellStyle name="표준 2 15 11 39" xfId="55146" xr:uid="{00000000-0005-0000-0000-0000532B0000}"/>
    <cellStyle name="표준 2 15 11 4" xfId="3345" xr:uid="{00000000-0005-0000-0000-0000542B0000}"/>
    <cellStyle name="표준 2 15 11 40" xfId="56626" xr:uid="{00000000-0005-0000-0000-0000552B0000}"/>
    <cellStyle name="표준 2 15 11 41" xfId="58106" xr:uid="{00000000-0005-0000-0000-0000562B0000}"/>
    <cellStyle name="표준 2 15 11 42" xfId="59586" xr:uid="{00000000-0005-0000-0000-0000572B0000}"/>
    <cellStyle name="표준 2 15 11 43" xfId="61066" xr:uid="{00000000-0005-0000-0000-0000582B0000}"/>
    <cellStyle name="표준 2 15 11 5" xfId="4825" xr:uid="{00000000-0005-0000-0000-0000592B0000}"/>
    <cellStyle name="표준 2 15 11 6" xfId="6305" xr:uid="{00000000-0005-0000-0000-00005A2B0000}"/>
    <cellStyle name="표준 2 15 11 7" xfId="7785" xr:uid="{00000000-0005-0000-0000-00005B2B0000}"/>
    <cellStyle name="표준 2 15 11 8" xfId="9265" xr:uid="{00000000-0005-0000-0000-00005C2B0000}"/>
    <cellStyle name="표준 2 15 11 9" xfId="10745" xr:uid="{00000000-0005-0000-0000-00005D2B0000}"/>
    <cellStyle name="표준 2 15 12" xfId="1202" xr:uid="{00000000-0005-0000-0000-00005E2B0000}"/>
    <cellStyle name="표준 2 15 12 10" xfId="12248" xr:uid="{00000000-0005-0000-0000-00005F2B0000}"/>
    <cellStyle name="표준 2 15 12 11" xfId="13728" xr:uid="{00000000-0005-0000-0000-0000602B0000}"/>
    <cellStyle name="표준 2 15 12 12" xfId="15208" xr:uid="{00000000-0005-0000-0000-0000612B0000}"/>
    <cellStyle name="표준 2 15 12 13" xfId="16688" xr:uid="{00000000-0005-0000-0000-0000622B0000}"/>
    <cellStyle name="표준 2 15 12 14" xfId="18168" xr:uid="{00000000-0005-0000-0000-0000632B0000}"/>
    <cellStyle name="표준 2 15 12 15" xfId="19648" xr:uid="{00000000-0005-0000-0000-0000642B0000}"/>
    <cellStyle name="표준 2 15 12 16" xfId="21128" xr:uid="{00000000-0005-0000-0000-0000652B0000}"/>
    <cellStyle name="표준 2 15 12 17" xfId="22608" xr:uid="{00000000-0005-0000-0000-0000662B0000}"/>
    <cellStyle name="표준 2 15 12 18" xfId="24088" xr:uid="{00000000-0005-0000-0000-0000672B0000}"/>
    <cellStyle name="표준 2 15 12 19" xfId="25568" xr:uid="{00000000-0005-0000-0000-0000682B0000}"/>
    <cellStyle name="표준 2 15 12 2" xfId="423" xr:uid="{00000000-0005-0000-0000-0000692B0000}"/>
    <cellStyle name="표준 2 15 12 2 10" xfId="14465" xr:uid="{00000000-0005-0000-0000-00006A2B0000}"/>
    <cellStyle name="표준 2 15 12 2 11" xfId="15945" xr:uid="{00000000-0005-0000-0000-00006B2B0000}"/>
    <cellStyle name="표준 2 15 12 2 12" xfId="17425" xr:uid="{00000000-0005-0000-0000-00006C2B0000}"/>
    <cellStyle name="표준 2 15 12 2 13" xfId="18905" xr:uid="{00000000-0005-0000-0000-00006D2B0000}"/>
    <cellStyle name="표준 2 15 12 2 14" xfId="20385" xr:uid="{00000000-0005-0000-0000-00006E2B0000}"/>
    <cellStyle name="표준 2 15 12 2 15" xfId="21865" xr:uid="{00000000-0005-0000-0000-00006F2B0000}"/>
    <cellStyle name="표준 2 15 12 2 16" xfId="23345" xr:uid="{00000000-0005-0000-0000-0000702B0000}"/>
    <cellStyle name="표준 2 15 12 2 17" xfId="24825" xr:uid="{00000000-0005-0000-0000-0000712B0000}"/>
    <cellStyle name="표준 2 15 12 2 18" xfId="26305" xr:uid="{00000000-0005-0000-0000-0000722B0000}"/>
    <cellStyle name="표준 2 15 12 2 19" xfId="27785" xr:uid="{00000000-0005-0000-0000-0000732B0000}"/>
    <cellStyle name="표준 2 15 12 2 2" xfId="2624" xr:uid="{00000000-0005-0000-0000-0000742B0000}"/>
    <cellStyle name="표준 2 15 12 2 20" xfId="29265" xr:uid="{00000000-0005-0000-0000-0000752B0000}"/>
    <cellStyle name="표준 2 15 12 2 21" xfId="30745" xr:uid="{00000000-0005-0000-0000-0000762B0000}"/>
    <cellStyle name="표준 2 15 12 2 22" xfId="32225" xr:uid="{00000000-0005-0000-0000-0000772B0000}"/>
    <cellStyle name="표준 2 15 12 2 23" xfId="33705" xr:uid="{00000000-0005-0000-0000-0000782B0000}"/>
    <cellStyle name="표준 2 15 12 2 24" xfId="35185" xr:uid="{00000000-0005-0000-0000-0000792B0000}"/>
    <cellStyle name="표준 2 15 12 2 25" xfId="36665" xr:uid="{00000000-0005-0000-0000-00007A2B0000}"/>
    <cellStyle name="표준 2 15 12 2 26" xfId="38145" xr:uid="{00000000-0005-0000-0000-00007B2B0000}"/>
    <cellStyle name="표준 2 15 12 2 27" xfId="39625" xr:uid="{00000000-0005-0000-0000-00007C2B0000}"/>
    <cellStyle name="표준 2 15 12 2 28" xfId="41105" xr:uid="{00000000-0005-0000-0000-00007D2B0000}"/>
    <cellStyle name="표준 2 15 12 2 29" xfId="42585" xr:uid="{00000000-0005-0000-0000-00007E2B0000}"/>
    <cellStyle name="표준 2 15 12 2 3" xfId="4105" xr:uid="{00000000-0005-0000-0000-00007F2B0000}"/>
    <cellStyle name="표준 2 15 12 2 30" xfId="44065" xr:uid="{00000000-0005-0000-0000-0000802B0000}"/>
    <cellStyle name="표준 2 15 12 2 31" xfId="45545" xr:uid="{00000000-0005-0000-0000-0000812B0000}"/>
    <cellStyle name="표준 2 15 12 2 32" xfId="47026" xr:uid="{00000000-0005-0000-0000-0000822B0000}"/>
    <cellStyle name="표준 2 15 12 2 33" xfId="48506" xr:uid="{00000000-0005-0000-0000-0000832B0000}"/>
    <cellStyle name="표준 2 15 12 2 34" xfId="49986" xr:uid="{00000000-0005-0000-0000-0000842B0000}"/>
    <cellStyle name="표준 2 15 12 2 35" xfId="51466" xr:uid="{00000000-0005-0000-0000-0000852B0000}"/>
    <cellStyle name="표준 2 15 12 2 36" xfId="52946" xr:uid="{00000000-0005-0000-0000-0000862B0000}"/>
    <cellStyle name="표준 2 15 12 2 37" xfId="54426" xr:uid="{00000000-0005-0000-0000-0000872B0000}"/>
    <cellStyle name="표준 2 15 12 2 38" xfId="55906" xr:uid="{00000000-0005-0000-0000-0000882B0000}"/>
    <cellStyle name="표준 2 15 12 2 39" xfId="57386" xr:uid="{00000000-0005-0000-0000-0000892B0000}"/>
    <cellStyle name="표준 2 15 12 2 4" xfId="5585" xr:uid="{00000000-0005-0000-0000-00008A2B0000}"/>
    <cellStyle name="표준 2 15 12 2 40" xfId="58866" xr:uid="{00000000-0005-0000-0000-00008B2B0000}"/>
    <cellStyle name="표준 2 15 12 2 41" xfId="60346" xr:uid="{00000000-0005-0000-0000-00008C2B0000}"/>
    <cellStyle name="표준 2 15 12 2 42" xfId="61826" xr:uid="{00000000-0005-0000-0000-00008D2B0000}"/>
    <cellStyle name="표준 2 15 12 2 5" xfId="7065" xr:uid="{00000000-0005-0000-0000-00008E2B0000}"/>
    <cellStyle name="표준 2 15 12 2 6" xfId="8545" xr:uid="{00000000-0005-0000-0000-00008F2B0000}"/>
    <cellStyle name="표준 2 15 12 2 7" xfId="10025" xr:uid="{00000000-0005-0000-0000-0000902B0000}"/>
    <cellStyle name="표준 2 15 12 2 8" xfId="11505" xr:uid="{00000000-0005-0000-0000-0000912B0000}"/>
    <cellStyle name="표준 2 15 12 2 9" xfId="12985" xr:uid="{00000000-0005-0000-0000-0000922B0000}"/>
    <cellStyle name="표준 2 15 12 20" xfId="27048" xr:uid="{00000000-0005-0000-0000-0000932B0000}"/>
    <cellStyle name="표준 2 15 12 21" xfId="28528" xr:uid="{00000000-0005-0000-0000-0000942B0000}"/>
    <cellStyle name="표준 2 15 12 22" xfId="30008" xr:uid="{00000000-0005-0000-0000-0000952B0000}"/>
    <cellStyle name="표준 2 15 12 23" xfId="31488" xr:uid="{00000000-0005-0000-0000-0000962B0000}"/>
    <cellStyle name="표준 2 15 12 24" xfId="32968" xr:uid="{00000000-0005-0000-0000-0000972B0000}"/>
    <cellStyle name="표준 2 15 12 25" xfId="34448" xr:uid="{00000000-0005-0000-0000-0000982B0000}"/>
    <cellStyle name="표준 2 15 12 26" xfId="35928" xr:uid="{00000000-0005-0000-0000-0000992B0000}"/>
    <cellStyle name="표준 2 15 12 27" xfId="37408" xr:uid="{00000000-0005-0000-0000-00009A2B0000}"/>
    <cellStyle name="표준 2 15 12 28" xfId="38888" xr:uid="{00000000-0005-0000-0000-00009B2B0000}"/>
    <cellStyle name="표준 2 15 12 29" xfId="40368" xr:uid="{00000000-0005-0000-0000-00009C2B0000}"/>
    <cellStyle name="표준 2 15 12 3" xfId="1887" xr:uid="{00000000-0005-0000-0000-00009D2B0000}"/>
    <cellStyle name="표준 2 15 12 30" xfId="41848" xr:uid="{00000000-0005-0000-0000-00009E2B0000}"/>
    <cellStyle name="표준 2 15 12 31" xfId="43328" xr:uid="{00000000-0005-0000-0000-00009F2B0000}"/>
    <cellStyle name="표준 2 15 12 32" xfId="44808" xr:uid="{00000000-0005-0000-0000-0000A02B0000}"/>
    <cellStyle name="표준 2 15 12 33" xfId="46289" xr:uid="{00000000-0005-0000-0000-0000A12B0000}"/>
    <cellStyle name="표준 2 15 12 34" xfId="47769" xr:uid="{00000000-0005-0000-0000-0000A22B0000}"/>
    <cellStyle name="표준 2 15 12 35" xfId="49249" xr:uid="{00000000-0005-0000-0000-0000A32B0000}"/>
    <cellStyle name="표준 2 15 12 36" xfId="50729" xr:uid="{00000000-0005-0000-0000-0000A42B0000}"/>
    <cellStyle name="표준 2 15 12 37" xfId="52209" xr:uid="{00000000-0005-0000-0000-0000A52B0000}"/>
    <cellStyle name="표준 2 15 12 38" xfId="53689" xr:uid="{00000000-0005-0000-0000-0000A62B0000}"/>
    <cellStyle name="표준 2 15 12 39" xfId="55169" xr:uid="{00000000-0005-0000-0000-0000A72B0000}"/>
    <cellStyle name="표준 2 15 12 4" xfId="3368" xr:uid="{00000000-0005-0000-0000-0000A82B0000}"/>
    <cellStyle name="표준 2 15 12 40" xfId="56649" xr:uid="{00000000-0005-0000-0000-0000A92B0000}"/>
    <cellStyle name="표준 2 15 12 41" xfId="58129" xr:uid="{00000000-0005-0000-0000-0000AA2B0000}"/>
    <cellStyle name="표준 2 15 12 42" xfId="59609" xr:uid="{00000000-0005-0000-0000-0000AB2B0000}"/>
    <cellStyle name="표준 2 15 12 43" xfId="61089" xr:uid="{00000000-0005-0000-0000-0000AC2B0000}"/>
    <cellStyle name="표준 2 15 12 5" xfId="4848" xr:uid="{00000000-0005-0000-0000-0000AD2B0000}"/>
    <cellStyle name="표준 2 15 12 6" xfId="6328" xr:uid="{00000000-0005-0000-0000-0000AE2B0000}"/>
    <cellStyle name="표준 2 15 12 7" xfId="7808" xr:uid="{00000000-0005-0000-0000-0000AF2B0000}"/>
    <cellStyle name="표준 2 15 12 8" xfId="9288" xr:uid="{00000000-0005-0000-0000-0000B02B0000}"/>
    <cellStyle name="표준 2 15 12 9" xfId="10768" xr:uid="{00000000-0005-0000-0000-0000B12B0000}"/>
    <cellStyle name="표준 2 15 13" xfId="1177" xr:uid="{00000000-0005-0000-0000-0000B22B0000}"/>
    <cellStyle name="표준 2 15 13 10" xfId="12273" xr:uid="{00000000-0005-0000-0000-0000B32B0000}"/>
    <cellStyle name="표준 2 15 13 11" xfId="13753" xr:uid="{00000000-0005-0000-0000-0000B42B0000}"/>
    <cellStyle name="표준 2 15 13 12" xfId="15233" xr:uid="{00000000-0005-0000-0000-0000B52B0000}"/>
    <cellStyle name="표준 2 15 13 13" xfId="16713" xr:uid="{00000000-0005-0000-0000-0000B62B0000}"/>
    <cellStyle name="표준 2 15 13 14" xfId="18193" xr:uid="{00000000-0005-0000-0000-0000B72B0000}"/>
    <cellStyle name="표준 2 15 13 15" xfId="19673" xr:uid="{00000000-0005-0000-0000-0000B82B0000}"/>
    <cellStyle name="표준 2 15 13 16" xfId="21153" xr:uid="{00000000-0005-0000-0000-0000B92B0000}"/>
    <cellStyle name="표준 2 15 13 17" xfId="22633" xr:uid="{00000000-0005-0000-0000-0000BA2B0000}"/>
    <cellStyle name="표준 2 15 13 18" xfId="24113" xr:uid="{00000000-0005-0000-0000-0000BB2B0000}"/>
    <cellStyle name="표준 2 15 13 19" xfId="25593" xr:uid="{00000000-0005-0000-0000-0000BC2B0000}"/>
    <cellStyle name="표준 2 15 13 2" xfId="398" xr:uid="{00000000-0005-0000-0000-0000BD2B0000}"/>
    <cellStyle name="표준 2 15 13 2 10" xfId="14490" xr:uid="{00000000-0005-0000-0000-0000BE2B0000}"/>
    <cellStyle name="표준 2 15 13 2 11" xfId="15970" xr:uid="{00000000-0005-0000-0000-0000BF2B0000}"/>
    <cellStyle name="표준 2 15 13 2 12" xfId="17450" xr:uid="{00000000-0005-0000-0000-0000C02B0000}"/>
    <cellStyle name="표준 2 15 13 2 13" xfId="18930" xr:uid="{00000000-0005-0000-0000-0000C12B0000}"/>
    <cellStyle name="표준 2 15 13 2 14" xfId="20410" xr:uid="{00000000-0005-0000-0000-0000C22B0000}"/>
    <cellStyle name="표준 2 15 13 2 15" xfId="21890" xr:uid="{00000000-0005-0000-0000-0000C32B0000}"/>
    <cellStyle name="표준 2 15 13 2 16" xfId="23370" xr:uid="{00000000-0005-0000-0000-0000C42B0000}"/>
    <cellStyle name="표준 2 15 13 2 17" xfId="24850" xr:uid="{00000000-0005-0000-0000-0000C52B0000}"/>
    <cellStyle name="표준 2 15 13 2 18" xfId="26330" xr:uid="{00000000-0005-0000-0000-0000C62B0000}"/>
    <cellStyle name="표준 2 15 13 2 19" xfId="27810" xr:uid="{00000000-0005-0000-0000-0000C72B0000}"/>
    <cellStyle name="표준 2 15 13 2 2" xfId="2649" xr:uid="{00000000-0005-0000-0000-0000C82B0000}"/>
    <cellStyle name="표준 2 15 13 2 20" xfId="29290" xr:uid="{00000000-0005-0000-0000-0000C92B0000}"/>
    <cellStyle name="표준 2 15 13 2 21" xfId="30770" xr:uid="{00000000-0005-0000-0000-0000CA2B0000}"/>
    <cellStyle name="표준 2 15 13 2 22" xfId="32250" xr:uid="{00000000-0005-0000-0000-0000CB2B0000}"/>
    <cellStyle name="표준 2 15 13 2 23" xfId="33730" xr:uid="{00000000-0005-0000-0000-0000CC2B0000}"/>
    <cellStyle name="표준 2 15 13 2 24" xfId="35210" xr:uid="{00000000-0005-0000-0000-0000CD2B0000}"/>
    <cellStyle name="표준 2 15 13 2 25" xfId="36690" xr:uid="{00000000-0005-0000-0000-0000CE2B0000}"/>
    <cellStyle name="표준 2 15 13 2 26" xfId="38170" xr:uid="{00000000-0005-0000-0000-0000CF2B0000}"/>
    <cellStyle name="표준 2 15 13 2 27" xfId="39650" xr:uid="{00000000-0005-0000-0000-0000D02B0000}"/>
    <cellStyle name="표준 2 15 13 2 28" xfId="41130" xr:uid="{00000000-0005-0000-0000-0000D12B0000}"/>
    <cellStyle name="표준 2 15 13 2 29" xfId="42610" xr:uid="{00000000-0005-0000-0000-0000D22B0000}"/>
    <cellStyle name="표준 2 15 13 2 3" xfId="4130" xr:uid="{00000000-0005-0000-0000-0000D32B0000}"/>
    <cellStyle name="표준 2 15 13 2 30" xfId="44090" xr:uid="{00000000-0005-0000-0000-0000D42B0000}"/>
    <cellStyle name="표준 2 15 13 2 31" xfId="45570" xr:uid="{00000000-0005-0000-0000-0000D52B0000}"/>
    <cellStyle name="표준 2 15 13 2 32" xfId="47051" xr:uid="{00000000-0005-0000-0000-0000D62B0000}"/>
    <cellStyle name="표준 2 15 13 2 33" xfId="48531" xr:uid="{00000000-0005-0000-0000-0000D72B0000}"/>
    <cellStyle name="표준 2 15 13 2 34" xfId="50011" xr:uid="{00000000-0005-0000-0000-0000D82B0000}"/>
    <cellStyle name="표준 2 15 13 2 35" xfId="51491" xr:uid="{00000000-0005-0000-0000-0000D92B0000}"/>
    <cellStyle name="표준 2 15 13 2 36" xfId="52971" xr:uid="{00000000-0005-0000-0000-0000DA2B0000}"/>
    <cellStyle name="표준 2 15 13 2 37" xfId="54451" xr:uid="{00000000-0005-0000-0000-0000DB2B0000}"/>
    <cellStyle name="표준 2 15 13 2 38" xfId="55931" xr:uid="{00000000-0005-0000-0000-0000DC2B0000}"/>
    <cellStyle name="표준 2 15 13 2 39" xfId="57411" xr:uid="{00000000-0005-0000-0000-0000DD2B0000}"/>
    <cellStyle name="표준 2 15 13 2 4" xfId="5610" xr:uid="{00000000-0005-0000-0000-0000DE2B0000}"/>
    <cellStyle name="표준 2 15 13 2 40" xfId="58891" xr:uid="{00000000-0005-0000-0000-0000DF2B0000}"/>
    <cellStyle name="표준 2 15 13 2 41" xfId="60371" xr:uid="{00000000-0005-0000-0000-0000E02B0000}"/>
    <cellStyle name="표준 2 15 13 2 42" xfId="61851" xr:uid="{00000000-0005-0000-0000-0000E12B0000}"/>
    <cellStyle name="표준 2 15 13 2 5" xfId="7090" xr:uid="{00000000-0005-0000-0000-0000E22B0000}"/>
    <cellStyle name="표준 2 15 13 2 6" xfId="8570" xr:uid="{00000000-0005-0000-0000-0000E32B0000}"/>
    <cellStyle name="표준 2 15 13 2 7" xfId="10050" xr:uid="{00000000-0005-0000-0000-0000E42B0000}"/>
    <cellStyle name="표준 2 15 13 2 8" xfId="11530" xr:uid="{00000000-0005-0000-0000-0000E52B0000}"/>
    <cellStyle name="표준 2 15 13 2 9" xfId="13010" xr:uid="{00000000-0005-0000-0000-0000E62B0000}"/>
    <cellStyle name="표준 2 15 13 20" xfId="27073" xr:uid="{00000000-0005-0000-0000-0000E72B0000}"/>
    <cellStyle name="표준 2 15 13 21" xfId="28553" xr:uid="{00000000-0005-0000-0000-0000E82B0000}"/>
    <cellStyle name="표준 2 15 13 22" xfId="30033" xr:uid="{00000000-0005-0000-0000-0000E92B0000}"/>
    <cellStyle name="표준 2 15 13 23" xfId="31513" xr:uid="{00000000-0005-0000-0000-0000EA2B0000}"/>
    <cellStyle name="표준 2 15 13 24" xfId="32993" xr:uid="{00000000-0005-0000-0000-0000EB2B0000}"/>
    <cellStyle name="표준 2 15 13 25" xfId="34473" xr:uid="{00000000-0005-0000-0000-0000EC2B0000}"/>
    <cellStyle name="표준 2 15 13 26" xfId="35953" xr:uid="{00000000-0005-0000-0000-0000ED2B0000}"/>
    <cellStyle name="표준 2 15 13 27" xfId="37433" xr:uid="{00000000-0005-0000-0000-0000EE2B0000}"/>
    <cellStyle name="표준 2 15 13 28" xfId="38913" xr:uid="{00000000-0005-0000-0000-0000EF2B0000}"/>
    <cellStyle name="표준 2 15 13 29" xfId="40393" xr:uid="{00000000-0005-0000-0000-0000F02B0000}"/>
    <cellStyle name="표준 2 15 13 3" xfId="1912" xr:uid="{00000000-0005-0000-0000-0000F12B0000}"/>
    <cellStyle name="표준 2 15 13 30" xfId="41873" xr:uid="{00000000-0005-0000-0000-0000F22B0000}"/>
    <cellStyle name="표준 2 15 13 31" xfId="43353" xr:uid="{00000000-0005-0000-0000-0000F32B0000}"/>
    <cellStyle name="표준 2 15 13 32" xfId="44833" xr:uid="{00000000-0005-0000-0000-0000F42B0000}"/>
    <cellStyle name="표준 2 15 13 33" xfId="46314" xr:uid="{00000000-0005-0000-0000-0000F52B0000}"/>
    <cellStyle name="표준 2 15 13 34" xfId="47794" xr:uid="{00000000-0005-0000-0000-0000F62B0000}"/>
    <cellStyle name="표준 2 15 13 35" xfId="49274" xr:uid="{00000000-0005-0000-0000-0000F72B0000}"/>
    <cellStyle name="표준 2 15 13 36" xfId="50754" xr:uid="{00000000-0005-0000-0000-0000F82B0000}"/>
    <cellStyle name="표준 2 15 13 37" xfId="52234" xr:uid="{00000000-0005-0000-0000-0000F92B0000}"/>
    <cellStyle name="표준 2 15 13 38" xfId="53714" xr:uid="{00000000-0005-0000-0000-0000FA2B0000}"/>
    <cellStyle name="표준 2 15 13 39" xfId="55194" xr:uid="{00000000-0005-0000-0000-0000FB2B0000}"/>
    <cellStyle name="표준 2 15 13 4" xfId="3393" xr:uid="{00000000-0005-0000-0000-0000FC2B0000}"/>
    <cellStyle name="표준 2 15 13 40" xfId="56674" xr:uid="{00000000-0005-0000-0000-0000FD2B0000}"/>
    <cellStyle name="표준 2 15 13 41" xfId="58154" xr:uid="{00000000-0005-0000-0000-0000FE2B0000}"/>
    <cellStyle name="표준 2 15 13 42" xfId="59634" xr:uid="{00000000-0005-0000-0000-0000FF2B0000}"/>
    <cellStyle name="표준 2 15 13 43" xfId="61114" xr:uid="{00000000-0005-0000-0000-0000002C0000}"/>
    <cellStyle name="표준 2 15 13 5" xfId="4873" xr:uid="{00000000-0005-0000-0000-0000012C0000}"/>
    <cellStyle name="표준 2 15 13 6" xfId="6353" xr:uid="{00000000-0005-0000-0000-0000022C0000}"/>
    <cellStyle name="표준 2 15 13 7" xfId="7833" xr:uid="{00000000-0005-0000-0000-0000032C0000}"/>
    <cellStyle name="표준 2 15 13 8" xfId="9313" xr:uid="{00000000-0005-0000-0000-0000042C0000}"/>
    <cellStyle name="표준 2 15 13 9" xfId="10793" xr:uid="{00000000-0005-0000-0000-0000052C0000}"/>
    <cellStyle name="표준 2 15 14" xfId="1151" xr:uid="{00000000-0005-0000-0000-0000062C0000}"/>
    <cellStyle name="표준 2 15 14 10" xfId="12299" xr:uid="{00000000-0005-0000-0000-0000072C0000}"/>
    <cellStyle name="표준 2 15 14 11" xfId="13779" xr:uid="{00000000-0005-0000-0000-0000082C0000}"/>
    <cellStyle name="표준 2 15 14 12" xfId="15259" xr:uid="{00000000-0005-0000-0000-0000092C0000}"/>
    <cellStyle name="표준 2 15 14 13" xfId="16739" xr:uid="{00000000-0005-0000-0000-00000A2C0000}"/>
    <cellStyle name="표준 2 15 14 14" xfId="18219" xr:uid="{00000000-0005-0000-0000-00000B2C0000}"/>
    <cellStyle name="표준 2 15 14 15" xfId="19699" xr:uid="{00000000-0005-0000-0000-00000C2C0000}"/>
    <cellStyle name="표준 2 15 14 16" xfId="21179" xr:uid="{00000000-0005-0000-0000-00000D2C0000}"/>
    <cellStyle name="표준 2 15 14 17" xfId="22659" xr:uid="{00000000-0005-0000-0000-00000E2C0000}"/>
    <cellStyle name="표준 2 15 14 18" xfId="24139" xr:uid="{00000000-0005-0000-0000-00000F2C0000}"/>
    <cellStyle name="표준 2 15 14 19" xfId="25619" xr:uid="{00000000-0005-0000-0000-0000102C0000}"/>
    <cellStyle name="표준 2 15 14 2" xfId="372" xr:uid="{00000000-0005-0000-0000-0000112C0000}"/>
    <cellStyle name="표준 2 15 14 2 10" xfId="14516" xr:uid="{00000000-0005-0000-0000-0000122C0000}"/>
    <cellStyle name="표준 2 15 14 2 11" xfId="15996" xr:uid="{00000000-0005-0000-0000-0000132C0000}"/>
    <cellStyle name="표준 2 15 14 2 12" xfId="17476" xr:uid="{00000000-0005-0000-0000-0000142C0000}"/>
    <cellStyle name="표준 2 15 14 2 13" xfId="18956" xr:uid="{00000000-0005-0000-0000-0000152C0000}"/>
    <cellStyle name="표준 2 15 14 2 14" xfId="20436" xr:uid="{00000000-0005-0000-0000-0000162C0000}"/>
    <cellStyle name="표준 2 15 14 2 15" xfId="21916" xr:uid="{00000000-0005-0000-0000-0000172C0000}"/>
    <cellStyle name="표준 2 15 14 2 16" xfId="23396" xr:uid="{00000000-0005-0000-0000-0000182C0000}"/>
    <cellStyle name="표준 2 15 14 2 17" xfId="24876" xr:uid="{00000000-0005-0000-0000-0000192C0000}"/>
    <cellStyle name="표준 2 15 14 2 18" xfId="26356" xr:uid="{00000000-0005-0000-0000-00001A2C0000}"/>
    <cellStyle name="표준 2 15 14 2 19" xfId="27836" xr:uid="{00000000-0005-0000-0000-00001B2C0000}"/>
    <cellStyle name="표준 2 15 14 2 2" xfId="2675" xr:uid="{00000000-0005-0000-0000-00001C2C0000}"/>
    <cellStyle name="표준 2 15 14 2 20" xfId="29316" xr:uid="{00000000-0005-0000-0000-00001D2C0000}"/>
    <cellStyle name="표준 2 15 14 2 21" xfId="30796" xr:uid="{00000000-0005-0000-0000-00001E2C0000}"/>
    <cellStyle name="표준 2 15 14 2 22" xfId="32276" xr:uid="{00000000-0005-0000-0000-00001F2C0000}"/>
    <cellStyle name="표준 2 15 14 2 23" xfId="33756" xr:uid="{00000000-0005-0000-0000-0000202C0000}"/>
    <cellStyle name="표준 2 15 14 2 24" xfId="35236" xr:uid="{00000000-0005-0000-0000-0000212C0000}"/>
    <cellStyle name="표준 2 15 14 2 25" xfId="36716" xr:uid="{00000000-0005-0000-0000-0000222C0000}"/>
    <cellStyle name="표준 2 15 14 2 26" xfId="38196" xr:uid="{00000000-0005-0000-0000-0000232C0000}"/>
    <cellStyle name="표준 2 15 14 2 27" xfId="39676" xr:uid="{00000000-0005-0000-0000-0000242C0000}"/>
    <cellStyle name="표준 2 15 14 2 28" xfId="41156" xr:uid="{00000000-0005-0000-0000-0000252C0000}"/>
    <cellStyle name="표준 2 15 14 2 29" xfId="42636" xr:uid="{00000000-0005-0000-0000-0000262C0000}"/>
    <cellStyle name="표준 2 15 14 2 3" xfId="4156" xr:uid="{00000000-0005-0000-0000-0000272C0000}"/>
    <cellStyle name="표준 2 15 14 2 30" xfId="44116" xr:uid="{00000000-0005-0000-0000-0000282C0000}"/>
    <cellStyle name="표준 2 15 14 2 31" xfId="45596" xr:uid="{00000000-0005-0000-0000-0000292C0000}"/>
    <cellStyle name="표준 2 15 14 2 32" xfId="47077" xr:uid="{00000000-0005-0000-0000-00002A2C0000}"/>
    <cellStyle name="표준 2 15 14 2 33" xfId="48557" xr:uid="{00000000-0005-0000-0000-00002B2C0000}"/>
    <cellStyle name="표준 2 15 14 2 34" xfId="50037" xr:uid="{00000000-0005-0000-0000-00002C2C0000}"/>
    <cellStyle name="표준 2 15 14 2 35" xfId="51517" xr:uid="{00000000-0005-0000-0000-00002D2C0000}"/>
    <cellStyle name="표준 2 15 14 2 36" xfId="52997" xr:uid="{00000000-0005-0000-0000-00002E2C0000}"/>
    <cellStyle name="표준 2 15 14 2 37" xfId="54477" xr:uid="{00000000-0005-0000-0000-00002F2C0000}"/>
    <cellStyle name="표준 2 15 14 2 38" xfId="55957" xr:uid="{00000000-0005-0000-0000-0000302C0000}"/>
    <cellStyle name="표준 2 15 14 2 39" xfId="57437" xr:uid="{00000000-0005-0000-0000-0000312C0000}"/>
    <cellStyle name="표준 2 15 14 2 4" xfId="5636" xr:uid="{00000000-0005-0000-0000-0000322C0000}"/>
    <cellStyle name="표준 2 15 14 2 40" xfId="58917" xr:uid="{00000000-0005-0000-0000-0000332C0000}"/>
    <cellStyle name="표준 2 15 14 2 41" xfId="60397" xr:uid="{00000000-0005-0000-0000-0000342C0000}"/>
    <cellStyle name="표준 2 15 14 2 42" xfId="61877" xr:uid="{00000000-0005-0000-0000-0000352C0000}"/>
    <cellStyle name="표준 2 15 14 2 5" xfId="7116" xr:uid="{00000000-0005-0000-0000-0000362C0000}"/>
    <cellStyle name="표준 2 15 14 2 6" xfId="8596" xr:uid="{00000000-0005-0000-0000-0000372C0000}"/>
    <cellStyle name="표준 2 15 14 2 7" xfId="10076" xr:uid="{00000000-0005-0000-0000-0000382C0000}"/>
    <cellStyle name="표준 2 15 14 2 8" xfId="11556" xr:uid="{00000000-0005-0000-0000-0000392C0000}"/>
    <cellStyle name="표준 2 15 14 2 9" xfId="13036" xr:uid="{00000000-0005-0000-0000-00003A2C0000}"/>
    <cellStyle name="표준 2 15 14 20" xfId="27099" xr:uid="{00000000-0005-0000-0000-00003B2C0000}"/>
    <cellStyle name="표준 2 15 14 21" xfId="28579" xr:uid="{00000000-0005-0000-0000-00003C2C0000}"/>
    <cellStyle name="표준 2 15 14 22" xfId="30059" xr:uid="{00000000-0005-0000-0000-00003D2C0000}"/>
    <cellStyle name="표준 2 15 14 23" xfId="31539" xr:uid="{00000000-0005-0000-0000-00003E2C0000}"/>
    <cellStyle name="표준 2 15 14 24" xfId="33019" xr:uid="{00000000-0005-0000-0000-00003F2C0000}"/>
    <cellStyle name="표준 2 15 14 25" xfId="34499" xr:uid="{00000000-0005-0000-0000-0000402C0000}"/>
    <cellStyle name="표준 2 15 14 26" xfId="35979" xr:uid="{00000000-0005-0000-0000-0000412C0000}"/>
    <cellStyle name="표준 2 15 14 27" xfId="37459" xr:uid="{00000000-0005-0000-0000-0000422C0000}"/>
    <cellStyle name="표준 2 15 14 28" xfId="38939" xr:uid="{00000000-0005-0000-0000-0000432C0000}"/>
    <cellStyle name="표준 2 15 14 29" xfId="40419" xr:uid="{00000000-0005-0000-0000-0000442C0000}"/>
    <cellStyle name="표준 2 15 14 3" xfId="1938" xr:uid="{00000000-0005-0000-0000-0000452C0000}"/>
    <cellStyle name="표준 2 15 14 30" xfId="41899" xr:uid="{00000000-0005-0000-0000-0000462C0000}"/>
    <cellStyle name="표준 2 15 14 31" xfId="43379" xr:uid="{00000000-0005-0000-0000-0000472C0000}"/>
    <cellStyle name="표준 2 15 14 32" xfId="44859" xr:uid="{00000000-0005-0000-0000-0000482C0000}"/>
    <cellStyle name="표준 2 15 14 33" xfId="46340" xr:uid="{00000000-0005-0000-0000-0000492C0000}"/>
    <cellStyle name="표준 2 15 14 34" xfId="47820" xr:uid="{00000000-0005-0000-0000-00004A2C0000}"/>
    <cellStyle name="표준 2 15 14 35" xfId="49300" xr:uid="{00000000-0005-0000-0000-00004B2C0000}"/>
    <cellStyle name="표준 2 15 14 36" xfId="50780" xr:uid="{00000000-0005-0000-0000-00004C2C0000}"/>
    <cellStyle name="표준 2 15 14 37" xfId="52260" xr:uid="{00000000-0005-0000-0000-00004D2C0000}"/>
    <cellStyle name="표준 2 15 14 38" xfId="53740" xr:uid="{00000000-0005-0000-0000-00004E2C0000}"/>
    <cellStyle name="표준 2 15 14 39" xfId="55220" xr:uid="{00000000-0005-0000-0000-00004F2C0000}"/>
    <cellStyle name="표준 2 15 14 4" xfId="3419" xr:uid="{00000000-0005-0000-0000-0000502C0000}"/>
    <cellStyle name="표준 2 15 14 40" xfId="56700" xr:uid="{00000000-0005-0000-0000-0000512C0000}"/>
    <cellStyle name="표준 2 15 14 41" xfId="58180" xr:uid="{00000000-0005-0000-0000-0000522C0000}"/>
    <cellStyle name="표준 2 15 14 42" xfId="59660" xr:uid="{00000000-0005-0000-0000-0000532C0000}"/>
    <cellStyle name="표준 2 15 14 43" xfId="61140" xr:uid="{00000000-0005-0000-0000-0000542C0000}"/>
    <cellStyle name="표준 2 15 14 5" xfId="4899" xr:uid="{00000000-0005-0000-0000-0000552C0000}"/>
    <cellStyle name="표준 2 15 14 6" xfId="6379" xr:uid="{00000000-0005-0000-0000-0000562C0000}"/>
    <cellStyle name="표준 2 15 14 7" xfId="7859" xr:uid="{00000000-0005-0000-0000-0000572C0000}"/>
    <cellStyle name="표준 2 15 14 8" xfId="9339" xr:uid="{00000000-0005-0000-0000-0000582C0000}"/>
    <cellStyle name="표준 2 15 14 9" xfId="10819" xr:uid="{00000000-0005-0000-0000-0000592C0000}"/>
    <cellStyle name="표준 2 15 15" xfId="1124" xr:uid="{00000000-0005-0000-0000-00005A2C0000}"/>
    <cellStyle name="표준 2 15 15 10" xfId="12326" xr:uid="{00000000-0005-0000-0000-00005B2C0000}"/>
    <cellStyle name="표준 2 15 15 11" xfId="13806" xr:uid="{00000000-0005-0000-0000-00005C2C0000}"/>
    <cellStyle name="표준 2 15 15 12" xfId="15286" xr:uid="{00000000-0005-0000-0000-00005D2C0000}"/>
    <cellStyle name="표준 2 15 15 13" xfId="16766" xr:uid="{00000000-0005-0000-0000-00005E2C0000}"/>
    <cellStyle name="표준 2 15 15 14" xfId="18246" xr:uid="{00000000-0005-0000-0000-00005F2C0000}"/>
    <cellStyle name="표준 2 15 15 15" xfId="19726" xr:uid="{00000000-0005-0000-0000-0000602C0000}"/>
    <cellStyle name="표준 2 15 15 16" xfId="21206" xr:uid="{00000000-0005-0000-0000-0000612C0000}"/>
    <cellStyle name="표준 2 15 15 17" xfId="22686" xr:uid="{00000000-0005-0000-0000-0000622C0000}"/>
    <cellStyle name="표준 2 15 15 18" xfId="24166" xr:uid="{00000000-0005-0000-0000-0000632C0000}"/>
    <cellStyle name="표준 2 15 15 19" xfId="25646" xr:uid="{00000000-0005-0000-0000-0000642C0000}"/>
    <cellStyle name="표준 2 15 15 2" xfId="345" xr:uid="{00000000-0005-0000-0000-0000652C0000}"/>
    <cellStyle name="표준 2 15 15 2 10" xfId="14543" xr:uid="{00000000-0005-0000-0000-0000662C0000}"/>
    <cellStyle name="표준 2 15 15 2 11" xfId="16023" xr:uid="{00000000-0005-0000-0000-0000672C0000}"/>
    <cellStyle name="표준 2 15 15 2 12" xfId="17503" xr:uid="{00000000-0005-0000-0000-0000682C0000}"/>
    <cellStyle name="표준 2 15 15 2 13" xfId="18983" xr:uid="{00000000-0005-0000-0000-0000692C0000}"/>
    <cellStyle name="표준 2 15 15 2 14" xfId="20463" xr:uid="{00000000-0005-0000-0000-00006A2C0000}"/>
    <cellStyle name="표준 2 15 15 2 15" xfId="21943" xr:uid="{00000000-0005-0000-0000-00006B2C0000}"/>
    <cellStyle name="표준 2 15 15 2 16" xfId="23423" xr:uid="{00000000-0005-0000-0000-00006C2C0000}"/>
    <cellStyle name="표준 2 15 15 2 17" xfId="24903" xr:uid="{00000000-0005-0000-0000-00006D2C0000}"/>
    <cellStyle name="표준 2 15 15 2 18" xfId="26383" xr:uid="{00000000-0005-0000-0000-00006E2C0000}"/>
    <cellStyle name="표준 2 15 15 2 19" xfId="27863" xr:uid="{00000000-0005-0000-0000-00006F2C0000}"/>
    <cellStyle name="표준 2 15 15 2 2" xfId="2702" xr:uid="{00000000-0005-0000-0000-0000702C0000}"/>
    <cellStyle name="표준 2 15 15 2 20" xfId="29343" xr:uid="{00000000-0005-0000-0000-0000712C0000}"/>
    <cellStyle name="표준 2 15 15 2 21" xfId="30823" xr:uid="{00000000-0005-0000-0000-0000722C0000}"/>
    <cellStyle name="표준 2 15 15 2 22" xfId="32303" xr:uid="{00000000-0005-0000-0000-0000732C0000}"/>
    <cellStyle name="표준 2 15 15 2 23" xfId="33783" xr:uid="{00000000-0005-0000-0000-0000742C0000}"/>
    <cellStyle name="표준 2 15 15 2 24" xfId="35263" xr:uid="{00000000-0005-0000-0000-0000752C0000}"/>
    <cellStyle name="표준 2 15 15 2 25" xfId="36743" xr:uid="{00000000-0005-0000-0000-0000762C0000}"/>
    <cellStyle name="표준 2 15 15 2 26" xfId="38223" xr:uid="{00000000-0005-0000-0000-0000772C0000}"/>
    <cellStyle name="표준 2 15 15 2 27" xfId="39703" xr:uid="{00000000-0005-0000-0000-0000782C0000}"/>
    <cellStyle name="표준 2 15 15 2 28" xfId="41183" xr:uid="{00000000-0005-0000-0000-0000792C0000}"/>
    <cellStyle name="표준 2 15 15 2 29" xfId="42663" xr:uid="{00000000-0005-0000-0000-00007A2C0000}"/>
    <cellStyle name="표준 2 15 15 2 3" xfId="4183" xr:uid="{00000000-0005-0000-0000-00007B2C0000}"/>
    <cellStyle name="표준 2 15 15 2 30" xfId="44143" xr:uid="{00000000-0005-0000-0000-00007C2C0000}"/>
    <cellStyle name="표준 2 15 15 2 31" xfId="45623" xr:uid="{00000000-0005-0000-0000-00007D2C0000}"/>
    <cellStyle name="표준 2 15 15 2 32" xfId="47104" xr:uid="{00000000-0005-0000-0000-00007E2C0000}"/>
    <cellStyle name="표준 2 15 15 2 33" xfId="48584" xr:uid="{00000000-0005-0000-0000-00007F2C0000}"/>
    <cellStyle name="표준 2 15 15 2 34" xfId="50064" xr:uid="{00000000-0005-0000-0000-0000802C0000}"/>
    <cellStyle name="표준 2 15 15 2 35" xfId="51544" xr:uid="{00000000-0005-0000-0000-0000812C0000}"/>
    <cellStyle name="표준 2 15 15 2 36" xfId="53024" xr:uid="{00000000-0005-0000-0000-0000822C0000}"/>
    <cellStyle name="표준 2 15 15 2 37" xfId="54504" xr:uid="{00000000-0005-0000-0000-0000832C0000}"/>
    <cellStyle name="표준 2 15 15 2 38" xfId="55984" xr:uid="{00000000-0005-0000-0000-0000842C0000}"/>
    <cellStyle name="표준 2 15 15 2 39" xfId="57464" xr:uid="{00000000-0005-0000-0000-0000852C0000}"/>
    <cellStyle name="표준 2 15 15 2 4" xfId="5663" xr:uid="{00000000-0005-0000-0000-0000862C0000}"/>
    <cellStyle name="표준 2 15 15 2 40" xfId="58944" xr:uid="{00000000-0005-0000-0000-0000872C0000}"/>
    <cellStyle name="표준 2 15 15 2 41" xfId="60424" xr:uid="{00000000-0005-0000-0000-0000882C0000}"/>
    <cellStyle name="표준 2 15 15 2 42" xfId="61904" xr:uid="{00000000-0005-0000-0000-0000892C0000}"/>
    <cellStyle name="표준 2 15 15 2 5" xfId="7143" xr:uid="{00000000-0005-0000-0000-00008A2C0000}"/>
    <cellStyle name="표준 2 15 15 2 6" xfId="8623" xr:uid="{00000000-0005-0000-0000-00008B2C0000}"/>
    <cellStyle name="표준 2 15 15 2 7" xfId="10103" xr:uid="{00000000-0005-0000-0000-00008C2C0000}"/>
    <cellStyle name="표준 2 15 15 2 8" xfId="11583" xr:uid="{00000000-0005-0000-0000-00008D2C0000}"/>
    <cellStyle name="표준 2 15 15 2 9" xfId="13063" xr:uid="{00000000-0005-0000-0000-00008E2C0000}"/>
    <cellStyle name="표준 2 15 15 20" xfId="27126" xr:uid="{00000000-0005-0000-0000-00008F2C0000}"/>
    <cellStyle name="표준 2 15 15 21" xfId="28606" xr:uid="{00000000-0005-0000-0000-0000902C0000}"/>
    <cellStyle name="표준 2 15 15 22" xfId="30086" xr:uid="{00000000-0005-0000-0000-0000912C0000}"/>
    <cellStyle name="표준 2 15 15 23" xfId="31566" xr:uid="{00000000-0005-0000-0000-0000922C0000}"/>
    <cellStyle name="표준 2 15 15 24" xfId="33046" xr:uid="{00000000-0005-0000-0000-0000932C0000}"/>
    <cellStyle name="표준 2 15 15 25" xfId="34526" xr:uid="{00000000-0005-0000-0000-0000942C0000}"/>
    <cellStyle name="표준 2 15 15 26" xfId="36006" xr:uid="{00000000-0005-0000-0000-0000952C0000}"/>
    <cellStyle name="표준 2 15 15 27" xfId="37486" xr:uid="{00000000-0005-0000-0000-0000962C0000}"/>
    <cellStyle name="표준 2 15 15 28" xfId="38966" xr:uid="{00000000-0005-0000-0000-0000972C0000}"/>
    <cellStyle name="표준 2 15 15 29" xfId="40446" xr:uid="{00000000-0005-0000-0000-0000982C0000}"/>
    <cellStyle name="표준 2 15 15 3" xfId="1965" xr:uid="{00000000-0005-0000-0000-0000992C0000}"/>
    <cellStyle name="표준 2 15 15 30" xfId="41926" xr:uid="{00000000-0005-0000-0000-00009A2C0000}"/>
    <cellStyle name="표준 2 15 15 31" xfId="43406" xr:uid="{00000000-0005-0000-0000-00009B2C0000}"/>
    <cellStyle name="표준 2 15 15 32" xfId="44886" xr:uid="{00000000-0005-0000-0000-00009C2C0000}"/>
    <cellStyle name="표준 2 15 15 33" xfId="46367" xr:uid="{00000000-0005-0000-0000-00009D2C0000}"/>
    <cellStyle name="표준 2 15 15 34" xfId="47847" xr:uid="{00000000-0005-0000-0000-00009E2C0000}"/>
    <cellStyle name="표준 2 15 15 35" xfId="49327" xr:uid="{00000000-0005-0000-0000-00009F2C0000}"/>
    <cellStyle name="표준 2 15 15 36" xfId="50807" xr:uid="{00000000-0005-0000-0000-0000A02C0000}"/>
    <cellStyle name="표준 2 15 15 37" xfId="52287" xr:uid="{00000000-0005-0000-0000-0000A12C0000}"/>
    <cellStyle name="표준 2 15 15 38" xfId="53767" xr:uid="{00000000-0005-0000-0000-0000A22C0000}"/>
    <cellStyle name="표준 2 15 15 39" xfId="55247" xr:uid="{00000000-0005-0000-0000-0000A32C0000}"/>
    <cellStyle name="표준 2 15 15 4" xfId="3446" xr:uid="{00000000-0005-0000-0000-0000A42C0000}"/>
    <cellStyle name="표준 2 15 15 40" xfId="56727" xr:uid="{00000000-0005-0000-0000-0000A52C0000}"/>
    <cellStyle name="표준 2 15 15 41" xfId="58207" xr:uid="{00000000-0005-0000-0000-0000A62C0000}"/>
    <cellStyle name="표준 2 15 15 42" xfId="59687" xr:uid="{00000000-0005-0000-0000-0000A72C0000}"/>
    <cellStyle name="표준 2 15 15 43" xfId="61167" xr:uid="{00000000-0005-0000-0000-0000A82C0000}"/>
    <cellStyle name="표준 2 15 15 5" xfId="4926" xr:uid="{00000000-0005-0000-0000-0000A92C0000}"/>
    <cellStyle name="표준 2 15 15 6" xfId="6406" xr:uid="{00000000-0005-0000-0000-0000AA2C0000}"/>
    <cellStyle name="표준 2 15 15 7" xfId="7886" xr:uid="{00000000-0005-0000-0000-0000AB2C0000}"/>
    <cellStyle name="표준 2 15 15 8" xfId="9366" xr:uid="{00000000-0005-0000-0000-0000AC2C0000}"/>
    <cellStyle name="표준 2 15 15 9" xfId="10846" xr:uid="{00000000-0005-0000-0000-0000AD2C0000}"/>
    <cellStyle name="표준 2 15 16" xfId="1095" xr:uid="{00000000-0005-0000-0000-0000AE2C0000}"/>
    <cellStyle name="표준 2 15 16 10" xfId="12355" xr:uid="{00000000-0005-0000-0000-0000AF2C0000}"/>
    <cellStyle name="표준 2 15 16 11" xfId="13835" xr:uid="{00000000-0005-0000-0000-0000B02C0000}"/>
    <cellStyle name="표준 2 15 16 12" xfId="15315" xr:uid="{00000000-0005-0000-0000-0000B12C0000}"/>
    <cellStyle name="표준 2 15 16 13" xfId="16795" xr:uid="{00000000-0005-0000-0000-0000B22C0000}"/>
    <cellStyle name="표준 2 15 16 14" xfId="18275" xr:uid="{00000000-0005-0000-0000-0000B32C0000}"/>
    <cellStyle name="표준 2 15 16 15" xfId="19755" xr:uid="{00000000-0005-0000-0000-0000B42C0000}"/>
    <cellStyle name="표준 2 15 16 16" xfId="21235" xr:uid="{00000000-0005-0000-0000-0000B52C0000}"/>
    <cellStyle name="표준 2 15 16 17" xfId="22715" xr:uid="{00000000-0005-0000-0000-0000B62C0000}"/>
    <cellStyle name="표준 2 15 16 18" xfId="24195" xr:uid="{00000000-0005-0000-0000-0000B72C0000}"/>
    <cellStyle name="표준 2 15 16 19" xfId="25675" xr:uid="{00000000-0005-0000-0000-0000B82C0000}"/>
    <cellStyle name="표준 2 15 16 2" xfId="316" xr:uid="{00000000-0005-0000-0000-0000B92C0000}"/>
    <cellStyle name="표준 2 15 16 2 10" xfId="14572" xr:uid="{00000000-0005-0000-0000-0000BA2C0000}"/>
    <cellStyle name="표준 2 15 16 2 11" xfId="16052" xr:uid="{00000000-0005-0000-0000-0000BB2C0000}"/>
    <cellStyle name="표준 2 15 16 2 12" xfId="17532" xr:uid="{00000000-0005-0000-0000-0000BC2C0000}"/>
    <cellStyle name="표준 2 15 16 2 13" xfId="19012" xr:uid="{00000000-0005-0000-0000-0000BD2C0000}"/>
    <cellStyle name="표준 2 15 16 2 14" xfId="20492" xr:uid="{00000000-0005-0000-0000-0000BE2C0000}"/>
    <cellStyle name="표준 2 15 16 2 15" xfId="21972" xr:uid="{00000000-0005-0000-0000-0000BF2C0000}"/>
    <cellStyle name="표준 2 15 16 2 16" xfId="23452" xr:uid="{00000000-0005-0000-0000-0000C02C0000}"/>
    <cellStyle name="표준 2 15 16 2 17" xfId="24932" xr:uid="{00000000-0005-0000-0000-0000C12C0000}"/>
    <cellStyle name="표준 2 15 16 2 18" xfId="26412" xr:uid="{00000000-0005-0000-0000-0000C22C0000}"/>
    <cellStyle name="표준 2 15 16 2 19" xfId="27892" xr:uid="{00000000-0005-0000-0000-0000C32C0000}"/>
    <cellStyle name="표준 2 15 16 2 2" xfId="2731" xr:uid="{00000000-0005-0000-0000-0000C42C0000}"/>
    <cellStyle name="표준 2 15 16 2 20" xfId="29372" xr:uid="{00000000-0005-0000-0000-0000C52C0000}"/>
    <cellStyle name="표준 2 15 16 2 21" xfId="30852" xr:uid="{00000000-0005-0000-0000-0000C62C0000}"/>
    <cellStyle name="표준 2 15 16 2 22" xfId="32332" xr:uid="{00000000-0005-0000-0000-0000C72C0000}"/>
    <cellStyle name="표준 2 15 16 2 23" xfId="33812" xr:uid="{00000000-0005-0000-0000-0000C82C0000}"/>
    <cellStyle name="표준 2 15 16 2 24" xfId="35292" xr:uid="{00000000-0005-0000-0000-0000C92C0000}"/>
    <cellStyle name="표준 2 15 16 2 25" xfId="36772" xr:uid="{00000000-0005-0000-0000-0000CA2C0000}"/>
    <cellStyle name="표준 2 15 16 2 26" xfId="38252" xr:uid="{00000000-0005-0000-0000-0000CB2C0000}"/>
    <cellStyle name="표준 2 15 16 2 27" xfId="39732" xr:uid="{00000000-0005-0000-0000-0000CC2C0000}"/>
    <cellStyle name="표준 2 15 16 2 28" xfId="41212" xr:uid="{00000000-0005-0000-0000-0000CD2C0000}"/>
    <cellStyle name="표준 2 15 16 2 29" xfId="42692" xr:uid="{00000000-0005-0000-0000-0000CE2C0000}"/>
    <cellStyle name="표준 2 15 16 2 3" xfId="4212" xr:uid="{00000000-0005-0000-0000-0000CF2C0000}"/>
    <cellStyle name="표준 2 15 16 2 30" xfId="44172" xr:uid="{00000000-0005-0000-0000-0000D02C0000}"/>
    <cellStyle name="표준 2 15 16 2 31" xfId="45652" xr:uid="{00000000-0005-0000-0000-0000D12C0000}"/>
    <cellStyle name="표준 2 15 16 2 32" xfId="47133" xr:uid="{00000000-0005-0000-0000-0000D22C0000}"/>
    <cellStyle name="표준 2 15 16 2 33" xfId="48613" xr:uid="{00000000-0005-0000-0000-0000D32C0000}"/>
    <cellStyle name="표준 2 15 16 2 34" xfId="50093" xr:uid="{00000000-0005-0000-0000-0000D42C0000}"/>
    <cellStyle name="표준 2 15 16 2 35" xfId="51573" xr:uid="{00000000-0005-0000-0000-0000D52C0000}"/>
    <cellStyle name="표준 2 15 16 2 36" xfId="53053" xr:uid="{00000000-0005-0000-0000-0000D62C0000}"/>
    <cellStyle name="표준 2 15 16 2 37" xfId="54533" xr:uid="{00000000-0005-0000-0000-0000D72C0000}"/>
    <cellStyle name="표준 2 15 16 2 38" xfId="56013" xr:uid="{00000000-0005-0000-0000-0000D82C0000}"/>
    <cellStyle name="표준 2 15 16 2 39" xfId="57493" xr:uid="{00000000-0005-0000-0000-0000D92C0000}"/>
    <cellStyle name="표준 2 15 16 2 4" xfId="5692" xr:uid="{00000000-0005-0000-0000-0000DA2C0000}"/>
    <cellStyle name="표준 2 15 16 2 40" xfId="58973" xr:uid="{00000000-0005-0000-0000-0000DB2C0000}"/>
    <cellStyle name="표준 2 15 16 2 41" xfId="60453" xr:uid="{00000000-0005-0000-0000-0000DC2C0000}"/>
    <cellStyle name="표준 2 15 16 2 42" xfId="61933" xr:uid="{00000000-0005-0000-0000-0000DD2C0000}"/>
    <cellStyle name="표준 2 15 16 2 5" xfId="7172" xr:uid="{00000000-0005-0000-0000-0000DE2C0000}"/>
    <cellStyle name="표준 2 15 16 2 6" xfId="8652" xr:uid="{00000000-0005-0000-0000-0000DF2C0000}"/>
    <cellStyle name="표준 2 15 16 2 7" xfId="10132" xr:uid="{00000000-0005-0000-0000-0000E02C0000}"/>
    <cellStyle name="표준 2 15 16 2 8" xfId="11612" xr:uid="{00000000-0005-0000-0000-0000E12C0000}"/>
    <cellStyle name="표준 2 15 16 2 9" xfId="13092" xr:uid="{00000000-0005-0000-0000-0000E22C0000}"/>
    <cellStyle name="표준 2 15 16 20" xfId="27155" xr:uid="{00000000-0005-0000-0000-0000E32C0000}"/>
    <cellStyle name="표준 2 15 16 21" xfId="28635" xr:uid="{00000000-0005-0000-0000-0000E42C0000}"/>
    <cellStyle name="표준 2 15 16 22" xfId="30115" xr:uid="{00000000-0005-0000-0000-0000E52C0000}"/>
    <cellStyle name="표준 2 15 16 23" xfId="31595" xr:uid="{00000000-0005-0000-0000-0000E62C0000}"/>
    <cellStyle name="표준 2 15 16 24" xfId="33075" xr:uid="{00000000-0005-0000-0000-0000E72C0000}"/>
    <cellStyle name="표준 2 15 16 25" xfId="34555" xr:uid="{00000000-0005-0000-0000-0000E82C0000}"/>
    <cellStyle name="표준 2 15 16 26" xfId="36035" xr:uid="{00000000-0005-0000-0000-0000E92C0000}"/>
    <cellStyle name="표준 2 15 16 27" xfId="37515" xr:uid="{00000000-0005-0000-0000-0000EA2C0000}"/>
    <cellStyle name="표준 2 15 16 28" xfId="38995" xr:uid="{00000000-0005-0000-0000-0000EB2C0000}"/>
    <cellStyle name="표준 2 15 16 29" xfId="40475" xr:uid="{00000000-0005-0000-0000-0000EC2C0000}"/>
    <cellStyle name="표준 2 15 16 3" xfId="1994" xr:uid="{00000000-0005-0000-0000-0000ED2C0000}"/>
    <cellStyle name="표준 2 15 16 30" xfId="41955" xr:uid="{00000000-0005-0000-0000-0000EE2C0000}"/>
    <cellStyle name="표준 2 15 16 31" xfId="43435" xr:uid="{00000000-0005-0000-0000-0000EF2C0000}"/>
    <cellStyle name="표준 2 15 16 32" xfId="44915" xr:uid="{00000000-0005-0000-0000-0000F02C0000}"/>
    <cellStyle name="표준 2 15 16 33" xfId="46396" xr:uid="{00000000-0005-0000-0000-0000F12C0000}"/>
    <cellStyle name="표준 2 15 16 34" xfId="47876" xr:uid="{00000000-0005-0000-0000-0000F22C0000}"/>
    <cellStyle name="표준 2 15 16 35" xfId="49356" xr:uid="{00000000-0005-0000-0000-0000F32C0000}"/>
    <cellStyle name="표준 2 15 16 36" xfId="50836" xr:uid="{00000000-0005-0000-0000-0000F42C0000}"/>
    <cellStyle name="표준 2 15 16 37" xfId="52316" xr:uid="{00000000-0005-0000-0000-0000F52C0000}"/>
    <cellStyle name="표준 2 15 16 38" xfId="53796" xr:uid="{00000000-0005-0000-0000-0000F62C0000}"/>
    <cellStyle name="표준 2 15 16 39" xfId="55276" xr:uid="{00000000-0005-0000-0000-0000F72C0000}"/>
    <cellStyle name="표준 2 15 16 4" xfId="3475" xr:uid="{00000000-0005-0000-0000-0000F82C0000}"/>
    <cellStyle name="표준 2 15 16 40" xfId="56756" xr:uid="{00000000-0005-0000-0000-0000F92C0000}"/>
    <cellStyle name="표준 2 15 16 41" xfId="58236" xr:uid="{00000000-0005-0000-0000-0000FA2C0000}"/>
    <cellStyle name="표준 2 15 16 42" xfId="59716" xr:uid="{00000000-0005-0000-0000-0000FB2C0000}"/>
    <cellStyle name="표준 2 15 16 43" xfId="61196" xr:uid="{00000000-0005-0000-0000-0000FC2C0000}"/>
    <cellStyle name="표준 2 15 16 5" xfId="4955" xr:uid="{00000000-0005-0000-0000-0000FD2C0000}"/>
    <cellStyle name="표준 2 15 16 6" xfId="6435" xr:uid="{00000000-0005-0000-0000-0000FE2C0000}"/>
    <cellStyle name="표준 2 15 16 7" xfId="7915" xr:uid="{00000000-0005-0000-0000-0000FF2C0000}"/>
    <cellStyle name="표준 2 15 16 8" xfId="9395" xr:uid="{00000000-0005-0000-0000-0000002D0000}"/>
    <cellStyle name="표준 2 15 16 9" xfId="10875" xr:uid="{00000000-0005-0000-0000-0000012D0000}"/>
    <cellStyle name="표준 2 15 17" xfId="1065" xr:uid="{00000000-0005-0000-0000-0000022D0000}"/>
    <cellStyle name="표준 2 15 17 10" xfId="12385" xr:uid="{00000000-0005-0000-0000-0000032D0000}"/>
    <cellStyle name="표준 2 15 17 11" xfId="13865" xr:uid="{00000000-0005-0000-0000-0000042D0000}"/>
    <cellStyle name="표준 2 15 17 12" xfId="15345" xr:uid="{00000000-0005-0000-0000-0000052D0000}"/>
    <cellStyle name="표준 2 15 17 13" xfId="16825" xr:uid="{00000000-0005-0000-0000-0000062D0000}"/>
    <cellStyle name="표준 2 15 17 14" xfId="18305" xr:uid="{00000000-0005-0000-0000-0000072D0000}"/>
    <cellStyle name="표준 2 15 17 15" xfId="19785" xr:uid="{00000000-0005-0000-0000-0000082D0000}"/>
    <cellStyle name="표준 2 15 17 16" xfId="21265" xr:uid="{00000000-0005-0000-0000-0000092D0000}"/>
    <cellStyle name="표준 2 15 17 17" xfId="22745" xr:uid="{00000000-0005-0000-0000-00000A2D0000}"/>
    <cellStyle name="표준 2 15 17 18" xfId="24225" xr:uid="{00000000-0005-0000-0000-00000B2D0000}"/>
    <cellStyle name="표준 2 15 17 19" xfId="25705" xr:uid="{00000000-0005-0000-0000-00000C2D0000}"/>
    <cellStyle name="표준 2 15 17 2" xfId="286" xr:uid="{00000000-0005-0000-0000-00000D2D0000}"/>
    <cellStyle name="표준 2 15 17 2 10" xfId="14602" xr:uid="{00000000-0005-0000-0000-00000E2D0000}"/>
    <cellStyle name="표준 2 15 17 2 11" xfId="16082" xr:uid="{00000000-0005-0000-0000-00000F2D0000}"/>
    <cellStyle name="표준 2 15 17 2 12" xfId="17562" xr:uid="{00000000-0005-0000-0000-0000102D0000}"/>
    <cellStyle name="표준 2 15 17 2 13" xfId="19042" xr:uid="{00000000-0005-0000-0000-0000112D0000}"/>
    <cellStyle name="표준 2 15 17 2 14" xfId="20522" xr:uid="{00000000-0005-0000-0000-0000122D0000}"/>
    <cellStyle name="표준 2 15 17 2 15" xfId="22002" xr:uid="{00000000-0005-0000-0000-0000132D0000}"/>
    <cellStyle name="표준 2 15 17 2 16" xfId="23482" xr:uid="{00000000-0005-0000-0000-0000142D0000}"/>
    <cellStyle name="표준 2 15 17 2 17" xfId="24962" xr:uid="{00000000-0005-0000-0000-0000152D0000}"/>
    <cellStyle name="표준 2 15 17 2 18" xfId="26442" xr:uid="{00000000-0005-0000-0000-0000162D0000}"/>
    <cellStyle name="표준 2 15 17 2 19" xfId="27922" xr:uid="{00000000-0005-0000-0000-0000172D0000}"/>
    <cellStyle name="표준 2 15 17 2 2" xfId="2761" xr:uid="{00000000-0005-0000-0000-0000182D0000}"/>
    <cellStyle name="표준 2 15 17 2 20" xfId="29402" xr:uid="{00000000-0005-0000-0000-0000192D0000}"/>
    <cellStyle name="표준 2 15 17 2 21" xfId="30882" xr:uid="{00000000-0005-0000-0000-00001A2D0000}"/>
    <cellStyle name="표준 2 15 17 2 22" xfId="32362" xr:uid="{00000000-0005-0000-0000-00001B2D0000}"/>
    <cellStyle name="표준 2 15 17 2 23" xfId="33842" xr:uid="{00000000-0005-0000-0000-00001C2D0000}"/>
    <cellStyle name="표준 2 15 17 2 24" xfId="35322" xr:uid="{00000000-0005-0000-0000-00001D2D0000}"/>
    <cellStyle name="표준 2 15 17 2 25" xfId="36802" xr:uid="{00000000-0005-0000-0000-00001E2D0000}"/>
    <cellStyle name="표준 2 15 17 2 26" xfId="38282" xr:uid="{00000000-0005-0000-0000-00001F2D0000}"/>
    <cellStyle name="표준 2 15 17 2 27" xfId="39762" xr:uid="{00000000-0005-0000-0000-0000202D0000}"/>
    <cellStyle name="표준 2 15 17 2 28" xfId="41242" xr:uid="{00000000-0005-0000-0000-0000212D0000}"/>
    <cellStyle name="표준 2 15 17 2 29" xfId="42722" xr:uid="{00000000-0005-0000-0000-0000222D0000}"/>
    <cellStyle name="표준 2 15 17 2 3" xfId="4242" xr:uid="{00000000-0005-0000-0000-0000232D0000}"/>
    <cellStyle name="표준 2 15 17 2 30" xfId="44202" xr:uid="{00000000-0005-0000-0000-0000242D0000}"/>
    <cellStyle name="표준 2 15 17 2 31" xfId="45682" xr:uid="{00000000-0005-0000-0000-0000252D0000}"/>
    <cellStyle name="표준 2 15 17 2 32" xfId="47163" xr:uid="{00000000-0005-0000-0000-0000262D0000}"/>
    <cellStyle name="표준 2 15 17 2 33" xfId="48643" xr:uid="{00000000-0005-0000-0000-0000272D0000}"/>
    <cellStyle name="표준 2 15 17 2 34" xfId="50123" xr:uid="{00000000-0005-0000-0000-0000282D0000}"/>
    <cellStyle name="표준 2 15 17 2 35" xfId="51603" xr:uid="{00000000-0005-0000-0000-0000292D0000}"/>
    <cellStyle name="표준 2 15 17 2 36" xfId="53083" xr:uid="{00000000-0005-0000-0000-00002A2D0000}"/>
    <cellStyle name="표준 2 15 17 2 37" xfId="54563" xr:uid="{00000000-0005-0000-0000-00002B2D0000}"/>
    <cellStyle name="표준 2 15 17 2 38" xfId="56043" xr:uid="{00000000-0005-0000-0000-00002C2D0000}"/>
    <cellStyle name="표준 2 15 17 2 39" xfId="57523" xr:uid="{00000000-0005-0000-0000-00002D2D0000}"/>
    <cellStyle name="표준 2 15 17 2 4" xfId="5722" xr:uid="{00000000-0005-0000-0000-00002E2D0000}"/>
    <cellStyle name="표준 2 15 17 2 40" xfId="59003" xr:uid="{00000000-0005-0000-0000-00002F2D0000}"/>
    <cellStyle name="표준 2 15 17 2 41" xfId="60483" xr:uid="{00000000-0005-0000-0000-0000302D0000}"/>
    <cellStyle name="표준 2 15 17 2 42" xfId="61963" xr:uid="{00000000-0005-0000-0000-0000312D0000}"/>
    <cellStyle name="표준 2 15 17 2 5" xfId="7202" xr:uid="{00000000-0005-0000-0000-0000322D0000}"/>
    <cellStyle name="표준 2 15 17 2 6" xfId="8682" xr:uid="{00000000-0005-0000-0000-0000332D0000}"/>
    <cellStyle name="표준 2 15 17 2 7" xfId="10162" xr:uid="{00000000-0005-0000-0000-0000342D0000}"/>
    <cellStyle name="표준 2 15 17 2 8" xfId="11642" xr:uid="{00000000-0005-0000-0000-0000352D0000}"/>
    <cellStyle name="표준 2 15 17 2 9" xfId="13122" xr:uid="{00000000-0005-0000-0000-0000362D0000}"/>
    <cellStyle name="표준 2 15 17 20" xfId="27185" xr:uid="{00000000-0005-0000-0000-0000372D0000}"/>
    <cellStyle name="표준 2 15 17 21" xfId="28665" xr:uid="{00000000-0005-0000-0000-0000382D0000}"/>
    <cellStyle name="표준 2 15 17 22" xfId="30145" xr:uid="{00000000-0005-0000-0000-0000392D0000}"/>
    <cellStyle name="표준 2 15 17 23" xfId="31625" xr:uid="{00000000-0005-0000-0000-00003A2D0000}"/>
    <cellStyle name="표준 2 15 17 24" xfId="33105" xr:uid="{00000000-0005-0000-0000-00003B2D0000}"/>
    <cellStyle name="표준 2 15 17 25" xfId="34585" xr:uid="{00000000-0005-0000-0000-00003C2D0000}"/>
    <cellStyle name="표준 2 15 17 26" xfId="36065" xr:uid="{00000000-0005-0000-0000-00003D2D0000}"/>
    <cellStyle name="표준 2 15 17 27" xfId="37545" xr:uid="{00000000-0005-0000-0000-00003E2D0000}"/>
    <cellStyle name="표준 2 15 17 28" xfId="39025" xr:uid="{00000000-0005-0000-0000-00003F2D0000}"/>
    <cellStyle name="표준 2 15 17 29" xfId="40505" xr:uid="{00000000-0005-0000-0000-0000402D0000}"/>
    <cellStyle name="표준 2 15 17 3" xfId="2024" xr:uid="{00000000-0005-0000-0000-0000412D0000}"/>
    <cellStyle name="표준 2 15 17 30" xfId="41985" xr:uid="{00000000-0005-0000-0000-0000422D0000}"/>
    <cellStyle name="표준 2 15 17 31" xfId="43465" xr:uid="{00000000-0005-0000-0000-0000432D0000}"/>
    <cellStyle name="표준 2 15 17 32" xfId="44945" xr:uid="{00000000-0005-0000-0000-0000442D0000}"/>
    <cellStyle name="표준 2 15 17 33" xfId="46426" xr:uid="{00000000-0005-0000-0000-0000452D0000}"/>
    <cellStyle name="표준 2 15 17 34" xfId="47906" xr:uid="{00000000-0005-0000-0000-0000462D0000}"/>
    <cellStyle name="표준 2 15 17 35" xfId="49386" xr:uid="{00000000-0005-0000-0000-0000472D0000}"/>
    <cellStyle name="표준 2 15 17 36" xfId="50866" xr:uid="{00000000-0005-0000-0000-0000482D0000}"/>
    <cellStyle name="표준 2 15 17 37" xfId="52346" xr:uid="{00000000-0005-0000-0000-0000492D0000}"/>
    <cellStyle name="표준 2 15 17 38" xfId="53826" xr:uid="{00000000-0005-0000-0000-00004A2D0000}"/>
    <cellStyle name="표준 2 15 17 39" xfId="55306" xr:uid="{00000000-0005-0000-0000-00004B2D0000}"/>
    <cellStyle name="표준 2 15 17 4" xfId="3505" xr:uid="{00000000-0005-0000-0000-00004C2D0000}"/>
    <cellStyle name="표준 2 15 17 40" xfId="56786" xr:uid="{00000000-0005-0000-0000-00004D2D0000}"/>
    <cellStyle name="표준 2 15 17 41" xfId="58266" xr:uid="{00000000-0005-0000-0000-00004E2D0000}"/>
    <cellStyle name="표준 2 15 17 42" xfId="59746" xr:uid="{00000000-0005-0000-0000-00004F2D0000}"/>
    <cellStyle name="표준 2 15 17 43" xfId="61226" xr:uid="{00000000-0005-0000-0000-0000502D0000}"/>
    <cellStyle name="표준 2 15 17 5" xfId="4985" xr:uid="{00000000-0005-0000-0000-0000512D0000}"/>
    <cellStyle name="표준 2 15 17 6" xfId="6465" xr:uid="{00000000-0005-0000-0000-0000522D0000}"/>
    <cellStyle name="표준 2 15 17 7" xfId="7945" xr:uid="{00000000-0005-0000-0000-0000532D0000}"/>
    <cellStyle name="표준 2 15 17 8" xfId="9425" xr:uid="{00000000-0005-0000-0000-0000542D0000}"/>
    <cellStyle name="표준 2 15 17 9" xfId="10905" xr:uid="{00000000-0005-0000-0000-0000552D0000}"/>
    <cellStyle name="표준 2 15 18" xfId="1034" xr:uid="{00000000-0005-0000-0000-0000562D0000}"/>
    <cellStyle name="표준 2 15 18 10" xfId="12416" xr:uid="{00000000-0005-0000-0000-0000572D0000}"/>
    <cellStyle name="표준 2 15 18 11" xfId="13896" xr:uid="{00000000-0005-0000-0000-0000582D0000}"/>
    <cellStyle name="표준 2 15 18 12" xfId="15376" xr:uid="{00000000-0005-0000-0000-0000592D0000}"/>
    <cellStyle name="표준 2 15 18 13" xfId="16856" xr:uid="{00000000-0005-0000-0000-00005A2D0000}"/>
    <cellStyle name="표준 2 15 18 14" xfId="18336" xr:uid="{00000000-0005-0000-0000-00005B2D0000}"/>
    <cellStyle name="표준 2 15 18 15" xfId="19816" xr:uid="{00000000-0005-0000-0000-00005C2D0000}"/>
    <cellStyle name="표준 2 15 18 16" xfId="21296" xr:uid="{00000000-0005-0000-0000-00005D2D0000}"/>
    <cellStyle name="표준 2 15 18 17" xfId="22776" xr:uid="{00000000-0005-0000-0000-00005E2D0000}"/>
    <cellStyle name="표준 2 15 18 18" xfId="24256" xr:uid="{00000000-0005-0000-0000-00005F2D0000}"/>
    <cellStyle name="표준 2 15 18 19" xfId="25736" xr:uid="{00000000-0005-0000-0000-0000602D0000}"/>
    <cellStyle name="표준 2 15 18 2" xfId="255" xr:uid="{00000000-0005-0000-0000-0000612D0000}"/>
    <cellStyle name="표준 2 15 18 2 10" xfId="14633" xr:uid="{00000000-0005-0000-0000-0000622D0000}"/>
    <cellStyle name="표준 2 15 18 2 11" xfId="16113" xr:uid="{00000000-0005-0000-0000-0000632D0000}"/>
    <cellStyle name="표준 2 15 18 2 12" xfId="17593" xr:uid="{00000000-0005-0000-0000-0000642D0000}"/>
    <cellStyle name="표준 2 15 18 2 13" xfId="19073" xr:uid="{00000000-0005-0000-0000-0000652D0000}"/>
    <cellStyle name="표준 2 15 18 2 14" xfId="20553" xr:uid="{00000000-0005-0000-0000-0000662D0000}"/>
    <cellStyle name="표준 2 15 18 2 15" xfId="22033" xr:uid="{00000000-0005-0000-0000-0000672D0000}"/>
    <cellStyle name="표준 2 15 18 2 16" xfId="23513" xr:uid="{00000000-0005-0000-0000-0000682D0000}"/>
    <cellStyle name="표준 2 15 18 2 17" xfId="24993" xr:uid="{00000000-0005-0000-0000-0000692D0000}"/>
    <cellStyle name="표준 2 15 18 2 18" xfId="26473" xr:uid="{00000000-0005-0000-0000-00006A2D0000}"/>
    <cellStyle name="표준 2 15 18 2 19" xfId="27953" xr:uid="{00000000-0005-0000-0000-00006B2D0000}"/>
    <cellStyle name="표준 2 15 18 2 2" xfId="2792" xr:uid="{00000000-0005-0000-0000-00006C2D0000}"/>
    <cellStyle name="표준 2 15 18 2 20" xfId="29433" xr:uid="{00000000-0005-0000-0000-00006D2D0000}"/>
    <cellStyle name="표준 2 15 18 2 21" xfId="30913" xr:uid="{00000000-0005-0000-0000-00006E2D0000}"/>
    <cellStyle name="표준 2 15 18 2 22" xfId="32393" xr:uid="{00000000-0005-0000-0000-00006F2D0000}"/>
    <cellStyle name="표준 2 15 18 2 23" xfId="33873" xr:uid="{00000000-0005-0000-0000-0000702D0000}"/>
    <cellStyle name="표준 2 15 18 2 24" xfId="35353" xr:uid="{00000000-0005-0000-0000-0000712D0000}"/>
    <cellStyle name="표준 2 15 18 2 25" xfId="36833" xr:uid="{00000000-0005-0000-0000-0000722D0000}"/>
    <cellStyle name="표준 2 15 18 2 26" xfId="38313" xr:uid="{00000000-0005-0000-0000-0000732D0000}"/>
    <cellStyle name="표준 2 15 18 2 27" xfId="39793" xr:uid="{00000000-0005-0000-0000-0000742D0000}"/>
    <cellStyle name="표준 2 15 18 2 28" xfId="41273" xr:uid="{00000000-0005-0000-0000-0000752D0000}"/>
    <cellStyle name="표준 2 15 18 2 29" xfId="42753" xr:uid="{00000000-0005-0000-0000-0000762D0000}"/>
    <cellStyle name="표준 2 15 18 2 3" xfId="4273" xr:uid="{00000000-0005-0000-0000-0000772D0000}"/>
    <cellStyle name="표준 2 15 18 2 30" xfId="44233" xr:uid="{00000000-0005-0000-0000-0000782D0000}"/>
    <cellStyle name="표준 2 15 18 2 31" xfId="45713" xr:uid="{00000000-0005-0000-0000-0000792D0000}"/>
    <cellStyle name="표준 2 15 18 2 32" xfId="47194" xr:uid="{00000000-0005-0000-0000-00007A2D0000}"/>
    <cellStyle name="표준 2 15 18 2 33" xfId="48674" xr:uid="{00000000-0005-0000-0000-00007B2D0000}"/>
    <cellStyle name="표준 2 15 18 2 34" xfId="50154" xr:uid="{00000000-0005-0000-0000-00007C2D0000}"/>
    <cellStyle name="표준 2 15 18 2 35" xfId="51634" xr:uid="{00000000-0005-0000-0000-00007D2D0000}"/>
    <cellStyle name="표준 2 15 18 2 36" xfId="53114" xr:uid="{00000000-0005-0000-0000-00007E2D0000}"/>
    <cellStyle name="표준 2 15 18 2 37" xfId="54594" xr:uid="{00000000-0005-0000-0000-00007F2D0000}"/>
    <cellStyle name="표준 2 15 18 2 38" xfId="56074" xr:uid="{00000000-0005-0000-0000-0000802D0000}"/>
    <cellStyle name="표준 2 15 18 2 39" xfId="57554" xr:uid="{00000000-0005-0000-0000-0000812D0000}"/>
    <cellStyle name="표준 2 15 18 2 4" xfId="5753" xr:uid="{00000000-0005-0000-0000-0000822D0000}"/>
    <cellStyle name="표준 2 15 18 2 40" xfId="59034" xr:uid="{00000000-0005-0000-0000-0000832D0000}"/>
    <cellStyle name="표준 2 15 18 2 41" xfId="60514" xr:uid="{00000000-0005-0000-0000-0000842D0000}"/>
    <cellStyle name="표준 2 15 18 2 42" xfId="61994" xr:uid="{00000000-0005-0000-0000-0000852D0000}"/>
    <cellStyle name="표준 2 15 18 2 5" xfId="7233" xr:uid="{00000000-0005-0000-0000-0000862D0000}"/>
    <cellStyle name="표준 2 15 18 2 6" xfId="8713" xr:uid="{00000000-0005-0000-0000-0000872D0000}"/>
    <cellStyle name="표준 2 15 18 2 7" xfId="10193" xr:uid="{00000000-0005-0000-0000-0000882D0000}"/>
    <cellStyle name="표준 2 15 18 2 8" xfId="11673" xr:uid="{00000000-0005-0000-0000-0000892D0000}"/>
    <cellStyle name="표준 2 15 18 2 9" xfId="13153" xr:uid="{00000000-0005-0000-0000-00008A2D0000}"/>
    <cellStyle name="표준 2 15 18 20" xfId="27216" xr:uid="{00000000-0005-0000-0000-00008B2D0000}"/>
    <cellStyle name="표준 2 15 18 21" xfId="28696" xr:uid="{00000000-0005-0000-0000-00008C2D0000}"/>
    <cellStyle name="표준 2 15 18 22" xfId="30176" xr:uid="{00000000-0005-0000-0000-00008D2D0000}"/>
    <cellStyle name="표준 2 15 18 23" xfId="31656" xr:uid="{00000000-0005-0000-0000-00008E2D0000}"/>
    <cellStyle name="표준 2 15 18 24" xfId="33136" xr:uid="{00000000-0005-0000-0000-00008F2D0000}"/>
    <cellStyle name="표준 2 15 18 25" xfId="34616" xr:uid="{00000000-0005-0000-0000-0000902D0000}"/>
    <cellStyle name="표준 2 15 18 26" xfId="36096" xr:uid="{00000000-0005-0000-0000-0000912D0000}"/>
    <cellStyle name="표준 2 15 18 27" xfId="37576" xr:uid="{00000000-0005-0000-0000-0000922D0000}"/>
    <cellStyle name="표준 2 15 18 28" xfId="39056" xr:uid="{00000000-0005-0000-0000-0000932D0000}"/>
    <cellStyle name="표준 2 15 18 29" xfId="40536" xr:uid="{00000000-0005-0000-0000-0000942D0000}"/>
    <cellStyle name="표준 2 15 18 3" xfId="2055" xr:uid="{00000000-0005-0000-0000-0000952D0000}"/>
    <cellStyle name="표준 2 15 18 30" xfId="42016" xr:uid="{00000000-0005-0000-0000-0000962D0000}"/>
    <cellStyle name="표준 2 15 18 31" xfId="43496" xr:uid="{00000000-0005-0000-0000-0000972D0000}"/>
    <cellStyle name="표준 2 15 18 32" xfId="44976" xr:uid="{00000000-0005-0000-0000-0000982D0000}"/>
    <cellStyle name="표준 2 15 18 33" xfId="46457" xr:uid="{00000000-0005-0000-0000-0000992D0000}"/>
    <cellStyle name="표준 2 15 18 34" xfId="47937" xr:uid="{00000000-0005-0000-0000-00009A2D0000}"/>
    <cellStyle name="표준 2 15 18 35" xfId="49417" xr:uid="{00000000-0005-0000-0000-00009B2D0000}"/>
    <cellStyle name="표준 2 15 18 36" xfId="50897" xr:uid="{00000000-0005-0000-0000-00009C2D0000}"/>
    <cellStyle name="표준 2 15 18 37" xfId="52377" xr:uid="{00000000-0005-0000-0000-00009D2D0000}"/>
    <cellStyle name="표준 2 15 18 38" xfId="53857" xr:uid="{00000000-0005-0000-0000-00009E2D0000}"/>
    <cellStyle name="표준 2 15 18 39" xfId="55337" xr:uid="{00000000-0005-0000-0000-00009F2D0000}"/>
    <cellStyle name="표준 2 15 18 4" xfId="3536" xr:uid="{00000000-0005-0000-0000-0000A02D0000}"/>
    <cellStyle name="표준 2 15 18 40" xfId="56817" xr:uid="{00000000-0005-0000-0000-0000A12D0000}"/>
    <cellStyle name="표준 2 15 18 41" xfId="58297" xr:uid="{00000000-0005-0000-0000-0000A22D0000}"/>
    <cellStyle name="표준 2 15 18 42" xfId="59777" xr:uid="{00000000-0005-0000-0000-0000A32D0000}"/>
    <cellStyle name="표준 2 15 18 43" xfId="61257" xr:uid="{00000000-0005-0000-0000-0000A42D0000}"/>
    <cellStyle name="표준 2 15 18 5" xfId="5016" xr:uid="{00000000-0005-0000-0000-0000A52D0000}"/>
    <cellStyle name="표준 2 15 18 6" xfId="6496" xr:uid="{00000000-0005-0000-0000-0000A62D0000}"/>
    <cellStyle name="표준 2 15 18 7" xfId="7976" xr:uid="{00000000-0005-0000-0000-0000A72D0000}"/>
    <cellStyle name="표준 2 15 18 8" xfId="9456" xr:uid="{00000000-0005-0000-0000-0000A82D0000}"/>
    <cellStyle name="표준 2 15 18 9" xfId="10936" xr:uid="{00000000-0005-0000-0000-0000A92D0000}"/>
    <cellStyle name="표준 2 15 19" xfId="1002" xr:uid="{00000000-0005-0000-0000-0000AA2D0000}"/>
    <cellStyle name="표준 2 15 19 10" xfId="12448" xr:uid="{00000000-0005-0000-0000-0000AB2D0000}"/>
    <cellStyle name="표준 2 15 19 11" xfId="13928" xr:uid="{00000000-0005-0000-0000-0000AC2D0000}"/>
    <cellStyle name="표준 2 15 19 12" xfId="15408" xr:uid="{00000000-0005-0000-0000-0000AD2D0000}"/>
    <cellStyle name="표준 2 15 19 13" xfId="16888" xr:uid="{00000000-0005-0000-0000-0000AE2D0000}"/>
    <cellStyle name="표준 2 15 19 14" xfId="18368" xr:uid="{00000000-0005-0000-0000-0000AF2D0000}"/>
    <cellStyle name="표준 2 15 19 15" xfId="19848" xr:uid="{00000000-0005-0000-0000-0000B02D0000}"/>
    <cellStyle name="표준 2 15 19 16" xfId="21328" xr:uid="{00000000-0005-0000-0000-0000B12D0000}"/>
    <cellStyle name="표준 2 15 19 17" xfId="22808" xr:uid="{00000000-0005-0000-0000-0000B22D0000}"/>
    <cellStyle name="표준 2 15 19 18" xfId="24288" xr:uid="{00000000-0005-0000-0000-0000B32D0000}"/>
    <cellStyle name="표준 2 15 19 19" xfId="25768" xr:uid="{00000000-0005-0000-0000-0000B42D0000}"/>
    <cellStyle name="표준 2 15 19 2" xfId="223" xr:uid="{00000000-0005-0000-0000-0000B52D0000}"/>
    <cellStyle name="표준 2 15 19 2 10" xfId="14665" xr:uid="{00000000-0005-0000-0000-0000B62D0000}"/>
    <cellStyle name="표준 2 15 19 2 11" xfId="16145" xr:uid="{00000000-0005-0000-0000-0000B72D0000}"/>
    <cellStyle name="표준 2 15 19 2 12" xfId="17625" xr:uid="{00000000-0005-0000-0000-0000B82D0000}"/>
    <cellStyle name="표준 2 15 19 2 13" xfId="19105" xr:uid="{00000000-0005-0000-0000-0000B92D0000}"/>
    <cellStyle name="표준 2 15 19 2 14" xfId="20585" xr:uid="{00000000-0005-0000-0000-0000BA2D0000}"/>
    <cellStyle name="표준 2 15 19 2 15" xfId="22065" xr:uid="{00000000-0005-0000-0000-0000BB2D0000}"/>
    <cellStyle name="표준 2 15 19 2 16" xfId="23545" xr:uid="{00000000-0005-0000-0000-0000BC2D0000}"/>
    <cellStyle name="표준 2 15 19 2 17" xfId="25025" xr:uid="{00000000-0005-0000-0000-0000BD2D0000}"/>
    <cellStyle name="표준 2 15 19 2 18" xfId="26505" xr:uid="{00000000-0005-0000-0000-0000BE2D0000}"/>
    <cellStyle name="표준 2 15 19 2 19" xfId="27985" xr:uid="{00000000-0005-0000-0000-0000BF2D0000}"/>
    <cellStyle name="표준 2 15 19 2 2" xfId="2824" xr:uid="{00000000-0005-0000-0000-0000C02D0000}"/>
    <cellStyle name="표준 2 15 19 2 20" xfId="29465" xr:uid="{00000000-0005-0000-0000-0000C12D0000}"/>
    <cellStyle name="표준 2 15 19 2 21" xfId="30945" xr:uid="{00000000-0005-0000-0000-0000C22D0000}"/>
    <cellStyle name="표준 2 15 19 2 22" xfId="32425" xr:uid="{00000000-0005-0000-0000-0000C32D0000}"/>
    <cellStyle name="표준 2 15 19 2 23" xfId="33905" xr:uid="{00000000-0005-0000-0000-0000C42D0000}"/>
    <cellStyle name="표준 2 15 19 2 24" xfId="35385" xr:uid="{00000000-0005-0000-0000-0000C52D0000}"/>
    <cellStyle name="표준 2 15 19 2 25" xfId="36865" xr:uid="{00000000-0005-0000-0000-0000C62D0000}"/>
    <cellStyle name="표준 2 15 19 2 26" xfId="38345" xr:uid="{00000000-0005-0000-0000-0000C72D0000}"/>
    <cellStyle name="표준 2 15 19 2 27" xfId="39825" xr:uid="{00000000-0005-0000-0000-0000C82D0000}"/>
    <cellStyle name="표준 2 15 19 2 28" xfId="41305" xr:uid="{00000000-0005-0000-0000-0000C92D0000}"/>
    <cellStyle name="표준 2 15 19 2 29" xfId="42785" xr:uid="{00000000-0005-0000-0000-0000CA2D0000}"/>
    <cellStyle name="표준 2 15 19 2 3" xfId="4305" xr:uid="{00000000-0005-0000-0000-0000CB2D0000}"/>
    <cellStyle name="표준 2 15 19 2 30" xfId="44265" xr:uid="{00000000-0005-0000-0000-0000CC2D0000}"/>
    <cellStyle name="표준 2 15 19 2 31" xfId="45745" xr:uid="{00000000-0005-0000-0000-0000CD2D0000}"/>
    <cellStyle name="표준 2 15 19 2 32" xfId="47226" xr:uid="{00000000-0005-0000-0000-0000CE2D0000}"/>
    <cellStyle name="표준 2 15 19 2 33" xfId="48706" xr:uid="{00000000-0005-0000-0000-0000CF2D0000}"/>
    <cellStyle name="표준 2 15 19 2 34" xfId="50186" xr:uid="{00000000-0005-0000-0000-0000D02D0000}"/>
    <cellStyle name="표준 2 15 19 2 35" xfId="51666" xr:uid="{00000000-0005-0000-0000-0000D12D0000}"/>
    <cellStyle name="표준 2 15 19 2 36" xfId="53146" xr:uid="{00000000-0005-0000-0000-0000D22D0000}"/>
    <cellStyle name="표준 2 15 19 2 37" xfId="54626" xr:uid="{00000000-0005-0000-0000-0000D32D0000}"/>
    <cellStyle name="표준 2 15 19 2 38" xfId="56106" xr:uid="{00000000-0005-0000-0000-0000D42D0000}"/>
    <cellStyle name="표준 2 15 19 2 39" xfId="57586" xr:uid="{00000000-0005-0000-0000-0000D52D0000}"/>
    <cellStyle name="표준 2 15 19 2 4" xfId="5785" xr:uid="{00000000-0005-0000-0000-0000D62D0000}"/>
    <cellStyle name="표준 2 15 19 2 40" xfId="59066" xr:uid="{00000000-0005-0000-0000-0000D72D0000}"/>
    <cellStyle name="표준 2 15 19 2 41" xfId="60546" xr:uid="{00000000-0005-0000-0000-0000D82D0000}"/>
    <cellStyle name="표준 2 15 19 2 42" xfId="62026" xr:uid="{00000000-0005-0000-0000-0000D92D0000}"/>
    <cellStyle name="표준 2 15 19 2 5" xfId="7265" xr:uid="{00000000-0005-0000-0000-0000DA2D0000}"/>
    <cellStyle name="표준 2 15 19 2 6" xfId="8745" xr:uid="{00000000-0005-0000-0000-0000DB2D0000}"/>
    <cellStyle name="표준 2 15 19 2 7" xfId="10225" xr:uid="{00000000-0005-0000-0000-0000DC2D0000}"/>
    <cellStyle name="표준 2 15 19 2 8" xfId="11705" xr:uid="{00000000-0005-0000-0000-0000DD2D0000}"/>
    <cellStyle name="표준 2 15 19 2 9" xfId="13185" xr:uid="{00000000-0005-0000-0000-0000DE2D0000}"/>
    <cellStyle name="표준 2 15 19 20" xfId="27248" xr:uid="{00000000-0005-0000-0000-0000DF2D0000}"/>
    <cellStyle name="표준 2 15 19 21" xfId="28728" xr:uid="{00000000-0005-0000-0000-0000E02D0000}"/>
    <cellStyle name="표준 2 15 19 22" xfId="30208" xr:uid="{00000000-0005-0000-0000-0000E12D0000}"/>
    <cellStyle name="표준 2 15 19 23" xfId="31688" xr:uid="{00000000-0005-0000-0000-0000E22D0000}"/>
    <cellStyle name="표준 2 15 19 24" xfId="33168" xr:uid="{00000000-0005-0000-0000-0000E32D0000}"/>
    <cellStyle name="표준 2 15 19 25" xfId="34648" xr:uid="{00000000-0005-0000-0000-0000E42D0000}"/>
    <cellStyle name="표준 2 15 19 26" xfId="36128" xr:uid="{00000000-0005-0000-0000-0000E52D0000}"/>
    <cellStyle name="표준 2 15 19 27" xfId="37608" xr:uid="{00000000-0005-0000-0000-0000E62D0000}"/>
    <cellStyle name="표준 2 15 19 28" xfId="39088" xr:uid="{00000000-0005-0000-0000-0000E72D0000}"/>
    <cellStyle name="표준 2 15 19 29" xfId="40568" xr:uid="{00000000-0005-0000-0000-0000E82D0000}"/>
    <cellStyle name="표준 2 15 19 3" xfId="2087" xr:uid="{00000000-0005-0000-0000-0000E92D0000}"/>
    <cellStyle name="표준 2 15 19 30" xfId="42048" xr:uid="{00000000-0005-0000-0000-0000EA2D0000}"/>
    <cellStyle name="표준 2 15 19 31" xfId="43528" xr:uid="{00000000-0005-0000-0000-0000EB2D0000}"/>
    <cellStyle name="표준 2 15 19 32" xfId="45008" xr:uid="{00000000-0005-0000-0000-0000EC2D0000}"/>
    <cellStyle name="표준 2 15 19 33" xfId="46489" xr:uid="{00000000-0005-0000-0000-0000ED2D0000}"/>
    <cellStyle name="표준 2 15 19 34" xfId="47969" xr:uid="{00000000-0005-0000-0000-0000EE2D0000}"/>
    <cellStyle name="표준 2 15 19 35" xfId="49449" xr:uid="{00000000-0005-0000-0000-0000EF2D0000}"/>
    <cellStyle name="표준 2 15 19 36" xfId="50929" xr:uid="{00000000-0005-0000-0000-0000F02D0000}"/>
    <cellStyle name="표준 2 15 19 37" xfId="52409" xr:uid="{00000000-0005-0000-0000-0000F12D0000}"/>
    <cellStyle name="표준 2 15 19 38" xfId="53889" xr:uid="{00000000-0005-0000-0000-0000F22D0000}"/>
    <cellStyle name="표준 2 15 19 39" xfId="55369" xr:uid="{00000000-0005-0000-0000-0000F32D0000}"/>
    <cellStyle name="표준 2 15 19 4" xfId="3568" xr:uid="{00000000-0005-0000-0000-0000F42D0000}"/>
    <cellStyle name="표준 2 15 19 40" xfId="56849" xr:uid="{00000000-0005-0000-0000-0000F52D0000}"/>
    <cellStyle name="표준 2 15 19 41" xfId="58329" xr:uid="{00000000-0005-0000-0000-0000F62D0000}"/>
    <cellStyle name="표준 2 15 19 42" xfId="59809" xr:uid="{00000000-0005-0000-0000-0000F72D0000}"/>
    <cellStyle name="표준 2 15 19 43" xfId="61289" xr:uid="{00000000-0005-0000-0000-0000F82D0000}"/>
    <cellStyle name="표준 2 15 19 5" xfId="5048" xr:uid="{00000000-0005-0000-0000-0000F92D0000}"/>
    <cellStyle name="표준 2 15 19 6" xfId="6528" xr:uid="{00000000-0005-0000-0000-0000FA2D0000}"/>
    <cellStyle name="표준 2 15 19 7" xfId="8008" xr:uid="{00000000-0005-0000-0000-0000FB2D0000}"/>
    <cellStyle name="표준 2 15 19 8" xfId="9488" xr:uid="{00000000-0005-0000-0000-0000FC2D0000}"/>
    <cellStyle name="표준 2 15 19 9" xfId="10968" xr:uid="{00000000-0005-0000-0000-0000FD2D0000}"/>
    <cellStyle name="표준 2 15 2" xfId="1395" xr:uid="{00000000-0005-0000-0000-0000FE2D0000}"/>
    <cellStyle name="표준 2 15 2 10" xfId="12055" xr:uid="{00000000-0005-0000-0000-0000FF2D0000}"/>
    <cellStyle name="표준 2 15 2 11" xfId="13535" xr:uid="{00000000-0005-0000-0000-0000002E0000}"/>
    <cellStyle name="표준 2 15 2 12" xfId="15015" xr:uid="{00000000-0005-0000-0000-0000012E0000}"/>
    <cellStyle name="표준 2 15 2 13" xfId="16495" xr:uid="{00000000-0005-0000-0000-0000022E0000}"/>
    <cellStyle name="표준 2 15 2 14" xfId="17975" xr:uid="{00000000-0005-0000-0000-0000032E0000}"/>
    <cellStyle name="표준 2 15 2 15" xfId="19455" xr:uid="{00000000-0005-0000-0000-0000042E0000}"/>
    <cellStyle name="표준 2 15 2 16" xfId="20935" xr:uid="{00000000-0005-0000-0000-0000052E0000}"/>
    <cellStyle name="표준 2 15 2 17" xfId="22415" xr:uid="{00000000-0005-0000-0000-0000062E0000}"/>
    <cellStyle name="표준 2 15 2 18" xfId="23895" xr:uid="{00000000-0005-0000-0000-0000072E0000}"/>
    <cellStyle name="표준 2 15 2 19" xfId="25375" xr:uid="{00000000-0005-0000-0000-0000082E0000}"/>
    <cellStyle name="표준 2 15 2 2" xfId="616" xr:uid="{00000000-0005-0000-0000-0000092E0000}"/>
    <cellStyle name="표준 2 15 2 2 10" xfId="14272" xr:uid="{00000000-0005-0000-0000-00000A2E0000}"/>
    <cellStyle name="표준 2 15 2 2 11" xfId="15752" xr:uid="{00000000-0005-0000-0000-00000B2E0000}"/>
    <cellStyle name="표준 2 15 2 2 12" xfId="17232" xr:uid="{00000000-0005-0000-0000-00000C2E0000}"/>
    <cellStyle name="표준 2 15 2 2 13" xfId="18712" xr:uid="{00000000-0005-0000-0000-00000D2E0000}"/>
    <cellStyle name="표준 2 15 2 2 14" xfId="20192" xr:uid="{00000000-0005-0000-0000-00000E2E0000}"/>
    <cellStyle name="표준 2 15 2 2 15" xfId="21672" xr:uid="{00000000-0005-0000-0000-00000F2E0000}"/>
    <cellStyle name="표준 2 15 2 2 16" xfId="23152" xr:uid="{00000000-0005-0000-0000-0000102E0000}"/>
    <cellStyle name="표준 2 15 2 2 17" xfId="24632" xr:uid="{00000000-0005-0000-0000-0000112E0000}"/>
    <cellStyle name="표준 2 15 2 2 18" xfId="26112" xr:uid="{00000000-0005-0000-0000-0000122E0000}"/>
    <cellStyle name="표준 2 15 2 2 19" xfId="27592" xr:uid="{00000000-0005-0000-0000-0000132E0000}"/>
    <cellStyle name="표준 2 15 2 2 2" xfId="2431" xr:uid="{00000000-0005-0000-0000-0000142E0000}"/>
    <cellStyle name="표준 2 15 2 2 20" xfId="29072" xr:uid="{00000000-0005-0000-0000-0000152E0000}"/>
    <cellStyle name="표준 2 15 2 2 21" xfId="30552" xr:uid="{00000000-0005-0000-0000-0000162E0000}"/>
    <cellStyle name="표준 2 15 2 2 22" xfId="32032" xr:uid="{00000000-0005-0000-0000-0000172E0000}"/>
    <cellStyle name="표준 2 15 2 2 23" xfId="33512" xr:uid="{00000000-0005-0000-0000-0000182E0000}"/>
    <cellStyle name="표준 2 15 2 2 24" xfId="34992" xr:uid="{00000000-0005-0000-0000-0000192E0000}"/>
    <cellStyle name="표준 2 15 2 2 25" xfId="36472" xr:uid="{00000000-0005-0000-0000-00001A2E0000}"/>
    <cellStyle name="표준 2 15 2 2 26" xfId="37952" xr:uid="{00000000-0005-0000-0000-00001B2E0000}"/>
    <cellStyle name="표준 2 15 2 2 27" xfId="39432" xr:uid="{00000000-0005-0000-0000-00001C2E0000}"/>
    <cellStyle name="표준 2 15 2 2 28" xfId="40912" xr:uid="{00000000-0005-0000-0000-00001D2E0000}"/>
    <cellStyle name="표준 2 15 2 2 29" xfId="42392" xr:uid="{00000000-0005-0000-0000-00001E2E0000}"/>
    <cellStyle name="표준 2 15 2 2 3" xfId="3912" xr:uid="{00000000-0005-0000-0000-00001F2E0000}"/>
    <cellStyle name="표준 2 15 2 2 30" xfId="43872" xr:uid="{00000000-0005-0000-0000-0000202E0000}"/>
    <cellStyle name="표준 2 15 2 2 31" xfId="45352" xr:uid="{00000000-0005-0000-0000-0000212E0000}"/>
    <cellStyle name="표준 2 15 2 2 32" xfId="46833" xr:uid="{00000000-0005-0000-0000-0000222E0000}"/>
    <cellStyle name="표준 2 15 2 2 33" xfId="48313" xr:uid="{00000000-0005-0000-0000-0000232E0000}"/>
    <cellStyle name="표준 2 15 2 2 34" xfId="49793" xr:uid="{00000000-0005-0000-0000-0000242E0000}"/>
    <cellStyle name="표준 2 15 2 2 35" xfId="51273" xr:uid="{00000000-0005-0000-0000-0000252E0000}"/>
    <cellStyle name="표준 2 15 2 2 36" xfId="52753" xr:uid="{00000000-0005-0000-0000-0000262E0000}"/>
    <cellStyle name="표준 2 15 2 2 37" xfId="54233" xr:uid="{00000000-0005-0000-0000-0000272E0000}"/>
    <cellStyle name="표준 2 15 2 2 38" xfId="55713" xr:uid="{00000000-0005-0000-0000-0000282E0000}"/>
    <cellStyle name="표준 2 15 2 2 39" xfId="57193" xr:uid="{00000000-0005-0000-0000-0000292E0000}"/>
    <cellStyle name="표준 2 15 2 2 4" xfId="5392" xr:uid="{00000000-0005-0000-0000-00002A2E0000}"/>
    <cellStyle name="표준 2 15 2 2 40" xfId="58673" xr:uid="{00000000-0005-0000-0000-00002B2E0000}"/>
    <cellStyle name="표준 2 15 2 2 41" xfId="60153" xr:uid="{00000000-0005-0000-0000-00002C2E0000}"/>
    <cellStyle name="표준 2 15 2 2 42" xfId="61633" xr:uid="{00000000-0005-0000-0000-00002D2E0000}"/>
    <cellStyle name="표준 2 15 2 2 5" xfId="6872" xr:uid="{00000000-0005-0000-0000-00002E2E0000}"/>
    <cellStyle name="표준 2 15 2 2 6" xfId="8352" xr:uid="{00000000-0005-0000-0000-00002F2E0000}"/>
    <cellStyle name="표준 2 15 2 2 7" xfId="9832" xr:uid="{00000000-0005-0000-0000-0000302E0000}"/>
    <cellStyle name="표준 2 15 2 2 8" xfId="11312" xr:uid="{00000000-0005-0000-0000-0000312E0000}"/>
    <cellStyle name="표준 2 15 2 2 9" xfId="12792" xr:uid="{00000000-0005-0000-0000-0000322E0000}"/>
    <cellStyle name="표준 2 15 2 20" xfId="26855" xr:uid="{00000000-0005-0000-0000-0000332E0000}"/>
    <cellStyle name="표준 2 15 2 21" xfId="28335" xr:uid="{00000000-0005-0000-0000-0000342E0000}"/>
    <cellStyle name="표준 2 15 2 22" xfId="29815" xr:uid="{00000000-0005-0000-0000-0000352E0000}"/>
    <cellStyle name="표준 2 15 2 23" xfId="31295" xr:uid="{00000000-0005-0000-0000-0000362E0000}"/>
    <cellStyle name="표준 2 15 2 24" xfId="32775" xr:uid="{00000000-0005-0000-0000-0000372E0000}"/>
    <cellStyle name="표준 2 15 2 25" xfId="34255" xr:uid="{00000000-0005-0000-0000-0000382E0000}"/>
    <cellStyle name="표준 2 15 2 26" xfId="35735" xr:uid="{00000000-0005-0000-0000-0000392E0000}"/>
    <cellStyle name="표준 2 15 2 27" xfId="37215" xr:uid="{00000000-0005-0000-0000-00003A2E0000}"/>
    <cellStyle name="표준 2 15 2 28" xfId="38695" xr:uid="{00000000-0005-0000-0000-00003B2E0000}"/>
    <cellStyle name="표준 2 15 2 29" xfId="40175" xr:uid="{00000000-0005-0000-0000-00003C2E0000}"/>
    <cellStyle name="표준 2 15 2 3" xfId="1694" xr:uid="{00000000-0005-0000-0000-00003D2E0000}"/>
    <cellStyle name="표준 2 15 2 30" xfId="41655" xr:uid="{00000000-0005-0000-0000-00003E2E0000}"/>
    <cellStyle name="표준 2 15 2 31" xfId="43135" xr:uid="{00000000-0005-0000-0000-00003F2E0000}"/>
    <cellStyle name="표준 2 15 2 32" xfId="44615" xr:uid="{00000000-0005-0000-0000-0000402E0000}"/>
    <cellStyle name="표준 2 15 2 33" xfId="46096" xr:uid="{00000000-0005-0000-0000-0000412E0000}"/>
    <cellStyle name="표준 2 15 2 34" xfId="47576" xr:uid="{00000000-0005-0000-0000-0000422E0000}"/>
    <cellStyle name="표준 2 15 2 35" xfId="49056" xr:uid="{00000000-0005-0000-0000-0000432E0000}"/>
    <cellStyle name="표준 2 15 2 36" xfId="50536" xr:uid="{00000000-0005-0000-0000-0000442E0000}"/>
    <cellStyle name="표준 2 15 2 37" xfId="52016" xr:uid="{00000000-0005-0000-0000-0000452E0000}"/>
    <cellStyle name="표준 2 15 2 38" xfId="53496" xr:uid="{00000000-0005-0000-0000-0000462E0000}"/>
    <cellStyle name="표준 2 15 2 39" xfId="54976" xr:uid="{00000000-0005-0000-0000-0000472E0000}"/>
    <cellStyle name="표준 2 15 2 4" xfId="3175" xr:uid="{00000000-0005-0000-0000-0000482E0000}"/>
    <cellStyle name="표준 2 15 2 40" xfId="56456" xr:uid="{00000000-0005-0000-0000-0000492E0000}"/>
    <cellStyle name="표준 2 15 2 41" xfId="57936" xr:uid="{00000000-0005-0000-0000-00004A2E0000}"/>
    <cellStyle name="표준 2 15 2 42" xfId="59416" xr:uid="{00000000-0005-0000-0000-00004B2E0000}"/>
    <cellStyle name="표준 2 15 2 43" xfId="60896" xr:uid="{00000000-0005-0000-0000-00004C2E0000}"/>
    <cellStyle name="표준 2 15 2 5" xfId="4655" xr:uid="{00000000-0005-0000-0000-00004D2E0000}"/>
    <cellStyle name="표준 2 15 2 6" xfId="6135" xr:uid="{00000000-0005-0000-0000-00004E2E0000}"/>
    <cellStyle name="표준 2 15 2 7" xfId="7615" xr:uid="{00000000-0005-0000-0000-00004F2E0000}"/>
    <cellStyle name="표준 2 15 2 8" xfId="9095" xr:uid="{00000000-0005-0000-0000-0000502E0000}"/>
    <cellStyle name="표준 2 15 2 9" xfId="10575" xr:uid="{00000000-0005-0000-0000-0000512E0000}"/>
    <cellStyle name="표준 2 15 20" xfId="969" xr:uid="{00000000-0005-0000-0000-0000522E0000}"/>
    <cellStyle name="표준 2 15 20 10" xfId="12481" xr:uid="{00000000-0005-0000-0000-0000532E0000}"/>
    <cellStyle name="표준 2 15 20 11" xfId="13961" xr:uid="{00000000-0005-0000-0000-0000542E0000}"/>
    <cellStyle name="표준 2 15 20 12" xfId="15441" xr:uid="{00000000-0005-0000-0000-0000552E0000}"/>
    <cellStyle name="표준 2 15 20 13" xfId="16921" xr:uid="{00000000-0005-0000-0000-0000562E0000}"/>
    <cellStyle name="표준 2 15 20 14" xfId="18401" xr:uid="{00000000-0005-0000-0000-0000572E0000}"/>
    <cellStyle name="표준 2 15 20 15" xfId="19881" xr:uid="{00000000-0005-0000-0000-0000582E0000}"/>
    <cellStyle name="표준 2 15 20 16" xfId="21361" xr:uid="{00000000-0005-0000-0000-0000592E0000}"/>
    <cellStyle name="표준 2 15 20 17" xfId="22841" xr:uid="{00000000-0005-0000-0000-00005A2E0000}"/>
    <cellStyle name="표준 2 15 20 18" xfId="24321" xr:uid="{00000000-0005-0000-0000-00005B2E0000}"/>
    <cellStyle name="표준 2 15 20 19" xfId="25801" xr:uid="{00000000-0005-0000-0000-00005C2E0000}"/>
    <cellStyle name="표준 2 15 20 2" xfId="190" xr:uid="{00000000-0005-0000-0000-00005D2E0000}"/>
    <cellStyle name="표준 2 15 20 2 10" xfId="14698" xr:uid="{00000000-0005-0000-0000-00005E2E0000}"/>
    <cellStyle name="표준 2 15 20 2 11" xfId="16178" xr:uid="{00000000-0005-0000-0000-00005F2E0000}"/>
    <cellStyle name="표준 2 15 20 2 12" xfId="17658" xr:uid="{00000000-0005-0000-0000-0000602E0000}"/>
    <cellStyle name="표준 2 15 20 2 13" xfId="19138" xr:uid="{00000000-0005-0000-0000-0000612E0000}"/>
    <cellStyle name="표준 2 15 20 2 14" xfId="20618" xr:uid="{00000000-0005-0000-0000-0000622E0000}"/>
    <cellStyle name="표준 2 15 20 2 15" xfId="22098" xr:uid="{00000000-0005-0000-0000-0000632E0000}"/>
    <cellStyle name="표준 2 15 20 2 16" xfId="23578" xr:uid="{00000000-0005-0000-0000-0000642E0000}"/>
    <cellStyle name="표준 2 15 20 2 17" xfId="25058" xr:uid="{00000000-0005-0000-0000-0000652E0000}"/>
    <cellStyle name="표준 2 15 20 2 18" xfId="26538" xr:uid="{00000000-0005-0000-0000-0000662E0000}"/>
    <cellStyle name="표준 2 15 20 2 19" xfId="28018" xr:uid="{00000000-0005-0000-0000-0000672E0000}"/>
    <cellStyle name="표준 2 15 20 2 2" xfId="2857" xr:uid="{00000000-0005-0000-0000-0000682E0000}"/>
    <cellStyle name="표준 2 15 20 2 20" xfId="29498" xr:uid="{00000000-0005-0000-0000-0000692E0000}"/>
    <cellStyle name="표준 2 15 20 2 21" xfId="30978" xr:uid="{00000000-0005-0000-0000-00006A2E0000}"/>
    <cellStyle name="표준 2 15 20 2 22" xfId="32458" xr:uid="{00000000-0005-0000-0000-00006B2E0000}"/>
    <cellStyle name="표준 2 15 20 2 23" xfId="33938" xr:uid="{00000000-0005-0000-0000-00006C2E0000}"/>
    <cellStyle name="표준 2 15 20 2 24" xfId="35418" xr:uid="{00000000-0005-0000-0000-00006D2E0000}"/>
    <cellStyle name="표준 2 15 20 2 25" xfId="36898" xr:uid="{00000000-0005-0000-0000-00006E2E0000}"/>
    <cellStyle name="표준 2 15 20 2 26" xfId="38378" xr:uid="{00000000-0005-0000-0000-00006F2E0000}"/>
    <cellStyle name="표준 2 15 20 2 27" xfId="39858" xr:uid="{00000000-0005-0000-0000-0000702E0000}"/>
    <cellStyle name="표준 2 15 20 2 28" xfId="41338" xr:uid="{00000000-0005-0000-0000-0000712E0000}"/>
    <cellStyle name="표준 2 15 20 2 29" xfId="42818" xr:uid="{00000000-0005-0000-0000-0000722E0000}"/>
    <cellStyle name="표준 2 15 20 2 3" xfId="4338" xr:uid="{00000000-0005-0000-0000-0000732E0000}"/>
    <cellStyle name="표준 2 15 20 2 30" xfId="44298" xr:uid="{00000000-0005-0000-0000-0000742E0000}"/>
    <cellStyle name="표준 2 15 20 2 31" xfId="45778" xr:uid="{00000000-0005-0000-0000-0000752E0000}"/>
    <cellStyle name="표준 2 15 20 2 32" xfId="47259" xr:uid="{00000000-0005-0000-0000-0000762E0000}"/>
    <cellStyle name="표준 2 15 20 2 33" xfId="48739" xr:uid="{00000000-0005-0000-0000-0000772E0000}"/>
    <cellStyle name="표준 2 15 20 2 34" xfId="50219" xr:uid="{00000000-0005-0000-0000-0000782E0000}"/>
    <cellStyle name="표준 2 15 20 2 35" xfId="51699" xr:uid="{00000000-0005-0000-0000-0000792E0000}"/>
    <cellStyle name="표준 2 15 20 2 36" xfId="53179" xr:uid="{00000000-0005-0000-0000-00007A2E0000}"/>
    <cellStyle name="표준 2 15 20 2 37" xfId="54659" xr:uid="{00000000-0005-0000-0000-00007B2E0000}"/>
    <cellStyle name="표준 2 15 20 2 38" xfId="56139" xr:uid="{00000000-0005-0000-0000-00007C2E0000}"/>
    <cellStyle name="표준 2 15 20 2 39" xfId="57619" xr:uid="{00000000-0005-0000-0000-00007D2E0000}"/>
    <cellStyle name="표준 2 15 20 2 4" xfId="5818" xr:uid="{00000000-0005-0000-0000-00007E2E0000}"/>
    <cellStyle name="표준 2 15 20 2 40" xfId="59099" xr:uid="{00000000-0005-0000-0000-00007F2E0000}"/>
    <cellStyle name="표준 2 15 20 2 41" xfId="60579" xr:uid="{00000000-0005-0000-0000-0000802E0000}"/>
    <cellStyle name="표준 2 15 20 2 42" xfId="62059" xr:uid="{00000000-0005-0000-0000-0000812E0000}"/>
    <cellStyle name="표준 2 15 20 2 5" xfId="7298" xr:uid="{00000000-0005-0000-0000-0000822E0000}"/>
    <cellStyle name="표준 2 15 20 2 6" xfId="8778" xr:uid="{00000000-0005-0000-0000-0000832E0000}"/>
    <cellStyle name="표준 2 15 20 2 7" xfId="10258" xr:uid="{00000000-0005-0000-0000-0000842E0000}"/>
    <cellStyle name="표준 2 15 20 2 8" xfId="11738" xr:uid="{00000000-0005-0000-0000-0000852E0000}"/>
    <cellStyle name="표준 2 15 20 2 9" xfId="13218" xr:uid="{00000000-0005-0000-0000-0000862E0000}"/>
    <cellStyle name="표준 2 15 20 20" xfId="27281" xr:uid="{00000000-0005-0000-0000-0000872E0000}"/>
    <cellStyle name="표준 2 15 20 21" xfId="28761" xr:uid="{00000000-0005-0000-0000-0000882E0000}"/>
    <cellStyle name="표준 2 15 20 22" xfId="30241" xr:uid="{00000000-0005-0000-0000-0000892E0000}"/>
    <cellStyle name="표준 2 15 20 23" xfId="31721" xr:uid="{00000000-0005-0000-0000-00008A2E0000}"/>
    <cellStyle name="표준 2 15 20 24" xfId="33201" xr:uid="{00000000-0005-0000-0000-00008B2E0000}"/>
    <cellStyle name="표준 2 15 20 25" xfId="34681" xr:uid="{00000000-0005-0000-0000-00008C2E0000}"/>
    <cellStyle name="표준 2 15 20 26" xfId="36161" xr:uid="{00000000-0005-0000-0000-00008D2E0000}"/>
    <cellStyle name="표준 2 15 20 27" xfId="37641" xr:uid="{00000000-0005-0000-0000-00008E2E0000}"/>
    <cellStyle name="표준 2 15 20 28" xfId="39121" xr:uid="{00000000-0005-0000-0000-00008F2E0000}"/>
    <cellStyle name="표준 2 15 20 29" xfId="40601" xr:uid="{00000000-0005-0000-0000-0000902E0000}"/>
    <cellStyle name="표준 2 15 20 3" xfId="2120" xr:uid="{00000000-0005-0000-0000-0000912E0000}"/>
    <cellStyle name="표준 2 15 20 30" xfId="42081" xr:uid="{00000000-0005-0000-0000-0000922E0000}"/>
    <cellStyle name="표준 2 15 20 31" xfId="43561" xr:uid="{00000000-0005-0000-0000-0000932E0000}"/>
    <cellStyle name="표준 2 15 20 32" xfId="45041" xr:uid="{00000000-0005-0000-0000-0000942E0000}"/>
    <cellStyle name="표준 2 15 20 33" xfId="46522" xr:uid="{00000000-0005-0000-0000-0000952E0000}"/>
    <cellStyle name="표준 2 15 20 34" xfId="48002" xr:uid="{00000000-0005-0000-0000-0000962E0000}"/>
    <cellStyle name="표준 2 15 20 35" xfId="49482" xr:uid="{00000000-0005-0000-0000-0000972E0000}"/>
    <cellStyle name="표준 2 15 20 36" xfId="50962" xr:uid="{00000000-0005-0000-0000-0000982E0000}"/>
    <cellStyle name="표준 2 15 20 37" xfId="52442" xr:uid="{00000000-0005-0000-0000-0000992E0000}"/>
    <cellStyle name="표준 2 15 20 38" xfId="53922" xr:uid="{00000000-0005-0000-0000-00009A2E0000}"/>
    <cellStyle name="표준 2 15 20 39" xfId="55402" xr:uid="{00000000-0005-0000-0000-00009B2E0000}"/>
    <cellStyle name="표준 2 15 20 4" xfId="3601" xr:uid="{00000000-0005-0000-0000-00009C2E0000}"/>
    <cellStyle name="표준 2 15 20 40" xfId="56882" xr:uid="{00000000-0005-0000-0000-00009D2E0000}"/>
    <cellStyle name="표준 2 15 20 41" xfId="58362" xr:uid="{00000000-0005-0000-0000-00009E2E0000}"/>
    <cellStyle name="표준 2 15 20 42" xfId="59842" xr:uid="{00000000-0005-0000-0000-00009F2E0000}"/>
    <cellStyle name="표준 2 15 20 43" xfId="61322" xr:uid="{00000000-0005-0000-0000-0000A02E0000}"/>
    <cellStyle name="표준 2 15 20 5" xfId="5081" xr:uid="{00000000-0005-0000-0000-0000A12E0000}"/>
    <cellStyle name="표준 2 15 20 6" xfId="6561" xr:uid="{00000000-0005-0000-0000-0000A22E0000}"/>
    <cellStyle name="표준 2 15 20 7" xfId="8041" xr:uid="{00000000-0005-0000-0000-0000A32E0000}"/>
    <cellStyle name="표준 2 15 20 8" xfId="9521" xr:uid="{00000000-0005-0000-0000-0000A42E0000}"/>
    <cellStyle name="표준 2 15 20 9" xfId="11001" xr:uid="{00000000-0005-0000-0000-0000A52E0000}"/>
    <cellStyle name="표준 2 15 21" xfId="936" xr:uid="{00000000-0005-0000-0000-0000A62E0000}"/>
    <cellStyle name="표준 2 15 21 10" xfId="12514" xr:uid="{00000000-0005-0000-0000-0000A72E0000}"/>
    <cellStyle name="표준 2 15 21 11" xfId="13994" xr:uid="{00000000-0005-0000-0000-0000A82E0000}"/>
    <cellStyle name="표준 2 15 21 12" xfId="15474" xr:uid="{00000000-0005-0000-0000-0000A92E0000}"/>
    <cellStyle name="표준 2 15 21 13" xfId="16954" xr:uid="{00000000-0005-0000-0000-0000AA2E0000}"/>
    <cellStyle name="표준 2 15 21 14" xfId="18434" xr:uid="{00000000-0005-0000-0000-0000AB2E0000}"/>
    <cellStyle name="표준 2 15 21 15" xfId="19914" xr:uid="{00000000-0005-0000-0000-0000AC2E0000}"/>
    <cellStyle name="표준 2 15 21 16" xfId="21394" xr:uid="{00000000-0005-0000-0000-0000AD2E0000}"/>
    <cellStyle name="표준 2 15 21 17" xfId="22874" xr:uid="{00000000-0005-0000-0000-0000AE2E0000}"/>
    <cellStyle name="표준 2 15 21 18" xfId="24354" xr:uid="{00000000-0005-0000-0000-0000AF2E0000}"/>
    <cellStyle name="표준 2 15 21 19" xfId="25834" xr:uid="{00000000-0005-0000-0000-0000B02E0000}"/>
    <cellStyle name="표준 2 15 21 2" xfId="157" xr:uid="{00000000-0005-0000-0000-0000B12E0000}"/>
    <cellStyle name="표준 2 15 21 2 10" xfId="14731" xr:uid="{00000000-0005-0000-0000-0000B22E0000}"/>
    <cellStyle name="표준 2 15 21 2 11" xfId="16211" xr:uid="{00000000-0005-0000-0000-0000B32E0000}"/>
    <cellStyle name="표준 2 15 21 2 12" xfId="17691" xr:uid="{00000000-0005-0000-0000-0000B42E0000}"/>
    <cellStyle name="표준 2 15 21 2 13" xfId="19171" xr:uid="{00000000-0005-0000-0000-0000B52E0000}"/>
    <cellStyle name="표준 2 15 21 2 14" xfId="20651" xr:uid="{00000000-0005-0000-0000-0000B62E0000}"/>
    <cellStyle name="표준 2 15 21 2 15" xfId="22131" xr:uid="{00000000-0005-0000-0000-0000B72E0000}"/>
    <cellStyle name="표준 2 15 21 2 16" xfId="23611" xr:uid="{00000000-0005-0000-0000-0000B82E0000}"/>
    <cellStyle name="표준 2 15 21 2 17" xfId="25091" xr:uid="{00000000-0005-0000-0000-0000B92E0000}"/>
    <cellStyle name="표준 2 15 21 2 18" xfId="26571" xr:uid="{00000000-0005-0000-0000-0000BA2E0000}"/>
    <cellStyle name="표준 2 15 21 2 19" xfId="28051" xr:uid="{00000000-0005-0000-0000-0000BB2E0000}"/>
    <cellStyle name="표준 2 15 21 2 2" xfId="2890" xr:uid="{00000000-0005-0000-0000-0000BC2E0000}"/>
    <cellStyle name="표준 2 15 21 2 20" xfId="29531" xr:uid="{00000000-0005-0000-0000-0000BD2E0000}"/>
    <cellStyle name="표준 2 15 21 2 21" xfId="31011" xr:uid="{00000000-0005-0000-0000-0000BE2E0000}"/>
    <cellStyle name="표준 2 15 21 2 22" xfId="32491" xr:uid="{00000000-0005-0000-0000-0000BF2E0000}"/>
    <cellStyle name="표준 2 15 21 2 23" xfId="33971" xr:uid="{00000000-0005-0000-0000-0000C02E0000}"/>
    <cellStyle name="표준 2 15 21 2 24" xfId="35451" xr:uid="{00000000-0005-0000-0000-0000C12E0000}"/>
    <cellStyle name="표준 2 15 21 2 25" xfId="36931" xr:uid="{00000000-0005-0000-0000-0000C22E0000}"/>
    <cellStyle name="표준 2 15 21 2 26" xfId="38411" xr:uid="{00000000-0005-0000-0000-0000C32E0000}"/>
    <cellStyle name="표준 2 15 21 2 27" xfId="39891" xr:uid="{00000000-0005-0000-0000-0000C42E0000}"/>
    <cellStyle name="표준 2 15 21 2 28" xfId="41371" xr:uid="{00000000-0005-0000-0000-0000C52E0000}"/>
    <cellStyle name="표준 2 15 21 2 29" xfId="42851" xr:uid="{00000000-0005-0000-0000-0000C62E0000}"/>
    <cellStyle name="표준 2 15 21 2 3" xfId="4371" xr:uid="{00000000-0005-0000-0000-0000C72E0000}"/>
    <cellStyle name="표준 2 15 21 2 30" xfId="44331" xr:uid="{00000000-0005-0000-0000-0000C82E0000}"/>
    <cellStyle name="표준 2 15 21 2 31" xfId="45811" xr:uid="{00000000-0005-0000-0000-0000C92E0000}"/>
    <cellStyle name="표준 2 15 21 2 32" xfId="47292" xr:uid="{00000000-0005-0000-0000-0000CA2E0000}"/>
    <cellStyle name="표준 2 15 21 2 33" xfId="48772" xr:uid="{00000000-0005-0000-0000-0000CB2E0000}"/>
    <cellStyle name="표준 2 15 21 2 34" xfId="50252" xr:uid="{00000000-0005-0000-0000-0000CC2E0000}"/>
    <cellStyle name="표준 2 15 21 2 35" xfId="51732" xr:uid="{00000000-0005-0000-0000-0000CD2E0000}"/>
    <cellStyle name="표준 2 15 21 2 36" xfId="53212" xr:uid="{00000000-0005-0000-0000-0000CE2E0000}"/>
    <cellStyle name="표준 2 15 21 2 37" xfId="54692" xr:uid="{00000000-0005-0000-0000-0000CF2E0000}"/>
    <cellStyle name="표준 2 15 21 2 38" xfId="56172" xr:uid="{00000000-0005-0000-0000-0000D02E0000}"/>
    <cellStyle name="표준 2 15 21 2 39" xfId="57652" xr:uid="{00000000-0005-0000-0000-0000D12E0000}"/>
    <cellStyle name="표준 2 15 21 2 4" xfId="5851" xr:uid="{00000000-0005-0000-0000-0000D22E0000}"/>
    <cellStyle name="표준 2 15 21 2 40" xfId="59132" xr:uid="{00000000-0005-0000-0000-0000D32E0000}"/>
    <cellStyle name="표준 2 15 21 2 41" xfId="60612" xr:uid="{00000000-0005-0000-0000-0000D42E0000}"/>
    <cellStyle name="표준 2 15 21 2 42" xfId="62092" xr:uid="{00000000-0005-0000-0000-0000D52E0000}"/>
    <cellStyle name="표준 2 15 21 2 5" xfId="7331" xr:uid="{00000000-0005-0000-0000-0000D62E0000}"/>
    <cellStyle name="표준 2 15 21 2 6" xfId="8811" xr:uid="{00000000-0005-0000-0000-0000D72E0000}"/>
    <cellStyle name="표준 2 15 21 2 7" xfId="10291" xr:uid="{00000000-0005-0000-0000-0000D82E0000}"/>
    <cellStyle name="표준 2 15 21 2 8" xfId="11771" xr:uid="{00000000-0005-0000-0000-0000D92E0000}"/>
    <cellStyle name="표준 2 15 21 2 9" xfId="13251" xr:uid="{00000000-0005-0000-0000-0000DA2E0000}"/>
    <cellStyle name="표준 2 15 21 20" xfId="27314" xr:uid="{00000000-0005-0000-0000-0000DB2E0000}"/>
    <cellStyle name="표준 2 15 21 21" xfId="28794" xr:uid="{00000000-0005-0000-0000-0000DC2E0000}"/>
    <cellStyle name="표준 2 15 21 22" xfId="30274" xr:uid="{00000000-0005-0000-0000-0000DD2E0000}"/>
    <cellStyle name="표준 2 15 21 23" xfId="31754" xr:uid="{00000000-0005-0000-0000-0000DE2E0000}"/>
    <cellStyle name="표준 2 15 21 24" xfId="33234" xr:uid="{00000000-0005-0000-0000-0000DF2E0000}"/>
    <cellStyle name="표준 2 15 21 25" xfId="34714" xr:uid="{00000000-0005-0000-0000-0000E02E0000}"/>
    <cellStyle name="표준 2 15 21 26" xfId="36194" xr:uid="{00000000-0005-0000-0000-0000E12E0000}"/>
    <cellStyle name="표준 2 15 21 27" xfId="37674" xr:uid="{00000000-0005-0000-0000-0000E22E0000}"/>
    <cellStyle name="표준 2 15 21 28" xfId="39154" xr:uid="{00000000-0005-0000-0000-0000E32E0000}"/>
    <cellStyle name="표준 2 15 21 29" xfId="40634" xr:uid="{00000000-0005-0000-0000-0000E42E0000}"/>
    <cellStyle name="표준 2 15 21 3" xfId="2153" xr:uid="{00000000-0005-0000-0000-0000E52E0000}"/>
    <cellStyle name="표준 2 15 21 30" xfId="42114" xr:uid="{00000000-0005-0000-0000-0000E62E0000}"/>
    <cellStyle name="표준 2 15 21 31" xfId="43594" xr:uid="{00000000-0005-0000-0000-0000E72E0000}"/>
    <cellStyle name="표준 2 15 21 32" xfId="45074" xr:uid="{00000000-0005-0000-0000-0000E82E0000}"/>
    <cellStyle name="표준 2 15 21 33" xfId="46555" xr:uid="{00000000-0005-0000-0000-0000E92E0000}"/>
    <cellStyle name="표준 2 15 21 34" xfId="48035" xr:uid="{00000000-0005-0000-0000-0000EA2E0000}"/>
    <cellStyle name="표준 2 15 21 35" xfId="49515" xr:uid="{00000000-0005-0000-0000-0000EB2E0000}"/>
    <cellStyle name="표준 2 15 21 36" xfId="50995" xr:uid="{00000000-0005-0000-0000-0000EC2E0000}"/>
    <cellStyle name="표준 2 15 21 37" xfId="52475" xr:uid="{00000000-0005-0000-0000-0000ED2E0000}"/>
    <cellStyle name="표준 2 15 21 38" xfId="53955" xr:uid="{00000000-0005-0000-0000-0000EE2E0000}"/>
    <cellStyle name="표준 2 15 21 39" xfId="55435" xr:uid="{00000000-0005-0000-0000-0000EF2E0000}"/>
    <cellStyle name="표준 2 15 21 4" xfId="3634" xr:uid="{00000000-0005-0000-0000-0000F02E0000}"/>
    <cellStyle name="표준 2 15 21 40" xfId="56915" xr:uid="{00000000-0005-0000-0000-0000F12E0000}"/>
    <cellStyle name="표준 2 15 21 41" xfId="58395" xr:uid="{00000000-0005-0000-0000-0000F22E0000}"/>
    <cellStyle name="표준 2 15 21 42" xfId="59875" xr:uid="{00000000-0005-0000-0000-0000F32E0000}"/>
    <cellStyle name="표준 2 15 21 43" xfId="61355" xr:uid="{00000000-0005-0000-0000-0000F42E0000}"/>
    <cellStyle name="표준 2 15 21 5" xfId="5114" xr:uid="{00000000-0005-0000-0000-0000F52E0000}"/>
    <cellStyle name="표준 2 15 21 6" xfId="6594" xr:uid="{00000000-0005-0000-0000-0000F62E0000}"/>
    <cellStyle name="표준 2 15 21 7" xfId="8074" xr:uid="{00000000-0005-0000-0000-0000F72E0000}"/>
    <cellStyle name="표준 2 15 21 8" xfId="9554" xr:uid="{00000000-0005-0000-0000-0000F82E0000}"/>
    <cellStyle name="표준 2 15 21 9" xfId="11034" xr:uid="{00000000-0005-0000-0000-0000F92E0000}"/>
    <cellStyle name="표준 2 15 22" xfId="902" xr:uid="{00000000-0005-0000-0000-0000FA2E0000}"/>
    <cellStyle name="표준 2 15 22 10" xfId="12548" xr:uid="{00000000-0005-0000-0000-0000FB2E0000}"/>
    <cellStyle name="표준 2 15 22 11" xfId="14028" xr:uid="{00000000-0005-0000-0000-0000FC2E0000}"/>
    <cellStyle name="표준 2 15 22 12" xfId="15508" xr:uid="{00000000-0005-0000-0000-0000FD2E0000}"/>
    <cellStyle name="표준 2 15 22 13" xfId="16988" xr:uid="{00000000-0005-0000-0000-0000FE2E0000}"/>
    <cellStyle name="표준 2 15 22 14" xfId="18468" xr:uid="{00000000-0005-0000-0000-0000FF2E0000}"/>
    <cellStyle name="표준 2 15 22 15" xfId="19948" xr:uid="{00000000-0005-0000-0000-0000002F0000}"/>
    <cellStyle name="표준 2 15 22 16" xfId="21428" xr:uid="{00000000-0005-0000-0000-0000012F0000}"/>
    <cellStyle name="표준 2 15 22 17" xfId="22908" xr:uid="{00000000-0005-0000-0000-0000022F0000}"/>
    <cellStyle name="표준 2 15 22 18" xfId="24388" xr:uid="{00000000-0005-0000-0000-0000032F0000}"/>
    <cellStyle name="표준 2 15 22 19" xfId="25868" xr:uid="{00000000-0005-0000-0000-0000042F0000}"/>
    <cellStyle name="표준 2 15 22 2" xfId="123" xr:uid="{00000000-0005-0000-0000-0000052F0000}"/>
    <cellStyle name="표준 2 15 22 2 10" xfId="14765" xr:uid="{00000000-0005-0000-0000-0000062F0000}"/>
    <cellStyle name="표준 2 15 22 2 11" xfId="16245" xr:uid="{00000000-0005-0000-0000-0000072F0000}"/>
    <cellStyle name="표준 2 15 22 2 12" xfId="17725" xr:uid="{00000000-0005-0000-0000-0000082F0000}"/>
    <cellStyle name="표준 2 15 22 2 13" xfId="19205" xr:uid="{00000000-0005-0000-0000-0000092F0000}"/>
    <cellStyle name="표준 2 15 22 2 14" xfId="20685" xr:uid="{00000000-0005-0000-0000-00000A2F0000}"/>
    <cellStyle name="표준 2 15 22 2 15" xfId="22165" xr:uid="{00000000-0005-0000-0000-00000B2F0000}"/>
    <cellStyle name="표준 2 15 22 2 16" xfId="23645" xr:uid="{00000000-0005-0000-0000-00000C2F0000}"/>
    <cellStyle name="표준 2 15 22 2 17" xfId="25125" xr:uid="{00000000-0005-0000-0000-00000D2F0000}"/>
    <cellStyle name="표준 2 15 22 2 18" xfId="26605" xr:uid="{00000000-0005-0000-0000-00000E2F0000}"/>
    <cellStyle name="표준 2 15 22 2 19" xfId="28085" xr:uid="{00000000-0005-0000-0000-00000F2F0000}"/>
    <cellStyle name="표준 2 15 22 2 2" xfId="2924" xr:uid="{00000000-0005-0000-0000-0000102F0000}"/>
    <cellStyle name="표준 2 15 22 2 20" xfId="29565" xr:uid="{00000000-0005-0000-0000-0000112F0000}"/>
    <cellStyle name="표준 2 15 22 2 21" xfId="31045" xr:uid="{00000000-0005-0000-0000-0000122F0000}"/>
    <cellStyle name="표준 2 15 22 2 22" xfId="32525" xr:uid="{00000000-0005-0000-0000-0000132F0000}"/>
    <cellStyle name="표준 2 15 22 2 23" xfId="34005" xr:uid="{00000000-0005-0000-0000-0000142F0000}"/>
    <cellStyle name="표준 2 15 22 2 24" xfId="35485" xr:uid="{00000000-0005-0000-0000-0000152F0000}"/>
    <cellStyle name="표준 2 15 22 2 25" xfId="36965" xr:uid="{00000000-0005-0000-0000-0000162F0000}"/>
    <cellStyle name="표준 2 15 22 2 26" xfId="38445" xr:uid="{00000000-0005-0000-0000-0000172F0000}"/>
    <cellStyle name="표준 2 15 22 2 27" xfId="39925" xr:uid="{00000000-0005-0000-0000-0000182F0000}"/>
    <cellStyle name="표준 2 15 22 2 28" xfId="41405" xr:uid="{00000000-0005-0000-0000-0000192F0000}"/>
    <cellStyle name="표준 2 15 22 2 29" xfId="42885" xr:uid="{00000000-0005-0000-0000-00001A2F0000}"/>
    <cellStyle name="표준 2 15 22 2 3" xfId="4405" xr:uid="{00000000-0005-0000-0000-00001B2F0000}"/>
    <cellStyle name="표준 2 15 22 2 30" xfId="44365" xr:uid="{00000000-0005-0000-0000-00001C2F0000}"/>
    <cellStyle name="표준 2 15 22 2 31" xfId="45845" xr:uid="{00000000-0005-0000-0000-00001D2F0000}"/>
    <cellStyle name="표준 2 15 22 2 32" xfId="47326" xr:uid="{00000000-0005-0000-0000-00001E2F0000}"/>
    <cellStyle name="표준 2 15 22 2 33" xfId="48806" xr:uid="{00000000-0005-0000-0000-00001F2F0000}"/>
    <cellStyle name="표준 2 15 22 2 34" xfId="50286" xr:uid="{00000000-0005-0000-0000-0000202F0000}"/>
    <cellStyle name="표준 2 15 22 2 35" xfId="51766" xr:uid="{00000000-0005-0000-0000-0000212F0000}"/>
    <cellStyle name="표준 2 15 22 2 36" xfId="53246" xr:uid="{00000000-0005-0000-0000-0000222F0000}"/>
    <cellStyle name="표준 2 15 22 2 37" xfId="54726" xr:uid="{00000000-0005-0000-0000-0000232F0000}"/>
    <cellStyle name="표준 2 15 22 2 38" xfId="56206" xr:uid="{00000000-0005-0000-0000-0000242F0000}"/>
    <cellStyle name="표준 2 15 22 2 39" xfId="57686" xr:uid="{00000000-0005-0000-0000-0000252F0000}"/>
    <cellStyle name="표준 2 15 22 2 4" xfId="5885" xr:uid="{00000000-0005-0000-0000-0000262F0000}"/>
    <cellStyle name="표준 2 15 22 2 40" xfId="59166" xr:uid="{00000000-0005-0000-0000-0000272F0000}"/>
    <cellStyle name="표준 2 15 22 2 41" xfId="60646" xr:uid="{00000000-0005-0000-0000-0000282F0000}"/>
    <cellStyle name="표준 2 15 22 2 42" xfId="62126" xr:uid="{00000000-0005-0000-0000-0000292F0000}"/>
    <cellStyle name="표준 2 15 22 2 5" xfId="7365" xr:uid="{00000000-0005-0000-0000-00002A2F0000}"/>
    <cellStyle name="표준 2 15 22 2 6" xfId="8845" xr:uid="{00000000-0005-0000-0000-00002B2F0000}"/>
    <cellStyle name="표준 2 15 22 2 7" xfId="10325" xr:uid="{00000000-0005-0000-0000-00002C2F0000}"/>
    <cellStyle name="표준 2 15 22 2 8" xfId="11805" xr:uid="{00000000-0005-0000-0000-00002D2F0000}"/>
    <cellStyle name="표준 2 15 22 2 9" xfId="13285" xr:uid="{00000000-0005-0000-0000-00002E2F0000}"/>
    <cellStyle name="표준 2 15 22 20" xfId="27348" xr:uid="{00000000-0005-0000-0000-00002F2F0000}"/>
    <cellStyle name="표준 2 15 22 21" xfId="28828" xr:uid="{00000000-0005-0000-0000-0000302F0000}"/>
    <cellStyle name="표준 2 15 22 22" xfId="30308" xr:uid="{00000000-0005-0000-0000-0000312F0000}"/>
    <cellStyle name="표준 2 15 22 23" xfId="31788" xr:uid="{00000000-0005-0000-0000-0000322F0000}"/>
    <cellStyle name="표준 2 15 22 24" xfId="33268" xr:uid="{00000000-0005-0000-0000-0000332F0000}"/>
    <cellStyle name="표준 2 15 22 25" xfId="34748" xr:uid="{00000000-0005-0000-0000-0000342F0000}"/>
    <cellStyle name="표준 2 15 22 26" xfId="36228" xr:uid="{00000000-0005-0000-0000-0000352F0000}"/>
    <cellStyle name="표준 2 15 22 27" xfId="37708" xr:uid="{00000000-0005-0000-0000-0000362F0000}"/>
    <cellStyle name="표준 2 15 22 28" xfId="39188" xr:uid="{00000000-0005-0000-0000-0000372F0000}"/>
    <cellStyle name="표준 2 15 22 29" xfId="40668" xr:uid="{00000000-0005-0000-0000-0000382F0000}"/>
    <cellStyle name="표준 2 15 22 3" xfId="2187" xr:uid="{00000000-0005-0000-0000-0000392F0000}"/>
    <cellStyle name="표준 2 15 22 30" xfId="42148" xr:uid="{00000000-0005-0000-0000-00003A2F0000}"/>
    <cellStyle name="표준 2 15 22 31" xfId="43628" xr:uid="{00000000-0005-0000-0000-00003B2F0000}"/>
    <cellStyle name="표준 2 15 22 32" xfId="45108" xr:uid="{00000000-0005-0000-0000-00003C2F0000}"/>
    <cellStyle name="표준 2 15 22 33" xfId="46589" xr:uid="{00000000-0005-0000-0000-00003D2F0000}"/>
    <cellStyle name="표준 2 15 22 34" xfId="48069" xr:uid="{00000000-0005-0000-0000-00003E2F0000}"/>
    <cellStyle name="표준 2 15 22 35" xfId="49549" xr:uid="{00000000-0005-0000-0000-00003F2F0000}"/>
    <cellStyle name="표준 2 15 22 36" xfId="51029" xr:uid="{00000000-0005-0000-0000-0000402F0000}"/>
    <cellStyle name="표준 2 15 22 37" xfId="52509" xr:uid="{00000000-0005-0000-0000-0000412F0000}"/>
    <cellStyle name="표준 2 15 22 38" xfId="53989" xr:uid="{00000000-0005-0000-0000-0000422F0000}"/>
    <cellStyle name="표준 2 15 22 39" xfId="55469" xr:uid="{00000000-0005-0000-0000-0000432F0000}"/>
    <cellStyle name="표준 2 15 22 4" xfId="3668" xr:uid="{00000000-0005-0000-0000-0000442F0000}"/>
    <cellStyle name="표준 2 15 22 40" xfId="56949" xr:uid="{00000000-0005-0000-0000-0000452F0000}"/>
    <cellStyle name="표준 2 15 22 41" xfId="58429" xr:uid="{00000000-0005-0000-0000-0000462F0000}"/>
    <cellStyle name="표준 2 15 22 42" xfId="59909" xr:uid="{00000000-0005-0000-0000-0000472F0000}"/>
    <cellStyle name="표준 2 15 22 43" xfId="61389" xr:uid="{00000000-0005-0000-0000-0000482F0000}"/>
    <cellStyle name="표준 2 15 22 5" xfId="5148" xr:uid="{00000000-0005-0000-0000-0000492F0000}"/>
    <cellStyle name="표준 2 15 22 6" xfId="6628" xr:uid="{00000000-0005-0000-0000-00004A2F0000}"/>
    <cellStyle name="표준 2 15 22 7" xfId="8108" xr:uid="{00000000-0005-0000-0000-00004B2F0000}"/>
    <cellStyle name="표준 2 15 22 8" xfId="9588" xr:uid="{00000000-0005-0000-0000-00004C2F0000}"/>
    <cellStyle name="표준 2 15 22 9" xfId="11068" xr:uid="{00000000-0005-0000-0000-00004D2F0000}"/>
    <cellStyle name="표준 2 15 23" xfId="867" xr:uid="{00000000-0005-0000-0000-00004E2F0000}"/>
    <cellStyle name="표준 2 15 23 10" xfId="12583" xr:uid="{00000000-0005-0000-0000-00004F2F0000}"/>
    <cellStyle name="표준 2 15 23 11" xfId="14063" xr:uid="{00000000-0005-0000-0000-0000502F0000}"/>
    <cellStyle name="표준 2 15 23 12" xfId="15543" xr:uid="{00000000-0005-0000-0000-0000512F0000}"/>
    <cellStyle name="표준 2 15 23 13" xfId="17023" xr:uid="{00000000-0005-0000-0000-0000522F0000}"/>
    <cellStyle name="표준 2 15 23 14" xfId="18503" xr:uid="{00000000-0005-0000-0000-0000532F0000}"/>
    <cellStyle name="표준 2 15 23 15" xfId="19983" xr:uid="{00000000-0005-0000-0000-0000542F0000}"/>
    <cellStyle name="표준 2 15 23 16" xfId="21463" xr:uid="{00000000-0005-0000-0000-0000552F0000}"/>
    <cellStyle name="표준 2 15 23 17" xfId="22943" xr:uid="{00000000-0005-0000-0000-0000562F0000}"/>
    <cellStyle name="표준 2 15 23 18" xfId="24423" xr:uid="{00000000-0005-0000-0000-0000572F0000}"/>
    <cellStyle name="표준 2 15 23 19" xfId="25903" xr:uid="{00000000-0005-0000-0000-0000582F0000}"/>
    <cellStyle name="표준 2 15 23 2" xfId="88" xr:uid="{00000000-0005-0000-0000-0000592F0000}"/>
    <cellStyle name="표준 2 15 23 2 10" xfId="14800" xr:uid="{00000000-0005-0000-0000-00005A2F0000}"/>
    <cellStyle name="표준 2 15 23 2 11" xfId="16280" xr:uid="{00000000-0005-0000-0000-00005B2F0000}"/>
    <cellStyle name="표준 2 15 23 2 12" xfId="17760" xr:uid="{00000000-0005-0000-0000-00005C2F0000}"/>
    <cellStyle name="표준 2 15 23 2 13" xfId="19240" xr:uid="{00000000-0005-0000-0000-00005D2F0000}"/>
    <cellStyle name="표준 2 15 23 2 14" xfId="20720" xr:uid="{00000000-0005-0000-0000-00005E2F0000}"/>
    <cellStyle name="표준 2 15 23 2 15" xfId="22200" xr:uid="{00000000-0005-0000-0000-00005F2F0000}"/>
    <cellStyle name="표준 2 15 23 2 16" xfId="23680" xr:uid="{00000000-0005-0000-0000-0000602F0000}"/>
    <cellStyle name="표준 2 15 23 2 17" xfId="25160" xr:uid="{00000000-0005-0000-0000-0000612F0000}"/>
    <cellStyle name="표준 2 15 23 2 18" xfId="26640" xr:uid="{00000000-0005-0000-0000-0000622F0000}"/>
    <cellStyle name="표준 2 15 23 2 19" xfId="28120" xr:uid="{00000000-0005-0000-0000-0000632F0000}"/>
    <cellStyle name="표준 2 15 23 2 2" xfId="2959" xr:uid="{00000000-0005-0000-0000-0000642F0000}"/>
    <cellStyle name="표준 2 15 23 2 20" xfId="29600" xr:uid="{00000000-0005-0000-0000-0000652F0000}"/>
    <cellStyle name="표준 2 15 23 2 21" xfId="31080" xr:uid="{00000000-0005-0000-0000-0000662F0000}"/>
    <cellStyle name="표준 2 15 23 2 22" xfId="32560" xr:uid="{00000000-0005-0000-0000-0000672F0000}"/>
    <cellStyle name="표준 2 15 23 2 23" xfId="34040" xr:uid="{00000000-0005-0000-0000-0000682F0000}"/>
    <cellStyle name="표준 2 15 23 2 24" xfId="35520" xr:uid="{00000000-0005-0000-0000-0000692F0000}"/>
    <cellStyle name="표준 2 15 23 2 25" xfId="37000" xr:uid="{00000000-0005-0000-0000-00006A2F0000}"/>
    <cellStyle name="표준 2 15 23 2 26" xfId="38480" xr:uid="{00000000-0005-0000-0000-00006B2F0000}"/>
    <cellStyle name="표준 2 15 23 2 27" xfId="39960" xr:uid="{00000000-0005-0000-0000-00006C2F0000}"/>
    <cellStyle name="표준 2 15 23 2 28" xfId="41440" xr:uid="{00000000-0005-0000-0000-00006D2F0000}"/>
    <cellStyle name="표준 2 15 23 2 29" xfId="42920" xr:uid="{00000000-0005-0000-0000-00006E2F0000}"/>
    <cellStyle name="표준 2 15 23 2 3" xfId="4440" xr:uid="{00000000-0005-0000-0000-00006F2F0000}"/>
    <cellStyle name="표준 2 15 23 2 30" xfId="44400" xr:uid="{00000000-0005-0000-0000-0000702F0000}"/>
    <cellStyle name="표준 2 15 23 2 31" xfId="45880" xr:uid="{00000000-0005-0000-0000-0000712F0000}"/>
    <cellStyle name="표준 2 15 23 2 32" xfId="47361" xr:uid="{00000000-0005-0000-0000-0000722F0000}"/>
    <cellStyle name="표준 2 15 23 2 33" xfId="48841" xr:uid="{00000000-0005-0000-0000-0000732F0000}"/>
    <cellStyle name="표준 2 15 23 2 34" xfId="50321" xr:uid="{00000000-0005-0000-0000-0000742F0000}"/>
    <cellStyle name="표준 2 15 23 2 35" xfId="51801" xr:uid="{00000000-0005-0000-0000-0000752F0000}"/>
    <cellStyle name="표준 2 15 23 2 36" xfId="53281" xr:uid="{00000000-0005-0000-0000-0000762F0000}"/>
    <cellStyle name="표준 2 15 23 2 37" xfId="54761" xr:uid="{00000000-0005-0000-0000-0000772F0000}"/>
    <cellStyle name="표준 2 15 23 2 38" xfId="56241" xr:uid="{00000000-0005-0000-0000-0000782F0000}"/>
    <cellStyle name="표준 2 15 23 2 39" xfId="57721" xr:uid="{00000000-0005-0000-0000-0000792F0000}"/>
    <cellStyle name="표준 2 15 23 2 4" xfId="5920" xr:uid="{00000000-0005-0000-0000-00007A2F0000}"/>
    <cellStyle name="표준 2 15 23 2 40" xfId="59201" xr:uid="{00000000-0005-0000-0000-00007B2F0000}"/>
    <cellStyle name="표준 2 15 23 2 41" xfId="60681" xr:uid="{00000000-0005-0000-0000-00007C2F0000}"/>
    <cellStyle name="표준 2 15 23 2 42" xfId="62161" xr:uid="{00000000-0005-0000-0000-00007D2F0000}"/>
    <cellStyle name="표준 2 15 23 2 5" xfId="7400" xr:uid="{00000000-0005-0000-0000-00007E2F0000}"/>
    <cellStyle name="표준 2 15 23 2 6" xfId="8880" xr:uid="{00000000-0005-0000-0000-00007F2F0000}"/>
    <cellStyle name="표준 2 15 23 2 7" xfId="10360" xr:uid="{00000000-0005-0000-0000-0000802F0000}"/>
    <cellStyle name="표준 2 15 23 2 8" xfId="11840" xr:uid="{00000000-0005-0000-0000-0000812F0000}"/>
    <cellStyle name="표준 2 15 23 2 9" xfId="13320" xr:uid="{00000000-0005-0000-0000-0000822F0000}"/>
    <cellStyle name="표준 2 15 23 20" xfId="27383" xr:uid="{00000000-0005-0000-0000-0000832F0000}"/>
    <cellStyle name="표준 2 15 23 21" xfId="28863" xr:uid="{00000000-0005-0000-0000-0000842F0000}"/>
    <cellStyle name="표준 2 15 23 22" xfId="30343" xr:uid="{00000000-0005-0000-0000-0000852F0000}"/>
    <cellStyle name="표준 2 15 23 23" xfId="31823" xr:uid="{00000000-0005-0000-0000-0000862F0000}"/>
    <cellStyle name="표준 2 15 23 24" xfId="33303" xr:uid="{00000000-0005-0000-0000-0000872F0000}"/>
    <cellStyle name="표준 2 15 23 25" xfId="34783" xr:uid="{00000000-0005-0000-0000-0000882F0000}"/>
    <cellStyle name="표준 2 15 23 26" xfId="36263" xr:uid="{00000000-0005-0000-0000-0000892F0000}"/>
    <cellStyle name="표준 2 15 23 27" xfId="37743" xr:uid="{00000000-0005-0000-0000-00008A2F0000}"/>
    <cellStyle name="표준 2 15 23 28" xfId="39223" xr:uid="{00000000-0005-0000-0000-00008B2F0000}"/>
    <cellStyle name="표준 2 15 23 29" xfId="40703" xr:uid="{00000000-0005-0000-0000-00008C2F0000}"/>
    <cellStyle name="표준 2 15 23 3" xfId="2222" xr:uid="{00000000-0005-0000-0000-00008D2F0000}"/>
    <cellStyle name="표준 2 15 23 30" xfId="42183" xr:uid="{00000000-0005-0000-0000-00008E2F0000}"/>
    <cellStyle name="표준 2 15 23 31" xfId="43663" xr:uid="{00000000-0005-0000-0000-00008F2F0000}"/>
    <cellStyle name="표준 2 15 23 32" xfId="45143" xr:uid="{00000000-0005-0000-0000-0000902F0000}"/>
    <cellStyle name="표준 2 15 23 33" xfId="46624" xr:uid="{00000000-0005-0000-0000-0000912F0000}"/>
    <cellStyle name="표준 2 15 23 34" xfId="48104" xr:uid="{00000000-0005-0000-0000-0000922F0000}"/>
    <cellStyle name="표준 2 15 23 35" xfId="49584" xr:uid="{00000000-0005-0000-0000-0000932F0000}"/>
    <cellStyle name="표준 2 15 23 36" xfId="51064" xr:uid="{00000000-0005-0000-0000-0000942F0000}"/>
    <cellStyle name="표준 2 15 23 37" xfId="52544" xr:uid="{00000000-0005-0000-0000-0000952F0000}"/>
    <cellStyle name="표준 2 15 23 38" xfId="54024" xr:uid="{00000000-0005-0000-0000-0000962F0000}"/>
    <cellStyle name="표준 2 15 23 39" xfId="55504" xr:uid="{00000000-0005-0000-0000-0000972F0000}"/>
    <cellStyle name="표준 2 15 23 4" xfId="3703" xr:uid="{00000000-0005-0000-0000-0000982F0000}"/>
    <cellStyle name="표준 2 15 23 40" xfId="56984" xr:uid="{00000000-0005-0000-0000-0000992F0000}"/>
    <cellStyle name="표준 2 15 23 41" xfId="58464" xr:uid="{00000000-0005-0000-0000-00009A2F0000}"/>
    <cellStyle name="표준 2 15 23 42" xfId="59944" xr:uid="{00000000-0005-0000-0000-00009B2F0000}"/>
    <cellStyle name="표준 2 15 23 43" xfId="61424" xr:uid="{00000000-0005-0000-0000-00009C2F0000}"/>
    <cellStyle name="표준 2 15 23 5" xfId="5183" xr:uid="{00000000-0005-0000-0000-00009D2F0000}"/>
    <cellStyle name="표준 2 15 23 6" xfId="6663" xr:uid="{00000000-0005-0000-0000-00009E2F0000}"/>
    <cellStyle name="표준 2 15 23 7" xfId="8143" xr:uid="{00000000-0005-0000-0000-00009F2F0000}"/>
    <cellStyle name="표준 2 15 23 8" xfId="9623" xr:uid="{00000000-0005-0000-0000-0000A02F0000}"/>
    <cellStyle name="표준 2 15 23 9" xfId="11103" xr:uid="{00000000-0005-0000-0000-0000A12F0000}"/>
    <cellStyle name="표준 2 15 24" xfId="829" xr:uid="{00000000-0005-0000-0000-0000A22F0000}"/>
    <cellStyle name="표준 2 15 25" xfId="1423" xr:uid="{00000000-0005-0000-0000-0000A32F0000}"/>
    <cellStyle name="표준 2 15 25 10" xfId="12027" xr:uid="{00000000-0005-0000-0000-0000A42F0000}"/>
    <cellStyle name="표준 2 15 25 11" xfId="13507" xr:uid="{00000000-0005-0000-0000-0000A52F0000}"/>
    <cellStyle name="표준 2 15 25 12" xfId="14987" xr:uid="{00000000-0005-0000-0000-0000A62F0000}"/>
    <cellStyle name="표준 2 15 25 13" xfId="16467" xr:uid="{00000000-0005-0000-0000-0000A72F0000}"/>
    <cellStyle name="표준 2 15 25 14" xfId="17947" xr:uid="{00000000-0005-0000-0000-0000A82F0000}"/>
    <cellStyle name="표준 2 15 25 15" xfId="19427" xr:uid="{00000000-0005-0000-0000-0000A92F0000}"/>
    <cellStyle name="표준 2 15 25 16" xfId="20907" xr:uid="{00000000-0005-0000-0000-0000AA2F0000}"/>
    <cellStyle name="표준 2 15 25 17" xfId="22387" xr:uid="{00000000-0005-0000-0000-0000AB2F0000}"/>
    <cellStyle name="표준 2 15 25 18" xfId="23867" xr:uid="{00000000-0005-0000-0000-0000AC2F0000}"/>
    <cellStyle name="표준 2 15 25 19" xfId="25347" xr:uid="{00000000-0005-0000-0000-0000AD2F0000}"/>
    <cellStyle name="표준 2 15 25 2" xfId="644" xr:uid="{00000000-0005-0000-0000-0000AE2F0000}"/>
    <cellStyle name="표준 2 15 25 2 10" xfId="14244" xr:uid="{00000000-0005-0000-0000-0000AF2F0000}"/>
    <cellStyle name="표준 2 15 25 2 11" xfId="15724" xr:uid="{00000000-0005-0000-0000-0000B02F0000}"/>
    <cellStyle name="표준 2 15 25 2 12" xfId="17204" xr:uid="{00000000-0005-0000-0000-0000B12F0000}"/>
    <cellStyle name="표준 2 15 25 2 13" xfId="18684" xr:uid="{00000000-0005-0000-0000-0000B22F0000}"/>
    <cellStyle name="표준 2 15 25 2 14" xfId="20164" xr:uid="{00000000-0005-0000-0000-0000B32F0000}"/>
    <cellStyle name="표준 2 15 25 2 15" xfId="21644" xr:uid="{00000000-0005-0000-0000-0000B42F0000}"/>
    <cellStyle name="표준 2 15 25 2 16" xfId="23124" xr:uid="{00000000-0005-0000-0000-0000B52F0000}"/>
    <cellStyle name="표준 2 15 25 2 17" xfId="24604" xr:uid="{00000000-0005-0000-0000-0000B62F0000}"/>
    <cellStyle name="표준 2 15 25 2 18" xfId="26084" xr:uid="{00000000-0005-0000-0000-0000B72F0000}"/>
    <cellStyle name="표준 2 15 25 2 19" xfId="27564" xr:uid="{00000000-0005-0000-0000-0000B82F0000}"/>
    <cellStyle name="표준 2 15 25 2 2" xfId="2403" xr:uid="{00000000-0005-0000-0000-0000B92F0000}"/>
    <cellStyle name="표준 2 15 25 2 20" xfId="29044" xr:uid="{00000000-0005-0000-0000-0000BA2F0000}"/>
    <cellStyle name="표준 2 15 25 2 21" xfId="30524" xr:uid="{00000000-0005-0000-0000-0000BB2F0000}"/>
    <cellStyle name="표준 2 15 25 2 22" xfId="32004" xr:uid="{00000000-0005-0000-0000-0000BC2F0000}"/>
    <cellStyle name="표준 2 15 25 2 23" xfId="33484" xr:uid="{00000000-0005-0000-0000-0000BD2F0000}"/>
    <cellStyle name="표준 2 15 25 2 24" xfId="34964" xr:uid="{00000000-0005-0000-0000-0000BE2F0000}"/>
    <cellStyle name="표준 2 15 25 2 25" xfId="36444" xr:uid="{00000000-0005-0000-0000-0000BF2F0000}"/>
    <cellStyle name="표준 2 15 25 2 26" xfId="37924" xr:uid="{00000000-0005-0000-0000-0000C02F0000}"/>
    <cellStyle name="표준 2 15 25 2 27" xfId="39404" xr:uid="{00000000-0005-0000-0000-0000C12F0000}"/>
    <cellStyle name="표준 2 15 25 2 28" xfId="40884" xr:uid="{00000000-0005-0000-0000-0000C22F0000}"/>
    <cellStyle name="표준 2 15 25 2 29" xfId="42364" xr:uid="{00000000-0005-0000-0000-0000C32F0000}"/>
    <cellStyle name="표준 2 15 25 2 3" xfId="3884" xr:uid="{00000000-0005-0000-0000-0000C42F0000}"/>
    <cellStyle name="표준 2 15 25 2 30" xfId="43844" xr:uid="{00000000-0005-0000-0000-0000C52F0000}"/>
    <cellStyle name="표준 2 15 25 2 31" xfId="45324" xr:uid="{00000000-0005-0000-0000-0000C62F0000}"/>
    <cellStyle name="표준 2 15 25 2 32" xfId="46805" xr:uid="{00000000-0005-0000-0000-0000C72F0000}"/>
    <cellStyle name="표준 2 15 25 2 33" xfId="48285" xr:uid="{00000000-0005-0000-0000-0000C82F0000}"/>
    <cellStyle name="표준 2 15 25 2 34" xfId="49765" xr:uid="{00000000-0005-0000-0000-0000C92F0000}"/>
    <cellStyle name="표준 2 15 25 2 35" xfId="51245" xr:uid="{00000000-0005-0000-0000-0000CA2F0000}"/>
    <cellStyle name="표준 2 15 25 2 36" xfId="52725" xr:uid="{00000000-0005-0000-0000-0000CB2F0000}"/>
    <cellStyle name="표준 2 15 25 2 37" xfId="54205" xr:uid="{00000000-0005-0000-0000-0000CC2F0000}"/>
    <cellStyle name="표준 2 15 25 2 38" xfId="55685" xr:uid="{00000000-0005-0000-0000-0000CD2F0000}"/>
    <cellStyle name="표준 2 15 25 2 39" xfId="57165" xr:uid="{00000000-0005-0000-0000-0000CE2F0000}"/>
    <cellStyle name="표준 2 15 25 2 4" xfId="5364" xr:uid="{00000000-0005-0000-0000-0000CF2F0000}"/>
    <cellStyle name="표준 2 15 25 2 40" xfId="58645" xr:uid="{00000000-0005-0000-0000-0000D02F0000}"/>
    <cellStyle name="표준 2 15 25 2 41" xfId="60125" xr:uid="{00000000-0005-0000-0000-0000D12F0000}"/>
    <cellStyle name="표준 2 15 25 2 42" xfId="61605" xr:uid="{00000000-0005-0000-0000-0000D22F0000}"/>
    <cellStyle name="표준 2 15 25 2 5" xfId="6844" xr:uid="{00000000-0005-0000-0000-0000D32F0000}"/>
    <cellStyle name="표준 2 15 25 2 6" xfId="8324" xr:uid="{00000000-0005-0000-0000-0000D42F0000}"/>
    <cellStyle name="표준 2 15 25 2 7" xfId="9804" xr:uid="{00000000-0005-0000-0000-0000D52F0000}"/>
    <cellStyle name="표준 2 15 25 2 8" xfId="11284" xr:uid="{00000000-0005-0000-0000-0000D62F0000}"/>
    <cellStyle name="표준 2 15 25 2 9" xfId="12764" xr:uid="{00000000-0005-0000-0000-0000D72F0000}"/>
    <cellStyle name="표준 2 15 25 20" xfId="26827" xr:uid="{00000000-0005-0000-0000-0000D82F0000}"/>
    <cellStyle name="표준 2 15 25 21" xfId="28307" xr:uid="{00000000-0005-0000-0000-0000D92F0000}"/>
    <cellStyle name="표준 2 15 25 22" xfId="29787" xr:uid="{00000000-0005-0000-0000-0000DA2F0000}"/>
    <cellStyle name="표준 2 15 25 23" xfId="31267" xr:uid="{00000000-0005-0000-0000-0000DB2F0000}"/>
    <cellStyle name="표준 2 15 25 24" xfId="32747" xr:uid="{00000000-0005-0000-0000-0000DC2F0000}"/>
    <cellStyle name="표준 2 15 25 25" xfId="34227" xr:uid="{00000000-0005-0000-0000-0000DD2F0000}"/>
    <cellStyle name="표준 2 15 25 26" xfId="35707" xr:uid="{00000000-0005-0000-0000-0000DE2F0000}"/>
    <cellStyle name="표준 2 15 25 27" xfId="37187" xr:uid="{00000000-0005-0000-0000-0000DF2F0000}"/>
    <cellStyle name="표준 2 15 25 28" xfId="38667" xr:uid="{00000000-0005-0000-0000-0000E02F0000}"/>
    <cellStyle name="표준 2 15 25 29" xfId="40147" xr:uid="{00000000-0005-0000-0000-0000E12F0000}"/>
    <cellStyle name="표준 2 15 25 3" xfId="1666" xr:uid="{00000000-0005-0000-0000-0000E22F0000}"/>
    <cellStyle name="표준 2 15 25 30" xfId="41627" xr:uid="{00000000-0005-0000-0000-0000E32F0000}"/>
    <cellStyle name="표준 2 15 25 31" xfId="43107" xr:uid="{00000000-0005-0000-0000-0000E42F0000}"/>
    <cellStyle name="표준 2 15 25 32" xfId="44587" xr:uid="{00000000-0005-0000-0000-0000E52F0000}"/>
    <cellStyle name="표준 2 15 25 33" xfId="46068" xr:uid="{00000000-0005-0000-0000-0000E62F0000}"/>
    <cellStyle name="표준 2 15 25 34" xfId="47548" xr:uid="{00000000-0005-0000-0000-0000E72F0000}"/>
    <cellStyle name="표준 2 15 25 35" xfId="49028" xr:uid="{00000000-0005-0000-0000-0000E82F0000}"/>
    <cellStyle name="표준 2 15 25 36" xfId="50508" xr:uid="{00000000-0005-0000-0000-0000E92F0000}"/>
    <cellStyle name="표준 2 15 25 37" xfId="51988" xr:uid="{00000000-0005-0000-0000-0000EA2F0000}"/>
    <cellStyle name="표준 2 15 25 38" xfId="53468" xr:uid="{00000000-0005-0000-0000-0000EB2F0000}"/>
    <cellStyle name="표준 2 15 25 39" xfId="54948" xr:uid="{00000000-0005-0000-0000-0000EC2F0000}"/>
    <cellStyle name="표준 2 15 25 4" xfId="3147" xr:uid="{00000000-0005-0000-0000-0000ED2F0000}"/>
    <cellStyle name="표준 2 15 25 40" xfId="56428" xr:uid="{00000000-0005-0000-0000-0000EE2F0000}"/>
    <cellStyle name="표준 2 15 25 41" xfId="57908" xr:uid="{00000000-0005-0000-0000-0000EF2F0000}"/>
    <cellStyle name="표준 2 15 25 42" xfId="59388" xr:uid="{00000000-0005-0000-0000-0000F02F0000}"/>
    <cellStyle name="표준 2 15 25 43" xfId="60868" xr:uid="{00000000-0005-0000-0000-0000F12F0000}"/>
    <cellStyle name="표준 2 15 25 5" xfId="4627" xr:uid="{00000000-0005-0000-0000-0000F22F0000}"/>
    <cellStyle name="표준 2 15 25 6" xfId="6107" xr:uid="{00000000-0005-0000-0000-0000F32F0000}"/>
    <cellStyle name="표준 2 15 25 7" xfId="7587" xr:uid="{00000000-0005-0000-0000-0000F42F0000}"/>
    <cellStyle name="표준 2 15 25 8" xfId="9067" xr:uid="{00000000-0005-0000-0000-0000F52F0000}"/>
    <cellStyle name="표준 2 15 25 9" xfId="10547" xr:uid="{00000000-0005-0000-0000-0000F62F0000}"/>
    <cellStyle name="표준 2 15 3" xfId="1380" xr:uid="{00000000-0005-0000-0000-0000F72F0000}"/>
    <cellStyle name="표준 2 15 3 10" xfId="12070" xr:uid="{00000000-0005-0000-0000-0000F82F0000}"/>
    <cellStyle name="표준 2 15 3 11" xfId="13550" xr:uid="{00000000-0005-0000-0000-0000F92F0000}"/>
    <cellStyle name="표준 2 15 3 12" xfId="15030" xr:uid="{00000000-0005-0000-0000-0000FA2F0000}"/>
    <cellStyle name="표준 2 15 3 13" xfId="16510" xr:uid="{00000000-0005-0000-0000-0000FB2F0000}"/>
    <cellStyle name="표준 2 15 3 14" xfId="17990" xr:uid="{00000000-0005-0000-0000-0000FC2F0000}"/>
    <cellStyle name="표준 2 15 3 15" xfId="19470" xr:uid="{00000000-0005-0000-0000-0000FD2F0000}"/>
    <cellStyle name="표준 2 15 3 16" xfId="20950" xr:uid="{00000000-0005-0000-0000-0000FE2F0000}"/>
    <cellStyle name="표준 2 15 3 17" xfId="22430" xr:uid="{00000000-0005-0000-0000-0000FF2F0000}"/>
    <cellStyle name="표준 2 15 3 18" xfId="23910" xr:uid="{00000000-0005-0000-0000-000000300000}"/>
    <cellStyle name="표준 2 15 3 19" xfId="25390" xr:uid="{00000000-0005-0000-0000-000001300000}"/>
    <cellStyle name="표준 2 15 3 2" xfId="601" xr:uid="{00000000-0005-0000-0000-000002300000}"/>
    <cellStyle name="표준 2 15 3 2 10" xfId="14287" xr:uid="{00000000-0005-0000-0000-000003300000}"/>
    <cellStyle name="표준 2 15 3 2 11" xfId="15767" xr:uid="{00000000-0005-0000-0000-000004300000}"/>
    <cellStyle name="표준 2 15 3 2 12" xfId="17247" xr:uid="{00000000-0005-0000-0000-000005300000}"/>
    <cellStyle name="표준 2 15 3 2 13" xfId="18727" xr:uid="{00000000-0005-0000-0000-000006300000}"/>
    <cellStyle name="표준 2 15 3 2 14" xfId="20207" xr:uid="{00000000-0005-0000-0000-000007300000}"/>
    <cellStyle name="표준 2 15 3 2 15" xfId="21687" xr:uid="{00000000-0005-0000-0000-000008300000}"/>
    <cellStyle name="표준 2 15 3 2 16" xfId="23167" xr:uid="{00000000-0005-0000-0000-000009300000}"/>
    <cellStyle name="표준 2 15 3 2 17" xfId="24647" xr:uid="{00000000-0005-0000-0000-00000A300000}"/>
    <cellStyle name="표준 2 15 3 2 18" xfId="26127" xr:uid="{00000000-0005-0000-0000-00000B300000}"/>
    <cellStyle name="표준 2 15 3 2 19" xfId="27607" xr:uid="{00000000-0005-0000-0000-00000C300000}"/>
    <cellStyle name="표준 2 15 3 2 2" xfId="2446" xr:uid="{00000000-0005-0000-0000-00000D300000}"/>
    <cellStyle name="표준 2 15 3 2 20" xfId="29087" xr:uid="{00000000-0005-0000-0000-00000E300000}"/>
    <cellStyle name="표준 2 15 3 2 21" xfId="30567" xr:uid="{00000000-0005-0000-0000-00000F300000}"/>
    <cellStyle name="표준 2 15 3 2 22" xfId="32047" xr:uid="{00000000-0005-0000-0000-000010300000}"/>
    <cellStyle name="표준 2 15 3 2 23" xfId="33527" xr:uid="{00000000-0005-0000-0000-000011300000}"/>
    <cellStyle name="표준 2 15 3 2 24" xfId="35007" xr:uid="{00000000-0005-0000-0000-000012300000}"/>
    <cellStyle name="표준 2 15 3 2 25" xfId="36487" xr:uid="{00000000-0005-0000-0000-000013300000}"/>
    <cellStyle name="표준 2 15 3 2 26" xfId="37967" xr:uid="{00000000-0005-0000-0000-000014300000}"/>
    <cellStyle name="표준 2 15 3 2 27" xfId="39447" xr:uid="{00000000-0005-0000-0000-000015300000}"/>
    <cellStyle name="표준 2 15 3 2 28" xfId="40927" xr:uid="{00000000-0005-0000-0000-000016300000}"/>
    <cellStyle name="표준 2 15 3 2 29" xfId="42407" xr:uid="{00000000-0005-0000-0000-000017300000}"/>
    <cellStyle name="표준 2 15 3 2 3" xfId="3927" xr:uid="{00000000-0005-0000-0000-000018300000}"/>
    <cellStyle name="표준 2 15 3 2 30" xfId="43887" xr:uid="{00000000-0005-0000-0000-000019300000}"/>
    <cellStyle name="표준 2 15 3 2 31" xfId="45367" xr:uid="{00000000-0005-0000-0000-00001A300000}"/>
    <cellStyle name="표준 2 15 3 2 32" xfId="46848" xr:uid="{00000000-0005-0000-0000-00001B300000}"/>
    <cellStyle name="표준 2 15 3 2 33" xfId="48328" xr:uid="{00000000-0005-0000-0000-00001C300000}"/>
    <cellStyle name="표준 2 15 3 2 34" xfId="49808" xr:uid="{00000000-0005-0000-0000-00001D300000}"/>
    <cellStyle name="표준 2 15 3 2 35" xfId="51288" xr:uid="{00000000-0005-0000-0000-00001E300000}"/>
    <cellStyle name="표준 2 15 3 2 36" xfId="52768" xr:uid="{00000000-0005-0000-0000-00001F300000}"/>
    <cellStyle name="표준 2 15 3 2 37" xfId="54248" xr:uid="{00000000-0005-0000-0000-000020300000}"/>
    <cellStyle name="표준 2 15 3 2 38" xfId="55728" xr:uid="{00000000-0005-0000-0000-000021300000}"/>
    <cellStyle name="표준 2 15 3 2 39" xfId="57208" xr:uid="{00000000-0005-0000-0000-000022300000}"/>
    <cellStyle name="표준 2 15 3 2 4" xfId="5407" xr:uid="{00000000-0005-0000-0000-000023300000}"/>
    <cellStyle name="표준 2 15 3 2 40" xfId="58688" xr:uid="{00000000-0005-0000-0000-000024300000}"/>
    <cellStyle name="표준 2 15 3 2 41" xfId="60168" xr:uid="{00000000-0005-0000-0000-000025300000}"/>
    <cellStyle name="표준 2 15 3 2 42" xfId="61648" xr:uid="{00000000-0005-0000-0000-000026300000}"/>
    <cellStyle name="표준 2 15 3 2 5" xfId="6887" xr:uid="{00000000-0005-0000-0000-000027300000}"/>
    <cellStyle name="표준 2 15 3 2 6" xfId="8367" xr:uid="{00000000-0005-0000-0000-000028300000}"/>
    <cellStyle name="표준 2 15 3 2 7" xfId="9847" xr:uid="{00000000-0005-0000-0000-000029300000}"/>
    <cellStyle name="표준 2 15 3 2 8" xfId="11327" xr:uid="{00000000-0005-0000-0000-00002A300000}"/>
    <cellStyle name="표준 2 15 3 2 9" xfId="12807" xr:uid="{00000000-0005-0000-0000-00002B300000}"/>
    <cellStyle name="표준 2 15 3 20" xfId="26870" xr:uid="{00000000-0005-0000-0000-00002C300000}"/>
    <cellStyle name="표준 2 15 3 21" xfId="28350" xr:uid="{00000000-0005-0000-0000-00002D300000}"/>
    <cellStyle name="표준 2 15 3 22" xfId="29830" xr:uid="{00000000-0005-0000-0000-00002E300000}"/>
    <cellStyle name="표준 2 15 3 23" xfId="31310" xr:uid="{00000000-0005-0000-0000-00002F300000}"/>
    <cellStyle name="표준 2 15 3 24" xfId="32790" xr:uid="{00000000-0005-0000-0000-000030300000}"/>
    <cellStyle name="표준 2 15 3 25" xfId="34270" xr:uid="{00000000-0005-0000-0000-000031300000}"/>
    <cellStyle name="표준 2 15 3 26" xfId="35750" xr:uid="{00000000-0005-0000-0000-000032300000}"/>
    <cellStyle name="표준 2 15 3 27" xfId="37230" xr:uid="{00000000-0005-0000-0000-000033300000}"/>
    <cellStyle name="표준 2 15 3 28" xfId="38710" xr:uid="{00000000-0005-0000-0000-000034300000}"/>
    <cellStyle name="표준 2 15 3 29" xfId="40190" xr:uid="{00000000-0005-0000-0000-000035300000}"/>
    <cellStyle name="표준 2 15 3 3" xfId="1709" xr:uid="{00000000-0005-0000-0000-000036300000}"/>
    <cellStyle name="표준 2 15 3 30" xfId="41670" xr:uid="{00000000-0005-0000-0000-000037300000}"/>
    <cellStyle name="표준 2 15 3 31" xfId="43150" xr:uid="{00000000-0005-0000-0000-000038300000}"/>
    <cellStyle name="표준 2 15 3 32" xfId="44630" xr:uid="{00000000-0005-0000-0000-000039300000}"/>
    <cellStyle name="표준 2 15 3 33" xfId="46111" xr:uid="{00000000-0005-0000-0000-00003A300000}"/>
    <cellStyle name="표준 2 15 3 34" xfId="47591" xr:uid="{00000000-0005-0000-0000-00003B300000}"/>
    <cellStyle name="표준 2 15 3 35" xfId="49071" xr:uid="{00000000-0005-0000-0000-00003C300000}"/>
    <cellStyle name="표준 2 15 3 36" xfId="50551" xr:uid="{00000000-0005-0000-0000-00003D300000}"/>
    <cellStyle name="표준 2 15 3 37" xfId="52031" xr:uid="{00000000-0005-0000-0000-00003E300000}"/>
    <cellStyle name="표준 2 15 3 38" xfId="53511" xr:uid="{00000000-0005-0000-0000-00003F300000}"/>
    <cellStyle name="표준 2 15 3 39" xfId="54991" xr:uid="{00000000-0005-0000-0000-000040300000}"/>
    <cellStyle name="표준 2 15 3 4" xfId="3190" xr:uid="{00000000-0005-0000-0000-000041300000}"/>
    <cellStyle name="표준 2 15 3 40" xfId="56471" xr:uid="{00000000-0005-0000-0000-000042300000}"/>
    <cellStyle name="표준 2 15 3 41" xfId="57951" xr:uid="{00000000-0005-0000-0000-000043300000}"/>
    <cellStyle name="표준 2 15 3 42" xfId="59431" xr:uid="{00000000-0005-0000-0000-000044300000}"/>
    <cellStyle name="표준 2 15 3 43" xfId="60911" xr:uid="{00000000-0005-0000-0000-000045300000}"/>
    <cellStyle name="표준 2 15 3 5" xfId="4670" xr:uid="{00000000-0005-0000-0000-000046300000}"/>
    <cellStyle name="표준 2 15 3 6" xfId="6150" xr:uid="{00000000-0005-0000-0000-000047300000}"/>
    <cellStyle name="표준 2 15 3 7" xfId="7630" xr:uid="{00000000-0005-0000-0000-000048300000}"/>
    <cellStyle name="표준 2 15 3 8" xfId="9110" xr:uid="{00000000-0005-0000-0000-000049300000}"/>
    <cellStyle name="표준 2 15 3 9" xfId="10590" xr:uid="{00000000-0005-0000-0000-00004A300000}"/>
    <cellStyle name="표준 2 15 4" xfId="1364" xr:uid="{00000000-0005-0000-0000-00004B300000}"/>
    <cellStyle name="표준 2 15 4 10" xfId="12086" xr:uid="{00000000-0005-0000-0000-00004C300000}"/>
    <cellStyle name="표준 2 15 4 11" xfId="13566" xr:uid="{00000000-0005-0000-0000-00004D300000}"/>
    <cellStyle name="표준 2 15 4 12" xfId="15046" xr:uid="{00000000-0005-0000-0000-00004E300000}"/>
    <cellStyle name="표준 2 15 4 13" xfId="16526" xr:uid="{00000000-0005-0000-0000-00004F300000}"/>
    <cellStyle name="표준 2 15 4 14" xfId="18006" xr:uid="{00000000-0005-0000-0000-000050300000}"/>
    <cellStyle name="표준 2 15 4 15" xfId="19486" xr:uid="{00000000-0005-0000-0000-000051300000}"/>
    <cellStyle name="표준 2 15 4 16" xfId="20966" xr:uid="{00000000-0005-0000-0000-000052300000}"/>
    <cellStyle name="표준 2 15 4 17" xfId="22446" xr:uid="{00000000-0005-0000-0000-000053300000}"/>
    <cellStyle name="표준 2 15 4 18" xfId="23926" xr:uid="{00000000-0005-0000-0000-000054300000}"/>
    <cellStyle name="표준 2 15 4 19" xfId="25406" xr:uid="{00000000-0005-0000-0000-000055300000}"/>
    <cellStyle name="표준 2 15 4 2" xfId="585" xr:uid="{00000000-0005-0000-0000-000056300000}"/>
    <cellStyle name="표준 2 15 4 2 10" xfId="14303" xr:uid="{00000000-0005-0000-0000-000057300000}"/>
    <cellStyle name="표준 2 15 4 2 11" xfId="15783" xr:uid="{00000000-0005-0000-0000-000058300000}"/>
    <cellStyle name="표준 2 15 4 2 12" xfId="17263" xr:uid="{00000000-0005-0000-0000-000059300000}"/>
    <cellStyle name="표준 2 15 4 2 13" xfId="18743" xr:uid="{00000000-0005-0000-0000-00005A300000}"/>
    <cellStyle name="표준 2 15 4 2 14" xfId="20223" xr:uid="{00000000-0005-0000-0000-00005B300000}"/>
    <cellStyle name="표준 2 15 4 2 15" xfId="21703" xr:uid="{00000000-0005-0000-0000-00005C300000}"/>
    <cellStyle name="표준 2 15 4 2 16" xfId="23183" xr:uid="{00000000-0005-0000-0000-00005D300000}"/>
    <cellStyle name="표준 2 15 4 2 17" xfId="24663" xr:uid="{00000000-0005-0000-0000-00005E300000}"/>
    <cellStyle name="표준 2 15 4 2 18" xfId="26143" xr:uid="{00000000-0005-0000-0000-00005F300000}"/>
    <cellStyle name="표준 2 15 4 2 19" xfId="27623" xr:uid="{00000000-0005-0000-0000-000060300000}"/>
    <cellStyle name="표준 2 15 4 2 2" xfId="2462" xr:uid="{00000000-0005-0000-0000-000061300000}"/>
    <cellStyle name="표준 2 15 4 2 20" xfId="29103" xr:uid="{00000000-0005-0000-0000-000062300000}"/>
    <cellStyle name="표준 2 15 4 2 21" xfId="30583" xr:uid="{00000000-0005-0000-0000-000063300000}"/>
    <cellStyle name="표준 2 15 4 2 22" xfId="32063" xr:uid="{00000000-0005-0000-0000-000064300000}"/>
    <cellStyle name="표준 2 15 4 2 23" xfId="33543" xr:uid="{00000000-0005-0000-0000-000065300000}"/>
    <cellStyle name="표준 2 15 4 2 24" xfId="35023" xr:uid="{00000000-0005-0000-0000-000066300000}"/>
    <cellStyle name="표준 2 15 4 2 25" xfId="36503" xr:uid="{00000000-0005-0000-0000-000067300000}"/>
    <cellStyle name="표준 2 15 4 2 26" xfId="37983" xr:uid="{00000000-0005-0000-0000-000068300000}"/>
    <cellStyle name="표준 2 15 4 2 27" xfId="39463" xr:uid="{00000000-0005-0000-0000-000069300000}"/>
    <cellStyle name="표준 2 15 4 2 28" xfId="40943" xr:uid="{00000000-0005-0000-0000-00006A300000}"/>
    <cellStyle name="표준 2 15 4 2 29" xfId="42423" xr:uid="{00000000-0005-0000-0000-00006B300000}"/>
    <cellStyle name="표준 2 15 4 2 3" xfId="3943" xr:uid="{00000000-0005-0000-0000-00006C300000}"/>
    <cellStyle name="표준 2 15 4 2 30" xfId="43903" xr:uid="{00000000-0005-0000-0000-00006D300000}"/>
    <cellStyle name="표준 2 15 4 2 31" xfId="45383" xr:uid="{00000000-0005-0000-0000-00006E300000}"/>
    <cellStyle name="표준 2 15 4 2 32" xfId="46864" xr:uid="{00000000-0005-0000-0000-00006F300000}"/>
    <cellStyle name="표준 2 15 4 2 33" xfId="48344" xr:uid="{00000000-0005-0000-0000-000070300000}"/>
    <cellStyle name="표준 2 15 4 2 34" xfId="49824" xr:uid="{00000000-0005-0000-0000-000071300000}"/>
    <cellStyle name="표준 2 15 4 2 35" xfId="51304" xr:uid="{00000000-0005-0000-0000-000072300000}"/>
    <cellStyle name="표준 2 15 4 2 36" xfId="52784" xr:uid="{00000000-0005-0000-0000-000073300000}"/>
    <cellStyle name="표준 2 15 4 2 37" xfId="54264" xr:uid="{00000000-0005-0000-0000-000074300000}"/>
    <cellStyle name="표준 2 15 4 2 38" xfId="55744" xr:uid="{00000000-0005-0000-0000-000075300000}"/>
    <cellStyle name="표준 2 15 4 2 39" xfId="57224" xr:uid="{00000000-0005-0000-0000-000076300000}"/>
    <cellStyle name="표준 2 15 4 2 4" xfId="5423" xr:uid="{00000000-0005-0000-0000-000077300000}"/>
    <cellStyle name="표준 2 15 4 2 40" xfId="58704" xr:uid="{00000000-0005-0000-0000-000078300000}"/>
    <cellStyle name="표준 2 15 4 2 41" xfId="60184" xr:uid="{00000000-0005-0000-0000-000079300000}"/>
    <cellStyle name="표준 2 15 4 2 42" xfId="61664" xr:uid="{00000000-0005-0000-0000-00007A300000}"/>
    <cellStyle name="표준 2 15 4 2 5" xfId="6903" xr:uid="{00000000-0005-0000-0000-00007B300000}"/>
    <cellStyle name="표준 2 15 4 2 6" xfId="8383" xr:uid="{00000000-0005-0000-0000-00007C300000}"/>
    <cellStyle name="표준 2 15 4 2 7" xfId="9863" xr:uid="{00000000-0005-0000-0000-00007D300000}"/>
    <cellStyle name="표준 2 15 4 2 8" xfId="11343" xr:uid="{00000000-0005-0000-0000-00007E300000}"/>
    <cellStyle name="표준 2 15 4 2 9" xfId="12823" xr:uid="{00000000-0005-0000-0000-00007F300000}"/>
    <cellStyle name="표준 2 15 4 20" xfId="26886" xr:uid="{00000000-0005-0000-0000-000080300000}"/>
    <cellStyle name="표준 2 15 4 21" xfId="28366" xr:uid="{00000000-0005-0000-0000-000081300000}"/>
    <cellStyle name="표준 2 15 4 22" xfId="29846" xr:uid="{00000000-0005-0000-0000-000082300000}"/>
    <cellStyle name="표준 2 15 4 23" xfId="31326" xr:uid="{00000000-0005-0000-0000-000083300000}"/>
    <cellStyle name="표준 2 15 4 24" xfId="32806" xr:uid="{00000000-0005-0000-0000-000084300000}"/>
    <cellStyle name="표준 2 15 4 25" xfId="34286" xr:uid="{00000000-0005-0000-0000-000085300000}"/>
    <cellStyle name="표준 2 15 4 26" xfId="35766" xr:uid="{00000000-0005-0000-0000-000086300000}"/>
    <cellStyle name="표준 2 15 4 27" xfId="37246" xr:uid="{00000000-0005-0000-0000-000087300000}"/>
    <cellStyle name="표준 2 15 4 28" xfId="38726" xr:uid="{00000000-0005-0000-0000-000088300000}"/>
    <cellStyle name="표준 2 15 4 29" xfId="40206" xr:uid="{00000000-0005-0000-0000-000089300000}"/>
    <cellStyle name="표준 2 15 4 3" xfId="1725" xr:uid="{00000000-0005-0000-0000-00008A300000}"/>
    <cellStyle name="표준 2 15 4 30" xfId="41686" xr:uid="{00000000-0005-0000-0000-00008B300000}"/>
    <cellStyle name="표준 2 15 4 31" xfId="43166" xr:uid="{00000000-0005-0000-0000-00008C300000}"/>
    <cellStyle name="표준 2 15 4 32" xfId="44646" xr:uid="{00000000-0005-0000-0000-00008D300000}"/>
    <cellStyle name="표준 2 15 4 33" xfId="46127" xr:uid="{00000000-0005-0000-0000-00008E300000}"/>
    <cellStyle name="표준 2 15 4 34" xfId="47607" xr:uid="{00000000-0005-0000-0000-00008F300000}"/>
    <cellStyle name="표준 2 15 4 35" xfId="49087" xr:uid="{00000000-0005-0000-0000-000090300000}"/>
    <cellStyle name="표준 2 15 4 36" xfId="50567" xr:uid="{00000000-0005-0000-0000-000091300000}"/>
    <cellStyle name="표준 2 15 4 37" xfId="52047" xr:uid="{00000000-0005-0000-0000-000092300000}"/>
    <cellStyle name="표준 2 15 4 38" xfId="53527" xr:uid="{00000000-0005-0000-0000-000093300000}"/>
    <cellStyle name="표준 2 15 4 39" xfId="55007" xr:uid="{00000000-0005-0000-0000-000094300000}"/>
    <cellStyle name="표준 2 15 4 4" xfId="3206" xr:uid="{00000000-0005-0000-0000-000095300000}"/>
    <cellStyle name="표준 2 15 4 40" xfId="56487" xr:uid="{00000000-0005-0000-0000-000096300000}"/>
    <cellStyle name="표준 2 15 4 41" xfId="57967" xr:uid="{00000000-0005-0000-0000-000097300000}"/>
    <cellStyle name="표준 2 15 4 42" xfId="59447" xr:uid="{00000000-0005-0000-0000-000098300000}"/>
    <cellStyle name="표준 2 15 4 43" xfId="60927" xr:uid="{00000000-0005-0000-0000-000099300000}"/>
    <cellStyle name="표준 2 15 4 5" xfId="4686" xr:uid="{00000000-0005-0000-0000-00009A300000}"/>
    <cellStyle name="표준 2 15 4 6" xfId="6166" xr:uid="{00000000-0005-0000-0000-00009B300000}"/>
    <cellStyle name="표준 2 15 4 7" xfId="7646" xr:uid="{00000000-0005-0000-0000-00009C300000}"/>
    <cellStyle name="표준 2 15 4 8" xfId="9126" xr:uid="{00000000-0005-0000-0000-00009D300000}"/>
    <cellStyle name="표준 2 15 4 9" xfId="10606" xr:uid="{00000000-0005-0000-0000-00009E300000}"/>
    <cellStyle name="표준 2 15 5" xfId="1347" xr:uid="{00000000-0005-0000-0000-00009F300000}"/>
    <cellStyle name="표준 2 15 5 10" xfId="12103" xr:uid="{00000000-0005-0000-0000-0000A0300000}"/>
    <cellStyle name="표준 2 15 5 11" xfId="13583" xr:uid="{00000000-0005-0000-0000-0000A1300000}"/>
    <cellStyle name="표준 2 15 5 12" xfId="15063" xr:uid="{00000000-0005-0000-0000-0000A2300000}"/>
    <cellStyle name="표준 2 15 5 13" xfId="16543" xr:uid="{00000000-0005-0000-0000-0000A3300000}"/>
    <cellStyle name="표준 2 15 5 14" xfId="18023" xr:uid="{00000000-0005-0000-0000-0000A4300000}"/>
    <cellStyle name="표준 2 15 5 15" xfId="19503" xr:uid="{00000000-0005-0000-0000-0000A5300000}"/>
    <cellStyle name="표준 2 15 5 16" xfId="20983" xr:uid="{00000000-0005-0000-0000-0000A6300000}"/>
    <cellStyle name="표준 2 15 5 17" xfId="22463" xr:uid="{00000000-0005-0000-0000-0000A7300000}"/>
    <cellStyle name="표준 2 15 5 18" xfId="23943" xr:uid="{00000000-0005-0000-0000-0000A8300000}"/>
    <cellStyle name="표준 2 15 5 19" xfId="25423" xr:uid="{00000000-0005-0000-0000-0000A9300000}"/>
    <cellStyle name="표준 2 15 5 2" xfId="568" xr:uid="{00000000-0005-0000-0000-0000AA300000}"/>
    <cellStyle name="표준 2 15 5 2 10" xfId="14320" xr:uid="{00000000-0005-0000-0000-0000AB300000}"/>
    <cellStyle name="표준 2 15 5 2 11" xfId="15800" xr:uid="{00000000-0005-0000-0000-0000AC300000}"/>
    <cellStyle name="표준 2 15 5 2 12" xfId="17280" xr:uid="{00000000-0005-0000-0000-0000AD300000}"/>
    <cellStyle name="표준 2 15 5 2 13" xfId="18760" xr:uid="{00000000-0005-0000-0000-0000AE300000}"/>
    <cellStyle name="표준 2 15 5 2 14" xfId="20240" xr:uid="{00000000-0005-0000-0000-0000AF300000}"/>
    <cellStyle name="표준 2 15 5 2 15" xfId="21720" xr:uid="{00000000-0005-0000-0000-0000B0300000}"/>
    <cellStyle name="표준 2 15 5 2 16" xfId="23200" xr:uid="{00000000-0005-0000-0000-0000B1300000}"/>
    <cellStyle name="표준 2 15 5 2 17" xfId="24680" xr:uid="{00000000-0005-0000-0000-0000B2300000}"/>
    <cellStyle name="표준 2 15 5 2 18" xfId="26160" xr:uid="{00000000-0005-0000-0000-0000B3300000}"/>
    <cellStyle name="표준 2 15 5 2 19" xfId="27640" xr:uid="{00000000-0005-0000-0000-0000B4300000}"/>
    <cellStyle name="표준 2 15 5 2 2" xfId="2479" xr:uid="{00000000-0005-0000-0000-0000B5300000}"/>
    <cellStyle name="표준 2 15 5 2 20" xfId="29120" xr:uid="{00000000-0005-0000-0000-0000B6300000}"/>
    <cellStyle name="표준 2 15 5 2 21" xfId="30600" xr:uid="{00000000-0005-0000-0000-0000B7300000}"/>
    <cellStyle name="표준 2 15 5 2 22" xfId="32080" xr:uid="{00000000-0005-0000-0000-0000B8300000}"/>
    <cellStyle name="표준 2 15 5 2 23" xfId="33560" xr:uid="{00000000-0005-0000-0000-0000B9300000}"/>
    <cellStyle name="표준 2 15 5 2 24" xfId="35040" xr:uid="{00000000-0005-0000-0000-0000BA300000}"/>
    <cellStyle name="표준 2 15 5 2 25" xfId="36520" xr:uid="{00000000-0005-0000-0000-0000BB300000}"/>
    <cellStyle name="표준 2 15 5 2 26" xfId="38000" xr:uid="{00000000-0005-0000-0000-0000BC300000}"/>
    <cellStyle name="표준 2 15 5 2 27" xfId="39480" xr:uid="{00000000-0005-0000-0000-0000BD300000}"/>
    <cellStyle name="표준 2 15 5 2 28" xfId="40960" xr:uid="{00000000-0005-0000-0000-0000BE300000}"/>
    <cellStyle name="표준 2 15 5 2 29" xfId="42440" xr:uid="{00000000-0005-0000-0000-0000BF300000}"/>
    <cellStyle name="표준 2 15 5 2 3" xfId="3960" xr:uid="{00000000-0005-0000-0000-0000C0300000}"/>
    <cellStyle name="표준 2 15 5 2 30" xfId="43920" xr:uid="{00000000-0005-0000-0000-0000C1300000}"/>
    <cellStyle name="표준 2 15 5 2 31" xfId="45400" xr:uid="{00000000-0005-0000-0000-0000C2300000}"/>
    <cellStyle name="표준 2 15 5 2 32" xfId="46881" xr:uid="{00000000-0005-0000-0000-0000C3300000}"/>
    <cellStyle name="표준 2 15 5 2 33" xfId="48361" xr:uid="{00000000-0005-0000-0000-0000C4300000}"/>
    <cellStyle name="표준 2 15 5 2 34" xfId="49841" xr:uid="{00000000-0005-0000-0000-0000C5300000}"/>
    <cellStyle name="표준 2 15 5 2 35" xfId="51321" xr:uid="{00000000-0005-0000-0000-0000C6300000}"/>
    <cellStyle name="표준 2 15 5 2 36" xfId="52801" xr:uid="{00000000-0005-0000-0000-0000C7300000}"/>
    <cellStyle name="표준 2 15 5 2 37" xfId="54281" xr:uid="{00000000-0005-0000-0000-0000C8300000}"/>
    <cellStyle name="표준 2 15 5 2 38" xfId="55761" xr:uid="{00000000-0005-0000-0000-0000C9300000}"/>
    <cellStyle name="표준 2 15 5 2 39" xfId="57241" xr:uid="{00000000-0005-0000-0000-0000CA300000}"/>
    <cellStyle name="표준 2 15 5 2 4" xfId="5440" xr:uid="{00000000-0005-0000-0000-0000CB300000}"/>
    <cellStyle name="표준 2 15 5 2 40" xfId="58721" xr:uid="{00000000-0005-0000-0000-0000CC300000}"/>
    <cellStyle name="표준 2 15 5 2 41" xfId="60201" xr:uid="{00000000-0005-0000-0000-0000CD300000}"/>
    <cellStyle name="표준 2 15 5 2 42" xfId="61681" xr:uid="{00000000-0005-0000-0000-0000CE300000}"/>
    <cellStyle name="표준 2 15 5 2 5" xfId="6920" xr:uid="{00000000-0005-0000-0000-0000CF300000}"/>
    <cellStyle name="표준 2 15 5 2 6" xfId="8400" xr:uid="{00000000-0005-0000-0000-0000D0300000}"/>
    <cellStyle name="표준 2 15 5 2 7" xfId="9880" xr:uid="{00000000-0005-0000-0000-0000D1300000}"/>
    <cellStyle name="표준 2 15 5 2 8" xfId="11360" xr:uid="{00000000-0005-0000-0000-0000D2300000}"/>
    <cellStyle name="표준 2 15 5 2 9" xfId="12840" xr:uid="{00000000-0005-0000-0000-0000D3300000}"/>
    <cellStyle name="표준 2 15 5 20" xfId="26903" xr:uid="{00000000-0005-0000-0000-0000D4300000}"/>
    <cellStyle name="표준 2 15 5 21" xfId="28383" xr:uid="{00000000-0005-0000-0000-0000D5300000}"/>
    <cellStyle name="표준 2 15 5 22" xfId="29863" xr:uid="{00000000-0005-0000-0000-0000D6300000}"/>
    <cellStyle name="표준 2 15 5 23" xfId="31343" xr:uid="{00000000-0005-0000-0000-0000D7300000}"/>
    <cellStyle name="표준 2 15 5 24" xfId="32823" xr:uid="{00000000-0005-0000-0000-0000D8300000}"/>
    <cellStyle name="표준 2 15 5 25" xfId="34303" xr:uid="{00000000-0005-0000-0000-0000D9300000}"/>
    <cellStyle name="표준 2 15 5 26" xfId="35783" xr:uid="{00000000-0005-0000-0000-0000DA300000}"/>
    <cellStyle name="표준 2 15 5 27" xfId="37263" xr:uid="{00000000-0005-0000-0000-0000DB300000}"/>
    <cellStyle name="표준 2 15 5 28" xfId="38743" xr:uid="{00000000-0005-0000-0000-0000DC300000}"/>
    <cellStyle name="표준 2 15 5 29" xfId="40223" xr:uid="{00000000-0005-0000-0000-0000DD300000}"/>
    <cellStyle name="표준 2 15 5 3" xfId="1742" xr:uid="{00000000-0005-0000-0000-0000DE300000}"/>
    <cellStyle name="표준 2 15 5 30" xfId="41703" xr:uid="{00000000-0005-0000-0000-0000DF300000}"/>
    <cellStyle name="표준 2 15 5 31" xfId="43183" xr:uid="{00000000-0005-0000-0000-0000E0300000}"/>
    <cellStyle name="표준 2 15 5 32" xfId="44663" xr:uid="{00000000-0005-0000-0000-0000E1300000}"/>
    <cellStyle name="표준 2 15 5 33" xfId="46144" xr:uid="{00000000-0005-0000-0000-0000E2300000}"/>
    <cellStyle name="표준 2 15 5 34" xfId="47624" xr:uid="{00000000-0005-0000-0000-0000E3300000}"/>
    <cellStyle name="표준 2 15 5 35" xfId="49104" xr:uid="{00000000-0005-0000-0000-0000E4300000}"/>
    <cellStyle name="표준 2 15 5 36" xfId="50584" xr:uid="{00000000-0005-0000-0000-0000E5300000}"/>
    <cellStyle name="표준 2 15 5 37" xfId="52064" xr:uid="{00000000-0005-0000-0000-0000E6300000}"/>
    <cellStyle name="표준 2 15 5 38" xfId="53544" xr:uid="{00000000-0005-0000-0000-0000E7300000}"/>
    <cellStyle name="표준 2 15 5 39" xfId="55024" xr:uid="{00000000-0005-0000-0000-0000E8300000}"/>
    <cellStyle name="표준 2 15 5 4" xfId="3223" xr:uid="{00000000-0005-0000-0000-0000E9300000}"/>
    <cellStyle name="표준 2 15 5 40" xfId="56504" xr:uid="{00000000-0005-0000-0000-0000EA300000}"/>
    <cellStyle name="표준 2 15 5 41" xfId="57984" xr:uid="{00000000-0005-0000-0000-0000EB300000}"/>
    <cellStyle name="표준 2 15 5 42" xfId="59464" xr:uid="{00000000-0005-0000-0000-0000EC300000}"/>
    <cellStyle name="표준 2 15 5 43" xfId="60944" xr:uid="{00000000-0005-0000-0000-0000ED300000}"/>
    <cellStyle name="표준 2 15 5 5" xfId="4703" xr:uid="{00000000-0005-0000-0000-0000EE300000}"/>
    <cellStyle name="표준 2 15 5 6" xfId="6183" xr:uid="{00000000-0005-0000-0000-0000EF300000}"/>
    <cellStyle name="표준 2 15 5 7" xfId="7663" xr:uid="{00000000-0005-0000-0000-0000F0300000}"/>
    <cellStyle name="표준 2 15 5 8" xfId="9143" xr:uid="{00000000-0005-0000-0000-0000F1300000}"/>
    <cellStyle name="표준 2 15 5 9" xfId="10623" xr:uid="{00000000-0005-0000-0000-0000F2300000}"/>
    <cellStyle name="표준 2 15 6" xfId="1329" xr:uid="{00000000-0005-0000-0000-0000F3300000}"/>
    <cellStyle name="표준 2 15 6 10" xfId="12121" xr:uid="{00000000-0005-0000-0000-0000F4300000}"/>
    <cellStyle name="표준 2 15 6 11" xfId="13601" xr:uid="{00000000-0005-0000-0000-0000F5300000}"/>
    <cellStyle name="표준 2 15 6 12" xfId="15081" xr:uid="{00000000-0005-0000-0000-0000F6300000}"/>
    <cellStyle name="표준 2 15 6 13" xfId="16561" xr:uid="{00000000-0005-0000-0000-0000F7300000}"/>
    <cellStyle name="표준 2 15 6 14" xfId="18041" xr:uid="{00000000-0005-0000-0000-0000F8300000}"/>
    <cellStyle name="표준 2 15 6 15" xfId="19521" xr:uid="{00000000-0005-0000-0000-0000F9300000}"/>
    <cellStyle name="표준 2 15 6 16" xfId="21001" xr:uid="{00000000-0005-0000-0000-0000FA300000}"/>
    <cellStyle name="표준 2 15 6 17" xfId="22481" xr:uid="{00000000-0005-0000-0000-0000FB300000}"/>
    <cellStyle name="표준 2 15 6 18" xfId="23961" xr:uid="{00000000-0005-0000-0000-0000FC300000}"/>
    <cellStyle name="표준 2 15 6 19" xfId="25441" xr:uid="{00000000-0005-0000-0000-0000FD300000}"/>
    <cellStyle name="표준 2 15 6 2" xfId="550" xr:uid="{00000000-0005-0000-0000-0000FE300000}"/>
    <cellStyle name="표준 2 15 6 2 10" xfId="14338" xr:uid="{00000000-0005-0000-0000-0000FF300000}"/>
    <cellStyle name="표준 2 15 6 2 11" xfId="15818" xr:uid="{00000000-0005-0000-0000-000000310000}"/>
    <cellStyle name="표준 2 15 6 2 12" xfId="17298" xr:uid="{00000000-0005-0000-0000-000001310000}"/>
    <cellStyle name="표준 2 15 6 2 13" xfId="18778" xr:uid="{00000000-0005-0000-0000-000002310000}"/>
    <cellStyle name="표준 2 15 6 2 14" xfId="20258" xr:uid="{00000000-0005-0000-0000-000003310000}"/>
    <cellStyle name="표준 2 15 6 2 15" xfId="21738" xr:uid="{00000000-0005-0000-0000-000004310000}"/>
    <cellStyle name="표준 2 15 6 2 16" xfId="23218" xr:uid="{00000000-0005-0000-0000-000005310000}"/>
    <cellStyle name="표준 2 15 6 2 17" xfId="24698" xr:uid="{00000000-0005-0000-0000-000006310000}"/>
    <cellStyle name="표준 2 15 6 2 18" xfId="26178" xr:uid="{00000000-0005-0000-0000-000007310000}"/>
    <cellStyle name="표준 2 15 6 2 19" xfId="27658" xr:uid="{00000000-0005-0000-0000-000008310000}"/>
    <cellStyle name="표준 2 15 6 2 2" xfId="2497" xr:uid="{00000000-0005-0000-0000-000009310000}"/>
    <cellStyle name="표준 2 15 6 2 20" xfId="29138" xr:uid="{00000000-0005-0000-0000-00000A310000}"/>
    <cellStyle name="표준 2 15 6 2 21" xfId="30618" xr:uid="{00000000-0005-0000-0000-00000B310000}"/>
    <cellStyle name="표준 2 15 6 2 22" xfId="32098" xr:uid="{00000000-0005-0000-0000-00000C310000}"/>
    <cellStyle name="표준 2 15 6 2 23" xfId="33578" xr:uid="{00000000-0005-0000-0000-00000D310000}"/>
    <cellStyle name="표준 2 15 6 2 24" xfId="35058" xr:uid="{00000000-0005-0000-0000-00000E310000}"/>
    <cellStyle name="표준 2 15 6 2 25" xfId="36538" xr:uid="{00000000-0005-0000-0000-00000F310000}"/>
    <cellStyle name="표준 2 15 6 2 26" xfId="38018" xr:uid="{00000000-0005-0000-0000-000010310000}"/>
    <cellStyle name="표준 2 15 6 2 27" xfId="39498" xr:uid="{00000000-0005-0000-0000-000011310000}"/>
    <cellStyle name="표준 2 15 6 2 28" xfId="40978" xr:uid="{00000000-0005-0000-0000-000012310000}"/>
    <cellStyle name="표준 2 15 6 2 29" xfId="42458" xr:uid="{00000000-0005-0000-0000-000013310000}"/>
    <cellStyle name="표준 2 15 6 2 3" xfId="3978" xr:uid="{00000000-0005-0000-0000-000014310000}"/>
    <cellStyle name="표준 2 15 6 2 30" xfId="43938" xr:uid="{00000000-0005-0000-0000-000015310000}"/>
    <cellStyle name="표준 2 15 6 2 31" xfId="45418" xr:uid="{00000000-0005-0000-0000-000016310000}"/>
    <cellStyle name="표준 2 15 6 2 32" xfId="46899" xr:uid="{00000000-0005-0000-0000-000017310000}"/>
    <cellStyle name="표준 2 15 6 2 33" xfId="48379" xr:uid="{00000000-0005-0000-0000-000018310000}"/>
    <cellStyle name="표준 2 15 6 2 34" xfId="49859" xr:uid="{00000000-0005-0000-0000-000019310000}"/>
    <cellStyle name="표준 2 15 6 2 35" xfId="51339" xr:uid="{00000000-0005-0000-0000-00001A310000}"/>
    <cellStyle name="표준 2 15 6 2 36" xfId="52819" xr:uid="{00000000-0005-0000-0000-00001B310000}"/>
    <cellStyle name="표준 2 15 6 2 37" xfId="54299" xr:uid="{00000000-0005-0000-0000-00001C310000}"/>
    <cellStyle name="표준 2 15 6 2 38" xfId="55779" xr:uid="{00000000-0005-0000-0000-00001D310000}"/>
    <cellStyle name="표준 2 15 6 2 39" xfId="57259" xr:uid="{00000000-0005-0000-0000-00001E310000}"/>
    <cellStyle name="표준 2 15 6 2 4" xfId="5458" xr:uid="{00000000-0005-0000-0000-00001F310000}"/>
    <cellStyle name="표준 2 15 6 2 40" xfId="58739" xr:uid="{00000000-0005-0000-0000-000020310000}"/>
    <cellStyle name="표준 2 15 6 2 41" xfId="60219" xr:uid="{00000000-0005-0000-0000-000021310000}"/>
    <cellStyle name="표준 2 15 6 2 42" xfId="61699" xr:uid="{00000000-0005-0000-0000-000022310000}"/>
    <cellStyle name="표준 2 15 6 2 5" xfId="6938" xr:uid="{00000000-0005-0000-0000-000023310000}"/>
    <cellStyle name="표준 2 15 6 2 6" xfId="8418" xr:uid="{00000000-0005-0000-0000-000024310000}"/>
    <cellStyle name="표준 2 15 6 2 7" xfId="9898" xr:uid="{00000000-0005-0000-0000-000025310000}"/>
    <cellStyle name="표준 2 15 6 2 8" xfId="11378" xr:uid="{00000000-0005-0000-0000-000026310000}"/>
    <cellStyle name="표준 2 15 6 2 9" xfId="12858" xr:uid="{00000000-0005-0000-0000-000027310000}"/>
    <cellStyle name="표준 2 15 6 20" xfId="26921" xr:uid="{00000000-0005-0000-0000-000028310000}"/>
    <cellStyle name="표준 2 15 6 21" xfId="28401" xr:uid="{00000000-0005-0000-0000-000029310000}"/>
    <cellStyle name="표준 2 15 6 22" xfId="29881" xr:uid="{00000000-0005-0000-0000-00002A310000}"/>
    <cellStyle name="표준 2 15 6 23" xfId="31361" xr:uid="{00000000-0005-0000-0000-00002B310000}"/>
    <cellStyle name="표준 2 15 6 24" xfId="32841" xr:uid="{00000000-0005-0000-0000-00002C310000}"/>
    <cellStyle name="표준 2 15 6 25" xfId="34321" xr:uid="{00000000-0005-0000-0000-00002D310000}"/>
    <cellStyle name="표준 2 15 6 26" xfId="35801" xr:uid="{00000000-0005-0000-0000-00002E310000}"/>
    <cellStyle name="표준 2 15 6 27" xfId="37281" xr:uid="{00000000-0005-0000-0000-00002F310000}"/>
    <cellStyle name="표준 2 15 6 28" xfId="38761" xr:uid="{00000000-0005-0000-0000-000030310000}"/>
    <cellStyle name="표준 2 15 6 29" xfId="40241" xr:uid="{00000000-0005-0000-0000-000031310000}"/>
    <cellStyle name="표준 2 15 6 3" xfId="1760" xr:uid="{00000000-0005-0000-0000-000032310000}"/>
    <cellStyle name="표준 2 15 6 30" xfId="41721" xr:uid="{00000000-0005-0000-0000-000033310000}"/>
    <cellStyle name="표준 2 15 6 31" xfId="43201" xr:uid="{00000000-0005-0000-0000-000034310000}"/>
    <cellStyle name="표준 2 15 6 32" xfId="44681" xr:uid="{00000000-0005-0000-0000-000035310000}"/>
    <cellStyle name="표준 2 15 6 33" xfId="46162" xr:uid="{00000000-0005-0000-0000-000036310000}"/>
    <cellStyle name="표준 2 15 6 34" xfId="47642" xr:uid="{00000000-0005-0000-0000-000037310000}"/>
    <cellStyle name="표준 2 15 6 35" xfId="49122" xr:uid="{00000000-0005-0000-0000-000038310000}"/>
    <cellStyle name="표준 2 15 6 36" xfId="50602" xr:uid="{00000000-0005-0000-0000-000039310000}"/>
    <cellStyle name="표준 2 15 6 37" xfId="52082" xr:uid="{00000000-0005-0000-0000-00003A310000}"/>
    <cellStyle name="표준 2 15 6 38" xfId="53562" xr:uid="{00000000-0005-0000-0000-00003B310000}"/>
    <cellStyle name="표준 2 15 6 39" xfId="55042" xr:uid="{00000000-0005-0000-0000-00003C310000}"/>
    <cellStyle name="표준 2 15 6 4" xfId="3241" xr:uid="{00000000-0005-0000-0000-00003D310000}"/>
    <cellStyle name="표준 2 15 6 40" xfId="56522" xr:uid="{00000000-0005-0000-0000-00003E310000}"/>
    <cellStyle name="표준 2 15 6 41" xfId="58002" xr:uid="{00000000-0005-0000-0000-00003F310000}"/>
    <cellStyle name="표준 2 15 6 42" xfId="59482" xr:uid="{00000000-0005-0000-0000-000040310000}"/>
    <cellStyle name="표준 2 15 6 43" xfId="60962" xr:uid="{00000000-0005-0000-0000-000041310000}"/>
    <cellStyle name="표준 2 15 6 5" xfId="4721" xr:uid="{00000000-0005-0000-0000-000042310000}"/>
    <cellStyle name="표준 2 15 6 6" xfId="6201" xr:uid="{00000000-0005-0000-0000-000043310000}"/>
    <cellStyle name="표준 2 15 6 7" xfId="7681" xr:uid="{00000000-0005-0000-0000-000044310000}"/>
    <cellStyle name="표준 2 15 6 8" xfId="9161" xr:uid="{00000000-0005-0000-0000-000045310000}"/>
    <cellStyle name="표준 2 15 6 9" xfId="10641" xr:uid="{00000000-0005-0000-0000-000046310000}"/>
    <cellStyle name="표준 2 15 7" xfId="1310" xr:uid="{00000000-0005-0000-0000-000047310000}"/>
    <cellStyle name="표준 2 15 7 10" xfId="12140" xr:uid="{00000000-0005-0000-0000-000048310000}"/>
    <cellStyle name="표준 2 15 7 11" xfId="13620" xr:uid="{00000000-0005-0000-0000-000049310000}"/>
    <cellStyle name="표준 2 15 7 12" xfId="15100" xr:uid="{00000000-0005-0000-0000-00004A310000}"/>
    <cellStyle name="표준 2 15 7 13" xfId="16580" xr:uid="{00000000-0005-0000-0000-00004B310000}"/>
    <cellStyle name="표준 2 15 7 14" xfId="18060" xr:uid="{00000000-0005-0000-0000-00004C310000}"/>
    <cellStyle name="표준 2 15 7 15" xfId="19540" xr:uid="{00000000-0005-0000-0000-00004D310000}"/>
    <cellStyle name="표준 2 15 7 16" xfId="21020" xr:uid="{00000000-0005-0000-0000-00004E310000}"/>
    <cellStyle name="표준 2 15 7 17" xfId="22500" xr:uid="{00000000-0005-0000-0000-00004F310000}"/>
    <cellStyle name="표준 2 15 7 18" xfId="23980" xr:uid="{00000000-0005-0000-0000-000050310000}"/>
    <cellStyle name="표준 2 15 7 19" xfId="25460" xr:uid="{00000000-0005-0000-0000-000051310000}"/>
    <cellStyle name="표준 2 15 7 2" xfId="531" xr:uid="{00000000-0005-0000-0000-000052310000}"/>
    <cellStyle name="표준 2 15 7 2 10" xfId="14357" xr:uid="{00000000-0005-0000-0000-000053310000}"/>
    <cellStyle name="표준 2 15 7 2 11" xfId="15837" xr:uid="{00000000-0005-0000-0000-000054310000}"/>
    <cellStyle name="표준 2 15 7 2 12" xfId="17317" xr:uid="{00000000-0005-0000-0000-000055310000}"/>
    <cellStyle name="표준 2 15 7 2 13" xfId="18797" xr:uid="{00000000-0005-0000-0000-000056310000}"/>
    <cellStyle name="표준 2 15 7 2 14" xfId="20277" xr:uid="{00000000-0005-0000-0000-000057310000}"/>
    <cellStyle name="표준 2 15 7 2 15" xfId="21757" xr:uid="{00000000-0005-0000-0000-000058310000}"/>
    <cellStyle name="표준 2 15 7 2 16" xfId="23237" xr:uid="{00000000-0005-0000-0000-000059310000}"/>
    <cellStyle name="표준 2 15 7 2 17" xfId="24717" xr:uid="{00000000-0005-0000-0000-00005A310000}"/>
    <cellStyle name="표준 2 15 7 2 18" xfId="26197" xr:uid="{00000000-0005-0000-0000-00005B310000}"/>
    <cellStyle name="표준 2 15 7 2 19" xfId="27677" xr:uid="{00000000-0005-0000-0000-00005C310000}"/>
    <cellStyle name="표준 2 15 7 2 2" xfId="2516" xr:uid="{00000000-0005-0000-0000-00005D310000}"/>
    <cellStyle name="표준 2 15 7 2 20" xfId="29157" xr:uid="{00000000-0005-0000-0000-00005E310000}"/>
    <cellStyle name="표준 2 15 7 2 21" xfId="30637" xr:uid="{00000000-0005-0000-0000-00005F310000}"/>
    <cellStyle name="표준 2 15 7 2 22" xfId="32117" xr:uid="{00000000-0005-0000-0000-000060310000}"/>
    <cellStyle name="표준 2 15 7 2 23" xfId="33597" xr:uid="{00000000-0005-0000-0000-000061310000}"/>
    <cellStyle name="표준 2 15 7 2 24" xfId="35077" xr:uid="{00000000-0005-0000-0000-000062310000}"/>
    <cellStyle name="표준 2 15 7 2 25" xfId="36557" xr:uid="{00000000-0005-0000-0000-000063310000}"/>
    <cellStyle name="표준 2 15 7 2 26" xfId="38037" xr:uid="{00000000-0005-0000-0000-000064310000}"/>
    <cellStyle name="표준 2 15 7 2 27" xfId="39517" xr:uid="{00000000-0005-0000-0000-000065310000}"/>
    <cellStyle name="표준 2 15 7 2 28" xfId="40997" xr:uid="{00000000-0005-0000-0000-000066310000}"/>
    <cellStyle name="표준 2 15 7 2 29" xfId="42477" xr:uid="{00000000-0005-0000-0000-000067310000}"/>
    <cellStyle name="표준 2 15 7 2 3" xfId="3997" xr:uid="{00000000-0005-0000-0000-000068310000}"/>
    <cellStyle name="표준 2 15 7 2 30" xfId="43957" xr:uid="{00000000-0005-0000-0000-000069310000}"/>
    <cellStyle name="표준 2 15 7 2 31" xfId="45437" xr:uid="{00000000-0005-0000-0000-00006A310000}"/>
    <cellStyle name="표준 2 15 7 2 32" xfId="46918" xr:uid="{00000000-0005-0000-0000-00006B310000}"/>
    <cellStyle name="표준 2 15 7 2 33" xfId="48398" xr:uid="{00000000-0005-0000-0000-00006C310000}"/>
    <cellStyle name="표준 2 15 7 2 34" xfId="49878" xr:uid="{00000000-0005-0000-0000-00006D310000}"/>
    <cellStyle name="표준 2 15 7 2 35" xfId="51358" xr:uid="{00000000-0005-0000-0000-00006E310000}"/>
    <cellStyle name="표준 2 15 7 2 36" xfId="52838" xr:uid="{00000000-0005-0000-0000-00006F310000}"/>
    <cellStyle name="표준 2 15 7 2 37" xfId="54318" xr:uid="{00000000-0005-0000-0000-000070310000}"/>
    <cellStyle name="표준 2 15 7 2 38" xfId="55798" xr:uid="{00000000-0005-0000-0000-000071310000}"/>
    <cellStyle name="표준 2 15 7 2 39" xfId="57278" xr:uid="{00000000-0005-0000-0000-000072310000}"/>
    <cellStyle name="표준 2 15 7 2 4" xfId="5477" xr:uid="{00000000-0005-0000-0000-000073310000}"/>
    <cellStyle name="표준 2 15 7 2 40" xfId="58758" xr:uid="{00000000-0005-0000-0000-000074310000}"/>
    <cellStyle name="표준 2 15 7 2 41" xfId="60238" xr:uid="{00000000-0005-0000-0000-000075310000}"/>
    <cellStyle name="표준 2 15 7 2 42" xfId="61718" xr:uid="{00000000-0005-0000-0000-000076310000}"/>
    <cellStyle name="표준 2 15 7 2 5" xfId="6957" xr:uid="{00000000-0005-0000-0000-000077310000}"/>
    <cellStyle name="표준 2 15 7 2 6" xfId="8437" xr:uid="{00000000-0005-0000-0000-000078310000}"/>
    <cellStyle name="표준 2 15 7 2 7" xfId="9917" xr:uid="{00000000-0005-0000-0000-000079310000}"/>
    <cellStyle name="표준 2 15 7 2 8" xfId="11397" xr:uid="{00000000-0005-0000-0000-00007A310000}"/>
    <cellStyle name="표준 2 15 7 2 9" xfId="12877" xr:uid="{00000000-0005-0000-0000-00007B310000}"/>
    <cellStyle name="표준 2 15 7 20" xfId="26940" xr:uid="{00000000-0005-0000-0000-00007C310000}"/>
    <cellStyle name="표준 2 15 7 21" xfId="28420" xr:uid="{00000000-0005-0000-0000-00007D310000}"/>
    <cellStyle name="표준 2 15 7 22" xfId="29900" xr:uid="{00000000-0005-0000-0000-00007E310000}"/>
    <cellStyle name="표준 2 15 7 23" xfId="31380" xr:uid="{00000000-0005-0000-0000-00007F310000}"/>
    <cellStyle name="표준 2 15 7 24" xfId="32860" xr:uid="{00000000-0005-0000-0000-000080310000}"/>
    <cellStyle name="표준 2 15 7 25" xfId="34340" xr:uid="{00000000-0005-0000-0000-000081310000}"/>
    <cellStyle name="표준 2 15 7 26" xfId="35820" xr:uid="{00000000-0005-0000-0000-000082310000}"/>
    <cellStyle name="표준 2 15 7 27" xfId="37300" xr:uid="{00000000-0005-0000-0000-000083310000}"/>
    <cellStyle name="표준 2 15 7 28" xfId="38780" xr:uid="{00000000-0005-0000-0000-000084310000}"/>
    <cellStyle name="표준 2 15 7 29" xfId="40260" xr:uid="{00000000-0005-0000-0000-000085310000}"/>
    <cellStyle name="표준 2 15 7 3" xfId="1779" xr:uid="{00000000-0005-0000-0000-000086310000}"/>
    <cellStyle name="표준 2 15 7 30" xfId="41740" xr:uid="{00000000-0005-0000-0000-000087310000}"/>
    <cellStyle name="표준 2 15 7 31" xfId="43220" xr:uid="{00000000-0005-0000-0000-000088310000}"/>
    <cellStyle name="표준 2 15 7 32" xfId="44700" xr:uid="{00000000-0005-0000-0000-000089310000}"/>
    <cellStyle name="표준 2 15 7 33" xfId="46181" xr:uid="{00000000-0005-0000-0000-00008A310000}"/>
    <cellStyle name="표준 2 15 7 34" xfId="47661" xr:uid="{00000000-0005-0000-0000-00008B310000}"/>
    <cellStyle name="표준 2 15 7 35" xfId="49141" xr:uid="{00000000-0005-0000-0000-00008C310000}"/>
    <cellStyle name="표준 2 15 7 36" xfId="50621" xr:uid="{00000000-0005-0000-0000-00008D310000}"/>
    <cellStyle name="표준 2 15 7 37" xfId="52101" xr:uid="{00000000-0005-0000-0000-00008E310000}"/>
    <cellStyle name="표준 2 15 7 38" xfId="53581" xr:uid="{00000000-0005-0000-0000-00008F310000}"/>
    <cellStyle name="표준 2 15 7 39" xfId="55061" xr:uid="{00000000-0005-0000-0000-000090310000}"/>
    <cellStyle name="표준 2 15 7 4" xfId="3260" xr:uid="{00000000-0005-0000-0000-000091310000}"/>
    <cellStyle name="표준 2 15 7 40" xfId="56541" xr:uid="{00000000-0005-0000-0000-000092310000}"/>
    <cellStyle name="표준 2 15 7 41" xfId="58021" xr:uid="{00000000-0005-0000-0000-000093310000}"/>
    <cellStyle name="표준 2 15 7 42" xfId="59501" xr:uid="{00000000-0005-0000-0000-000094310000}"/>
    <cellStyle name="표준 2 15 7 43" xfId="60981" xr:uid="{00000000-0005-0000-0000-000095310000}"/>
    <cellStyle name="표준 2 15 7 5" xfId="4740" xr:uid="{00000000-0005-0000-0000-000096310000}"/>
    <cellStyle name="표준 2 15 7 6" xfId="6220" xr:uid="{00000000-0005-0000-0000-000097310000}"/>
    <cellStyle name="표준 2 15 7 7" xfId="7700" xr:uid="{00000000-0005-0000-0000-000098310000}"/>
    <cellStyle name="표준 2 15 7 8" xfId="9180" xr:uid="{00000000-0005-0000-0000-000099310000}"/>
    <cellStyle name="표준 2 15 7 9" xfId="10660" xr:uid="{00000000-0005-0000-0000-00009A310000}"/>
    <cellStyle name="표준 2 15 8" xfId="1290" xr:uid="{00000000-0005-0000-0000-00009B310000}"/>
    <cellStyle name="표준 2 15 8 10" xfId="12160" xr:uid="{00000000-0005-0000-0000-00009C310000}"/>
    <cellStyle name="표준 2 15 8 11" xfId="13640" xr:uid="{00000000-0005-0000-0000-00009D310000}"/>
    <cellStyle name="표준 2 15 8 12" xfId="15120" xr:uid="{00000000-0005-0000-0000-00009E310000}"/>
    <cellStyle name="표준 2 15 8 13" xfId="16600" xr:uid="{00000000-0005-0000-0000-00009F310000}"/>
    <cellStyle name="표준 2 15 8 14" xfId="18080" xr:uid="{00000000-0005-0000-0000-0000A0310000}"/>
    <cellStyle name="표준 2 15 8 15" xfId="19560" xr:uid="{00000000-0005-0000-0000-0000A1310000}"/>
    <cellStyle name="표준 2 15 8 16" xfId="21040" xr:uid="{00000000-0005-0000-0000-0000A2310000}"/>
    <cellStyle name="표준 2 15 8 17" xfId="22520" xr:uid="{00000000-0005-0000-0000-0000A3310000}"/>
    <cellStyle name="표준 2 15 8 18" xfId="24000" xr:uid="{00000000-0005-0000-0000-0000A4310000}"/>
    <cellStyle name="표준 2 15 8 19" xfId="25480" xr:uid="{00000000-0005-0000-0000-0000A5310000}"/>
    <cellStyle name="표준 2 15 8 2" xfId="511" xr:uid="{00000000-0005-0000-0000-0000A6310000}"/>
    <cellStyle name="표준 2 15 8 2 10" xfId="14377" xr:uid="{00000000-0005-0000-0000-0000A7310000}"/>
    <cellStyle name="표준 2 15 8 2 11" xfId="15857" xr:uid="{00000000-0005-0000-0000-0000A8310000}"/>
    <cellStyle name="표준 2 15 8 2 12" xfId="17337" xr:uid="{00000000-0005-0000-0000-0000A9310000}"/>
    <cellStyle name="표준 2 15 8 2 13" xfId="18817" xr:uid="{00000000-0005-0000-0000-0000AA310000}"/>
    <cellStyle name="표준 2 15 8 2 14" xfId="20297" xr:uid="{00000000-0005-0000-0000-0000AB310000}"/>
    <cellStyle name="표준 2 15 8 2 15" xfId="21777" xr:uid="{00000000-0005-0000-0000-0000AC310000}"/>
    <cellStyle name="표준 2 15 8 2 16" xfId="23257" xr:uid="{00000000-0005-0000-0000-0000AD310000}"/>
    <cellStyle name="표준 2 15 8 2 17" xfId="24737" xr:uid="{00000000-0005-0000-0000-0000AE310000}"/>
    <cellStyle name="표준 2 15 8 2 18" xfId="26217" xr:uid="{00000000-0005-0000-0000-0000AF310000}"/>
    <cellStyle name="표준 2 15 8 2 19" xfId="27697" xr:uid="{00000000-0005-0000-0000-0000B0310000}"/>
    <cellStyle name="표준 2 15 8 2 2" xfId="2536" xr:uid="{00000000-0005-0000-0000-0000B1310000}"/>
    <cellStyle name="표준 2 15 8 2 20" xfId="29177" xr:uid="{00000000-0005-0000-0000-0000B2310000}"/>
    <cellStyle name="표준 2 15 8 2 21" xfId="30657" xr:uid="{00000000-0005-0000-0000-0000B3310000}"/>
    <cellStyle name="표준 2 15 8 2 22" xfId="32137" xr:uid="{00000000-0005-0000-0000-0000B4310000}"/>
    <cellStyle name="표준 2 15 8 2 23" xfId="33617" xr:uid="{00000000-0005-0000-0000-0000B5310000}"/>
    <cellStyle name="표준 2 15 8 2 24" xfId="35097" xr:uid="{00000000-0005-0000-0000-0000B6310000}"/>
    <cellStyle name="표준 2 15 8 2 25" xfId="36577" xr:uid="{00000000-0005-0000-0000-0000B7310000}"/>
    <cellStyle name="표준 2 15 8 2 26" xfId="38057" xr:uid="{00000000-0005-0000-0000-0000B8310000}"/>
    <cellStyle name="표준 2 15 8 2 27" xfId="39537" xr:uid="{00000000-0005-0000-0000-0000B9310000}"/>
    <cellStyle name="표준 2 15 8 2 28" xfId="41017" xr:uid="{00000000-0005-0000-0000-0000BA310000}"/>
    <cellStyle name="표준 2 15 8 2 29" xfId="42497" xr:uid="{00000000-0005-0000-0000-0000BB310000}"/>
    <cellStyle name="표준 2 15 8 2 3" xfId="4017" xr:uid="{00000000-0005-0000-0000-0000BC310000}"/>
    <cellStyle name="표준 2 15 8 2 30" xfId="43977" xr:uid="{00000000-0005-0000-0000-0000BD310000}"/>
    <cellStyle name="표준 2 15 8 2 31" xfId="45457" xr:uid="{00000000-0005-0000-0000-0000BE310000}"/>
    <cellStyle name="표준 2 15 8 2 32" xfId="46938" xr:uid="{00000000-0005-0000-0000-0000BF310000}"/>
    <cellStyle name="표준 2 15 8 2 33" xfId="48418" xr:uid="{00000000-0005-0000-0000-0000C0310000}"/>
    <cellStyle name="표준 2 15 8 2 34" xfId="49898" xr:uid="{00000000-0005-0000-0000-0000C1310000}"/>
    <cellStyle name="표준 2 15 8 2 35" xfId="51378" xr:uid="{00000000-0005-0000-0000-0000C2310000}"/>
    <cellStyle name="표준 2 15 8 2 36" xfId="52858" xr:uid="{00000000-0005-0000-0000-0000C3310000}"/>
    <cellStyle name="표준 2 15 8 2 37" xfId="54338" xr:uid="{00000000-0005-0000-0000-0000C4310000}"/>
    <cellStyle name="표준 2 15 8 2 38" xfId="55818" xr:uid="{00000000-0005-0000-0000-0000C5310000}"/>
    <cellStyle name="표준 2 15 8 2 39" xfId="57298" xr:uid="{00000000-0005-0000-0000-0000C6310000}"/>
    <cellStyle name="표준 2 15 8 2 4" xfId="5497" xr:uid="{00000000-0005-0000-0000-0000C7310000}"/>
    <cellStyle name="표준 2 15 8 2 40" xfId="58778" xr:uid="{00000000-0005-0000-0000-0000C8310000}"/>
    <cellStyle name="표준 2 15 8 2 41" xfId="60258" xr:uid="{00000000-0005-0000-0000-0000C9310000}"/>
    <cellStyle name="표준 2 15 8 2 42" xfId="61738" xr:uid="{00000000-0005-0000-0000-0000CA310000}"/>
    <cellStyle name="표준 2 15 8 2 5" xfId="6977" xr:uid="{00000000-0005-0000-0000-0000CB310000}"/>
    <cellStyle name="표준 2 15 8 2 6" xfId="8457" xr:uid="{00000000-0005-0000-0000-0000CC310000}"/>
    <cellStyle name="표준 2 15 8 2 7" xfId="9937" xr:uid="{00000000-0005-0000-0000-0000CD310000}"/>
    <cellStyle name="표준 2 15 8 2 8" xfId="11417" xr:uid="{00000000-0005-0000-0000-0000CE310000}"/>
    <cellStyle name="표준 2 15 8 2 9" xfId="12897" xr:uid="{00000000-0005-0000-0000-0000CF310000}"/>
    <cellStyle name="표준 2 15 8 20" xfId="26960" xr:uid="{00000000-0005-0000-0000-0000D0310000}"/>
    <cellStyle name="표준 2 15 8 21" xfId="28440" xr:uid="{00000000-0005-0000-0000-0000D1310000}"/>
    <cellStyle name="표준 2 15 8 22" xfId="29920" xr:uid="{00000000-0005-0000-0000-0000D2310000}"/>
    <cellStyle name="표준 2 15 8 23" xfId="31400" xr:uid="{00000000-0005-0000-0000-0000D3310000}"/>
    <cellStyle name="표준 2 15 8 24" xfId="32880" xr:uid="{00000000-0005-0000-0000-0000D4310000}"/>
    <cellStyle name="표준 2 15 8 25" xfId="34360" xr:uid="{00000000-0005-0000-0000-0000D5310000}"/>
    <cellStyle name="표준 2 15 8 26" xfId="35840" xr:uid="{00000000-0005-0000-0000-0000D6310000}"/>
    <cellStyle name="표준 2 15 8 27" xfId="37320" xr:uid="{00000000-0005-0000-0000-0000D7310000}"/>
    <cellStyle name="표준 2 15 8 28" xfId="38800" xr:uid="{00000000-0005-0000-0000-0000D8310000}"/>
    <cellStyle name="표준 2 15 8 29" xfId="40280" xr:uid="{00000000-0005-0000-0000-0000D9310000}"/>
    <cellStyle name="표준 2 15 8 3" xfId="1799" xr:uid="{00000000-0005-0000-0000-0000DA310000}"/>
    <cellStyle name="표준 2 15 8 30" xfId="41760" xr:uid="{00000000-0005-0000-0000-0000DB310000}"/>
    <cellStyle name="표준 2 15 8 31" xfId="43240" xr:uid="{00000000-0005-0000-0000-0000DC310000}"/>
    <cellStyle name="표준 2 15 8 32" xfId="44720" xr:uid="{00000000-0005-0000-0000-0000DD310000}"/>
    <cellStyle name="표준 2 15 8 33" xfId="46201" xr:uid="{00000000-0005-0000-0000-0000DE310000}"/>
    <cellStyle name="표준 2 15 8 34" xfId="47681" xr:uid="{00000000-0005-0000-0000-0000DF310000}"/>
    <cellStyle name="표준 2 15 8 35" xfId="49161" xr:uid="{00000000-0005-0000-0000-0000E0310000}"/>
    <cellStyle name="표준 2 15 8 36" xfId="50641" xr:uid="{00000000-0005-0000-0000-0000E1310000}"/>
    <cellStyle name="표준 2 15 8 37" xfId="52121" xr:uid="{00000000-0005-0000-0000-0000E2310000}"/>
    <cellStyle name="표준 2 15 8 38" xfId="53601" xr:uid="{00000000-0005-0000-0000-0000E3310000}"/>
    <cellStyle name="표준 2 15 8 39" xfId="55081" xr:uid="{00000000-0005-0000-0000-0000E4310000}"/>
    <cellStyle name="표준 2 15 8 4" xfId="3280" xr:uid="{00000000-0005-0000-0000-0000E5310000}"/>
    <cellStyle name="표준 2 15 8 40" xfId="56561" xr:uid="{00000000-0005-0000-0000-0000E6310000}"/>
    <cellStyle name="표준 2 15 8 41" xfId="58041" xr:uid="{00000000-0005-0000-0000-0000E7310000}"/>
    <cellStyle name="표준 2 15 8 42" xfId="59521" xr:uid="{00000000-0005-0000-0000-0000E8310000}"/>
    <cellStyle name="표준 2 15 8 43" xfId="61001" xr:uid="{00000000-0005-0000-0000-0000E9310000}"/>
    <cellStyle name="표준 2 15 8 5" xfId="4760" xr:uid="{00000000-0005-0000-0000-0000EA310000}"/>
    <cellStyle name="표준 2 15 8 6" xfId="6240" xr:uid="{00000000-0005-0000-0000-0000EB310000}"/>
    <cellStyle name="표준 2 15 8 7" xfId="7720" xr:uid="{00000000-0005-0000-0000-0000EC310000}"/>
    <cellStyle name="표준 2 15 8 8" xfId="9200" xr:uid="{00000000-0005-0000-0000-0000ED310000}"/>
    <cellStyle name="표준 2 15 8 9" xfId="10680" xr:uid="{00000000-0005-0000-0000-0000EE310000}"/>
    <cellStyle name="표준 2 15 9" xfId="1270" xr:uid="{00000000-0005-0000-0000-0000EF310000}"/>
    <cellStyle name="표준 2 15 9 10" xfId="12180" xr:uid="{00000000-0005-0000-0000-0000F0310000}"/>
    <cellStyle name="표준 2 15 9 11" xfId="13660" xr:uid="{00000000-0005-0000-0000-0000F1310000}"/>
    <cellStyle name="표준 2 15 9 12" xfId="15140" xr:uid="{00000000-0005-0000-0000-0000F2310000}"/>
    <cellStyle name="표준 2 15 9 13" xfId="16620" xr:uid="{00000000-0005-0000-0000-0000F3310000}"/>
    <cellStyle name="표준 2 15 9 14" xfId="18100" xr:uid="{00000000-0005-0000-0000-0000F4310000}"/>
    <cellStyle name="표준 2 15 9 15" xfId="19580" xr:uid="{00000000-0005-0000-0000-0000F5310000}"/>
    <cellStyle name="표준 2 15 9 16" xfId="21060" xr:uid="{00000000-0005-0000-0000-0000F6310000}"/>
    <cellStyle name="표준 2 15 9 17" xfId="22540" xr:uid="{00000000-0005-0000-0000-0000F7310000}"/>
    <cellStyle name="표준 2 15 9 18" xfId="24020" xr:uid="{00000000-0005-0000-0000-0000F8310000}"/>
    <cellStyle name="표준 2 15 9 19" xfId="25500" xr:uid="{00000000-0005-0000-0000-0000F9310000}"/>
    <cellStyle name="표준 2 15 9 2" xfId="491" xr:uid="{00000000-0005-0000-0000-0000FA310000}"/>
    <cellStyle name="표준 2 15 9 2 10" xfId="14397" xr:uid="{00000000-0005-0000-0000-0000FB310000}"/>
    <cellStyle name="표준 2 15 9 2 11" xfId="15877" xr:uid="{00000000-0005-0000-0000-0000FC310000}"/>
    <cellStyle name="표준 2 15 9 2 12" xfId="17357" xr:uid="{00000000-0005-0000-0000-0000FD310000}"/>
    <cellStyle name="표준 2 15 9 2 13" xfId="18837" xr:uid="{00000000-0005-0000-0000-0000FE310000}"/>
    <cellStyle name="표준 2 15 9 2 14" xfId="20317" xr:uid="{00000000-0005-0000-0000-0000FF310000}"/>
    <cellStyle name="표준 2 15 9 2 15" xfId="21797" xr:uid="{00000000-0005-0000-0000-000000320000}"/>
    <cellStyle name="표준 2 15 9 2 16" xfId="23277" xr:uid="{00000000-0005-0000-0000-000001320000}"/>
    <cellStyle name="표준 2 15 9 2 17" xfId="24757" xr:uid="{00000000-0005-0000-0000-000002320000}"/>
    <cellStyle name="표준 2 15 9 2 18" xfId="26237" xr:uid="{00000000-0005-0000-0000-000003320000}"/>
    <cellStyle name="표준 2 15 9 2 19" xfId="27717" xr:uid="{00000000-0005-0000-0000-000004320000}"/>
    <cellStyle name="표준 2 15 9 2 2" xfId="2556" xr:uid="{00000000-0005-0000-0000-000005320000}"/>
    <cellStyle name="표준 2 15 9 2 20" xfId="29197" xr:uid="{00000000-0005-0000-0000-000006320000}"/>
    <cellStyle name="표준 2 15 9 2 21" xfId="30677" xr:uid="{00000000-0005-0000-0000-000007320000}"/>
    <cellStyle name="표준 2 15 9 2 22" xfId="32157" xr:uid="{00000000-0005-0000-0000-000008320000}"/>
    <cellStyle name="표준 2 15 9 2 23" xfId="33637" xr:uid="{00000000-0005-0000-0000-000009320000}"/>
    <cellStyle name="표준 2 15 9 2 24" xfId="35117" xr:uid="{00000000-0005-0000-0000-00000A320000}"/>
    <cellStyle name="표준 2 15 9 2 25" xfId="36597" xr:uid="{00000000-0005-0000-0000-00000B320000}"/>
    <cellStyle name="표준 2 15 9 2 26" xfId="38077" xr:uid="{00000000-0005-0000-0000-00000C320000}"/>
    <cellStyle name="표준 2 15 9 2 27" xfId="39557" xr:uid="{00000000-0005-0000-0000-00000D320000}"/>
    <cellStyle name="표준 2 15 9 2 28" xfId="41037" xr:uid="{00000000-0005-0000-0000-00000E320000}"/>
    <cellStyle name="표준 2 15 9 2 29" xfId="42517" xr:uid="{00000000-0005-0000-0000-00000F320000}"/>
    <cellStyle name="표준 2 15 9 2 3" xfId="4037" xr:uid="{00000000-0005-0000-0000-000010320000}"/>
    <cellStyle name="표준 2 15 9 2 30" xfId="43997" xr:uid="{00000000-0005-0000-0000-000011320000}"/>
    <cellStyle name="표준 2 15 9 2 31" xfId="45477" xr:uid="{00000000-0005-0000-0000-000012320000}"/>
    <cellStyle name="표준 2 15 9 2 32" xfId="46958" xr:uid="{00000000-0005-0000-0000-000013320000}"/>
    <cellStyle name="표준 2 15 9 2 33" xfId="48438" xr:uid="{00000000-0005-0000-0000-000014320000}"/>
    <cellStyle name="표준 2 15 9 2 34" xfId="49918" xr:uid="{00000000-0005-0000-0000-000015320000}"/>
    <cellStyle name="표준 2 15 9 2 35" xfId="51398" xr:uid="{00000000-0005-0000-0000-000016320000}"/>
    <cellStyle name="표준 2 15 9 2 36" xfId="52878" xr:uid="{00000000-0005-0000-0000-000017320000}"/>
    <cellStyle name="표준 2 15 9 2 37" xfId="54358" xr:uid="{00000000-0005-0000-0000-000018320000}"/>
    <cellStyle name="표준 2 15 9 2 38" xfId="55838" xr:uid="{00000000-0005-0000-0000-000019320000}"/>
    <cellStyle name="표준 2 15 9 2 39" xfId="57318" xr:uid="{00000000-0005-0000-0000-00001A320000}"/>
    <cellStyle name="표준 2 15 9 2 4" xfId="5517" xr:uid="{00000000-0005-0000-0000-00001B320000}"/>
    <cellStyle name="표준 2 15 9 2 40" xfId="58798" xr:uid="{00000000-0005-0000-0000-00001C320000}"/>
    <cellStyle name="표준 2 15 9 2 41" xfId="60278" xr:uid="{00000000-0005-0000-0000-00001D320000}"/>
    <cellStyle name="표준 2 15 9 2 42" xfId="61758" xr:uid="{00000000-0005-0000-0000-00001E320000}"/>
    <cellStyle name="표준 2 15 9 2 5" xfId="6997" xr:uid="{00000000-0005-0000-0000-00001F320000}"/>
    <cellStyle name="표준 2 15 9 2 6" xfId="8477" xr:uid="{00000000-0005-0000-0000-000020320000}"/>
    <cellStyle name="표준 2 15 9 2 7" xfId="9957" xr:uid="{00000000-0005-0000-0000-000021320000}"/>
    <cellStyle name="표준 2 15 9 2 8" xfId="11437" xr:uid="{00000000-0005-0000-0000-000022320000}"/>
    <cellStyle name="표준 2 15 9 2 9" xfId="12917" xr:uid="{00000000-0005-0000-0000-000023320000}"/>
    <cellStyle name="표준 2 15 9 20" xfId="26980" xr:uid="{00000000-0005-0000-0000-000024320000}"/>
    <cellStyle name="표준 2 15 9 21" xfId="28460" xr:uid="{00000000-0005-0000-0000-000025320000}"/>
    <cellStyle name="표준 2 15 9 22" xfId="29940" xr:uid="{00000000-0005-0000-0000-000026320000}"/>
    <cellStyle name="표준 2 15 9 23" xfId="31420" xr:uid="{00000000-0005-0000-0000-000027320000}"/>
    <cellStyle name="표준 2 15 9 24" xfId="32900" xr:uid="{00000000-0005-0000-0000-000028320000}"/>
    <cellStyle name="표준 2 15 9 25" xfId="34380" xr:uid="{00000000-0005-0000-0000-000029320000}"/>
    <cellStyle name="표준 2 15 9 26" xfId="35860" xr:uid="{00000000-0005-0000-0000-00002A320000}"/>
    <cellStyle name="표준 2 15 9 27" xfId="37340" xr:uid="{00000000-0005-0000-0000-00002B320000}"/>
    <cellStyle name="표준 2 15 9 28" xfId="38820" xr:uid="{00000000-0005-0000-0000-00002C320000}"/>
    <cellStyle name="표준 2 15 9 29" xfId="40300" xr:uid="{00000000-0005-0000-0000-00002D320000}"/>
    <cellStyle name="표준 2 15 9 3" xfId="1819" xr:uid="{00000000-0005-0000-0000-00002E320000}"/>
    <cellStyle name="표준 2 15 9 30" xfId="41780" xr:uid="{00000000-0005-0000-0000-00002F320000}"/>
    <cellStyle name="표준 2 15 9 31" xfId="43260" xr:uid="{00000000-0005-0000-0000-000030320000}"/>
    <cellStyle name="표준 2 15 9 32" xfId="44740" xr:uid="{00000000-0005-0000-0000-000031320000}"/>
    <cellStyle name="표준 2 15 9 33" xfId="46221" xr:uid="{00000000-0005-0000-0000-000032320000}"/>
    <cellStyle name="표준 2 15 9 34" xfId="47701" xr:uid="{00000000-0005-0000-0000-000033320000}"/>
    <cellStyle name="표준 2 15 9 35" xfId="49181" xr:uid="{00000000-0005-0000-0000-000034320000}"/>
    <cellStyle name="표준 2 15 9 36" xfId="50661" xr:uid="{00000000-0005-0000-0000-000035320000}"/>
    <cellStyle name="표준 2 15 9 37" xfId="52141" xr:uid="{00000000-0005-0000-0000-000036320000}"/>
    <cellStyle name="표준 2 15 9 38" xfId="53621" xr:uid="{00000000-0005-0000-0000-000037320000}"/>
    <cellStyle name="표준 2 15 9 39" xfId="55101" xr:uid="{00000000-0005-0000-0000-000038320000}"/>
    <cellStyle name="표준 2 15 9 4" xfId="3300" xr:uid="{00000000-0005-0000-0000-000039320000}"/>
    <cellStyle name="표준 2 15 9 40" xfId="56581" xr:uid="{00000000-0005-0000-0000-00003A320000}"/>
    <cellStyle name="표준 2 15 9 41" xfId="58061" xr:uid="{00000000-0005-0000-0000-00003B320000}"/>
    <cellStyle name="표준 2 15 9 42" xfId="59541" xr:uid="{00000000-0005-0000-0000-00003C320000}"/>
    <cellStyle name="표준 2 15 9 43" xfId="61021" xr:uid="{00000000-0005-0000-0000-00003D320000}"/>
    <cellStyle name="표준 2 15 9 5" xfId="4780" xr:uid="{00000000-0005-0000-0000-00003E320000}"/>
    <cellStyle name="표준 2 15 9 6" xfId="6260" xr:uid="{00000000-0005-0000-0000-00003F320000}"/>
    <cellStyle name="표준 2 15 9 7" xfId="7740" xr:uid="{00000000-0005-0000-0000-000040320000}"/>
    <cellStyle name="표준 2 15 9 8" xfId="9220" xr:uid="{00000000-0005-0000-0000-000041320000}"/>
    <cellStyle name="표준 2 15 9 9" xfId="10700" xr:uid="{00000000-0005-0000-0000-000042320000}"/>
    <cellStyle name="표준 2 16" xfId="1547" xr:uid="{00000000-0005-0000-0000-000043320000}"/>
    <cellStyle name="표준 2 16 10" xfId="1224" xr:uid="{00000000-0005-0000-0000-000044320000}"/>
    <cellStyle name="표준 2 16 10 10" xfId="12226" xr:uid="{00000000-0005-0000-0000-000045320000}"/>
    <cellStyle name="표준 2 16 10 11" xfId="13706" xr:uid="{00000000-0005-0000-0000-000046320000}"/>
    <cellStyle name="표준 2 16 10 12" xfId="15186" xr:uid="{00000000-0005-0000-0000-000047320000}"/>
    <cellStyle name="표준 2 16 10 13" xfId="16666" xr:uid="{00000000-0005-0000-0000-000048320000}"/>
    <cellStyle name="표준 2 16 10 14" xfId="18146" xr:uid="{00000000-0005-0000-0000-000049320000}"/>
    <cellStyle name="표준 2 16 10 15" xfId="19626" xr:uid="{00000000-0005-0000-0000-00004A320000}"/>
    <cellStyle name="표준 2 16 10 16" xfId="21106" xr:uid="{00000000-0005-0000-0000-00004B320000}"/>
    <cellStyle name="표준 2 16 10 17" xfId="22586" xr:uid="{00000000-0005-0000-0000-00004C320000}"/>
    <cellStyle name="표준 2 16 10 18" xfId="24066" xr:uid="{00000000-0005-0000-0000-00004D320000}"/>
    <cellStyle name="표준 2 16 10 19" xfId="25546" xr:uid="{00000000-0005-0000-0000-00004E320000}"/>
    <cellStyle name="표준 2 16 10 2" xfId="445" xr:uid="{00000000-0005-0000-0000-00004F320000}"/>
    <cellStyle name="표준 2 16 10 2 10" xfId="14443" xr:uid="{00000000-0005-0000-0000-000050320000}"/>
    <cellStyle name="표준 2 16 10 2 11" xfId="15923" xr:uid="{00000000-0005-0000-0000-000051320000}"/>
    <cellStyle name="표준 2 16 10 2 12" xfId="17403" xr:uid="{00000000-0005-0000-0000-000052320000}"/>
    <cellStyle name="표준 2 16 10 2 13" xfId="18883" xr:uid="{00000000-0005-0000-0000-000053320000}"/>
    <cellStyle name="표준 2 16 10 2 14" xfId="20363" xr:uid="{00000000-0005-0000-0000-000054320000}"/>
    <cellStyle name="표준 2 16 10 2 15" xfId="21843" xr:uid="{00000000-0005-0000-0000-000055320000}"/>
    <cellStyle name="표준 2 16 10 2 16" xfId="23323" xr:uid="{00000000-0005-0000-0000-000056320000}"/>
    <cellStyle name="표준 2 16 10 2 17" xfId="24803" xr:uid="{00000000-0005-0000-0000-000057320000}"/>
    <cellStyle name="표준 2 16 10 2 18" xfId="26283" xr:uid="{00000000-0005-0000-0000-000058320000}"/>
    <cellStyle name="표준 2 16 10 2 19" xfId="27763" xr:uid="{00000000-0005-0000-0000-000059320000}"/>
    <cellStyle name="표준 2 16 10 2 2" xfId="2602" xr:uid="{00000000-0005-0000-0000-00005A320000}"/>
    <cellStyle name="표준 2 16 10 2 20" xfId="29243" xr:uid="{00000000-0005-0000-0000-00005B320000}"/>
    <cellStyle name="표준 2 16 10 2 21" xfId="30723" xr:uid="{00000000-0005-0000-0000-00005C320000}"/>
    <cellStyle name="표준 2 16 10 2 22" xfId="32203" xr:uid="{00000000-0005-0000-0000-00005D320000}"/>
    <cellStyle name="표준 2 16 10 2 23" xfId="33683" xr:uid="{00000000-0005-0000-0000-00005E320000}"/>
    <cellStyle name="표준 2 16 10 2 24" xfId="35163" xr:uid="{00000000-0005-0000-0000-00005F320000}"/>
    <cellStyle name="표준 2 16 10 2 25" xfId="36643" xr:uid="{00000000-0005-0000-0000-000060320000}"/>
    <cellStyle name="표준 2 16 10 2 26" xfId="38123" xr:uid="{00000000-0005-0000-0000-000061320000}"/>
    <cellStyle name="표준 2 16 10 2 27" xfId="39603" xr:uid="{00000000-0005-0000-0000-000062320000}"/>
    <cellStyle name="표준 2 16 10 2 28" xfId="41083" xr:uid="{00000000-0005-0000-0000-000063320000}"/>
    <cellStyle name="표준 2 16 10 2 29" xfId="42563" xr:uid="{00000000-0005-0000-0000-000064320000}"/>
    <cellStyle name="표준 2 16 10 2 3" xfId="4083" xr:uid="{00000000-0005-0000-0000-000065320000}"/>
    <cellStyle name="표준 2 16 10 2 30" xfId="44043" xr:uid="{00000000-0005-0000-0000-000066320000}"/>
    <cellStyle name="표준 2 16 10 2 31" xfId="45523" xr:uid="{00000000-0005-0000-0000-000067320000}"/>
    <cellStyle name="표준 2 16 10 2 32" xfId="47004" xr:uid="{00000000-0005-0000-0000-000068320000}"/>
    <cellStyle name="표준 2 16 10 2 33" xfId="48484" xr:uid="{00000000-0005-0000-0000-000069320000}"/>
    <cellStyle name="표준 2 16 10 2 34" xfId="49964" xr:uid="{00000000-0005-0000-0000-00006A320000}"/>
    <cellStyle name="표준 2 16 10 2 35" xfId="51444" xr:uid="{00000000-0005-0000-0000-00006B320000}"/>
    <cellStyle name="표준 2 16 10 2 36" xfId="52924" xr:uid="{00000000-0005-0000-0000-00006C320000}"/>
    <cellStyle name="표준 2 16 10 2 37" xfId="54404" xr:uid="{00000000-0005-0000-0000-00006D320000}"/>
    <cellStyle name="표준 2 16 10 2 38" xfId="55884" xr:uid="{00000000-0005-0000-0000-00006E320000}"/>
    <cellStyle name="표준 2 16 10 2 39" xfId="57364" xr:uid="{00000000-0005-0000-0000-00006F320000}"/>
    <cellStyle name="표준 2 16 10 2 4" xfId="5563" xr:uid="{00000000-0005-0000-0000-000070320000}"/>
    <cellStyle name="표준 2 16 10 2 40" xfId="58844" xr:uid="{00000000-0005-0000-0000-000071320000}"/>
    <cellStyle name="표준 2 16 10 2 41" xfId="60324" xr:uid="{00000000-0005-0000-0000-000072320000}"/>
    <cellStyle name="표준 2 16 10 2 42" xfId="61804" xr:uid="{00000000-0005-0000-0000-000073320000}"/>
    <cellStyle name="표준 2 16 10 2 5" xfId="7043" xr:uid="{00000000-0005-0000-0000-000074320000}"/>
    <cellStyle name="표준 2 16 10 2 6" xfId="8523" xr:uid="{00000000-0005-0000-0000-000075320000}"/>
    <cellStyle name="표준 2 16 10 2 7" xfId="10003" xr:uid="{00000000-0005-0000-0000-000076320000}"/>
    <cellStyle name="표준 2 16 10 2 8" xfId="11483" xr:uid="{00000000-0005-0000-0000-000077320000}"/>
    <cellStyle name="표준 2 16 10 2 9" xfId="12963" xr:uid="{00000000-0005-0000-0000-000078320000}"/>
    <cellStyle name="표준 2 16 10 20" xfId="27026" xr:uid="{00000000-0005-0000-0000-000079320000}"/>
    <cellStyle name="표준 2 16 10 21" xfId="28506" xr:uid="{00000000-0005-0000-0000-00007A320000}"/>
    <cellStyle name="표준 2 16 10 22" xfId="29986" xr:uid="{00000000-0005-0000-0000-00007B320000}"/>
    <cellStyle name="표준 2 16 10 23" xfId="31466" xr:uid="{00000000-0005-0000-0000-00007C320000}"/>
    <cellStyle name="표준 2 16 10 24" xfId="32946" xr:uid="{00000000-0005-0000-0000-00007D320000}"/>
    <cellStyle name="표준 2 16 10 25" xfId="34426" xr:uid="{00000000-0005-0000-0000-00007E320000}"/>
    <cellStyle name="표준 2 16 10 26" xfId="35906" xr:uid="{00000000-0005-0000-0000-00007F320000}"/>
    <cellStyle name="표준 2 16 10 27" xfId="37386" xr:uid="{00000000-0005-0000-0000-000080320000}"/>
    <cellStyle name="표준 2 16 10 28" xfId="38866" xr:uid="{00000000-0005-0000-0000-000081320000}"/>
    <cellStyle name="표준 2 16 10 29" xfId="40346" xr:uid="{00000000-0005-0000-0000-000082320000}"/>
    <cellStyle name="표준 2 16 10 3" xfId="1865" xr:uid="{00000000-0005-0000-0000-000083320000}"/>
    <cellStyle name="표준 2 16 10 30" xfId="41826" xr:uid="{00000000-0005-0000-0000-000084320000}"/>
    <cellStyle name="표준 2 16 10 31" xfId="43306" xr:uid="{00000000-0005-0000-0000-000085320000}"/>
    <cellStyle name="표준 2 16 10 32" xfId="44786" xr:uid="{00000000-0005-0000-0000-000086320000}"/>
    <cellStyle name="표준 2 16 10 33" xfId="46267" xr:uid="{00000000-0005-0000-0000-000087320000}"/>
    <cellStyle name="표준 2 16 10 34" xfId="47747" xr:uid="{00000000-0005-0000-0000-000088320000}"/>
    <cellStyle name="표준 2 16 10 35" xfId="49227" xr:uid="{00000000-0005-0000-0000-000089320000}"/>
    <cellStyle name="표준 2 16 10 36" xfId="50707" xr:uid="{00000000-0005-0000-0000-00008A320000}"/>
    <cellStyle name="표준 2 16 10 37" xfId="52187" xr:uid="{00000000-0005-0000-0000-00008B320000}"/>
    <cellStyle name="표준 2 16 10 38" xfId="53667" xr:uid="{00000000-0005-0000-0000-00008C320000}"/>
    <cellStyle name="표준 2 16 10 39" xfId="55147" xr:uid="{00000000-0005-0000-0000-00008D320000}"/>
    <cellStyle name="표준 2 16 10 4" xfId="3346" xr:uid="{00000000-0005-0000-0000-00008E320000}"/>
    <cellStyle name="표준 2 16 10 40" xfId="56627" xr:uid="{00000000-0005-0000-0000-00008F320000}"/>
    <cellStyle name="표준 2 16 10 41" xfId="58107" xr:uid="{00000000-0005-0000-0000-000090320000}"/>
    <cellStyle name="표준 2 16 10 42" xfId="59587" xr:uid="{00000000-0005-0000-0000-000091320000}"/>
    <cellStyle name="표준 2 16 10 43" xfId="61067" xr:uid="{00000000-0005-0000-0000-000092320000}"/>
    <cellStyle name="표준 2 16 10 5" xfId="4826" xr:uid="{00000000-0005-0000-0000-000093320000}"/>
    <cellStyle name="표준 2 16 10 6" xfId="6306" xr:uid="{00000000-0005-0000-0000-000094320000}"/>
    <cellStyle name="표준 2 16 10 7" xfId="7786" xr:uid="{00000000-0005-0000-0000-000095320000}"/>
    <cellStyle name="표준 2 16 10 8" xfId="9266" xr:uid="{00000000-0005-0000-0000-000096320000}"/>
    <cellStyle name="표준 2 16 10 9" xfId="10746" xr:uid="{00000000-0005-0000-0000-000097320000}"/>
    <cellStyle name="표준 2 16 11" xfId="1201" xr:uid="{00000000-0005-0000-0000-000098320000}"/>
    <cellStyle name="표준 2 16 11 10" xfId="12249" xr:uid="{00000000-0005-0000-0000-000099320000}"/>
    <cellStyle name="표준 2 16 11 11" xfId="13729" xr:uid="{00000000-0005-0000-0000-00009A320000}"/>
    <cellStyle name="표준 2 16 11 12" xfId="15209" xr:uid="{00000000-0005-0000-0000-00009B320000}"/>
    <cellStyle name="표준 2 16 11 13" xfId="16689" xr:uid="{00000000-0005-0000-0000-00009C320000}"/>
    <cellStyle name="표준 2 16 11 14" xfId="18169" xr:uid="{00000000-0005-0000-0000-00009D320000}"/>
    <cellStyle name="표준 2 16 11 15" xfId="19649" xr:uid="{00000000-0005-0000-0000-00009E320000}"/>
    <cellStyle name="표준 2 16 11 16" xfId="21129" xr:uid="{00000000-0005-0000-0000-00009F320000}"/>
    <cellStyle name="표준 2 16 11 17" xfId="22609" xr:uid="{00000000-0005-0000-0000-0000A0320000}"/>
    <cellStyle name="표준 2 16 11 18" xfId="24089" xr:uid="{00000000-0005-0000-0000-0000A1320000}"/>
    <cellStyle name="표준 2 16 11 19" xfId="25569" xr:uid="{00000000-0005-0000-0000-0000A2320000}"/>
    <cellStyle name="표준 2 16 11 2" xfId="422" xr:uid="{00000000-0005-0000-0000-0000A3320000}"/>
    <cellStyle name="표준 2 16 11 2 10" xfId="14466" xr:uid="{00000000-0005-0000-0000-0000A4320000}"/>
    <cellStyle name="표준 2 16 11 2 11" xfId="15946" xr:uid="{00000000-0005-0000-0000-0000A5320000}"/>
    <cellStyle name="표준 2 16 11 2 12" xfId="17426" xr:uid="{00000000-0005-0000-0000-0000A6320000}"/>
    <cellStyle name="표준 2 16 11 2 13" xfId="18906" xr:uid="{00000000-0005-0000-0000-0000A7320000}"/>
    <cellStyle name="표준 2 16 11 2 14" xfId="20386" xr:uid="{00000000-0005-0000-0000-0000A8320000}"/>
    <cellStyle name="표준 2 16 11 2 15" xfId="21866" xr:uid="{00000000-0005-0000-0000-0000A9320000}"/>
    <cellStyle name="표준 2 16 11 2 16" xfId="23346" xr:uid="{00000000-0005-0000-0000-0000AA320000}"/>
    <cellStyle name="표준 2 16 11 2 17" xfId="24826" xr:uid="{00000000-0005-0000-0000-0000AB320000}"/>
    <cellStyle name="표준 2 16 11 2 18" xfId="26306" xr:uid="{00000000-0005-0000-0000-0000AC320000}"/>
    <cellStyle name="표준 2 16 11 2 19" xfId="27786" xr:uid="{00000000-0005-0000-0000-0000AD320000}"/>
    <cellStyle name="표준 2 16 11 2 2" xfId="2625" xr:uid="{00000000-0005-0000-0000-0000AE320000}"/>
    <cellStyle name="표준 2 16 11 2 20" xfId="29266" xr:uid="{00000000-0005-0000-0000-0000AF320000}"/>
    <cellStyle name="표준 2 16 11 2 21" xfId="30746" xr:uid="{00000000-0005-0000-0000-0000B0320000}"/>
    <cellStyle name="표준 2 16 11 2 22" xfId="32226" xr:uid="{00000000-0005-0000-0000-0000B1320000}"/>
    <cellStyle name="표준 2 16 11 2 23" xfId="33706" xr:uid="{00000000-0005-0000-0000-0000B2320000}"/>
    <cellStyle name="표준 2 16 11 2 24" xfId="35186" xr:uid="{00000000-0005-0000-0000-0000B3320000}"/>
    <cellStyle name="표준 2 16 11 2 25" xfId="36666" xr:uid="{00000000-0005-0000-0000-0000B4320000}"/>
    <cellStyle name="표준 2 16 11 2 26" xfId="38146" xr:uid="{00000000-0005-0000-0000-0000B5320000}"/>
    <cellStyle name="표준 2 16 11 2 27" xfId="39626" xr:uid="{00000000-0005-0000-0000-0000B6320000}"/>
    <cellStyle name="표준 2 16 11 2 28" xfId="41106" xr:uid="{00000000-0005-0000-0000-0000B7320000}"/>
    <cellStyle name="표준 2 16 11 2 29" xfId="42586" xr:uid="{00000000-0005-0000-0000-0000B8320000}"/>
    <cellStyle name="표준 2 16 11 2 3" xfId="4106" xr:uid="{00000000-0005-0000-0000-0000B9320000}"/>
    <cellStyle name="표준 2 16 11 2 30" xfId="44066" xr:uid="{00000000-0005-0000-0000-0000BA320000}"/>
    <cellStyle name="표준 2 16 11 2 31" xfId="45546" xr:uid="{00000000-0005-0000-0000-0000BB320000}"/>
    <cellStyle name="표준 2 16 11 2 32" xfId="47027" xr:uid="{00000000-0005-0000-0000-0000BC320000}"/>
    <cellStyle name="표준 2 16 11 2 33" xfId="48507" xr:uid="{00000000-0005-0000-0000-0000BD320000}"/>
    <cellStyle name="표준 2 16 11 2 34" xfId="49987" xr:uid="{00000000-0005-0000-0000-0000BE320000}"/>
    <cellStyle name="표준 2 16 11 2 35" xfId="51467" xr:uid="{00000000-0005-0000-0000-0000BF320000}"/>
    <cellStyle name="표준 2 16 11 2 36" xfId="52947" xr:uid="{00000000-0005-0000-0000-0000C0320000}"/>
    <cellStyle name="표준 2 16 11 2 37" xfId="54427" xr:uid="{00000000-0005-0000-0000-0000C1320000}"/>
    <cellStyle name="표준 2 16 11 2 38" xfId="55907" xr:uid="{00000000-0005-0000-0000-0000C2320000}"/>
    <cellStyle name="표준 2 16 11 2 39" xfId="57387" xr:uid="{00000000-0005-0000-0000-0000C3320000}"/>
    <cellStyle name="표준 2 16 11 2 4" xfId="5586" xr:uid="{00000000-0005-0000-0000-0000C4320000}"/>
    <cellStyle name="표준 2 16 11 2 40" xfId="58867" xr:uid="{00000000-0005-0000-0000-0000C5320000}"/>
    <cellStyle name="표준 2 16 11 2 41" xfId="60347" xr:uid="{00000000-0005-0000-0000-0000C6320000}"/>
    <cellStyle name="표준 2 16 11 2 42" xfId="61827" xr:uid="{00000000-0005-0000-0000-0000C7320000}"/>
    <cellStyle name="표준 2 16 11 2 5" xfId="7066" xr:uid="{00000000-0005-0000-0000-0000C8320000}"/>
    <cellStyle name="표준 2 16 11 2 6" xfId="8546" xr:uid="{00000000-0005-0000-0000-0000C9320000}"/>
    <cellStyle name="표준 2 16 11 2 7" xfId="10026" xr:uid="{00000000-0005-0000-0000-0000CA320000}"/>
    <cellStyle name="표준 2 16 11 2 8" xfId="11506" xr:uid="{00000000-0005-0000-0000-0000CB320000}"/>
    <cellStyle name="표준 2 16 11 2 9" xfId="12986" xr:uid="{00000000-0005-0000-0000-0000CC320000}"/>
    <cellStyle name="표준 2 16 11 20" xfId="27049" xr:uid="{00000000-0005-0000-0000-0000CD320000}"/>
    <cellStyle name="표준 2 16 11 21" xfId="28529" xr:uid="{00000000-0005-0000-0000-0000CE320000}"/>
    <cellStyle name="표준 2 16 11 22" xfId="30009" xr:uid="{00000000-0005-0000-0000-0000CF320000}"/>
    <cellStyle name="표준 2 16 11 23" xfId="31489" xr:uid="{00000000-0005-0000-0000-0000D0320000}"/>
    <cellStyle name="표준 2 16 11 24" xfId="32969" xr:uid="{00000000-0005-0000-0000-0000D1320000}"/>
    <cellStyle name="표준 2 16 11 25" xfId="34449" xr:uid="{00000000-0005-0000-0000-0000D2320000}"/>
    <cellStyle name="표준 2 16 11 26" xfId="35929" xr:uid="{00000000-0005-0000-0000-0000D3320000}"/>
    <cellStyle name="표준 2 16 11 27" xfId="37409" xr:uid="{00000000-0005-0000-0000-0000D4320000}"/>
    <cellStyle name="표준 2 16 11 28" xfId="38889" xr:uid="{00000000-0005-0000-0000-0000D5320000}"/>
    <cellStyle name="표준 2 16 11 29" xfId="40369" xr:uid="{00000000-0005-0000-0000-0000D6320000}"/>
    <cellStyle name="표준 2 16 11 3" xfId="1888" xr:uid="{00000000-0005-0000-0000-0000D7320000}"/>
    <cellStyle name="표준 2 16 11 30" xfId="41849" xr:uid="{00000000-0005-0000-0000-0000D8320000}"/>
    <cellStyle name="표준 2 16 11 31" xfId="43329" xr:uid="{00000000-0005-0000-0000-0000D9320000}"/>
    <cellStyle name="표준 2 16 11 32" xfId="44809" xr:uid="{00000000-0005-0000-0000-0000DA320000}"/>
    <cellStyle name="표준 2 16 11 33" xfId="46290" xr:uid="{00000000-0005-0000-0000-0000DB320000}"/>
    <cellStyle name="표준 2 16 11 34" xfId="47770" xr:uid="{00000000-0005-0000-0000-0000DC320000}"/>
    <cellStyle name="표준 2 16 11 35" xfId="49250" xr:uid="{00000000-0005-0000-0000-0000DD320000}"/>
    <cellStyle name="표준 2 16 11 36" xfId="50730" xr:uid="{00000000-0005-0000-0000-0000DE320000}"/>
    <cellStyle name="표준 2 16 11 37" xfId="52210" xr:uid="{00000000-0005-0000-0000-0000DF320000}"/>
    <cellStyle name="표준 2 16 11 38" xfId="53690" xr:uid="{00000000-0005-0000-0000-0000E0320000}"/>
    <cellStyle name="표준 2 16 11 39" xfId="55170" xr:uid="{00000000-0005-0000-0000-0000E1320000}"/>
    <cellStyle name="표준 2 16 11 4" xfId="3369" xr:uid="{00000000-0005-0000-0000-0000E2320000}"/>
    <cellStyle name="표준 2 16 11 40" xfId="56650" xr:uid="{00000000-0005-0000-0000-0000E3320000}"/>
    <cellStyle name="표준 2 16 11 41" xfId="58130" xr:uid="{00000000-0005-0000-0000-0000E4320000}"/>
    <cellStyle name="표준 2 16 11 42" xfId="59610" xr:uid="{00000000-0005-0000-0000-0000E5320000}"/>
    <cellStyle name="표준 2 16 11 43" xfId="61090" xr:uid="{00000000-0005-0000-0000-0000E6320000}"/>
    <cellStyle name="표준 2 16 11 5" xfId="4849" xr:uid="{00000000-0005-0000-0000-0000E7320000}"/>
    <cellStyle name="표준 2 16 11 6" xfId="6329" xr:uid="{00000000-0005-0000-0000-0000E8320000}"/>
    <cellStyle name="표준 2 16 11 7" xfId="7809" xr:uid="{00000000-0005-0000-0000-0000E9320000}"/>
    <cellStyle name="표준 2 16 11 8" xfId="9289" xr:uid="{00000000-0005-0000-0000-0000EA320000}"/>
    <cellStyle name="표준 2 16 11 9" xfId="10769" xr:uid="{00000000-0005-0000-0000-0000EB320000}"/>
    <cellStyle name="표준 2 16 12" xfId="1176" xr:uid="{00000000-0005-0000-0000-0000EC320000}"/>
    <cellStyle name="표준 2 16 12 10" xfId="12274" xr:uid="{00000000-0005-0000-0000-0000ED320000}"/>
    <cellStyle name="표준 2 16 12 11" xfId="13754" xr:uid="{00000000-0005-0000-0000-0000EE320000}"/>
    <cellStyle name="표준 2 16 12 12" xfId="15234" xr:uid="{00000000-0005-0000-0000-0000EF320000}"/>
    <cellStyle name="표준 2 16 12 13" xfId="16714" xr:uid="{00000000-0005-0000-0000-0000F0320000}"/>
    <cellStyle name="표준 2 16 12 14" xfId="18194" xr:uid="{00000000-0005-0000-0000-0000F1320000}"/>
    <cellStyle name="표준 2 16 12 15" xfId="19674" xr:uid="{00000000-0005-0000-0000-0000F2320000}"/>
    <cellStyle name="표준 2 16 12 16" xfId="21154" xr:uid="{00000000-0005-0000-0000-0000F3320000}"/>
    <cellStyle name="표준 2 16 12 17" xfId="22634" xr:uid="{00000000-0005-0000-0000-0000F4320000}"/>
    <cellStyle name="표준 2 16 12 18" xfId="24114" xr:uid="{00000000-0005-0000-0000-0000F5320000}"/>
    <cellStyle name="표준 2 16 12 19" xfId="25594" xr:uid="{00000000-0005-0000-0000-0000F6320000}"/>
    <cellStyle name="표준 2 16 12 2" xfId="397" xr:uid="{00000000-0005-0000-0000-0000F7320000}"/>
    <cellStyle name="표준 2 16 12 2 10" xfId="14491" xr:uid="{00000000-0005-0000-0000-0000F8320000}"/>
    <cellStyle name="표준 2 16 12 2 11" xfId="15971" xr:uid="{00000000-0005-0000-0000-0000F9320000}"/>
    <cellStyle name="표준 2 16 12 2 12" xfId="17451" xr:uid="{00000000-0005-0000-0000-0000FA320000}"/>
    <cellStyle name="표준 2 16 12 2 13" xfId="18931" xr:uid="{00000000-0005-0000-0000-0000FB320000}"/>
    <cellStyle name="표준 2 16 12 2 14" xfId="20411" xr:uid="{00000000-0005-0000-0000-0000FC320000}"/>
    <cellStyle name="표준 2 16 12 2 15" xfId="21891" xr:uid="{00000000-0005-0000-0000-0000FD320000}"/>
    <cellStyle name="표준 2 16 12 2 16" xfId="23371" xr:uid="{00000000-0005-0000-0000-0000FE320000}"/>
    <cellStyle name="표준 2 16 12 2 17" xfId="24851" xr:uid="{00000000-0005-0000-0000-0000FF320000}"/>
    <cellStyle name="표준 2 16 12 2 18" xfId="26331" xr:uid="{00000000-0005-0000-0000-000000330000}"/>
    <cellStyle name="표준 2 16 12 2 19" xfId="27811" xr:uid="{00000000-0005-0000-0000-000001330000}"/>
    <cellStyle name="표준 2 16 12 2 2" xfId="2650" xr:uid="{00000000-0005-0000-0000-000002330000}"/>
    <cellStyle name="표준 2 16 12 2 20" xfId="29291" xr:uid="{00000000-0005-0000-0000-000003330000}"/>
    <cellStyle name="표준 2 16 12 2 21" xfId="30771" xr:uid="{00000000-0005-0000-0000-000004330000}"/>
    <cellStyle name="표준 2 16 12 2 22" xfId="32251" xr:uid="{00000000-0005-0000-0000-000005330000}"/>
    <cellStyle name="표준 2 16 12 2 23" xfId="33731" xr:uid="{00000000-0005-0000-0000-000006330000}"/>
    <cellStyle name="표준 2 16 12 2 24" xfId="35211" xr:uid="{00000000-0005-0000-0000-000007330000}"/>
    <cellStyle name="표준 2 16 12 2 25" xfId="36691" xr:uid="{00000000-0005-0000-0000-000008330000}"/>
    <cellStyle name="표준 2 16 12 2 26" xfId="38171" xr:uid="{00000000-0005-0000-0000-000009330000}"/>
    <cellStyle name="표준 2 16 12 2 27" xfId="39651" xr:uid="{00000000-0005-0000-0000-00000A330000}"/>
    <cellStyle name="표준 2 16 12 2 28" xfId="41131" xr:uid="{00000000-0005-0000-0000-00000B330000}"/>
    <cellStyle name="표준 2 16 12 2 29" xfId="42611" xr:uid="{00000000-0005-0000-0000-00000C330000}"/>
    <cellStyle name="표준 2 16 12 2 3" xfId="4131" xr:uid="{00000000-0005-0000-0000-00000D330000}"/>
    <cellStyle name="표준 2 16 12 2 30" xfId="44091" xr:uid="{00000000-0005-0000-0000-00000E330000}"/>
    <cellStyle name="표준 2 16 12 2 31" xfId="45571" xr:uid="{00000000-0005-0000-0000-00000F330000}"/>
    <cellStyle name="표준 2 16 12 2 32" xfId="47052" xr:uid="{00000000-0005-0000-0000-000010330000}"/>
    <cellStyle name="표준 2 16 12 2 33" xfId="48532" xr:uid="{00000000-0005-0000-0000-000011330000}"/>
    <cellStyle name="표준 2 16 12 2 34" xfId="50012" xr:uid="{00000000-0005-0000-0000-000012330000}"/>
    <cellStyle name="표준 2 16 12 2 35" xfId="51492" xr:uid="{00000000-0005-0000-0000-000013330000}"/>
    <cellStyle name="표준 2 16 12 2 36" xfId="52972" xr:uid="{00000000-0005-0000-0000-000014330000}"/>
    <cellStyle name="표준 2 16 12 2 37" xfId="54452" xr:uid="{00000000-0005-0000-0000-000015330000}"/>
    <cellStyle name="표준 2 16 12 2 38" xfId="55932" xr:uid="{00000000-0005-0000-0000-000016330000}"/>
    <cellStyle name="표준 2 16 12 2 39" xfId="57412" xr:uid="{00000000-0005-0000-0000-000017330000}"/>
    <cellStyle name="표준 2 16 12 2 4" xfId="5611" xr:uid="{00000000-0005-0000-0000-000018330000}"/>
    <cellStyle name="표준 2 16 12 2 40" xfId="58892" xr:uid="{00000000-0005-0000-0000-000019330000}"/>
    <cellStyle name="표준 2 16 12 2 41" xfId="60372" xr:uid="{00000000-0005-0000-0000-00001A330000}"/>
    <cellStyle name="표준 2 16 12 2 42" xfId="61852" xr:uid="{00000000-0005-0000-0000-00001B330000}"/>
    <cellStyle name="표준 2 16 12 2 5" xfId="7091" xr:uid="{00000000-0005-0000-0000-00001C330000}"/>
    <cellStyle name="표준 2 16 12 2 6" xfId="8571" xr:uid="{00000000-0005-0000-0000-00001D330000}"/>
    <cellStyle name="표준 2 16 12 2 7" xfId="10051" xr:uid="{00000000-0005-0000-0000-00001E330000}"/>
    <cellStyle name="표준 2 16 12 2 8" xfId="11531" xr:uid="{00000000-0005-0000-0000-00001F330000}"/>
    <cellStyle name="표준 2 16 12 2 9" xfId="13011" xr:uid="{00000000-0005-0000-0000-000020330000}"/>
    <cellStyle name="표준 2 16 12 20" xfId="27074" xr:uid="{00000000-0005-0000-0000-000021330000}"/>
    <cellStyle name="표준 2 16 12 21" xfId="28554" xr:uid="{00000000-0005-0000-0000-000022330000}"/>
    <cellStyle name="표준 2 16 12 22" xfId="30034" xr:uid="{00000000-0005-0000-0000-000023330000}"/>
    <cellStyle name="표준 2 16 12 23" xfId="31514" xr:uid="{00000000-0005-0000-0000-000024330000}"/>
    <cellStyle name="표준 2 16 12 24" xfId="32994" xr:uid="{00000000-0005-0000-0000-000025330000}"/>
    <cellStyle name="표준 2 16 12 25" xfId="34474" xr:uid="{00000000-0005-0000-0000-000026330000}"/>
    <cellStyle name="표준 2 16 12 26" xfId="35954" xr:uid="{00000000-0005-0000-0000-000027330000}"/>
    <cellStyle name="표준 2 16 12 27" xfId="37434" xr:uid="{00000000-0005-0000-0000-000028330000}"/>
    <cellStyle name="표준 2 16 12 28" xfId="38914" xr:uid="{00000000-0005-0000-0000-000029330000}"/>
    <cellStyle name="표준 2 16 12 29" xfId="40394" xr:uid="{00000000-0005-0000-0000-00002A330000}"/>
    <cellStyle name="표준 2 16 12 3" xfId="1913" xr:uid="{00000000-0005-0000-0000-00002B330000}"/>
    <cellStyle name="표준 2 16 12 30" xfId="41874" xr:uid="{00000000-0005-0000-0000-00002C330000}"/>
    <cellStyle name="표준 2 16 12 31" xfId="43354" xr:uid="{00000000-0005-0000-0000-00002D330000}"/>
    <cellStyle name="표준 2 16 12 32" xfId="44834" xr:uid="{00000000-0005-0000-0000-00002E330000}"/>
    <cellStyle name="표준 2 16 12 33" xfId="46315" xr:uid="{00000000-0005-0000-0000-00002F330000}"/>
    <cellStyle name="표준 2 16 12 34" xfId="47795" xr:uid="{00000000-0005-0000-0000-000030330000}"/>
    <cellStyle name="표준 2 16 12 35" xfId="49275" xr:uid="{00000000-0005-0000-0000-000031330000}"/>
    <cellStyle name="표준 2 16 12 36" xfId="50755" xr:uid="{00000000-0005-0000-0000-000032330000}"/>
    <cellStyle name="표준 2 16 12 37" xfId="52235" xr:uid="{00000000-0005-0000-0000-000033330000}"/>
    <cellStyle name="표준 2 16 12 38" xfId="53715" xr:uid="{00000000-0005-0000-0000-000034330000}"/>
    <cellStyle name="표준 2 16 12 39" xfId="55195" xr:uid="{00000000-0005-0000-0000-000035330000}"/>
    <cellStyle name="표준 2 16 12 4" xfId="3394" xr:uid="{00000000-0005-0000-0000-000036330000}"/>
    <cellStyle name="표준 2 16 12 40" xfId="56675" xr:uid="{00000000-0005-0000-0000-000037330000}"/>
    <cellStyle name="표준 2 16 12 41" xfId="58155" xr:uid="{00000000-0005-0000-0000-000038330000}"/>
    <cellStyle name="표준 2 16 12 42" xfId="59635" xr:uid="{00000000-0005-0000-0000-000039330000}"/>
    <cellStyle name="표준 2 16 12 43" xfId="61115" xr:uid="{00000000-0005-0000-0000-00003A330000}"/>
    <cellStyle name="표준 2 16 12 5" xfId="4874" xr:uid="{00000000-0005-0000-0000-00003B330000}"/>
    <cellStyle name="표준 2 16 12 6" xfId="6354" xr:uid="{00000000-0005-0000-0000-00003C330000}"/>
    <cellStyle name="표준 2 16 12 7" xfId="7834" xr:uid="{00000000-0005-0000-0000-00003D330000}"/>
    <cellStyle name="표준 2 16 12 8" xfId="9314" xr:uid="{00000000-0005-0000-0000-00003E330000}"/>
    <cellStyle name="표준 2 16 12 9" xfId="10794" xr:uid="{00000000-0005-0000-0000-00003F330000}"/>
    <cellStyle name="표준 2 16 13" xfId="1150" xr:uid="{00000000-0005-0000-0000-000040330000}"/>
    <cellStyle name="표준 2 16 13 10" xfId="12300" xr:uid="{00000000-0005-0000-0000-000041330000}"/>
    <cellStyle name="표준 2 16 13 11" xfId="13780" xr:uid="{00000000-0005-0000-0000-000042330000}"/>
    <cellStyle name="표준 2 16 13 12" xfId="15260" xr:uid="{00000000-0005-0000-0000-000043330000}"/>
    <cellStyle name="표준 2 16 13 13" xfId="16740" xr:uid="{00000000-0005-0000-0000-000044330000}"/>
    <cellStyle name="표준 2 16 13 14" xfId="18220" xr:uid="{00000000-0005-0000-0000-000045330000}"/>
    <cellStyle name="표준 2 16 13 15" xfId="19700" xr:uid="{00000000-0005-0000-0000-000046330000}"/>
    <cellStyle name="표준 2 16 13 16" xfId="21180" xr:uid="{00000000-0005-0000-0000-000047330000}"/>
    <cellStyle name="표준 2 16 13 17" xfId="22660" xr:uid="{00000000-0005-0000-0000-000048330000}"/>
    <cellStyle name="표준 2 16 13 18" xfId="24140" xr:uid="{00000000-0005-0000-0000-000049330000}"/>
    <cellStyle name="표준 2 16 13 19" xfId="25620" xr:uid="{00000000-0005-0000-0000-00004A330000}"/>
    <cellStyle name="표준 2 16 13 2" xfId="371" xr:uid="{00000000-0005-0000-0000-00004B330000}"/>
    <cellStyle name="표준 2 16 13 2 10" xfId="14517" xr:uid="{00000000-0005-0000-0000-00004C330000}"/>
    <cellStyle name="표준 2 16 13 2 11" xfId="15997" xr:uid="{00000000-0005-0000-0000-00004D330000}"/>
    <cellStyle name="표준 2 16 13 2 12" xfId="17477" xr:uid="{00000000-0005-0000-0000-00004E330000}"/>
    <cellStyle name="표준 2 16 13 2 13" xfId="18957" xr:uid="{00000000-0005-0000-0000-00004F330000}"/>
    <cellStyle name="표준 2 16 13 2 14" xfId="20437" xr:uid="{00000000-0005-0000-0000-000050330000}"/>
    <cellStyle name="표준 2 16 13 2 15" xfId="21917" xr:uid="{00000000-0005-0000-0000-000051330000}"/>
    <cellStyle name="표준 2 16 13 2 16" xfId="23397" xr:uid="{00000000-0005-0000-0000-000052330000}"/>
    <cellStyle name="표준 2 16 13 2 17" xfId="24877" xr:uid="{00000000-0005-0000-0000-000053330000}"/>
    <cellStyle name="표준 2 16 13 2 18" xfId="26357" xr:uid="{00000000-0005-0000-0000-000054330000}"/>
    <cellStyle name="표준 2 16 13 2 19" xfId="27837" xr:uid="{00000000-0005-0000-0000-000055330000}"/>
    <cellStyle name="표준 2 16 13 2 2" xfId="2676" xr:uid="{00000000-0005-0000-0000-000056330000}"/>
    <cellStyle name="표준 2 16 13 2 20" xfId="29317" xr:uid="{00000000-0005-0000-0000-000057330000}"/>
    <cellStyle name="표준 2 16 13 2 21" xfId="30797" xr:uid="{00000000-0005-0000-0000-000058330000}"/>
    <cellStyle name="표준 2 16 13 2 22" xfId="32277" xr:uid="{00000000-0005-0000-0000-000059330000}"/>
    <cellStyle name="표준 2 16 13 2 23" xfId="33757" xr:uid="{00000000-0005-0000-0000-00005A330000}"/>
    <cellStyle name="표준 2 16 13 2 24" xfId="35237" xr:uid="{00000000-0005-0000-0000-00005B330000}"/>
    <cellStyle name="표준 2 16 13 2 25" xfId="36717" xr:uid="{00000000-0005-0000-0000-00005C330000}"/>
    <cellStyle name="표준 2 16 13 2 26" xfId="38197" xr:uid="{00000000-0005-0000-0000-00005D330000}"/>
    <cellStyle name="표준 2 16 13 2 27" xfId="39677" xr:uid="{00000000-0005-0000-0000-00005E330000}"/>
    <cellStyle name="표준 2 16 13 2 28" xfId="41157" xr:uid="{00000000-0005-0000-0000-00005F330000}"/>
    <cellStyle name="표준 2 16 13 2 29" xfId="42637" xr:uid="{00000000-0005-0000-0000-000060330000}"/>
    <cellStyle name="표준 2 16 13 2 3" xfId="4157" xr:uid="{00000000-0005-0000-0000-000061330000}"/>
    <cellStyle name="표준 2 16 13 2 30" xfId="44117" xr:uid="{00000000-0005-0000-0000-000062330000}"/>
    <cellStyle name="표준 2 16 13 2 31" xfId="45597" xr:uid="{00000000-0005-0000-0000-000063330000}"/>
    <cellStyle name="표준 2 16 13 2 32" xfId="47078" xr:uid="{00000000-0005-0000-0000-000064330000}"/>
    <cellStyle name="표준 2 16 13 2 33" xfId="48558" xr:uid="{00000000-0005-0000-0000-000065330000}"/>
    <cellStyle name="표준 2 16 13 2 34" xfId="50038" xr:uid="{00000000-0005-0000-0000-000066330000}"/>
    <cellStyle name="표준 2 16 13 2 35" xfId="51518" xr:uid="{00000000-0005-0000-0000-000067330000}"/>
    <cellStyle name="표준 2 16 13 2 36" xfId="52998" xr:uid="{00000000-0005-0000-0000-000068330000}"/>
    <cellStyle name="표준 2 16 13 2 37" xfId="54478" xr:uid="{00000000-0005-0000-0000-000069330000}"/>
    <cellStyle name="표준 2 16 13 2 38" xfId="55958" xr:uid="{00000000-0005-0000-0000-00006A330000}"/>
    <cellStyle name="표준 2 16 13 2 39" xfId="57438" xr:uid="{00000000-0005-0000-0000-00006B330000}"/>
    <cellStyle name="표준 2 16 13 2 4" xfId="5637" xr:uid="{00000000-0005-0000-0000-00006C330000}"/>
    <cellStyle name="표준 2 16 13 2 40" xfId="58918" xr:uid="{00000000-0005-0000-0000-00006D330000}"/>
    <cellStyle name="표준 2 16 13 2 41" xfId="60398" xr:uid="{00000000-0005-0000-0000-00006E330000}"/>
    <cellStyle name="표준 2 16 13 2 42" xfId="61878" xr:uid="{00000000-0005-0000-0000-00006F330000}"/>
    <cellStyle name="표준 2 16 13 2 5" xfId="7117" xr:uid="{00000000-0005-0000-0000-000070330000}"/>
    <cellStyle name="표준 2 16 13 2 6" xfId="8597" xr:uid="{00000000-0005-0000-0000-000071330000}"/>
    <cellStyle name="표준 2 16 13 2 7" xfId="10077" xr:uid="{00000000-0005-0000-0000-000072330000}"/>
    <cellStyle name="표준 2 16 13 2 8" xfId="11557" xr:uid="{00000000-0005-0000-0000-000073330000}"/>
    <cellStyle name="표준 2 16 13 2 9" xfId="13037" xr:uid="{00000000-0005-0000-0000-000074330000}"/>
    <cellStyle name="표준 2 16 13 20" xfId="27100" xr:uid="{00000000-0005-0000-0000-000075330000}"/>
    <cellStyle name="표준 2 16 13 21" xfId="28580" xr:uid="{00000000-0005-0000-0000-000076330000}"/>
    <cellStyle name="표준 2 16 13 22" xfId="30060" xr:uid="{00000000-0005-0000-0000-000077330000}"/>
    <cellStyle name="표준 2 16 13 23" xfId="31540" xr:uid="{00000000-0005-0000-0000-000078330000}"/>
    <cellStyle name="표준 2 16 13 24" xfId="33020" xr:uid="{00000000-0005-0000-0000-000079330000}"/>
    <cellStyle name="표준 2 16 13 25" xfId="34500" xr:uid="{00000000-0005-0000-0000-00007A330000}"/>
    <cellStyle name="표준 2 16 13 26" xfId="35980" xr:uid="{00000000-0005-0000-0000-00007B330000}"/>
    <cellStyle name="표준 2 16 13 27" xfId="37460" xr:uid="{00000000-0005-0000-0000-00007C330000}"/>
    <cellStyle name="표준 2 16 13 28" xfId="38940" xr:uid="{00000000-0005-0000-0000-00007D330000}"/>
    <cellStyle name="표준 2 16 13 29" xfId="40420" xr:uid="{00000000-0005-0000-0000-00007E330000}"/>
    <cellStyle name="표준 2 16 13 3" xfId="1939" xr:uid="{00000000-0005-0000-0000-00007F330000}"/>
    <cellStyle name="표준 2 16 13 30" xfId="41900" xr:uid="{00000000-0005-0000-0000-000080330000}"/>
    <cellStyle name="표준 2 16 13 31" xfId="43380" xr:uid="{00000000-0005-0000-0000-000081330000}"/>
    <cellStyle name="표준 2 16 13 32" xfId="44860" xr:uid="{00000000-0005-0000-0000-000082330000}"/>
    <cellStyle name="표준 2 16 13 33" xfId="46341" xr:uid="{00000000-0005-0000-0000-000083330000}"/>
    <cellStyle name="표준 2 16 13 34" xfId="47821" xr:uid="{00000000-0005-0000-0000-000084330000}"/>
    <cellStyle name="표준 2 16 13 35" xfId="49301" xr:uid="{00000000-0005-0000-0000-000085330000}"/>
    <cellStyle name="표준 2 16 13 36" xfId="50781" xr:uid="{00000000-0005-0000-0000-000086330000}"/>
    <cellStyle name="표준 2 16 13 37" xfId="52261" xr:uid="{00000000-0005-0000-0000-000087330000}"/>
    <cellStyle name="표준 2 16 13 38" xfId="53741" xr:uid="{00000000-0005-0000-0000-000088330000}"/>
    <cellStyle name="표준 2 16 13 39" xfId="55221" xr:uid="{00000000-0005-0000-0000-000089330000}"/>
    <cellStyle name="표준 2 16 13 4" xfId="3420" xr:uid="{00000000-0005-0000-0000-00008A330000}"/>
    <cellStyle name="표준 2 16 13 40" xfId="56701" xr:uid="{00000000-0005-0000-0000-00008B330000}"/>
    <cellStyle name="표준 2 16 13 41" xfId="58181" xr:uid="{00000000-0005-0000-0000-00008C330000}"/>
    <cellStyle name="표준 2 16 13 42" xfId="59661" xr:uid="{00000000-0005-0000-0000-00008D330000}"/>
    <cellStyle name="표준 2 16 13 43" xfId="61141" xr:uid="{00000000-0005-0000-0000-00008E330000}"/>
    <cellStyle name="표준 2 16 13 5" xfId="4900" xr:uid="{00000000-0005-0000-0000-00008F330000}"/>
    <cellStyle name="표준 2 16 13 6" xfId="6380" xr:uid="{00000000-0005-0000-0000-000090330000}"/>
    <cellStyle name="표준 2 16 13 7" xfId="7860" xr:uid="{00000000-0005-0000-0000-000091330000}"/>
    <cellStyle name="표준 2 16 13 8" xfId="9340" xr:uid="{00000000-0005-0000-0000-000092330000}"/>
    <cellStyle name="표준 2 16 13 9" xfId="10820" xr:uid="{00000000-0005-0000-0000-000093330000}"/>
    <cellStyle name="표준 2 16 14" xfId="1123" xr:uid="{00000000-0005-0000-0000-000094330000}"/>
    <cellStyle name="표준 2 16 14 10" xfId="12327" xr:uid="{00000000-0005-0000-0000-000095330000}"/>
    <cellStyle name="표준 2 16 14 11" xfId="13807" xr:uid="{00000000-0005-0000-0000-000096330000}"/>
    <cellStyle name="표준 2 16 14 12" xfId="15287" xr:uid="{00000000-0005-0000-0000-000097330000}"/>
    <cellStyle name="표준 2 16 14 13" xfId="16767" xr:uid="{00000000-0005-0000-0000-000098330000}"/>
    <cellStyle name="표준 2 16 14 14" xfId="18247" xr:uid="{00000000-0005-0000-0000-000099330000}"/>
    <cellStyle name="표준 2 16 14 15" xfId="19727" xr:uid="{00000000-0005-0000-0000-00009A330000}"/>
    <cellStyle name="표준 2 16 14 16" xfId="21207" xr:uid="{00000000-0005-0000-0000-00009B330000}"/>
    <cellStyle name="표준 2 16 14 17" xfId="22687" xr:uid="{00000000-0005-0000-0000-00009C330000}"/>
    <cellStyle name="표준 2 16 14 18" xfId="24167" xr:uid="{00000000-0005-0000-0000-00009D330000}"/>
    <cellStyle name="표준 2 16 14 19" xfId="25647" xr:uid="{00000000-0005-0000-0000-00009E330000}"/>
    <cellStyle name="표준 2 16 14 2" xfId="344" xr:uid="{00000000-0005-0000-0000-00009F330000}"/>
    <cellStyle name="표준 2 16 14 2 10" xfId="14544" xr:uid="{00000000-0005-0000-0000-0000A0330000}"/>
    <cellStyle name="표준 2 16 14 2 11" xfId="16024" xr:uid="{00000000-0005-0000-0000-0000A1330000}"/>
    <cellStyle name="표준 2 16 14 2 12" xfId="17504" xr:uid="{00000000-0005-0000-0000-0000A2330000}"/>
    <cellStyle name="표준 2 16 14 2 13" xfId="18984" xr:uid="{00000000-0005-0000-0000-0000A3330000}"/>
    <cellStyle name="표준 2 16 14 2 14" xfId="20464" xr:uid="{00000000-0005-0000-0000-0000A4330000}"/>
    <cellStyle name="표준 2 16 14 2 15" xfId="21944" xr:uid="{00000000-0005-0000-0000-0000A5330000}"/>
    <cellStyle name="표준 2 16 14 2 16" xfId="23424" xr:uid="{00000000-0005-0000-0000-0000A6330000}"/>
    <cellStyle name="표준 2 16 14 2 17" xfId="24904" xr:uid="{00000000-0005-0000-0000-0000A7330000}"/>
    <cellStyle name="표준 2 16 14 2 18" xfId="26384" xr:uid="{00000000-0005-0000-0000-0000A8330000}"/>
    <cellStyle name="표준 2 16 14 2 19" xfId="27864" xr:uid="{00000000-0005-0000-0000-0000A9330000}"/>
    <cellStyle name="표준 2 16 14 2 2" xfId="2703" xr:uid="{00000000-0005-0000-0000-0000AA330000}"/>
    <cellStyle name="표준 2 16 14 2 20" xfId="29344" xr:uid="{00000000-0005-0000-0000-0000AB330000}"/>
    <cellStyle name="표준 2 16 14 2 21" xfId="30824" xr:uid="{00000000-0005-0000-0000-0000AC330000}"/>
    <cellStyle name="표준 2 16 14 2 22" xfId="32304" xr:uid="{00000000-0005-0000-0000-0000AD330000}"/>
    <cellStyle name="표준 2 16 14 2 23" xfId="33784" xr:uid="{00000000-0005-0000-0000-0000AE330000}"/>
    <cellStyle name="표준 2 16 14 2 24" xfId="35264" xr:uid="{00000000-0005-0000-0000-0000AF330000}"/>
    <cellStyle name="표준 2 16 14 2 25" xfId="36744" xr:uid="{00000000-0005-0000-0000-0000B0330000}"/>
    <cellStyle name="표준 2 16 14 2 26" xfId="38224" xr:uid="{00000000-0005-0000-0000-0000B1330000}"/>
    <cellStyle name="표준 2 16 14 2 27" xfId="39704" xr:uid="{00000000-0005-0000-0000-0000B2330000}"/>
    <cellStyle name="표준 2 16 14 2 28" xfId="41184" xr:uid="{00000000-0005-0000-0000-0000B3330000}"/>
    <cellStyle name="표준 2 16 14 2 29" xfId="42664" xr:uid="{00000000-0005-0000-0000-0000B4330000}"/>
    <cellStyle name="표준 2 16 14 2 3" xfId="4184" xr:uid="{00000000-0005-0000-0000-0000B5330000}"/>
    <cellStyle name="표준 2 16 14 2 30" xfId="44144" xr:uid="{00000000-0005-0000-0000-0000B6330000}"/>
    <cellStyle name="표준 2 16 14 2 31" xfId="45624" xr:uid="{00000000-0005-0000-0000-0000B7330000}"/>
    <cellStyle name="표준 2 16 14 2 32" xfId="47105" xr:uid="{00000000-0005-0000-0000-0000B8330000}"/>
    <cellStyle name="표준 2 16 14 2 33" xfId="48585" xr:uid="{00000000-0005-0000-0000-0000B9330000}"/>
    <cellStyle name="표준 2 16 14 2 34" xfId="50065" xr:uid="{00000000-0005-0000-0000-0000BA330000}"/>
    <cellStyle name="표준 2 16 14 2 35" xfId="51545" xr:uid="{00000000-0005-0000-0000-0000BB330000}"/>
    <cellStyle name="표준 2 16 14 2 36" xfId="53025" xr:uid="{00000000-0005-0000-0000-0000BC330000}"/>
    <cellStyle name="표준 2 16 14 2 37" xfId="54505" xr:uid="{00000000-0005-0000-0000-0000BD330000}"/>
    <cellStyle name="표준 2 16 14 2 38" xfId="55985" xr:uid="{00000000-0005-0000-0000-0000BE330000}"/>
    <cellStyle name="표준 2 16 14 2 39" xfId="57465" xr:uid="{00000000-0005-0000-0000-0000BF330000}"/>
    <cellStyle name="표준 2 16 14 2 4" xfId="5664" xr:uid="{00000000-0005-0000-0000-0000C0330000}"/>
    <cellStyle name="표준 2 16 14 2 40" xfId="58945" xr:uid="{00000000-0005-0000-0000-0000C1330000}"/>
    <cellStyle name="표준 2 16 14 2 41" xfId="60425" xr:uid="{00000000-0005-0000-0000-0000C2330000}"/>
    <cellStyle name="표준 2 16 14 2 42" xfId="61905" xr:uid="{00000000-0005-0000-0000-0000C3330000}"/>
    <cellStyle name="표준 2 16 14 2 5" xfId="7144" xr:uid="{00000000-0005-0000-0000-0000C4330000}"/>
    <cellStyle name="표준 2 16 14 2 6" xfId="8624" xr:uid="{00000000-0005-0000-0000-0000C5330000}"/>
    <cellStyle name="표준 2 16 14 2 7" xfId="10104" xr:uid="{00000000-0005-0000-0000-0000C6330000}"/>
    <cellStyle name="표준 2 16 14 2 8" xfId="11584" xr:uid="{00000000-0005-0000-0000-0000C7330000}"/>
    <cellStyle name="표준 2 16 14 2 9" xfId="13064" xr:uid="{00000000-0005-0000-0000-0000C8330000}"/>
    <cellStyle name="표준 2 16 14 20" xfId="27127" xr:uid="{00000000-0005-0000-0000-0000C9330000}"/>
    <cellStyle name="표준 2 16 14 21" xfId="28607" xr:uid="{00000000-0005-0000-0000-0000CA330000}"/>
    <cellStyle name="표준 2 16 14 22" xfId="30087" xr:uid="{00000000-0005-0000-0000-0000CB330000}"/>
    <cellStyle name="표준 2 16 14 23" xfId="31567" xr:uid="{00000000-0005-0000-0000-0000CC330000}"/>
    <cellStyle name="표준 2 16 14 24" xfId="33047" xr:uid="{00000000-0005-0000-0000-0000CD330000}"/>
    <cellStyle name="표준 2 16 14 25" xfId="34527" xr:uid="{00000000-0005-0000-0000-0000CE330000}"/>
    <cellStyle name="표준 2 16 14 26" xfId="36007" xr:uid="{00000000-0005-0000-0000-0000CF330000}"/>
    <cellStyle name="표준 2 16 14 27" xfId="37487" xr:uid="{00000000-0005-0000-0000-0000D0330000}"/>
    <cellStyle name="표준 2 16 14 28" xfId="38967" xr:uid="{00000000-0005-0000-0000-0000D1330000}"/>
    <cellStyle name="표준 2 16 14 29" xfId="40447" xr:uid="{00000000-0005-0000-0000-0000D2330000}"/>
    <cellStyle name="표준 2 16 14 3" xfId="1966" xr:uid="{00000000-0005-0000-0000-0000D3330000}"/>
    <cellStyle name="표준 2 16 14 30" xfId="41927" xr:uid="{00000000-0005-0000-0000-0000D4330000}"/>
    <cellStyle name="표준 2 16 14 31" xfId="43407" xr:uid="{00000000-0005-0000-0000-0000D5330000}"/>
    <cellStyle name="표준 2 16 14 32" xfId="44887" xr:uid="{00000000-0005-0000-0000-0000D6330000}"/>
    <cellStyle name="표준 2 16 14 33" xfId="46368" xr:uid="{00000000-0005-0000-0000-0000D7330000}"/>
    <cellStyle name="표준 2 16 14 34" xfId="47848" xr:uid="{00000000-0005-0000-0000-0000D8330000}"/>
    <cellStyle name="표준 2 16 14 35" xfId="49328" xr:uid="{00000000-0005-0000-0000-0000D9330000}"/>
    <cellStyle name="표준 2 16 14 36" xfId="50808" xr:uid="{00000000-0005-0000-0000-0000DA330000}"/>
    <cellStyle name="표준 2 16 14 37" xfId="52288" xr:uid="{00000000-0005-0000-0000-0000DB330000}"/>
    <cellStyle name="표준 2 16 14 38" xfId="53768" xr:uid="{00000000-0005-0000-0000-0000DC330000}"/>
    <cellStyle name="표준 2 16 14 39" xfId="55248" xr:uid="{00000000-0005-0000-0000-0000DD330000}"/>
    <cellStyle name="표준 2 16 14 4" xfId="3447" xr:uid="{00000000-0005-0000-0000-0000DE330000}"/>
    <cellStyle name="표준 2 16 14 40" xfId="56728" xr:uid="{00000000-0005-0000-0000-0000DF330000}"/>
    <cellStyle name="표준 2 16 14 41" xfId="58208" xr:uid="{00000000-0005-0000-0000-0000E0330000}"/>
    <cellStyle name="표준 2 16 14 42" xfId="59688" xr:uid="{00000000-0005-0000-0000-0000E1330000}"/>
    <cellStyle name="표준 2 16 14 43" xfId="61168" xr:uid="{00000000-0005-0000-0000-0000E2330000}"/>
    <cellStyle name="표준 2 16 14 5" xfId="4927" xr:uid="{00000000-0005-0000-0000-0000E3330000}"/>
    <cellStyle name="표준 2 16 14 6" xfId="6407" xr:uid="{00000000-0005-0000-0000-0000E4330000}"/>
    <cellStyle name="표준 2 16 14 7" xfId="7887" xr:uid="{00000000-0005-0000-0000-0000E5330000}"/>
    <cellStyle name="표준 2 16 14 8" xfId="9367" xr:uid="{00000000-0005-0000-0000-0000E6330000}"/>
    <cellStyle name="표준 2 16 14 9" xfId="10847" xr:uid="{00000000-0005-0000-0000-0000E7330000}"/>
    <cellStyle name="표준 2 16 15" xfId="1094" xr:uid="{00000000-0005-0000-0000-0000E8330000}"/>
    <cellStyle name="표준 2 16 15 10" xfId="12356" xr:uid="{00000000-0005-0000-0000-0000E9330000}"/>
    <cellStyle name="표준 2 16 15 11" xfId="13836" xr:uid="{00000000-0005-0000-0000-0000EA330000}"/>
    <cellStyle name="표준 2 16 15 12" xfId="15316" xr:uid="{00000000-0005-0000-0000-0000EB330000}"/>
    <cellStyle name="표준 2 16 15 13" xfId="16796" xr:uid="{00000000-0005-0000-0000-0000EC330000}"/>
    <cellStyle name="표준 2 16 15 14" xfId="18276" xr:uid="{00000000-0005-0000-0000-0000ED330000}"/>
    <cellStyle name="표준 2 16 15 15" xfId="19756" xr:uid="{00000000-0005-0000-0000-0000EE330000}"/>
    <cellStyle name="표준 2 16 15 16" xfId="21236" xr:uid="{00000000-0005-0000-0000-0000EF330000}"/>
    <cellStyle name="표준 2 16 15 17" xfId="22716" xr:uid="{00000000-0005-0000-0000-0000F0330000}"/>
    <cellStyle name="표준 2 16 15 18" xfId="24196" xr:uid="{00000000-0005-0000-0000-0000F1330000}"/>
    <cellStyle name="표준 2 16 15 19" xfId="25676" xr:uid="{00000000-0005-0000-0000-0000F2330000}"/>
    <cellStyle name="표준 2 16 15 2" xfId="315" xr:uid="{00000000-0005-0000-0000-0000F3330000}"/>
    <cellStyle name="표준 2 16 15 2 10" xfId="14573" xr:uid="{00000000-0005-0000-0000-0000F4330000}"/>
    <cellStyle name="표준 2 16 15 2 11" xfId="16053" xr:uid="{00000000-0005-0000-0000-0000F5330000}"/>
    <cellStyle name="표준 2 16 15 2 12" xfId="17533" xr:uid="{00000000-0005-0000-0000-0000F6330000}"/>
    <cellStyle name="표준 2 16 15 2 13" xfId="19013" xr:uid="{00000000-0005-0000-0000-0000F7330000}"/>
    <cellStyle name="표준 2 16 15 2 14" xfId="20493" xr:uid="{00000000-0005-0000-0000-0000F8330000}"/>
    <cellStyle name="표준 2 16 15 2 15" xfId="21973" xr:uid="{00000000-0005-0000-0000-0000F9330000}"/>
    <cellStyle name="표준 2 16 15 2 16" xfId="23453" xr:uid="{00000000-0005-0000-0000-0000FA330000}"/>
    <cellStyle name="표준 2 16 15 2 17" xfId="24933" xr:uid="{00000000-0005-0000-0000-0000FB330000}"/>
    <cellStyle name="표준 2 16 15 2 18" xfId="26413" xr:uid="{00000000-0005-0000-0000-0000FC330000}"/>
    <cellStyle name="표준 2 16 15 2 19" xfId="27893" xr:uid="{00000000-0005-0000-0000-0000FD330000}"/>
    <cellStyle name="표준 2 16 15 2 2" xfId="2732" xr:uid="{00000000-0005-0000-0000-0000FE330000}"/>
    <cellStyle name="표준 2 16 15 2 20" xfId="29373" xr:uid="{00000000-0005-0000-0000-0000FF330000}"/>
    <cellStyle name="표준 2 16 15 2 21" xfId="30853" xr:uid="{00000000-0005-0000-0000-000000340000}"/>
    <cellStyle name="표준 2 16 15 2 22" xfId="32333" xr:uid="{00000000-0005-0000-0000-000001340000}"/>
    <cellStyle name="표준 2 16 15 2 23" xfId="33813" xr:uid="{00000000-0005-0000-0000-000002340000}"/>
    <cellStyle name="표준 2 16 15 2 24" xfId="35293" xr:uid="{00000000-0005-0000-0000-000003340000}"/>
    <cellStyle name="표준 2 16 15 2 25" xfId="36773" xr:uid="{00000000-0005-0000-0000-000004340000}"/>
    <cellStyle name="표준 2 16 15 2 26" xfId="38253" xr:uid="{00000000-0005-0000-0000-000005340000}"/>
    <cellStyle name="표준 2 16 15 2 27" xfId="39733" xr:uid="{00000000-0005-0000-0000-000006340000}"/>
    <cellStyle name="표준 2 16 15 2 28" xfId="41213" xr:uid="{00000000-0005-0000-0000-000007340000}"/>
    <cellStyle name="표준 2 16 15 2 29" xfId="42693" xr:uid="{00000000-0005-0000-0000-000008340000}"/>
    <cellStyle name="표준 2 16 15 2 3" xfId="4213" xr:uid="{00000000-0005-0000-0000-000009340000}"/>
    <cellStyle name="표준 2 16 15 2 30" xfId="44173" xr:uid="{00000000-0005-0000-0000-00000A340000}"/>
    <cellStyle name="표준 2 16 15 2 31" xfId="45653" xr:uid="{00000000-0005-0000-0000-00000B340000}"/>
    <cellStyle name="표준 2 16 15 2 32" xfId="47134" xr:uid="{00000000-0005-0000-0000-00000C340000}"/>
    <cellStyle name="표준 2 16 15 2 33" xfId="48614" xr:uid="{00000000-0005-0000-0000-00000D340000}"/>
    <cellStyle name="표준 2 16 15 2 34" xfId="50094" xr:uid="{00000000-0005-0000-0000-00000E340000}"/>
    <cellStyle name="표준 2 16 15 2 35" xfId="51574" xr:uid="{00000000-0005-0000-0000-00000F340000}"/>
    <cellStyle name="표준 2 16 15 2 36" xfId="53054" xr:uid="{00000000-0005-0000-0000-000010340000}"/>
    <cellStyle name="표준 2 16 15 2 37" xfId="54534" xr:uid="{00000000-0005-0000-0000-000011340000}"/>
    <cellStyle name="표준 2 16 15 2 38" xfId="56014" xr:uid="{00000000-0005-0000-0000-000012340000}"/>
    <cellStyle name="표준 2 16 15 2 39" xfId="57494" xr:uid="{00000000-0005-0000-0000-000013340000}"/>
    <cellStyle name="표준 2 16 15 2 4" xfId="5693" xr:uid="{00000000-0005-0000-0000-000014340000}"/>
    <cellStyle name="표준 2 16 15 2 40" xfId="58974" xr:uid="{00000000-0005-0000-0000-000015340000}"/>
    <cellStyle name="표준 2 16 15 2 41" xfId="60454" xr:uid="{00000000-0005-0000-0000-000016340000}"/>
    <cellStyle name="표준 2 16 15 2 42" xfId="61934" xr:uid="{00000000-0005-0000-0000-000017340000}"/>
    <cellStyle name="표준 2 16 15 2 5" xfId="7173" xr:uid="{00000000-0005-0000-0000-000018340000}"/>
    <cellStyle name="표준 2 16 15 2 6" xfId="8653" xr:uid="{00000000-0005-0000-0000-000019340000}"/>
    <cellStyle name="표준 2 16 15 2 7" xfId="10133" xr:uid="{00000000-0005-0000-0000-00001A340000}"/>
    <cellStyle name="표준 2 16 15 2 8" xfId="11613" xr:uid="{00000000-0005-0000-0000-00001B340000}"/>
    <cellStyle name="표준 2 16 15 2 9" xfId="13093" xr:uid="{00000000-0005-0000-0000-00001C340000}"/>
    <cellStyle name="표준 2 16 15 20" xfId="27156" xr:uid="{00000000-0005-0000-0000-00001D340000}"/>
    <cellStyle name="표준 2 16 15 21" xfId="28636" xr:uid="{00000000-0005-0000-0000-00001E340000}"/>
    <cellStyle name="표준 2 16 15 22" xfId="30116" xr:uid="{00000000-0005-0000-0000-00001F340000}"/>
    <cellStyle name="표준 2 16 15 23" xfId="31596" xr:uid="{00000000-0005-0000-0000-000020340000}"/>
    <cellStyle name="표준 2 16 15 24" xfId="33076" xr:uid="{00000000-0005-0000-0000-000021340000}"/>
    <cellStyle name="표준 2 16 15 25" xfId="34556" xr:uid="{00000000-0005-0000-0000-000022340000}"/>
    <cellStyle name="표준 2 16 15 26" xfId="36036" xr:uid="{00000000-0005-0000-0000-000023340000}"/>
    <cellStyle name="표준 2 16 15 27" xfId="37516" xr:uid="{00000000-0005-0000-0000-000024340000}"/>
    <cellStyle name="표준 2 16 15 28" xfId="38996" xr:uid="{00000000-0005-0000-0000-000025340000}"/>
    <cellStyle name="표준 2 16 15 29" xfId="40476" xr:uid="{00000000-0005-0000-0000-000026340000}"/>
    <cellStyle name="표준 2 16 15 3" xfId="1995" xr:uid="{00000000-0005-0000-0000-000027340000}"/>
    <cellStyle name="표준 2 16 15 30" xfId="41956" xr:uid="{00000000-0005-0000-0000-000028340000}"/>
    <cellStyle name="표준 2 16 15 31" xfId="43436" xr:uid="{00000000-0005-0000-0000-000029340000}"/>
    <cellStyle name="표준 2 16 15 32" xfId="44916" xr:uid="{00000000-0005-0000-0000-00002A340000}"/>
    <cellStyle name="표준 2 16 15 33" xfId="46397" xr:uid="{00000000-0005-0000-0000-00002B340000}"/>
    <cellStyle name="표준 2 16 15 34" xfId="47877" xr:uid="{00000000-0005-0000-0000-00002C340000}"/>
    <cellStyle name="표준 2 16 15 35" xfId="49357" xr:uid="{00000000-0005-0000-0000-00002D340000}"/>
    <cellStyle name="표준 2 16 15 36" xfId="50837" xr:uid="{00000000-0005-0000-0000-00002E340000}"/>
    <cellStyle name="표준 2 16 15 37" xfId="52317" xr:uid="{00000000-0005-0000-0000-00002F340000}"/>
    <cellStyle name="표준 2 16 15 38" xfId="53797" xr:uid="{00000000-0005-0000-0000-000030340000}"/>
    <cellStyle name="표준 2 16 15 39" xfId="55277" xr:uid="{00000000-0005-0000-0000-000031340000}"/>
    <cellStyle name="표준 2 16 15 4" xfId="3476" xr:uid="{00000000-0005-0000-0000-000032340000}"/>
    <cellStyle name="표준 2 16 15 40" xfId="56757" xr:uid="{00000000-0005-0000-0000-000033340000}"/>
    <cellStyle name="표준 2 16 15 41" xfId="58237" xr:uid="{00000000-0005-0000-0000-000034340000}"/>
    <cellStyle name="표준 2 16 15 42" xfId="59717" xr:uid="{00000000-0005-0000-0000-000035340000}"/>
    <cellStyle name="표준 2 16 15 43" xfId="61197" xr:uid="{00000000-0005-0000-0000-000036340000}"/>
    <cellStyle name="표준 2 16 15 5" xfId="4956" xr:uid="{00000000-0005-0000-0000-000037340000}"/>
    <cellStyle name="표준 2 16 15 6" xfId="6436" xr:uid="{00000000-0005-0000-0000-000038340000}"/>
    <cellStyle name="표준 2 16 15 7" xfId="7916" xr:uid="{00000000-0005-0000-0000-000039340000}"/>
    <cellStyle name="표준 2 16 15 8" xfId="9396" xr:uid="{00000000-0005-0000-0000-00003A340000}"/>
    <cellStyle name="표준 2 16 15 9" xfId="10876" xr:uid="{00000000-0005-0000-0000-00003B340000}"/>
    <cellStyle name="표준 2 16 16" xfId="1064" xr:uid="{00000000-0005-0000-0000-00003C340000}"/>
    <cellStyle name="표준 2 16 16 10" xfId="12386" xr:uid="{00000000-0005-0000-0000-00003D340000}"/>
    <cellStyle name="표준 2 16 16 11" xfId="13866" xr:uid="{00000000-0005-0000-0000-00003E340000}"/>
    <cellStyle name="표준 2 16 16 12" xfId="15346" xr:uid="{00000000-0005-0000-0000-00003F340000}"/>
    <cellStyle name="표준 2 16 16 13" xfId="16826" xr:uid="{00000000-0005-0000-0000-000040340000}"/>
    <cellStyle name="표준 2 16 16 14" xfId="18306" xr:uid="{00000000-0005-0000-0000-000041340000}"/>
    <cellStyle name="표준 2 16 16 15" xfId="19786" xr:uid="{00000000-0005-0000-0000-000042340000}"/>
    <cellStyle name="표준 2 16 16 16" xfId="21266" xr:uid="{00000000-0005-0000-0000-000043340000}"/>
    <cellStyle name="표준 2 16 16 17" xfId="22746" xr:uid="{00000000-0005-0000-0000-000044340000}"/>
    <cellStyle name="표준 2 16 16 18" xfId="24226" xr:uid="{00000000-0005-0000-0000-000045340000}"/>
    <cellStyle name="표준 2 16 16 19" xfId="25706" xr:uid="{00000000-0005-0000-0000-000046340000}"/>
    <cellStyle name="표준 2 16 16 2" xfId="285" xr:uid="{00000000-0005-0000-0000-000047340000}"/>
    <cellStyle name="표준 2 16 16 2 10" xfId="14603" xr:uid="{00000000-0005-0000-0000-000048340000}"/>
    <cellStyle name="표준 2 16 16 2 11" xfId="16083" xr:uid="{00000000-0005-0000-0000-000049340000}"/>
    <cellStyle name="표준 2 16 16 2 12" xfId="17563" xr:uid="{00000000-0005-0000-0000-00004A340000}"/>
    <cellStyle name="표준 2 16 16 2 13" xfId="19043" xr:uid="{00000000-0005-0000-0000-00004B340000}"/>
    <cellStyle name="표준 2 16 16 2 14" xfId="20523" xr:uid="{00000000-0005-0000-0000-00004C340000}"/>
    <cellStyle name="표준 2 16 16 2 15" xfId="22003" xr:uid="{00000000-0005-0000-0000-00004D340000}"/>
    <cellStyle name="표준 2 16 16 2 16" xfId="23483" xr:uid="{00000000-0005-0000-0000-00004E340000}"/>
    <cellStyle name="표준 2 16 16 2 17" xfId="24963" xr:uid="{00000000-0005-0000-0000-00004F340000}"/>
    <cellStyle name="표준 2 16 16 2 18" xfId="26443" xr:uid="{00000000-0005-0000-0000-000050340000}"/>
    <cellStyle name="표준 2 16 16 2 19" xfId="27923" xr:uid="{00000000-0005-0000-0000-000051340000}"/>
    <cellStyle name="표준 2 16 16 2 2" xfId="2762" xr:uid="{00000000-0005-0000-0000-000052340000}"/>
    <cellStyle name="표준 2 16 16 2 20" xfId="29403" xr:uid="{00000000-0005-0000-0000-000053340000}"/>
    <cellStyle name="표준 2 16 16 2 21" xfId="30883" xr:uid="{00000000-0005-0000-0000-000054340000}"/>
    <cellStyle name="표준 2 16 16 2 22" xfId="32363" xr:uid="{00000000-0005-0000-0000-000055340000}"/>
    <cellStyle name="표준 2 16 16 2 23" xfId="33843" xr:uid="{00000000-0005-0000-0000-000056340000}"/>
    <cellStyle name="표준 2 16 16 2 24" xfId="35323" xr:uid="{00000000-0005-0000-0000-000057340000}"/>
    <cellStyle name="표준 2 16 16 2 25" xfId="36803" xr:uid="{00000000-0005-0000-0000-000058340000}"/>
    <cellStyle name="표준 2 16 16 2 26" xfId="38283" xr:uid="{00000000-0005-0000-0000-000059340000}"/>
    <cellStyle name="표준 2 16 16 2 27" xfId="39763" xr:uid="{00000000-0005-0000-0000-00005A340000}"/>
    <cellStyle name="표준 2 16 16 2 28" xfId="41243" xr:uid="{00000000-0005-0000-0000-00005B340000}"/>
    <cellStyle name="표준 2 16 16 2 29" xfId="42723" xr:uid="{00000000-0005-0000-0000-00005C340000}"/>
    <cellStyle name="표준 2 16 16 2 3" xfId="4243" xr:uid="{00000000-0005-0000-0000-00005D340000}"/>
    <cellStyle name="표준 2 16 16 2 30" xfId="44203" xr:uid="{00000000-0005-0000-0000-00005E340000}"/>
    <cellStyle name="표준 2 16 16 2 31" xfId="45683" xr:uid="{00000000-0005-0000-0000-00005F340000}"/>
    <cellStyle name="표준 2 16 16 2 32" xfId="47164" xr:uid="{00000000-0005-0000-0000-000060340000}"/>
    <cellStyle name="표준 2 16 16 2 33" xfId="48644" xr:uid="{00000000-0005-0000-0000-000061340000}"/>
    <cellStyle name="표준 2 16 16 2 34" xfId="50124" xr:uid="{00000000-0005-0000-0000-000062340000}"/>
    <cellStyle name="표준 2 16 16 2 35" xfId="51604" xr:uid="{00000000-0005-0000-0000-000063340000}"/>
    <cellStyle name="표준 2 16 16 2 36" xfId="53084" xr:uid="{00000000-0005-0000-0000-000064340000}"/>
    <cellStyle name="표준 2 16 16 2 37" xfId="54564" xr:uid="{00000000-0005-0000-0000-000065340000}"/>
    <cellStyle name="표준 2 16 16 2 38" xfId="56044" xr:uid="{00000000-0005-0000-0000-000066340000}"/>
    <cellStyle name="표준 2 16 16 2 39" xfId="57524" xr:uid="{00000000-0005-0000-0000-000067340000}"/>
    <cellStyle name="표준 2 16 16 2 4" xfId="5723" xr:uid="{00000000-0005-0000-0000-000068340000}"/>
    <cellStyle name="표준 2 16 16 2 40" xfId="59004" xr:uid="{00000000-0005-0000-0000-000069340000}"/>
    <cellStyle name="표준 2 16 16 2 41" xfId="60484" xr:uid="{00000000-0005-0000-0000-00006A340000}"/>
    <cellStyle name="표준 2 16 16 2 42" xfId="61964" xr:uid="{00000000-0005-0000-0000-00006B340000}"/>
    <cellStyle name="표준 2 16 16 2 5" xfId="7203" xr:uid="{00000000-0005-0000-0000-00006C340000}"/>
    <cellStyle name="표준 2 16 16 2 6" xfId="8683" xr:uid="{00000000-0005-0000-0000-00006D340000}"/>
    <cellStyle name="표준 2 16 16 2 7" xfId="10163" xr:uid="{00000000-0005-0000-0000-00006E340000}"/>
    <cellStyle name="표준 2 16 16 2 8" xfId="11643" xr:uid="{00000000-0005-0000-0000-00006F340000}"/>
    <cellStyle name="표준 2 16 16 2 9" xfId="13123" xr:uid="{00000000-0005-0000-0000-000070340000}"/>
    <cellStyle name="표준 2 16 16 20" xfId="27186" xr:uid="{00000000-0005-0000-0000-000071340000}"/>
    <cellStyle name="표준 2 16 16 21" xfId="28666" xr:uid="{00000000-0005-0000-0000-000072340000}"/>
    <cellStyle name="표준 2 16 16 22" xfId="30146" xr:uid="{00000000-0005-0000-0000-000073340000}"/>
    <cellStyle name="표준 2 16 16 23" xfId="31626" xr:uid="{00000000-0005-0000-0000-000074340000}"/>
    <cellStyle name="표준 2 16 16 24" xfId="33106" xr:uid="{00000000-0005-0000-0000-000075340000}"/>
    <cellStyle name="표준 2 16 16 25" xfId="34586" xr:uid="{00000000-0005-0000-0000-000076340000}"/>
    <cellStyle name="표준 2 16 16 26" xfId="36066" xr:uid="{00000000-0005-0000-0000-000077340000}"/>
    <cellStyle name="표준 2 16 16 27" xfId="37546" xr:uid="{00000000-0005-0000-0000-000078340000}"/>
    <cellStyle name="표준 2 16 16 28" xfId="39026" xr:uid="{00000000-0005-0000-0000-000079340000}"/>
    <cellStyle name="표준 2 16 16 29" xfId="40506" xr:uid="{00000000-0005-0000-0000-00007A340000}"/>
    <cellStyle name="표준 2 16 16 3" xfId="2025" xr:uid="{00000000-0005-0000-0000-00007B340000}"/>
    <cellStyle name="표준 2 16 16 30" xfId="41986" xr:uid="{00000000-0005-0000-0000-00007C340000}"/>
    <cellStyle name="표준 2 16 16 31" xfId="43466" xr:uid="{00000000-0005-0000-0000-00007D340000}"/>
    <cellStyle name="표준 2 16 16 32" xfId="44946" xr:uid="{00000000-0005-0000-0000-00007E340000}"/>
    <cellStyle name="표준 2 16 16 33" xfId="46427" xr:uid="{00000000-0005-0000-0000-00007F340000}"/>
    <cellStyle name="표준 2 16 16 34" xfId="47907" xr:uid="{00000000-0005-0000-0000-000080340000}"/>
    <cellStyle name="표준 2 16 16 35" xfId="49387" xr:uid="{00000000-0005-0000-0000-000081340000}"/>
    <cellStyle name="표준 2 16 16 36" xfId="50867" xr:uid="{00000000-0005-0000-0000-000082340000}"/>
    <cellStyle name="표준 2 16 16 37" xfId="52347" xr:uid="{00000000-0005-0000-0000-000083340000}"/>
    <cellStyle name="표준 2 16 16 38" xfId="53827" xr:uid="{00000000-0005-0000-0000-000084340000}"/>
    <cellStyle name="표준 2 16 16 39" xfId="55307" xr:uid="{00000000-0005-0000-0000-000085340000}"/>
    <cellStyle name="표준 2 16 16 4" xfId="3506" xr:uid="{00000000-0005-0000-0000-000086340000}"/>
    <cellStyle name="표준 2 16 16 40" xfId="56787" xr:uid="{00000000-0005-0000-0000-000087340000}"/>
    <cellStyle name="표준 2 16 16 41" xfId="58267" xr:uid="{00000000-0005-0000-0000-000088340000}"/>
    <cellStyle name="표준 2 16 16 42" xfId="59747" xr:uid="{00000000-0005-0000-0000-000089340000}"/>
    <cellStyle name="표준 2 16 16 43" xfId="61227" xr:uid="{00000000-0005-0000-0000-00008A340000}"/>
    <cellStyle name="표준 2 16 16 5" xfId="4986" xr:uid="{00000000-0005-0000-0000-00008B340000}"/>
    <cellStyle name="표준 2 16 16 6" xfId="6466" xr:uid="{00000000-0005-0000-0000-00008C340000}"/>
    <cellStyle name="표준 2 16 16 7" xfId="7946" xr:uid="{00000000-0005-0000-0000-00008D340000}"/>
    <cellStyle name="표준 2 16 16 8" xfId="9426" xr:uid="{00000000-0005-0000-0000-00008E340000}"/>
    <cellStyle name="표준 2 16 16 9" xfId="10906" xr:uid="{00000000-0005-0000-0000-00008F340000}"/>
    <cellStyle name="표준 2 16 17" xfId="1033" xr:uid="{00000000-0005-0000-0000-000090340000}"/>
    <cellStyle name="표준 2 16 17 10" xfId="12417" xr:uid="{00000000-0005-0000-0000-000091340000}"/>
    <cellStyle name="표준 2 16 17 11" xfId="13897" xr:uid="{00000000-0005-0000-0000-000092340000}"/>
    <cellStyle name="표준 2 16 17 12" xfId="15377" xr:uid="{00000000-0005-0000-0000-000093340000}"/>
    <cellStyle name="표준 2 16 17 13" xfId="16857" xr:uid="{00000000-0005-0000-0000-000094340000}"/>
    <cellStyle name="표준 2 16 17 14" xfId="18337" xr:uid="{00000000-0005-0000-0000-000095340000}"/>
    <cellStyle name="표준 2 16 17 15" xfId="19817" xr:uid="{00000000-0005-0000-0000-000096340000}"/>
    <cellStyle name="표준 2 16 17 16" xfId="21297" xr:uid="{00000000-0005-0000-0000-000097340000}"/>
    <cellStyle name="표준 2 16 17 17" xfId="22777" xr:uid="{00000000-0005-0000-0000-000098340000}"/>
    <cellStyle name="표준 2 16 17 18" xfId="24257" xr:uid="{00000000-0005-0000-0000-000099340000}"/>
    <cellStyle name="표준 2 16 17 19" xfId="25737" xr:uid="{00000000-0005-0000-0000-00009A340000}"/>
    <cellStyle name="표준 2 16 17 2" xfId="254" xr:uid="{00000000-0005-0000-0000-00009B340000}"/>
    <cellStyle name="표준 2 16 17 2 10" xfId="14634" xr:uid="{00000000-0005-0000-0000-00009C340000}"/>
    <cellStyle name="표준 2 16 17 2 11" xfId="16114" xr:uid="{00000000-0005-0000-0000-00009D340000}"/>
    <cellStyle name="표준 2 16 17 2 12" xfId="17594" xr:uid="{00000000-0005-0000-0000-00009E340000}"/>
    <cellStyle name="표준 2 16 17 2 13" xfId="19074" xr:uid="{00000000-0005-0000-0000-00009F340000}"/>
    <cellStyle name="표준 2 16 17 2 14" xfId="20554" xr:uid="{00000000-0005-0000-0000-0000A0340000}"/>
    <cellStyle name="표준 2 16 17 2 15" xfId="22034" xr:uid="{00000000-0005-0000-0000-0000A1340000}"/>
    <cellStyle name="표준 2 16 17 2 16" xfId="23514" xr:uid="{00000000-0005-0000-0000-0000A2340000}"/>
    <cellStyle name="표준 2 16 17 2 17" xfId="24994" xr:uid="{00000000-0005-0000-0000-0000A3340000}"/>
    <cellStyle name="표준 2 16 17 2 18" xfId="26474" xr:uid="{00000000-0005-0000-0000-0000A4340000}"/>
    <cellStyle name="표준 2 16 17 2 19" xfId="27954" xr:uid="{00000000-0005-0000-0000-0000A5340000}"/>
    <cellStyle name="표준 2 16 17 2 2" xfId="2793" xr:uid="{00000000-0005-0000-0000-0000A6340000}"/>
    <cellStyle name="표준 2 16 17 2 20" xfId="29434" xr:uid="{00000000-0005-0000-0000-0000A7340000}"/>
    <cellStyle name="표준 2 16 17 2 21" xfId="30914" xr:uid="{00000000-0005-0000-0000-0000A8340000}"/>
    <cellStyle name="표준 2 16 17 2 22" xfId="32394" xr:uid="{00000000-0005-0000-0000-0000A9340000}"/>
    <cellStyle name="표준 2 16 17 2 23" xfId="33874" xr:uid="{00000000-0005-0000-0000-0000AA340000}"/>
    <cellStyle name="표준 2 16 17 2 24" xfId="35354" xr:uid="{00000000-0005-0000-0000-0000AB340000}"/>
    <cellStyle name="표준 2 16 17 2 25" xfId="36834" xr:uid="{00000000-0005-0000-0000-0000AC340000}"/>
    <cellStyle name="표준 2 16 17 2 26" xfId="38314" xr:uid="{00000000-0005-0000-0000-0000AD340000}"/>
    <cellStyle name="표준 2 16 17 2 27" xfId="39794" xr:uid="{00000000-0005-0000-0000-0000AE340000}"/>
    <cellStyle name="표준 2 16 17 2 28" xfId="41274" xr:uid="{00000000-0005-0000-0000-0000AF340000}"/>
    <cellStyle name="표준 2 16 17 2 29" xfId="42754" xr:uid="{00000000-0005-0000-0000-0000B0340000}"/>
    <cellStyle name="표준 2 16 17 2 3" xfId="4274" xr:uid="{00000000-0005-0000-0000-0000B1340000}"/>
    <cellStyle name="표준 2 16 17 2 30" xfId="44234" xr:uid="{00000000-0005-0000-0000-0000B2340000}"/>
    <cellStyle name="표준 2 16 17 2 31" xfId="45714" xr:uid="{00000000-0005-0000-0000-0000B3340000}"/>
    <cellStyle name="표준 2 16 17 2 32" xfId="47195" xr:uid="{00000000-0005-0000-0000-0000B4340000}"/>
    <cellStyle name="표준 2 16 17 2 33" xfId="48675" xr:uid="{00000000-0005-0000-0000-0000B5340000}"/>
    <cellStyle name="표준 2 16 17 2 34" xfId="50155" xr:uid="{00000000-0005-0000-0000-0000B6340000}"/>
    <cellStyle name="표준 2 16 17 2 35" xfId="51635" xr:uid="{00000000-0005-0000-0000-0000B7340000}"/>
    <cellStyle name="표준 2 16 17 2 36" xfId="53115" xr:uid="{00000000-0005-0000-0000-0000B8340000}"/>
    <cellStyle name="표준 2 16 17 2 37" xfId="54595" xr:uid="{00000000-0005-0000-0000-0000B9340000}"/>
    <cellStyle name="표준 2 16 17 2 38" xfId="56075" xr:uid="{00000000-0005-0000-0000-0000BA340000}"/>
    <cellStyle name="표준 2 16 17 2 39" xfId="57555" xr:uid="{00000000-0005-0000-0000-0000BB340000}"/>
    <cellStyle name="표준 2 16 17 2 4" xfId="5754" xr:uid="{00000000-0005-0000-0000-0000BC340000}"/>
    <cellStyle name="표준 2 16 17 2 40" xfId="59035" xr:uid="{00000000-0005-0000-0000-0000BD340000}"/>
    <cellStyle name="표준 2 16 17 2 41" xfId="60515" xr:uid="{00000000-0005-0000-0000-0000BE340000}"/>
    <cellStyle name="표준 2 16 17 2 42" xfId="61995" xr:uid="{00000000-0005-0000-0000-0000BF340000}"/>
    <cellStyle name="표준 2 16 17 2 5" xfId="7234" xr:uid="{00000000-0005-0000-0000-0000C0340000}"/>
    <cellStyle name="표준 2 16 17 2 6" xfId="8714" xr:uid="{00000000-0005-0000-0000-0000C1340000}"/>
    <cellStyle name="표준 2 16 17 2 7" xfId="10194" xr:uid="{00000000-0005-0000-0000-0000C2340000}"/>
    <cellStyle name="표준 2 16 17 2 8" xfId="11674" xr:uid="{00000000-0005-0000-0000-0000C3340000}"/>
    <cellStyle name="표준 2 16 17 2 9" xfId="13154" xr:uid="{00000000-0005-0000-0000-0000C4340000}"/>
    <cellStyle name="표준 2 16 17 20" xfId="27217" xr:uid="{00000000-0005-0000-0000-0000C5340000}"/>
    <cellStyle name="표준 2 16 17 21" xfId="28697" xr:uid="{00000000-0005-0000-0000-0000C6340000}"/>
    <cellStyle name="표준 2 16 17 22" xfId="30177" xr:uid="{00000000-0005-0000-0000-0000C7340000}"/>
    <cellStyle name="표준 2 16 17 23" xfId="31657" xr:uid="{00000000-0005-0000-0000-0000C8340000}"/>
    <cellStyle name="표준 2 16 17 24" xfId="33137" xr:uid="{00000000-0005-0000-0000-0000C9340000}"/>
    <cellStyle name="표준 2 16 17 25" xfId="34617" xr:uid="{00000000-0005-0000-0000-0000CA340000}"/>
    <cellStyle name="표준 2 16 17 26" xfId="36097" xr:uid="{00000000-0005-0000-0000-0000CB340000}"/>
    <cellStyle name="표준 2 16 17 27" xfId="37577" xr:uid="{00000000-0005-0000-0000-0000CC340000}"/>
    <cellStyle name="표준 2 16 17 28" xfId="39057" xr:uid="{00000000-0005-0000-0000-0000CD340000}"/>
    <cellStyle name="표준 2 16 17 29" xfId="40537" xr:uid="{00000000-0005-0000-0000-0000CE340000}"/>
    <cellStyle name="표준 2 16 17 3" xfId="2056" xr:uid="{00000000-0005-0000-0000-0000CF340000}"/>
    <cellStyle name="표준 2 16 17 30" xfId="42017" xr:uid="{00000000-0005-0000-0000-0000D0340000}"/>
    <cellStyle name="표준 2 16 17 31" xfId="43497" xr:uid="{00000000-0005-0000-0000-0000D1340000}"/>
    <cellStyle name="표준 2 16 17 32" xfId="44977" xr:uid="{00000000-0005-0000-0000-0000D2340000}"/>
    <cellStyle name="표준 2 16 17 33" xfId="46458" xr:uid="{00000000-0005-0000-0000-0000D3340000}"/>
    <cellStyle name="표준 2 16 17 34" xfId="47938" xr:uid="{00000000-0005-0000-0000-0000D4340000}"/>
    <cellStyle name="표준 2 16 17 35" xfId="49418" xr:uid="{00000000-0005-0000-0000-0000D5340000}"/>
    <cellStyle name="표준 2 16 17 36" xfId="50898" xr:uid="{00000000-0005-0000-0000-0000D6340000}"/>
    <cellStyle name="표준 2 16 17 37" xfId="52378" xr:uid="{00000000-0005-0000-0000-0000D7340000}"/>
    <cellStyle name="표준 2 16 17 38" xfId="53858" xr:uid="{00000000-0005-0000-0000-0000D8340000}"/>
    <cellStyle name="표준 2 16 17 39" xfId="55338" xr:uid="{00000000-0005-0000-0000-0000D9340000}"/>
    <cellStyle name="표준 2 16 17 4" xfId="3537" xr:uid="{00000000-0005-0000-0000-0000DA340000}"/>
    <cellStyle name="표준 2 16 17 40" xfId="56818" xr:uid="{00000000-0005-0000-0000-0000DB340000}"/>
    <cellStyle name="표준 2 16 17 41" xfId="58298" xr:uid="{00000000-0005-0000-0000-0000DC340000}"/>
    <cellStyle name="표준 2 16 17 42" xfId="59778" xr:uid="{00000000-0005-0000-0000-0000DD340000}"/>
    <cellStyle name="표준 2 16 17 43" xfId="61258" xr:uid="{00000000-0005-0000-0000-0000DE340000}"/>
    <cellStyle name="표준 2 16 17 5" xfId="5017" xr:uid="{00000000-0005-0000-0000-0000DF340000}"/>
    <cellStyle name="표준 2 16 17 6" xfId="6497" xr:uid="{00000000-0005-0000-0000-0000E0340000}"/>
    <cellStyle name="표준 2 16 17 7" xfId="7977" xr:uid="{00000000-0005-0000-0000-0000E1340000}"/>
    <cellStyle name="표준 2 16 17 8" xfId="9457" xr:uid="{00000000-0005-0000-0000-0000E2340000}"/>
    <cellStyle name="표준 2 16 17 9" xfId="10937" xr:uid="{00000000-0005-0000-0000-0000E3340000}"/>
    <cellStyle name="표준 2 16 18" xfId="1001" xr:uid="{00000000-0005-0000-0000-0000E4340000}"/>
    <cellStyle name="표준 2 16 18 10" xfId="12449" xr:uid="{00000000-0005-0000-0000-0000E5340000}"/>
    <cellStyle name="표준 2 16 18 11" xfId="13929" xr:uid="{00000000-0005-0000-0000-0000E6340000}"/>
    <cellStyle name="표준 2 16 18 12" xfId="15409" xr:uid="{00000000-0005-0000-0000-0000E7340000}"/>
    <cellStyle name="표준 2 16 18 13" xfId="16889" xr:uid="{00000000-0005-0000-0000-0000E8340000}"/>
    <cellStyle name="표준 2 16 18 14" xfId="18369" xr:uid="{00000000-0005-0000-0000-0000E9340000}"/>
    <cellStyle name="표준 2 16 18 15" xfId="19849" xr:uid="{00000000-0005-0000-0000-0000EA340000}"/>
    <cellStyle name="표준 2 16 18 16" xfId="21329" xr:uid="{00000000-0005-0000-0000-0000EB340000}"/>
    <cellStyle name="표준 2 16 18 17" xfId="22809" xr:uid="{00000000-0005-0000-0000-0000EC340000}"/>
    <cellStyle name="표준 2 16 18 18" xfId="24289" xr:uid="{00000000-0005-0000-0000-0000ED340000}"/>
    <cellStyle name="표준 2 16 18 19" xfId="25769" xr:uid="{00000000-0005-0000-0000-0000EE340000}"/>
    <cellStyle name="표준 2 16 18 2" xfId="222" xr:uid="{00000000-0005-0000-0000-0000EF340000}"/>
    <cellStyle name="표준 2 16 18 2 10" xfId="14666" xr:uid="{00000000-0005-0000-0000-0000F0340000}"/>
    <cellStyle name="표준 2 16 18 2 11" xfId="16146" xr:uid="{00000000-0005-0000-0000-0000F1340000}"/>
    <cellStyle name="표준 2 16 18 2 12" xfId="17626" xr:uid="{00000000-0005-0000-0000-0000F2340000}"/>
    <cellStyle name="표준 2 16 18 2 13" xfId="19106" xr:uid="{00000000-0005-0000-0000-0000F3340000}"/>
    <cellStyle name="표준 2 16 18 2 14" xfId="20586" xr:uid="{00000000-0005-0000-0000-0000F4340000}"/>
    <cellStyle name="표준 2 16 18 2 15" xfId="22066" xr:uid="{00000000-0005-0000-0000-0000F5340000}"/>
    <cellStyle name="표준 2 16 18 2 16" xfId="23546" xr:uid="{00000000-0005-0000-0000-0000F6340000}"/>
    <cellStyle name="표준 2 16 18 2 17" xfId="25026" xr:uid="{00000000-0005-0000-0000-0000F7340000}"/>
    <cellStyle name="표준 2 16 18 2 18" xfId="26506" xr:uid="{00000000-0005-0000-0000-0000F8340000}"/>
    <cellStyle name="표준 2 16 18 2 19" xfId="27986" xr:uid="{00000000-0005-0000-0000-0000F9340000}"/>
    <cellStyle name="표준 2 16 18 2 2" xfId="2825" xr:uid="{00000000-0005-0000-0000-0000FA340000}"/>
    <cellStyle name="표준 2 16 18 2 20" xfId="29466" xr:uid="{00000000-0005-0000-0000-0000FB340000}"/>
    <cellStyle name="표준 2 16 18 2 21" xfId="30946" xr:uid="{00000000-0005-0000-0000-0000FC340000}"/>
    <cellStyle name="표준 2 16 18 2 22" xfId="32426" xr:uid="{00000000-0005-0000-0000-0000FD340000}"/>
    <cellStyle name="표준 2 16 18 2 23" xfId="33906" xr:uid="{00000000-0005-0000-0000-0000FE340000}"/>
    <cellStyle name="표준 2 16 18 2 24" xfId="35386" xr:uid="{00000000-0005-0000-0000-0000FF340000}"/>
    <cellStyle name="표준 2 16 18 2 25" xfId="36866" xr:uid="{00000000-0005-0000-0000-000000350000}"/>
    <cellStyle name="표준 2 16 18 2 26" xfId="38346" xr:uid="{00000000-0005-0000-0000-000001350000}"/>
    <cellStyle name="표준 2 16 18 2 27" xfId="39826" xr:uid="{00000000-0005-0000-0000-000002350000}"/>
    <cellStyle name="표준 2 16 18 2 28" xfId="41306" xr:uid="{00000000-0005-0000-0000-000003350000}"/>
    <cellStyle name="표준 2 16 18 2 29" xfId="42786" xr:uid="{00000000-0005-0000-0000-000004350000}"/>
    <cellStyle name="표준 2 16 18 2 3" xfId="4306" xr:uid="{00000000-0005-0000-0000-000005350000}"/>
    <cellStyle name="표준 2 16 18 2 30" xfId="44266" xr:uid="{00000000-0005-0000-0000-000006350000}"/>
    <cellStyle name="표준 2 16 18 2 31" xfId="45746" xr:uid="{00000000-0005-0000-0000-000007350000}"/>
    <cellStyle name="표준 2 16 18 2 32" xfId="47227" xr:uid="{00000000-0005-0000-0000-000008350000}"/>
    <cellStyle name="표준 2 16 18 2 33" xfId="48707" xr:uid="{00000000-0005-0000-0000-000009350000}"/>
    <cellStyle name="표준 2 16 18 2 34" xfId="50187" xr:uid="{00000000-0005-0000-0000-00000A350000}"/>
    <cellStyle name="표준 2 16 18 2 35" xfId="51667" xr:uid="{00000000-0005-0000-0000-00000B350000}"/>
    <cellStyle name="표준 2 16 18 2 36" xfId="53147" xr:uid="{00000000-0005-0000-0000-00000C350000}"/>
    <cellStyle name="표준 2 16 18 2 37" xfId="54627" xr:uid="{00000000-0005-0000-0000-00000D350000}"/>
    <cellStyle name="표준 2 16 18 2 38" xfId="56107" xr:uid="{00000000-0005-0000-0000-00000E350000}"/>
    <cellStyle name="표준 2 16 18 2 39" xfId="57587" xr:uid="{00000000-0005-0000-0000-00000F350000}"/>
    <cellStyle name="표준 2 16 18 2 4" xfId="5786" xr:uid="{00000000-0005-0000-0000-000010350000}"/>
    <cellStyle name="표준 2 16 18 2 40" xfId="59067" xr:uid="{00000000-0005-0000-0000-000011350000}"/>
    <cellStyle name="표준 2 16 18 2 41" xfId="60547" xr:uid="{00000000-0005-0000-0000-000012350000}"/>
    <cellStyle name="표준 2 16 18 2 42" xfId="62027" xr:uid="{00000000-0005-0000-0000-000013350000}"/>
    <cellStyle name="표준 2 16 18 2 5" xfId="7266" xr:uid="{00000000-0005-0000-0000-000014350000}"/>
    <cellStyle name="표준 2 16 18 2 6" xfId="8746" xr:uid="{00000000-0005-0000-0000-000015350000}"/>
    <cellStyle name="표준 2 16 18 2 7" xfId="10226" xr:uid="{00000000-0005-0000-0000-000016350000}"/>
    <cellStyle name="표준 2 16 18 2 8" xfId="11706" xr:uid="{00000000-0005-0000-0000-000017350000}"/>
    <cellStyle name="표준 2 16 18 2 9" xfId="13186" xr:uid="{00000000-0005-0000-0000-000018350000}"/>
    <cellStyle name="표준 2 16 18 20" xfId="27249" xr:uid="{00000000-0005-0000-0000-000019350000}"/>
    <cellStyle name="표준 2 16 18 21" xfId="28729" xr:uid="{00000000-0005-0000-0000-00001A350000}"/>
    <cellStyle name="표준 2 16 18 22" xfId="30209" xr:uid="{00000000-0005-0000-0000-00001B350000}"/>
    <cellStyle name="표준 2 16 18 23" xfId="31689" xr:uid="{00000000-0005-0000-0000-00001C350000}"/>
    <cellStyle name="표준 2 16 18 24" xfId="33169" xr:uid="{00000000-0005-0000-0000-00001D350000}"/>
    <cellStyle name="표준 2 16 18 25" xfId="34649" xr:uid="{00000000-0005-0000-0000-00001E350000}"/>
    <cellStyle name="표준 2 16 18 26" xfId="36129" xr:uid="{00000000-0005-0000-0000-00001F350000}"/>
    <cellStyle name="표준 2 16 18 27" xfId="37609" xr:uid="{00000000-0005-0000-0000-000020350000}"/>
    <cellStyle name="표준 2 16 18 28" xfId="39089" xr:uid="{00000000-0005-0000-0000-000021350000}"/>
    <cellStyle name="표준 2 16 18 29" xfId="40569" xr:uid="{00000000-0005-0000-0000-000022350000}"/>
    <cellStyle name="표준 2 16 18 3" xfId="2088" xr:uid="{00000000-0005-0000-0000-000023350000}"/>
    <cellStyle name="표준 2 16 18 30" xfId="42049" xr:uid="{00000000-0005-0000-0000-000024350000}"/>
    <cellStyle name="표준 2 16 18 31" xfId="43529" xr:uid="{00000000-0005-0000-0000-000025350000}"/>
    <cellStyle name="표준 2 16 18 32" xfId="45009" xr:uid="{00000000-0005-0000-0000-000026350000}"/>
    <cellStyle name="표준 2 16 18 33" xfId="46490" xr:uid="{00000000-0005-0000-0000-000027350000}"/>
    <cellStyle name="표준 2 16 18 34" xfId="47970" xr:uid="{00000000-0005-0000-0000-000028350000}"/>
    <cellStyle name="표준 2 16 18 35" xfId="49450" xr:uid="{00000000-0005-0000-0000-000029350000}"/>
    <cellStyle name="표준 2 16 18 36" xfId="50930" xr:uid="{00000000-0005-0000-0000-00002A350000}"/>
    <cellStyle name="표준 2 16 18 37" xfId="52410" xr:uid="{00000000-0005-0000-0000-00002B350000}"/>
    <cellStyle name="표준 2 16 18 38" xfId="53890" xr:uid="{00000000-0005-0000-0000-00002C350000}"/>
    <cellStyle name="표준 2 16 18 39" xfId="55370" xr:uid="{00000000-0005-0000-0000-00002D350000}"/>
    <cellStyle name="표준 2 16 18 4" xfId="3569" xr:uid="{00000000-0005-0000-0000-00002E350000}"/>
    <cellStyle name="표준 2 16 18 40" xfId="56850" xr:uid="{00000000-0005-0000-0000-00002F350000}"/>
    <cellStyle name="표준 2 16 18 41" xfId="58330" xr:uid="{00000000-0005-0000-0000-000030350000}"/>
    <cellStyle name="표준 2 16 18 42" xfId="59810" xr:uid="{00000000-0005-0000-0000-000031350000}"/>
    <cellStyle name="표준 2 16 18 43" xfId="61290" xr:uid="{00000000-0005-0000-0000-000032350000}"/>
    <cellStyle name="표준 2 16 18 5" xfId="5049" xr:uid="{00000000-0005-0000-0000-000033350000}"/>
    <cellStyle name="표준 2 16 18 6" xfId="6529" xr:uid="{00000000-0005-0000-0000-000034350000}"/>
    <cellStyle name="표준 2 16 18 7" xfId="8009" xr:uid="{00000000-0005-0000-0000-000035350000}"/>
    <cellStyle name="표준 2 16 18 8" xfId="9489" xr:uid="{00000000-0005-0000-0000-000036350000}"/>
    <cellStyle name="표준 2 16 18 9" xfId="10969" xr:uid="{00000000-0005-0000-0000-000037350000}"/>
    <cellStyle name="표준 2 16 19" xfId="968" xr:uid="{00000000-0005-0000-0000-000038350000}"/>
    <cellStyle name="표준 2 16 19 10" xfId="12482" xr:uid="{00000000-0005-0000-0000-000039350000}"/>
    <cellStyle name="표준 2 16 19 11" xfId="13962" xr:uid="{00000000-0005-0000-0000-00003A350000}"/>
    <cellStyle name="표준 2 16 19 12" xfId="15442" xr:uid="{00000000-0005-0000-0000-00003B350000}"/>
    <cellStyle name="표준 2 16 19 13" xfId="16922" xr:uid="{00000000-0005-0000-0000-00003C350000}"/>
    <cellStyle name="표준 2 16 19 14" xfId="18402" xr:uid="{00000000-0005-0000-0000-00003D350000}"/>
    <cellStyle name="표준 2 16 19 15" xfId="19882" xr:uid="{00000000-0005-0000-0000-00003E350000}"/>
    <cellStyle name="표준 2 16 19 16" xfId="21362" xr:uid="{00000000-0005-0000-0000-00003F350000}"/>
    <cellStyle name="표준 2 16 19 17" xfId="22842" xr:uid="{00000000-0005-0000-0000-000040350000}"/>
    <cellStyle name="표준 2 16 19 18" xfId="24322" xr:uid="{00000000-0005-0000-0000-000041350000}"/>
    <cellStyle name="표준 2 16 19 19" xfId="25802" xr:uid="{00000000-0005-0000-0000-000042350000}"/>
    <cellStyle name="표준 2 16 19 2" xfId="189" xr:uid="{00000000-0005-0000-0000-000043350000}"/>
    <cellStyle name="표준 2 16 19 2 10" xfId="14699" xr:uid="{00000000-0005-0000-0000-000044350000}"/>
    <cellStyle name="표준 2 16 19 2 11" xfId="16179" xr:uid="{00000000-0005-0000-0000-000045350000}"/>
    <cellStyle name="표준 2 16 19 2 12" xfId="17659" xr:uid="{00000000-0005-0000-0000-000046350000}"/>
    <cellStyle name="표준 2 16 19 2 13" xfId="19139" xr:uid="{00000000-0005-0000-0000-000047350000}"/>
    <cellStyle name="표준 2 16 19 2 14" xfId="20619" xr:uid="{00000000-0005-0000-0000-000048350000}"/>
    <cellStyle name="표준 2 16 19 2 15" xfId="22099" xr:uid="{00000000-0005-0000-0000-000049350000}"/>
    <cellStyle name="표준 2 16 19 2 16" xfId="23579" xr:uid="{00000000-0005-0000-0000-00004A350000}"/>
    <cellStyle name="표준 2 16 19 2 17" xfId="25059" xr:uid="{00000000-0005-0000-0000-00004B350000}"/>
    <cellStyle name="표준 2 16 19 2 18" xfId="26539" xr:uid="{00000000-0005-0000-0000-00004C350000}"/>
    <cellStyle name="표준 2 16 19 2 19" xfId="28019" xr:uid="{00000000-0005-0000-0000-00004D350000}"/>
    <cellStyle name="표준 2 16 19 2 2" xfId="2858" xr:uid="{00000000-0005-0000-0000-00004E350000}"/>
    <cellStyle name="표준 2 16 19 2 20" xfId="29499" xr:uid="{00000000-0005-0000-0000-00004F350000}"/>
    <cellStyle name="표준 2 16 19 2 21" xfId="30979" xr:uid="{00000000-0005-0000-0000-000050350000}"/>
    <cellStyle name="표준 2 16 19 2 22" xfId="32459" xr:uid="{00000000-0005-0000-0000-000051350000}"/>
    <cellStyle name="표준 2 16 19 2 23" xfId="33939" xr:uid="{00000000-0005-0000-0000-000052350000}"/>
    <cellStyle name="표준 2 16 19 2 24" xfId="35419" xr:uid="{00000000-0005-0000-0000-000053350000}"/>
    <cellStyle name="표준 2 16 19 2 25" xfId="36899" xr:uid="{00000000-0005-0000-0000-000054350000}"/>
    <cellStyle name="표준 2 16 19 2 26" xfId="38379" xr:uid="{00000000-0005-0000-0000-000055350000}"/>
    <cellStyle name="표준 2 16 19 2 27" xfId="39859" xr:uid="{00000000-0005-0000-0000-000056350000}"/>
    <cellStyle name="표준 2 16 19 2 28" xfId="41339" xr:uid="{00000000-0005-0000-0000-000057350000}"/>
    <cellStyle name="표준 2 16 19 2 29" xfId="42819" xr:uid="{00000000-0005-0000-0000-000058350000}"/>
    <cellStyle name="표준 2 16 19 2 3" xfId="4339" xr:uid="{00000000-0005-0000-0000-000059350000}"/>
    <cellStyle name="표준 2 16 19 2 30" xfId="44299" xr:uid="{00000000-0005-0000-0000-00005A350000}"/>
    <cellStyle name="표준 2 16 19 2 31" xfId="45779" xr:uid="{00000000-0005-0000-0000-00005B350000}"/>
    <cellStyle name="표준 2 16 19 2 32" xfId="47260" xr:uid="{00000000-0005-0000-0000-00005C350000}"/>
    <cellStyle name="표준 2 16 19 2 33" xfId="48740" xr:uid="{00000000-0005-0000-0000-00005D350000}"/>
    <cellStyle name="표준 2 16 19 2 34" xfId="50220" xr:uid="{00000000-0005-0000-0000-00005E350000}"/>
    <cellStyle name="표준 2 16 19 2 35" xfId="51700" xr:uid="{00000000-0005-0000-0000-00005F350000}"/>
    <cellStyle name="표준 2 16 19 2 36" xfId="53180" xr:uid="{00000000-0005-0000-0000-000060350000}"/>
    <cellStyle name="표준 2 16 19 2 37" xfId="54660" xr:uid="{00000000-0005-0000-0000-000061350000}"/>
    <cellStyle name="표준 2 16 19 2 38" xfId="56140" xr:uid="{00000000-0005-0000-0000-000062350000}"/>
    <cellStyle name="표준 2 16 19 2 39" xfId="57620" xr:uid="{00000000-0005-0000-0000-000063350000}"/>
    <cellStyle name="표준 2 16 19 2 4" xfId="5819" xr:uid="{00000000-0005-0000-0000-000064350000}"/>
    <cellStyle name="표준 2 16 19 2 40" xfId="59100" xr:uid="{00000000-0005-0000-0000-000065350000}"/>
    <cellStyle name="표준 2 16 19 2 41" xfId="60580" xr:uid="{00000000-0005-0000-0000-000066350000}"/>
    <cellStyle name="표준 2 16 19 2 42" xfId="62060" xr:uid="{00000000-0005-0000-0000-000067350000}"/>
    <cellStyle name="표준 2 16 19 2 5" xfId="7299" xr:uid="{00000000-0005-0000-0000-000068350000}"/>
    <cellStyle name="표준 2 16 19 2 6" xfId="8779" xr:uid="{00000000-0005-0000-0000-000069350000}"/>
    <cellStyle name="표준 2 16 19 2 7" xfId="10259" xr:uid="{00000000-0005-0000-0000-00006A350000}"/>
    <cellStyle name="표준 2 16 19 2 8" xfId="11739" xr:uid="{00000000-0005-0000-0000-00006B350000}"/>
    <cellStyle name="표준 2 16 19 2 9" xfId="13219" xr:uid="{00000000-0005-0000-0000-00006C350000}"/>
    <cellStyle name="표준 2 16 19 20" xfId="27282" xr:uid="{00000000-0005-0000-0000-00006D350000}"/>
    <cellStyle name="표준 2 16 19 21" xfId="28762" xr:uid="{00000000-0005-0000-0000-00006E350000}"/>
    <cellStyle name="표준 2 16 19 22" xfId="30242" xr:uid="{00000000-0005-0000-0000-00006F350000}"/>
    <cellStyle name="표준 2 16 19 23" xfId="31722" xr:uid="{00000000-0005-0000-0000-000070350000}"/>
    <cellStyle name="표준 2 16 19 24" xfId="33202" xr:uid="{00000000-0005-0000-0000-000071350000}"/>
    <cellStyle name="표준 2 16 19 25" xfId="34682" xr:uid="{00000000-0005-0000-0000-000072350000}"/>
    <cellStyle name="표준 2 16 19 26" xfId="36162" xr:uid="{00000000-0005-0000-0000-000073350000}"/>
    <cellStyle name="표준 2 16 19 27" xfId="37642" xr:uid="{00000000-0005-0000-0000-000074350000}"/>
    <cellStyle name="표준 2 16 19 28" xfId="39122" xr:uid="{00000000-0005-0000-0000-000075350000}"/>
    <cellStyle name="표준 2 16 19 29" xfId="40602" xr:uid="{00000000-0005-0000-0000-000076350000}"/>
    <cellStyle name="표준 2 16 19 3" xfId="2121" xr:uid="{00000000-0005-0000-0000-000077350000}"/>
    <cellStyle name="표준 2 16 19 30" xfId="42082" xr:uid="{00000000-0005-0000-0000-000078350000}"/>
    <cellStyle name="표준 2 16 19 31" xfId="43562" xr:uid="{00000000-0005-0000-0000-000079350000}"/>
    <cellStyle name="표준 2 16 19 32" xfId="45042" xr:uid="{00000000-0005-0000-0000-00007A350000}"/>
    <cellStyle name="표준 2 16 19 33" xfId="46523" xr:uid="{00000000-0005-0000-0000-00007B350000}"/>
    <cellStyle name="표준 2 16 19 34" xfId="48003" xr:uid="{00000000-0005-0000-0000-00007C350000}"/>
    <cellStyle name="표준 2 16 19 35" xfId="49483" xr:uid="{00000000-0005-0000-0000-00007D350000}"/>
    <cellStyle name="표준 2 16 19 36" xfId="50963" xr:uid="{00000000-0005-0000-0000-00007E350000}"/>
    <cellStyle name="표준 2 16 19 37" xfId="52443" xr:uid="{00000000-0005-0000-0000-00007F350000}"/>
    <cellStyle name="표준 2 16 19 38" xfId="53923" xr:uid="{00000000-0005-0000-0000-000080350000}"/>
    <cellStyle name="표준 2 16 19 39" xfId="55403" xr:uid="{00000000-0005-0000-0000-000081350000}"/>
    <cellStyle name="표준 2 16 19 4" xfId="3602" xr:uid="{00000000-0005-0000-0000-000082350000}"/>
    <cellStyle name="표준 2 16 19 40" xfId="56883" xr:uid="{00000000-0005-0000-0000-000083350000}"/>
    <cellStyle name="표준 2 16 19 41" xfId="58363" xr:uid="{00000000-0005-0000-0000-000084350000}"/>
    <cellStyle name="표준 2 16 19 42" xfId="59843" xr:uid="{00000000-0005-0000-0000-000085350000}"/>
    <cellStyle name="표준 2 16 19 43" xfId="61323" xr:uid="{00000000-0005-0000-0000-000086350000}"/>
    <cellStyle name="표준 2 16 19 5" xfId="5082" xr:uid="{00000000-0005-0000-0000-000087350000}"/>
    <cellStyle name="표준 2 16 19 6" xfId="6562" xr:uid="{00000000-0005-0000-0000-000088350000}"/>
    <cellStyle name="표준 2 16 19 7" xfId="8042" xr:uid="{00000000-0005-0000-0000-000089350000}"/>
    <cellStyle name="표준 2 16 19 8" xfId="9522" xr:uid="{00000000-0005-0000-0000-00008A350000}"/>
    <cellStyle name="표준 2 16 19 9" xfId="11002" xr:uid="{00000000-0005-0000-0000-00008B350000}"/>
    <cellStyle name="표준 2 16 2" xfId="1379" xr:uid="{00000000-0005-0000-0000-00008C350000}"/>
    <cellStyle name="표준 2 16 2 10" xfId="12071" xr:uid="{00000000-0005-0000-0000-00008D350000}"/>
    <cellStyle name="표준 2 16 2 11" xfId="13551" xr:uid="{00000000-0005-0000-0000-00008E350000}"/>
    <cellStyle name="표준 2 16 2 12" xfId="15031" xr:uid="{00000000-0005-0000-0000-00008F350000}"/>
    <cellStyle name="표준 2 16 2 13" xfId="16511" xr:uid="{00000000-0005-0000-0000-000090350000}"/>
    <cellStyle name="표준 2 16 2 14" xfId="17991" xr:uid="{00000000-0005-0000-0000-000091350000}"/>
    <cellStyle name="표준 2 16 2 15" xfId="19471" xr:uid="{00000000-0005-0000-0000-000092350000}"/>
    <cellStyle name="표준 2 16 2 16" xfId="20951" xr:uid="{00000000-0005-0000-0000-000093350000}"/>
    <cellStyle name="표준 2 16 2 17" xfId="22431" xr:uid="{00000000-0005-0000-0000-000094350000}"/>
    <cellStyle name="표준 2 16 2 18" xfId="23911" xr:uid="{00000000-0005-0000-0000-000095350000}"/>
    <cellStyle name="표준 2 16 2 19" xfId="25391" xr:uid="{00000000-0005-0000-0000-000096350000}"/>
    <cellStyle name="표준 2 16 2 2" xfId="600" xr:uid="{00000000-0005-0000-0000-000097350000}"/>
    <cellStyle name="표준 2 16 2 2 10" xfId="14288" xr:uid="{00000000-0005-0000-0000-000098350000}"/>
    <cellStyle name="표준 2 16 2 2 11" xfId="15768" xr:uid="{00000000-0005-0000-0000-000099350000}"/>
    <cellStyle name="표준 2 16 2 2 12" xfId="17248" xr:uid="{00000000-0005-0000-0000-00009A350000}"/>
    <cellStyle name="표준 2 16 2 2 13" xfId="18728" xr:uid="{00000000-0005-0000-0000-00009B350000}"/>
    <cellStyle name="표준 2 16 2 2 14" xfId="20208" xr:uid="{00000000-0005-0000-0000-00009C350000}"/>
    <cellStyle name="표준 2 16 2 2 15" xfId="21688" xr:uid="{00000000-0005-0000-0000-00009D350000}"/>
    <cellStyle name="표준 2 16 2 2 16" xfId="23168" xr:uid="{00000000-0005-0000-0000-00009E350000}"/>
    <cellStyle name="표준 2 16 2 2 17" xfId="24648" xr:uid="{00000000-0005-0000-0000-00009F350000}"/>
    <cellStyle name="표준 2 16 2 2 18" xfId="26128" xr:uid="{00000000-0005-0000-0000-0000A0350000}"/>
    <cellStyle name="표준 2 16 2 2 19" xfId="27608" xr:uid="{00000000-0005-0000-0000-0000A1350000}"/>
    <cellStyle name="표준 2 16 2 2 2" xfId="2447" xr:uid="{00000000-0005-0000-0000-0000A2350000}"/>
    <cellStyle name="표준 2 16 2 2 20" xfId="29088" xr:uid="{00000000-0005-0000-0000-0000A3350000}"/>
    <cellStyle name="표준 2 16 2 2 21" xfId="30568" xr:uid="{00000000-0005-0000-0000-0000A4350000}"/>
    <cellStyle name="표준 2 16 2 2 22" xfId="32048" xr:uid="{00000000-0005-0000-0000-0000A5350000}"/>
    <cellStyle name="표준 2 16 2 2 23" xfId="33528" xr:uid="{00000000-0005-0000-0000-0000A6350000}"/>
    <cellStyle name="표준 2 16 2 2 24" xfId="35008" xr:uid="{00000000-0005-0000-0000-0000A7350000}"/>
    <cellStyle name="표준 2 16 2 2 25" xfId="36488" xr:uid="{00000000-0005-0000-0000-0000A8350000}"/>
    <cellStyle name="표준 2 16 2 2 26" xfId="37968" xr:uid="{00000000-0005-0000-0000-0000A9350000}"/>
    <cellStyle name="표준 2 16 2 2 27" xfId="39448" xr:uid="{00000000-0005-0000-0000-0000AA350000}"/>
    <cellStyle name="표준 2 16 2 2 28" xfId="40928" xr:uid="{00000000-0005-0000-0000-0000AB350000}"/>
    <cellStyle name="표준 2 16 2 2 29" xfId="42408" xr:uid="{00000000-0005-0000-0000-0000AC350000}"/>
    <cellStyle name="표준 2 16 2 2 3" xfId="3928" xr:uid="{00000000-0005-0000-0000-0000AD350000}"/>
    <cellStyle name="표준 2 16 2 2 30" xfId="43888" xr:uid="{00000000-0005-0000-0000-0000AE350000}"/>
    <cellStyle name="표준 2 16 2 2 31" xfId="45368" xr:uid="{00000000-0005-0000-0000-0000AF350000}"/>
    <cellStyle name="표준 2 16 2 2 32" xfId="46849" xr:uid="{00000000-0005-0000-0000-0000B0350000}"/>
    <cellStyle name="표준 2 16 2 2 33" xfId="48329" xr:uid="{00000000-0005-0000-0000-0000B1350000}"/>
    <cellStyle name="표준 2 16 2 2 34" xfId="49809" xr:uid="{00000000-0005-0000-0000-0000B2350000}"/>
    <cellStyle name="표준 2 16 2 2 35" xfId="51289" xr:uid="{00000000-0005-0000-0000-0000B3350000}"/>
    <cellStyle name="표준 2 16 2 2 36" xfId="52769" xr:uid="{00000000-0005-0000-0000-0000B4350000}"/>
    <cellStyle name="표준 2 16 2 2 37" xfId="54249" xr:uid="{00000000-0005-0000-0000-0000B5350000}"/>
    <cellStyle name="표준 2 16 2 2 38" xfId="55729" xr:uid="{00000000-0005-0000-0000-0000B6350000}"/>
    <cellStyle name="표준 2 16 2 2 39" xfId="57209" xr:uid="{00000000-0005-0000-0000-0000B7350000}"/>
    <cellStyle name="표준 2 16 2 2 4" xfId="5408" xr:uid="{00000000-0005-0000-0000-0000B8350000}"/>
    <cellStyle name="표준 2 16 2 2 40" xfId="58689" xr:uid="{00000000-0005-0000-0000-0000B9350000}"/>
    <cellStyle name="표준 2 16 2 2 41" xfId="60169" xr:uid="{00000000-0005-0000-0000-0000BA350000}"/>
    <cellStyle name="표준 2 16 2 2 42" xfId="61649" xr:uid="{00000000-0005-0000-0000-0000BB350000}"/>
    <cellStyle name="표준 2 16 2 2 5" xfId="6888" xr:uid="{00000000-0005-0000-0000-0000BC350000}"/>
    <cellStyle name="표준 2 16 2 2 6" xfId="8368" xr:uid="{00000000-0005-0000-0000-0000BD350000}"/>
    <cellStyle name="표준 2 16 2 2 7" xfId="9848" xr:uid="{00000000-0005-0000-0000-0000BE350000}"/>
    <cellStyle name="표준 2 16 2 2 8" xfId="11328" xr:uid="{00000000-0005-0000-0000-0000BF350000}"/>
    <cellStyle name="표준 2 16 2 2 9" xfId="12808" xr:uid="{00000000-0005-0000-0000-0000C0350000}"/>
    <cellStyle name="표준 2 16 2 20" xfId="26871" xr:uid="{00000000-0005-0000-0000-0000C1350000}"/>
    <cellStyle name="표준 2 16 2 21" xfId="28351" xr:uid="{00000000-0005-0000-0000-0000C2350000}"/>
    <cellStyle name="표준 2 16 2 22" xfId="29831" xr:uid="{00000000-0005-0000-0000-0000C3350000}"/>
    <cellStyle name="표준 2 16 2 23" xfId="31311" xr:uid="{00000000-0005-0000-0000-0000C4350000}"/>
    <cellStyle name="표준 2 16 2 24" xfId="32791" xr:uid="{00000000-0005-0000-0000-0000C5350000}"/>
    <cellStyle name="표준 2 16 2 25" xfId="34271" xr:uid="{00000000-0005-0000-0000-0000C6350000}"/>
    <cellStyle name="표준 2 16 2 26" xfId="35751" xr:uid="{00000000-0005-0000-0000-0000C7350000}"/>
    <cellStyle name="표준 2 16 2 27" xfId="37231" xr:uid="{00000000-0005-0000-0000-0000C8350000}"/>
    <cellStyle name="표준 2 16 2 28" xfId="38711" xr:uid="{00000000-0005-0000-0000-0000C9350000}"/>
    <cellStyle name="표준 2 16 2 29" xfId="40191" xr:uid="{00000000-0005-0000-0000-0000CA350000}"/>
    <cellStyle name="표준 2 16 2 3" xfId="1710" xr:uid="{00000000-0005-0000-0000-0000CB350000}"/>
    <cellStyle name="표준 2 16 2 30" xfId="41671" xr:uid="{00000000-0005-0000-0000-0000CC350000}"/>
    <cellStyle name="표준 2 16 2 31" xfId="43151" xr:uid="{00000000-0005-0000-0000-0000CD350000}"/>
    <cellStyle name="표준 2 16 2 32" xfId="44631" xr:uid="{00000000-0005-0000-0000-0000CE350000}"/>
    <cellStyle name="표준 2 16 2 33" xfId="46112" xr:uid="{00000000-0005-0000-0000-0000CF350000}"/>
    <cellStyle name="표준 2 16 2 34" xfId="47592" xr:uid="{00000000-0005-0000-0000-0000D0350000}"/>
    <cellStyle name="표준 2 16 2 35" xfId="49072" xr:uid="{00000000-0005-0000-0000-0000D1350000}"/>
    <cellStyle name="표준 2 16 2 36" xfId="50552" xr:uid="{00000000-0005-0000-0000-0000D2350000}"/>
    <cellStyle name="표준 2 16 2 37" xfId="52032" xr:uid="{00000000-0005-0000-0000-0000D3350000}"/>
    <cellStyle name="표준 2 16 2 38" xfId="53512" xr:uid="{00000000-0005-0000-0000-0000D4350000}"/>
    <cellStyle name="표준 2 16 2 39" xfId="54992" xr:uid="{00000000-0005-0000-0000-0000D5350000}"/>
    <cellStyle name="표준 2 16 2 4" xfId="3191" xr:uid="{00000000-0005-0000-0000-0000D6350000}"/>
    <cellStyle name="표준 2 16 2 40" xfId="56472" xr:uid="{00000000-0005-0000-0000-0000D7350000}"/>
    <cellStyle name="표준 2 16 2 41" xfId="57952" xr:uid="{00000000-0005-0000-0000-0000D8350000}"/>
    <cellStyle name="표준 2 16 2 42" xfId="59432" xr:uid="{00000000-0005-0000-0000-0000D9350000}"/>
    <cellStyle name="표준 2 16 2 43" xfId="60912" xr:uid="{00000000-0005-0000-0000-0000DA350000}"/>
    <cellStyle name="표준 2 16 2 5" xfId="4671" xr:uid="{00000000-0005-0000-0000-0000DB350000}"/>
    <cellStyle name="표준 2 16 2 6" xfId="6151" xr:uid="{00000000-0005-0000-0000-0000DC350000}"/>
    <cellStyle name="표준 2 16 2 7" xfId="7631" xr:uid="{00000000-0005-0000-0000-0000DD350000}"/>
    <cellStyle name="표준 2 16 2 8" xfId="9111" xr:uid="{00000000-0005-0000-0000-0000DE350000}"/>
    <cellStyle name="표준 2 16 2 9" xfId="10591" xr:uid="{00000000-0005-0000-0000-0000DF350000}"/>
    <cellStyle name="표준 2 16 20" xfId="935" xr:uid="{00000000-0005-0000-0000-0000E0350000}"/>
    <cellStyle name="표준 2 16 20 10" xfId="12515" xr:uid="{00000000-0005-0000-0000-0000E1350000}"/>
    <cellStyle name="표준 2 16 20 11" xfId="13995" xr:uid="{00000000-0005-0000-0000-0000E2350000}"/>
    <cellStyle name="표준 2 16 20 12" xfId="15475" xr:uid="{00000000-0005-0000-0000-0000E3350000}"/>
    <cellStyle name="표준 2 16 20 13" xfId="16955" xr:uid="{00000000-0005-0000-0000-0000E4350000}"/>
    <cellStyle name="표준 2 16 20 14" xfId="18435" xr:uid="{00000000-0005-0000-0000-0000E5350000}"/>
    <cellStyle name="표준 2 16 20 15" xfId="19915" xr:uid="{00000000-0005-0000-0000-0000E6350000}"/>
    <cellStyle name="표준 2 16 20 16" xfId="21395" xr:uid="{00000000-0005-0000-0000-0000E7350000}"/>
    <cellStyle name="표준 2 16 20 17" xfId="22875" xr:uid="{00000000-0005-0000-0000-0000E8350000}"/>
    <cellStyle name="표준 2 16 20 18" xfId="24355" xr:uid="{00000000-0005-0000-0000-0000E9350000}"/>
    <cellStyle name="표준 2 16 20 19" xfId="25835" xr:uid="{00000000-0005-0000-0000-0000EA350000}"/>
    <cellStyle name="표준 2 16 20 2" xfId="156" xr:uid="{00000000-0005-0000-0000-0000EB350000}"/>
    <cellStyle name="표준 2 16 20 2 10" xfId="14732" xr:uid="{00000000-0005-0000-0000-0000EC350000}"/>
    <cellStyle name="표준 2 16 20 2 11" xfId="16212" xr:uid="{00000000-0005-0000-0000-0000ED350000}"/>
    <cellStyle name="표준 2 16 20 2 12" xfId="17692" xr:uid="{00000000-0005-0000-0000-0000EE350000}"/>
    <cellStyle name="표준 2 16 20 2 13" xfId="19172" xr:uid="{00000000-0005-0000-0000-0000EF350000}"/>
    <cellStyle name="표준 2 16 20 2 14" xfId="20652" xr:uid="{00000000-0005-0000-0000-0000F0350000}"/>
    <cellStyle name="표준 2 16 20 2 15" xfId="22132" xr:uid="{00000000-0005-0000-0000-0000F1350000}"/>
    <cellStyle name="표준 2 16 20 2 16" xfId="23612" xr:uid="{00000000-0005-0000-0000-0000F2350000}"/>
    <cellStyle name="표준 2 16 20 2 17" xfId="25092" xr:uid="{00000000-0005-0000-0000-0000F3350000}"/>
    <cellStyle name="표준 2 16 20 2 18" xfId="26572" xr:uid="{00000000-0005-0000-0000-0000F4350000}"/>
    <cellStyle name="표준 2 16 20 2 19" xfId="28052" xr:uid="{00000000-0005-0000-0000-0000F5350000}"/>
    <cellStyle name="표준 2 16 20 2 2" xfId="2891" xr:uid="{00000000-0005-0000-0000-0000F6350000}"/>
    <cellStyle name="표준 2 16 20 2 20" xfId="29532" xr:uid="{00000000-0005-0000-0000-0000F7350000}"/>
    <cellStyle name="표준 2 16 20 2 21" xfId="31012" xr:uid="{00000000-0005-0000-0000-0000F8350000}"/>
    <cellStyle name="표준 2 16 20 2 22" xfId="32492" xr:uid="{00000000-0005-0000-0000-0000F9350000}"/>
    <cellStyle name="표준 2 16 20 2 23" xfId="33972" xr:uid="{00000000-0005-0000-0000-0000FA350000}"/>
    <cellStyle name="표준 2 16 20 2 24" xfId="35452" xr:uid="{00000000-0005-0000-0000-0000FB350000}"/>
    <cellStyle name="표준 2 16 20 2 25" xfId="36932" xr:uid="{00000000-0005-0000-0000-0000FC350000}"/>
    <cellStyle name="표준 2 16 20 2 26" xfId="38412" xr:uid="{00000000-0005-0000-0000-0000FD350000}"/>
    <cellStyle name="표준 2 16 20 2 27" xfId="39892" xr:uid="{00000000-0005-0000-0000-0000FE350000}"/>
    <cellStyle name="표준 2 16 20 2 28" xfId="41372" xr:uid="{00000000-0005-0000-0000-0000FF350000}"/>
    <cellStyle name="표준 2 16 20 2 29" xfId="42852" xr:uid="{00000000-0005-0000-0000-000000360000}"/>
    <cellStyle name="표준 2 16 20 2 3" xfId="4372" xr:uid="{00000000-0005-0000-0000-000001360000}"/>
    <cellStyle name="표준 2 16 20 2 30" xfId="44332" xr:uid="{00000000-0005-0000-0000-000002360000}"/>
    <cellStyle name="표준 2 16 20 2 31" xfId="45812" xr:uid="{00000000-0005-0000-0000-000003360000}"/>
    <cellStyle name="표준 2 16 20 2 32" xfId="47293" xr:uid="{00000000-0005-0000-0000-000004360000}"/>
    <cellStyle name="표준 2 16 20 2 33" xfId="48773" xr:uid="{00000000-0005-0000-0000-000005360000}"/>
    <cellStyle name="표준 2 16 20 2 34" xfId="50253" xr:uid="{00000000-0005-0000-0000-000006360000}"/>
    <cellStyle name="표준 2 16 20 2 35" xfId="51733" xr:uid="{00000000-0005-0000-0000-000007360000}"/>
    <cellStyle name="표준 2 16 20 2 36" xfId="53213" xr:uid="{00000000-0005-0000-0000-000008360000}"/>
    <cellStyle name="표준 2 16 20 2 37" xfId="54693" xr:uid="{00000000-0005-0000-0000-000009360000}"/>
    <cellStyle name="표준 2 16 20 2 38" xfId="56173" xr:uid="{00000000-0005-0000-0000-00000A360000}"/>
    <cellStyle name="표준 2 16 20 2 39" xfId="57653" xr:uid="{00000000-0005-0000-0000-00000B360000}"/>
    <cellStyle name="표준 2 16 20 2 4" xfId="5852" xr:uid="{00000000-0005-0000-0000-00000C360000}"/>
    <cellStyle name="표준 2 16 20 2 40" xfId="59133" xr:uid="{00000000-0005-0000-0000-00000D360000}"/>
    <cellStyle name="표준 2 16 20 2 41" xfId="60613" xr:uid="{00000000-0005-0000-0000-00000E360000}"/>
    <cellStyle name="표준 2 16 20 2 42" xfId="62093" xr:uid="{00000000-0005-0000-0000-00000F360000}"/>
    <cellStyle name="표준 2 16 20 2 5" xfId="7332" xr:uid="{00000000-0005-0000-0000-000010360000}"/>
    <cellStyle name="표준 2 16 20 2 6" xfId="8812" xr:uid="{00000000-0005-0000-0000-000011360000}"/>
    <cellStyle name="표준 2 16 20 2 7" xfId="10292" xr:uid="{00000000-0005-0000-0000-000012360000}"/>
    <cellStyle name="표준 2 16 20 2 8" xfId="11772" xr:uid="{00000000-0005-0000-0000-000013360000}"/>
    <cellStyle name="표준 2 16 20 2 9" xfId="13252" xr:uid="{00000000-0005-0000-0000-000014360000}"/>
    <cellStyle name="표준 2 16 20 20" xfId="27315" xr:uid="{00000000-0005-0000-0000-000015360000}"/>
    <cellStyle name="표준 2 16 20 21" xfId="28795" xr:uid="{00000000-0005-0000-0000-000016360000}"/>
    <cellStyle name="표준 2 16 20 22" xfId="30275" xr:uid="{00000000-0005-0000-0000-000017360000}"/>
    <cellStyle name="표준 2 16 20 23" xfId="31755" xr:uid="{00000000-0005-0000-0000-000018360000}"/>
    <cellStyle name="표준 2 16 20 24" xfId="33235" xr:uid="{00000000-0005-0000-0000-000019360000}"/>
    <cellStyle name="표준 2 16 20 25" xfId="34715" xr:uid="{00000000-0005-0000-0000-00001A360000}"/>
    <cellStyle name="표준 2 16 20 26" xfId="36195" xr:uid="{00000000-0005-0000-0000-00001B360000}"/>
    <cellStyle name="표준 2 16 20 27" xfId="37675" xr:uid="{00000000-0005-0000-0000-00001C360000}"/>
    <cellStyle name="표준 2 16 20 28" xfId="39155" xr:uid="{00000000-0005-0000-0000-00001D360000}"/>
    <cellStyle name="표준 2 16 20 29" xfId="40635" xr:uid="{00000000-0005-0000-0000-00001E360000}"/>
    <cellStyle name="표준 2 16 20 3" xfId="2154" xr:uid="{00000000-0005-0000-0000-00001F360000}"/>
    <cellStyle name="표준 2 16 20 30" xfId="42115" xr:uid="{00000000-0005-0000-0000-000020360000}"/>
    <cellStyle name="표준 2 16 20 31" xfId="43595" xr:uid="{00000000-0005-0000-0000-000021360000}"/>
    <cellStyle name="표준 2 16 20 32" xfId="45075" xr:uid="{00000000-0005-0000-0000-000022360000}"/>
    <cellStyle name="표준 2 16 20 33" xfId="46556" xr:uid="{00000000-0005-0000-0000-000023360000}"/>
    <cellStyle name="표준 2 16 20 34" xfId="48036" xr:uid="{00000000-0005-0000-0000-000024360000}"/>
    <cellStyle name="표준 2 16 20 35" xfId="49516" xr:uid="{00000000-0005-0000-0000-000025360000}"/>
    <cellStyle name="표준 2 16 20 36" xfId="50996" xr:uid="{00000000-0005-0000-0000-000026360000}"/>
    <cellStyle name="표준 2 16 20 37" xfId="52476" xr:uid="{00000000-0005-0000-0000-000027360000}"/>
    <cellStyle name="표준 2 16 20 38" xfId="53956" xr:uid="{00000000-0005-0000-0000-000028360000}"/>
    <cellStyle name="표준 2 16 20 39" xfId="55436" xr:uid="{00000000-0005-0000-0000-000029360000}"/>
    <cellStyle name="표준 2 16 20 4" xfId="3635" xr:uid="{00000000-0005-0000-0000-00002A360000}"/>
    <cellStyle name="표준 2 16 20 40" xfId="56916" xr:uid="{00000000-0005-0000-0000-00002B360000}"/>
    <cellStyle name="표준 2 16 20 41" xfId="58396" xr:uid="{00000000-0005-0000-0000-00002C360000}"/>
    <cellStyle name="표준 2 16 20 42" xfId="59876" xr:uid="{00000000-0005-0000-0000-00002D360000}"/>
    <cellStyle name="표준 2 16 20 43" xfId="61356" xr:uid="{00000000-0005-0000-0000-00002E360000}"/>
    <cellStyle name="표준 2 16 20 5" xfId="5115" xr:uid="{00000000-0005-0000-0000-00002F360000}"/>
    <cellStyle name="표준 2 16 20 6" xfId="6595" xr:uid="{00000000-0005-0000-0000-000030360000}"/>
    <cellStyle name="표준 2 16 20 7" xfId="8075" xr:uid="{00000000-0005-0000-0000-000031360000}"/>
    <cellStyle name="표준 2 16 20 8" xfId="9555" xr:uid="{00000000-0005-0000-0000-000032360000}"/>
    <cellStyle name="표준 2 16 20 9" xfId="11035" xr:uid="{00000000-0005-0000-0000-000033360000}"/>
    <cellStyle name="표준 2 16 21" xfId="901" xr:uid="{00000000-0005-0000-0000-000034360000}"/>
    <cellStyle name="표준 2 16 21 10" xfId="12549" xr:uid="{00000000-0005-0000-0000-000035360000}"/>
    <cellStyle name="표준 2 16 21 11" xfId="14029" xr:uid="{00000000-0005-0000-0000-000036360000}"/>
    <cellStyle name="표준 2 16 21 12" xfId="15509" xr:uid="{00000000-0005-0000-0000-000037360000}"/>
    <cellStyle name="표준 2 16 21 13" xfId="16989" xr:uid="{00000000-0005-0000-0000-000038360000}"/>
    <cellStyle name="표준 2 16 21 14" xfId="18469" xr:uid="{00000000-0005-0000-0000-000039360000}"/>
    <cellStyle name="표준 2 16 21 15" xfId="19949" xr:uid="{00000000-0005-0000-0000-00003A360000}"/>
    <cellStyle name="표준 2 16 21 16" xfId="21429" xr:uid="{00000000-0005-0000-0000-00003B360000}"/>
    <cellStyle name="표준 2 16 21 17" xfId="22909" xr:uid="{00000000-0005-0000-0000-00003C360000}"/>
    <cellStyle name="표준 2 16 21 18" xfId="24389" xr:uid="{00000000-0005-0000-0000-00003D360000}"/>
    <cellStyle name="표준 2 16 21 19" xfId="25869" xr:uid="{00000000-0005-0000-0000-00003E360000}"/>
    <cellStyle name="표준 2 16 21 2" xfId="122" xr:uid="{00000000-0005-0000-0000-00003F360000}"/>
    <cellStyle name="표준 2 16 21 2 10" xfId="14766" xr:uid="{00000000-0005-0000-0000-000040360000}"/>
    <cellStyle name="표준 2 16 21 2 11" xfId="16246" xr:uid="{00000000-0005-0000-0000-000041360000}"/>
    <cellStyle name="표준 2 16 21 2 12" xfId="17726" xr:uid="{00000000-0005-0000-0000-000042360000}"/>
    <cellStyle name="표준 2 16 21 2 13" xfId="19206" xr:uid="{00000000-0005-0000-0000-000043360000}"/>
    <cellStyle name="표준 2 16 21 2 14" xfId="20686" xr:uid="{00000000-0005-0000-0000-000044360000}"/>
    <cellStyle name="표준 2 16 21 2 15" xfId="22166" xr:uid="{00000000-0005-0000-0000-000045360000}"/>
    <cellStyle name="표준 2 16 21 2 16" xfId="23646" xr:uid="{00000000-0005-0000-0000-000046360000}"/>
    <cellStyle name="표준 2 16 21 2 17" xfId="25126" xr:uid="{00000000-0005-0000-0000-000047360000}"/>
    <cellStyle name="표준 2 16 21 2 18" xfId="26606" xr:uid="{00000000-0005-0000-0000-000048360000}"/>
    <cellStyle name="표준 2 16 21 2 19" xfId="28086" xr:uid="{00000000-0005-0000-0000-000049360000}"/>
    <cellStyle name="표준 2 16 21 2 2" xfId="2925" xr:uid="{00000000-0005-0000-0000-00004A360000}"/>
    <cellStyle name="표준 2 16 21 2 20" xfId="29566" xr:uid="{00000000-0005-0000-0000-00004B360000}"/>
    <cellStyle name="표준 2 16 21 2 21" xfId="31046" xr:uid="{00000000-0005-0000-0000-00004C360000}"/>
    <cellStyle name="표준 2 16 21 2 22" xfId="32526" xr:uid="{00000000-0005-0000-0000-00004D360000}"/>
    <cellStyle name="표준 2 16 21 2 23" xfId="34006" xr:uid="{00000000-0005-0000-0000-00004E360000}"/>
    <cellStyle name="표준 2 16 21 2 24" xfId="35486" xr:uid="{00000000-0005-0000-0000-00004F360000}"/>
    <cellStyle name="표준 2 16 21 2 25" xfId="36966" xr:uid="{00000000-0005-0000-0000-000050360000}"/>
    <cellStyle name="표준 2 16 21 2 26" xfId="38446" xr:uid="{00000000-0005-0000-0000-000051360000}"/>
    <cellStyle name="표준 2 16 21 2 27" xfId="39926" xr:uid="{00000000-0005-0000-0000-000052360000}"/>
    <cellStyle name="표준 2 16 21 2 28" xfId="41406" xr:uid="{00000000-0005-0000-0000-000053360000}"/>
    <cellStyle name="표준 2 16 21 2 29" xfId="42886" xr:uid="{00000000-0005-0000-0000-000054360000}"/>
    <cellStyle name="표준 2 16 21 2 3" xfId="4406" xr:uid="{00000000-0005-0000-0000-000055360000}"/>
    <cellStyle name="표준 2 16 21 2 30" xfId="44366" xr:uid="{00000000-0005-0000-0000-000056360000}"/>
    <cellStyle name="표준 2 16 21 2 31" xfId="45846" xr:uid="{00000000-0005-0000-0000-000057360000}"/>
    <cellStyle name="표준 2 16 21 2 32" xfId="47327" xr:uid="{00000000-0005-0000-0000-000058360000}"/>
    <cellStyle name="표준 2 16 21 2 33" xfId="48807" xr:uid="{00000000-0005-0000-0000-000059360000}"/>
    <cellStyle name="표준 2 16 21 2 34" xfId="50287" xr:uid="{00000000-0005-0000-0000-00005A360000}"/>
    <cellStyle name="표준 2 16 21 2 35" xfId="51767" xr:uid="{00000000-0005-0000-0000-00005B360000}"/>
    <cellStyle name="표준 2 16 21 2 36" xfId="53247" xr:uid="{00000000-0005-0000-0000-00005C360000}"/>
    <cellStyle name="표준 2 16 21 2 37" xfId="54727" xr:uid="{00000000-0005-0000-0000-00005D360000}"/>
    <cellStyle name="표준 2 16 21 2 38" xfId="56207" xr:uid="{00000000-0005-0000-0000-00005E360000}"/>
    <cellStyle name="표준 2 16 21 2 39" xfId="57687" xr:uid="{00000000-0005-0000-0000-00005F360000}"/>
    <cellStyle name="표준 2 16 21 2 4" xfId="5886" xr:uid="{00000000-0005-0000-0000-000060360000}"/>
    <cellStyle name="표준 2 16 21 2 40" xfId="59167" xr:uid="{00000000-0005-0000-0000-000061360000}"/>
    <cellStyle name="표준 2 16 21 2 41" xfId="60647" xr:uid="{00000000-0005-0000-0000-000062360000}"/>
    <cellStyle name="표준 2 16 21 2 42" xfId="62127" xr:uid="{00000000-0005-0000-0000-000063360000}"/>
    <cellStyle name="표준 2 16 21 2 5" xfId="7366" xr:uid="{00000000-0005-0000-0000-000064360000}"/>
    <cellStyle name="표준 2 16 21 2 6" xfId="8846" xr:uid="{00000000-0005-0000-0000-000065360000}"/>
    <cellStyle name="표준 2 16 21 2 7" xfId="10326" xr:uid="{00000000-0005-0000-0000-000066360000}"/>
    <cellStyle name="표준 2 16 21 2 8" xfId="11806" xr:uid="{00000000-0005-0000-0000-000067360000}"/>
    <cellStyle name="표준 2 16 21 2 9" xfId="13286" xr:uid="{00000000-0005-0000-0000-000068360000}"/>
    <cellStyle name="표준 2 16 21 20" xfId="27349" xr:uid="{00000000-0005-0000-0000-000069360000}"/>
    <cellStyle name="표준 2 16 21 21" xfId="28829" xr:uid="{00000000-0005-0000-0000-00006A360000}"/>
    <cellStyle name="표준 2 16 21 22" xfId="30309" xr:uid="{00000000-0005-0000-0000-00006B360000}"/>
    <cellStyle name="표준 2 16 21 23" xfId="31789" xr:uid="{00000000-0005-0000-0000-00006C360000}"/>
    <cellStyle name="표준 2 16 21 24" xfId="33269" xr:uid="{00000000-0005-0000-0000-00006D360000}"/>
    <cellStyle name="표준 2 16 21 25" xfId="34749" xr:uid="{00000000-0005-0000-0000-00006E360000}"/>
    <cellStyle name="표준 2 16 21 26" xfId="36229" xr:uid="{00000000-0005-0000-0000-00006F360000}"/>
    <cellStyle name="표준 2 16 21 27" xfId="37709" xr:uid="{00000000-0005-0000-0000-000070360000}"/>
    <cellStyle name="표준 2 16 21 28" xfId="39189" xr:uid="{00000000-0005-0000-0000-000071360000}"/>
    <cellStyle name="표준 2 16 21 29" xfId="40669" xr:uid="{00000000-0005-0000-0000-000072360000}"/>
    <cellStyle name="표준 2 16 21 3" xfId="2188" xr:uid="{00000000-0005-0000-0000-000073360000}"/>
    <cellStyle name="표준 2 16 21 30" xfId="42149" xr:uid="{00000000-0005-0000-0000-000074360000}"/>
    <cellStyle name="표준 2 16 21 31" xfId="43629" xr:uid="{00000000-0005-0000-0000-000075360000}"/>
    <cellStyle name="표준 2 16 21 32" xfId="45109" xr:uid="{00000000-0005-0000-0000-000076360000}"/>
    <cellStyle name="표준 2 16 21 33" xfId="46590" xr:uid="{00000000-0005-0000-0000-000077360000}"/>
    <cellStyle name="표준 2 16 21 34" xfId="48070" xr:uid="{00000000-0005-0000-0000-000078360000}"/>
    <cellStyle name="표준 2 16 21 35" xfId="49550" xr:uid="{00000000-0005-0000-0000-000079360000}"/>
    <cellStyle name="표준 2 16 21 36" xfId="51030" xr:uid="{00000000-0005-0000-0000-00007A360000}"/>
    <cellStyle name="표준 2 16 21 37" xfId="52510" xr:uid="{00000000-0005-0000-0000-00007B360000}"/>
    <cellStyle name="표준 2 16 21 38" xfId="53990" xr:uid="{00000000-0005-0000-0000-00007C360000}"/>
    <cellStyle name="표준 2 16 21 39" xfId="55470" xr:uid="{00000000-0005-0000-0000-00007D360000}"/>
    <cellStyle name="표준 2 16 21 4" xfId="3669" xr:uid="{00000000-0005-0000-0000-00007E360000}"/>
    <cellStyle name="표준 2 16 21 40" xfId="56950" xr:uid="{00000000-0005-0000-0000-00007F360000}"/>
    <cellStyle name="표준 2 16 21 41" xfId="58430" xr:uid="{00000000-0005-0000-0000-000080360000}"/>
    <cellStyle name="표준 2 16 21 42" xfId="59910" xr:uid="{00000000-0005-0000-0000-000081360000}"/>
    <cellStyle name="표준 2 16 21 43" xfId="61390" xr:uid="{00000000-0005-0000-0000-000082360000}"/>
    <cellStyle name="표준 2 16 21 5" xfId="5149" xr:uid="{00000000-0005-0000-0000-000083360000}"/>
    <cellStyle name="표준 2 16 21 6" xfId="6629" xr:uid="{00000000-0005-0000-0000-000084360000}"/>
    <cellStyle name="표준 2 16 21 7" xfId="8109" xr:uid="{00000000-0005-0000-0000-000085360000}"/>
    <cellStyle name="표준 2 16 21 8" xfId="9589" xr:uid="{00000000-0005-0000-0000-000086360000}"/>
    <cellStyle name="표준 2 16 21 9" xfId="11069" xr:uid="{00000000-0005-0000-0000-000087360000}"/>
    <cellStyle name="표준 2 16 22" xfId="866" xr:uid="{00000000-0005-0000-0000-000088360000}"/>
    <cellStyle name="표준 2 16 22 10" xfId="12584" xr:uid="{00000000-0005-0000-0000-000089360000}"/>
    <cellStyle name="표준 2 16 22 11" xfId="14064" xr:uid="{00000000-0005-0000-0000-00008A360000}"/>
    <cellStyle name="표준 2 16 22 12" xfId="15544" xr:uid="{00000000-0005-0000-0000-00008B360000}"/>
    <cellStyle name="표준 2 16 22 13" xfId="17024" xr:uid="{00000000-0005-0000-0000-00008C360000}"/>
    <cellStyle name="표준 2 16 22 14" xfId="18504" xr:uid="{00000000-0005-0000-0000-00008D360000}"/>
    <cellStyle name="표준 2 16 22 15" xfId="19984" xr:uid="{00000000-0005-0000-0000-00008E360000}"/>
    <cellStyle name="표준 2 16 22 16" xfId="21464" xr:uid="{00000000-0005-0000-0000-00008F360000}"/>
    <cellStyle name="표준 2 16 22 17" xfId="22944" xr:uid="{00000000-0005-0000-0000-000090360000}"/>
    <cellStyle name="표준 2 16 22 18" xfId="24424" xr:uid="{00000000-0005-0000-0000-000091360000}"/>
    <cellStyle name="표준 2 16 22 19" xfId="25904" xr:uid="{00000000-0005-0000-0000-000092360000}"/>
    <cellStyle name="표준 2 16 22 2" xfId="87" xr:uid="{00000000-0005-0000-0000-000093360000}"/>
    <cellStyle name="표준 2 16 22 2 10" xfId="14801" xr:uid="{00000000-0005-0000-0000-000094360000}"/>
    <cellStyle name="표준 2 16 22 2 11" xfId="16281" xr:uid="{00000000-0005-0000-0000-000095360000}"/>
    <cellStyle name="표준 2 16 22 2 12" xfId="17761" xr:uid="{00000000-0005-0000-0000-000096360000}"/>
    <cellStyle name="표준 2 16 22 2 13" xfId="19241" xr:uid="{00000000-0005-0000-0000-000097360000}"/>
    <cellStyle name="표준 2 16 22 2 14" xfId="20721" xr:uid="{00000000-0005-0000-0000-000098360000}"/>
    <cellStyle name="표준 2 16 22 2 15" xfId="22201" xr:uid="{00000000-0005-0000-0000-000099360000}"/>
    <cellStyle name="표준 2 16 22 2 16" xfId="23681" xr:uid="{00000000-0005-0000-0000-00009A360000}"/>
    <cellStyle name="표준 2 16 22 2 17" xfId="25161" xr:uid="{00000000-0005-0000-0000-00009B360000}"/>
    <cellStyle name="표준 2 16 22 2 18" xfId="26641" xr:uid="{00000000-0005-0000-0000-00009C360000}"/>
    <cellStyle name="표준 2 16 22 2 19" xfId="28121" xr:uid="{00000000-0005-0000-0000-00009D360000}"/>
    <cellStyle name="표준 2 16 22 2 2" xfId="2960" xr:uid="{00000000-0005-0000-0000-00009E360000}"/>
    <cellStyle name="표준 2 16 22 2 20" xfId="29601" xr:uid="{00000000-0005-0000-0000-00009F360000}"/>
    <cellStyle name="표준 2 16 22 2 21" xfId="31081" xr:uid="{00000000-0005-0000-0000-0000A0360000}"/>
    <cellStyle name="표준 2 16 22 2 22" xfId="32561" xr:uid="{00000000-0005-0000-0000-0000A1360000}"/>
    <cellStyle name="표준 2 16 22 2 23" xfId="34041" xr:uid="{00000000-0005-0000-0000-0000A2360000}"/>
    <cellStyle name="표준 2 16 22 2 24" xfId="35521" xr:uid="{00000000-0005-0000-0000-0000A3360000}"/>
    <cellStyle name="표준 2 16 22 2 25" xfId="37001" xr:uid="{00000000-0005-0000-0000-0000A4360000}"/>
    <cellStyle name="표준 2 16 22 2 26" xfId="38481" xr:uid="{00000000-0005-0000-0000-0000A5360000}"/>
    <cellStyle name="표준 2 16 22 2 27" xfId="39961" xr:uid="{00000000-0005-0000-0000-0000A6360000}"/>
    <cellStyle name="표준 2 16 22 2 28" xfId="41441" xr:uid="{00000000-0005-0000-0000-0000A7360000}"/>
    <cellStyle name="표준 2 16 22 2 29" xfId="42921" xr:uid="{00000000-0005-0000-0000-0000A8360000}"/>
    <cellStyle name="표준 2 16 22 2 3" xfId="4441" xr:uid="{00000000-0005-0000-0000-0000A9360000}"/>
    <cellStyle name="표준 2 16 22 2 30" xfId="44401" xr:uid="{00000000-0005-0000-0000-0000AA360000}"/>
    <cellStyle name="표준 2 16 22 2 31" xfId="45881" xr:uid="{00000000-0005-0000-0000-0000AB360000}"/>
    <cellStyle name="표준 2 16 22 2 32" xfId="47362" xr:uid="{00000000-0005-0000-0000-0000AC360000}"/>
    <cellStyle name="표준 2 16 22 2 33" xfId="48842" xr:uid="{00000000-0005-0000-0000-0000AD360000}"/>
    <cellStyle name="표준 2 16 22 2 34" xfId="50322" xr:uid="{00000000-0005-0000-0000-0000AE360000}"/>
    <cellStyle name="표준 2 16 22 2 35" xfId="51802" xr:uid="{00000000-0005-0000-0000-0000AF360000}"/>
    <cellStyle name="표준 2 16 22 2 36" xfId="53282" xr:uid="{00000000-0005-0000-0000-0000B0360000}"/>
    <cellStyle name="표준 2 16 22 2 37" xfId="54762" xr:uid="{00000000-0005-0000-0000-0000B1360000}"/>
    <cellStyle name="표준 2 16 22 2 38" xfId="56242" xr:uid="{00000000-0005-0000-0000-0000B2360000}"/>
    <cellStyle name="표준 2 16 22 2 39" xfId="57722" xr:uid="{00000000-0005-0000-0000-0000B3360000}"/>
    <cellStyle name="표준 2 16 22 2 4" xfId="5921" xr:uid="{00000000-0005-0000-0000-0000B4360000}"/>
    <cellStyle name="표준 2 16 22 2 40" xfId="59202" xr:uid="{00000000-0005-0000-0000-0000B5360000}"/>
    <cellStyle name="표준 2 16 22 2 41" xfId="60682" xr:uid="{00000000-0005-0000-0000-0000B6360000}"/>
    <cellStyle name="표준 2 16 22 2 42" xfId="62162" xr:uid="{00000000-0005-0000-0000-0000B7360000}"/>
    <cellStyle name="표준 2 16 22 2 5" xfId="7401" xr:uid="{00000000-0005-0000-0000-0000B8360000}"/>
    <cellStyle name="표준 2 16 22 2 6" xfId="8881" xr:uid="{00000000-0005-0000-0000-0000B9360000}"/>
    <cellStyle name="표준 2 16 22 2 7" xfId="10361" xr:uid="{00000000-0005-0000-0000-0000BA360000}"/>
    <cellStyle name="표준 2 16 22 2 8" xfId="11841" xr:uid="{00000000-0005-0000-0000-0000BB360000}"/>
    <cellStyle name="표준 2 16 22 2 9" xfId="13321" xr:uid="{00000000-0005-0000-0000-0000BC360000}"/>
    <cellStyle name="표준 2 16 22 20" xfId="27384" xr:uid="{00000000-0005-0000-0000-0000BD360000}"/>
    <cellStyle name="표준 2 16 22 21" xfId="28864" xr:uid="{00000000-0005-0000-0000-0000BE360000}"/>
    <cellStyle name="표준 2 16 22 22" xfId="30344" xr:uid="{00000000-0005-0000-0000-0000BF360000}"/>
    <cellStyle name="표준 2 16 22 23" xfId="31824" xr:uid="{00000000-0005-0000-0000-0000C0360000}"/>
    <cellStyle name="표준 2 16 22 24" xfId="33304" xr:uid="{00000000-0005-0000-0000-0000C1360000}"/>
    <cellStyle name="표준 2 16 22 25" xfId="34784" xr:uid="{00000000-0005-0000-0000-0000C2360000}"/>
    <cellStyle name="표준 2 16 22 26" xfId="36264" xr:uid="{00000000-0005-0000-0000-0000C3360000}"/>
    <cellStyle name="표준 2 16 22 27" xfId="37744" xr:uid="{00000000-0005-0000-0000-0000C4360000}"/>
    <cellStyle name="표준 2 16 22 28" xfId="39224" xr:uid="{00000000-0005-0000-0000-0000C5360000}"/>
    <cellStyle name="표준 2 16 22 29" xfId="40704" xr:uid="{00000000-0005-0000-0000-0000C6360000}"/>
    <cellStyle name="표준 2 16 22 3" xfId="2223" xr:uid="{00000000-0005-0000-0000-0000C7360000}"/>
    <cellStyle name="표준 2 16 22 30" xfId="42184" xr:uid="{00000000-0005-0000-0000-0000C8360000}"/>
    <cellStyle name="표준 2 16 22 31" xfId="43664" xr:uid="{00000000-0005-0000-0000-0000C9360000}"/>
    <cellStyle name="표준 2 16 22 32" xfId="45144" xr:uid="{00000000-0005-0000-0000-0000CA360000}"/>
    <cellStyle name="표준 2 16 22 33" xfId="46625" xr:uid="{00000000-0005-0000-0000-0000CB360000}"/>
    <cellStyle name="표준 2 16 22 34" xfId="48105" xr:uid="{00000000-0005-0000-0000-0000CC360000}"/>
    <cellStyle name="표준 2 16 22 35" xfId="49585" xr:uid="{00000000-0005-0000-0000-0000CD360000}"/>
    <cellStyle name="표준 2 16 22 36" xfId="51065" xr:uid="{00000000-0005-0000-0000-0000CE360000}"/>
    <cellStyle name="표준 2 16 22 37" xfId="52545" xr:uid="{00000000-0005-0000-0000-0000CF360000}"/>
    <cellStyle name="표준 2 16 22 38" xfId="54025" xr:uid="{00000000-0005-0000-0000-0000D0360000}"/>
    <cellStyle name="표준 2 16 22 39" xfId="55505" xr:uid="{00000000-0005-0000-0000-0000D1360000}"/>
    <cellStyle name="표준 2 16 22 4" xfId="3704" xr:uid="{00000000-0005-0000-0000-0000D2360000}"/>
    <cellStyle name="표준 2 16 22 40" xfId="56985" xr:uid="{00000000-0005-0000-0000-0000D3360000}"/>
    <cellStyle name="표준 2 16 22 41" xfId="58465" xr:uid="{00000000-0005-0000-0000-0000D4360000}"/>
    <cellStyle name="표준 2 16 22 42" xfId="59945" xr:uid="{00000000-0005-0000-0000-0000D5360000}"/>
    <cellStyle name="표준 2 16 22 43" xfId="61425" xr:uid="{00000000-0005-0000-0000-0000D6360000}"/>
    <cellStyle name="표준 2 16 22 5" xfId="5184" xr:uid="{00000000-0005-0000-0000-0000D7360000}"/>
    <cellStyle name="표준 2 16 22 6" xfId="6664" xr:uid="{00000000-0005-0000-0000-0000D8360000}"/>
    <cellStyle name="표준 2 16 22 7" xfId="8144" xr:uid="{00000000-0005-0000-0000-0000D9360000}"/>
    <cellStyle name="표준 2 16 22 8" xfId="9624" xr:uid="{00000000-0005-0000-0000-0000DA360000}"/>
    <cellStyle name="표준 2 16 22 9" xfId="11104" xr:uid="{00000000-0005-0000-0000-0000DB360000}"/>
    <cellStyle name="표준 2 16 23" xfId="828" xr:uid="{00000000-0005-0000-0000-0000DC360000}"/>
    <cellStyle name="표준 2 16 24" xfId="1409" xr:uid="{00000000-0005-0000-0000-0000DD360000}"/>
    <cellStyle name="표준 2 16 24 10" xfId="12041" xr:uid="{00000000-0005-0000-0000-0000DE360000}"/>
    <cellStyle name="표준 2 16 24 11" xfId="13521" xr:uid="{00000000-0005-0000-0000-0000DF360000}"/>
    <cellStyle name="표준 2 16 24 12" xfId="15001" xr:uid="{00000000-0005-0000-0000-0000E0360000}"/>
    <cellStyle name="표준 2 16 24 13" xfId="16481" xr:uid="{00000000-0005-0000-0000-0000E1360000}"/>
    <cellStyle name="표준 2 16 24 14" xfId="17961" xr:uid="{00000000-0005-0000-0000-0000E2360000}"/>
    <cellStyle name="표준 2 16 24 15" xfId="19441" xr:uid="{00000000-0005-0000-0000-0000E3360000}"/>
    <cellStyle name="표준 2 16 24 16" xfId="20921" xr:uid="{00000000-0005-0000-0000-0000E4360000}"/>
    <cellStyle name="표준 2 16 24 17" xfId="22401" xr:uid="{00000000-0005-0000-0000-0000E5360000}"/>
    <cellStyle name="표준 2 16 24 18" xfId="23881" xr:uid="{00000000-0005-0000-0000-0000E6360000}"/>
    <cellStyle name="표준 2 16 24 19" xfId="25361" xr:uid="{00000000-0005-0000-0000-0000E7360000}"/>
    <cellStyle name="표준 2 16 24 2" xfId="630" xr:uid="{00000000-0005-0000-0000-0000E8360000}"/>
    <cellStyle name="표준 2 16 24 2 10" xfId="14258" xr:uid="{00000000-0005-0000-0000-0000E9360000}"/>
    <cellStyle name="표준 2 16 24 2 11" xfId="15738" xr:uid="{00000000-0005-0000-0000-0000EA360000}"/>
    <cellStyle name="표준 2 16 24 2 12" xfId="17218" xr:uid="{00000000-0005-0000-0000-0000EB360000}"/>
    <cellStyle name="표준 2 16 24 2 13" xfId="18698" xr:uid="{00000000-0005-0000-0000-0000EC360000}"/>
    <cellStyle name="표준 2 16 24 2 14" xfId="20178" xr:uid="{00000000-0005-0000-0000-0000ED360000}"/>
    <cellStyle name="표준 2 16 24 2 15" xfId="21658" xr:uid="{00000000-0005-0000-0000-0000EE360000}"/>
    <cellStyle name="표준 2 16 24 2 16" xfId="23138" xr:uid="{00000000-0005-0000-0000-0000EF360000}"/>
    <cellStyle name="표준 2 16 24 2 17" xfId="24618" xr:uid="{00000000-0005-0000-0000-0000F0360000}"/>
    <cellStyle name="표준 2 16 24 2 18" xfId="26098" xr:uid="{00000000-0005-0000-0000-0000F1360000}"/>
    <cellStyle name="표준 2 16 24 2 19" xfId="27578" xr:uid="{00000000-0005-0000-0000-0000F2360000}"/>
    <cellStyle name="표준 2 16 24 2 2" xfId="2417" xr:uid="{00000000-0005-0000-0000-0000F3360000}"/>
    <cellStyle name="표준 2 16 24 2 20" xfId="29058" xr:uid="{00000000-0005-0000-0000-0000F4360000}"/>
    <cellStyle name="표준 2 16 24 2 21" xfId="30538" xr:uid="{00000000-0005-0000-0000-0000F5360000}"/>
    <cellStyle name="표준 2 16 24 2 22" xfId="32018" xr:uid="{00000000-0005-0000-0000-0000F6360000}"/>
    <cellStyle name="표준 2 16 24 2 23" xfId="33498" xr:uid="{00000000-0005-0000-0000-0000F7360000}"/>
    <cellStyle name="표준 2 16 24 2 24" xfId="34978" xr:uid="{00000000-0005-0000-0000-0000F8360000}"/>
    <cellStyle name="표준 2 16 24 2 25" xfId="36458" xr:uid="{00000000-0005-0000-0000-0000F9360000}"/>
    <cellStyle name="표준 2 16 24 2 26" xfId="37938" xr:uid="{00000000-0005-0000-0000-0000FA360000}"/>
    <cellStyle name="표준 2 16 24 2 27" xfId="39418" xr:uid="{00000000-0005-0000-0000-0000FB360000}"/>
    <cellStyle name="표준 2 16 24 2 28" xfId="40898" xr:uid="{00000000-0005-0000-0000-0000FC360000}"/>
    <cellStyle name="표준 2 16 24 2 29" xfId="42378" xr:uid="{00000000-0005-0000-0000-0000FD360000}"/>
    <cellStyle name="표준 2 16 24 2 3" xfId="3898" xr:uid="{00000000-0005-0000-0000-0000FE360000}"/>
    <cellStyle name="표준 2 16 24 2 30" xfId="43858" xr:uid="{00000000-0005-0000-0000-0000FF360000}"/>
    <cellStyle name="표준 2 16 24 2 31" xfId="45338" xr:uid="{00000000-0005-0000-0000-000000370000}"/>
    <cellStyle name="표준 2 16 24 2 32" xfId="46819" xr:uid="{00000000-0005-0000-0000-000001370000}"/>
    <cellStyle name="표준 2 16 24 2 33" xfId="48299" xr:uid="{00000000-0005-0000-0000-000002370000}"/>
    <cellStyle name="표준 2 16 24 2 34" xfId="49779" xr:uid="{00000000-0005-0000-0000-000003370000}"/>
    <cellStyle name="표준 2 16 24 2 35" xfId="51259" xr:uid="{00000000-0005-0000-0000-000004370000}"/>
    <cellStyle name="표준 2 16 24 2 36" xfId="52739" xr:uid="{00000000-0005-0000-0000-000005370000}"/>
    <cellStyle name="표준 2 16 24 2 37" xfId="54219" xr:uid="{00000000-0005-0000-0000-000006370000}"/>
    <cellStyle name="표준 2 16 24 2 38" xfId="55699" xr:uid="{00000000-0005-0000-0000-000007370000}"/>
    <cellStyle name="표준 2 16 24 2 39" xfId="57179" xr:uid="{00000000-0005-0000-0000-000008370000}"/>
    <cellStyle name="표준 2 16 24 2 4" xfId="5378" xr:uid="{00000000-0005-0000-0000-000009370000}"/>
    <cellStyle name="표준 2 16 24 2 40" xfId="58659" xr:uid="{00000000-0005-0000-0000-00000A370000}"/>
    <cellStyle name="표준 2 16 24 2 41" xfId="60139" xr:uid="{00000000-0005-0000-0000-00000B370000}"/>
    <cellStyle name="표준 2 16 24 2 42" xfId="61619" xr:uid="{00000000-0005-0000-0000-00000C370000}"/>
    <cellStyle name="표준 2 16 24 2 5" xfId="6858" xr:uid="{00000000-0005-0000-0000-00000D370000}"/>
    <cellStyle name="표준 2 16 24 2 6" xfId="8338" xr:uid="{00000000-0005-0000-0000-00000E370000}"/>
    <cellStyle name="표준 2 16 24 2 7" xfId="9818" xr:uid="{00000000-0005-0000-0000-00000F370000}"/>
    <cellStyle name="표준 2 16 24 2 8" xfId="11298" xr:uid="{00000000-0005-0000-0000-000010370000}"/>
    <cellStyle name="표준 2 16 24 2 9" xfId="12778" xr:uid="{00000000-0005-0000-0000-000011370000}"/>
    <cellStyle name="표준 2 16 24 20" xfId="26841" xr:uid="{00000000-0005-0000-0000-000012370000}"/>
    <cellStyle name="표준 2 16 24 21" xfId="28321" xr:uid="{00000000-0005-0000-0000-000013370000}"/>
    <cellStyle name="표준 2 16 24 22" xfId="29801" xr:uid="{00000000-0005-0000-0000-000014370000}"/>
    <cellStyle name="표준 2 16 24 23" xfId="31281" xr:uid="{00000000-0005-0000-0000-000015370000}"/>
    <cellStyle name="표준 2 16 24 24" xfId="32761" xr:uid="{00000000-0005-0000-0000-000016370000}"/>
    <cellStyle name="표준 2 16 24 25" xfId="34241" xr:uid="{00000000-0005-0000-0000-000017370000}"/>
    <cellStyle name="표준 2 16 24 26" xfId="35721" xr:uid="{00000000-0005-0000-0000-000018370000}"/>
    <cellStyle name="표준 2 16 24 27" xfId="37201" xr:uid="{00000000-0005-0000-0000-000019370000}"/>
    <cellStyle name="표준 2 16 24 28" xfId="38681" xr:uid="{00000000-0005-0000-0000-00001A370000}"/>
    <cellStyle name="표준 2 16 24 29" xfId="40161" xr:uid="{00000000-0005-0000-0000-00001B370000}"/>
    <cellStyle name="표준 2 16 24 3" xfId="1680" xr:uid="{00000000-0005-0000-0000-00001C370000}"/>
    <cellStyle name="표준 2 16 24 30" xfId="41641" xr:uid="{00000000-0005-0000-0000-00001D370000}"/>
    <cellStyle name="표준 2 16 24 31" xfId="43121" xr:uid="{00000000-0005-0000-0000-00001E370000}"/>
    <cellStyle name="표준 2 16 24 32" xfId="44601" xr:uid="{00000000-0005-0000-0000-00001F370000}"/>
    <cellStyle name="표준 2 16 24 33" xfId="46082" xr:uid="{00000000-0005-0000-0000-000020370000}"/>
    <cellStyle name="표준 2 16 24 34" xfId="47562" xr:uid="{00000000-0005-0000-0000-000021370000}"/>
    <cellStyle name="표준 2 16 24 35" xfId="49042" xr:uid="{00000000-0005-0000-0000-000022370000}"/>
    <cellStyle name="표준 2 16 24 36" xfId="50522" xr:uid="{00000000-0005-0000-0000-000023370000}"/>
    <cellStyle name="표준 2 16 24 37" xfId="52002" xr:uid="{00000000-0005-0000-0000-000024370000}"/>
    <cellStyle name="표준 2 16 24 38" xfId="53482" xr:uid="{00000000-0005-0000-0000-000025370000}"/>
    <cellStyle name="표준 2 16 24 39" xfId="54962" xr:uid="{00000000-0005-0000-0000-000026370000}"/>
    <cellStyle name="표준 2 16 24 4" xfId="3161" xr:uid="{00000000-0005-0000-0000-000027370000}"/>
    <cellStyle name="표준 2 16 24 40" xfId="56442" xr:uid="{00000000-0005-0000-0000-000028370000}"/>
    <cellStyle name="표준 2 16 24 41" xfId="57922" xr:uid="{00000000-0005-0000-0000-000029370000}"/>
    <cellStyle name="표준 2 16 24 42" xfId="59402" xr:uid="{00000000-0005-0000-0000-00002A370000}"/>
    <cellStyle name="표준 2 16 24 43" xfId="60882" xr:uid="{00000000-0005-0000-0000-00002B370000}"/>
    <cellStyle name="표준 2 16 24 5" xfId="4641" xr:uid="{00000000-0005-0000-0000-00002C370000}"/>
    <cellStyle name="표준 2 16 24 6" xfId="6121" xr:uid="{00000000-0005-0000-0000-00002D370000}"/>
    <cellStyle name="표준 2 16 24 7" xfId="7601" xr:uid="{00000000-0005-0000-0000-00002E370000}"/>
    <cellStyle name="표준 2 16 24 8" xfId="9081" xr:uid="{00000000-0005-0000-0000-00002F370000}"/>
    <cellStyle name="표준 2 16 24 9" xfId="10561" xr:uid="{00000000-0005-0000-0000-000030370000}"/>
    <cellStyle name="표준 2 16 3" xfId="1363" xr:uid="{00000000-0005-0000-0000-000031370000}"/>
    <cellStyle name="표준 2 16 3 10" xfId="12087" xr:uid="{00000000-0005-0000-0000-000032370000}"/>
    <cellStyle name="표준 2 16 3 11" xfId="13567" xr:uid="{00000000-0005-0000-0000-000033370000}"/>
    <cellStyle name="표준 2 16 3 12" xfId="15047" xr:uid="{00000000-0005-0000-0000-000034370000}"/>
    <cellStyle name="표준 2 16 3 13" xfId="16527" xr:uid="{00000000-0005-0000-0000-000035370000}"/>
    <cellStyle name="표준 2 16 3 14" xfId="18007" xr:uid="{00000000-0005-0000-0000-000036370000}"/>
    <cellStyle name="표준 2 16 3 15" xfId="19487" xr:uid="{00000000-0005-0000-0000-000037370000}"/>
    <cellStyle name="표준 2 16 3 16" xfId="20967" xr:uid="{00000000-0005-0000-0000-000038370000}"/>
    <cellStyle name="표준 2 16 3 17" xfId="22447" xr:uid="{00000000-0005-0000-0000-000039370000}"/>
    <cellStyle name="표준 2 16 3 18" xfId="23927" xr:uid="{00000000-0005-0000-0000-00003A370000}"/>
    <cellStyle name="표준 2 16 3 19" xfId="25407" xr:uid="{00000000-0005-0000-0000-00003B370000}"/>
    <cellStyle name="표준 2 16 3 2" xfId="584" xr:uid="{00000000-0005-0000-0000-00003C370000}"/>
    <cellStyle name="표준 2 16 3 2 10" xfId="14304" xr:uid="{00000000-0005-0000-0000-00003D370000}"/>
    <cellStyle name="표준 2 16 3 2 11" xfId="15784" xr:uid="{00000000-0005-0000-0000-00003E370000}"/>
    <cellStyle name="표준 2 16 3 2 12" xfId="17264" xr:uid="{00000000-0005-0000-0000-00003F370000}"/>
    <cellStyle name="표준 2 16 3 2 13" xfId="18744" xr:uid="{00000000-0005-0000-0000-000040370000}"/>
    <cellStyle name="표준 2 16 3 2 14" xfId="20224" xr:uid="{00000000-0005-0000-0000-000041370000}"/>
    <cellStyle name="표준 2 16 3 2 15" xfId="21704" xr:uid="{00000000-0005-0000-0000-000042370000}"/>
    <cellStyle name="표준 2 16 3 2 16" xfId="23184" xr:uid="{00000000-0005-0000-0000-000043370000}"/>
    <cellStyle name="표준 2 16 3 2 17" xfId="24664" xr:uid="{00000000-0005-0000-0000-000044370000}"/>
    <cellStyle name="표준 2 16 3 2 18" xfId="26144" xr:uid="{00000000-0005-0000-0000-000045370000}"/>
    <cellStyle name="표준 2 16 3 2 19" xfId="27624" xr:uid="{00000000-0005-0000-0000-000046370000}"/>
    <cellStyle name="표준 2 16 3 2 2" xfId="2463" xr:uid="{00000000-0005-0000-0000-000047370000}"/>
    <cellStyle name="표준 2 16 3 2 20" xfId="29104" xr:uid="{00000000-0005-0000-0000-000048370000}"/>
    <cellStyle name="표준 2 16 3 2 21" xfId="30584" xr:uid="{00000000-0005-0000-0000-000049370000}"/>
    <cellStyle name="표준 2 16 3 2 22" xfId="32064" xr:uid="{00000000-0005-0000-0000-00004A370000}"/>
    <cellStyle name="표준 2 16 3 2 23" xfId="33544" xr:uid="{00000000-0005-0000-0000-00004B370000}"/>
    <cellStyle name="표준 2 16 3 2 24" xfId="35024" xr:uid="{00000000-0005-0000-0000-00004C370000}"/>
    <cellStyle name="표준 2 16 3 2 25" xfId="36504" xr:uid="{00000000-0005-0000-0000-00004D370000}"/>
    <cellStyle name="표준 2 16 3 2 26" xfId="37984" xr:uid="{00000000-0005-0000-0000-00004E370000}"/>
    <cellStyle name="표준 2 16 3 2 27" xfId="39464" xr:uid="{00000000-0005-0000-0000-00004F370000}"/>
    <cellStyle name="표준 2 16 3 2 28" xfId="40944" xr:uid="{00000000-0005-0000-0000-000050370000}"/>
    <cellStyle name="표준 2 16 3 2 29" xfId="42424" xr:uid="{00000000-0005-0000-0000-000051370000}"/>
    <cellStyle name="표준 2 16 3 2 3" xfId="3944" xr:uid="{00000000-0005-0000-0000-000052370000}"/>
    <cellStyle name="표준 2 16 3 2 30" xfId="43904" xr:uid="{00000000-0005-0000-0000-000053370000}"/>
    <cellStyle name="표준 2 16 3 2 31" xfId="45384" xr:uid="{00000000-0005-0000-0000-000054370000}"/>
    <cellStyle name="표준 2 16 3 2 32" xfId="46865" xr:uid="{00000000-0005-0000-0000-000055370000}"/>
    <cellStyle name="표준 2 16 3 2 33" xfId="48345" xr:uid="{00000000-0005-0000-0000-000056370000}"/>
    <cellStyle name="표준 2 16 3 2 34" xfId="49825" xr:uid="{00000000-0005-0000-0000-000057370000}"/>
    <cellStyle name="표준 2 16 3 2 35" xfId="51305" xr:uid="{00000000-0005-0000-0000-000058370000}"/>
    <cellStyle name="표준 2 16 3 2 36" xfId="52785" xr:uid="{00000000-0005-0000-0000-000059370000}"/>
    <cellStyle name="표준 2 16 3 2 37" xfId="54265" xr:uid="{00000000-0005-0000-0000-00005A370000}"/>
    <cellStyle name="표준 2 16 3 2 38" xfId="55745" xr:uid="{00000000-0005-0000-0000-00005B370000}"/>
    <cellStyle name="표준 2 16 3 2 39" xfId="57225" xr:uid="{00000000-0005-0000-0000-00005C370000}"/>
    <cellStyle name="표준 2 16 3 2 4" xfId="5424" xr:uid="{00000000-0005-0000-0000-00005D370000}"/>
    <cellStyle name="표준 2 16 3 2 40" xfId="58705" xr:uid="{00000000-0005-0000-0000-00005E370000}"/>
    <cellStyle name="표준 2 16 3 2 41" xfId="60185" xr:uid="{00000000-0005-0000-0000-00005F370000}"/>
    <cellStyle name="표준 2 16 3 2 42" xfId="61665" xr:uid="{00000000-0005-0000-0000-000060370000}"/>
    <cellStyle name="표준 2 16 3 2 5" xfId="6904" xr:uid="{00000000-0005-0000-0000-000061370000}"/>
    <cellStyle name="표준 2 16 3 2 6" xfId="8384" xr:uid="{00000000-0005-0000-0000-000062370000}"/>
    <cellStyle name="표준 2 16 3 2 7" xfId="9864" xr:uid="{00000000-0005-0000-0000-000063370000}"/>
    <cellStyle name="표준 2 16 3 2 8" xfId="11344" xr:uid="{00000000-0005-0000-0000-000064370000}"/>
    <cellStyle name="표준 2 16 3 2 9" xfId="12824" xr:uid="{00000000-0005-0000-0000-000065370000}"/>
    <cellStyle name="표준 2 16 3 20" xfId="26887" xr:uid="{00000000-0005-0000-0000-000066370000}"/>
    <cellStyle name="표준 2 16 3 21" xfId="28367" xr:uid="{00000000-0005-0000-0000-000067370000}"/>
    <cellStyle name="표준 2 16 3 22" xfId="29847" xr:uid="{00000000-0005-0000-0000-000068370000}"/>
    <cellStyle name="표준 2 16 3 23" xfId="31327" xr:uid="{00000000-0005-0000-0000-000069370000}"/>
    <cellStyle name="표준 2 16 3 24" xfId="32807" xr:uid="{00000000-0005-0000-0000-00006A370000}"/>
    <cellStyle name="표준 2 16 3 25" xfId="34287" xr:uid="{00000000-0005-0000-0000-00006B370000}"/>
    <cellStyle name="표준 2 16 3 26" xfId="35767" xr:uid="{00000000-0005-0000-0000-00006C370000}"/>
    <cellStyle name="표준 2 16 3 27" xfId="37247" xr:uid="{00000000-0005-0000-0000-00006D370000}"/>
    <cellStyle name="표준 2 16 3 28" xfId="38727" xr:uid="{00000000-0005-0000-0000-00006E370000}"/>
    <cellStyle name="표준 2 16 3 29" xfId="40207" xr:uid="{00000000-0005-0000-0000-00006F370000}"/>
    <cellStyle name="표준 2 16 3 3" xfId="1726" xr:uid="{00000000-0005-0000-0000-000070370000}"/>
    <cellStyle name="표준 2 16 3 30" xfId="41687" xr:uid="{00000000-0005-0000-0000-000071370000}"/>
    <cellStyle name="표준 2 16 3 31" xfId="43167" xr:uid="{00000000-0005-0000-0000-000072370000}"/>
    <cellStyle name="표준 2 16 3 32" xfId="44647" xr:uid="{00000000-0005-0000-0000-000073370000}"/>
    <cellStyle name="표준 2 16 3 33" xfId="46128" xr:uid="{00000000-0005-0000-0000-000074370000}"/>
    <cellStyle name="표준 2 16 3 34" xfId="47608" xr:uid="{00000000-0005-0000-0000-000075370000}"/>
    <cellStyle name="표준 2 16 3 35" xfId="49088" xr:uid="{00000000-0005-0000-0000-000076370000}"/>
    <cellStyle name="표준 2 16 3 36" xfId="50568" xr:uid="{00000000-0005-0000-0000-000077370000}"/>
    <cellStyle name="표준 2 16 3 37" xfId="52048" xr:uid="{00000000-0005-0000-0000-000078370000}"/>
    <cellStyle name="표준 2 16 3 38" xfId="53528" xr:uid="{00000000-0005-0000-0000-000079370000}"/>
    <cellStyle name="표준 2 16 3 39" xfId="55008" xr:uid="{00000000-0005-0000-0000-00007A370000}"/>
    <cellStyle name="표준 2 16 3 4" xfId="3207" xr:uid="{00000000-0005-0000-0000-00007B370000}"/>
    <cellStyle name="표준 2 16 3 40" xfId="56488" xr:uid="{00000000-0005-0000-0000-00007C370000}"/>
    <cellStyle name="표준 2 16 3 41" xfId="57968" xr:uid="{00000000-0005-0000-0000-00007D370000}"/>
    <cellStyle name="표준 2 16 3 42" xfId="59448" xr:uid="{00000000-0005-0000-0000-00007E370000}"/>
    <cellStyle name="표준 2 16 3 43" xfId="60928" xr:uid="{00000000-0005-0000-0000-00007F370000}"/>
    <cellStyle name="표준 2 16 3 5" xfId="4687" xr:uid="{00000000-0005-0000-0000-000080370000}"/>
    <cellStyle name="표준 2 16 3 6" xfId="6167" xr:uid="{00000000-0005-0000-0000-000081370000}"/>
    <cellStyle name="표준 2 16 3 7" xfId="7647" xr:uid="{00000000-0005-0000-0000-000082370000}"/>
    <cellStyle name="표준 2 16 3 8" xfId="9127" xr:uid="{00000000-0005-0000-0000-000083370000}"/>
    <cellStyle name="표준 2 16 3 9" xfId="10607" xr:uid="{00000000-0005-0000-0000-000084370000}"/>
    <cellStyle name="표준 2 16 4" xfId="1346" xr:uid="{00000000-0005-0000-0000-000085370000}"/>
    <cellStyle name="표준 2 16 4 10" xfId="12104" xr:uid="{00000000-0005-0000-0000-000086370000}"/>
    <cellStyle name="표준 2 16 4 11" xfId="13584" xr:uid="{00000000-0005-0000-0000-000087370000}"/>
    <cellStyle name="표준 2 16 4 12" xfId="15064" xr:uid="{00000000-0005-0000-0000-000088370000}"/>
    <cellStyle name="표준 2 16 4 13" xfId="16544" xr:uid="{00000000-0005-0000-0000-000089370000}"/>
    <cellStyle name="표준 2 16 4 14" xfId="18024" xr:uid="{00000000-0005-0000-0000-00008A370000}"/>
    <cellStyle name="표준 2 16 4 15" xfId="19504" xr:uid="{00000000-0005-0000-0000-00008B370000}"/>
    <cellStyle name="표준 2 16 4 16" xfId="20984" xr:uid="{00000000-0005-0000-0000-00008C370000}"/>
    <cellStyle name="표준 2 16 4 17" xfId="22464" xr:uid="{00000000-0005-0000-0000-00008D370000}"/>
    <cellStyle name="표준 2 16 4 18" xfId="23944" xr:uid="{00000000-0005-0000-0000-00008E370000}"/>
    <cellStyle name="표준 2 16 4 19" xfId="25424" xr:uid="{00000000-0005-0000-0000-00008F370000}"/>
    <cellStyle name="표준 2 16 4 2" xfId="567" xr:uid="{00000000-0005-0000-0000-000090370000}"/>
    <cellStyle name="표준 2 16 4 2 10" xfId="14321" xr:uid="{00000000-0005-0000-0000-000091370000}"/>
    <cellStyle name="표준 2 16 4 2 11" xfId="15801" xr:uid="{00000000-0005-0000-0000-000092370000}"/>
    <cellStyle name="표준 2 16 4 2 12" xfId="17281" xr:uid="{00000000-0005-0000-0000-000093370000}"/>
    <cellStyle name="표준 2 16 4 2 13" xfId="18761" xr:uid="{00000000-0005-0000-0000-000094370000}"/>
    <cellStyle name="표준 2 16 4 2 14" xfId="20241" xr:uid="{00000000-0005-0000-0000-000095370000}"/>
    <cellStyle name="표준 2 16 4 2 15" xfId="21721" xr:uid="{00000000-0005-0000-0000-000096370000}"/>
    <cellStyle name="표준 2 16 4 2 16" xfId="23201" xr:uid="{00000000-0005-0000-0000-000097370000}"/>
    <cellStyle name="표준 2 16 4 2 17" xfId="24681" xr:uid="{00000000-0005-0000-0000-000098370000}"/>
    <cellStyle name="표준 2 16 4 2 18" xfId="26161" xr:uid="{00000000-0005-0000-0000-000099370000}"/>
    <cellStyle name="표준 2 16 4 2 19" xfId="27641" xr:uid="{00000000-0005-0000-0000-00009A370000}"/>
    <cellStyle name="표준 2 16 4 2 2" xfId="2480" xr:uid="{00000000-0005-0000-0000-00009B370000}"/>
    <cellStyle name="표준 2 16 4 2 20" xfId="29121" xr:uid="{00000000-0005-0000-0000-00009C370000}"/>
    <cellStyle name="표준 2 16 4 2 21" xfId="30601" xr:uid="{00000000-0005-0000-0000-00009D370000}"/>
    <cellStyle name="표준 2 16 4 2 22" xfId="32081" xr:uid="{00000000-0005-0000-0000-00009E370000}"/>
    <cellStyle name="표준 2 16 4 2 23" xfId="33561" xr:uid="{00000000-0005-0000-0000-00009F370000}"/>
    <cellStyle name="표준 2 16 4 2 24" xfId="35041" xr:uid="{00000000-0005-0000-0000-0000A0370000}"/>
    <cellStyle name="표준 2 16 4 2 25" xfId="36521" xr:uid="{00000000-0005-0000-0000-0000A1370000}"/>
    <cellStyle name="표준 2 16 4 2 26" xfId="38001" xr:uid="{00000000-0005-0000-0000-0000A2370000}"/>
    <cellStyle name="표준 2 16 4 2 27" xfId="39481" xr:uid="{00000000-0005-0000-0000-0000A3370000}"/>
    <cellStyle name="표준 2 16 4 2 28" xfId="40961" xr:uid="{00000000-0005-0000-0000-0000A4370000}"/>
    <cellStyle name="표준 2 16 4 2 29" xfId="42441" xr:uid="{00000000-0005-0000-0000-0000A5370000}"/>
    <cellStyle name="표준 2 16 4 2 3" xfId="3961" xr:uid="{00000000-0005-0000-0000-0000A6370000}"/>
    <cellStyle name="표준 2 16 4 2 30" xfId="43921" xr:uid="{00000000-0005-0000-0000-0000A7370000}"/>
    <cellStyle name="표준 2 16 4 2 31" xfId="45401" xr:uid="{00000000-0005-0000-0000-0000A8370000}"/>
    <cellStyle name="표준 2 16 4 2 32" xfId="46882" xr:uid="{00000000-0005-0000-0000-0000A9370000}"/>
    <cellStyle name="표준 2 16 4 2 33" xfId="48362" xr:uid="{00000000-0005-0000-0000-0000AA370000}"/>
    <cellStyle name="표준 2 16 4 2 34" xfId="49842" xr:uid="{00000000-0005-0000-0000-0000AB370000}"/>
    <cellStyle name="표준 2 16 4 2 35" xfId="51322" xr:uid="{00000000-0005-0000-0000-0000AC370000}"/>
    <cellStyle name="표준 2 16 4 2 36" xfId="52802" xr:uid="{00000000-0005-0000-0000-0000AD370000}"/>
    <cellStyle name="표준 2 16 4 2 37" xfId="54282" xr:uid="{00000000-0005-0000-0000-0000AE370000}"/>
    <cellStyle name="표준 2 16 4 2 38" xfId="55762" xr:uid="{00000000-0005-0000-0000-0000AF370000}"/>
    <cellStyle name="표준 2 16 4 2 39" xfId="57242" xr:uid="{00000000-0005-0000-0000-0000B0370000}"/>
    <cellStyle name="표준 2 16 4 2 4" xfId="5441" xr:uid="{00000000-0005-0000-0000-0000B1370000}"/>
    <cellStyle name="표준 2 16 4 2 40" xfId="58722" xr:uid="{00000000-0005-0000-0000-0000B2370000}"/>
    <cellStyle name="표준 2 16 4 2 41" xfId="60202" xr:uid="{00000000-0005-0000-0000-0000B3370000}"/>
    <cellStyle name="표준 2 16 4 2 42" xfId="61682" xr:uid="{00000000-0005-0000-0000-0000B4370000}"/>
    <cellStyle name="표준 2 16 4 2 5" xfId="6921" xr:uid="{00000000-0005-0000-0000-0000B5370000}"/>
    <cellStyle name="표준 2 16 4 2 6" xfId="8401" xr:uid="{00000000-0005-0000-0000-0000B6370000}"/>
    <cellStyle name="표준 2 16 4 2 7" xfId="9881" xr:uid="{00000000-0005-0000-0000-0000B7370000}"/>
    <cellStyle name="표준 2 16 4 2 8" xfId="11361" xr:uid="{00000000-0005-0000-0000-0000B8370000}"/>
    <cellStyle name="표준 2 16 4 2 9" xfId="12841" xr:uid="{00000000-0005-0000-0000-0000B9370000}"/>
    <cellStyle name="표준 2 16 4 20" xfId="26904" xr:uid="{00000000-0005-0000-0000-0000BA370000}"/>
    <cellStyle name="표준 2 16 4 21" xfId="28384" xr:uid="{00000000-0005-0000-0000-0000BB370000}"/>
    <cellStyle name="표준 2 16 4 22" xfId="29864" xr:uid="{00000000-0005-0000-0000-0000BC370000}"/>
    <cellStyle name="표준 2 16 4 23" xfId="31344" xr:uid="{00000000-0005-0000-0000-0000BD370000}"/>
    <cellStyle name="표준 2 16 4 24" xfId="32824" xr:uid="{00000000-0005-0000-0000-0000BE370000}"/>
    <cellStyle name="표준 2 16 4 25" xfId="34304" xr:uid="{00000000-0005-0000-0000-0000BF370000}"/>
    <cellStyle name="표준 2 16 4 26" xfId="35784" xr:uid="{00000000-0005-0000-0000-0000C0370000}"/>
    <cellStyle name="표준 2 16 4 27" xfId="37264" xr:uid="{00000000-0005-0000-0000-0000C1370000}"/>
    <cellStyle name="표준 2 16 4 28" xfId="38744" xr:uid="{00000000-0005-0000-0000-0000C2370000}"/>
    <cellStyle name="표준 2 16 4 29" xfId="40224" xr:uid="{00000000-0005-0000-0000-0000C3370000}"/>
    <cellStyle name="표준 2 16 4 3" xfId="1743" xr:uid="{00000000-0005-0000-0000-0000C4370000}"/>
    <cellStyle name="표준 2 16 4 30" xfId="41704" xr:uid="{00000000-0005-0000-0000-0000C5370000}"/>
    <cellStyle name="표준 2 16 4 31" xfId="43184" xr:uid="{00000000-0005-0000-0000-0000C6370000}"/>
    <cellStyle name="표준 2 16 4 32" xfId="44664" xr:uid="{00000000-0005-0000-0000-0000C7370000}"/>
    <cellStyle name="표준 2 16 4 33" xfId="46145" xr:uid="{00000000-0005-0000-0000-0000C8370000}"/>
    <cellStyle name="표준 2 16 4 34" xfId="47625" xr:uid="{00000000-0005-0000-0000-0000C9370000}"/>
    <cellStyle name="표준 2 16 4 35" xfId="49105" xr:uid="{00000000-0005-0000-0000-0000CA370000}"/>
    <cellStyle name="표준 2 16 4 36" xfId="50585" xr:uid="{00000000-0005-0000-0000-0000CB370000}"/>
    <cellStyle name="표준 2 16 4 37" xfId="52065" xr:uid="{00000000-0005-0000-0000-0000CC370000}"/>
    <cellStyle name="표준 2 16 4 38" xfId="53545" xr:uid="{00000000-0005-0000-0000-0000CD370000}"/>
    <cellStyle name="표준 2 16 4 39" xfId="55025" xr:uid="{00000000-0005-0000-0000-0000CE370000}"/>
    <cellStyle name="표준 2 16 4 4" xfId="3224" xr:uid="{00000000-0005-0000-0000-0000CF370000}"/>
    <cellStyle name="표준 2 16 4 40" xfId="56505" xr:uid="{00000000-0005-0000-0000-0000D0370000}"/>
    <cellStyle name="표준 2 16 4 41" xfId="57985" xr:uid="{00000000-0005-0000-0000-0000D1370000}"/>
    <cellStyle name="표준 2 16 4 42" xfId="59465" xr:uid="{00000000-0005-0000-0000-0000D2370000}"/>
    <cellStyle name="표준 2 16 4 43" xfId="60945" xr:uid="{00000000-0005-0000-0000-0000D3370000}"/>
    <cellStyle name="표준 2 16 4 5" xfId="4704" xr:uid="{00000000-0005-0000-0000-0000D4370000}"/>
    <cellStyle name="표준 2 16 4 6" xfId="6184" xr:uid="{00000000-0005-0000-0000-0000D5370000}"/>
    <cellStyle name="표준 2 16 4 7" xfId="7664" xr:uid="{00000000-0005-0000-0000-0000D6370000}"/>
    <cellStyle name="표준 2 16 4 8" xfId="9144" xr:uid="{00000000-0005-0000-0000-0000D7370000}"/>
    <cellStyle name="표준 2 16 4 9" xfId="10624" xr:uid="{00000000-0005-0000-0000-0000D8370000}"/>
    <cellStyle name="표준 2 16 5" xfId="1328" xr:uid="{00000000-0005-0000-0000-0000D9370000}"/>
    <cellStyle name="표준 2 16 5 10" xfId="12122" xr:uid="{00000000-0005-0000-0000-0000DA370000}"/>
    <cellStyle name="표준 2 16 5 11" xfId="13602" xr:uid="{00000000-0005-0000-0000-0000DB370000}"/>
    <cellStyle name="표준 2 16 5 12" xfId="15082" xr:uid="{00000000-0005-0000-0000-0000DC370000}"/>
    <cellStyle name="표준 2 16 5 13" xfId="16562" xr:uid="{00000000-0005-0000-0000-0000DD370000}"/>
    <cellStyle name="표준 2 16 5 14" xfId="18042" xr:uid="{00000000-0005-0000-0000-0000DE370000}"/>
    <cellStyle name="표준 2 16 5 15" xfId="19522" xr:uid="{00000000-0005-0000-0000-0000DF370000}"/>
    <cellStyle name="표준 2 16 5 16" xfId="21002" xr:uid="{00000000-0005-0000-0000-0000E0370000}"/>
    <cellStyle name="표준 2 16 5 17" xfId="22482" xr:uid="{00000000-0005-0000-0000-0000E1370000}"/>
    <cellStyle name="표준 2 16 5 18" xfId="23962" xr:uid="{00000000-0005-0000-0000-0000E2370000}"/>
    <cellStyle name="표준 2 16 5 19" xfId="25442" xr:uid="{00000000-0005-0000-0000-0000E3370000}"/>
    <cellStyle name="표준 2 16 5 2" xfId="549" xr:uid="{00000000-0005-0000-0000-0000E4370000}"/>
    <cellStyle name="표준 2 16 5 2 10" xfId="14339" xr:uid="{00000000-0005-0000-0000-0000E5370000}"/>
    <cellStyle name="표준 2 16 5 2 11" xfId="15819" xr:uid="{00000000-0005-0000-0000-0000E6370000}"/>
    <cellStyle name="표준 2 16 5 2 12" xfId="17299" xr:uid="{00000000-0005-0000-0000-0000E7370000}"/>
    <cellStyle name="표준 2 16 5 2 13" xfId="18779" xr:uid="{00000000-0005-0000-0000-0000E8370000}"/>
    <cellStyle name="표준 2 16 5 2 14" xfId="20259" xr:uid="{00000000-0005-0000-0000-0000E9370000}"/>
    <cellStyle name="표준 2 16 5 2 15" xfId="21739" xr:uid="{00000000-0005-0000-0000-0000EA370000}"/>
    <cellStyle name="표준 2 16 5 2 16" xfId="23219" xr:uid="{00000000-0005-0000-0000-0000EB370000}"/>
    <cellStyle name="표준 2 16 5 2 17" xfId="24699" xr:uid="{00000000-0005-0000-0000-0000EC370000}"/>
    <cellStyle name="표준 2 16 5 2 18" xfId="26179" xr:uid="{00000000-0005-0000-0000-0000ED370000}"/>
    <cellStyle name="표준 2 16 5 2 19" xfId="27659" xr:uid="{00000000-0005-0000-0000-0000EE370000}"/>
    <cellStyle name="표준 2 16 5 2 2" xfId="2498" xr:uid="{00000000-0005-0000-0000-0000EF370000}"/>
    <cellStyle name="표준 2 16 5 2 20" xfId="29139" xr:uid="{00000000-0005-0000-0000-0000F0370000}"/>
    <cellStyle name="표준 2 16 5 2 21" xfId="30619" xr:uid="{00000000-0005-0000-0000-0000F1370000}"/>
    <cellStyle name="표준 2 16 5 2 22" xfId="32099" xr:uid="{00000000-0005-0000-0000-0000F2370000}"/>
    <cellStyle name="표준 2 16 5 2 23" xfId="33579" xr:uid="{00000000-0005-0000-0000-0000F3370000}"/>
    <cellStyle name="표준 2 16 5 2 24" xfId="35059" xr:uid="{00000000-0005-0000-0000-0000F4370000}"/>
    <cellStyle name="표준 2 16 5 2 25" xfId="36539" xr:uid="{00000000-0005-0000-0000-0000F5370000}"/>
    <cellStyle name="표준 2 16 5 2 26" xfId="38019" xr:uid="{00000000-0005-0000-0000-0000F6370000}"/>
    <cellStyle name="표준 2 16 5 2 27" xfId="39499" xr:uid="{00000000-0005-0000-0000-0000F7370000}"/>
    <cellStyle name="표준 2 16 5 2 28" xfId="40979" xr:uid="{00000000-0005-0000-0000-0000F8370000}"/>
    <cellStyle name="표준 2 16 5 2 29" xfId="42459" xr:uid="{00000000-0005-0000-0000-0000F9370000}"/>
    <cellStyle name="표준 2 16 5 2 3" xfId="3979" xr:uid="{00000000-0005-0000-0000-0000FA370000}"/>
    <cellStyle name="표준 2 16 5 2 30" xfId="43939" xr:uid="{00000000-0005-0000-0000-0000FB370000}"/>
    <cellStyle name="표준 2 16 5 2 31" xfId="45419" xr:uid="{00000000-0005-0000-0000-0000FC370000}"/>
    <cellStyle name="표준 2 16 5 2 32" xfId="46900" xr:uid="{00000000-0005-0000-0000-0000FD370000}"/>
    <cellStyle name="표준 2 16 5 2 33" xfId="48380" xr:uid="{00000000-0005-0000-0000-0000FE370000}"/>
    <cellStyle name="표준 2 16 5 2 34" xfId="49860" xr:uid="{00000000-0005-0000-0000-0000FF370000}"/>
    <cellStyle name="표준 2 16 5 2 35" xfId="51340" xr:uid="{00000000-0005-0000-0000-000000380000}"/>
    <cellStyle name="표준 2 16 5 2 36" xfId="52820" xr:uid="{00000000-0005-0000-0000-000001380000}"/>
    <cellStyle name="표준 2 16 5 2 37" xfId="54300" xr:uid="{00000000-0005-0000-0000-000002380000}"/>
    <cellStyle name="표준 2 16 5 2 38" xfId="55780" xr:uid="{00000000-0005-0000-0000-000003380000}"/>
    <cellStyle name="표준 2 16 5 2 39" xfId="57260" xr:uid="{00000000-0005-0000-0000-000004380000}"/>
    <cellStyle name="표준 2 16 5 2 4" xfId="5459" xr:uid="{00000000-0005-0000-0000-000005380000}"/>
    <cellStyle name="표준 2 16 5 2 40" xfId="58740" xr:uid="{00000000-0005-0000-0000-000006380000}"/>
    <cellStyle name="표준 2 16 5 2 41" xfId="60220" xr:uid="{00000000-0005-0000-0000-000007380000}"/>
    <cellStyle name="표준 2 16 5 2 42" xfId="61700" xr:uid="{00000000-0005-0000-0000-000008380000}"/>
    <cellStyle name="표준 2 16 5 2 5" xfId="6939" xr:uid="{00000000-0005-0000-0000-000009380000}"/>
    <cellStyle name="표준 2 16 5 2 6" xfId="8419" xr:uid="{00000000-0005-0000-0000-00000A380000}"/>
    <cellStyle name="표준 2 16 5 2 7" xfId="9899" xr:uid="{00000000-0005-0000-0000-00000B380000}"/>
    <cellStyle name="표준 2 16 5 2 8" xfId="11379" xr:uid="{00000000-0005-0000-0000-00000C380000}"/>
    <cellStyle name="표준 2 16 5 2 9" xfId="12859" xr:uid="{00000000-0005-0000-0000-00000D380000}"/>
    <cellStyle name="표준 2 16 5 20" xfId="26922" xr:uid="{00000000-0005-0000-0000-00000E380000}"/>
    <cellStyle name="표준 2 16 5 21" xfId="28402" xr:uid="{00000000-0005-0000-0000-00000F380000}"/>
    <cellStyle name="표준 2 16 5 22" xfId="29882" xr:uid="{00000000-0005-0000-0000-000010380000}"/>
    <cellStyle name="표준 2 16 5 23" xfId="31362" xr:uid="{00000000-0005-0000-0000-000011380000}"/>
    <cellStyle name="표준 2 16 5 24" xfId="32842" xr:uid="{00000000-0005-0000-0000-000012380000}"/>
    <cellStyle name="표준 2 16 5 25" xfId="34322" xr:uid="{00000000-0005-0000-0000-000013380000}"/>
    <cellStyle name="표준 2 16 5 26" xfId="35802" xr:uid="{00000000-0005-0000-0000-000014380000}"/>
    <cellStyle name="표준 2 16 5 27" xfId="37282" xr:uid="{00000000-0005-0000-0000-000015380000}"/>
    <cellStyle name="표준 2 16 5 28" xfId="38762" xr:uid="{00000000-0005-0000-0000-000016380000}"/>
    <cellStyle name="표준 2 16 5 29" xfId="40242" xr:uid="{00000000-0005-0000-0000-000017380000}"/>
    <cellStyle name="표준 2 16 5 3" xfId="1761" xr:uid="{00000000-0005-0000-0000-000018380000}"/>
    <cellStyle name="표준 2 16 5 30" xfId="41722" xr:uid="{00000000-0005-0000-0000-000019380000}"/>
    <cellStyle name="표준 2 16 5 31" xfId="43202" xr:uid="{00000000-0005-0000-0000-00001A380000}"/>
    <cellStyle name="표준 2 16 5 32" xfId="44682" xr:uid="{00000000-0005-0000-0000-00001B380000}"/>
    <cellStyle name="표준 2 16 5 33" xfId="46163" xr:uid="{00000000-0005-0000-0000-00001C380000}"/>
    <cellStyle name="표준 2 16 5 34" xfId="47643" xr:uid="{00000000-0005-0000-0000-00001D380000}"/>
    <cellStyle name="표준 2 16 5 35" xfId="49123" xr:uid="{00000000-0005-0000-0000-00001E380000}"/>
    <cellStyle name="표준 2 16 5 36" xfId="50603" xr:uid="{00000000-0005-0000-0000-00001F380000}"/>
    <cellStyle name="표준 2 16 5 37" xfId="52083" xr:uid="{00000000-0005-0000-0000-000020380000}"/>
    <cellStyle name="표준 2 16 5 38" xfId="53563" xr:uid="{00000000-0005-0000-0000-000021380000}"/>
    <cellStyle name="표준 2 16 5 39" xfId="55043" xr:uid="{00000000-0005-0000-0000-000022380000}"/>
    <cellStyle name="표준 2 16 5 4" xfId="3242" xr:uid="{00000000-0005-0000-0000-000023380000}"/>
    <cellStyle name="표준 2 16 5 40" xfId="56523" xr:uid="{00000000-0005-0000-0000-000024380000}"/>
    <cellStyle name="표준 2 16 5 41" xfId="58003" xr:uid="{00000000-0005-0000-0000-000025380000}"/>
    <cellStyle name="표준 2 16 5 42" xfId="59483" xr:uid="{00000000-0005-0000-0000-000026380000}"/>
    <cellStyle name="표준 2 16 5 43" xfId="60963" xr:uid="{00000000-0005-0000-0000-000027380000}"/>
    <cellStyle name="표준 2 16 5 5" xfId="4722" xr:uid="{00000000-0005-0000-0000-000028380000}"/>
    <cellStyle name="표준 2 16 5 6" xfId="6202" xr:uid="{00000000-0005-0000-0000-000029380000}"/>
    <cellStyle name="표준 2 16 5 7" xfId="7682" xr:uid="{00000000-0005-0000-0000-00002A380000}"/>
    <cellStyle name="표준 2 16 5 8" xfId="9162" xr:uid="{00000000-0005-0000-0000-00002B380000}"/>
    <cellStyle name="표준 2 16 5 9" xfId="10642" xr:uid="{00000000-0005-0000-0000-00002C380000}"/>
    <cellStyle name="표준 2 16 6" xfId="1309" xr:uid="{00000000-0005-0000-0000-00002D380000}"/>
    <cellStyle name="표준 2 16 6 10" xfId="12141" xr:uid="{00000000-0005-0000-0000-00002E380000}"/>
    <cellStyle name="표준 2 16 6 11" xfId="13621" xr:uid="{00000000-0005-0000-0000-00002F380000}"/>
    <cellStyle name="표준 2 16 6 12" xfId="15101" xr:uid="{00000000-0005-0000-0000-000030380000}"/>
    <cellStyle name="표준 2 16 6 13" xfId="16581" xr:uid="{00000000-0005-0000-0000-000031380000}"/>
    <cellStyle name="표준 2 16 6 14" xfId="18061" xr:uid="{00000000-0005-0000-0000-000032380000}"/>
    <cellStyle name="표준 2 16 6 15" xfId="19541" xr:uid="{00000000-0005-0000-0000-000033380000}"/>
    <cellStyle name="표준 2 16 6 16" xfId="21021" xr:uid="{00000000-0005-0000-0000-000034380000}"/>
    <cellStyle name="표준 2 16 6 17" xfId="22501" xr:uid="{00000000-0005-0000-0000-000035380000}"/>
    <cellStyle name="표준 2 16 6 18" xfId="23981" xr:uid="{00000000-0005-0000-0000-000036380000}"/>
    <cellStyle name="표준 2 16 6 19" xfId="25461" xr:uid="{00000000-0005-0000-0000-000037380000}"/>
    <cellStyle name="표준 2 16 6 2" xfId="530" xr:uid="{00000000-0005-0000-0000-000038380000}"/>
    <cellStyle name="표준 2 16 6 2 10" xfId="14358" xr:uid="{00000000-0005-0000-0000-000039380000}"/>
    <cellStyle name="표준 2 16 6 2 11" xfId="15838" xr:uid="{00000000-0005-0000-0000-00003A380000}"/>
    <cellStyle name="표준 2 16 6 2 12" xfId="17318" xr:uid="{00000000-0005-0000-0000-00003B380000}"/>
    <cellStyle name="표준 2 16 6 2 13" xfId="18798" xr:uid="{00000000-0005-0000-0000-00003C380000}"/>
    <cellStyle name="표준 2 16 6 2 14" xfId="20278" xr:uid="{00000000-0005-0000-0000-00003D380000}"/>
    <cellStyle name="표준 2 16 6 2 15" xfId="21758" xr:uid="{00000000-0005-0000-0000-00003E380000}"/>
    <cellStyle name="표준 2 16 6 2 16" xfId="23238" xr:uid="{00000000-0005-0000-0000-00003F380000}"/>
    <cellStyle name="표준 2 16 6 2 17" xfId="24718" xr:uid="{00000000-0005-0000-0000-000040380000}"/>
    <cellStyle name="표준 2 16 6 2 18" xfId="26198" xr:uid="{00000000-0005-0000-0000-000041380000}"/>
    <cellStyle name="표준 2 16 6 2 19" xfId="27678" xr:uid="{00000000-0005-0000-0000-000042380000}"/>
    <cellStyle name="표준 2 16 6 2 2" xfId="2517" xr:uid="{00000000-0005-0000-0000-000043380000}"/>
    <cellStyle name="표준 2 16 6 2 20" xfId="29158" xr:uid="{00000000-0005-0000-0000-000044380000}"/>
    <cellStyle name="표준 2 16 6 2 21" xfId="30638" xr:uid="{00000000-0005-0000-0000-000045380000}"/>
    <cellStyle name="표준 2 16 6 2 22" xfId="32118" xr:uid="{00000000-0005-0000-0000-000046380000}"/>
    <cellStyle name="표준 2 16 6 2 23" xfId="33598" xr:uid="{00000000-0005-0000-0000-000047380000}"/>
    <cellStyle name="표준 2 16 6 2 24" xfId="35078" xr:uid="{00000000-0005-0000-0000-000048380000}"/>
    <cellStyle name="표준 2 16 6 2 25" xfId="36558" xr:uid="{00000000-0005-0000-0000-000049380000}"/>
    <cellStyle name="표준 2 16 6 2 26" xfId="38038" xr:uid="{00000000-0005-0000-0000-00004A380000}"/>
    <cellStyle name="표준 2 16 6 2 27" xfId="39518" xr:uid="{00000000-0005-0000-0000-00004B380000}"/>
    <cellStyle name="표준 2 16 6 2 28" xfId="40998" xr:uid="{00000000-0005-0000-0000-00004C380000}"/>
    <cellStyle name="표준 2 16 6 2 29" xfId="42478" xr:uid="{00000000-0005-0000-0000-00004D380000}"/>
    <cellStyle name="표준 2 16 6 2 3" xfId="3998" xr:uid="{00000000-0005-0000-0000-00004E380000}"/>
    <cellStyle name="표준 2 16 6 2 30" xfId="43958" xr:uid="{00000000-0005-0000-0000-00004F380000}"/>
    <cellStyle name="표준 2 16 6 2 31" xfId="45438" xr:uid="{00000000-0005-0000-0000-000050380000}"/>
    <cellStyle name="표준 2 16 6 2 32" xfId="46919" xr:uid="{00000000-0005-0000-0000-000051380000}"/>
    <cellStyle name="표준 2 16 6 2 33" xfId="48399" xr:uid="{00000000-0005-0000-0000-000052380000}"/>
    <cellStyle name="표준 2 16 6 2 34" xfId="49879" xr:uid="{00000000-0005-0000-0000-000053380000}"/>
    <cellStyle name="표준 2 16 6 2 35" xfId="51359" xr:uid="{00000000-0005-0000-0000-000054380000}"/>
    <cellStyle name="표준 2 16 6 2 36" xfId="52839" xr:uid="{00000000-0005-0000-0000-000055380000}"/>
    <cellStyle name="표준 2 16 6 2 37" xfId="54319" xr:uid="{00000000-0005-0000-0000-000056380000}"/>
    <cellStyle name="표준 2 16 6 2 38" xfId="55799" xr:uid="{00000000-0005-0000-0000-000057380000}"/>
    <cellStyle name="표준 2 16 6 2 39" xfId="57279" xr:uid="{00000000-0005-0000-0000-000058380000}"/>
    <cellStyle name="표준 2 16 6 2 4" xfId="5478" xr:uid="{00000000-0005-0000-0000-000059380000}"/>
    <cellStyle name="표준 2 16 6 2 40" xfId="58759" xr:uid="{00000000-0005-0000-0000-00005A380000}"/>
    <cellStyle name="표준 2 16 6 2 41" xfId="60239" xr:uid="{00000000-0005-0000-0000-00005B380000}"/>
    <cellStyle name="표준 2 16 6 2 42" xfId="61719" xr:uid="{00000000-0005-0000-0000-00005C380000}"/>
    <cellStyle name="표준 2 16 6 2 5" xfId="6958" xr:uid="{00000000-0005-0000-0000-00005D380000}"/>
    <cellStyle name="표준 2 16 6 2 6" xfId="8438" xr:uid="{00000000-0005-0000-0000-00005E380000}"/>
    <cellStyle name="표준 2 16 6 2 7" xfId="9918" xr:uid="{00000000-0005-0000-0000-00005F380000}"/>
    <cellStyle name="표준 2 16 6 2 8" xfId="11398" xr:uid="{00000000-0005-0000-0000-000060380000}"/>
    <cellStyle name="표준 2 16 6 2 9" xfId="12878" xr:uid="{00000000-0005-0000-0000-000061380000}"/>
    <cellStyle name="표준 2 16 6 20" xfId="26941" xr:uid="{00000000-0005-0000-0000-000062380000}"/>
    <cellStyle name="표준 2 16 6 21" xfId="28421" xr:uid="{00000000-0005-0000-0000-000063380000}"/>
    <cellStyle name="표준 2 16 6 22" xfId="29901" xr:uid="{00000000-0005-0000-0000-000064380000}"/>
    <cellStyle name="표준 2 16 6 23" xfId="31381" xr:uid="{00000000-0005-0000-0000-000065380000}"/>
    <cellStyle name="표준 2 16 6 24" xfId="32861" xr:uid="{00000000-0005-0000-0000-000066380000}"/>
    <cellStyle name="표준 2 16 6 25" xfId="34341" xr:uid="{00000000-0005-0000-0000-000067380000}"/>
    <cellStyle name="표준 2 16 6 26" xfId="35821" xr:uid="{00000000-0005-0000-0000-000068380000}"/>
    <cellStyle name="표준 2 16 6 27" xfId="37301" xr:uid="{00000000-0005-0000-0000-000069380000}"/>
    <cellStyle name="표준 2 16 6 28" xfId="38781" xr:uid="{00000000-0005-0000-0000-00006A380000}"/>
    <cellStyle name="표준 2 16 6 29" xfId="40261" xr:uid="{00000000-0005-0000-0000-00006B380000}"/>
    <cellStyle name="표준 2 16 6 3" xfId="1780" xr:uid="{00000000-0005-0000-0000-00006C380000}"/>
    <cellStyle name="표준 2 16 6 30" xfId="41741" xr:uid="{00000000-0005-0000-0000-00006D380000}"/>
    <cellStyle name="표준 2 16 6 31" xfId="43221" xr:uid="{00000000-0005-0000-0000-00006E380000}"/>
    <cellStyle name="표준 2 16 6 32" xfId="44701" xr:uid="{00000000-0005-0000-0000-00006F380000}"/>
    <cellStyle name="표준 2 16 6 33" xfId="46182" xr:uid="{00000000-0005-0000-0000-000070380000}"/>
    <cellStyle name="표준 2 16 6 34" xfId="47662" xr:uid="{00000000-0005-0000-0000-000071380000}"/>
    <cellStyle name="표준 2 16 6 35" xfId="49142" xr:uid="{00000000-0005-0000-0000-000072380000}"/>
    <cellStyle name="표준 2 16 6 36" xfId="50622" xr:uid="{00000000-0005-0000-0000-000073380000}"/>
    <cellStyle name="표준 2 16 6 37" xfId="52102" xr:uid="{00000000-0005-0000-0000-000074380000}"/>
    <cellStyle name="표준 2 16 6 38" xfId="53582" xr:uid="{00000000-0005-0000-0000-000075380000}"/>
    <cellStyle name="표준 2 16 6 39" xfId="55062" xr:uid="{00000000-0005-0000-0000-000076380000}"/>
    <cellStyle name="표준 2 16 6 4" xfId="3261" xr:uid="{00000000-0005-0000-0000-000077380000}"/>
    <cellStyle name="표준 2 16 6 40" xfId="56542" xr:uid="{00000000-0005-0000-0000-000078380000}"/>
    <cellStyle name="표준 2 16 6 41" xfId="58022" xr:uid="{00000000-0005-0000-0000-000079380000}"/>
    <cellStyle name="표준 2 16 6 42" xfId="59502" xr:uid="{00000000-0005-0000-0000-00007A380000}"/>
    <cellStyle name="표준 2 16 6 43" xfId="60982" xr:uid="{00000000-0005-0000-0000-00007B380000}"/>
    <cellStyle name="표준 2 16 6 5" xfId="4741" xr:uid="{00000000-0005-0000-0000-00007C380000}"/>
    <cellStyle name="표준 2 16 6 6" xfId="6221" xr:uid="{00000000-0005-0000-0000-00007D380000}"/>
    <cellStyle name="표준 2 16 6 7" xfId="7701" xr:uid="{00000000-0005-0000-0000-00007E380000}"/>
    <cellStyle name="표준 2 16 6 8" xfId="9181" xr:uid="{00000000-0005-0000-0000-00007F380000}"/>
    <cellStyle name="표준 2 16 6 9" xfId="10661" xr:uid="{00000000-0005-0000-0000-000080380000}"/>
    <cellStyle name="표준 2 16 7" xfId="1289" xr:uid="{00000000-0005-0000-0000-000081380000}"/>
    <cellStyle name="표준 2 16 7 10" xfId="12161" xr:uid="{00000000-0005-0000-0000-000082380000}"/>
    <cellStyle name="표준 2 16 7 11" xfId="13641" xr:uid="{00000000-0005-0000-0000-000083380000}"/>
    <cellStyle name="표준 2 16 7 12" xfId="15121" xr:uid="{00000000-0005-0000-0000-000084380000}"/>
    <cellStyle name="표준 2 16 7 13" xfId="16601" xr:uid="{00000000-0005-0000-0000-000085380000}"/>
    <cellStyle name="표준 2 16 7 14" xfId="18081" xr:uid="{00000000-0005-0000-0000-000086380000}"/>
    <cellStyle name="표준 2 16 7 15" xfId="19561" xr:uid="{00000000-0005-0000-0000-000087380000}"/>
    <cellStyle name="표준 2 16 7 16" xfId="21041" xr:uid="{00000000-0005-0000-0000-000088380000}"/>
    <cellStyle name="표준 2 16 7 17" xfId="22521" xr:uid="{00000000-0005-0000-0000-000089380000}"/>
    <cellStyle name="표준 2 16 7 18" xfId="24001" xr:uid="{00000000-0005-0000-0000-00008A380000}"/>
    <cellStyle name="표준 2 16 7 19" xfId="25481" xr:uid="{00000000-0005-0000-0000-00008B380000}"/>
    <cellStyle name="표준 2 16 7 2" xfId="510" xr:uid="{00000000-0005-0000-0000-00008C380000}"/>
    <cellStyle name="표준 2 16 7 2 10" xfId="14378" xr:uid="{00000000-0005-0000-0000-00008D380000}"/>
    <cellStyle name="표준 2 16 7 2 11" xfId="15858" xr:uid="{00000000-0005-0000-0000-00008E380000}"/>
    <cellStyle name="표준 2 16 7 2 12" xfId="17338" xr:uid="{00000000-0005-0000-0000-00008F380000}"/>
    <cellStyle name="표준 2 16 7 2 13" xfId="18818" xr:uid="{00000000-0005-0000-0000-000090380000}"/>
    <cellStyle name="표준 2 16 7 2 14" xfId="20298" xr:uid="{00000000-0005-0000-0000-000091380000}"/>
    <cellStyle name="표준 2 16 7 2 15" xfId="21778" xr:uid="{00000000-0005-0000-0000-000092380000}"/>
    <cellStyle name="표준 2 16 7 2 16" xfId="23258" xr:uid="{00000000-0005-0000-0000-000093380000}"/>
    <cellStyle name="표준 2 16 7 2 17" xfId="24738" xr:uid="{00000000-0005-0000-0000-000094380000}"/>
    <cellStyle name="표준 2 16 7 2 18" xfId="26218" xr:uid="{00000000-0005-0000-0000-000095380000}"/>
    <cellStyle name="표준 2 16 7 2 19" xfId="27698" xr:uid="{00000000-0005-0000-0000-000096380000}"/>
    <cellStyle name="표준 2 16 7 2 2" xfId="2537" xr:uid="{00000000-0005-0000-0000-000097380000}"/>
    <cellStyle name="표준 2 16 7 2 20" xfId="29178" xr:uid="{00000000-0005-0000-0000-000098380000}"/>
    <cellStyle name="표준 2 16 7 2 21" xfId="30658" xr:uid="{00000000-0005-0000-0000-000099380000}"/>
    <cellStyle name="표준 2 16 7 2 22" xfId="32138" xr:uid="{00000000-0005-0000-0000-00009A380000}"/>
    <cellStyle name="표준 2 16 7 2 23" xfId="33618" xr:uid="{00000000-0005-0000-0000-00009B380000}"/>
    <cellStyle name="표준 2 16 7 2 24" xfId="35098" xr:uid="{00000000-0005-0000-0000-00009C380000}"/>
    <cellStyle name="표준 2 16 7 2 25" xfId="36578" xr:uid="{00000000-0005-0000-0000-00009D380000}"/>
    <cellStyle name="표준 2 16 7 2 26" xfId="38058" xr:uid="{00000000-0005-0000-0000-00009E380000}"/>
    <cellStyle name="표준 2 16 7 2 27" xfId="39538" xr:uid="{00000000-0005-0000-0000-00009F380000}"/>
    <cellStyle name="표준 2 16 7 2 28" xfId="41018" xr:uid="{00000000-0005-0000-0000-0000A0380000}"/>
    <cellStyle name="표준 2 16 7 2 29" xfId="42498" xr:uid="{00000000-0005-0000-0000-0000A1380000}"/>
    <cellStyle name="표준 2 16 7 2 3" xfId="4018" xr:uid="{00000000-0005-0000-0000-0000A2380000}"/>
    <cellStyle name="표준 2 16 7 2 30" xfId="43978" xr:uid="{00000000-0005-0000-0000-0000A3380000}"/>
    <cellStyle name="표준 2 16 7 2 31" xfId="45458" xr:uid="{00000000-0005-0000-0000-0000A4380000}"/>
    <cellStyle name="표준 2 16 7 2 32" xfId="46939" xr:uid="{00000000-0005-0000-0000-0000A5380000}"/>
    <cellStyle name="표준 2 16 7 2 33" xfId="48419" xr:uid="{00000000-0005-0000-0000-0000A6380000}"/>
    <cellStyle name="표준 2 16 7 2 34" xfId="49899" xr:uid="{00000000-0005-0000-0000-0000A7380000}"/>
    <cellStyle name="표준 2 16 7 2 35" xfId="51379" xr:uid="{00000000-0005-0000-0000-0000A8380000}"/>
    <cellStyle name="표준 2 16 7 2 36" xfId="52859" xr:uid="{00000000-0005-0000-0000-0000A9380000}"/>
    <cellStyle name="표준 2 16 7 2 37" xfId="54339" xr:uid="{00000000-0005-0000-0000-0000AA380000}"/>
    <cellStyle name="표준 2 16 7 2 38" xfId="55819" xr:uid="{00000000-0005-0000-0000-0000AB380000}"/>
    <cellStyle name="표준 2 16 7 2 39" xfId="57299" xr:uid="{00000000-0005-0000-0000-0000AC380000}"/>
    <cellStyle name="표준 2 16 7 2 4" xfId="5498" xr:uid="{00000000-0005-0000-0000-0000AD380000}"/>
    <cellStyle name="표준 2 16 7 2 40" xfId="58779" xr:uid="{00000000-0005-0000-0000-0000AE380000}"/>
    <cellStyle name="표준 2 16 7 2 41" xfId="60259" xr:uid="{00000000-0005-0000-0000-0000AF380000}"/>
    <cellStyle name="표준 2 16 7 2 42" xfId="61739" xr:uid="{00000000-0005-0000-0000-0000B0380000}"/>
    <cellStyle name="표준 2 16 7 2 5" xfId="6978" xr:uid="{00000000-0005-0000-0000-0000B1380000}"/>
    <cellStyle name="표준 2 16 7 2 6" xfId="8458" xr:uid="{00000000-0005-0000-0000-0000B2380000}"/>
    <cellStyle name="표준 2 16 7 2 7" xfId="9938" xr:uid="{00000000-0005-0000-0000-0000B3380000}"/>
    <cellStyle name="표준 2 16 7 2 8" xfId="11418" xr:uid="{00000000-0005-0000-0000-0000B4380000}"/>
    <cellStyle name="표준 2 16 7 2 9" xfId="12898" xr:uid="{00000000-0005-0000-0000-0000B5380000}"/>
    <cellStyle name="표준 2 16 7 20" xfId="26961" xr:uid="{00000000-0005-0000-0000-0000B6380000}"/>
    <cellStyle name="표준 2 16 7 21" xfId="28441" xr:uid="{00000000-0005-0000-0000-0000B7380000}"/>
    <cellStyle name="표준 2 16 7 22" xfId="29921" xr:uid="{00000000-0005-0000-0000-0000B8380000}"/>
    <cellStyle name="표준 2 16 7 23" xfId="31401" xr:uid="{00000000-0005-0000-0000-0000B9380000}"/>
    <cellStyle name="표준 2 16 7 24" xfId="32881" xr:uid="{00000000-0005-0000-0000-0000BA380000}"/>
    <cellStyle name="표준 2 16 7 25" xfId="34361" xr:uid="{00000000-0005-0000-0000-0000BB380000}"/>
    <cellStyle name="표준 2 16 7 26" xfId="35841" xr:uid="{00000000-0005-0000-0000-0000BC380000}"/>
    <cellStyle name="표준 2 16 7 27" xfId="37321" xr:uid="{00000000-0005-0000-0000-0000BD380000}"/>
    <cellStyle name="표준 2 16 7 28" xfId="38801" xr:uid="{00000000-0005-0000-0000-0000BE380000}"/>
    <cellStyle name="표준 2 16 7 29" xfId="40281" xr:uid="{00000000-0005-0000-0000-0000BF380000}"/>
    <cellStyle name="표준 2 16 7 3" xfId="1800" xr:uid="{00000000-0005-0000-0000-0000C0380000}"/>
    <cellStyle name="표준 2 16 7 30" xfId="41761" xr:uid="{00000000-0005-0000-0000-0000C1380000}"/>
    <cellStyle name="표준 2 16 7 31" xfId="43241" xr:uid="{00000000-0005-0000-0000-0000C2380000}"/>
    <cellStyle name="표준 2 16 7 32" xfId="44721" xr:uid="{00000000-0005-0000-0000-0000C3380000}"/>
    <cellStyle name="표준 2 16 7 33" xfId="46202" xr:uid="{00000000-0005-0000-0000-0000C4380000}"/>
    <cellStyle name="표준 2 16 7 34" xfId="47682" xr:uid="{00000000-0005-0000-0000-0000C5380000}"/>
    <cellStyle name="표준 2 16 7 35" xfId="49162" xr:uid="{00000000-0005-0000-0000-0000C6380000}"/>
    <cellStyle name="표준 2 16 7 36" xfId="50642" xr:uid="{00000000-0005-0000-0000-0000C7380000}"/>
    <cellStyle name="표준 2 16 7 37" xfId="52122" xr:uid="{00000000-0005-0000-0000-0000C8380000}"/>
    <cellStyle name="표준 2 16 7 38" xfId="53602" xr:uid="{00000000-0005-0000-0000-0000C9380000}"/>
    <cellStyle name="표준 2 16 7 39" xfId="55082" xr:uid="{00000000-0005-0000-0000-0000CA380000}"/>
    <cellStyle name="표준 2 16 7 4" xfId="3281" xr:uid="{00000000-0005-0000-0000-0000CB380000}"/>
    <cellStyle name="표준 2 16 7 40" xfId="56562" xr:uid="{00000000-0005-0000-0000-0000CC380000}"/>
    <cellStyle name="표준 2 16 7 41" xfId="58042" xr:uid="{00000000-0005-0000-0000-0000CD380000}"/>
    <cellStyle name="표준 2 16 7 42" xfId="59522" xr:uid="{00000000-0005-0000-0000-0000CE380000}"/>
    <cellStyle name="표준 2 16 7 43" xfId="61002" xr:uid="{00000000-0005-0000-0000-0000CF380000}"/>
    <cellStyle name="표준 2 16 7 5" xfId="4761" xr:uid="{00000000-0005-0000-0000-0000D0380000}"/>
    <cellStyle name="표준 2 16 7 6" xfId="6241" xr:uid="{00000000-0005-0000-0000-0000D1380000}"/>
    <cellStyle name="표준 2 16 7 7" xfId="7721" xr:uid="{00000000-0005-0000-0000-0000D2380000}"/>
    <cellStyle name="표준 2 16 7 8" xfId="9201" xr:uid="{00000000-0005-0000-0000-0000D3380000}"/>
    <cellStyle name="표준 2 16 7 9" xfId="10681" xr:uid="{00000000-0005-0000-0000-0000D4380000}"/>
    <cellStyle name="표준 2 16 8" xfId="1269" xr:uid="{00000000-0005-0000-0000-0000D5380000}"/>
    <cellStyle name="표준 2 16 8 10" xfId="12181" xr:uid="{00000000-0005-0000-0000-0000D6380000}"/>
    <cellStyle name="표준 2 16 8 11" xfId="13661" xr:uid="{00000000-0005-0000-0000-0000D7380000}"/>
    <cellStyle name="표준 2 16 8 12" xfId="15141" xr:uid="{00000000-0005-0000-0000-0000D8380000}"/>
    <cellStyle name="표준 2 16 8 13" xfId="16621" xr:uid="{00000000-0005-0000-0000-0000D9380000}"/>
    <cellStyle name="표준 2 16 8 14" xfId="18101" xr:uid="{00000000-0005-0000-0000-0000DA380000}"/>
    <cellStyle name="표준 2 16 8 15" xfId="19581" xr:uid="{00000000-0005-0000-0000-0000DB380000}"/>
    <cellStyle name="표준 2 16 8 16" xfId="21061" xr:uid="{00000000-0005-0000-0000-0000DC380000}"/>
    <cellStyle name="표준 2 16 8 17" xfId="22541" xr:uid="{00000000-0005-0000-0000-0000DD380000}"/>
    <cellStyle name="표준 2 16 8 18" xfId="24021" xr:uid="{00000000-0005-0000-0000-0000DE380000}"/>
    <cellStyle name="표준 2 16 8 19" xfId="25501" xr:uid="{00000000-0005-0000-0000-0000DF380000}"/>
    <cellStyle name="표준 2 16 8 2" xfId="490" xr:uid="{00000000-0005-0000-0000-0000E0380000}"/>
    <cellStyle name="표준 2 16 8 2 10" xfId="14398" xr:uid="{00000000-0005-0000-0000-0000E1380000}"/>
    <cellStyle name="표준 2 16 8 2 11" xfId="15878" xr:uid="{00000000-0005-0000-0000-0000E2380000}"/>
    <cellStyle name="표준 2 16 8 2 12" xfId="17358" xr:uid="{00000000-0005-0000-0000-0000E3380000}"/>
    <cellStyle name="표준 2 16 8 2 13" xfId="18838" xr:uid="{00000000-0005-0000-0000-0000E4380000}"/>
    <cellStyle name="표준 2 16 8 2 14" xfId="20318" xr:uid="{00000000-0005-0000-0000-0000E5380000}"/>
    <cellStyle name="표준 2 16 8 2 15" xfId="21798" xr:uid="{00000000-0005-0000-0000-0000E6380000}"/>
    <cellStyle name="표준 2 16 8 2 16" xfId="23278" xr:uid="{00000000-0005-0000-0000-0000E7380000}"/>
    <cellStyle name="표준 2 16 8 2 17" xfId="24758" xr:uid="{00000000-0005-0000-0000-0000E8380000}"/>
    <cellStyle name="표준 2 16 8 2 18" xfId="26238" xr:uid="{00000000-0005-0000-0000-0000E9380000}"/>
    <cellStyle name="표준 2 16 8 2 19" xfId="27718" xr:uid="{00000000-0005-0000-0000-0000EA380000}"/>
    <cellStyle name="표준 2 16 8 2 2" xfId="2557" xr:uid="{00000000-0005-0000-0000-0000EB380000}"/>
    <cellStyle name="표준 2 16 8 2 20" xfId="29198" xr:uid="{00000000-0005-0000-0000-0000EC380000}"/>
    <cellStyle name="표준 2 16 8 2 21" xfId="30678" xr:uid="{00000000-0005-0000-0000-0000ED380000}"/>
    <cellStyle name="표준 2 16 8 2 22" xfId="32158" xr:uid="{00000000-0005-0000-0000-0000EE380000}"/>
    <cellStyle name="표준 2 16 8 2 23" xfId="33638" xr:uid="{00000000-0005-0000-0000-0000EF380000}"/>
    <cellStyle name="표준 2 16 8 2 24" xfId="35118" xr:uid="{00000000-0005-0000-0000-0000F0380000}"/>
    <cellStyle name="표준 2 16 8 2 25" xfId="36598" xr:uid="{00000000-0005-0000-0000-0000F1380000}"/>
    <cellStyle name="표준 2 16 8 2 26" xfId="38078" xr:uid="{00000000-0005-0000-0000-0000F2380000}"/>
    <cellStyle name="표준 2 16 8 2 27" xfId="39558" xr:uid="{00000000-0005-0000-0000-0000F3380000}"/>
    <cellStyle name="표준 2 16 8 2 28" xfId="41038" xr:uid="{00000000-0005-0000-0000-0000F4380000}"/>
    <cellStyle name="표준 2 16 8 2 29" xfId="42518" xr:uid="{00000000-0005-0000-0000-0000F5380000}"/>
    <cellStyle name="표준 2 16 8 2 3" xfId="4038" xr:uid="{00000000-0005-0000-0000-0000F6380000}"/>
    <cellStyle name="표준 2 16 8 2 30" xfId="43998" xr:uid="{00000000-0005-0000-0000-0000F7380000}"/>
    <cellStyle name="표준 2 16 8 2 31" xfId="45478" xr:uid="{00000000-0005-0000-0000-0000F8380000}"/>
    <cellStyle name="표준 2 16 8 2 32" xfId="46959" xr:uid="{00000000-0005-0000-0000-0000F9380000}"/>
    <cellStyle name="표준 2 16 8 2 33" xfId="48439" xr:uid="{00000000-0005-0000-0000-0000FA380000}"/>
    <cellStyle name="표준 2 16 8 2 34" xfId="49919" xr:uid="{00000000-0005-0000-0000-0000FB380000}"/>
    <cellStyle name="표준 2 16 8 2 35" xfId="51399" xr:uid="{00000000-0005-0000-0000-0000FC380000}"/>
    <cellStyle name="표준 2 16 8 2 36" xfId="52879" xr:uid="{00000000-0005-0000-0000-0000FD380000}"/>
    <cellStyle name="표준 2 16 8 2 37" xfId="54359" xr:uid="{00000000-0005-0000-0000-0000FE380000}"/>
    <cellStyle name="표준 2 16 8 2 38" xfId="55839" xr:uid="{00000000-0005-0000-0000-0000FF380000}"/>
    <cellStyle name="표준 2 16 8 2 39" xfId="57319" xr:uid="{00000000-0005-0000-0000-000000390000}"/>
    <cellStyle name="표준 2 16 8 2 4" xfId="5518" xr:uid="{00000000-0005-0000-0000-000001390000}"/>
    <cellStyle name="표준 2 16 8 2 40" xfId="58799" xr:uid="{00000000-0005-0000-0000-000002390000}"/>
    <cellStyle name="표준 2 16 8 2 41" xfId="60279" xr:uid="{00000000-0005-0000-0000-000003390000}"/>
    <cellStyle name="표준 2 16 8 2 42" xfId="61759" xr:uid="{00000000-0005-0000-0000-000004390000}"/>
    <cellStyle name="표준 2 16 8 2 5" xfId="6998" xr:uid="{00000000-0005-0000-0000-000005390000}"/>
    <cellStyle name="표준 2 16 8 2 6" xfId="8478" xr:uid="{00000000-0005-0000-0000-000006390000}"/>
    <cellStyle name="표준 2 16 8 2 7" xfId="9958" xr:uid="{00000000-0005-0000-0000-000007390000}"/>
    <cellStyle name="표준 2 16 8 2 8" xfId="11438" xr:uid="{00000000-0005-0000-0000-000008390000}"/>
    <cellStyle name="표준 2 16 8 2 9" xfId="12918" xr:uid="{00000000-0005-0000-0000-000009390000}"/>
    <cellStyle name="표준 2 16 8 20" xfId="26981" xr:uid="{00000000-0005-0000-0000-00000A390000}"/>
    <cellStyle name="표준 2 16 8 21" xfId="28461" xr:uid="{00000000-0005-0000-0000-00000B390000}"/>
    <cellStyle name="표준 2 16 8 22" xfId="29941" xr:uid="{00000000-0005-0000-0000-00000C390000}"/>
    <cellStyle name="표준 2 16 8 23" xfId="31421" xr:uid="{00000000-0005-0000-0000-00000D390000}"/>
    <cellStyle name="표준 2 16 8 24" xfId="32901" xr:uid="{00000000-0005-0000-0000-00000E390000}"/>
    <cellStyle name="표준 2 16 8 25" xfId="34381" xr:uid="{00000000-0005-0000-0000-00000F390000}"/>
    <cellStyle name="표준 2 16 8 26" xfId="35861" xr:uid="{00000000-0005-0000-0000-000010390000}"/>
    <cellStyle name="표준 2 16 8 27" xfId="37341" xr:uid="{00000000-0005-0000-0000-000011390000}"/>
    <cellStyle name="표준 2 16 8 28" xfId="38821" xr:uid="{00000000-0005-0000-0000-000012390000}"/>
    <cellStyle name="표준 2 16 8 29" xfId="40301" xr:uid="{00000000-0005-0000-0000-000013390000}"/>
    <cellStyle name="표준 2 16 8 3" xfId="1820" xr:uid="{00000000-0005-0000-0000-000014390000}"/>
    <cellStyle name="표준 2 16 8 30" xfId="41781" xr:uid="{00000000-0005-0000-0000-000015390000}"/>
    <cellStyle name="표준 2 16 8 31" xfId="43261" xr:uid="{00000000-0005-0000-0000-000016390000}"/>
    <cellStyle name="표준 2 16 8 32" xfId="44741" xr:uid="{00000000-0005-0000-0000-000017390000}"/>
    <cellStyle name="표준 2 16 8 33" xfId="46222" xr:uid="{00000000-0005-0000-0000-000018390000}"/>
    <cellStyle name="표준 2 16 8 34" xfId="47702" xr:uid="{00000000-0005-0000-0000-000019390000}"/>
    <cellStyle name="표준 2 16 8 35" xfId="49182" xr:uid="{00000000-0005-0000-0000-00001A390000}"/>
    <cellStyle name="표준 2 16 8 36" xfId="50662" xr:uid="{00000000-0005-0000-0000-00001B390000}"/>
    <cellStyle name="표준 2 16 8 37" xfId="52142" xr:uid="{00000000-0005-0000-0000-00001C390000}"/>
    <cellStyle name="표준 2 16 8 38" xfId="53622" xr:uid="{00000000-0005-0000-0000-00001D390000}"/>
    <cellStyle name="표준 2 16 8 39" xfId="55102" xr:uid="{00000000-0005-0000-0000-00001E390000}"/>
    <cellStyle name="표준 2 16 8 4" xfId="3301" xr:uid="{00000000-0005-0000-0000-00001F390000}"/>
    <cellStyle name="표준 2 16 8 40" xfId="56582" xr:uid="{00000000-0005-0000-0000-000020390000}"/>
    <cellStyle name="표준 2 16 8 41" xfId="58062" xr:uid="{00000000-0005-0000-0000-000021390000}"/>
    <cellStyle name="표준 2 16 8 42" xfId="59542" xr:uid="{00000000-0005-0000-0000-000022390000}"/>
    <cellStyle name="표준 2 16 8 43" xfId="61022" xr:uid="{00000000-0005-0000-0000-000023390000}"/>
    <cellStyle name="표준 2 16 8 5" xfId="4781" xr:uid="{00000000-0005-0000-0000-000024390000}"/>
    <cellStyle name="표준 2 16 8 6" xfId="6261" xr:uid="{00000000-0005-0000-0000-000025390000}"/>
    <cellStyle name="표준 2 16 8 7" xfId="7741" xr:uid="{00000000-0005-0000-0000-000026390000}"/>
    <cellStyle name="표준 2 16 8 8" xfId="9221" xr:uid="{00000000-0005-0000-0000-000027390000}"/>
    <cellStyle name="표준 2 16 8 9" xfId="10701" xr:uid="{00000000-0005-0000-0000-000028390000}"/>
    <cellStyle name="표준 2 16 9" xfId="1247" xr:uid="{00000000-0005-0000-0000-000029390000}"/>
    <cellStyle name="표준 2 16 9 10" xfId="12203" xr:uid="{00000000-0005-0000-0000-00002A390000}"/>
    <cellStyle name="표준 2 16 9 11" xfId="13683" xr:uid="{00000000-0005-0000-0000-00002B390000}"/>
    <cellStyle name="표준 2 16 9 12" xfId="15163" xr:uid="{00000000-0005-0000-0000-00002C390000}"/>
    <cellStyle name="표준 2 16 9 13" xfId="16643" xr:uid="{00000000-0005-0000-0000-00002D390000}"/>
    <cellStyle name="표준 2 16 9 14" xfId="18123" xr:uid="{00000000-0005-0000-0000-00002E390000}"/>
    <cellStyle name="표준 2 16 9 15" xfId="19603" xr:uid="{00000000-0005-0000-0000-00002F390000}"/>
    <cellStyle name="표준 2 16 9 16" xfId="21083" xr:uid="{00000000-0005-0000-0000-000030390000}"/>
    <cellStyle name="표준 2 16 9 17" xfId="22563" xr:uid="{00000000-0005-0000-0000-000031390000}"/>
    <cellStyle name="표준 2 16 9 18" xfId="24043" xr:uid="{00000000-0005-0000-0000-000032390000}"/>
    <cellStyle name="표준 2 16 9 19" xfId="25523" xr:uid="{00000000-0005-0000-0000-000033390000}"/>
    <cellStyle name="표준 2 16 9 2" xfId="468" xr:uid="{00000000-0005-0000-0000-000034390000}"/>
    <cellStyle name="표준 2 16 9 2 10" xfId="14420" xr:uid="{00000000-0005-0000-0000-000035390000}"/>
    <cellStyle name="표준 2 16 9 2 11" xfId="15900" xr:uid="{00000000-0005-0000-0000-000036390000}"/>
    <cellStyle name="표준 2 16 9 2 12" xfId="17380" xr:uid="{00000000-0005-0000-0000-000037390000}"/>
    <cellStyle name="표준 2 16 9 2 13" xfId="18860" xr:uid="{00000000-0005-0000-0000-000038390000}"/>
    <cellStyle name="표준 2 16 9 2 14" xfId="20340" xr:uid="{00000000-0005-0000-0000-000039390000}"/>
    <cellStyle name="표준 2 16 9 2 15" xfId="21820" xr:uid="{00000000-0005-0000-0000-00003A390000}"/>
    <cellStyle name="표준 2 16 9 2 16" xfId="23300" xr:uid="{00000000-0005-0000-0000-00003B390000}"/>
    <cellStyle name="표준 2 16 9 2 17" xfId="24780" xr:uid="{00000000-0005-0000-0000-00003C390000}"/>
    <cellStyle name="표준 2 16 9 2 18" xfId="26260" xr:uid="{00000000-0005-0000-0000-00003D390000}"/>
    <cellStyle name="표준 2 16 9 2 19" xfId="27740" xr:uid="{00000000-0005-0000-0000-00003E390000}"/>
    <cellStyle name="표준 2 16 9 2 2" xfId="2579" xr:uid="{00000000-0005-0000-0000-00003F390000}"/>
    <cellStyle name="표준 2 16 9 2 20" xfId="29220" xr:uid="{00000000-0005-0000-0000-000040390000}"/>
    <cellStyle name="표준 2 16 9 2 21" xfId="30700" xr:uid="{00000000-0005-0000-0000-000041390000}"/>
    <cellStyle name="표준 2 16 9 2 22" xfId="32180" xr:uid="{00000000-0005-0000-0000-000042390000}"/>
    <cellStyle name="표준 2 16 9 2 23" xfId="33660" xr:uid="{00000000-0005-0000-0000-000043390000}"/>
    <cellStyle name="표준 2 16 9 2 24" xfId="35140" xr:uid="{00000000-0005-0000-0000-000044390000}"/>
    <cellStyle name="표준 2 16 9 2 25" xfId="36620" xr:uid="{00000000-0005-0000-0000-000045390000}"/>
    <cellStyle name="표준 2 16 9 2 26" xfId="38100" xr:uid="{00000000-0005-0000-0000-000046390000}"/>
    <cellStyle name="표준 2 16 9 2 27" xfId="39580" xr:uid="{00000000-0005-0000-0000-000047390000}"/>
    <cellStyle name="표준 2 16 9 2 28" xfId="41060" xr:uid="{00000000-0005-0000-0000-000048390000}"/>
    <cellStyle name="표준 2 16 9 2 29" xfId="42540" xr:uid="{00000000-0005-0000-0000-000049390000}"/>
    <cellStyle name="표준 2 16 9 2 3" xfId="4060" xr:uid="{00000000-0005-0000-0000-00004A390000}"/>
    <cellStyle name="표준 2 16 9 2 30" xfId="44020" xr:uid="{00000000-0005-0000-0000-00004B390000}"/>
    <cellStyle name="표준 2 16 9 2 31" xfId="45500" xr:uid="{00000000-0005-0000-0000-00004C390000}"/>
    <cellStyle name="표준 2 16 9 2 32" xfId="46981" xr:uid="{00000000-0005-0000-0000-00004D390000}"/>
    <cellStyle name="표준 2 16 9 2 33" xfId="48461" xr:uid="{00000000-0005-0000-0000-00004E390000}"/>
    <cellStyle name="표준 2 16 9 2 34" xfId="49941" xr:uid="{00000000-0005-0000-0000-00004F390000}"/>
    <cellStyle name="표준 2 16 9 2 35" xfId="51421" xr:uid="{00000000-0005-0000-0000-000050390000}"/>
    <cellStyle name="표준 2 16 9 2 36" xfId="52901" xr:uid="{00000000-0005-0000-0000-000051390000}"/>
    <cellStyle name="표준 2 16 9 2 37" xfId="54381" xr:uid="{00000000-0005-0000-0000-000052390000}"/>
    <cellStyle name="표준 2 16 9 2 38" xfId="55861" xr:uid="{00000000-0005-0000-0000-000053390000}"/>
    <cellStyle name="표준 2 16 9 2 39" xfId="57341" xr:uid="{00000000-0005-0000-0000-000054390000}"/>
    <cellStyle name="표준 2 16 9 2 4" xfId="5540" xr:uid="{00000000-0005-0000-0000-000055390000}"/>
    <cellStyle name="표준 2 16 9 2 40" xfId="58821" xr:uid="{00000000-0005-0000-0000-000056390000}"/>
    <cellStyle name="표준 2 16 9 2 41" xfId="60301" xr:uid="{00000000-0005-0000-0000-000057390000}"/>
    <cellStyle name="표준 2 16 9 2 42" xfId="61781" xr:uid="{00000000-0005-0000-0000-000058390000}"/>
    <cellStyle name="표준 2 16 9 2 5" xfId="7020" xr:uid="{00000000-0005-0000-0000-000059390000}"/>
    <cellStyle name="표준 2 16 9 2 6" xfId="8500" xr:uid="{00000000-0005-0000-0000-00005A390000}"/>
    <cellStyle name="표준 2 16 9 2 7" xfId="9980" xr:uid="{00000000-0005-0000-0000-00005B390000}"/>
    <cellStyle name="표준 2 16 9 2 8" xfId="11460" xr:uid="{00000000-0005-0000-0000-00005C390000}"/>
    <cellStyle name="표준 2 16 9 2 9" xfId="12940" xr:uid="{00000000-0005-0000-0000-00005D390000}"/>
    <cellStyle name="표준 2 16 9 20" xfId="27003" xr:uid="{00000000-0005-0000-0000-00005E390000}"/>
    <cellStyle name="표준 2 16 9 21" xfId="28483" xr:uid="{00000000-0005-0000-0000-00005F390000}"/>
    <cellStyle name="표준 2 16 9 22" xfId="29963" xr:uid="{00000000-0005-0000-0000-000060390000}"/>
    <cellStyle name="표준 2 16 9 23" xfId="31443" xr:uid="{00000000-0005-0000-0000-000061390000}"/>
    <cellStyle name="표준 2 16 9 24" xfId="32923" xr:uid="{00000000-0005-0000-0000-000062390000}"/>
    <cellStyle name="표준 2 16 9 25" xfId="34403" xr:uid="{00000000-0005-0000-0000-000063390000}"/>
    <cellStyle name="표준 2 16 9 26" xfId="35883" xr:uid="{00000000-0005-0000-0000-000064390000}"/>
    <cellStyle name="표준 2 16 9 27" xfId="37363" xr:uid="{00000000-0005-0000-0000-000065390000}"/>
    <cellStyle name="표준 2 16 9 28" xfId="38843" xr:uid="{00000000-0005-0000-0000-000066390000}"/>
    <cellStyle name="표준 2 16 9 29" xfId="40323" xr:uid="{00000000-0005-0000-0000-000067390000}"/>
    <cellStyle name="표준 2 16 9 3" xfId="1842" xr:uid="{00000000-0005-0000-0000-000068390000}"/>
    <cellStyle name="표준 2 16 9 30" xfId="41803" xr:uid="{00000000-0005-0000-0000-000069390000}"/>
    <cellStyle name="표준 2 16 9 31" xfId="43283" xr:uid="{00000000-0005-0000-0000-00006A390000}"/>
    <cellStyle name="표준 2 16 9 32" xfId="44763" xr:uid="{00000000-0005-0000-0000-00006B390000}"/>
    <cellStyle name="표준 2 16 9 33" xfId="46244" xr:uid="{00000000-0005-0000-0000-00006C390000}"/>
    <cellStyle name="표준 2 16 9 34" xfId="47724" xr:uid="{00000000-0005-0000-0000-00006D390000}"/>
    <cellStyle name="표준 2 16 9 35" xfId="49204" xr:uid="{00000000-0005-0000-0000-00006E390000}"/>
    <cellStyle name="표준 2 16 9 36" xfId="50684" xr:uid="{00000000-0005-0000-0000-00006F390000}"/>
    <cellStyle name="표준 2 16 9 37" xfId="52164" xr:uid="{00000000-0005-0000-0000-000070390000}"/>
    <cellStyle name="표준 2 16 9 38" xfId="53644" xr:uid="{00000000-0005-0000-0000-000071390000}"/>
    <cellStyle name="표준 2 16 9 39" xfId="55124" xr:uid="{00000000-0005-0000-0000-000072390000}"/>
    <cellStyle name="표준 2 16 9 4" xfId="3323" xr:uid="{00000000-0005-0000-0000-000073390000}"/>
    <cellStyle name="표준 2 16 9 40" xfId="56604" xr:uid="{00000000-0005-0000-0000-000074390000}"/>
    <cellStyle name="표준 2 16 9 41" xfId="58084" xr:uid="{00000000-0005-0000-0000-000075390000}"/>
    <cellStyle name="표준 2 16 9 42" xfId="59564" xr:uid="{00000000-0005-0000-0000-000076390000}"/>
    <cellStyle name="표준 2 16 9 43" xfId="61044" xr:uid="{00000000-0005-0000-0000-000077390000}"/>
    <cellStyle name="표준 2 16 9 5" xfId="4803" xr:uid="{00000000-0005-0000-0000-000078390000}"/>
    <cellStyle name="표준 2 16 9 6" xfId="6283" xr:uid="{00000000-0005-0000-0000-000079390000}"/>
    <cellStyle name="표준 2 16 9 7" xfId="7763" xr:uid="{00000000-0005-0000-0000-00007A390000}"/>
    <cellStyle name="표준 2 16 9 8" xfId="9243" xr:uid="{00000000-0005-0000-0000-00007B390000}"/>
    <cellStyle name="표준 2 16 9 9" xfId="10723" xr:uid="{00000000-0005-0000-0000-00007C390000}"/>
    <cellStyle name="표준 2 17" xfId="1546" xr:uid="{00000000-0005-0000-0000-00007D390000}"/>
    <cellStyle name="표준 2 17 10" xfId="1200" xr:uid="{00000000-0005-0000-0000-00007E390000}"/>
    <cellStyle name="표준 2 17 10 10" xfId="12250" xr:uid="{00000000-0005-0000-0000-00007F390000}"/>
    <cellStyle name="표준 2 17 10 11" xfId="13730" xr:uid="{00000000-0005-0000-0000-000080390000}"/>
    <cellStyle name="표준 2 17 10 12" xfId="15210" xr:uid="{00000000-0005-0000-0000-000081390000}"/>
    <cellStyle name="표준 2 17 10 13" xfId="16690" xr:uid="{00000000-0005-0000-0000-000082390000}"/>
    <cellStyle name="표준 2 17 10 14" xfId="18170" xr:uid="{00000000-0005-0000-0000-000083390000}"/>
    <cellStyle name="표준 2 17 10 15" xfId="19650" xr:uid="{00000000-0005-0000-0000-000084390000}"/>
    <cellStyle name="표준 2 17 10 16" xfId="21130" xr:uid="{00000000-0005-0000-0000-000085390000}"/>
    <cellStyle name="표준 2 17 10 17" xfId="22610" xr:uid="{00000000-0005-0000-0000-000086390000}"/>
    <cellStyle name="표준 2 17 10 18" xfId="24090" xr:uid="{00000000-0005-0000-0000-000087390000}"/>
    <cellStyle name="표준 2 17 10 19" xfId="25570" xr:uid="{00000000-0005-0000-0000-000088390000}"/>
    <cellStyle name="표준 2 17 10 2" xfId="421" xr:uid="{00000000-0005-0000-0000-000089390000}"/>
    <cellStyle name="표준 2 17 10 2 10" xfId="14467" xr:uid="{00000000-0005-0000-0000-00008A390000}"/>
    <cellStyle name="표준 2 17 10 2 11" xfId="15947" xr:uid="{00000000-0005-0000-0000-00008B390000}"/>
    <cellStyle name="표준 2 17 10 2 12" xfId="17427" xr:uid="{00000000-0005-0000-0000-00008C390000}"/>
    <cellStyle name="표준 2 17 10 2 13" xfId="18907" xr:uid="{00000000-0005-0000-0000-00008D390000}"/>
    <cellStyle name="표준 2 17 10 2 14" xfId="20387" xr:uid="{00000000-0005-0000-0000-00008E390000}"/>
    <cellStyle name="표준 2 17 10 2 15" xfId="21867" xr:uid="{00000000-0005-0000-0000-00008F390000}"/>
    <cellStyle name="표준 2 17 10 2 16" xfId="23347" xr:uid="{00000000-0005-0000-0000-000090390000}"/>
    <cellStyle name="표준 2 17 10 2 17" xfId="24827" xr:uid="{00000000-0005-0000-0000-000091390000}"/>
    <cellStyle name="표준 2 17 10 2 18" xfId="26307" xr:uid="{00000000-0005-0000-0000-000092390000}"/>
    <cellStyle name="표준 2 17 10 2 19" xfId="27787" xr:uid="{00000000-0005-0000-0000-000093390000}"/>
    <cellStyle name="표준 2 17 10 2 2" xfId="2626" xr:uid="{00000000-0005-0000-0000-000094390000}"/>
    <cellStyle name="표준 2 17 10 2 20" xfId="29267" xr:uid="{00000000-0005-0000-0000-000095390000}"/>
    <cellStyle name="표준 2 17 10 2 21" xfId="30747" xr:uid="{00000000-0005-0000-0000-000096390000}"/>
    <cellStyle name="표준 2 17 10 2 22" xfId="32227" xr:uid="{00000000-0005-0000-0000-000097390000}"/>
    <cellStyle name="표준 2 17 10 2 23" xfId="33707" xr:uid="{00000000-0005-0000-0000-000098390000}"/>
    <cellStyle name="표준 2 17 10 2 24" xfId="35187" xr:uid="{00000000-0005-0000-0000-000099390000}"/>
    <cellStyle name="표준 2 17 10 2 25" xfId="36667" xr:uid="{00000000-0005-0000-0000-00009A390000}"/>
    <cellStyle name="표준 2 17 10 2 26" xfId="38147" xr:uid="{00000000-0005-0000-0000-00009B390000}"/>
    <cellStyle name="표준 2 17 10 2 27" xfId="39627" xr:uid="{00000000-0005-0000-0000-00009C390000}"/>
    <cellStyle name="표준 2 17 10 2 28" xfId="41107" xr:uid="{00000000-0005-0000-0000-00009D390000}"/>
    <cellStyle name="표준 2 17 10 2 29" xfId="42587" xr:uid="{00000000-0005-0000-0000-00009E390000}"/>
    <cellStyle name="표준 2 17 10 2 3" xfId="4107" xr:uid="{00000000-0005-0000-0000-00009F390000}"/>
    <cellStyle name="표준 2 17 10 2 30" xfId="44067" xr:uid="{00000000-0005-0000-0000-0000A0390000}"/>
    <cellStyle name="표준 2 17 10 2 31" xfId="45547" xr:uid="{00000000-0005-0000-0000-0000A1390000}"/>
    <cellStyle name="표준 2 17 10 2 32" xfId="47028" xr:uid="{00000000-0005-0000-0000-0000A2390000}"/>
    <cellStyle name="표준 2 17 10 2 33" xfId="48508" xr:uid="{00000000-0005-0000-0000-0000A3390000}"/>
    <cellStyle name="표준 2 17 10 2 34" xfId="49988" xr:uid="{00000000-0005-0000-0000-0000A4390000}"/>
    <cellStyle name="표준 2 17 10 2 35" xfId="51468" xr:uid="{00000000-0005-0000-0000-0000A5390000}"/>
    <cellStyle name="표준 2 17 10 2 36" xfId="52948" xr:uid="{00000000-0005-0000-0000-0000A6390000}"/>
    <cellStyle name="표준 2 17 10 2 37" xfId="54428" xr:uid="{00000000-0005-0000-0000-0000A7390000}"/>
    <cellStyle name="표준 2 17 10 2 38" xfId="55908" xr:uid="{00000000-0005-0000-0000-0000A8390000}"/>
    <cellStyle name="표준 2 17 10 2 39" xfId="57388" xr:uid="{00000000-0005-0000-0000-0000A9390000}"/>
    <cellStyle name="표준 2 17 10 2 4" xfId="5587" xr:uid="{00000000-0005-0000-0000-0000AA390000}"/>
    <cellStyle name="표준 2 17 10 2 40" xfId="58868" xr:uid="{00000000-0005-0000-0000-0000AB390000}"/>
    <cellStyle name="표준 2 17 10 2 41" xfId="60348" xr:uid="{00000000-0005-0000-0000-0000AC390000}"/>
    <cellStyle name="표준 2 17 10 2 42" xfId="61828" xr:uid="{00000000-0005-0000-0000-0000AD390000}"/>
    <cellStyle name="표준 2 17 10 2 5" xfId="7067" xr:uid="{00000000-0005-0000-0000-0000AE390000}"/>
    <cellStyle name="표준 2 17 10 2 6" xfId="8547" xr:uid="{00000000-0005-0000-0000-0000AF390000}"/>
    <cellStyle name="표준 2 17 10 2 7" xfId="10027" xr:uid="{00000000-0005-0000-0000-0000B0390000}"/>
    <cellStyle name="표준 2 17 10 2 8" xfId="11507" xr:uid="{00000000-0005-0000-0000-0000B1390000}"/>
    <cellStyle name="표준 2 17 10 2 9" xfId="12987" xr:uid="{00000000-0005-0000-0000-0000B2390000}"/>
    <cellStyle name="표준 2 17 10 20" xfId="27050" xr:uid="{00000000-0005-0000-0000-0000B3390000}"/>
    <cellStyle name="표준 2 17 10 21" xfId="28530" xr:uid="{00000000-0005-0000-0000-0000B4390000}"/>
    <cellStyle name="표준 2 17 10 22" xfId="30010" xr:uid="{00000000-0005-0000-0000-0000B5390000}"/>
    <cellStyle name="표준 2 17 10 23" xfId="31490" xr:uid="{00000000-0005-0000-0000-0000B6390000}"/>
    <cellStyle name="표준 2 17 10 24" xfId="32970" xr:uid="{00000000-0005-0000-0000-0000B7390000}"/>
    <cellStyle name="표준 2 17 10 25" xfId="34450" xr:uid="{00000000-0005-0000-0000-0000B8390000}"/>
    <cellStyle name="표준 2 17 10 26" xfId="35930" xr:uid="{00000000-0005-0000-0000-0000B9390000}"/>
    <cellStyle name="표준 2 17 10 27" xfId="37410" xr:uid="{00000000-0005-0000-0000-0000BA390000}"/>
    <cellStyle name="표준 2 17 10 28" xfId="38890" xr:uid="{00000000-0005-0000-0000-0000BB390000}"/>
    <cellStyle name="표준 2 17 10 29" xfId="40370" xr:uid="{00000000-0005-0000-0000-0000BC390000}"/>
    <cellStyle name="표준 2 17 10 3" xfId="1889" xr:uid="{00000000-0005-0000-0000-0000BD390000}"/>
    <cellStyle name="표준 2 17 10 30" xfId="41850" xr:uid="{00000000-0005-0000-0000-0000BE390000}"/>
    <cellStyle name="표준 2 17 10 31" xfId="43330" xr:uid="{00000000-0005-0000-0000-0000BF390000}"/>
    <cellStyle name="표준 2 17 10 32" xfId="44810" xr:uid="{00000000-0005-0000-0000-0000C0390000}"/>
    <cellStyle name="표준 2 17 10 33" xfId="46291" xr:uid="{00000000-0005-0000-0000-0000C1390000}"/>
    <cellStyle name="표준 2 17 10 34" xfId="47771" xr:uid="{00000000-0005-0000-0000-0000C2390000}"/>
    <cellStyle name="표준 2 17 10 35" xfId="49251" xr:uid="{00000000-0005-0000-0000-0000C3390000}"/>
    <cellStyle name="표준 2 17 10 36" xfId="50731" xr:uid="{00000000-0005-0000-0000-0000C4390000}"/>
    <cellStyle name="표준 2 17 10 37" xfId="52211" xr:uid="{00000000-0005-0000-0000-0000C5390000}"/>
    <cellStyle name="표준 2 17 10 38" xfId="53691" xr:uid="{00000000-0005-0000-0000-0000C6390000}"/>
    <cellStyle name="표준 2 17 10 39" xfId="55171" xr:uid="{00000000-0005-0000-0000-0000C7390000}"/>
    <cellStyle name="표준 2 17 10 4" xfId="3370" xr:uid="{00000000-0005-0000-0000-0000C8390000}"/>
    <cellStyle name="표준 2 17 10 40" xfId="56651" xr:uid="{00000000-0005-0000-0000-0000C9390000}"/>
    <cellStyle name="표준 2 17 10 41" xfId="58131" xr:uid="{00000000-0005-0000-0000-0000CA390000}"/>
    <cellStyle name="표준 2 17 10 42" xfId="59611" xr:uid="{00000000-0005-0000-0000-0000CB390000}"/>
    <cellStyle name="표준 2 17 10 43" xfId="61091" xr:uid="{00000000-0005-0000-0000-0000CC390000}"/>
    <cellStyle name="표준 2 17 10 5" xfId="4850" xr:uid="{00000000-0005-0000-0000-0000CD390000}"/>
    <cellStyle name="표준 2 17 10 6" xfId="6330" xr:uid="{00000000-0005-0000-0000-0000CE390000}"/>
    <cellStyle name="표준 2 17 10 7" xfId="7810" xr:uid="{00000000-0005-0000-0000-0000CF390000}"/>
    <cellStyle name="표준 2 17 10 8" xfId="9290" xr:uid="{00000000-0005-0000-0000-0000D0390000}"/>
    <cellStyle name="표준 2 17 10 9" xfId="10770" xr:uid="{00000000-0005-0000-0000-0000D1390000}"/>
    <cellStyle name="표준 2 17 11" xfId="1175" xr:uid="{00000000-0005-0000-0000-0000D2390000}"/>
    <cellStyle name="표준 2 17 11 10" xfId="12275" xr:uid="{00000000-0005-0000-0000-0000D3390000}"/>
    <cellStyle name="표준 2 17 11 11" xfId="13755" xr:uid="{00000000-0005-0000-0000-0000D4390000}"/>
    <cellStyle name="표준 2 17 11 12" xfId="15235" xr:uid="{00000000-0005-0000-0000-0000D5390000}"/>
    <cellStyle name="표준 2 17 11 13" xfId="16715" xr:uid="{00000000-0005-0000-0000-0000D6390000}"/>
    <cellStyle name="표준 2 17 11 14" xfId="18195" xr:uid="{00000000-0005-0000-0000-0000D7390000}"/>
    <cellStyle name="표준 2 17 11 15" xfId="19675" xr:uid="{00000000-0005-0000-0000-0000D8390000}"/>
    <cellStyle name="표준 2 17 11 16" xfId="21155" xr:uid="{00000000-0005-0000-0000-0000D9390000}"/>
    <cellStyle name="표준 2 17 11 17" xfId="22635" xr:uid="{00000000-0005-0000-0000-0000DA390000}"/>
    <cellStyle name="표준 2 17 11 18" xfId="24115" xr:uid="{00000000-0005-0000-0000-0000DB390000}"/>
    <cellStyle name="표준 2 17 11 19" xfId="25595" xr:uid="{00000000-0005-0000-0000-0000DC390000}"/>
    <cellStyle name="표준 2 17 11 2" xfId="396" xr:uid="{00000000-0005-0000-0000-0000DD390000}"/>
    <cellStyle name="표준 2 17 11 2 10" xfId="14492" xr:uid="{00000000-0005-0000-0000-0000DE390000}"/>
    <cellStyle name="표준 2 17 11 2 11" xfId="15972" xr:uid="{00000000-0005-0000-0000-0000DF390000}"/>
    <cellStyle name="표준 2 17 11 2 12" xfId="17452" xr:uid="{00000000-0005-0000-0000-0000E0390000}"/>
    <cellStyle name="표준 2 17 11 2 13" xfId="18932" xr:uid="{00000000-0005-0000-0000-0000E1390000}"/>
    <cellStyle name="표준 2 17 11 2 14" xfId="20412" xr:uid="{00000000-0005-0000-0000-0000E2390000}"/>
    <cellStyle name="표준 2 17 11 2 15" xfId="21892" xr:uid="{00000000-0005-0000-0000-0000E3390000}"/>
    <cellStyle name="표준 2 17 11 2 16" xfId="23372" xr:uid="{00000000-0005-0000-0000-0000E4390000}"/>
    <cellStyle name="표준 2 17 11 2 17" xfId="24852" xr:uid="{00000000-0005-0000-0000-0000E5390000}"/>
    <cellStyle name="표준 2 17 11 2 18" xfId="26332" xr:uid="{00000000-0005-0000-0000-0000E6390000}"/>
    <cellStyle name="표준 2 17 11 2 19" xfId="27812" xr:uid="{00000000-0005-0000-0000-0000E7390000}"/>
    <cellStyle name="표준 2 17 11 2 2" xfId="2651" xr:uid="{00000000-0005-0000-0000-0000E8390000}"/>
    <cellStyle name="표준 2 17 11 2 20" xfId="29292" xr:uid="{00000000-0005-0000-0000-0000E9390000}"/>
    <cellStyle name="표준 2 17 11 2 21" xfId="30772" xr:uid="{00000000-0005-0000-0000-0000EA390000}"/>
    <cellStyle name="표준 2 17 11 2 22" xfId="32252" xr:uid="{00000000-0005-0000-0000-0000EB390000}"/>
    <cellStyle name="표준 2 17 11 2 23" xfId="33732" xr:uid="{00000000-0005-0000-0000-0000EC390000}"/>
    <cellStyle name="표준 2 17 11 2 24" xfId="35212" xr:uid="{00000000-0005-0000-0000-0000ED390000}"/>
    <cellStyle name="표준 2 17 11 2 25" xfId="36692" xr:uid="{00000000-0005-0000-0000-0000EE390000}"/>
    <cellStyle name="표준 2 17 11 2 26" xfId="38172" xr:uid="{00000000-0005-0000-0000-0000EF390000}"/>
    <cellStyle name="표준 2 17 11 2 27" xfId="39652" xr:uid="{00000000-0005-0000-0000-0000F0390000}"/>
    <cellStyle name="표준 2 17 11 2 28" xfId="41132" xr:uid="{00000000-0005-0000-0000-0000F1390000}"/>
    <cellStyle name="표준 2 17 11 2 29" xfId="42612" xr:uid="{00000000-0005-0000-0000-0000F2390000}"/>
    <cellStyle name="표준 2 17 11 2 3" xfId="4132" xr:uid="{00000000-0005-0000-0000-0000F3390000}"/>
    <cellStyle name="표준 2 17 11 2 30" xfId="44092" xr:uid="{00000000-0005-0000-0000-0000F4390000}"/>
    <cellStyle name="표준 2 17 11 2 31" xfId="45572" xr:uid="{00000000-0005-0000-0000-0000F5390000}"/>
    <cellStyle name="표준 2 17 11 2 32" xfId="47053" xr:uid="{00000000-0005-0000-0000-0000F6390000}"/>
    <cellStyle name="표준 2 17 11 2 33" xfId="48533" xr:uid="{00000000-0005-0000-0000-0000F7390000}"/>
    <cellStyle name="표준 2 17 11 2 34" xfId="50013" xr:uid="{00000000-0005-0000-0000-0000F8390000}"/>
    <cellStyle name="표준 2 17 11 2 35" xfId="51493" xr:uid="{00000000-0005-0000-0000-0000F9390000}"/>
    <cellStyle name="표준 2 17 11 2 36" xfId="52973" xr:uid="{00000000-0005-0000-0000-0000FA390000}"/>
    <cellStyle name="표준 2 17 11 2 37" xfId="54453" xr:uid="{00000000-0005-0000-0000-0000FB390000}"/>
    <cellStyle name="표준 2 17 11 2 38" xfId="55933" xr:uid="{00000000-0005-0000-0000-0000FC390000}"/>
    <cellStyle name="표준 2 17 11 2 39" xfId="57413" xr:uid="{00000000-0005-0000-0000-0000FD390000}"/>
    <cellStyle name="표준 2 17 11 2 4" xfId="5612" xr:uid="{00000000-0005-0000-0000-0000FE390000}"/>
    <cellStyle name="표준 2 17 11 2 40" xfId="58893" xr:uid="{00000000-0005-0000-0000-0000FF390000}"/>
    <cellStyle name="표준 2 17 11 2 41" xfId="60373" xr:uid="{00000000-0005-0000-0000-0000003A0000}"/>
    <cellStyle name="표준 2 17 11 2 42" xfId="61853" xr:uid="{00000000-0005-0000-0000-0000013A0000}"/>
    <cellStyle name="표준 2 17 11 2 5" xfId="7092" xr:uid="{00000000-0005-0000-0000-0000023A0000}"/>
    <cellStyle name="표준 2 17 11 2 6" xfId="8572" xr:uid="{00000000-0005-0000-0000-0000033A0000}"/>
    <cellStyle name="표준 2 17 11 2 7" xfId="10052" xr:uid="{00000000-0005-0000-0000-0000043A0000}"/>
    <cellStyle name="표준 2 17 11 2 8" xfId="11532" xr:uid="{00000000-0005-0000-0000-0000053A0000}"/>
    <cellStyle name="표준 2 17 11 2 9" xfId="13012" xr:uid="{00000000-0005-0000-0000-0000063A0000}"/>
    <cellStyle name="표준 2 17 11 20" xfId="27075" xr:uid="{00000000-0005-0000-0000-0000073A0000}"/>
    <cellStyle name="표준 2 17 11 21" xfId="28555" xr:uid="{00000000-0005-0000-0000-0000083A0000}"/>
    <cellStyle name="표준 2 17 11 22" xfId="30035" xr:uid="{00000000-0005-0000-0000-0000093A0000}"/>
    <cellStyle name="표준 2 17 11 23" xfId="31515" xr:uid="{00000000-0005-0000-0000-00000A3A0000}"/>
    <cellStyle name="표준 2 17 11 24" xfId="32995" xr:uid="{00000000-0005-0000-0000-00000B3A0000}"/>
    <cellStyle name="표준 2 17 11 25" xfId="34475" xr:uid="{00000000-0005-0000-0000-00000C3A0000}"/>
    <cellStyle name="표준 2 17 11 26" xfId="35955" xr:uid="{00000000-0005-0000-0000-00000D3A0000}"/>
    <cellStyle name="표준 2 17 11 27" xfId="37435" xr:uid="{00000000-0005-0000-0000-00000E3A0000}"/>
    <cellStyle name="표준 2 17 11 28" xfId="38915" xr:uid="{00000000-0005-0000-0000-00000F3A0000}"/>
    <cellStyle name="표준 2 17 11 29" xfId="40395" xr:uid="{00000000-0005-0000-0000-0000103A0000}"/>
    <cellStyle name="표준 2 17 11 3" xfId="1914" xr:uid="{00000000-0005-0000-0000-0000113A0000}"/>
    <cellStyle name="표준 2 17 11 30" xfId="41875" xr:uid="{00000000-0005-0000-0000-0000123A0000}"/>
    <cellStyle name="표준 2 17 11 31" xfId="43355" xr:uid="{00000000-0005-0000-0000-0000133A0000}"/>
    <cellStyle name="표준 2 17 11 32" xfId="44835" xr:uid="{00000000-0005-0000-0000-0000143A0000}"/>
    <cellStyle name="표준 2 17 11 33" xfId="46316" xr:uid="{00000000-0005-0000-0000-0000153A0000}"/>
    <cellStyle name="표준 2 17 11 34" xfId="47796" xr:uid="{00000000-0005-0000-0000-0000163A0000}"/>
    <cellStyle name="표준 2 17 11 35" xfId="49276" xr:uid="{00000000-0005-0000-0000-0000173A0000}"/>
    <cellStyle name="표준 2 17 11 36" xfId="50756" xr:uid="{00000000-0005-0000-0000-0000183A0000}"/>
    <cellStyle name="표준 2 17 11 37" xfId="52236" xr:uid="{00000000-0005-0000-0000-0000193A0000}"/>
    <cellStyle name="표준 2 17 11 38" xfId="53716" xr:uid="{00000000-0005-0000-0000-00001A3A0000}"/>
    <cellStyle name="표준 2 17 11 39" xfId="55196" xr:uid="{00000000-0005-0000-0000-00001B3A0000}"/>
    <cellStyle name="표준 2 17 11 4" xfId="3395" xr:uid="{00000000-0005-0000-0000-00001C3A0000}"/>
    <cellStyle name="표준 2 17 11 40" xfId="56676" xr:uid="{00000000-0005-0000-0000-00001D3A0000}"/>
    <cellStyle name="표준 2 17 11 41" xfId="58156" xr:uid="{00000000-0005-0000-0000-00001E3A0000}"/>
    <cellStyle name="표준 2 17 11 42" xfId="59636" xr:uid="{00000000-0005-0000-0000-00001F3A0000}"/>
    <cellStyle name="표준 2 17 11 43" xfId="61116" xr:uid="{00000000-0005-0000-0000-0000203A0000}"/>
    <cellStyle name="표준 2 17 11 5" xfId="4875" xr:uid="{00000000-0005-0000-0000-0000213A0000}"/>
    <cellStyle name="표준 2 17 11 6" xfId="6355" xr:uid="{00000000-0005-0000-0000-0000223A0000}"/>
    <cellStyle name="표준 2 17 11 7" xfId="7835" xr:uid="{00000000-0005-0000-0000-0000233A0000}"/>
    <cellStyle name="표준 2 17 11 8" xfId="9315" xr:uid="{00000000-0005-0000-0000-0000243A0000}"/>
    <cellStyle name="표준 2 17 11 9" xfId="10795" xr:uid="{00000000-0005-0000-0000-0000253A0000}"/>
    <cellStyle name="표준 2 17 12" xfId="1149" xr:uid="{00000000-0005-0000-0000-0000263A0000}"/>
    <cellStyle name="표준 2 17 12 10" xfId="12301" xr:uid="{00000000-0005-0000-0000-0000273A0000}"/>
    <cellStyle name="표준 2 17 12 11" xfId="13781" xr:uid="{00000000-0005-0000-0000-0000283A0000}"/>
    <cellStyle name="표준 2 17 12 12" xfId="15261" xr:uid="{00000000-0005-0000-0000-0000293A0000}"/>
    <cellStyle name="표준 2 17 12 13" xfId="16741" xr:uid="{00000000-0005-0000-0000-00002A3A0000}"/>
    <cellStyle name="표준 2 17 12 14" xfId="18221" xr:uid="{00000000-0005-0000-0000-00002B3A0000}"/>
    <cellStyle name="표준 2 17 12 15" xfId="19701" xr:uid="{00000000-0005-0000-0000-00002C3A0000}"/>
    <cellStyle name="표준 2 17 12 16" xfId="21181" xr:uid="{00000000-0005-0000-0000-00002D3A0000}"/>
    <cellStyle name="표준 2 17 12 17" xfId="22661" xr:uid="{00000000-0005-0000-0000-00002E3A0000}"/>
    <cellStyle name="표준 2 17 12 18" xfId="24141" xr:uid="{00000000-0005-0000-0000-00002F3A0000}"/>
    <cellStyle name="표준 2 17 12 19" xfId="25621" xr:uid="{00000000-0005-0000-0000-0000303A0000}"/>
    <cellStyle name="표준 2 17 12 2" xfId="370" xr:uid="{00000000-0005-0000-0000-0000313A0000}"/>
    <cellStyle name="표준 2 17 12 2 10" xfId="14518" xr:uid="{00000000-0005-0000-0000-0000323A0000}"/>
    <cellStyle name="표준 2 17 12 2 11" xfId="15998" xr:uid="{00000000-0005-0000-0000-0000333A0000}"/>
    <cellStyle name="표준 2 17 12 2 12" xfId="17478" xr:uid="{00000000-0005-0000-0000-0000343A0000}"/>
    <cellStyle name="표준 2 17 12 2 13" xfId="18958" xr:uid="{00000000-0005-0000-0000-0000353A0000}"/>
    <cellStyle name="표준 2 17 12 2 14" xfId="20438" xr:uid="{00000000-0005-0000-0000-0000363A0000}"/>
    <cellStyle name="표준 2 17 12 2 15" xfId="21918" xr:uid="{00000000-0005-0000-0000-0000373A0000}"/>
    <cellStyle name="표준 2 17 12 2 16" xfId="23398" xr:uid="{00000000-0005-0000-0000-0000383A0000}"/>
    <cellStyle name="표준 2 17 12 2 17" xfId="24878" xr:uid="{00000000-0005-0000-0000-0000393A0000}"/>
    <cellStyle name="표준 2 17 12 2 18" xfId="26358" xr:uid="{00000000-0005-0000-0000-00003A3A0000}"/>
    <cellStyle name="표준 2 17 12 2 19" xfId="27838" xr:uid="{00000000-0005-0000-0000-00003B3A0000}"/>
    <cellStyle name="표준 2 17 12 2 2" xfId="2677" xr:uid="{00000000-0005-0000-0000-00003C3A0000}"/>
    <cellStyle name="표준 2 17 12 2 20" xfId="29318" xr:uid="{00000000-0005-0000-0000-00003D3A0000}"/>
    <cellStyle name="표준 2 17 12 2 21" xfId="30798" xr:uid="{00000000-0005-0000-0000-00003E3A0000}"/>
    <cellStyle name="표준 2 17 12 2 22" xfId="32278" xr:uid="{00000000-0005-0000-0000-00003F3A0000}"/>
    <cellStyle name="표준 2 17 12 2 23" xfId="33758" xr:uid="{00000000-0005-0000-0000-0000403A0000}"/>
    <cellStyle name="표준 2 17 12 2 24" xfId="35238" xr:uid="{00000000-0005-0000-0000-0000413A0000}"/>
    <cellStyle name="표준 2 17 12 2 25" xfId="36718" xr:uid="{00000000-0005-0000-0000-0000423A0000}"/>
    <cellStyle name="표준 2 17 12 2 26" xfId="38198" xr:uid="{00000000-0005-0000-0000-0000433A0000}"/>
    <cellStyle name="표준 2 17 12 2 27" xfId="39678" xr:uid="{00000000-0005-0000-0000-0000443A0000}"/>
    <cellStyle name="표준 2 17 12 2 28" xfId="41158" xr:uid="{00000000-0005-0000-0000-0000453A0000}"/>
    <cellStyle name="표준 2 17 12 2 29" xfId="42638" xr:uid="{00000000-0005-0000-0000-0000463A0000}"/>
    <cellStyle name="표준 2 17 12 2 3" xfId="4158" xr:uid="{00000000-0005-0000-0000-0000473A0000}"/>
    <cellStyle name="표준 2 17 12 2 30" xfId="44118" xr:uid="{00000000-0005-0000-0000-0000483A0000}"/>
    <cellStyle name="표준 2 17 12 2 31" xfId="45598" xr:uid="{00000000-0005-0000-0000-0000493A0000}"/>
    <cellStyle name="표준 2 17 12 2 32" xfId="47079" xr:uid="{00000000-0005-0000-0000-00004A3A0000}"/>
    <cellStyle name="표준 2 17 12 2 33" xfId="48559" xr:uid="{00000000-0005-0000-0000-00004B3A0000}"/>
    <cellStyle name="표준 2 17 12 2 34" xfId="50039" xr:uid="{00000000-0005-0000-0000-00004C3A0000}"/>
    <cellStyle name="표준 2 17 12 2 35" xfId="51519" xr:uid="{00000000-0005-0000-0000-00004D3A0000}"/>
    <cellStyle name="표준 2 17 12 2 36" xfId="52999" xr:uid="{00000000-0005-0000-0000-00004E3A0000}"/>
    <cellStyle name="표준 2 17 12 2 37" xfId="54479" xr:uid="{00000000-0005-0000-0000-00004F3A0000}"/>
    <cellStyle name="표준 2 17 12 2 38" xfId="55959" xr:uid="{00000000-0005-0000-0000-0000503A0000}"/>
    <cellStyle name="표준 2 17 12 2 39" xfId="57439" xr:uid="{00000000-0005-0000-0000-0000513A0000}"/>
    <cellStyle name="표준 2 17 12 2 4" xfId="5638" xr:uid="{00000000-0005-0000-0000-0000523A0000}"/>
    <cellStyle name="표준 2 17 12 2 40" xfId="58919" xr:uid="{00000000-0005-0000-0000-0000533A0000}"/>
    <cellStyle name="표준 2 17 12 2 41" xfId="60399" xr:uid="{00000000-0005-0000-0000-0000543A0000}"/>
    <cellStyle name="표준 2 17 12 2 42" xfId="61879" xr:uid="{00000000-0005-0000-0000-0000553A0000}"/>
    <cellStyle name="표준 2 17 12 2 5" xfId="7118" xr:uid="{00000000-0005-0000-0000-0000563A0000}"/>
    <cellStyle name="표준 2 17 12 2 6" xfId="8598" xr:uid="{00000000-0005-0000-0000-0000573A0000}"/>
    <cellStyle name="표준 2 17 12 2 7" xfId="10078" xr:uid="{00000000-0005-0000-0000-0000583A0000}"/>
    <cellStyle name="표준 2 17 12 2 8" xfId="11558" xr:uid="{00000000-0005-0000-0000-0000593A0000}"/>
    <cellStyle name="표준 2 17 12 2 9" xfId="13038" xr:uid="{00000000-0005-0000-0000-00005A3A0000}"/>
    <cellStyle name="표준 2 17 12 20" xfId="27101" xr:uid="{00000000-0005-0000-0000-00005B3A0000}"/>
    <cellStyle name="표준 2 17 12 21" xfId="28581" xr:uid="{00000000-0005-0000-0000-00005C3A0000}"/>
    <cellStyle name="표준 2 17 12 22" xfId="30061" xr:uid="{00000000-0005-0000-0000-00005D3A0000}"/>
    <cellStyle name="표준 2 17 12 23" xfId="31541" xr:uid="{00000000-0005-0000-0000-00005E3A0000}"/>
    <cellStyle name="표준 2 17 12 24" xfId="33021" xr:uid="{00000000-0005-0000-0000-00005F3A0000}"/>
    <cellStyle name="표준 2 17 12 25" xfId="34501" xr:uid="{00000000-0005-0000-0000-0000603A0000}"/>
    <cellStyle name="표준 2 17 12 26" xfId="35981" xr:uid="{00000000-0005-0000-0000-0000613A0000}"/>
    <cellStyle name="표준 2 17 12 27" xfId="37461" xr:uid="{00000000-0005-0000-0000-0000623A0000}"/>
    <cellStyle name="표준 2 17 12 28" xfId="38941" xr:uid="{00000000-0005-0000-0000-0000633A0000}"/>
    <cellStyle name="표준 2 17 12 29" xfId="40421" xr:uid="{00000000-0005-0000-0000-0000643A0000}"/>
    <cellStyle name="표준 2 17 12 3" xfId="1940" xr:uid="{00000000-0005-0000-0000-0000653A0000}"/>
    <cellStyle name="표준 2 17 12 30" xfId="41901" xr:uid="{00000000-0005-0000-0000-0000663A0000}"/>
    <cellStyle name="표준 2 17 12 31" xfId="43381" xr:uid="{00000000-0005-0000-0000-0000673A0000}"/>
    <cellStyle name="표준 2 17 12 32" xfId="44861" xr:uid="{00000000-0005-0000-0000-0000683A0000}"/>
    <cellStyle name="표준 2 17 12 33" xfId="46342" xr:uid="{00000000-0005-0000-0000-0000693A0000}"/>
    <cellStyle name="표준 2 17 12 34" xfId="47822" xr:uid="{00000000-0005-0000-0000-00006A3A0000}"/>
    <cellStyle name="표준 2 17 12 35" xfId="49302" xr:uid="{00000000-0005-0000-0000-00006B3A0000}"/>
    <cellStyle name="표준 2 17 12 36" xfId="50782" xr:uid="{00000000-0005-0000-0000-00006C3A0000}"/>
    <cellStyle name="표준 2 17 12 37" xfId="52262" xr:uid="{00000000-0005-0000-0000-00006D3A0000}"/>
    <cellStyle name="표준 2 17 12 38" xfId="53742" xr:uid="{00000000-0005-0000-0000-00006E3A0000}"/>
    <cellStyle name="표준 2 17 12 39" xfId="55222" xr:uid="{00000000-0005-0000-0000-00006F3A0000}"/>
    <cellStyle name="표준 2 17 12 4" xfId="3421" xr:uid="{00000000-0005-0000-0000-0000703A0000}"/>
    <cellStyle name="표준 2 17 12 40" xfId="56702" xr:uid="{00000000-0005-0000-0000-0000713A0000}"/>
    <cellStyle name="표준 2 17 12 41" xfId="58182" xr:uid="{00000000-0005-0000-0000-0000723A0000}"/>
    <cellStyle name="표준 2 17 12 42" xfId="59662" xr:uid="{00000000-0005-0000-0000-0000733A0000}"/>
    <cellStyle name="표준 2 17 12 43" xfId="61142" xr:uid="{00000000-0005-0000-0000-0000743A0000}"/>
    <cellStyle name="표준 2 17 12 5" xfId="4901" xr:uid="{00000000-0005-0000-0000-0000753A0000}"/>
    <cellStyle name="표준 2 17 12 6" xfId="6381" xr:uid="{00000000-0005-0000-0000-0000763A0000}"/>
    <cellStyle name="표준 2 17 12 7" xfId="7861" xr:uid="{00000000-0005-0000-0000-0000773A0000}"/>
    <cellStyle name="표준 2 17 12 8" xfId="9341" xr:uid="{00000000-0005-0000-0000-0000783A0000}"/>
    <cellStyle name="표준 2 17 12 9" xfId="10821" xr:uid="{00000000-0005-0000-0000-0000793A0000}"/>
    <cellStyle name="표준 2 17 13" xfId="1122" xr:uid="{00000000-0005-0000-0000-00007A3A0000}"/>
    <cellStyle name="표준 2 17 13 10" xfId="12328" xr:uid="{00000000-0005-0000-0000-00007B3A0000}"/>
    <cellStyle name="표준 2 17 13 11" xfId="13808" xr:uid="{00000000-0005-0000-0000-00007C3A0000}"/>
    <cellStyle name="표준 2 17 13 12" xfId="15288" xr:uid="{00000000-0005-0000-0000-00007D3A0000}"/>
    <cellStyle name="표준 2 17 13 13" xfId="16768" xr:uid="{00000000-0005-0000-0000-00007E3A0000}"/>
    <cellStyle name="표준 2 17 13 14" xfId="18248" xr:uid="{00000000-0005-0000-0000-00007F3A0000}"/>
    <cellStyle name="표준 2 17 13 15" xfId="19728" xr:uid="{00000000-0005-0000-0000-0000803A0000}"/>
    <cellStyle name="표준 2 17 13 16" xfId="21208" xr:uid="{00000000-0005-0000-0000-0000813A0000}"/>
    <cellStyle name="표준 2 17 13 17" xfId="22688" xr:uid="{00000000-0005-0000-0000-0000823A0000}"/>
    <cellStyle name="표준 2 17 13 18" xfId="24168" xr:uid="{00000000-0005-0000-0000-0000833A0000}"/>
    <cellStyle name="표준 2 17 13 19" xfId="25648" xr:uid="{00000000-0005-0000-0000-0000843A0000}"/>
    <cellStyle name="표준 2 17 13 2" xfId="343" xr:uid="{00000000-0005-0000-0000-0000853A0000}"/>
    <cellStyle name="표준 2 17 13 2 10" xfId="14545" xr:uid="{00000000-0005-0000-0000-0000863A0000}"/>
    <cellStyle name="표준 2 17 13 2 11" xfId="16025" xr:uid="{00000000-0005-0000-0000-0000873A0000}"/>
    <cellStyle name="표준 2 17 13 2 12" xfId="17505" xr:uid="{00000000-0005-0000-0000-0000883A0000}"/>
    <cellStyle name="표준 2 17 13 2 13" xfId="18985" xr:uid="{00000000-0005-0000-0000-0000893A0000}"/>
    <cellStyle name="표준 2 17 13 2 14" xfId="20465" xr:uid="{00000000-0005-0000-0000-00008A3A0000}"/>
    <cellStyle name="표준 2 17 13 2 15" xfId="21945" xr:uid="{00000000-0005-0000-0000-00008B3A0000}"/>
    <cellStyle name="표준 2 17 13 2 16" xfId="23425" xr:uid="{00000000-0005-0000-0000-00008C3A0000}"/>
    <cellStyle name="표준 2 17 13 2 17" xfId="24905" xr:uid="{00000000-0005-0000-0000-00008D3A0000}"/>
    <cellStyle name="표준 2 17 13 2 18" xfId="26385" xr:uid="{00000000-0005-0000-0000-00008E3A0000}"/>
    <cellStyle name="표준 2 17 13 2 19" xfId="27865" xr:uid="{00000000-0005-0000-0000-00008F3A0000}"/>
    <cellStyle name="표준 2 17 13 2 2" xfId="2704" xr:uid="{00000000-0005-0000-0000-0000903A0000}"/>
    <cellStyle name="표준 2 17 13 2 20" xfId="29345" xr:uid="{00000000-0005-0000-0000-0000913A0000}"/>
    <cellStyle name="표준 2 17 13 2 21" xfId="30825" xr:uid="{00000000-0005-0000-0000-0000923A0000}"/>
    <cellStyle name="표준 2 17 13 2 22" xfId="32305" xr:uid="{00000000-0005-0000-0000-0000933A0000}"/>
    <cellStyle name="표준 2 17 13 2 23" xfId="33785" xr:uid="{00000000-0005-0000-0000-0000943A0000}"/>
    <cellStyle name="표준 2 17 13 2 24" xfId="35265" xr:uid="{00000000-0005-0000-0000-0000953A0000}"/>
    <cellStyle name="표준 2 17 13 2 25" xfId="36745" xr:uid="{00000000-0005-0000-0000-0000963A0000}"/>
    <cellStyle name="표준 2 17 13 2 26" xfId="38225" xr:uid="{00000000-0005-0000-0000-0000973A0000}"/>
    <cellStyle name="표준 2 17 13 2 27" xfId="39705" xr:uid="{00000000-0005-0000-0000-0000983A0000}"/>
    <cellStyle name="표준 2 17 13 2 28" xfId="41185" xr:uid="{00000000-0005-0000-0000-0000993A0000}"/>
    <cellStyle name="표준 2 17 13 2 29" xfId="42665" xr:uid="{00000000-0005-0000-0000-00009A3A0000}"/>
    <cellStyle name="표준 2 17 13 2 3" xfId="4185" xr:uid="{00000000-0005-0000-0000-00009B3A0000}"/>
    <cellStyle name="표준 2 17 13 2 30" xfId="44145" xr:uid="{00000000-0005-0000-0000-00009C3A0000}"/>
    <cellStyle name="표준 2 17 13 2 31" xfId="45625" xr:uid="{00000000-0005-0000-0000-00009D3A0000}"/>
    <cellStyle name="표준 2 17 13 2 32" xfId="47106" xr:uid="{00000000-0005-0000-0000-00009E3A0000}"/>
    <cellStyle name="표준 2 17 13 2 33" xfId="48586" xr:uid="{00000000-0005-0000-0000-00009F3A0000}"/>
    <cellStyle name="표준 2 17 13 2 34" xfId="50066" xr:uid="{00000000-0005-0000-0000-0000A03A0000}"/>
    <cellStyle name="표준 2 17 13 2 35" xfId="51546" xr:uid="{00000000-0005-0000-0000-0000A13A0000}"/>
    <cellStyle name="표준 2 17 13 2 36" xfId="53026" xr:uid="{00000000-0005-0000-0000-0000A23A0000}"/>
    <cellStyle name="표준 2 17 13 2 37" xfId="54506" xr:uid="{00000000-0005-0000-0000-0000A33A0000}"/>
    <cellStyle name="표준 2 17 13 2 38" xfId="55986" xr:uid="{00000000-0005-0000-0000-0000A43A0000}"/>
    <cellStyle name="표준 2 17 13 2 39" xfId="57466" xr:uid="{00000000-0005-0000-0000-0000A53A0000}"/>
    <cellStyle name="표준 2 17 13 2 4" xfId="5665" xr:uid="{00000000-0005-0000-0000-0000A63A0000}"/>
    <cellStyle name="표준 2 17 13 2 40" xfId="58946" xr:uid="{00000000-0005-0000-0000-0000A73A0000}"/>
    <cellStyle name="표준 2 17 13 2 41" xfId="60426" xr:uid="{00000000-0005-0000-0000-0000A83A0000}"/>
    <cellStyle name="표준 2 17 13 2 42" xfId="61906" xr:uid="{00000000-0005-0000-0000-0000A93A0000}"/>
    <cellStyle name="표준 2 17 13 2 5" xfId="7145" xr:uid="{00000000-0005-0000-0000-0000AA3A0000}"/>
    <cellStyle name="표준 2 17 13 2 6" xfId="8625" xr:uid="{00000000-0005-0000-0000-0000AB3A0000}"/>
    <cellStyle name="표준 2 17 13 2 7" xfId="10105" xr:uid="{00000000-0005-0000-0000-0000AC3A0000}"/>
    <cellStyle name="표준 2 17 13 2 8" xfId="11585" xr:uid="{00000000-0005-0000-0000-0000AD3A0000}"/>
    <cellStyle name="표준 2 17 13 2 9" xfId="13065" xr:uid="{00000000-0005-0000-0000-0000AE3A0000}"/>
    <cellStyle name="표준 2 17 13 20" xfId="27128" xr:uid="{00000000-0005-0000-0000-0000AF3A0000}"/>
    <cellStyle name="표준 2 17 13 21" xfId="28608" xr:uid="{00000000-0005-0000-0000-0000B03A0000}"/>
    <cellStyle name="표준 2 17 13 22" xfId="30088" xr:uid="{00000000-0005-0000-0000-0000B13A0000}"/>
    <cellStyle name="표준 2 17 13 23" xfId="31568" xr:uid="{00000000-0005-0000-0000-0000B23A0000}"/>
    <cellStyle name="표준 2 17 13 24" xfId="33048" xr:uid="{00000000-0005-0000-0000-0000B33A0000}"/>
    <cellStyle name="표준 2 17 13 25" xfId="34528" xr:uid="{00000000-0005-0000-0000-0000B43A0000}"/>
    <cellStyle name="표준 2 17 13 26" xfId="36008" xr:uid="{00000000-0005-0000-0000-0000B53A0000}"/>
    <cellStyle name="표준 2 17 13 27" xfId="37488" xr:uid="{00000000-0005-0000-0000-0000B63A0000}"/>
    <cellStyle name="표준 2 17 13 28" xfId="38968" xr:uid="{00000000-0005-0000-0000-0000B73A0000}"/>
    <cellStyle name="표준 2 17 13 29" xfId="40448" xr:uid="{00000000-0005-0000-0000-0000B83A0000}"/>
    <cellStyle name="표준 2 17 13 3" xfId="1967" xr:uid="{00000000-0005-0000-0000-0000B93A0000}"/>
    <cellStyle name="표준 2 17 13 30" xfId="41928" xr:uid="{00000000-0005-0000-0000-0000BA3A0000}"/>
    <cellStyle name="표준 2 17 13 31" xfId="43408" xr:uid="{00000000-0005-0000-0000-0000BB3A0000}"/>
    <cellStyle name="표준 2 17 13 32" xfId="44888" xr:uid="{00000000-0005-0000-0000-0000BC3A0000}"/>
    <cellStyle name="표준 2 17 13 33" xfId="46369" xr:uid="{00000000-0005-0000-0000-0000BD3A0000}"/>
    <cellStyle name="표준 2 17 13 34" xfId="47849" xr:uid="{00000000-0005-0000-0000-0000BE3A0000}"/>
    <cellStyle name="표준 2 17 13 35" xfId="49329" xr:uid="{00000000-0005-0000-0000-0000BF3A0000}"/>
    <cellStyle name="표준 2 17 13 36" xfId="50809" xr:uid="{00000000-0005-0000-0000-0000C03A0000}"/>
    <cellStyle name="표준 2 17 13 37" xfId="52289" xr:uid="{00000000-0005-0000-0000-0000C13A0000}"/>
    <cellStyle name="표준 2 17 13 38" xfId="53769" xr:uid="{00000000-0005-0000-0000-0000C23A0000}"/>
    <cellStyle name="표준 2 17 13 39" xfId="55249" xr:uid="{00000000-0005-0000-0000-0000C33A0000}"/>
    <cellStyle name="표준 2 17 13 4" xfId="3448" xr:uid="{00000000-0005-0000-0000-0000C43A0000}"/>
    <cellStyle name="표준 2 17 13 40" xfId="56729" xr:uid="{00000000-0005-0000-0000-0000C53A0000}"/>
    <cellStyle name="표준 2 17 13 41" xfId="58209" xr:uid="{00000000-0005-0000-0000-0000C63A0000}"/>
    <cellStyle name="표준 2 17 13 42" xfId="59689" xr:uid="{00000000-0005-0000-0000-0000C73A0000}"/>
    <cellStyle name="표준 2 17 13 43" xfId="61169" xr:uid="{00000000-0005-0000-0000-0000C83A0000}"/>
    <cellStyle name="표준 2 17 13 5" xfId="4928" xr:uid="{00000000-0005-0000-0000-0000C93A0000}"/>
    <cellStyle name="표준 2 17 13 6" xfId="6408" xr:uid="{00000000-0005-0000-0000-0000CA3A0000}"/>
    <cellStyle name="표준 2 17 13 7" xfId="7888" xr:uid="{00000000-0005-0000-0000-0000CB3A0000}"/>
    <cellStyle name="표준 2 17 13 8" xfId="9368" xr:uid="{00000000-0005-0000-0000-0000CC3A0000}"/>
    <cellStyle name="표준 2 17 13 9" xfId="10848" xr:uid="{00000000-0005-0000-0000-0000CD3A0000}"/>
    <cellStyle name="표준 2 17 14" xfId="1093" xr:uid="{00000000-0005-0000-0000-0000CE3A0000}"/>
    <cellStyle name="표준 2 17 14 10" xfId="12357" xr:uid="{00000000-0005-0000-0000-0000CF3A0000}"/>
    <cellStyle name="표준 2 17 14 11" xfId="13837" xr:uid="{00000000-0005-0000-0000-0000D03A0000}"/>
    <cellStyle name="표준 2 17 14 12" xfId="15317" xr:uid="{00000000-0005-0000-0000-0000D13A0000}"/>
    <cellStyle name="표준 2 17 14 13" xfId="16797" xr:uid="{00000000-0005-0000-0000-0000D23A0000}"/>
    <cellStyle name="표준 2 17 14 14" xfId="18277" xr:uid="{00000000-0005-0000-0000-0000D33A0000}"/>
    <cellStyle name="표준 2 17 14 15" xfId="19757" xr:uid="{00000000-0005-0000-0000-0000D43A0000}"/>
    <cellStyle name="표준 2 17 14 16" xfId="21237" xr:uid="{00000000-0005-0000-0000-0000D53A0000}"/>
    <cellStyle name="표준 2 17 14 17" xfId="22717" xr:uid="{00000000-0005-0000-0000-0000D63A0000}"/>
    <cellStyle name="표준 2 17 14 18" xfId="24197" xr:uid="{00000000-0005-0000-0000-0000D73A0000}"/>
    <cellStyle name="표준 2 17 14 19" xfId="25677" xr:uid="{00000000-0005-0000-0000-0000D83A0000}"/>
    <cellStyle name="표준 2 17 14 2" xfId="314" xr:uid="{00000000-0005-0000-0000-0000D93A0000}"/>
    <cellStyle name="표준 2 17 14 2 10" xfId="14574" xr:uid="{00000000-0005-0000-0000-0000DA3A0000}"/>
    <cellStyle name="표준 2 17 14 2 11" xfId="16054" xr:uid="{00000000-0005-0000-0000-0000DB3A0000}"/>
    <cellStyle name="표준 2 17 14 2 12" xfId="17534" xr:uid="{00000000-0005-0000-0000-0000DC3A0000}"/>
    <cellStyle name="표준 2 17 14 2 13" xfId="19014" xr:uid="{00000000-0005-0000-0000-0000DD3A0000}"/>
    <cellStyle name="표준 2 17 14 2 14" xfId="20494" xr:uid="{00000000-0005-0000-0000-0000DE3A0000}"/>
    <cellStyle name="표준 2 17 14 2 15" xfId="21974" xr:uid="{00000000-0005-0000-0000-0000DF3A0000}"/>
    <cellStyle name="표준 2 17 14 2 16" xfId="23454" xr:uid="{00000000-0005-0000-0000-0000E03A0000}"/>
    <cellStyle name="표준 2 17 14 2 17" xfId="24934" xr:uid="{00000000-0005-0000-0000-0000E13A0000}"/>
    <cellStyle name="표준 2 17 14 2 18" xfId="26414" xr:uid="{00000000-0005-0000-0000-0000E23A0000}"/>
    <cellStyle name="표준 2 17 14 2 19" xfId="27894" xr:uid="{00000000-0005-0000-0000-0000E33A0000}"/>
    <cellStyle name="표준 2 17 14 2 2" xfId="2733" xr:uid="{00000000-0005-0000-0000-0000E43A0000}"/>
    <cellStyle name="표준 2 17 14 2 20" xfId="29374" xr:uid="{00000000-0005-0000-0000-0000E53A0000}"/>
    <cellStyle name="표준 2 17 14 2 21" xfId="30854" xr:uid="{00000000-0005-0000-0000-0000E63A0000}"/>
    <cellStyle name="표준 2 17 14 2 22" xfId="32334" xr:uid="{00000000-0005-0000-0000-0000E73A0000}"/>
    <cellStyle name="표준 2 17 14 2 23" xfId="33814" xr:uid="{00000000-0005-0000-0000-0000E83A0000}"/>
    <cellStyle name="표준 2 17 14 2 24" xfId="35294" xr:uid="{00000000-0005-0000-0000-0000E93A0000}"/>
    <cellStyle name="표준 2 17 14 2 25" xfId="36774" xr:uid="{00000000-0005-0000-0000-0000EA3A0000}"/>
    <cellStyle name="표준 2 17 14 2 26" xfId="38254" xr:uid="{00000000-0005-0000-0000-0000EB3A0000}"/>
    <cellStyle name="표준 2 17 14 2 27" xfId="39734" xr:uid="{00000000-0005-0000-0000-0000EC3A0000}"/>
    <cellStyle name="표준 2 17 14 2 28" xfId="41214" xr:uid="{00000000-0005-0000-0000-0000ED3A0000}"/>
    <cellStyle name="표준 2 17 14 2 29" xfId="42694" xr:uid="{00000000-0005-0000-0000-0000EE3A0000}"/>
    <cellStyle name="표준 2 17 14 2 3" xfId="4214" xr:uid="{00000000-0005-0000-0000-0000EF3A0000}"/>
    <cellStyle name="표준 2 17 14 2 30" xfId="44174" xr:uid="{00000000-0005-0000-0000-0000F03A0000}"/>
    <cellStyle name="표준 2 17 14 2 31" xfId="45654" xr:uid="{00000000-0005-0000-0000-0000F13A0000}"/>
    <cellStyle name="표준 2 17 14 2 32" xfId="47135" xr:uid="{00000000-0005-0000-0000-0000F23A0000}"/>
    <cellStyle name="표준 2 17 14 2 33" xfId="48615" xr:uid="{00000000-0005-0000-0000-0000F33A0000}"/>
    <cellStyle name="표준 2 17 14 2 34" xfId="50095" xr:uid="{00000000-0005-0000-0000-0000F43A0000}"/>
    <cellStyle name="표준 2 17 14 2 35" xfId="51575" xr:uid="{00000000-0005-0000-0000-0000F53A0000}"/>
    <cellStyle name="표준 2 17 14 2 36" xfId="53055" xr:uid="{00000000-0005-0000-0000-0000F63A0000}"/>
    <cellStyle name="표준 2 17 14 2 37" xfId="54535" xr:uid="{00000000-0005-0000-0000-0000F73A0000}"/>
    <cellStyle name="표준 2 17 14 2 38" xfId="56015" xr:uid="{00000000-0005-0000-0000-0000F83A0000}"/>
    <cellStyle name="표준 2 17 14 2 39" xfId="57495" xr:uid="{00000000-0005-0000-0000-0000F93A0000}"/>
    <cellStyle name="표준 2 17 14 2 4" xfId="5694" xr:uid="{00000000-0005-0000-0000-0000FA3A0000}"/>
    <cellStyle name="표준 2 17 14 2 40" xfId="58975" xr:uid="{00000000-0005-0000-0000-0000FB3A0000}"/>
    <cellStyle name="표준 2 17 14 2 41" xfId="60455" xr:uid="{00000000-0005-0000-0000-0000FC3A0000}"/>
    <cellStyle name="표준 2 17 14 2 42" xfId="61935" xr:uid="{00000000-0005-0000-0000-0000FD3A0000}"/>
    <cellStyle name="표준 2 17 14 2 5" xfId="7174" xr:uid="{00000000-0005-0000-0000-0000FE3A0000}"/>
    <cellStyle name="표준 2 17 14 2 6" xfId="8654" xr:uid="{00000000-0005-0000-0000-0000FF3A0000}"/>
    <cellStyle name="표준 2 17 14 2 7" xfId="10134" xr:uid="{00000000-0005-0000-0000-0000003B0000}"/>
    <cellStyle name="표준 2 17 14 2 8" xfId="11614" xr:uid="{00000000-0005-0000-0000-0000013B0000}"/>
    <cellStyle name="표준 2 17 14 2 9" xfId="13094" xr:uid="{00000000-0005-0000-0000-0000023B0000}"/>
    <cellStyle name="표준 2 17 14 20" xfId="27157" xr:uid="{00000000-0005-0000-0000-0000033B0000}"/>
    <cellStyle name="표준 2 17 14 21" xfId="28637" xr:uid="{00000000-0005-0000-0000-0000043B0000}"/>
    <cellStyle name="표준 2 17 14 22" xfId="30117" xr:uid="{00000000-0005-0000-0000-0000053B0000}"/>
    <cellStyle name="표준 2 17 14 23" xfId="31597" xr:uid="{00000000-0005-0000-0000-0000063B0000}"/>
    <cellStyle name="표준 2 17 14 24" xfId="33077" xr:uid="{00000000-0005-0000-0000-0000073B0000}"/>
    <cellStyle name="표준 2 17 14 25" xfId="34557" xr:uid="{00000000-0005-0000-0000-0000083B0000}"/>
    <cellStyle name="표준 2 17 14 26" xfId="36037" xr:uid="{00000000-0005-0000-0000-0000093B0000}"/>
    <cellStyle name="표준 2 17 14 27" xfId="37517" xr:uid="{00000000-0005-0000-0000-00000A3B0000}"/>
    <cellStyle name="표준 2 17 14 28" xfId="38997" xr:uid="{00000000-0005-0000-0000-00000B3B0000}"/>
    <cellStyle name="표준 2 17 14 29" xfId="40477" xr:uid="{00000000-0005-0000-0000-00000C3B0000}"/>
    <cellStyle name="표준 2 17 14 3" xfId="1996" xr:uid="{00000000-0005-0000-0000-00000D3B0000}"/>
    <cellStyle name="표준 2 17 14 30" xfId="41957" xr:uid="{00000000-0005-0000-0000-00000E3B0000}"/>
    <cellStyle name="표준 2 17 14 31" xfId="43437" xr:uid="{00000000-0005-0000-0000-00000F3B0000}"/>
    <cellStyle name="표준 2 17 14 32" xfId="44917" xr:uid="{00000000-0005-0000-0000-0000103B0000}"/>
    <cellStyle name="표준 2 17 14 33" xfId="46398" xr:uid="{00000000-0005-0000-0000-0000113B0000}"/>
    <cellStyle name="표준 2 17 14 34" xfId="47878" xr:uid="{00000000-0005-0000-0000-0000123B0000}"/>
    <cellStyle name="표준 2 17 14 35" xfId="49358" xr:uid="{00000000-0005-0000-0000-0000133B0000}"/>
    <cellStyle name="표준 2 17 14 36" xfId="50838" xr:uid="{00000000-0005-0000-0000-0000143B0000}"/>
    <cellStyle name="표준 2 17 14 37" xfId="52318" xr:uid="{00000000-0005-0000-0000-0000153B0000}"/>
    <cellStyle name="표준 2 17 14 38" xfId="53798" xr:uid="{00000000-0005-0000-0000-0000163B0000}"/>
    <cellStyle name="표준 2 17 14 39" xfId="55278" xr:uid="{00000000-0005-0000-0000-0000173B0000}"/>
    <cellStyle name="표준 2 17 14 4" xfId="3477" xr:uid="{00000000-0005-0000-0000-0000183B0000}"/>
    <cellStyle name="표준 2 17 14 40" xfId="56758" xr:uid="{00000000-0005-0000-0000-0000193B0000}"/>
    <cellStyle name="표준 2 17 14 41" xfId="58238" xr:uid="{00000000-0005-0000-0000-00001A3B0000}"/>
    <cellStyle name="표준 2 17 14 42" xfId="59718" xr:uid="{00000000-0005-0000-0000-00001B3B0000}"/>
    <cellStyle name="표준 2 17 14 43" xfId="61198" xr:uid="{00000000-0005-0000-0000-00001C3B0000}"/>
    <cellStyle name="표준 2 17 14 5" xfId="4957" xr:uid="{00000000-0005-0000-0000-00001D3B0000}"/>
    <cellStyle name="표준 2 17 14 6" xfId="6437" xr:uid="{00000000-0005-0000-0000-00001E3B0000}"/>
    <cellStyle name="표준 2 17 14 7" xfId="7917" xr:uid="{00000000-0005-0000-0000-00001F3B0000}"/>
    <cellStyle name="표준 2 17 14 8" xfId="9397" xr:uid="{00000000-0005-0000-0000-0000203B0000}"/>
    <cellStyle name="표준 2 17 14 9" xfId="10877" xr:uid="{00000000-0005-0000-0000-0000213B0000}"/>
    <cellStyle name="표준 2 17 15" xfId="1063" xr:uid="{00000000-0005-0000-0000-0000223B0000}"/>
    <cellStyle name="표준 2 17 15 10" xfId="12387" xr:uid="{00000000-0005-0000-0000-0000233B0000}"/>
    <cellStyle name="표준 2 17 15 11" xfId="13867" xr:uid="{00000000-0005-0000-0000-0000243B0000}"/>
    <cellStyle name="표준 2 17 15 12" xfId="15347" xr:uid="{00000000-0005-0000-0000-0000253B0000}"/>
    <cellStyle name="표준 2 17 15 13" xfId="16827" xr:uid="{00000000-0005-0000-0000-0000263B0000}"/>
    <cellStyle name="표준 2 17 15 14" xfId="18307" xr:uid="{00000000-0005-0000-0000-0000273B0000}"/>
    <cellStyle name="표준 2 17 15 15" xfId="19787" xr:uid="{00000000-0005-0000-0000-0000283B0000}"/>
    <cellStyle name="표준 2 17 15 16" xfId="21267" xr:uid="{00000000-0005-0000-0000-0000293B0000}"/>
    <cellStyle name="표준 2 17 15 17" xfId="22747" xr:uid="{00000000-0005-0000-0000-00002A3B0000}"/>
    <cellStyle name="표준 2 17 15 18" xfId="24227" xr:uid="{00000000-0005-0000-0000-00002B3B0000}"/>
    <cellStyle name="표준 2 17 15 19" xfId="25707" xr:uid="{00000000-0005-0000-0000-00002C3B0000}"/>
    <cellStyle name="표준 2 17 15 2" xfId="284" xr:uid="{00000000-0005-0000-0000-00002D3B0000}"/>
    <cellStyle name="표준 2 17 15 2 10" xfId="14604" xr:uid="{00000000-0005-0000-0000-00002E3B0000}"/>
    <cellStyle name="표준 2 17 15 2 11" xfId="16084" xr:uid="{00000000-0005-0000-0000-00002F3B0000}"/>
    <cellStyle name="표준 2 17 15 2 12" xfId="17564" xr:uid="{00000000-0005-0000-0000-0000303B0000}"/>
    <cellStyle name="표준 2 17 15 2 13" xfId="19044" xr:uid="{00000000-0005-0000-0000-0000313B0000}"/>
    <cellStyle name="표준 2 17 15 2 14" xfId="20524" xr:uid="{00000000-0005-0000-0000-0000323B0000}"/>
    <cellStyle name="표준 2 17 15 2 15" xfId="22004" xr:uid="{00000000-0005-0000-0000-0000333B0000}"/>
    <cellStyle name="표준 2 17 15 2 16" xfId="23484" xr:uid="{00000000-0005-0000-0000-0000343B0000}"/>
    <cellStyle name="표준 2 17 15 2 17" xfId="24964" xr:uid="{00000000-0005-0000-0000-0000353B0000}"/>
    <cellStyle name="표준 2 17 15 2 18" xfId="26444" xr:uid="{00000000-0005-0000-0000-0000363B0000}"/>
    <cellStyle name="표준 2 17 15 2 19" xfId="27924" xr:uid="{00000000-0005-0000-0000-0000373B0000}"/>
    <cellStyle name="표준 2 17 15 2 2" xfId="2763" xr:uid="{00000000-0005-0000-0000-0000383B0000}"/>
    <cellStyle name="표준 2 17 15 2 20" xfId="29404" xr:uid="{00000000-0005-0000-0000-0000393B0000}"/>
    <cellStyle name="표준 2 17 15 2 21" xfId="30884" xr:uid="{00000000-0005-0000-0000-00003A3B0000}"/>
    <cellStyle name="표준 2 17 15 2 22" xfId="32364" xr:uid="{00000000-0005-0000-0000-00003B3B0000}"/>
    <cellStyle name="표준 2 17 15 2 23" xfId="33844" xr:uid="{00000000-0005-0000-0000-00003C3B0000}"/>
    <cellStyle name="표준 2 17 15 2 24" xfId="35324" xr:uid="{00000000-0005-0000-0000-00003D3B0000}"/>
    <cellStyle name="표준 2 17 15 2 25" xfId="36804" xr:uid="{00000000-0005-0000-0000-00003E3B0000}"/>
    <cellStyle name="표준 2 17 15 2 26" xfId="38284" xr:uid="{00000000-0005-0000-0000-00003F3B0000}"/>
    <cellStyle name="표준 2 17 15 2 27" xfId="39764" xr:uid="{00000000-0005-0000-0000-0000403B0000}"/>
    <cellStyle name="표준 2 17 15 2 28" xfId="41244" xr:uid="{00000000-0005-0000-0000-0000413B0000}"/>
    <cellStyle name="표준 2 17 15 2 29" xfId="42724" xr:uid="{00000000-0005-0000-0000-0000423B0000}"/>
    <cellStyle name="표준 2 17 15 2 3" xfId="4244" xr:uid="{00000000-0005-0000-0000-0000433B0000}"/>
    <cellStyle name="표준 2 17 15 2 30" xfId="44204" xr:uid="{00000000-0005-0000-0000-0000443B0000}"/>
    <cellStyle name="표준 2 17 15 2 31" xfId="45684" xr:uid="{00000000-0005-0000-0000-0000453B0000}"/>
    <cellStyle name="표준 2 17 15 2 32" xfId="47165" xr:uid="{00000000-0005-0000-0000-0000463B0000}"/>
    <cellStyle name="표준 2 17 15 2 33" xfId="48645" xr:uid="{00000000-0005-0000-0000-0000473B0000}"/>
    <cellStyle name="표준 2 17 15 2 34" xfId="50125" xr:uid="{00000000-0005-0000-0000-0000483B0000}"/>
    <cellStyle name="표준 2 17 15 2 35" xfId="51605" xr:uid="{00000000-0005-0000-0000-0000493B0000}"/>
    <cellStyle name="표준 2 17 15 2 36" xfId="53085" xr:uid="{00000000-0005-0000-0000-00004A3B0000}"/>
    <cellStyle name="표준 2 17 15 2 37" xfId="54565" xr:uid="{00000000-0005-0000-0000-00004B3B0000}"/>
    <cellStyle name="표준 2 17 15 2 38" xfId="56045" xr:uid="{00000000-0005-0000-0000-00004C3B0000}"/>
    <cellStyle name="표준 2 17 15 2 39" xfId="57525" xr:uid="{00000000-0005-0000-0000-00004D3B0000}"/>
    <cellStyle name="표준 2 17 15 2 4" xfId="5724" xr:uid="{00000000-0005-0000-0000-00004E3B0000}"/>
    <cellStyle name="표준 2 17 15 2 40" xfId="59005" xr:uid="{00000000-0005-0000-0000-00004F3B0000}"/>
    <cellStyle name="표준 2 17 15 2 41" xfId="60485" xr:uid="{00000000-0005-0000-0000-0000503B0000}"/>
    <cellStyle name="표준 2 17 15 2 42" xfId="61965" xr:uid="{00000000-0005-0000-0000-0000513B0000}"/>
    <cellStyle name="표준 2 17 15 2 5" xfId="7204" xr:uid="{00000000-0005-0000-0000-0000523B0000}"/>
    <cellStyle name="표준 2 17 15 2 6" xfId="8684" xr:uid="{00000000-0005-0000-0000-0000533B0000}"/>
    <cellStyle name="표준 2 17 15 2 7" xfId="10164" xr:uid="{00000000-0005-0000-0000-0000543B0000}"/>
    <cellStyle name="표준 2 17 15 2 8" xfId="11644" xr:uid="{00000000-0005-0000-0000-0000553B0000}"/>
    <cellStyle name="표준 2 17 15 2 9" xfId="13124" xr:uid="{00000000-0005-0000-0000-0000563B0000}"/>
    <cellStyle name="표준 2 17 15 20" xfId="27187" xr:uid="{00000000-0005-0000-0000-0000573B0000}"/>
    <cellStyle name="표준 2 17 15 21" xfId="28667" xr:uid="{00000000-0005-0000-0000-0000583B0000}"/>
    <cellStyle name="표준 2 17 15 22" xfId="30147" xr:uid="{00000000-0005-0000-0000-0000593B0000}"/>
    <cellStyle name="표준 2 17 15 23" xfId="31627" xr:uid="{00000000-0005-0000-0000-00005A3B0000}"/>
    <cellStyle name="표준 2 17 15 24" xfId="33107" xr:uid="{00000000-0005-0000-0000-00005B3B0000}"/>
    <cellStyle name="표준 2 17 15 25" xfId="34587" xr:uid="{00000000-0005-0000-0000-00005C3B0000}"/>
    <cellStyle name="표준 2 17 15 26" xfId="36067" xr:uid="{00000000-0005-0000-0000-00005D3B0000}"/>
    <cellStyle name="표준 2 17 15 27" xfId="37547" xr:uid="{00000000-0005-0000-0000-00005E3B0000}"/>
    <cellStyle name="표준 2 17 15 28" xfId="39027" xr:uid="{00000000-0005-0000-0000-00005F3B0000}"/>
    <cellStyle name="표준 2 17 15 29" xfId="40507" xr:uid="{00000000-0005-0000-0000-0000603B0000}"/>
    <cellStyle name="표준 2 17 15 3" xfId="2026" xr:uid="{00000000-0005-0000-0000-0000613B0000}"/>
    <cellStyle name="표준 2 17 15 30" xfId="41987" xr:uid="{00000000-0005-0000-0000-0000623B0000}"/>
    <cellStyle name="표준 2 17 15 31" xfId="43467" xr:uid="{00000000-0005-0000-0000-0000633B0000}"/>
    <cellStyle name="표준 2 17 15 32" xfId="44947" xr:uid="{00000000-0005-0000-0000-0000643B0000}"/>
    <cellStyle name="표준 2 17 15 33" xfId="46428" xr:uid="{00000000-0005-0000-0000-0000653B0000}"/>
    <cellStyle name="표준 2 17 15 34" xfId="47908" xr:uid="{00000000-0005-0000-0000-0000663B0000}"/>
    <cellStyle name="표준 2 17 15 35" xfId="49388" xr:uid="{00000000-0005-0000-0000-0000673B0000}"/>
    <cellStyle name="표준 2 17 15 36" xfId="50868" xr:uid="{00000000-0005-0000-0000-0000683B0000}"/>
    <cellStyle name="표준 2 17 15 37" xfId="52348" xr:uid="{00000000-0005-0000-0000-0000693B0000}"/>
    <cellStyle name="표준 2 17 15 38" xfId="53828" xr:uid="{00000000-0005-0000-0000-00006A3B0000}"/>
    <cellStyle name="표준 2 17 15 39" xfId="55308" xr:uid="{00000000-0005-0000-0000-00006B3B0000}"/>
    <cellStyle name="표준 2 17 15 4" xfId="3507" xr:uid="{00000000-0005-0000-0000-00006C3B0000}"/>
    <cellStyle name="표준 2 17 15 40" xfId="56788" xr:uid="{00000000-0005-0000-0000-00006D3B0000}"/>
    <cellStyle name="표준 2 17 15 41" xfId="58268" xr:uid="{00000000-0005-0000-0000-00006E3B0000}"/>
    <cellStyle name="표준 2 17 15 42" xfId="59748" xr:uid="{00000000-0005-0000-0000-00006F3B0000}"/>
    <cellStyle name="표준 2 17 15 43" xfId="61228" xr:uid="{00000000-0005-0000-0000-0000703B0000}"/>
    <cellStyle name="표준 2 17 15 5" xfId="4987" xr:uid="{00000000-0005-0000-0000-0000713B0000}"/>
    <cellStyle name="표준 2 17 15 6" xfId="6467" xr:uid="{00000000-0005-0000-0000-0000723B0000}"/>
    <cellStyle name="표준 2 17 15 7" xfId="7947" xr:uid="{00000000-0005-0000-0000-0000733B0000}"/>
    <cellStyle name="표준 2 17 15 8" xfId="9427" xr:uid="{00000000-0005-0000-0000-0000743B0000}"/>
    <cellStyle name="표준 2 17 15 9" xfId="10907" xr:uid="{00000000-0005-0000-0000-0000753B0000}"/>
    <cellStyle name="표준 2 17 16" xfId="1032" xr:uid="{00000000-0005-0000-0000-0000763B0000}"/>
    <cellStyle name="표준 2 17 16 10" xfId="12418" xr:uid="{00000000-0005-0000-0000-0000773B0000}"/>
    <cellStyle name="표준 2 17 16 11" xfId="13898" xr:uid="{00000000-0005-0000-0000-0000783B0000}"/>
    <cellStyle name="표준 2 17 16 12" xfId="15378" xr:uid="{00000000-0005-0000-0000-0000793B0000}"/>
    <cellStyle name="표준 2 17 16 13" xfId="16858" xr:uid="{00000000-0005-0000-0000-00007A3B0000}"/>
    <cellStyle name="표준 2 17 16 14" xfId="18338" xr:uid="{00000000-0005-0000-0000-00007B3B0000}"/>
    <cellStyle name="표준 2 17 16 15" xfId="19818" xr:uid="{00000000-0005-0000-0000-00007C3B0000}"/>
    <cellStyle name="표준 2 17 16 16" xfId="21298" xr:uid="{00000000-0005-0000-0000-00007D3B0000}"/>
    <cellStyle name="표준 2 17 16 17" xfId="22778" xr:uid="{00000000-0005-0000-0000-00007E3B0000}"/>
    <cellStyle name="표준 2 17 16 18" xfId="24258" xr:uid="{00000000-0005-0000-0000-00007F3B0000}"/>
    <cellStyle name="표준 2 17 16 19" xfId="25738" xr:uid="{00000000-0005-0000-0000-0000803B0000}"/>
    <cellStyle name="표준 2 17 16 2" xfId="253" xr:uid="{00000000-0005-0000-0000-0000813B0000}"/>
    <cellStyle name="표준 2 17 16 2 10" xfId="14635" xr:uid="{00000000-0005-0000-0000-0000823B0000}"/>
    <cellStyle name="표준 2 17 16 2 11" xfId="16115" xr:uid="{00000000-0005-0000-0000-0000833B0000}"/>
    <cellStyle name="표준 2 17 16 2 12" xfId="17595" xr:uid="{00000000-0005-0000-0000-0000843B0000}"/>
    <cellStyle name="표준 2 17 16 2 13" xfId="19075" xr:uid="{00000000-0005-0000-0000-0000853B0000}"/>
    <cellStyle name="표준 2 17 16 2 14" xfId="20555" xr:uid="{00000000-0005-0000-0000-0000863B0000}"/>
    <cellStyle name="표준 2 17 16 2 15" xfId="22035" xr:uid="{00000000-0005-0000-0000-0000873B0000}"/>
    <cellStyle name="표준 2 17 16 2 16" xfId="23515" xr:uid="{00000000-0005-0000-0000-0000883B0000}"/>
    <cellStyle name="표준 2 17 16 2 17" xfId="24995" xr:uid="{00000000-0005-0000-0000-0000893B0000}"/>
    <cellStyle name="표준 2 17 16 2 18" xfId="26475" xr:uid="{00000000-0005-0000-0000-00008A3B0000}"/>
    <cellStyle name="표준 2 17 16 2 19" xfId="27955" xr:uid="{00000000-0005-0000-0000-00008B3B0000}"/>
    <cellStyle name="표준 2 17 16 2 2" xfId="2794" xr:uid="{00000000-0005-0000-0000-00008C3B0000}"/>
    <cellStyle name="표준 2 17 16 2 20" xfId="29435" xr:uid="{00000000-0005-0000-0000-00008D3B0000}"/>
    <cellStyle name="표준 2 17 16 2 21" xfId="30915" xr:uid="{00000000-0005-0000-0000-00008E3B0000}"/>
    <cellStyle name="표준 2 17 16 2 22" xfId="32395" xr:uid="{00000000-0005-0000-0000-00008F3B0000}"/>
    <cellStyle name="표준 2 17 16 2 23" xfId="33875" xr:uid="{00000000-0005-0000-0000-0000903B0000}"/>
    <cellStyle name="표준 2 17 16 2 24" xfId="35355" xr:uid="{00000000-0005-0000-0000-0000913B0000}"/>
    <cellStyle name="표준 2 17 16 2 25" xfId="36835" xr:uid="{00000000-0005-0000-0000-0000923B0000}"/>
    <cellStyle name="표준 2 17 16 2 26" xfId="38315" xr:uid="{00000000-0005-0000-0000-0000933B0000}"/>
    <cellStyle name="표준 2 17 16 2 27" xfId="39795" xr:uid="{00000000-0005-0000-0000-0000943B0000}"/>
    <cellStyle name="표준 2 17 16 2 28" xfId="41275" xr:uid="{00000000-0005-0000-0000-0000953B0000}"/>
    <cellStyle name="표준 2 17 16 2 29" xfId="42755" xr:uid="{00000000-0005-0000-0000-0000963B0000}"/>
    <cellStyle name="표준 2 17 16 2 3" xfId="4275" xr:uid="{00000000-0005-0000-0000-0000973B0000}"/>
    <cellStyle name="표준 2 17 16 2 30" xfId="44235" xr:uid="{00000000-0005-0000-0000-0000983B0000}"/>
    <cellStyle name="표준 2 17 16 2 31" xfId="45715" xr:uid="{00000000-0005-0000-0000-0000993B0000}"/>
    <cellStyle name="표준 2 17 16 2 32" xfId="47196" xr:uid="{00000000-0005-0000-0000-00009A3B0000}"/>
    <cellStyle name="표준 2 17 16 2 33" xfId="48676" xr:uid="{00000000-0005-0000-0000-00009B3B0000}"/>
    <cellStyle name="표준 2 17 16 2 34" xfId="50156" xr:uid="{00000000-0005-0000-0000-00009C3B0000}"/>
    <cellStyle name="표준 2 17 16 2 35" xfId="51636" xr:uid="{00000000-0005-0000-0000-00009D3B0000}"/>
    <cellStyle name="표준 2 17 16 2 36" xfId="53116" xr:uid="{00000000-0005-0000-0000-00009E3B0000}"/>
    <cellStyle name="표준 2 17 16 2 37" xfId="54596" xr:uid="{00000000-0005-0000-0000-00009F3B0000}"/>
    <cellStyle name="표준 2 17 16 2 38" xfId="56076" xr:uid="{00000000-0005-0000-0000-0000A03B0000}"/>
    <cellStyle name="표준 2 17 16 2 39" xfId="57556" xr:uid="{00000000-0005-0000-0000-0000A13B0000}"/>
    <cellStyle name="표준 2 17 16 2 4" xfId="5755" xr:uid="{00000000-0005-0000-0000-0000A23B0000}"/>
    <cellStyle name="표준 2 17 16 2 40" xfId="59036" xr:uid="{00000000-0005-0000-0000-0000A33B0000}"/>
    <cellStyle name="표준 2 17 16 2 41" xfId="60516" xr:uid="{00000000-0005-0000-0000-0000A43B0000}"/>
    <cellStyle name="표준 2 17 16 2 42" xfId="61996" xr:uid="{00000000-0005-0000-0000-0000A53B0000}"/>
    <cellStyle name="표준 2 17 16 2 5" xfId="7235" xr:uid="{00000000-0005-0000-0000-0000A63B0000}"/>
    <cellStyle name="표준 2 17 16 2 6" xfId="8715" xr:uid="{00000000-0005-0000-0000-0000A73B0000}"/>
    <cellStyle name="표준 2 17 16 2 7" xfId="10195" xr:uid="{00000000-0005-0000-0000-0000A83B0000}"/>
    <cellStyle name="표준 2 17 16 2 8" xfId="11675" xr:uid="{00000000-0005-0000-0000-0000A93B0000}"/>
    <cellStyle name="표준 2 17 16 2 9" xfId="13155" xr:uid="{00000000-0005-0000-0000-0000AA3B0000}"/>
    <cellStyle name="표준 2 17 16 20" xfId="27218" xr:uid="{00000000-0005-0000-0000-0000AB3B0000}"/>
    <cellStyle name="표준 2 17 16 21" xfId="28698" xr:uid="{00000000-0005-0000-0000-0000AC3B0000}"/>
    <cellStyle name="표준 2 17 16 22" xfId="30178" xr:uid="{00000000-0005-0000-0000-0000AD3B0000}"/>
    <cellStyle name="표준 2 17 16 23" xfId="31658" xr:uid="{00000000-0005-0000-0000-0000AE3B0000}"/>
    <cellStyle name="표준 2 17 16 24" xfId="33138" xr:uid="{00000000-0005-0000-0000-0000AF3B0000}"/>
    <cellStyle name="표준 2 17 16 25" xfId="34618" xr:uid="{00000000-0005-0000-0000-0000B03B0000}"/>
    <cellStyle name="표준 2 17 16 26" xfId="36098" xr:uid="{00000000-0005-0000-0000-0000B13B0000}"/>
    <cellStyle name="표준 2 17 16 27" xfId="37578" xr:uid="{00000000-0005-0000-0000-0000B23B0000}"/>
    <cellStyle name="표준 2 17 16 28" xfId="39058" xr:uid="{00000000-0005-0000-0000-0000B33B0000}"/>
    <cellStyle name="표준 2 17 16 29" xfId="40538" xr:uid="{00000000-0005-0000-0000-0000B43B0000}"/>
    <cellStyle name="표준 2 17 16 3" xfId="2057" xr:uid="{00000000-0005-0000-0000-0000B53B0000}"/>
    <cellStyle name="표준 2 17 16 30" xfId="42018" xr:uid="{00000000-0005-0000-0000-0000B63B0000}"/>
    <cellStyle name="표준 2 17 16 31" xfId="43498" xr:uid="{00000000-0005-0000-0000-0000B73B0000}"/>
    <cellStyle name="표준 2 17 16 32" xfId="44978" xr:uid="{00000000-0005-0000-0000-0000B83B0000}"/>
    <cellStyle name="표준 2 17 16 33" xfId="46459" xr:uid="{00000000-0005-0000-0000-0000B93B0000}"/>
    <cellStyle name="표준 2 17 16 34" xfId="47939" xr:uid="{00000000-0005-0000-0000-0000BA3B0000}"/>
    <cellStyle name="표준 2 17 16 35" xfId="49419" xr:uid="{00000000-0005-0000-0000-0000BB3B0000}"/>
    <cellStyle name="표준 2 17 16 36" xfId="50899" xr:uid="{00000000-0005-0000-0000-0000BC3B0000}"/>
    <cellStyle name="표준 2 17 16 37" xfId="52379" xr:uid="{00000000-0005-0000-0000-0000BD3B0000}"/>
    <cellStyle name="표준 2 17 16 38" xfId="53859" xr:uid="{00000000-0005-0000-0000-0000BE3B0000}"/>
    <cellStyle name="표준 2 17 16 39" xfId="55339" xr:uid="{00000000-0005-0000-0000-0000BF3B0000}"/>
    <cellStyle name="표준 2 17 16 4" xfId="3538" xr:uid="{00000000-0005-0000-0000-0000C03B0000}"/>
    <cellStyle name="표준 2 17 16 40" xfId="56819" xr:uid="{00000000-0005-0000-0000-0000C13B0000}"/>
    <cellStyle name="표준 2 17 16 41" xfId="58299" xr:uid="{00000000-0005-0000-0000-0000C23B0000}"/>
    <cellStyle name="표준 2 17 16 42" xfId="59779" xr:uid="{00000000-0005-0000-0000-0000C33B0000}"/>
    <cellStyle name="표준 2 17 16 43" xfId="61259" xr:uid="{00000000-0005-0000-0000-0000C43B0000}"/>
    <cellStyle name="표준 2 17 16 5" xfId="5018" xr:uid="{00000000-0005-0000-0000-0000C53B0000}"/>
    <cellStyle name="표준 2 17 16 6" xfId="6498" xr:uid="{00000000-0005-0000-0000-0000C63B0000}"/>
    <cellStyle name="표준 2 17 16 7" xfId="7978" xr:uid="{00000000-0005-0000-0000-0000C73B0000}"/>
    <cellStyle name="표준 2 17 16 8" xfId="9458" xr:uid="{00000000-0005-0000-0000-0000C83B0000}"/>
    <cellStyle name="표준 2 17 16 9" xfId="10938" xr:uid="{00000000-0005-0000-0000-0000C93B0000}"/>
    <cellStyle name="표준 2 17 17" xfId="1000" xr:uid="{00000000-0005-0000-0000-0000CA3B0000}"/>
    <cellStyle name="표준 2 17 17 10" xfId="12450" xr:uid="{00000000-0005-0000-0000-0000CB3B0000}"/>
    <cellStyle name="표준 2 17 17 11" xfId="13930" xr:uid="{00000000-0005-0000-0000-0000CC3B0000}"/>
    <cellStyle name="표준 2 17 17 12" xfId="15410" xr:uid="{00000000-0005-0000-0000-0000CD3B0000}"/>
    <cellStyle name="표준 2 17 17 13" xfId="16890" xr:uid="{00000000-0005-0000-0000-0000CE3B0000}"/>
    <cellStyle name="표준 2 17 17 14" xfId="18370" xr:uid="{00000000-0005-0000-0000-0000CF3B0000}"/>
    <cellStyle name="표준 2 17 17 15" xfId="19850" xr:uid="{00000000-0005-0000-0000-0000D03B0000}"/>
    <cellStyle name="표준 2 17 17 16" xfId="21330" xr:uid="{00000000-0005-0000-0000-0000D13B0000}"/>
    <cellStyle name="표준 2 17 17 17" xfId="22810" xr:uid="{00000000-0005-0000-0000-0000D23B0000}"/>
    <cellStyle name="표준 2 17 17 18" xfId="24290" xr:uid="{00000000-0005-0000-0000-0000D33B0000}"/>
    <cellStyle name="표준 2 17 17 19" xfId="25770" xr:uid="{00000000-0005-0000-0000-0000D43B0000}"/>
    <cellStyle name="표준 2 17 17 2" xfId="221" xr:uid="{00000000-0005-0000-0000-0000D53B0000}"/>
    <cellStyle name="표준 2 17 17 2 10" xfId="14667" xr:uid="{00000000-0005-0000-0000-0000D63B0000}"/>
    <cellStyle name="표준 2 17 17 2 11" xfId="16147" xr:uid="{00000000-0005-0000-0000-0000D73B0000}"/>
    <cellStyle name="표준 2 17 17 2 12" xfId="17627" xr:uid="{00000000-0005-0000-0000-0000D83B0000}"/>
    <cellStyle name="표준 2 17 17 2 13" xfId="19107" xr:uid="{00000000-0005-0000-0000-0000D93B0000}"/>
    <cellStyle name="표준 2 17 17 2 14" xfId="20587" xr:uid="{00000000-0005-0000-0000-0000DA3B0000}"/>
    <cellStyle name="표준 2 17 17 2 15" xfId="22067" xr:uid="{00000000-0005-0000-0000-0000DB3B0000}"/>
    <cellStyle name="표준 2 17 17 2 16" xfId="23547" xr:uid="{00000000-0005-0000-0000-0000DC3B0000}"/>
    <cellStyle name="표준 2 17 17 2 17" xfId="25027" xr:uid="{00000000-0005-0000-0000-0000DD3B0000}"/>
    <cellStyle name="표준 2 17 17 2 18" xfId="26507" xr:uid="{00000000-0005-0000-0000-0000DE3B0000}"/>
    <cellStyle name="표준 2 17 17 2 19" xfId="27987" xr:uid="{00000000-0005-0000-0000-0000DF3B0000}"/>
    <cellStyle name="표준 2 17 17 2 2" xfId="2826" xr:uid="{00000000-0005-0000-0000-0000E03B0000}"/>
    <cellStyle name="표준 2 17 17 2 20" xfId="29467" xr:uid="{00000000-0005-0000-0000-0000E13B0000}"/>
    <cellStyle name="표준 2 17 17 2 21" xfId="30947" xr:uid="{00000000-0005-0000-0000-0000E23B0000}"/>
    <cellStyle name="표준 2 17 17 2 22" xfId="32427" xr:uid="{00000000-0005-0000-0000-0000E33B0000}"/>
    <cellStyle name="표준 2 17 17 2 23" xfId="33907" xr:uid="{00000000-0005-0000-0000-0000E43B0000}"/>
    <cellStyle name="표준 2 17 17 2 24" xfId="35387" xr:uid="{00000000-0005-0000-0000-0000E53B0000}"/>
    <cellStyle name="표준 2 17 17 2 25" xfId="36867" xr:uid="{00000000-0005-0000-0000-0000E63B0000}"/>
    <cellStyle name="표준 2 17 17 2 26" xfId="38347" xr:uid="{00000000-0005-0000-0000-0000E73B0000}"/>
    <cellStyle name="표준 2 17 17 2 27" xfId="39827" xr:uid="{00000000-0005-0000-0000-0000E83B0000}"/>
    <cellStyle name="표준 2 17 17 2 28" xfId="41307" xr:uid="{00000000-0005-0000-0000-0000E93B0000}"/>
    <cellStyle name="표준 2 17 17 2 29" xfId="42787" xr:uid="{00000000-0005-0000-0000-0000EA3B0000}"/>
    <cellStyle name="표준 2 17 17 2 3" xfId="4307" xr:uid="{00000000-0005-0000-0000-0000EB3B0000}"/>
    <cellStyle name="표준 2 17 17 2 30" xfId="44267" xr:uid="{00000000-0005-0000-0000-0000EC3B0000}"/>
    <cellStyle name="표준 2 17 17 2 31" xfId="45747" xr:uid="{00000000-0005-0000-0000-0000ED3B0000}"/>
    <cellStyle name="표준 2 17 17 2 32" xfId="47228" xr:uid="{00000000-0005-0000-0000-0000EE3B0000}"/>
    <cellStyle name="표준 2 17 17 2 33" xfId="48708" xr:uid="{00000000-0005-0000-0000-0000EF3B0000}"/>
    <cellStyle name="표준 2 17 17 2 34" xfId="50188" xr:uid="{00000000-0005-0000-0000-0000F03B0000}"/>
    <cellStyle name="표준 2 17 17 2 35" xfId="51668" xr:uid="{00000000-0005-0000-0000-0000F13B0000}"/>
    <cellStyle name="표준 2 17 17 2 36" xfId="53148" xr:uid="{00000000-0005-0000-0000-0000F23B0000}"/>
    <cellStyle name="표준 2 17 17 2 37" xfId="54628" xr:uid="{00000000-0005-0000-0000-0000F33B0000}"/>
    <cellStyle name="표준 2 17 17 2 38" xfId="56108" xr:uid="{00000000-0005-0000-0000-0000F43B0000}"/>
    <cellStyle name="표준 2 17 17 2 39" xfId="57588" xr:uid="{00000000-0005-0000-0000-0000F53B0000}"/>
    <cellStyle name="표준 2 17 17 2 4" xfId="5787" xr:uid="{00000000-0005-0000-0000-0000F63B0000}"/>
    <cellStyle name="표준 2 17 17 2 40" xfId="59068" xr:uid="{00000000-0005-0000-0000-0000F73B0000}"/>
    <cellStyle name="표준 2 17 17 2 41" xfId="60548" xr:uid="{00000000-0005-0000-0000-0000F83B0000}"/>
    <cellStyle name="표준 2 17 17 2 42" xfId="62028" xr:uid="{00000000-0005-0000-0000-0000F93B0000}"/>
    <cellStyle name="표준 2 17 17 2 5" xfId="7267" xr:uid="{00000000-0005-0000-0000-0000FA3B0000}"/>
    <cellStyle name="표준 2 17 17 2 6" xfId="8747" xr:uid="{00000000-0005-0000-0000-0000FB3B0000}"/>
    <cellStyle name="표준 2 17 17 2 7" xfId="10227" xr:uid="{00000000-0005-0000-0000-0000FC3B0000}"/>
    <cellStyle name="표준 2 17 17 2 8" xfId="11707" xr:uid="{00000000-0005-0000-0000-0000FD3B0000}"/>
    <cellStyle name="표준 2 17 17 2 9" xfId="13187" xr:uid="{00000000-0005-0000-0000-0000FE3B0000}"/>
    <cellStyle name="표준 2 17 17 20" xfId="27250" xr:uid="{00000000-0005-0000-0000-0000FF3B0000}"/>
    <cellStyle name="표준 2 17 17 21" xfId="28730" xr:uid="{00000000-0005-0000-0000-0000003C0000}"/>
    <cellStyle name="표준 2 17 17 22" xfId="30210" xr:uid="{00000000-0005-0000-0000-0000013C0000}"/>
    <cellStyle name="표준 2 17 17 23" xfId="31690" xr:uid="{00000000-0005-0000-0000-0000023C0000}"/>
    <cellStyle name="표준 2 17 17 24" xfId="33170" xr:uid="{00000000-0005-0000-0000-0000033C0000}"/>
    <cellStyle name="표준 2 17 17 25" xfId="34650" xr:uid="{00000000-0005-0000-0000-0000043C0000}"/>
    <cellStyle name="표준 2 17 17 26" xfId="36130" xr:uid="{00000000-0005-0000-0000-0000053C0000}"/>
    <cellStyle name="표준 2 17 17 27" xfId="37610" xr:uid="{00000000-0005-0000-0000-0000063C0000}"/>
    <cellStyle name="표준 2 17 17 28" xfId="39090" xr:uid="{00000000-0005-0000-0000-0000073C0000}"/>
    <cellStyle name="표준 2 17 17 29" xfId="40570" xr:uid="{00000000-0005-0000-0000-0000083C0000}"/>
    <cellStyle name="표준 2 17 17 3" xfId="2089" xr:uid="{00000000-0005-0000-0000-0000093C0000}"/>
    <cellStyle name="표준 2 17 17 30" xfId="42050" xr:uid="{00000000-0005-0000-0000-00000A3C0000}"/>
    <cellStyle name="표준 2 17 17 31" xfId="43530" xr:uid="{00000000-0005-0000-0000-00000B3C0000}"/>
    <cellStyle name="표준 2 17 17 32" xfId="45010" xr:uid="{00000000-0005-0000-0000-00000C3C0000}"/>
    <cellStyle name="표준 2 17 17 33" xfId="46491" xr:uid="{00000000-0005-0000-0000-00000D3C0000}"/>
    <cellStyle name="표준 2 17 17 34" xfId="47971" xr:uid="{00000000-0005-0000-0000-00000E3C0000}"/>
    <cellStyle name="표준 2 17 17 35" xfId="49451" xr:uid="{00000000-0005-0000-0000-00000F3C0000}"/>
    <cellStyle name="표준 2 17 17 36" xfId="50931" xr:uid="{00000000-0005-0000-0000-0000103C0000}"/>
    <cellStyle name="표준 2 17 17 37" xfId="52411" xr:uid="{00000000-0005-0000-0000-0000113C0000}"/>
    <cellStyle name="표준 2 17 17 38" xfId="53891" xr:uid="{00000000-0005-0000-0000-0000123C0000}"/>
    <cellStyle name="표준 2 17 17 39" xfId="55371" xr:uid="{00000000-0005-0000-0000-0000133C0000}"/>
    <cellStyle name="표준 2 17 17 4" xfId="3570" xr:uid="{00000000-0005-0000-0000-0000143C0000}"/>
    <cellStyle name="표준 2 17 17 40" xfId="56851" xr:uid="{00000000-0005-0000-0000-0000153C0000}"/>
    <cellStyle name="표준 2 17 17 41" xfId="58331" xr:uid="{00000000-0005-0000-0000-0000163C0000}"/>
    <cellStyle name="표준 2 17 17 42" xfId="59811" xr:uid="{00000000-0005-0000-0000-0000173C0000}"/>
    <cellStyle name="표준 2 17 17 43" xfId="61291" xr:uid="{00000000-0005-0000-0000-0000183C0000}"/>
    <cellStyle name="표준 2 17 17 5" xfId="5050" xr:uid="{00000000-0005-0000-0000-0000193C0000}"/>
    <cellStyle name="표준 2 17 17 6" xfId="6530" xr:uid="{00000000-0005-0000-0000-00001A3C0000}"/>
    <cellStyle name="표준 2 17 17 7" xfId="8010" xr:uid="{00000000-0005-0000-0000-00001B3C0000}"/>
    <cellStyle name="표준 2 17 17 8" xfId="9490" xr:uid="{00000000-0005-0000-0000-00001C3C0000}"/>
    <cellStyle name="표준 2 17 17 9" xfId="10970" xr:uid="{00000000-0005-0000-0000-00001D3C0000}"/>
    <cellStyle name="표준 2 17 18" xfId="967" xr:uid="{00000000-0005-0000-0000-00001E3C0000}"/>
    <cellStyle name="표준 2 17 18 10" xfId="12483" xr:uid="{00000000-0005-0000-0000-00001F3C0000}"/>
    <cellStyle name="표준 2 17 18 11" xfId="13963" xr:uid="{00000000-0005-0000-0000-0000203C0000}"/>
    <cellStyle name="표준 2 17 18 12" xfId="15443" xr:uid="{00000000-0005-0000-0000-0000213C0000}"/>
    <cellStyle name="표준 2 17 18 13" xfId="16923" xr:uid="{00000000-0005-0000-0000-0000223C0000}"/>
    <cellStyle name="표준 2 17 18 14" xfId="18403" xr:uid="{00000000-0005-0000-0000-0000233C0000}"/>
    <cellStyle name="표준 2 17 18 15" xfId="19883" xr:uid="{00000000-0005-0000-0000-0000243C0000}"/>
    <cellStyle name="표준 2 17 18 16" xfId="21363" xr:uid="{00000000-0005-0000-0000-0000253C0000}"/>
    <cellStyle name="표준 2 17 18 17" xfId="22843" xr:uid="{00000000-0005-0000-0000-0000263C0000}"/>
    <cellStyle name="표준 2 17 18 18" xfId="24323" xr:uid="{00000000-0005-0000-0000-0000273C0000}"/>
    <cellStyle name="표준 2 17 18 19" xfId="25803" xr:uid="{00000000-0005-0000-0000-0000283C0000}"/>
    <cellStyle name="표준 2 17 18 2" xfId="188" xr:uid="{00000000-0005-0000-0000-0000293C0000}"/>
    <cellStyle name="표준 2 17 18 2 10" xfId="14700" xr:uid="{00000000-0005-0000-0000-00002A3C0000}"/>
    <cellStyle name="표준 2 17 18 2 11" xfId="16180" xr:uid="{00000000-0005-0000-0000-00002B3C0000}"/>
    <cellStyle name="표준 2 17 18 2 12" xfId="17660" xr:uid="{00000000-0005-0000-0000-00002C3C0000}"/>
    <cellStyle name="표준 2 17 18 2 13" xfId="19140" xr:uid="{00000000-0005-0000-0000-00002D3C0000}"/>
    <cellStyle name="표준 2 17 18 2 14" xfId="20620" xr:uid="{00000000-0005-0000-0000-00002E3C0000}"/>
    <cellStyle name="표준 2 17 18 2 15" xfId="22100" xr:uid="{00000000-0005-0000-0000-00002F3C0000}"/>
    <cellStyle name="표준 2 17 18 2 16" xfId="23580" xr:uid="{00000000-0005-0000-0000-0000303C0000}"/>
    <cellStyle name="표준 2 17 18 2 17" xfId="25060" xr:uid="{00000000-0005-0000-0000-0000313C0000}"/>
    <cellStyle name="표준 2 17 18 2 18" xfId="26540" xr:uid="{00000000-0005-0000-0000-0000323C0000}"/>
    <cellStyle name="표준 2 17 18 2 19" xfId="28020" xr:uid="{00000000-0005-0000-0000-0000333C0000}"/>
    <cellStyle name="표준 2 17 18 2 2" xfId="2859" xr:uid="{00000000-0005-0000-0000-0000343C0000}"/>
    <cellStyle name="표준 2 17 18 2 20" xfId="29500" xr:uid="{00000000-0005-0000-0000-0000353C0000}"/>
    <cellStyle name="표준 2 17 18 2 21" xfId="30980" xr:uid="{00000000-0005-0000-0000-0000363C0000}"/>
    <cellStyle name="표준 2 17 18 2 22" xfId="32460" xr:uid="{00000000-0005-0000-0000-0000373C0000}"/>
    <cellStyle name="표준 2 17 18 2 23" xfId="33940" xr:uid="{00000000-0005-0000-0000-0000383C0000}"/>
    <cellStyle name="표준 2 17 18 2 24" xfId="35420" xr:uid="{00000000-0005-0000-0000-0000393C0000}"/>
    <cellStyle name="표준 2 17 18 2 25" xfId="36900" xr:uid="{00000000-0005-0000-0000-00003A3C0000}"/>
    <cellStyle name="표준 2 17 18 2 26" xfId="38380" xr:uid="{00000000-0005-0000-0000-00003B3C0000}"/>
    <cellStyle name="표준 2 17 18 2 27" xfId="39860" xr:uid="{00000000-0005-0000-0000-00003C3C0000}"/>
    <cellStyle name="표준 2 17 18 2 28" xfId="41340" xr:uid="{00000000-0005-0000-0000-00003D3C0000}"/>
    <cellStyle name="표준 2 17 18 2 29" xfId="42820" xr:uid="{00000000-0005-0000-0000-00003E3C0000}"/>
    <cellStyle name="표준 2 17 18 2 3" xfId="4340" xr:uid="{00000000-0005-0000-0000-00003F3C0000}"/>
    <cellStyle name="표준 2 17 18 2 30" xfId="44300" xr:uid="{00000000-0005-0000-0000-0000403C0000}"/>
    <cellStyle name="표준 2 17 18 2 31" xfId="45780" xr:uid="{00000000-0005-0000-0000-0000413C0000}"/>
    <cellStyle name="표준 2 17 18 2 32" xfId="47261" xr:uid="{00000000-0005-0000-0000-0000423C0000}"/>
    <cellStyle name="표준 2 17 18 2 33" xfId="48741" xr:uid="{00000000-0005-0000-0000-0000433C0000}"/>
    <cellStyle name="표준 2 17 18 2 34" xfId="50221" xr:uid="{00000000-0005-0000-0000-0000443C0000}"/>
    <cellStyle name="표준 2 17 18 2 35" xfId="51701" xr:uid="{00000000-0005-0000-0000-0000453C0000}"/>
    <cellStyle name="표준 2 17 18 2 36" xfId="53181" xr:uid="{00000000-0005-0000-0000-0000463C0000}"/>
    <cellStyle name="표준 2 17 18 2 37" xfId="54661" xr:uid="{00000000-0005-0000-0000-0000473C0000}"/>
    <cellStyle name="표준 2 17 18 2 38" xfId="56141" xr:uid="{00000000-0005-0000-0000-0000483C0000}"/>
    <cellStyle name="표준 2 17 18 2 39" xfId="57621" xr:uid="{00000000-0005-0000-0000-0000493C0000}"/>
    <cellStyle name="표준 2 17 18 2 4" xfId="5820" xr:uid="{00000000-0005-0000-0000-00004A3C0000}"/>
    <cellStyle name="표준 2 17 18 2 40" xfId="59101" xr:uid="{00000000-0005-0000-0000-00004B3C0000}"/>
    <cellStyle name="표준 2 17 18 2 41" xfId="60581" xr:uid="{00000000-0005-0000-0000-00004C3C0000}"/>
    <cellStyle name="표준 2 17 18 2 42" xfId="62061" xr:uid="{00000000-0005-0000-0000-00004D3C0000}"/>
    <cellStyle name="표준 2 17 18 2 5" xfId="7300" xr:uid="{00000000-0005-0000-0000-00004E3C0000}"/>
    <cellStyle name="표준 2 17 18 2 6" xfId="8780" xr:uid="{00000000-0005-0000-0000-00004F3C0000}"/>
    <cellStyle name="표준 2 17 18 2 7" xfId="10260" xr:uid="{00000000-0005-0000-0000-0000503C0000}"/>
    <cellStyle name="표준 2 17 18 2 8" xfId="11740" xr:uid="{00000000-0005-0000-0000-0000513C0000}"/>
    <cellStyle name="표준 2 17 18 2 9" xfId="13220" xr:uid="{00000000-0005-0000-0000-0000523C0000}"/>
    <cellStyle name="표준 2 17 18 20" xfId="27283" xr:uid="{00000000-0005-0000-0000-0000533C0000}"/>
    <cellStyle name="표준 2 17 18 21" xfId="28763" xr:uid="{00000000-0005-0000-0000-0000543C0000}"/>
    <cellStyle name="표준 2 17 18 22" xfId="30243" xr:uid="{00000000-0005-0000-0000-0000553C0000}"/>
    <cellStyle name="표준 2 17 18 23" xfId="31723" xr:uid="{00000000-0005-0000-0000-0000563C0000}"/>
    <cellStyle name="표준 2 17 18 24" xfId="33203" xr:uid="{00000000-0005-0000-0000-0000573C0000}"/>
    <cellStyle name="표준 2 17 18 25" xfId="34683" xr:uid="{00000000-0005-0000-0000-0000583C0000}"/>
    <cellStyle name="표준 2 17 18 26" xfId="36163" xr:uid="{00000000-0005-0000-0000-0000593C0000}"/>
    <cellStyle name="표준 2 17 18 27" xfId="37643" xr:uid="{00000000-0005-0000-0000-00005A3C0000}"/>
    <cellStyle name="표준 2 17 18 28" xfId="39123" xr:uid="{00000000-0005-0000-0000-00005B3C0000}"/>
    <cellStyle name="표준 2 17 18 29" xfId="40603" xr:uid="{00000000-0005-0000-0000-00005C3C0000}"/>
    <cellStyle name="표준 2 17 18 3" xfId="2122" xr:uid="{00000000-0005-0000-0000-00005D3C0000}"/>
    <cellStyle name="표준 2 17 18 30" xfId="42083" xr:uid="{00000000-0005-0000-0000-00005E3C0000}"/>
    <cellStyle name="표준 2 17 18 31" xfId="43563" xr:uid="{00000000-0005-0000-0000-00005F3C0000}"/>
    <cellStyle name="표준 2 17 18 32" xfId="45043" xr:uid="{00000000-0005-0000-0000-0000603C0000}"/>
    <cellStyle name="표준 2 17 18 33" xfId="46524" xr:uid="{00000000-0005-0000-0000-0000613C0000}"/>
    <cellStyle name="표준 2 17 18 34" xfId="48004" xr:uid="{00000000-0005-0000-0000-0000623C0000}"/>
    <cellStyle name="표준 2 17 18 35" xfId="49484" xr:uid="{00000000-0005-0000-0000-0000633C0000}"/>
    <cellStyle name="표준 2 17 18 36" xfId="50964" xr:uid="{00000000-0005-0000-0000-0000643C0000}"/>
    <cellStyle name="표준 2 17 18 37" xfId="52444" xr:uid="{00000000-0005-0000-0000-0000653C0000}"/>
    <cellStyle name="표준 2 17 18 38" xfId="53924" xr:uid="{00000000-0005-0000-0000-0000663C0000}"/>
    <cellStyle name="표준 2 17 18 39" xfId="55404" xr:uid="{00000000-0005-0000-0000-0000673C0000}"/>
    <cellStyle name="표준 2 17 18 4" xfId="3603" xr:uid="{00000000-0005-0000-0000-0000683C0000}"/>
    <cellStyle name="표준 2 17 18 40" xfId="56884" xr:uid="{00000000-0005-0000-0000-0000693C0000}"/>
    <cellStyle name="표준 2 17 18 41" xfId="58364" xr:uid="{00000000-0005-0000-0000-00006A3C0000}"/>
    <cellStyle name="표준 2 17 18 42" xfId="59844" xr:uid="{00000000-0005-0000-0000-00006B3C0000}"/>
    <cellStyle name="표준 2 17 18 43" xfId="61324" xr:uid="{00000000-0005-0000-0000-00006C3C0000}"/>
    <cellStyle name="표준 2 17 18 5" xfId="5083" xr:uid="{00000000-0005-0000-0000-00006D3C0000}"/>
    <cellStyle name="표준 2 17 18 6" xfId="6563" xr:uid="{00000000-0005-0000-0000-00006E3C0000}"/>
    <cellStyle name="표준 2 17 18 7" xfId="8043" xr:uid="{00000000-0005-0000-0000-00006F3C0000}"/>
    <cellStyle name="표준 2 17 18 8" xfId="9523" xr:uid="{00000000-0005-0000-0000-0000703C0000}"/>
    <cellStyle name="표준 2 17 18 9" xfId="11003" xr:uid="{00000000-0005-0000-0000-0000713C0000}"/>
    <cellStyle name="표준 2 17 19" xfId="934" xr:uid="{00000000-0005-0000-0000-0000723C0000}"/>
    <cellStyle name="표준 2 17 19 10" xfId="12516" xr:uid="{00000000-0005-0000-0000-0000733C0000}"/>
    <cellStyle name="표준 2 17 19 11" xfId="13996" xr:uid="{00000000-0005-0000-0000-0000743C0000}"/>
    <cellStyle name="표준 2 17 19 12" xfId="15476" xr:uid="{00000000-0005-0000-0000-0000753C0000}"/>
    <cellStyle name="표준 2 17 19 13" xfId="16956" xr:uid="{00000000-0005-0000-0000-0000763C0000}"/>
    <cellStyle name="표준 2 17 19 14" xfId="18436" xr:uid="{00000000-0005-0000-0000-0000773C0000}"/>
    <cellStyle name="표준 2 17 19 15" xfId="19916" xr:uid="{00000000-0005-0000-0000-0000783C0000}"/>
    <cellStyle name="표준 2 17 19 16" xfId="21396" xr:uid="{00000000-0005-0000-0000-0000793C0000}"/>
    <cellStyle name="표준 2 17 19 17" xfId="22876" xr:uid="{00000000-0005-0000-0000-00007A3C0000}"/>
    <cellStyle name="표준 2 17 19 18" xfId="24356" xr:uid="{00000000-0005-0000-0000-00007B3C0000}"/>
    <cellStyle name="표준 2 17 19 19" xfId="25836" xr:uid="{00000000-0005-0000-0000-00007C3C0000}"/>
    <cellStyle name="표준 2 17 19 2" xfId="155" xr:uid="{00000000-0005-0000-0000-00007D3C0000}"/>
    <cellStyle name="표준 2 17 19 2 10" xfId="14733" xr:uid="{00000000-0005-0000-0000-00007E3C0000}"/>
    <cellStyle name="표준 2 17 19 2 11" xfId="16213" xr:uid="{00000000-0005-0000-0000-00007F3C0000}"/>
    <cellStyle name="표준 2 17 19 2 12" xfId="17693" xr:uid="{00000000-0005-0000-0000-0000803C0000}"/>
    <cellStyle name="표준 2 17 19 2 13" xfId="19173" xr:uid="{00000000-0005-0000-0000-0000813C0000}"/>
    <cellStyle name="표준 2 17 19 2 14" xfId="20653" xr:uid="{00000000-0005-0000-0000-0000823C0000}"/>
    <cellStyle name="표준 2 17 19 2 15" xfId="22133" xr:uid="{00000000-0005-0000-0000-0000833C0000}"/>
    <cellStyle name="표준 2 17 19 2 16" xfId="23613" xr:uid="{00000000-0005-0000-0000-0000843C0000}"/>
    <cellStyle name="표준 2 17 19 2 17" xfId="25093" xr:uid="{00000000-0005-0000-0000-0000853C0000}"/>
    <cellStyle name="표준 2 17 19 2 18" xfId="26573" xr:uid="{00000000-0005-0000-0000-0000863C0000}"/>
    <cellStyle name="표준 2 17 19 2 19" xfId="28053" xr:uid="{00000000-0005-0000-0000-0000873C0000}"/>
    <cellStyle name="표준 2 17 19 2 2" xfId="2892" xr:uid="{00000000-0005-0000-0000-0000883C0000}"/>
    <cellStyle name="표준 2 17 19 2 20" xfId="29533" xr:uid="{00000000-0005-0000-0000-0000893C0000}"/>
    <cellStyle name="표준 2 17 19 2 21" xfId="31013" xr:uid="{00000000-0005-0000-0000-00008A3C0000}"/>
    <cellStyle name="표준 2 17 19 2 22" xfId="32493" xr:uid="{00000000-0005-0000-0000-00008B3C0000}"/>
    <cellStyle name="표준 2 17 19 2 23" xfId="33973" xr:uid="{00000000-0005-0000-0000-00008C3C0000}"/>
    <cellStyle name="표준 2 17 19 2 24" xfId="35453" xr:uid="{00000000-0005-0000-0000-00008D3C0000}"/>
    <cellStyle name="표준 2 17 19 2 25" xfId="36933" xr:uid="{00000000-0005-0000-0000-00008E3C0000}"/>
    <cellStyle name="표준 2 17 19 2 26" xfId="38413" xr:uid="{00000000-0005-0000-0000-00008F3C0000}"/>
    <cellStyle name="표준 2 17 19 2 27" xfId="39893" xr:uid="{00000000-0005-0000-0000-0000903C0000}"/>
    <cellStyle name="표준 2 17 19 2 28" xfId="41373" xr:uid="{00000000-0005-0000-0000-0000913C0000}"/>
    <cellStyle name="표준 2 17 19 2 29" xfId="42853" xr:uid="{00000000-0005-0000-0000-0000923C0000}"/>
    <cellStyle name="표준 2 17 19 2 3" xfId="4373" xr:uid="{00000000-0005-0000-0000-0000933C0000}"/>
    <cellStyle name="표준 2 17 19 2 30" xfId="44333" xr:uid="{00000000-0005-0000-0000-0000943C0000}"/>
    <cellStyle name="표준 2 17 19 2 31" xfId="45813" xr:uid="{00000000-0005-0000-0000-0000953C0000}"/>
    <cellStyle name="표준 2 17 19 2 32" xfId="47294" xr:uid="{00000000-0005-0000-0000-0000963C0000}"/>
    <cellStyle name="표준 2 17 19 2 33" xfId="48774" xr:uid="{00000000-0005-0000-0000-0000973C0000}"/>
    <cellStyle name="표준 2 17 19 2 34" xfId="50254" xr:uid="{00000000-0005-0000-0000-0000983C0000}"/>
    <cellStyle name="표준 2 17 19 2 35" xfId="51734" xr:uid="{00000000-0005-0000-0000-0000993C0000}"/>
    <cellStyle name="표준 2 17 19 2 36" xfId="53214" xr:uid="{00000000-0005-0000-0000-00009A3C0000}"/>
    <cellStyle name="표준 2 17 19 2 37" xfId="54694" xr:uid="{00000000-0005-0000-0000-00009B3C0000}"/>
    <cellStyle name="표준 2 17 19 2 38" xfId="56174" xr:uid="{00000000-0005-0000-0000-00009C3C0000}"/>
    <cellStyle name="표준 2 17 19 2 39" xfId="57654" xr:uid="{00000000-0005-0000-0000-00009D3C0000}"/>
    <cellStyle name="표준 2 17 19 2 4" xfId="5853" xr:uid="{00000000-0005-0000-0000-00009E3C0000}"/>
    <cellStyle name="표준 2 17 19 2 40" xfId="59134" xr:uid="{00000000-0005-0000-0000-00009F3C0000}"/>
    <cellStyle name="표준 2 17 19 2 41" xfId="60614" xr:uid="{00000000-0005-0000-0000-0000A03C0000}"/>
    <cellStyle name="표준 2 17 19 2 42" xfId="62094" xr:uid="{00000000-0005-0000-0000-0000A13C0000}"/>
    <cellStyle name="표준 2 17 19 2 5" xfId="7333" xr:uid="{00000000-0005-0000-0000-0000A23C0000}"/>
    <cellStyle name="표준 2 17 19 2 6" xfId="8813" xr:uid="{00000000-0005-0000-0000-0000A33C0000}"/>
    <cellStyle name="표준 2 17 19 2 7" xfId="10293" xr:uid="{00000000-0005-0000-0000-0000A43C0000}"/>
    <cellStyle name="표준 2 17 19 2 8" xfId="11773" xr:uid="{00000000-0005-0000-0000-0000A53C0000}"/>
    <cellStyle name="표준 2 17 19 2 9" xfId="13253" xr:uid="{00000000-0005-0000-0000-0000A63C0000}"/>
    <cellStyle name="표준 2 17 19 20" xfId="27316" xr:uid="{00000000-0005-0000-0000-0000A73C0000}"/>
    <cellStyle name="표준 2 17 19 21" xfId="28796" xr:uid="{00000000-0005-0000-0000-0000A83C0000}"/>
    <cellStyle name="표준 2 17 19 22" xfId="30276" xr:uid="{00000000-0005-0000-0000-0000A93C0000}"/>
    <cellStyle name="표준 2 17 19 23" xfId="31756" xr:uid="{00000000-0005-0000-0000-0000AA3C0000}"/>
    <cellStyle name="표준 2 17 19 24" xfId="33236" xr:uid="{00000000-0005-0000-0000-0000AB3C0000}"/>
    <cellStyle name="표준 2 17 19 25" xfId="34716" xr:uid="{00000000-0005-0000-0000-0000AC3C0000}"/>
    <cellStyle name="표준 2 17 19 26" xfId="36196" xr:uid="{00000000-0005-0000-0000-0000AD3C0000}"/>
    <cellStyle name="표준 2 17 19 27" xfId="37676" xr:uid="{00000000-0005-0000-0000-0000AE3C0000}"/>
    <cellStyle name="표준 2 17 19 28" xfId="39156" xr:uid="{00000000-0005-0000-0000-0000AF3C0000}"/>
    <cellStyle name="표준 2 17 19 29" xfId="40636" xr:uid="{00000000-0005-0000-0000-0000B03C0000}"/>
    <cellStyle name="표준 2 17 19 3" xfId="2155" xr:uid="{00000000-0005-0000-0000-0000B13C0000}"/>
    <cellStyle name="표준 2 17 19 30" xfId="42116" xr:uid="{00000000-0005-0000-0000-0000B23C0000}"/>
    <cellStyle name="표준 2 17 19 31" xfId="43596" xr:uid="{00000000-0005-0000-0000-0000B33C0000}"/>
    <cellStyle name="표준 2 17 19 32" xfId="45076" xr:uid="{00000000-0005-0000-0000-0000B43C0000}"/>
    <cellStyle name="표준 2 17 19 33" xfId="46557" xr:uid="{00000000-0005-0000-0000-0000B53C0000}"/>
    <cellStyle name="표준 2 17 19 34" xfId="48037" xr:uid="{00000000-0005-0000-0000-0000B63C0000}"/>
    <cellStyle name="표준 2 17 19 35" xfId="49517" xr:uid="{00000000-0005-0000-0000-0000B73C0000}"/>
    <cellStyle name="표준 2 17 19 36" xfId="50997" xr:uid="{00000000-0005-0000-0000-0000B83C0000}"/>
    <cellStyle name="표준 2 17 19 37" xfId="52477" xr:uid="{00000000-0005-0000-0000-0000B93C0000}"/>
    <cellStyle name="표준 2 17 19 38" xfId="53957" xr:uid="{00000000-0005-0000-0000-0000BA3C0000}"/>
    <cellStyle name="표준 2 17 19 39" xfId="55437" xr:uid="{00000000-0005-0000-0000-0000BB3C0000}"/>
    <cellStyle name="표준 2 17 19 4" xfId="3636" xr:uid="{00000000-0005-0000-0000-0000BC3C0000}"/>
    <cellStyle name="표준 2 17 19 40" xfId="56917" xr:uid="{00000000-0005-0000-0000-0000BD3C0000}"/>
    <cellStyle name="표준 2 17 19 41" xfId="58397" xr:uid="{00000000-0005-0000-0000-0000BE3C0000}"/>
    <cellStyle name="표준 2 17 19 42" xfId="59877" xr:uid="{00000000-0005-0000-0000-0000BF3C0000}"/>
    <cellStyle name="표준 2 17 19 43" xfId="61357" xr:uid="{00000000-0005-0000-0000-0000C03C0000}"/>
    <cellStyle name="표준 2 17 19 5" xfId="5116" xr:uid="{00000000-0005-0000-0000-0000C13C0000}"/>
    <cellStyle name="표준 2 17 19 6" xfId="6596" xr:uid="{00000000-0005-0000-0000-0000C23C0000}"/>
    <cellStyle name="표준 2 17 19 7" xfId="8076" xr:uid="{00000000-0005-0000-0000-0000C33C0000}"/>
    <cellStyle name="표준 2 17 19 8" xfId="9556" xr:uid="{00000000-0005-0000-0000-0000C43C0000}"/>
    <cellStyle name="표준 2 17 19 9" xfId="11036" xr:uid="{00000000-0005-0000-0000-0000C53C0000}"/>
    <cellStyle name="표준 2 17 2" xfId="1362" xr:uid="{00000000-0005-0000-0000-0000C63C0000}"/>
    <cellStyle name="표준 2 17 2 10" xfId="12088" xr:uid="{00000000-0005-0000-0000-0000C73C0000}"/>
    <cellStyle name="표준 2 17 2 11" xfId="13568" xr:uid="{00000000-0005-0000-0000-0000C83C0000}"/>
    <cellStyle name="표준 2 17 2 12" xfId="15048" xr:uid="{00000000-0005-0000-0000-0000C93C0000}"/>
    <cellStyle name="표준 2 17 2 13" xfId="16528" xr:uid="{00000000-0005-0000-0000-0000CA3C0000}"/>
    <cellStyle name="표준 2 17 2 14" xfId="18008" xr:uid="{00000000-0005-0000-0000-0000CB3C0000}"/>
    <cellStyle name="표준 2 17 2 15" xfId="19488" xr:uid="{00000000-0005-0000-0000-0000CC3C0000}"/>
    <cellStyle name="표준 2 17 2 16" xfId="20968" xr:uid="{00000000-0005-0000-0000-0000CD3C0000}"/>
    <cellStyle name="표준 2 17 2 17" xfId="22448" xr:uid="{00000000-0005-0000-0000-0000CE3C0000}"/>
    <cellStyle name="표준 2 17 2 18" xfId="23928" xr:uid="{00000000-0005-0000-0000-0000CF3C0000}"/>
    <cellStyle name="표준 2 17 2 19" xfId="25408" xr:uid="{00000000-0005-0000-0000-0000D03C0000}"/>
    <cellStyle name="표준 2 17 2 2" xfId="583" xr:uid="{00000000-0005-0000-0000-0000D13C0000}"/>
    <cellStyle name="표준 2 17 2 2 10" xfId="14305" xr:uid="{00000000-0005-0000-0000-0000D23C0000}"/>
    <cellStyle name="표준 2 17 2 2 11" xfId="15785" xr:uid="{00000000-0005-0000-0000-0000D33C0000}"/>
    <cellStyle name="표준 2 17 2 2 12" xfId="17265" xr:uid="{00000000-0005-0000-0000-0000D43C0000}"/>
    <cellStyle name="표준 2 17 2 2 13" xfId="18745" xr:uid="{00000000-0005-0000-0000-0000D53C0000}"/>
    <cellStyle name="표준 2 17 2 2 14" xfId="20225" xr:uid="{00000000-0005-0000-0000-0000D63C0000}"/>
    <cellStyle name="표준 2 17 2 2 15" xfId="21705" xr:uid="{00000000-0005-0000-0000-0000D73C0000}"/>
    <cellStyle name="표준 2 17 2 2 16" xfId="23185" xr:uid="{00000000-0005-0000-0000-0000D83C0000}"/>
    <cellStyle name="표준 2 17 2 2 17" xfId="24665" xr:uid="{00000000-0005-0000-0000-0000D93C0000}"/>
    <cellStyle name="표준 2 17 2 2 18" xfId="26145" xr:uid="{00000000-0005-0000-0000-0000DA3C0000}"/>
    <cellStyle name="표준 2 17 2 2 19" xfId="27625" xr:uid="{00000000-0005-0000-0000-0000DB3C0000}"/>
    <cellStyle name="표준 2 17 2 2 2" xfId="2464" xr:uid="{00000000-0005-0000-0000-0000DC3C0000}"/>
    <cellStyle name="표준 2 17 2 2 20" xfId="29105" xr:uid="{00000000-0005-0000-0000-0000DD3C0000}"/>
    <cellStyle name="표준 2 17 2 2 21" xfId="30585" xr:uid="{00000000-0005-0000-0000-0000DE3C0000}"/>
    <cellStyle name="표준 2 17 2 2 22" xfId="32065" xr:uid="{00000000-0005-0000-0000-0000DF3C0000}"/>
    <cellStyle name="표준 2 17 2 2 23" xfId="33545" xr:uid="{00000000-0005-0000-0000-0000E03C0000}"/>
    <cellStyle name="표준 2 17 2 2 24" xfId="35025" xr:uid="{00000000-0005-0000-0000-0000E13C0000}"/>
    <cellStyle name="표준 2 17 2 2 25" xfId="36505" xr:uid="{00000000-0005-0000-0000-0000E23C0000}"/>
    <cellStyle name="표준 2 17 2 2 26" xfId="37985" xr:uid="{00000000-0005-0000-0000-0000E33C0000}"/>
    <cellStyle name="표준 2 17 2 2 27" xfId="39465" xr:uid="{00000000-0005-0000-0000-0000E43C0000}"/>
    <cellStyle name="표준 2 17 2 2 28" xfId="40945" xr:uid="{00000000-0005-0000-0000-0000E53C0000}"/>
    <cellStyle name="표준 2 17 2 2 29" xfId="42425" xr:uid="{00000000-0005-0000-0000-0000E63C0000}"/>
    <cellStyle name="표준 2 17 2 2 3" xfId="3945" xr:uid="{00000000-0005-0000-0000-0000E73C0000}"/>
    <cellStyle name="표준 2 17 2 2 30" xfId="43905" xr:uid="{00000000-0005-0000-0000-0000E83C0000}"/>
    <cellStyle name="표준 2 17 2 2 31" xfId="45385" xr:uid="{00000000-0005-0000-0000-0000E93C0000}"/>
    <cellStyle name="표준 2 17 2 2 32" xfId="46866" xr:uid="{00000000-0005-0000-0000-0000EA3C0000}"/>
    <cellStyle name="표준 2 17 2 2 33" xfId="48346" xr:uid="{00000000-0005-0000-0000-0000EB3C0000}"/>
    <cellStyle name="표준 2 17 2 2 34" xfId="49826" xr:uid="{00000000-0005-0000-0000-0000EC3C0000}"/>
    <cellStyle name="표준 2 17 2 2 35" xfId="51306" xr:uid="{00000000-0005-0000-0000-0000ED3C0000}"/>
    <cellStyle name="표준 2 17 2 2 36" xfId="52786" xr:uid="{00000000-0005-0000-0000-0000EE3C0000}"/>
    <cellStyle name="표준 2 17 2 2 37" xfId="54266" xr:uid="{00000000-0005-0000-0000-0000EF3C0000}"/>
    <cellStyle name="표준 2 17 2 2 38" xfId="55746" xr:uid="{00000000-0005-0000-0000-0000F03C0000}"/>
    <cellStyle name="표준 2 17 2 2 39" xfId="57226" xr:uid="{00000000-0005-0000-0000-0000F13C0000}"/>
    <cellStyle name="표준 2 17 2 2 4" xfId="5425" xr:uid="{00000000-0005-0000-0000-0000F23C0000}"/>
    <cellStyle name="표준 2 17 2 2 40" xfId="58706" xr:uid="{00000000-0005-0000-0000-0000F33C0000}"/>
    <cellStyle name="표준 2 17 2 2 41" xfId="60186" xr:uid="{00000000-0005-0000-0000-0000F43C0000}"/>
    <cellStyle name="표준 2 17 2 2 42" xfId="61666" xr:uid="{00000000-0005-0000-0000-0000F53C0000}"/>
    <cellStyle name="표준 2 17 2 2 5" xfId="6905" xr:uid="{00000000-0005-0000-0000-0000F63C0000}"/>
    <cellStyle name="표준 2 17 2 2 6" xfId="8385" xr:uid="{00000000-0005-0000-0000-0000F73C0000}"/>
    <cellStyle name="표준 2 17 2 2 7" xfId="9865" xr:uid="{00000000-0005-0000-0000-0000F83C0000}"/>
    <cellStyle name="표준 2 17 2 2 8" xfId="11345" xr:uid="{00000000-0005-0000-0000-0000F93C0000}"/>
    <cellStyle name="표준 2 17 2 2 9" xfId="12825" xr:uid="{00000000-0005-0000-0000-0000FA3C0000}"/>
    <cellStyle name="표준 2 17 2 20" xfId="26888" xr:uid="{00000000-0005-0000-0000-0000FB3C0000}"/>
    <cellStyle name="표준 2 17 2 21" xfId="28368" xr:uid="{00000000-0005-0000-0000-0000FC3C0000}"/>
    <cellStyle name="표준 2 17 2 22" xfId="29848" xr:uid="{00000000-0005-0000-0000-0000FD3C0000}"/>
    <cellStyle name="표준 2 17 2 23" xfId="31328" xr:uid="{00000000-0005-0000-0000-0000FE3C0000}"/>
    <cellStyle name="표준 2 17 2 24" xfId="32808" xr:uid="{00000000-0005-0000-0000-0000FF3C0000}"/>
    <cellStyle name="표준 2 17 2 25" xfId="34288" xr:uid="{00000000-0005-0000-0000-0000003D0000}"/>
    <cellStyle name="표준 2 17 2 26" xfId="35768" xr:uid="{00000000-0005-0000-0000-0000013D0000}"/>
    <cellStyle name="표준 2 17 2 27" xfId="37248" xr:uid="{00000000-0005-0000-0000-0000023D0000}"/>
    <cellStyle name="표준 2 17 2 28" xfId="38728" xr:uid="{00000000-0005-0000-0000-0000033D0000}"/>
    <cellStyle name="표준 2 17 2 29" xfId="40208" xr:uid="{00000000-0005-0000-0000-0000043D0000}"/>
    <cellStyle name="표준 2 17 2 3" xfId="1727" xr:uid="{00000000-0005-0000-0000-0000053D0000}"/>
    <cellStyle name="표준 2 17 2 30" xfId="41688" xr:uid="{00000000-0005-0000-0000-0000063D0000}"/>
    <cellStyle name="표준 2 17 2 31" xfId="43168" xr:uid="{00000000-0005-0000-0000-0000073D0000}"/>
    <cellStyle name="표준 2 17 2 32" xfId="44648" xr:uid="{00000000-0005-0000-0000-0000083D0000}"/>
    <cellStyle name="표준 2 17 2 33" xfId="46129" xr:uid="{00000000-0005-0000-0000-0000093D0000}"/>
    <cellStyle name="표준 2 17 2 34" xfId="47609" xr:uid="{00000000-0005-0000-0000-00000A3D0000}"/>
    <cellStyle name="표준 2 17 2 35" xfId="49089" xr:uid="{00000000-0005-0000-0000-00000B3D0000}"/>
    <cellStyle name="표준 2 17 2 36" xfId="50569" xr:uid="{00000000-0005-0000-0000-00000C3D0000}"/>
    <cellStyle name="표준 2 17 2 37" xfId="52049" xr:uid="{00000000-0005-0000-0000-00000D3D0000}"/>
    <cellStyle name="표준 2 17 2 38" xfId="53529" xr:uid="{00000000-0005-0000-0000-00000E3D0000}"/>
    <cellStyle name="표준 2 17 2 39" xfId="55009" xr:uid="{00000000-0005-0000-0000-00000F3D0000}"/>
    <cellStyle name="표준 2 17 2 4" xfId="3208" xr:uid="{00000000-0005-0000-0000-0000103D0000}"/>
    <cellStyle name="표준 2 17 2 40" xfId="56489" xr:uid="{00000000-0005-0000-0000-0000113D0000}"/>
    <cellStyle name="표준 2 17 2 41" xfId="57969" xr:uid="{00000000-0005-0000-0000-0000123D0000}"/>
    <cellStyle name="표준 2 17 2 42" xfId="59449" xr:uid="{00000000-0005-0000-0000-0000133D0000}"/>
    <cellStyle name="표준 2 17 2 43" xfId="60929" xr:uid="{00000000-0005-0000-0000-0000143D0000}"/>
    <cellStyle name="표준 2 17 2 5" xfId="4688" xr:uid="{00000000-0005-0000-0000-0000153D0000}"/>
    <cellStyle name="표준 2 17 2 6" xfId="6168" xr:uid="{00000000-0005-0000-0000-0000163D0000}"/>
    <cellStyle name="표준 2 17 2 7" xfId="7648" xr:uid="{00000000-0005-0000-0000-0000173D0000}"/>
    <cellStyle name="표준 2 17 2 8" xfId="9128" xr:uid="{00000000-0005-0000-0000-0000183D0000}"/>
    <cellStyle name="표준 2 17 2 9" xfId="10608" xr:uid="{00000000-0005-0000-0000-0000193D0000}"/>
    <cellStyle name="표준 2 17 20" xfId="900" xr:uid="{00000000-0005-0000-0000-00001A3D0000}"/>
    <cellStyle name="표준 2 17 20 10" xfId="12550" xr:uid="{00000000-0005-0000-0000-00001B3D0000}"/>
    <cellStyle name="표준 2 17 20 11" xfId="14030" xr:uid="{00000000-0005-0000-0000-00001C3D0000}"/>
    <cellStyle name="표준 2 17 20 12" xfId="15510" xr:uid="{00000000-0005-0000-0000-00001D3D0000}"/>
    <cellStyle name="표준 2 17 20 13" xfId="16990" xr:uid="{00000000-0005-0000-0000-00001E3D0000}"/>
    <cellStyle name="표준 2 17 20 14" xfId="18470" xr:uid="{00000000-0005-0000-0000-00001F3D0000}"/>
    <cellStyle name="표준 2 17 20 15" xfId="19950" xr:uid="{00000000-0005-0000-0000-0000203D0000}"/>
    <cellStyle name="표준 2 17 20 16" xfId="21430" xr:uid="{00000000-0005-0000-0000-0000213D0000}"/>
    <cellStyle name="표준 2 17 20 17" xfId="22910" xr:uid="{00000000-0005-0000-0000-0000223D0000}"/>
    <cellStyle name="표준 2 17 20 18" xfId="24390" xr:uid="{00000000-0005-0000-0000-0000233D0000}"/>
    <cellStyle name="표준 2 17 20 19" xfId="25870" xr:uid="{00000000-0005-0000-0000-0000243D0000}"/>
    <cellStyle name="표준 2 17 20 2" xfId="121" xr:uid="{00000000-0005-0000-0000-0000253D0000}"/>
    <cellStyle name="표준 2 17 20 2 10" xfId="14767" xr:uid="{00000000-0005-0000-0000-0000263D0000}"/>
    <cellStyle name="표준 2 17 20 2 11" xfId="16247" xr:uid="{00000000-0005-0000-0000-0000273D0000}"/>
    <cellStyle name="표준 2 17 20 2 12" xfId="17727" xr:uid="{00000000-0005-0000-0000-0000283D0000}"/>
    <cellStyle name="표준 2 17 20 2 13" xfId="19207" xr:uid="{00000000-0005-0000-0000-0000293D0000}"/>
    <cellStyle name="표준 2 17 20 2 14" xfId="20687" xr:uid="{00000000-0005-0000-0000-00002A3D0000}"/>
    <cellStyle name="표준 2 17 20 2 15" xfId="22167" xr:uid="{00000000-0005-0000-0000-00002B3D0000}"/>
    <cellStyle name="표준 2 17 20 2 16" xfId="23647" xr:uid="{00000000-0005-0000-0000-00002C3D0000}"/>
    <cellStyle name="표준 2 17 20 2 17" xfId="25127" xr:uid="{00000000-0005-0000-0000-00002D3D0000}"/>
    <cellStyle name="표준 2 17 20 2 18" xfId="26607" xr:uid="{00000000-0005-0000-0000-00002E3D0000}"/>
    <cellStyle name="표준 2 17 20 2 19" xfId="28087" xr:uid="{00000000-0005-0000-0000-00002F3D0000}"/>
    <cellStyle name="표준 2 17 20 2 2" xfId="2926" xr:uid="{00000000-0005-0000-0000-0000303D0000}"/>
    <cellStyle name="표준 2 17 20 2 20" xfId="29567" xr:uid="{00000000-0005-0000-0000-0000313D0000}"/>
    <cellStyle name="표준 2 17 20 2 21" xfId="31047" xr:uid="{00000000-0005-0000-0000-0000323D0000}"/>
    <cellStyle name="표준 2 17 20 2 22" xfId="32527" xr:uid="{00000000-0005-0000-0000-0000333D0000}"/>
    <cellStyle name="표준 2 17 20 2 23" xfId="34007" xr:uid="{00000000-0005-0000-0000-0000343D0000}"/>
    <cellStyle name="표준 2 17 20 2 24" xfId="35487" xr:uid="{00000000-0005-0000-0000-0000353D0000}"/>
    <cellStyle name="표준 2 17 20 2 25" xfId="36967" xr:uid="{00000000-0005-0000-0000-0000363D0000}"/>
    <cellStyle name="표준 2 17 20 2 26" xfId="38447" xr:uid="{00000000-0005-0000-0000-0000373D0000}"/>
    <cellStyle name="표준 2 17 20 2 27" xfId="39927" xr:uid="{00000000-0005-0000-0000-0000383D0000}"/>
    <cellStyle name="표준 2 17 20 2 28" xfId="41407" xr:uid="{00000000-0005-0000-0000-0000393D0000}"/>
    <cellStyle name="표준 2 17 20 2 29" xfId="42887" xr:uid="{00000000-0005-0000-0000-00003A3D0000}"/>
    <cellStyle name="표준 2 17 20 2 3" xfId="4407" xr:uid="{00000000-0005-0000-0000-00003B3D0000}"/>
    <cellStyle name="표준 2 17 20 2 30" xfId="44367" xr:uid="{00000000-0005-0000-0000-00003C3D0000}"/>
    <cellStyle name="표준 2 17 20 2 31" xfId="45847" xr:uid="{00000000-0005-0000-0000-00003D3D0000}"/>
    <cellStyle name="표준 2 17 20 2 32" xfId="47328" xr:uid="{00000000-0005-0000-0000-00003E3D0000}"/>
    <cellStyle name="표준 2 17 20 2 33" xfId="48808" xr:uid="{00000000-0005-0000-0000-00003F3D0000}"/>
    <cellStyle name="표준 2 17 20 2 34" xfId="50288" xr:uid="{00000000-0005-0000-0000-0000403D0000}"/>
    <cellStyle name="표준 2 17 20 2 35" xfId="51768" xr:uid="{00000000-0005-0000-0000-0000413D0000}"/>
    <cellStyle name="표준 2 17 20 2 36" xfId="53248" xr:uid="{00000000-0005-0000-0000-0000423D0000}"/>
    <cellStyle name="표준 2 17 20 2 37" xfId="54728" xr:uid="{00000000-0005-0000-0000-0000433D0000}"/>
    <cellStyle name="표준 2 17 20 2 38" xfId="56208" xr:uid="{00000000-0005-0000-0000-0000443D0000}"/>
    <cellStyle name="표준 2 17 20 2 39" xfId="57688" xr:uid="{00000000-0005-0000-0000-0000453D0000}"/>
    <cellStyle name="표준 2 17 20 2 4" xfId="5887" xr:uid="{00000000-0005-0000-0000-0000463D0000}"/>
    <cellStyle name="표준 2 17 20 2 40" xfId="59168" xr:uid="{00000000-0005-0000-0000-0000473D0000}"/>
    <cellStyle name="표준 2 17 20 2 41" xfId="60648" xr:uid="{00000000-0005-0000-0000-0000483D0000}"/>
    <cellStyle name="표준 2 17 20 2 42" xfId="62128" xr:uid="{00000000-0005-0000-0000-0000493D0000}"/>
    <cellStyle name="표준 2 17 20 2 5" xfId="7367" xr:uid="{00000000-0005-0000-0000-00004A3D0000}"/>
    <cellStyle name="표준 2 17 20 2 6" xfId="8847" xr:uid="{00000000-0005-0000-0000-00004B3D0000}"/>
    <cellStyle name="표준 2 17 20 2 7" xfId="10327" xr:uid="{00000000-0005-0000-0000-00004C3D0000}"/>
    <cellStyle name="표준 2 17 20 2 8" xfId="11807" xr:uid="{00000000-0005-0000-0000-00004D3D0000}"/>
    <cellStyle name="표준 2 17 20 2 9" xfId="13287" xr:uid="{00000000-0005-0000-0000-00004E3D0000}"/>
    <cellStyle name="표준 2 17 20 20" xfId="27350" xr:uid="{00000000-0005-0000-0000-00004F3D0000}"/>
    <cellStyle name="표준 2 17 20 21" xfId="28830" xr:uid="{00000000-0005-0000-0000-0000503D0000}"/>
    <cellStyle name="표준 2 17 20 22" xfId="30310" xr:uid="{00000000-0005-0000-0000-0000513D0000}"/>
    <cellStyle name="표준 2 17 20 23" xfId="31790" xr:uid="{00000000-0005-0000-0000-0000523D0000}"/>
    <cellStyle name="표준 2 17 20 24" xfId="33270" xr:uid="{00000000-0005-0000-0000-0000533D0000}"/>
    <cellStyle name="표준 2 17 20 25" xfId="34750" xr:uid="{00000000-0005-0000-0000-0000543D0000}"/>
    <cellStyle name="표준 2 17 20 26" xfId="36230" xr:uid="{00000000-0005-0000-0000-0000553D0000}"/>
    <cellStyle name="표준 2 17 20 27" xfId="37710" xr:uid="{00000000-0005-0000-0000-0000563D0000}"/>
    <cellStyle name="표준 2 17 20 28" xfId="39190" xr:uid="{00000000-0005-0000-0000-0000573D0000}"/>
    <cellStyle name="표준 2 17 20 29" xfId="40670" xr:uid="{00000000-0005-0000-0000-0000583D0000}"/>
    <cellStyle name="표준 2 17 20 3" xfId="2189" xr:uid="{00000000-0005-0000-0000-0000593D0000}"/>
    <cellStyle name="표준 2 17 20 30" xfId="42150" xr:uid="{00000000-0005-0000-0000-00005A3D0000}"/>
    <cellStyle name="표준 2 17 20 31" xfId="43630" xr:uid="{00000000-0005-0000-0000-00005B3D0000}"/>
    <cellStyle name="표준 2 17 20 32" xfId="45110" xr:uid="{00000000-0005-0000-0000-00005C3D0000}"/>
    <cellStyle name="표준 2 17 20 33" xfId="46591" xr:uid="{00000000-0005-0000-0000-00005D3D0000}"/>
    <cellStyle name="표준 2 17 20 34" xfId="48071" xr:uid="{00000000-0005-0000-0000-00005E3D0000}"/>
    <cellStyle name="표준 2 17 20 35" xfId="49551" xr:uid="{00000000-0005-0000-0000-00005F3D0000}"/>
    <cellStyle name="표준 2 17 20 36" xfId="51031" xr:uid="{00000000-0005-0000-0000-0000603D0000}"/>
    <cellStyle name="표준 2 17 20 37" xfId="52511" xr:uid="{00000000-0005-0000-0000-0000613D0000}"/>
    <cellStyle name="표준 2 17 20 38" xfId="53991" xr:uid="{00000000-0005-0000-0000-0000623D0000}"/>
    <cellStyle name="표준 2 17 20 39" xfId="55471" xr:uid="{00000000-0005-0000-0000-0000633D0000}"/>
    <cellStyle name="표준 2 17 20 4" xfId="3670" xr:uid="{00000000-0005-0000-0000-0000643D0000}"/>
    <cellStyle name="표준 2 17 20 40" xfId="56951" xr:uid="{00000000-0005-0000-0000-0000653D0000}"/>
    <cellStyle name="표준 2 17 20 41" xfId="58431" xr:uid="{00000000-0005-0000-0000-0000663D0000}"/>
    <cellStyle name="표준 2 17 20 42" xfId="59911" xr:uid="{00000000-0005-0000-0000-0000673D0000}"/>
    <cellStyle name="표준 2 17 20 43" xfId="61391" xr:uid="{00000000-0005-0000-0000-0000683D0000}"/>
    <cellStyle name="표준 2 17 20 5" xfId="5150" xr:uid="{00000000-0005-0000-0000-0000693D0000}"/>
    <cellStyle name="표준 2 17 20 6" xfId="6630" xr:uid="{00000000-0005-0000-0000-00006A3D0000}"/>
    <cellStyle name="표준 2 17 20 7" xfId="8110" xr:uid="{00000000-0005-0000-0000-00006B3D0000}"/>
    <cellStyle name="표준 2 17 20 8" xfId="9590" xr:uid="{00000000-0005-0000-0000-00006C3D0000}"/>
    <cellStyle name="표준 2 17 20 9" xfId="11070" xr:uid="{00000000-0005-0000-0000-00006D3D0000}"/>
    <cellStyle name="표준 2 17 21" xfId="865" xr:uid="{00000000-0005-0000-0000-00006E3D0000}"/>
    <cellStyle name="표준 2 17 21 10" xfId="12585" xr:uid="{00000000-0005-0000-0000-00006F3D0000}"/>
    <cellStyle name="표준 2 17 21 11" xfId="14065" xr:uid="{00000000-0005-0000-0000-0000703D0000}"/>
    <cellStyle name="표준 2 17 21 12" xfId="15545" xr:uid="{00000000-0005-0000-0000-0000713D0000}"/>
    <cellStyle name="표준 2 17 21 13" xfId="17025" xr:uid="{00000000-0005-0000-0000-0000723D0000}"/>
    <cellStyle name="표준 2 17 21 14" xfId="18505" xr:uid="{00000000-0005-0000-0000-0000733D0000}"/>
    <cellStyle name="표준 2 17 21 15" xfId="19985" xr:uid="{00000000-0005-0000-0000-0000743D0000}"/>
    <cellStyle name="표준 2 17 21 16" xfId="21465" xr:uid="{00000000-0005-0000-0000-0000753D0000}"/>
    <cellStyle name="표준 2 17 21 17" xfId="22945" xr:uid="{00000000-0005-0000-0000-0000763D0000}"/>
    <cellStyle name="표준 2 17 21 18" xfId="24425" xr:uid="{00000000-0005-0000-0000-0000773D0000}"/>
    <cellStyle name="표준 2 17 21 19" xfId="25905" xr:uid="{00000000-0005-0000-0000-0000783D0000}"/>
    <cellStyle name="표준 2 17 21 2" xfId="86" xr:uid="{00000000-0005-0000-0000-0000793D0000}"/>
    <cellStyle name="표준 2 17 21 2 10" xfId="14802" xr:uid="{00000000-0005-0000-0000-00007A3D0000}"/>
    <cellStyle name="표준 2 17 21 2 11" xfId="16282" xr:uid="{00000000-0005-0000-0000-00007B3D0000}"/>
    <cellStyle name="표준 2 17 21 2 12" xfId="17762" xr:uid="{00000000-0005-0000-0000-00007C3D0000}"/>
    <cellStyle name="표준 2 17 21 2 13" xfId="19242" xr:uid="{00000000-0005-0000-0000-00007D3D0000}"/>
    <cellStyle name="표준 2 17 21 2 14" xfId="20722" xr:uid="{00000000-0005-0000-0000-00007E3D0000}"/>
    <cellStyle name="표준 2 17 21 2 15" xfId="22202" xr:uid="{00000000-0005-0000-0000-00007F3D0000}"/>
    <cellStyle name="표준 2 17 21 2 16" xfId="23682" xr:uid="{00000000-0005-0000-0000-0000803D0000}"/>
    <cellStyle name="표준 2 17 21 2 17" xfId="25162" xr:uid="{00000000-0005-0000-0000-0000813D0000}"/>
    <cellStyle name="표준 2 17 21 2 18" xfId="26642" xr:uid="{00000000-0005-0000-0000-0000823D0000}"/>
    <cellStyle name="표준 2 17 21 2 19" xfId="28122" xr:uid="{00000000-0005-0000-0000-0000833D0000}"/>
    <cellStyle name="표준 2 17 21 2 2" xfId="2961" xr:uid="{00000000-0005-0000-0000-0000843D0000}"/>
    <cellStyle name="표준 2 17 21 2 20" xfId="29602" xr:uid="{00000000-0005-0000-0000-0000853D0000}"/>
    <cellStyle name="표준 2 17 21 2 21" xfId="31082" xr:uid="{00000000-0005-0000-0000-0000863D0000}"/>
    <cellStyle name="표준 2 17 21 2 22" xfId="32562" xr:uid="{00000000-0005-0000-0000-0000873D0000}"/>
    <cellStyle name="표준 2 17 21 2 23" xfId="34042" xr:uid="{00000000-0005-0000-0000-0000883D0000}"/>
    <cellStyle name="표준 2 17 21 2 24" xfId="35522" xr:uid="{00000000-0005-0000-0000-0000893D0000}"/>
    <cellStyle name="표준 2 17 21 2 25" xfId="37002" xr:uid="{00000000-0005-0000-0000-00008A3D0000}"/>
    <cellStyle name="표준 2 17 21 2 26" xfId="38482" xr:uid="{00000000-0005-0000-0000-00008B3D0000}"/>
    <cellStyle name="표준 2 17 21 2 27" xfId="39962" xr:uid="{00000000-0005-0000-0000-00008C3D0000}"/>
    <cellStyle name="표준 2 17 21 2 28" xfId="41442" xr:uid="{00000000-0005-0000-0000-00008D3D0000}"/>
    <cellStyle name="표준 2 17 21 2 29" xfId="42922" xr:uid="{00000000-0005-0000-0000-00008E3D0000}"/>
    <cellStyle name="표준 2 17 21 2 3" xfId="4442" xr:uid="{00000000-0005-0000-0000-00008F3D0000}"/>
    <cellStyle name="표준 2 17 21 2 30" xfId="44402" xr:uid="{00000000-0005-0000-0000-0000903D0000}"/>
    <cellStyle name="표준 2 17 21 2 31" xfId="45882" xr:uid="{00000000-0005-0000-0000-0000913D0000}"/>
    <cellStyle name="표준 2 17 21 2 32" xfId="47363" xr:uid="{00000000-0005-0000-0000-0000923D0000}"/>
    <cellStyle name="표준 2 17 21 2 33" xfId="48843" xr:uid="{00000000-0005-0000-0000-0000933D0000}"/>
    <cellStyle name="표준 2 17 21 2 34" xfId="50323" xr:uid="{00000000-0005-0000-0000-0000943D0000}"/>
    <cellStyle name="표준 2 17 21 2 35" xfId="51803" xr:uid="{00000000-0005-0000-0000-0000953D0000}"/>
    <cellStyle name="표준 2 17 21 2 36" xfId="53283" xr:uid="{00000000-0005-0000-0000-0000963D0000}"/>
    <cellStyle name="표준 2 17 21 2 37" xfId="54763" xr:uid="{00000000-0005-0000-0000-0000973D0000}"/>
    <cellStyle name="표준 2 17 21 2 38" xfId="56243" xr:uid="{00000000-0005-0000-0000-0000983D0000}"/>
    <cellStyle name="표준 2 17 21 2 39" xfId="57723" xr:uid="{00000000-0005-0000-0000-0000993D0000}"/>
    <cellStyle name="표준 2 17 21 2 4" xfId="5922" xr:uid="{00000000-0005-0000-0000-00009A3D0000}"/>
    <cellStyle name="표준 2 17 21 2 40" xfId="59203" xr:uid="{00000000-0005-0000-0000-00009B3D0000}"/>
    <cellStyle name="표준 2 17 21 2 41" xfId="60683" xr:uid="{00000000-0005-0000-0000-00009C3D0000}"/>
    <cellStyle name="표준 2 17 21 2 42" xfId="62163" xr:uid="{00000000-0005-0000-0000-00009D3D0000}"/>
    <cellStyle name="표준 2 17 21 2 5" xfId="7402" xr:uid="{00000000-0005-0000-0000-00009E3D0000}"/>
    <cellStyle name="표준 2 17 21 2 6" xfId="8882" xr:uid="{00000000-0005-0000-0000-00009F3D0000}"/>
    <cellStyle name="표준 2 17 21 2 7" xfId="10362" xr:uid="{00000000-0005-0000-0000-0000A03D0000}"/>
    <cellStyle name="표준 2 17 21 2 8" xfId="11842" xr:uid="{00000000-0005-0000-0000-0000A13D0000}"/>
    <cellStyle name="표준 2 17 21 2 9" xfId="13322" xr:uid="{00000000-0005-0000-0000-0000A23D0000}"/>
    <cellStyle name="표준 2 17 21 20" xfId="27385" xr:uid="{00000000-0005-0000-0000-0000A33D0000}"/>
    <cellStyle name="표준 2 17 21 21" xfId="28865" xr:uid="{00000000-0005-0000-0000-0000A43D0000}"/>
    <cellStyle name="표준 2 17 21 22" xfId="30345" xr:uid="{00000000-0005-0000-0000-0000A53D0000}"/>
    <cellStyle name="표준 2 17 21 23" xfId="31825" xr:uid="{00000000-0005-0000-0000-0000A63D0000}"/>
    <cellStyle name="표준 2 17 21 24" xfId="33305" xr:uid="{00000000-0005-0000-0000-0000A73D0000}"/>
    <cellStyle name="표준 2 17 21 25" xfId="34785" xr:uid="{00000000-0005-0000-0000-0000A83D0000}"/>
    <cellStyle name="표준 2 17 21 26" xfId="36265" xr:uid="{00000000-0005-0000-0000-0000A93D0000}"/>
    <cellStyle name="표준 2 17 21 27" xfId="37745" xr:uid="{00000000-0005-0000-0000-0000AA3D0000}"/>
    <cellStyle name="표준 2 17 21 28" xfId="39225" xr:uid="{00000000-0005-0000-0000-0000AB3D0000}"/>
    <cellStyle name="표준 2 17 21 29" xfId="40705" xr:uid="{00000000-0005-0000-0000-0000AC3D0000}"/>
    <cellStyle name="표준 2 17 21 3" xfId="2224" xr:uid="{00000000-0005-0000-0000-0000AD3D0000}"/>
    <cellStyle name="표준 2 17 21 30" xfId="42185" xr:uid="{00000000-0005-0000-0000-0000AE3D0000}"/>
    <cellStyle name="표준 2 17 21 31" xfId="43665" xr:uid="{00000000-0005-0000-0000-0000AF3D0000}"/>
    <cellStyle name="표준 2 17 21 32" xfId="45145" xr:uid="{00000000-0005-0000-0000-0000B03D0000}"/>
    <cellStyle name="표준 2 17 21 33" xfId="46626" xr:uid="{00000000-0005-0000-0000-0000B13D0000}"/>
    <cellStyle name="표준 2 17 21 34" xfId="48106" xr:uid="{00000000-0005-0000-0000-0000B23D0000}"/>
    <cellStyle name="표준 2 17 21 35" xfId="49586" xr:uid="{00000000-0005-0000-0000-0000B33D0000}"/>
    <cellStyle name="표준 2 17 21 36" xfId="51066" xr:uid="{00000000-0005-0000-0000-0000B43D0000}"/>
    <cellStyle name="표준 2 17 21 37" xfId="52546" xr:uid="{00000000-0005-0000-0000-0000B53D0000}"/>
    <cellStyle name="표준 2 17 21 38" xfId="54026" xr:uid="{00000000-0005-0000-0000-0000B63D0000}"/>
    <cellStyle name="표준 2 17 21 39" xfId="55506" xr:uid="{00000000-0005-0000-0000-0000B73D0000}"/>
    <cellStyle name="표준 2 17 21 4" xfId="3705" xr:uid="{00000000-0005-0000-0000-0000B83D0000}"/>
    <cellStyle name="표준 2 17 21 40" xfId="56986" xr:uid="{00000000-0005-0000-0000-0000B93D0000}"/>
    <cellStyle name="표준 2 17 21 41" xfId="58466" xr:uid="{00000000-0005-0000-0000-0000BA3D0000}"/>
    <cellStyle name="표준 2 17 21 42" xfId="59946" xr:uid="{00000000-0005-0000-0000-0000BB3D0000}"/>
    <cellStyle name="표준 2 17 21 43" xfId="61426" xr:uid="{00000000-0005-0000-0000-0000BC3D0000}"/>
    <cellStyle name="표준 2 17 21 5" xfId="5185" xr:uid="{00000000-0005-0000-0000-0000BD3D0000}"/>
    <cellStyle name="표준 2 17 21 6" xfId="6665" xr:uid="{00000000-0005-0000-0000-0000BE3D0000}"/>
    <cellStyle name="표준 2 17 21 7" xfId="8145" xr:uid="{00000000-0005-0000-0000-0000BF3D0000}"/>
    <cellStyle name="표준 2 17 21 8" xfId="9625" xr:uid="{00000000-0005-0000-0000-0000C03D0000}"/>
    <cellStyle name="표준 2 17 21 9" xfId="11105" xr:uid="{00000000-0005-0000-0000-0000C13D0000}"/>
    <cellStyle name="표준 2 17 22" xfId="827" xr:uid="{00000000-0005-0000-0000-0000C23D0000}"/>
    <cellStyle name="표준 2 17 23" xfId="1394" xr:uid="{00000000-0005-0000-0000-0000C33D0000}"/>
    <cellStyle name="표준 2 17 23 10" xfId="12056" xr:uid="{00000000-0005-0000-0000-0000C43D0000}"/>
    <cellStyle name="표준 2 17 23 11" xfId="13536" xr:uid="{00000000-0005-0000-0000-0000C53D0000}"/>
    <cellStyle name="표준 2 17 23 12" xfId="15016" xr:uid="{00000000-0005-0000-0000-0000C63D0000}"/>
    <cellStyle name="표준 2 17 23 13" xfId="16496" xr:uid="{00000000-0005-0000-0000-0000C73D0000}"/>
    <cellStyle name="표준 2 17 23 14" xfId="17976" xr:uid="{00000000-0005-0000-0000-0000C83D0000}"/>
    <cellStyle name="표준 2 17 23 15" xfId="19456" xr:uid="{00000000-0005-0000-0000-0000C93D0000}"/>
    <cellStyle name="표준 2 17 23 16" xfId="20936" xr:uid="{00000000-0005-0000-0000-0000CA3D0000}"/>
    <cellStyle name="표준 2 17 23 17" xfId="22416" xr:uid="{00000000-0005-0000-0000-0000CB3D0000}"/>
    <cellStyle name="표준 2 17 23 18" xfId="23896" xr:uid="{00000000-0005-0000-0000-0000CC3D0000}"/>
    <cellStyle name="표준 2 17 23 19" xfId="25376" xr:uid="{00000000-0005-0000-0000-0000CD3D0000}"/>
    <cellStyle name="표준 2 17 23 2" xfId="615" xr:uid="{00000000-0005-0000-0000-0000CE3D0000}"/>
    <cellStyle name="표준 2 17 23 2 10" xfId="14273" xr:uid="{00000000-0005-0000-0000-0000CF3D0000}"/>
    <cellStyle name="표준 2 17 23 2 11" xfId="15753" xr:uid="{00000000-0005-0000-0000-0000D03D0000}"/>
    <cellStyle name="표준 2 17 23 2 12" xfId="17233" xr:uid="{00000000-0005-0000-0000-0000D13D0000}"/>
    <cellStyle name="표준 2 17 23 2 13" xfId="18713" xr:uid="{00000000-0005-0000-0000-0000D23D0000}"/>
    <cellStyle name="표준 2 17 23 2 14" xfId="20193" xr:uid="{00000000-0005-0000-0000-0000D33D0000}"/>
    <cellStyle name="표준 2 17 23 2 15" xfId="21673" xr:uid="{00000000-0005-0000-0000-0000D43D0000}"/>
    <cellStyle name="표준 2 17 23 2 16" xfId="23153" xr:uid="{00000000-0005-0000-0000-0000D53D0000}"/>
    <cellStyle name="표준 2 17 23 2 17" xfId="24633" xr:uid="{00000000-0005-0000-0000-0000D63D0000}"/>
    <cellStyle name="표준 2 17 23 2 18" xfId="26113" xr:uid="{00000000-0005-0000-0000-0000D73D0000}"/>
    <cellStyle name="표준 2 17 23 2 19" xfId="27593" xr:uid="{00000000-0005-0000-0000-0000D83D0000}"/>
    <cellStyle name="표준 2 17 23 2 2" xfId="2432" xr:uid="{00000000-0005-0000-0000-0000D93D0000}"/>
    <cellStyle name="표준 2 17 23 2 20" xfId="29073" xr:uid="{00000000-0005-0000-0000-0000DA3D0000}"/>
    <cellStyle name="표준 2 17 23 2 21" xfId="30553" xr:uid="{00000000-0005-0000-0000-0000DB3D0000}"/>
    <cellStyle name="표준 2 17 23 2 22" xfId="32033" xr:uid="{00000000-0005-0000-0000-0000DC3D0000}"/>
    <cellStyle name="표준 2 17 23 2 23" xfId="33513" xr:uid="{00000000-0005-0000-0000-0000DD3D0000}"/>
    <cellStyle name="표준 2 17 23 2 24" xfId="34993" xr:uid="{00000000-0005-0000-0000-0000DE3D0000}"/>
    <cellStyle name="표준 2 17 23 2 25" xfId="36473" xr:uid="{00000000-0005-0000-0000-0000DF3D0000}"/>
    <cellStyle name="표준 2 17 23 2 26" xfId="37953" xr:uid="{00000000-0005-0000-0000-0000E03D0000}"/>
    <cellStyle name="표준 2 17 23 2 27" xfId="39433" xr:uid="{00000000-0005-0000-0000-0000E13D0000}"/>
    <cellStyle name="표준 2 17 23 2 28" xfId="40913" xr:uid="{00000000-0005-0000-0000-0000E23D0000}"/>
    <cellStyle name="표준 2 17 23 2 29" xfId="42393" xr:uid="{00000000-0005-0000-0000-0000E33D0000}"/>
    <cellStyle name="표준 2 17 23 2 3" xfId="3913" xr:uid="{00000000-0005-0000-0000-0000E43D0000}"/>
    <cellStyle name="표준 2 17 23 2 30" xfId="43873" xr:uid="{00000000-0005-0000-0000-0000E53D0000}"/>
    <cellStyle name="표준 2 17 23 2 31" xfId="45353" xr:uid="{00000000-0005-0000-0000-0000E63D0000}"/>
    <cellStyle name="표준 2 17 23 2 32" xfId="46834" xr:uid="{00000000-0005-0000-0000-0000E73D0000}"/>
    <cellStyle name="표준 2 17 23 2 33" xfId="48314" xr:uid="{00000000-0005-0000-0000-0000E83D0000}"/>
    <cellStyle name="표준 2 17 23 2 34" xfId="49794" xr:uid="{00000000-0005-0000-0000-0000E93D0000}"/>
    <cellStyle name="표준 2 17 23 2 35" xfId="51274" xr:uid="{00000000-0005-0000-0000-0000EA3D0000}"/>
    <cellStyle name="표준 2 17 23 2 36" xfId="52754" xr:uid="{00000000-0005-0000-0000-0000EB3D0000}"/>
    <cellStyle name="표준 2 17 23 2 37" xfId="54234" xr:uid="{00000000-0005-0000-0000-0000EC3D0000}"/>
    <cellStyle name="표준 2 17 23 2 38" xfId="55714" xr:uid="{00000000-0005-0000-0000-0000ED3D0000}"/>
    <cellStyle name="표준 2 17 23 2 39" xfId="57194" xr:uid="{00000000-0005-0000-0000-0000EE3D0000}"/>
    <cellStyle name="표준 2 17 23 2 4" xfId="5393" xr:uid="{00000000-0005-0000-0000-0000EF3D0000}"/>
    <cellStyle name="표준 2 17 23 2 40" xfId="58674" xr:uid="{00000000-0005-0000-0000-0000F03D0000}"/>
    <cellStyle name="표준 2 17 23 2 41" xfId="60154" xr:uid="{00000000-0005-0000-0000-0000F13D0000}"/>
    <cellStyle name="표준 2 17 23 2 42" xfId="61634" xr:uid="{00000000-0005-0000-0000-0000F23D0000}"/>
    <cellStyle name="표준 2 17 23 2 5" xfId="6873" xr:uid="{00000000-0005-0000-0000-0000F33D0000}"/>
    <cellStyle name="표준 2 17 23 2 6" xfId="8353" xr:uid="{00000000-0005-0000-0000-0000F43D0000}"/>
    <cellStyle name="표준 2 17 23 2 7" xfId="9833" xr:uid="{00000000-0005-0000-0000-0000F53D0000}"/>
    <cellStyle name="표준 2 17 23 2 8" xfId="11313" xr:uid="{00000000-0005-0000-0000-0000F63D0000}"/>
    <cellStyle name="표준 2 17 23 2 9" xfId="12793" xr:uid="{00000000-0005-0000-0000-0000F73D0000}"/>
    <cellStyle name="표준 2 17 23 20" xfId="26856" xr:uid="{00000000-0005-0000-0000-0000F83D0000}"/>
    <cellStyle name="표준 2 17 23 21" xfId="28336" xr:uid="{00000000-0005-0000-0000-0000F93D0000}"/>
    <cellStyle name="표준 2 17 23 22" xfId="29816" xr:uid="{00000000-0005-0000-0000-0000FA3D0000}"/>
    <cellStyle name="표준 2 17 23 23" xfId="31296" xr:uid="{00000000-0005-0000-0000-0000FB3D0000}"/>
    <cellStyle name="표준 2 17 23 24" xfId="32776" xr:uid="{00000000-0005-0000-0000-0000FC3D0000}"/>
    <cellStyle name="표준 2 17 23 25" xfId="34256" xr:uid="{00000000-0005-0000-0000-0000FD3D0000}"/>
    <cellStyle name="표준 2 17 23 26" xfId="35736" xr:uid="{00000000-0005-0000-0000-0000FE3D0000}"/>
    <cellStyle name="표준 2 17 23 27" xfId="37216" xr:uid="{00000000-0005-0000-0000-0000FF3D0000}"/>
    <cellStyle name="표준 2 17 23 28" xfId="38696" xr:uid="{00000000-0005-0000-0000-0000003E0000}"/>
    <cellStyle name="표준 2 17 23 29" xfId="40176" xr:uid="{00000000-0005-0000-0000-0000013E0000}"/>
    <cellStyle name="표준 2 17 23 3" xfId="1695" xr:uid="{00000000-0005-0000-0000-0000023E0000}"/>
    <cellStyle name="표준 2 17 23 30" xfId="41656" xr:uid="{00000000-0005-0000-0000-0000033E0000}"/>
    <cellStyle name="표준 2 17 23 31" xfId="43136" xr:uid="{00000000-0005-0000-0000-0000043E0000}"/>
    <cellStyle name="표준 2 17 23 32" xfId="44616" xr:uid="{00000000-0005-0000-0000-0000053E0000}"/>
    <cellStyle name="표준 2 17 23 33" xfId="46097" xr:uid="{00000000-0005-0000-0000-0000063E0000}"/>
    <cellStyle name="표준 2 17 23 34" xfId="47577" xr:uid="{00000000-0005-0000-0000-0000073E0000}"/>
    <cellStyle name="표준 2 17 23 35" xfId="49057" xr:uid="{00000000-0005-0000-0000-0000083E0000}"/>
    <cellStyle name="표준 2 17 23 36" xfId="50537" xr:uid="{00000000-0005-0000-0000-0000093E0000}"/>
    <cellStyle name="표준 2 17 23 37" xfId="52017" xr:uid="{00000000-0005-0000-0000-00000A3E0000}"/>
    <cellStyle name="표준 2 17 23 38" xfId="53497" xr:uid="{00000000-0005-0000-0000-00000B3E0000}"/>
    <cellStyle name="표준 2 17 23 39" xfId="54977" xr:uid="{00000000-0005-0000-0000-00000C3E0000}"/>
    <cellStyle name="표준 2 17 23 4" xfId="3176" xr:uid="{00000000-0005-0000-0000-00000D3E0000}"/>
    <cellStyle name="표준 2 17 23 40" xfId="56457" xr:uid="{00000000-0005-0000-0000-00000E3E0000}"/>
    <cellStyle name="표준 2 17 23 41" xfId="57937" xr:uid="{00000000-0005-0000-0000-00000F3E0000}"/>
    <cellStyle name="표준 2 17 23 42" xfId="59417" xr:uid="{00000000-0005-0000-0000-0000103E0000}"/>
    <cellStyle name="표준 2 17 23 43" xfId="60897" xr:uid="{00000000-0005-0000-0000-0000113E0000}"/>
    <cellStyle name="표준 2 17 23 5" xfId="4656" xr:uid="{00000000-0005-0000-0000-0000123E0000}"/>
    <cellStyle name="표준 2 17 23 6" xfId="6136" xr:uid="{00000000-0005-0000-0000-0000133E0000}"/>
    <cellStyle name="표준 2 17 23 7" xfId="7616" xr:uid="{00000000-0005-0000-0000-0000143E0000}"/>
    <cellStyle name="표준 2 17 23 8" xfId="9096" xr:uid="{00000000-0005-0000-0000-0000153E0000}"/>
    <cellStyle name="표준 2 17 23 9" xfId="10576" xr:uid="{00000000-0005-0000-0000-0000163E0000}"/>
    <cellStyle name="표준 2 17 3" xfId="1345" xr:uid="{00000000-0005-0000-0000-0000173E0000}"/>
    <cellStyle name="표준 2 17 3 10" xfId="12105" xr:uid="{00000000-0005-0000-0000-0000183E0000}"/>
    <cellStyle name="표준 2 17 3 11" xfId="13585" xr:uid="{00000000-0005-0000-0000-0000193E0000}"/>
    <cellStyle name="표준 2 17 3 12" xfId="15065" xr:uid="{00000000-0005-0000-0000-00001A3E0000}"/>
    <cellStyle name="표준 2 17 3 13" xfId="16545" xr:uid="{00000000-0005-0000-0000-00001B3E0000}"/>
    <cellStyle name="표준 2 17 3 14" xfId="18025" xr:uid="{00000000-0005-0000-0000-00001C3E0000}"/>
    <cellStyle name="표준 2 17 3 15" xfId="19505" xr:uid="{00000000-0005-0000-0000-00001D3E0000}"/>
    <cellStyle name="표준 2 17 3 16" xfId="20985" xr:uid="{00000000-0005-0000-0000-00001E3E0000}"/>
    <cellStyle name="표준 2 17 3 17" xfId="22465" xr:uid="{00000000-0005-0000-0000-00001F3E0000}"/>
    <cellStyle name="표준 2 17 3 18" xfId="23945" xr:uid="{00000000-0005-0000-0000-0000203E0000}"/>
    <cellStyle name="표준 2 17 3 19" xfId="25425" xr:uid="{00000000-0005-0000-0000-0000213E0000}"/>
    <cellStyle name="표준 2 17 3 2" xfId="566" xr:uid="{00000000-0005-0000-0000-0000223E0000}"/>
    <cellStyle name="표준 2 17 3 2 10" xfId="14322" xr:uid="{00000000-0005-0000-0000-0000233E0000}"/>
    <cellStyle name="표준 2 17 3 2 11" xfId="15802" xr:uid="{00000000-0005-0000-0000-0000243E0000}"/>
    <cellStyle name="표준 2 17 3 2 12" xfId="17282" xr:uid="{00000000-0005-0000-0000-0000253E0000}"/>
    <cellStyle name="표준 2 17 3 2 13" xfId="18762" xr:uid="{00000000-0005-0000-0000-0000263E0000}"/>
    <cellStyle name="표준 2 17 3 2 14" xfId="20242" xr:uid="{00000000-0005-0000-0000-0000273E0000}"/>
    <cellStyle name="표준 2 17 3 2 15" xfId="21722" xr:uid="{00000000-0005-0000-0000-0000283E0000}"/>
    <cellStyle name="표준 2 17 3 2 16" xfId="23202" xr:uid="{00000000-0005-0000-0000-0000293E0000}"/>
    <cellStyle name="표준 2 17 3 2 17" xfId="24682" xr:uid="{00000000-0005-0000-0000-00002A3E0000}"/>
    <cellStyle name="표준 2 17 3 2 18" xfId="26162" xr:uid="{00000000-0005-0000-0000-00002B3E0000}"/>
    <cellStyle name="표준 2 17 3 2 19" xfId="27642" xr:uid="{00000000-0005-0000-0000-00002C3E0000}"/>
    <cellStyle name="표준 2 17 3 2 2" xfId="2481" xr:uid="{00000000-0005-0000-0000-00002D3E0000}"/>
    <cellStyle name="표준 2 17 3 2 20" xfId="29122" xr:uid="{00000000-0005-0000-0000-00002E3E0000}"/>
    <cellStyle name="표준 2 17 3 2 21" xfId="30602" xr:uid="{00000000-0005-0000-0000-00002F3E0000}"/>
    <cellStyle name="표준 2 17 3 2 22" xfId="32082" xr:uid="{00000000-0005-0000-0000-0000303E0000}"/>
    <cellStyle name="표준 2 17 3 2 23" xfId="33562" xr:uid="{00000000-0005-0000-0000-0000313E0000}"/>
    <cellStyle name="표준 2 17 3 2 24" xfId="35042" xr:uid="{00000000-0005-0000-0000-0000323E0000}"/>
    <cellStyle name="표준 2 17 3 2 25" xfId="36522" xr:uid="{00000000-0005-0000-0000-0000333E0000}"/>
    <cellStyle name="표준 2 17 3 2 26" xfId="38002" xr:uid="{00000000-0005-0000-0000-0000343E0000}"/>
    <cellStyle name="표준 2 17 3 2 27" xfId="39482" xr:uid="{00000000-0005-0000-0000-0000353E0000}"/>
    <cellStyle name="표준 2 17 3 2 28" xfId="40962" xr:uid="{00000000-0005-0000-0000-0000363E0000}"/>
    <cellStyle name="표준 2 17 3 2 29" xfId="42442" xr:uid="{00000000-0005-0000-0000-0000373E0000}"/>
    <cellStyle name="표준 2 17 3 2 3" xfId="3962" xr:uid="{00000000-0005-0000-0000-0000383E0000}"/>
    <cellStyle name="표준 2 17 3 2 30" xfId="43922" xr:uid="{00000000-0005-0000-0000-0000393E0000}"/>
    <cellStyle name="표준 2 17 3 2 31" xfId="45402" xr:uid="{00000000-0005-0000-0000-00003A3E0000}"/>
    <cellStyle name="표준 2 17 3 2 32" xfId="46883" xr:uid="{00000000-0005-0000-0000-00003B3E0000}"/>
    <cellStyle name="표준 2 17 3 2 33" xfId="48363" xr:uid="{00000000-0005-0000-0000-00003C3E0000}"/>
    <cellStyle name="표준 2 17 3 2 34" xfId="49843" xr:uid="{00000000-0005-0000-0000-00003D3E0000}"/>
    <cellStyle name="표준 2 17 3 2 35" xfId="51323" xr:uid="{00000000-0005-0000-0000-00003E3E0000}"/>
    <cellStyle name="표준 2 17 3 2 36" xfId="52803" xr:uid="{00000000-0005-0000-0000-00003F3E0000}"/>
    <cellStyle name="표준 2 17 3 2 37" xfId="54283" xr:uid="{00000000-0005-0000-0000-0000403E0000}"/>
    <cellStyle name="표준 2 17 3 2 38" xfId="55763" xr:uid="{00000000-0005-0000-0000-0000413E0000}"/>
    <cellStyle name="표준 2 17 3 2 39" xfId="57243" xr:uid="{00000000-0005-0000-0000-0000423E0000}"/>
    <cellStyle name="표준 2 17 3 2 4" xfId="5442" xr:uid="{00000000-0005-0000-0000-0000433E0000}"/>
    <cellStyle name="표준 2 17 3 2 40" xfId="58723" xr:uid="{00000000-0005-0000-0000-0000443E0000}"/>
    <cellStyle name="표준 2 17 3 2 41" xfId="60203" xr:uid="{00000000-0005-0000-0000-0000453E0000}"/>
    <cellStyle name="표준 2 17 3 2 42" xfId="61683" xr:uid="{00000000-0005-0000-0000-0000463E0000}"/>
    <cellStyle name="표준 2 17 3 2 5" xfId="6922" xr:uid="{00000000-0005-0000-0000-0000473E0000}"/>
    <cellStyle name="표준 2 17 3 2 6" xfId="8402" xr:uid="{00000000-0005-0000-0000-0000483E0000}"/>
    <cellStyle name="표준 2 17 3 2 7" xfId="9882" xr:uid="{00000000-0005-0000-0000-0000493E0000}"/>
    <cellStyle name="표준 2 17 3 2 8" xfId="11362" xr:uid="{00000000-0005-0000-0000-00004A3E0000}"/>
    <cellStyle name="표준 2 17 3 2 9" xfId="12842" xr:uid="{00000000-0005-0000-0000-00004B3E0000}"/>
    <cellStyle name="표준 2 17 3 20" xfId="26905" xr:uid="{00000000-0005-0000-0000-00004C3E0000}"/>
    <cellStyle name="표준 2 17 3 21" xfId="28385" xr:uid="{00000000-0005-0000-0000-00004D3E0000}"/>
    <cellStyle name="표준 2 17 3 22" xfId="29865" xr:uid="{00000000-0005-0000-0000-00004E3E0000}"/>
    <cellStyle name="표준 2 17 3 23" xfId="31345" xr:uid="{00000000-0005-0000-0000-00004F3E0000}"/>
    <cellStyle name="표준 2 17 3 24" xfId="32825" xr:uid="{00000000-0005-0000-0000-0000503E0000}"/>
    <cellStyle name="표준 2 17 3 25" xfId="34305" xr:uid="{00000000-0005-0000-0000-0000513E0000}"/>
    <cellStyle name="표준 2 17 3 26" xfId="35785" xr:uid="{00000000-0005-0000-0000-0000523E0000}"/>
    <cellStyle name="표준 2 17 3 27" xfId="37265" xr:uid="{00000000-0005-0000-0000-0000533E0000}"/>
    <cellStyle name="표준 2 17 3 28" xfId="38745" xr:uid="{00000000-0005-0000-0000-0000543E0000}"/>
    <cellStyle name="표준 2 17 3 29" xfId="40225" xr:uid="{00000000-0005-0000-0000-0000553E0000}"/>
    <cellStyle name="표준 2 17 3 3" xfId="1744" xr:uid="{00000000-0005-0000-0000-0000563E0000}"/>
    <cellStyle name="표준 2 17 3 30" xfId="41705" xr:uid="{00000000-0005-0000-0000-0000573E0000}"/>
    <cellStyle name="표준 2 17 3 31" xfId="43185" xr:uid="{00000000-0005-0000-0000-0000583E0000}"/>
    <cellStyle name="표준 2 17 3 32" xfId="44665" xr:uid="{00000000-0005-0000-0000-0000593E0000}"/>
    <cellStyle name="표준 2 17 3 33" xfId="46146" xr:uid="{00000000-0005-0000-0000-00005A3E0000}"/>
    <cellStyle name="표준 2 17 3 34" xfId="47626" xr:uid="{00000000-0005-0000-0000-00005B3E0000}"/>
    <cellStyle name="표준 2 17 3 35" xfId="49106" xr:uid="{00000000-0005-0000-0000-00005C3E0000}"/>
    <cellStyle name="표준 2 17 3 36" xfId="50586" xr:uid="{00000000-0005-0000-0000-00005D3E0000}"/>
    <cellStyle name="표준 2 17 3 37" xfId="52066" xr:uid="{00000000-0005-0000-0000-00005E3E0000}"/>
    <cellStyle name="표준 2 17 3 38" xfId="53546" xr:uid="{00000000-0005-0000-0000-00005F3E0000}"/>
    <cellStyle name="표준 2 17 3 39" xfId="55026" xr:uid="{00000000-0005-0000-0000-0000603E0000}"/>
    <cellStyle name="표준 2 17 3 4" xfId="3225" xr:uid="{00000000-0005-0000-0000-0000613E0000}"/>
    <cellStyle name="표준 2 17 3 40" xfId="56506" xr:uid="{00000000-0005-0000-0000-0000623E0000}"/>
    <cellStyle name="표준 2 17 3 41" xfId="57986" xr:uid="{00000000-0005-0000-0000-0000633E0000}"/>
    <cellStyle name="표준 2 17 3 42" xfId="59466" xr:uid="{00000000-0005-0000-0000-0000643E0000}"/>
    <cellStyle name="표준 2 17 3 43" xfId="60946" xr:uid="{00000000-0005-0000-0000-0000653E0000}"/>
    <cellStyle name="표준 2 17 3 5" xfId="4705" xr:uid="{00000000-0005-0000-0000-0000663E0000}"/>
    <cellStyle name="표준 2 17 3 6" xfId="6185" xr:uid="{00000000-0005-0000-0000-0000673E0000}"/>
    <cellStyle name="표준 2 17 3 7" xfId="7665" xr:uid="{00000000-0005-0000-0000-0000683E0000}"/>
    <cellStyle name="표준 2 17 3 8" xfId="9145" xr:uid="{00000000-0005-0000-0000-0000693E0000}"/>
    <cellStyle name="표준 2 17 3 9" xfId="10625" xr:uid="{00000000-0005-0000-0000-00006A3E0000}"/>
    <cellStyle name="표준 2 17 4" xfId="1327" xr:uid="{00000000-0005-0000-0000-00006B3E0000}"/>
    <cellStyle name="표준 2 17 4 10" xfId="12123" xr:uid="{00000000-0005-0000-0000-00006C3E0000}"/>
    <cellStyle name="표준 2 17 4 11" xfId="13603" xr:uid="{00000000-0005-0000-0000-00006D3E0000}"/>
    <cellStyle name="표준 2 17 4 12" xfId="15083" xr:uid="{00000000-0005-0000-0000-00006E3E0000}"/>
    <cellStyle name="표준 2 17 4 13" xfId="16563" xr:uid="{00000000-0005-0000-0000-00006F3E0000}"/>
    <cellStyle name="표준 2 17 4 14" xfId="18043" xr:uid="{00000000-0005-0000-0000-0000703E0000}"/>
    <cellStyle name="표준 2 17 4 15" xfId="19523" xr:uid="{00000000-0005-0000-0000-0000713E0000}"/>
    <cellStyle name="표준 2 17 4 16" xfId="21003" xr:uid="{00000000-0005-0000-0000-0000723E0000}"/>
    <cellStyle name="표준 2 17 4 17" xfId="22483" xr:uid="{00000000-0005-0000-0000-0000733E0000}"/>
    <cellStyle name="표준 2 17 4 18" xfId="23963" xr:uid="{00000000-0005-0000-0000-0000743E0000}"/>
    <cellStyle name="표준 2 17 4 19" xfId="25443" xr:uid="{00000000-0005-0000-0000-0000753E0000}"/>
    <cellStyle name="표준 2 17 4 2" xfId="548" xr:uid="{00000000-0005-0000-0000-0000763E0000}"/>
    <cellStyle name="표준 2 17 4 2 10" xfId="14340" xr:uid="{00000000-0005-0000-0000-0000773E0000}"/>
    <cellStyle name="표준 2 17 4 2 11" xfId="15820" xr:uid="{00000000-0005-0000-0000-0000783E0000}"/>
    <cellStyle name="표준 2 17 4 2 12" xfId="17300" xr:uid="{00000000-0005-0000-0000-0000793E0000}"/>
    <cellStyle name="표준 2 17 4 2 13" xfId="18780" xr:uid="{00000000-0005-0000-0000-00007A3E0000}"/>
    <cellStyle name="표준 2 17 4 2 14" xfId="20260" xr:uid="{00000000-0005-0000-0000-00007B3E0000}"/>
    <cellStyle name="표준 2 17 4 2 15" xfId="21740" xr:uid="{00000000-0005-0000-0000-00007C3E0000}"/>
    <cellStyle name="표준 2 17 4 2 16" xfId="23220" xr:uid="{00000000-0005-0000-0000-00007D3E0000}"/>
    <cellStyle name="표준 2 17 4 2 17" xfId="24700" xr:uid="{00000000-0005-0000-0000-00007E3E0000}"/>
    <cellStyle name="표준 2 17 4 2 18" xfId="26180" xr:uid="{00000000-0005-0000-0000-00007F3E0000}"/>
    <cellStyle name="표준 2 17 4 2 19" xfId="27660" xr:uid="{00000000-0005-0000-0000-0000803E0000}"/>
    <cellStyle name="표준 2 17 4 2 2" xfId="2499" xr:uid="{00000000-0005-0000-0000-0000813E0000}"/>
    <cellStyle name="표준 2 17 4 2 20" xfId="29140" xr:uid="{00000000-0005-0000-0000-0000823E0000}"/>
    <cellStyle name="표준 2 17 4 2 21" xfId="30620" xr:uid="{00000000-0005-0000-0000-0000833E0000}"/>
    <cellStyle name="표준 2 17 4 2 22" xfId="32100" xr:uid="{00000000-0005-0000-0000-0000843E0000}"/>
    <cellStyle name="표준 2 17 4 2 23" xfId="33580" xr:uid="{00000000-0005-0000-0000-0000853E0000}"/>
    <cellStyle name="표준 2 17 4 2 24" xfId="35060" xr:uid="{00000000-0005-0000-0000-0000863E0000}"/>
    <cellStyle name="표준 2 17 4 2 25" xfId="36540" xr:uid="{00000000-0005-0000-0000-0000873E0000}"/>
    <cellStyle name="표준 2 17 4 2 26" xfId="38020" xr:uid="{00000000-0005-0000-0000-0000883E0000}"/>
    <cellStyle name="표준 2 17 4 2 27" xfId="39500" xr:uid="{00000000-0005-0000-0000-0000893E0000}"/>
    <cellStyle name="표준 2 17 4 2 28" xfId="40980" xr:uid="{00000000-0005-0000-0000-00008A3E0000}"/>
    <cellStyle name="표준 2 17 4 2 29" xfId="42460" xr:uid="{00000000-0005-0000-0000-00008B3E0000}"/>
    <cellStyle name="표준 2 17 4 2 3" xfId="3980" xr:uid="{00000000-0005-0000-0000-00008C3E0000}"/>
    <cellStyle name="표준 2 17 4 2 30" xfId="43940" xr:uid="{00000000-0005-0000-0000-00008D3E0000}"/>
    <cellStyle name="표준 2 17 4 2 31" xfId="45420" xr:uid="{00000000-0005-0000-0000-00008E3E0000}"/>
    <cellStyle name="표준 2 17 4 2 32" xfId="46901" xr:uid="{00000000-0005-0000-0000-00008F3E0000}"/>
    <cellStyle name="표준 2 17 4 2 33" xfId="48381" xr:uid="{00000000-0005-0000-0000-0000903E0000}"/>
    <cellStyle name="표준 2 17 4 2 34" xfId="49861" xr:uid="{00000000-0005-0000-0000-0000913E0000}"/>
    <cellStyle name="표준 2 17 4 2 35" xfId="51341" xr:uid="{00000000-0005-0000-0000-0000923E0000}"/>
    <cellStyle name="표준 2 17 4 2 36" xfId="52821" xr:uid="{00000000-0005-0000-0000-0000933E0000}"/>
    <cellStyle name="표준 2 17 4 2 37" xfId="54301" xr:uid="{00000000-0005-0000-0000-0000943E0000}"/>
    <cellStyle name="표준 2 17 4 2 38" xfId="55781" xr:uid="{00000000-0005-0000-0000-0000953E0000}"/>
    <cellStyle name="표준 2 17 4 2 39" xfId="57261" xr:uid="{00000000-0005-0000-0000-0000963E0000}"/>
    <cellStyle name="표준 2 17 4 2 4" xfId="5460" xr:uid="{00000000-0005-0000-0000-0000973E0000}"/>
    <cellStyle name="표준 2 17 4 2 40" xfId="58741" xr:uid="{00000000-0005-0000-0000-0000983E0000}"/>
    <cellStyle name="표준 2 17 4 2 41" xfId="60221" xr:uid="{00000000-0005-0000-0000-0000993E0000}"/>
    <cellStyle name="표준 2 17 4 2 42" xfId="61701" xr:uid="{00000000-0005-0000-0000-00009A3E0000}"/>
    <cellStyle name="표준 2 17 4 2 5" xfId="6940" xr:uid="{00000000-0005-0000-0000-00009B3E0000}"/>
    <cellStyle name="표준 2 17 4 2 6" xfId="8420" xr:uid="{00000000-0005-0000-0000-00009C3E0000}"/>
    <cellStyle name="표준 2 17 4 2 7" xfId="9900" xr:uid="{00000000-0005-0000-0000-00009D3E0000}"/>
    <cellStyle name="표준 2 17 4 2 8" xfId="11380" xr:uid="{00000000-0005-0000-0000-00009E3E0000}"/>
    <cellStyle name="표준 2 17 4 2 9" xfId="12860" xr:uid="{00000000-0005-0000-0000-00009F3E0000}"/>
    <cellStyle name="표준 2 17 4 20" xfId="26923" xr:uid="{00000000-0005-0000-0000-0000A03E0000}"/>
    <cellStyle name="표준 2 17 4 21" xfId="28403" xr:uid="{00000000-0005-0000-0000-0000A13E0000}"/>
    <cellStyle name="표준 2 17 4 22" xfId="29883" xr:uid="{00000000-0005-0000-0000-0000A23E0000}"/>
    <cellStyle name="표준 2 17 4 23" xfId="31363" xr:uid="{00000000-0005-0000-0000-0000A33E0000}"/>
    <cellStyle name="표준 2 17 4 24" xfId="32843" xr:uid="{00000000-0005-0000-0000-0000A43E0000}"/>
    <cellStyle name="표준 2 17 4 25" xfId="34323" xr:uid="{00000000-0005-0000-0000-0000A53E0000}"/>
    <cellStyle name="표준 2 17 4 26" xfId="35803" xr:uid="{00000000-0005-0000-0000-0000A63E0000}"/>
    <cellStyle name="표준 2 17 4 27" xfId="37283" xr:uid="{00000000-0005-0000-0000-0000A73E0000}"/>
    <cellStyle name="표준 2 17 4 28" xfId="38763" xr:uid="{00000000-0005-0000-0000-0000A83E0000}"/>
    <cellStyle name="표준 2 17 4 29" xfId="40243" xr:uid="{00000000-0005-0000-0000-0000A93E0000}"/>
    <cellStyle name="표준 2 17 4 3" xfId="1762" xr:uid="{00000000-0005-0000-0000-0000AA3E0000}"/>
    <cellStyle name="표준 2 17 4 30" xfId="41723" xr:uid="{00000000-0005-0000-0000-0000AB3E0000}"/>
    <cellStyle name="표준 2 17 4 31" xfId="43203" xr:uid="{00000000-0005-0000-0000-0000AC3E0000}"/>
    <cellStyle name="표준 2 17 4 32" xfId="44683" xr:uid="{00000000-0005-0000-0000-0000AD3E0000}"/>
    <cellStyle name="표준 2 17 4 33" xfId="46164" xr:uid="{00000000-0005-0000-0000-0000AE3E0000}"/>
    <cellStyle name="표준 2 17 4 34" xfId="47644" xr:uid="{00000000-0005-0000-0000-0000AF3E0000}"/>
    <cellStyle name="표준 2 17 4 35" xfId="49124" xr:uid="{00000000-0005-0000-0000-0000B03E0000}"/>
    <cellStyle name="표준 2 17 4 36" xfId="50604" xr:uid="{00000000-0005-0000-0000-0000B13E0000}"/>
    <cellStyle name="표준 2 17 4 37" xfId="52084" xr:uid="{00000000-0005-0000-0000-0000B23E0000}"/>
    <cellStyle name="표준 2 17 4 38" xfId="53564" xr:uid="{00000000-0005-0000-0000-0000B33E0000}"/>
    <cellStyle name="표준 2 17 4 39" xfId="55044" xr:uid="{00000000-0005-0000-0000-0000B43E0000}"/>
    <cellStyle name="표준 2 17 4 4" xfId="3243" xr:uid="{00000000-0005-0000-0000-0000B53E0000}"/>
    <cellStyle name="표준 2 17 4 40" xfId="56524" xr:uid="{00000000-0005-0000-0000-0000B63E0000}"/>
    <cellStyle name="표준 2 17 4 41" xfId="58004" xr:uid="{00000000-0005-0000-0000-0000B73E0000}"/>
    <cellStyle name="표준 2 17 4 42" xfId="59484" xr:uid="{00000000-0005-0000-0000-0000B83E0000}"/>
    <cellStyle name="표준 2 17 4 43" xfId="60964" xr:uid="{00000000-0005-0000-0000-0000B93E0000}"/>
    <cellStyle name="표준 2 17 4 5" xfId="4723" xr:uid="{00000000-0005-0000-0000-0000BA3E0000}"/>
    <cellStyle name="표준 2 17 4 6" xfId="6203" xr:uid="{00000000-0005-0000-0000-0000BB3E0000}"/>
    <cellStyle name="표준 2 17 4 7" xfId="7683" xr:uid="{00000000-0005-0000-0000-0000BC3E0000}"/>
    <cellStyle name="표준 2 17 4 8" xfId="9163" xr:uid="{00000000-0005-0000-0000-0000BD3E0000}"/>
    <cellStyle name="표준 2 17 4 9" xfId="10643" xr:uid="{00000000-0005-0000-0000-0000BE3E0000}"/>
    <cellStyle name="표준 2 17 5" xfId="1308" xr:uid="{00000000-0005-0000-0000-0000BF3E0000}"/>
    <cellStyle name="표준 2 17 5 10" xfId="12142" xr:uid="{00000000-0005-0000-0000-0000C03E0000}"/>
    <cellStyle name="표준 2 17 5 11" xfId="13622" xr:uid="{00000000-0005-0000-0000-0000C13E0000}"/>
    <cellStyle name="표준 2 17 5 12" xfId="15102" xr:uid="{00000000-0005-0000-0000-0000C23E0000}"/>
    <cellStyle name="표준 2 17 5 13" xfId="16582" xr:uid="{00000000-0005-0000-0000-0000C33E0000}"/>
    <cellStyle name="표준 2 17 5 14" xfId="18062" xr:uid="{00000000-0005-0000-0000-0000C43E0000}"/>
    <cellStyle name="표준 2 17 5 15" xfId="19542" xr:uid="{00000000-0005-0000-0000-0000C53E0000}"/>
    <cellStyle name="표준 2 17 5 16" xfId="21022" xr:uid="{00000000-0005-0000-0000-0000C63E0000}"/>
    <cellStyle name="표준 2 17 5 17" xfId="22502" xr:uid="{00000000-0005-0000-0000-0000C73E0000}"/>
    <cellStyle name="표준 2 17 5 18" xfId="23982" xr:uid="{00000000-0005-0000-0000-0000C83E0000}"/>
    <cellStyle name="표준 2 17 5 19" xfId="25462" xr:uid="{00000000-0005-0000-0000-0000C93E0000}"/>
    <cellStyle name="표준 2 17 5 2" xfId="529" xr:uid="{00000000-0005-0000-0000-0000CA3E0000}"/>
    <cellStyle name="표준 2 17 5 2 10" xfId="14359" xr:uid="{00000000-0005-0000-0000-0000CB3E0000}"/>
    <cellStyle name="표준 2 17 5 2 11" xfId="15839" xr:uid="{00000000-0005-0000-0000-0000CC3E0000}"/>
    <cellStyle name="표준 2 17 5 2 12" xfId="17319" xr:uid="{00000000-0005-0000-0000-0000CD3E0000}"/>
    <cellStyle name="표준 2 17 5 2 13" xfId="18799" xr:uid="{00000000-0005-0000-0000-0000CE3E0000}"/>
    <cellStyle name="표준 2 17 5 2 14" xfId="20279" xr:uid="{00000000-0005-0000-0000-0000CF3E0000}"/>
    <cellStyle name="표준 2 17 5 2 15" xfId="21759" xr:uid="{00000000-0005-0000-0000-0000D03E0000}"/>
    <cellStyle name="표준 2 17 5 2 16" xfId="23239" xr:uid="{00000000-0005-0000-0000-0000D13E0000}"/>
    <cellStyle name="표준 2 17 5 2 17" xfId="24719" xr:uid="{00000000-0005-0000-0000-0000D23E0000}"/>
    <cellStyle name="표준 2 17 5 2 18" xfId="26199" xr:uid="{00000000-0005-0000-0000-0000D33E0000}"/>
    <cellStyle name="표준 2 17 5 2 19" xfId="27679" xr:uid="{00000000-0005-0000-0000-0000D43E0000}"/>
    <cellStyle name="표준 2 17 5 2 2" xfId="2518" xr:uid="{00000000-0005-0000-0000-0000D53E0000}"/>
    <cellStyle name="표준 2 17 5 2 20" xfId="29159" xr:uid="{00000000-0005-0000-0000-0000D63E0000}"/>
    <cellStyle name="표준 2 17 5 2 21" xfId="30639" xr:uid="{00000000-0005-0000-0000-0000D73E0000}"/>
    <cellStyle name="표준 2 17 5 2 22" xfId="32119" xr:uid="{00000000-0005-0000-0000-0000D83E0000}"/>
    <cellStyle name="표준 2 17 5 2 23" xfId="33599" xr:uid="{00000000-0005-0000-0000-0000D93E0000}"/>
    <cellStyle name="표준 2 17 5 2 24" xfId="35079" xr:uid="{00000000-0005-0000-0000-0000DA3E0000}"/>
    <cellStyle name="표준 2 17 5 2 25" xfId="36559" xr:uid="{00000000-0005-0000-0000-0000DB3E0000}"/>
    <cellStyle name="표준 2 17 5 2 26" xfId="38039" xr:uid="{00000000-0005-0000-0000-0000DC3E0000}"/>
    <cellStyle name="표준 2 17 5 2 27" xfId="39519" xr:uid="{00000000-0005-0000-0000-0000DD3E0000}"/>
    <cellStyle name="표준 2 17 5 2 28" xfId="40999" xr:uid="{00000000-0005-0000-0000-0000DE3E0000}"/>
    <cellStyle name="표준 2 17 5 2 29" xfId="42479" xr:uid="{00000000-0005-0000-0000-0000DF3E0000}"/>
    <cellStyle name="표준 2 17 5 2 3" xfId="3999" xr:uid="{00000000-0005-0000-0000-0000E03E0000}"/>
    <cellStyle name="표준 2 17 5 2 30" xfId="43959" xr:uid="{00000000-0005-0000-0000-0000E13E0000}"/>
    <cellStyle name="표준 2 17 5 2 31" xfId="45439" xr:uid="{00000000-0005-0000-0000-0000E23E0000}"/>
    <cellStyle name="표준 2 17 5 2 32" xfId="46920" xr:uid="{00000000-0005-0000-0000-0000E33E0000}"/>
    <cellStyle name="표준 2 17 5 2 33" xfId="48400" xr:uid="{00000000-0005-0000-0000-0000E43E0000}"/>
    <cellStyle name="표준 2 17 5 2 34" xfId="49880" xr:uid="{00000000-0005-0000-0000-0000E53E0000}"/>
    <cellStyle name="표준 2 17 5 2 35" xfId="51360" xr:uid="{00000000-0005-0000-0000-0000E63E0000}"/>
    <cellStyle name="표준 2 17 5 2 36" xfId="52840" xr:uid="{00000000-0005-0000-0000-0000E73E0000}"/>
    <cellStyle name="표준 2 17 5 2 37" xfId="54320" xr:uid="{00000000-0005-0000-0000-0000E83E0000}"/>
    <cellStyle name="표준 2 17 5 2 38" xfId="55800" xr:uid="{00000000-0005-0000-0000-0000E93E0000}"/>
    <cellStyle name="표준 2 17 5 2 39" xfId="57280" xr:uid="{00000000-0005-0000-0000-0000EA3E0000}"/>
    <cellStyle name="표준 2 17 5 2 4" xfId="5479" xr:uid="{00000000-0005-0000-0000-0000EB3E0000}"/>
    <cellStyle name="표준 2 17 5 2 40" xfId="58760" xr:uid="{00000000-0005-0000-0000-0000EC3E0000}"/>
    <cellStyle name="표준 2 17 5 2 41" xfId="60240" xr:uid="{00000000-0005-0000-0000-0000ED3E0000}"/>
    <cellStyle name="표준 2 17 5 2 42" xfId="61720" xr:uid="{00000000-0005-0000-0000-0000EE3E0000}"/>
    <cellStyle name="표준 2 17 5 2 5" xfId="6959" xr:uid="{00000000-0005-0000-0000-0000EF3E0000}"/>
    <cellStyle name="표준 2 17 5 2 6" xfId="8439" xr:uid="{00000000-0005-0000-0000-0000F03E0000}"/>
    <cellStyle name="표준 2 17 5 2 7" xfId="9919" xr:uid="{00000000-0005-0000-0000-0000F13E0000}"/>
    <cellStyle name="표준 2 17 5 2 8" xfId="11399" xr:uid="{00000000-0005-0000-0000-0000F23E0000}"/>
    <cellStyle name="표준 2 17 5 2 9" xfId="12879" xr:uid="{00000000-0005-0000-0000-0000F33E0000}"/>
    <cellStyle name="표준 2 17 5 20" xfId="26942" xr:uid="{00000000-0005-0000-0000-0000F43E0000}"/>
    <cellStyle name="표준 2 17 5 21" xfId="28422" xr:uid="{00000000-0005-0000-0000-0000F53E0000}"/>
    <cellStyle name="표준 2 17 5 22" xfId="29902" xr:uid="{00000000-0005-0000-0000-0000F63E0000}"/>
    <cellStyle name="표준 2 17 5 23" xfId="31382" xr:uid="{00000000-0005-0000-0000-0000F73E0000}"/>
    <cellStyle name="표준 2 17 5 24" xfId="32862" xr:uid="{00000000-0005-0000-0000-0000F83E0000}"/>
    <cellStyle name="표준 2 17 5 25" xfId="34342" xr:uid="{00000000-0005-0000-0000-0000F93E0000}"/>
    <cellStyle name="표준 2 17 5 26" xfId="35822" xr:uid="{00000000-0005-0000-0000-0000FA3E0000}"/>
    <cellStyle name="표준 2 17 5 27" xfId="37302" xr:uid="{00000000-0005-0000-0000-0000FB3E0000}"/>
    <cellStyle name="표준 2 17 5 28" xfId="38782" xr:uid="{00000000-0005-0000-0000-0000FC3E0000}"/>
    <cellStyle name="표준 2 17 5 29" xfId="40262" xr:uid="{00000000-0005-0000-0000-0000FD3E0000}"/>
    <cellStyle name="표준 2 17 5 3" xfId="1781" xr:uid="{00000000-0005-0000-0000-0000FE3E0000}"/>
    <cellStyle name="표준 2 17 5 30" xfId="41742" xr:uid="{00000000-0005-0000-0000-0000FF3E0000}"/>
    <cellStyle name="표준 2 17 5 31" xfId="43222" xr:uid="{00000000-0005-0000-0000-0000003F0000}"/>
    <cellStyle name="표준 2 17 5 32" xfId="44702" xr:uid="{00000000-0005-0000-0000-0000013F0000}"/>
    <cellStyle name="표준 2 17 5 33" xfId="46183" xr:uid="{00000000-0005-0000-0000-0000023F0000}"/>
    <cellStyle name="표준 2 17 5 34" xfId="47663" xr:uid="{00000000-0005-0000-0000-0000033F0000}"/>
    <cellStyle name="표준 2 17 5 35" xfId="49143" xr:uid="{00000000-0005-0000-0000-0000043F0000}"/>
    <cellStyle name="표준 2 17 5 36" xfId="50623" xr:uid="{00000000-0005-0000-0000-0000053F0000}"/>
    <cellStyle name="표준 2 17 5 37" xfId="52103" xr:uid="{00000000-0005-0000-0000-0000063F0000}"/>
    <cellStyle name="표준 2 17 5 38" xfId="53583" xr:uid="{00000000-0005-0000-0000-0000073F0000}"/>
    <cellStyle name="표준 2 17 5 39" xfId="55063" xr:uid="{00000000-0005-0000-0000-0000083F0000}"/>
    <cellStyle name="표준 2 17 5 4" xfId="3262" xr:uid="{00000000-0005-0000-0000-0000093F0000}"/>
    <cellStyle name="표준 2 17 5 40" xfId="56543" xr:uid="{00000000-0005-0000-0000-00000A3F0000}"/>
    <cellStyle name="표준 2 17 5 41" xfId="58023" xr:uid="{00000000-0005-0000-0000-00000B3F0000}"/>
    <cellStyle name="표준 2 17 5 42" xfId="59503" xr:uid="{00000000-0005-0000-0000-00000C3F0000}"/>
    <cellStyle name="표준 2 17 5 43" xfId="60983" xr:uid="{00000000-0005-0000-0000-00000D3F0000}"/>
    <cellStyle name="표준 2 17 5 5" xfId="4742" xr:uid="{00000000-0005-0000-0000-00000E3F0000}"/>
    <cellStyle name="표준 2 17 5 6" xfId="6222" xr:uid="{00000000-0005-0000-0000-00000F3F0000}"/>
    <cellStyle name="표준 2 17 5 7" xfId="7702" xr:uid="{00000000-0005-0000-0000-0000103F0000}"/>
    <cellStyle name="표준 2 17 5 8" xfId="9182" xr:uid="{00000000-0005-0000-0000-0000113F0000}"/>
    <cellStyle name="표준 2 17 5 9" xfId="10662" xr:uid="{00000000-0005-0000-0000-0000123F0000}"/>
    <cellStyle name="표준 2 17 6" xfId="1288" xr:uid="{00000000-0005-0000-0000-0000133F0000}"/>
    <cellStyle name="표준 2 17 6 10" xfId="12162" xr:uid="{00000000-0005-0000-0000-0000143F0000}"/>
    <cellStyle name="표준 2 17 6 11" xfId="13642" xr:uid="{00000000-0005-0000-0000-0000153F0000}"/>
    <cellStyle name="표준 2 17 6 12" xfId="15122" xr:uid="{00000000-0005-0000-0000-0000163F0000}"/>
    <cellStyle name="표준 2 17 6 13" xfId="16602" xr:uid="{00000000-0005-0000-0000-0000173F0000}"/>
    <cellStyle name="표준 2 17 6 14" xfId="18082" xr:uid="{00000000-0005-0000-0000-0000183F0000}"/>
    <cellStyle name="표준 2 17 6 15" xfId="19562" xr:uid="{00000000-0005-0000-0000-0000193F0000}"/>
    <cellStyle name="표준 2 17 6 16" xfId="21042" xr:uid="{00000000-0005-0000-0000-00001A3F0000}"/>
    <cellStyle name="표준 2 17 6 17" xfId="22522" xr:uid="{00000000-0005-0000-0000-00001B3F0000}"/>
    <cellStyle name="표준 2 17 6 18" xfId="24002" xr:uid="{00000000-0005-0000-0000-00001C3F0000}"/>
    <cellStyle name="표준 2 17 6 19" xfId="25482" xr:uid="{00000000-0005-0000-0000-00001D3F0000}"/>
    <cellStyle name="표준 2 17 6 2" xfId="509" xr:uid="{00000000-0005-0000-0000-00001E3F0000}"/>
    <cellStyle name="표준 2 17 6 2 10" xfId="14379" xr:uid="{00000000-0005-0000-0000-00001F3F0000}"/>
    <cellStyle name="표준 2 17 6 2 11" xfId="15859" xr:uid="{00000000-0005-0000-0000-0000203F0000}"/>
    <cellStyle name="표준 2 17 6 2 12" xfId="17339" xr:uid="{00000000-0005-0000-0000-0000213F0000}"/>
    <cellStyle name="표준 2 17 6 2 13" xfId="18819" xr:uid="{00000000-0005-0000-0000-0000223F0000}"/>
    <cellStyle name="표준 2 17 6 2 14" xfId="20299" xr:uid="{00000000-0005-0000-0000-0000233F0000}"/>
    <cellStyle name="표준 2 17 6 2 15" xfId="21779" xr:uid="{00000000-0005-0000-0000-0000243F0000}"/>
    <cellStyle name="표준 2 17 6 2 16" xfId="23259" xr:uid="{00000000-0005-0000-0000-0000253F0000}"/>
    <cellStyle name="표준 2 17 6 2 17" xfId="24739" xr:uid="{00000000-0005-0000-0000-0000263F0000}"/>
    <cellStyle name="표준 2 17 6 2 18" xfId="26219" xr:uid="{00000000-0005-0000-0000-0000273F0000}"/>
    <cellStyle name="표준 2 17 6 2 19" xfId="27699" xr:uid="{00000000-0005-0000-0000-0000283F0000}"/>
    <cellStyle name="표준 2 17 6 2 2" xfId="2538" xr:uid="{00000000-0005-0000-0000-0000293F0000}"/>
    <cellStyle name="표준 2 17 6 2 20" xfId="29179" xr:uid="{00000000-0005-0000-0000-00002A3F0000}"/>
    <cellStyle name="표준 2 17 6 2 21" xfId="30659" xr:uid="{00000000-0005-0000-0000-00002B3F0000}"/>
    <cellStyle name="표준 2 17 6 2 22" xfId="32139" xr:uid="{00000000-0005-0000-0000-00002C3F0000}"/>
    <cellStyle name="표준 2 17 6 2 23" xfId="33619" xr:uid="{00000000-0005-0000-0000-00002D3F0000}"/>
    <cellStyle name="표준 2 17 6 2 24" xfId="35099" xr:uid="{00000000-0005-0000-0000-00002E3F0000}"/>
    <cellStyle name="표준 2 17 6 2 25" xfId="36579" xr:uid="{00000000-0005-0000-0000-00002F3F0000}"/>
    <cellStyle name="표준 2 17 6 2 26" xfId="38059" xr:uid="{00000000-0005-0000-0000-0000303F0000}"/>
    <cellStyle name="표준 2 17 6 2 27" xfId="39539" xr:uid="{00000000-0005-0000-0000-0000313F0000}"/>
    <cellStyle name="표준 2 17 6 2 28" xfId="41019" xr:uid="{00000000-0005-0000-0000-0000323F0000}"/>
    <cellStyle name="표준 2 17 6 2 29" xfId="42499" xr:uid="{00000000-0005-0000-0000-0000333F0000}"/>
    <cellStyle name="표준 2 17 6 2 3" xfId="4019" xr:uid="{00000000-0005-0000-0000-0000343F0000}"/>
    <cellStyle name="표준 2 17 6 2 30" xfId="43979" xr:uid="{00000000-0005-0000-0000-0000353F0000}"/>
    <cellStyle name="표준 2 17 6 2 31" xfId="45459" xr:uid="{00000000-0005-0000-0000-0000363F0000}"/>
    <cellStyle name="표준 2 17 6 2 32" xfId="46940" xr:uid="{00000000-0005-0000-0000-0000373F0000}"/>
    <cellStyle name="표준 2 17 6 2 33" xfId="48420" xr:uid="{00000000-0005-0000-0000-0000383F0000}"/>
    <cellStyle name="표준 2 17 6 2 34" xfId="49900" xr:uid="{00000000-0005-0000-0000-0000393F0000}"/>
    <cellStyle name="표준 2 17 6 2 35" xfId="51380" xr:uid="{00000000-0005-0000-0000-00003A3F0000}"/>
    <cellStyle name="표준 2 17 6 2 36" xfId="52860" xr:uid="{00000000-0005-0000-0000-00003B3F0000}"/>
    <cellStyle name="표준 2 17 6 2 37" xfId="54340" xr:uid="{00000000-0005-0000-0000-00003C3F0000}"/>
    <cellStyle name="표준 2 17 6 2 38" xfId="55820" xr:uid="{00000000-0005-0000-0000-00003D3F0000}"/>
    <cellStyle name="표준 2 17 6 2 39" xfId="57300" xr:uid="{00000000-0005-0000-0000-00003E3F0000}"/>
    <cellStyle name="표준 2 17 6 2 4" xfId="5499" xr:uid="{00000000-0005-0000-0000-00003F3F0000}"/>
    <cellStyle name="표준 2 17 6 2 40" xfId="58780" xr:uid="{00000000-0005-0000-0000-0000403F0000}"/>
    <cellStyle name="표준 2 17 6 2 41" xfId="60260" xr:uid="{00000000-0005-0000-0000-0000413F0000}"/>
    <cellStyle name="표준 2 17 6 2 42" xfId="61740" xr:uid="{00000000-0005-0000-0000-0000423F0000}"/>
    <cellStyle name="표준 2 17 6 2 5" xfId="6979" xr:uid="{00000000-0005-0000-0000-0000433F0000}"/>
    <cellStyle name="표준 2 17 6 2 6" xfId="8459" xr:uid="{00000000-0005-0000-0000-0000443F0000}"/>
    <cellStyle name="표준 2 17 6 2 7" xfId="9939" xr:uid="{00000000-0005-0000-0000-0000453F0000}"/>
    <cellStyle name="표준 2 17 6 2 8" xfId="11419" xr:uid="{00000000-0005-0000-0000-0000463F0000}"/>
    <cellStyle name="표준 2 17 6 2 9" xfId="12899" xr:uid="{00000000-0005-0000-0000-0000473F0000}"/>
    <cellStyle name="표준 2 17 6 20" xfId="26962" xr:uid="{00000000-0005-0000-0000-0000483F0000}"/>
    <cellStyle name="표준 2 17 6 21" xfId="28442" xr:uid="{00000000-0005-0000-0000-0000493F0000}"/>
    <cellStyle name="표준 2 17 6 22" xfId="29922" xr:uid="{00000000-0005-0000-0000-00004A3F0000}"/>
    <cellStyle name="표준 2 17 6 23" xfId="31402" xr:uid="{00000000-0005-0000-0000-00004B3F0000}"/>
    <cellStyle name="표준 2 17 6 24" xfId="32882" xr:uid="{00000000-0005-0000-0000-00004C3F0000}"/>
    <cellStyle name="표준 2 17 6 25" xfId="34362" xr:uid="{00000000-0005-0000-0000-00004D3F0000}"/>
    <cellStyle name="표준 2 17 6 26" xfId="35842" xr:uid="{00000000-0005-0000-0000-00004E3F0000}"/>
    <cellStyle name="표준 2 17 6 27" xfId="37322" xr:uid="{00000000-0005-0000-0000-00004F3F0000}"/>
    <cellStyle name="표준 2 17 6 28" xfId="38802" xr:uid="{00000000-0005-0000-0000-0000503F0000}"/>
    <cellStyle name="표준 2 17 6 29" xfId="40282" xr:uid="{00000000-0005-0000-0000-0000513F0000}"/>
    <cellStyle name="표준 2 17 6 3" xfId="1801" xr:uid="{00000000-0005-0000-0000-0000523F0000}"/>
    <cellStyle name="표준 2 17 6 30" xfId="41762" xr:uid="{00000000-0005-0000-0000-0000533F0000}"/>
    <cellStyle name="표준 2 17 6 31" xfId="43242" xr:uid="{00000000-0005-0000-0000-0000543F0000}"/>
    <cellStyle name="표준 2 17 6 32" xfId="44722" xr:uid="{00000000-0005-0000-0000-0000553F0000}"/>
    <cellStyle name="표준 2 17 6 33" xfId="46203" xr:uid="{00000000-0005-0000-0000-0000563F0000}"/>
    <cellStyle name="표준 2 17 6 34" xfId="47683" xr:uid="{00000000-0005-0000-0000-0000573F0000}"/>
    <cellStyle name="표준 2 17 6 35" xfId="49163" xr:uid="{00000000-0005-0000-0000-0000583F0000}"/>
    <cellStyle name="표준 2 17 6 36" xfId="50643" xr:uid="{00000000-0005-0000-0000-0000593F0000}"/>
    <cellStyle name="표준 2 17 6 37" xfId="52123" xr:uid="{00000000-0005-0000-0000-00005A3F0000}"/>
    <cellStyle name="표준 2 17 6 38" xfId="53603" xr:uid="{00000000-0005-0000-0000-00005B3F0000}"/>
    <cellStyle name="표준 2 17 6 39" xfId="55083" xr:uid="{00000000-0005-0000-0000-00005C3F0000}"/>
    <cellStyle name="표준 2 17 6 4" xfId="3282" xr:uid="{00000000-0005-0000-0000-00005D3F0000}"/>
    <cellStyle name="표준 2 17 6 40" xfId="56563" xr:uid="{00000000-0005-0000-0000-00005E3F0000}"/>
    <cellStyle name="표준 2 17 6 41" xfId="58043" xr:uid="{00000000-0005-0000-0000-00005F3F0000}"/>
    <cellStyle name="표준 2 17 6 42" xfId="59523" xr:uid="{00000000-0005-0000-0000-0000603F0000}"/>
    <cellStyle name="표준 2 17 6 43" xfId="61003" xr:uid="{00000000-0005-0000-0000-0000613F0000}"/>
    <cellStyle name="표준 2 17 6 5" xfId="4762" xr:uid="{00000000-0005-0000-0000-0000623F0000}"/>
    <cellStyle name="표준 2 17 6 6" xfId="6242" xr:uid="{00000000-0005-0000-0000-0000633F0000}"/>
    <cellStyle name="표준 2 17 6 7" xfId="7722" xr:uid="{00000000-0005-0000-0000-0000643F0000}"/>
    <cellStyle name="표준 2 17 6 8" xfId="9202" xr:uid="{00000000-0005-0000-0000-0000653F0000}"/>
    <cellStyle name="표준 2 17 6 9" xfId="10682" xr:uid="{00000000-0005-0000-0000-0000663F0000}"/>
    <cellStyle name="표준 2 17 7" xfId="1268" xr:uid="{00000000-0005-0000-0000-0000673F0000}"/>
    <cellStyle name="표준 2 17 7 10" xfId="12182" xr:uid="{00000000-0005-0000-0000-0000683F0000}"/>
    <cellStyle name="표준 2 17 7 11" xfId="13662" xr:uid="{00000000-0005-0000-0000-0000693F0000}"/>
    <cellStyle name="표준 2 17 7 12" xfId="15142" xr:uid="{00000000-0005-0000-0000-00006A3F0000}"/>
    <cellStyle name="표준 2 17 7 13" xfId="16622" xr:uid="{00000000-0005-0000-0000-00006B3F0000}"/>
    <cellStyle name="표준 2 17 7 14" xfId="18102" xr:uid="{00000000-0005-0000-0000-00006C3F0000}"/>
    <cellStyle name="표준 2 17 7 15" xfId="19582" xr:uid="{00000000-0005-0000-0000-00006D3F0000}"/>
    <cellStyle name="표준 2 17 7 16" xfId="21062" xr:uid="{00000000-0005-0000-0000-00006E3F0000}"/>
    <cellStyle name="표준 2 17 7 17" xfId="22542" xr:uid="{00000000-0005-0000-0000-00006F3F0000}"/>
    <cellStyle name="표준 2 17 7 18" xfId="24022" xr:uid="{00000000-0005-0000-0000-0000703F0000}"/>
    <cellStyle name="표준 2 17 7 19" xfId="25502" xr:uid="{00000000-0005-0000-0000-0000713F0000}"/>
    <cellStyle name="표준 2 17 7 2" xfId="489" xr:uid="{00000000-0005-0000-0000-0000723F0000}"/>
    <cellStyle name="표준 2 17 7 2 10" xfId="14399" xr:uid="{00000000-0005-0000-0000-0000733F0000}"/>
    <cellStyle name="표준 2 17 7 2 11" xfId="15879" xr:uid="{00000000-0005-0000-0000-0000743F0000}"/>
    <cellStyle name="표준 2 17 7 2 12" xfId="17359" xr:uid="{00000000-0005-0000-0000-0000753F0000}"/>
    <cellStyle name="표준 2 17 7 2 13" xfId="18839" xr:uid="{00000000-0005-0000-0000-0000763F0000}"/>
    <cellStyle name="표준 2 17 7 2 14" xfId="20319" xr:uid="{00000000-0005-0000-0000-0000773F0000}"/>
    <cellStyle name="표준 2 17 7 2 15" xfId="21799" xr:uid="{00000000-0005-0000-0000-0000783F0000}"/>
    <cellStyle name="표준 2 17 7 2 16" xfId="23279" xr:uid="{00000000-0005-0000-0000-0000793F0000}"/>
    <cellStyle name="표준 2 17 7 2 17" xfId="24759" xr:uid="{00000000-0005-0000-0000-00007A3F0000}"/>
    <cellStyle name="표준 2 17 7 2 18" xfId="26239" xr:uid="{00000000-0005-0000-0000-00007B3F0000}"/>
    <cellStyle name="표준 2 17 7 2 19" xfId="27719" xr:uid="{00000000-0005-0000-0000-00007C3F0000}"/>
    <cellStyle name="표준 2 17 7 2 2" xfId="2558" xr:uid="{00000000-0005-0000-0000-00007D3F0000}"/>
    <cellStyle name="표준 2 17 7 2 20" xfId="29199" xr:uid="{00000000-0005-0000-0000-00007E3F0000}"/>
    <cellStyle name="표준 2 17 7 2 21" xfId="30679" xr:uid="{00000000-0005-0000-0000-00007F3F0000}"/>
    <cellStyle name="표준 2 17 7 2 22" xfId="32159" xr:uid="{00000000-0005-0000-0000-0000803F0000}"/>
    <cellStyle name="표준 2 17 7 2 23" xfId="33639" xr:uid="{00000000-0005-0000-0000-0000813F0000}"/>
    <cellStyle name="표준 2 17 7 2 24" xfId="35119" xr:uid="{00000000-0005-0000-0000-0000823F0000}"/>
    <cellStyle name="표준 2 17 7 2 25" xfId="36599" xr:uid="{00000000-0005-0000-0000-0000833F0000}"/>
    <cellStyle name="표준 2 17 7 2 26" xfId="38079" xr:uid="{00000000-0005-0000-0000-0000843F0000}"/>
    <cellStyle name="표준 2 17 7 2 27" xfId="39559" xr:uid="{00000000-0005-0000-0000-0000853F0000}"/>
    <cellStyle name="표준 2 17 7 2 28" xfId="41039" xr:uid="{00000000-0005-0000-0000-0000863F0000}"/>
    <cellStyle name="표준 2 17 7 2 29" xfId="42519" xr:uid="{00000000-0005-0000-0000-0000873F0000}"/>
    <cellStyle name="표준 2 17 7 2 3" xfId="4039" xr:uid="{00000000-0005-0000-0000-0000883F0000}"/>
    <cellStyle name="표준 2 17 7 2 30" xfId="43999" xr:uid="{00000000-0005-0000-0000-0000893F0000}"/>
    <cellStyle name="표준 2 17 7 2 31" xfId="45479" xr:uid="{00000000-0005-0000-0000-00008A3F0000}"/>
    <cellStyle name="표준 2 17 7 2 32" xfId="46960" xr:uid="{00000000-0005-0000-0000-00008B3F0000}"/>
    <cellStyle name="표준 2 17 7 2 33" xfId="48440" xr:uid="{00000000-0005-0000-0000-00008C3F0000}"/>
    <cellStyle name="표준 2 17 7 2 34" xfId="49920" xr:uid="{00000000-0005-0000-0000-00008D3F0000}"/>
    <cellStyle name="표준 2 17 7 2 35" xfId="51400" xr:uid="{00000000-0005-0000-0000-00008E3F0000}"/>
    <cellStyle name="표준 2 17 7 2 36" xfId="52880" xr:uid="{00000000-0005-0000-0000-00008F3F0000}"/>
    <cellStyle name="표준 2 17 7 2 37" xfId="54360" xr:uid="{00000000-0005-0000-0000-0000903F0000}"/>
    <cellStyle name="표준 2 17 7 2 38" xfId="55840" xr:uid="{00000000-0005-0000-0000-0000913F0000}"/>
    <cellStyle name="표준 2 17 7 2 39" xfId="57320" xr:uid="{00000000-0005-0000-0000-0000923F0000}"/>
    <cellStyle name="표준 2 17 7 2 4" xfId="5519" xr:uid="{00000000-0005-0000-0000-0000933F0000}"/>
    <cellStyle name="표준 2 17 7 2 40" xfId="58800" xr:uid="{00000000-0005-0000-0000-0000943F0000}"/>
    <cellStyle name="표준 2 17 7 2 41" xfId="60280" xr:uid="{00000000-0005-0000-0000-0000953F0000}"/>
    <cellStyle name="표준 2 17 7 2 42" xfId="61760" xr:uid="{00000000-0005-0000-0000-0000963F0000}"/>
    <cellStyle name="표준 2 17 7 2 5" xfId="6999" xr:uid="{00000000-0005-0000-0000-0000973F0000}"/>
    <cellStyle name="표준 2 17 7 2 6" xfId="8479" xr:uid="{00000000-0005-0000-0000-0000983F0000}"/>
    <cellStyle name="표준 2 17 7 2 7" xfId="9959" xr:uid="{00000000-0005-0000-0000-0000993F0000}"/>
    <cellStyle name="표준 2 17 7 2 8" xfId="11439" xr:uid="{00000000-0005-0000-0000-00009A3F0000}"/>
    <cellStyle name="표준 2 17 7 2 9" xfId="12919" xr:uid="{00000000-0005-0000-0000-00009B3F0000}"/>
    <cellStyle name="표준 2 17 7 20" xfId="26982" xr:uid="{00000000-0005-0000-0000-00009C3F0000}"/>
    <cellStyle name="표준 2 17 7 21" xfId="28462" xr:uid="{00000000-0005-0000-0000-00009D3F0000}"/>
    <cellStyle name="표준 2 17 7 22" xfId="29942" xr:uid="{00000000-0005-0000-0000-00009E3F0000}"/>
    <cellStyle name="표준 2 17 7 23" xfId="31422" xr:uid="{00000000-0005-0000-0000-00009F3F0000}"/>
    <cellStyle name="표준 2 17 7 24" xfId="32902" xr:uid="{00000000-0005-0000-0000-0000A03F0000}"/>
    <cellStyle name="표준 2 17 7 25" xfId="34382" xr:uid="{00000000-0005-0000-0000-0000A13F0000}"/>
    <cellStyle name="표준 2 17 7 26" xfId="35862" xr:uid="{00000000-0005-0000-0000-0000A23F0000}"/>
    <cellStyle name="표준 2 17 7 27" xfId="37342" xr:uid="{00000000-0005-0000-0000-0000A33F0000}"/>
    <cellStyle name="표준 2 17 7 28" xfId="38822" xr:uid="{00000000-0005-0000-0000-0000A43F0000}"/>
    <cellStyle name="표준 2 17 7 29" xfId="40302" xr:uid="{00000000-0005-0000-0000-0000A53F0000}"/>
    <cellStyle name="표준 2 17 7 3" xfId="1821" xr:uid="{00000000-0005-0000-0000-0000A63F0000}"/>
    <cellStyle name="표준 2 17 7 30" xfId="41782" xr:uid="{00000000-0005-0000-0000-0000A73F0000}"/>
    <cellStyle name="표준 2 17 7 31" xfId="43262" xr:uid="{00000000-0005-0000-0000-0000A83F0000}"/>
    <cellStyle name="표준 2 17 7 32" xfId="44742" xr:uid="{00000000-0005-0000-0000-0000A93F0000}"/>
    <cellStyle name="표준 2 17 7 33" xfId="46223" xr:uid="{00000000-0005-0000-0000-0000AA3F0000}"/>
    <cellStyle name="표준 2 17 7 34" xfId="47703" xr:uid="{00000000-0005-0000-0000-0000AB3F0000}"/>
    <cellStyle name="표준 2 17 7 35" xfId="49183" xr:uid="{00000000-0005-0000-0000-0000AC3F0000}"/>
    <cellStyle name="표준 2 17 7 36" xfId="50663" xr:uid="{00000000-0005-0000-0000-0000AD3F0000}"/>
    <cellStyle name="표준 2 17 7 37" xfId="52143" xr:uid="{00000000-0005-0000-0000-0000AE3F0000}"/>
    <cellStyle name="표준 2 17 7 38" xfId="53623" xr:uid="{00000000-0005-0000-0000-0000AF3F0000}"/>
    <cellStyle name="표준 2 17 7 39" xfId="55103" xr:uid="{00000000-0005-0000-0000-0000B03F0000}"/>
    <cellStyle name="표준 2 17 7 4" xfId="3302" xr:uid="{00000000-0005-0000-0000-0000B13F0000}"/>
    <cellStyle name="표준 2 17 7 40" xfId="56583" xr:uid="{00000000-0005-0000-0000-0000B23F0000}"/>
    <cellStyle name="표준 2 17 7 41" xfId="58063" xr:uid="{00000000-0005-0000-0000-0000B33F0000}"/>
    <cellStyle name="표준 2 17 7 42" xfId="59543" xr:uid="{00000000-0005-0000-0000-0000B43F0000}"/>
    <cellStyle name="표준 2 17 7 43" xfId="61023" xr:uid="{00000000-0005-0000-0000-0000B53F0000}"/>
    <cellStyle name="표준 2 17 7 5" xfId="4782" xr:uid="{00000000-0005-0000-0000-0000B63F0000}"/>
    <cellStyle name="표준 2 17 7 6" xfId="6262" xr:uid="{00000000-0005-0000-0000-0000B73F0000}"/>
    <cellStyle name="표준 2 17 7 7" xfId="7742" xr:uid="{00000000-0005-0000-0000-0000B83F0000}"/>
    <cellStyle name="표준 2 17 7 8" xfId="9222" xr:uid="{00000000-0005-0000-0000-0000B93F0000}"/>
    <cellStyle name="표준 2 17 7 9" xfId="10702" xr:uid="{00000000-0005-0000-0000-0000BA3F0000}"/>
    <cellStyle name="표준 2 17 8" xfId="1246" xr:uid="{00000000-0005-0000-0000-0000BB3F0000}"/>
    <cellStyle name="표준 2 17 8 10" xfId="12204" xr:uid="{00000000-0005-0000-0000-0000BC3F0000}"/>
    <cellStyle name="표준 2 17 8 11" xfId="13684" xr:uid="{00000000-0005-0000-0000-0000BD3F0000}"/>
    <cellStyle name="표준 2 17 8 12" xfId="15164" xr:uid="{00000000-0005-0000-0000-0000BE3F0000}"/>
    <cellStyle name="표준 2 17 8 13" xfId="16644" xr:uid="{00000000-0005-0000-0000-0000BF3F0000}"/>
    <cellStyle name="표준 2 17 8 14" xfId="18124" xr:uid="{00000000-0005-0000-0000-0000C03F0000}"/>
    <cellStyle name="표준 2 17 8 15" xfId="19604" xr:uid="{00000000-0005-0000-0000-0000C13F0000}"/>
    <cellStyle name="표준 2 17 8 16" xfId="21084" xr:uid="{00000000-0005-0000-0000-0000C23F0000}"/>
    <cellStyle name="표준 2 17 8 17" xfId="22564" xr:uid="{00000000-0005-0000-0000-0000C33F0000}"/>
    <cellStyle name="표준 2 17 8 18" xfId="24044" xr:uid="{00000000-0005-0000-0000-0000C43F0000}"/>
    <cellStyle name="표준 2 17 8 19" xfId="25524" xr:uid="{00000000-0005-0000-0000-0000C53F0000}"/>
    <cellStyle name="표준 2 17 8 2" xfId="467" xr:uid="{00000000-0005-0000-0000-0000C63F0000}"/>
    <cellStyle name="표준 2 17 8 2 10" xfId="14421" xr:uid="{00000000-0005-0000-0000-0000C73F0000}"/>
    <cellStyle name="표준 2 17 8 2 11" xfId="15901" xr:uid="{00000000-0005-0000-0000-0000C83F0000}"/>
    <cellStyle name="표준 2 17 8 2 12" xfId="17381" xr:uid="{00000000-0005-0000-0000-0000C93F0000}"/>
    <cellStyle name="표준 2 17 8 2 13" xfId="18861" xr:uid="{00000000-0005-0000-0000-0000CA3F0000}"/>
    <cellStyle name="표준 2 17 8 2 14" xfId="20341" xr:uid="{00000000-0005-0000-0000-0000CB3F0000}"/>
    <cellStyle name="표준 2 17 8 2 15" xfId="21821" xr:uid="{00000000-0005-0000-0000-0000CC3F0000}"/>
    <cellStyle name="표준 2 17 8 2 16" xfId="23301" xr:uid="{00000000-0005-0000-0000-0000CD3F0000}"/>
    <cellStyle name="표준 2 17 8 2 17" xfId="24781" xr:uid="{00000000-0005-0000-0000-0000CE3F0000}"/>
    <cellStyle name="표준 2 17 8 2 18" xfId="26261" xr:uid="{00000000-0005-0000-0000-0000CF3F0000}"/>
    <cellStyle name="표준 2 17 8 2 19" xfId="27741" xr:uid="{00000000-0005-0000-0000-0000D03F0000}"/>
    <cellStyle name="표준 2 17 8 2 2" xfId="2580" xr:uid="{00000000-0005-0000-0000-0000D13F0000}"/>
    <cellStyle name="표준 2 17 8 2 20" xfId="29221" xr:uid="{00000000-0005-0000-0000-0000D23F0000}"/>
    <cellStyle name="표준 2 17 8 2 21" xfId="30701" xr:uid="{00000000-0005-0000-0000-0000D33F0000}"/>
    <cellStyle name="표준 2 17 8 2 22" xfId="32181" xr:uid="{00000000-0005-0000-0000-0000D43F0000}"/>
    <cellStyle name="표준 2 17 8 2 23" xfId="33661" xr:uid="{00000000-0005-0000-0000-0000D53F0000}"/>
    <cellStyle name="표준 2 17 8 2 24" xfId="35141" xr:uid="{00000000-0005-0000-0000-0000D63F0000}"/>
    <cellStyle name="표준 2 17 8 2 25" xfId="36621" xr:uid="{00000000-0005-0000-0000-0000D73F0000}"/>
    <cellStyle name="표준 2 17 8 2 26" xfId="38101" xr:uid="{00000000-0005-0000-0000-0000D83F0000}"/>
    <cellStyle name="표준 2 17 8 2 27" xfId="39581" xr:uid="{00000000-0005-0000-0000-0000D93F0000}"/>
    <cellStyle name="표준 2 17 8 2 28" xfId="41061" xr:uid="{00000000-0005-0000-0000-0000DA3F0000}"/>
    <cellStyle name="표준 2 17 8 2 29" xfId="42541" xr:uid="{00000000-0005-0000-0000-0000DB3F0000}"/>
    <cellStyle name="표준 2 17 8 2 3" xfId="4061" xr:uid="{00000000-0005-0000-0000-0000DC3F0000}"/>
    <cellStyle name="표준 2 17 8 2 30" xfId="44021" xr:uid="{00000000-0005-0000-0000-0000DD3F0000}"/>
    <cellStyle name="표준 2 17 8 2 31" xfId="45501" xr:uid="{00000000-0005-0000-0000-0000DE3F0000}"/>
    <cellStyle name="표준 2 17 8 2 32" xfId="46982" xr:uid="{00000000-0005-0000-0000-0000DF3F0000}"/>
    <cellStyle name="표준 2 17 8 2 33" xfId="48462" xr:uid="{00000000-0005-0000-0000-0000E03F0000}"/>
    <cellStyle name="표준 2 17 8 2 34" xfId="49942" xr:uid="{00000000-0005-0000-0000-0000E13F0000}"/>
    <cellStyle name="표준 2 17 8 2 35" xfId="51422" xr:uid="{00000000-0005-0000-0000-0000E23F0000}"/>
    <cellStyle name="표준 2 17 8 2 36" xfId="52902" xr:uid="{00000000-0005-0000-0000-0000E33F0000}"/>
    <cellStyle name="표준 2 17 8 2 37" xfId="54382" xr:uid="{00000000-0005-0000-0000-0000E43F0000}"/>
    <cellStyle name="표준 2 17 8 2 38" xfId="55862" xr:uid="{00000000-0005-0000-0000-0000E53F0000}"/>
    <cellStyle name="표준 2 17 8 2 39" xfId="57342" xr:uid="{00000000-0005-0000-0000-0000E63F0000}"/>
    <cellStyle name="표준 2 17 8 2 4" xfId="5541" xr:uid="{00000000-0005-0000-0000-0000E73F0000}"/>
    <cellStyle name="표준 2 17 8 2 40" xfId="58822" xr:uid="{00000000-0005-0000-0000-0000E83F0000}"/>
    <cellStyle name="표준 2 17 8 2 41" xfId="60302" xr:uid="{00000000-0005-0000-0000-0000E93F0000}"/>
    <cellStyle name="표준 2 17 8 2 42" xfId="61782" xr:uid="{00000000-0005-0000-0000-0000EA3F0000}"/>
    <cellStyle name="표준 2 17 8 2 5" xfId="7021" xr:uid="{00000000-0005-0000-0000-0000EB3F0000}"/>
    <cellStyle name="표준 2 17 8 2 6" xfId="8501" xr:uid="{00000000-0005-0000-0000-0000EC3F0000}"/>
    <cellStyle name="표준 2 17 8 2 7" xfId="9981" xr:uid="{00000000-0005-0000-0000-0000ED3F0000}"/>
    <cellStyle name="표준 2 17 8 2 8" xfId="11461" xr:uid="{00000000-0005-0000-0000-0000EE3F0000}"/>
    <cellStyle name="표준 2 17 8 2 9" xfId="12941" xr:uid="{00000000-0005-0000-0000-0000EF3F0000}"/>
    <cellStyle name="표준 2 17 8 20" xfId="27004" xr:uid="{00000000-0005-0000-0000-0000F03F0000}"/>
    <cellStyle name="표준 2 17 8 21" xfId="28484" xr:uid="{00000000-0005-0000-0000-0000F13F0000}"/>
    <cellStyle name="표준 2 17 8 22" xfId="29964" xr:uid="{00000000-0005-0000-0000-0000F23F0000}"/>
    <cellStyle name="표준 2 17 8 23" xfId="31444" xr:uid="{00000000-0005-0000-0000-0000F33F0000}"/>
    <cellStyle name="표준 2 17 8 24" xfId="32924" xr:uid="{00000000-0005-0000-0000-0000F43F0000}"/>
    <cellStyle name="표준 2 17 8 25" xfId="34404" xr:uid="{00000000-0005-0000-0000-0000F53F0000}"/>
    <cellStyle name="표준 2 17 8 26" xfId="35884" xr:uid="{00000000-0005-0000-0000-0000F63F0000}"/>
    <cellStyle name="표준 2 17 8 27" xfId="37364" xr:uid="{00000000-0005-0000-0000-0000F73F0000}"/>
    <cellStyle name="표준 2 17 8 28" xfId="38844" xr:uid="{00000000-0005-0000-0000-0000F83F0000}"/>
    <cellStyle name="표준 2 17 8 29" xfId="40324" xr:uid="{00000000-0005-0000-0000-0000F93F0000}"/>
    <cellStyle name="표준 2 17 8 3" xfId="1843" xr:uid="{00000000-0005-0000-0000-0000FA3F0000}"/>
    <cellStyle name="표준 2 17 8 30" xfId="41804" xr:uid="{00000000-0005-0000-0000-0000FB3F0000}"/>
    <cellStyle name="표준 2 17 8 31" xfId="43284" xr:uid="{00000000-0005-0000-0000-0000FC3F0000}"/>
    <cellStyle name="표준 2 17 8 32" xfId="44764" xr:uid="{00000000-0005-0000-0000-0000FD3F0000}"/>
    <cellStyle name="표준 2 17 8 33" xfId="46245" xr:uid="{00000000-0005-0000-0000-0000FE3F0000}"/>
    <cellStyle name="표준 2 17 8 34" xfId="47725" xr:uid="{00000000-0005-0000-0000-0000FF3F0000}"/>
    <cellStyle name="표준 2 17 8 35" xfId="49205" xr:uid="{00000000-0005-0000-0000-000000400000}"/>
    <cellStyle name="표준 2 17 8 36" xfId="50685" xr:uid="{00000000-0005-0000-0000-000001400000}"/>
    <cellStyle name="표준 2 17 8 37" xfId="52165" xr:uid="{00000000-0005-0000-0000-000002400000}"/>
    <cellStyle name="표준 2 17 8 38" xfId="53645" xr:uid="{00000000-0005-0000-0000-000003400000}"/>
    <cellStyle name="표준 2 17 8 39" xfId="55125" xr:uid="{00000000-0005-0000-0000-000004400000}"/>
    <cellStyle name="표준 2 17 8 4" xfId="3324" xr:uid="{00000000-0005-0000-0000-000005400000}"/>
    <cellStyle name="표준 2 17 8 40" xfId="56605" xr:uid="{00000000-0005-0000-0000-000006400000}"/>
    <cellStyle name="표준 2 17 8 41" xfId="58085" xr:uid="{00000000-0005-0000-0000-000007400000}"/>
    <cellStyle name="표준 2 17 8 42" xfId="59565" xr:uid="{00000000-0005-0000-0000-000008400000}"/>
    <cellStyle name="표준 2 17 8 43" xfId="61045" xr:uid="{00000000-0005-0000-0000-000009400000}"/>
    <cellStyle name="표준 2 17 8 5" xfId="4804" xr:uid="{00000000-0005-0000-0000-00000A400000}"/>
    <cellStyle name="표준 2 17 8 6" xfId="6284" xr:uid="{00000000-0005-0000-0000-00000B400000}"/>
    <cellStyle name="표준 2 17 8 7" xfId="7764" xr:uid="{00000000-0005-0000-0000-00000C400000}"/>
    <cellStyle name="표준 2 17 8 8" xfId="9244" xr:uid="{00000000-0005-0000-0000-00000D400000}"/>
    <cellStyle name="표준 2 17 8 9" xfId="10724" xr:uid="{00000000-0005-0000-0000-00000E400000}"/>
    <cellStyle name="표준 2 17 9" xfId="1223" xr:uid="{00000000-0005-0000-0000-00000F400000}"/>
    <cellStyle name="표준 2 17 9 10" xfId="12227" xr:uid="{00000000-0005-0000-0000-000010400000}"/>
    <cellStyle name="표준 2 17 9 11" xfId="13707" xr:uid="{00000000-0005-0000-0000-000011400000}"/>
    <cellStyle name="표준 2 17 9 12" xfId="15187" xr:uid="{00000000-0005-0000-0000-000012400000}"/>
    <cellStyle name="표준 2 17 9 13" xfId="16667" xr:uid="{00000000-0005-0000-0000-000013400000}"/>
    <cellStyle name="표준 2 17 9 14" xfId="18147" xr:uid="{00000000-0005-0000-0000-000014400000}"/>
    <cellStyle name="표준 2 17 9 15" xfId="19627" xr:uid="{00000000-0005-0000-0000-000015400000}"/>
    <cellStyle name="표준 2 17 9 16" xfId="21107" xr:uid="{00000000-0005-0000-0000-000016400000}"/>
    <cellStyle name="표준 2 17 9 17" xfId="22587" xr:uid="{00000000-0005-0000-0000-000017400000}"/>
    <cellStyle name="표준 2 17 9 18" xfId="24067" xr:uid="{00000000-0005-0000-0000-000018400000}"/>
    <cellStyle name="표준 2 17 9 19" xfId="25547" xr:uid="{00000000-0005-0000-0000-000019400000}"/>
    <cellStyle name="표준 2 17 9 2" xfId="444" xr:uid="{00000000-0005-0000-0000-00001A400000}"/>
    <cellStyle name="표준 2 17 9 2 10" xfId="14444" xr:uid="{00000000-0005-0000-0000-00001B400000}"/>
    <cellStyle name="표준 2 17 9 2 11" xfId="15924" xr:uid="{00000000-0005-0000-0000-00001C400000}"/>
    <cellStyle name="표준 2 17 9 2 12" xfId="17404" xr:uid="{00000000-0005-0000-0000-00001D400000}"/>
    <cellStyle name="표준 2 17 9 2 13" xfId="18884" xr:uid="{00000000-0005-0000-0000-00001E400000}"/>
    <cellStyle name="표준 2 17 9 2 14" xfId="20364" xr:uid="{00000000-0005-0000-0000-00001F400000}"/>
    <cellStyle name="표준 2 17 9 2 15" xfId="21844" xr:uid="{00000000-0005-0000-0000-000020400000}"/>
    <cellStyle name="표준 2 17 9 2 16" xfId="23324" xr:uid="{00000000-0005-0000-0000-000021400000}"/>
    <cellStyle name="표준 2 17 9 2 17" xfId="24804" xr:uid="{00000000-0005-0000-0000-000022400000}"/>
    <cellStyle name="표준 2 17 9 2 18" xfId="26284" xr:uid="{00000000-0005-0000-0000-000023400000}"/>
    <cellStyle name="표준 2 17 9 2 19" xfId="27764" xr:uid="{00000000-0005-0000-0000-000024400000}"/>
    <cellStyle name="표준 2 17 9 2 2" xfId="2603" xr:uid="{00000000-0005-0000-0000-000025400000}"/>
    <cellStyle name="표준 2 17 9 2 20" xfId="29244" xr:uid="{00000000-0005-0000-0000-000026400000}"/>
    <cellStyle name="표준 2 17 9 2 21" xfId="30724" xr:uid="{00000000-0005-0000-0000-000027400000}"/>
    <cellStyle name="표준 2 17 9 2 22" xfId="32204" xr:uid="{00000000-0005-0000-0000-000028400000}"/>
    <cellStyle name="표준 2 17 9 2 23" xfId="33684" xr:uid="{00000000-0005-0000-0000-000029400000}"/>
    <cellStyle name="표준 2 17 9 2 24" xfId="35164" xr:uid="{00000000-0005-0000-0000-00002A400000}"/>
    <cellStyle name="표준 2 17 9 2 25" xfId="36644" xr:uid="{00000000-0005-0000-0000-00002B400000}"/>
    <cellStyle name="표준 2 17 9 2 26" xfId="38124" xr:uid="{00000000-0005-0000-0000-00002C400000}"/>
    <cellStyle name="표준 2 17 9 2 27" xfId="39604" xr:uid="{00000000-0005-0000-0000-00002D400000}"/>
    <cellStyle name="표준 2 17 9 2 28" xfId="41084" xr:uid="{00000000-0005-0000-0000-00002E400000}"/>
    <cellStyle name="표준 2 17 9 2 29" xfId="42564" xr:uid="{00000000-0005-0000-0000-00002F400000}"/>
    <cellStyle name="표준 2 17 9 2 3" xfId="4084" xr:uid="{00000000-0005-0000-0000-000030400000}"/>
    <cellStyle name="표준 2 17 9 2 30" xfId="44044" xr:uid="{00000000-0005-0000-0000-000031400000}"/>
    <cellStyle name="표준 2 17 9 2 31" xfId="45524" xr:uid="{00000000-0005-0000-0000-000032400000}"/>
    <cellStyle name="표준 2 17 9 2 32" xfId="47005" xr:uid="{00000000-0005-0000-0000-000033400000}"/>
    <cellStyle name="표준 2 17 9 2 33" xfId="48485" xr:uid="{00000000-0005-0000-0000-000034400000}"/>
    <cellStyle name="표준 2 17 9 2 34" xfId="49965" xr:uid="{00000000-0005-0000-0000-000035400000}"/>
    <cellStyle name="표준 2 17 9 2 35" xfId="51445" xr:uid="{00000000-0005-0000-0000-000036400000}"/>
    <cellStyle name="표준 2 17 9 2 36" xfId="52925" xr:uid="{00000000-0005-0000-0000-000037400000}"/>
    <cellStyle name="표준 2 17 9 2 37" xfId="54405" xr:uid="{00000000-0005-0000-0000-000038400000}"/>
    <cellStyle name="표준 2 17 9 2 38" xfId="55885" xr:uid="{00000000-0005-0000-0000-000039400000}"/>
    <cellStyle name="표준 2 17 9 2 39" xfId="57365" xr:uid="{00000000-0005-0000-0000-00003A400000}"/>
    <cellStyle name="표준 2 17 9 2 4" xfId="5564" xr:uid="{00000000-0005-0000-0000-00003B400000}"/>
    <cellStyle name="표준 2 17 9 2 40" xfId="58845" xr:uid="{00000000-0005-0000-0000-00003C400000}"/>
    <cellStyle name="표준 2 17 9 2 41" xfId="60325" xr:uid="{00000000-0005-0000-0000-00003D400000}"/>
    <cellStyle name="표준 2 17 9 2 42" xfId="61805" xr:uid="{00000000-0005-0000-0000-00003E400000}"/>
    <cellStyle name="표준 2 17 9 2 5" xfId="7044" xr:uid="{00000000-0005-0000-0000-00003F400000}"/>
    <cellStyle name="표준 2 17 9 2 6" xfId="8524" xr:uid="{00000000-0005-0000-0000-000040400000}"/>
    <cellStyle name="표준 2 17 9 2 7" xfId="10004" xr:uid="{00000000-0005-0000-0000-000041400000}"/>
    <cellStyle name="표준 2 17 9 2 8" xfId="11484" xr:uid="{00000000-0005-0000-0000-000042400000}"/>
    <cellStyle name="표준 2 17 9 2 9" xfId="12964" xr:uid="{00000000-0005-0000-0000-000043400000}"/>
    <cellStyle name="표준 2 17 9 20" xfId="27027" xr:uid="{00000000-0005-0000-0000-000044400000}"/>
    <cellStyle name="표준 2 17 9 21" xfId="28507" xr:uid="{00000000-0005-0000-0000-000045400000}"/>
    <cellStyle name="표준 2 17 9 22" xfId="29987" xr:uid="{00000000-0005-0000-0000-000046400000}"/>
    <cellStyle name="표준 2 17 9 23" xfId="31467" xr:uid="{00000000-0005-0000-0000-000047400000}"/>
    <cellStyle name="표준 2 17 9 24" xfId="32947" xr:uid="{00000000-0005-0000-0000-000048400000}"/>
    <cellStyle name="표준 2 17 9 25" xfId="34427" xr:uid="{00000000-0005-0000-0000-000049400000}"/>
    <cellStyle name="표준 2 17 9 26" xfId="35907" xr:uid="{00000000-0005-0000-0000-00004A400000}"/>
    <cellStyle name="표준 2 17 9 27" xfId="37387" xr:uid="{00000000-0005-0000-0000-00004B400000}"/>
    <cellStyle name="표준 2 17 9 28" xfId="38867" xr:uid="{00000000-0005-0000-0000-00004C400000}"/>
    <cellStyle name="표준 2 17 9 29" xfId="40347" xr:uid="{00000000-0005-0000-0000-00004D400000}"/>
    <cellStyle name="표준 2 17 9 3" xfId="1866" xr:uid="{00000000-0005-0000-0000-00004E400000}"/>
    <cellStyle name="표준 2 17 9 30" xfId="41827" xr:uid="{00000000-0005-0000-0000-00004F400000}"/>
    <cellStyle name="표준 2 17 9 31" xfId="43307" xr:uid="{00000000-0005-0000-0000-000050400000}"/>
    <cellStyle name="표준 2 17 9 32" xfId="44787" xr:uid="{00000000-0005-0000-0000-000051400000}"/>
    <cellStyle name="표준 2 17 9 33" xfId="46268" xr:uid="{00000000-0005-0000-0000-000052400000}"/>
    <cellStyle name="표준 2 17 9 34" xfId="47748" xr:uid="{00000000-0005-0000-0000-000053400000}"/>
    <cellStyle name="표준 2 17 9 35" xfId="49228" xr:uid="{00000000-0005-0000-0000-000054400000}"/>
    <cellStyle name="표준 2 17 9 36" xfId="50708" xr:uid="{00000000-0005-0000-0000-000055400000}"/>
    <cellStyle name="표준 2 17 9 37" xfId="52188" xr:uid="{00000000-0005-0000-0000-000056400000}"/>
    <cellStyle name="표준 2 17 9 38" xfId="53668" xr:uid="{00000000-0005-0000-0000-000057400000}"/>
    <cellStyle name="표준 2 17 9 39" xfId="55148" xr:uid="{00000000-0005-0000-0000-000058400000}"/>
    <cellStyle name="표준 2 17 9 4" xfId="3347" xr:uid="{00000000-0005-0000-0000-000059400000}"/>
    <cellStyle name="표준 2 17 9 40" xfId="56628" xr:uid="{00000000-0005-0000-0000-00005A400000}"/>
    <cellStyle name="표준 2 17 9 41" xfId="58108" xr:uid="{00000000-0005-0000-0000-00005B400000}"/>
    <cellStyle name="표준 2 17 9 42" xfId="59588" xr:uid="{00000000-0005-0000-0000-00005C400000}"/>
    <cellStyle name="표준 2 17 9 43" xfId="61068" xr:uid="{00000000-0005-0000-0000-00005D400000}"/>
    <cellStyle name="표준 2 17 9 5" xfId="4827" xr:uid="{00000000-0005-0000-0000-00005E400000}"/>
    <cellStyle name="표준 2 17 9 6" xfId="6307" xr:uid="{00000000-0005-0000-0000-00005F400000}"/>
    <cellStyle name="표준 2 17 9 7" xfId="7787" xr:uid="{00000000-0005-0000-0000-000060400000}"/>
    <cellStyle name="표준 2 17 9 8" xfId="9267" xr:uid="{00000000-0005-0000-0000-000061400000}"/>
    <cellStyle name="표준 2 17 9 9" xfId="10747" xr:uid="{00000000-0005-0000-0000-000062400000}"/>
    <cellStyle name="표준 2 18" xfId="1545" xr:uid="{00000000-0005-0000-0000-000063400000}"/>
    <cellStyle name="표준 2 18 10" xfId="1174" xr:uid="{00000000-0005-0000-0000-000064400000}"/>
    <cellStyle name="표준 2 18 10 10" xfId="12276" xr:uid="{00000000-0005-0000-0000-000065400000}"/>
    <cellStyle name="표준 2 18 10 11" xfId="13756" xr:uid="{00000000-0005-0000-0000-000066400000}"/>
    <cellStyle name="표준 2 18 10 12" xfId="15236" xr:uid="{00000000-0005-0000-0000-000067400000}"/>
    <cellStyle name="표준 2 18 10 13" xfId="16716" xr:uid="{00000000-0005-0000-0000-000068400000}"/>
    <cellStyle name="표준 2 18 10 14" xfId="18196" xr:uid="{00000000-0005-0000-0000-000069400000}"/>
    <cellStyle name="표준 2 18 10 15" xfId="19676" xr:uid="{00000000-0005-0000-0000-00006A400000}"/>
    <cellStyle name="표준 2 18 10 16" xfId="21156" xr:uid="{00000000-0005-0000-0000-00006B400000}"/>
    <cellStyle name="표준 2 18 10 17" xfId="22636" xr:uid="{00000000-0005-0000-0000-00006C400000}"/>
    <cellStyle name="표준 2 18 10 18" xfId="24116" xr:uid="{00000000-0005-0000-0000-00006D400000}"/>
    <cellStyle name="표준 2 18 10 19" xfId="25596" xr:uid="{00000000-0005-0000-0000-00006E400000}"/>
    <cellStyle name="표준 2 18 10 2" xfId="395" xr:uid="{00000000-0005-0000-0000-00006F400000}"/>
    <cellStyle name="표준 2 18 10 2 10" xfId="14493" xr:uid="{00000000-0005-0000-0000-000070400000}"/>
    <cellStyle name="표준 2 18 10 2 11" xfId="15973" xr:uid="{00000000-0005-0000-0000-000071400000}"/>
    <cellStyle name="표준 2 18 10 2 12" xfId="17453" xr:uid="{00000000-0005-0000-0000-000072400000}"/>
    <cellStyle name="표준 2 18 10 2 13" xfId="18933" xr:uid="{00000000-0005-0000-0000-000073400000}"/>
    <cellStyle name="표준 2 18 10 2 14" xfId="20413" xr:uid="{00000000-0005-0000-0000-000074400000}"/>
    <cellStyle name="표준 2 18 10 2 15" xfId="21893" xr:uid="{00000000-0005-0000-0000-000075400000}"/>
    <cellStyle name="표준 2 18 10 2 16" xfId="23373" xr:uid="{00000000-0005-0000-0000-000076400000}"/>
    <cellStyle name="표준 2 18 10 2 17" xfId="24853" xr:uid="{00000000-0005-0000-0000-000077400000}"/>
    <cellStyle name="표준 2 18 10 2 18" xfId="26333" xr:uid="{00000000-0005-0000-0000-000078400000}"/>
    <cellStyle name="표준 2 18 10 2 19" xfId="27813" xr:uid="{00000000-0005-0000-0000-000079400000}"/>
    <cellStyle name="표준 2 18 10 2 2" xfId="2652" xr:uid="{00000000-0005-0000-0000-00007A400000}"/>
    <cellStyle name="표준 2 18 10 2 20" xfId="29293" xr:uid="{00000000-0005-0000-0000-00007B400000}"/>
    <cellStyle name="표준 2 18 10 2 21" xfId="30773" xr:uid="{00000000-0005-0000-0000-00007C400000}"/>
    <cellStyle name="표준 2 18 10 2 22" xfId="32253" xr:uid="{00000000-0005-0000-0000-00007D400000}"/>
    <cellStyle name="표준 2 18 10 2 23" xfId="33733" xr:uid="{00000000-0005-0000-0000-00007E400000}"/>
    <cellStyle name="표준 2 18 10 2 24" xfId="35213" xr:uid="{00000000-0005-0000-0000-00007F400000}"/>
    <cellStyle name="표준 2 18 10 2 25" xfId="36693" xr:uid="{00000000-0005-0000-0000-000080400000}"/>
    <cellStyle name="표준 2 18 10 2 26" xfId="38173" xr:uid="{00000000-0005-0000-0000-000081400000}"/>
    <cellStyle name="표준 2 18 10 2 27" xfId="39653" xr:uid="{00000000-0005-0000-0000-000082400000}"/>
    <cellStyle name="표준 2 18 10 2 28" xfId="41133" xr:uid="{00000000-0005-0000-0000-000083400000}"/>
    <cellStyle name="표준 2 18 10 2 29" xfId="42613" xr:uid="{00000000-0005-0000-0000-000084400000}"/>
    <cellStyle name="표준 2 18 10 2 3" xfId="4133" xr:uid="{00000000-0005-0000-0000-000085400000}"/>
    <cellStyle name="표준 2 18 10 2 30" xfId="44093" xr:uid="{00000000-0005-0000-0000-000086400000}"/>
    <cellStyle name="표준 2 18 10 2 31" xfId="45573" xr:uid="{00000000-0005-0000-0000-000087400000}"/>
    <cellStyle name="표준 2 18 10 2 32" xfId="47054" xr:uid="{00000000-0005-0000-0000-000088400000}"/>
    <cellStyle name="표준 2 18 10 2 33" xfId="48534" xr:uid="{00000000-0005-0000-0000-000089400000}"/>
    <cellStyle name="표준 2 18 10 2 34" xfId="50014" xr:uid="{00000000-0005-0000-0000-00008A400000}"/>
    <cellStyle name="표준 2 18 10 2 35" xfId="51494" xr:uid="{00000000-0005-0000-0000-00008B400000}"/>
    <cellStyle name="표준 2 18 10 2 36" xfId="52974" xr:uid="{00000000-0005-0000-0000-00008C400000}"/>
    <cellStyle name="표준 2 18 10 2 37" xfId="54454" xr:uid="{00000000-0005-0000-0000-00008D400000}"/>
    <cellStyle name="표준 2 18 10 2 38" xfId="55934" xr:uid="{00000000-0005-0000-0000-00008E400000}"/>
    <cellStyle name="표준 2 18 10 2 39" xfId="57414" xr:uid="{00000000-0005-0000-0000-00008F400000}"/>
    <cellStyle name="표준 2 18 10 2 4" xfId="5613" xr:uid="{00000000-0005-0000-0000-000090400000}"/>
    <cellStyle name="표준 2 18 10 2 40" xfId="58894" xr:uid="{00000000-0005-0000-0000-000091400000}"/>
    <cellStyle name="표준 2 18 10 2 41" xfId="60374" xr:uid="{00000000-0005-0000-0000-000092400000}"/>
    <cellStyle name="표준 2 18 10 2 42" xfId="61854" xr:uid="{00000000-0005-0000-0000-000093400000}"/>
    <cellStyle name="표준 2 18 10 2 5" xfId="7093" xr:uid="{00000000-0005-0000-0000-000094400000}"/>
    <cellStyle name="표준 2 18 10 2 6" xfId="8573" xr:uid="{00000000-0005-0000-0000-000095400000}"/>
    <cellStyle name="표준 2 18 10 2 7" xfId="10053" xr:uid="{00000000-0005-0000-0000-000096400000}"/>
    <cellStyle name="표준 2 18 10 2 8" xfId="11533" xr:uid="{00000000-0005-0000-0000-000097400000}"/>
    <cellStyle name="표준 2 18 10 2 9" xfId="13013" xr:uid="{00000000-0005-0000-0000-000098400000}"/>
    <cellStyle name="표준 2 18 10 20" xfId="27076" xr:uid="{00000000-0005-0000-0000-000099400000}"/>
    <cellStyle name="표준 2 18 10 21" xfId="28556" xr:uid="{00000000-0005-0000-0000-00009A400000}"/>
    <cellStyle name="표준 2 18 10 22" xfId="30036" xr:uid="{00000000-0005-0000-0000-00009B400000}"/>
    <cellStyle name="표준 2 18 10 23" xfId="31516" xr:uid="{00000000-0005-0000-0000-00009C400000}"/>
    <cellStyle name="표준 2 18 10 24" xfId="32996" xr:uid="{00000000-0005-0000-0000-00009D400000}"/>
    <cellStyle name="표준 2 18 10 25" xfId="34476" xr:uid="{00000000-0005-0000-0000-00009E400000}"/>
    <cellStyle name="표준 2 18 10 26" xfId="35956" xr:uid="{00000000-0005-0000-0000-00009F400000}"/>
    <cellStyle name="표준 2 18 10 27" xfId="37436" xr:uid="{00000000-0005-0000-0000-0000A0400000}"/>
    <cellStyle name="표준 2 18 10 28" xfId="38916" xr:uid="{00000000-0005-0000-0000-0000A1400000}"/>
    <cellStyle name="표준 2 18 10 29" xfId="40396" xr:uid="{00000000-0005-0000-0000-0000A2400000}"/>
    <cellStyle name="표준 2 18 10 3" xfId="1915" xr:uid="{00000000-0005-0000-0000-0000A3400000}"/>
    <cellStyle name="표준 2 18 10 30" xfId="41876" xr:uid="{00000000-0005-0000-0000-0000A4400000}"/>
    <cellStyle name="표준 2 18 10 31" xfId="43356" xr:uid="{00000000-0005-0000-0000-0000A5400000}"/>
    <cellStyle name="표준 2 18 10 32" xfId="44836" xr:uid="{00000000-0005-0000-0000-0000A6400000}"/>
    <cellStyle name="표준 2 18 10 33" xfId="46317" xr:uid="{00000000-0005-0000-0000-0000A7400000}"/>
    <cellStyle name="표준 2 18 10 34" xfId="47797" xr:uid="{00000000-0005-0000-0000-0000A8400000}"/>
    <cellStyle name="표준 2 18 10 35" xfId="49277" xr:uid="{00000000-0005-0000-0000-0000A9400000}"/>
    <cellStyle name="표준 2 18 10 36" xfId="50757" xr:uid="{00000000-0005-0000-0000-0000AA400000}"/>
    <cellStyle name="표준 2 18 10 37" xfId="52237" xr:uid="{00000000-0005-0000-0000-0000AB400000}"/>
    <cellStyle name="표준 2 18 10 38" xfId="53717" xr:uid="{00000000-0005-0000-0000-0000AC400000}"/>
    <cellStyle name="표준 2 18 10 39" xfId="55197" xr:uid="{00000000-0005-0000-0000-0000AD400000}"/>
    <cellStyle name="표준 2 18 10 4" xfId="3396" xr:uid="{00000000-0005-0000-0000-0000AE400000}"/>
    <cellStyle name="표준 2 18 10 40" xfId="56677" xr:uid="{00000000-0005-0000-0000-0000AF400000}"/>
    <cellStyle name="표준 2 18 10 41" xfId="58157" xr:uid="{00000000-0005-0000-0000-0000B0400000}"/>
    <cellStyle name="표준 2 18 10 42" xfId="59637" xr:uid="{00000000-0005-0000-0000-0000B1400000}"/>
    <cellStyle name="표준 2 18 10 43" xfId="61117" xr:uid="{00000000-0005-0000-0000-0000B2400000}"/>
    <cellStyle name="표준 2 18 10 5" xfId="4876" xr:uid="{00000000-0005-0000-0000-0000B3400000}"/>
    <cellStyle name="표준 2 18 10 6" xfId="6356" xr:uid="{00000000-0005-0000-0000-0000B4400000}"/>
    <cellStyle name="표준 2 18 10 7" xfId="7836" xr:uid="{00000000-0005-0000-0000-0000B5400000}"/>
    <cellStyle name="표준 2 18 10 8" xfId="9316" xr:uid="{00000000-0005-0000-0000-0000B6400000}"/>
    <cellStyle name="표준 2 18 10 9" xfId="10796" xr:uid="{00000000-0005-0000-0000-0000B7400000}"/>
    <cellStyle name="표준 2 18 11" xfId="1148" xr:uid="{00000000-0005-0000-0000-0000B8400000}"/>
    <cellStyle name="표준 2 18 11 10" xfId="12302" xr:uid="{00000000-0005-0000-0000-0000B9400000}"/>
    <cellStyle name="표준 2 18 11 11" xfId="13782" xr:uid="{00000000-0005-0000-0000-0000BA400000}"/>
    <cellStyle name="표준 2 18 11 12" xfId="15262" xr:uid="{00000000-0005-0000-0000-0000BB400000}"/>
    <cellStyle name="표준 2 18 11 13" xfId="16742" xr:uid="{00000000-0005-0000-0000-0000BC400000}"/>
    <cellStyle name="표준 2 18 11 14" xfId="18222" xr:uid="{00000000-0005-0000-0000-0000BD400000}"/>
    <cellStyle name="표준 2 18 11 15" xfId="19702" xr:uid="{00000000-0005-0000-0000-0000BE400000}"/>
    <cellStyle name="표준 2 18 11 16" xfId="21182" xr:uid="{00000000-0005-0000-0000-0000BF400000}"/>
    <cellStyle name="표준 2 18 11 17" xfId="22662" xr:uid="{00000000-0005-0000-0000-0000C0400000}"/>
    <cellStyle name="표준 2 18 11 18" xfId="24142" xr:uid="{00000000-0005-0000-0000-0000C1400000}"/>
    <cellStyle name="표준 2 18 11 19" xfId="25622" xr:uid="{00000000-0005-0000-0000-0000C2400000}"/>
    <cellStyle name="표준 2 18 11 2" xfId="369" xr:uid="{00000000-0005-0000-0000-0000C3400000}"/>
    <cellStyle name="표준 2 18 11 2 10" xfId="14519" xr:uid="{00000000-0005-0000-0000-0000C4400000}"/>
    <cellStyle name="표준 2 18 11 2 11" xfId="15999" xr:uid="{00000000-0005-0000-0000-0000C5400000}"/>
    <cellStyle name="표준 2 18 11 2 12" xfId="17479" xr:uid="{00000000-0005-0000-0000-0000C6400000}"/>
    <cellStyle name="표준 2 18 11 2 13" xfId="18959" xr:uid="{00000000-0005-0000-0000-0000C7400000}"/>
    <cellStyle name="표준 2 18 11 2 14" xfId="20439" xr:uid="{00000000-0005-0000-0000-0000C8400000}"/>
    <cellStyle name="표준 2 18 11 2 15" xfId="21919" xr:uid="{00000000-0005-0000-0000-0000C9400000}"/>
    <cellStyle name="표준 2 18 11 2 16" xfId="23399" xr:uid="{00000000-0005-0000-0000-0000CA400000}"/>
    <cellStyle name="표준 2 18 11 2 17" xfId="24879" xr:uid="{00000000-0005-0000-0000-0000CB400000}"/>
    <cellStyle name="표준 2 18 11 2 18" xfId="26359" xr:uid="{00000000-0005-0000-0000-0000CC400000}"/>
    <cellStyle name="표준 2 18 11 2 19" xfId="27839" xr:uid="{00000000-0005-0000-0000-0000CD400000}"/>
    <cellStyle name="표준 2 18 11 2 2" xfId="2678" xr:uid="{00000000-0005-0000-0000-0000CE400000}"/>
    <cellStyle name="표준 2 18 11 2 20" xfId="29319" xr:uid="{00000000-0005-0000-0000-0000CF400000}"/>
    <cellStyle name="표준 2 18 11 2 21" xfId="30799" xr:uid="{00000000-0005-0000-0000-0000D0400000}"/>
    <cellStyle name="표준 2 18 11 2 22" xfId="32279" xr:uid="{00000000-0005-0000-0000-0000D1400000}"/>
    <cellStyle name="표준 2 18 11 2 23" xfId="33759" xr:uid="{00000000-0005-0000-0000-0000D2400000}"/>
    <cellStyle name="표준 2 18 11 2 24" xfId="35239" xr:uid="{00000000-0005-0000-0000-0000D3400000}"/>
    <cellStyle name="표준 2 18 11 2 25" xfId="36719" xr:uid="{00000000-0005-0000-0000-0000D4400000}"/>
    <cellStyle name="표준 2 18 11 2 26" xfId="38199" xr:uid="{00000000-0005-0000-0000-0000D5400000}"/>
    <cellStyle name="표준 2 18 11 2 27" xfId="39679" xr:uid="{00000000-0005-0000-0000-0000D6400000}"/>
    <cellStyle name="표준 2 18 11 2 28" xfId="41159" xr:uid="{00000000-0005-0000-0000-0000D7400000}"/>
    <cellStyle name="표준 2 18 11 2 29" xfId="42639" xr:uid="{00000000-0005-0000-0000-0000D8400000}"/>
    <cellStyle name="표준 2 18 11 2 3" xfId="4159" xr:uid="{00000000-0005-0000-0000-0000D9400000}"/>
    <cellStyle name="표준 2 18 11 2 30" xfId="44119" xr:uid="{00000000-0005-0000-0000-0000DA400000}"/>
    <cellStyle name="표준 2 18 11 2 31" xfId="45599" xr:uid="{00000000-0005-0000-0000-0000DB400000}"/>
    <cellStyle name="표준 2 18 11 2 32" xfId="47080" xr:uid="{00000000-0005-0000-0000-0000DC400000}"/>
    <cellStyle name="표준 2 18 11 2 33" xfId="48560" xr:uid="{00000000-0005-0000-0000-0000DD400000}"/>
    <cellStyle name="표준 2 18 11 2 34" xfId="50040" xr:uid="{00000000-0005-0000-0000-0000DE400000}"/>
    <cellStyle name="표준 2 18 11 2 35" xfId="51520" xr:uid="{00000000-0005-0000-0000-0000DF400000}"/>
    <cellStyle name="표준 2 18 11 2 36" xfId="53000" xr:uid="{00000000-0005-0000-0000-0000E0400000}"/>
    <cellStyle name="표준 2 18 11 2 37" xfId="54480" xr:uid="{00000000-0005-0000-0000-0000E1400000}"/>
    <cellStyle name="표준 2 18 11 2 38" xfId="55960" xr:uid="{00000000-0005-0000-0000-0000E2400000}"/>
    <cellStyle name="표준 2 18 11 2 39" xfId="57440" xr:uid="{00000000-0005-0000-0000-0000E3400000}"/>
    <cellStyle name="표준 2 18 11 2 4" xfId="5639" xr:uid="{00000000-0005-0000-0000-0000E4400000}"/>
    <cellStyle name="표준 2 18 11 2 40" xfId="58920" xr:uid="{00000000-0005-0000-0000-0000E5400000}"/>
    <cellStyle name="표준 2 18 11 2 41" xfId="60400" xr:uid="{00000000-0005-0000-0000-0000E6400000}"/>
    <cellStyle name="표준 2 18 11 2 42" xfId="61880" xr:uid="{00000000-0005-0000-0000-0000E7400000}"/>
    <cellStyle name="표준 2 18 11 2 5" xfId="7119" xr:uid="{00000000-0005-0000-0000-0000E8400000}"/>
    <cellStyle name="표준 2 18 11 2 6" xfId="8599" xr:uid="{00000000-0005-0000-0000-0000E9400000}"/>
    <cellStyle name="표준 2 18 11 2 7" xfId="10079" xr:uid="{00000000-0005-0000-0000-0000EA400000}"/>
    <cellStyle name="표준 2 18 11 2 8" xfId="11559" xr:uid="{00000000-0005-0000-0000-0000EB400000}"/>
    <cellStyle name="표준 2 18 11 2 9" xfId="13039" xr:uid="{00000000-0005-0000-0000-0000EC400000}"/>
    <cellStyle name="표준 2 18 11 20" xfId="27102" xr:uid="{00000000-0005-0000-0000-0000ED400000}"/>
    <cellStyle name="표준 2 18 11 21" xfId="28582" xr:uid="{00000000-0005-0000-0000-0000EE400000}"/>
    <cellStyle name="표준 2 18 11 22" xfId="30062" xr:uid="{00000000-0005-0000-0000-0000EF400000}"/>
    <cellStyle name="표준 2 18 11 23" xfId="31542" xr:uid="{00000000-0005-0000-0000-0000F0400000}"/>
    <cellStyle name="표준 2 18 11 24" xfId="33022" xr:uid="{00000000-0005-0000-0000-0000F1400000}"/>
    <cellStyle name="표준 2 18 11 25" xfId="34502" xr:uid="{00000000-0005-0000-0000-0000F2400000}"/>
    <cellStyle name="표준 2 18 11 26" xfId="35982" xr:uid="{00000000-0005-0000-0000-0000F3400000}"/>
    <cellStyle name="표준 2 18 11 27" xfId="37462" xr:uid="{00000000-0005-0000-0000-0000F4400000}"/>
    <cellStyle name="표준 2 18 11 28" xfId="38942" xr:uid="{00000000-0005-0000-0000-0000F5400000}"/>
    <cellStyle name="표준 2 18 11 29" xfId="40422" xr:uid="{00000000-0005-0000-0000-0000F6400000}"/>
    <cellStyle name="표준 2 18 11 3" xfId="1941" xr:uid="{00000000-0005-0000-0000-0000F7400000}"/>
    <cellStyle name="표준 2 18 11 30" xfId="41902" xr:uid="{00000000-0005-0000-0000-0000F8400000}"/>
    <cellStyle name="표준 2 18 11 31" xfId="43382" xr:uid="{00000000-0005-0000-0000-0000F9400000}"/>
    <cellStyle name="표준 2 18 11 32" xfId="44862" xr:uid="{00000000-0005-0000-0000-0000FA400000}"/>
    <cellStyle name="표준 2 18 11 33" xfId="46343" xr:uid="{00000000-0005-0000-0000-0000FB400000}"/>
    <cellStyle name="표준 2 18 11 34" xfId="47823" xr:uid="{00000000-0005-0000-0000-0000FC400000}"/>
    <cellStyle name="표준 2 18 11 35" xfId="49303" xr:uid="{00000000-0005-0000-0000-0000FD400000}"/>
    <cellStyle name="표준 2 18 11 36" xfId="50783" xr:uid="{00000000-0005-0000-0000-0000FE400000}"/>
    <cellStyle name="표준 2 18 11 37" xfId="52263" xr:uid="{00000000-0005-0000-0000-0000FF400000}"/>
    <cellStyle name="표준 2 18 11 38" xfId="53743" xr:uid="{00000000-0005-0000-0000-000000410000}"/>
    <cellStyle name="표준 2 18 11 39" xfId="55223" xr:uid="{00000000-0005-0000-0000-000001410000}"/>
    <cellStyle name="표준 2 18 11 4" xfId="3422" xr:uid="{00000000-0005-0000-0000-000002410000}"/>
    <cellStyle name="표준 2 18 11 40" xfId="56703" xr:uid="{00000000-0005-0000-0000-000003410000}"/>
    <cellStyle name="표준 2 18 11 41" xfId="58183" xr:uid="{00000000-0005-0000-0000-000004410000}"/>
    <cellStyle name="표준 2 18 11 42" xfId="59663" xr:uid="{00000000-0005-0000-0000-000005410000}"/>
    <cellStyle name="표준 2 18 11 43" xfId="61143" xr:uid="{00000000-0005-0000-0000-000006410000}"/>
    <cellStyle name="표준 2 18 11 5" xfId="4902" xr:uid="{00000000-0005-0000-0000-000007410000}"/>
    <cellStyle name="표준 2 18 11 6" xfId="6382" xr:uid="{00000000-0005-0000-0000-000008410000}"/>
    <cellStyle name="표준 2 18 11 7" xfId="7862" xr:uid="{00000000-0005-0000-0000-000009410000}"/>
    <cellStyle name="표준 2 18 11 8" xfId="9342" xr:uid="{00000000-0005-0000-0000-00000A410000}"/>
    <cellStyle name="표준 2 18 11 9" xfId="10822" xr:uid="{00000000-0005-0000-0000-00000B410000}"/>
    <cellStyle name="표준 2 18 12" xfId="1121" xr:uid="{00000000-0005-0000-0000-00000C410000}"/>
    <cellStyle name="표준 2 18 12 10" xfId="12329" xr:uid="{00000000-0005-0000-0000-00000D410000}"/>
    <cellStyle name="표준 2 18 12 11" xfId="13809" xr:uid="{00000000-0005-0000-0000-00000E410000}"/>
    <cellStyle name="표준 2 18 12 12" xfId="15289" xr:uid="{00000000-0005-0000-0000-00000F410000}"/>
    <cellStyle name="표준 2 18 12 13" xfId="16769" xr:uid="{00000000-0005-0000-0000-000010410000}"/>
    <cellStyle name="표준 2 18 12 14" xfId="18249" xr:uid="{00000000-0005-0000-0000-000011410000}"/>
    <cellStyle name="표준 2 18 12 15" xfId="19729" xr:uid="{00000000-0005-0000-0000-000012410000}"/>
    <cellStyle name="표준 2 18 12 16" xfId="21209" xr:uid="{00000000-0005-0000-0000-000013410000}"/>
    <cellStyle name="표준 2 18 12 17" xfId="22689" xr:uid="{00000000-0005-0000-0000-000014410000}"/>
    <cellStyle name="표준 2 18 12 18" xfId="24169" xr:uid="{00000000-0005-0000-0000-000015410000}"/>
    <cellStyle name="표준 2 18 12 19" xfId="25649" xr:uid="{00000000-0005-0000-0000-000016410000}"/>
    <cellStyle name="표준 2 18 12 2" xfId="342" xr:uid="{00000000-0005-0000-0000-000017410000}"/>
    <cellStyle name="표준 2 18 12 2 10" xfId="14546" xr:uid="{00000000-0005-0000-0000-000018410000}"/>
    <cellStyle name="표준 2 18 12 2 11" xfId="16026" xr:uid="{00000000-0005-0000-0000-000019410000}"/>
    <cellStyle name="표준 2 18 12 2 12" xfId="17506" xr:uid="{00000000-0005-0000-0000-00001A410000}"/>
    <cellStyle name="표준 2 18 12 2 13" xfId="18986" xr:uid="{00000000-0005-0000-0000-00001B410000}"/>
    <cellStyle name="표준 2 18 12 2 14" xfId="20466" xr:uid="{00000000-0005-0000-0000-00001C410000}"/>
    <cellStyle name="표준 2 18 12 2 15" xfId="21946" xr:uid="{00000000-0005-0000-0000-00001D410000}"/>
    <cellStyle name="표준 2 18 12 2 16" xfId="23426" xr:uid="{00000000-0005-0000-0000-00001E410000}"/>
    <cellStyle name="표준 2 18 12 2 17" xfId="24906" xr:uid="{00000000-0005-0000-0000-00001F410000}"/>
    <cellStyle name="표준 2 18 12 2 18" xfId="26386" xr:uid="{00000000-0005-0000-0000-000020410000}"/>
    <cellStyle name="표준 2 18 12 2 19" xfId="27866" xr:uid="{00000000-0005-0000-0000-000021410000}"/>
    <cellStyle name="표준 2 18 12 2 2" xfId="2705" xr:uid="{00000000-0005-0000-0000-000022410000}"/>
    <cellStyle name="표준 2 18 12 2 20" xfId="29346" xr:uid="{00000000-0005-0000-0000-000023410000}"/>
    <cellStyle name="표준 2 18 12 2 21" xfId="30826" xr:uid="{00000000-0005-0000-0000-000024410000}"/>
    <cellStyle name="표준 2 18 12 2 22" xfId="32306" xr:uid="{00000000-0005-0000-0000-000025410000}"/>
    <cellStyle name="표준 2 18 12 2 23" xfId="33786" xr:uid="{00000000-0005-0000-0000-000026410000}"/>
    <cellStyle name="표준 2 18 12 2 24" xfId="35266" xr:uid="{00000000-0005-0000-0000-000027410000}"/>
    <cellStyle name="표준 2 18 12 2 25" xfId="36746" xr:uid="{00000000-0005-0000-0000-000028410000}"/>
    <cellStyle name="표준 2 18 12 2 26" xfId="38226" xr:uid="{00000000-0005-0000-0000-000029410000}"/>
    <cellStyle name="표준 2 18 12 2 27" xfId="39706" xr:uid="{00000000-0005-0000-0000-00002A410000}"/>
    <cellStyle name="표준 2 18 12 2 28" xfId="41186" xr:uid="{00000000-0005-0000-0000-00002B410000}"/>
    <cellStyle name="표준 2 18 12 2 29" xfId="42666" xr:uid="{00000000-0005-0000-0000-00002C410000}"/>
    <cellStyle name="표준 2 18 12 2 3" xfId="4186" xr:uid="{00000000-0005-0000-0000-00002D410000}"/>
    <cellStyle name="표준 2 18 12 2 30" xfId="44146" xr:uid="{00000000-0005-0000-0000-00002E410000}"/>
    <cellStyle name="표준 2 18 12 2 31" xfId="45626" xr:uid="{00000000-0005-0000-0000-00002F410000}"/>
    <cellStyle name="표준 2 18 12 2 32" xfId="47107" xr:uid="{00000000-0005-0000-0000-000030410000}"/>
    <cellStyle name="표준 2 18 12 2 33" xfId="48587" xr:uid="{00000000-0005-0000-0000-000031410000}"/>
    <cellStyle name="표준 2 18 12 2 34" xfId="50067" xr:uid="{00000000-0005-0000-0000-000032410000}"/>
    <cellStyle name="표준 2 18 12 2 35" xfId="51547" xr:uid="{00000000-0005-0000-0000-000033410000}"/>
    <cellStyle name="표준 2 18 12 2 36" xfId="53027" xr:uid="{00000000-0005-0000-0000-000034410000}"/>
    <cellStyle name="표준 2 18 12 2 37" xfId="54507" xr:uid="{00000000-0005-0000-0000-000035410000}"/>
    <cellStyle name="표준 2 18 12 2 38" xfId="55987" xr:uid="{00000000-0005-0000-0000-000036410000}"/>
    <cellStyle name="표준 2 18 12 2 39" xfId="57467" xr:uid="{00000000-0005-0000-0000-000037410000}"/>
    <cellStyle name="표준 2 18 12 2 4" xfId="5666" xr:uid="{00000000-0005-0000-0000-000038410000}"/>
    <cellStyle name="표준 2 18 12 2 40" xfId="58947" xr:uid="{00000000-0005-0000-0000-000039410000}"/>
    <cellStyle name="표준 2 18 12 2 41" xfId="60427" xr:uid="{00000000-0005-0000-0000-00003A410000}"/>
    <cellStyle name="표준 2 18 12 2 42" xfId="61907" xr:uid="{00000000-0005-0000-0000-00003B410000}"/>
    <cellStyle name="표준 2 18 12 2 5" xfId="7146" xr:uid="{00000000-0005-0000-0000-00003C410000}"/>
    <cellStyle name="표준 2 18 12 2 6" xfId="8626" xr:uid="{00000000-0005-0000-0000-00003D410000}"/>
    <cellStyle name="표준 2 18 12 2 7" xfId="10106" xr:uid="{00000000-0005-0000-0000-00003E410000}"/>
    <cellStyle name="표준 2 18 12 2 8" xfId="11586" xr:uid="{00000000-0005-0000-0000-00003F410000}"/>
    <cellStyle name="표준 2 18 12 2 9" xfId="13066" xr:uid="{00000000-0005-0000-0000-000040410000}"/>
    <cellStyle name="표준 2 18 12 20" xfId="27129" xr:uid="{00000000-0005-0000-0000-000041410000}"/>
    <cellStyle name="표준 2 18 12 21" xfId="28609" xr:uid="{00000000-0005-0000-0000-000042410000}"/>
    <cellStyle name="표준 2 18 12 22" xfId="30089" xr:uid="{00000000-0005-0000-0000-000043410000}"/>
    <cellStyle name="표준 2 18 12 23" xfId="31569" xr:uid="{00000000-0005-0000-0000-000044410000}"/>
    <cellStyle name="표준 2 18 12 24" xfId="33049" xr:uid="{00000000-0005-0000-0000-000045410000}"/>
    <cellStyle name="표준 2 18 12 25" xfId="34529" xr:uid="{00000000-0005-0000-0000-000046410000}"/>
    <cellStyle name="표준 2 18 12 26" xfId="36009" xr:uid="{00000000-0005-0000-0000-000047410000}"/>
    <cellStyle name="표준 2 18 12 27" xfId="37489" xr:uid="{00000000-0005-0000-0000-000048410000}"/>
    <cellStyle name="표준 2 18 12 28" xfId="38969" xr:uid="{00000000-0005-0000-0000-000049410000}"/>
    <cellStyle name="표준 2 18 12 29" xfId="40449" xr:uid="{00000000-0005-0000-0000-00004A410000}"/>
    <cellStyle name="표준 2 18 12 3" xfId="1968" xr:uid="{00000000-0005-0000-0000-00004B410000}"/>
    <cellStyle name="표준 2 18 12 30" xfId="41929" xr:uid="{00000000-0005-0000-0000-00004C410000}"/>
    <cellStyle name="표준 2 18 12 31" xfId="43409" xr:uid="{00000000-0005-0000-0000-00004D410000}"/>
    <cellStyle name="표준 2 18 12 32" xfId="44889" xr:uid="{00000000-0005-0000-0000-00004E410000}"/>
    <cellStyle name="표준 2 18 12 33" xfId="46370" xr:uid="{00000000-0005-0000-0000-00004F410000}"/>
    <cellStyle name="표준 2 18 12 34" xfId="47850" xr:uid="{00000000-0005-0000-0000-000050410000}"/>
    <cellStyle name="표준 2 18 12 35" xfId="49330" xr:uid="{00000000-0005-0000-0000-000051410000}"/>
    <cellStyle name="표준 2 18 12 36" xfId="50810" xr:uid="{00000000-0005-0000-0000-000052410000}"/>
    <cellStyle name="표준 2 18 12 37" xfId="52290" xr:uid="{00000000-0005-0000-0000-000053410000}"/>
    <cellStyle name="표준 2 18 12 38" xfId="53770" xr:uid="{00000000-0005-0000-0000-000054410000}"/>
    <cellStyle name="표준 2 18 12 39" xfId="55250" xr:uid="{00000000-0005-0000-0000-000055410000}"/>
    <cellStyle name="표준 2 18 12 4" xfId="3449" xr:uid="{00000000-0005-0000-0000-000056410000}"/>
    <cellStyle name="표준 2 18 12 40" xfId="56730" xr:uid="{00000000-0005-0000-0000-000057410000}"/>
    <cellStyle name="표준 2 18 12 41" xfId="58210" xr:uid="{00000000-0005-0000-0000-000058410000}"/>
    <cellStyle name="표준 2 18 12 42" xfId="59690" xr:uid="{00000000-0005-0000-0000-000059410000}"/>
    <cellStyle name="표준 2 18 12 43" xfId="61170" xr:uid="{00000000-0005-0000-0000-00005A410000}"/>
    <cellStyle name="표준 2 18 12 5" xfId="4929" xr:uid="{00000000-0005-0000-0000-00005B410000}"/>
    <cellStyle name="표준 2 18 12 6" xfId="6409" xr:uid="{00000000-0005-0000-0000-00005C410000}"/>
    <cellStyle name="표준 2 18 12 7" xfId="7889" xr:uid="{00000000-0005-0000-0000-00005D410000}"/>
    <cellStyle name="표준 2 18 12 8" xfId="9369" xr:uid="{00000000-0005-0000-0000-00005E410000}"/>
    <cellStyle name="표준 2 18 12 9" xfId="10849" xr:uid="{00000000-0005-0000-0000-00005F410000}"/>
    <cellStyle name="표준 2 18 13" xfId="1092" xr:uid="{00000000-0005-0000-0000-000060410000}"/>
    <cellStyle name="표준 2 18 13 10" xfId="12358" xr:uid="{00000000-0005-0000-0000-000061410000}"/>
    <cellStyle name="표준 2 18 13 11" xfId="13838" xr:uid="{00000000-0005-0000-0000-000062410000}"/>
    <cellStyle name="표준 2 18 13 12" xfId="15318" xr:uid="{00000000-0005-0000-0000-000063410000}"/>
    <cellStyle name="표준 2 18 13 13" xfId="16798" xr:uid="{00000000-0005-0000-0000-000064410000}"/>
    <cellStyle name="표준 2 18 13 14" xfId="18278" xr:uid="{00000000-0005-0000-0000-000065410000}"/>
    <cellStyle name="표준 2 18 13 15" xfId="19758" xr:uid="{00000000-0005-0000-0000-000066410000}"/>
    <cellStyle name="표준 2 18 13 16" xfId="21238" xr:uid="{00000000-0005-0000-0000-000067410000}"/>
    <cellStyle name="표준 2 18 13 17" xfId="22718" xr:uid="{00000000-0005-0000-0000-000068410000}"/>
    <cellStyle name="표준 2 18 13 18" xfId="24198" xr:uid="{00000000-0005-0000-0000-000069410000}"/>
    <cellStyle name="표준 2 18 13 19" xfId="25678" xr:uid="{00000000-0005-0000-0000-00006A410000}"/>
    <cellStyle name="표준 2 18 13 2" xfId="313" xr:uid="{00000000-0005-0000-0000-00006B410000}"/>
    <cellStyle name="표준 2 18 13 2 10" xfId="14575" xr:uid="{00000000-0005-0000-0000-00006C410000}"/>
    <cellStyle name="표준 2 18 13 2 11" xfId="16055" xr:uid="{00000000-0005-0000-0000-00006D410000}"/>
    <cellStyle name="표준 2 18 13 2 12" xfId="17535" xr:uid="{00000000-0005-0000-0000-00006E410000}"/>
    <cellStyle name="표준 2 18 13 2 13" xfId="19015" xr:uid="{00000000-0005-0000-0000-00006F410000}"/>
    <cellStyle name="표준 2 18 13 2 14" xfId="20495" xr:uid="{00000000-0005-0000-0000-000070410000}"/>
    <cellStyle name="표준 2 18 13 2 15" xfId="21975" xr:uid="{00000000-0005-0000-0000-000071410000}"/>
    <cellStyle name="표준 2 18 13 2 16" xfId="23455" xr:uid="{00000000-0005-0000-0000-000072410000}"/>
    <cellStyle name="표준 2 18 13 2 17" xfId="24935" xr:uid="{00000000-0005-0000-0000-000073410000}"/>
    <cellStyle name="표준 2 18 13 2 18" xfId="26415" xr:uid="{00000000-0005-0000-0000-000074410000}"/>
    <cellStyle name="표준 2 18 13 2 19" xfId="27895" xr:uid="{00000000-0005-0000-0000-000075410000}"/>
    <cellStyle name="표준 2 18 13 2 2" xfId="2734" xr:uid="{00000000-0005-0000-0000-000076410000}"/>
    <cellStyle name="표준 2 18 13 2 20" xfId="29375" xr:uid="{00000000-0005-0000-0000-000077410000}"/>
    <cellStyle name="표준 2 18 13 2 21" xfId="30855" xr:uid="{00000000-0005-0000-0000-000078410000}"/>
    <cellStyle name="표준 2 18 13 2 22" xfId="32335" xr:uid="{00000000-0005-0000-0000-000079410000}"/>
    <cellStyle name="표준 2 18 13 2 23" xfId="33815" xr:uid="{00000000-0005-0000-0000-00007A410000}"/>
    <cellStyle name="표준 2 18 13 2 24" xfId="35295" xr:uid="{00000000-0005-0000-0000-00007B410000}"/>
    <cellStyle name="표준 2 18 13 2 25" xfId="36775" xr:uid="{00000000-0005-0000-0000-00007C410000}"/>
    <cellStyle name="표준 2 18 13 2 26" xfId="38255" xr:uid="{00000000-0005-0000-0000-00007D410000}"/>
    <cellStyle name="표준 2 18 13 2 27" xfId="39735" xr:uid="{00000000-0005-0000-0000-00007E410000}"/>
    <cellStyle name="표준 2 18 13 2 28" xfId="41215" xr:uid="{00000000-0005-0000-0000-00007F410000}"/>
    <cellStyle name="표준 2 18 13 2 29" xfId="42695" xr:uid="{00000000-0005-0000-0000-000080410000}"/>
    <cellStyle name="표준 2 18 13 2 3" xfId="4215" xr:uid="{00000000-0005-0000-0000-000081410000}"/>
    <cellStyle name="표준 2 18 13 2 30" xfId="44175" xr:uid="{00000000-0005-0000-0000-000082410000}"/>
    <cellStyle name="표준 2 18 13 2 31" xfId="45655" xr:uid="{00000000-0005-0000-0000-000083410000}"/>
    <cellStyle name="표준 2 18 13 2 32" xfId="47136" xr:uid="{00000000-0005-0000-0000-000084410000}"/>
    <cellStyle name="표준 2 18 13 2 33" xfId="48616" xr:uid="{00000000-0005-0000-0000-000085410000}"/>
    <cellStyle name="표준 2 18 13 2 34" xfId="50096" xr:uid="{00000000-0005-0000-0000-000086410000}"/>
    <cellStyle name="표준 2 18 13 2 35" xfId="51576" xr:uid="{00000000-0005-0000-0000-000087410000}"/>
    <cellStyle name="표준 2 18 13 2 36" xfId="53056" xr:uid="{00000000-0005-0000-0000-000088410000}"/>
    <cellStyle name="표준 2 18 13 2 37" xfId="54536" xr:uid="{00000000-0005-0000-0000-000089410000}"/>
    <cellStyle name="표준 2 18 13 2 38" xfId="56016" xr:uid="{00000000-0005-0000-0000-00008A410000}"/>
    <cellStyle name="표준 2 18 13 2 39" xfId="57496" xr:uid="{00000000-0005-0000-0000-00008B410000}"/>
    <cellStyle name="표준 2 18 13 2 4" xfId="5695" xr:uid="{00000000-0005-0000-0000-00008C410000}"/>
    <cellStyle name="표준 2 18 13 2 40" xfId="58976" xr:uid="{00000000-0005-0000-0000-00008D410000}"/>
    <cellStyle name="표준 2 18 13 2 41" xfId="60456" xr:uid="{00000000-0005-0000-0000-00008E410000}"/>
    <cellStyle name="표준 2 18 13 2 42" xfId="61936" xr:uid="{00000000-0005-0000-0000-00008F410000}"/>
    <cellStyle name="표준 2 18 13 2 5" xfId="7175" xr:uid="{00000000-0005-0000-0000-000090410000}"/>
    <cellStyle name="표준 2 18 13 2 6" xfId="8655" xr:uid="{00000000-0005-0000-0000-000091410000}"/>
    <cellStyle name="표준 2 18 13 2 7" xfId="10135" xr:uid="{00000000-0005-0000-0000-000092410000}"/>
    <cellStyle name="표준 2 18 13 2 8" xfId="11615" xr:uid="{00000000-0005-0000-0000-000093410000}"/>
    <cellStyle name="표준 2 18 13 2 9" xfId="13095" xr:uid="{00000000-0005-0000-0000-000094410000}"/>
    <cellStyle name="표준 2 18 13 20" xfId="27158" xr:uid="{00000000-0005-0000-0000-000095410000}"/>
    <cellStyle name="표준 2 18 13 21" xfId="28638" xr:uid="{00000000-0005-0000-0000-000096410000}"/>
    <cellStyle name="표준 2 18 13 22" xfId="30118" xr:uid="{00000000-0005-0000-0000-000097410000}"/>
    <cellStyle name="표준 2 18 13 23" xfId="31598" xr:uid="{00000000-0005-0000-0000-000098410000}"/>
    <cellStyle name="표준 2 18 13 24" xfId="33078" xr:uid="{00000000-0005-0000-0000-000099410000}"/>
    <cellStyle name="표준 2 18 13 25" xfId="34558" xr:uid="{00000000-0005-0000-0000-00009A410000}"/>
    <cellStyle name="표준 2 18 13 26" xfId="36038" xr:uid="{00000000-0005-0000-0000-00009B410000}"/>
    <cellStyle name="표준 2 18 13 27" xfId="37518" xr:uid="{00000000-0005-0000-0000-00009C410000}"/>
    <cellStyle name="표준 2 18 13 28" xfId="38998" xr:uid="{00000000-0005-0000-0000-00009D410000}"/>
    <cellStyle name="표준 2 18 13 29" xfId="40478" xr:uid="{00000000-0005-0000-0000-00009E410000}"/>
    <cellStyle name="표준 2 18 13 3" xfId="1997" xr:uid="{00000000-0005-0000-0000-00009F410000}"/>
    <cellStyle name="표준 2 18 13 30" xfId="41958" xr:uid="{00000000-0005-0000-0000-0000A0410000}"/>
    <cellStyle name="표준 2 18 13 31" xfId="43438" xr:uid="{00000000-0005-0000-0000-0000A1410000}"/>
    <cellStyle name="표준 2 18 13 32" xfId="44918" xr:uid="{00000000-0005-0000-0000-0000A2410000}"/>
    <cellStyle name="표준 2 18 13 33" xfId="46399" xr:uid="{00000000-0005-0000-0000-0000A3410000}"/>
    <cellStyle name="표준 2 18 13 34" xfId="47879" xr:uid="{00000000-0005-0000-0000-0000A4410000}"/>
    <cellStyle name="표준 2 18 13 35" xfId="49359" xr:uid="{00000000-0005-0000-0000-0000A5410000}"/>
    <cellStyle name="표준 2 18 13 36" xfId="50839" xr:uid="{00000000-0005-0000-0000-0000A6410000}"/>
    <cellStyle name="표준 2 18 13 37" xfId="52319" xr:uid="{00000000-0005-0000-0000-0000A7410000}"/>
    <cellStyle name="표준 2 18 13 38" xfId="53799" xr:uid="{00000000-0005-0000-0000-0000A8410000}"/>
    <cellStyle name="표준 2 18 13 39" xfId="55279" xr:uid="{00000000-0005-0000-0000-0000A9410000}"/>
    <cellStyle name="표준 2 18 13 4" xfId="3478" xr:uid="{00000000-0005-0000-0000-0000AA410000}"/>
    <cellStyle name="표준 2 18 13 40" xfId="56759" xr:uid="{00000000-0005-0000-0000-0000AB410000}"/>
    <cellStyle name="표준 2 18 13 41" xfId="58239" xr:uid="{00000000-0005-0000-0000-0000AC410000}"/>
    <cellStyle name="표준 2 18 13 42" xfId="59719" xr:uid="{00000000-0005-0000-0000-0000AD410000}"/>
    <cellStyle name="표준 2 18 13 43" xfId="61199" xr:uid="{00000000-0005-0000-0000-0000AE410000}"/>
    <cellStyle name="표준 2 18 13 5" xfId="4958" xr:uid="{00000000-0005-0000-0000-0000AF410000}"/>
    <cellStyle name="표준 2 18 13 6" xfId="6438" xr:uid="{00000000-0005-0000-0000-0000B0410000}"/>
    <cellStyle name="표준 2 18 13 7" xfId="7918" xr:uid="{00000000-0005-0000-0000-0000B1410000}"/>
    <cellStyle name="표준 2 18 13 8" xfId="9398" xr:uid="{00000000-0005-0000-0000-0000B2410000}"/>
    <cellStyle name="표준 2 18 13 9" xfId="10878" xr:uid="{00000000-0005-0000-0000-0000B3410000}"/>
    <cellStyle name="표준 2 18 14" xfId="1062" xr:uid="{00000000-0005-0000-0000-0000B4410000}"/>
    <cellStyle name="표준 2 18 14 10" xfId="12388" xr:uid="{00000000-0005-0000-0000-0000B5410000}"/>
    <cellStyle name="표준 2 18 14 11" xfId="13868" xr:uid="{00000000-0005-0000-0000-0000B6410000}"/>
    <cellStyle name="표준 2 18 14 12" xfId="15348" xr:uid="{00000000-0005-0000-0000-0000B7410000}"/>
    <cellStyle name="표준 2 18 14 13" xfId="16828" xr:uid="{00000000-0005-0000-0000-0000B8410000}"/>
    <cellStyle name="표준 2 18 14 14" xfId="18308" xr:uid="{00000000-0005-0000-0000-0000B9410000}"/>
    <cellStyle name="표준 2 18 14 15" xfId="19788" xr:uid="{00000000-0005-0000-0000-0000BA410000}"/>
    <cellStyle name="표준 2 18 14 16" xfId="21268" xr:uid="{00000000-0005-0000-0000-0000BB410000}"/>
    <cellStyle name="표준 2 18 14 17" xfId="22748" xr:uid="{00000000-0005-0000-0000-0000BC410000}"/>
    <cellStyle name="표준 2 18 14 18" xfId="24228" xr:uid="{00000000-0005-0000-0000-0000BD410000}"/>
    <cellStyle name="표준 2 18 14 19" xfId="25708" xr:uid="{00000000-0005-0000-0000-0000BE410000}"/>
    <cellStyle name="표준 2 18 14 2" xfId="283" xr:uid="{00000000-0005-0000-0000-0000BF410000}"/>
    <cellStyle name="표준 2 18 14 2 10" xfId="14605" xr:uid="{00000000-0005-0000-0000-0000C0410000}"/>
    <cellStyle name="표준 2 18 14 2 11" xfId="16085" xr:uid="{00000000-0005-0000-0000-0000C1410000}"/>
    <cellStyle name="표준 2 18 14 2 12" xfId="17565" xr:uid="{00000000-0005-0000-0000-0000C2410000}"/>
    <cellStyle name="표준 2 18 14 2 13" xfId="19045" xr:uid="{00000000-0005-0000-0000-0000C3410000}"/>
    <cellStyle name="표준 2 18 14 2 14" xfId="20525" xr:uid="{00000000-0005-0000-0000-0000C4410000}"/>
    <cellStyle name="표준 2 18 14 2 15" xfId="22005" xr:uid="{00000000-0005-0000-0000-0000C5410000}"/>
    <cellStyle name="표준 2 18 14 2 16" xfId="23485" xr:uid="{00000000-0005-0000-0000-0000C6410000}"/>
    <cellStyle name="표준 2 18 14 2 17" xfId="24965" xr:uid="{00000000-0005-0000-0000-0000C7410000}"/>
    <cellStyle name="표준 2 18 14 2 18" xfId="26445" xr:uid="{00000000-0005-0000-0000-0000C8410000}"/>
    <cellStyle name="표준 2 18 14 2 19" xfId="27925" xr:uid="{00000000-0005-0000-0000-0000C9410000}"/>
    <cellStyle name="표준 2 18 14 2 2" xfId="2764" xr:uid="{00000000-0005-0000-0000-0000CA410000}"/>
    <cellStyle name="표준 2 18 14 2 20" xfId="29405" xr:uid="{00000000-0005-0000-0000-0000CB410000}"/>
    <cellStyle name="표준 2 18 14 2 21" xfId="30885" xr:uid="{00000000-0005-0000-0000-0000CC410000}"/>
    <cellStyle name="표준 2 18 14 2 22" xfId="32365" xr:uid="{00000000-0005-0000-0000-0000CD410000}"/>
    <cellStyle name="표준 2 18 14 2 23" xfId="33845" xr:uid="{00000000-0005-0000-0000-0000CE410000}"/>
    <cellStyle name="표준 2 18 14 2 24" xfId="35325" xr:uid="{00000000-0005-0000-0000-0000CF410000}"/>
    <cellStyle name="표준 2 18 14 2 25" xfId="36805" xr:uid="{00000000-0005-0000-0000-0000D0410000}"/>
    <cellStyle name="표준 2 18 14 2 26" xfId="38285" xr:uid="{00000000-0005-0000-0000-0000D1410000}"/>
    <cellStyle name="표준 2 18 14 2 27" xfId="39765" xr:uid="{00000000-0005-0000-0000-0000D2410000}"/>
    <cellStyle name="표준 2 18 14 2 28" xfId="41245" xr:uid="{00000000-0005-0000-0000-0000D3410000}"/>
    <cellStyle name="표준 2 18 14 2 29" xfId="42725" xr:uid="{00000000-0005-0000-0000-0000D4410000}"/>
    <cellStyle name="표준 2 18 14 2 3" xfId="4245" xr:uid="{00000000-0005-0000-0000-0000D5410000}"/>
    <cellStyle name="표준 2 18 14 2 30" xfId="44205" xr:uid="{00000000-0005-0000-0000-0000D6410000}"/>
    <cellStyle name="표준 2 18 14 2 31" xfId="45685" xr:uid="{00000000-0005-0000-0000-0000D7410000}"/>
    <cellStyle name="표준 2 18 14 2 32" xfId="47166" xr:uid="{00000000-0005-0000-0000-0000D8410000}"/>
    <cellStyle name="표준 2 18 14 2 33" xfId="48646" xr:uid="{00000000-0005-0000-0000-0000D9410000}"/>
    <cellStyle name="표준 2 18 14 2 34" xfId="50126" xr:uid="{00000000-0005-0000-0000-0000DA410000}"/>
    <cellStyle name="표준 2 18 14 2 35" xfId="51606" xr:uid="{00000000-0005-0000-0000-0000DB410000}"/>
    <cellStyle name="표준 2 18 14 2 36" xfId="53086" xr:uid="{00000000-0005-0000-0000-0000DC410000}"/>
    <cellStyle name="표준 2 18 14 2 37" xfId="54566" xr:uid="{00000000-0005-0000-0000-0000DD410000}"/>
    <cellStyle name="표준 2 18 14 2 38" xfId="56046" xr:uid="{00000000-0005-0000-0000-0000DE410000}"/>
    <cellStyle name="표준 2 18 14 2 39" xfId="57526" xr:uid="{00000000-0005-0000-0000-0000DF410000}"/>
    <cellStyle name="표준 2 18 14 2 4" xfId="5725" xr:uid="{00000000-0005-0000-0000-0000E0410000}"/>
    <cellStyle name="표준 2 18 14 2 40" xfId="59006" xr:uid="{00000000-0005-0000-0000-0000E1410000}"/>
    <cellStyle name="표준 2 18 14 2 41" xfId="60486" xr:uid="{00000000-0005-0000-0000-0000E2410000}"/>
    <cellStyle name="표준 2 18 14 2 42" xfId="61966" xr:uid="{00000000-0005-0000-0000-0000E3410000}"/>
    <cellStyle name="표준 2 18 14 2 5" xfId="7205" xr:uid="{00000000-0005-0000-0000-0000E4410000}"/>
    <cellStyle name="표준 2 18 14 2 6" xfId="8685" xr:uid="{00000000-0005-0000-0000-0000E5410000}"/>
    <cellStyle name="표준 2 18 14 2 7" xfId="10165" xr:uid="{00000000-0005-0000-0000-0000E6410000}"/>
    <cellStyle name="표준 2 18 14 2 8" xfId="11645" xr:uid="{00000000-0005-0000-0000-0000E7410000}"/>
    <cellStyle name="표준 2 18 14 2 9" xfId="13125" xr:uid="{00000000-0005-0000-0000-0000E8410000}"/>
    <cellStyle name="표준 2 18 14 20" xfId="27188" xr:uid="{00000000-0005-0000-0000-0000E9410000}"/>
    <cellStyle name="표준 2 18 14 21" xfId="28668" xr:uid="{00000000-0005-0000-0000-0000EA410000}"/>
    <cellStyle name="표준 2 18 14 22" xfId="30148" xr:uid="{00000000-0005-0000-0000-0000EB410000}"/>
    <cellStyle name="표준 2 18 14 23" xfId="31628" xr:uid="{00000000-0005-0000-0000-0000EC410000}"/>
    <cellStyle name="표준 2 18 14 24" xfId="33108" xr:uid="{00000000-0005-0000-0000-0000ED410000}"/>
    <cellStyle name="표준 2 18 14 25" xfId="34588" xr:uid="{00000000-0005-0000-0000-0000EE410000}"/>
    <cellStyle name="표준 2 18 14 26" xfId="36068" xr:uid="{00000000-0005-0000-0000-0000EF410000}"/>
    <cellStyle name="표준 2 18 14 27" xfId="37548" xr:uid="{00000000-0005-0000-0000-0000F0410000}"/>
    <cellStyle name="표준 2 18 14 28" xfId="39028" xr:uid="{00000000-0005-0000-0000-0000F1410000}"/>
    <cellStyle name="표준 2 18 14 29" xfId="40508" xr:uid="{00000000-0005-0000-0000-0000F2410000}"/>
    <cellStyle name="표준 2 18 14 3" xfId="2027" xr:uid="{00000000-0005-0000-0000-0000F3410000}"/>
    <cellStyle name="표준 2 18 14 30" xfId="41988" xr:uid="{00000000-0005-0000-0000-0000F4410000}"/>
    <cellStyle name="표준 2 18 14 31" xfId="43468" xr:uid="{00000000-0005-0000-0000-0000F5410000}"/>
    <cellStyle name="표준 2 18 14 32" xfId="44948" xr:uid="{00000000-0005-0000-0000-0000F6410000}"/>
    <cellStyle name="표준 2 18 14 33" xfId="46429" xr:uid="{00000000-0005-0000-0000-0000F7410000}"/>
    <cellStyle name="표준 2 18 14 34" xfId="47909" xr:uid="{00000000-0005-0000-0000-0000F8410000}"/>
    <cellStyle name="표준 2 18 14 35" xfId="49389" xr:uid="{00000000-0005-0000-0000-0000F9410000}"/>
    <cellStyle name="표준 2 18 14 36" xfId="50869" xr:uid="{00000000-0005-0000-0000-0000FA410000}"/>
    <cellStyle name="표준 2 18 14 37" xfId="52349" xr:uid="{00000000-0005-0000-0000-0000FB410000}"/>
    <cellStyle name="표준 2 18 14 38" xfId="53829" xr:uid="{00000000-0005-0000-0000-0000FC410000}"/>
    <cellStyle name="표준 2 18 14 39" xfId="55309" xr:uid="{00000000-0005-0000-0000-0000FD410000}"/>
    <cellStyle name="표준 2 18 14 4" xfId="3508" xr:uid="{00000000-0005-0000-0000-0000FE410000}"/>
    <cellStyle name="표준 2 18 14 40" xfId="56789" xr:uid="{00000000-0005-0000-0000-0000FF410000}"/>
    <cellStyle name="표준 2 18 14 41" xfId="58269" xr:uid="{00000000-0005-0000-0000-000000420000}"/>
    <cellStyle name="표준 2 18 14 42" xfId="59749" xr:uid="{00000000-0005-0000-0000-000001420000}"/>
    <cellStyle name="표준 2 18 14 43" xfId="61229" xr:uid="{00000000-0005-0000-0000-000002420000}"/>
    <cellStyle name="표준 2 18 14 5" xfId="4988" xr:uid="{00000000-0005-0000-0000-000003420000}"/>
    <cellStyle name="표준 2 18 14 6" xfId="6468" xr:uid="{00000000-0005-0000-0000-000004420000}"/>
    <cellStyle name="표준 2 18 14 7" xfId="7948" xr:uid="{00000000-0005-0000-0000-000005420000}"/>
    <cellStyle name="표준 2 18 14 8" xfId="9428" xr:uid="{00000000-0005-0000-0000-000006420000}"/>
    <cellStyle name="표준 2 18 14 9" xfId="10908" xr:uid="{00000000-0005-0000-0000-000007420000}"/>
    <cellStyle name="표준 2 18 15" xfId="1031" xr:uid="{00000000-0005-0000-0000-000008420000}"/>
    <cellStyle name="표준 2 18 15 10" xfId="12419" xr:uid="{00000000-0005-0000-0000-000009420000}"/>
    <cellStyle name="표준 2 18 15 11" xfId="13899" xr:uid="{00000000-0005-0000-0000-00000A420000}"/>
    <cellStyle name="표준 2 18 15 12" xfId="15379" xr:uid="{00000000-0005-0000-0000-00000B420000}"/>
    <cellStyle name="표준 2 18 15 13" xfId="16859" xr:uid="{00000000-0005-0000-0000-00000C420000}"/>
    <cellStyle name="표준 2 18 15 14" xfId="18339" xr:uid="{00000000-0005-0000-0000-00000D420000}"/>
    <cellStyle name="표준 2 18 15 15" xfId="19819" xr:uid="{00000000-0005-0000-0000-00000E420000}"/>
    <cellStyle name="표준 2 18 15 16" xfId="21299" xr:uid="{00000000-0005-0000-0000-00000F420000}"/>
    <cellStyle name="표준 2 18 15 17" xfId="22779" xr:uid="{00000000-0005-0000-0000-000010420000}"/>
    <cellStyle name="표준 2 18 15 18" xfId="24259" xr:uid="{00000000-0005-0000-0000-000011420000}"/>
    <cellStyle name="표준 2 18 15 19" xfId="25739" xr:uid="{00000000-0005-0000-0000-000012420000}"/>
    <cellStyle name="표준 2 18 15 2" xfId="252" xr:uid="{00000000-0005-0000-0000-000013420000}"/>
    <cellStyle name="표준 2 18 15 2 10" xfId="14636" xr:uid="{00000000-0005-0000-0000-000014420000}"/>
    <cellStyle name="표준 2 18 15 2 11" xfId="16116" xr:uid="{00000000-0005-0000-0000-000015420000}"/>
    <cellStyle name="표준 2 18 15 2 12" xfId="17596" xr:uid="{00000000-0005-0000-0000-000016420000}"/>
    <cellStyle name="표준 2 18 15 2 13" xfId="19076" xr:uid="{00000000-0005-0000-0000-000017420000}"/>
    <cellStyle name="표준 2 18 15 2 14" xfId="20556" xr:uid="{00000000-0005-0000-0000-000018420000}"/>
    <cellStyle name="표준 2 18 15 2 15" xfId="22036" xr:uid="{00000000-0005-0000-0000-000019420000}"/>
    <cellStyle name="표준 2 18 15 2 16" xfId="23516" xr:uid="{00000000-0005-0000-0000-00001A420000}"/>
    <cellStyle name="표준 2 18 15 2 17" xfId="24996" xr:uid="{00000000-0005-0000-0000-00001B420000}"/>
    <cellStyle name="표준 2 18 15 2 18" xfId="26476" xr:uid="{00000000-0005-0000-0000-00001C420000}"/>
    <cellStyle name="표준 2 18 15 2 19" xfId="27956" xr:uid="{00000000-0005-0000-0000-00001D420000}"/>
    <cellStyle name="표준 2 18 15 2 2" xfId="2795" xr:uid="{00000000-0005-0000-0000-00001E420000}"/>
    <cellStyle name="표준 2 18 15 2 20" xfId="29436" xr:uid="{00000000-0005-0000-0000-00001F420000}"/>
    <cellStyle name="표준 2 18 15 2 21" xfId="30916" xr:uid="{00000000-0005-0000-0000-000020420000}"/>
    <cellStyle name="표준 2 18 15 2 22" xfId="32396" xr:uid="{00000000-0005-0000-0000-000021420000}"/>
    <cellStyle name="표준 2 18 15 2 23" xfId="33876" xr:uid="{00000000-0005-0000-0000-000022420000}"/>
    <cellStyle name="표준 2 18 15 2 24" xfId="35356" xr:uid="{00000000-0005-0000-0000-000023420000}"/>
    <cellStyle name="표준 2 18 15 2 25" xfId="36836" xr:uid="{00000000-0005-0000-0000-000024420000}"/>
    <cellStyle name="표준 2 18 15 2 26" xfId="38316" xr:uid="{00000000-0005-0000-0000-000025420000}"/>
    <cellStyle name="표준 2 18 15 2 27" xfId="39796" xr:uid="{00000000-0005-0000-0000-000026420000}"/>
    <cellStyle name="표준 2 18 15 2 28" xfId="41276" xr:uid="{00000000-0005-0000-0000-000027420000}"/>
    <cellStyle name="표준 2 18 15 2 29" xfId="42756" xr:uid="{00000000-0005-0000-0000-000028420000}"/>
    <cellStyle name="표준 2 18 15 2 3" xfId="4276" xr:uid="{00000000-0005-0000-0000-000029420000}"/>
    <cellStyle name="표준 2 18 15 2 30" xfId="44236" xr:uid="{00000000-0005-0000-0000-00002A420000}"/>
    <cellStyle name="표준 2 18 15 2 31" xfId="45716" xr:uid="{00000000-0005-0000-0000-00002B420000}"/>
    <cellStyle name="표준 2 18 15 2 32" xfId="47197" xr:uid="{00000000-0005-0000-0000-00002C420000}"/>
    <cellStyle name="표준 2 18 15 2 33" xfId="48677" xr:uid="{00000000-0005-0000-0000-00002D420000}"/>
    <cellStyle name="표준 2 18 15 2 34" xfId="50157" xr:uid="{00000000-0005-0000-0000-00002E420000}"/>
    <cellStyle name="표준 2 18 15 2 35" xfId="51637" xr:uid="{00000000-0005-0000-0000-00002F420000}"/>
    <cellStyle name="표준 2 18 15 2 36" xfId="53117" xr:uid="{00000000-0005-0000-0000-000030420000}"/>
    <cellStyle name="표준 2 18 15 2 37" xfId="54597" xr:uid="{00000000-0005-0000-0000-000031420000}"/>
    <cellStyle name="표준 2 18 15 2 38" xfId="56077" xr:uid="{00000000-0005-0000-0000-000032420000}"/>
    <cellStyle name="표준 2 18 15 2 39" xfId="57557" xr:uid="{00000000-0005-0000-0000-000033420000}"/>
    <cellStyle name="표준 2 18 15 2 4" xfId="5756" xr:uid="{00000000-0005-0000-0000-000034420000}"/>
    <cellStyle name="표준 2 18 15 2 40" xfId="59037" xr:uid="{00000000-0005-0000-0000-000035420000}"/>
    <cellStyle name="표준 2 18 15 2 41" xfId="60517" xr:uid="{00000000-0005-0000-0000-000036420000}"/>
    <cellStyle name="표준 2 18 15 2 42" xfId="61997" xr:uid="{00000000-0005-0000-0000-000037420000}"/>
    <cellStyle name="표준 2 18 15 2 5" xfId="7236" xr:uid="{00000000-0005-0000-0000-000038420000}"/>
    <cellStyle name="표준 2 18 15 2 6" xfId="8716" xr:uid="{00000000-0005-0000-0000-000039420000}"/>
    <cellStyle name="표준 2 18 15 2 7" xfId="10196" xr:uid="{00000000-0005-0000-0000-00003A420000}"/>
    <cellStyle name="표준 2 18 15 2 8" xfId="11676" xr:uid="{00000000-0005-0000-0000-00003B420000}"/>
    <cellStyle name="표준 2 18 15 2 9" xfId="13156" xr:uid="{00000000-0005-0000-0000-00003C420000}"/>
    <cellStyle name="표준 2 18 15 20" xfId="27219" xr:uid="{00000000-0005-0000-0000-00003D420000}"/>
    <cellStyle name="표준 2 18 15 21" xfId="28699" xr:uid="{00000000-0005-0000-0000-00003E420000}"/>
    <cellStyle name="표준 2 18 15 22" xfId="30179" xr:uid="{00000000-0005-0000-0000-00003F420000}"/>
    <cellStyle name="표준 2 18 15 23" xfId="31659" xr:uid="{00000000-0005-0000-0000-000040420000}"/>
    <cellStyle name="표준 2 18 15 24" xfId="33139" xr:uid="{00000000-0005-0000-0000-000041420000}"/>
    <cellStyle name="표준 2 18 15 25" xfId="34619" xr:uid="{00000000-0005-0000-0000-000042420000}"/>
    <cellStyle name="표준 2 18 15 26" xfId="36099" xr:uid="{00000000-0005-0000-0000-000043420000}"/>
    <cellStyle name="표준 2 18 15 27" xfId="37579" xr:uid="{00000000-0005-0000-0000-000044420000}"/>
    <cellStyle name="표준 2 18 15 28" xfId="39059" xr:uid="{00000000-0005-0000-0000-000045420000}"/>
    <cellStyle name="표준 2 18 15 29" xfId="40539" xr:uid="{00000000-0005-0000-0000-000046420000}"/>
    <cellStyle name="표준 2 18 15 3" xfId="2058" xr:uid="{00000000-0005-0000-0000-000047420000}"/>
    <cellStyle name="표준 2 18 15 30" xfId="42019" xr:uid="{00000000-0005-0000-0000-000048420000}"/>
    <cellStyle name="표준 2 18 15 31" xfId="43499" xr:uid="{00000000-0005-0000-0000-000049420000}"/>
    <cellStyle name="표준 2 18 15 32" xfId="44979" xr:uid="{00000000-0005-0000-0000-00004A420000}"/>
    <cellStyle name="표준 2 18 15 33" xfId="46460" xr:uid="{00000000-0005-0000-0000-00004B420000}"/>
    <cellStyle name="표준 2 18 15 34" xfId="47940" xr:uid="{00000000-0005-0000-0000-00004C420000}"/>
    <cellStyle name="표준 2 18 15 35" xfId="49420" xr:uid="{00000000-0005-0000-0000-00004D420000}"/>
    <cellStyle name="표준 2 18 15 36" xfId="50900" xr:uid="{00000000-0005-0000-0000-00004E420000}"/>
    <cellStyle name="표준 2 18 15 37" xfId="52380" xr:uid="{00000000-0005-0000-0000-00004F420000}"/>
    <cellStyle name="표준 2 18 15 38" xfId="53860" xr:uid="{00000000-0005-0000-0000-000050420000}"/>
    <cellStyle name="표준 2 18 15 39" xfId="55340" xr:uid="{00000000-0005-0000-0000-000051420000}"/>
    <cellStyle name="표준 2 18 15 4" xfId="3539" xr:uid="{00000000-0005-0000-0000-000052420000}"/>
    <cellStyle name="표준 2 18 15 40" xfId="56820" xr:uid="{00000000-0005-0000-0000-000053420000}"/>
    <cellStyle name="표준 2 18 15 41" xfId="58300" xr:uid="{00000000-0005-0000-0000-000054420000}"/>
    <cellStyle name="표준 2 18 15 42" xfId="59780" xr:uid="{00000000-0005-0000-0000-000055420000}"/>
    <cellStyle name="표준 2 18 15 43" xfId="61260" xr:uid="{00000000-0005-0000-0000-000056420000}"/>
    <cellStyle name="표준 2 18 15 5" xfId="5019" xr:uid="{00000000-0005-0000-0000-000057420000}"/>
    <cellStyle name="표준 2 18 15 6" xfId="6499" xr:uid="{00000000-0005-0000-0000-000058420000}"/>
    <cellStyle name="표준 2 18 15 7" xfId="7979" xr:uid="{00000000-0005-0000-0000-000059420000}"/>
    <cellStyle name="표준 2 18 15 8" xfId="9459" xr:uid="{00000000-0005-0000-0000-00005A420000}"/>
    <cellStyle name="표준 2 18 15 9" xfId="10939" xr:uid="{00000000-0005-0000-0000-00005B420000}"/>
    <cellStyle name="표준 2 18 16" xfId="999" xr:uid="{00000000-0005-0000-0000-00005C420000}"/>
    <cellStyle name="표준 2 18 16 10" xfId="12451" xr:uid="{00000000-0005-0000-0000-00005D420000}"/>
    <cellStyle name="표준 2 18 16 11" xfId="13931" xr:uid="{00000000-0005-0000-0000-00005E420000}"/>
    <cellStyle name="표준 2 18 16 12" xfId="15411" xr:uid="{00000000-0005-0000-0000-00005F420000}"/>
    <cellStyle name="표준 2 18 16 13" xfId="16891" xr:uid="{00000000-0005-0000-0000-000060420000}"/>
    <cellStyle name="표준 2 18 16 14" xfId="18371" xr:uid="{00000000-0005-0000-0000-000061420000}"/>
    <cellStyle name="표준 2 18 16 15" xfId="19851" xr:uid="{00000000-0005-0000-0000-000062420000}"/>
    <cellStyle name="표준 2 18 16 16" xfId="21331" xr:uid="{00000000-0005-0000-0000-000063420000}"/>
    <cellStyle name="표준 2 18 16 17" xfId="22811" xr:uid="{00000000-0005-0000-0000-000064420000}"/>
    <cellStyle name="표준 2 18 16 18" xfId="24291" xr:uid="{00000000-0005-0000-0000-000065420000}"/>
    <cellStyle name="표준 2 18 16 19" xfId="25771" xr:uid="{00000000-0005-0000-0000-000066420000}"/>
    <cellStyle name="표준 2 18 16 2" xfId="220" xr:uid="{00000000-0005-0000-0000-000067420000}"/>
    <cellStyle name="표준 2 18 16 2 10" xfId="14668" xr:uid="{00000000-0005-0000-0000-000068420000}"/>
    <cellStyle name="표준 2 18 16 2 11" xfId="16148" xr:uid="{00000000-0005-0000-0000-000069420000}"/>
    <cellStyle name="표준 2 18 16 2 12" xfId="17628" xr:uid="{00000000-0005-0000-0000-00006A420000}"/>
    <cellStyle name="표준 2 18 16 2 13" xfId="19108" xr:uid="{00000000-0005-0000-0000-00006B420000}"/>
    <cellStyle name="표준 2 18 16 2 14" xfId="20588" xr:uid="{00000000-0005-0000-0000-00006C420000}"/>
    <cellStyle name="표준 2 18 16 2 15" xfId="22068" xr:uid="{00000000-0005-0000-0000-00006D420000}"/>
    <cellStyle name="표준 2 18 16 2 16" xfId="23548" xr:uid="{00000000-0005-0000-0000-00006E420000}"/>
    <cellStyle name="표준 2 18 16 2 17" xfId="25028" xr:uid="{00000000-0005-0000-0000-00006F420000}"/>
    <cellStyle name="표준 2 18 16 2 18" xfId="26508" xr:uid="{00000000-0005-0000-0000-000070420000}"/>
    <cellStyle name="표준 2 18 16 2 19" xfId="27988" xr:uid="{00000000-0005-0000-0000-000071420000}"/>
    <cellStyle name="표준 2 18 16 2 2" xfId="2827" xr:uid="{00000000-0005-0000-0000-000072420000}"/>
    <cellStyle name="표준 2 18 16 2 20" xfId="29468" xr:uid="{00000000-0005-0000-0000-000073420000}"/>
    <cellStyle name="표준 2 18 16 2 21" xfId="30948" xr:uid="{00000000-0005-0000-0000-000074420000}"/>
    <cellStyle name="표준 2 18 16 2 22" xfId="32428" xr:uid="{00000000-0005-0000-0000-000075420000}"/>
    <cellStyle name="표준 2 18 16 2 23" xfId="33908" xr:uid="{00000000-0005-0000-0000-000076420000}"/>
    <cellStyle name="표준 2 18 16 2 24" xfId="35388" xr:uid="{00000000-0005-0000-0000-000077420000}"/>
    <cellStyle name="표준 2 18 16 2 25" xfId="36868" xr:uid="{00000000-0005-0000-0000-000078420000}"/>
    <cellStyle name="표준 2 18 16 2 26" xfId="38348" xr:uid="{00000000-0005-0000-0000-000079420000}"/>
    <cellStyle name="표준 2 18 16 2 27" xfId="39828" xr:uid="{00000000-0005-0000-0000-00007A420000}"/>
    <cellStyle name="표준 2 18 16 2 28" xfId="41308" xr:uid="{00000000-0005-0000-0000-00007B420000}"/>
    <cellStyle name="표준 2 18 16 2 29" xfId="42788" xr:uid="{00000000-0005-0000-0000-00007C420000}"/>
    <cellStyle name="표준 2 18 16 2 3" xfId="4308" xr:uid="{00000000-0005-0000-0000-00007D420000}"/>
    <cellStyle name="표준 2 18 16 2 30" xfId="44268" xr:uid="{00000000-0005-0000-0000-00007E420000}"/>
    <cellStyle name="표준 2 18 16 2 31" xfId="45748" xr:uid="{00000000-0005-0000-0000-00007F420000}"/>
    <cellStyle name="표준 2 18 16 2 32" xfId="47229" xr:uid="{00000000-0005-0000-0000-000080420000}"/>
    <cellStyle name="표준 2 18 16 2 33" xfId="48709" xr:uid="{00000000-0005-0000-0000-000081420000}"/>
    <cellStyle name="표준 2 18 16 2 34" xfId="50189" xr:uid="{00000000-0005-0000-0000-000082420000}"/>
    <cellStyle name="표준 2 18 16 2 35" xfId="51669" xr:uid="{00000000-0005-0000-0000-000083420000}"/>
    <cellStyle name="표준 2 18 16 2 36" xfId="53149" xr:uid="{00000000-0005-0000-0000-000084420000}"/>
    <cellStyle name="표준 2 18 16 2 37" xfId="54629" xr:uid="{00000000-0005-0000-0000-000085420000}"/>
    <cellStyle name="표준 2 18 16 2 38" xfId="56109" xr:uid="{00000000-0005-0000-0000-000086420000}"/>
    <cellStyle name="표준 2 18 16 2 39" xfId="57589" xr:uid="{00000000-0005-0000-0000-000087420000}"/>
    <cellStyle name="표준 2 18 16 2 4" xfId="5788" xr:uid="{00000000-0005-0000-0000-000088420000}"/>
    <cellStyle name="표준 2 18 16 2 40" xfId="59069" xr:uid="{00000000-0005-0000-0000-000089420000}"/>
    <cellStyle name="표준 2 18 16 2 41" xfId="60549" xr:uid="{00000000-0005-0000-0000-00008A420000}"/>
    <cellStyle name="표준 2 18 16 2 42" xfId="62029" xr:uid="{00000000-0005-0000-0000-00008B420000}"/>
    <cellStyle name="표준 2 18 16 2 5" xfId="7268" xr:uid="{00000000-0005-0000-0000-00008C420000}"/>
    <cellStyle name="표준 2 18 16 2 6" xfId="8748" xr:uid="{00000000-0005-0000-0000-00008D420000}"/>
    <cellStyle name="표준 2 18 16 2 7" xfId="10228" xr:uid="{00000000-0005-0000-0000-00008E420000}"/>
    <cellStyle name="표준 2 18 16 2 8" xfId="11708" xr:uid="{00000000-0005-0000-0000-00008F420000}"/>
    <cellStyle name="표준 2 18 16 2 9" xfId="13188" xr:uid="{00000000-0005-0000-0000-000090420000}"/>
    <cellStyle name="표준 2 18 16 20" xfId="27251" xr:uid="{00000000-0005-0000-0000-000091420000}"/>
    <cellStyle name="표준 2 18 16 21" xfId="28731" xr:uid="{00000000-0005-0000-0000-000092420000}"/>
    <cellStyle name="표준 2 18 16 22" xfId="30211" xr:uid="{00000000-0005-0000-0000-000093420000}"/>
    <cellStyle name="표준 2 18 16 23" xfId="31691" xr:uid="{00000000-0005-0000-0000-000094420000}"/>
    <cellStyle name="표준 2 18 16 24" xfId="33171" xr:uid="{00000000-0005-0000-0000-000095420000}"/>
    <cellStyle name="표준 2 18 16 25" xfId="34651" xr:uid="{00000000-0005-0000-0000-000096420000}"/>
    <cellStyle name="표준 2 18 16 26" xfId="36131" xr:uid="{00000000-0005-0000-0000-000097420000}"/>
    <cellStyle name="표준 2 18 16 27" xfId="37611" xr:uid="{00000000-0005-0000-0000-000098420000}"/>
    <cellStyle name="표준 2 18 16 28" xfId="39091" xr:uid="{00000000-0005-0000-0000-000099420000}"/>
    <cellStyle name="표준 2 18 16 29" xfId="40571" xr:uid="{00000000-0005-0000-0000-00009A420000}"/>
    <cellStyle name="표준 2 18 16 3" xfId="2090" xr:uid="{00000000-0005-0000-0000-00009B420000}"/>
    <cellStyle name="표준 2 18 16 30" xfId="42051" xr:uid="{00000000-0005-0000-0000-00009C420000}"/>
    <cellStyle name="표준 2 18 16 31" xfId="43531" xr:uid="{00000000-0005-0000-0000-00009D420000}"/>
    <cellStyle name="표준 2 18 16 32" xfId="45011" xr:uid="{00000000-0005-0000-0000-00009E420000}"/>
    <cellStyle name="표준 2 18 16 33" xfId="46492" xr:uid="{00000000-0005-0000-0000-00009F420000}"/>
    <cellStyle name="표준 2 18 16 34" xfId="47972" xr:uid="{00000000-0005-0000-0000-0000A0420000}"/>
    <cellStyle name="표준 2 18 16 35" xfId="49452" xr:uid="{00000000-0005-0000-0000-0000A1420000}"/>
    <cellStyle name="표준 2 18 16 36" xfId="50932" xr:uid="{00000000-0005-0000-0000-0000A2420000}"/>
    <cellStyle name="표준 2 18 16 37" xfId="52412" xr:uid="{00000000-0005-0000-0000-0000A3420000}"/>
    <cellStyle name="표준 2 18 16 38" xfId="53892" xr:uid="{00000000-0005-0000-0000-0000A4420000}"/>
    <cellStyle name="표준 2 18 16 39" xfId="55372" xr:uid="{00000000-0005-0000-0000-0000A5420000}"/>
    <cellStyle name="표준 2 18 16 4" xfId="3571" xr:uid="{00000000-0005-0000-0000-0000A6420000}"/>
    <cellStyle name="표준 2 18 16 40" xfId="56852" xr:uid="{00000000-0005-0000-0000-0000A7420000}"/>
    <cellStyle name="표준 2 18 16 41" xfId="58332" xr:uid="{00000000-0005-0000-0000-0000A8420000}"/>
    <cellStyle name="표준 2 18 16 42" xfId="59812" xr:uid="{00000000-0005-0000-0000-0000A9420000}"/>
    <cellStyle name="표준 2 18 16 43" xfId="61292" xr:uid="{00000000-0005-0000-0000-0000AA420000}"/>
    <cellStyle name="표준 2 18 16 5" xfId="5051" xr:uid="{00000000-0005-0000-0000-0000AB420000}"/>
    <cellStyle name="표준 2 18 16 6" xfId="6531" xr:uid="{00000000-0005-0000-0000-0000AC420000}"/>
    <cellStyle name="표준 2 18 16 7" xfId="8011" xr:uid="{00000000-0005-0000-0000-0000AD420000}"/>
    <cellStyle name="표준 2 18 16 8" xfId="9491" xr:uid="{00000000-0005-0000-0000-0000AE420000}"/>
    <cellStyle name="표준 2 18 16 9" xfId="10971" xr:uid="{00000000-0005-0000-0000-0000AF420000}"/>
    <cellStyle name="표준 2 18 17" xfId="966" xr:uid="{00000000-0005-0000-0000-0000B0420000}"/>
    <cellStyle name="표준 2 18 17 10" xfId="12484" xr:uid="{00000000-0005-0000-0000-0000B1420000}"/>
    <cellStyle name="표준 2 18 17 11" xfId="13964" xr:uid="{00000000-0005-0000-0000-0000B2420000}"/>
    <cellStyle name="표준 2 18 17 12" xfId="15444" xr:uid="{00000000-0005-0000-0000-0000B3420000}"/>
    <cellStyle name="표준 2 18 17 13" xfId="16924" xr:uid="{00000000-0005-0000-0000-0000B4420000}"/>
    <cellStyle name="표준 2 18 17 14" xfId="18404" xr:uid="{00000000-0005-0000-0000-0000B5420000}"/>
    <cellStyle name="표준 2 18 17 15" xfId="19884" xr:uid="{00000000-0005-0000-0000-0000B6420000}"/>
    <cellStyle name="표준 2 18 17 16" xfId="21364" xr:uid="{00000000-0005-0000-0000-0000B7420000}"/>
    <cellStyle name="표준 2 18 17 17" xfId="22844" xr:uid="{00000000-0005-0000-0000-0000B8420000}"/>
    <cellStyle name="표준 2 18 17 18" xfId="24324" xr:uid="{00000000-0005-0000-0000-0000B9420000}"/>
    <cellStyle name="표준 2 18 17 19" xfId="25804" xr:uid="{00000000-0005-0000-0000-0000BA420000}"/>
    <cellStyle name="표준 2 18 17 2" xfId="187" xr:uid="{00000000-0005-0000-0000-0000BB420000}"/>
    <cellStyle name="표준 2 18 17 2 10" xfId="14701" xr:uid="{00000000-0005-0000-0000-0000BC420000}"/>
    <cellStyle name="표준 2 18 17 2 11" xfId="16181" xr:uid="{00000000-0005-0000-0000-0000BD420000}"/>
    <cellStyle name="표준 2 18 17 2 12" xfId="17661" xr:uid="{00000000-0005-0000-0000-0000BE420000}"/>
    <cellStyle name="표준 2 18 17 2 13" xfId="19141" xr:uid="{00000000-0005-0000-0000-0000BF420000}"/>
    <cellStyle name="표준 2 18 17 2 14" xfId="20621" xr:uid="{00000000-0005-0000-0000-0000C0420000}"/>
    <cellStyle name="표준 2 18 17 2 15" xfId="22101" xr:uid="{00000000-0005-0000-0000-0000C1420000}"/>
    <cellStyle name="표준 2 18 17 2 16" xfId="23581" xr:uid="{00000000-0005-0000-0000-0000C2420000}"/>
    <cellStyle name="표준 2 18 17 2 17" xfId="25061" xr:uid="{00000000-0005-0000-0000-0000C3420000}"/>
    <cellStyle name="표준 2 18 17 2 18" xfId="26541" xr:uid="{00000000-0005-0000-0000-0000C4420000}"/>
    <cellStyle name="표준 2 18 17 2 19" xfId="28021" xr:uid="{00000000-0005-0000-0000-0000C5420000}"/>
    <cellStyle name="표준 2 18 17 2 2" xfId="2860" xr:uid="{00000000-0005-0000-0000-0000C6420000}"/>
    <cellStyle name="표준 2 18 17 2 20" xfId="29501" xr:uid="{00000000-0005-0000-0000-0000C7420000}"/>
    <cellStyle name="표준 2 18 17 2 21" xfId="30981" xr:uid="{00000000-0005-0000-0000-0000C8420000}"/>
    <cellStyle name="표준 2 18 17 2 22" xfId="32461" xr:uid="{00000000-0005-0000-0000-0000C9420000}"/>
    <cellStyle name="표준 2 18 17 2 23" xfId="33941" xr:uid="{00000000-0005-0000-0000-0000CA420000}"/>
    <cellStyle name="표준 2 18 17 2 24" xfId="35421" xr:uid="{00000000-0005-0000-0000-0000CB420000}"/>
    <cellStyle name="표준 2 18 17 2 25" xfId="36901" xr:uid="{00000000-0005-0000-0000-0000CC420000}"/>
    <cellStyle name="표준 2 18 17 2 26" xfId="38381" xr:uid="{00000000-0005-0000-0000-0000CD420000}"/>
    <cellStyle name="표준 2 18 17 2 27" xfId="39861" xr:uid="{00000000-0005-0000-0000-0000CE420000}"/>
    <cellStyle name="표준 2 18 17 2 28" xfId="41341" xr:uid="{00000000-0005-0000-0000-0000CF420000}"/>
    <cellStyle name="표준 2 18 17 2 29" xfId="42821" xr:uid="{00000000-0005-0000-0000-0000D0420000}"/>
    <cellStyle name="표준 2 18 17 2 3" xfId="4341" xr:uid="{00000000-0005-0000-0000-0000D1420000}"/>
    <cellStyle name="표준 2 18 17 2 30" xfId="44301" xr:uid="{00000000-0005-0000-0000-0000D2420000}"/>
    <cellStyle name="표준 2 18 17 2 31" xfId="45781" xr:uid="{00000000-0005-0000-0000-0000D3420000}"/>
    <cellStyle name="표준 2 18 17 2 32" xfId="47262" xr:uid="{00000000-0005-0000-0000-0000D4420000}"/>
    <cellStyle name="표준 2 18 17 2 33" xfId="48742" xr:uid="{00000000-0005-0000-0000-0000D5420000}"/>
    <cellStyle name="표준 2 18 17 2 34" xfId="50222" xr:uid="{00000000-0005-0000-0000-0000D6420000}"/>
    <cellStyle name="표준 2 18 17 2 35" xfId="51702" xr:uid="{00000000-0005-0000-0000-0000D7420000}"/>
    <cellStyle name="표준 2 18 17 2 36" xfId="53182" xr:uid="{00000000-0005-0000-0000-0000D8420000}"/>
    <cellStyle name="표준 2 18 17 2 37" xfId="54662" xr:uid="{00000000-0005-0000-0000-0000D9420000}"/>
    <cellStyle name="표준 2 18 17 2 38" xfId="56142" xr:uid="{00000000-0005-0000-0000-0000DA420000}"/>
    <cellStyle name="표준 2 18 17 2 39" xfId="57622" xr:uid="{00000000-0005-0000-0000-0000DB420000}"/>
    <cellStyle name="표준 2 18 17 2 4" xfId="5821" xr:uid="{00000000-0005-0000-0000-0000DC420000}"/>
    <cellStyle name="표준 2 18 17 2 40" xfId="59102" xr:uid="{00000000-0005-0000-0000-0000DD420000}"/>
    <cellStyle name="표준 2 18 17 2 41" xfId="60582" xr:uid="{00000000-0005-0000-0000-0000DE420000}"/>
    <cellStyle name="표준 2 18 17 2 42" xfId="62062" xr:uid="{00000000-0005-0000-0000-0000DF420000}"/>
    <cellStyle name="표준 2 18 17 2 5" xfId="7301" xr:uid="{00000000-0005-0000-0000-0000E0420000}"/>
    <cellStyle name="표준 2 18 17 2 6" xfId="8781" xr:uid="{00000000-0005-0000-0000-0000E1420000}"/>
    <cellStyle name="표준 2 18 17 2 7" xfId="10261" xr:uid="{00000000-0005-0000-0000-0000E2420000}"/>
    <cellStyle name="표준 2 18 17 2 8" xfId="11741" xr:uid="{00000000-0005-0000-0000-0000E3420000}"/>
    <cellStyle name="표준 2 18 17 2 9" xfId="13221" xr:uid="{00000000-0005-0000-0000-0000E4420000}"/>
    <cellStyle name="표준 2 18 17 20" xfId="27284" xr:uid="{00000000-0005-0000-0000-0000E5420000}"/>
    <cellStyle name="표준 2 18 17 21" xfId="28764" xr:uid="{00000000-0005-0000-0000-0000E6420000}"/>
    <cellStyle name="표준 2 18 17 22" xfId="30244" xr:uid="{00000000-0005-0000-0000-0000E7420000}"/>
    <cellStyle name="표준 2 18 17 23" xfId="31724" xr:uid="{00000000-0005-0000-0000-0000E8420000}"/>
    <cellStyle name="표준 2 18 17 24" xfId="33204" xr:uid="{00000000-0005-0000-0000-0000E9420000}"/>
    <cellStyle name="표준 2 18 17 25" xfId="34684" xr:uid="{00000000-0005-0000-0000-0000EA420000}"/>
    <cellStyle name="표준 2 18 17 26" xfId="36164" xr:uid="{00000000-0005-0000-0000-0000EB420000}"/>
    <cellStyle name="표준 2 18 17 27" xfId="37644" xr:uid="{00000000-0005-0000-0000-0000EC420000}"/>
    <cellStyle name="표준 2 18 17 28" xfId="39124" xr:uid="{00000000-0005-0000-0000-0000ED420000}"/>
    <cellStyle name="표준 2 18 17 29" xfId="40604" xr:uid="{00000000-0005-0000-0000-0000EE420000}"/>
    <cellStyle name="표준 2 18 17 3" xfId="2123" xr:uid="{00000000-0005-0000-0000-0000EF420000}"/>
    <cellStyle name="표준 2 18 17 30" xfId="42084" xr:uid="{00000000-0005-0000-0000-0000F0420000}"/>
    <cellStyle name="표준 2 18 17 31" xfId="43564" xr:uid="{00000000-0005-0000-0000-0000F1420000}"/>
    <cellStyle name="표준 2 18 17 32" xfId="45044" xr:uid="{00000000-0005-0000-0000-0000F2420000}"/>
    <cellStyle name="표준 2 18 17 33" xfId="46525" xr:uid="{00000000-0005-0000-0000-0000F3420000}"/>
    <cellStyle name="표준 2 18 17 34" xfId="48005" xr:uid="{00000000-0005-0000-0000-0000F4420000}"/>
    <cellStyle name="표준 2 18 17 35" xfId="49485" xr:uid="{00000000-0005-0000-0000-0000F5420000}"/>
    <cellStyle name="표준 2 18 17 36" xfId="50965" xr:uid="{00000000-0005-0000-0000-0000F6420000}"/>
    <cellStyle name="표준 2 18 17 37" xfId="52445" xr:uid="{00000000-0005-0000-0000-0000F7420000}"/>
    <cellStyle name="표준 2 18 17 38" xfId="53925" xr:uid="{00000000-0005-0000-0000-0000F8420000}"/>
    <cellStyle name="표준 2 18 17 39" xfId="55405" xr:uid="{00000000-0005-0000-0000-0000F9420000}"/>
    <cellStyle name="표준 2 18 17 4" xfId="3604" xr:uid="{00000000-0005-0000-0000-0000FA420000}"/>
    <cellStyle name="표준 2 18 17 40" xfId="56885" xr:uid="{00000000-0005-0000-0000-0000FB420000}"/>
    <cellStyle name="표준 2 18 17 41" xfId="58365" xr:uid="{00000000-0005-0000-0000-0000FC420000}"/>
    <cellStyle name="표준 2 18 17 42" xfId="59845" xr:uid="{00000000-0005-0000-0000-0000FD420000}"/>
    <cellStyle name="표준 2 18 17 43" xfId="61325" xr:uid="{00000000-0005-0000-0000-0000FE420000}"/>
    <cellStyle name="표준 2 18 17 5" xfId="5084" xr:uid="{00000000-0005-0000-0000-0000FF420000}"/>
    <cellStyle name="표준 2 18 17 6" xfId="6564" xr:uid="{00000000-0005-0000-0000-000000430000}"/>
    <cellStyle name="표준 2 18 17 7" xfId="8044" xr:uid="{00000000-0005-0000-0000-000001430000}"/>
    <cellStyle name="표준 2 18 17 8" xfId="9524" xr:uid="{00000000-0005-0000-0000-000002430000}"/>
    <cellStyle name="표준 2 18 17 9" xfId="11004" xr:uid="{00000000-0005-0000-0000-000003430000}"/>
    <cellStyle name="표준 2 18 18" xfId="933" xr:uid="{00000000-0005-0000-0000-000004430000}"/>
    <cellStyle name="표준 2 18 18 10" xfId="12517" xr:uid="{00000000-0005-0000-0000-000005430000}"/>
    <cellStyle name="표준 2 18 18 11" xfId="13997" xr:uid="{00000000-0005-0000-0000-000006430000}"/>
    <cellStyle name="표준 2 18 18 12" xfId="15477" xr:uid="{00000000-0005-0000-0000-000007430000}"/>
    <cellStyle name="표준 2 18 18 13" xfId="16957" xr:uid="{00000000-0005-0000-0000-000008430000}"/>
    <cellStyle name="표준 2 18 18 14" xfId="18437" xr:uid="{00000000-0005-0000-0000-000009430000}"/>
    <cellStyle name="표준 2 18 18 15" xfId="19917" xr:uid="{00000000-0005-0000-0000-00000A430000}"/>
    <cellStyle name="표준 2 18 18 16" xfId="21397" xr:uid="{00000000-0005-0000-0000-00000B430000}"/>
    <cellStyle name="표준 2 18 18 17" xfId="22877" xr:uid="{00000000-0005-0000-0000-00000C430000}"/>
    <cellStyle name="표준 2 18 18 18" xfId="24357" xr:uid="{00000000-0005-0000-0000-00000D430000}"/>
    <cellStyle name="표준 2 18 18 19" xfId="25837" xr:uid="{00000000-0005-0000-0000-00000E430000}"/>
    <cellStyle name="표준 2 18 18 2" xfId="154" xr:uid="{00000000-0005-0000-0000-00000F430000}"/>
    <cellStyle name="표준 2 18 18 2 10" xfId="14734" xr:uid="{00000000-0005-0000-0000-000010430000}"/>
    <cellStyle name="표준 2 18 18 2 11" xfId="16214" xr:uid="{00000000-0005-0000-0000-000011430000}"/>
    <cellStyle name="표준 2 18 18 2 12" xfId="17694" xr:uid="{00000000-0005-0000-0000-000012430000}"/>
    <cellStyle name="표준 2 18 18 2 13" xfId="19174" xr:uid="{00000000-0005-0000-0000-000013430000}"/>
    <cellStyle name="표준 2 18 18 2 14" xfId="20654" xr:uid="{00000000-0005-0000-0000-000014430000}"/>
    <cellStyle name="표준 2 18 18 2 15" xfId="22134" xr:uid="{00000000-0005-0000-0000-000015430000}"/>
    <cellStyle name="표준 2 18 18 2 16" xfId="23614" xr:uid="{00000000-0005-0000-0000-000016430000}"/>
    <cellStyle name="표준 2 18 18 2 17" xfId="25094" xr:uid="{00000000-0005-0000-0000-000017430000}"/>
    <cellStyle name="표준 2 18 18 2 18" xfId="26574" xr:uid="{00000000-0005-0000-0000-000018430000}"/>
    <cellStyle name="표준 2 18 18 2 19" xfId="28054" xr:uid="{00000000-0005-0000-0000-000019430000}"/>
    <cellStyle name="표준 2 18 18 2 2" xfId="2893" xr:uid="{00000000-0005-0000-0000-00001A430000}"/>
    <cellStyle name="표준 2 18 18 2 20" xfId="29534" xr:uid="{00000000-0005-0000-0000-00001B430000}"/>
    <cellStyle name="표준 2 18 18 2 21" xfId="31014" xr:uid="{00000000-0005-0000-0000-00001C430000}"/>
    <cellStyle name="표준 2 18 18 2 22" xfId="32494" xr:uid="{00000000-0005-0000-0000-00001D430000}"/>
    <cellStyle name="표준 2 18 18 2 23" xfId="33974" xr:uid="{00000000-0005-0000-0000-00001E430000}"/>
    <cellStyle name="표준 2 18 18 2 24" xfId="35454" xr:uid="{00000000-0005-0000-0000-00001F430000}"/>
    <cellStyle name="표준 2 18 18 2 25" xfId="36934" xr:uid="{00000000-0005-0000-0000-000020430000}"/>
    <cellStyle name="표준 2 18 18 2 26" xfId="38414" xr:uid="{00000000-0005-0000-0000-000021430000}"/>
    <cellStyle name="표준 2 18 18 2 27" xfId="39894" xr:uid="{00000000-0005-0000-0000-000022430000}"/>
    <cellStyle name="표준 2 18 18 2 28" xfId="41374" xr:uid="{00000000-0005-0000-0000-000023430000}"/>
    <cellStyle name="표준 2 18 18 2 29" xfId="42854" xr:uid="{00000000-0005-0000-0000-000024430000}"/>
    <cellStyle name="표준 2 18 18 2 3" xfId="4374" xr:uid="{00000000-0005-0000-0000-000025430000}"/>
    <cellStyle name="표준 2 18 18 2 30" xfId="44334" xr:uid="{00000000-0005-0000-0000-000026430000}"/>
    <cellStyle name="표준 2 18 18 2 31" xfId="45814" xr:uid="{00000000-0005-0000-0000-000027430000}"/>
    <cellStyle name="표준 2 18 18 2 32" xfId="47295" xr:uid="{00000000-0005-0000-0000-000028430000}"/>
    <cellStyle name="표준 2 18 18 2 33" xfId="48775" xr:uid="{00000000-0005-0000-0000-000029430000}"/>
    <cellStyle name="표준 2 18 18 2 34" xfId="50255" xr:uid="{00000000-0005-0000-0000-00002A430000}"/>
    <cellStyle name="표준 2 18 18 2 35" xfId="51735" xr:uid="{00000000-0005-0000-0000-00002B430000}"/>
    <cellStyle name="표준 2 18 18 2 36" xfId="53215" xr:uid="{00000000-0005-0000-0000-00002C430000}"/>
    <cellStyle name="표준 2 18 18 2 37" xfId="54695" xr:uid="{00000000-0005-0000-0000-00002D430000}"/>
    <cellStyle name="표준 2 18 18 2 38" xfId="56175" xr:uid="{00000000-0005-0000-0000-00002E430000}"/>
    <cellStyle name="표준 2 18 18 2 39" xfId="57655" xr:uid="{00000000-0005-0000-0000-00002F430000}"/>
    <cellStyle name="표준 2 18 18 2 4" xfId="5854" xr:uid="{00000000-0005-0000-0000-000030430000}"/>
    <cellStyle name="표준 2 18 18 2 40" xfId="59135" xr:uid="{00000000-0005-0000-0000-000031430000}"/>
    <cellStyle name="표준 2 18 18 2 41" xfId="60615" xr:uid="{00000000-0005-0000-0000-000032430000}"/>
    <cellStyle name="표준 2 18 18 2 42" xfId="62095" xr:uid="{00000000-0005-0000-0000-000033430000}"/>
    <cellStyle name="표준 2 18 18 2 5" xfId="7334" xr:uid="{00000000-0005-0000-0000-000034430000}"/>
    <cellStyle name="표준 2 18 18 2 6" xfId="8814" xr:uid="{00000000-0005-0000-0000-000035430000}"/>
    <cellStyle name="표준 2 18 18 2 7" xfId="10294" xr:uid="{00000000-0005-0000-0000-000036430000}"/>
    <cellStyle name="표준 2 18 18 2 8" xfId="11774" xr:uid="{00000000-0005-0000-0000-000037430000}"/>
    <cellStyle name="표준 2 18 18 2 9" xfId="13254" xr:uid="{00000000-0005-0000-0000-000038430000}"/>
    <cellStyle name="표준 2 18 18 20" xfId="27317" xr:uid="{00000000-0005-0000-0000-000039430000}"/>
    <cellStyle name="표준 2 18 18 21" xfId="28797" xr:uid="{00000000-0005-0000-0000-00003A430000}"/>
    <cellStyle name="표준 2 18 18 22" xfId="30277" xr:uid="{00000000-0005-0000-0000-00003B430000}"/>
    <cellStyle name="표준 2 18 18 23" xfId="31757" xr:uid="{00000000-0005-0000-0000-00003C430000}"/>
    <cellStyle name="표준 2 18 18 24" xfId="33237" xr:uid="{00000000-0005-0000-0000-00003D430000}"/>
    <cellStyle name="표준 2 18 18 25" xfId="34717" xr:uid="{00000000-0005-0000-0000-00003E430000}"/>
    <cellStyle name="표준 2 18 18 26" xfId="36197" xr:uid="{00000000-0005-0000-0000-00003F430000}"/>
    <cellStyle name="표준 2 18 18 27" xfId="37677" xr:uid="{00000000-0005-0000-0000-000040430000}"/>
    <cellStyle name="표준 2 18 18 28" xfId="39157" xr:uid="{00000000-0005-0000-0000-000041430000}"/>
    <cellStyle name="표준 2 18 18 29" xfId="40637" xr:uid="{00000000-0005-0000-0000-000042430000}"/>
    <cellStyle name="표준 2 18 18 3" xfId="2156" xr:uid="{00000000-0005-0000-0000-000043430000}"/>
    <cellStyle name="표준 2 18 18 30" xfId="42117" xr:uid="{00000000-0005-0000-0000-000044430000}"/>
    <cellStyle name="표준 2 18 18 31" xfId="43597" xr:uid="{00000000-0005-0000-0000-000045430000}"/>
    <cellStyle name="표준 2 18 18 32" xfId="45077" xr:uid="{00000000-0005-0000-0000-000046430000}"/>
    <cellStyle name="표준 2 18 18 33" xfId="46558" xr:uid="{00000000-0005-0000-0000-000047430000}"/>
    <cellStyle name="표준 2 18 18 34" xfId="48038" xr:uid="{00000000-0005-0000-0000-000048430000}"/>
    <cellStyle name="표준 2 18 18 35" xfId="49518" xr:uid="{00000000-0005-0000-0000-000049430000}"/>
    <cellStyle name="표준 2 18 18 36" xfId="50998" xr:uid="{00000000-0005-0000-0000-00004A430000}"/>
    <cellStyle name="표준 2 18 18 37" xfId="52478" xr:uid="{00000000-0005-0000-0000-00004B430000}"/>
    <cellStyle name="표준 2 18 18 38" xfId="53958" xr:uid="{00000000-0005-0000-0000-00004C430000}"/>
    <cellStyle name="표준 2 18 18 39" xfId="55438" xr:uid="{00000000-0005-0000-0000-00004D430000}"/>
    <cellStyle name="표준 2 18 18 4" xfId="3637" xr:uid="{00000000-0005-0000-0000-00004E430000}"/>
    <cellStyle name="표준 2 18 18 40" xfId="56918" xr:uid="{00000000-0005-0000-0000-00004F430000}"/>
    <cellStyle name="표준 2 18 18 41" xfId="58398" xr:uid="{00000000-0005-0000-0000-000050430000}"/>
    <cellStyle name="표준 2 18 18 42" xfId="59878" xr:uid="{00000000-0005-0000-0000-000051430000}"/>
    <cellStyle name="표준 2 18 18 43" xfId="61358" xr:uid="{00000000-0005-0000-0000-000052430000}"/>
    <cellStyle name="표준 2 18 18 5" xfId="5117" xr:uid="{00000000-0005-0000-0000-000053430000}"/>
    <cellStyle name="표준 2 18 18 6" xfId="6597" xr:uid="{00000000-0005-0000-0000-000054430000}"/>
    <cellStyle name="표준 2 18 18 7" xfId="8077" xr:uid="{00000000-0005-0000-0000-000055430000}"/>
    <cellStyle name="표준 2 18 18 8" xfId="9557" xr:uid="{00000000-0005-0000-0000-000056430000}"/>
    <cellStyle name="표준 2 18 18 9" xfId="11037" xr:uid="{00000000-0005-0000-0000-000057430000}"/>
    <cellStyle name="표준 2 18 19" xfId="899" xr:uid="{00000000-0005-0000-0000-000058430000}"/>
    <cellStyle name="표준 2 18 19 10" xfId="12551" xr:uid="{00000000-0005-0000-0000-000059430000}"/>
    <cellStyle name="표준 2 18 19 11" xfId="14031" xr:uid="{00000000-0005-0000-0000-00005A430000}"/>
    <cellStyle name="표준 2 18 19 12" xfId="15511" xr:uid="{00000000-0005-0000-0000-00005B430000}"/>
    <cellStyle name="표준 2 18 19 13" xfId="16991" xr:uid="{00000000-0005-0000-0000-00005C430000}"/>
    <cellStyle name="표준 2 18 19 14" xfId="18471" xr:uid="{00000000-0005-0000-0000-00005D430000}"/>
    <cellStyle name="표준 2 18 19 15" xfId="19951" xr:uid="{00000000-0005-0000-0000-00005E430000}"/>
    <cellStyle name="표준 2 18 19 16" xfId="21431" xr:uid="{00000000-0005-0000-0000-00005F430000}"/>
    <cellStyle name="표준 2 18 19 17" xfId="22911" xr:uid="{00000000-0005-0000-0000-000060430000}"/>
    <cellStyle name="표준 2 18 19 18" xfId="24391" xr:uid="{00000000-0005-0000-0000-000061430000}"/>
    <cellStyle name="표준 2 18 19 19" xfId="25871" xr:uid="{00000000-0005-0000-0000-000062430000}"/>
    <cellStyle name="표준 2 18 19 2" xfId="120" xr:uid="{00000000-0005-0000-0000-000063430000}"/>
    <cellStyle name="표준 2 18 19 2 10" xfId="14768" xr:uid="{00000000-0005-0000-0000-000064430000}"/>
    <cellStyle name="표준 2 18 19 2 11" xfId="16248" xr:uid="{00000000-0005-0000-0000-000065430000}"/>
    <cellStyle name="표준 2 18 19 2 12" xfId="17728" xr:uid="{00000000-0005-0000-0000-000066430000}"/>
    <cellStyle name="표준 2 18 19 2 13" xfId="19208" xr:uid="{00000000-0005-0000-0000-000067430000}"/>
    <cellStyle name="표준 2 18 19 2 14" xfId="20688" xr:uid="{00000000-0005-0000-0000-000068430000}"/>
    <cellStyle name="표준 2 18 19 2 15" xfId="22168" xr:uid="{00000000-0005-0000-0000-000069430000}"/>
    <cellStyle name="표준 2 18 19 2 16" xfId="23648" xr:uid="{00000000-0005-0000-0000-00006A430000}"/>
    <cellStyle name="표준 2 18 19 2 17" xfId="25128" xr:uid="{00000000-0005-0000-0000-00006B430000}"/>
    <cellStyle name="표준 2 18 19 2 18" xfId="26608" xr:uid="{00000000-0005-0000-0000-00006C430000}"/>
    <cellStyle name="표준 2 18 19 2 19" xfId="28088" xr:uid="{00000000-0005-0000-0000-00006D430000}"/>
    <cellStyle name="표준 2 18 19 2 2" xfId="2927" xr:uid="{00000000-0005-0000-0000-00006E430000}"/>
    <cellStyle name="표준 2 18 19 2 20" xfId="29568" xr:uid="{00000000-0005-0000-0000-00006F430000}"/>
    <cellStyle name="표준 2 18 19 2 21" xfId="31048" xr:uid="{00000000-0005-0000-0000-000070430000}"/>
    <cellStyle name="표준 2 18 19 2 22" xfId="32528" xr:uid="{00000000-0005-0000-0000-000071430000}"/>
    <cellStyle name="표준 2 18 19 2 23" xfId="34008" xr:uid="{00000000-0005-0000-0000-000072430000}"/>
    <cellStyle name="표준 2 18 19 2 24" xfId="35488" xr:uid="{00000000-0005-0000-0000-000073430000}"/>
    <cellStyle name="표준 2 18 19 2 25" xfId="36968" xr:uid="{00000000-0005-0000-0000-000074430000}"/>
    <cellStyle name="표준 2 18 19 2 26" xfId="38448" xr:uid="{00000000-0005-0000-0000-000075430000}"/>
    <cellStyle name="표준 2 18 19 2 27" xfId="39928" xr:uid="{00000000-0005-0000-0000-000076430000}"/>
    <cellStyle name="표준 2 18 19 2 28" xfId="41408" xr:uid="{00000000-0005-0000-0000-000077430000}"/>
    <cellStyle name="표준 2 18 19 2 29" xfId="42888" xr:uid="{00000000-0005-0000-0000-000078430000}"/>
    <cellStyle name="표준 2 18 19 2 3" xfId="4408" xr:uid="{00000000-0005-0000-0000-000079430000}"/>
    <cellStyle name="표준 2 18 19 2 30" xfId="44368" xr:uid="{00000000-0005-0000-0000-00007A430000}"/>
    <cellStyle name="표준 2 18 19 2 31" xfId="45848" xr:uid="{00000000-0005-0000-0000-00007B430000}"/>
    <cellStyle name="표준 2 18 19 2 32" xfId="47329" xr:uid="{00000000-0005-0000-0000-00007C430000}"/>
    <cellStyle name="표준 2 18 19 2 33" xfId="48809" xr:uid="{00000000-0005-0000-0000-00007D430000}"/>
    <cellStyle name="표준 2 18 19 2 34" xfId="50289" xr:uid="{00000000-0005-0000-0000-00007E430000}"/>
    <cellStyle name="표준 2 18 19 2 35" xfId="51769" xr:uid="{00000000-0005-0000-0000-00007F430000}"/>
    <cellStyle name="표준 2 18 19 2 36" xfId="53249" xr:uid="{00000000-0005-0000-0000-000080430000}"/>
    <cellStyle name="표준 2 18 19 2 37" xfId="54729" xr:uid="{00000000-0005-0000-0000-000081430000}"/>
    <cellStyle name="표준 2 18 19 2 38" xfId="56209" xr:uid="{00000000-0005-0000-0000-000082430000}"/>
    <cellStyle name="표준 2 18 19 2 39" xfId="57689" xr:uid="{00000000-0005-0000-0000-000083430000}"/>
    <cellStyle name="표준 2 18 19 2 4" xfId="5888" xr:uid="{00000000-0005-0000-0000-000084430000}"/>
    <cellStyle name="표준 2 18 19 2 40" xfId="59169" xr:uid="{00000000-0005-0000-0000-000085430000}"/>
    <cellStyle name="표준 2 18 19 2 41" xfId="60649" xr:uid="{00000000-0005-0000-0000-000086430000}"/>
    <cellStyle name="표준 2 18 19 2 42" xfId="62129" xr:uid="{00000000-0005-0000-0000-000087430000}"/>
    <cellStyle name="표준 2 18 19 2 5" xfId="7368" xr:uid="{00000000-0005-0000-0000-000088430000}"/>
    <cellStyle name="표준 2 18 19 2 6" xfId="8848" xr:uid="{00000000-0005-0000-0000-000089430000}"/>
    <cellStyle name="표준 2 18 19 2 7" xfId="10328" xr:uid="{00000000-0005-0000-0000-00008A430000}"/>
    <cellStyle name="표준 2 18 19 2 8" xfId="11808" xr:uid="{00000000-0005-0000-0000-00008B430000}"/>
    <cellStyle name="표준 2 18 19 2 9" xfId="13288" xr:uid="{00000000-0005-0000-0000-00008C430000}"/>
    <cellStyle name="표준 2 18 19 20" xfId="27351" xr:uid="{00000000-0005-0000-0000-00008D430000}"/>
    <cellStyle name="표준 2 18 19 21" xfId="28831" xr:uid="{00000000-0005-0000-0000-00008E430000}"/>
    <cellStyle name="표준 2 18 19 22" xfId="30311" xr:uid="{00000000-0005-0000-0000-00008F430000}"/>
    <cellStyle name="표준 2 18 19 23" xfId="31791" xr:uid="{00000000-0005-0000-0000-000090430000}"/>
    <cellStyle name="표준 2 18 19 24" xfId="33271" xr:uid="{00000000-0005-0000-0000-000091430000}"/>
    <cellStyle name="표준 2 18 19 25" xfId="34751" xr:uid="{00000000-0005-0000-0000-000092430000}"/>
    <cellStyle name="표준 2 18 19 26" xfId="36231" xr:uid="{00000000-0005-0000-0000-000093430000}"/>
    <cellStyle name="표준 2 18 19 27" xfId="37711" xr:uid="{00000000-0005-0000-0000-000094430000}"/>
    <cellStyle name="표준 2 18 19 28" xfId="39191" xr:uid="{00000000-0005-0000-0000-000095430000}"/>
    <cellStyle name="표준 2 18 19 29" xfId="40671" xr:uid="{00000000-0005-0000-0000-000096430000}"/>
    <cellStyle name="표준 2 18 19 3" xfId="2190" xr:uid="{00000000-0005-0000-0000-000097430000}"/>
    <cellStyle name="표준 2 18 19 30" xfId="42151" xr:uid="{00000000-0005-0000-0000-000098430000}"/>
    <cellStyle name="표준 2 18 19 31" xfId="43631" xr:uid="{00000000-0005-0000-0000-000099430000}"/>
    <cellStyle name="표준 2 18 19 32" xfId="45111" xr:uid="{00000000-0005-0000-0000-00009A430000}"/>
    <cellStyle name="표준 2 18 19 33" xfId="46592" xr:uid="{00000000-0005-0000-0000-00009B430000}"/>
    <cellStyle name="표준 2 18 19 34" xfId="48072" xr:uid="{00000000-0005-0000-0000-00009C430000}"/>
    <cellStyle name="표준 2 18 19 35" xfId="49552" xr:uid="{00000000-0005-0000-0000-00009D430000}"/>
    <cellStyle name="표준 2 18 19 36" xfId="51032" xr:uid="{00000000-0005-0000-0000-00009E430000}"/>
    <cellStyle name="표준 2 18 19 37" xfId="52512" xr:uid="{00000000-0005-0000-0000-00009F430000}"/>
    <cellStyle name="표준 2 18 19 38" xfId="53992" xr:uid="{00000000-0005-0000-0000-0000A0430000}"/>
    <cellStyle name="표준 2 18 19 39" xfId="55472" xr:uid="{00000000-0005-0000-0000-0000A1430000}"/>
    <cellStyle name="표준 2 18 19 4" xfId="3671" xr:uid="{00000000-0005-0000-0000-0000A2430000}"/>
    <cellStyle name="표준 2 18 19 40" xfId="56952" xr:uid="{00000000-0005-0000-0000-0000A3430000}"/>
    <cellStyle name="표준 2 18 19 41" xfId="58432" xr:uid="{00000000-0005-0000-0000-0000A4430000}"/>
    <cellStyle name="표준 2 18 19 42" xfId="59912" xr:uid="{00000000-0005-0000-0000-0000A5430000}"/>
    <cellStyle name="표준 2 18 19 43" xfId="61392" xr:uid="{00000000-0005-0000-0000-0000A6430000}"/>
    <cellStyle name="표준 2 18 19 5" xfId="5151" xr:uid="{00000000-0005-0000-0000-0000A7430000}"/>
    <cellStyle name="표준 2 18 19 6" xfId="6631" xr:uid="{00000000-0005-0000-0000-0000A8430000}"/>
    <cellStyle name="표준 2 18 19 7" xfId="8111" xr:uid="{00000000-0005-0000-0000-0000A9430000}"/>
    <cellStyle name="표준 2 18 19 8" xfId="9591" xr:uid="{00000000-0005-0000-0000-0000AA430000}"/>
    <cellStyle name="표준 2 18 19 9" xfId="11071" xr:uid="{00000000-0005-0000-0000-0000AB430000}"/>
    <cellStyle name="표준 2 18 2" xfId="1344" xr:uid="{00000000-0005-0000-0000-0000AC430000}"/>
    <cellStyle name="표준 2 18 2 10" xfId="12106" xr:uid="{00000000-0005-0000-0000-0000AD430000}"/>
    <cellStyle name="표준 2 18 2 11" xfId="13586" xr:uid="{00000000-0005-0000-0000-0000AE430000}"/>
    <cellStyle name="표준 2 18 2 12" xfId="15066" xr:uid="{00000000-0005-0000-0000-0000AF430000}"/>
    <cellStyle name="표준 2 18 2 13" xfId="16546" xr:uid="{00000000-0005-0000-0000-0000B0430000}"/>
    <cellStyle name="표준 2 18 2 14" xfId="18026" xr:uid="{00000000-0005-0000-0000-0000B1430000}"/>
    <cellStyle name="표준 2 18 2 15" xfId="19506" xr:uid="{00000000-0005-0000-0000-0000B2430000}"/>
    <cellStyle name="표준 2 18 2 16" xfId="20986" xr:uid="{00000000-0005-0000-0000-0000B3430000}"/>
    <cellStyle name="표준 2 18 2 17" xfId="22466" xr:uid="{00000000-0005-0000-0000-0000B4430000}"/>
    <cellStyle name="표준 2 18 2 18" xfId="23946" xr:uid="{00000000-0005-0000-0000-0000B5430000}"/>
    <cellStyle name="표준 2 18 2 19" xfId="25426" xr:uid="{00000000-0005-0000-0000-0000B6430000}"/>
    <cellStyle name="표준 2 18 2 2" xfId="565" xr:uid="{00000000-0005-0000-0000-0000B7430000}"/>
    <cellStyle name="표준 2 18 2 2 10" xfId="14323" xr:uid="{00000000-0005-0000-0000-0000B8430000}"/>
    <cellStyle name="표준 2 18 2 2 11" xfId="15803" xr:uid="{00000000-0005-0000-0000-0000B9430000}"/>
    <cellStyle name="표준 2 18 2 2 12" xfId="17283" xr:uid="{00000000-0005-0000-0000-0000BA430000}"/>
    <cellStyle name="표준 2 18 2 2 13" xfId="18763" xr:uid="{00000000-0005-0000-0000-0000BB430000}"/>
    <cellStyle name="표준 2 18 2 2 14" xfId="20243" xr:uid="{00000000-0005-0000-0000-0000BC430000}"/>
    <cellStyle name="표준 2 18 2 2 15" xfId="21723" xr:uid="{00000000-0005-0000-0000-0000BD430000}"/>
    <cellStyle name="표준 2 18 2 2 16" xfId="23203" xr:uid="{00000000-0005-0000-0000-0000BE430000}"/>
    <cellStyle name="표준 2 18 2 2 17" xfId="24683" xr:uid="{00000000-0005-0000-0000-0000BF430000}"/>
    <cellStyle name="표준 2 18 2 2 18" xfId="26163" xr:uid="{00000000-0005-0000-0000-0000C0430000}"/>
    <cellStyle name="표준 2 18 2 2 19" xfId="27643" xr:uid="{00000000-0005-0000-0000-0000C1430000}"/>
    <cellStyle name="표준 2 18 2 2 2" xfId="2482" xr:uid="{00000000-0005-0000-0000-0000C2430000}"/>
    <cellStyle name="표준 2 18 2 2 20" xfId="29123" xr:uid="{00000000-0005-0000-0000-0000C3430000}"/>
    <cellStyle name="표준 2 18 2 2 21" xfId="30603" xr:uid="{00000000-0005-0000-0000-0000C4430000}"/>
    <cellStyle name="표준 2 18 2 2 22" xfId="32083" xr:uid="{00000000-0005-0000-0000-0000C5430000}"/>
    <cellStyle name="표준 2 18 2 2 23" xfId="33563" xr:uid="{00000000-0005-0000-0000-0000C6430000}"/>
    <cellStyle name="표준 2 18 2 2 24" xfId="35043" xr:uid="{00000000-0005-0000-0000-0000C7430000}"/>
    <cellStyle name="표준 2 18 2 2 25" xfId="36523" xr:uid="{00000000-0005-0000-0000-0000C8430000}"/>
    <cellStyle name="표준 2 18 2 2 26" xfId="38003" xr:uid="{00000000-0005-0000-0000-0000C9430000}"/>
    <cellStyle name="표준 2 18 2 2 27" xfId="39483" xr:uid="{00000000-0005-0000-0000-0000CA430000}"/>
    <cellStyle name="표준 2 18 2 2 28" xfId="40963" xr:uid="{00000000-0005-0000-0000-0000CB430000}"/>
    <cellStyle name="표준 2 18 2 2 29" xfId="42443" xr:uid="{00000000-0005-0000-0000-0000CC430000}"/>
    <cellStyle name="표준 2 18 2 2 3" xfId="3963" xr:uid="{00000000-0005-0000-0000-0000CD430000}"/>
    <cellStyle name="표준 2 18 2 2 30" xfId="43923" xr:uid="{00000000-0005-0000-0000-0000CE430000}"/>
    <cellStyle name="표준 2 18 2 2 31" xfId="45403" xr:uid="{00000000-0005-0000-0000-0000CF430000}"/>
    <cellStyle name="표준 2 18 2 2 32" xfId="46884" xr:uid="{00000000-0005-0000-0000-0000D0430000}"/>
    <cellStyle name="표준 2 18 2 2 33" xfId="48364" xr:uid="{00000000-0005-0000-0000-0000D1430000}"/>
    <cellStyle name="표준 2 18 2 2 34" xfId="49844" xr:uid="{00000000-0005-0000-0000-0000D2430000}"/>
    <cellStyle name="표준 2 18 2 2 35" xfId="51324" xr:uid="{00000000-0005-0000-0000-0000D3430000}"/>
    <cellStyle name="표준 2 18 2 2 36" xfId="52804" xr:uid="{00000000-0005-0000-0000-0000D4430000}"/>
    <cellStyle name="표준 2 18 2 2 37" xfId="54284" xr:uid="{00000000-0005-0000-0000-0000D5430000}"/>
    <cellStyle name="표준 2 18 2 2 38" xfId="55764" xr:uid="{00000000-0005-0000-0000-0000D6430000}"/>
    <cellStyle name="표준 2 18 2 2 39" xfId="57244" xr:uid="{00000000-0005-0000-0000-0000D7430000}"/>
    <cellStyle name="표준 2 18 2 2 4" xfId="5443" xr:uid="{00000000-0005-0000-0000-0000D8430000}"/>
    <cellStyle name="표준 2 18 2 2 40" xfId="58724" xr:uid="{00000000-0005-0000-0000-0000D9430000}"/>
    <cellStyle name="표준 2 18 2 2 41" xfId="60204" xr:uid="{00000000-0005-0000-0000-0000DA430000}"/>
    <cellStyle name="표준 2 18 2 2 42" xfId="61684" xr:uid="{00000000-0005-0000-0000-0000DB430000}"/>
    <cellStyle name="표준 2 18 2 2 5" xfId="6923" xr:uid="{00000000-0005-0000-0000-0000DC430000}"/>
    <cellStyle name="표준 2 18 2 2 6" xfId="8403" xr:uid="{00000000-0005-0000-0000-0000DD430000}"/>
    <cellStyle name="표준 2 18 2 2 7" xfId="9883" xr:uid="{00000000-0005-0000-0000-0000DE430000}"/>
    <cellStyle name="표준 2 18 2 2 8" xfId="11363" xr:uid="{00000000-0005-0000-0000-0000DF430000}"/>
    <cellStyle name="표준 2 18 2 2 9" xfId="12843" xr:uid="{00000000-0005-0000-0000-0000E0430000}"/>
    <cellStyle name="표준 2 18 2 20" xfId="26906" xr:uid="{00000000-0005-0000-0000-0000E1430000}"/>
    <cellStyle name="표준 2 18 2 21" xfId="28386" xr:uid="{00000000-0005-0000-0000-0000E2430000}"/>
    <cellStyle name="표준 2 18 2 22" xfId="29866" xr:uid="{00000000-0005-0000-0000-0000E3430000}"/>
    <cellStyle name="표준 2 18 2 23" xfId="31346" xr:uid="{00000000-0005-0000-0000-0000E4430000}"/>
    <cellStyle name="표준 2 18 2 24" xfId="32826" xr:uid="{00000000-0005-0000-0000-0000E5430000}"/>
    <cellStyle name="표준 2 18 2 25" xfId="34306" xr:uid="{00000000-0005-0000-0000-0000E6430000}"/>
    <cellStyle name="표준 2 18 2 26" xfId="35786" xr:uid="{00000000-0005-0000-0000-0000E7430000}"/>
    <cellStyle name="표준 2 18 2 27" xfId="37266" xr:uid="{00000000-0005-0000-0000-0000E8430000}"/>
    <cellStyle name="표준 2 18 2 28" xfId="38746" xr:uid="{00000000-0005-0000-0000-0000E9430000}"/>
    <cellStyle name="표준 2 18 2 29" xfId="40226" xr:uid="{00000000-0005-0000-0000-0000EA430000}"/>
    <cellStyle name="표준 2 18 2 3" xfId="1745" xr:uid="{00000000-0005-0000-0000-0000EB430000}"/>
    <cellStyle name="표준 2 18 2 30" xfId="41706" xr:uid="{00000000-0005-0000-0000-0000EC430000}"/>
    <cellStyle name="표준 2 18 2 31" xfId="43186" xr:uid="{00000000-0005-0000-0000-0000ED430000}"/>
    <cellStyle name="표준 2 18 2 32" xfId="44666" xr:uid="{00000000-0005-0000-0000-0000EE430000}"/>
    <cellStyle name="표준 2 18 2 33" xfId="46147" xr:uid="{00000000-0005-0000-0000-0000EF430000}"/>
    <cellStyle name="표준 2 18 2 34" xfId="47627" xr:uid="{00000000-0005-0000-0000-0000F0430000}"/>
    <cellStyle name="표준 2 18 2 35" xfId="49107" xr:uid="{00000000-0005-0000-0000-0000F1430000}"/>
    <cellStyle name="표준 2 18 2 36" xfId="50587" xr:uid="{00000000-0005-0000-0000-0000F2430000}"/>
    <cellStyle name="표준 2 18 2 37" xfId="52067" xr:uid="{00000000-0005-0000-0000-0000F3430000}"/>
    <cellStyle name="표준 2 18 2 38" xfId="53547" xr:uid="{00000000-0005-0000-0000-0000F4430000}"/>
    <cellStyle name="표준 2 18 2 39" xfId="55027" xr:uid="{00000000-0005-0000-0000-0000F5430000}"/>
    <cellStyle name="표준 2 18 2 4" xfId="3226" xr:uid="{00000000-0005-0000-0000-0000F6430000}"/>
    <cellStyle name="표준 2 18 2 40" xfId="56507" xr:uid="{00000000-0005-0000-0000-0000F7430000}"/>
    <cellStyle name="표준 2 18 2 41" xfId="57987" xr:uid="{00000000-0005-0000-0000-0000F8430000}"/>
    <cellStyle name="표준 2 18 2 42" xfId="59467" xr:uid="{00000000-0005-0000-0000-0000F9430000}"/>
    <cellStyle name="표준 2 18 2 43" xfId="60947" xr:uid="{00000000-0005-0000-0000-0000FA430000}"/>
    <cellStyle name="표준 2 18 2 5" xfId="4706" xr:uid="{00000000-0005-0000-0000-0000FB430000}"/>
    <cellStyle name="표준 2 18 2 6" xfId="6186" xr:uid="{00000000-0005-0000-0000-0000FC430000}"/>
    <cellStyle name="표준 2 18 2 7" xfId="7666" xr:uid="{00000000-0005-0000-0000-0000FD430000}"/>
    <cellStyle name="표준 2 18 2 8" xfId="9146" xr:uid="{00000000-0005-0000-0000-0000FE430000}"/>
    <cellStyle name="표준 2 18 2 9" xfId="10626" xr:uid="{00000000-0005-0000-0000-0000FF430000}"/>
    <cellStyle name="표준 2 18 20" xfId="864" xr:uid="{00000000-0005-0000-0000-000000440000}"/>
    <cellStyle name="표준 2 18 20 10" xfId="12586" xr:uid="{00000000-0005-0000-0000-000001440000}"/>
    <cellStyle name="표준 2 18 20 11" xfId="14066" xr:uid="{00000000-0005-0000-0000-000002440000}"/>
    <cellStyle name="표준 2 18 20 12" xfId="15546" xr:uid="{00000000-0005-0000-0000-000003440000}"/>
    <cellStyle name="표준 2 18 20 13" xfId="17026" xr:uid="{00000000-0005-0000-0000-000004440000}"/>
    <cellStyle name="표준 2 18 20 14" xfId="18506" xr:uid="{00000000-0005-0000-0000-000005440000}"/>
    <cellStyle name="표준 2 18 20 15" xfId="19986" xr:uid="{00000000-0005-0000-0000-000006440000}"/>
    <cellStyle name="표준 2 18 20 16" xfId="21466" xr:uid="{00000000-0005-0000-0000-000007440000}"/>
    <cellStyle name="표준 2 18 20 17" xfId="22946" xr:uid="{00000000-0005-0000-0000-000008440000}"/>
    <cellStyle name="표준 2 18 20 18" xfId="24426" xr:uid="{00000000-0005-0000-0000-000009440000}"/>
    <cellStyle name="표준 2 18 20 19" xfId="25906" xr:uid="{00000000-0005-0000-0000-00000A440000}"/>
    <cellStyle name="표준 2 18 20 2" xfId="85" xr:uid="{00000000-0005-0000-0000-00000B440000}"/>
    <cellStyle name="표준 2 18 20 2 10" xfId="14803" xr:uid="{00000000-0005-0000-0000-00000C440000}"/>
    <cellStyle name="표준 2 18 20 2 11" xfId="16283" xr:uid="{00000000-0005-0000-0000-00000D440000}"/>
    <cellStyle name="표준 2 18 20 2 12" xfId="17763" xr:uid="{00000000-0005-0000-0000-00000E440000}"/>
    <cellStyle name="표준 2 18 20 2 13" xfId="19243" xr:uid="{00000000-0005-0000-0000-00000F440000}"/>
    <cellStyle name="표준 2 18 20 2 14" xfId="20723" xr:uid="{00000000-0005-0000-0000-000010440000}"/>
    <cellStyle name="표준 2 18 20 2 15" xfId="22203" xr:uid="{00000000-0005-0000-0000-000011440000}"/>
    <cellStyle name="표준 2 18 20 2 16" xfId="23683" xr:uid="{00000000-0005-0000-0000-000012440000}"/>
    <cellStyle name="표준 2 18 20 2 17" xfId="25163" xr:uid="{00000000-0005-0000-0000-000013440000}"/>
    <cellStyle name="표준 2 18 20 2 18" xfId="26643" xr:uid="{00000000-0005-0000-0000-000014440000}"/>
    <cellStyle name="표준 2 18 20 2 19" xfId="28123" xr:uid="{00000000-0005-0000-0000-000015440000}"/>
    <cellStyle name="표준 2 18 20 2 2" xfId="2962" xr:uid="{00000000-0005-0000-0000-000016440000}"/>
    <cellStyle name="표준 2 18 20 2 20" xfId="29603" xr:uid="{00000000-0005-0000-0000-000017440000}"/>
    <cellStyle name="표준 2 18 20 2 21" xfId="31083" xr:uid="{00000000-0005-0000-0000-000018440000}"/>
    <cellStyle name="표준 2 18 20 2 22" xfId="32563" xr:uid="{00000000-0005-0000-0000-000019440000}"/>
    <cellStyle name="표준 2 18 20 2 23" xfId="34043" xr:uid="{00000000-0005-0000-0000-00001A440000}"/>
    <cellStyle name="표준 2 18 20 2 24" xfId="35523" xr:uid="{00000000-0005-0000-0000-00001B440000}"/>
    <cellStyle name="표준 2 18 20 2 25" xfId="37003" xr:uid="{00000000-0005-0000-0000-00001C440000}"/>
    <cellStyle name="표준 2 18 20 2 26" xfId="38483" xr:uid="{00000000-0005-0000-0000-00001D440000}"/>
    <cellStyle name="표준 2 18 20 2 27" xfId="39963" xr:uid="{00000000-0005-0000-0000-00001E440000}"/>
    <cellStyle name="표준 2 18 20 2 28" xfId="41443" xr:uid="{00000000-0005-0000-0000-00001F440000}"/>
    <cellStyle name="표준 2 18 20 2 29" xfId="42923" xr:uid="{00000000-0005-0000-0000-000020440000}"/>
    <cellStyle name="표준 2 18 20 2 3" xfId="4443" xr:uid="{00000000-0005-0000-0000-000021440000}"/>
    <cellStyle name="표준 2 18 20 2 30" xfId="44403" xr:uid="{00000000-0005-0000-0000-000022440000}"/>
    <cellStyle name="표준 2 18 20 2 31" xfId="45883" xr:uid="{00000000-0005-0000-0000-000023440000}"/>
    <cellStyle name="표준 2 18 20 2 32" xfId="47364" xr:uid="{00000000-0005-0000-0000-000024440000}"/>
    <cellStyle name="표준 2 18 20 2 33" xfId="48844" xr:uid="{00000000-0005-0000-0000-000025440000}"/>
    <cellStyle name="표준 2 18 20 2 34" xfId="50324" xr:uid="{00000000-0005-0000-0000-000026440000}"/>
    <cellStyle name="표준 2 18 20 2 35" xfId="51804" xr:uid="{00000000-0005-0000-0000-000027440000}"/>
    <cellStyle name="표준 2 18 20 2 36" xfId="53284" xr:uid="{00000000-0005-0000-0000-000028440000}"/>
    <cellStyle name="표준 2 18 20 2 37" xfId="54764" xr:uid="{00000000-0005-0000-0000-000029440000}"/>
    <cellStyle name="표준 2 18 20 2 38" xfId="56244" xr:uid="{00000000-0005-0000-0000-00002A440000}"/>
    <cellStyle name="표준 2 18 20 2 39" xfId="57724" xr:uid="{00000000-0005-0000-0000-00002B440000}"/>
    <cellStyle name="표준 2 18 20 2 4" xfId="5923" xr:uid="{00000000-0005-0000-0000-00002C440000}"/>
    <cellStyle name="표준 2 18 20 2 40" xfId="59204" xr:uid="{00000000-0005-0000-0000-00002D440000}"/>
    <cellStyle name="표준 2 18 20 2 41" xfId="60684" xr:uid="{00000000-0005-0000-0000-00002E440000}"/>
    <cellStyle name="표준 2 18 20 2 42" xfId="62164" xr:uid="{00000000-0005-0000-0000-00002F440000}"/>
    <cellStyle name="표준 2 18 20 2 5" xfId="7403" xr:uid="{00000000-0005-0000-0000-000030440000}"/>
    <cellStyle name="표준 2 18 20 2 6" xfId="8883" xr:uid="{00000000-0005-0000-0000-000031440000}"/>
    <cellStyle name="표준 2 18 20 2 7" xfId="10363" xr:uid="{00000000-0005-0000-0000-000032440000}"/>
    <cellStyle name="표준 2 18 20 2 8" xfId="11843" xr:uid="{00000000-0005-0000-0000-000033440000}"/>
    <cellStyle name="표준 2 18 20 2 9" xfId="13323" xr:uid="{00000000-0005-0000-0000-000034440000}"/>
    <cellStyle name="표준 2 18 20 20" xfId="27386" xr:uid="{00000000-0005-0000-0000-000035440000}"/>
    <cellStyle name="표준 2 18 20 21" xfId="28866" xr:uid="{00000000-0005-0000-0000-000036440000}"/>
    <cellStyle name="표준 2 18 20 22" xfId="30346" xr:uid="{00000000-0005-0000-0000-000037440000}"/>
    <cellStyle name="표준 2 18 20 23" xfId="31826" xr:uid="{00000000-0005-0000-0000-000038440000}"/>
    <cellStyle name="표준 2 18 20 24" xfId="33306" xr:uid="{00000000-0005-0000-0000-000039440000}"/>
    <cellStyle name="표준 2 18 20 25" xfId="34786" xr:uid="{00000000-0005-0000-0000-00003A440000}"/>
    <cellStyle name="표준 2 18 20 26" xfId="36266" xr:uid="{00000000-0005-0000-0000-00003B440000}"/>
    <cellStyle name="표준 2 18 20 27" xfId="37746" xr:uid="{00000000-0005-0000-0000-00003C440000}"/>
    <cellStyle name="표준 2 18 20 28" xfId="39226" xr:uid="{00000000-0005-0000-0000-00003D440000}"/>
    <cellStyle name="표준 2 18 20 29" xfId="40706" xr:uid="{00000000-0005-0000-0000-00003E440000}"/>
    <cellStyle name="표준 2 18 20 3" xfId="2225" xr:uid="{00000000-0005-0000-0000-00003F440000}"/>
    <cellStyle name="표준 2 18 20 30" xfId="42186" xr:uid="{00000000-0005-0000-0000-000040440000}"/>
    <cellStyle name="표준 2 18 20 31" xfId="43666" xr:uid="{00000000-0005-0000-0000-000041440000}"/>
    <cellStyle name="표준 2 18 20 32" xfId="45146" xr:uid="{00000000-0005-0000-0000-000042440000}"/>
    <cellStyle name="표준 2 18 20 33" xfId="46627" xr:uid="{00000000-0005-0000-0000-000043440000}"/>
    <cellStyle name="표준 2 18 20 34" xfId="48107" xr:uid="{00000000-0005-0000-0000-000044440000}"/>
    <cellStyle name="표준 2 18 20 35" xfId="49587" xr:uid="{00000000-0005-0000-0000-000045440000}"/>
    <cellStyle name="표준 2 18 20 36" xfId="51067" xr:uid="{00000000-0005-0000-0000-000046440000}"/>
    <cellStyle name="표준 2 18 20 37" xfId="52547" xr:uid="{00000000-0005-0000-0000-000047440000}"/>
    <cellStyle name="표준 2 18 20 38" xfId="54027" xr:uid="{00000000-0005-0000-0000-000048440000}"/>
    <cellStyle name="표준 2 18 20 39" xfId="55507" xr:uid="{00000000-0005-0000-0000-000049440000}"/>
    <cellStyle name="표준 2 18 20 4" xfId="3706" xr:uid="{00000000-0005-0000-0000-00004A440000}"/>
    <cellStyle name="표준 2 18 20 40" xfId="56987" xr:uid="{00000000-0005-0000-0000-00004B440000}"/>
    <cellStyle name="표준 2 18 20 41" xfId="58467" xr:uid="{00000000-0005-0000-0000-00004C440000}"/>
    <cellStyle name="표준 2 18 20 42" xfId="59947" xr:uid="{00000000-0005-0000-0000-00004D440000}"/>
    <cellStyle name="표준 2 18 20 43" xfId="61427" xr:uid="{00000000-0005-0000-0000-00004E440000}"/>
    <cellStyle name="표준 2 18 20 5" xfId="5186" xr:uid="{00000000-0005-0000-0000-00004F440000}"/>
    <cellStyle name="표준 2 18 20 6" xfId="6666" xr:uid="{00000000-0005-0000-0000-000050440000}"/>
    <cellStyle name="표준 2 18 20 7" xfId="8146" xr:uid="{00000000-0005-0000-0000-000051440000}"/>
    <cellStyle name="표준 2 18 20 8" xfId="9626" xr:uid="{00000000-0005-0000-0000-000052440000}"/>
    <cellStyle name="표준 2 18 20 9" xfId="11106" xr:uid="{00000000-0005-0000-0000-000053440000}"/>
    <cellStyle name="표준 2 18 21" xfId="826" xr:uid="{00000000-0005-0000-0000-000054440000}"/>
    <cellStyle name="표준 2 18 22" xfId="1378" xr:uid="{00000000-0005-0000-0000-000055440000}"/>
    <cellStyle name="표준 2 18 22 10" xfId="12072" xr:uid="{00000000-0005-0000-0000-000056440000}"/>
    <cellStyle name="표준 2 18 22 11" xfId="13552" xr:uid="{00000000-0005-0000-0000-000057440000}"/>
    <cellStyle name="표준 2 18 22 12" xfId="15032" xr:uid="{00000000-0005-0000-0000-000058440000}"/>
    <cellStyle name="표준 2 18 22 13" xfId="16512" xr:uid="{00000000-0005-0000-0000-000059440000}"/>
    <cellStyle name="표준 2 18 22 14" xfId="17992" xr:uid="{00000000-0005-0000-0000-00005A440000}"/>
    <cellStyle name="표준 2 18 22 15" xfId="19472" xr:uid="{00000000-0005-0000-0000-00005B440000}"/>
    <cellStyle name="표준 2 18 22 16" xfId="20952" xr:uid="{00000000-0005-0000-0000-00005C440000}"/>
    <cellStyle name="표준 2 18 22 17" xfId="22432" xr:uid="{00000000-0005-0000-0000-00005D440000}"/>
    <cellStyle name="표준 2 18 22 18" xfId="23912" xr:uid="{00000000-0005-0000-0000-00005E440000}"/>
    <cellStyle name="표준 2 18 22 19" xfId="25392" xr:uid="{00000000-0005-0000-0000-00005F440000}"/>
    <cellStyle name="표준 2 18 22 2" xfId="599" xr:uid="{00000000-0005-0000-0000-000060440000}"/>
    <cellStyle name="표준 2 18 22 2 10" xfId="14289" xr:uid="{00000000-0005-0000-0000-000061440000}"/>
    <cellStyle name="표준 2 18 22 2 11" xfId="15769" xr:uid="{00000000-0005-0000-0000-000062440000}"/>
    <cellStyle name="표준 2 18 22 2 12" xfId="17249" xr:uid="{00000000-0005-0000-0000-000063440000}"/>
    <cellStyle name="표준 2 18 22 2 13" xfId="18729" xr:uid="{00000000-0005-0000-0000-000064440000}"/>
    <cellStyle name="표준 2 18 22 2 14" xfId="20209" xr:uid="{00000000-0005-0000-0000-000065440000}"/>
    <cellStyle name="표준 2 18 22 2 15" xfId="21689" xr:uid="{00000000-0005-0000-0000-000066440000}"/>
    <cellStyle name="표준 2 18 22 2 16" xfId="23169" xr:uid="{00000000-0005-0000-0000-000067440000}"/>
    <cellStyle name="표준 2 18 22 2 17" xfId="24649" xr:uid="{00000000-0005-0000-0000-000068440000}"/>
    <cellStyle name="표준 2 18 22 2 18" xfId="26129" xr:uid="{00000000-0005-0000-0000-000069440000}"/>
    <cellStyle name="표준 2 18 22 2 19" xfId="27609" xr:uid="{00000000-0005-0000-0000-00006A440000}"/>
    <cellStyle name="표준 2 18 22 2 2" xfId="2448" xr:uid="{00000000-0005-0000-0000-00006B440000}"/>
    <cellStyle name="표준 2 18 22 2 20" xfId="29089" xr:uid="{00000000-0005-0000-0000-00006C440000}"/>
    <cellStyle name="표준 2 18 22 2 21" xfId="30569" xr:uid="{00000000-0005-0000-0000-00006D440000}"/>
    <cellStyle name="표준 2 18 22 2 22" xfId="32049" xr:uid="{00000000-0005-0000-0000-00006E440000}"/>
    <cellStyle name="표준 2 18 22 2 23" xfId="33529" xr:uid="{00000000-0005-0000-0000-00006F440000}"/>
    <cellStyle name="표준 2 18 22 2 24" xfId="35009" xr:uid="{00000000-0005-0000-0000-000070440000}"/>
    <cellStyle name="표준 2 18 22 2 25" xfId="36489" xr:uid="{00000000-0005-0000-0000-000071440000}"/>
    <cellStyle name="표준 2 18 22 2 26" xfId="37969" xr:uid="{00000000-0005-0000-0000-000072440000}"/>
    <cellStyle name="표준 2 18 22 2 27" xfId="39449" xr:uid="{00000000-0005-0000-0000-000073440000}"/>
    <cellStyle name="표준 2 18 22 2 28" xfId="40929" xr:uid="{00000000-0005-0000-0000-000074440000}"/>
    <cellStyle name="표준 2 18 22 2 29" xfId="42409" xr:uid="{00000000-0005-0000-0000-000075440000}"/>
    <cellStyle name="표준 2 18 22 2 3" xfId="3929" xr:uid="{00000000-0005-0000-0000-000076440000}"/>
    <cellStyle name="표준 2 18 22 2 30" xfId="43889" xr:uid="{00000000-0005-0000-0000-000077440000}"/>
    <cellStyle name="표준 2 18 22 2 31" xfId="45369" xr:uid="{00000000-0005-0000-0000-000078440000}"/>
    <cellStyle name="표준 2 18 22 2 32" xfId="46850" xr:uid="{00000000-0005-0000-0000-000079440000}"/>
    <cellStyle name="표준 2 18 22 2 33" xfId="48330" xr:uid="{00000000-0005-0000-0000-00007A440000}"/>
    <cellStyle name="표준 2 18 22 2 34" xfId="49810" xr:uid="{00000000-0005-0000-0000-00007B440000}"/>
    <cellStyle name="표준 2 18 22 2 35" xfId="51290" xr:uid="{00000000-0005-0000-0000-00007C440000}"/>
    <cellStyle name="표준 2 18 22 2 36" xfId="52770" xr:uid="{00000000-0005-0000-0000-00007D440000}"/>
    <cellStyle name="표준 2 18 22 2 37" xfId="54250" xr:uid="{00000000-0005-0000-0000-00007E440000}"/>
    <cellStyle name="표준 2 18 22 2 38" xfId="55730" xr:uid="{00000000-0005-0000-0000-00007F440000}"/>
    <cellStyle name="표준 2 18 22 2 39" xfId="57210" xr:uid="{00000000-0005-0000-0000-000080440000}"/>
    <cellStyle name="표준 2 18 22 2 4" xfId="5409" xr:uid="{00000000-0005-0000-0000-000081440000}"/>
    <cellStyle name="표준 2 18 22 2 40" xfId="58690" xr:uid="{00000000-0005-0000-0000-000082440000}"/>
    <cellStyle name="표준 2 18 22 2 41" xfId="60170" xr:uid="{00000000-0005-0000-0000-000083440000}"/>
    <cellStyle name="표준 2 18 22 2 42" xfId="61650" xr:uid="{00000000-0005-0000-0000-000084440000}"/>
    <cellStyle name="표준 2 18 22 2 5" xfId="6889" xr:uid="{00000000-0005-0000-0000-000085440000}"/>
    <cellStyle name="표준 2 18 22 2 6" xfId="8369" xr:uid="{00000000-0005-0000-0000-000086440000}"/>
    <cellStyle name="표준 2 18 22 2 7" xfId="9849" xr:uid="{00000000-0005-0000-0000-000087440000}"/>
    <cellStyle name="표준 2 18 22 2 8" xfId="11329" xr:uid="{00000000-0005-0000-0000-000088440000}"/>
    <cellStyle name="표준 2 18 22 2 9" xfId="12809" xr:uid="{00000000-0005-0000-0000-000089440000}"/>
    <cellStyle name="표준 2 18 22 20" xfId="26872" xr:uid="{00000000-0005-0000-0000-00008A440000}"/>
    <cellStyle name="표준 2 18 22 21" xfId="28352" xr:uid="{00000000-0005-0000-0000-00008B440000}"/>
    <cellStyle name="표준 2 18 22 22" xfId="29832" xr:uid="{00000000-0005-0000-0000-00008C440000}"/>
    <cellStyle name="표준 2 18 22 23" xfId="31312" xr:uid="{00000000-0005-0000-0000-00008D440000}"/>
    <cellStyle name="표준 2 18 22 24" xfId="32792" xr:uid="{00000000-0005-0000-0000-00008E440000}"/>
    <cellStyle name="표준 2 18 22 25" xfId="34272" xr:uid="{00000000-0005-0000-0000-00008F440000}"/>
    <cellStyle name="표준 2 18 22 26" xfId="35752" xr:uid="{00000000-0005-0000-0000-000090440000}"/>
    <cellStyle name="표준 2 18 22 27" xfId="37232" xr:uid="{00000000-0005-0000-0000-000091440000}"/>
    <cellStyle name="표준 2 18 22 28" xfId="38712" xr:uid="{00000000-0005-0000-0000-000092440000}"/>
    <cellStyle name="표준 2 18 22 29" xfId="40192" xr:uid="{00000000-0005-0000-0000-000093440000}"/>
    <cellStyle name="표준 2 18 22 3" xfId="1711" xr:uid="{00000000-0005-0000-0000-000094440000}"/>
    <cellStyle name="표준 2 18 22 30" xfId="41672" xr:uid="{00000000-0005-0000-0000-000095440000}"/>
    <cellStyle name="표준 2 18 22 31" xfId="43152" xr:uid="{00000000-0005-0000-0000-000096440000}"/>
    <cellStyle name="표준 2 18 22 32" xfId="44632" xr:uid="{00000000-0005-0000-0000-000097440000}"/>
    <cellStyle name="표준 2 18 22 33" xfId="46113" xr:uid="{00000000-0005-0000-0000-000098440000}"/>
    <cellStyle name="표준 2 18 22 34" xfId="47593" xr:uid="{00000000-0005-0000-0000-000099440000}"/>
    <cellStyle name="표준 2 18 22 35" xfId="49073" xr:uid="{00000000-0005-0000-0000-00009A440000}"/>
    <cellStyle name="표준 2 18 22 36" xfId="50553" xr:uid="{00000000-0005-0000-0000-00009B440000}"/>
    <cellStyle name="표준 2 18 22 37" xfId="52033" xr:uid="{00000000-0005-0000-0000-00009C440000}"/>
    <cellStyle name="표준 2 18 22 38" xfId="53513" xr:uid="{00000000-0005-0000-0000-00009D440000}"/>
    <cellStyle name="표준 2 18 22 39" xfId="54993" xr:uid="{00000000-0005-0000-0000-00009E440000}"/>
    <cellStyle name="표준 2 18 22 4" xfId="3192" xr:uid="{00000000-0005-0000-0000-00009F440000}"/>
    <cellStyle name="표준 2 18 22 40" xfId="56473" xr:uid="{00000000-0005-0000-0000-0000A0440000}"/>
    <cellStyle name="표준 2 18 22 41" xfId="57953" xr:uid="{00000000-0005-0000-0000-0000A1440000}"/>
    <cellStyle name="표준 2 18 22 42" xfId="59433" xr:uid="{00000000-0005-0000-0000-0000A2440000}"/>
    <cellStyle name="표준 2 18 22 43" xfId="60913" xr:uid="{00000000-0005-0000-0000-0000A3440000}"/>
    <cellStyle name="표준 2 18 22 5" xfId="4672" xr:uid="{00000000-0005-0000-0000-0000A4440000}"/>
    <cellStyle name="표준 2 18 22 6" xfId="6152" xr:uid="{00000000-0005-0000-0000-0000A5440000}"/>
    <cellStyle name="표준 2 18 22 7" xfId="7632" xr:uid="{00000000-0005-0000-0000-0000A6440000}"/>
    <cellStyle name="표준 2 18 22 8" xfId="9112" xr:uid="{00000000-0005-0000-0000-0000A7440000}"/>
    <cellStyle name="표준 2 18 22 9" xfId="10592" xr:uid="{00000000-0005-0000-0000-0000A8440000}"/>
    <cellStyle name="표준 2 18 3" xfId="1326" xr:uid="{00000000-0005-0000-0000-0000A9440000}"/>
    <cellStyle name="표준 2 18 3 10" xfId="12124" xr:uid="{00000000-0005-0000-0000-0000AA440000}"/>
    <cellStyle name="표준 2 18 3 11" xfId="13604" xr:uid="{00000000-0005-0000-0000-0000AB440000}"/>
    <cellStyle name="표준 2 18 3 12" xfId="15084" xr:uid="{00000000-0005-0000-0000-0000AC440000}"/>
    <cellStyle name="표준 2 18 3 13" xfId="16564" xr:uid="{00000000-0005-0000-0000-0000AD440000}"/>
    <cellStyle name="표준 2 18 3 14" xfId="18044" xr:uid="{00000000-0005-0000-0000-0000AE440000}"/>
    <cellStyle name="표준 2 18 3 15" xfId="19524" xr:uid="{00000000-0005-0000-0000-0000AF440000}"/>
    <cellStyle name="표준 2 18 3 16" xfId="21004" xr:uid="{00000000-0005-0000-0000-0000B0440000}"/>
    <cellStyle name="표준 2 18 3 17" xfId="22484" xr:uid="{00000000-0005-0000-0000-0000B1440000}"/>
    <cellStyle name="표준 2 18 3 18" xfId="23964" xr:uid="{00000000-0005-0000-0000-0000B2440000}"/>
    <cellStyle name="표준 2 18 3 19" xfId="25444" xr:uid="{00000000-0005-0000-0000-0000B3440000}"/>
    <cellStyle name="표준 2 18 3 2" xfId="547" xr:uid="{00000000-0005-0000-0000-0000B4440000}"/>
    <cellStyle name="표준 2 18 3 2 10" xfId="14341" xr:uid="{00000000-0005-0000-0000-0000B5440000}"/>
    <cellStyle name="표준 2 18 3 2 11" xfId="15821" xr:uid="{00000000-0005-0000-0000-0000B6440000}"/>
    <cellStyle name="표준 2 18 3 2 12" xfId="17301" xr:uid="{00000000-0005-0000-0000-0000B7440000}"/>
    <cellStyle name="표준 2 18 3 2 13" xfId="18781" xr:uid="{00000000-0005-0000-0000-0000B8440000}"/>
    <cellStyle name="표준 2 18 3 2 14" xfId="20261" xr:uid="{00000000-0005-0000-0000-0000B9440000}"/>
    <cellStyle name="표준 2 18 3 2 15" xfId="21741" xr:uid="{00000000-0005-0000-0000-0000BA440000}"/>
    <cellStyle name="표준 2 18 3 2 16" xfId="23221" xr:uid="{00000000-0005-0000-0000-0000BB440000}"/>
    <cellStyle name="표준 2 18 3 2 17" xfId="24701" xr:uid="{00000000-0005-0000-0000-0000BC440000}"/>
    <cellStyle name="표준 2 18 3 2 18" xfId="26181" xr:uid="{00000000-0005-0000-0000-0000BD440000}"/>
    <cellStyle name="표준 2 18 3 2 19" xfId="27661" xr:uid="{00000000-0005-0000-0000-0000BE440000}"/>
    <cellStyle name="표준 2 18 3 2 2" xfId="2500" xr:uid="{00000000-0005-0000-0000-0000BF440000}"/>
    <cellStyle name="표준 2 18 3 2 20" xfId="29141" xr:uid="{00000000-0005-0000-0000-0000C0440000}"/>
    <cellStyle name="표준 2 18 3 2 21" xfId="30621" xr:uid="{00000000-0005-0000-0000-0000C1440000}"/>
    <cellStyle name="표준 2 18 3 2 22" xfId="32101" xr:uid="{00000000-0005-0000-0000-0000C2440000}"/>
    <cellStyle name="표준 2 18 3 2 23" xfId="33581" xr:uid="{00000000-0005-0000-0000-0000C3440000}"/>
    <cellStyle name="표준 2 18 3 2 24" xfId="35061" xr:uid="{00000000-0005-0000-0000-0000C4440000}"/>
    <cellStyle name="표준 2 18 3 2 25" xfId="36541" xr:uid="{00000000-0005-0000-0000-0000C5440000}"/>
    <cellStyle name="표준 2 18 3 2 26" xfId="38021" xr:uid="{00000000-0005-0000-0000-0000C6440000}"/>
    <cellStyle name="표준 2 18 3 2 27" xfId="39501" xr:uid="{00000000-0005-0000-0000-0000C7440000}"/>
    <cellStyle name="표준 2 18 3 2 28" xfId="40981" xr:uid="{00000000-0005-0000-0000-0000C8440000}"/>
    <cellStyle name="표준 2 18 3 2 29" xfId="42461" xr:uid="{00000000-0005-0000-0000-0000C9440000}"/>
    <cellStyle name="표준 2 18 3 2 3" xfId="3981" xr:uid="{00000000-0005-0000-0000-0000CA440000}"/>
    <cellStyle name="표준 2 18 3 2 30" xfId="43941" xr:uid="{00000000-0005-0000-0000-0000CB440000}"/>
    <cellStyle name="표준 2 18 3 2 31" xfId="45421" xr:uid="{00000000-0005-0000-0000-0000CC440000}"/>
    <cellStyle name="표준 2 18 3 2 32" xfId="46902" xr:uid="{00000000-0005-0000-0000-0000CD440000}"/>
    <cellStyle name="표준 2 18 3 2 33" xfId="48382" xr:uid="{00000000-0005-0000-0000-0000CE440000}"/>
    <cellStyle name="표준 2 18 3 2 34" xfId="49862" xr:uid="{00000000-0005-0000-0000-0000CF440000}"/>
    <cellStyle name="표준 2 18 3 2 35" xfId="51342" xr:uid="{00000000-0005-0000-0000-0000D0440000}"/>
    <cellStyle name="표준 2 18 3 2 36" xfId="52822" xr:uid="{00000000-0005-0000-0000-0000D1440000}"/>
    <cellStyle name="표준 2 18 3 2 37" xfId="54302" xr:uid="{00000000-0005-0000-0000-0000D2440000}"/>
    <cellStyle name="표준 2 18 3 2 38" xfId="55782" xr:uid="{00000000-0005-0000-0000-0000D3440000}"/>
    <cellStyle name="표준 2 18 3 2 39" xfId="57262" xr:uid="{00000000-0005-0000-0000-0000D4440000}"/>
    <cellStyle name="표준 2 18 3 2 4" xfId="5461" xr:uid="{00000000-0005-0000-0000-0000D5440000}"/>
    <cellStyle name="표준 2 18 3 2 40" xfId="58742" xr:uid="{00000000-0005-0000-0000-0000D6440000}"/>
    <cellStyle name="표준 2 18 3 2 41" xfId="60222" xr:uid="{00000000-0005-0000-0000-0000D7440000}"/>
    <cellStyle name="표준 2 18 3 2 42" xfId="61702" xr:uid="{00000000-0005-0000-0000-0000D8440000}"/>
    <cellStyle name="표준 2 18 3 2 5" xfId="6941" xr:uid="{00000000-0005-0000-0000-0000D9440000}"/>
    <cellStyle name="표준 2 18 3 2 6" xfId="8421" xr:uid="{00000000-0005-0000-0000-0000DA440000}"/>
    <cellStyle name="표준 2 18 3 2 7" xfId="9901" xr:uid="{00000000-0005-0000-0000-0000DB440000}"/>
    <cellStyle name="표준 2 18 3 2 8" xfId="11381" xr:uid="{00000000-0005-0000-0000-0000DC440000}"/>
    <cellStyle name="표준 2 18 3 2 9" xfId="12861" xr:uid="{00000000-0005-0000-0000-0000DD440000}"/>
    <cellStyle name="표준 2 18 3 20" xfId="26924" xr:uid="{00000000-0005-0000-0000-0000DE440000}"/>
    <cellStyle name="표준 2 18 3 21" xfId="28404" xr:uid="{00000000-0005-0000-0000-0000DF440000}"/>
    <cellStyle name="표준 2 18 3 22" xfId="29884" xr:uid="{00000000-0005-0000-0000-0000E0440000}"/>
    <cellStyle name="표준 2 18 3 23" xfId="31364" xr:uid="{00000000-0005-0000-0000-0000E1440000}"/>
    <cellStyle name="표준 2 18 3 24" xfId="32844" xr:uid="{00000000-0005-0000-0000-0000E2440000}"/>
    <cellStyle name="표준 2 18 3 25" xfId="34324" xr:uid="{00000000-0005-0000-0000-0000E3440000}"/>
    <cellStyle name="표준 2 18 3 26" xfId="35804" xr:uid="{00000000-0005-0000-0000-0000E4440000}"/>
    <cellStyle name="표준 2 18 3 27" xfId="37284" xr:uid="{00000000-0005-0000-0000-0000E5440000}"/>
    <cellStyle name="표준 2 18 3 28" xfId="38764" xr:uid="{00000000-0005-0000-0000-0000E6440000}"/>
    <cellStyle name="표준 2 18 3 29" xfId="40244" xr:uid="{00000000-0005-0000-0000-0000E7440000}"/>
    <cellStyle name="표준 2 18 3 3" xfId="1763" xr:uid="{00000000-0005-0000-0000-0000E8440000}"/>
    <cellStyle name="표준 2 18 3 30" xfId="41724" xr:uid="{00000000-0005-0000-0000-0000E9440000}"/>
    <cellStyle name="표준 2 18 3 31" xfId="43204" xr:uid="{00000000-0005-0000-0000-0000EA440000}"/>
    <cellStyle name="표준 2 18 3 32" xfId="44684" xr:uid="{00000000-0005-0000-0000-0000EB440000}"/>
    <cellStyle name="표준 2 18 3 33" xfId="46165" xr:uid="{00000000-0005-0000-0000-0000EC440000}"/>
    <cellStyle name="표준 2 18 3 34" xfId="47645" xr:uid="{00000000-0005-0000-0000-0000ED440000}"/>
    <cellStyle name="표준 2 18 3 35" xfId="49125" xr:uid="{00000000-0005-0000-0000-0000EE440000}"/>
    <cellStyle name="표준 2 18 3 36" xfId="50605" xr:uid="{00000000-0005-0000-0000-0000EF440000}"/>
    <cellStyle name="표준 2 18 3 37" xfId="52085" xr:uid="{00000000-0005-0000-0000-0000F0440000}"/>
    <cellStyle name="표준 2 18 3 38" xfId="53565" xr:uid="{00000000-0005-0000-0000-0000F1440000}"/>
    <cellStyle name="표준 2 18 3 39" xfId="55045" xr:uid="{00000000-0005-0000-0000-0000F2440000}"/>
    <cellStyle name="표준 2 18 3 4" xfId="3244" xr:uid="{00000000-0005-0000-0000-0000F3440000}"/>
    <cellStyle name="표준 2 18 3 40" xfId="56525" xr:uid="{00000000-0005-0000-0000-0000F4440000}"/>
    <cellStyle name="표준 2 18 3 41" xfId="58005" xr:uid="{00000000-0005-0000-0000-0000F5440000}"/>
    <cellStyle name="표준 2 18 3 42" xfId="59485" xr:uid="{00000000-0005-0000-0000-0000F6440000}"/>
    <cellStyle name="표준 2 18 3 43" xfId="60965" xr:uid="{00000000-0005-0000-0000-0000F7440000}"/>
    <cellStyle name="표준 2 18 3 5" xfId="4724" xr:uid="{00000000-0005-0000-0000-0000F8440000}"/>
    <cellStyle name="표준 2 18 3 6" xfId="6204" xr:uid="{00000000-0005-0000-0000-0000F9440000}"/>
    <cellStyle name="표준 2 18 3 7" xfId="7684" xr:uid="{00000000-0005-0000-0000-0000FA440000}"/>
    <cellStyle name="표준 2 18 3 8" xfId="9164" xr:uid="{00000000-0005-0000-0000-0000FB440000}"/>
    <cellStyle name="표준 2 18 3 9" xfId="10644" xr:uid="{00000000-0005-0000-0000-0000FC440000}"/>
    <cellStyle name="표준 2 18 4" xfId="1307" xr:uid="{00000000-0005-0000-0000-0000FD440000}"/>
    <cellStyle name="표준 2 18 4 10" xfId="12143" xr:uid="{00000000-0005-0000-0000-0000FE440000}"/>
    <cellStyle name="표준 2 18 4 11" xfId="13623" xr:uid="{00000000-0005-0000-0000-0000FF440000}"/>
    <cellStyle name="표준 2 18 4 12" xfId="15103" xr:uid="{00000000-0005-0000-0000-000000450000}"/>
    <cellStyle name="표준 2 18 4 13" xfId="16583" xr:uid="{00000000-0005-0000-0000-000001450000}"/>
    <cellStyle name="표준 2 18 4 14" xfId="18063" xr:uid="{00000000-0005-0000-0000-000002450000}"/>
    <cellStyle name="표준 2 18 4 15" xfId="19543" xr:uid="{00000000-0005-0000-0000-000003450000}"/>
    <cellStyle name="표준 2 18 4 16" xfId="21023" xr:uid="{00000000-0005-0000-0000-000004450000}"/>
    <cellStyle name="표준 2 18 4 17" xfId="22503" xr:uid="{00000000-0005-0000-0000-000005450000}"/>
    <cellStyle name="표준 2 18 4 18" xfId="23983" xr:uid="{00000000-0005-0000-0000-000006450000}"/>
    <cellStyle name="표준 2 18 4 19" xfId="25463" xr:uid="{00000000-0005-0000-0000-000007450000}"/>
    <cellStyle name="표준 2 18 4 2" xfId="528" xr:uid="{00000000-0005-0000-0000-000008450000}"/>
    <cellStyle name="표준 2 18 4 2 10" xfId="14360" xr:uid="{00000000-0005-0000-0000-000009450000}"/>
    <cellStyle name="표준 2 18 4 2 11" xfId="15840" xr:uid="{00000000-0005-0000-0000-00000A450000}"/>
    <cellStyle name="표준 2 18 4 2 12" xfId="17320" xr:uid="{00000000-0005-0000-0000-00000B450000}"/>
    <cellStyle name="표준 2 18 4 2 13" xfId="18800" xr:uid="{00000000-0005-0000-0000-00000C450000}"/>
    <cellStyle name="표준 2 18 4 2 14" xfId="20280" xr:uid="{00000000-0005-0000-0000-00000D450000}"/>
    <cellStyle name="표준 2 18 4 2 15" xfId="21760" xr:uid="{00000000-0005-0000-0000-00000E450000}"/>
    <cellStyle name="표준 2 18 4 2 16" xfId="23240" xr:uid="{00000000-0005-0000-0000-00000F450000}"/>
    <cellStyle name="표준 2 18 4 2 17" xfId="24720" xr:uid="{00000000-0005-0000-0000-000010450000}"/>
    <cellStyle name="표준 2 18 4 2 18" xfId="26200" xr:uid="{00000000-0005-0000-0000-000011450000}"/>
    <cellStyle name="표준 2 18 4 2 19" xfId="27680" xr:uid="{00000000-0005-0000-0000-000012450000}"/>
    <cellStyle name="표준 2 18 4 2 2" xfId="2519" xr:uid="{00000000-0005-0000-0000-000013450000}"/>
    <cellStyle name="표준 2 18 4 2 20" xfId="29160" xr:uid="{00000000-0005-0000-0000-000014450000}"/>
    <cellStyle name="표준 2 18 4 2 21" xfId="30640" xr:uid="{00000000-0005-0000-0000-000015450000}"/>
    <cellStyle name="표준 2 18 4 2 22" xfId="32120" xr:uid="{00000000-0005-0000-0000-000016450000}"/>
    <cellStyle name="표준 2 18 4 2 23" xfId="33600" xr:uid="{00000000-0005-0000-0000-000017450000}"/>
    <cellStyle name="표준 2 18 4 2 24" xfId="35080" xr:uid="{00000000-0005-0000-0000-000018450000}"/>
    <cellStyle name="표준 2 18 4 2 25" xfId="36560" xr:uid="{00000000-0005-0000-0000-000019450000}"/>
    <cellStyle name="표준 2 18 4 2 26" xfId="38040" xr:uid="{00000000-0005-0000-0000-00001A450000}"/>
    <cellStyle name="표준 2 18 4 2 27" xfId="39520" xr:uid="{00000000-0005-0000-0000-00001B450000}"/>
    <cellStyle name="표준 2 18 4 2 28" xfId="41000" xr:uid="{00000000-0005-0000-0000-00001C450000}"/>
    <cellStyle name="표준 2 18 4 2 29" xfId="42480" xr:uid="{00000000-0005-0000-0000-00001D450000}"/>
    <cellStyle name="표준 2 18 4 2 3" xfId="4000" xr:uid="{00000000-0005-0000-0000-00001E450000}"/>
    <cellStyle name="표준 2 18 4 2 30" xfId="43960" xr:uid="{00000000-0005-0000-0000-00001F450000}"/>
    <cellStyle name="표준 2 18 4 2 31" xfId="45440" xr:uid="{00000000-0005-0000-0000-000020450000}"/>
    <cellStyle name="표준 2 18 4 2 32" xfId="46921" xr:uid="{00000000-0005-0000-0000-000021450000}"/>
    <cellStyle name="표준 2 18 4 2 33" xfId="48401" xr:uid="{00000000-0005-0000-0000-000022450000}"/>
    <cellStyle name="표준 2 18 4 2 34" xfId="49881" xr:uid="{00000000-0005-0000-0000-000023450000}"/>
    <cellStyle name="표준 2 18 4 2 35" xfId="51361" xr:uid="{00000000-0005-0000-0000-000024450000}"/>
    <cellStyle name="표준 2 18 4 2 36" xfId="52841" xr:uid="{00000000-0005-0000-0000-000025450000}"/>
    <cellStyle name="표준 2 18 4 2 37" xfId="54321" xr:uid="{00000000-0005-0000-0000-000026450000}"/>
    <cellStyle name="표준 2 18 4 2 38" xfId="55801" xr:uid="{00000000-0005-0000-0000-000027450000}"/>
    <cellStyle name="표준 2 18 4 2 39" xfId="57281" xr:uid="{00000000-0005-0000-0000-000028450000}"/>
    <cellStyle name="표준 2 18 4 2 4" xfId="5480" xr:uid="{00000000-0005-0000-0000-000029450000}"/>
    <cellStyle name="표준 2 18 4 2 40" xfId="58761" xr:uid="{00000000-0005-0000-0000-00002A450000}"/>
    <cellStyle name="표준 2 18 4 2 41" xfId="60241" xr:uid="{00000000-0005-0000-0000-00002B450000}"/>
    <cellStyle name="표준 2 18 4 2 42" xfId="61721" xr:uid="{00000000-0005-0000-0000-00002C450000}"/>
    <cellStyle name="표준 2 18 4 2 5" xfId="6960" xr:uid="{00000000-0005-0000-0000-00002D450000}"/>
    <cellStyle name="표준 2 18 4 2 6" xfId="8440" xr:uid="{00000000-0005-0000-0000-00002E450000}"/>
    <cellStyle name="표준 2 18 4 2 7" xfId="9920" xr:uid="{00000000-0005-0000-0000-00002F450000}"/>
    <cellStyle name="표준 2 18 4 2 8" xfId="11400" xr:uid="{00000000-0005-0000-0000-000030450000}"/>
    <cellStyle name="표준 2 18 4 2 9" xfId="12880" xr:uid="{00000000-0005-0000-0000-000031450000}"/>
    <cellStyle name="표준 2 18 4 20" xfId="26943" xr:uid="{00000000-0005-0000-0000-000032450000}"/>
    <cellStyle name="표준 2 18 4 21" xfId="28423" xr:uid="{00000000-0005-0000-0000-000033450000}"/>
    <cellStyle name="표준 2 18 4 22" xfId="29903" xr:uid="{00000000-0005-0000-0000-000034450000}"/>
    <cellStyle name="표준 2 18 4 23" xfId="31383" xr:uid="{00000000-0005-0000-0000-000035450000}"/>
    <cellStyle name="표준 2 18 4 24" xfId="32863" xr:uid="{00000000-0005-0000-0000-000036450000}"/>
    <cellStyle name="표준 2 18 4 25" xfId="34343" xr:uid="{00000000-0005-0000-0000-000037450000}"/>
    <cellStyle name="표준 2 18 4 26" xfId="35823" xr:uid="{00000000-0005-0000-0000-000038450000}"/>
    <cellStyle name="표준 2 18 4 27" xfId="37303" xr:uid="{00000000-0005-0000-0000-000039450000}"/>
    <cellStyle name="표준 2 18 4 28" xfId="38783" xr:uid="{00000000-0005-0000-0000-00003A450000}"/>
    <cellStyle name="표준 2 18 4 29" xfId="40263" xr:uid="{00000000-0005-0000-0000-00003B450000}"/>
    <cellStyle name="표준 2 18 4 3" xfId="1782" xr:uid="{00000000-0005-0000-0000-00003C450000}"/>
    <cellStyle name="표준 2 18 4 30" xfId="41743" xr:uid="{00000000-0005-0000-0000-00003D450000}"/>
    <cellStyle name="표준 2 18 4 31" xfId="43223" xr:uid="{00000000-0005-0000-0000-00003E450000}"/>
    <cellStyle name="표준 2 18 4 32" xfId="44703" xr:uid="{00000000-0005-0000-0000-00003F450000}"/>
    <cellStyle name="표준 2 18 4 33" xfId="46184" xr:uid="{00000000-0005-0000-0000-000040450000}"/>
    <cellStyle name="표준 2 18 4 34" xfId="47664" xr:uid="{00000000-0005-0000-0000-000041450000}"/>
    <cellStyle name="표준 2 18 4 35" xfId="49144" xr:uid="{00000000-0005-0000-0000-000042450000}"/>
    <cellStyle name="표준 2 18 4 36" xfId="50624" xr:uid="{00000000-0005-0000-0000-000043450000}"/>
    <cellStyle name="표준 2 18 4 37" xfId="52104" xr:uid="{00000000-0005-0000-0000-000044450000}"/>
    <cellStyle name="표준 2 18 4 38" xfId="53584" xr:uid="{00000000-0005-0000-0000-000045450000}"/>
    <cellStyle name="표준 2 18 4 39" xfId="55064" xr:uid="{00000000-0005-0000-0000-000046450000}"/>
    <cellStyle name="표준 2 18 4 4" xfId="3263" xr:uid="{00000000-0005-0000-0000-000047450000}"/>
    <cellStyle name="표준 2 18 4 40" xfId="56544" xr:uid="{00000000-0005-0000-0000-000048450000}"/>
    <cellStyle name="표준 2 18 4 41" xfId="58024" xr:uid="{00000000-0005-0000-0000-000049450000}"/>
    <cellStyle name="표준 2 18 4 42" xfId="59504" xr:uid="{00000000-0005-0000-0000-00004A450000}"/>
    <cellStyle name="표준 2 18 4 43" xfId="60984" xr:uid="{00000000-0005-0000-0000-00004B450000}"/>
    <cellStyle name="표준 2 18 4 5" xfId="4743" xr:uid="{00000000-0005-0000-0000-00004C450000}"/>
    <cellStyle name="표준 2 18 4 6" xfId="6223" xr:uid="{00000000-0005-0000-0000-00004D450000}"/>
    <cellStyle name="표준 2 18 4 7" xfId="7703" xr:uid="{00000000-0005-0000-0000-00004E450000}"/>
    <cellStyle name="표준 2 18 4 8" xfId="9183" xr:uid="{00000000-0005-0000-0000-00004F450000}"/>
    <cellStyle name="표준 2 18 4 9" xfId="10663" xr:uid="{00000000-0005-0000-0000-000050450000}"/>
    <cellStyle name="표준 2 18 5" xfId="1287" xr:uid="{00000000-0005-0000-0000-000051450000}"/>
    <cellStyle name="표준 2 18 5 10" xfId="12163" xr:uid="{00000000-0005-0000-0000-000052450000}"/>
    <cellStyle name="표준 2 18 5 11" xfId="13643" xr:uid="{00000000-0005-0000-0000-000053450000}"/>
    <cellStyle name="표준 2 18 5 12" xfId="15123" xr:uid="{00000000-0005-0000-0000-000054450000}"/>
    <cellStyle name="표준 2 18 5 13" xfId="16603" xr:uid="{00000000-0005-0000-0000-000055450000}"/>
    <cellStyle name="표준 2 18 5 14" xfId="18083" xr:uid="{00000000-0005-0000-0000-000056450000}"/>
    <cellStyle name="표준 2 18 5 15" xfId="19563" xr:uid="{00000000-0005-0000-0000-000057450000}"/>
    <cellStyle name="표준 2 18 5 16" xfId="21043" xr:uid="{00000000-0005-0000-0000-000058450000}"/>
    <cellStyle name="표준 2 18 5 17" xfId="22523" xr:uid="{00000000-0005-0000-0000-000059450000}"/>
    <cellStyle name="표준 2 18 5 18" xfId="24003" xr:uid="{00000000-0005-0000-0000-00005A450000}"/>
    <cellStyle name="표준 2 18 5 19" xfId="25483" xr:uid="{00000000-0005-0000-0000-00005B450000}"/>
    <cellStyle name="표준 2 18 5 2" xfId="508" xr:uid="{00000000-0005-0000-0000-00005C450000}"/>
    <cellStyle name="표준 2 18 5 2 10" xfId="14380" xr:uid="{00000000-0005-0000-0000-00005D450000}"/>
    <cellStyle name="표준 2 18 5 2 11" xfId="15860" xr:uid="{00000000-0005-0000-0000-00005E450000}"/>
    <cellStyle name="표준 2 18 5 2 12" xfId="17340" xr:uid="{00000000-0005-0000-0000-00005F450000}"/>
    <cellStyle name="표준 2 18 5 2 13" xfId="18820" xr:uid="{00000000-0005-0000-0000-000060450000}"/>
    <cellStyle name="표준 2 18 5 2 14" xfId="20300" xr:uid="{00000000-0005-0000-0000-000061450000}"/>
    <cellStyle name="표준 2 18 5 2 15" xfId="21780" xr:uid="{00000000-0005-0000-0000-000062450000}"/>
    <cellStyle name="표준 2 18 5 2 16" xfId="23260" xr:uid="{00000000-0005-0000-0000-000063450000}"/>
    <cellStyle name="표준 2 18 5 2 17" xfId="24740" xr:uid="{00000000-0005-0000-0000-000064450000}"/>
    <cellStyle name="표준 2 18 5 2 18" xfId="26220" xr:uid="{00000000-0005-0000-0000-000065450000}"/>
    <cellStyle name="표준 2 18 5 2 19" xfId="27700" xr:uid="{00000000-0005-0000-0000-000066450000}"/>
    <cellStyle name="표준 2 18 5 2 2" xfId="2539" xr:uid="{00000000-0005-0000-0000-000067450000}"/>
    <cellStyle name="표준 2 18 5 2 20" xfId="29180" xr:uid="{00000000-0005-0000-0000-000068450000}"/>
    <cellStyle name="표준 2 18 5 2 21" xfId="30660" xr:uid="{00000000-0005-0000-0000-000069450000}"/>
    <cellStyle name="표준 2 18 5 2 22" xfId="32140" xr:uid="{00000000-0005-0000-0000-00006A450000}"/>
    <cellStyle name="표준 2 18 5 2 23" xfId="33620" xr:uid="{00000000-0005-0000-0000-00006B450000}"/>
    <cellStyle name="표준 2 18 5 2 24" xfId="35100" xr:uid="{00000000-0005-0000-0000-00006C450000}"/>
    <cellStyle name="표준 2 18 5 2 25" xfId="36580" xr:uid="{00000000-0005-0000-0000-00006D450000}"/>
    <cellStyle name="표준 2 18 5 2 26" xfId="38060" xr:uid="{00000000-0005-0000-0000-00006E450000}"/>
    <cellStyle name="표준 2 18 5 2 27" xfId="39540" xr:uid="{00000000-0005-0000-0000-00006F450000}"/>
    <cellStyle name="표준 2 18 5 2 28" xfId="41020" xr:uid="{00000000-0005-0000-0000-000070450000}"/>
    <cellStyle name="표준 2 18 5 2 29" xfId="42500" xr:uid="{00000000-0005-0000-0000-000071450000}"/>
    <cellStyle name="표준 2 18 5 2 3" xfId="4020" xr:uid="{00000000-0005-0000-0000-000072450000}"/>
    <cellStyle name="표준 2 18 5 2 30" xfId="43980" xr:uid="{00000000-0005-0000-0000-000073450000}"/>
    <cellStyle name="표준 2 18 5 2 31" xfId="45460" xr:uid="{00000000-0005-0000-0000-000074450000}"/>
    <cellStyle name="표준 2 18 5 2 32" xfId="46941" xr:uid="{00000000-0005-0000-0000-000075450000}"/>
    <cellStyle name="표준 2 18 5 2 33" xfId="48421" xr:uid="{00000000-0005-0000-0000-000076450000}"/>
    <cellStyle name="표준 2 18 5 2 34" xfId="49901" xr:uid="{00000000-0005-0000-0000-000077450000}"/>
    <cellStyle name="표준 2 18 5 2 35" xfId="51381" xr:uid="{00000000-0005-0000-0000-000078450000}"/>
    <cellStyle name="표준 2 18 5 2 36" xfId="52861" xr:uid="{00000000-0005-0000-0000-000079450000}"/>
    <cellStyle name="표준 2 18 5 2 37" xfId="54341" xr:uid="{00000000-0005-0000-0000-00007A450000}"/>
    <cellStyle name="표준 2 18 5 2 38" xfId="55821" xr:uid="{00000000-0005-0000-0000-00007B450000}"/>
    <cellStyle name="표준 2 18 5 2 39" xfId="57301" xr:uid="{00000000-0005-0000-0000-00007C450000}"/>
    <cellStyle name="표준 2 18 5 2 4" xfId="5500" xr:uid="{00000000-0005-0000-0000-00007D450000}"/>
    <cellStyle name="표준 2 18 5 2 40" xfId="58781" xr:uid="{00000000-0005-0000-0000-00007E450000}"/>
    <cellStyle name="표준 2 18 5 2 41" xfId="60261" xr:uid="{00000000-0005-0000-0000-00007F450000}"/>
    <cellStyle name="표준 2 18 5 2 42" xfId="61741" xr:uid="{00000000-0005-0000-0000-000080450000}"/>
    <cellStyle name="표준 2 18 5 2 5" xfId="6980" xr:uid="{00000000-0005-0000-0000-000081450000}"/>
    <cellStyle name="표준 2 18 5 2 6" xfId="8460" xr:uid="{00000000-0005-0000-0000-000082450000}"/>
    <cellStyle name="표준 2 18 5 2 7" xfId="9940" xr:uid="{00000000-0005-0000-0000-000083450000}"/>
    <cellStyle name="표준 2 18 5 2 8" xfId="11420" xr:uid="{00000000-0005-0000-0000-000084450000}"/>
    <cellStyle name="표준 2 18 5 2 9" xfId="12900" xr:uid="{00000000-0005-0000-0000-000085450000}"/>
    <cellStyle name="표준 2 18 5 20" xfId="26963" xr:uid="{00000000-0005-0000-0000-000086450000}"/>
    <cellStyle name="표준 2 18 5 21" xfId="28443" xr:uid="{00000000-0005-0000-0000-000087450000}"/>
    <cellStyle name="표준 2 18 5 22" xfId="29923" xr:uid="{00000000-0005-0000-0000-000088450000}"/>
    <cellStyle name="표준 2 18 5 23" xfId="31403" xr:uid="{00000000-0005-0000-0000-000089450000}"/>
    <cellStyle name="표준 2 18 5 24" xfId="32883" xr:uid="{00000000-0005-0000-0000-00008A450000}"/>
    <cellStyle name="표준 2 18 5 25" xfId="34363" xr:uid="{00000000-0005-0000-0000-00008B450000}"/>
    <cellStyle name="표준 2 18 5 26" xfId="35843" xr:uid="{00000000-0005-0000-0000-00008C450000}"/>
    <cellStyle name="표준 2 18 5 27" xfId="37323" xr:uid="{00000000-0005-0000-0000-00008D450000}"/>
    <cellStyle name="표준 2 18 5 28" xfId="38803" xr:uid="{00000000-0005-0000-0000-00008E450000}"/>
    <cellStyle name="표준 2 18 5 29" xfId="40283" xr:uid="{00000000-0005-0000-0000-00008F450000}"/>
    <cellStyle name="표준 2 18 5 3" xfId="1802" xr:uid="{00000000-0005-0000-0000-000090450000}"/>
    <cellStyle name="표준 2 18 5 30" xfId="41763" xr:uid="{00000000-0005-0000-0000-000091450000}"/>
    <cellStyle name="표준 2 18 5 31" xfId="43243" xr:uid="{00000000-0005-0000-0000-000092450000}"/>
    <cellStyle name="표준 2 18 5 32" xfId="44723" xr:uid="{00000000-0005-0000-0000-000093450000}"/>
    <cellStyle name="표준 2 18 5 33" xfId="46204" xr:uid="{00000000-0005-0000-0000-000094450000}"/>
    <cellStyle name="표준 2 18 5 34" xfId="47684" xr:uid="{00000000-0005-0000-0000-000095450000}"/>
    <cellStyle name="표준 2 18 5 35" xfId="49164" xr:uid="{00000000-0005-0000-0000-000096450000}"/>
    <cellStyle name="표준 2 18 5 36" xfId="50644" xr:uid="{00000000-0005-0000-0000-000097450000}"/>
    <cellStyle name="표준 2 18 5 37" xfId="52124" xr:uid="{00000000-0005-0000-0000-000098450000}"/>
    <cellStyle name="표준 2 18 5 38" xfId="53604" xr:uid="{00000000-0005-0000-0000-000099450000}"/>
    <cellStyle name="표준 2 18 5 39" xfId="55084" xr:uid="{00000000-0005-0000-0000-00009A450000}"/>
    <cellStyle name="표준 2 18 5 4" xfId="3283" xr:uid="{00000000-0005-0000-0000-00009B450000}"/>
    <cellStyle name="표준 2 18 5 40" xfId="56564" xr:uid="{00000000-0005-0000-0000-00009C450000}"/>
    <cellStyle name="표준 2 18 5 41" xfId="58044" xr:uid="{00000000-0005-0000-0000-00009D450000}"/>
    <cellStyle name="표준 2 18 5 42" xfId="59524" xr:uid="{00000000-0005-0000-0000-00009E450000}"/>
    <cellStyle name="표준 2 18 5 43" xfId="61004" xr:uid="{00000000-0005-0000-0000-00009F450000}"/>
    <cellStyle name="표준 2 18 5 5" xfId="4763" xr:uid="{00000000-0005-0000-0000-0000A0450000}"/>
    <cellStyle name="표준 2 18 5 6" xfId="6243" xr:uid="{00000000-0005-0000-0000-0000A1450000}"/>
    <cellStyle name="표준 2 18 5 7" xfId="7723" xr:uid="{00000000-0005-0000-0000-0000A2450000}"/>
    <cellStyle name="표준 2 18 5 8" xfId="9203" xr:uid="{00000000-0005-0000-0000-0000A3450000}"/>
    <cellStyle name="표준 2 18 5 9" xfId="10683" xr:uid="{00000000-0005-0000-0000-0000A4450000}"/>
    <cellStyle name="표준 2 18 6" xfId="1267" xr:uid="{00000000-0005-0000-0000-0000A5450000}"/>
    <cellStyle name="표준 2 18 6 10" xfId="12183" xr:uid="{00000000-0005-0000-0000-0000A6450000}"/>
    <cellStyle name="표준 2 18 6 11" xfId="13663" xr:uid="{00000000-0005-0000-0000-0000A7450000}"/>
    <cellStyle name="표준 2 18 6 12" xfId="15143" xr:uid="{00000000-0005-0000-0000-0000A8450000}"/>
    <cellStyle name="표준 2 18 6 13" xfId="16623" xr:uid="{00000000-0005-0000-0000-0000A9450000}"/>
    <cellStyle name="표준 2 18 6 14" xfId="18103" xr:uid="{00000000-0005-0000-0000-0000AA450000}"/>
    <cellStyle name="표준 2 18 6 15" xfId="19583" xr:uid="{00000000-0005-0000-0000-0000AB450000}"/>
    <cellStyle name="표준 2 18 6 16" xfId="21063" xr:uid="{00000000-0005-0000-0000-0000AC450000}"/>
    <cellStyle name="표준 2 18 6 17" xfId="22543" xr:uid="{00000000-0005-0000-0000-0000AD450000}"/>
    <cellStyle name="표준 2 18 6 18" xfId="24023" xr:uid="{00000000-0005-0000-0000-0000AE450000}"/>
    <cellStyle name="표준 2 18 6 19" xfId="25503" xr:uid="{00000000-0005-0000-0000-0000AF450000}"/>
    <cellStyle name="표준 2 18 6 2" xfId="488" xr:uid="{00000000-0005-0000-0000-0000B0450000}"/>
    <cellStyle name="표준 2 18 6 2 10" xfId="14400" xr:uid="{00000000-0005-0000-0000-0000B1450000}"/>
    <cellStyle name="표준 2 18 6 2 11" xfId="15880" xr:uid="{00000000-0005-0000-0000-0000B2450000}"/>
    <cellStyle name="표준 2 18 6 2 12" xfId="17360" xr:uid="{00000000-0005-0000-0000-0000B3450000}"/>
    <cellStyle name="표준 2 18 6 2 13" xfId="18840" xr:uid="{00000000-0005-0000-0000-0000B4450000}"/>
    <cellStyle name="표준 2 18 6 2 14" xfId="20320" xr:uid="{00000000-0005-0000-0000-0000B5450000}"/>
    <cellStyle name="표준 2 18 6 2 15" xfId="21800" xr:uid="{00000000-0005-0000-0000-0000B6450000}"/>
    <cellStyle name="표준 2 18 6 2 16" xfId="23280" xr:uid="{00000000-0005-0000-0000-0000B7450000}"/>
    <cellStyle name="표준 2 18 6 2 17" xfId="24760" xr:uid="{00000000-0005-0000-0000-0000B8450000}"/>
    <cellStyle name="표준 2 18 6 2 18" xfId="26240" xr:uid="{00000000-0005-0000-0000-0000B9450000}"/>
    <cellStyle name="표준 2 18 6 2 19" xfId="27720" xr:uid="{00000000-0005-0000-0000-0000BA450000}"/>
    <cellStyle name="표준 2 18 6 2 2" xfId="2559" xr:uid="{00000000-0005-0000-0000-0000BB450000}"/>
    <cellStyle name="표준 2 18 6 2 20" xfId="29200" xr:uid="{00000000-0005-0000-0000-0000BC450000}"/>
    <cellStyle name="표준 2 18 6 2 21" xfId="30680" xr:uid="{00000000-0005-0000-0000-0000BD450000}"/>
    <cellStyle name="표준 2 18 6 2 22" xfId="32160" xr:uid="{00000000-0005-0000-0000-0000BE450000}"/>
    <cellStyle name="표준 2 18 6 2 23" xfId="33640" xr:uid="{00000000-0005-0000-0000-0000BF450000}"/>
    <cellStyle name="표준 2 18 6 2 24" xfId="35120" xr:uid="{00000000-0005-0000-0000-0000C0450000}"/>
    <cellStyle name="표준 2 18 6 2 25" xfId="36600" xr:uid="{00000000-0005-0000-0000-0000C1450000}"/>
    <cellStyle name="표준 2 18 6 2 26" xfId="38080" xr:uid="{00000000-0005-0000-0000-0000C2450000}"/>
    <cellStyle name="표준 2 18 6 2 27" xfId="39560" xr:uid="{00000000-0005-0000-0000-0000C3450000}"/>
    <cellStyle name="표준 2 18 6 2 28" xfId="41040" xr:uid="{00000000-0005-0000-0000-0000C4450000}"/>
    <cellStyle name="표준 2 18 6 2 29" xfId="42520" xr:uid="{00000000-0005-0000-0000-0000C5450000}"/>
    <cellStyle name="표준 2 18 6 2 3" xfId="4040" xr:uid="{00000000-0005-0000-0000-0000C6450000}"/>
    <cellStyle name="표준 2 18 6 2 30" xfId="44000" xr:uid="{00000000-0005-0000-0000-0000C7450000}"/>
    <cellStyle name="표준 2 18 6 2 31" xfId="45480" xr:uid="{00000000-0005-0000-0000-0000C8450000}"/>
    <cellStyle name="표준 2 18 6 2 32" xfId="46961" xr:uid="{00000000-0005-0000-0000-0000C9450000}"/>
    <cellStyle name="표준 2 18 6 2 33" xfId="48441" xr:uid="{00000000-0005-0000-0000-0000CA450000}"/>
    <cellStyle name="표준 2 18 6 2 34" xfId="49921" xr:uid="{00000000-0005-0000-0000-0000CB450000}"/>
    <cellStyle name="표준 2 18 6 2 35" xfId="51401" xr:uid="{00000000-0005-0000-0000-0000CC450000}"/>
    <cellStyle name="표준 2 18 6 2 36" xfId="52881" xr:uid="{00000000-0005-0000-0000-0000CD450000}"/>
    <cellStyle name="표준 2 18 6 2 37" xfId="54361" xr:uid="{00000000-0005-0000-0000-0000CE450000}"/>
    <cellStyle name="표준 2 18 6 2 38" xfId="55841" xr:uid="{00000000-0005-0000-0000-0000CF450000}"/>
    <cellStyle name="표준 2 18 6 2 39" xfId="57321" xr:uid="{00000000-0005-0000-0000-0000D0450000}"/>
    <cellStyle name="표준 2 18 6 2 4" xfId="5520" xr:uid="{00000000-0005-0000-0000-0000D1450000}"/>
    <cellStyle name="표준 2 18 6 2 40" xfId="58801" xr:uid="{00000000-0005-0000-0000-0000D2450000}"/>
    <cellStyle name="표준 2 18 6 2 41" xfId="60281" xr:uid="{00000000-0005-0000-0000-0000D3450000}"/>
    <cellStyle name="표준 2 18 6 2 42" xfId="61761" xr:uid="{00000000-0005-0000-0000-0000D4450000}"/>
    <cellStyle name="표준 2 18 6 2 5" xfId="7000" xr:uid="{00000000-0005-0000-0000-0000D5450000}"/>
    <cellStyle name="표준 2 18 6 2 6" xfId="8480" xr:uid="{00000000-0005-0000-0000-0000D6450000}"/>
    <cellStyle name="표준 2 18 6 2 7" xfId="9960" xr:uid="{00000000-0005-0000-0000-0000D7450000}"/>
    <cellStyle name="표준 2 18 6 2 8" xfId="11440" xr:uid="{00000000-0005-0000-0000-0000D8450000}"/>
    <cellStyle name="표준 2 18 6 2 9" xfId="12920" xr:uid="{00000000-0005-0000-0000-0000D9450000}"/>
    <cellStyle name="표준 2 18 6 20" xfId="26983" xr:uid="{00000000-0005-0000-0000-0000DA450000}"/>
    <cellStyle name="표준 2 18 6 21" xfId="28463" xr:uid="{00000000-0005-0000-0000-0000DB450000}"/>
    <cellStyle name="표준 2 18 6 22" xfId="29943" xr:uid="{00000000-0005-0000-0000-0000DC450000}"/>
    <cellStyle name="표준 2 18 6 23" xfId="31423" xr:uid="{00000000-0005-0000-0000-0000DD450000}"/>
    <cellStyle name="표준 2 18 6 24" xfId="32903" xr:uid="{00000000-0005-0000-0000-0000DE450000}"/>
    <cellStyle name="표준 2 18 6 25" xfId="34383" xr:uid="{00000000-0005-0000-0000-0000DF450000}"/>
    <cellStyle name="표준 2 18 6 26" xfId="35863" xr:uid="{00000000-0005-0000-0000-0000E0450000}"/>
    <cellStyle name="표준 2 18 6 27" xfId="37343" xr:uid="{00000000-0005-0000-0000-0000E1450000}"/>
    <cellStyle name="표준 2 18 6 28" xfId="38823" xr:uid="{00000000-0005-0000-0000-0000E2450000}"/>
    <cellStyle name="표준 2 18 6 29" xfId="40303" xr:uid="{00000000-0005-0000-0000-0000E3450000}"/>
    <cellStyle name="표준 2 18 6 3" xfId="1822" xr:uid="{00000000-0005-0000-0000-0000E4450000}"/>
    <cellStyle name="표준 2 18 6 30" xfId="41783" xr:uid="{00000000-0005-0000-0000-0000E5450000}"/>
    <cellStyle name="표준 2 18 6 31" xfId="43263" xr:uid="{00000000-0005-0000-0000-0000E6450000}"/>
    <cellStyle name="표준 2 18 6 32" xfId="44743" xr:uid="{00000000-0005-0000-0000-0000E7450000}"/>
    <cellStyle name="표준 2 18 6 33" xfId="46224" xr:uid="{00000000-0005-0000-0000-0000E8450000}"/>
    <cellStyle name="표준 2 18 6 34" xfId="47704" xr:uid="{00000000-0005-0000-0000-0000E9450000}"/>
    <cellStyle name="표준 2 18 6 35" xfId="49184" xr:uid="{00000000-0005-0000-0000-0000EA450000}"/>
    <cellStyle name="표준 2 18 6 36" xfId="50664" xr:uid="{00000000-0005-0000-0000-0000EB450000}"/>
    <cellStyle name="표준 2 18 6 37" xfId="52144" xr:uid="{00000000-0005-0000-0000-0000EC450000}"/>
    <cellStyle name="표준 2 18 6 38" xfId="53624" xr:uid="{00000000-0005-0000-0000-0000ED450000}"/>
    <cellStyle name="표준 2 18 6 39" xfId="55104" xr:uid="{00000000-0005-0000-0000-0000EE450000}"/>
    <cellStyle name="표준 2 18 6 4" xfId="3303" xr:uid="{00000000-0005-0000-0000-0000EF450000}"/>
    <cellStyle name="표준 2 18 6 40" xfId="56584" xr:uid="{00000000-0005-0000-0000-0000F0450000}"/>
    <cellStyle name="표준 2 18 6 41" xfId="58064" xr:uid="{00000000-0005-0000-0000-0000F1450000}"/>
    <cellStyle name="표준 2 18 6 42" xfId="59544" xr:uid="{00000000-0005-0000-0000-0000F2450000}"/>
    <cellStyle name="표준 2 18 6 43" xfId="61024" xr:uid="{00000000-0005-0000-0000-0000F3450000}"/>
    <cellStyle name="표준 2 18 6 5" xfId="4783" xr:uid="{00000000-0005-0000-0000-0000F4450000}"/>
    <cellStyle name="표준 2 18 6 6" xfId="6263" xr:uid="{00000000-0005-0000-0000-0000F5450000}"/>
    <cellStyle name="표준 2 18 6 7" xfId="7743" xr:uid="{00000000-0005-0000-0000-0000F6450000}"/>
    <cellStyle name="표준 2 18 6 8" xfId="9223" xr:uid="{00000000-0005-0000-0000-0000F7450000}"/>
    <cellStyle name="표준 2 18 6 9" xfId="10703" xr:uid="{00000000-0005-0000-0000-0000F8450000}"/>
    <cellStyle name="표준 2 18 7" xfId="1245" xr:uid="{00000000-0005-0000-0000-0000F9450000}"/>
    <cellStyle name="표준 2 18 7 10" xfId="12205" xr:uid="{00000000-0005-0000-0000-0000FA450000}"/>
    <cellStyle name="표준 2 18 7 11" xfId="13685" xr:uid="{00000000-0005-0000-0000-0000FB450000}"/>
    <cellStyle name="표준 2 18 7 12" xfId="15165" xr:uid="{00000000-0005-0000-0000-0000FC450000}"/>
    <cellStyle name="표준 2 18 7 13" xfId="16645" xr:uid="{00000000-0005-0000-0000-0000FD450000}"/>
    <cellStyle name="표준 2 18 7 14" xfId="18125" xr:uid="{00000000-0005-0000-0000-0000FE450000}"/>
    <cellStyle name="표준 2 18 7 15" xfId="19605" xr:uid="{00000000-0005-0000-0000-0000FF450000}"/>
    <cellStyle name="표준 2 18 7 16" xfId="21085" xr:uid="{00000000-0005-0000-0000-000000460000}"/>
    <cellStyle name="표준 2 18 7 17" xfId="22565" xr:uid="{00000000-0005-0000-0000-000001460000}"/>
    <cellStyle name="표준 2 18 7 18" xfId="24045" xr:uid="{00000000-0005-0000-0000-000002460000}"/>
    <cellStyle name="표준 2 18 7 19" xfId="25525" xr:uid="{00000000-0005-0000-0000-000003460000}"/>
    <cellStyle name="표준 2 18 7 2" xfId="466" xr:uid="{00000000-0005-0000-0000-000004460000}"/>
    <cellStyle name="표준 2 18 7 2 10" xfId="14422" xr:uid="{00000000-0005-0000-0000-000005460000}"/>
    <cellStyle name="표준 2 18 7 2 11" xfId="15902" xr:uid="{00000000-0005-0000-0000-000006460000}"/>
    <cellStyle name="표준 2 18 7 2 12" xfId="17382" xr:uid="{00000000-0005-0000-0000-000007460000}"/>
    <cellStyle name="표준 2 18 7 2 13" xfId="18862" xr:uid="{00000000-0005-0000-0000-000008460000}"/>
    <cellStyle name="표준 2 18 7 2 14" xfId="20342" xr:uid="{00000000-0005-0000-0000-000009460000}"/>
    <cellStyle name="표준 2 18 7 2 15" xfId="21822" xr:uid="{00000000-0005-0000-0000-00000A460000}"/>
    <cellStyle name="표준 2 18 7 2 16" xfId="23302" xr:uid="{00000000-0005-0000-0000-00000B460000}"/>
    <cellStyle name="표준 2 18 7 2 17" xfId="24782" xr:uid="{00000000-0005-0000-0000-00000C460000}"/>
    <cellStyle name="표준 2 18 7 2 18" xfId="26262" xr:uid="{00000000-0005-0000-0000-00000D460000}"/>
    <cellStyle name="표준 2 18 7 2 19" xfId="27742" xr:uid="{00000000-0005-0000-0000-00000E460000}"/>
    <cellStyle name="표준 2 18 7 2 2" xfId="2581" xr:uid="{00000000-0005-0000-0000-00000F460000}"/>
    <cellStyle name="표준 2 18 7 2 20" xfId="29222" xr:uid="{00000000-0005-0000-0000-000010460000}"/>
    <cellStyle name="표준 2 18 7 2 21" xfId="30702" xr:uid="{00000000-0005-0000-0000-000011460000}"/>
    <cellStyle name="표준 2 18 7 2 22" xfId="32182" xr:uid="{00000000-0005-0000-0000-000012460000}"/>
    <cellStyle name="표준 2 18 7 2 23" xfId="33662" xr:uid="{00000000-0005-0000-0000-000013460000}"/>
    <cellStyle name="표준 2 18 7 2 24" xfId="35142" xr:uid="{00000000-0005-0000-0000-000014460000}"/>
    <cellStyle name="표준 2 18 7 2 25" xfId="36622" xr:uid="{00000000-0005-0000-0000-000015460000}"/>
    <cellStyle name="표준 2 18 7 2 26" xfId="38102" xr:uid="{00000000-0005-0000-0000-000016460000}"/>
    <cellStyle name="표준 2 18 7 2 27" xfId="39582" xr:uid="{00000000-0005-0000-0000-000017460000}"/>
    <cellStyle name="표준 2 18 7 2 28" xfId="41062" xr:uid="{00000000-0005-0000-0000-000018460000}"/>
    <cellStyle name="표준 2 18 7 2 29" xfId="42542" xr:uid="{00000000-0005-0000-0000-000019460000}"/>
    <cellStyle name="표준 2 18 7 2 3" xfId="4062" xr:uid="{00000000-0005-0000-0000-00001A460000}"/>
    <cellStyle name="표준 2 18 7 2 30" xfId="44022" xr:uid="{00000000-0005-0000-0000-00001B460000}"/>
    <cellStyle name="표준 2 18 7 2 31" xfId="45502" xr:uid="{00000000-0005-0000-0000-00001C460000}"/>
    <cellStyle name="표준 2 18 7 2 32" xfId="46983" xr:uid="{00000000-0005-0000-0000-00001D460000}"/>
    <cellStyle name="표준 2 18 7 2 33" xfId="48463" xr:uid="{00000000-0005-0000-0000-00001E460000}"/>
    <cellStyle name="표준 2 18 7 2 34" xfId="49943" xr:uid="{00000000-0005-0000-0000-00001F460000}"/>
    <cellStyle name="표준 2 18 7 2 35" xfId="51423" xr:uid="{00000000-0005-0000-0000-000020460000}"/>
    <cellStyle name="표준 2 18 7 2 36" xfId="52903" xr:uid="{00000000-0005-0000-0000-000021460000}"/>
    <cellStyle name="표준 2 18 7 2 37" xfId="54383" xr:uid="{00000000-0005-0000-0000-000022460000}"/>
    <cellStyle name="표준 2 18 7 2 38" xfId="55863" xr:uid="{00000000-0005-0000-0000-000023460000}"/>
    <cellStyle name="표준 2 18 7 2 39" xfId="57343" xr:uid="{00000000-0005-0000-0000-000024460000}"/>
    <cellStyle name="표준 2 18 7 2 4" xfId="5542" xr:uid="{00000000-0005-0000-0000-000025460000}"/>
    <cellStyle name="표준 2 18 7 2 40" xfId="58823" xr:uid="{00000000-0005-0000-0000-000026460000}"/>
    <cellStyle name="표준 2 18 7 2 41" xfId="60303" xr:uid="{00000000-0005-0000-0000-000027460000}"/>
    <cellStyle name="표준 2 18 7 2 42" xfId="61783" xr:uid="{00000000-0005-0000-0000-000028460000}"/>
    <cellStyle name="표준 2 18 7 2 5" xfId="7022" xr:uid="{00000000-0005-0000-0000-000029460000}"/>
    <cellStyle name="표준 2 18 7 2 6" xfId="8502" xr:uid="{00000000-0005-0000-0000-00002A460000}"/>
    <cellStyle name="표준 2 18 7 2 7" xfId="9982" xr:uid="{00000000-0005-0000-0000-00002B460000}"/>
    <cellStyle name="표준 2 18 7 2 8" xfId="11462" xr:uid="{00000000-0005-0000-0000-00002C460000}"/>
    <cellStyle name="표준 2 18 7 2 9" xfId="12942" xr:uid="{00000000-0005-0000-0000-00002D460000}"/>
    <cellStyle name="표준 2 18 7 20" xfId="27005" xr:uid="{00000000-0005-0000-0000-00002E460000}"/>
    <cellStyle name="표준 2 18 7 21" xfId="28485" xr:uid="{00000000-0005-0000-0000-00002F460000}"/>
    <cellStyle name="표준 2 18 7 22" xfId="29965" xr:uid="{00000000-0005-0000-0000-000030460000}"/>
    <cellStyle name="표준 2 18 7 23" xfId="31445" xr:uid="{00000000-0005-0000-0000-000031460000}"/>
    <cellStyle name="표준 2 18 7 24" xfId="32925" xr:uid="{00000000-0005-0000-0000-000032460000}"/>
    <cellStyle name="표준 2 18 7 25" xfId="34405" xr:uid="{00000000-0005-0000-0000-000033460000}"/>
    <cellStyle name="표준 2 18 7 26" xfId="35885" xr:uid="{00000000-0005-0000-0000-000034460000}"/>
    <cellStyle name="표준 2 18 7 27" xfId="37365" xr:uid="{00000000-0005-0000-0000-000035460000}"/>
    <cellStyle name="표준 2 18 7 28" xfId="38845" xr:uid="{00000000-0005-0000-0000-000036460000}"/>
    <cellStyle name="표준 2 18 7 29" xfId="40325" xr:uid="{00000000-0005-0000-0000-000037460000}"/>
    <cellStyle name="표준 2 18 7 3" xfId="1844" xr:uid="{00000000-0005-0000-0000-000038460000}"/>
    <cellStyle name="표준 2 18 7 30" xfId="41805" xr:uid="{00000000-0005-0000-0000-000039460000}"/>
    <cellStyle name="표준 2 18 7 31" xfId="43285" xr:uid="{00000000-0005-0000-0000-00003A460000}"/>
    <cellStyle name="표준 2 18 7 32" xfId="44765" xr:uid="{00000000-0005-0000-0000-00003B460000}"/>
    <cellStyle name="표준 2 18 7 33" xfId="46246" xr:uid="{00000000-0005-0000-0000-00003C460000}"/>
    <cellStyle name="표준 2 18 7 34" xfId="47726" xr:uid="{00000000-0005-0000-0000-00003D460000}"/>
    <cellStyle name="표준 2 18 7 35" xfId="49206" xr:uid="{00000000-0005-0000-0000-00003E460000}"/>
    <cellStyle name="표준 2 18 7 36" xfId="50686" xr:uid="{00000000-0005-0000-0000-00003F460000}"/>
    <cellStyle name="표준 2 18 7 37" xfId="52166" xr:uid="{00000000-0005-0000-0000-000040460000}"/>
    <cellStyle name="표준 2 18 7 38" xfId="53646" xr:uid="{00000000-0005-0000-0000-000041460000}"/>
    <cellStyle name="표준 2 18 7 39" xfId="55126" xr:uid="{00000000-0005-0000-0000-000042460000}"/>
    <cellStyle name="표준 2 18 7 4" xfId="3325" xr:uid="{00000000-0005-0000-0000-000043460000}"/>
    <cellStyle name="표준 2 18 7 40" xfId="56606" xr:uid="{00000000-0005-0000-0000-000044460000}"/>
    <cellStyle name="표준 2 18 7 41" xfId="58086" xr:uid="{00000000-0005-0000-0000-000045460000}"/>
    <cellStyle name="표준 2 18 7 42" xfId="59566" xr:uid="{00000000-0005-0000-0000-000046460000}"/>
    <cellStyle name="표준 2 18 7 43" xfId="61046" xr:uid="{00000000-0005-0000-0000-000047460000}"/>
    <cellStyle name="표준 2 18 7 5" xfId="4805" xr:uid="{00000000-0005-0000-0000-000048460000}"/>
    <cellStyle name="표준 2 18 7 6" xfId="6285" xr:uid="{00000000-0005-0000-0000-000049460000}"/>
    <cellStyle name="표준 2 18 7 7" xfId="7765" xr:uid="{00000000-0005-0000-0000-00004A460000}"/>
    <cellStyle name="표준 2 18 7 8" xfId="9245" xr:uid="{00000000-0005-0000-0000-00004B460000}"/>
    <cellStyle name="표준 2 18 7 9" xfId="10725" xr:uid="{00000000-0005-0000-0000-00004C460000}"/>
    <cellStyle name="표준 2 18 8" xfId="1222" xr:uid="{00000000-0005-0000-0000-00004D460000}"/>
    <cellStyle name="표준 2 18 8 10" xfId="12228" xr:uid="{00000000-0005-0000-0000-00004E460000}"/>
    <cellStyle name="표준 2 18 8 11" xfId="13708" xr:uid="{00000000-0005-0000-0000-00004F460000}"/>
    <cellStyle name="표준 2 18 8 12" xfId="15188" xr:uid="{00000000-0005-0000-0000-000050460000}"/>
    <cellStyle name="표준 2 18 8 13" xfId="16668" xr:uid="{00000000-0005-0000-0000-000051460000}"/>
    <cellStyle name="표준 2 18 8 14" xfId="18148" xr:uid="{00000000-0005-0000-0000-000052460000}"/>
    <cellStyle name="표준 2 18 8 15" xfId="19628" xr:uid="{00000000-0005-0000-0000-000053460000}"/>
    <cellStyle name="표준 2 18 8 16" xfId="21108" xr:uid="{00000000-0005-0000-0000-000054460000}"/>
    <cellStyle name="표준 2 18 8 17" xfId="22588" xr:uid="{00000000-0005-0000-0000-000055460000}"/>
    <cellStyle name="표준 2 18 8 18" xfId="24068" xr:uid="{00000000-0005-0000-0000-000056460000}"/>
    <cellStyle name="표준 2 18 8 19" xfId="25548" xr:uid="{00000000-0005-0000-0000-000057460000}"/>
    <cellStyle name="표준 2 18 8 2" xfId="443" xr:uid="{00000000-0005-0000-0000-000058460000}"/>
    <cellStyle name="표준 2 18 8 2 10" xfId="14445" xr:uid="{00000000-0005-0000-0000-000059460000}"/>
    <cellStyle name="표준 2 18 8 2 11" xfId="15925" xr:uid="{00000000-0005-0000-0000-00005A460000}"/>
    <cellStyle name="표준 2 18 8 2 12" xfId="17405" xr:uid="{00000000-0005-0000-0000-00005B460000}"/>
    <cellStyle name="표준 2 18 8 2 13" xfId="18885" xr:uid="{00000000-0005-0000-0000-00005C460000}"/>
    <cellStyle name="표준 2 18 8 2 14" xfId="20365" xr:uid="{00000000-0005-0000-0000-00005D460000}"/>
    <cellStyle name="표준 2 18 8 2 15" xfId="21845" xr:uid="{00000000-0005-0000-0000-00005E460000}"/>
    <cellStyle name="표준 2 18 8 2 16" xfId="23325" xr:uid="{00000000-0005-0000-0000-00005F460000}"/>
    <cellStyle name="표준 2 18 8 2 17" xfId="24805" xr:uid="{00000000-0005-0000-0000-000060460000}"/>
    <cellStyle name="표준 2 18 8 2 18" xfId="26285" xr:uid="{00000000-0005-0000-0000-000061460000}"/>
    <cellStyle name="표준 2 18 8 2 19" xfId="27765" xr:uid="{00000000-0005-0000-0000-000062460000}"/>
    <cellStyle name="표준 2 18 8 2 2" xfId="2604" xr:uid="{00000000-0005-0000-0000-000063460000}"/>
    <cellStyle name="표준 2 18 8 2 20" xfId="29245" xr:uid="{00000000-0005-0000-0000-000064460000}"/>
    <cellStyle name="표준 2 18 8 2 21" xfId="30725" xr:uid="{00000000-0005-0000-0000-000065460000}"/>
    <cellStyle name="표준 2 18 8 2 22" xfId="32205" xr:uid="{00000000-0005-0000-0000-000066460000}"/>
    <cellStyle name="표준 2 18 8 2 23" xfId="33685" xr:uid="{00000000-0005-0000-0000-000067460000}"/>
    <cellStyle name="표준 2 18 8 2 24" xfId="35165" xr:uid="{00000000-0005-0000-0000-000068460000}"/>
    <cellStyle name="표준 2 18 8 2 25" xfId="36645" xr:uid="{00000000-0005-0000-0000-000069460000}"/>
    <cellStyle name="표준 2 18 8 2 26" xfId="38125" xr:uid="{00000000-0005-0000-0000-00006A460000}"/>
    <cellStyle name="표준 2 18 8 2 27" xfId="39605" xr:uid="{00000000-0005-0000-0000-00006B460000}"/>
    <cellStyle name="표준 2 18 8 2 28" xfId="41085" xr:uid="{00000000-0005-0000-0000-00006C460000}"/>
    <cellStyle name="표준 2 18 8 2 29" xfId="42565" xr:uid="{00000000-0005-0000-0000-00006D460000}"/>
    <cellStyle name="표준 2 18 8 2 3" xfId="4085" xr:uid="{00000000-0005-0000-0000-00006E460000}"/>
    <cellStyle name="표준 2 18 8 2 30" xfId="44045" xr:uid="{00000000-0005-0000-0000-00006F460000}"/>
    <cellStyle name="표준 2 18 8 2 31" xfId="45525" xr:uid="{00000000-0005-0000-0000-000070460000}"/>
    <cellStyle name="표준 2 18 8 2 32" xfId="47006" xr:uid="{00000000-0005-0000-0000-000071460000}"/>
    <cellStyle name="표준 2 18 8 2 33" xfId="48486" xr:uid="{00000000-0005-0000-0000-000072460000}"/>
    <cellStyle name="표준 2 18 8 2 34" xfId="49966" xr:uid="{00000000-0005-0000-0000-000073460000}"/>
    <cellStyle name="표준 2 18 8 2 35" xfId="51446" xr:uid="{00000000-0005-0000-0000-000074460000}"/>
    <cellStyle name="표준 2 18 8 2 36" xfId="52926" xr:uid="{00000000-0005-0000-0000-000075460000}"/>
    <cellStyle name="표준 2 18 8 2 37" xfId="54406" xr:uid="{00000000-0005-0000-0000-000076460000}"/>
    <cellStyle name="표준 2 18 8 2 38" xfId="55886" xr:uid="{00000000-0005-0000-0000-000077460000}"/>
    <cellStyle name="표준 2 18 8 2 39" xfId="57366" xr:uid="{00000000-0005-0000-0000-000078460000}"/>
    <cellStyle name="표준 2 18 8 2 4" xfId="5565" xr:uid="{00000000-0005-0000-0000-000079460000}"/>
    <cellStyle name="표준 2 18 8 2 40" xfId="58846" xr:uid="{00000000-0005-0000-0000-00007A460000}"/>
    <cellStyle name="표준 2 18 8 2 41" xfId="60326" xr:uid="{00000000-0005-0000-0000-00007B460000}"/>
    <cellStyle name="표준 2 18 8 2 42" xfId="61806" xr:uid="{00000000-0005-0000-0000-00007C460000}"/>
    <cellStyle name="표준 2 18 8 2 5" xfId="7045" xr:uid="{00000000-0005-0000-0000-00007D460000}"/>
    <cellStyle name="표준 2 18 8 2 6" xfId="8525" xr:uid="{00000000-0005-0000-0000-00007E460000}"/>
    <cellStyle name="표준 2 18 8 2 7" xfId="10005" xr:uid="{00000000-0005-0000-0000-00007F460000}"/>
    <cellStyle name="표준 2 18 8 2 8" xfId="11485" xr:uid="{00000000-0005-0000-0000-000080460000}"/>
    <cellStyle name="표준 2 18 8 2 9" xfId="12965" xr:uid="{00000000-0005-0000-0000-000081460000}"/>
    <cellStyle name="표준 2 18 8 20" xfId="27028" xr:uid="{00000000-0005-0000-0000-000082460000}"/>
    <cellStyle name="표준 2 18 8 21" xfId="28508" xr:uid="{00000000-0005-0000-0000-000083460000}"/>
    <cellStyle name="표준 2 18 8 22" xfId="29988" xr:uid="{00000000-0005-0000-0000-000084460000}"/>
    <cellStyle name="표준 2 18 8 23" xfId="31468" xr:uid="{00000000-0005-0000-0000-000085460000}"/>
    <cellStyle name="표준 2 18 8 24" xfId="32948" xr:uid="{00000000-0005-0000-0000-000086460000}"/>
    <cellStyle name="표준 2 18 8 25" xfId="34428" xr:uid="{00000000-0005-0000-0000-000087460000}"/>
    <cellStyle name="표준 2 18 8 26" xfId="35908" xr:uid="{00000000-0005-0000-0000-000088460000}"/>
    <cellStyle name="표준 2 18 8 27" xfId="37388" xr:uid="{00000000-0005-0000-0000-000089460000}"/>
    <cellStyle name="표준 2 18 8 28" xfId="38868" xr:uid="{00000000-0005-0000-0000-00008A460000}"/>
    <cellStyle name="표준 2 18 8 29" xfId="40348" xr:uid="{00000000-0005-0000-0000-00008B460000}"/>
    <cellStyle name="표준 2 18 8 3" xfId="1867" xr:uid="{00000000-0005-0000-0000-00008C460000}"/>
    <cellStyle name="표준 2 18 8 30" xfId="41828" xr:uid="{00000000-0005-0000-0000-00008D460000}"/>
    <cellStyle name="표준 2 18 8 31" xfId="43308" xr:uid="{00000000-0005-0000-0000-00008E460000}"/>
    <cellStyle name="표준 2 18 8 32" xfId="44788" xr:uid="{00000000-0005-0000-0000-00008F460000}"/>
    <cellStyle name="표준 2 18 8 33" xfId="46269" xr:uid="{00000000-0005-0000-0000-000090460000}"/>
    <cellStyle name="표준 2 18 8 34" xfId="47749" xr:uid="{00000000-0005-0000-0000-000091460000}"/>
    <cellStyle name="표준 2 18 8 35" xfId="49229" xr:uid="{00000000-0005-0000-0000-000092460000}"/>
    <cellStyle name="표준 2 18 8 36" xfId="50709" xr:uid="{00000000-0005-0000-0000-000093460000}"/>
    <cellStyle name="표준 2 18 8 37" xfId="52189" xr:uid="{00000000-0005-0000-0000-000094460000}"/>
    <cellStyle name="표준 2 18 8 38" xfId="53669" xr:uid="{00000000-0005-0000-0000-000095460000}"/>
    <cellStyle name="표준 2 18 8 39" xfId="55149" xr:uid="{00000000-0005-0000-0000-000096460000}"/>
    <cellStyle name="표준 2 18 8 4" xfId="3348" xr:uid="{00000000-0005-0000-0000-000097460000}"/>
    <cellStyle name="표준 2 18 8 40" xfId="56629" xr:uid="{00000000-0005-0000-0000-000098460000}"/>
    <cellStyle name="표준 2 18 8 41" xfId="58109" xr:uid="{00000000-0005-0000-0000-000099460000}"/>
    <cellStyle name="표준 2 18 8 42" xfId="59589" xr:uid="{00000000-0005-0000-0000-00009A460000}"/>
    <cellStyle name="표준 2 18 8 43" xfId="61069" xr:uid="{00000000-0005-0000-0000-00009B460000}"/>
    <cellStyle name="표준 2 18 8 5" xfId="4828" xr:uid="{00000000-0005-0000-0000-00009C460000}"/>
    <cellStyle name="표준 2 18 8 6" xfId="6308" xr:uid="{00000000-0005-0000-0000-00009D460000}"/>
    <cellStyle name="표준 2 18 8 7" xfId="7788" xr:uid="{00000000-0005-0000-0000-00009E460000}"/>
    <cellStyle name="표준 2 18 8 8" xfId="9268" xr:uid="{00000000-0005-0000-0000-00009F460000}"/>
    <cellStyle name="표준 2 18 8 9" xfId="10748" xr:uid="{00000000-0005-0000-0000-0000A0460000}"/>
    <cellStyle name="표준 2 18 9" xfId="1199" xr:uid="{00000000-0005-0000-0000-0000A1460000}"/>
    <cellStyle name="표준 2 18 9 10" xfId="12251" xr:uid="{00000000-0005-0000-0000-0000A2460000}"/>
    <cellStyle name="표준 2 18 9 11" xfId="13731" xr:uid="{00000000-0005-0000-0000-0000A3460000}"/>
    <cellStyle name="표준 2 18 9 12" xfId="15211" xr:uid="{00000000-0005-0000-0000-0000A4460000}"/>
    <cellStyle name="표준 2 18 9 13" xfId="16691" xr:uid="{00000000-0005-0000-0000-0000A5460000}"/>
    <cellStyle name="표준 2 18 9 14" xfId="18171" xr:uid="{00000000-0005-0000-0000-0000A6460000}"/>
    <cellStyle name="표준 2 18 9 15" xfId="19651" xr:uid="{00000000-0005-0000-0000-0000A7460000}"/>
    <cellStyle name="표준 2 18 9 16" xfId="21131" xr:uid="{00000000-0005-0000-0000-0000A8460000}"/>
    <cellStyle name="표준 2 18 9 17" xfId="22611" xr:uid="{00000000-0005-0000-0000-0000A9460000}"/>
    <cellStyle name="표준 2 18 9 18" xfId="24091" xr:uid="{00000000-0005-0000-0000-0000AA460000}"/>
    <cellStyle name="표준 2 18 9 19" xfId="25571" xr:uid="{00000000-0005-0000-0000-0000AB460000}"/>
    <cellStyle name="표준 2 18 9 2" xfId="420" xr:uid="{00000000-0005-0000-0000-0000AC460000}"/>
    <cellStyle name="표준 2 18 9 2 10" xfId="14468" xr:uid="{00000000-0005-0000-0000-0000AD460000}"/>
    <cellStyle name="표준 2 18 9 2 11" xfId="15948" xr:uid="{00000000-0005-0000-0000-0000AE460000}"/>
    <cellStyle name="표준 2 18 9 2 12" xfId="17428" xr:uid="{00000000-0005-0000-0000-0000AF460000}"/>
    <cellStyle name="표준 2 18 9 2 13" xfId="18908" xr:uid="{00000000-0005-0000-0000-0000B0460000}"/>
    <cellStyle name="표준 2 18 9 2 14" xfId="20388" xr:uid="{00000000-0005-0000-0000-0000B1460000}"/>
    <cellStyle name="표준 2 18 9 2 15" xfId="21868" xr:uid="{00000000-0005-0000-0000-0000B2460000}"/>
    <cellStyle name="표준 2 18 9 2 16" xfId="23348" xr:uid="{00000000-0005-0000-0000-0000B3460000}"/>
    <cellStyle name="표준 2 18 9 2 17" xfId="24828" xr:uid="{00000000-0005-0000-0000-0000B4460000}"/>
    <cellStyle name="표준 2 18 9 2 18" xfId="26308" xr:uid="{00000000-0005-0000-0000-0000B5460000}"/>
    <cellStyle name="표준 2 18 9 2 19" xfId="27788" xr:uid="{00000000-0005-0000-0000-0000B6460000}"/>
    <cellStyle name="표준 2 18 9 2 2" xfId="2627" xr:uid="{00000000-0005-0000-0000-0000B7460000}"/>
    <cellStyle name="표준 2 18 9 2 20" xfId="29268" xr:uid="{00000000-0005-0000-0000-0000B8460000}"/>
    <cellStyle name="표준 2 18 9 2 21" xfId="30748" xr:uid="{00000000-0005-0000-0000-0000B9460000}"/>
    <cellStyle name="표준 2 18 9 2 22" xfId="32228" xr:uid="{00000000-0005-0000-0000-0000BA460000}"/>
    <cellStyle name="표준 2 18 9 2 23" xfId="33708" xr:uid="{00000000-0005-0000-0000-0000BB460000}"/>
    <cellStyle name="표준 2 18 9 2 24" xfId="35188" xr:uid="{00000000-0005-0000-0000-0000BC460000}"/>
    <cellStyle name="표준 2 18 9 2 25" xfId="36668" xr:uid="{00000000-0005-0000-0000-0000BD460000}"/>
    <cellStyle name="표준 2 18 9 2 26" xfId="38148" xr:uid="{00000000-0005-0000-0000-0000BE460000}"/>
    <cellStyle name="표준 2 18 9 2 27" xfId="39628" xr:uid="{00000000-0005-0000-0000-0000BF460000}"/>
    <cellStyle name="표준 2 18 9 2 28" xfId="41108" xr:uid="{00000000-0005-0000-0000-0000C0460000}"/>
    <cellStyle name="표준 2 18 9 2 29" xfId="42588" xr:uid="{00000000-0005-0000-0000-0000C1460000}"/>
    <cellStyle name="표준 2 18 9 2 3" xfId="4108" xr:uid="{00000000-0005-0000-0000-0000C2460000}"/>
    <cellStyle name="표준 2 18 9 2 30" xfId="44068" xr:uid="{00000000-0005-0000-0000-0000C3460000}"/>
    <cellStyle name="표준 2 18 9 2 31" xfId="45548" xr:uid="{00000000-0005-0000-0000-0000C4460000}"/>
    <cellStyle name="표준 2 18 9 2 32" xfId="47029" xr:uid="{00000000-0005-0000-0000-0000C5460000}"/>
    <cellStyle name="표준 2 18 9 2 33" xfId="48509" xr:uid="{00000000-0005-0000-0000-0000C6460000}"/>
    <cellStyle name="표준 2 18 9 2 34" xfId="49989" xr:uid="{00000000-0005-0000-0000-0000C7460000}"/>
    <cellStyle name="표준 2 18 9 2 35" xfId="51469" xr:uid="{00000000-0005-0000-0000-0000C8460000}"/>
    <cellStyle name="표준 2 18 9 2 36" xfId="52949" xr:uid="{00000000-0005-0000-0000-0000C9460000}"/>
    <cellStyle name="표준 2 18 9 2 37" xfId="54429" xr:uid="{00000000-0005-0000-0000-0000CA460000}"/>
    <cellStyle name="표준 2 18 9 2 38" xfId="55909" xr:uid="{00000000-0005-0000-0000-0000CB460000}"/>
    <cellStyle name="표준 2 18 9 2 39" xfId="57389" xr:uid="{00000000-0005-0000-0000-0000CC460000}"/>
    <cellStyle name="표준 2 18 9 2 4" xfId="5588" xr:uid="{00000000-0005-0000-0000-0000CD460000}"/>
    <cellStyle name="표준 2 18 9 2 40" xfId="58869" xr:uid="{00000000-0005-0000-0000-0000CE460000}"/>
    <cellStyle name="표준 2 18 9 2 41" xfId="60349" xr:uid="{00000000-0005-0000-0000-0000CF460000}"/>
    <cellStyle name="표준 2 18 9 2 42" xfId="61829" xr:uid="{00000000-0005-0000-0000-0000D0460000}"/>
    <cellStyle name="표준 2 18 9 2 5" xfId="7068" xr:uid="{00000000-0005-0000-0000-0000D1460000}"/>
    <cellStyle name="표준 2 18 9 2 6" xfId="8548" xr:uid="{00000000-0005-0000-0000-0000D2460000}"/>
    <cellStyle name="표준 2 18 9 2 7" xfId="10028" xr:uid="{00000000-0005-0000-0000-0000D3460000}"/>
    <cellStyle name="표준 2 18 9 2 8" xfId="11508" xr:uid="{00000000-0005-0000-0000-0000D4460000}"/>
    <cellStyle name="표준 2 18 9 2 9" xfId="12988" xr:uid="{00000000-0005-0000-0000-0000D5460000}"/>
    <cellStyle name="표준 2 18 9 20" xfId="27051" xr:uid="{00000000-0005-0000-0000-0000D6460000}"/>
    <cellStyle name="표준 2 18 9 21" xfId="28531" xr:uid="{00000000-0005-0000-0000-0000D7460000}"/>
    <cellStyle name="표준 2 18 9 22" xfId="30011" xr:uid="{00000000-0005-0000-0000-0000D8460000}"/>
    <cellStyle name="표준 2 18 9 23" xfId="31491" xr:uid="{00000000-0005-0000-0000-0000D9460000}"/>
    <cellStyle name="표준 2 18 9 24" xfId="32971" xr:uid="{00000000-0005-0000-0000-0000DA460000}"/>
    <cellStyle name="표준 2 18 9 25" xfId="34451" xr:uid="{00000000-0005-0000-0000-0000DB460000}"/>
    <cellStyle name="표준 2 18 9 26" xfId="35931" xr:uid="{00000000-0005-0000-0000-0000DC460000}"/>
    <cellStyle name="표준 2 18 9 27" xfId="37411" xr:uid="{00000000-0005-0000-0000-0000DD460000}"/>
    <cellStyle name="표준 2 18 9 28" xfId="38891" xr:uid="{00000000-0005-0000-0000-0000DE460000}"/>
    <cellStyle name="표준 2 18 9 29" xfId="40371" xr:uid="{00000000-0005-0000-0000-0000DF460000}"/>
    <cellStyle name="표준 2 18 9 3" xfId="1890" xr:uid="{00000000-0005-0000-0000-0000E0460000}"/>
    <cellStyle name="표준 2 18 9 30" xfId="41851" xr:uid="{00000000-0005-0000-0000-0000E1460000}"/>
    <cellStyle name="표준 2 18 9 31" xfId="43331" xr:uid="{00000000-0005-0000-0000-0000E2460000}"/>
    <cellStyle name="표준 2 18 9 32" xfId="44811" xr:uid="{00000000-0005-0000-0000-0000E3460000}"/>
    <cellStyle name="표준 2 18 9 33" xfId="46292" xr:uid="{00000000-0005-0000-0000-0000E4460000}"/>
    <cellStyle name="표준 2 18 9 34" xfId="47772" xr:uid="{00000000-0005-0000-0000-0000E5460000}"/>
    <cellStyle name="표준 2 18 9 35" xfId="49252" xr:uid="{00000000-0005-0000-0000-0000E6460000}"/>
    <cellStyle name="표준 2 18 9 36" xfId="50732" xr:uid="{00000000-0005-0000-0000-0000E7460000}"/>
    <cellStyle name="표준 2 18 9 37" xfId="52212" xr:uid="{00000000-0005-0000-0000-0000E8460000}"/>
    <cellStyle name="표준 2 18 9 38" xfId="53692" xr:uid="{00000000-0005-0000-0000-0000E9460000}"/>
    <cellStyle name="표준 2 18 9 39" xfId="55172" xr:uid="{00000000-0005-0000-0000-0000EA460000}"/>
    <cellStyle name="표준 2 18 9 4" xfId="3371" xr:uid="{00000000-0005-0000-0000-0000EB460000}"/>
    <cellStyle name="표준 2 18 9 40" xfId="56652" xr:uid="{00000000-0005-0000-0000-0000EC460000}"/>
    <cellStyle name="표준 2 18 9 41" xfId="58132" xr:uid="{00000000-0005-0000-0000-0000ED460000}"/>
    <cellStyle name="표준 2 18 9 42" xfId="59612" xr:uid="{00000000-0005-0000-0000-0000EE460000}"/>
    <cellStyle name="표준 2 18 9 43" xfId="61092" xr:uid="{00000000-0005-0000-0000-0000EF460000}"/>
    <cellStyle name="표준 2 18 9 5" xfId="4851" xr:uid="{00000000-0005-0000-0000-0000F0460000}"/>
    <cellStyle name="표준 2 18 9 6" xfId="6331" xr:uid="{00000000-0005-0000-0000-0000F1460000}"/>
    <cellStyle name="표준 2 18 9 7" xfId="7811" xr:uid="{00000000-0005-0000-0000-0000F2460000}"/>
    <cellStyle name="표준 2 18 9 8" xfId="9291" xr:uid="{00000000-0005-0000-0000-0000F3460000}"/>
    <cellStyle name="표준 2 18 9 9" xfId="10771" xr:uid="{00000000-0005-0000-0000-0000F4460000}"/>
    <cellStyle name="표준 2 19" xfId="1544" xr:uid="{00000000-0005-0000-0000-0000F5460000}"/>
    <cellStyle name="표준 2 19 10" xfId="1147" xr:uid="{00000000-0005-0000-0000-0000F6460000}"/>
    <cellStyle name="표준 2 19 10 10" xfId="12303" xr:uid="{00000000-0005-0000-0000-0000F7460000}"/>
    <cellStyle name="표준 2 19 10 11" xfId="13783" xr:uid="{00000000-0005-0000-0000-0000F8460000}"/>
    <cellStyle name="표준 2 19 10 12" xfId="15263" xr:uid="{00000000-0005-0000-0000-0000F9460000}"/>
    <cellStyle name="표준 2 19 10 13" xfId="16743" xr:uid="{00000000-0005-0000-0000-0000FA460000}"/>
    <cellStyle name="표준 2 19 10 14" xfId="18223" xr:uid="{00000000-0005-0000-0000-0000FB460000}"/>
    <cellStyle name="표준 2 19 10 15" xfId="19703" xr:uid="{00000000-0005-0000-0000-0000FC460000}"/>
    <cellStyle name="표준 2 19 10 16" xfId="21183" xr:uid="{00000000-0005-0000-0000-0000FD460000}"/>
    <cellStyle name="표준 2 19 10 17" xfId="22663" xr:uid="{00000000-0005-0000-0000-0000FE460000}"/>
    <cellStyle name="표준 2 19 10 18" xfId="24143" xr:uid="{00000000-0005-0000-0000-0000FF460000}"/>
    <cellStyle name="표준 2 19 10 19" xfId="25623" xr:uid="{00000000-0005-0000-0000-000000470000}"/>
    <cellStyle name="표준 2 19 10 2" xfId="368" xr:uid="{00000000-0005-0000-0000-000001470000}"/>
    <cellStyle name="표준 2 19 10 2 10" xfId="14520" xr:uid="{00000000-0005-0000-0000-000002470000}"/>
    <cellStyle name="표준 2 19 10 2 11" xfId="16000" xr:uid="{00000000-0005-0000-0000-000003470000}"/>
    <cellStyle name="표준 2 19 10 2 12" xfId="17480" xr:uid="{00000000-0005-0000-0000-000004470000}"/>
    <cellStyle name="표준 2 19 10 2 13" xfId="18960" xr:uid="{00000000-0005-0000-0000-000005470000}"/>
    <cellStyle name="표준 2 19 10 2 14" xfId="20440" xr:uid="{00000000-0005-0000-0000-000006470000}"/>
    <cellStyle name="표준 2 19 10 2 15" xfId="21920" xr:uid="{00000000-0005-0000-0000-000007470000}"/>
    <cellStyle name="표준 2 19 10 2 16" xfId="23400" xr:uid="{00000000-0005-0000-0000-000008470000}"/>
    <cellStyle name="표준 2 19 10 2 17" xfId="24880" xr:uid="{00000000-0005-0000-0000-000009470000}"/>
    <cellStyle name="표준 2 19 10 2 18" xfId="26360" xr:uid="{00000000-0005-0000-0000-00000A470000}"/>
    <cellStyle name="표준 2 19 10 2 19" xfId="27840" xr:uid="{00000000-0005-0000-0000-00000B470000}"/>
    <cellStyle name="표준 2 19 10 2 2" xfId="2679" xr:uid="{00000000-0005-0000-0000-00000C470000}"/>
    <cellStyle name="표준 2 19 10 2 20" xfId="29320" xr:uid="{00000000-0005-0000-0000-00000D470000}"/>
    <cellStyle name="표준 2 19 10 2 21" xfId="30800" xr:uid="{00000000-0005-0000-0000-00000E470000}"/>
    <cellStyle name="표준 2 19 10 2 22" xfId="32280" xr:uid="{00000000-0005-0000-0000-00000F470000}"/>
    <cellStyle name="표준 2 19 10 2 23" xfId="33760" xr:uid="{00000000-0005-0000-0000-000010470000}"/>
    <cellStyle name="표준 2 19 10 2 24" xfId="35240" xr:uid="{00000000-0005-0000-0000-000011470000}"/>
    <cellStyle name="표준 2 19 10 2 25" xfId="36720" xr:uid="{00000000-0005-0000-0000-000012470000}"/>
    <cellStyle name="표준 2 19 10 2 26" xfId="38200" xr:uid="{00000000-0005-0000-0000-000013470000}"/>
    <cellStyle name="표준 2 19 10 2 27" xfId="39680" xr:uid="{00000000-0005-0000-0000-000014470000}"/>
    <cellStyle name="표준 2 19 10 2 28" xfId="41160" xr:uid="{00000000-0005-0000-0000-000015470000}"/>
    <cellStyle name="표준 2 19 10 2 29" xfId="42640" xr:uid="{00000000-0005-0000-0000-000016470000}"/>
    <cellStyle name="표준 2 19 10 2 3" xfId="4160" xr:uid="{00000000-0005-0000-0000-000017470000}"/>
    <cellStyle name="표준 2 19 10 2 30" xfId="44120" xr:uid="{00000000-0005-0000-0000-000018470000}"/>
    <cellStyle name="표준 2 19 10 2 31" xfId="45600" xr:uid="{00000000-0005-0000-0000-000019470000}"/>
    <cellStyle name="표준 2 19 10 2 32" xfId="47081" xr:uid="{00000000-0005-0000-0000-00001A470000}"/>
    <cellStyle name="표준 2 19 10 2 33" xfId="48561" xr:uid="{00000000-0005-0000-0000-00001B470000}"/>
    <cellStyle name="표준 2 19 10 2 34" xfId="50041" xr:uid="{00000000-0005-0000-0000-00001C470000}"/>
    <cellStyle name="표준 2 19 10 2 35" xfId="51521" xr:uid="{00000000-0005-0000-0000-00001D470000}"/>
    <cellStyle name="표준 2 19 10 2 36" xfId="53001" xr:uid="{00000000-0005-0000-0000-00001E470000}"/>
    <cellStyle name="표준 2 19 10 2 37" xfId="54481" xr:uid="{00000000-0005-0000-0000-00001F470000}"/>
    <cellStyle name="표준 2 19 10 2 38" xfId="55961" xr:uid="{00000000-0005-0000-0000-000020470000}"/>
    <cellStyle name="표준 2 19 10 2 39" xfId="57441" xr:uid="{00000000-0005-0000-0000-000021470000}"/>
    <cellStyle name="표준 2 19 10 2 4" xfId="5640" xr:uid="{00000000-0005-0000-0000-000022470000}"/>
    <cellStyle name="표준 2 19 10 2 40" xfId="58921" xr:uid="{00000000-0005-0000-0000-000023470000}"/>
    <cellStyle name="표준 2 19 10 2 41" xfId="60401" xr:uid="{00000000-0005-0000-0000-000024470000}"/>
    <cellStyle name="표준 2 19 10 2 42" xfId="61881" xr:uid="{00000000-0005-0000-0000-000025470000}"/>
    <cellStyle name="표준 2 19 10 2 5" xfId="7120" xr:uid="{00000000-0005-0000-0000-000026470000}"/>
    <cellStyle name="표준 2 19 10 2 6" xfId="8600" xr:uid="{00000000-0005-0000-0000-000027470000}"/>
    <cellStyle name="표준 2 19 10 2 7" xfId="10080" xr:uid="{00000000-0005-0000-0000-000028470000}"/>
    <cellStyle name="표준 2 19 10 2 8" xfId="11560" xr:uid="{00000000-0005-0000-0000-000029470000}"/>
    <cellStyle name="표준 2 19 10 2 9" xfId="13040" xr:uid="{00000000-0005-0000-0000-00002A470000}"/>
    <cellStyle name="표준 2 19 10 20" xfId="27103" xr:uid="{00000000-0005-0000-0000-00002B470000}"/>
    <cellStyle name="표준 2 19 10 21" xfId="28583" xr:uid="{00000000-0005-0000-0000-00002C470000}"/>
    <cellStyle name="표준 2 19 10 22" xfId="30063" xr:uid="{00000000-0005-0000-0000-00002D470000}"/>
    <cellStyle name="표준 2 19 10 23" xfId="31543" xr:uid="{00000000-0005-0000-0000-00002E470000}"/>
    <cellStyle name="표준 2 19 10 24" xfId="33023" xr:uid="{00000000-0005-0000-0000-00002F470000}"/>
    <cellStyle name="표준 2 19 10 25" xfId="34503" xr:uid="{00000000-0005-0000-0000-000030470000}"/>
    <cellStyle name="표준 2 19 10 26" xfId="35983" xr:uid="{00000000-0005-0000-0000-000031470000}"/>
    <cellStyle name="표준 2 19 10 27" xfId="37463" xr:uid="{00000000-0005-0000-0000-000032470000}"/>
    <cellStyle name="표준 2 19 10 28" xfId="38943" xr:uid="{00000000-0005-0000-0000-000033470000}"/>
    <cellStyle name="표준 2 19 10 29" xfId="40423" xr:uid="{00000000-0005-0000-0000-000034470000}"/>
    <cellStyle name="표준 2 19 10 3" xfId="1942" xr:uid="{00000000-0005-0000-0000-000035470000}"/>
    <cellStyle name="표준 2 19 10 30" xfId="41903" xr:uid="{00000000-0005-0000-0000-000036470000}"/>
    <cellStyle name="표준 2 19 10 31" xfId="43383" xr:uid="{00000000-0005-0000-0000-000037470000}"/>
    <cellStyle name="표준 2 19 10 32" xfId="44863" xr:uid="{00000000-0005-0000-0000-000038470000}"/>
    <cellStyle name="표준 2 19 10 33" xfId="46344" xr:uid="{00000000-0005-0000-0000-000039470000}"/>
    <cellStyle name="표준 2 19 10 34" xfId="47824" xr:uid="{00000000-0005-0000-0000-00003A470000}"/>
    <cellStyle name="표준 2 19 10 35" xfId="49304" xr:uid="{00000000-0005-0000-0000-00003B470000}"/>
    <cellStyle name="표준 2 19 10 36" xfId="50784" xr:uid="{00000000-0005-0000-0000-00003C470000}"/>
    <cellStyle name="표준 2 19 10 37" xfId="52264" xr:uid="{00000000-0005-0000-0000-00003D470000}"/>
    <cellStyle name="표준 2 19 10 38" xfId="53744" xr:uid="{00000000-0005-0000-0000-00003E470000}"/>
    <cellStyle name="표준 2 19 10 39" xfId="55224" xr:uid="{00000000-0005-0000-0000-00003F470000}"/>
    <cellStyle name="표준 2 19 10 4" xfId="3423" xr:uid="{00000000-0005-0000-0000-000040470000}"/>
    <cellStyle name="표준 2 19 10 40" xfId="56704" xr:uid="{00000000-0005-0000-0000-000041470000}"/>
    <cellStyle name="표준 2 19 10 41" xfId="58184" xr:uid="{00000000-0005-0000-0000-000042470000}"/>
    <cellStyle name="표준 2 19 10 42" xfId="59664" xr:uid="{00000000-0005-0000-0000-000043470000}"/>
    <cellStyle name="표준 2 19 10 43" xfId="61144" xr:uid="{00000000-0005-0000-0000-000044470000}"/>
    <cellStyle name="표준 2 19 10 5" xfId="4903" xr:uid="{00000000-0005-0000-0000-000045470000}"/>
    <cellStyle name="표준 2 19 10 6" xfId="6383" xr:uid="{00000000-0005-0000-0000-000046470000}"/>
    <cellStyle name="표준 2 19 10 7" xfId="7863" xr:uid="{00000000-0005-0000-0000-000047470000}"/>
    <cellStyle name="표준 2 19 10 8" xfId="9343" xr:uid="{00000000-0005-0000-0000-000048470000}"/>
    <cellStyle name="표준 2 19 10 9" xfId="10823" xr:uid="{00000000-0005-0000-0000-000049470000}"/>
    <cellStyle name="표준 2 19 11" xfId="1120" xr:uid="{00000000-0005-0000-0000-00004A470000}"/>
    <cellStyle name="표준 2 19 11 10" xfId="12330" xr:uid="{00000000-0005-0000-0000-00004B470000}"/>
    <cellStyle name="표준 2 19 11 11" xfId="13810" xr:uid="{00000000-0005-0000-0000-00004C470000}"/>
    <cellStyle name="표준 2 19 11 12" xfId="15290" xr:uid="{00000000-0005-0000-0000-00004D470000}"/>
    <cellStyle name="표준 2 19 11 13" xfId="16770" xr:uid="{00000000-0005-0000-0000-00004E470000}"/>
    <cellStyle name="표준 2 19 11 14" xfId="18250" xr:uid="{00000000-0005-0000-0000-00004F470000}"/>
    <cellStyle name="표준 2 19 11 15" xfId="19730" xr:uid="{00000000-0005-0000-0000-000050470000}"/>
    <cellStyle name="표준 2 19 11 16" xfId="21210" xr:uid="{00000000-0005-0000-0000-000051470000}"/>
    <cellStyle name="표준 2 19 11 17" xfId="22690" xr:uid="{00000000-0005-0000-0000-000052470000}"/>
    <cellStyle name="표준 2 19 11 18" xfId="24170" xr:uid="{00000000-0005-0000-0000-000053470000}"/>
    <cellStyle name="표준 2 19 11 19" xfId="25650" xr:uid="{00000000-0005-0000-0000-000054470000}"/>
    <cellStyle name="표준 2 19 11 2" xfId="341" xr:uid="{00000000-0005-0000-0000-000055470000}"/>
    <cellStyle name="표준 2 19 11 2 10" xfId="14547" xr:uid="{00000000-0005-0000-0000-000056470000}"/>
    <cellStyle name="표준 2 19 11 2 11" xfId="16027" xr:uid="{00000000-0005-0000-0000-000057470000}"/>
    <cellStyle name="표준 2 19 11 2 12" xfId="17507" xr:uid="{00000000-0005-0000-0000-000058470000}"/>
    <cellStyle name="표준 2 19 11 2 13" xfId="18987" xr:uid="{00000000-0005-0000-0000-000059470000}"/>
    <cellStyle name="표준 2 19 11 2 14" xfId="20467" xr:uid="{00000000-0005-0000-0000-00005A470000}"/>
    <cellStyle name="표준 2 19 11 2 15" xfId="21947" xr:uid="{00000000-0005-0000-0000-00005B470000}"/>
    <cellStyle name="표준 2 19 11 2 16" xfId="23427" xr:uid="{00000000-0005-0000-0000-00005C470000}"/>
    <cellStyle name="표준 2 19 11 2 17" xfId="24907" xr:uid="{00000000-0005-0000-0000-00005D470000}"/>
    <cellStyle name="표준 2 19 11 2 18" xfId="26387" xr:uid="{00000000-0005-0000-0000-00005E470000}"/>
    <cellStyle name="표준 2 19 11 2 19" xfId="27867" xr:uid="{00000000-0005-0000-0000-00005F470000}"/>
    <cellStyle name="표준 2 19 11 2 2" xfId="2706" xr:uid="{00000000-0005-0000-0000-000060470000}"/>
    <cellStyle name="표준 2 19 11 2 20" xfId="29347" xr:uid="{00000000-0005-0000-0000-000061470000}"/>
    <cellStyle name="표준 2 19 11 2 21" xfId="30827" xr:uid="{00000000-0005-0000-0000-000062470000}"/>
    <cellStyle name="표준 2 19 11 2 22" xfId="32307" xr:uid="{00000000-0005-0000-0000-000063470000}"/>
    <cellStyle name="표준 2 19 11 2 23" xfId="33787" xr:uid="{00000000-0005-0000-0000-000064470000}"/>
    <cellStyle name="표준 2 19 11 2 24" xfId="35267" xr:uid="{00000000-0005-0000-0000-000065470000}"/>
    <cellStyle name="표준 2 19 11 2 25" xfId="36747" xr:uid="{00000000-0005-0000-0000-000066470000}"/>
    <cellStyle name="표준 2 19 11 2 26" xfId="38227" xr:uid="{00000000-0005-0000-0000-000067470000}"/>
    <cellStyle name="표준 2 19 11 2 27" xfId="39707" xr:uid="{00000000-0005-0000-0000-000068470000}"/>
    <cellStyle name="표준 2 19 11 2 28" xfId="41187" xr:uid="{00000000-0005-0000-0000-000069470000}"/>
    <cellStyle name="표준 2 19 11 2 29" xfId="42667" xr:uid="{00000000-0005-0000-0000-00006A470000}"/>
    <cellStyle name="표준 2 19 11 2 3" xfId="4187" xr:uid="{00000000-0005-0000-0000-00006B470000}"/>
    <cellStyle name="표준 2 19 11 2 30" xfId="44147" xr:uid="{00000000-0005-0000-0000-00006C470000}"/>
    <cellStyle name="표준 2 19 11 2 31" xfId="45627" xr:uid="{00000000-0005-0000-0000-00006D470000}"/>
    <cellStyle name="표준 2 19 11 2 32" xfId="47108" xr:uid="{00000000-0005-0000-0000-00006E470000}"/>
    <cellStyle name="표준 2 19 11 2 33" xfId="48588" xr:uid="{00000000-0005-0000-0000-00006F470000}"/>
    <cellStyle name="표준 2 19 11 2 34" xfId="50068" xr:uid="{00000000-0005-0000-0000-000070470000}"/>
    <cellStyle name="표준 2 19 11 2 35" xfId="51548" xr:uid="{00000000-0005-0000-0000-000071470000}"/>
    <cellStyle name="표준 2 19 11 2 36" xfId="53028" xr:uid="{00000000-0005-0000-0000-000072470000}"/>
    <cellStyle name="표준 2 19 11 2 37" xfId="54508" xr:uid="{00000000-0005-0000-0000-000073470000}"/>
    <cellStyle name="표준 2 19 11 2 38" xfId="55988" xr:uid="{00000000-0005-0000-0000-000074470000}"/>
    <cellStyle name="표준 2 19 11 2 39" xfId="57468" xr:uid="{00000000-0005-0000-0000-000075470000}"/>
    <cellStyle name="표준 2 19 11 2 4" xfId="5667" xr:uid="{00000000-0005-0000-0000-000076470000}"/>
    <cellStyle name="표준 2 19 11 2 40" xfId="58948" xr:uid="{00000000-0005-0000-0000-000077470000}"/>
    <cellStyle name="표준 2 19 11 2 41" xfId="60428" xr:uid="{00000000-0005-0000-0000-000078470000}"/>
    <cellStyle name="표준 2 19 11 2 42" xfId="61908" xr:uid="{00000000-0005-0000-0000-000079470000}"/>
    <cellStyle name="표준 2 19 11 2 5" xfId="7147" xr:uid="{00000000-0005-0000-0000-00007A470000}"/>
    <cellStyle name="표준 2 19 11 2 6" xfId="8627" xr:uid="{00000000-0005-0000-0000-00007B470000}"/>
    <cellStyle name="표준 2 19 11 2 7" xfId="10107" xr:uid="{00000000-0005-0000-0000-00007C470000}"/>
    <cellStyle name="표준 2 19 11 2 8" xfId="11587" xr:uid="{00000000-0005-0000-0000-00007D470000}"/>
    <cellStyle name="표준 2 19 11 2 9" xfId="13067" xr:uid="{00000000-0005-0000-0000-00007E470000}"/>
    <cellStyle name="표준 2 19 11 20" xfId="27130" xr:uid="{00000000-0005-0000-0000-00007F470000}"/>
    <cellStyle name="표준 2 19 11 21" xfId="28610" xr:uid="{00000000-0005-0000-0000-000080470000}"/>
    <cellStyle name="표준 2 19 11 22" xfId="30090" xr:uid="{00000000-0005-0000-0000-000081470000}"/>
    <cellStyle name="표준 2 19 11 23" xfId="31570" xr:uid="{00000000-0005-0000-0000-000082470000}"/>
    <cellStyle name="표준 2 19 11 24" xfId="33050" xr:uid="{00000000-0005-0000-0000-000083470000}"/>
    <cellStyle name="표준 2 19 11 25" xfId="34530" xr:uid="{00000000-0005-0000-0000-000084470000}"/>
    <cellStyle name="표준 2 19 11 26" xfId="36010" xr:uid="{00000000-0005-0000-0000-000085470000}"/>
    <cellStyle name="표준 2 19 11 27" xfId="37490" xr:uid="{00000000-0005-0000-0000-000086470000}"/>
    <cellStyle name="표준 2 19 11 28" xfId="38970" xr:uid="{00000000-0005-0000-0000-000087470000}"/>
    <cellStyle name="표준 2 19 11 29" xfId="40450" xr:uid="{00000000-0005-0000-0000-000088470000}"/>
    <cellStyle name="표준 2 19 11 3" xfId="1969" xr:uid="{00000000-0005-0000-0000-000089470000}"/>
    <cellStyle name="표준 2 19 11 30" xfId="41930" xr:uid="{00000000-0005-0000-0000-00008A470000}"/>
    <cellStyle name="표준 2 19 11 31" xfId="43410" xr:uid="{00000000-0005-0000-0000-00008B470000}"/>
    <cellStyle name="표준 2 19 11 32" xfId="44890" xr:uid="{00000000-0005-0000-0000-00008C470000}"/>
    <cellStyle name="표준 2 19 11 33" xfId="46371" xr:uid="{00000000-0005-0000-0000-00008D470000}"/>
    <cellStyle name="표준 2 19 11 34" xfId="47851" xr:uid="{00000000-0005-0000-0000-00008E470000}"/>
    <cellStyle name="표준 2 19 11 35" xfId="49331" xr:uid="{00000000-0005-0000-0000-00008F470000}"/>
    <cellStyle name="표준 2 19 11 36" xfId="50811" xr:uid="{00000000-0005-0000-0000-000090470000}"/>
    <cellStyle name="표준 2 19 11 37" xfId="52291" xr:uid="{00000000-0005-0000-0000-000091470000}"/>
    <cellStyle name="표준 2 19 11 38" xfId="53771" xr:uid="{00000000-0005-0000-0000-000092470000}"/>
    <cellStyle name="표준 2 19 11 39" xfId="55251" xr:uid="{00000000-0005-0000-0000-000093470000}"/>
    <cellStyle name="표준 2 19 11 4" xfId="3450" xr:uid="{00000000-0005-0000-0000-000094470000}"/>
    <cellStyle name="표준 2 19 11 40" xfId="56731" xr:uid="{00000000-0005-0000-0000-000095470000}"/>
    <cellStyle name="표준 2 19 11 41" xfId="58211" xr:uid="{00000000-0005-0000-0000-000096470000}"/>
    <cellStyle name="표준 2 19 11 42" xfId="59691" xr:uid="{00000000-0005-0000-0000-000097470000}"/>
    <cellStyle name="표준 2 19 11 43" xfId="61171" xr:uid="{00000000-0005-0000-0000-000098470000}"/>
    <cellStyle name="표준 2 19 11 5" xfId="4930" xr:uid="{00000000-0005-0000-0000-000099470000}"/>
    <cellStyle name="표준 2 19 11 6" xfId="6410" xr:uid="{00000000-0005-0000-0000-00009A470000}"/>
    <cellStyle name="표준 2 19 11 7" xfId="7890" xr:uid="{00000000-0005-0000-0000-00009B470000}"/>
    <cellStyle name="표준 2 19 11 8" xfId="9370" xr:uid="{00000000-0005-0000-0000-00009C470000}"/>
    <cellStyle name="표준 2 19 11 9" xfId="10850" xr:uid="{00000000-0005-0000-0000-00009D470000}"/>
    <cellStyle name="표준 2 19 12" xfId="1091" xr:uid="{00000000-0005-0000-0000-00009E470000}"/>
    <cellStyle name="표준 2 19 12 10" xfId="12359" xr:uid="{00000000-0005-0000-0000-00009F470000}"/>
    <cellStyle name="표준 2 19 12 11" xfId="13839" xr:uid="{00000000-0005-0000-0000-0000A0470000}"/>
    <cellStyle name="표준 2 19 12 12" xfId="15319" xr:uid="{00000000-0005-0000-0000-0000A1470000}"/>
    <cellStyle name="표준 2 19 12 13" xfId="16799" xr:uid="{00000000-0005-0000-0000-0000A2470000}"/>
    <cellStyle name="표준 2 19 12 14" xfId="18279" xr:uid="{00000000-0005-0000-0000-0000A3470000}"/>
    <cellStyle name="표준 2 19 12 15" xfId="19759" xr:uid="{00000000-0005-0000-0000-0000A4470000}"/>
    <cellStyle name="표준 2 19 12 16" xfId="21239" xr:uid="{00000000-0005-0000-0000-0000A5470000}"/>
    <cellStyle name="표준 2 19 12 17" xfId="22719" xr:uid="{00000000-0005-0000-0000-0000A6470000}"/>
    <cellStyle name="표준 2 19 12 18" xfId="24199" xr:uid="{00000000-0005-0000-0000-0000A7470000}"/>
    <cellStyle name="표준 2 19 12 19" xfId="25679" xr:uid="{00000000-0005-0000-0000-0000A8470000}"/>
    <cellStyle name="표준 2 19 12 2" xfId="312" xr:uid="{00000000-0005-0000-0000-0000A9470000}"/>
    <cellStyle name="표준 2 19 12 2 10" xfId="14576" xr:uid="{00000000-0005-0000-0000-0000AA470000}"/>
    <cellStyle name="표준 2 19 12 2 11" xfId="16056" xr:uid="{00000000-0005-0000-0000-0000AB470000}"/>
    <cellStyle name="표준 2 19 12 2 12" xfId="17536" xr:uid="{00000000-0005-0000-0000-0000AC470000}"/>
    <cellStyle name="표준 2 19 12 2 13" xfId="19016" xr:uid="{00000000-0005-0000-0000-0000AD470000}"/>
    <cellStyle name="표준 2 19 12 2 14" xfId="20496" xr:uid="{00000000-0005-0000-0000-0000AE470000}"/>
    <cellStyle name="표준 2 19 12 2 15" xfId="21976" xr:uid="{00000000-0005-0000-0000-0000AF470000}"/>
    <cellStyle name="표준 2 19 12 2 16" xfId="23456" xr:uid="{00000000-0005-0000-0000-0000B0470000}"/>
    <cellStyle name="표준 2 19 12 2 17" xfId="24936" xr:uid="{00000000-0005-0000-0000-0000B1470000}"/>
    <cellStyle name="표준 2 19 12 2 18" xfId="26416" xr:uid="{00000000-0005-0000-0000-0000B2470000}"/>
    <cellStyle name="표준 2 19 12 2 19" xfId="27896" xr:uid="{00000000-0005-0000-0000-0000B3470000}"/>
    <cellStyle name="표준 2 19 12 2 2" xfId="2735" xr:uid="{00000000-0005-0000-0000-0000B4470000}"/>
    <cellStyle name="표준 2 19 12 2 20" xfId="29376" xr:uid="{00000000-0005-0000-0000-0000B5470000}"/>
    <cellStyle name="표준 2 19 12 2 21" xfId="30856" xr:uid="{00000000-0005-0000-0000-0000B6470000}"/>
    <cellStyle name="표준 2 19 12 2 22" xfId="32336" xr:uid="{00000000-0005-0000-0000-0000B7470000}"/>
    <cellStyle name="표준 2 19 12 2 23" xfId="33816" xr:uid="{00000000-0005-0000-0000-0000B8470000}"/>
    <cellStyle name="표준 2 19 12 2 24" xfId="35296" xr:uid="{00000000-0005-0000-0000-0000B9470000}"/>
    <cellStyle name="표준 2 19 12 2 25" xfId="36776" xr:uid="{00000000-0005-0000-0000-0000BA470000}"/>
    <cellStyle name="표준 2 19 12 2 26" xfId="38256" xr:uid="{00000000-0005-0000-0000-0000BB470000}"/>
    <cellStyle name="표준 2 19 12 2 27" xfId="39736" xr:uid="{00000000-0005-0000-0000-0000BC470000}"/>
    <cellStyle name="표준 2 19 12 2 28" xfId="41216" xr:uid="{00000000-0005-0000-0000-0000BD470000}"/>
    <cellStyle name="표준 2 19 12 2 29" xfId="42696" xr:uid="{00000000-0005-0000-0000-0000BE470000}"/>
    <cellStyle name="표준 2 19 12 2 3" xfId="4216" xr:uid="{00000000-0005-0000-0000-0000BF470000}"/>
    <cellStyle name="표준 2 19 12 2 30" xfId="44176" xr:uid="{00000000-0005-0000-0000-0000C0470000}"/>
    <cellStyle name="표준 2 19 12 2 31" xfId="45656" xr:uid="{00000000-0005-0000-0000-0000C1470000}"/>
    <cellStyle name="표준 2 19 12 2 32" xfId="47137" xr:uid="{00000000-0005-0000-0000-0000C2470000}"/>
    <cellStyle name="표준 2 19 12 2 33" xfId="48617" xr:uid="{00000000-0005-0000-0000-0000C3470000}"/>
    <cellStyle name="표준 2 19 12 2 34" xfId="50097" xr:uid="{00000000-0005-0000-0000-0000C4470000}"/>
    <cellStyle name="표준 2 19 12 2 35" xfId="51577" xr:uid="{00000000-0005-0000-0000-0000C5470000}"/>
    <cellStyle name="표준 2 19 12 2 36" xfId="53057" xr:uid="{00000000-0005-0000-0000-0000C6470000}"/>
    <cellStyle name="표준 2 19 12 2 37" xfId="54537" xr:uid="{00000000-0005-0000-0000-0000C7470000}"/>
    <cellStyle name="표준 2 19 12 2 38" xfId="56017" xr:uid="{00000000-0005-0000-0000-0000C8470000}"/>
    <cellStyle name="표준 2 19 12 2 39" xfId="57497" xr:uid="{00000000-0005-0000-0000-0000C9470000}"/>
    <cellStyle name="표준 2 19 12 2 4" xfId="5696" xr:uid="{00000000-0005-0000-0000-0000CA470000}"/>
    <cellStyle name="표준 2 19 12 2 40" xfId="58977" xr:uid="{00000000-0005-0000-0000-0000CB470000}"/>
    <cellStyle name="표준 2 19 12 2 41" xfId="60457" xr:uid="{00000000-0005-0000-0000-0000CC470000}"/>
    <cellStyle name="표준 2 19 12 2 42" xfId="61937" xr:uid="{00000000-0005-0000-0000-0000CD470000}"/>
    <cellStyle name="표준 2 19 12 2 5" xfId="7176" xr:uid="{00000000-0005-0000-0000-0000CE470000}"/>
    <cellStyle name="표준 2 19 12 2 6" xfId="8656" xr:uid="{00000000-0005-0000-0000-0000CF470000}"/>
    <cellStyle name="표준 2 19 12 2 7" xfId="10136" xr:uid="{00000000-0005-0000-0000-0000D0470000}"/>
    <cellStyle name="표준 2 19 12 2 8" xfId="11616" xr:uid="{00000000-0005-0000-0000-0000D1470000}"/>
    <cellStyle name="표준 2 19 12 2 9" xfId="13096" xr:uid="{00000000-0005-0000-0000-0000D2470000}"/>
    <cellStyle name="표준 2 19 12 20" xfId="27159" xr:uid="{00000000-0005-0000-0000-0000D3470000}"/>
    <cellStyle name="표준 2 19 12 21" xfId="28639" xr:uid="{00000000-0005-0000-0000-0000D4470000}"/>
    <cellStyle name="표준 2 19 12 22" xfId="30119" xr:uid="{00000000-0005-0000-0000-0000D5470000}"/>
    <cellStyle name="표준 2 19 12 23" xfId="31599" xr:uid="{00000000-0005-0000-0000-0000D6470000}"/>
    <cellStyle name="표준 2 19 12 24" xfId="33079" xr:uid="{00000000-0005-0000-0000-0000D7470000}"/>
    <cellStyle name="표준 2 19 12 25" xfId="34559" xr:uid="{00000000-0005-0000-0000-0000D8470000}"/>
    <cellStyle name="표준 2 19 12 26" xfId="36039" xr:uid="{00000000-0005-0000-0000-0000D9470000}"/>
    <cellStyle name="표준 2 19 12 27" xfId="37519" xr:uid="{00000000-0005-0000-0000-0000DA470000}"/>
    <cellStyle name="표준 2 19 12 28" xfId="38999" xr:uid="{00000000-0005-0000-0000-0000DB470000}"/>
    <cellStyle name="표준 2 19 12 29" xfId="40479" xr:uid="{00000000-0005-0000-0000-0000DC470000}"/>
    <cellStyle name="표준 2 19 12 3" xfId="1998" xr:uid="{00000000-0005-0000-0000-0000DD470000}"/>
    <cellStyle name="표준 2 19 12 30" xfId="41959" xr:uid="{00000000-0005-0000-0000-0000DE470000}"/>
    <cellStyle name="표준 2 19 12 31" xfId="43439" xr:uid="{00000000-0005-0000-0000-0000DF470000}"/>
    <cellStyle name="표준 2 19 12 32" xfId="44919" xr:uid="{00000000-0005-0000-0000-0000E0470000}"/>
    <cellStyle name="표준 2 19 12 33" xfId="46400" xr:uid="{00000000-0005-0000-0000-0000E1470000}"/>
    <cellStyle name="표준 2 19 12 34" xfId="47880" xr:uid="{00000000-0005-0000-0000-0000E2470000}"/>
    <cellStyle name="표준 2 19 12 35" xfId="49360" xr:uid="{00000000-0005-0000-0000-0000E3470000}"/>
    <cellStyle name="표준 2 19 12 36" xfId="50840" xr:uid="{00000000-0005-0000-0000-0000E4470000}"/>
    <cellStyle name="표준 2 19 12 37" xfId="52320" xr:uid="{00000000-0005-0000-0000-0000E5470000}"/>
    <cellStyle name="표준 2 19 12 38" xfId="53800" xr:uid="{00000000-0005-0000-0000-0000E6470000}"/>
    <cellStyle name="표준 2 19 12 39" xfId="55280" xr:uid="{00000000-0005-0000-0000-0000E7470000}"/>
    <cellStyle name="표준 2 19 12 4" xfId="3479" xr:uid="{00000000-0005-0000-0000-0000E8470000}"/>
    <cellStyle name="표준 2 19 12 40" xfId="56760" xr:uid="{00000000-0005-0000-0000-0000E9470000}"/>
    <cellStyle name="표준 2 19 12 41" xfId="58240" xr:uid="{00000000-0005-0000-0000-0000EA470000}"/>
    <cellStyle name="표준 2 19 12 42" xfId="59720" xr:uid="{00000000-0005-0000-0000-0000EB470000}"/>
    <cellStyle name="표준 2 19 12 43" xfId="61200" xr:uid="{00000000-0005-0000-0000-0000EC470000}"/>
    <cellStyle name="표준 2 19 12 5" xfId="4959" xr:uid="{00000000-0005-0000-0000-0000ED470000}"/>
    <cellStyle name="표준 2 19 12 6" xfId="6439" xr:uid="{00000000-0005-0000-0000-0000EE470000}"/>
    <cellStyle name="표준 2 19 12 7" xfId="7919" xr:uid="{00000000-0005-0000-0000-0000EF470000}"/>
    <cellStyle name="표준 2 19 12 8" xfId="9399" xr:uid="{00000000-0005-0000-0000-0000F0470000}"/>
    <cellStyle name="표준 2 19 12 9" xfId="10879" xr:uid="{00000000-0005-0000-0000-0000F1470000}"/>
    <cellStyle name="표준 2 19 13" xfId="1061" xr:uid="{00000000-0005-0000-0000-0000F2470000}"/>
    <cellStyle name="표준 2 19 13 10" xfId="12389" xr:uid="{00000000-0005-0000-0000-0000F3470000}"/>
    <cellStyle name="표준 2 19 13 11" xfId="13869" xr:uid="{00000000-0005-0000-0000-0000F4470000}"/>
    <cellStyle name="표준 2 19 13 12" xfId="15349" xr:uid="{00000000-0005-0000-0000-0000F5470000}"/>
    <cellStyle name="표준 2 19 13 13" xfId="16829" xr:uid="{00000000-0005-0000-0000-0000F6470000}"/>
    <cellStyle name="표준 2 19 13 14" xfId="18309" xr:uid="{00000000-0005-0000-0000-0000F7470000}"/>
    <cellStyle name="표준 2 19 13 15" xfId="19789" xr:uid="{00000000-0005-0000-0000-0000F8470000}"/>
    <cellStyle name="표준 2 19 13 16" xfId="21269" xr:uid="{00000000-0005-0000-0000-0000F9470000}"/>
    <cellStyle name="표준 2 19 13 17" xfId="22749" xr:uid="{00000000-0005-0000-0000-0000FA470000}"/>
    <cellStyle name="표준 2 19 13 18" xfId="24229" xr:uid="{00000000-0005-0000-0000-0000FB470000}"/>
    <cellStyle name="표준 2 19 13 19" xfId="25709" xr:uid="{00000000-0005-0000-0000-0000FC470000}"/>
    <cellStyle name="표준 2 19 13 2" xfId="282" xr:uid="{00000000-0005-0000-0000-0000FD470000}"/>
    <cellStyle name="표준 2 19 13 2 10" xfId="14606" xr:uid="{00000000-0005-0000-0000-0000FE470000}"/>
    <cellStyle name="표준 2 19 13 2 11" xfId="16086" xr:uid="{00000000-0005-0000-0000-0000FF470000}"/>
    <cellStyle name="표준 2 19 13 2 12" xfId="17566" xr:uid="{00000000-0005-0000-0000-000000480000}"/>
    <cellStyle name="표준 2 19 13 2 13" xfId="19046" xr:uid="{00000000-0005-0000-0000-000001480000}"/>
    <cellStyle name="표준 2 19 13 2 14" xfId="20526" xr:uid="{00000000-0005-0000-0000-000002480000}"/>
    <cellStyle name="표준 2 19 13 2 15" xfId="22006" xr:uid="{00000000-0005-0000-0000-000003480000}"/>
    <cellStyle name="표준 2 19 13 2 16" xfId="23486" xr:uid="{00000000-0005-0000-0000-000004480000}"/>
    <cellStyle name="표준 2 19 13 2 17" xfId="24966" xr:uid="{00000000-0005-0000-0000-000005480000}"/>
    <cellStyle name="표준 2 19 13 2 18" xfId="26446" xr:uid="{00000000-0005-0000-0000-000006480000}"/>
    <cellStyle name="표준 2 19 13 2 19" xfId="27926" xr:uid="{00000000-0005-0000-0000-000007480000}"/>
    <cellStyle name="표준 2 19 13 2 2" xfId="2765" xr:uid="{00000000-0005-0000-0000-000008480000}"/>
    <cellStyle name="표준 2 19 13 2 20" xfId="29406" xr:uid="{00000000-0005-0000-0000-000009480000}"/>
    <cellStyle name="표준 2 19 13 2 21" xfId="30886" xr:uid="{00000000-0005-0000-0000-00000A480000}"/>
    <cellStyle name="표준 2 19 13 2 22" xfId="32366" xr:uid="{00000000-0005-0000-0000-00000B480000}"/>
    <cellStyle name="표준 2 19 13 2 23" xfId="33846" xr:uid="{00000000-0005-0000-0000-00000C480000}"/>
    <cellStyle name="표준 2 19 13 2 24" xfId="35326" xr:uid="{00000000-0005-0000-0000-00000D480000}"/>
    <cellStyle name="표준 2 19 13 2 25" xfId="36806" xr:uid="{00000000-0005-0000-0000-00000E480000}"/>
    <cellStyle name="표준 2 19 13 2 26" xfId="38286" xr:uid="{00000000-0005-0000-0000-00000F480000}"/>
    <cellStyle name="표준 2 19 13 2 27" xfId="39766" xr:uid="{00000000-0005-0000-0000-000010480000}"/>
    <cellStyle name="표준 2 19 13 2 28" xfId="41246" xr:uid="{00000000-0005-0000-0000-000011480000}"/>
    <cellStyle name="표준 2 19 13 2 29" xfId="42726" xr:uid="{00000000-0005-0000-0000-000012480000}"/>
    <cellStyle name="표준 2 19 13 2 3" xfId="4246" xr:uid="{00000000-0005-0000-0000-000013480000}"/>
    <cellStyle name="표준 2 19 13 2 30" xfId="44206" xr:uid="{00000000-0005-0000-0000-000014480000}"/>
    <cellStyle name="표준 2 19 13 2 31" xfId="45686" xr:uid="{00000000-0005-0000-0000-000015480000}"/>
    <cellStyle name="표준 2 19 13 2 32" xfId="47167" xr:uid="{00000000-0005-0000-0000-000016480000}"/>
    <cellStyle name="표준 2 19 13 2 33" xfId="48647" xr:uid="{00000000-0005-0000-0000-000017480000}"/>
    <cellStyle name="표준 2 19 13 2 34" xfId="50127" xr:uid="{00000000-0005-0000-0000-000018480000}"/>
    <cellStyle name="표준 2 19 13 2 35" xfId="51607" xr:uid="{00000000-0005-0000-0000-000019480000}"/>
    <cellStyle name="표준 2 19 13 2 36" xfId="53087" xr:uid="{00000000-0005-0000-0000-00001A480000}"/>
    <cellStyle name="표준 2 19 13 2 37" xfId="54567" xr:uid="{00000000-0005-0000-0000-00001B480000}"/>
    <cellStyle name="표준 2 19 13 2 38" xfId="56047" xr:uid="{00000000-0005-0000-0000-00001C480000}"/>
    <cellStyle name="표준 2 19 13 2 39" xfId="57527" xr:uid="{00000000-0005-0000-0000-00001D480000}"/>
    <cellStyle name="표준 2 19 13 2 4" xfId="5726" xr:uid="{00000000-0005-0000-0000-00001E480000}"/>
    <cellStyle name="표준 2 19 13 2 40" xfId="59007" xr:uid="{00000000-0005-0000-0000-00001F480000}"/>
    <cellStyle name="표준 2 19 13 2 41" xfId="60487" xr:uid="{00000000-0005-0000-0000-000020480000}"/>
    <cellStyle name="표준 2 19 13 2 42" xfId="61967" xr:uid="{00000000-0005-0000-0000-000021480000}"/>
    <cellStyle name="표준 2 19 13 2 5" xfId="7206" xr:uid="{00000000-0005-0000-0000-000022480000}"/>
    <cellStyle name="표준 2 19 13 2 6" xfId="8686" xr:uid="{00000000-0005-0000-0000-000023480000}"/>
    <cellStyle name="표준 2 19 13 2 7" xfId="10166" xr:uid="{00000000-0005-0000-0000-000024480000}"/>
    <cellStyle name="표준 2 19 13 2 8" xfId="11646" xr:uid="{00000000-0005-0000-0000-000025480000}"/>
    <cellStyle name="표준 2 19 13 2 9" xfId="13126" xr:uid="{00000000-0005-0000-0000-000026480000}"/>
    <cellStyle name="표준 2 19 13 20" xfId="27189" xr:uid="{00000000-0005-0000-0000-000027480000}"/>
    <cellStyle name="표준 2 19 13 21" xfId="28669" xr:uid="{00000000-0005-0000-0000-000028480000}"/>
    <cellStyle name="표준 2 19 13 22" xfId="30149" xr:uid="{00000000-0005-0000-0000-000029480000}"/>
    <cellStyle name="표준 2 19 13 23" xfId="31629" xr:uid="{00000000-0005-0000-0000-00002A480000}"/>
    <cellStyle name="표준 2 19 13 24" xfId="33109" xr:uid="{00000000-0005-0000-0000-00002B480000}"/>
    <cellStyle name="표준 2 19 13 25" xfId="34589" xr:uid="{00000000-0005-0000-0000-00002C480000}"/>
    <cellStyle name="표준 2 19 13 26" xfId="36069" xr:uid="{00000000-0005-0000-0000-00002D480000}"/>
    <cellStyle name="표준 2 19 13 27" xfId="37549" xr:uid="{00000000-0005-0000-0000-00002E480000}"/>
    <cellStyle name="표준 2 19 13 28" xfId="39029" xr:uid="{00000000-0005-0000-0000-00002F480000}"/>
    <cellStyle name="표준 2 19 13 29" xfId="40509" xr:uid="{00000000-0005-0000-0000-000030480000}"/>
    <cellStyle name="표준 2 19 13 3" xfId="2028" xr:uid="{00000000-0005-0000-0000-000031480000}"/>
    <cellStyle name="표준 2 19 13 30" xfId="41989" xr:uid="{00000000-0005-0000-0000-000032480000}"/>
    <cellStyle name="표준 2 19 13 31" xfId="43469" xr:uid="{00000000-0005-0000-0000-000033480000}"/>
    <cellStyle name="표준 2 19 13 32" xfId="44949" xr:uid="{00000000-0005-0000-0000-000034480000}"/>
    <cellStyle name="표준 2 19 13 33" xfId="46430" xr:uid="{00000000-0005-0000-0000-000035480000}"/>
    <cellStyle name="표준 2 19 13 34" xfId="47910" xr:uid="{00000000-0005-0000-0000-000036480000}"/>
    <cellStyle name="표준 2 19 13 35" xfId="49390" xr:uid="{00000000-0005-0000-0000-000037480000}"/>
    <cellStyle name="표준 2 19 13 36" xfId="50870" xr:uid="{00000000-0005-0000-0000-000038480000}"/>
    <cellStyle name="표준 2 19 13 37" xfId="52350" xr:uid="{00000000-0005-0000-0000-000039480000}"/>
    <cellStyle name="표준 2 19 13 38" xfId="53830" xr:uid="{00000000-0005-0000-0000-00003A480000}"/>
    <cellStyle name="표준 2 19 13 39" xfId="55310" xr:uid="{00000000-0005-0000-0000-00003B480000}"/>
    <cellStyle name="표준 2 19 13 4" xfId="3509" xr:uid="{00000000-0005-0000-0000-00003C480000}"/>
    <cellStyle name="표준 2 19 13 40" xfId="56790" xr:uid="{00000000-0005-0000-0000-00003D480000}"/>
    <cellStyle name="표준 2 19 13 41" xfId="58270" xr:uid="{00000000-0005-0000-0000-00003E480000}"/>
    <cellStyle name="표준 2 19 13 42" xfId="59750" xr:uid="{00000000-0005-0000-0000-00003F480000}"/>
    <cellStyle name="표준 2 19 13 43" xfId="61230" xr:uid="{00000000-0005-0000-0000-000040480000}"/>
    <cellStyle name="표준 2 19 13 5" xfId="4989" xr:uid="{00000000-0005-0000-0000-000041480000}"/>
    <cellStyle name="표준 2 19 13 6" xfId="6469" xr:uid="{00000000-0005-0000-0000-000042480000}"/>
    <cellStyle name="표준 2 19 13 7" xfId="7949" xr:uid="{00000000-0005-0000-0000-000043480000}"/>
    <cellStyle name="표준 2 19 13 8" xfId="9429" xr:uid="{00000000-0005-0000-0000-000044480000}"/>
    <cellStyle name="표준 2 19 13 9" xfId="10909" xr:uid="{00000000-0005-0000-0000-000045480000}"/>
    <cellStyle name="표준 2 19 14" xfId="1030" xr:uid="{00000000-0005-0000-0000-000046480000}"/>
    <cellStyle name="표준 2 19 14 10" xfId="12420" xr:uid="{00000000-0005-0000-0000-000047480000}"/>
    <cellStyle name="표준 2 19 14 11" xfId="13900" xr:uid="{00000000-0005-0000-0000-000048480000}"/>
    <cellStyle name="표준 2 19 14 12" xfId="15380" xr:uid="{00000000-0005-0000-0000-000049480000}"/>
    <cellStyle name="표준 2 19 14 13" xfId="16860" xr:uid="{00000000-0005-0000-0000-00004A480000}"/>
    <cellStyle name="표준 2 19 14 14" xfId="18340" xr:uid="{00000000-0005-0000-0000-00004B480000}"/>
    <cellStyle name="표준 2 19 14 15" xfId="19820" xr:uid="{00000000-0005-0000-0000-00004C480000}"/>
    <cellStyle name="표준 2 19 14 16" xfId="21300" xr:uid="{00000000-0005-0000-0000-00004D480000}"/>
    <cellStyle name="표준 2 19 14 17" xfId="22780" xr:uid="{00000000-0005-0000-0000-00004E480000}"/>
    <cellStyle name="표준 2 19 14 18" xfId="24260" xr:uid="{00000000-0005-0000-0000-00004F480000}"/>
    <cellStyle name="표준 2 19 14 19" xfId="25740" xr:uid="{00000000-0005-0000-0000-000050480000}"/>
    <cellStyle name="표준 2 19 14 2" xfId="251" xr:uid="{00000000-0005-0000-0000-000051480000}"/>
    <cellStyle name="표준 2 19 14 2 10" xfId="14637" xr:uid="{00000000-0005-0000-0000-000052480000}"/>
    <cellStyle name="표준 2 19 14 2 11" xfId="16117" xr:uid="{00000000-0005-0000-0000-000053480000}"/>
    <cellStyle name="표준 2 19 14 2 12" xfId="17597" xr:uid="{00000000-0005-0000-0000-000054480000}"/>
    <cellStyle name="표준 2 19 14 2 13" xfId="19077" xr:uid="{00000000-0005-0000-0000-000055480000}"/>
    <cellStyle name="표준 2 19 14 2 14" xfId="20557" xr:uid="{00000000-0005-0000-0000-000056480000}"/>
    <cellStyle name="표준 2 19 14 2 15" xfId="22037" xr:uid="{00000000-0005-0000-0000-000057480000}"/>
    <cellStyle name="표준 2 19 14 2 16" xfId="23517" xr:uid="{00000000-0005-0000-0000-000058480000}"/>
    <cellStyle name="표준 2 19 14 2 17" xfId="24997" xr:uid="{00000000-0005-0000-0000-000059480000}"/>
    <cellStyle name="표준 2 19 14 2 18" xfId="26477" xr:uid="{00000000-0005-0000-0000-00005A480000}"/>
    <cellStyle name="표준 2 19 14 2 19" xfId="27957" xr:uid="{00000000-0005-0000-0000-00005B480000}"/>
    <cellStyle name="표준 2 19 14 2 2" xfId="2796" xr:uid="{00000000-0005-0000-0000-00005C480000}"/>
    <cellStyle name="표준 2 19 14 2 20" xfId="29437" xr:uid="{00000000-0005-0000-0000-00005D480000}"/>
    <cellStyle name="표준 2 19 14 2 21" xfId="30917" xr:uid="{00000000-0005-0000-0000-00005E480000}"/>
    <cellStyle name="표준 2 19 14 2 22" xfId="32397" xr:uid="{00000000-0005-0000-0000-00005F480000}"/>
    <cellStyle name="표준 2 19 14 2 23" xfId="33877" xr:uid="{00000000-0005-0000-0000-000060480000}"/>
    <cellStyle name="표준 2 19 14 2 24" xfId="35357" xr:uid="{00000000-0005-0000-0000-000061480000}"/>
    <cellStyle name="표준 2 19 14 2 25" xfId="36837" xr:uid="{00000000-0005-0000-0000-000062480000}"/>
    <cellStyle name="표준 2 19 14 2 26" xfId="38317" xr:uid="{00000000-0005-0000-0000-000063480000}"/>
    <cellStyle name="표준 2 19 14 2 27" xfId="39797" xr:uid="{00000000-0005-0000-0000-000064480000}"/>
    <cellStyle name="표준 2 19 14 2 28" xfId="41277" xr:uid="{00000000-0005-0000-0000-000065480000}"/>
    <cellStyle name="표준 2 19 14 2 29" xfId="42757" xr:uid="{00000000-0005-0000-0000-000066480000}"/>
    <cellStyle name="표준 2 19 14 2 3" xfId="4277" xr:uid="{00000000-0005-0000-0000-000067480000}"/>
    <cellStyle name="표준 2 19 14 2 30" xfId="44237" xr:uid="{00000000-0005-0000-0000-000068480000}"/>
    <cellStyle name="표준 2 19 14 2 31" xfId="45717" xr:uid="{00000000-0005-0000-0000-000069480000}"/>
    <cellStyle name="표준 2 19 14 2 32" xfId="47198" xr:uid="{00000000-0005-0000-0000-00006A480000}"/>
    <cellStyle name="표준 2 19 14 2 33" xfId="48678" xr:uid="{00000000-0005-0000-0000-00006B480000}"/>
    <cellStyle name="표준 2 19 14 2 34" xfId="50158" xr:uid="{00000000-0005-0000-0000-00006C480000}"/>
    <cellStyle name="표준 2 19 14 2 35" xfId="51638" xr:uid="{00000000-0005-0000-0000-00006D480000}"/>
    <cellStyle name="표준 2 19 14 2 36" xfId="53118" xr:uid="{00000000-0005-0000-0000-00006E480000}"/>
    <cellStyle name="표준 2 19 14 2 37" xfId="54598" xr:uid="{00000000-0005-0000-0000-00006F480000}"/>
    <cellStyle name="표준 2 19 14 2 38" xfId="56078" xr:uid="{00000000-0005-0000-0000-000070480000}"/>
    <cellStyle name="표준 2 19 14 2 39" xfId="57558" xr:uid="{00000000-0005-0000-0000-000071480000}"/>
    <cellStyle name="표준 2 19 14 2 4" xfId="5757" xr:uid="{00000000-0005-0000-0000-000072480000}"/>
    <cellStyle name="표준 2 19 14 2 40" xfId="59038" xr:uid="{00000000-0005-0000-0000-000073480000}"/>
    <cellStyle name="표준 2 19 14 2 41" xfId="60518" xr:uid="{00000000-0005-0000-0000-000074480000}"/>
    <cellStyle name="표준 2 19 14 2 42" xfId="61998" xr:uid="{00000000-0005-0000-0000-000075480000}"/>
    <cellStyle name="표준 2 19 14 2 5" xfId="7237" xr:uid="{00000000-0005-0000-0000-000076480000}"/>
    <cellStyle name="표준 2 19 14 2 6" xfId="8717" xr:uid="{00000000-0005-0000-0000-000077480000}"/>
    <cellStyle name="표준 2 19 14 2 7" xfId="10197" xr:uid="{00000000-0005-0000-0000-000078480000}"/>
    <cellStyle name="표준 2 19 14 2 8" xfId="11677" xr:uid="{00000000-0005-0000-0000-000079480000}"/>
    <cellStyle name="표준 2 19 14 2 9" xfId="13157" xr:uid="{00000000-0005-0000-0000-00007A480000}"/>
    <cellStyle name="표준 2 19 14 20" xfId="27220" xr:uid="{00000000-0005-0000-0000-00007B480000}"/>
    <cellStyle name="표준 2 19 14 21" xfId="28700" xr:uid="{00000000-0005-0000-0000-00007C480000}"/>
    <cellStyle name="표준 2 19 14 22" xfId="30180" xr:uid="{00000000-0005-0000-0000-00007D480000}"/>
    <cellStyle name="표준 2 19 14 23" xfId="31660" xr:uid="{00000000-0005-0000-0000-00007E480000}"/>
    <cellStyle name="표준 2 19 14 24" xfId="33140" xr:uid="{00000000-0005-0000-0000-00007F480000}"/>
    <cellStyle name="표준 2 19 14 25" xfId="34620" xr:uid="{00000000-0005-0000-0000-000080480000}"/>
    <cellStyle name="표준 2 19 14 26" xfId="36100" xr:uid="{00000000-0005-0000-0000-000081480000}"/>
    <cellStyle name="표준 2 19 14 27" xfId="37580" xr:uid="{00000000-0005-0000-0000-000082480000}"/>
    <cellStyle name="표준 2 19 14 28" xfId="39060" xr:uid="{00000000-0005-0000-0000-000083480000}"/>
    <cellStyle name="표준 2 19 14 29" xfId="40540" xr:uid="{00000000-0005-0000-0000-000084480000}"/>
    <cellStyle name="표준 2 19 14 3" xfId="2059" xr:uid="{00000000-0005-0000-0000-000085480000}"/>
    <cellStyle name="표준 2 19 14 30" xfId="42020" xr:uid="{00000000-0005-0000-0000-000086480000}"/>
    <cellStyle name="표준 2 19 14 31" xfId="43500" xr:uid="{00000000-0005-0000-0000-000087480000}"/>
    <cellStyle name="표준 2 19 14 32" xfId="44980" xr:uid="{00000000-0005-0000-0000-000088480000}"/>
    <cellStyle name="표준 2 19 14 33" xfId="46461" xr:uid="{00000000-0005-0000-0000-000089480000}"/>
    <cellStyle name="표준 2 19 14 34" xfId="47941" xr:uid="{00000000-0005-0000-0000-00008A480000}"/>
    <cellStyle name="표준 2 19 14 35" xfId="49421" xr:uid="{00000000-0005-0000-0000-00008B480000}"/>
    <cellStyle name="표준 2 19 14 36" xfId="50901" xr:uid="{00000000-0005-0000-0000-00008C480000}"/>
    <cellStyle name="표준 2 19 14 37" xfId="52381" xr:uid="{00000000-0005-0000-0000-00008D480000}"/>
    <cellStyle name="표준 2 19 14 38" xfId="53861" xr:uid="{00000000-0005-0000-0000-00008E480000}"/>
    <cellStyle name="표준 2 19 14 39" xfId="55341" xr:uid="{00000000-0005-0000-0000-00008F480000}"/>
    <cellStyle name="표준 2 19 14 4" xfId="3540" xr:uid="{00000000-0005-0000-0000-000090480000}"/>
    <cellStyle name="표준 2 19 14 40" xfId="56821" xr:uid="{00000000-0005-0000-0000-000091480000}"/>
    <cellStyle name="표준 2 19 14 41" xfId="58301" xr:uid="{00000000-0005-0000-0000-000092480000}"/>
    <cellStyle name="표준 2 19 14 42" xfId="59781" xr:uid="{00000000-0005-0000-0000-000093480000}"/>
    <cellStyle name="표준 2 19 14 43" xfId="61261" xr:uid="{00000000-0005-0000-0000-000094480000}"/>
    <cellStyle name="표준 2 19 14 5" xfId="5020" xr:uid="{00000000-0005-0000-0000-000095480000}"/>
    <cellStyle name="표준 2 19 14 6" xfId="6500" xr:uid="{00000000-0005-0000-0000-000096480000}"/>
    <cellStyle name="표준 2 19 14 7" xfId="7980" xr:uid="{00000000-0005-0000-0000-000097480000}"/>
    <cellStyle name="표준 2 19 14 8" xfId="9460" xr:uid="{00000000-0005-0000-0000-000098480000}"/>
    <cellStyle name="표준 2 19 14 9" xfId="10940" xr:uid="{00000000-0005-0000-0000-000099480000}"/>
    <cellStyle name="표준 2 19 15" xfId="998" xr:uid="{00000000-0005-0000-0000-00009A480000}"/>
    <cellStyle name="표준 2 19 15 10" xfId="12452" xr:uid="{00000000-0005-0000-0000-00009B480000}"/>
    <cellStyle name="표준 2 19 15 11" xfId="13932" xr:uid="{00000000-0005-0000-0000-00009C480000}"/>
    <cellStyle name="표준 2 19 15 12" xfId="15412" xr:uid="{00000000-0005-0000-0000-00009D480000}"/>
    <cellStyle name="표준 2 19 15 13" xfId="16892" xr:uid="{00000000-0005-0000-0000-00009E480000}"/>
    <cellStyle name="표준 2 19 15 14" xfId="18372" xr:uid="{00000000-0005-0000-0000-00009F480000}"/>
    <cellStyle name="표준 2 19 15 15" xfId="19852" xr:uid="{00000000-0005-0000-0000-0000A0480000}"/>
    <cellStyle name="표준 2 19 15 16" xfId="21332" xr:uid="{00000000-0005-0000-0000-0000A1480000}"/>
    <cellStyle name="표준 2 19 15 17" xfId="22812" xr:uid="{00000000-0005-0000-0000-0000A2480000}"/>
    <cellStyle name="표준 2 19 15 18" xfId="24292" xr:uid="{00000000-0005-0000-0000-0000A3480000}"/>
    <cellStyle name="표준 2 19 15 19" xfId="25772" xr:uid="{00000000-0005-0000-0000-0000A4480000}"/>
    <cellStyle name="표준 2 19 15 2" xfId="219" xr:uid="{00000000-0005-0000-0000-0000A5480000}"/>
    <cellStyle name="표준 2 19 15 2 10" xfId="14669" xr:uid="{00000000-0005-0000-0000-0000A6480000}"/>
    <cellStyle name="표준 2 19 15 2 11" xfId="16149" xr:uid="{00000000-0005-0000-0000-0000A7480000}"/>
    <cellStyle name="표준 2 19 15 2 12" xfId="17629" xr:uid="{00000000-0005-0000-0000-0000A8480000}"/>
    <cellStyle name="표준 2 19 15 2 13" xfId="19109" xr:uid="{00000000-0005-0000-0000-0000A9480000}"/>
    <cellStyle name="표준 2 19 15 2 14" xfId="20589" xr:uid="{00000000-0005-0000-0000-0000AA480000}"/>
    <cellStyle name="표준 2 19 15 2 15" xfId="22069" xr:uid="{00000000-0005-0000-0000-0000AB480000}"/>
    <cellStyle name="표준 2 19 15 2 16" xfId="23549" xr:uid="{00000000-0005-0000-0000-0000AC480000}"/>
    <cellStyle name="표준 2 19 15 2 17" xfId="25029" xr:uid="{00000000-0005-0000-0000-0000AD480000}"/>
    <cellStyle name="표준 2 19 15 2 18" xfId="26509" xr:uid="{00000000-0005-0000-0000-0000AE480000}"/>
    <cellStyle name="표준 2 19 15 2 19" xfId="27989" xr:uid="{00000000-0005-0000-0000-0000AF480000}"/>
    <cellStyle name="표준 2 19 15 2 2" xfId="2828" xr:uid="{00000000-0005-0000-0000-0000B0480000}"/>
    <cellStyle name="표준 2 19 15 2 20" xfId="29469" xr:uid="{00000000-0005-0000-0000-0000B1480000}"/>
    <cellStyle name="표준 2 19 15 2 21" xfId="30949" xr:uid="{00000000-0005-0000-0000-0000B2480000}"/>
    <cellStyle name="표준 2 19 15 2 22" xfId="32429" xr:uid="{00000000-0005-0000-0000-0000B3480000}"/>
    <cellStyle name="표준 2 19 15 2 23" xfId="33909" xr:uid="{00000000-0005-0000-0000-0000B4480000}"/>
    <cellStyle name="표준 2 19 15 2 24" xfId="35389" xr:uid="{00000000-0005-0000-0000-0000B5480000}"/>
    <cellStyle name="표준 2 19 15 2 25" xfId="36869" xr:uid="{00000000-0005-0000-0000-0000B6480000}"/>
    <cellStyle name="표준 2 19 15 2 26" xfId="38349" xr:uid="{00000000-0005-0000-0000-0000B7480000}"/>
    <cellStyle name="표준 2 19 15 2 27" xfId="39829" xr:uid="{00000000-0005-0000-0000-0000B8480000}"/>
    <cellStyle name="표준 2 19 15 2 28" xfId="41309" xr:uid="{00000000-0005-0000-0000-0000B9480000}"/>
    <cellStyle name="표준 2 19 15 2 29" xfId="42789" xr:uid="{00000000-0005-0000-0000-0000BA480000}"/>
    <cellStyle name="표준 2 19 15 2 3" xfId="4309" xr:uid="{00000000-0005-0000-0000-0000BB480000}"/>
    <cellStyle name="표준 2 19 15 2 30" xfId="44269" xr:uid="{00000000-0005-0000-0000-0000BC480000}"/>
    <cellStyle name="표준 2 19 15 2 31" xfId="45749" xr:uid="{00000000-0005-0000-0000-0000BD480000}"/>
    <cellStyle name="표준 2 19 15 2 32" xfId="47230" xr:uid="{00000000-0005-0000-0000-0000BE480000}"/>
    <cellStyle name="표준 2 19 15 2 33" xfId="48710" xr:uid="{00000000-0005-0000-0000-0000BF480000}"/>
    <cellStyle name="표준 2 19 15 2 34" xfId="50190" xr:uid="{00000000-0005-0000-0000-0000C0480000}"/>
    <cellStyle name="표준 2 19 15 2 35" xfId="51670" xr:uid="{00000000-0005-0000-0000-0000C1480000}"/>
    <cellStyle name="표준 2 19 15 2 36" xfId="53150" xr:uid="{00000000-0005-0000-0000-0000C2480000}"/>
    <cellStyle name="표준 2 19 15 2 37" xfId="54630" xr:uid="{00000000-0005-0000-0000-0000C3480000}"/>
    <cellStyle name="표준 2 19 15 2 38" xfId="56110" xr:uid="{00000000-0005-0000-0000-0000C4480000}"/>
    <cellStyle name="표준 2 19 15 2 39" xfId="57590" xr:uid="{00000000-0005-0000-0000-0000C5480000}"/>
    <cellStyle name="표준 2 19 15 2 4" xfId="5789" xr:uid="{00000000-0005-0000-0000-0000C6480000}"/>
    <cellStyle name="표준 2 19 15 2 40" xfId="59070" xr:uid="{00000000-0005-0000-0000-0000C7480000}"/>
    <cellStyle name="표준 2 19 15 2 41" xfId="60550" xr:uid="{00000000-0005-0000-0000-0000C8480000}"/>
    <cellStyle name="표준 2 19 15 2 42" xfId="62030" xr:uid="{00000000-0005-0000-0000-0000C9480000}"/>
    <cellStyle name="표준 2 19 15 2 5" xfId="7269" xr:uid="{00000000-0005-0000-0000-0000CA480000}"/>
    <cellStyle name="표준 2 19 15 2 6" xfId="8749" xr:uid="{00000000-0005-0000-0000-0000CB480000}"/>
    <cellStyle name="표준 2 19 15 2 7" xfId="10229" xr:uid="{00000000-0005-0000-0000-0000CC480000}"/>
    <cellStyle name="표준 2 19 15 2 8" xfId="11709" xr:uid="{00000000-0005-0000-0000-0000CD480000}"/>
    <cellStyle name="표준 2 19 15 2 9" xfId="13189" xr:uid="{00000000-0005-0000-0000-0000CE480000}"/>
    <cellStyle name="표준 2 19 15 20" xfId="27252" xr:uid="{00000000-0005-0000-0000-0000CF480000}"/>
    <cellStyle name="표준 2 19 15 21" xfId="28732" xr:uid="{00000000-0005-0000-0000-0000D0480000}"/>
    <cellStyle name="표준 2 19 15 22" xfId="30212" xr:uid="{00000000-0005-0000-0000-0000D1480000}"/>
    <cellStyle name="표준 2 19 15 23" xfId="31692" xr:uid="{00000000-0005-0000-0000-0000D2480000}"/>
    <cellStyle name="표준 2 19 15 24" xfId="33172" xr:uid="{00000000-0005-0000-0000-0000D3480000}"/>
    <cellStyle name="표준 2 19 15 25" xfId="34652" xr:uid="{00000000-0005-0000-0000-0000D4480000}"/>
    <cellStyle name="표준 2 19 15 26" xfId="36132" xr:uid="{00000000-0005-0000-0000-0000D5480000}"/>
    <cellStyle name="표준 2 19 15 27" xfId="37612" xr:uid="{00000000-0005-0000-0000-0000D6480000}"/>
    <cellStyle name="표준 2 19 15 28" xfId="39092" xr:uid="{00000000-0005-0000-0000-0000D7480000}"/>
    <cellStyle name="표준 2 19 15 29" xfId="40572" xr:uid="{00000000-0005-0000-0000-0000D8480000}"/>
    <cellStyle name="표준 2 19 15 3" xfId="2091" xr:uid="{00000000-0005-0000-0000-0000D9480000}"/>
    <cellStyle name="표준 2 19 15 30" xfId="42052" xr:uid="{00000000-0005-0000-0000-0000DA480000}"/>
    <cellStyle name="표준 2 19 15 31" xfId="43532" xr:uid="{00000000-0005-0000-0000-0000DB480000}"/>
    <cellStyle name="표준 2 19 15 32" xfId="45012" xr:uid="{00000000-0005-0000-0000-0000DC480000}"/>
    <cellStyle name="표준 2 19 15 33" xfId="46493" xr:uid="{00000000-0005-0000-0000-0000DD480000}"/>
    <cellStyle name="표준 2 19 15 34" xfId="47973" xr:uid="{00000000-0005-0000-0000-0000DE480000}"/>
    <cellStyle name="표준 2 19 15 35" xfId="49453" xr:uid="{00000000-0005-0000-0000-0000DF480000}"/>
    <cellStyle name="표준 2 19 15 36" xfId="50933" xr:uid="{00000000-0005-0000-0000-0000E0480000}"/>
    <cellStyle name="표준 2 19 15 37" xfId="52413" xr:uid="{00000000-0005-0000-0000-0000E1480000}"/>
    <cellStyle name="표준 2 19 15 38" xfId="53893" xr:uid="{00000000-0005-0000-0000-0000E2480000}"/>
    <cellStyle name="표준 2 19 15 39" xfId="55373" xr:uid="{00000000-0005-0000-0000-0000E3480000}"/>
    <cellStyle name="표준 2 19 15 4" xfId="3572" xr:uid="{00000000-0005-0000-0000-0000E4480000}"/>
    <cellStyle name="표준 2 19 15 40" xfId="56853" xr:uid="{00000000-0005-0000-0000-0000E5480000}"/>
    <cellStyle name="표준 2 19 15 41" xfId="58333" xr:uid="{00000000-0005-0000-0000-0000E6480000}"/>
    <cellStyle name="표준 2 19 15 42" xfId="59813" xr:uid="{00000000-0005-0000-0000-0000E7480000}"/>
    <cellStyle name="표준 2 19 15 43" xfId="61293" xr:uid="{00000000-0005-0000-0000-0000E8480000}"/>
    <cellStyle name="표준 2 19 15 5" xfId="5052" xr:uid="{00000000-0005-0000-0000-0000E9480000}"/>
    <cellStyle name="표준 2 19 15 6" xfId="6532" xr:uid="{00000000-0005-0000-0000-0000EA480000}"/>
    <cellStyle name="표준 2 19 15 7" xfId="8012" xr:uid="{00000000-0005-0000-0000-0000EB480000}"/>
    <cellStyle name="표준 2 19 15 8" xfId="9492" xr:uid="{00000000-0005-0000-0000-0000EC480000}"/>
    <cellStyle name="표준 2 19 15 9" xfId="10972" xr:uid="{00000000-0005-0000-0000-0000ED480000}"/>
    <cellStyle name="표준 2 19 16" xfId="965" xr:uid="{00000000-0005-0000-0000-0000EE480000}"/>
    <cellStyle name="표준 2 19 16 10" xfId="12485" xr:uid="{00000000-0005-0000-0000-0000EF480000}"/>
    <cellStyle name="표준 2 19 16 11" xfId="13965" xr:uid="{00000000-0005-0000-0000-0000F0480000}"/>
    <cellStyle name="표준 2 19 16 12" xfId="15445" xr:uid="{00000000-0005-0000-0000-0000F1480000}"/>
    <cellStyle name="표준 2 19 16 13" xfId="16925" xr:uid="{00000000-0005-0000-0000-0000F2480000}"/>
    <cellStyle name="표준 2 19 16 14" xfId="18405" xr:uid="{00000000-0005-0000-0000-0000F3480000}"/>
    <cellStyle name="표준 2 19 16 15" xfId="19885" xr:uid="{00000000-0005-0000-0000-0000F4480000}"/>
    <cellStyle name="표준 2 19 16 16" xfId="21365" xr:uid="{00000000-0005-0000-0000-0000F5480000}"/>
    <cellStyle name="표준 2 19 16 17" xfId="22845" xr:uid="{00000000-0005-0000-0000-0000F6480000}"/>
    <cellStyle name="표준 2 19 16 18" xfId="24325" xr:uid="{00000000-0005-0000-0000-0000F7480000}"/>
    <cellStyle name="표준 2 19 16 19" xfId="25805" xr:uid="{00000000-0005-0000-0000-0000F8480000}"/>
    <cellStyle name="표준 2 19 16 2" xfId="186" xr:uid="{00000000-0005-0000-0000-0000F9480000}"/>
    <cellStyle name="표준 2 19 16 2 10" xfId="14702" xr:uid="{00000000-0005-0000-0000-0000FA480000}"/>
    <cellStyle name="표준 2 19 16 2 11" xfId="16182" xr:uid="{00000000-0005-0000-0000-0000FB480000}"/>
    <cellStyle name="표준 2 19 16 2 12" xfId="17662" xr:uid="{00000000-0005-0000-0000-0000FC480000}"/>
    <cellStyle name="표준 2 19 16 2 13" xfId="19142" xr:uid="{00000000-0005-0000-0000-0000FD480000}"/>
    <cellStyle name="표준 2 19 16 2 14" xfId="20622" xr:uid="{00000000-0005-0000-0000-0000FE480000}"/>
    <cellStyle name="표준 2 19 16 2 15" xfId="22102" xr:uid="{00000000-0005-0000-0000-0000FF480000}"/>
    <cellStyle name="표준 2 19 16 2 16" xfId="23582" xr:uid="{00000000-0005-0000-0000-000000490000}"/>
    <cellStyle name="표준 2 19 16 2 17" xfId="25062" xr:uid="{00000000-0005-0000-0000-000001490000}"/>
    <cellStyle name="표준 2 19 16 2 18" xfId="26542" xr:uid="{00000000-0005-0000-0000-000002490000}"/>
    <cellStyle name="표준 2 19 16 2 19" xfId="28022" xr:uid="{00000000-0005-0000-0000-000003490000}"/>
    <cellStyle name="표준 2 19 16 2 2" xfId="2861" xr:uid="{00000000-0005-0000-0000-000004490000}"/>
    <cellStyle name="표준 2 19 16 2 20" xfId="29502" xr:uid="{00000000-0005-0000-0000-000005490000}"/>
    <cellStyle name="표준 2 19 16 2 21" xfId="30982" xr:uid="{00000000-0005-0000-0000-000006490000}"/>
    <cellStyle name="표준 2 19 16 2 22" xfId="32462" xr:uid="{00000000-0005-0000-0000-000007490000}"/>
    <cellStyle name="표준 2 19 16 2 23" xfId="33942" xr:uid="{00000000-0005-0000-0000-000008490000}"/>
    <cellStyle name="표준 2 19 16 2 24" xfId="35422" xr:uid="{00000000-0005-0000-0000-000009490000}"/>
    <cellStyle name="표준 2 19 16 2 25" xfId="36902" xr:uid="{00000000-0005-0000-0000-00000A490000}"/>
    <cellStyle name="표준 2 19 16 2 26" xfId="38382" xr:uid="{00000000-0005-0000-0000-00000B490000}"/>
    <cellStyle name="표준 2 19 16 2 27" xfId="39862" xr:uid="{00000000-0005-0000-0000-00000C490000}"/>
    <cellStyle name="표준 2 19 16 2 28" xfId="41342" xr:uid="{00000000-0005-0000-0000-00000D490000}"/>
    <cellStyle name="표준 2 19 16 2 29" xfId="42822" xr:uid="{00000000-0005-0000-0000-00000E490000}"/>
    <cellStyle name="표준 2 19 16 2 3" xfId="4342" xr:uid="{00000000-0005-0000-0000-00000F490000}"/>
    <cellStyle name="표준 2 19 16 2 30" xfId="44302" xr:uid="{00000000-0005-0000-0000-000010490000}"/>
    <cellStyle name="표준 2 19 16 2 31" xfId="45782" xr:uid="{00000000-0005-0000-0000-000011490000}"/>
    <cellStyle name="표준 2 19 16 2 32" xfId="47263" xr:uid="{00000000-0005-0000-0000-000012490000}"/>
    <cellStyle name="표준 2 19 16 2 33" xfId="48743" xr:uid="{00000000-0005-0000-0000-000013490000}"/>
    <cellStyle name="표준 2 19 16 2 34" xfId="50223" xr:uid="{00000000-0005-0000-0000-000014490000}"/>
    <cellStyle name="표준 2 19 16 2 35" xfId="51703" xr:uid="{00000000-0005-0000-0000-000015490000}"/>
    <cellStyle name="표준 2 19 16 2 36" xfId="53183" xr:uid="{00000000-0005-0000-0000-000016490000}"/>
    <cellStyle name="표준 2 19 16 2 37" xfId="54663" xr:uid="{00000000-0005-0000-0000-000017490000}"/>
    <cellStyle name="표준 2 19 16 2 38" xfId="56143" xr:uid="{00000000-0005-0000-0000-000018490000}"/>
    <cellStyle name="표준 2 19 16 2 39" xfId="57623" xr:uid="{00000000-0005-0000-0000-000019490000}"/>
    <cellStyle name="표준 2 19 16 2 4" xfId="5822" xr:uid="{00000000-0005-0000-0000-00001A490000}"/>
    <cellStyle name="표준 2 19 16 2 40" xfId="59103" xr:uid="{00000000-0005-0000-0000-00001B490000}"/>
    <cellStyle name="표준 2 19 16 2 41" xfId="60583" xr:uid="{00000000-0005-0000-0000-00001C490000}"/>
    <cellStyle name="표준 2 19 16 2 42" xfId="62063" xr:uid="{00000000-0005-0000-0000-00001D490000}"/>
    <cellStyle name="표준 2 19 16 2 5" xfId="7302" xr:uid="{00000000-0005-0000-0000-00001E490000}"/>
    <cellStyle name="표준 2 19 16 2 6" xfId="8782" xr:uid="{00000000-0005-0000-0000-00001F490000}"/>
    <cellStyle name="표준 2 19 16 2 7" xfId="10262" xr:uid="{00000000-0005-0000-0000-000020490000}"/>
    <cellStyle name="표준 2 19 16 2 8" xfId="11742" xr:uid="{00000000-0005-0000-0000-000021490000}"/>
    <cellStyle name="표준 2 19 16 2 9" xfId="13222" xr:uid="{00000000-0005-0000-0000-000022490000}"/>
    <cellStyle name="표준 2 19 16 20" xfId="27285" xr:uid="{00000000-0005-0000-0000-000023490000}"/>
    <cellStyle name="표준 2 19 16 21" xfId="28765" xr:uid="{00000000-0005-0000-0000-000024490000}"/>
    <cellStyle name="표준 2 19 16 22" xfId="30245" xr:uid="{00000000-0005-0000-0000-000025490000}"/>
    <cellStyle name="표준 2 19 16 23" xfId="31725" xr:uid="{00000000-0005-0000-0000-000026490000}"/>
    <cellStyle name="표준 2 19 16 24" xfId="33205" xr:uid="{00000000-0005-0000-0000-000027490000}"/>
    <cellStyle name="표준 2 19 16 25" xfId="34685" xr:uid="{00000000-0005-0000-0000-000028490000}"/>
    <cellStyle name="표준 2 19 16 26" xfId="36165" xr:uid="{00000000-0005-0000-0000-000029490000}"/>
    <cellStyle name="표준 2 19 16 27" xfId="37645" xr:uid="{00000000-0005-0000-0000-00002A490000}"/>
    <cellStyle name="표준 2 19 16 28" xfId="39125" xr:uid="{00000000-0005-0000-0000-00002B490000}"/>
    <cellStyle name="표준 2 19 16 29" xfId="40605" xr:uid="{00000000-0005-0000-0000-00002C490000}"/>
    <cellStyle name="표준 2 19 16 3" xfId="2124" xr:uid="{00000000-0005-0000-0000-00002D490000}"/>
    <cellStyle name="표준 2 19 16 30" xfId="42085" xr:uid="{00000000-0005-0000-0000-00002E490000}"/>
    <cellStyle name="표준 2 19 16 31" xfId="43565" xr:uid="{00000000-0005-0000-0000-00002F490000}"/>
    <cellStyle name="표준 2 19 16 32" xfId="45045" xr:uid="{00000000-0005-0000-0000-000030490000}"/>
    <cellStyle name="표준 2 19 16 33" xfId="46526" xr:uid="{00000000-0005-0000-0000-000031490000}"/>
    <cellStyle name="표준 2 19 16 34" xfId="48006" xr:uid="{00000000-0005-0000-0000-000032490000}"/>
    <cellStyle name="표준 2 19 16 35" xfId="49486" xr:uid="{00000000-0005-0000-0000-000033490000}"/>
    <cellStyle name="표준 2 19 16 36" xfId="50966" xr:uid="{00000000-0005-0000-0000-000034490000}"/>
    <cellStyle name="표준 2 19 16 37" xfId="52446" xr:uid="{00000000-0005-0000-0000-000035490000}"/>
    <cellStyle name="표준 2 19 16 38" xfId="53926" xr:uid="{00000000-0005-0000-0000-000036490000}"/>
    <cellStyle name="표준 2 19 16 39" xfId="55406" xr:uid="{00000000-0005-0000-0000-000037490000}"/>
    <cellStyle name="표준 2 19 16 4" xfId="3605" xr:uid="{00000000-0005-0000-0000-000038490000}"/>
    <cellStyle name="표준 2 19 16 40" xfId="56886" xr:uid="{00000000-0005-0000-0000-000039490000}"/>
    <cellStyle name="표준 2 19 16 41" xfId="58366" xr:uid="{00000000-0005-0000-0000-00003A490000}"/>
    <cellStyle name="표준 2 19 16 42" xfId="59846" xr:uid="{00000000-0005-0000-0000-00003B490000}"/>
    <cellStyle name="표준 2 19 16 43" xfId="61326" xr:uid="{00000000-0005-0000-0000-00003C490000}"/>
    <cellStyle name="표준 2 19 16 5" xfId="5085" xr:uid="{00000000-0005-0000-0000-00003D490000}"/>
    <cellStyle name="표준 2 19 16 6" xfId="6565" xr:uid="{00000000-0005-0000-0000-00003E490000}"/>
    <cellStyle name="표준 2 19 16 7" xfId="8045" xr:uid="{00000000-0005-0000-0000-00003F490000}"/>
    <cellStyle name="표준 2 19 16 8" xfId="9525" xr:uid="{00000000-0005-0000-0000-000040490000}"/>
    <cellStyle name="표준 2 19 16 9" xfId="11005" xr:uid="{00000000-0005-0000-0000-000041490000}"/>
    <cellStyle name="표준 2 19 17" xfId="932" xr:uid="{00000000-0005-0000-0000-000042490000}"/>
    <cellStyle name="표준 2 19 17 10" xfId="12518" xr:uid="{00000000-0005-0000-0000-000043490000}"/>
    <cellStyle name="표준 2 19 17 11" xfId="13998" xr:uid="{00000000-0005-0000-0000-000044490000}"/>
    <cellStyle name="표준 2 19 17 12" xfId="15478" xr:uid="{00000000-0005-0000-0000-000045490000}"/>
    <cellStyle name="표준 2 19 17 13" xfId="16958" xr:uid="{00000000-0005-0000-0000-000046490000}"/>
    <cellStyle name="표준 2 19 17 14" xfId="18438" xr:uid="{00000000-0005-0000-0000-000047490000}"/>
    <cellStyle name="표준 2 19 17 15" xfId="19918" xr:uid="{00000000-0005-0000-0000-000048490000}"/>
    <cellStyle name="표준 2 19 17 16" xfId="21398" xr:uid="{00000000-0005-0000-0000-000049490000}"/>
    <cellStyle name="표준 2 19 17 17" xfId="22878" xr:uid="{00000000-0005-0000-0000-00004A490000}"/>
    <cellStyle name="표준 2 19 17 18" xfId="24358" xr:uid="{00000000-0005-0000-0000-00004B490000}"/>
    <cellStyle name="표준 2 19 17 19" xfId="25838" xr:uid="{00000000-0005-0000-0000-00004C490000}"/>
    <cellStyle name="표준 2 19 17 2" xfId="153" xr:uid="{00000000-0005-0000-0000-00004D490000}"/>
    <cellStyle name="표준 2 19 17 2 10" xfId="14735" xr:uid="{00000000-0005-0000-0000-00004E490000}"/>
    <cellStyle name="표준 2 19 17 2 11" xfId="16215" xr:uid="{00000000-0005-0000-0000-00004F490000}"/>
    <cellStyle name="표준 2 19 17 2 12" xfId="17695" xr:uid="{00000000-0005-0000-0000-000050490000}"/>
    <cellStyle name="표준 2 19 17 2 13" xfId="19175" xr:uid="{00000000-0005-0000-0000-000051490000}"/>
    <cellStyle name="표준 2 19 17 2 14" xfId="20655" xr:uid="{00000000-0005-0000-0000-000052490000}"/>
    <cellStyle name="표준 2 19 17 2 15" xfId="22135" xr:uid="{00000000-0005-0000-0000-000053490000}"/>
    <cellStyle name="표준 2 19 17 2 16" xfId="23615" xr:uid="{00000000-0005-0000-0000-000054490000}"/>
    <cellStyle name="표준 2 19 17 2 17" xfId="25095" xr:uid="{00000000-0005-0000-0000-000055490000}"/>
    <cellStyle name="표준 2 19 17 2 18" xfId="26575" xr:uid="{00000000-0005-0000-0000-000056490000}"/>
    <cellStyle name="표준 2 19 17 2 19" xfId="28055" xr:uid="{00000000-0005-0000-0000-000057490000}"/>
    <cellStyle name="표준 2 19 17 2 2" xfId="2894" xr:uid="{00000000-0005-0000-0000-000058490000}"/>
    <cellStyle name="표준 2 19 17 2 20" xfId="29535" xr:uid="{00000000-0005-0000-0000-000059490000}"/>
    <cellStyle name="표준 2 19 17 2 21" xfId="31015" xr:uid="{00000000-0005-0000-0000-00005A490000}"/>
    <cellStyle name="표준 2 19 17 2 22" xfId="32495" xr:uid="{00000000-0005-0000-0000-00005B490000}"/>
    <cellStyle name="표준 2 19 17 2 23" xfId="33975" xr:uid="{00000000-0005-0000-0000-00005C490000}"/>
    <cellStyle name="표준 2 19 17 2 24" xfId="35455" xr:uid="{00000000-0005-0000-0000-00005D490000}"/>
    <cellStyle name="표준 2 19 17 2 25" xfId="36935" xr:uid="{00000000-0005-0000-0000-00005E490000}"/>
    <cellStyle name="표준 2 19 17 2 26" xfId="38415" xr:uid="{00000000-0005-0000-0000-00005F490000}"/>
    <cellStyle name="표준 2 19 17 2 27" xfId="39895" xr:uid="{00000000-0005-0000-0000-000060490000}"/>
    <cellStyle name="표준 2 19 17 2 28" xfId="41375" xr:uid="{00000000-0005-0000-0000-000061490000}"/>
    <cellStyle name="표준 2 19 17 2 29" xfId="42855" xr:uid="{00000000-0005-0000-0000-000062490000}"/>
    <cellStyle name="표준 2 19 17 2 3" xfId="4375" xr:uid="{00000000-0005-0000-0000-000063490000}"/>
    <cellStyle name="표준 2 19 17 2 30" xfId="44335" xr:uid="{00000000-0005-0000-0000-000064490000}"/>
    <cellStyle name="표준 2 19 17 2 31" xfId="45815" xr:uid="{00000000-0005-0000-0000-000065490000}"/>
    <cellStyle name="표준 2 19 17 2 32" xfId="47296" xr:uid="{00000000-0005-0000-0000-000066490000}"/>
    <cellStyle name="표준 2 19 17 2 33" xfId="48776" xr:uid="{00000000-0005-0000-0000-000067490000}"/>
    <cellStyle name="표준 2 19 17 2 34" xfId="50256" xr:uid="{00000000-0005-0000-0000-000068490000}"/>
    <cellStyle name="표준 2 19 17 2 35" xfId="51736" xr:uid="{00000000-0005-0000-0000-000069490000}"/>
    <cellStyle name="표준 2 19 17 2 36" xfId="53216" xr:uid="{00000000-0005-0000-0000-00006A490000}"/>
    <cellStyle name="표준 2 19 17 2 37" xfId="54696" xr:uid="{00000000-0005-0000-0000-00006B490000}"/>
    <cellStyle name="표준 2 19 17 2 38" xfId="56176" xr:uid="{00000000-0005-0000-0000-00006C490000}"/>
    <cellStyle name="표준 2 19 17 2 39" xfId="57656" xr:uid="{00000000-0005-0000-0000-00006D490000}"/>
    <cellStyle name="표준 2 19 17 2 4" xfId="5855" xr:uid="{00000000-0005-0000-0000-00006E490000}"/>
    <cellStyle name="표준 2 19 17 2 40" xfId="59136" xr:uid="{00000000-0005-0000-0000-00006F490000}"/>
    <cellStyle name="표준 2 19 17 2 41" xfId="60616" xr:uid="{00000000-0005-0000-0000-000070490000}"/>
    <cellStyle name="표준 2 19 17 2 42" xfId="62096" xr:uid="{00000000-0005-0000-0000-000071490000}"/>
    <cellStyle name="표준 2 19 17 2 5" xfId="7335" xr:uid="{00000000-0005-0000-0000-000072490000}"/>
    <cellStyle name="표준 2 19 17 2 6" xfId="8815" xr:uid="{00000000-0005-0000-0000-000073490000}"/>
    <cellStyle name="표준 2 19 17 2 7" xfId="10295" xr:uid="{00000000-0005-0000-0000-000074490000}"/>
    <cellStyle name="표준 2 19 17 2 8" xfId="11775" xr:uid="{00000000-0005-0000-0000-000075490000}"/>
    <cellStyle name="표준 2 19 17 2 9" xfId="13255" xr:uid="{00000000-0005-0000-0000-000076490000}"/>
    <cellStyle name="표준 2 19 17 20" xfId="27318" xr:uid="{00000000-0005-0000-0000-000077490000}"/>
    <cellStyle name="표준 2 19 17 21" xfId="28798" xr:uid="{00000000-0005-0000-0000-000078490000}"/>
    <cellStyle name="표준 2 19 17 22" xfId="30278" xr:uid="{00000000-0005-0000-0000-000079490000}"/>
    <cellStyle name="표준 2 19 17 23" xfId="31758" xr:uid="{00000000-0005-0000-0000-00007A490000}"/>
    <cellStyle name="표준 2 19 17 24" xfId="33238" xr:uid="{00000000-0005-0000-0000-00007B490000}"/>
    <cellStyle name="표준 2 19 17 25" xfId="34718" xr:uid="{00000000-0005-0000-0000-00007C490000}"/>
    <cellStyle name="표준 2 19 17 26" xfId="36198" xr:uid="{00000000-0005-0000-0000-00007D490000}"/>
    <cellStyle name="표준 2 19 17 27" xfId="37678" xr:uid="{00000000-0005-0000-0000-00007E490000}"/>
    <cellStyle name="표준 2 19 17 28" xfId="39158" xr:uid="{00000000-0005-0000-0000-00007F490000}"/>
    <cellStyle name="표준 2 19 17 29" xfId="40638" xr:uid="{00000000-0005-0000-0000-000080490000}"/>
    <cellStyle name="표준 2 19 17 3" xfId="2157" xr:uid="{00000000-0005-0000-0000-000081490000}"/>
    <cellStyle name="표준 2 19 17 30" xfId="42118" xr:uid="{00000000-0005-0000-0000-000082490000}"/>
    <cellStyle name="표준 2 19 17 31" xfId="43598" xr:uid="{00000000-0005-0000-0000-000083490000}"/>
    <cellStyle name="표준 2 19 17 32" xfId="45078" xr:uid="{00000000-0005-0000-0000-000084490000}"/>
    <cellStyle name="표준 2 19 17 33" xfId="46559" xr:uid="{00000000-0005-0000-0000-000085490000}"/>
    <cellStyle name="표준 2 19 17 34" xfId="48039" xr:uid="{00000000-0005-0000-0000-000086490000}"/>
    <cellStyle name="표준 2 19 17 35" xfId="49519" xr:uid="{00000000-0005-0000-0000-000087490000}"/>
    <cellStyle name="표준 2 19 17 36" xfId="50999" xr:uid="{00000000-0005-0000-0000-000088490000}"/>
    <cellStyle name="표준 2 19 17 37" xfId="52479" xr:uid="{00000000-0005-0000-0000-000089490000}"/>
    <cellStyle name="표준 2 19 17 38" xfId="53959" xr:uid="{00000000-0005-0000-0000-00008A490000}"/>
    <cellStyle name="표준 2 19 17 39" xfId="55439" xr:uid="{00000000-0005-0000-0000-00008B490000}"/>
    <cellStyle name="표준 2 19 17 4" xfId="3638" xr:uid="{00000000-0005-0000-0000-00008C490000}"/>
    <cellStyle name="표준 2 19 17 40" xfId="56919" xr:uid="{00000000-0005-0000-0000-00008D490000}"/>
    <cellStyle name="표준 2 19 17 41" xfId="58399" xr:uid="{00000000-0005-0000-0000-00008E490000}"/>
    <cellStyle name="표준 2 19 17 42" xfId="59879" xr:uid="{00000000-0005-0000-0000-00008F490000}"/>
    <cellStyle name="표준 2 19 17 43" xfId="61359" xr:uid="{00000000-0005-0000-0000-000090490000}"/>
    <cellStyle name="표준 2 19 17 5" xfId="5118" xr:uid="{00000000-0005-0000-0000-000091490000}"/>
    <cellStyle name="표준 2 19 17 6" xfId="6598" xr:uid="{00000000-0005-0000-0000-000092490000}"/>
    <cellStyle name="표준 2 19 17 7" xfId="8078" xr:uid="{00000000-0005-0000-0000-000093490000}"/>
    <cellStyle name="표준 2 19 17 8" xfId="9558" xr:uid="{00000000-0005-0000-0000-000094490000}"/>
    <cellStyle name="표준 2 19 17 9" xfId="11038" xr:uid="{00000000-0005-0000-0000-000095490000}"/>
    <cellStyle name="표준 2 19 18" xfId="898" xr:uid="{00000000-0005-0000-0000-000096490000}"/>
    <cellStyle name="표준 2 19 18 10" xfId="12552" xr:uid="{00000000-0005-0000-0000-000097490000}"/>
    <cellStyle name="표준 2 19 18 11" xfId="14032" xr:uid="{00000000-0005-0000-0000-000098490000}"/>
    <cellStyle name="표준 2 19 18 12" xfId="15512" xr:uid="{00000000-0005-0000-0000-000099490000}"/>
    <cellStyle name="표준 2 19 18 13" xfId="16992" xr:uid="{00000000-0005-0000-0000-00009A490000}"/>
    <cellStyle name="표준 2 19 18 14" xfId="18472" xr:uid="{00000000-0005-0000-0000-00009B490000}"/>
    <cellStyle name="표준 2 19 18 15" xfId="19952" xr:uid="{00000000-0005-0000-0000-00009C490000}"/>
    <cellStyle name="표준 2 19 18 16" xfId="21432" xr:uid="{00000000-0005-0000-0000-00009D490000}"/>
    <cellStyle name="표준 2 19 18 17" xfId="22912" xr:uid="{00000000-0005-0000-0000-00009E490000}"/>
    <cellStyle name="표준 2 19 18 18" xfId="24392" xr:uid="{00000000-0005-0000-0000-00009F490000}"/>
    <cellStyle name="표준 2 19 18 19" xfId="25872" xr:uid="{00000000-0005-0000-0000-0000A0490000}"/>
    <cellStyle name="표준 2 19 18 2" xfId="119" xr:uid="{00000000-0005-0000-0000-0000A1490000}"/>
    <cellStyle name="표준 2 19 18 2 10" xfId="14769" xr:uid="{00000000-0005-0000-0000-0000A2490000}"/>
    <cellStyle name="표준 2 19 18 2 11" xfId="16249" xr:uid="{00000000-0005-0000-0000-0000A3490000}"/>
    <cellStyle name="표준 2 19 18 2 12" xfId="17729" xr:uid="{00000000-0005-0000-0000-0000A4490000}"/>
    <cellStyle name="표준 2 19 18 2 13" xfId="19209" xr:uid="{00000000-0005-0000-0000-0000A5490000}"/>
    <cellStyle name="표준 2 19 18 2 14" xfId="20689" xr:uid="{00000000-0005-0000-0000-0000A6490000}"/>
    <cellStyle name="표준 2 19 18 2 15" xfId="22169" xr:uid="{00000000-0005-0000-0000-0000A7490000}"/>
    <cellStyle name="표준 2 19 18 2 16" xfId="23649" xr:uid="{00000000-0005-0000-0000-0000A8490000}"/>
    <cellStyle name="표준 2 19 18 2 17" xfId="25129" xr:uid="{00000000-0005-0000-0000-0000A9490000}"/>
    <cellStyle name="표준 2 19 18 2 18" xfId="26609" xr:uid="{00000000-0005-0000-0000-0000AA490000}"/>
    <cellStyle name="표준 2 19 18 2 19" xfId="28089" xr:uid="{00000000-0005-0000-0000-0000AB490000}"/>
    <cellStyle name="표준 2 19 18 2 2" xfId="2928" xr:uid="{00000000-0005-0000-0000-0000AC490000}"/>
    <cellStyle name="표준 2 19 18 2 20" xfId="29569" xr:uid="{00000000-0005-0000-0000-0000AD490000}"/>
    <cellStyle name="표준 2 19 18 2 21" xfId="31049" xr:uid="{00000000-0005-0000-0000-0000AE490000}"/>
    <cellStyle name="표준 2 19 18 2 22" xfId="32529" xr:uid="{00000000-0005-0000-0000-0000AF490000}"/>
    <cellStyle name="표준 2 19 18 2 23" xfId="34009" xr:uid="{00000000-0005-0000-0000-0000B0490000}"/>
    <cellStyle name="표준 2 19 18 2 24" xfId="35489" xr:uid="{00000000-0005-0000-0000-0000B1490000}"/>
    <cellStyle name="표준 2 19 18 2 25" xfId="36969" xr:uid="{00000000-0005-0000-0000-0000B2490000}"/>
    <cellStyle name="표준 2 19 18 2 26" xfId="38449" xr:uid="{00000000-0005-0000-0000-0000B3490000}"/>
    <cellStyle name="표준 2 19 18 2 27" xfId="39929" xr:uid="{00000000-0005-0000-0000-0000B4490000}"/>
    <cellStyle name="표준 2 19 18 2 28" xfId="41409" xr:uid="{00000000-0005-0000-0000-0000B5490000}"/>
    <cellStyle name="표준 2 19 18 2 29" xfId="42889" xr:uid="{00000000-0005-0000-0000-0000B6490000}"/>
    <cellStyle name="표준 2 19 18 2 3" xfId="4409" xr:uid="{00000000-0005-0000-0000-0000B7490000}"/>
    <cellStyle name="표준 2 19 18 2 30" xfId="44369" xr:uid="{00000000-0005-0000-0000-0000B8490000}"/>
    <cellStyle name="표준 2 19 18 2 31" xfId="45849" xr:uid="{00000000-0005-0000-0000-0000B9490000}"/>
    <cellStyle name="표준 2 19 18 2 32" xfId="47330" xr:uid="{00000000-0005-0000-0000-0000BA490000}"/>
    <cellStyle name="표준 2 19 18 2 33" xfId="48810" xr:uid="{00000000-0005-0000-0000-0000BB490000}"/>
    <cellStyle name="표준 2 19 18 2 34" xfId="50290" xr:uid="{00000000-0005-0000-0000-0000BC490000}"/>
    <cellStyle name="표준 2 19 18 2 35" xfId="51770" xr:uid="{00000000-0005-0000-0000-0000BD490000}"/>
    <cellStyle name="표준 2 19 18 2 36" xfId="53250" xr:uid="{00000000-0005-0000-0000-0000BE490000}"/>
    <cellStyle name="표준 2 19 18 2 37" xfId="54730" xr:uid="{00000000-0005-0000-0000-0000BF490000}"/>
    <cellStyle name="표준 2 19 18 2 38" xfId="56210" xr:uid="{00000000-0005-0000-0000-0000C0490000}"/>
    <cellStyle name="표준 2 19 18 2 39" xfId="57690" xr:uid="{00000000-0005-0000-0000-0000C1490000}"/>
    <cellStyle name="표준 2 19 18 2 4" xfId="5889" xr:uid="{00000000-0005-0000-0000-0000C2490000}"/>
    <cellStyle name="표준 2 19 18 2 40" xfId="59170" xr:uid="{00000000-0005-0000-0000-0000C3490000}"/>
    <cellStyle name="표준 2 19 18 2 41" xfId="60650" xr:uid="{00000000-0005-0000-0000-0000C4490000}"/>
    <cellStyle name="표준 2 19 18 2 42" xfId="62130" xr:uid="{00000000-0005-0000-0000-0000C5490000}"/>
    <cellStyle name="표준 2 19 18 2 5" xfId="7369" xr:uid="{00000000-0005-0000-0000-0000C6490000}"/>
    <cellStyle name="표준 2 19 18 2 6" xfId="8849" xr:uid="{00000000-0005-0000-0000-0000C7490000}"/>
    <cellStyle name="표준 2 19 18 2 7" xfId="10329" xr:uid="{00000000-0005-0000-0000-0000C8490000}"/>
    <cellStyle name="표준 2 19 18 2 8" xfId="11809" xr:uid="{00000000-0005-0000-0000-0000C9490000}"/>
    <cellStyle name="표준 2 19 18 2 9" xfId="13289" xr:uid="{00000000-0005-0000-0000-0000CA490000}"/>
    <cellStyle name="표준 2 19 18 20" xfId="27352" xr:uid="{00000000-0005-0000-0000-0000CB490000}"/>
    <cellStyle name="표준 2 19 18 21" xfId="28832" xr:uid="{00000000-0005-0000-0000-0000CC490000}"/>
    <cellStyle name="표준 2 19 18 22" xfId="30312" xr:uid="{00000000-0005-0000-0000-0000CD490000}"/>
    <cellStyle name="표준 2 19 18 23" xfId="31792" xr:uid="{00000000-0005-0000-0000-0000CE490000}"/>
    <cellStyle name="표준 2 19 18 24" xfId="33272" xr:uid="{00000000-0005-0000-0000-0000CF490000}"/>
    <cellStyle name="표준 2 19 18 25" xfId="34752" xr:uid="{00000000-0005-0000-0000-0000D0490000}"/>
    <cellStyle name="표준 2 19 18 26" xfId="36232" xr:uid="{00000000-0005-0000-0000-0000D1490000}"/>
    <cellStyle name="표준 2 19 18 27" xfId="37712" xr:uid="{00000000-0005-0000-0000-0000D2490000}"/>
    <cellStyle name="표준 2 19 18 28" xfId="39192" xr:uid="{00000000-0005-0000-0000-0000D3490000}"/>
    <cellStyle name="표준 2 19 18 29" xfId="40672" xr:uid="{00000000-0005-0000-0000-0000D4490000}"/>
    <cellStyle name="표준 2 19 18 3" xfId="2191" xr:uid="{00000000-0005-0000-0000-0000D5490000}"/>
    <cellStyle name="표준 2 19 18 30" xfId="42152" xr:uid="{00000000-0005-0000-0000-0000D6490000}"/>
    <cellStyle name="표준 2 19 18 31" xfId="43632" xr:uid="{00000000-0005-0000-0000-0000D7490000}"/>
    <cellStyle name="표준 2 19 18 32" xfId="45112" xr:uid="{00000000-0005-0000-0000-0000D8490000}"/>
    <cellStyle name="표준 2 19 18 33" xfId="46593" xr:uid="{00000000-0005-0000-0000-0000D9490000}"/>
    <cellStyle name="표준 2 19 18 34" xfId="48073" xr:uid="{00000000-0005-0000-0000-0000DA490000}"/>
    <cellStyle name="표준 2 19 18 35" xfId="49553" xr:uid="{00000000-0005-0000-0000-0000DB490000}"/>
    <cellStyle name="표준 2 19 18 36" xfId="51033" xr:uid="{00000000-0005-0000-0000-0000DC490000}"/>
    <cellStyle name="표준 2 19 18 37" xfId="52513" xr:uid="{00000000-0005-0000-0000-0000DD490000}"/>
    <cellStyle name="표준 2 19 18 38" xfId="53993" xr:uid="{00000000-0005-0000-0000-0000DE490000}"/>
    <cellStyle name="표준 2 19 18 39" xfId="55473" xr:uid="{00000000-0005-0000-0000-0000DF490000}"/>
    <cellStyle name="표준 2 19 18 4" xfId="3672" xr:uid="{00000000-0005-0000-0000-0000E0490000}"/>
    <cellStyle name="표준 2 19 18 40" xfId="56953" xr:uid="{00000000-0005-0000-0000-0000E1490000}"/>
    <cellStyle name="표준 2 19 18 41" xfId="58433" xr:uid="{00000000-0005-0000-0000-0000E2490000}"/>
    <cellStyle name="표준 2 19 18 42" xfId="59913" xr:uid="{00000000-0005-0000-0000-0000E3490000}"/>
    <cellStyle name="표준 2 19 18 43" xfId="61393" xr:uid="{00000000-0005-0000-0000-0000E4490000}"/>
    <cellStyle name="표준 2 19 18 5" xfId="5152" xr:uid="{00000000-0005-0000-0000-0000E5490000}"/>
    <cellStyle name="표준 2 19 18 6" xfId="6632" xr:uid="{00000000-0005-0000-0000-0000E6490000}"/>
    <cellStyle name="표준 2 19 18 7" xfId="8112" xr:uid="{00000000-0005-0000-0000-0000E7490000}"/>
    <cellStyle name="표준 2 19 18 8" xfId="9592" xr:uid="{00000000-0005-0000-0000-0000E8490000}"/>
    <cellStyle name="표준 2 19 18 9" xfId="11072" xr:uid="{00000000-0005-0000-0000-0000E9490000}"/>
    <cellStyle name="표준 2 19 19" xfId="863" xr:uid="{00000000-0005-0000-0000-0000EA490000}"/>
    <cellStyle name="표준 2 19 19 10" xfId="12587" xr:uid="{00000000-0005-0000-0000-0000EB490000}"/>
    <cellStyle name="표준 2 19 19 11" xfId="14067" xr:uid="{00000000-0005-0000-0000-0000EC490000}"/>
    <cellStyle name="표준 2 19 19 12" xfId="15547" xr:uid="{00000000-0005-0000-0000-0000ED490000}"/>
    <cellStyle name="표준 2 19 19 13" xfId="17027" xr:uid="{00000000-0005-0000-0000-0000EE490000}"/>
    <cellStyle name="표준 2 19 19 14" xfId="18507" xr:uid="{00000000-0005-0000-0000-0000EF490000}"/>
    <cellStyle name="표준 2 19 19 15" xfId="19987" xr:uid="{00000000-0005-0000-0000-0000F0490000}"/>
    <cellStyle name="표준 2 19 19 16" xfId="21467" xr:uid="{00000000-0005-0000-0000-0000F1490000}"/>
    <cellStyle name="표준 2 19 19 17" xfId="22947" xr:uid="{00000000-0005-0000-0000-0000F2490000}"/>
    <cellStyle name="표준 2 19 19 18" xfId="24427" xr:uid="{00000000-0005-0000-0000-0000F3490000}"/>
    <cellStyle name="표준 2 19 19 19" xfId="25907" xr:uid="{00000000-0005-0000-0000-0000F4490000}"/>
    <cellStyle name="표준 2 19 19 2" xfId="84" xr:uid="{00000000-0005-0000-0000-0000F5490000}"/>
    <cellStyle name="표준 2 19 19 2 10" xfId="14804" xr:uid="{00000000-0005-0000-0000-0000F6490000}"/>
    <cellStyle name="표준 2 19 19 2 11" xfId="16284" xr:uid="{00000000-0005-0000-0000-0000F7490000}"/>
    <cellStyle name="표준 2 19 19 2 12" xfId="17764" xr:uid="{00000000-0005-0000-0000-0000F8490000}"/>
    <cellStyle name="표준 2 19 19 2 13" xfId="19244" xr:uid="{00000000-0005-0000-0000-0000F9490000}"/>
    <cellStyle name="표준 2 19 19 2 14" xfId="20724" xr:uid="{00000000-0005-0000-0000-0000FA490000}"/>
    <cellStyle name="표준 2 19 19 2 15" xfId="22204" xr:uid="{00000000-0005-0000-0000-0000FB490000}"/>
    <cellStyle name="표준 2 19 19 2 16" xfId="23684" xr:uid="{00000000-0005-0000-0000-0000FC490000}"/>
    <cellStyle name="표준 2 19 19 2 17" xfId="25164" xr:uid="{00000000-0005-0000-0000-0000FD490000}"/>
    <cellStyle name="표준 2 19 19 2 18" xfId="26644" xr:uid="{00000000-0005-0000-0000-0000FE490000}"/>
    <cellStyle name="표준 2 19 19 2 19" xfId="28124" xr:uid="{00000000-0005-0000-0000-0000FF490000}"/>
    <cellStyle name="표준 2 19 19 2 2" xfId="2963" xr:uid="{00000000-0005-0000-0000-0000004A0000}"/>
    <cellStyle name="표준 2 19 19 2 20" xfId="29604" xr:uid="{00000000-0005-0000-0000-0000014A0000}"/>
    <cellStyle name="표준 2 19 19 2 21" xfId="31084" xr:uid="{00000000-0005-0000-0000-0000024A0000}"/>
    <cellStyle name="표준 2 19 19 2 22" xfId="32564" xr:uid="{00000000-0005-0000-0000-0000034A0000}"/>
    <cellStyle name="표준 2 19 19 2 23" xfId="34044" xr:uid="{00000000-0005-0000-0000-0000044A0000}"/>
    <cellStyle name="표준 2 19 19 2 24" xfId="35524" xr:uid="{00000000-0005-0000-0000-0000054A0000}"/>
    <cellStyle name="표준 2 19 19 2 25" xfId="37004" xr:uid="{00000000-0005-0000-0000-0000064A0000}"/>
    <cellStyle name="표준 2 19 19 2 26" xfId="38484" xr:uid="{00000000-0005-0000-0000-0000074A0000}"/>
    <cellStyle name="표준 2 19 19 2 27" xfId="39964" xr:uid="{00000000-0005-0000-0000-0000084A0000}"/>
    <cellStyle name="표준 2 19 19 2 28" xfId="41444" xr:uid="{00000000-0005-0000-0000-0000094A0000}"/>
    <cellStyle name="표준 2 19 19 2 29" xfId="42924" xr:uid="{00000000-0005-0000-0000-00000A4A0000}"/>
    <cellStyle name="표준 2 19 19 2 3" xfId="4444" xr:uid="{00000000-0005-0000-0000-00000B4A0000}"/>
    <cellStyle name="표준 2 19 19 2 30" xfId="44404" xr:uid="{00000000-0005-0000-0000-00000C4A0000}"/>
    <cellStyle name="표준 2 19 19 2 31" xfId="45884" xr:uid="{00000000-0005-0000-0000-00000D4A0000}"/>
    <cellStyle name="표준 2 19 19 2 32" xfId="47365" xr:uid="{00000000-0005-0000-0000-00000E4A0000}"/>
    <cellStyle name="표준 2 19 19 2 33" xfId="48845" xr:uid="{00000000-0005-0000-0000-00000F4A0000}"/>
    <cellStyle name="표준 2 19 19 2 34" xfId="50325" xr:uid="{00000000-0005-0000-0000-0000104A0000}"/>
    <cellStyle name="표준 2 19 19 2 35" xfId="51805" xr:uid="{00000000-0005-0000-0000-0000114A0000}"/>
    <cellStyle name="표준 2 19 19 2 36" xfId="53285" xr:uid="{00000000-0005-0000-0000-0000124A0000}"/>
    <cellStyle name="표준 2 19 19 2 37" xfId="54765" xr:uid="{00000000-0005-0000-0000-0000134A0000}"/>
    <cellStyle name="표준 2 19 19 2 38" xfId="56245" xr:uid="{00000000-0005-0000-0000-0000144A0000}"/>
    <cellStyle name="표준 2 19 19 2 39" xfId="57725" xr:uid="{00000000-0005-0000-0000-0000154A0000}"/>
    <cellStyle name="표준 2 19 19 2 4" xfId="5924" xr:uid="{00000000-0005-0000-0000-0000164A0000}"/>
    <cellStyle name="표준 2 19 19 2 40" xfId="59205" xr:uid="{00000000-0005-0000-0000-0000174A0000}"/>
    <cellStyle name="표준 2 19 19 2 41" xfId="60685" xr:uid="{00000000-0005-0000-0000-0000184A0000}"/>
    <cellStyle name="표준 2 19 19 2 42" xfId="62165" xr:uid="{00000000-0005-0000-0000-0000194A0000}"/>
    <cellStyle name="표준 2 19 19 2 5" xfId="7404" xr:uid="{00000000-0005-0000-0000-00001A4A0000}"/>
    <cellStyle name="표준 2 19 19 2 6" xfId="8884" xr:uid="{00000000-0005-0000-0000-00001B4A0000}"/>
    <cellStyle name="표준 2 19 19 2 7" xfId="10364" xr:uid="{00000000-0005-0000-0000-00001C4A0000}"/>
    <cellStyle name="표준 2 19 19 2 8" xfId="11844" xr:uid="{00000000-0005-0000-0000-00001D4A0000}"/>
    <cellStyle name="표준 2 19 19 2 9" xfId="13324" xr:uid="{00000000-0005-0000-0000-00001E4A0000}"/>
    <cellStyle name="표준 2 19 19 20" xfId="27387" xr:uid="{00000000-0005-0000-0000-00001F4A0000}"/>
    <cellStyle name="표준 2 19 19 21" xfId="28867" xr:uid="{00000000-0005-0000-0000-0000204A0000}"/>
    <cellStyle name="표준 2 19 19 22" xfId="30347" xr:uid="{00000000-0005-0000-0000-0000214A0000}"/>
    <cellStyle name="표준 2 19 19 23" xfId="31827" xr:uid="{00000000-0005-0000-0000-0000224A0000}"/>
    <cellStyle name="표준 2 19 19 24" xfId="33307" xr:uid="{00000000-0005-0000-0000-0000234A0000}"/>
    <cellStyle name="표준 2 19 19 25" xfId="34787" xr:uid="{00000000-0005-0000-0000-0000244A0000}"/>
    <cellStyle name="표준 2 19 19 26" xfId="36267" xr:uid="{00000000-0005-0000-0000-0000254A0000}"/>
    <cellStyle name="표준 2 19 19 27" xfId="37747" xr:uid="{00000000-0005-0000-0000-0000264A0000}"/>
    <cellStyle name="표준 2 19 19 28" xfId="39227" xr:uid="{00000000-0005-0000-0000-0000274A0000}"/>
    <cellStyle name="표준 2 19 19 29" xfId="40707" xr:uid="{00000000-0005-0000-0000-0000284A0000}"/>
    <cellStyle name="표준 2 19 19 3" xfId="2226" xr:uid="{00000000-0005-0000-0000-0000294A0000}"/>
    <cellStyle name="표준 2 19 19 30" xfId="42187" xr:uid="{00000000-0005-0000-0000-00002A4A0000}"/>
    <cellStyle name="표준 2 19 19 31" xfId="43667" xr:uid="{00000000-0005-0000-0000-00002B4A0000}"/>
    <cellStyle name="표준 2 19 19 32" xfId="45147" xr:uid="{00000000-0005-0000-0000-00002C4A0000}"/>
    <cellStyle name="표준 2 19 19 33" xfId="46628" xr:uid="{00000000-0005-0000-0000-00002D4A0000}"/>
    <cellStyle name="표준 2 19 19 34" xfId="48108" xr:uid="{00000000-0005-0000-0000-00002E4A0000}"/>
    <cellStyle name="표준 2 19 19 35" xfId="49588" xr:uid="{00000000-0005-0000-0000-00002F4A0000}"/>
    <cellStyle name="표준 2 19 19 36" xfId="51068" xr:uid="{00000000-0005-0000-0000-0000304A0000}"/>
    <cellStyle name="표준 2 19 19 37" xfId="52548" xr:uid="{00000000-0005-0000-0000-0000314A0000}"/>
    <cellStyle name="표준 2 19 19 38" xfId="54028" xr:uid="{00000000-0005-0000-0000-0000324A0000}"/>
    <cellStyle name="표준 2 19 19 39" xfId="55508" xr:uid="{00000000-0005-0000-0000-0000334A0000}"/>
    <cellStyle name="표준 2 19 19 4" xfId="3707" xr:uid="{00000000-0005-0000-0000-0000344A0000}"/>
    <cellStyle name="표준 2 19 19 40" xfId="56988" xr:uid="{00000000-0005-0000-0000-0000354A0000}"/>
    <cellStyle name="표준 2 19 19 41" xfId="58468" xr:uid="{00000000-0005-0000-0000-0000364A0000}"/>
    <cellStyle name="표준 2 19 19 42" xfId="59948" xr:uid="{00000000-0005-0000-0000-0000374A0000}"/>
    <cellStyle name="표준 2 19 19 43" xfId="61428" xr:uid="{00000000-0005-0000-0000-0000384A0000}"/>
    <cellStyle name="표준 2 19 19 5" xfId="5187" xr:uid="{00000000-0005-0000-0000-0000394A0000}"/>
    <cellStyle name="표준 2 19 19 6" xfId="6667" xr:uid="{00000000-0005-0000-0000-00003A4A0000}"/>
    <cellStyle name="표준 2 19 19 7" xfId="8147" xr:uid="{00000000-0005-0000-0000-00003B4A0000}"/>
    <cellStyle name="표준 2 19 19 8" xfId="9627" xr:uid="{00000000-0005-0000-0000-00003C4A0000}"/>
    <cellStyle name="표준 2 19 19 9" xfId="11107" xr:uid="{00000000-0005-0000-0000-00003D4A0000}"/>
    <cellStyle name="표준 2 19 2" xfId="1325" xr:uid="{00000000-0005-0000-0000-00003E4A0000}"/>
    <cellStyle name="표준 2 19 2 10" xfId="12125" xr:uid="{00000000-0005-0000-0000-00003F4A0000}"/>
    <cellStyle name="표준 2 19 2 11" xfId="13605" xr:uid="{00000000-0005-0000-0000-0000404A0000}"/>
    <cellStyle name="표준 2 19 2 12" xfId="15085" xr:uid="{00000000-0005-0000-0000-0000414A0000}"/>
    <cellStyle name="표준 2 19 2 13" xfId="16565" xr:uid="{00000000-0005-0000-0000-0000424A0000}"/>
    <cellStyle name="표준 2 19 2 14" xfId="18045" xr:uid="{00000000-0005-0000-0000-0000434A0000}"/>
    <cellStyle name="표준 2 19 2 15" xfId="19525" xr:uid="{00000000-0005-0000-0000-0000444A0000}"/>
    <cellStyle name="표준 2 19 2 16" xfId="21005" xr:uid="{00000000-0005-0000-0000-0000454A0000}"/>
    <cellStyle name="표준 2 19 2 17" xfId="22485" xr:uid="{00000000-0005-0000-0000-0000464A0000}"/>
    <cellStyle name="표준 2 19 2 18" xfId="23965" xr:uid="{00000000-0005-0000-0000-0000474A0000}"/>
    <cellStyle name="표준 2 19 2 19" xfId="25445" xr:uid="{00000000-0005-0000-0000-0000484A0000}"/>
    <cellStyle name="표준 2 19 2 2" xfId="546" xr:uid="{00000000-0005-0000-0000-0000494A0000}"/>
    <cellStyle name="표준 2 19 2 2 10" xfId="14342" xr:uid="{00000000-0005-0000-0000-00004A4A0000}"/>
    <cellStyle name="표준 2 19 2 2 11" xfId="15822" xr:uid="{00000000-0005-0000-0000-00004B4A0000}"/>
    <cellStyle name="표준 2 19 2 2 12" xfId="17302" xr:uid="{00000000-0005-0000-0000-00004C4A0000}"/>
    <cellStyle name="표준 2 19 2 2 13" xfId="18782" xr:uid="{00000000-0005-0000-0000-00004D4A0000}"/>
    <cellStyle name="표준 2 19 2 2 14" xfId="20262" xr:uid="{00000000-0005-0000-0000-00004E4A0000}"/>
    <cellStyle name="표준 2 19 2 2 15" xfId="21742" xr:uid="{00000000-0005-0000-0000-00004F4A0000}"/>
    <cellStyle name="표준 2 19 2 2 16" xfId="23222" xr:uid="{00000000-0005-0000-0000-0000504A0000}"/>
    <cellStyle name="표준 2 19 2 2 17" xfId="24702" xr:uid="{00000000-0005-0000-0000-0000514A0000}"/>
    <cellStyle name="표준 2 19 2 2 18" xfId="26182" xr:uid="{00000000-0005-0000-0000-0000524A0000}"/>
    <cellStyle name="표준 2 19 2 2 19" xfId="27662" xr:uid="{00000000-0005-0000-0000-0000534A0000}"/>
    <cellStyle name="표준 2 19 2 2 2" xfId="2501" xr:uid="{00000000-0005-0000-0000-0000544A0000}"/>
    <cellStyle name="표준 2 19 2 2 20" xfId="29142" xr:uid="{00000000-0005-0000-0000-0000554A0000}"/>
    <cellStyle name="표준 2 19 2 2 21" xfId="30622" xr:uid="{00000000-0005-0000-0000-0000564A0000}"/>
    <cellStyle name="표준 2 19 2 2 22" xfId="32102" xr:uid="{00000000-0005-0000-0000-0000574A0000}"/>
    <cellStyle name="표준 2 19 2 2 23" xfId="33582" xr:uid="{00000000-0005-0000-0000-0000584A0000}"/>
    <cellStyle name="표준 2 19 2 2 24" xfId="35062" xr:uid="{00000000-0005-0000-0000-0000594A0000}"/>
    <cellStyle name="표준 2 19 2 2 25" xfId="36542" xr:uid="{00000000-0005-0000-0000-00005A4A0000}"/>
    <cellStyle name="표준 2 19 2 2 26" xfId="38022" xr:uid="{00000000-0005-0000-0000-00005B4A0000}"/>
    <cellStyle name="표준 2 19 2 2 27" xfId="39502" xr:uid="{00000000-0005-0000-0000-00005C4A0000}"/>
    <cellStyle name="표준 2 19 2 2 28" xfId="40982" xr:uid="{00000000-0005-0000-0000-00005D4A0000}"/>
    <cellStyle name="표준 2 19 2 2 29" xfId="42462" xr:uid="{00000000-0005-0000-0000-00005E4A0000}"/>
    <cellStyle name="표준 2 19 2 2 3" xfId="3982" xr:uid="{00000000-0005-0000-0000-00005F4A0000}"/>
    <cellStyle name="표준 2 19 2 2 30" xfId="43942" xr:uid="{00000000-0005-0000-0000-0000604A0000}"/>
    <cellStyle name="표준 2 19 2 2 31" xfId="45422" xr:uid="{00000000-0005-0000-0000-0000614A0000}"/>
    <cellStyle name="표준 2 19 2 2 32" xfId="46903" xr:uid="{00000000-0005-0000-0000-0000624A0000}"/>
    <cellStyle name="표준 2 19 2 2 33" xfId="48383" xr:uid="{00000000-0005-0000-0000-0000634A0000}"/>
    <cellStyle name="표준 2 19 2 2 34" xfId="49863" xr:uid="{00000000-0005-0000-0000-0000644A0000}"/>
    <cellStyle name="표준 2 19 2 2 35" xfId="51343" xr:uid="{00000000-0005-0000-0000-0000654A0000}"/>
    <cellStyle name="표준 2 19 2 2 36" xfId="52823" xr:uid="{00000000-0005-0000-0000-0000664A0000}"/>
    <cellStyle name="표준 2 19 2 2 37" xfId="54303" xr:uid="{00000000-0005-0000-0000-0000674A0000}"/>
    <cellStyle name="표준 2 19 2 2 38" xfId="55783" xr:uid="{00000000-0005-0000-0000-0000684A0000}"/>
    <cellStyle name="표준 2 19 2 2 39" xfId="57263" xr:uid="{00000000-0005-0000-0000-0000694A0000}"/>
    <cellStyle name="표준 2 19 2 2 4" xfId="5462" xr:uid="{00000000-0005-0000-0000-00006A4A0000}"/>
    <cellStyle name="표준 2 19 2 2 40" xfId="58743" xr:uid="{00000000-0005-0000-0000-00006B4A0000}"/>
    <cellStyle name="표준 2 19 2 2 41" xfId="60223" xr:uid="{00000000-0005-0000-0000-00006C4A0000}"/>
    <cellStyle name="표준 2 19 2 2 42" xfId="61703" xr:uid="{00000000-0005-0000-0000-00006D4A0000}"/>
    <cellStyle name="표준 2 19 2 2 5" xfId="6942" xr:uid="{00000000-0005-0000-0000-00006E4A0000}"/>
    <cellStyle name="표준 2 19 2 2 6" xfId="8422" xr:uid="{00000000-0005-0000-0000-00006F4A0000}"/>
    <cellStyle name="표준 2 19 2 2 7" xfId="9902" xr:uid="{00000000-0005-0000-0000-0000704A0000}"/>
    <cellStyle name="표준 2 19 2 2 8" xfId="11382" xr:uid="{00000000-0005-0000-0000-0000714A0000}"/>
    <cellStyle name="표준 2 19 2 2 9" xfId="12862" xr:uid="{00000000-0005-0000-0000-0000724A0000}"/>
    <cellStyle name="표준 2 19 2 20" xfId="26925" xr:uid="{00000000-0005-0000-0000-0000734A0000}"/>
    <cellStyle name="표준 2 19 2 21" xfId="28405" xr:uid="{00000000-0005-0000-0000-0000744A0000}"/>
    <cellStyle name="표준 2 19 2 22" xfId="29885" xr:uid="{00000000-0005-0000-0000-0000754A0000}"/>
    <cellStyle name="표준 2 19 2 23" xfId="31365" xr:uid="{00000000-0005-0000-0000-0000764A0000}"/>
    <cellStyle name="표준 2 19 2 24" xfId="32845" xr:uid="{00000000-0005-0000-0000-0000774A0000}"/>
    <cellStyle name="표준 2 19 2 25" xfId="34325" xr:uid="{00000000-0005-0000-0000-0000784A0000}"/>
    <cellStyle name="표준 2 19 2 26" xfId="35805" xr:uid="{00000000-0005-0000-0000-0000794A0000}"/>
    <cellStyle name="표준 2 19 2 27" xfId="37285" xr:uid="{00000000-0005-0000-0000-00007A4A0000}"/>
    <cellStyle name="표준 2 19 2 28" xfId="38765" xr:uid="{00000000-0005-0000-0000-00007B4A0000}"/>
    <cellStyle name="표준 2 19 2 29" xfId="40245" xr:uid="{00000000-0005-0000-0000-00007C4A0000}"/>
    <cellStyle name="표준 2 19 2 3" xfId="1764" xr:uid="{00000000-0005-0000-0000-00007D4A0000}"/>
    <cellStyle name="표준 2 19 2 30" xfId="41725" xr:uid="{00000000-0005-0000-0000-00007E4A0000}"/>
    <cellStyle name="표준 2 19 2 31" xfId="43205" xr:uid="{00000000-0005-0000-0000-00007F4A0000}"/>
    <cellStyle name="표준 2 19 2 32" xfId="44685" xr:uid="{00000000-0005-0000-0000-0000804A0000}"/>
    <cellStyle name="표준 2 19 2 33" xfId="46166" xr:uid="{00000000-0005-0000-0000-0000814A0000}"/>
    <cellStyle name="표준 2 19 2 34" xfId="47646" xr:uid="{00000000-0005-0000-0000-0000824A0000}"/>
    <cellStyle name="표준 2 19 2 35" xfId="49126" xr:uid="{00000000-0005-0000-0000-0000834A0000}"/>
    <cellStyle name="표준 2 19 2 36" xfId="50606" xr:uid="{00000000-0005-0000-0000-0000844A0000}"/>
    <cellStyle name="표준 2 19 2 37" xfId="52086" xr:uid="{00000000-0005-0000-0000-0000854A0000}"/>
    <cellStyle name="표준 2 19 2 38" xfId="53566" xr:uid="{00000000-0005-0000-0000-0000864A0000}"/>
    <cellStyle name="표준 2 19 2 39" xfId="55046" xr:uid="{00000000-0005-0000-0000-0000874A0000}"/>
    <cellStyle name="표준 2 19 2 4" xfId="3245" xr:uid="{00000000-0005-0000-0000-0000884A0000}"/>
    <cellStyle name="표준 2 19 2 40" xfId="56526" xr:uid="{00000000-0005-0000-0000-0000894A0000}"/>
    <cellStyle name="표준 2 19 2 41" xfId="58006" xr:uid="{00000000-0005-0000-0000-00008A4A0000}"/>
    <cellStyle name="표준 2 19 2 42" xfId="59486" xr:uid="{00000000-0005-0000-0000-00008B4A0000}"/>
    <cellStyle name="표준 2 19 2 43" xfId="60966" xr:uid="{00000000-0005-0000-0000-00008C4A0000}"/>
    <cellStyle name="표준 2 19 2 5" xfId="4725" xr:uid="{00000000-0005-0000-0000-00008D4A0000}"/>
    <cellStyle name="표준 2 19 2 6" xfId="6205" xr:uid="{00000000-0005-0000-0000-00008E4A0000}"/>
    <cellStyle name="표준 2 19 2 7" xfId="7685" xr:uid="{00000000-0005-0000-0000-00008F4A0000}"/>
    <cellStyle name="표준 2 19 2 8" xfId="9165" xr:uid="{00000000-0005-0000-0000-0000904A0000}"/>
    <cellStyle name="표준 2 19 2 9" xfId="10645" xr:uid="{00000000-0005-0000-0000-0000914A0000}"/>
    <cellStyle name="표준 2 19 20" xfId="825" xr:uid="{00000000-0005-0000-0000-0000924A0000}"/>
    <cellStyle name="표준 2 19 21" xfId="1361" xr:uid="{00000000-0005-0000-0000-0000934A0000}"/>
    <cellStyle name="표준 2 19 21 10" xfId="12089" xr:uid="{00000000-0005-0000-0000-0000944A0000}"/>
    <cellStyle name="표준 2 19 21 11" xfId="13569" xr:uid="{00000000-0005-0000-0000-0000954A0000}"/>
    <cellStyle name="표준 2 19 21 12" xfId="15049" xr:uid="{00000000-0005-0000-0000-0000964A0000}"/>
    <cellStyle name="표준 2 19 21 13" xfId="16529" xr:uid="{00000000-0005-0000-0000-0000974A0000}"/>
    <cellStyle name="표준 2 19 21 14" xfId="18009" xr:uid="{00000000-0005-0000-0000-0000984A0000}"/>
    <cellStyle name="표준 2 19 21 15" xfId="19489" xr:uid="{00000000-0005-0000-0000-0000994A0000}"/>
    <cellStyle name="표준 2 19 21 16" xfId="20969" xr:uid="{00000000-0005-0000-0000-00009A4A0000}"/>
    <cellStyle name="표준 2 19 21 17" xfId="22449" xr:uid="{00000000-0005-0000-0000-00009B4A0000}"/>
    <cellStyle name="표준 2 19 21 18" xfId="23929" xr:uid="{00000000-0005-0000-0000-00009C4A0000}"/>
    <cellStyle name="표준 2 19 21 19" xfId="25409" xr:uid="{00000000-0005-0000-0000-00009D4A0000}"/>
    <cellStyle name="표준 2 19 21 2" xfId="582" xr:uid="{00000000-0005-0000-0000-00009E4A0000}"/>
    <cellStyle name="표준 2 19 21 2 10" xfId="14306" xr:uid="{00000000-0005-0000-0000-00009F4A0000}"/>
    <cellStyle name="표준 2 19 21 2 11" xfId="15786" xr:uid="{00000000-0005-0000-0000-0000A04A0000}"/>
    <cellStyle name="표준 2 19 21 2 12" xfId="17266" xr:uid="{00000000-0005-0000-0000-0000A14A0000}"/>
    <cellStyle name="표준 2 19 21 2 13" xfId="18746" xr:uid="{00000000-0005-0000-0000-0000A24A0000}"/>
    <cellStyle name="표준 2 19 21 2 14" xfId="20226" xr:uid="{00000000-0005-0000-0000-0000A34A0000}"/>
    <cellStyle name="표준 2 19 21 2 15" xfId="21706" xr:uid="{00000000-0005-0000-0000-0000A44A0000}"/>
    <cellStyle name="표준 2 19 21 2 16" xfId="23186" xr:uid="{00000000-0005-0000-0000-0000A54A0000}"/>
    <cellStyle name="표준 2 19 21 2 17" xfId="24666" xr:uid="{00000000-0005-0000-0000-0000A64A0000}"/>
    <cellStyle name="표준 2 19 21 2 18" xfId="26146" xr:uid="{00000000-0005-0000-0000-0000A74A0000}"/>
    <cellStyle name="표준 2 19 21 2 19" xfId="27626" xr:uid="{00000000-0005-0000-0000-0000A84A0000}"/>
    <cellStyle name="표준 2 19 21 2 2" xfId="2465" xr:uid="{00000000-0005-0000-0000-0000A94A0000}"/>
    <cellStyle name="표준 2 19 21 2 20" xfId="29106" xr:uid="{00000000-0005-0000-0000-0000AA4A0000}"/>
    <cellStyle name="표준 2 19 21 2 21" xfId="30586" xr:uid="{00000000-0005-0000-0000-0000AB4A0000}"/>
    <cellStyle name="표준 2 19 21 2 22" xfId="32066" xr:uid="{00000000-0005-0000-0000-0000AC4A0000}"/>
    <cellStyle name="표준 2 19 21 2 23" xfId="33546" xr:uid="{00000000-0005-0000-0000-0000AD4A0000}"/>
    <cellStyle name="표준 2 19 21 2 24" xfId="35026" xr:uid="{00000000-0005-0000-0000-0000AE4A0000}"/>
    <cellStyle name="표준 2 19 21 2 25" xfId="36506" xr:uid="{00000000-0005-0000-0000-0000AF4A0000}"/>
    <cellStyle name="표준 2 19 21 2 26" xfId="37986" xr:uid="{00000000-0005-0000-0000-0000B04A0000}"/>
    <cellStyle name="표준 2 19 21 2 27" xfId="39466" xr:uid="{00000000-0005-0000-0000-0000B14A0000}"/>
    <cellStyle name="표준 2 19 21 2 28" xfId="40946" xr:uid="{00000000-0005-0000-0000-0000B24A0000}"/>
    <cellStyle name="표준 2 19 21 2 29" xfId="42426" xr:uid="{00000000-0005-0000-0000-0000B34A0000}"/>
    <cellStyle name="표준 2 19 21 2 3" xfId="3946" xr:uid="{00000000-0005-0000-0000-0000B44A0000}"/>
    <cellStyle name="표준 2 19 21 2 30" xfId="43906" xr:uid="{00000000-0005-0000-0000-0000B54A0000}"/>
    <cellStyle name="표준 2 19 21 2 31" xfId="45386" xr:uid="{00000000-0005-0000-0000-0000B64A0000}"/>
    <cellStyle name="표준 2 19 21 2 32" xfId="46867" xr:uid="{00000000-0005-0000-0000-0000B74A0000}"/>
    <cellStyle name="표준 2 19 21 2 33" xfId="48347" xr:uid="{00000000-0005-0000-0000-0000B84A0000}"/>
    <cellStyle name="표준 2 19 21 2 34" xfId="49827" xr:uid="{00000000-0005-0000-0000-0000B94A0000}"/>
    <cellStyle name="표준 2 19 21 2 35" xfId="51307" xr:uid="{00000000-0005-0000-0000-0000BA4A0000}"/>
    <cellStyle name="표준 2 19 21 2 36" xfId="52787" xr:uid="{00000000-0005-0000-0000-0000BB4A0000}"/>
    <cellStyle name="표준 2 19 21 2 37" xfId="54267" xr:uid="{00000000-0005-0000-0000-0000BC4A0000}"/>
    <cellStyle name="표준 2 19 21 2 38" xfId="55747" xr:uid="{00000000-0005-0000-0000-0000BD4A0000}"/>
    <cellStyle name="표준 2 19 21 2 39" xfId="57227" xr:uid="{00000000-0005-0000-0000-0000BE4A0000}"/>
    <cellStyle name="표준 2 19 21 2 4" xfId="5426" xr:uid="{00000000-0005-0000-0000-0000BF4A0000}"/>
    <cellStyle name="표준 2 19 21 2 40" xfId="58707" xr:uid="{00000000-0005-0000-0000-0000C04A0000}"/>
    <cellStyle name="표준 2 19 21 2 41" xfId="60187" xr:uid="{00000000-0005-0000-0000-0000C14A0000}"/>
    <cellStyle name="표준 2 19 21 2 42" xfId="61667" xr:uid="{00000000-0005-0000-0000-0000C24A0000}"/>
    <cellStyle name="표준 2 19 21 2 5" xfId="6906" xr:uid="{00000000-0005-0000-0000-0000C34A0000}"/>
    <cellStyle name="표준 2 19 21 2 6" xfId="8386" xr:uid="{00000000-0005-0000-0000-0000C44A0000}"/>
    <cellStyle name="표준 2 19 21 2 7" xfId="9866" xr:uid="{00000000-0005-0000-0000-0000C54A0000}"/>
    <cellStyle name="표준 2 19 21 2 8" xfId="11346" xr:uid="{00000000-0005-0000-0000-0000C64A0000}"/>
    <cellStyle name="표준 2 19 21 2 9" xfId="12826" xr:uid="{00000000-0005-0000-0000-0000C74A0000}"/>
    <cellStyle name="표준 2 19 21 20" xfId="26889" xr:uid="{00000000-0005-0000-0000-0000C84A0000}"/>
    <cellStyle name="표준 2 19 21 21" xfId="28369" xr:uid="{00000000-0005-0000-0000-0000C94A0000}"/>
    <cellStyle name="표준 2 19 21 22" xfId="29849" xr:uid="{00000000-0005-0000-0000-0000CA4A0000}"/>
    <cellStyle name="표준 2 19 21 23" xfId="31329" xr:uid="{00000000-0005-0000-0000-0000CB4A0000}"/>
    <cellStyle name="표준 2 19 21 24" xfId="32809" xr:uid="{00000000-0005-0000-0000-0000CC4A0000}"/>
    <cellStyle name="표준 2 19 21 25" xfId="34289" xr:uid="{00000000-0005-0000-0000-0000CD4A0000}"/>
    <cellStyle name="표준 2 19 21 26" xfId="35769" xr:uid="{00000000-0005-0000-0000-0000CE4A0000}"/>
    <cellStyle name="표준 2 19 21 27" xfId="37249" xr:uid="{00000000-0005-0000-0000-0000CF4A0000}"/>
    <cellStyle name="표준 2 19 21 28" xfId="38729" xr:uid="{00000000-0005-0000-0000-0000D04A0000}"/>
    <cellStyle name="표준 2 19 21 29" xfId="40209" xr:uid="{00000000-0005-0000-0000-0000D14A0000}"/>
    <cellStyle name="표준 2 19 21 3" xfId="1728" xr:uid="{00000000-0005-0000-0000-0000D24A0000}"/>
    <cellStyle name="표준 2 19 21 30" xfId="41689" xr:uid="{00000000-0005-0000-0000-0000D34A0000}"/>
    <cellStyle name="표준 2 19 21 31" xfId="43169" xr:uid="{00000000-0005-0000-0000-0000D44A0000}"/>
    <cellStyle name="표준 2 19 21 32" xfId="44649" xr:uid="{00000000-0005-0000-0000-0000D54A0000}"/>
    <cellStyle name="표준 2 19 21 33" xfId="46130" xr:uid="{00000000-0005-0000-0000-0000D64A0000}"/>
    <cellStyle name="표준 2 19 21 34" xfId="47610" xr:uid="{00000000-0005-0000-0000-0000D74A0000}"/>
    <cellStyle name="표준 2 19 21 35" xfId="49090" xr:uid="{00000000-0005-0000-0000-0000D84A0000}"/>
    <cellStyle name="표준 2 19 21 36" xfId="50570" xr:uid="{00000000-0005-0000-0000-0000D94A0000}"/>
    <cellStyle name="표준 2 19 21 37" xfId="52050" xr:uid="{00000000-0005-0000-0000-0000DA4A0000}"/>
    <cellStyle name="표준 2 19 21 38" xfId="53530" xr:uid="{00000000-0005-0000-0000-0000DB4A0000}"/>
    <cellStyle name="표준 2 19 21 39" xfId="55010" xr:uid="{00000000-0005-0000-0000-0000DC4A0000}"/>
    <cellStyle name="표준 2 19 21 4" xfId="3209" xr:uid="{00000000-0005-0000-0000-0000DD4A0000}"/>
    <cellStyle name="표준 2 19 21 40" xfId="56490" xr:uid="{00000000-0005-0000-0000-0000DE4A0000}"/>
    <cellStyle name="표준 2 19 21 41" xfId="57970" xr:uid="{00000000-0005-0000-0000-0000DF4A0000}"/>
    <cellStyle name="표준 2 19 21 42" xfId="59450" xr:uid="{00000000-0005-0000-0000-0000E04A0000}"/>
    <cellStyle name="표준 2 19 21 43" xfId="60930" xr:uid="{00000000-0005-0000-0000-0000E14A0000}"/>
    <cellStyle name="표준 2 19 21 5" xfId="4689" xr:uid="{00000000-0005-0000-0000-0000E24A0000}"/>
    <cellStyle name="표준 2 19 21 6" xfId="6169" xr:uid="{00000000-0005-0000-0000-0000E34A0000}"/>
    <cellStyle name="표준 2 19 21 7" xfId="7649" xr:uid="{00000000-0005-0000-0000-0000E44A0000}"/>
    <cellStyle name="표준 2 19 21 8" xfId="9129" xr:uid="{00000000-0005-0000-0000-0000E54A0000}"/>
    <cellStyle name="표준 2 19 21 9" xfId="10609" xr:uid="{00000000-0005-0000-0000-0000E64A0000}"/>
    <cellStyle name="표준 2 19 3" xfId="1306" xr:uid="{00000000-0005-0000-0000-0000E74A0000}"/>
    <cellStyle name="표준 2 19 3 10" xfId="12144" xr:uid="{00000000-0005-0000-0000-0000E84A0000}"/>
    <cellStyle name="표준 2 19 3 11" xfId="13624" xr:uid="{00000000-0005-0000-0000-0000E94A0000}"/>
    <cellStyle name="표준 2 19 3 12" xfId="15104" xr:uid="{00000000-0005-0000-0000-0000EA4A0000}"/>
    <cellStyle name="표준 2 19 3 13" xfId="16584" xr:uid="{00000000-0005-0000-0000-0000EB4A0000}"/>
    <cellStyle name="표준 2 19 3 14" xfId="18064" xr:uid="{00000000-0005-0000-0000-0000EC4A0000}"/>
    <cellStyle name="표준 2 19 3 15" xfId="19544" xr:uid="{00000000-0005-0000-0000-0000ED4A0000}"/>
    <cellStyle name="표준 2 19 3 16" xfId="21024" xr:uid="{00000000-0005-0000-0000-0000EE4A0000}"/>
    <cellStyle name="표준 2 19 3 17" xfId="22504" xr:uid="{00000000-0005-0000-0000-0000EF4A0000}"/>
    <cellStyle name="표준 2 19 3 18" xfId="23984" xr:uid="{00000000-0005-0000-0000-0000F04A0000}"/>
    <cellStyle name="표준 2 19 3 19" xfId="25464" xr:uid="{00000000-0005-0000-0000-0000F14A0000}"/>
    <cellStyle name="표준 2 19 3 2" xfId="527" xr:uid="{00000000-0005-0000-0000-0000F24A0000}"/>
    <cellStyle name="표준 2 19 3 2 10" xfId="14361" xr:uid="{00000000-0005-0000-0000-0000F34A0000}"/>
    <cellStyle name="표준 2 19 3 2 11" xfId="15841" xr:uid="{00000000-0005-0000-0000-0000F44A0000}"/>
    <cellStyle name="표준 2 19 3 2 12" xfId="17321" xr:uid="{00000000-0005-0000-0000-0000F54A0000}"/>
    <cellStyle name="표준 2 19 3 2 13" xfId="18801" xr:uid="{00000000-0005-0000-0000-0000F64A0000}"/>
    <cellStyle name="표준 2 19 3 2 14" xfId="20281" xr:uid="{00000000-0005-0000-0000-0000F74A0000}"/>
    <cellStyle name="표준 2 19 3 2 15" xfId="21761" xr:uid="{00000000-0005-0000-0000-0000F84A0000}"/>
    <cellStyle name="표준 2 19 3 2 16" xfId="23241" xr:uid="{00000000-0005-0000-0000-0000F94A0000}"/>
    <cellStyle name="표준 2 19 3 2 17" xfId="24721" xr:uid="{00000000-0005-0000-0000-0000FA4A0000}"/>
    <cellStyle name="표준 2 19 3 2 18" xfId="26201" xr:uid="{00000000-0005-0000-0000-0000FB4A0000}"/>
    <cellStyle name="표준 2 19 3 2 19" xfId="27681" xr:uid="{00000000-0005-0000-0000-0000FC4A0000}"/>
    <cellStyle name="표준 2 19 3 2 2" xfId="2520" xr:uid="{00000000-0005-0000-0000-0000FD4A0000}"/>
    <cellStyle name="표준 2 19 3 2 20" xfId="29161" xr:uid="{00000000-0005-0000-0000-0000FE4A0000}"/>
    <cellStyle name="표준 2 19 3 2 21" xfId="30641" xr:uid="{00000000-0005-0000-0000-0000FF4A0000}"/>
    <cellStyle name="표준 2 19 3 2 22" xfId="32121" xr:uid="{00000000-0005-0000-0000-0000004B0000}"/>
    <cellStyle name="표준 2 19 3 2 23" xfId="33601" xr:uid="{00000000-0005-0000-0000-0000014B0000}"/>
    <cellStyle name="표준 2 19 3 2 24" xfId="35081" xr:uid="{00000000-0005-0000-0000-0000024B0000}"/>
    <cellStyle name="표준 2 19 3 2 25" xfId="36561" xr:uid="{00000000-0005-0000-0000-0000034B0000}"/>
    <cellStyle name="표준 2 19 3 2 26" xfId="38041" xr:uid="{00000000-0005-0000-0000-0000044B0000}"/>
    <cellStyle name="표준 2 19 3 2 27" xfId="39521" xr:uid="{00000000-0005-0000-0000-0000054B0000}"/>
    <cellStyle name="표준 2 19 3 2 28" xfId="41001" xr:uid="{00000000-0005-0000-0000-0000064B0000}"/>
    <cellStyle name="표준 2 19 3 2 29" xfId="42481" xr:uid="{00000000-0005-0000-0000-0000074B0000}"/>
    <cellStyle name="표준 2 19 3 2 3" xfId="4001" xr:uid="{00000000-0005-0000-0000-0000084B0000}"/>
    <cellStyle name="표준 2 19 3 2 30" xfId="43961" xr:uid="{00000000-0005-0000-0000-0000094B0000}"/>
    <cellStyle name="표준 2 19 3 2 31" xfId="45441" xr:uid="{00000000-0005-0000-0000-00000A4B0000}"/>
    <cellStyle name="표준 2 19 3 2 32" xfId="46922" xr:uid="{00000000-0005-0000-0000-00000B4B0000}"/>
    <cellStyle name="표준 2 19 3 2 33" xfId="48402" xr:uid="{00000000-0005-0000-0000-00000C4B0000}"/>
    <cellStyle name="표준 2 19 3 2 34" xfId="49882" xr:uid="{00000000-0005-0000-0000-00000D4B0000}"/>
    <cellStyle name="표준 2 19 3 2 35" xfId="51362" xr:uid="{00000000-0005-0000-0000-00000E4B0000}"/>
    <cellStyle name="표준 2 19 3 2 36" xfId="52842" xr:uid="{00000000-0005-0000-0000-00000F4B0000}"/>
    <cellStyle name="표준 2 19 3 2 37" xfId="54322" xr:uid="{00000000-0005-0000-0000-0000104B0000}"/>
    <cellStyle name="표준 2 19 3 2 38" xfId="55802" xr:uid="{00000000-0005-0000-0000-0000114B0000}"/>
    <cellStyle name="표준 2 19 3 2 39" xfId="57282" xr:uid="{00000000-0005-0000-0000-0000124B0000}"/>
    <cellStyle name="표준 2 19 3 2 4" xfId="5481" xr:uid="{00000000-0005-0000-0000-0000134B0000}"/>
    <cellStyle name="표준 2 19 3 2 40" xfId="58762" xr:uid="{00000000-0005-0000-0000-0000144B0000}"/>
    <cellStyle name="표준 2 19 3 2 41" xfId="60242" xr:uid="{00000000-0005-0000-0000-0000154B0000}"/>
    <cellStyle name="표준 2 19 3 2 42" xfId="61722" xr:uid="{00000000-0005-0000-0000-0000164B0000}"/>
    <cellStyle name="표준 2 19 3 2 5" xfId="6961" xr:uid="{00000000-0005-0000-0000-0000174B0000}"/>
    <cellStyle name="표준 2 19 3 2 6" xfId="8441" xr:uid="{00000000-0005-0000-0000-0000184B0000}"/>
    <cellStyle name="표준 2 19 3 2 7" xfId="9921" xr:uid="{00000000-0005-0000-0000-0000194B0000}"/>
    <cellStyle name="표준 2 19 3 2 8" xfId="11401" xr:uid="{00000000-0005-0000-0000-00001A4B0000}"/>
    <cellStyle name="표준 2 19 3 2 9" xfId="12881" xr:uid="{00000000-0005-0000-0000-00001B4B0000}"/>
    <cellStyle name="표준 2 19 3 20" xfId="26944" xr:uid="{00000000-0005-0000-0000-00001C4B0000}"/>
    <cellStyle name="표준 2 19 3 21" xfId="28424" xr:uid="{00000000-0005-0000-0000-00001D4B0000}"/>
    <cellStyle name="표준 2 19 3 22" xfId="29904" xr:uid="{00000000-0005-0000-0000-00001E4B0000}"/>
    <cellStyle name="표준 2 19 3 23" xfId="31384" xr:uid="{00000000-0005-0000-0000-00001F4B0000}"/>
    <cellStyle name="표준 2 19 3 24" xfId="32864" xr:uid="{00000000-0005-0000-0000-0000204B0000}"/>
    <cellStyle name="표준 2 19 3 25" xfId="34344" xr:uid="{00000000-0005-0000-0000-0000214B0000}"/>
    <cellStyle name="표준 2 19 3 26" xfId="35824" xr:uid="{00000000-0005-0000-0000-0000224B0000}"/>
    <cellStyle name="표준 2 19 3 27" xfId="37304" xr:uid="{00000000-0005-0000-0000-0000234B0000}"/>
    <cellStyle name="표준 2 19 3 28" xfId="38784" xr:uid="{00000000-0005-0000-0000-0000244B0000}"/>
    <cellStyle name="표준 2 19 3 29" xfId="40264" xr:uid="{00000000-0005-0000-0000-0000254B0000}"/>
    <cellStyle name="표준 2 19 3 3" xfId="1783" xr:uid="{00000000-0005-0000-0000-0000264B0000}"/>
    <cellStyle name="표준 2 19 3 30" xfId="41744" xr:uid="{00000000-0005-0000-0000-0000274B0000}"/>
    <cellStyle name="표준 2 19 3 31" xfId="43224" xr:uid="{00000000-0005-0000-0000-0000284B0000}"/>
    <cellStyle name="표준 2 19 3 32" xfId="44704" xr:uid="{00000000-0005-0000-0000-0000294B0000}"/>
    <cellStyle name="표준 2 19 3 33" xfId="46185" xr:uid="{00000000-0005-0000-0000-00002A4B0000}"/>
    <cellStyle name="표준 2 19 3 34" xfId="47665" xr:uid="{00000000-0005-0000-0000-00002B4B0000}"/>
    <cellStyle name="표준 2 19 3 35" xfId="49145" xr:uid="{00000000-0005-0000-0000-00002C4B0000}"/>
    <cellStyle name="표준 2 19 3 36" xfId="50625" xr:uid="{00000000-0005-0000-0000-00002D4B0000}"/>
    <cellStyle name="표준 2 19 3 37" xfId="52105" xr:uid="{00000000-0005-0000-0000-00002E4B0000}"/>
    <cellStyle name="표준 2 19 3 38" xfId="53585" xr:uid="{00000000-0005-0000-0000-00002F4B0000}"/>
    <cellStyle name="표준 2 19 3 39" xfId="55065" xr:uid="{00000000-0005-0000-0000-0000304B0000}"/>
    <cellStyle name="표준 2 19 3 4" xfId="3264" xr:uid="{00000000-0005-0000-0000-0000314B0000}"/>
    <cellStyle name="표준 2 19 3 40" xfId="56545" xr:uid="{00000000-0005-0000-0000-0000324B0000}"/>
    <cellStyle name="표준 2 19 3 41" xfId="58025" xr:uid="{00000000-0005-0000-0000-0000334B0000}"/>
    <cellStyle name="표준 2 19 3 42" xfId="59505" xr:uid="{00000000-0005-0000-0000-0000344B0000}"/>
    <cellStyle name="표준 2 19 3 43" xfId="60985" xr:uid="{00000000-0005-0000-0000-0000354B0000}"/>
    <cellStyle name="표준 2 19 3 5" xfId="4744" xr:uid="{00000000-0005-0000-0000-0000364B0000}"/>
    <cellStyle name="표준 2 19 3 6" xfId="6224" xr:uid="{00000000-0005-0000-0000-0000374B0000}"/>
    <cellStyle name="표준 2 19 3 7" xfId="7704" xr:uid="{00000000-0005-0000-0000-0000384B0000}"/>
    <cellStyle name="표준 2 19 3 8" xfId="9184" xr:uid="{00000000-0005-0000-0000-0000394B0000}"/>
    <cellStyle name="표준 2 19 3 9" xfId="10664" xr:uid="{00000000-0005-0000-0000-00003A4B0000}"/>
    <cellStyle name="표준 2 19 4" xfId="1286" xr:uid="{00000000-0005-0000-0000-00003B4B0000}"/>
    <cellStyle name="표준 2 19 4 10" xfId="12164" xr:uid="{00000000-0005-0000-0000-00003C4B0000}"/>
    <cellStyle name="표준 2 19 4 11" xfId="13644" xr:uid="{00000000-0005-0000-0000-00003D4B0000}"/>
    <cellStyle name="표준 2 19 4 12" xfId="15124" xr:uid="{00000000-0005-0000-0000-00003E4B0000}"/>
    <cellStyle name="표준 2 19 4 13" xfId="16604" xr:uid="{00000000-0005-0000-0000-00003F4B0000}"/>
    <cellStyle name="표준 2 19 4 14" xfId="18084" xr:uid="{00000000-0005-0000-0000-0000404B0000}"/>
    <cellStyle name="표준 2 19 4 15" xfId="19564" xr:uid="{00000000-0005-0000-0000-0000414B0000}"/>
    <cellStyle name="표준 2 19 4 16" xfId="21044" xr:uid="{00000000-0005-0000-0000-0000424B0000}"/>
    <cellStyle name="표준 2 19 4 17" xfId="22524" xr:uid="{00000000-0005-0000-0000-0000434B0000}"/>
    <cellStyle name="표준 2 19 4 18" xfId="24004" xr:uid="{00000000-0005-0000-0000-0000444B0000}"/>
    <cellStyle name="표준 2 19 4 19" xfId="25484" xr:uid="{00000000-0005-0000-0000-0000454B0000}"/>
    <cellStyle name="표준 2 19 4 2" xfId="507" xr:uid="{00000000-0005-0000-0000-0000464B0000}"/>
    <cellStyle name="표준 2 19 4 2 10" xfId="14381" xr:uid="{00000000-0005-0000-0000-0000474B0000}"/>
    <cellStyle name="표준 2 19 4 2 11" xfId="15861" xr:uid="{00000000-0005-0000-0000-0000484B0000}"/>
    <cellStyle name="표준 2 19 4 2 12" xfId="17341" xr:uid="{00000000-0005-0000-0000-0000494B0000}"/>
    <cellStyle name="표준 2 19 4 2 13" xfId="18821" xr:uid="{00000000-0005-0000-0000-00004A4B0000}"/>
    <cellStyle name="표준 2 19 4 2 14" xfId="20301" xr:uid="{00000000-0005-0000-0000-00004B4B0000}"/>
    <cellStyle name="표준 2 19 4 2 15" xfId="21781" xr:uid="{00000000-0005-0000-0000-00004C4B0000}"/>
    <cellStyle name="표준 2 19 4 2 16" xfId="23261" xr:uid="{00000000-0005-0000-0000-00004D4B0000}"/>
    <cellStyle name="표준 2 19 4 2 17" xfId="24741" xr:uid="{00000000-0005-0000-0000-00004E4B0000}"/>
    <cellStyle name="표준 2 19 4 2 18" xfId="26221" xr:uid="{00000000-0005-0000-0000-00004F4B0000}"/>
    <cellStyle name="표준 2 19 4 2 19" xfId="27701" xr:uid="{00000000-0005-0000-0000-0000504B0000}"/>
    <cellStyle name="표준 2 19 4 2 2" xfId="2540" xr:uid="{00000000-0005-0000-0000-0000514B0000}"/>
    <cellStyle name="표준 2 19 4 2 20" xfId="29181" xr:uid="{00000000-0005-0000-0000-0000524B0000}"/>
    <cellStyle name="표준 2 19 4 2 21" xfId="30661" xr:uid="{00000000-0005-0000-0000-0000534B0000}"/>
    <cellStyle name="표준 2 19 4 2 22" xfId="32141" xr:uid="{00000000-0005-0000-0000-0000544B0000}"/>
    <cellStyle name="표준 2 19 4 2 23" xfId="33621" xr:uid="{00000000-0005-0000-0000-0000554B0000}"/>
    <cellStyle name="표준 2 19 4 2 24" xfId="35101" xr:uid="{00000000-0005-0000-0000-0000564B0000}"/>
    <cellStyle name="표준 2 19 4 2 25" xfId="36581" xr:uid="{00000000-0005-0000-0000-0000574B0000}"/>
    <cellStyle name="표준 2 19 4 2 26" xfId="38061" xr:uid="{00000000-0005-0000-0000-0000584B0000}"/>
    <cellStyle name="표준 2 19 4 2 27" xfId="39541" xr:uid="{00000000-0005-0000-0000-0000594B0000}"/>
    <cellStyle name="표준 2 19 4 2 28" xfId="41021" xr:uid="{00000000-0005-0000-0000-00005A4B0000}"/>
    <cellStyle name="표준 2 19 4 2 29" xfId="42501" xr:uid="{00000000-0005-0000-0000-00005B4B0000}"/>
    <cellStyle name="표준 2 19 4 2 3" xfId="4021" xr:uid="{00000000-0005-0000-0000-00005C4B0000}"/>
    <cellStyle name="표준 2 19 4 2 30" xfId="43981" xr:uid="{00000000-0005-0000-0000-00005D4B0000}"/>
    <cellStyle name="표준 2 19 4 2 31" xfId="45461" xr:uid="{00000000-0005-0000-0000-00005E4B0000}"/>
    <cellStyle name="표준 2 19 4 2 32" xfId="46942" xr:uid="{00000000-0005-0000-0000-00005F4B0000}"/>
    <cellStyle name="표준 2 19 4 2 33" xfId="48422" xr:uid="{00000000-0005-0000-0000-0000604B0000}"/>
    <cellStyle name="표준 2 19 4 2 34" xfId="49902" xr:uid="{00000000-0005-0000-0000-0000614B0000}"/>
    <cellStyle name="표준 2 19 4 2 35" xfId="51382" xr:uid="{00000000-0005-0000-0000-0000624B0000}"/>
    <cellStyle name="표준 2 19 4 2 36" xfId="52862" xr:uid="{00000000-0005-0000-0000-0000634B0000}"/>
    <cellStyle name="표준 2 19 4 2 37" xfId="54342" xr:uid="{00000000-0005-0000-0000-0000644B0000}"/>
    <cellStyle name="표준 2 19 4 2 38" xfId="55822" xr:uid="{00000000-0005-0000-0000-0000654B0000}"/>
    <cellStyle name="표준 2 19 4 2 39" xfId="57302" xr:uid="{00000000-0005-0000-0000-0000664B0000}"/>
    <cellStyle name="표준 2 19 4 2 4" xfId="5501" xr:uid="{00000000-0005-0000-0000-0000674B0000}"/>
    <cellStyle name="표준 2 19 4 2 40" xfId="58782" xr:uid="{00000000-0005-0000-0000-0000684B0000}"/>
    <cellStyle name="표준 2 19 4 2 41" xfId="60262" xr:uid="{00000000-0005-0000-0000-0000694B0000}"/>
    <cellStyle name="표준 2 19 4 2 42" xfId="61742" xr:uid="{00000000-0005-0000-0000-00006A4B0000}"/>
    <cellStyle name="표준 2 19 4 2 5" xfId="6981" xr:uid="{00000000-0005-0000-0000-00006B4B0000}"/>
    <cellStyle name="표준 2 19 4 2 6" xfId="8461" xr:uid="{00000000-0005-0000-0000-00006C4B0000}"/>
    <cellStyle name="표준 2 19 4 2 7" xfId="9941" xr:uid="{00000000-0005-0000-0000-00006D4B0000}"/>
    <cellStyle name="표준 2 19 4 2 8" xfId="11421" xr:uid="{00000000-0005-0000-0000-00006E4B0000}"/>
    <cellStyle name="표준 2 19 4 2 9" xfId="12901" xr:uid="{00000000-0005-0000-0000-00006F4B0000}"/>
    <cellStyle name="표준 2 19 4 20" xfId="26964" xr:uid="{00000000-0005-0000-0000-0000704B0000}"/>
    <cellStyle name="표준 2 19 4 21" xfId="28444" xr:uid="{00000000-0005-0000-0000-0000714B0000}"/>
    <cellStyle name="표준 2 19 4 22" xfId="29924" xr:uid="{00000000-0005-0000-0000-0000724B0000}"/>
    <cellStyle name="표준 2 19 4 23" xfId="31404" xr:uid="{00000000-0005-0000-0000-0000734B0000}"/>
    <cellStyle name="표준 2 19 4 24" xfId="32884" xr:uid="{00000000-0005-0000-0000-0000744B0000}"/>
    <cellStyle name="표준 2 19 4 25" xfId="34364" xr:uid="{00000000-0005-0000-0000-0000754B0000}"/>
    <cellStyle name="표준 2 19 4 26" xfId="35844" xr:uid="{00000000-0005-0000-0000-0000764B0000}"/>
    <cellStyle name="표준 2 19 4 27" xfId="37324" xr:uid="{00000000-0005-0000-0000-0000774B0000}"/>
    <cellStyle name="표준 2 19 4 28" xfId="38804" xr:uid="{00000000-0005-0000-0000-0000784B0000}"/>
    <cellStyle name="표준 2 19 4 29" xfId="40284" xr:uid="{00000000-0005-0000-0000-0000794B0000}"/>
    <cellStyle name="표준 2 19 4 3" xfId="1803" xr:uid="{00000000-0005-0000-0000-00007A4B0000}"/>
    <cellStyle name="표준 2 19 4 30" xfId="41764" xr:uid="{00000000-0005-0000-0000-00007B4B0000}"/>
    <cellStyle name="표준 2 19 4 31" xfId="43244" xr:uid="{00000000-0005-0000-0000-00007C4B0000}"/>
    <cellStyle name="표준 2 19 4 32" xfId="44724" xr:uid="{00000000-0005-0000-0000-00007D4B0000}"/>
    <cellStyle name="표준 2 19 4 33" xfId="46205" xr:uid="{00000000-0005-0000-0000-00007E4B0000}"/>
    <cellStyle name="표준 2 19 4 34" xfId="47685" xr:uid="{00000000-0005-0000-0000-00007F4B0000}"/>
    <cellStyle name="표준 2 19 4 35" xfId="49165" xr:uid="{00000000-0005-0000-0000-0000804B0000}"/>
    <cellStyle name="표준 2 19 4 36" xfId="50645" xr:uid="{00000000-0005-0000-0000-0000814B0000}"/>
    <cellStyle name="표준 2 19 4 37" xfId="52125" xr:uid="{00000000-0005-0000-0000-0000824B0000}"/>
    <cellStyle name="표준 2 19 4 38" xfId="53605" xr:uid="{00000000-0005-0000-0000-0000834B0000}"/>
    <cellStyle name="표준 2 19 4 39" xfId="55085" xr:uid="{00000000-0005-0000-0000-0000844B0000}"/>
    <cellStyle name="표준 2 19 4 4" xfId="3284" xr:uid="{00000000-0005-0000-0000-0000854B0000}"/>
    <cellStyle name="표준 2 19 4 40" xfId="56565" xr:uid="{00000000-0005-0000-0000-0000864B0000}"/>
    <cellStyle name="표준 2 19 4 41" xfId="58045" xr:uid="{00000000-0005-0000-0000-0000874B0000}"/>
    <cellStyle name="표준 2 19 4 42" xfId="59525" xr:uid="{00000000-0005-0000-0000-0000884B0000}"/>
    <cellStyle name="표준 2 19 4 43" xfId="61005" xr:uid="{00000000-0005-0000-0000-0000894B0000}"/>
    <cellStyle name="표준 2 19 4 5" xfId="4764" xr:uid="{00000000-0005-0000-0000-00008A4B0000}"/>
    <cellStyle name="표준 2 19 4 6" xfId="6244" xr:uid="{00000000-0005-0000-0000-00008B4B0000}"/>
    <cellStyle name="표준 2 19 4 7" xfId="7724" xr:uid="{00000000-0005-0000-0000-00008C4B0000}"/>
    <cellStyle name="표준 2 19 4 8" xfId="9204" xr:uid="{00000000-0005-0000-0000-00008D4B0000}"/>
    <cellStyle name="표준 2 19 4 9" xfId="10684" xr:uid="{00000000-0005-0000-0000-00008E4B0000}"/>
    <cellStyle name="표준 2 19 5" xfId="1266" xr:uid="{00000000-0005-0000-0000-00008F4B0000}"/>
    <cellStyle name="표준 2 19 5 10" xfId="12184" xr:uid="{00000000-0005-0000-0000-0000904B0000}"/>
    <cellStyle name="표준 2 19 5 11" xfId="13664" xr:uid="{00000000-0005-0000-0000-0000914B0000}"/>
    <cellStyle name="표준 2 19 5 12" xfId="15144" xr:uid="{00000000-0005-0000-0000-0000924B0000}"/>
    <cellStyle name="표준 2 19 5 13" xfId="16624" xr:uid="{00000000-0005-0000-0000-0000934B0000}"/>
    <cellStyle name="표준 2 19 5 14" xfId="18104" xr:uid="{00000000-0005-0000-0000-0000944B0000}"/>
    <cellStyle name="표준 2 19 5 15" xfId="19584" xr:uid="{00000000-0005-0000-0000-0000954B0000}"/>
    <cellStyle name="표준 2 19 5 16" xfId="21064" xr:uid="{00000000-0005-0000-0000-0000964B0000}"/>
    <cellStyle name="표준 2 19 5 17" xfId="22544" xr:uid="{00000000-0005-0000-0000-0000974B0000}"/>
    <cellStyle name="표준 2 19 5 18" xfId="24024" xr:uid="{00000000-0005-0000-0000-0000984B0000}"/>
    <cellStyle name="표준 2 19 5 19" xfId="25504" xr:uid="{00000000-0005-0000-0000-0000994B0000}"/>
    <cellStyle name="표준 2 19 5 2" xfId="487" xr:uid="{00000000-0005-0000-0000-00009A4B0000}"/>
    <cellStyle name="표준 2 19 5 2 10" xfId="14401" xr:uid="{00000000-0005-0000-0000-00009B4B0000}"/>
    <cellStyle name="표준 2 19 5 2 11" xfId="15881" xr:uid="{00000000-0005-0000-0000-00009C4B0000}"/>
    <cellStyle name="표준 2 19 5 2 12" xfId="17361" xr:uid="{00000000-0005-0000-0000-00009D4B0000}"/>
    <cellStyle name="표준 2 19 5 2 13" xfId="18841" xr:uid="{00000000-0005-0000-0000-00009E4B0000}"/>
    <cellStyle name="표준 2 19 5 2 14" xfId="20321" xr:uid="{00000000-0005-0000-0000-00009F4B0000}"/>
    <cellStyle name="표준 2 19 5 2 15" xfId="21801" xr:uid="{00000000-0005-0000-0000-0000A04B0000}"/>
    <cellStyle name="표준 2 19 5 2 16" xfId="23281" xr:uid="{00000000-0005-0000-0000-0000A14B0000}"/>
    <cellStyle name="표준 2 19 5 2 17" xfId="24761" xr:uid="{00000000-0005-0000-0000-0000A24B0000}"/>
    <cellStyle name="표준 2 19 5 2 18" xfId="26241" xr:uid="{00000000-0005-0000-0000-0000A34B0000}"/>
    <cellStyle name="표준 2 19 5 2 19" xfId="27721" xr:uid="{00000000-0005-0000-0000-0000A44B0000}"/>
    <cellStyle name="표준 2 19 5 2 2" xfId="2560" xr:uid="{00000000-0005-0000-0000-0000A54B0000}"/>
    <cellStyle name="표준 2 19 5 2 20" xfId="29201" xr:uid="{00000000-0005-0000-0000-0000A64B0000}"/>
    <cellStyle name="표준 2 19 5 2 21" xfId="30681" xr:uid="{00000000-0005-0000-0000-0000A74B0000}"/>
    <cellStyle name="표준 2 19 5 2 22" xfId="32161" xr:uid="{00000000-0005-0000-0000-0000A84B0000}"/>
    <cellStyle name="표준 2 19 5 2 23" xfId="33641" xr:uid="{00000000-0005-0000-0000-0000A94B0000}"/>
    <cellStyle name="표준 2 19 5 2 24" xfId="35121" xr:uid="{00000000-0005-0000-0000-0000AA4B0000}"/>
    <cellStyle name="표준 2 19 5 2 25" xfId="36601" xr:uid="{00000000-0005-0000-0000-0000AB4B0000}"/>
    <cellStyle name="표준 2 19 5 2 26" xfId="38081" xr:uid="{00000000-0005-0000-0000-0000AC4B0000}"/>
    <cellStyle name="표준 2 19 5 2 27" xfId="39561" xr:uid="{00000000-0005-0000-0000-0000AD4B0000}"/>
    <cellStyle name="표준 2 19 5 2 28" xfId="41041" xr:uid="{00000000-0005-0000-0000-0000AE4B0000}"/>
    <cellStyle name="표준 2 19 5 2 29" xfId="42521" xr:uid="{00000000-0005-0000-0000-0000AF4B0000}"/>
    <cellStyle name="표준 2 19 5 2 3" xfId="4041" xr:uid="{00000000-0005-0000-0000-0000B04B0000}"/>
    <cellStyle name="표준 2 19 5 2 30" xfId="44001" xr:uid="{00000000-0005-0000-0000-0000B14B0000}"/>
    <cellStyle name="표준 2 19 5 2 31" xfId="45481" xr:uid="{00000000-0005-0000-0000-0000B24B0000}"/>
    <cellStyle name="표준 2 19 5 2 32" xfId="46962" xr:uid="{00000000-0005-0000-0000-0000B34B0000}"/>
    <cellStyle name="표준 2 19 5 2 33" xfId="48442" xr:uid="{00000000-0005-0000-0000-0000B44B0000}"/>
    <cellStyle name="표준 2 19 5 2 34" xfId="49922" xr:uid="{00000000-0005-0000-0000-0000B54B0000}"/>
    <cellStyle name="표준 2 19 5 2 35" xfId="51402" xr:uid="{00000000-0005-0000-0000-0000B64B0000}"/>
    <cellStyle name="표준 2 19 5 2 36" xfId="52882" xr:uid="{00000000-0005-0000-0000-0000B74B0000}"/>
    <cellStyle name="표준 2 19 5 2 37" xfId="54362" xr:uid="{00000000-0005-0000-0000-0000B84B0000}"/>
    <cellStyle name="표준 2 19 5 2 38" xfId="55842" xr:uid="{00000000-0005-0000-0000-0000B94B0000}"/>
    <cellStyle name="표준 2 19 5 2 39" xfId="57322" xr:uid="{00000000-0005-0000-0000-0000BA4B0000}"/>
    <cellStyle name="표준 2 19 5 2 4" xfId="5521" xr:uid="{00000000-0005-0000-0000-0000BB4B0000}"/>
    <cellStyle name="표준 2 19 5 2 40" xfId="58802" xr:uid="{00000000-0005-0000-0000-0000BC4B0000}"/>
    <cellStyle name="표준 2 19 5 2 41" xfId="60282" xr:uid="{00000000-0005-0000-0000-0000BD4B0000}"/>
    <cellStyle name="표준 2 19 5 2 42" xfId="61762" xr:uid="{00000000-0005-0000-0000-0000BE4B0000}"/>
    <cellStyle name="표준 2 19 5 2 5" xfId="7001" xr:uid="{00000000-0005-0000-0000-0000BF4B0000}"/>
    <cellStyle name="표준 2 19 5 2 6" xfId="8481" xr:uid="{00000000-0005-0000-0000-0000C04B0000}"/>
    <cellStyle name="표준 2 19 5 2 7" xfId="9961" xr:uid="{00000000-0005-0000-0000-0000C14B0000}"/>
    <cellStyle name="표준 2 19 5 2 8" xfId="11441" xr:uid="{00000000-0005-0000-0000-0000C24B0000}"/>
    <cellStyle name="표준 2 19 5 2 9" xfId="12921" xr:uid="{00000000-0005-0000-0000-0000C34B0000}"/>
    <cellStyle name="표준 2 19 5 20" xfId="26984" xr:uid="{00000000-0005-0000-0000-0000C44B0000}"/>
    <cellStyle name="표준 2 19 5 21" xfId="28464" xr:uid="{00000000-0005-0000-0000-0000C54B0000}"/>
    <cellStyle name="표준 2 19 5 22" xfId="29944" xr:uid="{00000000-0005-0000-0000-0000C64B0000}"/>
    <cellStyle name="표준 2 19 5 23" xfId="31424" xr:uid="{00000000-0005-0000-0000-0000C74B0000}"/>
    <cellStyle name="표준 2 19 5 24" xfId="32904" xr:uid="{00000000-0005-0000-0000-0000C84B0000}"/>
    <cellStyle name="표준 2 19 5 25" xfId="34384" xr:uid="{00000000-0005-0000-0000-0000C94B0000}"/>
    <cellStyle name="표준 2 19 5 26" xfId="35864" xr:uid="{00000000-0005-0000-0000-0000CA4B0000}"/>
    <cellStyle name="표준 2 19 5 27" xfId="37344" xr:uid="{00000000-0005-0000-0000-0000CB4B0000}"/>
    <cellStyle name="표준 2 19 5 28" xfId="38824" xr:uid="{00000000-0005-0000-0000-0000CC4B0000}"/>
    <cellStyle name="표준 2 19 5 29" xfId="40304" xr:uid="{00000000-0005-0000-0000-0000CD4B0000}"/>
    <cellStyle name="표준 2 19 5 3" xfId="1823" xr:uid="{00000000-0005-0000-0000-0000CE4B0000}"/>
    <cellStyle name="표준 2 19 5 30" xfId="41784" xr:uid="{00000000-0005-0000-0000-0000CF4B0000}"/>
    <cellStyle name="표준 2 19 5 31" xfId="43264" xr:uid="{00000000-0005-0000-0000-0000D04B0000}"/>
    <cellStyle name="표준 2 19 5 32" xfId="44744" xr:uid="{00000000-0005-0000-0000-0000D14B0000}"/>
    <cellStyle name="표준 2 19 5 33" xfId="46225" xr:uid="{00000000-0005-0000-0000-0000D24B0000}"/>
    <cellStyle name="표준 2 19 5 34" xfId="47705" xr:uid="{00000000-0005-0000-0000-0000D34B0000}"/>
    <cellStyle name="표준 2 19 5 35" xfId="49185" xr:uid="{00000000-0005-0000-0000-0000D44B0000}"/>
    <cellStyle name="표준 2 19 5 36" xfId="50665" xr:uid="{00000000-0005-0000-0000-0000D54B0000}"/>
    <cellStyle name="표준 2 19 5 37" xfId="52145" xr:uid="{00000000-0005-0000-0000-0000D64B0000}"/>
    <cellStyle name="표준 2 19 5 38" xfId="53625" xr:uid="{00000000-0005-0000-0000-0000D74B0000}"/>
    <cellStyle name="표준 2 19 5 39" xfId="55105" xr:uid="{00000000-0005-0000-0000-0000D84B0000}"/>
    <cellStyle name="표준 2 19 5 4" xfId="3304" xr:uid="{00000000-0005-0000-0000-0000D94B0000}"/>
    <cellStyle name="표준 2 19 5 40" xfId="56585" xr:uid="{00000000-0005-0000-0000-0000DA4B0000}"/>
    <cellStyle name="표준 2 19 5 41" xfId="58065" xr:uid="{00000000-0005-0000-0000-0000DB4B0000}"/>
    <cellStyle name="표준 2 19 5 42" xfId="59545" xr:uid="{00000000-0005-0000-0000-0000DC4B0000}"/>
    <cellStyle name="표준 2 19 5 43" xfId="61025" xr:uid="{00000000-0005-0000-0000-0000DD4B0000}"/>
    <cellStyle name="표준 2 19 5 5" xfId="4784" xr:uid="{00000000-0005-0000-0000-0000DE4B0000}"/>
    <cellStyle name="표준 2 19 5 6" xfId="6264" xr:uid="{00000000-0005-0000-0000-0000DF4B0000}"/>
    <cellStyle name="표준 2 19 5 7" xfId="7744" xr:uid="{00000000-0005-0000-0000-0000E04B0000}"/>
    <cellStyle name="표준 2 19 5 8" xfId="9224" xr:uid="{00000000-0005-0000-0000-0000E14B0000}"/>
    <cellStyle name="표준 2 19 5 9" xfId="10704" xr:uid="{00000000-0005-0000-0000-0000E24B0000}"/>
    <cellStyle name="표준 2 19 6" xfId="1244" xr:uid="{00000000-0005-0000-0000-0000E34B0000}"/>
    <cellStyle name="표준 2 19 6 10" xfId="12206" xr:uid="{00000000-0005-0000-0000-0000E44B0000}"/>
    <cellStyle name="표준 2 19 6 11" xfId="13686" xr:uid="{00000000-0005-0000-0000-0000E54B0000}"/>
    <cellStyle name="표준 2 19 6 12" xfId="15166" xr:uid="{00000000-0005-0000-0000-0000E64B0000}"/>
    <cellStyle name="표준 2 19 6 13" xfId="16646" xr:uid="{00000000-0005-0000-0000-0000E74B0000}"/>
    <cellStyle name="표준 2 19 6 14" xfId="18126" xr:uid="{00000000-0005-0000-0000-0000E84B0000}"/>
    <cellStyle name="표준 2 19 6 15" xfId="19606" xr:uid="{00000000-0005-0000-0000-0000E94B0000}"/>
    <cellStyle name="표준 2 19 6 16" xfId="21086" xr:uid="{00000000-0005-0000-0000-0000EA4B0000}"/>
    <cellStyle name="표준 2 19 6 17" xfId="22566" xr:uid="{00000000-0005-0000-0000-0000EB4B0000}"/>
    <cellStyle name="표준 2 19 6 18" xfId="24046" xr:uid="{00000000-0005-0000-0000-0000EC4B0000}"/>
    <cellStyle name="표준 2 19 6 19" xfId="25526" xr:uid="{00000000-0005-0000-0000-0000ED4B0000}"/>
    <cellStyle name="표준 2 19 6 2" xfId="465" xr:uid="{00000000-0005-0000-0000-0000EE4B0000}"/>
    <cellStyle name="표준 2 19 6 2 10" xfId="14423" xr:uid="{00000000-0005-0000-0000-0000EF4B0000}"/>
    <cellStyle name="표준 2 19 6 2 11" xfId="15903" xr:uid="{00000000-0005-0000-0000-0000F04B0000}"/>
    <cellStyle name="표준 2 19 6 2 12" xfId="17383" xr:uid="{00000000-0005-0000-0000-0000F14B0000}"/>
    <cellStyle name="표준 2 19 6 2 13" xfId="18863" xr:uid="{00000000-0005-0000-0000-0000F24B0000}"/>
    <cellStyle name="표준 2 19 6 2 14" xfId="20343" xr:uid="{00000000-0005-0000-0000-0000F34B0000}"/>
    <cellStyle name="표준 2 19 6 2 15" xfId="21823" xr:uid="{00000000-0005-0000-0000-0000F44B0000}"/>
    <cellStyle name="표준 2 19 6 2 16" xfId="23303" xr:uid="{00000000-0005-0000-0000-0000F54B0000}"/>
    <cellStyle name="표준 2 19 6 2 17" xfId="24783" xr:uid="{00000000-0005-0000-0000-0000F64B0000}"/>
    <cellStyle name="표준 2 19 6 2 18" xfId="26263" xr:uid="{00000000-0005-0000-0000-0000F74B0000}"/>
    <cellStyle name="표준 2 19 6 2 19" xfId="27743" xr:uid="{00000000-0005-0000-0000-0000F84B0000}"/>
    <cellStyle name="표준 2 19 6 2 2" xfId="2582" xr:uid="{00000000-0005-0000-0000-0000F94B0000}"/>
    <cellStyle name="표준 2 19 6 2 20" xfId="29223" xr:uid="{00000000-0005-0000-0000-0000FA4B0000}"/>
    <cellStyle name="표준 2 19 6 2 21" xfId="30703" xr:uid="{00000000-0005-0000-0000-0000FB4B0000}"/>
    <cellStyle name="표준 2 19 6 2 22" xfId="32183" xr:uid="{00000000-0005-0000-0000-0000FC4B0000}"/>
    <cellStyle name="표준 2 19 6 2 23" xfId="33663" xr:uid="{00000000-0005-0000-0000-0000FD4B0000}"/>
    <cellStyle name="표준 2 19 6 2 24" xfId="35143" xr:uid="{00000000-0005-0000-0000-0000FE4B0000}"/>
    <cellStyle name="표준 2 19 6 2 25" xfId="36623" xr:uid="{00000000-0005-0000-0000-0000FF4B0000}"/>
    <cellStyle name="표준 2 19 6 2 26" xfId="38103" xr:uid="{00000000-0005-0000-0000-0000004C0000}"/>
    <cellStyle name="표준 2 19 6 2 27" xfId="39583" xr:uid="{00000000-0005-0000-0000-0000014C0000}"/>
    <cellStyle name="표준 2 19 6 2 28" xfId="41063" xr:uid="{00000000-0005-0000-0000-0000024C0000}"/>
    <cellStyle name="표준 2 19 6 2 29" xfId="42543" xr:uid="{00000000-0005-0000-0000-0000034C0000}"/>
    <cellStyle name="표준 2 19 6 2 3" xfId="4063" xr:uid="{00000000-0005-0000-0000-0000044C0000}"/>
    <cellStyle name="표준 2 19 6 2 30" xfId="44023" xr:uid="{00000000-0005-0000-0000-0000054C0000}"/>
    <cellStyle name="표준 2 19 6 2 31" xfId="45503" xr:uid="{00000000-0005-0000-0000-0000064C0000}"/>
    <cellStyle name="표준 2 19 6 2 32" xfId="46984" xr:uid="{00000000-0005-0000-0000-0000074C0000}"/>
    <cellStyle name="표준 2 19 6 2 33" xfId="48464" xr:uid="{00000000-0005-0000-0000-0000084C0000}"/>
    <cellStyle name="표준 2 19 6 2 34" xfId="49944" xr:uid="{00000000-0005-0000-0000-0000094C0000}"/>
    <cellStyle name="표준 2 19 6 2 35" xfId="51424" xr:uid="{00000000-0005-0000-0000-00000A4C0000}"/>
    <cellStyle name="표준 2 19 6 2 36" xfId="52904" xr:uid="{00000000-0005-0000-0000-00000B4C0000}"/>
    <cellStyle name="표준 2 19 6 2 37" xfId="54384" xr:uid="{00000000-0005-0000-0000-00000C4C0000}"/>
    <cellStyle name="표준 2 19 6 2 38" xfId="55864" xr:uid="{00000000-0005-0000-0000-00000D4C0000}"/>
    <cellStyle name="표준 2 19 6 2 39" xfId="57344" xr:uid="{00000000-0005-0000-0000-00000E4C0000}"/>
    <cellStyle name="표준 2 19 6 2 4" xfId="5543" xr:uid="{00000000-0005-0000-0000-00000F4C0000}"/>
    <cellStyle name="표준 2 19 6 2 40" xfId="58824" xr:uid="{00000000-0005-0000-0000-0000104C0000}"/>
    <cellStyle name="표준 2 19 6 2 41" xfId="60304" xr:uid="{00000000-0005-0000-0000-0000114C0000}"/>
    <cellStyle name="표준 2 19 6 2 42" xfId="61784" xr:uid="{00000000-0005-0000-0000-0000124C0000}"/>
    <cellStyle name="표준 2 19 6 2 5" xfId="7023" xr:uid="{00000000-0005-0000-0000-0000134C0000}"/>
    <cellStyle name="표준 2 19 6 2 6" xfId="8503" xr:uid="{00000000-0005-0000-0000-0000144C0000}"/>
    <cellStyle name="표준 2 19 6 2 7" xfId="9983" xr:uid="{00000000-0005-0000-0000-0000154C0000}"/>
    <cellStyle name="표준 2 19 6 2 8" xfId="11463" xr:uid="{00000000-0005-0000-0000-0000164C0000}"/>
    <cellStyle name="표준 2 19 6 2 9" xfId="12943" xr:uid="{00000000-0005-0000-0000-0000174C0000}"/>
    <cellStyle name="표준 2 19 6 20" xfId="27006" xr:uid="{00000000-0005-0000-0000-0000184C0000}"/>
    <cellStyle name="표준 2 19 6 21" xfId="28486" xr:uid="{00000000-0005-0000-0000-0000194C0000}"/>
    <cellStyle name="표준 2 19 6 22" xfId="29966" xr:uid="{00000000-0005-0000-0000-00001A4C0000}"/>
    <cellStyle name="표준 2 19 6 23" xfId="31446" xr:uid="{00000000-0005-0000-0000-00001B4C0000}"/>
    <cellStyle name="표준 2 19 6 24" xfId="32926" xr:uid="{00000000-0005-0000-0000-00001C4C0000}"/>
    <cellStyle name="표준 2 19 6 25" xfId="34406" xr:uid="{00000000-0005-0000-0000-00001D4C0000}"/>
    <cellStyle name="표준 2 19 6 26" xfId="35886" xr:uid="{00000000-0005-0000-0000-00001E4C0000}"/>
    <cellStyle name="표준 2 19 6 27" xfId="37366" xr:uid="{00000000-0005-0000-0000-00001F4C0000}"/>
    <cellStyle name="표준 2 19 6 28" xfId="38846" xr:uid="{00000000-0005-0000-0000-0000204C0000}"/>
    <cellStyle name="표준 2 19 6 29" xfId="40326" xr:uid="{00000000-0005-0000-0000-0000214C0000}"/>
    <cellStyle name="표준 2 19 6 3" xfId="1845" xr:uid="{00000000-0005-0000-0000-0000224C0000}"/>
    <cellStyle name="표준 2 19 6 30" xfId="41806" xr:uid="{00000000-0005-0000-0000-0000234C0000}"/>
    <cellStyle name="표준 2 19 6 31" xfId="43286" xr:uid="{00000000-0005-0000-0000-0000244C0000}"/>
    <cellStyle name="표준 2 19 6 32" xfId="44766" xr:uid="{00000000-0005-0000-0000-0000254C0000}"/>
    <cellStyle name="표준 2 19 6 33" xfId="46247" xr:uid="{00000000-0005-0000-0000-0000264C0000}"/>
    <cellStyle name="표준 2 19 6 34" xfId="47727" xr:uid="{00000000-0005-0000-0000-0000274C0000}"/>
    <cellStyle name="표준 2 19 6 35" xfId="49207" xr:uid="{00000000-0005-0000-0000-0000284C0000}"/>
    <cellStyle name="표준 2 19 6 36" xfId="50687" xr:uid="{00000000-0005-0000-0000-0000294C0000}"/>
    <cellStyle name="표준 2 19 6 37" xfId="52167" xr:uid="{00000000-0005-0000-0000-00002A4C0000}"/>
    <cellStyle name="표준 2 19 6 38" xfId="53647" xr:uid="{00000000-0005-0000-0000-00002B4C0000}"/>
    <cellStyle name="표준 2 19 6 39" xfId="55127" xr:uid="{00000000-0005-0000-0000-00002C4C0000}"/>
    <cellStyle name="표준 2 19 6 4" xfId="3326" xr:uid="{00000000-0005-0000-0000-00002D4C0000}"/>
    <cellStyle name="표준 2 19 6 40" xfId="56607" xr:uid="{00000000-0005-0000-0000-00002E4C0000}"/>
    <cellStyle name="표준 2 19 6 41" xfId="58087" xr:uid="{00000000-0005-0000-0000-00002F4C0000}"/>
    <cellStyle name="표준 2 19 6 42" xfId="59567" xr:uid="{00000000-0005-0000-0000-0000304C0000}"/>
    <cellStyle name="표준 2 19 6 43" xfId="61047" xr:uid="{00000000-0005-0000-0000-0000314C0000}"/>
    <cellStyle name="표준 2 19 6 5" xfId="4806" xr:uid="{00000000-0005-0000-0000-0000324C0000}"/>
    <cellStyle name="표준 2 19 6 6" xfId="6286" xr:uid="{00000000-0005-0000-0000-0000334C0000}"/>
    <cellStyle name="표준 2 19 6 7" xfId="7766" xr:uid="{00000000-0005-0000-0000-0000344C0000}"/>
    <cellStyle name="표준 2 19 6 8" xfId="9246" xr:uid="{00000000-0005-0000-0000-0000354C0000}"/>
    <cellStyle name="표준 2 19 6 9" xfId="10726" xr:uid="{00000000-0005-0000-0000-0000364C0000}"/>
    <cellStyle name="표준 2 19 7" xfId="1221" xr:uid="{00000000-0005-0000-0000-0000374C0000}"/>
    <cellStyle name="표준 2 19 7 10" xfId="12229" xr:uid="{00000000-0005-0000-0000-0000384C0000}"/>
    <cellStyle name="표준 2 19 7 11" xfId="13709" xr:uid="{00000000-0005-0000-0000-0000394C0000}"/>
    <cellStyle name="표준 2 19 7 12" xfId="15189" xr:uid="{00000000-0005-0000-0000-00003A4C0000}"/>
    <cellStyle name="표준 2 19 7 13" xfId="16669" xr:uid="{00000000-0005-0000-0000-00003B4C0000}"/>
    <cellStyle name="표준 2 19 7 14" xfId="18149" xr:uid="{00000000-0005-0000-0000-00003C4C0000}"/>
    <cellStyle name="표준 2 19 7 15" xfId="19629" xr:uid="{00000000-0005-0000-0000-00003D4C0000}"/>
    <cellStyle name="표준 2 19 7 16" xfId="21109" xr:uid="{00000000-0005-0000-0000-00003E4C0000}"/>
    <cellStyle name="표준 2 19 7 17" xfId="22589" xr:uid="{00000000-0005-0000-0000-00003F4C0000}"/>
    <cellStyle name="표준 2 19 7 18" xfId="24069" xr:uid="{00000000-0005-0000-0000-0000404C0000}"/>
    <cellStyle name="표준 2 19 7 19" xfId="25549" xr:uid="{00000000-0005-0000-0000-0000414C0000}"/>
    <cellStyle name="표준 2 19 7 2" xfId="442" xr:uid="{00000000-0005-0000-0000-0000424C0000}"/>
    <cellStyle name="표준 2 19 7 2 10" xfId="14446" xr:uid="{00000000-0005-0000-0000-0000434C0000}"/>
    <cellStyle name="표준 2 19 7 2 11" xfId="15926" xr:uid="{00000000-0005-0000-0000-0000444C0000}"/>
    <cellStyle name="표준 2 19 7 2 12" xfId="17406" xr:uid="{00000000-0005-0000-0000-0000454C0000}"/>
    <cellStyle name="표준 2 19 7 2 13" xfId="18886" xr:uid="{00000000-0005-0000-0000-0000464C0000}"/>
    <cellStyle name="표준 2 19 7 2 14" xfId="20366" xr:uid="{00000000-0005-0000-0000-0000474C0000}"/>
    <cellStyle name="표준 2 19 7 2 15" xfId="21846" xr:uid="{00000000-0005-0000-0000-0000484C0000}"/>
    <cellStyle name="표준 2 19 7 2 16" xfId="23326" xr:uid="{00000000-0005-0000-0000-0000494C0000}"/>
    <cellStyle name="표준 2 19 7 2 17" xfId="24806" xr:uid="{00000000-0005-0000-0000-00004A4C0000}"/>
    <cellStyle name="표준 2 19 7 2 18" xfId="26286" xr:uid="{00000000-0005-0000-0000-00004B4C0000}"/>
    <cellStyle name="표준 2 19 7 2 19" xfId="27766" xr:uid="{00000000-0005-0000-0000-00004C4C0000}"/>
    <cellStyle name="표준 2 19 7 2 2" xfId="2605" xr:uid="{00000000-0005-0000-0000-00004D4C0000}"/>
    <cellStyle name="표준 2 19 7 2 20" xfId="29246" xr:uid="{00000000-0005-0000-0000-00004E4C0000}"/>
    <cellStyle name="표준 2 19 7 2 21" xfId="30726" xr:uid="{00000000-0005-0000-0000-00004F4C0000}"/>
    <cellStyle name="표준 2 19 7 2 22" xfId="32206" xr:uid="{00000000-0005-0000-0000-0000504C0000}"/>
    <cellStyle name="표준 2 19 7 2 23" xfId="33686" xr:uid="{00000000-0005-0000-0000-0000514C0000}"/>
    <cellStyle name="표준 2 19 7 2 24" xfId="35166" xr:uid="{00000000-0005-0000-0000-0000524C0000}"/>
    <cellStyle name="표준 2 19 7 2 25" xfId="36646" xr:uid="{00000000-0005-0000-0000-0000534C0000}"/>
    <cellStyle name="표준 2 19 7 2 26" xfId="38126" xr:uid="{00000000-0005-0000-0000-0000544C0000}"/>
    <cellStyle name="표준 2 19 7 2 27" xfId="39606" xr:uid="{00000000-0005-0000-0000-0000554C0000}"/>
    <cellStyle name="표준 2 19 7 2 28" xfId="41086" xr:uid="{00000000-0005-0000-0000-0000564C0000}"/>
    <cellStyle name="표준 2 19 7 2 29" xfId="42566" xr:uid="{00000000-0005-0000-0000-0000574C0000}"/>
    <cellStyle name="표준 2 19 7 2 3" xfId="4086" xr:uid="{00000000-0005-0000-0000-0000584C0000}"/>
    <cellStyle name="표준 2 19 7 2 30" xfId="44046" xr:uid="{00000000-0005-0000-0000-0000594C0000}"/>
    <cellStyle name="표준 2 19 7 2 31" xfId="45526" xr:uid="{00000000-0005-0000-0000-00005A4C0000}"/>
    <cellStyle name="표준 2 19 7 2 32" xfId="47007" xr:uid="{00000000-0005-0000-0000-00005B4C0000}"/>
    <cellStyle name="표준 2 19 7 2 33" xfId="48487" xr:uid="{00000000-0005-0000-0000-00005C4C0000}"/>
    <cellStyle name="표준 2 19 7 2 34" xfId="49967" xr:uid="{00000000-0005-0000-0000-00005D4C0000}"/>
    <cellStyle name="표준 2 19 7 2 35" xfId="51447" xr:uid="{00000000-0005-0000-0000-00005E4C0000}"/>
    <cellStyle name="표준 2 19 7 2 36" xfId="52927" xr:uid="{00000000-0005-0000-0000-00005F4C0000}"/>
    <cellStyle name="표준 2 19 7 2 37" xfId="54407" xr:uid="{00000000-0005-0000-0000-0000604C0000}"/>
    <cellStyle name="표준 2 19 7 2 38" xfId="55887" xr:uid="{00000000-0005-0000-0000-0000614C0000}"/>
    <cellStyle name="표준 2 19 7 2 39" xfId="57367" xr:uid="{00000000-0005-0000-0000-0000624C0000}"/>
    <cellStyle name="표준 2 19 7 2 4" xfId="5566" xr:uid="{00000000-0005-0000-0000-0000634C0000}"/>
    <cellStyle name="표준 2 19 7 2 40" xfId="58847" xr:uid="{00000000-0005-0000-0000-0000644C0000}"/>
    <cellStyle name="표준 2 19 7 2 41" xfId="60327" xr:uid="{00000000-0005-0000-0000-0000654C0000}"/>
    <cellStyle name="표준 2 19 7 2 42" xfId="61807" xr:uid="{00000000-0005-0000-0000-0000664C0000}"/>
    <cellStyle name="표준 2 19 7 2 5" xfId="7046" xr:uid="{00000000-0005-0000-0000-0000674C0000}"/>
    <cellStyle name="표준 2 19 7 2 6" xfId="8526" xr:uid="{00000000-0005-0000-0000-0000684C0000}"/>
    <cellStyle name="표준 2 19 7 2 7" xfId="10006" xr:uid="{00000000-0005-0000-0000-0000694C0000}"/>
    <cellStyle name="표준 2 19 7 2 8" xfId="11486" xr:uid="{00000000-0005-0000-0000-00006A4C0000}"/>
    <cellStyle name="표준 2 19 7 2 9" xfId="12966" xr:uid="{00000000-0005-0000-0000-00006B4C0000}"/>
    <cellStyle name="표준 2 19 7 20" xfId="27029" xr:uid="{00000000-0005-0000-0000-00006C4C0000}"/>
    <cellStyle name="표준 2 19 7 21" xfId="28509" xr:uid="{00000000-0005-0000-0000-00006D4C0000}"/>
    <cellStyle name="표준 2 19 7 22" xfId="29989" xr:uid="{00000000-0005-0000-0000-00006E4C0000}"/>
    <cellStyle name="표준 2 19 7 23" xfId="31469" xr:uid="{00000000-0005-0000-0000-00006F4C0000}"/>
    <cellStyle name="표준 2 19 7 24" xfId="32949" xr:uid="{00000000-0005-0000-0000-0000704C0000}"/>
    <cellStyle name="표준 2 19 7 25" xfId="34429" xr:uid="{00000000-0005-0000-0000-0000714C0000}"/>
    <cellStyle name="표준 2 19 7 26" xfId="35909" xr:uid="{00000000-0005-0000-0000-0000724C0000}"/>
    <cellStyle name="표준 2 19 7 27" xfId="37389" xr:uid="{00000000-0005-0000-0000-0000734C0000}"/>
    <cellStyle name="표준 2 19 7 28" xfId="38869" xr:uid="{00000000-0005-0000-0000-0000744C0000}"/>
    <cellStyle name="표준 2 19 7 29" xfId="40349" xr:uid="{00000000-0005-0000-0000-0000754C0000}"/>
    <cellStyle name="표준 2 19 7 3" xfId="1868" xr:uid="{00000000-0005-0000-0000-0000764C0000}"/>
    <cellStyle name="표준 2 19 7 30" xfId="41829" xr:uid="{00000000-0005-0000-0000-0000774C0000}"/>
    <cellStyle name="표준 2 19 7 31" xfId="43309" xr:uid="{00000000-0005-0000-0000-0000784C0000}"/>
    <cellStyle name="표준 2 19 7 32" xfId="44789" xr:uid="{00000000-0005-0000-0000-0000794C0000}"/>
    <cellStyle name="표준 2 19 7 33" xfId="46270" xr:uid="{00000000-0005-0000-0000-00007A4C0000}"/>
    <cellStyle name="표준 2 19 7 34" xfId="47750" xr:uid="{00000000-0005-0000-0000-00007B4C0000}"/>
    <cellStyle name="표준 2 19 7 35" xfId="49230" xr:uid="{00000000-0005-0000-0000-00007C4C0000}"/>
    <cellStyle name="표준 2 19 7 36" xfId="50710" xr:uid="{00000000-0005-0000-0000-00007D4C0000}"/>
    <cellStyle name="표준 2 19 7 37" xfId="52190" xr:uid="{00000000-0005-0000-0000-00007E4C0000}"/>
    <cellStyle name="표준 2 19 7 38" xfId="53670" xr:uid="{00000000-0005-0000-0000-00007F4C0000}"/>
    <cellStyle name="표준 2 19 7 39" xfId="55150" xr:uid="{00000000-0005-0000-0000-0000804C0000}"/>
    <cellStyle name="표준 2 19 7 4" xfId="3349" xr:uid="{00000000-0005-0000-0000-0000814C0000}"/>
    <cellStyle name="표준 2 19 7 40" xfId="56630" xr:uid="{00000000-0005-0000-0000-0000824C0000}"/>
    <cellStyle name="표준 2 19 7 41" xfId="58110" xr:uid="{00000000-0005-0000-0000-0000834C0000}"/>
    <cellStyle name="표준 2 19 7 42" xfId="59590" xr:uid="{00000000-0005-0000-0000-0000844C0000}"/>
    <cellStyle name="표준 2 19 7 43" xfId="61070" xr:uid="{00000000-0005-0000-0000-0000854C0000}"/>
    <cellStyle name="표준 2 19 7 5" xfId="4829" xr:uid="{00000000-0005-0000-0000-0000864C0000}"/>
    <cellStyle name="표준 2 19 7 6" xfId="6309" xr:uid="{00000000-0005-0000-0000-0000874C0000}"/>
    <cellStyle name="표준 2 19 7 7" xfId="7789" xr:uid="{00000000-0005-0000-0000-0000884C0000}"/>
    <cellStyle name="표준 2 19 7 8" xfId="9269" xr:uid="{00000000-0005-0000-0000-0000894C0000}"/>
    <cellStyle name="표준 2 19 7 9" xfId="10749" xr:uid="{00000000-0005-0000-0000-00008A4C0000}"/>
    <cellStyle name="표준 2 19 8" xfId="1198" xr:uid="{00000000-0005-0000-0000-00008B4C0000}"/>
    <cellStyle name="표준 2 19 8 10" xfId="12252" xr:uid="{00000000-0005-0000-0000-00008C4C0000}"/>
    <cellStyle name="표준 2 19 8 11" xfId="13732" xr:uid="{00000000-0005-0000-0000-00008D4C0000}"/>
    <cellStyle name="표준 2 19 8 12" xfId="15212" xr:uid="{00000000-0005-0000-0000-00008E4C0000}"/>
    <cellStyle name="표준 2 19 8 13" xfId="16692" xr:uid="{00000000-0005-0000-0000-00008F4C0000}"/>
    <cellStyle name="표준 2 19 8 14" xfId="18172" xr:uid="{00000000-0005-0000-0000-0000904C0000}"/>
    <cellStyle name="표준 2 19 8 15" xfId="19652" xr:uid="{00000000-0005-0000-0000-0000914C0000}"/>
    <cellStyle name="표준 2 19 8 16" xfId="21132" xr:uid="{00000000-0005-0000-0000-0000924C0000}"/>
    <cellStyle name="표준 2 19 8 17" xfId="22612" xr:uid="{00000000-0005-0000-0000-0000934C0000}"/>
    <cellStyle name="표준 2 19 8 18" xfId="24092" xr:uid="{00000000-0005-0000-0000-0000944C0000}"/>
    <cellStyle name="표준 2 19 8 19" xfId="25572" xr:uid="{00000000-0005-0000-0000-0000954C0000}"/>
    <cellStyle name="표준 2 19 8 2" xfId="419" xr:uid="{00000000-0005-0000-0000-0000964C0000}"/>
    <cellStyle name="표준 2 19 8 2 10" xfId="14469" xr:uid="{00000000-0005-0000-0000-0000974C0000}"/>
    <cellStyle name="표준 2 19 8 2 11" xfId="15949" xr:uid="{00000000-0005-0000-0000-0000984C0000}"/>
    <cellStyle name="표준 2 19 8 2 12" xfId="17429" xr:uid="{00000000-0005-0000-0000-0000994C0000}"/>
    <cellStyle name="표준 2 19 8 2 13" xfId="18909" xr:uid="{00000000-0005-0000-0000-00009A4C0000}"/>
    <cellStyle name="표준 2 19 8 2 14" xfId="20389" xr:uid="{00000000-0005-0000-0000-00009B4C0000}"/>
    <cellStyle name="표준 2 19 8 2 15" xfId="21869" xr:uid="{00000000-0005-0000-0000-00009C4C0000}"/>
    <cellStyle name="표준 2 19 8 2 16" xfId="23349" xr:uid="{00000000-0005-0000-0000-00009D4C0000}"/>
    <cellStyle name="표준 2 19 8 2 17" xfId="24829" xr:uid="{00000000-0005-0000-0000-00009E4C0000}"/>
    <cellStyle name="표준 2 19 8 2 18" xfId="26309" xr:uid="{00000000-0005-0000-0000-00009F4C0000}"/>
    <cellStyle name="표준 2 19 8 2 19" xfId="27789" xr:uid="{00000000-0005-0000-0000-0000A04C0000}"/>
    <cellStyle name="표준 2 19 8 2 2" xfId="2628" xr:uid="{00000000-0005-0000-0000-0000A14C0000}"/>
    <cellStyle name="표준 2 19 8 2 20" xfId="29269" xr:uid="{00000000-0005-0000-0000-0000A24C0000}"/>
    <cellStyle name="표준 2 19 8 2 21" xfId="30749" xr:uid="{00000000-0005-0000-0000-0000A34C0000}"/>
    <cellStyle name="표준 2 19 8 2 22" xfId="32229" xr:uid="{00000000-0005-0000-0000-0000A44C0000}"/>
    <cellStyle name="표준 2 19 8 2 23" xfId="33709" xr:uid="{00000000-0005-0000-0000-0000A54C0000}"/>
    <cellStyle name="표준 2 19 8 2 24" xfId="35189" xr:uid="{00000000-0005-0000-0000-0000A64C0000}"/>
    <cellStyle name="표준 2 19 8 2 25" xfId="36669" xr:uid="{00000000-0005-0000-0000-0000A74C0000}"/>
    <cellStyle name="표준 2 19 8 2 26" xfId="38149" xr:uid="{00000000-0005-0000-0000-0000A84C0000}"/>
    <cellStyle name="표준 2 19 8 2 27" xfId="39629" xr:uid="{00000000-0005-0000-0000-0000A94C0000}"/>
    <cellStyle name="표준 2 19 8 2 28" xfId="41109" xr:uid="{00000000-0005-0000-0000-0000AA4C0000}"/>
    <cellStyle name="표준 2 19 8 2 29" xfId="42589" xr:uid="{00000000-0005-0000-0000-0000AB4C0000}"/>
    <cellStyle name="표준 2 19 8 2 3" xfId="4109" xr:uid="{00000000-0005-0000-0000-0000AC4C0000}"/>
    <cellStyle name="표준 2 19 8 2 30" xfId="44069" xr:uid="{00000000-0005-0000-0000-0000AD4C0000}"/>
    <cellStyle name="표준 2 19 8 2 31" xfId="45549" xr:uid="{00000000-0005-0000-0000-0000AE4C0000}"/>
    <cellStyle name="표준 2 19 8 2 32" xfId="47030" xr:uid="{00000000-0005-0000-0000-0000AF4C0000}"/>
    <cellStyle name="표준 2 19 8 2 33" xfId="48510" xr:uid="{00000000-0005-0000-0000-0000B04C0000}"/>
    <cellStyle name="표준 2 19 8 2 34" xfId="49990" xr:uid="{00000000-0005-0000-0000-0000B14C0000}"/>
    <cellStyle name="표준 2 19 8 2 35" xfId="51470" xr:uid="{00000000-0005-0000-0000-0000B24C0000}"/>
    <cellStyle name="표준 2 19 8 2 36" xfId="52950" xr:uid="{00000000-0005-0000-0000-0000B34C0000}"/>
    <cellStyle name="표준 2 19 8 2 37" xfId="54430" xr:uid="{00000000-0005-0000-0000-0000B44C0000}"/>
    <cellStyle name="표준 2 19 8 2 38" xfId="55910" xr:uid="{00000000-0005-0000-0000-0000B54C0000}"/>
    <cellStyle name="표준 2 19 8 2 39" xfId="57390" xr:uid="{00000000-0005-0000-0000-0000B64C0000}"/>
    <cellStyle name="표준 2 19 8 2 4" xfId="5589" xr:uid="{00000000-0005-0000-0000-0000B74C0000}"/>
    <cellStyle name="표준 2 19 8 2 40" xfId="58870" xr:uid="{00000000-0005-0000-0000-0000B84C0000}"/>
    <cellStyle name="표준 2 19 8 2 41" xfId="60350" xr:uid="{00000000-0005-0000-0000-0000B94C0000}"/>
    <cellStyle name="표준 2 19 8 2 42" xfId="61830" xr:uid="{00000000-0005-0000-0000-0000BA4C0000}"/>
    <cellStyle name="표준 2 19 8 2 5" xfId="7069" xr:uid="{00000000-0005-0000-0000-0000BB4C0000}"/>
    <cellStyle name="표준 2 19 8 2 6" xfId="8549" xr:uid="{00000000-0005-0000-0000-0000BC4C0000}"/>
    <cellStyle name="표준 2 19 8 2 7" xfId="10029" xr:uid="{00000000-0005-0000-0000-0000BD4C0000}"/>
    <cellStyle name="표준 2 19 8 2 8" xfId="11509" xr:uid="{00000000-0005-0000-0000-0000BE4C0000}"/>
    <cellStyle name="표준 2 19 8 2 9" xfId="12989" xr:uid="{00000000-0005-0000-0000-0000BF4C0000}"/>
    <cellStyle name="표준 2 19 8 20" xfId="27052" xr:uid="{00000000-0005-0000-0000-0000C04C0000}"/>
    <cellStyle name="표준 2 19 8 21" xfId="28532" xr:uid="{00000000-0005-0000-0000-0000C14C0000}"/>
    <cellStyle name="표준 2 19 8 22" xfId="30012" xr:uid="{00000000-0005-0000-0000-0000C24C0000}"/>
    <cellStyle name="표준 2 19 8 23" xfId="31492" xr:uid="{00000000-0005-0000-0000-0000C34C0000}"/>
    <cellStyle name="표준 2 19 8 24" xfId="32972" xr:uid="{00000000-0005-0000-0000-0000C44C0000}"/>
    <cellStyle name="표준 2 19 8 25" xfId="34452" xr:uid="{00000000-0005-0000-0000-0000C54C0000}"/>
    <cellStyle name="표준 2 19 8 26" xfId="35932" xr:uid="{00000000-0005-0000-0000-0000C64C0000}"/>
    <cellStyle name="표준 2 19 8 27" xfId="37412" xr:uid="{00000000-0005-0000-0000-0000C74C0000}"/>
    <cellStyle name="표준 2 19 8 28" xfId="38892" xr:uid="{00000000-0005-0000-0000-0000C84C0000}"/>
    <cellStyle name="표준 2 19 8 29" xfId="40372" xr:uid="{00000000-0005-0000-0000-0000C94C0000}"/>
    <cellStyle name="표준 2 19 8 3" xfId="1891" xr:uid="{00000000-0005-0000-0000-0000CA4C0000}"/>
    <cellStyle name="표준 2 19 8 30" xfId="41852" xr:uid="{00000000-0005-0000-0000-0000CB4C0000}"/>
    <cellStyle name="표준 2 19 8 31" xfId="43332" xr:uid="{00000000-0005-0000-0000-0000CC4C0000}"/>
    <cellStyle name="표준 2 19 8 32" xfId="44812" xr:uid="{00000000-0005-0000-0000-0000CD4C0000}"/>
    <cellStyle name="표준 2 19 8 33" xfId="46293" xr:uid="{00000000-0005-0000-0000-0000CE4C0000}"/>
    <cellStyle name="표준 2 19 8 34" xfId="47773" xr:uid="{00000000-0005-0000-0000-0000CF4C0000}"/>
    <cellStyle name="표준 2 19 8 35" xfId="49253" xr:uid="{00000000-0005-0000-0000-0000D04C0000}"/>
    <cellStyle name="표준 2 19 8 36" xfId="50733" xr:uid="{00000000-0005-0000-0000-0000D14C0000}"/>
    <cellStyle name="표준 2 19 8 37" xfId="52213" xr:uid="{00000000-0005-0000-0000-0000D24C0000}"/>
    <cellStyle name="표준 2 19 8 38" xfId="53693" xr:uid="{00000000-0005-0000-0000-0000D34C0000}"/>
    <cellStyle name="표준 2 19 8 39" xfId="55173" xr:uid="{00000000-0005-0000-0000-0000D44C0000}"/>
    <cellStyle name="표준 2 19 8 4" xfId="3372" xr:uid="{00000000-0005-0000-0000-0000D54C0000}"/>
    <cellStyle name="표준 2 19 8 40" xfId="56653" xr:uid="{00000000-0005-0000-0000-0000D64C0000}"/>
    <cellStyle name="표준 2 19 8 41" xfId="58133" xr:uid="{00000000-0005-0000-0000-0000D74C0000}"/>
    <cellStyle name="표준 2 19 8 42" xfId="59613" xr:uid="{00000000-0005-0000-0000-0000D84C0000}"/>
    <cellStyle name="표준 2 19 8 43" xfId="61093" xr:uid="{00000000-0005-0000-0000-0000D94C0000}"/>
    <cellStyle name="표준 2 19 8 5" xfId="4852" xr:uid="{00000000-0005-0000-0000-0000DA4C0000}"/>
    <cellStyle name="표준 2 19 8 6" xfId="6332" xr:uid="{00000000-0005-0000-0000-0000DB4C0000}"/>
    <cellStyle name="표준 2 19 8 7" xfId="7812" xr:uid="{00000000-0005-0000-0000-0000DC4C0000}"/>
    <cellStyle name="표준 2 19 8 8" xfId="9292" xr:uid="{00000000-0005-0000-0000-0000DD4C0000}"/>
    <cellStyle name="표준 2 19 8 9" xfId="10772" xr:uid="{00000000-0005-0000-0000-0000DE4C0000}"/>
    <cellStyle name="표준 2 19 9" xfId="1173" xr:uid="{00000000-0005-0000-0000-0000DF4C0000}"/>
    <cellStyle name="표준 2 19 9 10" xfId="12277" xr:uid="{00000000-0005-0000-0000-0000E04C0000}"/>
    <cellStyle name="표준 2 19 9 11" xfId="13757" xr:uid="{00000000-0005-0000-0000-0000E14C0000}"/>
    <cellStyle name="표준 2 19 9 12" xfId="15237" xr:uid="{00000000-0005-0000-0000-0000E24C0000}"/>
    <cellStyle name="표준 2 19 9 13" xfId="16717" xr:uid="{00000000-0005-0000-0000-0000E34C0000}"/>
    <cellStyle name="표준 2 19 9 14" xfId="18197" xr:uid="{00000000-0005-0000-0000-0000E44C0000}"/>
    <cellStyle name="표준 2 19 9 15" xfId="19677" xr:uid="{00000000-0005-0000-0000-0000E54C0000}"/>
    <cellStyle name="표준 2 19 9 16" xfId="21157" xr:uid="{00000000-0005-0000-0000-0000E64C0000}"/>
    <cellStyle name="표준 2 19 9 17" xfId="22637" xr:uid="{00000000-0005-0000-0000-0000E74C0000}"/>
    <cellStyle name="표준 2 19 9 18" xfId="24117" xr:uid="{00000000-0005-0000-0000-0000E84C0000}"/>
    <cellStyle name="표준 2 19 9 19" xfId="25597" xr:uid="{00000000-0005-0000-0000-0000E94C0000}"/>
    <cellStyle name="표준 2 19 9 2" xfId="394" xr:uid="{00000000-0005-0000-0000-0000EA4C0000}"/>
    <cellStyle name="표준 2 19 9 2 10" xfId="14494" xr:uid="{00000000-0005-0000-0000-0000EB4C0000}"/>
    <cellStyle name="표준 2 19 9 2 11" xfId="15974" xr:uid="{00000000-0005-0000-0000-0000EC4C0000}"/>
    <cellStyle name="표준 2 19 9 2 12" xfId="17454" xr:uid="{00000000-0005-0000-0000-0000ED4C0000}"/>
    <cellStyle name="표준 2 19 9 2 13" xfId="18934" xr:uid="{00000000-0005-0000-0000-0000EE4C0000}"/>
    <cellStyle name="표준 2 19 9 2 14" xfId="20414" xr:uid="{00000000-0005-0000-0000-0000EF4C0000}"/>
    <cellStyle name="표준 2 19 9 2 15" xfId="21894" xr:uid="{00000000-0005-0000-0000-0000F04C0000}"/>
    <cellStyle name="표준 2 19 9 2 16" xfId="23374" xr:uid="{00000000-0005-0000-0000-0000F14C0000}"/>
    <cellStyle name="표준 2 19 9 2 17" xfId="24854" xr:uid="{00000000-0005-0000-0000-0000F24C0000}"/>
    <cellStyle name="표준 2 19 9 2 18" xfId="26334" xr:uid="{00000000-0005-0000-0000-0000F34C0000}"/>
    <cellStyle name="표준 2 19 9 2 19" xfId="27814" xr:uid="{00000000-0005-0000-0000-0000F44C0000}"/>
    <cellStyle name="표준 2 19 9 2 2" xfId="2653" xr:uid="{00000000-0005-0000-0000-0000F54C0000}"/>
    <cellStyle name="표준 2 19 9 2 20" xfId="29294" xr:uid="{00000000-0005-0000-0000-0000F64C0000}"/>
    <cellStyle name="표준 2 19 9 2 21" xfId="30774" xr:uid="{00000000-0005-0000-0000-0000F74C0000}"/>
    <cellStyle name="표준 2 19 9 2 22" xfId="32254" xr:uid="{00000000-0005-0000-0000-0000F84C0000}"/>
    <cellStyle name="표준 2 19 9 2 23" xfId="33734" xr:uid="{00000000-0005-0000-0000-0000F94C0000}"/>
    <cellStyle name="표준 2 19 9 2 24" xfId="35214" xr:uid="{00000000-0005-0000-0000-0000FA4C0000}"/>
    <cellStyle name="표준 2 19 9 2 25" xfId="36694" xr:uid="{00000000-0005-0000-0000-0000FB4C0000}"/>
    <cellStyle name="표준 2 19 9 2 26" xfId="38174" xr:uid="{00000000-0005-0000-0000-0000FC4C0000}"/>
    <cellStyle name="표준 2 19 9 2 27" xfId="39654" xr:uid="{00000000-0005-0000-0000-0000FD4C0000}"/>
    <cellStyle name="표준 2 19 9 2 28" xfId="41134" xr:uid="{00000000-0005-0000-0000-0000FE4C0000}"/>
    <cellStyle name="표준 2 19 9 2 29" xfId="42614" xr:uid="{00000000-0005-0000-0000-0000FF4C0000}"/>
    <cellStyle name="표준 2 19 9 2 3" xfId="4134" xr:uid="{00000000-0005-0000-0000-0000004D0000}"/>
    <cellStyle name="표준 2 19 9 2 30" xfId="44094" xr:uid="{00000000-0005-0000-0000-0000014D0000}"/>
    <cellStyle name="표준 2 19 9 2 31" xfId="45574" xr:uid="{00000000-0005-0000-0000-0000024D0000}"/>
    <cellStyle name="표준 2 19 9 2 32" xfId="47055" xr:uid="{00000000-0005-0000-0000-0000034D0000}"/>
    <cellStyle name="표준 2 19 9 2 33" xfId="48535" xr:uid="{00000000-0005-0000-0000-0000044D0000}"/>
    <cellStyle name="표준 2 19 9 2 34" xfId="50015" xr:uid="{00000000-0005-0000-0000-0000054D0000}"/>
    <cellStyle name="표준 2 19 9 2 35" xfId="51495" xr:uid="{00000000-0005-0000-0000-0000064D0000}"/>
    <cellStyle name="표준 2 19 9 2 36" xfId="52975" xr:uid="{00000000-0005-0000-0000-0000074D0000}"/>
    <cellStyle name="표준 2 19 9 2 37" xfId="54455" xr:uid="{00000000-0005-0000-0000-0000084D0000}"/>
    <cellStyle name="표준 2 19 9 2 38" xfId="55935" xr:uid="{00000000-0005-0000-0000-0000094D0000}"/>
    <cellStyle name="표준 2 19 9 2 39" xfId="57415" xr:uid="{00000000-0005-0000-0000-00000A4D0000}"/>
    <cellStyle name="표준 2 19 9 2 4" xfId="5614" xr:uid="{00000000-0005-0000-0000-00000B4D0000}"/>
    <cellStyle name="표준 2 19 9 2 40" xfId="58895" xr:uid="{00000000-0005-0000-0000-00000C4D0000}"/>
    <cellStyle name="표준 2 19 9 2 41" xfId="60375" xr:uid="{00000000-0005-0000-0000-00000D4D0000}"/>
    <cellStyle name="표준 2 19 9 2 42" xfId="61855" xr:uid="{00000000-0005-0000-0000-00000E4D0000}"/>
    <cellStyle name="표준 2 19 9 2 5" xfId="7094" xr:uid="{00000000-0005-0000-0000-00000F4D0000}"/>
    <cellStyle name="표준 2 19 9 2 6" xfId="8574" xr:uid="{00000000-0005-0000-0000-0000104D0000}"/>
    <cellStyle name="표준 2 19 9 2 7" xfId="10054" xr:uid="{00000000-0005-0000-0000-0000114D0000}"/>
    <cellStyle name="표준 2 19 9 2 8" xfId="11534" xr:uid="{00000000-0005-0000-0000-0000124D0000}"/>
    <cellStyle name="표준 2 19 9 2 9" xfId="13014" xr:uid="{00000000-0005-0000-0000-0000134D0000}"/>
    <cellStyle name="표준 2 19 9 20" xfId="27077" xr:uid="{00000000-0005-0000-0000-0000144D0000}"/>
    <cellStyle name="표준 2 19 9 21" xfId="28557" xr:uid="{00000000-0005-0000-0000-0000154D0000}"/>
    <cellStyle name="표준 2 19 9 22" xfId="30037" xr:uid="{00000000-0005-0000-0000-0000164D0000}"/>
    <cellStyle name="표준 2 19 9 23" xfId="31517" xr:uid="{00000000-0005-0000-0000-0000174D0000}"/>
    <cellStyle name="표준 2 19 9 24" xfId="32997" xr:uid="{00000000-0005-0000-0000-0000184D0000}"/>
    <cellStyle name="표준 2 19 9 25" xfId="34477" xr:uid="{00000000-0005-0000-0000-0000194D0000}"/>
    <cellStyle name="표준 2 19 9 26" xfId="35957" xr:uid="{00000000-0005-0000-0000-00001A4D0000}"/>
    <cellStyle name="표준 2 19 9 27" xfId="37437" xr:uid="{00000000-0005-0000-0000-00001B4D0000}"/>
    <cellStyle name="표준 2 19 9 28" xfId="38917" xr:uid="{00000000-0005-0000-0000-00001C4D0000}"/>
    <cellStyle name="표준 2 19 9 29" xfId="40397" xr:uid="{00000000-0005-0000-0000-00001D4D0000}"/>
    <cellStyle name="표준 2 19 9 3" xfId="1916" xr:uid="{00000000-0005-0000-0000-00001E4D0000}"/>
    <cellStyle name="표준 2 19 9 30" xfId="41877" xr:uid="{00000000-0005-0000-0000-00001F4D0000}"/>
    <cellStyle name="표준 2 19 9 31" xfId="43357" xr:uid="{00000000-0005-0000-0000-0000204D0000}"/>
    <cellStyle name="표준 2 19 9 32" xfId="44837" xr:uid="{00000000-0005-0000-0000-0000214D0000}"/>
    <cellStyle name="표준 2 19 9 33" xfId="46318" xr:uid="{00000000-0005-0000-0000-0000224D0000}"/>
    <cellStyle name="표준 2 19 9 34" xfId="47798" xr:uid="{00000000-0005-0000-0000-0000234D0000}"/>
    <cellStyle name="표준 2 19 9 35" xfId="49278" xr:uid="{00000000-0005-0000-0000-0000244D0000}"/>
    <cellStyle name="표준 2 19 9 36" xfId="50758" xr:uid="{00000000-0005-0000-0000-0000254D0000}"/>
    <cellStyle name="표준 2 19 9 37" xfId="52238" xr:uid="{00000000-0005-0000-0000-0000264D0000}"/>
    <cellStyle name="표준 2 19 9 38" xfId="53718" xr:uid="{00000000-0005-0000-0000-0000274D0000}"/>
    <cellStyle name="표준 2 19 9 39" xfId="55198" xr:uid="{00000000-0005-0000-0000-0000284D0000}"/>
    <cellStyle name="표준 2 19 9 4" xfId="3397" xr:uid="{00000000-0005-0000-0000-0000294D0000}"/>
    <cellStyle name="표준 2 19 9 40" xfId="56678" xr:uid="{00000000-0005-0000-0000-00002A4D0000}"/>
    <cellStyle name="표준 2 19 9 41" xfId="58158" xr:uid="{00000000-0005-0000-0000-00002B4D0000}"/>
    <cellStyle name="표준 2 19 9 42" xfId="59638" xr:uid="{00000000-0005-0000-0000-00002C4D0000}"/>
    <cellStyle name="표준 2 19 9 43" xfId="61118" xr:uid="{00000000-0005-0000-0000-00002D4D0000}"/>
    <cellStyle name="표준 2 19 9 5" xfId="4877" xr:uid="{00000000-0005-0000-0000-00002E4D0000}"/>
    <cellStyle name="표준 2 19 9 6" xfId="6357" xr:uid="{00000000-0005-0000-0000-00002F4D0000}"/>
    <cellStyle name="표준 2 19 9 7" xfId="7837" xr:uid="{00000000-0005-0000-0000-0000304D0000}"/>
    <cellStyle name="표준 2 19 9 8" xfId="9317" xr:uid="{00000000-0005-0000-0000-0000314D0000}"/>
    <cellStyle name="표준 2 19 9 9" xfId="10797" xr:uid="{00000000-0005-0000-0000-0000324D0000}"/>
    <cellStyle name="표준 2 2" xfId="1561" xr:uid="{00000000-0005-0000-0000-0000334D0000}"/>
    <cellStyle name="표준 2 2 10" xfId="1468" xr:uid="{00000000-0005-0000-0000-0000344D0000}"/>
    <cellStyle name="표준 2 2 10 10" xfId="11982" xr:uid="{00000000-0005-0000-0000-0000354D0000}"/>
    <cellStyle name="표준 2 2 10 11" xfId="13462" xr:uid="{00000000-0005-0000-0000-0000364D0000}"/>
    <cellStyle name="표준 2 2 10 12" xfId="14942" xr:uid="{00000000-0005-0000-0000-0000374D0000}"/>
    <cellStyle name="표준 2 2 10 13" xfId="16422" xr:uid="{00000000-0005-0000-0000-0000384D0000}"/>
    <cellStyle name="표준 2 2 10 14" xfId="17902" xr:uid="{00000000-0005-0000-0000-0000394D0000}"/>
    <cellStyle name="표준 2 2 10 15" xfId="19382" xr:uid="{00000000-0005-0000-0000-00003A4D0000}"/>
    <cellStyle name="표준 2 2 10 16" xfId="20862" xr:uid="{00000000-0005-0000-0000-00003B4D0000}"/>
    <cellStyle name="표준 2 2 10 17" xfId="22342" xr:uid="{00000000-0005-0000-0000-00003C4D0000}"/>
    <cellStyle name="표준 2 2 10 18" xfId="23822" xr:uid="{00000000-0005-0000-0000-00003D4D0000}"/>
    <cellStyle name="표준 2 2 10 19" xfId="25302" xr:uid="{00000000-0005-0000-0000-00003E4D0000}"/>
    <cellStyle name="표준 2 2 10 2" xfId="689" xr:uid="{00000000-0005-0000-0000-00003F4D0000}"/>
    <cellStyle name="표준 2 2 10 2 10" xfId="14199" xr:uid="{00000000-0005-0000-0000-0000404D0000}"/>
    <cellStyle name="표준 2 2 10 2 11" xfId="15679" xr:uid="{00000000-0005-0000-0000-0000414D0000}"/>
    <cellStyle name="표준 2 2 10 2 12" xfId="17159" xr:uid="{00000000-0005-0000-0000-0000424D0000}"/>
    <cellStyle name="표준 2 2 10 2 13" xfId="18639" xr:uid="{00000000-0005-0000-0000-0000434D0000}"/>
    <cellStyle name="표준 2 2 10 2 14" xfId="20119" xr:uid="{00000000-0005-0000-0000-0000444D0000}"/>
    <cellStyle name="표준 2 2 10 2 15" xfId="21599" xr:uid="{00000000-0005-0000-0000-0000454D0000}"/>
    <cellStyle name="표준 2 2 10 2 16" xfId="23079" xr:uid="{00000000-0005-0000-0000-0000464D0000}"/>
    <cellStyle name="표준 2 2 10 2 17" xfId="24559" xr:uid="{00000000-0005-0000-0000-0000474D0000}"/>
    <cellStyle name="표준 2 2 10 2 18" xfId="26039" xr:uid="{00000000-0005-0000-0000-0000484D0000}"/>
    <cellStyle name="표준 2 2 10 2 19" xfId="27519" xr:uid="{00000000-0005-0000-0000-0000494D0000}"/>
    <cellStyle name="표준 2 2 10 2 2" xfId="2358" xr:uid="{00000000-0005-0000-0000-00004A4D0000}"/>
    <cellStyle name="표준 2 2 10 2 20" xfId="28999" xr:uid="{00000000-0005-0000-0000-00004B4D0000}"/>
    <cellStyle name="표준 2 2 10 2 21" xfId="30479" xr:uid="{00000000-0005-0000-0000-00004C4D0000}"/>
    <cellStyle name="표준 2 2 10 2 22" xfId="31959" xr:uid="{00000000-0005-0000-0000-00004D4D0000}"/>
    <cellStyle name="표준 2 2 10 2 23" xfId="33439" xr:uid="{00000000-0005-0000-0000-00004E4D0000}"/>
    <cellStyle name="표준 2 2 10 2 24" xfId="34919" xr:uid="{00000000-0005-0000-0000-00004F4D0000}"/>
    <cellStyle name="표준 2 2 10 2 25" xfId="36399" xr:uid="{00000000-0005-0000-0000-0000504D0000}"/>
    <cellStyle name="표준 2 2 10 2 26" xfId="37879" xr:uid="{00000000-0005-0000-0000-0000514D0000}"/>
    <cellStyle name="표준 2 2 10 2 27" xfId="39359" xr:uid="{00000000-0005-0000-0000-0000524D0000}"/>
    <cellStyle name="표준 2 2 10 2 28" xfId="40839" xr:uid="{00000000-0005-0000-0000-0000534D0000}"/>
    <cellStyle name="표준 2 2 10 2 29" xfId="42319" xr:uid="{00000000-0005-0000-0000-0000544D0000}"/>
    <cellStyle name="표준 2 2 10 2 3" xfId="3839" xr:uid="{00000000-0005-0000-0000-0000554D0000}"/>
    <cellStyle name="표준 2 2 10 2 30" xfId="43799" xr:uid="{00000000-0005-0000-0000-0000564D0000}"/>
    <cellStyle name="표준 2 2 10 2 31" xfId="45279" xr:uid="{00000000-0005-0000-0000-0000574D0000}"/>
    <cellStyle name="표준 2 2 10 2 32" xfId="46760" xr:uid="{00000000-0005-0000-0000-0000584D0000}"/>
    <cellStyle name="표준 2 2 10 2 33" xfId="48240" xr:uid="{00000000-0005-0000-0000-0000594D0000}"/>
    <cellStyle name="표준 2 2 10 2 34" xfId="49720" xr:uid="{00000000-0005-0000-0000-00005A4D0000}"/>
    <cellStyle name="표준 2 2 10 2 35" xfId="51200" xr:uid="{00000000-0005-0000-0000-00005B4D0000}"/>
    <cellStyle name="표준 2 2 10 2 36" xfId="52680" xr:uid="{00000000-0005-0000-0000-00005C4D0000}"/>
    <cellStyle name="표준 2 2 10 2 37" xfId="54160" xr:uid="{00000000-0005-0000-0000-00005D4D0000}"/>
    <cellStyle name="표준 2 2 10 2 38" xfId="55640" xr:uid="{00000000-0005-0000-0000-00005E4D0000}"/>
    <cellStyle name="표준 2 2 10 2 39" xfId="57120" xr:uid="{00000000-0005-0000-0000-00005F4D0000}"/>
    <cellStyle name="표준 2 2 10 2 4" xfId="5319" xr:uid="{00000000-0005-0000-0000-0000604D0000}"/>
    <cellStyle name="표준 2 2 10 2 40" xfId="58600" xr:uid="{00000000-0005-0000-0000-0000614D0000}"/>
    <cellStyle name="표준 2 2 10 2 41" xfId="60080" xr:uid="{00000000-0005-0000-0000-0000624D0000}"/>
    <cellStyle name="표준 2 2 10 2 42" xfId="61560" xr:uid="{00000000-0005-0000-0000-0000634D0000}"/>
    <cellStyle name="표준 2 2 10 2 5" xfId="6799" xr:uid="{00000000-0005-0000-0000-0000644D0000}"/>
    <cellStyle name="표준 2 2 10 2 6" xfId="8279" xr:uid="{00000000-0005-0000-0000-0000654D0000}"/>
    <cellStyle name="표준 2 2 10 2 7" xfId="9759" xr:uid="{00000000-0005-0000-0000-0000664D0000}"/>
    <cellStyle name="표준 2 2 10 2 8" xfId="11239" xr:uid="{00000000-0005-0000-0000-0000674D0000}"/>
    <cellStyle name="표준 2 2 10 2 9" xfId="12719" xr:uid="{00000000-0005-0000-0000-0000684D0000}"/>
    <cellStyle name="표준 2 2 10 20" xfId="26782" xr:uid="{00000000-0005-0000-0000-0000694D0000}"/>
    <cellStyle name="표준 2 2 10 21" xfId="28262" xr:uid="{00000000-0005-0000-0000-00006A4D0000}"/>
    <cellStyle name="표준 2 2 10 22" xfId="29742" xr:uid="{00000000-0005-0000-0000-00006B4D0000}"/>
    <cellStyle name="표준 2 2 10 23" xfId="31222" xr:uid="{00000000-0005-0000-0000-00006C4D0000}"/>
    <cellStyle name="표준 2 2 10 24" xfId="32702" xr:uid="{00000000-0005-0000-0000-00006D4D0000}"/>
    <cellStyle name="표준 2 2 10 25" xfId="34182" xr:uid="{00000000-0005-0000-0000-00006E4D0000}"/>
    <cellStyle name="표준 2 2 10 26" xfId="35662" xr:uid="{00000000-0005-0000-0000-00006F4D0000}"/>
    <cellStyle name="표준 2 2 10 27" xfId="37142" xr:uid="{00000000-0005-0000-0000-0000704D0000}"/>
    <cellStyle name="표준 2 2 10 28" xfId="38622" xr:uid="{00000000-0005-0000-0000-0000714D0000}"/>
    <cellStyle name="표준 2 2 10 29" xfId="40102" xr:uid="{00000000-0005-0000-0000-0000724D0000}"/>
    <cellStyle name="표준 2 2 10 3" xfId="1621" xr:uid="{00000000-0005-0000-0000-0000734D0000}"/>
    <cellStyle name="표준 2 2 10 30" xfId="41582" xr:uid="{00000000-0005-0000-0000-0000744D0000}"/>
    <cellStyle name="표준 2 2 10 31" xfId="43062" xr:uid="{00000000-0005-0000-0000-0000754D0000}"/>
    <cellStyle name="표준 2 2 10 32" xfId="44542" xr:uid="{00000000-0005-0000-0000-0000764D0000}"/>
    <cellStyle name="표준 2 2 10 33" xfId="46023" xr:uid="{00000000-0005-0000-0000-0000774D0000}"/>
    <cellStyle name="표준 2 2 10 34" xfId="47503" xr:uid="{00000000-0005-0000-0000-0000784D0000}"/>
    <cellStyle name="표준 2 2 10 35" xfId="48983" xr:uid="{00000000-0005-0000-0000-0000794D0000}"/>
    <cellStyle name="표준 2 2 10 36" xfId="50463" xr:uid="{00000000-0005-0000-0000-00007A4D0000}"/>
    <cellStyle name="표준 2 2 10 37" xfId="51943" xr:uid="{00000000-0005-0000-0000-00007B4D0000}"/>
    <cellStyle name="표준 2 2 10 38" xfId="53423" xr:uid="{00000000-0005-0000-0000-00007C4D0000}"/>
    <cellStyle name="표준 2 2 10 39" xfId="54903" xr:uid="{00000000-0005-0000-0000-00007D4D0000}"/>
    <cellStyle name="표준 2 2 10 4" xfId="3102" xr:uid="{00000000-0005-0000-0000-00007E4D0000}"/>
    <cellStyle name="표준 2 2 10 40" xfId="56383" xr:uid="{00000000-0005-0000-0000-00007F4D0000}"/>
    <cellStyle name="표준 2 2 10 41" xfId="57863" xr:uid="{00000000-0005-0000-0000-0000804D0000}"/>
    <cellStyle name="표준 2 2 10 42" xfId="59343" xr:uid="{00000000-0005-0000-0000-0000814D0000}"/>
    <cellStyle name="표준 2 2 10 43" xfId="60823" xr:uid="{00000000-0005-0000-0000-0000824D0000}"/>
    <cellStyle name="표준 2 2 10 5" xfId="4582" xr:uid="{00000000-0005-0000-0000-0000834D0000}"/>
    <cellStyle name="표준 2 2 10 6" xfId="6062" xr:uid="{00000000-0005-0000-0000-0000844D0000}"/>
    <cellStyle name="표준 2 2 10 7" xfId="7542" xr:uid="{00000000-0005-0000-0000-0000854D0000}"/>
    <cellStyle name="표준 2 2 10 8" xfId="9022" xr:uid="{00000000-0005-0000-0000-0000864D0000}"/>
    <cellStyle name="표준 2 2 10 9" xfId="10502" xr:uid="{00000000-0005-0000-0000-0000874D0000}"/>
    <cellStyle name="표준 2 2 11" xfId="1458" xr:uid="{00000000-0005-0000-0000-0000884D0000}"/>
    <cellStyle name="표준 2 2 11 10" xfId="11992" xr:uid="{00000000-0005-0000-0000-0000894D0000}"/>
    <cellStyle name="표준 2 2 11 11" xfId="13472" xr:uid="{00000000-0005-0000-0000-00008A4D0000}"/>
    <cellStyle name="표준 2 2 11 12" xfId="14952" xr:uid="{00000000-0005-0000-0000-00008B4D0000}"/>
    <cellStyle name="표준 2 2 11 13" xfId="16432" xr:uid="{00000000-0005-0000-0000-00008C4D0000}"/>
    <cellStyle name="표준 2 2 11 14" xfId="17912" xr:uid="{00000000-0005-0000-0000-00008D4D0000}"/>
    <cellStyle name="표준 2 2 11 15" xfId="19392" xr:uid="{00000000-0005-0000-0000-00008E4D0000}"/>
    <cellStyle name="표준 2 2 11 16" xfId="20872" xr:uid="{00000000-0005-0000-0000-00008F4D0000}"/>
    <cellStyle name="표준 2 2 11 17" xfId="22352" xr:uid="{00000000-0005-0000-0000-0000904D0000}"/>
    <cellStyle name="표준 2 2 11 18" xfId="23832" xr:uid="{00000000-0005-0000-0000-0000914D0000}"/>
    <cellStyle name="표준 2 2 11 19" xfId="25312" xr:uid="{00000000-0005-0000-0000-0000924D0000}"/>
    <cellStyle name="표준 2 2 11 2" xfId="679" xr:uid="{00000000-0005-0000-0000-0000934D0000}"/>
    <cellStyle name="표준 2 2 11 2 10" xfId="14209" xr:uid="{00000000-0005-0000-0000-0000944D0000}"/>
    <cellStyle name="표준 2 2 11 2 11" xfId="15689" xr:uid="{00000000-0005-0000-0000-0000954D0000}"/>
    <cellStyle name="표준 2 2 11 2 12" xfId="17169" xr:uid="{00000000-0005-0000-0000-0000964D0000}"/>
    <cellStyle name="표준 2 2 11 2 13" xfId="18649" xr:uid="{00000000-0005-0000-0000-0000974D0000}"/>
    <cellStyle name="표준 2 2 11 2 14" xfId="20129" xr:uid="{00000000-0005-0000-0000-0000984D0000}"/>
    <cellStyle name="표준 2 2 11 2 15" xfId="21609" xr:uid="{00000000-0005-0000-0000-0000994D0000}"/>
    <cellStyle name="표준 2 2 11 2 16" xfId="23089" xr:uid="{00000000-0005-0000-0000-00009A4D0000}"/>
    <cellStyle name="표준 2 2 11 2 17" xfId="24569" xr:uid="{00000000-0005-0000-0000-00009B4D0000}"/>
    <cellStyle name="표준 2 2 11 2 18" xfId="26049" xr:uid="{00000000-0005-0000-0000-00009C4D0000}"/>
    <cellStyle name="표준 2 2 11 2 19" xfId="27529" xr:uid="{00000000-0005-0000-0000-00009D4D0000}"/>
    <cellStyle name="표준 2 2 11 2 2" xfId="2368" xr:uid="{00000000-0005-0000-0000-00009E4D0000}"/>
    <cellStyle name="표준 2 2 11 2 20" xfId="29009" xr:uid="{00000000-0005-0000-0000-00009F4D0000}"/>
    <cellStyle name="표준 2 2 11 2 21" xfId="30489" xr:uid="{00000000-0005-0000-0000-0000A04D0000}"/>
    <cellStyle name="표준 2 2 11 2 22" xfId="31969" xr:uid="{00000000-0005-0000-0000-0000A14D0000}"/>
    <cellStyle name="표준 2 2 11 2 23" xfId="33449" xr:uid="{00000000-0005-0000-0000-0000A24D0000}"/>
    <cellStyle name="표준 2 2 11 2 24" xfId="34929" xr:uid="{00000000-0005-0000-0000-0000A34D0000}"/>
    <cellStyle name="표준 2 2 11 2 25" xfId="36409" xr:uid="{00000000-0005-0000-0000-0000A44D0000}"/>
    <cellStyle name="표준 2 2 11 2 26" xfId="37889" xr:uid="{00000000-0005-0000-0000-0000A54D0000}"/>
    <cellStyle name="표준 2 2 11 2 27" xfId="39369" xr:uid="{00000000-0005-0000-0000-0000A64D0000}"/>
    <cellStyle name="표준 2 2 11 2 28" xfId="40849" xr:uid="{00000000-0005-0000-0000-0000A74D0000}"/>
    <cellStyle name="표준 2 2 11 2 29" xfId="42329" xr:uid="{00000000-0005-0000-0000-0000A84D0000}"/>
    <cellStyle name="표준 2 2 11 2 3" xfId="3849" xr:uid="{00000000-0005-0000-0000-0000A94D0000}"/>
    <cellStyle name="표준 2 2 11 2 30" xfId="43809" xr:uid="{00000000-0005-0000-0000-0000AA4D0000}"/>
    <cellStyle name="표준 2 2 11 2 31" xfId="45289" xr:uid="{00000000-0005-0000-0000-0000AB4D0000}"/>
    <cellStyle name="표준 2 2 11 2 32" xfId="46770" xr:uid="{00000000-0005-0000-0000-0000AC4D0000}"/>
    <cellStyle name="표준 2 2 11 2 33" xfId="48250" xr:uid="{00000000-0005-0000-0000-0000AD4D0000}"/>
    <cellStyle name="표준 2 2 11 2 34" xfId="49730" xr:uid="{00000000-0005-0000-0000-0000AE4D0000}"/>
    <cellStyle name="표준 2 2 11 2 35" xfId="51210" xr:uid="{00000000-0005-0000-0000-0000AF4D0000}"/>
    <cellStyle name="표준 2 2 11 2 36" xfId="52690" xr:uid="{00000000-0005-0000-0000-0000B04D0000}"/>
    <cellStyle name="표준 2 2 11 2 37" xfId="54170" xr:uid="{00000000-0005-0000-0000-0000B14D0000}"/>
    <cellStyle name="표준 2 2 11 2 38" xfId="55650" xr:uid="{00000000-0005-0000-0000-0000B24D0000}"/>
    <cellStyle name="표준 2 2 11 2 39" xfId="57130" xr:uid="{00000000-0005-0000-0000-0000B34D0000}"/>
    <cellStyle name="표준 2 2 11 2 4" xfId="5329" xr:uid="{00000000-0005-0000-0000-0000B44D0000}"/>
    <cellStyle name="표준 2 2 11 2 40" xfId="58610" xr:uid="{00000000-0005-0000-0000-0000B54D0000}"/>
    <cellStyle name="표준 2 2 11 2 41" xfId="60090" xr:uid="{00000000-0005-0000-0000-0000B64D0000}"/>
    <cellStyle name="표준 2 2 11 2 42" xfId="61570" xr:uid="{00000000-0005-0000-0000-0000B74D0000}"/>
    <cellStyle name="표준 2 2 11 2 5" xfId="6809" xr:uid="{00000000-0005-0000-0000-0000B84D0000}"/>
    <cellStyle name="표준 2 2 11 2 6" xfId="8289" xr:uid="{00000000-0005-0000-0000-0000B94D0000}"/>
    <cellStyle name="표준 2 2 11 2 7" xfId="9769" xr:uid="{00000000-0005-0000-0000-0000BA4D0000}"/>
    <cellStyle name="표준 2 2 11 2 8" xfId="11249" xr:uid="{00000000-0005-0000-0000-0000BB4D0000}"/>
    <cellStyle name="표준 2 2 11 2 9" xfId="12729" xr:uid="{00000000-0005-0000-0000-0000BC4D0000}"/>
    <cellStyle name="표준 2 2 11 20" xfId="26792" xr:uid="{00000000-0005-0000-0000-0000BD4D0000}"/>
    <cellStyle name="표준 2 2 11 21" xfId="28272" xr:uid="{00000000-0005-0000-0000-0000BE4D0000}"/>
    <cellStyle name="표준 2 2 11 22" xfId="29752" xr:uid="{00000000-0005-0000-0000-0000BF4D0000}"/>
    <cellStyle name="표준 2 2 11 23" xfId="31232" xr:uid="{00000000-0005-0000-0000-0000C04D0000}"/>
    <cellStyle name="표준 2 2 11 24" xfId="32712" xr:uid="{00000000-0005-0000-0000-0000C14D0000}"/>
    <cellStyle name="표준 2 2 11 25" xfId="34192" xr:uid="{00000000-0005-0000-0000-0000C24D0000}"/>
    <cellStyle name="표준 2 2 11 26" xfId="35672" xr:uid="{00000000-0005-0000-0000-0000C34D0000}"/>
    <cellStyle name="표준 2 2 11 27" xfId="37152" xr:uid="{00000000-0005-0000-0000-0000C44D0000}"/>
    <cellStyle name="표준 2 2 11 28" xfId="38632" xr:uid="{00000000-0005-0000-0000-0000C54D0000}"/>
    <cellStyle name="표준 2 2 11 29" xfId="40112" xr:uid="{00000000-0005-0000-0000-0000C64D0000}"/>
    <cellStyle name="표준 2 2 11 3" xfId="1631" xr:uid="{00000000-0005-0000-0000-0000C74D0000}"/>
    <cellStyle name="표준 2 2 11 30" xfId="41592" xr:uid="{00000000-0005-0000-0000-0000C84D0000}"/>
    <cellStyle name="표준 2 2 11 31" xfId="43072" xr:uid="{00000000-0005-0000-0000-0000C94D0000}"/>
    <cellStyle name="표준 2 2 11 32" xfId="44552" xr:uid="{00000000-0005-0000-0000-0000CA4D0000}"/>
    <cellStyle name="표준 2 2 11 33" xfId="46033" xr:uid="{00000000-0005-0000-0000-0000CB4D0000}"/>
    <cellStyle name="표준 2 2 11 34" xfId="47513" xr:uid="{00000000-0005-0000-0000-0000CC4D0000}"/>
    <cellStyle name="표준 2 2 11 35" xfId="48993" xr:uid="{00000000-0005-0000-0000-0000CD4D0000}"/>
    <cellStyle name="표준 2 2 11 36" xfId="50473" xr:uid="{00000000-0005-0000-0000-0000CE4D0000}"/>
    <cellStyle name="표준 2 2 11 37" xfId="51953" xr:uid="{00000000-0005-0000-0000-0000CF4D0000}"/>
    <cellStyle name="표준 2 2 11 38" xfId="53433" xr:uid="{00000000-0005-0000-0000-0000D04D0000}"/>
    <cellStyle name="표준 2 2 11 39" xfId="54913" xr:uid="{00000000-0005-0000-0000-0000D14D0000}"/>
    <cellStyle name="표준 2 2 11 4" xfId="3112" xr:uid="{00000000-0005-0000-0000-0000D24D0000}"/>
    <cellStyle name="표준 2 2 11 40" xfId="56393" xr:uid="{00000000-0005-0000-0000-0000D34D0000}"/>
    <cellStyle name="표준 2 2 11 41" xfId="57873" xr:uid="{00000000-0005-0000-0000-0000D44D0000}"/>
    <cellStyle name="표준 2 2 11 42" xfId="59353" xr:uid="{00000000-0005-0000-0000-0000D54D0000}"/>
    <cellStyle name="표준 2 2 11 43" xfId="60833" xr:uid="{00000000-0005-0000-0000-0000D64D0000}"/>
    <cellStyle name="표준 2 2 11 5" xfId="4592" xr:uid="{00000000-0005-0000-0000-0000D74D0000}"/>
    <cellStyle name="표준 2 2 11 6" xfId="6072" xr:uid="{00000000-0005-0000-0000-0000D84D0000}"/>
    <cellStyle name="표준 2 2 11 7" xfId="7552" xr:uid="{00000000-0005-0000-0000-0000D94D0000}"/>
    <cellStyle name="표준 2 2 11 8" xfId="9032" xr:uid="{00000000-0005-0000-0000-0000DA4D0000}"/>
    <cellStyle name="표준 2 2 11 9" xfId="10512" xr:uid="{00000000-0005-0000-0000-0000DB4D0000}"/>
    <cellStyle name="표준 2 2 12" xfId="1447" xr:uid="{00000000-0005-0000-0000-0000DC4D0000}"/>
    <cellStyle name="표준 2 2 12 10" xfId="12003" xr:uid="{00000000-0005-0000-0000-0000DD4D0000}"/>
    <cellStyle name="표준 2 2 12 11" xfId="13483" xr:uid="{00000000-0005-0000-0000-0000DE4D0000}"/>
    <cellStyle name="표준 2 2 12 12" xfId="14963" xr:uid="{00000000-0005-0000-0000-0000DF4D0000}"/>
    <cellStyle name="표준 2 2 12 13" xfId="16443" xr:uid="{00000000-0005-0000-0000-0000E04D0000}"/>
    <cellStyle name="표준 2 2 12 14" xfId="17923" xr:uid="{00000000-0005-0000-0000-0000E14D0000}"/>
    <cellStyle name="표준 2 2 12 15" xfId="19403" xr:uid="{00000000-0005-0000-0000-0000E24D0000}"/>
    <cellStyle name="표준 2 2 12 16" xfId="20883" xr:uid="{00000000-0005-0000-0000-0000E34D0000}"/>
    <cellStyle name="표준 2 2 12 17" xfId="22363" xr:uid="{00000000-0005-0000-0000-0000E44D0000}"/>
    <cellStyle name="표준 2 2 12 18" xfId="23843" xr:uid="{00000000-0005-0000-0000-0000E54D0000}"/>
    <cellStyle name="표준 2 2 12 19" xfId="25323" xr:uid="{00000000-0005-0000-0000-0000E64D0000}"/>
    <cellStyle name="표준 2 2 12 2" xfId="668" xr:uid="{00000000-0005-0000-0000-0000E74D0000}"/>
    <cellStyle name="표준 2 2 12 2 10" xfId="14220" xr:uid="{00000000-0005-0000-0000-0000E84D0000}"/>
    <cellStyle name="표준 2 2 12 2 11" xfId="15700" xr:uid="{00000000-0005-0000-0000-0000E94D0000}"/>
    <cellStyle name="표준 2 2 12 2 12" xfId="17180" xr:uid="{00000000-0005-0000-0000-0000EA4D0000}"/>
    <cellStyle name="표준 2 2 12 2 13" xfId="18660" xr:uid="{00000000-0005-0000-0000-0000EB4D0000}"/>
    <cellStyle name="표준 2 2 12 2 14" xfId="20140" xr:uid="{00000000-0005-0000-0000-0000EC4D0000}"/>
    <cellStyle name="표준 2 2 12 2 15" xfId="21620" xr:uid="{00000000-0005-0000-0000-0000ED4D0000}"/>
    <cellStyle name="표준 2 2 12 2 16" xfId="23100" xr:uid="{00000000-0005-0000-0000-0000EE4D0000}"/>
    <cellStyle name="표준 2 2 12 2 17" xfId="24580" xr:uid="{00000000-0005-0000-0000-0000EF4D0000}"/>
    <cellStyle name="표준 2 2 12 2 18" xfId="26060" xr:uid="{00000000-0005-0000-0000-0000F04D0000}"/>
    <cellStyle name="표준 2 2 12 2 19" xfId="27540" xr:uid="{00000000-0005-0000-0000-0000F14D0000}"/>
    <cellStyle name="표준 2 2 12 2 2" xfId="2379" xr:uid="{00000000-0005-0000-0000-0000F24D0000}"/>
    <cellStyle name="표준 2 2 12 2 20" xfId="29020" xr:uid="{00000000-0005-0000-0000-0000F34D0000}"/>
    <cellStyle name="표준 2 2 12 2 21" xfId="30500" xr:uid="{00000000-0005-0000-0000-0000F44D0000}"/>
    <cellStyle name="표준 2 2 12 2 22" xfId="31980" xr:uid="{00000000-0005-0000-0000-0000F54D0000}"/>
    <cellStyle name="표준 2 2 12 2 23" xfId="33460" xr:uid="{00000000-0005-0000-0000-0000F64D0000}"/>
    <cellStyle name="표준 2 2 12 2 24" xfId="34940" xr:uid="{00000000-0005-0000-0000-0000F74D0000}"/>
    <cellStyle name="표준 2 2 12 2 25" xfId="36420" xr:uid="{00000000-0005-0000-0000-0000F84D0000}"/>
    <cellStyle name="표준 2 2 12 2 26" xfId="37900" xr:uid="{00000000-0005-0000-0000-0000F94D0000}"/>
    <cellStyle name="표준 2 2 12 2 27" xfId="39380" xr:uid="{00000000-0005-0000-0000-0000FA4D0000}"/>
    <cellStyle name="표준 2 2 12 2 28" xfId="40860" xr:uid="{00000000-0005-0000-0000-0000FB4D0000}"/>
    <cellStyle name="표준 2 2 12 2 29" xfId="42340" xr:uid="{00000000-0005-0000-0000-0000FC4D0000}"/>
    <cellStyle name="표준 2 2 12 2 3" xfId="3860" xr:uid="{00000000-0005-0000-0000-0000FD4D0000}"/>
    <cellStyle name="표준 2 2 12 2 30" xfId="43820" xr:uid="{00000000-0005-0000-0000-0000FE4D0000}"/>
    <cellStyle name="표준 2 2 12 2 31" xfId="45300" xr:uid="{00000000-0005-0000-0000-0000FF4D0000}"/>
    <cellStyle name="표준 2 2 12 2 32" xfId="46781" xr:uid="{00000000-0005-0000-0000-0000004E0000}"/>
    <cellStyle name="표준 2 2 12 2 33" xfId="48261" xr:uid="{00000000-0005-0000-0000-0000014E0000}"/>
    <cellStyle name="표준 2 2 12 2 34" xfId="49741" xr:uid="{00000000-0005-0000-0000-0000024E0000}"/>
    <cellStyle name="표준 2 2 12 2 35" xfId="51221" xr:uid="{00000000-0005-0000-0000-0000034E0000}"/>
    <cellStyle name="표준 2 2 12 2 36" xfId="52701" xr:uid="{00000000-0005-0000-0000-0000044E0000}"/>
    <cellStyle name="표준 2 2 12 2 37" xfId="54181" xr:uid="{00000000-0005-0000-0000-0000054E0000}"/>
    <cellStyle name="표준 2 2 12 2 38" xfId="55661" xr:uid="{00000000-0005-0000-0000-0000064E0000}"/>
    <cellStyle name="표준 2 2 12 2 39" xfId="57141" xr:uid="{00000000-0005-0000-0000-0000074E0000}"/>
    <cellStyle name="표준 2 2 12 2 4" xfId="5340" xr:uid="{00000000-0005-0000-0000-0000084E0000}"/>
    <cellStyle name="표준 2 2 12 2 40" xfId="58621" xr:uid="{00000000-0005-0000-0000-0000094E0000}"/>
    <cellStyle name="표준 2 2 12 2 41" xfId="60101" xr:uid="{00000000-0005-0000-0000-00000A4E0000}"/>
    <cellStyle name="표준 2 2 12 2 42" xfId="61581" xr:uid="{00000000-0005-0000-0000-00000B4E0000}"/>
    <cellStyle name="표준 2 2 12 2 5" xfId="6820" xr:uid="{00000000-0005-0000-0000-00000C4E0000}"/>
    <cellStyle name="표준 2 2 12 2 6" xfId="8300" xr:uid="{00000000-0005-0000-0000-00000D4E0000}"/>
    <cellStyle name="표준 2 2 12 2 7" xfId="9780" xr:uid="{00000000-0005-0000-0000-00000E4E0000}"/>
    <cellStyle name="표준 2 2 12 2 8" xfId="11260" xr:uid="{00000000-0005-0000-0000-00000F4E0000}"/>
    <cellStyle name="표준 2 2 12 2 9" xfId="12740" xr:uid="{00000000-0005-0000-0000-0000104E0000}"/>
    <cellStyle name="표준 2 2 12 20" xfId="26803" xr:uid="{00000000-0005-0000-0000-0000114E0000}"/>
    <cellStyle name="표준 2 2 12 21" xfId="28283" xr:uid="{00000000-0005-0000-0000-0000124E0000}"/>
    <cellStyle name="표준 2 2 12 22" xfId="29763" xr:uid="{00000000-0005-0000-0000-0000134E0000}"/>
    <cellStyle name="표준 2 2 12 23" xfId="31243" xr:uid="{00000000-0005-0000-0000-0000144E0000}"/>
    <cellStyle name="표준 2 2 12 24" xfId="32723" xr:uid="{00000000-0005-0000-0000-0000154E0000}"/>
    <cellStyle name="표준 2 2 12 25" xfId="34203" xr:uid="{00000000-0005-0000-0000-0000164E0000}"/>
    <cellStyle name="표준 2 2 12 26" xfId="35683" xr:uid="{00000000-0005-0000-0000-0000174E0000}"/>
    <cellStyle name="표준 2 2 12 27" xfId="37163" xr:uid="{00000000-0005-0000-0000-0000184E0000}"/>
    <cellStyle name="표준 2 2 12 28" xfId="38643" xr:uid="{00000000-0005-0000-0000-0000194E0000}"/>
    <cellStyle name="표준 2 2 12 29" xfId="40123" xr:uid="{00000000-0005-0000-0000-00001A4E0000}"/>
    <cellStyle name="표준 2 2 12 3" xfId="1642" xr:uid="{00000000-0005-0000-0000-00001B4E0000}"/>
    <cellStyle name="표준 2 2 12 30" xfId="41603" xr:uid="{00000000-0005-0000-0000-00001C4E0000}"/>
    <cellStyle name="표준 2 2 12 31" xfId="43083" xr:uid="{00000000-0005-0000-0000-00001D4E0000}"/>
    <cellStyle name="표준 2 2 12 32" xfId="44563" xr:uid="{00000000-0005-0000-0000-00001E4E0000}"/>
    <cellStyle name="표준 2 2 12 33" xfId="46044" xr:uid="{00000000-0005-0000-0000-00001F4E0000}"/>
    <cellStyle name="표준 2 2 12 34" xfId="47524" xr:uid="{00000000-0005-0000-0000-0000204E0000}"/>
    <cellStyle name="표준 2 2 12 35" xfId="49004" xr:uid="{00000000-0005-0000-0000-0000214E0000}"/>
    <cellStyle name="표준 2 2 12 36" xfId="50484" xr:uid="{00000000-0005-0000-0000-0000224E0000}"/>
    <cellStyle name="표준 2 2 12 37" xfId="51964" xr:uid="{00000000-0005-0000-0000-0000234E0000}"/>
    <cellStyle name="표준 2 2 12 38" xfId="53444" xr:uid="{00000000-0005-0000-0000-0000244E0000}"/>
    <cellStyle name="표준 2 2 12 39" xfId="54924" xr:uid="{00000000-0005-0000-0000-0000254E0000}"/>
    <cellStyle name="표준 2 2 12 4" xfId="3123" xr:uid="{00000000-0005-0000-0000-0000264E0000}"/>
    <cellStyle name="표준 2 2 12 40" xfId="56404" xr:uid="{00000000-0005-0000-0000-0000274E0000}"/>
    <cellStyle name="표준 2 2 12 41" xfId="57884" xr:uid="{00000000-0005-0000-0000-0000284E0000}"/>
    <cellStyle name="표준 2 2 12 42" xfId="59364" xr:uid="{00000000-0005-0000-0000-0000294E0000}"/>
    <cellStyle name="표준 2 2 12 43" xfId="60844" xr:uid="{00000000-0005-0000-0000-00002A4E0000}"/>
    <cellStyle name="표준 2 2 12 5" xfId="4603" xr:uid="{00000000-0005-0000-0000-00002B4E0000}"/>
    <cellStyle name="표준 2 2 12 6" xfId="6083" xr:uid="{00000000-0005-0000-0000-00002C4E0000}"/>
    <cellStyle name="표준 2 2 12 7" xfId="7563" xr:uid="{00000000-0005-0000-0000-00002D4E0000}"/>
    <cellStyle name="표준 2 2 12 8" xfId="9043" xr:uid="{00000000-0005-0000-0000-00002E4E0000}"/>
    <cellStyle name="표준 2 2 12 9" xfId="10523" xr:uid="{00000000-0005-0000-0000-00002F4E0000}"/>
    <cellStyle name="표준 2 2 13" xfId="1435" xr:uid="{00000000-0005-0000-0000-0000304E0000}"/>
    <cellStyle name="표준 2 2 13 10" xfId="12015" xr:uid="{00000000-0005-0000-0000-0000314E0000}"/>
    <cellStyle name="표준 2 2 13 11" xfId="13495" xr:uid="{00000000-0005-0000-0000-0000324E0000}"/>
    <cellStyle name="표준 2 2 13 12" xfId="14975" xr:uid="{00000000-0005-0000-0000-0000334E0000}"/>
    <cellStyle name="표준 2 2 13 13" xfId="16455" xr:uid="{00000000-0005-0000-0000-0000344E0000}"/>
    <cellStyle name="표준 2 2 13 14" xfId="17935" xr:uid="{00000000-0005-0000-0000-0000354E0000}"/>
    <cellStyle name="표준 2 2 13 15" xfId="19415" xr:uid="{00000000-0005-0000-0000-0000364E0000}"/>
    <cellStyle name="표준 2 2 13 16" xfId="20895" xr:uid="{00000000-0005-0000-0000-0000374E0000}"/>
    <cellStyle name="표준 2 2 13 17" xfId="22375" xr:uid="{00000000-0005-0000-0000-0000384E0000}"/>
    <cellStyle name="표준 2 2 13 18" xfId="23855" xr:uid="{00000000-0005-0000-0000-0000394E0000}"/>
    <cellStyle name="표준 2 2 13 19" xfId="25335" xr:uid="{00000000-0005-0000-0000-00003A4E0000}"/>
    <cellStyle name="표준 2 2 13 2" xfId="656" xr:uid="{00000000-0005-0000-0000-00003B4E0000}"/>
    <cellStyle name="표준 2 2 13 2 10" xfId="14232" xr:uid="{00000000-0005-0000-0000-00003C4E0000}"/>
    <cellStyle name="표준 2 2 13 2 11" xfId="15712" xr:uid="{00000000-0005-0000-0000-00003D4E0000}"/>
    <cellStyle name="표준 2 2 13 2 12" xfId="17192" xr:uid="{00000000-0005-0000-0000-00003E4E0000}"/>
    <cellStyle name="표준 2 2 13 2 13" xfId="18672" xr:uid="{00000000-0005-0000-0000-00003F4E0000}"/>
    <cellStyle name="표준 2 2 13 2 14" xfId="20152" xr:uid="{00000000-0005-0000-0000-0000404E0000}"/>
    <cellStyle name="표준 2 2 13 2 15" xfId="21632" xr:uid="{00000000-0005-0000-0000-0000414E0000}"/>
    <cellStyle name="표준 2 2 13 2 16" xfId="23112" xr:uid="{00000000-0005-0000-0000-0000424E0000}"/>
    <cellStyle name="표준 2 2 13 2 17" xfId="24592" xr:uid="{00000000-0005-0000-0000-0000434E0000}"/>
    <cellStyle name="표준 2 2 13 2 18" xfId="26072" xr:uid="{00000000-0005-0000-0000-0000444E0000}"/>
    <cellStyle name="표준 2 2 13 2 19" xfId="27552" xr:uid="{00000000-0005-0000-0000-0000454E0000}"/>
    <cellStyle name="표준 2 2 13 2 2" xfId="2391" xr:uid="{00000000-0005-0000-0000-0000464E0000}"/>
    <cellStyle name="표준 2 2 13 2 20" xfId="29032" xr:uid="{00000000-0005-0000-0000-0000474E0000}"/>
    <cellStyle name="표준 2 2 13 2 21" xfId="30512" xr:uid="{00000000-0005-0000-0000-0000484E0000}"/>
    <cellStyle name="표준 2 2 13 2 22" xfId="31992" xr:uid="{00000000-0005-0000-0000-0000494E0000}"/>
    <cellStyle name="표준 2 2 13 2 23" xfId="33472" xr:uid="{00000000-0005-0000-0000-00004A4E0000}"/>
    <cellStyle name="표준 2 2 13 2 24" xfId="34952" xr:uid="{00000000-0005-0000-0000-00004B4E0000}"/>
    <cellStyle name="표준 2 2 13 2 25" xfId="36432" xr:uid="{00000000-0005-0000-0000-00004C4E0000}"/>
    <cellStyle name="표준 2 2 13 2 26" xfId="37912" xr:uid="{00000000-0005-0000-0000-00004D4E0000}"/>
    <cellStyle name="표준 2 2 13 2 27" xfId="39392" xr:uid="{00000000-0005-0000-0000-00004E4E0000}"/>
    <cellStyle name="표준 2 2 13 2 28" xfId="40872" xr:uid="{00000000-0005-0000-0000-00004F4E0000}"/>
    <cellStyle name="표준 2 2 13 2 29" xfId="42352" xr:uid="{00000000-0005-0000-0000-0000504E0000}"/>
    <cellStyle name="표준 2 2 13 2 3" xfId="3872" xr:uid="{00000000-0005-0000-0000-0000514E0000}"/>
    <cellStyle name="표준 2 2 13 2 30" xfId="43832" xr:uid="{00000000-0005-0000-0000-0000524E0000}"/>
    <cellStyle name="표준 2 2 13 2 31" xfId="45312" xr:uid="{00000000-0005-0000-0000-0000534E0000}"/>
    <cellStyle name="표준 2 2 13 2 32" xfId="46793" xr:uid="{00000000-0005-0000-0000-0000544E0000}"/>
    <cellStyle name="표준 2 2 13 2 33" xfId="48273" xr:uid="{00000000-0005-0000-0000-0000554E0000}"/>
    <cellStyle name="표준 2 2 13 2 34" xfId="49753" xr:uid="{00000000-0005-0000-0000-0000564E0000}"/>
    <cellStyle name="표준 2 2 13 2 35" xfId="51233" xr:uid="{00000000-0005-0000-0000-0000574E0000}"/>
    <cellStyle name="표준 2 2 13 2 36" xfId="52713" xr:uid="{00000000-0005-0000-0000-0000584E0000}"/>
    <cellStyle name="표준 2 2 13 2 37" xfId="54193" xr:uid="{00000000-0005-0000-0000-0000594E0000}"/>
    <cellStyle name="표준 2 2 13 2 38" xfId="55673" xr:uid="{00000000-0005-0000-0000-00005A4E0000}"/>
    <cellStyle name="표준 2 2 13 2 39" xfId="57153" xr:uid="{00000000-0005-0000-0000-00005B4E0000}"/>
    <cellStyle name="표준 2 2 13 2 4" xfId="5352" xr:uid="{00000000-0005-0000-0000-00005C4E0000}"/>
    <cellStyle name="표준 2 2 13 2 40" xfId="58633" xr:uid="{00000000-0005-0000-0000-00005D4E0000}"/>
    <cellStyle name="표준 2 2 13 2 41" xfId="60113" xr:uid="{00000000-0005-0000-0000-00005E4E0000}"/>
    <cellStyle name="표준 2 2 13 2 42" xfId="61593" xr:uid="{00000000-0005-0000-0000-00005F4E0000}"/>
    <cellStyle name="표준 2 2 13 2 5" xfId="6832" xr:uid="{00000000-0005-0000-0000-0000604E0000}"/>
    <cellStyle name="표준 2 2 13 2 6" xfId="8312" xr:uid="{00000000-0005-0000-0000-0000614E0000}"/>
    <cellStyle name="표준 2 2 13 2 7" xfId="9792" xr:uid="{00000000-0005-0000-0000-0000624E0000}"/>
    <cellStyle name="표준 2 2 13 2 8" xfId="11272" xr:uid="{00000000-0005-0000-0000-0000634E0000}"/>
    <cellStyle name="표준 2 2 13 2 9" xfId="12752" xr:uid="{00000000-0005-0000-0000-0000644E0000}"/>
    <cellStyle name="표준 2 2 13 20" xfId="26815" xr:uid="{00000000-0005-0000-0000-0000654E0000}"/>
    <cellStyle name="표준 2 2 13 21" xfId="28295" xr:uid="{00000000-0005-0000-0000-0000664E0000}"/>
    <cellStyle name="표준 2 2 13 22" xfId="29775" xr:uid="{00000000-0005-0000-0000-0000674E0000}"/>
    <cellStyle name="표준 2 2 13 23" xfId="31255" xr:uid="{00000000-0005-0000-0000-0000684E0000}"/>
    <cellStyle name="표준 2 2 13 24" xfId="32735" xr:uid="{00000000-0005-0000-0000-0000694E0000}"/>
    <cellStyle name="표준 2 2 13 25" xfId="34215" xr:uid="{00000000-0005-0000-0000-00006A4E0000}"/>
    <cellStyle name="표준 2 2 13 26" xfId="35695" xr:uid="{00000000-0005-0000-0000-00006B4E0000}"/>
    <cellStyle name="표준 2 2 13 27" xfId="37175" xr:uid="{00000000-0005-0000-0000-00006C4E0000}"/>
    <cellStyle name="표준 2 2 13 28" xfId="38655" xr:uid="{00000000-0005-0000-0000-00006D4E0000}"/>
    <cellStyle name="표준 2 2 13 29" xfId="40135" xr:uid="{00000000-0005-0000-0000-00006E4E0000}"/>
    <cellStyle name="표준 2 2 13 3" xfId="1654" xr:uid="{00000000-0005-0000-0000-00006F4E0000}"/>
    <cellStyle name="표준 2 2 13 30" xfId="41615" xr:uid="{00000000-0005-0000-0000-0000704E0000}"/>
    <cellStyle name="표준 2 2 13 31" xfId="43095" xr:uid="{00000000-0005-0000-0000-0000714E0000}"/>
    <cellStyle name="표준 2 2 13 32" xfId="44575" xr:uid="{00000000-0005-0000-0000-0000724E0000}"/>
    <cellStyle name="표준 2 2 13 33" xfId="46056" xr:uid="{00000000-0005-0000-0000-0000734E0000}"/>
    <cellStyle name="표준 2 2 13 34" xfId="47536" xr:uid="{00000000-0005-0000-0000-0000744E0000}"/>
    <cellStyle name="표준 2 2 13 35" xfId="49016" xr:uid="{00000000-0005-0000-0000-0000754E0000}"/>
    <cellStyle name="표준 2 2 13 36" xfId="50496" xr:uid="{00000000-0005-0000-0000-0000764E0000}"/>
    <cellStyle name="표준 2 2 13 37" xfId="51976" xr:uid="{00000000-0005-0000-0000-0000774E0000}"/>
    <cellStyle name="표준 2 2 13 38" xfId="53456" xr:uid="{00000000-0005-0000-0000-0000784E0000}"/>
    <cellStyle name="표준 2 2 13 39" xfId="54936" xr:uid="{00000000-0005-0000-0000-0000794E0000}"/>
    <cellStyle name="표준 2 2 13 4" xfId="3135" xr:uid="{00000000-0005-0000-0000-00007A4E0000}"/>
    <cellStyle name="표준 2 2 13 40" xfId="56416" xr:uid="{00000000-0005-0000-0000-00007B4E0000}"/>
    <cellStyle name="표준 2 2 13 41" xfId="57896" xr:uid="{00000000-0005-0000-0000-00007C4E0000}"/>
    <cellStyle name="표준 2 2 13 42" xfId="59376" xr:uid="{00000000-0005-0000-0000-00007D4E0000}"/>
    <cellStyle name="표준 2 2 13 43" xfId="60856" xr:uid="{00000000-0005-0000-0000-00007E4E0000}"/>
    <cellStyle name="표준 2 2 13 5" xfId="4615" xr:uid="{00000000-0005-0000-0000-00007F4E0000}"/>
    <cellStyle name="표준 2 2 13 6" xfId="6095" xr:uid="{00000000-0005-0000-0000-0000804E0000}"/>
    <cellStyle name="표준 2 2 13 7" xfId="7575" xr:uid="{00000000-0005-0000-0000-0000814E0000}"/>
    <cellStyle name="표준 2 2 13 8" xfId="9055" xr:uid="{00000000-0005-0000-0000-0000824E0000}"/>
    <cellStyle name="표준 2 2 13 9" xfId="10535" xr:uid="{00000000-0005-0000-0000-0000834E0000}"/>
    <cellStyle name="표준 2 2 14" xfId="1422" xr:uid="{00000000-0005-0000-0000-0000844E0000}"/>
    <cellStyle name="표준 2 2 14 10" xfId="12028" xr:uid="{00000000-0005-0000-0000-0000854E0000}"/>
    <cellStyle name="표준 2 2 14 11" xfId="13508" xr:uid="{00000000-0005-0000-0000-0000864E0000}"/>
    <cellStyle name="표준 2 2 14 12" xfId="14988" xr:uid="{00000000-0005-0000-0000-0000874E0000}"/>
    <cellStyle name="표준 2 2 14 13" xfId="16468" xr:uid="{00000000-0005-0000-0000-0000884E0000}"/>
    <cellStyle name="표준 2 2 14 14" xfId="17948" xr:uid="{00000000-0005-0000-0000-0000894E0000}"/>
    <cellStyle name="표준 2 2 14 15" xfId="19428" xr:uid="{00000000-0005-0000-0000-00008A4E0000}"/>
    <cellStyle name="표준 2 2 14 16" xfId="20908" xr:uid="{00000000-0005-0000-0000-00008B4E0000}"/>
    <cellStyle name="표준 2 2 14 17" xfId="22388" xr:uid="{00000000-0005-0000-0000-00008C4E0000}"/>
    <cellStyle name="표준 2 2 14 18" xfId="23868" xr:uid="{00000000-0005-0000-0000-00008D4E0000}"/>
    <cellStyle name="표준 2 2 14 19" xfId="25348" xr:uid="{00000000-0005-0000-0000-00008E4E0000}"/>
    <cellStyle name="표준 2 2 14 2" xfId="643" xr:uid="{00000000-0005-0000-0000-00008F4E0000}"/>
    <cellStyle name="표준 2 2 14 2 10" xfId="14245" xr:uid="{00000000-0005-0000-0000-0000904E0000}"/>
    <cellStyle name="표준 2 2 14 2 11" xfId="15725" xr:uid="{00000000-0005-0000-0000-0000914E0000}"/>
    <cellStyle name="표준 2 2 14 2 12" xfId="17205" xr:uid="{00000000-0005-0000-0000-0000924E0000}"/>
    <cellStyle name="표준 2 2 14 2 13" xfId="18685" xr:uid="{00000000-0005-0000-0000-0000934E0000}"/>
    <cellStyle name="표준 2 2 14 2 14" xfId="20165" xr:uid="{00000000-0005-0000-0000-0000944E0000}"/>
    <cellStyle name="표준 2 2 14 2 15" xfId="21645" xr:uid="{00000000-0005-0000-0000-0000954E0000}"/>
    <cellStyle name="표준 2 2 14 2 16" xfId="23125" xr:uid="{00000000-0005-0000-0000-0000964E0000}"/>
    <cellStyle name="표준 2 2 14 2 17" xfId="24605" xr:uid="{00000000-0005-0000-0000-0000974E0000}"/>
    <cellStyle name="표준 2 2 14 2 18" xfId="26085" xr:uid="{00000000-0005-0000-0000-0000984E0000}"/>
    <cellStyle name="표준 2 2 14 2 19" xfId="27565" xr:uid="{00000000-0005-0000-0000-0000994E0000}"/>
    <cellStyle name="표준 2 2 14 2 2" xfId="2404" xr:uid="{00000000-0005-0000-0000-00009A4E0000}"/>
    <cellStyle name="표준 2 2 14 2 20" xfId="29045" xr:uid="{00000000-0005-0000-0000-00009B4E0000}"/>
    <cellStyle name="표준 2 2 14 2 21" xfId="30525" xr:uid="{00000000-0005-0000-0000-00009C4E0000}"/>
    <cellStyle name="표준 2 2 14 2 22" xfId="32005" xr:uid="{00000000-0005-0000-0000-00009D4E0000}"/>
    <cellStyle name="표준 2 2 14 2 23" xfId="33485" xr:uid="{00000000-0005-0000-0000-00009E4E0000}"/>
    <cellStyle name="표준 2 2 14 2 24" xfId="34965" xr:uid="{00000000-0005-0000-0000-00009F4E0000}"/>
    <cellStyle name="표준 2 2 14 2 25" xfId="36445" xr:uid="{00000000-0005-0000-0000-0000A04E0000}"/>
    <cellStyle name="표준 2 2 14 2 26" xfId="37925" xr:uid="{00000000-0005-0000-0000-0000A14E0000}"/>
    <cellStyle name="표준 2 2 14 2 27" xfId="39405" xr:uid="{00000000-0005-0000-0000-0000A24E0000}"/>
    <cellStyle name="표준 2 2 14 2 28" xfId="40885" xr:uid="{00000000-0005-0000-0000-0000A34E0000}"/>
    <cellStyle name="표준 2 2 14 2 29" xfId="42365" xr:uid="{00000000-0005-0000-0000-0000A44E0000}"/>
    <cellStyle name="표준 2 2 14 2 3" xfId="3885" xr:uid="{00000000-0005-0000-0000-0000A54E0000}"/>
    <cellStyle name="표준 2 2 14 2 30" xfId="43845" xr:uid="{00000000-0005-0000-0000-0000A64E0000}"/>
    <cellStyle name="표준 2 2 14 2 31" xfId="45325" xr:uid="{00000000-0005-0000-0000-0000A74E0000}"/>
    <cellStyle name="표준 2 2 14 2 32" xfId="46806" xr:uid="{00000000-0005-0000-0000-0000A84E0000}"/>
    <cellStyle name="표준 2 2 14 2 33" xfId="48286" xr:uid="{00000000-0005-0000-0000-0000A94E0000}"/>
    <cellStyle name="표준 2 2 14 2 34" xfId="49766" xr:uid="{00000000-0005-0000-0000-0000AA4E0000}"/>
    <cellStyle name="표준 2 2 14 2 35" xfId="51246" xr:uid="{00000000-0005-0000-0000-0000AB4E0000}"/>
    <cellStyle name="표준 2 2 14 2 36" xfId="52726" xr:uid="{00000000-0005-0000-0000-0000AC4E0000}"/>
    <cellStyle name="표준 2 2 14 2 37" xfId="54206" xr:uid="{00000000-0005-0000-0000-0000AD4E0000}"/>
    <cellStyle name="표준 2 2 14 2 38" xfId="55686" xr:uid="{00000000-0005-0000-0000-0000AE4E0000}"/>
    <cellStyle name="표준 2 2 14 2 39" xfId="57166" xr:uid="{00000000-0005-0000-0000-0000AF4E0000}"/>
    <cellStyle name="표준 2 2 14 2 4" xfId="5365" xr:uid="{00000000-0005-0000-0000-0000B04E0000}"/>
    <cellStyle name="표준 2 2 14 2 40" xfId="58646" xr:uid="{00000000-0005-0000-0000-0000B14E0000}"/>
    <cellStyle name="표준 2 2 14 2 41" xfId="60126" xr:uid="{00000000-0005-0000-0000-0000B24E0000}"/>
    <cellStyle name="표준 2 2 14 2 42" xfId="61606" xr:uid="{00000000-0005-0000-0000-0000B34E0000}"/>
    <cellStyle name="표준 2 2 14 2 5" xfId="6845" xr:uid="{00000000-0005-0000-0000-0000B44E0000}"/>
    <cellStyle name="표준 2 2 14 2 6" xfId="8325" xr:uid="{00000000-0005-0000-0000-0000B54E0000}"/>
    <cellStyle name="표준 2 2 14 2 7" xfId="9805" xr:uid="{00000000-0005-0000-0000-0000B64E0000}"/>
    <cellStyle name="표준 2 2 14 2 8" xfId="11285" xr:uid="{00000000-0005-0000-0000-0000B74E0000}"/>
    <cellStyle name="표준 2 2 14 2 9" xfId="12765" xr:uid="{00000000-0005-0000-0000-0000B84E0000}"/>
    <cellStyle name="표준 2 2 14 20" xfId="26828" xr:uid="{00000000-0005-0000-0000-0000B94E0000}"/>
    <cellStyle name="표준 2 2 14 21" xfId="28308" xr:uid="{00000000-0005-0000-0000-0000BA4E0000}"/>
    <cellStyle name="표준 2 2 14 22" xfId="29788" xr:uid="{00000000-0005-0000-0000-0000BB4E0000}"/>
    <cellStyle name="표준 2 2 14 23" xfId="31268" xr:uid="{00000000-0005-0000-0000-0000BC4E0000}"/>
    <cellStyle name="표준 2 2 14 24" xfId="32748" xr:uid="{00000000-0005-0000-0000-0000BD4E0000}"/>
    <cellStyle name="표준 2 2 14 25" xfId="34228" xr:uid="{00000000-0005-0000-0000-0000BE4E0000}"/>
    <cellStyle name="표준 2 2 14 26" xfId="35708" xr:uid="{00000000-0005-0000-0000-0000BF4E0000}"/>
    <cellStyle name="표준 2 2 14 27" xfId="37188" xr:uid="{00000000-0005-0000-0000-0000C04E0000}"/>
    <cellStyle name="표준 2 2 14 28" xfId="38668" xr:uid="{00000000-0005-0000-0000-0000C14E0000}"/>
    <cellStyle name="표준 2 2 14 29" xfId="40148" xr:uid="{00000000-0005-0000-0000-0000C24E0000}"/>
    <cellStyle name="표준 2 2 14 3" xfId="1667" xr:uid="{00000000-0005-0000-0000-0000C34E0000}"/>
    <cellStyle name="표준 2 2 14 30" xfId="41628" xr:uid="{00000000-0005-0000-0000-0000C44E0000}"/>
    <cellStyle name="표준 2 2 14 31" xfId="43108" xr:uid="{00000000-0005-0000-0000-0000C54E0000}"/>
    <cellStyle name="표준 2 2 14 32" xfId="44588" xr:uid="{00000000-0005-0000-0000-0000C64E0000}"/>
    <cellStyle name="표준 2 2 14 33" xfId="46069" xr:uid="{00000000-0005-0000-0000-0000C74E0000}"/>
    <cellStyle name="표준 2 2 14 34" xfId="47549" xr:uid="{00000000-0005-0000-0000-0000C84E0000}"/>
    <cellStyle name="표준 2 2 14 35" xfId="49029" xr:uid="{00000000-0005-0000-0000-0000C94E0000}"/>
    <cellStyle name="표준 2 2 14 36" xfId="50509" xr:uid="{00000000-0005-0000-0000-0000CA4E0000}"/>
    <cellStyle name="표준 2 2 14 37" xfId="51989" xr:uid="{00000000-0005-0000-0000-0000CB4E0000}"/>
    <cellStyle name="표준 2 2 14 38" xfId="53469" xr:uid="{00000000-0005-0000-0000-0000CC4E0000}"/>
    <cellStyle name="표준 2 2 14 39" xfId="54949" xr:uid="{00000000-0005-0000-0000-0000CD4E0000}"/>
    <cellStyle name="표준 2 2 14 4" xfId="3148" xr:uid="{00000000-0005-0000-0000-0000CE4E0000}"/>
    <cellStyle name="표준 2 2 14 40" xfId="56429" xr:uid="{00000000-0005-0000-0000-0000CF4E0000}"/>
    <cellStyle name="표준 2 2 14 41" xfId="57909" xr:uid="{00000000-0005-0000-0000-0000D04E0000}"/>
    <cellStyle name="표준 2 2 14 42" xfId="59389" xr:uid="{00000000-0005-0000-0000-0000D14E0000}"/>
    <cellStyle name="표준 2 2 14 43" xfId="60869" xr:uid="{00000000-0005-0000-0000-0000D24E0000}"/>
    <cellStyle name="표준 2 2 14 5" xfId="4628" xr:uid="{00000000-0005-0000-0000-0000D34E0000}"/>
    <cellStyle name="표준 2 2 14 6" xfId="6108" xr:uid="{00000000-0005-0000-0000-0000D44E0000}"/>
    <cellStyle name="표준 2 2 14 7" xfId="7588" xr:uid="{00000000-0005-0000-0000-0000D54E0000}"/>
    <cellStyle name="표준 2 2 14 8" xfId="9068" xr:uid="{00000000-0005-0000-0000-0000D64E0000}"/>
    <cellStyle name="표준 2 2 14 9" xfId="10548" xr:uid="{00000000-0005-0000-0000-0000D74E0000}"/>
    <cellStyle name="표준 2 2 15" xfId="1408" xr:uid="{00000000-0005-0000-0000-0000D84E0000}"/>
    <cellStyle name="표준 2 2 15 10" xfId="12042" xr:uid="{00000000-0005-0000-0000-0000D94E0000}"/>
    <cellStyle name="표준 2 2 15 11" xfId="13522" xr:uid="{00000000-0005-0000-0000-0000DA4E0000}"/>
    <cellStyle name="표준 2 2 15 12" xfId="15002" xr:uid="{00000000-0005-0000-0000-0000DB4E0000}"/>
    <cellStyle name="표준 2 2 15 13" xfId="16482" xr:uid="{00000000-0005-0000-0000-0000DC4E0000}"/>
    <cellStyle name="표준 2 2 15 14" xfId="17962" xr:uid="{00000000-0005-0000-0000-0000DD4E0000}"/>
    <cellStyle name="표준 2 2 15 15" xfId="19442" xr:uid="{00000000-0005-0000-0000-0000DE4E0000}"/>
    <cellStyle name="표준 2 2 15 16" xfId="20922" xr:uid="{00000000-0005-0000-0000-0000DF4E0000}"/>
    <cellStyle name="표준 2 2 15 17" xfId="22402" xr:uid="{00000000-0005-0000-0000-0000E04E0000}"/>
    <cellStyle name="표준 2 2 15 18" xfId="23882" xr:uid="{00000000-0005-0000-0000-0000E14E0000}"/>
    <cellStyle name="표준 2 2 15 19" xfId="25362" xr:uid="{00000000-0005-0000-0000-0000E24E0000}"/>
    <cellStyle name="표준 2 2 15 2" xfId="629" xr:uid="{00000000-0005-0000-0000-0000E34E0000}"/>
    <cellStyle name="표준 2 2 15 2 10" xfId="14259" xr:uid="{00000000-0005-0000-0000-0000E44E0000}"/>
    <cellStyle name="표준 2 2 15 2 11" xfId="15739" xr:uid="{00000000-0005-0000-0000-0000E54E0000}"/>
    <cellStyle name="표준 2 2 15 2 12" xfId="17219" xr:uid="{00000000-0005-0000-0000-0000E64E0000}"/>
    <cellStyle name="표준 2 2 15 2 13" xfId="18699" xr:uid="{00000000-0005-0000-0000-0000E74E0000}"/>
    <cellStyle name="표준 2 2 15 2 14" xfId="20179" xr:uid="{00000000-0005-0000-0000-0000E84E0000}"/>
    <cellStyle name="표준 2 2 15 2 15" xfId="21659" xr:uid="{00000000-0005-0000-0000-0000E94E0000}"/>
    <cellStyle name="표준 2 2 15 2 16" xfId="23139" xr:uid="{00000000-0005-0000-0000-0000EA4E0000}"/>
    <cellStyle name="표준 2 2 15 2 17" xfId="24619" xr:uid="{00000000-0005-0000-0000-0000EB4E0000}"/>
    <cellStyle name="표준 2 2 15 2 18" xfId="26099" xr:uid="{00000000-0005-0000-0000-0000EC4E0000}"/>
    <cellStyle name="표준 2 2 15 2 19" xfId="27579" xr:uid="{00000000-0005-0000-0000-0000ED4E0000}"/>
    <cellStyle name="표준 2 2 15 2 2" xfId="2418" xr:uid="{00000000-0005-0000-0000-0000EE4E0000}"/>
    <cellStyle name="표준 2 2 15 2 20" xfId="29059" xr:uid="{00000000-0005-0000-0000-0000EF4E0000}"/>
    <cellStyle name="표준 2 2 15 2 21" xfId="30539" xr:uid="{00000000-0005-0000-0000-0000F04E0000}"/>
    <cellStyle name="표준 2 2 15 2 22" xfId="32019" xr:uid="{00000000-0005-0000-0000-0000F14E0000}"/>
    <cellStyle name="표준 2 2 15 2 23" xfId="33499" xr:uid="{00000000-0005-0000-0000-0000F24E0000}"/>
    <cellStyle name="표준 2 2 15 2 24" xfId="34979" xr:uid="{00000000-0005-0000-0000-0000F34E0000}"/>
    <cellStyle name="표준 2 2 15 2 25" xfId="36459" xr:uid="{00000000-0005-0000-0000-0000F44E0000}"/>
    <cellStyle name="표준 2 2 15 2 26" xfId="37939" xr:uid="{00000000-0005-0000-0000-0000F54E0000}"/>
    <cellStyle name="표준 2 2 15 2 27" xfId="39419" xr:uid="{00000000-0005-0000-0000-0000F64E0000}"/>
    <cellStyle name="표준 2 2 15 2 28" xfId="40899" xr:uid="{00000000-0005-0000-0000-0000F74E0000}"/>
    <cellStyle name="표준 2 2 15 2 29" xfId="42379" xr:uid="{00000000-0005-0000-0000-0000F84E0000}"/>
    <cellStyle name="표준 2 2 15 2 3" xfId="3899" xr:uid="{00000000-0005-0000-0000-0000F94E0000}"/>
    <cellStyle name="표준 2 2 15 2 30" xfId="43859" xr:uid="{00000000-0005-0000-0000-0000FA4E0000}"/>
    <cellStyle name="표준 2 2 15 2 31" xfId="45339" xr:uid="{00000000-0005-0000-0000-0000FB4E0000}"/>
    <cellStyle name="표준 2 2 15 2 32" xfId="46820" xr:uid="{00000000-0005-0000-0000-0000FC4E0000}"/>
    <cellStyle name="표준 2 2 15 2 33" xfId="48300" xr:uid="{00000000-0005-0000-0000-0000FD4E0000}"/>
    <cellStyle name="표준 2 2 15 2 34" xfId="49780" xr:uid="{00000000-0005-0000-0000-0000FE4E0000}"/>
    <cellStyle name="표준 2 2 15 2 35" xfId="51260" xr:uid="{00000000-0005-0000-0000-0000FF4E0000}"/>
    <cellStyle name="표준 2 2 15 2 36" xfId="52740" xr:uid="{00000000-0005-0000-0000-0000004F0000}"/>
    <cellStyle name="표준 2 2 15 2 37" xfId="54220" xr:uid="{00000000-0005-0000-0000-0000014F0000}"/>
    <cellStyle name="표준 2 2 15 2 38" xfId="55700" xr:uid="{00000000-0005-0000-0000-0000024F0000}"/>
    <cellStyle name="표준 2 2 15 2 39" xfId="57180" xr:uid="{00000000-0005-0000-0000-0000034F0000}"/>
    <cellStyle name="표준 2 2 15 2 4" xfId="5379" xr:uid="{00000000-0005-0000-0000-0000044F0000}"/>
    <cellStyle name="표준 2 2 15 2 40" xfId="58660" xr:uid="{00000000-0005-0000-0000-0000054F0000}"/>
    <cellStyle name="표준 2 2 15 2 41" xfId="60140" xr:uid="{00000000-0005-0000-0000-0000064F0000}"/>
    <cellStyle name="표준 2 2 15 2 42" xfId="61620" xr:uid="{00000000-0005-0000-0000-0000074F0000}"/>
    <cellStyle name="표준 2 2 15 2 5" xfId="6859" xr:uid="{00000000-0005-0000-0000-0000084F0000}"/>
    <cellStyle name="표준 2 2 15 2 6" xfId="8339" xr:uid="{00000000-0005-0000-0000-0000094F0000}"/>
    <cellStyle name="표준 2 2 15 2 7" xfId="9819" xr:uid="{00000000-0005-0000-0000-00000A4F0000}"/>
    <cellStyle name="표준 2 2 15 2 8" xfId="11299" xr:uid="{00000000-0005-0000-0000-00000B4F0000}"/>
    <cellStyle name="표준 2 2 15 2 9" xfId="12779" xr:uid="{00000000-0005-0000-0000-00000C4F0000}"/>
    <cellStyle name="표준 2 2 15 20" xfId="26842" xr:uid="{00000000-0005-0000-0000-00000D4F0000}"/>
    <cellStyle name="표준 2 2 15 21" xfId="28322" xr:uid="{00000000-0005-0000-0000-00000E4F0000}"/>
    <cellStyle name="표준 2 2 15 22" xfId="29802" xr:uid="{00000000-0005-0000-0000-00000F4F0000}"/>
    <cellStyle name="표준 2 2 15 23" xfId="31282" xr:uid="{00000000-0005-0000-0000-0000104F0000}"/>
    <cellStyle name="표준 2 2 15 24" xfId="32762" xr:uid="{00000000-0005-0000-0000-0000114F0000}"/>
    <cellStyle name="표준 2 2 15 25" xfId="34242" xr:uid="{00000000-0005-0000-0000-0000124F0000}"/>
    <cellStyle name="표준 2 2 15 26" xfId="35722" xr:uid="{00000000-0005-0000-0000-0000134F0000}"/>
    <cellStyle name="표준 2 2 15 27" xfId="37202" xr:uid="{00000000-0005-0000-0000-0000144F0000}"/>
    <cellStyle name="표준 2 2 15 28" xfId="38682" xr:uid="{00000000-0005-0000-0000-0000154F0000}"/>
    <cellStyle name="표준 2 2 15 29" xfId="40162" xr:uid="{00000000-0005-0000-0000-0000164F0000}"/>
    <cellStyle name="표준 2 2 15 3" xfId="1681" xr:uid="{00000000-0005-0000-0000-0000174F0000}"/>
    <cellStyle name="표준 2 2 15 30" xfId="41642" xr:uid="{00000000-0005-0000-0000-0000184F0000}"/>
    <cellStyle name="표준 2 2 15 31" xfId="43122" xr:uid="{00000000-0005-0000-0000-0000194F0000}"/>
    <cellStyle name="표준 2 2 15 32" xfId="44602" xr:uid="{00000000-0005-0000-0000-00001A4F0000}"/>
    <cellStyle name="표준 2 2 15 33" xfId="46083" xr:uid="{00000000-0005-0000-0000-00001B4F0000}"/>
    <cellStyle name="표준 2 2 15 34" xfId="47563" xr:uid="{00000000-0005-0000-0000-00001C4F0000}"/>
    <cellStyle name="표준 2 2 15 35" xfId="49043" xr:uid="{00000000-0005-0000-0000-00001D4F0000}"/>
    <cellStyle name="표준 2 2 15 36" xfId="50523" xr:uid="{00000000-0005-0000-0000-00001E4F0000}"/>
    <cellStyle name="표준 2 2 15 37" xfId="52003" xr:uid="{00000000-0005-0000-0000-00001F4F0000}"/>
    <cellStyle name="표준 2 2 15 38" xfId="53483" xr:uid="{00000000-0005-0000-0000-0000204F0000}"/>
    <cellStyle name="표준 2 2 15 39" xfId="54963" xr:uid="{00000000-0005-0000-0000-0000214F0000}"/>
    <cellStyle name="표준 2 2 15 4" xfId="3162" xr:uid="{00000000-0005-0000-0000-0000224F0000}"/>
    <cellStyle name="표준 2 2 15 40" xfId="56443" xr:uid="{00000000-0005-0000-0000-0000234F0000}"/>
    <cellStyle name="표준 2 2 15 41" xfId="57923" xr:uid="{00000000-0005-0000-0000-0000244F0000}"/>
    <cellStyle name="표준 2 2 15 42" xfId="59403" xr:uid="{00000000-0005-0000-0000-0000254F0000}"/>
    <cellStyle name="표준 2 2 15 43" xfId="60883" xr:uid="{00000000-0005-0000-0000-0000264F0000}"/>
    <cellStyle name="표준 2 2 15 5" xfId="4642" xr:uid="{00000000-0005-0000-0000-0000274F0000}"/>
    <cellStyle name="표준 2 2 15 6" xfId="6122" xr:uid="{00000000-0005-0000-0000-0000284F0000}"/>
    <cellStyle name="표준 2 2 15 7" xfId="7602" xr:uid="{00000000-0005-0000-0000-0000294F0000}"/>
    <cellStyle name="표준 2 2 15 8" xfId="9082" xr:uid="{00000000-0005-0000-0000-00002A4F0000}"/>
    <cellStyle name="표준 2 2 15 9" xfId="10562" xr:uid="{00000000-0005-0000-0000-00002B4F0000}"/>
    <cellStyle name="표준 2 2 16" xfId="1393" xr:uid="{00000000-0005-0000-0000-00002C4F0000}"/>
    <cellStyle name="표준 2 2 16 10" xfId="12057" xr:uid="{00000000-0005-0000-0000-00002D4F0000}"/>
    <cellStyle name="표준 2 2 16 11" xfId="13537" xr:uid="{00000000-0005-0000-0000-00002E4F0000}"/>
    <cellStyle name="표준 2 2 16 12" xfId="15017" xr:uid="{00000000-0005-0000-0000-00002F4F0000}"/>
    <cellStyle name="표준 2 2 16 13" xfId="16497" xr:uid="{00000000-0005-0000-0000-0000304F0000}"/>
    <cellStyle name="표준 2 2 16 14" xfId="17977" xr:uid="{00000000-0005-0000-0000-0000314F0000}"/>
    <cellStyle name="표준 2 2 16 15" xfId="19457" xr:uid="{00000000-0005-0000-0000-0000324F0000}"/>
    <cellStyle name="표준 2 2 16 16" xfId="20937" xr:uid="{00000000-0005-0000-0000-0000334F0000}"/>
    <cellStyle name="표준 2 2 16 17" xfId="22417" xr:uid="{00000000-0005-0000-0000-0000344F0000}"/>
    <cellStyle name="표준 2 2 16 18" xfId="23897" xr:uid="{00000000-0005-0000-0000-0000354F0000}"/>
    <cellStyle name="표준 2 2 16 19" xfId="25377" xr:uid="{00000000-0005-0000-0000-0000364F0000}"/>
    <cellStyle name="표준 2 2 16 2" xfId="614" xr:uid="{00000000-0005-0000-0000-0000374F0000}"/>
    <cellStyle name="표준 2 2 16 2 10" xfId="14274" xr:uid="{00000000-0005-0000-0000-0000384F0000}"/>
    <cellStyle name="표준 2 2 16 2 11" xfId="15754" xr:uid="{00000000-0005-0000-0000-0000394F0000}"/>
    <cellStyle name="표준 2 2 16 2 12" xfId="17234" xr:uid="{00000000-0005-0000-0000-00003A4F0000}"/>
    <cellStyle name="표준 2 2 16 2 13" xfId="18714" xr:uid="{00000000-0005-0000-0000-00003B4F0000}"/>
    <cellStyle name="표준 2 2 16 2 14" xfId="20194" xr:uid="{00000000-0005-0000-0000-00003C4F0000}"/>
    <cellStyle name="표준 2 2 16 2 15" xfId="21674" xr:uid="{00000000-0005-0000-0000-00003D4F0000}"/>
    <cellStyle name="표준 2 2 16 2 16" xfId="23154" xr:uid="{00000000-0005-0000-0000-00003E4F0000}"/>
    <cellStyle name="표준 2 2 16 2 17" xfId="24634" xr:uid="{00000000-0005-0000-0000-00003F4F0000}"/>
    <cellStyle name="표준 2 2 16 2 18" xfId="26114" xr:uid="{00000000-0005-0000-0000-0000404F0000}"/>
    <cellStyle name="표준 2 2 16 2 19" xfId="27594" xr:uid="{00000000-0005-0000-0000-0000414F0000}"/>
    <cellStyle name="표준 2 2 16 2 2" xfId="2433" xr:uid="{00000000-0005-0000-0000-0000424F0000}"/>
    <cellStyle name="표준 2 2 16 2 20" xfId="29074" xr:uid="{00000000-0005-0000-0000-0000434F0000}"/>
    <cellStyle name="표준 2 2 16 2 21" xfId="30554" xr:uid="{00000000-0005-0000-0000-0000444F0000}"/>
    <cellStyle name="표준 2 2 16 2 22" xfId="32034" xr:uid="{00000000-0005-0000-0000-0000454F0000}"/>
    <cellStyle name="표준 2 2 16 2 23" xfId="33514" xr:uid="{00000000-0005-0000-0000-0000464F0000}"/>
    <cellStyle name="표준 2 2 16 2 24" xfId="34994" xr:uid="{00000000-0005-0000-0000-0000474F0000}"/>
    <cellStyle name="표준 2 2 16 2 25" xfId="36474" xr:uid="{00000000-0005-0000-0000-0000484F0000}"/>
    <cellStyle name="표준 2 2 16 2 26" xfId="37954" xr:uid="{00000000-0005-0000-0000-0000494F0000}"/>
    <cellStyle name="표준 2 2 16 2 27" xfId="39434" xr:uid="{00000000-0005-0000-0000-00004A4F0000}"/>
    <cellStyle name="표준 2 2 16 2 28" xfId="40914" xr:uid="{00000000-0005-0000-0000-00004B4F0000}"/>
    <cellStyle name="표준 2 2 16 2 29" xfId="42394" xr:uid="{00000000-0005-0000-0000-00004C4F0000}"/>
    <cellStyle name="표준 2 2 16 2 3" xfId="3914" xr:uid="{00000000-0005-0000-0000-00004D4F0000}"/>
    <cellStyle name="표준 2 2 16 2 30" xfId="43874" xr:uid="{00000000-0005-0000-0000-00004E4F0000}"/>
    <cellStyle name="표준 2 2 16 2 31" xfId="45354" xr:uid="{00000000-0005-0000-0000-00004F4F0000}"/>
    <cellStyle name="표준 2 2 16 2 32" xfId="46835" xr:uid="{00000000-0005-0000-0000-0000504F0000}"/>
    <cellStyle name="표준 2 2 16 2 33" xfId="48315" xr:uid="{00000000-0005-0000-0000-0000514F0000}"/>
    <cellStyle name="표준 2 2 16 2 34" xfId="49795" xr:uid="{00000000-0005-0000-0000-0000524F0000}"/>
    <cellStyle name="표준 2 2 16 2 35" xfId="51275" xr:uid="{00000000-0005-0000-0000-0000534F0000}"/>
    <cellStyle name="표준 2 2 16 2 36" xfId="52755" xr:uid="{00000000-0005-0000-0000-0000544F0000}"/>
    <cellStyle name="표준 2 2 16 2 37" xfId="54235" xr:uid="{00000000-0005-0000-0000-0000554F0000}"/>
    <cellStyle name="표준 2 2 16 2 38" xfId="55715" xr:uid="{00000000-0005-0000-0000-0000564F0000}"/>
    <cellStyle name="표준 2 2 16 2 39" xfId="57195" xr:uid="{00000000-0005-0000-0000-0000574F0000}"/>
    <cellStyle name="표준 2 2 16 2 4" xfId="5394" xr:uid="{00000000-0005-0000-0000-0000584F0000}"/>
    <cellStyle name="표준 2 2 16 2 40" xfId="58675" xr:uid="{00000000-0005-0000-0000-0000594F0000}"/>
    <cellStyle name="표준 2 2 16 2 41" xfId="60155" xr:uid="{00000000-0005-0000-0000-00005A4F0000}"/>
    <cellStyle name="표준 2 2 16 2 42" xfId="61635" xr:uid="{00000000-0005-0000-0000-00005B4F0000}"/>
    <cellStyle name="표준 2 2 16 2 5" xfId="6874" xr:uid="{00000000-0005-0000-0000-00005C4F0000}"/>
    <cellStyle name="표준 2 2 16 2 6" xfId="8354" xr:uid="{00000000-0005-0000-0000-00005D4F0000}"/>
    <cellStyle name="표준 2 2 16 2 7" xfId="9834" xr:uid="{00000000-0005-0000-0000-00005E4F0000}"/>
    <cellStyle name="표준 2 2 16 2 8" xfId="11314" xr:uid="{00000000-0005-0000-0000-00005F4F0000}"/>
    <cellStyle name="표준 2 2 16 2 9" xfId="12794" xr:uid="{00000000-0005-0000-0000-0000604F0000}"/>
    <cellStyle name="표준 2 2 16 20" xfId="26857" xr:uid="{00000000-0005-0000-0000-0000614F0000}"/>
    <cellStyle name="표준 2 2 16 21" xfId="28337" xr:uid="{00000000-0005-0000-0000-0000624F0000}"/>
    <cellStyle name="표준 2 2 16 22" xfId="29817" xr:uid="{00000000-0005-0000-0000-0000634F0000}"/>
    <cellStyle name="표준 2 2 16 23" xfId="31297" xr:uid="{00000000-0005-0000-0000-0000644F0000}"/>
    <cellStyle name="표준 2 2 16 24" xfId="32777" xr:uid="{00000000-0005-0000-0000-0000654F0000}"/>
    <cellStyle name="표준 2 2 16 25" xfId="34257" xr:uid="{00000000-0005-0000-0000-0000664F0000}"/>
    <cellStyle name="표준 2 2 16 26" xfId="35737" xr:uid="{00000000-0005-0000-0000-0000674F0000}"/>
    <cellStyle name="표준 2 2 16 27" xfId="37217" xr:uid="{00000000-0005-0000-0000-0000684F0000}"/>
    <cellStyle name="표준 2 2 16 28" xfId="38697" xr:uid="{00000000-0005-0000-0000-0000694F0000}"/>
    <cellStyle name="표준 2 2 16 29" xfId="40177" xr:uid="{00000000-0005-0000-0000-00006A4F0000}"/>
    <cellStyle name="표준 2 2 16 3" xfId="1696" xr:uid="{00000000-0005-0000-0000-00006B4F0000}"/>
    <cellStyle name="표준 2 2 16 30" xfId="41657" xr:uid="{00000000-0005-0000-0000-00006C4F0000}"/>
    <cellStyle name="표준 2 2 16 31" xfId="43137" xr:uid="{00000000-0005-0000-0000-00006D4F0000}"/>
    <cellStyle name="표준 2 2 16 32" xfId="44617" xr:uid="{00000000-0005-0000-0000-00006E4F0000}"/>
    <cellStyle name="표준 2 2 16 33" xfId="46098" xr:uid="{00000000-0005-0000-0000-00006F4F0000}"/>
    <cellStyle name="표준 2 2 16 34" xfId="47578" xr:uid="{00000000-0005-0000-0000-0000704F0000}"/>
    <cellStyle name="표준 2 2 16 35" xfId="49058" xr:uid="{00000000-0005-0000-0000-0000714F0000}"/>
    <cellStyle name="표준 2 2 16 36" xfId="50538" xr:uid="{00000000-0005-0000-0000-0000724F0000}"/>
    <cellStyle name="표준 2 2 16 37" xfId="52018" xr:uid="{00000000-0005-0000-0000-0000734F0000}"/>
    <cellStyle name="표준 2 2 16 38" xfId="53498" xr:uid="{00000000-0005-0000-0000-0000744F0000}"/>
    <cellStyle name="표준 2 2 16 39" xfId="54978" xr:uid="{00000000-0005-0000-0000-0000754F0000}"/>
    <cellStyle name="표준 2 2 16 4" xfId="3177" xr:uid="{00000000-0005-0000-0000-0000764F0000}"/>
    <cellStyle name="표준 2 2 16 40" xfId="56458" xr:uid="{00000000-0005-0000-0000-0000774F0000}"/>
    <cellStyle name="표준 2 2 16 41" xfId="57938" xr:uid="{00000000-0005-0000-0000-0000784F0000}"/>
    <cellStyle name="표준 2 2 16 42" xfId="59418" xr:uid="{00000000-0005-0000-0000-0000794F0000}"/>
    <cellStyle name="표준 2 2 16 43" xfId="60898" xr:uid="{00000000-0005-0000-0000-00007A4F0000}"/>
    <cellStyle name="표준 2 2 16 5" xfId="4657" xr:uid="{00000000-0005-0000-0000-00007B4F0000}"/>
    <cellStyle name="표준 2 2 16 6" xfId="6137" xr:uid="{00000000-0005-0000-0000-00007C4F0000}"/>
    <cellStyle name="표준 2 2 16 7" xfId="7617" xr:uid="{00000000-0005-0000-0000-00007D4F0000}"/>
    <cellStyle name="표준 2 2 16 8" xfId="9097" xr:uid="{00000000-0005-0000-0000-00007E4F0000}"/>
    <cellStyle name="표준 2 2 16 9" xfId="10577" xr:uid="{00000000-0005-0000-0000-00007F4F0000}"/>
    <cellStyle name="표준 2 2 17" xfId="1377" xr:uid="{00000000-0005-0000-0000-0000804F0000}"/>
    <cellStyle name="표준 2 2 17 10" xfId="12073" xr:uid="{00000000-0005-0000-0000-0000814F0000}"/>
    <cellStyle name="표준 2 2 17 11" xfId="13553" xr:uid="{00000000-0005-0000-0000-0000824F0000}"/>
    <cellStyle name="표준 2 2 17 12" xfId="15033" xr:uid="{00000000-0005-0000-0000-0000834F0000}"/>
    <cellStyle name="표준 2 2 17 13" xfId="16513" xr:uid="{00000000-0005-0000-0000-0000844F0000}"/>
    <cellStyle name="표준 2 2 17 14" xfId="17993" xr:uid="{00000000-0005-0000-0000-0000854F0000}"/>
    <cellStyle name="표준 2 2 17 15" xfId="19473" xr:uid="{00000000-0005-0000-0000-0000864F0000}"/>
    <cellStyle name="표준 2 2 17 16" xfId="20953" xr:uid="{00000000-0005-0000-0000-0000874F0000}"/>
    <cellStyle name="표준 2 2 17 17" xfId="22433" xr:uid="{00000000-0005-0000-0000-0000884F0000}"/>
    <cellStyle name="표준 2 2 17 18" xfId="23913" xr:uid="{00000000-0005-0000-0000-0000894F0000}"/>
    <cellStyle name="표준 2 2 17 19" xfId="25393" xr:uid="{00000000-0005-0000-0000-00008A4F0000}"/>
    <cellStyle name="표준 2 2 17 2" xfId="598" xr:uid="{00000000-0005-0000-0000-00008B4F0000}"/>
    <cellStyle name="표준 2 2 17 2 10" xfId="14290" xr:uid="{00000000-0005-0000-0000-00008C4F0000}"/>
    <cellStyle name="표준 2 2 17 2 11" xfId="15770" xr:uid="{00000000-0005-0000-0000-00008D4F0000}"/>
    <cellStyle name="표준 2 2 17 2 12" xfId="17250" xr:uid="{00000000-0005-0000-0000-00008E4F0000}"/>
    <cellStyle name="표준 2 2 17 2 13" xfId="18730" xr:uid="{00000000-0005-0000-0000-00008F4F0000}"/>
    <cellStyle name="표준 2 2 17 2 14" xfId="20210" xr:uid="{00000000-0005-0000-0000-0000904F0000}"/>
    <cellStyle name="표준 2 2 17 2 15" xfId="21690" xr:uid="{00000000-0005-0000-0000-0000914F0000}"/>
    <cellStyle name="표준 2 2 17 2 16" xfId="23170" xr:uid="{00000000-0005-0000-0000-0000924F0000}"/>
    <cellStyle name="표준 2 2 17 2 17" xfId="24650" xr:uid="{00000000-0005-0000-0000-0000934F0000}"/>
    <cellStyle name="표준 2 2 17 2 18" xfId="26130" xr:uid="{00000000-0005-0000-0000-0000944F0000}"/>
    <cellStyle name="표준 2 2 17 2 19" xfId="27610" xr:uid="{00000000-0005-0000-0000-0000954F0000}"/>
    <cellStyle name="표준 2 2 17 2 2" xfId="2449" xr:uid="{00000000-0005-0000-0000-0000964F0000}"/>
    <cellStyle name="표준 2 2 17 2 20" xfId="29090" xr:uid="{00000000-0005-0000-0000-0000974F0000}"/>
    <cellStyle name="표준 2 2 17 2 21" xfId="30570" xr:uid="{00000000-0005-0000-0000-0000984F0000}"/>
    <cellStyle name="표준 2 2 17 2 22" xfId="32050" xr:uid="{00000000-0005-0000-0000-0000994F0000}"/>
    <cellStyle name="표준 2 2 17 2 23" xfId="33530" xr:uid="{00000000-0005-0000-0000-00009A4F0000}"/>
    <cellStyle name="표준 2 2 17 2 24" xfId="35010" xr:uid="{00000000-0005-0000-0000-00009B4F0000}"/>
    <cellStyle name="표준 2 2 17 2 25" xfId="36490" xr:uid="{00000000-0005-0000-0000-00009C4F0000}"/>
    <cellStyle name="표준 2 2 17 2 26" xfId="37970" xr:uid="{00000000-0005-0000-0000-00009D4F0000}"/>
    <cellStyle name="표준 2 2 17 2 27" xfId="39450" xr:uid="{00000000-0005-0000-0000-00009E4F0000}"/>
    <cellStyle name="표준 2 2 17 2 28" xfId="40930" xr:uid="{00000000-0005-0000-0000-00009F4F0000}"/>
    <cellStyle name="표준 2 2 17 2 29" xfId="42410" xr:uid="{00000000-0005-0000-0000-0000A04F0000}"/>
    <cellStyle name="표준 2 2 17 2 3" xfId="3930" xr:uid="{00000000-0005-0000-0000-0000A14F0000}"/>
    <cellStyle name="표준 2 2 17 2 30" xfId="43890" xr:uid="{00000000-0005-0000-0000-0000A24F0000}"/>
    <cellStyle name="표준 2 2 17 2 31" xfId="45370" xr:uid="{00000000-0005-0000-0000-0000A34F0000}"/>
    <cellStyle name="표준 2 2 17 2 32" xfId="46851" xr:uid="{00000000-0005-0000-0000-0000A44F0000}"/>
    <cellStyle name="표준 2 2 17 2 33" xfId="48331" xr:uid="{00000000-0005-0000-0000-0000A54F0000}"/>
    <cellStyle name="표준 2 2 17 2 34" xfId="49811" xr:uid="{00000000-0005-0000-0000-0000A64F0000}"/>
    <cellStyle name="표준 2 2 17 2 35" xfId="51291" xr:uid="{00000000-0005-0000-0000-0000A74F0000}"/>
    <cellStyle name="표준 2 2 17 2 36" xfId="52771" xr:uid="{00000000-0005-0000-0000-0000A84F0000}"/>
    <cellStyle name="표준 2 2 17 2 37" xfId="54251" xr:uid="{00000000-0005-0000-0000-0000A94F0000}"/>
    <cellStyle name="표준 2 2 17 2 38" xfId="55731" xr:uid="{00000000-0005-0000-0000-0000AA4F0000}"/>
    <cellStyle name="표준 2 2 17 2 39" xfId="57211" xr:uid="{00000000-0005-0000-0000-0000AB4F0000}"/>
    <cellStyle name="표준 2 2 17 2 4" xfId="5410" xr:uid="{00000000-0005-0000-0000-0000AC4F0000}"/>
    <cellStyle name="표준 2 2 17 2 40" xfId="58691" xr:uid="{00000000-0005-0000-0000-0000AD4F0000}"/>
    <cellStyle name="표준 2 2 17 2 41" xfId="60171" xr:uid="{00000000-0005-0000-0000-0000AE4F0000}"/>
    <cellStyle name="표준 2 2 17 2 42" xfId="61651" xr:uid="{00000000-0005-0000-0000-0000AF4F0000}"/>
    <cellStyle name="표준 2 2 17 2 5" xfId="6890" xr:uid="{00000000-0005-0000-0000-0000B04F0000}"/>
    <cellStyle name="표준 2 2 17 2 6" xfId="8370" xr:uid="{00000000-0005-0000-0000-0000B14F0000}"/>
    <cellStyle name="표준 2 2 17 2 7" xfId="9850" xr:uid="{00000000-0005-0000-0000-0000B24F0000}"/>
    <cellStyle name="표준 2 2 17 2 8" xfId="11330" xr:uid="{00000000-0005-0000-0000-0000B34F0000}"/>
    <cellStyle name="표준 2 2 17 2 9" xfId="12810" xr:uid="{00000000-0005-0000-0000-0000B44F0000}"/>
    <cellStyle name="표준 2 2 17 20" xfId="26873" xr:uid="{00000000-0005-0000-0000-0000B54F0000}"/>
    <cellStyle name="표준 2 2 17 21" xfId="28353" xr:uid="{00000000-0005-0000-0000-0000B64F0000}"/>
    <cellStyle name="표준 2 2 17 22" xfId="29833" xr:uid="{00000000-0005-0000-0000-0000B74F0000}"/>
    <cellStyle name="표준 2 2 17 23" xfId="31313" xr:uid="{00000000-0005-0000-0000-0000B84F0000}"/>
    <cellStyle name="표준 2 2 17 24" xfId="32793" xr:uid="{00000000-0005-0000-0000-0000B94F0000}"/>
    <cellStyle name="표준 2 2 17 25" xfId="34273" xr:uid="{00000000-0005-0000-0000-0000BA4F0000}"/>
    <cellStyle name="표준 2 2 17 26" xfId="35753" xr:uid="{00000000-0005-0000-0000-0000BB4F0000}"/>
    <cellStyle name="표준 2 2 17 27" xfId="37233" xr:uid="{00000000-0005-0000-0000-0000BC4F0000}"/>
    <cellStyle name="표준 2 2 17 28" xfId="38713" xr:uid="{00000000-0005-0000-0000-0000BD4F0000}"/>
    <cellStyle name="표준 2 2 17 29" xfId="40193" xr:uid="{00000000-0005-0000-0000-0000BE4F0000}"/>
    <cellStyle name="표준 2 2 17 3" xfId="1712" xr:uid="{00000000-0005-0000-0000-0000BF4F0000}"/>
    <cellStyle name="표준 2 2 17 30" xfId="41673" xr:uid="{00000000-0005-0000-0000-0000C04F0000}"/>
    <cellStyle name="표준 2 2 17 31" xfId="43153" xr:uid="{00000000-0005-0000-0000-0000C14F0000}"/>
    <cellStyle name="표준 2 2 17 32" xfId="44633" xr:uid="{00000000-0005-0000-0000-0000C24F0000}"/>
    <cellStyle name="표준 2 2 17 33" xfId="46114" xr:uid="{00000000-0005-0000-0000-0000C34F0000}"/>
    <cellStyle name="표준 2 2 17 34" xfId="47594" xr:uid="{00000000-0005-0000-0000-0000C44F0000}"/>
    <cellStyle name="표준 2 2 17 35" xfId="49074" xr:uid="{00000000-0005-0000-0000-0000C54F0000}"/>
    <cellStyle name="표준 2 2 17 36" xfId="50554" xr:uid="{00000000-0005-0000-0000-0000C64F0000}"/>
    <cellStyle name="표준 2 2 17 37" xfId="52034" xr:uid="{00000000-0005-0000-0000-0000C74F0000}"/>
    <cellStyle name="표준 2 2 17 38" xfId="53514" xr:uid="{00000000-0005-0000-0000-0000C84F0000}"/>
    <cellStyle name="표준 2 2 17 39" xfId="54994" xr:uid="{00000000-0005-0000-0000-0000C94F0000}"/>
    <cellStyle name="표준 2 2 17 4" xfId="3193" xr:uid="{00000000-0005-0000-0000-0000CA4F0000}"/>
    <cellStyle name="표준 2 2 17 40" xfId="56474" xr:uid="{00000000-0005-0000-0000-0000CB4F0000}"/>
    <cellStyle name="표준 2 2 17 41" xfId="57954" xr:uid="{00000000-0005-0000-0000-0000CC4F0000}"/>
    <cellStyle name="표준 2 2 17 42" xfId="59434" xr:uid="{00000000-0005-0000-0000-0000CD4F0000}"/>
    <cellStyle name="표준 2 2 17 43" xfId="60914" xr:uid="{00000000-0005-0000-0000-0000CE4F0000}"/>
    <cellStyle name="표준 2 2 17 5" xfId="4673" xr:uid="{00000000-0005-0000-0000-0000CF4F0000}"/>
    <cellStyle name="표준 2 2 17 6" xfId="6153" xr:uid="{00000000-0005-0000-0000-0000D04F0000}"/>
    <cellStyle name="표준 2 2 17 7" xfId="7633" xr:uid="{00000000-0005-0000-0000-0000D14F0000}"/>
    <cellStyle name="표준 2 2 17 8" xfId="9113" xr:uid="{00000000-0005-0000-0000-0000D24F0000}"/>
    <cellStyle name="표준 2 2 17 9" xfId="10593" xr:uid="{00000000-0005-0000-0000-0000D34F0000}"/>
    <cellStyle name="표준 2 2 18" xfId="1360" xr:uid="{00000000-0005-0000-0000-0000D44F0000}"/>
    <cellStyle name="표준 2 2 18 10" xfId="12090" xr:uid="{00000000-0005-0000-0000-0000D54F0000}"/>
    <cellStyle name="표준 2 2 18 11" xfId="13570" xr:uid="{00000000-0005-0000-0000-0000D64F0000}"/>
    <cellStyle name="표준 2 2 18 12" xfId="15050" xr:uid="{00000000-0005-0000-0000-0000D74F0000}"/>
    <cellStyle name="표준 2 2 18 13" xfId="16530" xr:uid="{00000000-0005-0000-0000-0000D84F0000}"/>
    <cellStyle name="표준 2 2 18 14" xfId="18010" xr:uid="{00000000-0005-0000-0000-0000D94F0000}"/>
    <cellStyle name="표준 2 2 18 15" xfId="19490" xr:uid="{00000000-0005-0000-0000-0000DA4F0000}"/>
    <cellStyle name="표준 2 2 18 16" xfId="20970" xr:uid="{00000000-0005-0000-0000-0000DB4F0000}"/>
    <cellStyle name="표준 2 2 18 17" xfId="22450" xr:uid="{00000000-0005-0000-0000-0000DC4F0000}"/>
    <cellStyle name="표준 2 2 18 18" xfId="23930" xr:uid="{00000000-0005-0000-0000-0000DD4F0000}"/>
    <cellStyle name="표준 2 2 18 19" xfId="25410" xr:uid="{00000000-0005-0000-0000-0000DE4F0000}"/>
    <cellStyle name="표준 2 2 18 2" xfId="581" xr:uid="{00000000-0005-0000-0000-0000DF4F0000}"/>
    <cellStyle name="표준 2 2 18 2 10" xfId="14307" xr:uid="{00000000-0005-0000-0000-0000E04F0000}"/>
    <cellStyle name="표준 2 2 18 2 11" xfId="15787" xr:uid="{00000000-0005-0000-0000-0000E14F0000}"/>
    <cellStyle name="표준 2 2 18 2 12" xfId="17267" xr:uid="{00000000-0005-0000-0000-0000E24F0000}"/>
    <cellStyle name="표준 2 2 18 2 13" xfId="18747" xr:uid="{00000000-0005-0000-0000-0000E34F0000}"/>
    <cellStyle name="표준 2 2 18 2 14" xfId="20227" xr:uid="{00000000-0005-0000-0000-0000E44F0000}"/>
    <cellStyle name="표준 2 2 18 2 15" xfId="21707" xr:uid="{00000000-0005-0000-0000-0000E54F0000}"/>
    <cellStyle name="표준 2 2 18 2 16" xfId="23187" xr:uid="{00000000-0005-0000-0000-0000E64F0000}"/>
    <cellStyle name="표준 2 2 18 2 17" xfId="24667" xr:uid="{00000000-0005-0000-0000-0000E74F0000}"/>
    <cellStyle name="표준 2 2 18 2 18" xfId="26147" xr:uid="{00000000-0005-0000-0000-0000E84F0000}"/>
    <cellStyle name="표준 2 2 18 2 19" xfId="27627" xr:uid="{00000000-0005-0000-0000-0000E94F0000}"/>
    <cellStyle name="표준 2 2 18 2 2" xfId="2466" xr:uid="{00000000-0005-0000-0000-0000EA4F0000}"/>
    <cellStyle name="표준 2 2 18 2 20" xfId="29107" xr:uid="{00000000-0005-0000-0000-0000EB4F0000}"/>
    <cellStyle name="표준 2 2 18 2 21" xfId="30587" xr:uid="{00000000-0005-0000-0000-0000EC4F0000}"/>
    <cellStyle name="표준 2 2 18 2 22" xfId="32067" xr:uid="{00000000-0005-0000-0000-0000ED4F0000}"/>
    <cellStyle name="표준 2 2 18 2 23" xfId="33547" xr:uid="{00000000-0005-0000-0000-0000EE4F0000}"/>
    <cellStyle name="표준 2 2 18 2 24" xfId="35027" xr:uid="{00000000-0005-0000-0000-0000EF4F0000}"/>
    <cellStyle name="표준 2 2 18 2 25" xfId="36507" xr:uid="{00000000-0005-0000-0000-0000F04F0000}"/>
    <cellStyle name="표준 2 2 18 2 26" xfId="37987" xr:uid="{00000000-0005-0000-0000-0000F14F0000}"/>
    <cellStyle name="표준 2 2 18 2 27" xfId="39467" xr:uid="{00000000-0005-0000-0000-0000F24F0000}"/>
    <cellStyle name="표준 2 2 18 2 28" xfId="40947" xr:uid="{00000000-0005-0000-0000-0000F34F0000}"/>
    <cellStyle name="표준 2 2 18 2 29" xfId="42427" xr:uid="{00000000-0005-0000-0000-0000F44F0000}"/>
    <cellStyle name="표준 2 2 18 2 3" xfId="3947" xr:uid="{00000000-0005-0000-0000-0000F54F0000}"/>
    <cellStyle name="표준 2 2 18 2 30" xfId="43907" xr:uid="{00000000-0005-0000-0000-0000F64F0000}"/>
    <cellStyle name="표준 2 2 18 2 31" xfId="45387" xr:uid="{00000000-0005-0000-0000-0000F74F0000}"/>
    <cellStyle name="표준 2 2 18 2 32" xfId="46868" xr:uid="{00000000-0005-0000-0000-0000F84F0000}"/>
    <cellStyle name="표준 2 2 18 2 33" xfId="48348" xr:uid="{00000000-0005-0000-0000-0000F94F0000}"/>
    <cellStyle name="표준 2 2 18 2 34" xfId="49828" xr:uid="{00000000-0005-0000-0000-0000FA4F0000}"/>
    <cellStyle name="표준 2 2 18 2 35" xfId="51308" xr:uid="{00000000-0005-0000-0000-0000FB4F0000}"/>
    <cellStyle name="표준 2 2 18 2 36" xfId="52788" xr:uid="{00000000-0005-0000-0000-0000FC4F0000}"/>
    <cellStyle name="표준 2 2 18 2 37" xfId="54268" xr:uid="{00000000-0005-0000-0000-0000FD4F0000}"/>
    <cellStyle name="표준 2 2 18 2 38" xfId="55748" xr:uid="{00000000-0005-0000-0000-0000FE4F0000}"/>
    <cellStyle name="표준 2 2 18 2 39" xfId="57228" xr:uid="{00000000-0005-0000-0000-0000FF4F0000}"/>
    <cellStyle name="표준 2 2 18 2 4" xfId="5427" xr:uid="{00000000-0005-0000-0000-000000500000}"/>
    <cellStyle name="표준 2 2 18 2 40" xfId="58708" xr:uid="{00000000-0005-0000-0000-000001500000}"/>
    <cellStyle name="표준 2 2 18 2 41" xfId="60188" xr:uid="{00000000-0005-0000-0000-000002500000}"/>
    <cellStyle name="표준 2 2 18 2 42" xfId="61668" xr:uid="{00000000-0005-0000-0000-000003500000}"/>
    <cellStyle name="표준 2 2 18 2 5" xfId="6907" xr:uid="{00000000-0005-0000-0000-000004500000}"/>
    <cellStyle name="표준 2 2 18 2 6" xfId="8387" xr:uid="{00000000-0005-0000-0000-000005500000}"/>
    <cellStyle name="표준 2 2 18 2 7" xfId="9867" xr:uid="{00000000-0005-0000-0000-000006500000}"/>
    <cellStyle name="표준 2 2 18 2 8" xfId="11347" xr:uid="{00000000-0005-0000-0000-000007500000}"/>
    <cellStyle name="표준 2 2 18 2 9" xfId="12827" xr:uid="{00000000-0005-0000-0000-000008500000}"/>
    <cellStyle name="표준 2 2 18 20" xfId="26890" xr:uid="{00000000-0005-0000-0000-000009500000}"/>
    <cellStyle name="표준 2 2 18 21" xfId="28370" xr:uid="{00000000-0005-0000-0000-00000A500000}"/>
    <cellStyle name="표준 2 2 18 22" xfId="29850" xr:uid="{00000000-0005-0000-0000-00000B500000}"/>
    <cellStyle name="표준 2 2 18 23" xfId="31330" xr:uid="{00000000-0005-0000-0000-00000C500000}"/>
    <cellStyle name="표준 2 2 18 24" xfId="32810" xr:uid="{00000000-0005-0000-0000-00000D500000}"/>
    <cellStyle name="표준 2 2 18 25" xfId="34290" xr:uid="{00000000-0005-0000-0000-00000E500000}"/>
    <cellStyle name="표준 2 2 18 26" xfId="35770" xr:uid="{00000000-0005-0000-0000-00000F500000}"/>
    <cellStyle name="표준 2 2 18 27" xfId="37250" xr:uid="{00000000-0005-0000-0000-000010500000}"/>
    <cellStyle name="표준 2 2 18 28" xfId="38730" xr:uid="{00000000-0005-0000-0000-000011500000}"/>
    <cellStyle name="표준 2 2 18 29" xfId="40210" xr:uid="{00000000-0005-0000-0000-000012500000}"/>
    <cellStyle name="표준 2 2 18 3" xfId="1729" xr:uid="{00000000-0005-0000-0000-000013500000}"/>
    <cellStyle name="표준 2 2 18 30" xfId="41690" xr:uid="{00000000-0005-0000-0000-000014500000}"/>
    <cellStyle name="표준 2 2 18 31" xfId="43170" xr:uid="{00000000-0005-0000-0000-000015500000}"/>
    <cellStyle name="표준 2 2 18 32" xfId="44650" xr:uid="{00000000-0005-0000-0000-000016500000}"/>
    <cellStyle name="표준 2 2 18 33" xfId="46131" xr:uid="{00000000-0005-0000-0000-000017500000}"/>
    <cellStyle name="표준 2 2 18 34" xfId="47611" xr:uid="{00000000-0005-0000-0000-000018500000}"/>
    <cellStyle name="표준 2 2 18 35" xfId="49091" xr:uid="{00000000-0005-0000-0000-000019500000}"/>
    <cellStyle name="표준 2 2 18 36" xfId="50571" xr:uid="{00000000-0005-0000-0000-00001A500000}"/>
    <cellStyle name="표준 2 2 18 37" xfId="52051" xr:uid="{00000000-0005-0000-0000-00001B500000}"/>
    <cellStyle name="표준 2 2 18 38" xfId="53531" xr:uid="{00000000-0005-0000-0000-00001C500000}"/>
    <cellStyle name="표준 2 2 18 39" xfId="55011" xr:uid="{00000000-0005-0000-0000-00001D500000}"/>
    <cellStyle name="표준 2 2 18 4" xfId="3210" xr:uid="{00000000-0005-0000-0000-00001E500000}"/>
    <cellStyle name="표준 2 2 18 40" xfId="56491" xr:uid="{00000000-0005-0000-0000-00001F500000}"/>
    <cellStyle name="표준 2 2 18 41" xfId="57971" xr:uid="{00000000-0005-0000-0000-000020500000}"/>
    <cellStyle name="표준 2 2 18 42" xfId="59451" xr:uid="{00000000-0005-0000-0000-000021500000}"/>
    <cellStyle name="표준 2 2 18 43" xfId="60931" xr:uid="{00000000-0005-0000-0000-000022500000}"/>
    <cellStyle name="표준 2 2 18 5" xfId="4690" xr:uid="{00000000-0005-0000-0000-000023500000}"/>
    <cellStyle name="표준 2 2 18 6" xfId="6170" xr:uid="{00000000-0005-0000-0000-000024500000}"/>
    <cellStyle name="표준 2 2 18 7" xfId="7650" xr:uid="{00000000-0005-0000-0000-000025500000}"/>
    <cellStyle name="표준 2 2 18 8" xfId="9130" xr:uid="{00000000-0005-0000-0000-000026500000}"/>
    <cellStyle name="표준 2 2 18 9" xfId="10610" xr:uid="{00000000-0005-0000-0000-000027500000}"/>
    <cellStyle name="표준 2 2 19" xfId="1342" xr:uid="{00000000-0005-0000-0000-000028500000}"/>
    <cellStyle name="표준 2 2 19 10" xfId="12108" xr:uid="{00000000-0005-0000-0000-000029500000}"/>
    <cellStyle name="표준 2 2 19 11" xfId="13588" xr:uid="{00000000-0005-0000-0000-00002A500000}"/>
    <cellStyle name="표준 2 2 19 12" xfId="15068" xr:uid="{00000000-0005-0000-0000-00002B500000}"/>
    <cellStyle name="표준 2 2 19 13" xfId="16548" xr:uid="{00000000-0005-0000-0000-00002C500000}"/>
    <cellStyle name="표준 2 2 19 14" xfId="18028" xr:uid="{00000000-0005-0000-0000-00002D500000}"/>
    <cellStyle name="표준 2 2 19 15" xfId="19508" xr:uid="{00000000-0005-0000-0000-00002E500000}"/>
    <cellStyle name="표준 2 2 19 16" xfId="20988" xr:uid="{00000000-0005-0000-0000-00002F500000}"/>
    <cellStyle name="표준 2 2 19 17" xfId="22468" xr:uid="{00000000-0005-0000-0000-000030500000}"/>
    <cellStyle name="표준 2 2 19 18" xfId="23948" xr:uid="{00000000-0005-0000-0000-000031500000}"/>
    <cellStyle name="표준 2 2 19 19" xfId="25428" xr:uid="{00000000-0005-0000-0000-000032500000}"/>
    <cellStyle name="표준 2 2 19 2" xfId="563" xr:uid="{00000000-0005-0000-0000-000033500000}"/>
    <cellStyle name="표준 2 2 19 2 10" xfId="14325" xr:uid="{00000000-0005-0000-0000-000034500000}"/>
    <cellStyle name="표준 2 2 19 2 11" xfId="15805" xr:uid="{00000000-0005-0000-0000-000035500000}"/>
    <cellStyle name="표준 2 2 19 2 12" xfId="17285" xr:uid="{00000000-0005-0000-0000-000036500000}"/>
    <cellStyle name="표준 2 2 19 2 13" xfId="18765" xr:uid="{00000000-0005-0000-0000-000037500000}"/>
    <cellStyle name="표준 2 2 19 2 14" xfId="20245" xr:uid="{00000000-0005-0000-0000-000038500000}"/>
    <cellStyle name="표준 2 2 19 2 15" xfId="21725" xr:uid="{00000000-0005-0000-0000-000039500000}"/>
    <cellStyle name="표준 2 2 19 2 16" xfId="23205" xr:uid="{00000000-0005-0000-0000-00003A500000}"/>
    <cellStyle name="표준 2 2 19 2 17" xfId="24685" xr:uid="{00000000-0005-0000-0000-00003B500000}"/>
    <cellStyle name="표준 2 2 19 2 18" xfId="26165" xr:uid="{00000000-0005-0000-0000-00003C500000}"/>
    <cellStyle name="표준 2 2 19 2 19" xfId="27645" xr:uid="{00000000-0005-0000-0000-00003D500000}"/>
    <cellStyle name="표준 2 2 19 2 2" xfId="2484" xr:uid="{00000000-0005-0000-0000-00003E500000}"/>
    <cellStyle name="표준 2 2 19 2 20" xfId="29125" xr:uid="{00000000-0005-0000-0000-00003F500000}"/>
    <cellStyle name="표준 2 2 19 2 21" xfId="30605" xr:uid="{00000000-0005-0000-0000-000040500000}"/>
    <cellStyle name="표준 2 2 19 2 22" xfId="32085" xr:uid="{00000000-0005-0000-0000-000041500000}"/>
    <cellStyle name="표준 2 2 19 2 23" xfId="33565" xr:uid="{00000000-0005-0000-0000-000042500000}"/>
    <cellStyle name="표준 2 2 19 2 24" xfId="35045" xr:uid="{00000000-0005-0000-0000-000043500000}"/>
    <cellStyle name="표준 2 2 19 2 25" xfId="36525" xr:uid="{00000000-0005-0000-0000-000044500000}"/>
    <cellStyle name="표준 2 2 19 2 26" xfId="38005" xr:uid="{00000000-0005-0000-0000-000045500000}"/>
    <cellStyle name="표준 2 2 19 2 27" xfId="39485" xr:uid="{00000000-0005-0000-0000-000046500000}"/>
    <cellStyle name="표준 2 2 19 2 28" xfId="40965" xr:uid="{00000000-0005-0000-0000-000047500000}"/>
    <cellStyle name="표준 2 2 19 2 29" xfId="42445" xr:uid="{00000000-0005-0000-0000-000048500000}"/>
    <cellStyle name="표준 2 2 19 2 3" xfId="3965" xr:uid="{00000000-0005-0000-0000-000049500000}"/>
    <cellStyle name="표준 2 2 19 2 30" xfId="43925" xr:uid="{00000000-0005-0000-0000-00004A500000}"/>
    <cellStyle name="표준 2 2 19 2 31" xfId="45405" xr:uid="{00000000-0005-0000-0000-00004B500000}"/>
    <cellStyle name="표준 2 2 19 2 32" xfId="46886" xr:uid="{00000000-0005-0000-0000-00004C500000}"/>
    <cellStyle name="표준 2 2 19 2 33" xfId="48366" xr:uid="{00000000-0005-0000-0000-00004D500000}"/>
    <cellStyle name="표준 2 2 19 2 34" xfId="49846" xr:uid="{00000000-0005-0000-0000-00004E500000}"/>
    <cellStyle name="표준 2 2 19 2 35" xfId="51326" xr:uid="{00000000-0005-0000-0000-00004F500000}"/>
    <cellStyle name="표준 2 2 19 2 36" xfId="52806" xr:uid="{00000000-0005-0000-0000-000050500000}"/>
    <cellStyle name="표준 2 2 19 2 37" xfId="54286" xr:uid="{00000000-0005-0000-0000-000051500000}"/>
    <cellStyle name="표준 2 2 19 2 38" xfId="55766" xr:uid="{00000000-0005-0000-0000-000052500000}"/>
    <cellStyle name="표준 2 2 19 2 39" xfId="57246" xr:uid="{00000000-0005-0000-0000-000053500000}"/>
    <cellStyle name="표준 2 2 19 2 4" xfId="5445" xr:uid="{00000000-0005-0000-0000-000054500000}"/>
    <cellStyle name="표준 2 2 19 2 40" xfId="58726" xr:uid="{00000000-0005-0000-0000-000055500000}"/>
    <cellStyle name="표준 2 2 19 2 41" xfId="60206" xr:uid="{00000000-0005-0000-0000-000056500000}"/>
    <cellStyle name="표준 2 2 19 2 42" xfId="61686" xr:uid="{00000000-0005-0000-0000-000057500000}"/>
    <cellStyle name="표준 2 2 19 2 5" xfId="6925" xr:uid="{00000000-0005-0000-0000-000058500000}"/>
    <cellStyle name="표준 2 2 19 2 6" xfId="8405" xr:uid="{00000000-0005-0000-0000-000059500000}"/>
    <cellStyle name="표준 2 2 19 2 7" xfId="9885" xr:uid="{00000000-0005-0000-0000-00005A500000}"/>
    <cellStyle name="표준 2 2 19 2 8" xfId="11365" xr:uid="{00000000-0005-0000-0000-00005B500000}"/>
    <cellStyle name="표준 2 2 19 2 9" xfId="12845" xr:uid="{00000000-0005-0000-0000-00005C500000}"/>
    <cellStyle name="표준 2 2 19 20" xfId="26908" xr:uid="{00000000-0005-0000-0000-00005D500000}"/>
    <cellStyle name="표준 2 2 19 21" xfId="28388" xr:uid="{00000000-0005-0000-0000-00005E500000}"/>
    <cellStyle name="표준 2 2 19 22" xfId="29868" xr:uid="{00000000-0005-0000-0000-00005F500000}"/>
    <cellStyle name="표준 2 2 19 23" xfId="31348" xr:uid="{00000000-0005-0000-0000-000060500000}"/>
    <cellStyle name="표준 2 2 19 24" xfId="32828" xr:uid="{00000000-0005-0000-0000-000061500000}"/>
    <cellStyle name="표준 2 2 19 25" xfId="34308" xr:uid="{00000000-0005-0000-0000-000062500000}"/>
    <cellStyle name="표준 2 2 19 26" xfId="35788" xr:uid="{00000000-0005-0000-0000-000063500000}"/>
    <cellStyle name="표준 2 2 19 27" xfId="37268" xr:uid="{00000000-0005-0000-0000-000064500000}"/>
    <cellStyle name="표준 2 2 19 28" xfId="38748" xr:uid="{00000000-0005-0000-0000-000065500000}"/>
    <cellStyle name="표준 2 2 19 29" xfId="40228" xr:uid="{00000000-0005-0000-0000-000066500000}"/>
    <cellStyle name="표준 2 2 19 3" xfId="1747" xr:uid="{00000000-0005-0000-0000-000067500000}"/>
    <cellStyle name="표준 2 2 19 30" xfId="41708" xr:uid="{00000000-0005-0000-0000-000068500000}"/>
    <cellStyle name="표준 2 2 19 31" xfId="43188" xr:uid="{00000000-0005-0000-0000-000069500000}"/>
    <cellStyle name="표준 2 2 19 32" xfId="44668" xr:uid="{00000000-0005-0000-0000-00006A500000}"/>
    <cellStyle name="표준 2 2 19 33" xfId="46149" xr:uid="{00000000-0005-0000-0000-00006B500000}"/>
    <cellStyle name="표준 2 2 19 34" xfId="47629" xr:uid="{00000000-0005-0000-0000-00006C500000}"/>
    <cellStyle name="표준 2 2 19 35" xfId="49109" xr:uid="{00000000-0005-0000-0000-00006D500000}"/>
    <cellStyle name="표준 2 2 19 36" xfId="50589" xr:uid="{00000000-0005-0000-0000-00006E500000}"/>
    <cellStyle name="표준 2 2 19 37" xfId="52069" xr:uid="{00000000-0005-0000-0000-00006F500000}"/>
    <cellStyle name="표준 2 2 19 38" xfId="53549" xr:uid="{00000000-0005-0000-0000-000070500000}"/>
    <cellStyle name="표준 2 2 19 39" xfId="55029" xr:uid="{00000000-0005-0000-0000-000071500000}"/>
    <cellStyle name="표준 2 2 19 4" xfId="3228" xr:uid="{00000000-0005-0000-0000-000072500000}"/>
    <cellStyle name="표준 2 2 19 40" xfId="56509" xr:uid="{00000000-0005-0000-0000-000073500000}"/>
    <cellStyle name="표준 2 2 19 41" xfId="57989" xr:uid="{00000000-0005-0000-0000-000074500000}"/>
    <cellStyle name="표준 2 2 19 42" xfId="59469" xr:uid="{00000000-0005-0000-0000-000075500000}"/>
    <cellStyle name="표준 2 2 19 43" xfId="60949" xr:uid="{00000000-0005-0000-0000-000076500000}"/>
    <cellStyle name="표준 2 2 19 5" xfId="4708" xr:uid="{00000000-0005-0000-0000-000077500000}"/>
    <cellStyle name="표준 2 2 19 6" xfId="6188" xr:uid="{00000000-0005-0000-0000-000078500000}"/>
    <cellStyle name="표준 2 2 19 7" xfId="7668" xr:uid="{00000000-0005-0000-0000-000079500000}"/>
    <cellStyle name="표준 2 2 19 8" xfId="9148" xr:uid="{00000000-0005-0000-0000-00007A500000}"/>
    <cellStyle name="표준 2 2 19 9" xfId="10628" xr:uid="{00000000-0005-0000-0000-00007B500000}"/>
    <cellStyle name="표준 2 2 2" xfId="1512" xr:uid="{00000000-0005-0000-0000-00007C500000}"/>
    <cellStyle name="표준 2 2 2 10" xfId="11938" xr:uid="{00000000-0005-0000-0000-00007D500000}"/>
    <cellStyle name="표준 2 2 2 11" xfId="13418" xr:uid="{00000000-0005-0000-0000-00007E500000}"/>
    <cellStyle name="표준 2 2 2 12" xfId="14898" xr:uid="{00000000-0005-0000-0000-00007F500000}"/>
    <cellStyle name="표준 2 2 2 13" xfId="16378" xr:uid="{00000000-0005-0000-0000-000080500000}"/>
    <cellStyle name="표준 2 2 2 14" xfId="17858" xr:uid="{00000000-0005-0000-0000-000081500000}"/>
    <cellStyle name="표준 2 2 2 15" xfId="19338" xr:uid="{00000000-0005-0000-0000-000082500000}"/>
    <cellStyle name="표준 2 2 2 16" xfId="20818" xr:uid="{00000000-0005-0000-0000-000083500000}"/>
    <cellStyle name="표준 2 2 2 17" xfId="22298" xr:uid="{00000000-0005-0000-0000-000084500000}"/>
    <cellStyle name="표준 2 2 2 18" xfId="23778" xr:uid="{00000000-0005-0000-0000-000085500000}"/>
    <cellStyle name="표준 2 2 2 19" xfId="25258" xr:uid="{00000000-0005-0000-0000-000086500000}"/>
    <cellStyle name="표준 2 2 2 2" xfId="733" xr:uid="{00000000-0005-0000-0000-000087500000}"/>
    <cellStyle name="표준 2 2 2 2 10" xfId="14155" xr:uid="{00000000-0005-0000-0000-000088500000}"/>
    <cellStyle name="표준 2 2 2 2 11" xfId="15635" xr:uid="{00000000-0005-0000-0000-000089500000}"/>
    <cellStyle name="표준 2 2 2 2 12" xfId="17115" xr:uid="{00000000-0005-0000-0000-00008A500000}"/>
    <cellStyle name="표준 2 2 2 2 13" xfId="18595" xr:uid="{00000000-0005-0000-0000-00008B500000}"/>
    <cellStyle name="표준 2 2 2 2 14" xfId="20075" xr:uid="{00000000-0005-0000-0000-00008C500000}"/>
    <cellStyle name="표준 2 2 2 2 15" xfId="21555" xr:uid="{00000000-0005-0000-0000-00008D500000}"/>
    <cellStyle name="표준 2 2 2 2 16" xfId="23035" xr:uid="{00000000-0005-0000-0000-00008E500000}"/>
    <cellStyle name="표준 2 2 2 2 17" xfId="24515" xr:uid="{00000000-0005-0000-0000-00008F500000}"/>
    <cellStyle name="표준 2 2 2 2 18" xfId="25995" xr:uid="{00000000-0005-0000-0000-000090500000}"/>
    <cellStyle name="표준 2 2 2 2 19" xfId="27475" xr:uid="{00000000-0005-0000-0000-000091500000}"/>
    <cellStyle name="표준 2 2 2 2 2" xfId="2314" xr:uid="{00000000-0005-0000-0000-000092500000}"/>
    <cellStyle name="표준 2 2 2 2 20" xfId="28955" xr:uid="{00000000-0005-0000-0000-000093500000}"/>
    <cellStyle name="표준 2 2 2 2 21" xfId="30435" xr:uid="{00000000-0005-0000-0000-000094500000}"/>
    <cellStyle name="표준 2 2 2 2 22" xfId="31915" xr:uid="{00000000-0005-0000-0000-000095500000}"/>
    <cellStyle name="표준 2 2 2 2 23" xfId="33395" xr:uid="{00000000-0005-0000-0000-000096500000}"/>
    <cellStyle name="표준 2 2 2 2 24" xfId="34875" xr:uid="{00000000-0005-0000-0000-000097500000}"/>
    <cellStyle name="표준 2 2 2 2 25" xfId="36355" xr:uid="{00000000-0005-0000-0000-000098500000}"/>
    <cellStyle name="표준 2 2 2 2 26" xfId="37835" xr:uid="{00000000-0005-0000-0000-000099500000}"/>
    <cellStyle name="표준 2 2 2 2 27" xfId="39315" xr:uid="{00000000-0005-0000-0000-00009A500000}"/>
    <cellStyle name="표준 2 2 2 2 28" xfId="40795" xr:uid="{00000000-0005-0000-0000-00009B500000}"/>
    <cellStyle name="표준 2 2 2 2 29" xfId="42275" xr:uid="{00000000-0005-0000-0000-00009C500000}"/>
    <cellStyle name="표준 2 2 2 2 3" xfId="3795" xr:uid="{00000000-0005-0000-0000-00009D500000}"/>
    <cellStyle name="표준 2 2 2 2 30" xfId="43755" xr:uid="{00000000-0005-0000-0000-00009E500000}"/>
    <cellStyle name="표준 2 2 2 2 31" xfId="45235" xr:uid="{00000000-0005-0000-0000-00009F500000}"/>
    <cellStyle name="표준 2 2 2 2 32" xfId="46716" xr:uid="{00000000-0005-0000-0000-0000A0500000}"/>
    <cellStyle name="표준 2 2 2 2 33" xfId="48196" xr:uid="{00000000-0005-0000-0000-0000A1500000}"/>
    <cellStyle name="표준 2 2 2 2 34" xfId="49676" xr:uid="{00000000-0005-0000-0000-0000A2500000}"/>
    <cellStyle name="표준 2 2 2 2 35" xfId="51156" xr:uid="{00000000-0005-0000-0000-0000A3500000}"/>
    <cellStyle name="표준 2 2 2 2 36" xfId="52636" xr:uid="{00000000-0005-0000-0000-0000A4500000}"/>
    <cellStyle name="표준 2 2 2 2 37" xfId="54116" xr:uid="{00000000-0005-0000-0000-0000A5500000}"/>
    <cellStyle name="표준 2 2 2 2 38" xfId="55596" xr:uid="{00000000-0005-0000-0000-0000A6500000}"/>
    <cellStyle name="표준 2 2 2 2 39" xfId="57076" xr:uid="{00000000-0005-0000-0000-0000A7500000}"/>
    <cellStyle name="표준 2 2 2 2 4" xfId="5275" xr:uid="{00000000-0005-0000-0000-0000A8500000}"/>
    <cellStyle name="표준 2 2 2 2 40" xfId="58556" xr:uid="{00000000-0005-0000-0000-0000A9500000}"/>
    <cellStyle name="표준 2 2 2 2 41" xfId="60036" xr:uid="{00000000-0005-0000-0000-0000AA500000}"/>
    <cellStyle name="표준 2 2 2 2 42" xfId="61516" xr:uid="{00000000-0005-0000-0000-0000AB500000}"/>
    <cellStyle name="표준 2 2 2 2 5" xfId="6755" xr:uid="{00000000-0005-0000-0000-0000AC500000}"/>
    <cellStyle name="표준 2 2 2 2 6" xfId="8235" xr:uid="{00000000-0005-0000-0000-0000AD500000}"/>
    <cellStyle name="표준 2 2 2 2 7" xfId="9715" xr:uid="{00000000-0005-0000-0000-0000AE500000}"/>
    <cellStyle name="표준 2 2 2 2 8" xfId="11195" xr:uid="{00000000-0005-0000-0000-0000AF500000}"/>
    <cellStyle name="표준 2 2 2 2 9" xfId="12675" xr:uid="{00000000-0005-0000-0000-0000B0500000}"/>
    <cellStyle name="표준 2 2 2 20" xfId="26738" xr:uid="{00000000-0005-0000-0000-0000B1500000}"/>
    <cellStyle name="표준 2 2 2 21" xfId="28218" xr:uid="{00000000-0005-0000-0000-0000B2500000}"/>
    <cellStyle name="표준 2 2 2 22" xfId="29698" xr:uid="{00000000-0005-0000-0000-0000B3500000}"/>
    <cellStyle name="표준 2 2 2 23" xfId="31178" xr:uid="{00000000-0005-0000-0000-0000B4500000}"/>
    <cellStyle name="표준 2 2 2 24" xfId="32658" xr:uid="{00000000-0005-0000-0000-0000B5500000}"/>
    <cellStyle name="표준 2 2 2 25" xfId="34138" xr:uid="{00000000-0005-0000-0000-0000B6500000}"/>
    <cellStyle name="표준 2 2 2 26" xfId="35618" xr:uid="{00000000-0005-0000-0000-0000B7500000}"/>
    <cellStyle name="표준 2 2 2 27" xfId="37098" xr:uid="{00000000-0005-0000-0000-0000B8500000}"/>
    <cellStyle name="표준 2 2 2 28" xfId="38578" xr:uid="{00000000-0005-0000-0000-0000B9500000}"/>
    <cellStyle name="표준 2 2 2 29" xfId="40058" xr:uid="{00000000-0005-0000-0000-0000BA500000}"/>
    <cellStyle name="표준 2 2 2 3" xfId="1577" xr:uid="{00000000-0005-0000-0000-0000BB500000}"/>
    <cellStyle name="표준 2 2 2 30" xfId="41538" xr:uid="{00000000-0005-0000-0000-0000BC500000}"/>
    <cellStyle name="표준 2 2 2 31" xfId="43018" xr:uid="{00000000-0005-0000-0000-0000BD500000}"/>
    <cellStyle name="표준 2 2 2 32" xfId="44498" xr:uid="{00000000-0005-0000-0000-0000BE500000}"/>
    <cellStyle name="표준 2 2 2 33" xfId="45979" xr:uid="{00000000-0005-0000-0000-0000BF500000}"/>
    <cellStyle name="표준 2 2 2 34" xfId="47459" xr:uid="{00000000-0005-0000-0000-0000C0500000}"/>
    <cellStyle name="표준 2 2 2 35" xfId="48939" xr:uid="{00000000-0005-0000-0000-0000C1500000}"/>
    <cellStyle name="표준 2 2 2 36" xfId="50419" xr:uid="{00000000-0005-0000-0000-0000C2500000}"/>
    <cellStyle name="표준 2 2 2 37" xfId="51899" xr:uid="{00000000-0005-0000-0000-0000C3500000}"/>
    <cellStyle name="표준 2 2 2 38" xfId="53379" xr:uid="{00000000-0005-0000-0000-0000C4500000}"/>
    <cellStyle name="표준 2 2 2 39" xfId="54859" xr:uid="{00000000-0005-0000-0000-0000C5500000}"/>
    <cellStyle name="표준 2 2 2 4" xfId="3058" xr:uid="{00000000-0005-0000-0000-0000C6500000}"/>
    <cellStyle name="표준 2 2 2 40" xfId="56339" xr:uid="{00000000-0005-0000-0000-0000C7500000}"/>
    <cellStyle name="표준 2 2 2 41" xfId="57819" xr:uid="{00000000-0005-0000-0000-0000C8500000}"/>
    <cellStyle name="표준 2 2 2 42" xfId="59299" xr:uid="{00000000-0005-0000-0000-0000C9500000}"/>
    <cellStyle name="표준 2 2 2 43" xfId="60779" xr:uid="{00000000-0005-0000-0000-0000CA500000}"/>
    <cellStyle name="표준 2 2 2 5" xfId="4538" xr:uid="{00000000-0005-0000-0000-0000CB500000}"/>
    <cellStyle name="표준 2 2 2 6" xfId="6018" xr:uid="{00000000-0005-0000-0000-0000CC500000}"/>
    <cellStyle name="표준 2 2 2 7" xfId="7498" xr:uid="{00000000-0005-0000-0000-0000CD500000}"/>
    <cellStyle name="표준 2 2 2 8" xfId="8978" xr:uid="{00000000-0005-0000-0000-0000CE500000}"/>
    <cellStyle name="표준 2 2 2 9" xfId="10458" xr:uid="{00000000-0005-0000-0000-0000CF500000}"/>
    <cellStyle name="표준 2 2 20" xfId="1323" xr:uid="{00000000-0005-0000-0000-0000D0500000}"/>
    <cellStyle name="표준 2 2 20 10" xfId="12127" xr:uid="{00000000-0005-0000-0000-0000D1500000}"/>
    <cellStyle name="표준 2 2 20 11" xfId="13607" xr:uid="{00000000-0005-0000-0000-0000D2500000}"/>
    <cellStyle name="표준 2 2 20 12" xfId="15087" xr:uid="{00000000-0005-0000-0000-0000D3500000}"/>
    <cellStyle name="표준 2 2 20 13" xfId="16567" xr:uid="{00000000-0005-0000-0000-0000D4500000}"/>
    <cellStyle name="표준 2 2 20 14" xfId="18047" xr:uid="{00000000-0005-0000-0000-0000D5500000}"/>
    <cellStyle name="표준 2 2 20 15" xfId="19527" xr:uid="{00000000-0005-0000-0000-0000D6500000}"/>
    <cellStyle name="표준 2 2 20 16" xfId="21007" xr:uid="{00000000-0005-0000-0000-0000D7500000}"/>
    <cellStyle name="표준 2 2 20 17" xfId="22487" xr:uid="{00000000-0005-0000-0000-0000D8500000}"/>
    <cellStyle name="표준 2 2 20 18" xfId="23967" xr:uid="{00000000-0005-0000-0000-0000D9500000}"/>
    <cellStyle name="표준 2 2 20 19" xfId="25447" xr:uid="{00000000-0005-0000-0000-0000DA500000}"/>
    <cellStyle name="표준 2 2 20 2" xfId="544" xr:uid="{00000000-0005-0000-0000-0000DB500000}"/>
    <cellStyle name="표준 2 2 20 2 10" xfId="14344" xr:uid="{00000000-0005-0000-0000-0000DC500000}"/>
    <cellStyle name="표준 2 2 20 2 11" xfId="15824" xr:uid="{00000000-0005-0000-0000-0000DD500000}"/>
    <cellStyle name="표준 2 2 20 2 12" xfId="17304" xr:uid="{00000000-0005-0000-0000-0000DE500000}"/>
    <cellStyle name="표준 2 2 20 2 13" xfId="18784" xr:uid="{00000000-0005-0000-0000-0000DF500000}"/>
    <cellStyle name="표준 2 2 20 2 14" xfId="20264" xr:uid="{00000000-0005-0000-0000-0000E0500000}"/>
    <cellStyle name="표준 2 2 20 2 15" xfId="21744" xr:uid="{00000000-0005-0000-0000-0000E1500000}"/>
    <cellStyle name="표준 2 2 20 2 16" xfId="23224" xr:uid="{00000000-0005-0000-0000-0000E2500000}"/>
    <cellStyle name="표준 2 2 20 2 17" xfId="24704" xr:uid="{00000000-0005-0000-0000-0000E3500000}"/>
    <cellStyle name="표준 2 2 20 2 18" xfId="26184" xr:uid="{00000000-0005-0000-0000-0000E4500000}"/>
    <cellStyle name="표준 2 2 20 2 19" xfId="27664" xr:uid="{00000000-0005-0000-0000-0000E5500000}"/>
    <cellStyle name="표준 2 2 20 2 2" xfId="2503" xr:uid="{00000000-0005-0000-0000-0000E6500000}"/>
    <cellStyle name="표준 2 2 20 2 20" xfId="29144" xr:uid="{00000000-0005-0000-0000-0000E7500000}"/>
    <cellStyle name="표준 2 2 20 2 21" xfId="30624" xr:uid="{00000000-0005-0000-0000-0000E8500000}"/>
    <cellStyle name="표준 2 2 20 2 22" xfId="32104" xr:uid="{00000000-0005-0000-0000-0000E9500000}"/>
    <cellStyle name="표준 2 2 20 2 23" xfId="33584" xr:uid="{00000000-0005-0000-0000-0000EA500000}"/>
    <cellStyle name="표준 2 2 20 2 24" xfId="35064" xr:uid="{00000000-0005-0000-0000-0000EB500000}"/>
    <cellStyle name="표준 2 2 20 2 25" xfId="36544" xr:uid="{00000000-0005-0000-0000-0000EC500000}"/>
    <cellStyle name="표준 2 2 20 2 26" xfId="38024" xr:uid="{00000000-0005-0000-0000-0000ED500000}"/>
    <cellStyle name="표준 2 2 20 2 27" xfId="39504" xr:uid="{00000000-0005-0000-0000-0000EE500000}"/>
    <cellStyle name="표준 2 2 20 2 28" xfId="40984" xr:uid="{00000000-0005-0000-0000-0000EF500000}"/>
    <cellStyle name="표준 2 2 20 2 29" xfId="42464" xr:uid="{00000000-0005-0000-0000-0000F0500000}"/>
    <cellStyle name="표준 2 2 20 2 3" xfId="3984" xr:uid="{00000000-0005-0000-0000-0000F1500000}"/>
    <cellStyle name="표준 2 2 20 2 30" xfId="43944" xr:uid="{00000000-0005-0000-0000-0000F2500000}"/>
    <cellStyle name="표준 2 2 20 2 31" xfId="45424" xr:uid="{00000000-0005-0000-0000-0000F3500000}"/>
    <cellStyle name="표준 2 2 20 2 32" xfId="46905" xr:uid="{00000000-0005-0000-0000-0000F4500000}"/>
    <cellStyle name="표준 2 2 20 2 33" xfId="48385" xr:uid="{00000000-0005-0000-0000-0000F5500000}"/>
    <cellStyle name="표준 2 2 20 2 34" xfId="49865" xr:uid="{00000000-0005-0000-0000-0000F6500000}"/>
    <cellStyle name="표준 2 2 20 2 35" xfId="51345" xr:uid="{00000000-0005-0000-0000-0000F7500000}"/>
    <cellStyle name="표준 2 2 20 2 36" xfId="52825" xr:uid="{00000000-0005-0000-0000-0000F8500000}"/>
    <cellStyle name="표준 2 2 20 2 37" xfId="54305" xr:uid="{00000000-0005-0000-0000-0000F9500000}"/>
    <cellStyle name="표준 2 2 20 2 38" xfId="55785" xr:uid="{00000000-0005-0000-0000-0000FA500000}"/>
    <cellStyle name="표준 2 2 20 2 39" xfId="57265" xr:uid="{00000000-0005-0000-0000-0000FB500000}"/>
    <cellStyle name="표준 2 2 20 2 4" xfId="5464" xr:uid="{00000000-0005-0000-0000-0000FC500000}"/>
    <cellStyle name="표준 2 2 20 2 40" xfId="58745" xr:uid="{00000000-0005-0000-0000-0000FD500000}"/>
    <cellStyle name="표준 2 2 20 2 41" xfId="60225" xr:uid="{00000000-0005-0000-0000-0000FE500000}"/>
    <cellStyle name="표준 2 2 20 2 42" xfId="61705" xr:uid="{00000000-0005-0000-0000-0000FF500000}"/>
    <cellStyle name="표준 2 2 20 2 5" xfId="6944" xr:uid="{00000000-0005-0000-0000-000000510000}"/>
    <cellStyle name="표준 2 2 20 2 6" xfId="8424" xr:uid="{00000000-0005-0000-0000-000001510000}"/>
    <cellStyle name="표준 2 2 20 2 7" xfId="9904" xr:uid="{00000000-0005-0000-0000-000002510000}"/>
    <cellStyle name="표준 2 2 20 2 8" xfId="11384" xr:uid="{00000000-0005-0000-0000-000003510000}"/>
    <cellStyle name="표준 2 2 20 2 9" xfId="12864" xr:uid="{00000000-0005-0000-0000-000004510000}"/>
    <cellStyle name="표준 2 2 20 20" xfId="26927" xr:uid="{00000000-0005-0000-0000-000005510000}"/>
    <cellStyle name="표준 2 2 20 21" xfId="28407" xr:uid="{00000000-0005-0000-0000-000006510000}"/>
    <cellStyle name="표준 2 2 20 22" xfId="29887" xr:uid="{00000000-0005-0000-0000-000007510000}"/>
    <cellStyle name="표준 2 2 20 23" xfId="31367" xr:uid="{00000000-0005-0000-0000-000008510000}"/>
    <cellStyle name="표준 2 2 20 24" xfId="32847" xr:uid="{00000000-0005-0000-0000-000009510000}"/>
    <cellStyle name="표준 2 2 20 25" xfId="34327" xr:uid="{00000000-0005-0000-0000-00000A510000}"/>
    <cellStyle name="표준 2 2 20 26" xfId="35807" xr:uid="{00000000-0005-0000-0000-00000B510000}"/>
    <cellStyle name="표준 2 2 20 27" xfId="37287" xr:uid="{00000000-0005-0000-0000-00000C510000}"/>
    <cellStyle name="표준 2 2 20 28" xfId="38767" xr:uid="{00000000-0005-0000-0000-00000D510000}"/>
    <cellStyle name="표준 2 2 20 29" xfId="40247" xr:uid="{00000000-0005-0000-0000-00000E510000}"/>
    <cellStyle name="표준 2 2 20 3" xfId="1766" xr:uid="{00000000-0005-0000-0000-00000F510000}"/>
    <cellStyle name="표준 2 2 20 30" xfId="41727" xr:uid="{00000000-0005-0000-0000-000010510000}"/>
    <cellStyle name="표준 2 2 20 31" xfId="43207" xr:uid="{00000000-0005-0000-0000-000011510000}"/>
    <cellStyle name="표준 2 2 20 32" xfId="44687" xr:uid="{00000000-0005-0000-0000-000012510000}"/>
    <cellStyle name="표준 2 2 20 33" xfId="46168" xr:uid="{00000000-0005-0000-0000-000013510000}"/>
    <cellStyle name="표준 2 2 20 34" xfId="47648" xr:uid="{00000000-0005-0000-0000-000014510000}"/>
    <cellStyle name="표준 2 2 20 35" xfId="49128" xr:uid="{00000000-0005-0000-0000-000015510000}"/>
    <cellStyle name="표준 2 2 20 36" xfId="50608" xr:uid="{00000000-0005-0000-0000-000016510000}"/>
    <cellStyle name="표준 2 2 20 37" xfId="52088" xr:uid="{00000000-0005-0000-0000-000017510000}"/>
    <cellStyle name="표준 2 2 20 38" xfId="53568" xr:uid="{00000000-0005-0000-0000-000018510000}"/>
    <cellStyle name="표준 2 2 20 39" xfId="55048" xr:uid="{00000000-0005-0000-0000-000019510000}"/>
    <cellStyle name="표준 2 2 20 4" xfId="3247" xr:uid="{00000000-0005-0000-0000-00001A510000}"/>
    <cellStyle name="표준 2 2 20 40" xfId="56528" xr:uid="{00000000-0005-0000-0000-00001B510000}"/>
    <cellStyle name="표준 2 2 20 41" xfId="58008" xr:uid="{00000000-0005-0000-0000-00001C510000}"/>
    <cellStyle name="표준 2 2 20 42" xfId="59488" xr:uid="{00000000-0005-0000-0000-00001D510000}"/>
    <cellStyle name="표준 2 2 20 43" xfId="60968" xr:uid="{00000000-0005-0000-0000-00001E510000}"/>
    <cellStyle name="표준 2 2 20 5" xfId="4727" xr:uid="{00000000-0005-0000-0000-00001F510000}"/>
    <cellStyle name="표준 2 2 20 6" xfId="6207" xr:uid="{00000000-0005-0000-0000-000020510000}"/>
    <cellStyle name="표준 2 2 20 7" xfId="7687" xr:uid="{00000000-0005-0000-0000-000021510000}"/>
    <cellStyle name="표준 2 2 20 8" xfId="9167" xr:uid="{00000000-0005-0000-0000-000022510000}"/>
    <cellStyle name="표준 2 2 20 9" xfId="10647" xr:uid="{00000000-0005-0000-0000-000023510000}"/>
    <cellStyle name="표준 2 2 21" xfId="1303" xr:uid="{00000000-0005-0000-0000-000024510000}"/>
    <cellStyle name="표준 2 2 21 10" xfId="12147" xr:uid="{00000000-0005-0000-0000-000025510000}"/>
    <cellStyle name="표준 2 2 21 11" xfId="13627" xr:uid="{00000000-0005-0000-0000-000026510000}"/>
    <cellStyle name="표준 2 2 21 12" xfId="15107" xr:uid="{00000000-0005-0000-0000-000027510000}"/>
    <cellStyle name="표준 2 2 21 13" xfId="16587" xr:uid="{00000000-0005-0000-0000-000028510000}"/>
    <cellStyle name="표준 2 2 21 14" xfId="18067" xr:uid="{00000000-0005-0000-0000-000029510000}"/>
    <cellStyle name="표준 2 2 21 15" xfId="19547" xr:uid="{00000000-0005-0000-0000-00002A510000}"/>
    <cellStyle name="표준 2 2 21 16" xfId="21027" xr:uid="{00000000-0005-0000-0000-00002B510000}"/>
    <cellStyle name="표준 2 2 21 17" xfId="22507" xr:uid="{00000000-0005-0000-0000-00002C510000}"/>
    <cellStyle name="표준 2 2 21 18" xfId="23987" xr:uid="{00000000-0005-0000-0000-00002D510000}"/>
    <cellStyle name="표준 2 2 21 19" xfId="25467" xr:uid="{00000000-0005-0000-0000-00002E510000}"/>
    <cellStyle name="표준 2 2 21 2" xfId="524" xr:uid="{00000000-0005-0000-0000-00002F510000}"/>
    <cellStyle name="표준 2 2 21 2 10" xfId="14364" xr:uid="{00000000-0005-0000-0000-000030510000}"/>
    <cellStyle name="표준 2 2 21 2 11" xfId="15844" xr:uid="{00000000-0005-0000-0000-000031510000}"/>
    <cellStyle name="표준 2 2 21 2 12" xfId="17324" xr:uid="{00000000-0005-0000-0000-000032510000}"/>
    <cellStyle name="표준 2 2 21 2 13" xfId="18804" xr:uid="{00000000-0005-0000-0000-000033510000}"/>
    <cellStyle name="표준 2 2 21 2 14" xfId="20284" xr:uid="{00000000-0005-0000-0000-000034510000}"/>
    <cellStyle name="표준 2 2 21 2 15" xfId="21764" xr:uid="{00000000-0005-0000-0000-000035510000}"/>
    <cellStyle name="표준 2 2 21 2 16" xfId="23244" xr:uid="{00000000-0005-0000-0000-000036510000}"/>
    <cellStyle name="표준 2 2 21 2 17" xfId="24724" xr:uid="{00000000-0005-0000-0000-000037510000}"/>
    <cellStyle name="표준 2 2 21 2 18" xfId="26204" xr:uid="{00000000-0005-0000-0000-000038510000}"/>
    <cellStyle name="표준 2 2 21 2 19" xfId="27684" xr:uid="{00000000-0005-0000-0000-000039510000}"/>
    <cellStyle name="표준 2 2 21 2 2" xfId="2523" xr:uid="{00000000-0005-0000-0000-00003A510000}"/>
    <cellStyle name="표준 2 2 21 2 20" xfId="29164" xr:uid="{00000000-0005-0000-0000-00003B510000}"/>
    <cellStyle name="표준 2 2 21 2 21" xfId="30644" xr:uid="{00000000-0005-0000-0000-00003C510000}"/>
    <cellStyle name="표준 2 2 21 2 22" xfId="32124" xr:uid="{00000000-0005-0000-0000-00003D510000}"/>
    <cellStyle name="표준 2 2 21 2 23" xfId="33604" xr:uid="{00000000-0005-0000-0000-00003E510000}"/>
    <cellStyle name="표준 2 2 21 2 24" xfId="35084" xr:uid="{00000000-0005-0000-0000-00003F510000}"/>
    <cellStyle name="표준 2 2 21 2 25" xfId="36564" xr:uid="{00000000-0005-0000-0000-000040510000}"/>
    <cellStyle name="표준 2 2 21 2 26" xfId="38044" xr:uid="{00000000-0005-0000-0000-000041510000}"/>
    <cellStyle name="표준 2 2 21 2 27" xfId="39524" xr:uid="{00000000-0005-0000-0000-000042510000}"/>
    <cellStyle name="표준 2 2 21 2 28" xfId="41004" xr:uid="{00000000-0005-0000-0000-000043510000}"/>
    <cellStyle name="표준 2 2 21 2 29" xfId="42484" xr:uid="{00000000-0005-0000-0000-000044510000}"/>
    <cellStyle name="표준 2 2 21 2 3" xfId="4004" xr:uid="{00000000-0005-0000-0000-000045510000}"/>
    <cellStyle name="표준 2 2 21 2 30" xfId="43964" xr:uid="{00000000-0005-0000-0000-000046510000}"/>
    <cellStyle name="표준 2 2 21 2 31" xfId="45444" xr:uid="{00000000-0005-0000-0000-000047510000}"/>
    <cellStyle name="표준 2 2 21 2 32" xfId="46925" xr:uid="{00000000-0005-0000-0000-000048510000}"/>
    <cellStyle name="표준 2 2 21 2 33" xfId="48405" xr:uid="{00000000-0005-0000-0000-000049510000}"/>
    <cellStyle name="표준 2 2 21 2 34" xfId="49885" xr:uid="{00000000-0005-0000-0000-00004A510000}"/>
    <cellStyle name="표준 2 2 21 2 35" xfId="51365" xr:uid="{00000000-0005-0000-0000-00004B510000}"/>
    <cellStyle name="표준 2 2 21 2 36" xfId="52845" xr:uid="{00000000-0005-0000-0000-00004C510000}"/>
    <cellStyle name="표준 2 2 21 2 37" xfId="54325" xr:uid="{00000000-0005-0000-0000-00004D510000}"/>
    <cellStyle name="표준 2 2 21 2 38" xfId="55805" xr:uid="{00000000-0005-0000-0000-00004E510000}"/>
    <cellStyle name="표준 2 2 21 2 39" xfId="57285" xr:uid="{00000000-0005-0000-0000-00004F510000}"/>
    <cellStyle name="표준 2 2 21 2 4" xfId="5484" xr:uid="{00000000-0005-0000-0000-000050510000}"/>
    <cellStyle name="표준 2 2 21 2 40" xfId="58765" xr:uid="{00000000-0005-0000-0000-000051510000}"/>
    <cellStyle name="표준 2 2 21 2 41" xfId="60245" xr:uid="{00000000-0005-0000-0000-000052510000}"/>
    <cellStyle name="표준 2 2 21 2 42" xfId="61725" xr:uid="{00000000-0005-0000-0000-000053510000}"/>
    <cellStyle name="표준 2 2 21 2 5" xfId="6964" xr:uid="{00000000-0005-0000-0000-000054510000}"/>
    <cellStyle name="표준 2 2 21 2 6" xfId="8444" xr:uid="{00000000-0005-0000-0000-000055510000}"/>
    <cellStyle name="표준 2 2 21 2 7" xfId="9924" xr:uid="{00000000-0005-0000-0000-000056510000}"/>
    <cellStyle name="표준 2 2 21 2 8" xfId="11404" xr:uid="{00000000-0005-0000-0000-000057510000}"/>
    <cellStyle name="표준 2 2 21 2 9" xfId="12884" xr:uid="{00000000-0005-0000-0000-000058510000}"/>
    <cellStyle name="표준 2 2 21 20" xfId="26947" xr:uid="{00000000-0005-0000-0000-000059510000}"/>
    <cellStyle name="표준 2 2 21 21" xfId="28427" xr:uid="{00000000-0005-0000-0000-00005A510000}"/>
    <cellStyle name="표준 2 2 21 22" xfId="29907" xr:uid="{00000000-0005-0000-0000-00005B510000}"/>
    <cellStyle name="표준 2 2 21 23" xfId="31387" xr:uid="{00000000-0005-0000-0000-00005C510000}"/>
    <cellStyle name="표준 2 2 21 24" xfId="32867" xr:uid="{00000000-0005-0000-0000-00005D510000}"/>
    <cellStyle name="표준 2 2 21 25" xfId="34347" xr:uid="{00000000-0005-0000-0000-00005E510000}"/>
    <cellStyle name="표준 2 2 21 26" xfId="35827" xr:uid="{00000000-0005-0000-0000-00005F510000}"/>
    <cellStyle name="표준 2 2 21 27" xfId="37307" xr:uid="{00000000-0005-0000-0000-000060510000}"/>
    <cellStyle name="표준 2 2 21 28" xfId="38787" xr:uid="{00000000-0005-0000-0000-000061510000}"/>
    <cellStyle name="표준 2 2 21 29" xfId="40267" xr:uid="{00000000-0005-0000-0000-000062510000}"/>
    <cellStyle name="표준 2 2 21 3" xfId="1786" xr:uid="{00000000-0005-0000-0000-000063510000}"/>
    <cellStyle name="표준 2 2 21 30" xfId="41747" xr:uid="{00000000-0005-0000-0000-000064510000}"/>
    <cellStyle name="표준 2 2 21 31" xfId="43227" xr:uid="{00000000-0005-0000-0000-000065510000}"/>
    <cellStyle name="표준 2 2 21 32" xfId="44707" xr:uid="{00000000-0005-0000-0000-000066510000}"/>
    <cellStyle name="표준 2 2 21 33" xfId="46188" xr:uid="{00000000-0005-0000-0000-000067510000}"/>
    <cellStyle name="표준 2 2 21 34" xfId="47668" xr:uid="{00000000-0005-0000-0000-000068510000}"/>
    <cellStyle name="표준 2 2 21 35" xfId="49148" xr:uid="{00000000-0005-0000-0000-000069510000}"/>
    <cellStyle name="표준 2 2 21 36" xfId="50628" xr:uid="{00000000-0005-0000-0000-00006A510000}"/>
    <cellStyle name="표준 2 2 21 37" xfId="52108" xr:uid="{00000000-0005-0000-0000-00006B510000}"/>
    <cellStyle name="표준 2 2 21 38" xfId="53588" xr:uid="{00000000-0005-0000-0000-00006C510000}"/>
    <cellStyle name="표준 2 2 21 39" xfId="55068" xr:uid="{00000000-0005-0000-0000-00006D510000}"/>
    <cellStyle name="표준 2 2 21 4" xfId="3267" xr:uid="{00000000-0005-0000-0000-00006E510000}"/>
    <cellStyle name="표준 2 2 21 40" xfId="56548" xr:uid="{00000000-0005-0000-0000-00006F510000}"/>
    <cellStyle name="표준 2 2 21 41" xfId="58028" xr:uid="{00000000-0005-0000-0000-000070510000}"/>
    <cellStyle name="표준 2 2 21 42" xfId="59508" xr:uid="{00000000-0005-0000-0000-000071510000}"/>
    <cellStyle name="표준 2 2 21 43" xfId="60988" xr:uid="{00000000-0005-0000-0000-000072510000}"/>
    <cellStyle name="표준 2 2 21 5" xfId="4747" xr:uid="{00000000-0005-0000-0000-000073510000}"/>
    <cellStyle name="표준 2 2 21 6" xfId="6227" xr:uid="{00000000-0005-0000-0000-000074510000}"/>
    <cellStyle name="표준 2 2 21 7" xfId="7707" xr:uid="{00000000-0005-0000-0000-000075510000}"/>
    <cellStyle name="표준 2 2 21 8" xfId="9187" xr:uid="{00000000-0005-0000-0000-000076510000}"/>
    <cellStyle name="표준 2 2 21 9" xfId="10667" xr:uid="{00000000-0005-0000-0000-000077510000}"/>
    <cellStyle name="표준 2 2 22" xfId="1283" xr:uid="{00000000-0005-0000-0000-000078510000}"/>
    <cellStyle name="표준 2 2 22 10" xfId="12167" xr:uid="{00000000-0005-0000-0000-000079510000}"/>
    <cellStyle name="표준 2 2 22 11" xfId="13647" xr:uid="{00000000-0005-0000-0000-00007A510000}"/>
    <cellStyle name="표준 2 2 22 12" xfId="15127" xr:uid="{00000000-0005-0000-0000-00007B510000}"/>
    <cellStyle name="표준 2 2 22 13" xfId="16607" xr:uid="{00000000-0005-0000-0000-00007C510000}"/>
    <cellStyle name="표준 2 2 22 14" xfId="18087" xr:uid="{00000000-0005-0000-0000-00007D510000}"/>
    <cellStyle name="표준 2 2 22 15" xfId="19567" xr:uid="{00000000-0005-0000-0000-00007E510000}"/>
    <cellStyle name="표준 2 2 22 16" xfId="21047" xr:uid="{00000000-0005-0000-0000-00007F510000}"/>
    <cellStyle name="표준 2 2 22 17" xfId="22527" xr:uid="{00000000-0005-0000-0000-000080510000}"/>
    <cellStyle name="표준 2 2 22 18" xfId="24007" xr:uid="{00000000-0005-0000-0000-000081510000}"/>
    <cellStyle name="표준 2 2 22 19" xfId="25487" xr:uid="{00000000-0005-0000-0000-000082510000}"/>
    <cellStyle name="표준 2 2 22 2" xfId="504" xr:uid="{00000000-0005-0000-0000-000083510000}"/>
    <cellStyle name="표준 2 2 22 2 10" xfId="14384" xr:uid="{00000000-0005-0000-0000-000084510000}"/>
    <cellStyle name="표준 2 2 22 2 11" xfId="15864" xr:uid="{00000000-0005-0000-0000-000085510000}"/>
    <cellStyle name="표준 2 2 22 2 12" xfId="17344" xr:uid="{00000000-0005-0000-0000-000086510000}"/>
    <cellStyle name="표준 2 2 22 2 13" xfId="18824" xr:uid="{00000000-0005-0000-0000-000087510000}"/>
    <cellStyle name="표준 2 2 22 2 14" xfId="20304" xr:uid="{00000000-0005-0000-0000-000088510000}"/>
    <cellStyle name="표준 2 2 22 2 15" xfId="21784" xr:uid="{00000000-0005-0000-0000-000089510000}"/>
    <cellStyle name="표준 2 2 22 2 16" xfId="23264" xr:uid="{00000000-0005-0000-0000-00008A510000}"/>
    <cellStyle name="표준 2 2 22 2 17" xfId="24744" xr:uid="{00000000-0005-0000-0000-00008B510000}"/>
    <cellStyle name="표준 2 2 22 2 18" xfId="26224" xr:uid="{00000000-0005-0000-0000-00008C510000}"/>
    <cellStyle name="표준 2 2 22 2 19" xfId="27704" xr:uid="{00000000-0005-0000-0000-00008D510000}"/>
    <cellStyle name="표준 2 2 22 2 2" xfId="2543" xr:uid="{00000000-0005-0000-0000-00008E510000}"/>
    <cellStyle name="표준 2 2 22 2 20" xfId="29184" xr:uid="{00000000-0005-0000-0000-00008F510000}"/>
    <cellStyle name="표준 2 2 22 2 21" xfId="30664" xr:uid="{00000000-0005-0000-0000-000090510000}"/>
    <cellStyle name="표준 2 2 22 2 22" xfId="32144" xr:uid="{00000000-0005-0000-0000-000091510000}"/>
    <cellStyle name="표준 2 2 22 2 23" xfId="33624" xr:uid="{00000000-0005-0000-0000-000092510000}"/>
    <cellStyle name="표준 2 2 22 2 24" xfId="35104" xr:uid="{00000000-0005-0000-0000-000093510000}"/>
    <cellStyle name="표준 2 2 22 2 25" xfId="36584" xr:uid="{00000000-0005-0000-0000-000094510000}"/>
    <cellStyle name="표준 2 2 22 2 26" xfId="38064" xr:uid="{00000000-0005-0000-0000-000095510000}"/>
    <cellStyle name="표준 2 2 22 2 27" xfId="39544" xr:uid="{00000000-0005-0000-0000-000096510000}"/>
    <cellStyle name="표준 2 2 22 2 28" xfId="41024" xr:uid="{00000000-0005-0000-0000-000097510000}"/>
    <cellStyle name="표준 2 2 22 2 29" xfId="42504" xr:uid="{00000000-0005-0000-0000-000098510000}"/>
    <cellStyle name="표준 2 2 22 2 3" xfId="4024" xr:uid="{00000000-0005-0000-0000-000099510000}"/>
    <cellStyle name="표준 2 2 22 2 30" xfId="43984" xr:uid="{00000000-0005-0000-0000-00009A510000}"/>
    <cellStyle name="표준 2 2 22 2 31" xfId="45464" xr:uid="{00000000-0005-0000-0000-00009B510000}"/>
    <cellStyle name="표준 2 2 22 2 32" xfId="46945" xr:uid="{00000000-0005-0000-0000-00009C510000}"/>
    <cellStyle name="표준 2 2 22 2 33" xfId="48425" xr:uid="{00000000-0005-0000-0000-00009D510000}"/>
    <cellStyle name="표준 2 2 22 2 34" xfId="49905" xr:uid="{00000000-0005-0000-0000-00009E510000}"/>
    <cellStyle name="표준 2 2 22 2 35" xfId="51385" xr:uid="{00000000-0005-0000-0000-00009F510000}"/>
    <cellStyle name="표준 2 2 22 2 36" xfId="52865" xr:uid="{00000000-0005-0000-0000-0000A0510000}"/>
    <cellStyle name="표준 2 2 22 2 37" xfId="54345" xr:uid="{00000000-0005-0000-0000-0000A1510000}"/>
    <cellStyle name="표준 2 2 22 2 38" xfId="55825" xr:uid="{00000000-0005-0000-0000-0000A2510000}"/>
    <cellStyle name="표준 2 2 22 2 39" xfId="57305" xr:uid="{00000000-0005-0000-0000-0000A3510000}"/>
    <cellStyle name="표준 2 2 22 2 4" xfId="5504" xr:uid="{00000000-0005-0000-0000-0000A4510000}"/>
    <cellStyle name="표준 2 2 22 2 40" xfId="58785" xr:uid="{00000000-0005-0000-0000-0000A5510000}"/>
    <cellStyle name="표준 2 2 22 2 41" xfId="60265" xr:uid="{00000000-0005-0000-0000-0000A6510000}"/>
    <cellStyle name="표준 2 2 22 2 42" xfId="61745" xr:uid="{00000000-0005-0000-0000-0000A7510000}"/>
    <cellStyle name="표준 2 2 22 2 5" xfId="6984" xr:uid="{00000000-0005-0000-0000-0000A8510000}"/>
    <cellStyle name="표준 2 2 22 2 6" xfId="8464" xr:uid="{00000000-0005-0000-0000-0000A9510000}"/>
    <cellStyle name="표준 2 2 22 2 7" xfId="9944" xr:uid="{00000000-0005-0000-0000-0000AA510000}"/>
    <cellStyle name="표준 2 2 22 2 8" xfId="11424" xr:uid="{00000000-0005-0000-0000-0000AB510000}"/>
    <cellStyle name="표준 2 2 22 2 9" xfId="12904" xr:uid="{00000000-0005-0000-0000-0000AC510000}"/>
    <cellStyle name="표준 2 2 22 20" xfId="26967" xr:uid="{00000000-0005-0000-0000-0000AD510000}"/>
    <cellStyle name="표준 2 2 22 21" xfId="28447" xr:uid="{00000000-0005-0000-0000-0000AE510000}"/>
    <cellStyle name="표준 2 2 22 22" xfId="29927" xr:uid="{00000000-0005-0000-0000-0000AF510000}"/>
    <cellStyle name="표준 2 2 22 23" xfId="31407" xr:uid="{00000000-0005-0000-0000-0000B0510000}"/>
    <cellStyle name="표준 2 2 22 24" xfId="32887" xr:uid="{00000000-0005-0000-0000-0000B1510000}"/>
    <cellStyle name="표준 2 2 22 25" xfId="34367" xr:uid="{00000000-0005-0000-0000-0000B2510000}"/>
    <cellStyle name="표준 2 2 22 26" xfId="35847" xr:uid="{00000000-0005-0000-0000-0000B3510000}"/>
    <cellStyle name="표준 2 2 22 27" xfId="37327" xr:uid="{00000000-0005-0000-0000-0000B4510000}"/>
    <cellStyle name="표준 2 2 22 28" xfId="38807" xr:uid="{00000000-0005-0000-0000-0000B5510000}"/>
    <cellStyle name="표준 2 2 22 29" xfId="40287" xr:uid="{00000000-0005-0000-0000-0000B6510000}"/>
    <cellStyle name="표준 2 2 22 3" xfId="1806" xr:uid="{00000000-0005-0000-0000-0000B7510000}"/>
    <cellStyle name="표준 2 2 22 30" xfId="41767" xr:uid="{00000000-0005-0000-0000-0000B8510000}"/>
    <cellStyle name="표준 2 2 22 31" xfId="43247" xr:uid="{00000000-0005-0000-0000-0000B9510000}"/>
    <cellStyle name="표준 2 2 22 32" xfId="44727" xr:uid="{00000000-0005-0000-0000-0000BA510000}"/>
    <cellStyle name="표준 2 2 22 33" xfId="46208" xr:uid="{00000000-0005-0000-0000-0000BB510000}"/>
    <cellStyle name="표준 2 2 22 34" xfId="47688" xr:uid="{00000000-0005-0000-0000-0000BC510000}"/>
    <cellStyle name="표준 2 2 22 35" xfId="49168" xr:uid="{00000000-0005-0000-0000-0000BD510000}"/>
    <cellStyle name="표준 2 2 22 36" xfId="50648" xr:uid="{00000000-0005-0000-0000-0000BE510000}"/>
    <cellStyle name="표준 2 2 22 37" xfId="52128" xr:uid="{00000000-0005-0000-0000-0000BF510000}"/>
    <cellStyle name="표준 2 2 22 38" xfId="53608" xr:uid="{00000000-0005-0000-0000-0000C0510000}"/>
    <cellStyle name="표준 2 2 22 39" xfId="55088" xr:uid="{00000000-0005-0000-0000-0000C1510000}"/>
    <cellStyle name="표준 2 2 22 4" xfId="3287" xr:uid="{00000000-0005-0000-0000-0000C2510000}"/>
    <cellStyle name="표준 2 2 22 40" xfId="56568" xr:uid="{00000000-0005-0000-0000-0000C3510000}"/>
    <cellStyle name="표준 2 2 22 41" xfId="58048" xr:uid="{00000000-0005-0000-0000-0000C4510000}"/>
    <cellStyle name="표준 2 2 22 42" xfId="59528" xr:uid="{00000000-0005-0000-0000-0000C5510000}"/>
    <cellStyle name="표준 2 2 22 43" xfId="61008" xr:uid="{00000000-0005-0000-0000-0000C6510000}"/>
    <cellStyle name="표준 2 2 22 5" xfId="4767" xr:uid="{00000000-0005-0000-0000-0000C7510000}"/>
    <cellStyle name="표준 2 2 22 6" xfId="6247" xr:uid="{00000000-0005-0000-0000-0000C8510000}"/>
    <cellStyle name="표준 2 2 22 7" xfId="7727" xr:uid="{00000000-0005-0000-0000-0000C9510000}"/>
    <cellStyle name="표준 2 2 22 8" xfId="9207" xr:uid="{00000000-0005-0000-0000-0000CA510000}"/>
    <cellStyle name="표준 2 2 22 9" xfId="10687" xr:uid="{00000000-0005-0000-0000-0000CB510000}"/>
    <cellStyle name="표준 2 2 23" xfId="1261" xr:uid="{00000000-0005-0000-0000-0000CC510000}"/>
    <cellStyle name="표준 2 2 23 10" xfId="12189" xr:uid="{00000000-0005-0000-0000-0000CD510000}"/>
    <cellStyle name="표준 2 2 23 11" xfId="13669" xr:uid="{00000000-0005-0000-0000-0000CE510000}"/>
    <cellStyle name="표준 2 2 23 12" xfId="15149" xr:uid="{00000000-0005-0000-0000-0000CF510000}"/>
    <cellStyle name="표준 2 2 23 13" xfId="16629" xr:uid="{00000000-0005-0000-0000-0000D0510000}"/>
    <cellStyle name="표준 2 2 23 14" xfId="18109" xr:uid="{00000000-0005-0000-0000-0000D1510000}"/>
    <cellStyle name="표준 2 2 23 15" xfId="19589" xr:uid="{00000000-0005-0000-0000-0000D2510000}"/>
    <cellStyle name="표준 2 2 23 16" xfId="21069" xr:uid="{00000000-0005-0000-0000-0000D3510000}"/>
    <cellStyle name="표준 2 2 23 17" xfId="22549" xr:uid="{00000000-0005-0000-0000-0000D4510000}"/>
    <cellStyle name="표준 2 2 23 18" xfId="24029" xr:uid="{00000000-0005-0000-0000-0000D5510000}"/>
    <cellStyle name="표준 2 2 23 19" xfId="25509" xr:uid="{00000000-0005-0000-0000-0000D6510000}"/>
    <cellStyle name="표준 2 2 23 2" xfId="482" xr:uid="{00000000-0005-0000-0000-0000D7510000}"/>
    <cellStyle name="표준 2 2 23 2 10" xfId="14406" xr:uid="{00000000-0005-0000-0000-0000D8510000}"/>
    <cellStyle name="표준 2 2 23 2 11" xfId="15886" xr:uid="{00000000-0005-0000-0000-0000D9510000}"/>
    <cellStyle name="표준 2 2 23 2 12" xfId="17366" xr:uid="{00000000-0005-0000-0000-0000DA510000}"/>
    <cellStyle name="표준 2 2 23 2 13" xfId="18846" xr:uid="{00000000-0005-0000-0000-0000DB510000}"/>
    <cellStyle name="표준 2 2 23 2 14" xfId="20326" xr:uid="{00000000-0005-0000-0000-0000DC510000}"/>
    <cellStyle name="표준 2 2 23 2 15" xfId="21806" xr:uid="{00000000-0005-0000-0000-0000DD510000}"/>
    <cellStyle name="표준 2 2 23 2 16" xfId="23286" xr:uid="{00000000-0005-0000-0000-0000DE510000}"/>
    <cellStyle name="표준 2 2 23 2 17" xfId="24766" xr:uid="{00000000-0005-0000-0000-0000DF510000}"/>
    <cellStyle name="표준 2 2 23 2 18" xfId="26246" xr:uid="{00000000-0005-0000-0000-0000E0510000}"/>
    <cellStyle name="표준 2 2 23 2 19" xfId="27726" xr:uid="{00000000-0005-0000-0000-0000E1510000}"/>
    <cellStyle name="표준 2 2 23 2 2" xfId="2565" xr:uid="{00000000-0005-0000-0000-0000E2510000}"/>
    <cellStyle name="표준 2 2 23 2 20" xfId="29206" xr:uid="{00000000-0005-0000-0000-0000E3510000}"/>
    <cellStyle name="표준 2 2 23 2 21" xfId="30686" xr:uid="{00000000-0005-0000-0000-0000E4510000}"/>
    <cellStyle name="표준 2 2 23 2 22" xfId="32166" xr:uid="{00000000-0005-0000-0000-0000E5510000}"/>
    <cellStyle name="표준 2 2 23 2 23" xfId="33646" xr:uid="{00000000-0005-0000-0000-0000E6510000}"/>
    <cellStyle name="표준 2 2 23 2 24" xfId="35126" xr:uid="{00000000-0005-0000-0000-0000E7510000}"/>
    <cellStyle name="표준 2 2 23 2 25" xfId="36606" xr:uid="{00000000-0005-0000-0000-0000E8510000}"/>
    <cellStyle name="표준 2 2 23 2 26" xfId="38086" xr:uid="{00000000-0005-0000-0000-0000E9510000}"/>
    <cellStyle name="표준 2 2 23 2 27" xfId="39566" xr:uid="{00000000-0005-0000-0000-0000EA510000}"/>
    <cellStyle name="표준 2 2 23 2 28" xfId="41046" xr:uid="{00000000-0005-0000-0000-0000EB510000}"/>
    <cellStyle name="표준 2 2 23 2 29" xfId="42526" xr:uid="{00000000-0005-0000-0000-0000EC510000}"/>
    <cellStyle name="표준 2 2 23 2 3" xfId="4046" xr:uid="{00000000-0005-0000-0000-0000ED510000}"/>
    <cellStyle name="표준 2 2 23 2 30" xfId="44006" xr:uid="{00000000-0005-0000-0000-0000EE510000}"/>
    <cellStyle name="표준 2 2 23 2 31" xfId="45486" xr:uid="{00000000-0005-0000-0000-0000EF510000}"/>
    <cellStyle name="표준 2 2 23 2 32" xfId="46967" xr:uid="{00000000-0005-0000-0000-0000F0510000}"/>
    <cellStyle name="표준 2 2 23 2 33" xfId="48447" xr:uid="{00000000-0005-0000-0000-0000F1510000}"/>
    <cellStyle name="표준 2 2 23 2 34" xfId="49927" xr:uid="{00000000-0005-0000-0000-0000F2510000}"/>
    <cellStyle name="표준 2 2 23 2 35" xfId="51407" xr:uid="{00000000-0005-0000-0000-0000F3510000}"/>
    <cellStyle name="표준 2 2 23 2 36" xfId="52887" xr:uid="{00000000-0005-0000-0000-0000F4510000}"/>
    <cellStyle name="표준 2 2 23 2 37" xfId="54367" xr:uid="{00000000-0005-0000-0000-0000F5510000}"/>
    <cellStyle name="표준 2 2 23 2 38" xfId="55847" xr:uid="{00000000-0005-0000-0000-0000F6510000}"/>
    <cellStyle name="표준 2 2 23 2 39" xfId="57327" xr:uid="{00000000-0005-0000-0000-0000F7510000}"/>
    <cellStyle name="표준 2 2 23 2 4" xfId="5526" xr:uid="{00000000-0005-0000-0000-0000F8510000}"/>
    <cellStyle name="표준 2 2 23 2 40" xfId="58807" xr:uid="{00000000-0005-0000-0000-0000F9510000}"/>
    <cellStyle name="표준 2 2 23 2 41" xfId="60287" xr:uid="{00000000-0005-0000-0000-0000FA510000}"/>
    <cellStyle name="표준 2 2 23 2 42" xfId="61767" xr:uid="{00000000-0005-0000-0000-0000FB510000}"/>
    <cellStyle name="표준 2 2 23 2 5" xfId="7006" xr:uid="{00000000-0005-0000-0000-0000FC510000}"/>
    <cellStyle name="표준 2 2 23 2 6" xfId="8486" xr:uid="{00000000-0005-0000-0000-0000FD510000}"/>
    <cellStyle name="표준 2 2 23 2 7" xfId="9966" xr:uid="{00000000-0005-0000-0000-0000FE510000}"/>
    <cellStyle name="표준 2 2 23 2 8" xfId="11446" xr:uid="{00000000-0005-0000-0000-0000FF510000}"/>
    <cellStyle name="표준 2 2 23 2 9" xfId="12926" xr:uid="{00000000-0005-0000-0000-000000520000}"/>
    <cellStyle name="표준 2 2 23 20" xfId="26989" xr:uid="{00000000-0005-0000-0000-000001520000}"/>
    <cellStyle name="표준 2 2 23 21" xfId="28469" xr:uid="{00000000-0005-0000-0000-000002520000}"/>
    <cellStyle name="표준 2 2 23 22" xfId="29949" xr:uid="{00000000-0005-0000-0000-000003520000}"/>
    <cellStyle name="표준 2 2 23 23" xfId="31429" xr:uid="{00000000-0005-0000-0000-000004520000}"/>
    <cellStyle name="표준 2 2 23 24" xfId="32909" xr:uid="{00000000-0005-0000-0000-000005520000}"/>
    <cellStyle name="표준 2 2 23 25" xfId="34389" xr:uid="{00000000-0005-0000-0000-000006520000}"/>
    <cellStyle name="표준 2 2 23 26" xfId="35869" xr:uid="{00000000-0005-0000-0000-000007520000}"/>
    <cellStyle name="표준 2 2 23 27" xfId="37349" xr:uid="{00000000-0005-0000-0000-000008520000}"/>
    <cellStyle name="표준 2 2 23 28" xfId="38829" xr:uid="{00000000-0005-0000-0000-000009520000}"/>
    <cellStyle name="표준 2 2 23 29" xfId="40309" xr:uid="{00000000-0005-0000-0000-00000A520000}"/>
    <cellStyle name="표준 2 2 23 3" xfId="1828" xr:uid="{00000000-0005-0000-0000-00000B520000}"/>
    <cellStyle name="표준 2 2 23 30" xfId="41789" xr:uid="{00000000-0005-0000-0000-00000C520000}"/>
    <cellStyle name="표준 2 2 23 31" xfId="43269" xr:uid="{00000000-0005-0000-0000-00000D520000}"/>
    <cellStyle name="표준 2 2 23 32" xfId="44749" xr:uid="{00000000-0005-0000-0000-00000E520000}"/>
    <cellStyle name="표준 2 2 23 33" xfId="46230" xr:uid="{00000000-0005-0000-0000-00000F520000}"/>
    <cellStyle name="표준 2 2 23 34" xfId="47710" xr:uid="{00000000-0005-0000-0000-000010520000}"/>
    <cellStyle name="표준 2 2 23 35" xfId="49190" xr:uid="{00000000-0005-0000-0000-000011520000}"/>
    <cellStyle name="표준 2 2 23 36" xfId="50670" xr:uid="{00000000-0005-0000-0000-000012520000}"/>
    <cellStyle name="표준 2 2 23 37" xfId="52150" xr:uid="{00000000-0005-0000-0000-000013520000}"/>
    <cellStyle name="표준 2 2 23 38" xfId="53630" xr:uid="{00000000-0005-0000-0000-000014520000}"/>
    <cellStyle name="표준 2 2 23 39" xfId="55110" xr:uid="{00000000-0005-0000-0000-000015520000}"/>
    <cellStyle name="표준 2 2 23 4" xfId="3309" xr:uid="{00000000-0005-0000-0000-000016520000}"/>
    <cellStyle name="표준 2 2 23 40" xfId="56590" xr:uid="{00000000-0005-0000-0000-000017520000}"/>
    <cellStyle name="표준 2 2 23 41" xfId="58070" xr:uid="{00000000-0005-0000-0000-000018520000}"/>
    <cellStyle name="표준 2 2 23 42" xfId="59550" xr:uid="{00000000-0005-0000-0000-000019520000}"/>
    <cellStyle name="표준 2 2 23 43" xfId="61030" xr:uid="{00000000-0005-0000-0000-00001A520000}"/>
    <cellStyle name="표준 2 2 23 5" xfId="4789" xr:uid="{00000000-0005-0000-0000-00001B520000}"/>
    <cellStyle name="표준 2 2 23 6" xfId="6269" xr:uid="{00000000-0005-0000-0000-00001C520000}"/>
    <cellStyle name="표준 2 2 23 7" xfId="7749" xr:uid="{00000000-0005-0000-0000-00001D520000}"/>
    <cellStyle name="표준 2 2 23 8" xfId="9229" xr:uid="{00000000-0005-0000-0000-00001E520000}"/>
    <cellStyle name="표준 2 2 23 9" xfId="10709" xr:uid="{00000000-0005-0000-0000-00001F520000}"/>
    <cellStyle name="표준 2 2 24" xfId="1238" xr:uid="{00000000-0005-0000-0000-000020520000}"/>
    <cellStyle name="표준 2 2 24 10" xfId="12212" xr:uid="{00000000-0005-0000-0000-000021520000}"/>
    <cellStyle name="표준 2 2 24 11" xfId="13692" xr:uid="{00000000-0005-0000-0000-000022520000}"/>
    <cellStyle name="표준 2 2 24 12" xfId="15172" xr:uid="{00000000-0005-0000-0000-000023520000}"/>
    <cellStyle name="표준 2 2 24 13" xfId="16652" xr:uid="{00000000-0005-0000-0000-000024520000}"/>
    <cellStyle name="표준 2 2 24 14" xfId="18132" xr:uid="{00000000-0005-0000-0000-000025520000}"/>
    <cellStyle name="표준 2 2 24 15" xfId="19612" xr:uid="{00000000-0005-0000-0000-000026520000}"/>
    <cellStyle name="표준 2 2 24 16" xfId="21092" xr:uid="{00000000-0005-0000-0000-000027520000}"/>
    <cellStyle name="표준 2 2 24 17" xfId="22572" xr:uid="{00000000-0005-0000-0000-000028520000}"/>
    <cellStyle name="표준 2 2 24 18" xfId="24052" xr:uid="{00000000-0005-0000-0000-000029520000}"/>
    <cellStyle name="표준 2 2 24 19" xfId="25532" xr:uid="{00000000-0005-0000-0000-00002A520000}"/>
    <cellStyle name="표준 2 2 24 2" xfId="459" xr:uid="{00000000-0005-0000-0000-00002B520000}"/>
    <cellStyle name="표준 2 2 24 2 10" xfId="14429" xr:uid="{00000000-0005-0000-0000-00002C520000}"/>
    <cellStyle name="표준 2 2 24 2 11" xfId="15909" xr:uid="{00000000-0005-0000-0000-00002D520000}"/>
    <cellStyle name="표준 2 2 24 2 12" xfId="17389" xr:uid="{00000000-0005-0000-0000-00002E520000}"/>
    <cellStyle name="표준 2 2 24 2 13" xfId="18869" xr:uid="{00000000-0005-0000-0000-00002F520000}"/>
    <cellStyle name="표준 2 2 24 2 14" xfId="20349" xr:uid="{00000000-0005-0000-0000-000030520000}"/>
    <cellStyle name="표준 2 2 24 2 15" xfId="21829" xr:uid="{00000000-0005-0000-0000-000031520000}"/>
    <cellStyle name="표준 2 2 24 2 16" xfId="23309" xr:uid="{00000000-0005-0000-0000-000032520000}"/>
    <cellStyle name="표준 2 2 24 2 17" xfId="24789" xr:uid="{00000000-0005-0000-0000-000033520000}"/>
    <cellStyle name="표준 2 2 24 2 18" xfId="26269" xr:uid="{00000000-0005-0000-0000-000034520000}"/>
    <cellStyle name="표준 2 2 24 2 19" xfId="27749" xr:uid="{00000000-0005-0000-0000-000035520000}"/>
    <cellStyle name="표준 2 2 24 2 2" xfId="2588" xr:uid="{00000000-0005-0000-0000-000036520000}"/>
    <cellStyle name="표준 2 2 24 2 20" xfId="29229" xr:uid="{00000000-0005-0000-0000-000037520000}"/>
    <cellStyle name="표준 2 2 24 2 21" xfId="30709" xr:uid="{00000000-0005-0000-0000-000038520000}"/>
    <cellStyle name="표준 2 2 24 2 22" xfId="32189" xr:uid="{00000000-0005-0000-0000-000039520000}"/>
    <cellStyle name="표준 2 2 24 2 23" xfId="33669" xr:uid="{00000000-0005-0000-0000-00003A520000}"/>
    <cellStyle name="표준 2 2 24 2 24" xfId="35149" xr:uid="{00000000-0005-0000-0000-00003B520000}"/>
    <cellStyle name="표준 2 2 24 2 25" xfId="36629" xr:uid="{00000000-0005-0000-0000-00003C520000}"/>
    <cellStyle name="표준 2 2 24 2 26" xfId="38109" xr:uid="{00000000-0005-0000-0000-00003D520000}"/>
    <cellStyle name="표준 2 2 24 2 27" xfId="39589" xr:uid="{00000000-0005-0000-0000-00003E520000}"/>
    <cellStyle name="표준 2 2 24 2 28" xfId="41069" xr:uid="{00000000-0005-0000-0000-00003F520000}"/>
    <cellStyle name="표준 2 2 24 2 29" xfId="42549" xr:uid="{00000000-0005-0000-0000-000040520000}"/>
    <cellStyle name="표준 2 2 24 2 3" xfId="4069" xr:uid="{00000000-0005-0000-0000-000041520000}"/>
    <cellStyle name="표준 2 2 24 2 30" xfId="44029" xr:uid="{00000000-0005-0000-0000-000042520000}"/>
    <cellStyle name="표준 2 2 24 2 31" xfId="45509" xr:uid="{00000000-0005-0000-0000-000043520000}"/>
    <cellStyle name="표준 2 2 24 2 32" xfId="46990" xr:uid="{00000000-0005-0000-0000-000044520000}"/>
    <cellStyle name="표준 2 2 24 2 33" xfId="48470" xr:uid="{00000000-0005-0000-0000-000045520000}"/>
    <cellStyle name="표준 2 2 24 2 34" xfId="49950" xr:uid="{00000000-0005-0000-0000-000046520000}"/>
    <cellStyle name="표준 2 2 24 2 35" xfId="51430" xr:uid="{00000000-0005-0000-0000-000047520000}"/>
    <cellStyle name="표준 2 2 24 2 36" xfId="52910" xr:uid="{00000000-0005-0000-0000-000048520000}"/>
    <cellStyle name="표준 2 2 24 2 37" xfId="54390" xr:uid="{00000000-0005-0000-0000-000049520000}"/>
    <cellStyle name="표준 2 2 24 2 38" xfId="55870" xr:uid="{00000000-0005-0000-0000-00004A520000}"/>
    <cellStyle name="표준 2 2 24 2 39" xfId="57350" xr:uid="{00000000-0005-0000-0000-00004B520000}"/>
    <cellStyle name="표준 2 2 24 2 4" xfId="5549" xr:uid="{00000000-0005-0000-0000-00004C520000}"/>
    <cellStyle name="표준 2 2 24 2 40" xfId="58830" xr:uid="{00000000-0005-0000-0000-00004D520000}"/>
    <cellStyle name="표준 2 2 24 2 41" xfId="60310" xr:uid="{00000000-0005-0000-0000-00004E520000}"/>
    <cellStyle name="표준 2 2 24 2 42" xfId="61790" xr:uid="{00000000-0005-0000-0000-00004F520000}"/>
    <cellStyle name="표준 2 2 24 2 5" xfId="7029" xr:uid="{00000000-0005-0000-0000-000050520000}"/>
    <cellStyle name="표준 2 2 24 2 6" xfId="8509" xr:uid="{00000000-0005-0000-0000-000051520000}"/>
    <cellStyle name="표준 2 2 24 2 7" xfId="9989" xr:uid="{00000000-0005-0000-0000-000052520000}"/>
    <cellStyle name="표준 2 2 24 2 8" xfId="11469" xr:uid="{00000000-0005-0000-0000-000053520000}"/>
    <cellStyle name="표준 2 2 24 2 9" xfId="12949" xr:uid="{00000000-0005-0000-0000-000054520000}"/>
    <cellStyle name="표준 2 2 24 20" xfId="27012" xr:uid="{00000000-0005-0000-0000-000055520000}"/>
    <cellStyle name="표준 2 2 24 21" xfId="28492" xr:uid="{00000000-0005-0000-0000-000056520000}"/>
    <cellStyle name="표준 2 2 24 22" xfId="29972" xr:uid="{00000000-0005-0000-0000-000057520000}"/>
    <cellStyle name="표준 2 2 24 23" xfId="31452" xr:uid="{00000000-0005-0000-0000-000058520000}"/>
    <cellStyle name="표준 2 2 24 24" xfId="32932" xr:uid="{00000000-0005-0000-0000-000059520000}"/>
    <cellStyle name="표준 2 2 24 25" xfId="34412" xr:uid="{00000000-0005-0000-0000-00005A520000}"/>
    <cellStyle name="표준 2 2 24 26" xfId="35892" xr:uid="{00000000-0005-0000-0000-00005B520000}"/>
    <cellStyle name="표준 2 2 24 27" xfId="37372" xr:uid="{00000000-0005-0000-0000-00005C520000}"/>
    <cellStyle name="표준 2 2 24 28" xfId="38852" xr:uid="{00000000-0005-0000-0000-00005D520000}"/>
    <cellStyle name="표준 2 2 24 29" xfId="40332" xr:uid="{00000000-0005-0000-0000-00005E520000}"/>
    <cellStyle name="표준 2 2 24 3" xfId="1851" xr:uid="{00000000-0005-0000-0000-00005F520000}"/>
    <cellStyle name="표준 2 2 24 30" xfId="41812" xr:uid="{00000000-0005-0000-0000-000060520000}"/>
    <cellStyle name="표준 2 2 24 31" xfId="43292" xr:uid="{00000000-0005-0000-0000-000061520000}"/>
    <cellStyle name="표준 2 2 24 32" xfId="44772" xr:uid="{00000000-0005-0000-0000-000062520000}"/>
    <cellStyle name="표준 2 2 24 33" xfId="46253" xr:uid="{00000000-0005-0000-0000-000063520000}"/>
    <cellStyle name="표준 2 2 24 34" xfId="47733" xr:uid="{00000000-0005-0000-0000-000064520000}"/>
    <cellStyle name="표준 2 2 24 35" xfId="49213" xr:uid="{00000000-0005-0000-0000-000065520000}"/>
    <cellStyle name="표준 2 2 24 36" xfId="50693" xr:uid="{00000000-0005-0000-0000-000066520000}"/>
    <cellStyle name="표준 2 2 24 37" xfId="52173" xr:uid="{00000000-0005-0000-0000-000067520000}"/>
    <cellStyle name="표준 2 2 24 38" xfId="53653" xr:uid="{00000000-0005-0000-0000-000068520000}"/>
    <cellStyle name="표준 2 2 24 39" xfId="55133" xr:uid="{00000000-0005-0000-0000-000069520000}"/>
    <cellStyle name="표준 2 2 24 4" xfId="3332" xr:uid="{00000000-0005-0000-0000-00006A520000}"/>
    <cellStyle name="표준 2 2 24 40" xfId="56613" xr:uid="{00000000-0005-0000-0000-00006B520000}"/>
    <cellStyle name="표준 2 2 24 41" xfId="58093" xr:uid="{00000000-0005-0000-0000-00006C520000}"/>
    <cellStyle name="표준 2 2 24 42" xfId="59573" xr:uid="{00000000-0005-0000-0000-00006D520000}"/>
    <cellStyle name="표준 2 2 24 43" xfId="61053" xr:uid="{00000000-0005-0000-0000-00006E520000}"/>
    <cellStyle name="표준 2 2 24 5" xfId="4812" xr:uid="{00000000-0005-0000-0000-00006F520000}"/>
    <cellStyle name="표준 2 2 24 6" xfId="6292" xr:uid="{00000000-0005-0000-0000-000070520000}"/>
    <cellStyle name="표준 2 2 24 7" xfId="7772" xr:uid="{00000000-0005-0000-0000-000071520000}"/>
    <cellStyle name="표준 2 2 24 8" xfId="9252" xr:uid="{00000000-0005-0000-0000-000072520000}"/>
    <cellStyle name="표준 2 2 24 9" xfId="10732" xr:uid="{00000000-0005-0000-0000-000073520000}"/>
    <cellStyle name="표준 2 2 25" xfId="1215" xr:uid="{00000000-0005-0000-0000-000074520000}"/>
    <cellStyle name="표준 2 2 25 10" xfId="12235" xr:uid="{00000000-0005-0000-0000-000075520000}"/>
    <cellStyle name="표준 2 2 25 11" xfId="13715" xr:uid="{00000000-0005-0000-0000-000076520000}"/>
    <cellStyle name="표준 2 2 25 12" xfId="15195" xr:uid="{00000000-0005-0000-0000-000077520000}"/>
    <cellStyle name="표준 2 2 25 13" xfId="16675" xr:uid="{00000000-0005-0000-0000-000078520000}"/>
    <cellStyle name="표준 2 2 25 14" xfId="18155" xr:uid="{00000000-0005-0000-0000-000079520000}"/>
    <cellStyle name="표준 2 2 25 15" xfId="19635" xr:uid="{00000000-0005-0000-0000-00007A520000}"/>
    <cellStyle name="표준 2 2 25 16" xfId="21115" xr:uid="{00000000-0005-0000-0000-00007B520000}"/>
    <cellStyle name="표준 2 2 25 17" xfId="22595" xr:uid="{00000000-0005-0000-0000-00007C520000}"/>
    <cellStyle name="표준 2 2 25 18" xfId="24075" xr:uid="{00000000-0005-0000-0000-00007D520000}"/>
    <cellStyle name="표준 2 2 25 19" xfId="25555" xr:uid="{00000000-0005-0000-0000-00007E520000}"/>
    <cellStyle name="표준 2 2 25 2" xfId="436" xr:uid="{00000000-0005-0000-0000-00007F520000}"/>
    <cellStyle name="표준 2 2 25 2 10" xfId="14452" xr:uid="{00000000-0005-0000-0000-000080520000}"/>
    <cellStyle name="표준 2 2 25 2 11" xfId="15932" xr:uid="{00000000-0005-0000-0000-000081520000}"/>
    <cellStyle name="표준 2 2 25 2 12" xfId="17412" xr:uid="{00000000-0005-0000-0000-000082520000}"/>
    <cellStyle name="표준 2 2 25 2 13" xfId="18892" xr:uid="{00000000-0005-0000-0000-000083520000}"/>
    <cellStyle name="표준 2 2 25 2 14" xfId="20372" xr:uid="{00000000-0005-0000-0000-000084520000}"/>
    <cellStyle name="표준 2 2 25 2 15" xfId="21852" xr:uid="{00000000-0005-0000-0000-000085520000}"/>
    <cellStyle name="표준 2 2 25 2 16" xfId="23332" xr:uid="{00000000-0005-0000-0000-000086520000}"/>
    <cellStyle name="표준 2 2 25 2 17" xfId="24812" xr:uid="{00000000-0005-0000-0000-000087520000}"/>
    <cellStyle name="표준 2 2 25 2 18" xfId="26292" xr:uid="{00000000-0005-0000-0000-000088520000}"/>
    <cellStyle name="표준 2 2 25 2 19" xfId="27772" xr:uid="{00000000-0005-0000-0000-000089520000}"/>
    <cellStyle name="표준 2 2 25 2 2" xfId="2611" xr:uid="{00000000-0005-0000-0000-00008A520000}"/>
    <cellStyle name="표준 2 2 25 2 20" xfId="29252" xr:uid="{00000000-0005-0000-0000-00008B520000}"/>
    <cellStyle name="표준 2 2 25 2 21" xfId="30732" xr:uid="{00000000-0005-0000-0000-00008C520000}"/>
    <cellStyle name="표준 2 2 25 2 22" xfId="32212" xr:uid="{00000000-0005-0000-0000-00008D520000}"/>
    <cellStyle name="표준 2 2 25 2 23" xfId="33692" xr:uid="{00000000-0005-0000-0000-00008E520000}"/>
    <cellStyle name="표준 2 2 25 2 24" xfId="35172" xr:uid="{00000000-0005-0000-0000-00008F520000}"/>
    <cellStyle name="표준 2 2 25 2 25" xfId="36652" xr:uid="{00000000-0005-0000-0000-000090520000}"/>
    <cellStyle name="표준 2 2 25 2 26" xfId="38132" xr:uid="{00000000-0005-0000-0000-000091520000}"/>
    <cellStyle name="표준 2 2 25 2 27" xfId="39612" xr:uid="{00000000-0005-0000-0000-000092520000}"/>
    <cellStyle name="표준 2 2 25 2 28" xfId="41092" xr:uid="{00000000-0005-0000-0000-000093520000}"/>
    <cellStyle name="표준 2 2 25 2 29" xfId="42572" xr:uid="{00000000-0005-0000-0000-000094520000}"/>
    <cellStyle name="표준 2 2 25 2 3" xfId="4092" xr:uid="{00000000-0005-0000-0000-000095520000}"/>
    <cellStyle name="표준 2 2 25 2 30" xfId="44052" xr:uid="{00000000-0005-0000-0000-000096520000}"/>
    <cellStyle name="표준 2 2 25 2 31" xfId="45532" xr:uid="{00000000-0005-0000-0000-000097520000}"/>
    <cellStyle name="표준 2 2 25 2 32" xfId="47013" xr:uid="{00000000-0005-0000-0000-000098520000}"/>
    <cellStyle name="표준 2 2 25 2 33" xfId="48493" xr:uid="{00000000-0005-0000-0000-000099520000}"/>
    <cellStyle name="표준 2 2 25 2 34" xfId="49973" xr:uid="{00000000-0005-0000-0000-00009A520000}"/>
    <cellStyle name="표준 2 2 25 2 35" xfId="51453" xr:uid="{00000000-0005-0000-0000-00009B520000}"/>
    <cellStyle name="표준 2 2 25 2 36" xfId="52933" xr:uid="{00000000-0005-0000-0000-00009C520000}"/>
    <cellStyle name="표준 2 2 25 2 37" xfId="54413" xr:uid="{00000000-0005-0000-0000-00009D520000}"/>
    <cellStyle name="표준 2 2 25 2 38" xfId="55893" xr:uid="{00000000-0005-0000-0000-00009E520000}"/>
    <cellStyle name="표준 2 2 25 2 39" xfId="57373" xr:uid="{00000000-0005-0000-0000-00009F520000}"/>
    <cellStyle name="표준 2 2 25 2 4" xfId="5572" xr:uid="{00000000-0005-0000-0000-0000A0520000}"/>
    <cellStyle name="표준 2 2 25 2 40" xfId="58853" xr:uid="{00000000-0005-0000-0000-0000A1520000}"/>
    <cellStyle name="표준 2 2 25 2 41" xfId="60333" xr:uid="{00000000-0005-0000-0000-0000A2520000}"/>
    <cellStyle name="표준 2 2 25 2 42" xfId="61813" xr:uid="{00000000-0005-0000-0000-0000A3520000}"/>
    <cellStyle name="표준 2 2 25 2 5" xfId="7052" xr:uid="{00000000-0005-0000-0000-0000A4520000}"/>
    <cellStyle name="표준 2 2 25 2 6" xfId="8532" xr:uid="{00000000-0005-0000-0000-0000A5520000}"/>
    <cellStyle name="표준 2 2 25 2 7" xfId="10012" xr:uid="{00000000-0005-0000-0000-0000A6520000}"/>
    <cellStyle name="표준 2 2 25 2 8" xfId="11492" xr:uid="{00000000-0005-0000-0000-0000A7520000}"/>
    <cellStyle name="표준 2 2 25 2 9" xfId="12972" xr:uid="{00000000-0005-0000-0000-0000A8520000}"/>
    <cellStyle name="표준 2 2 25 20" xfId="27035" xr:uid="{00000000-0005-0000-0000-0000A9520000}"/>
    <cellStyle name="표준 2 2 25 21" xfId="28515" xr:uid="{00000000-0005-0000-0000-0000AA520000}"/>
    <cellStyle name="표준 2 2 25 22" xfId="29995" xr:uid="{00000000-0005-0000-0000-0000AB520000}"/>
    <cellStyle name="표준 2 2 25 23" xfId="31475" xr:uid="{00000000-0005-0000-0000-0000AC520000}"/>
    <cellStyle name="표준 2 2 25 24" xfId="32955" xr:uid="{00000000-0005-0000-0000-0000AD520000}"/>
    <cellStyle name="표준 2 2 25 25" xfId="34435" xr:uid="{00000000-0005-0000-0000-0000AE520000}"/>
    <cellStyle name="표준 2 2 25 26" xfId="35915" xr:uid="{00000000-0005-0000-0000-0000AF520000}"/>
    <cellStyle name="표준 2 2 25 27" xfId="37395" xr:uid="{00000000-0005-0000-0000-0000B0520000}"/>
    <cellStyle name="표준 2 2 25 28" xfId="38875" xr:uid="{00000000-0005-0000-0000-0000B1520000}"/>
    <cellStyle name="표준 2 2 25 29" xfId="40355" xr:uid="{00000000-0005-0000-0000-0000B2520000}"/>
    <cellStyle name="표준 2 2 25 3" xfId="1874" xr:uid="{00000000-0005-0000-0000-0000B3520000}"/>
    <cellStyle name="표준 2 2 25 30" xfId="41835" xr:uid="{00000000-0005-0000-0000-0000B4520000}"/>
    <cellStyle name="표준 2 2 25 31" xfId="43315" xr:uid="{00000000-0005-0000-0000-0000B5520000}"/>
    <cellStyle name="표준 2 2 25 32" xfId="44795" xr:uid="{00000000-0005-0000-0000-0000B6520000}"/>
    <cellStyle name="표준 2 2 25 33" xfId="46276" xr:uid="{00000000-0005-0000-0000-0000B7520000}"/>
    <cellStyle name="표준 2 2 25 34" xfId="47756" xr:uid="{00000000-0005-0000-0000-0000B8520000}"/>
    <cellStyle name="표준 2 2 25 35" xfId="49236" xr:uid="{00000000-0005-0000-0000-0000B9520000}"/>
    <cellStyle name="표준 2 2 25 36" xfId="50716" xr:uid="{00000000-0005-0000-0000-0000BA520000}"/>
    <cellStyle name="표준 2 2 25 37" xfId="52196" xr:uid="{00000000-0005-0000-0000-0000BB520000}"/>
    <cellStyle name="표준 2 2 25 38" xfId="53676" xr:uid="{00000000-0005-0000-0000-0000BC520000}"/>
    <cellStyle name="표준 2 2 25 39" xfId="55156" xr:uid="{00000000-0005-0000-0000-0000BD520000}"/>
    <cellStyle name="표준 2 2 25 4" xfId="3355" xr:uid="{00000000-0005-0000-0000-0000BE520000}"/>
    <cellStyle name="표준 2 2 25 40" xfId="56636" xr:uid="{00000000-0005-0000-0000-0000BF520000}"/>
    <cellStyle name="표준 2 2 25 41" xfId="58116" xr:uid="{00000000-0005-0000-0000-0000C0520000}"/>
    <cellStyle name="표준 2 2 25 42" xfId="59596" xr:uid="{00000000-0005-0000-0000-0000C1520000}"/>
    <cellStyle name="표준 2 2 25 43" xfId="61076" xr:uid="{00000000-0005-0000-0000-0000C2520000}"/>
    <cellStyle name="표준 2 2 25 5" xfId="4835" xr:uid="{00000000-0005-0000-0000-0000C3520000}"/>
    <cellStyle name="표준 2 2 25 6" xfId="6315" xr:uid="{00000000-0005-0000-0000-0000C4520000}"/>
    <cellStyle name="표준 2 2 25 7" xfId="7795" xr:uid="{00000000-0005-0000-0000-0000C5520000}"/>
    <cellStyle name="표준 2 2 25 8" xfId="9275" xr:uid="{00000000-0005-0000-0000-0000C6520000}"/>
    <cellStyle name="표준 2 2 25 9" xfId="10755" xr:uid="{00000000-0005-0000-0000-0000C7520000}"/>
    <cellStyle name="표준 2 2 26" xfId="1190" xr:uid="{00000000-0005-0000-0000-0000C8520000}"/>
    <cellStyle name="표준 2 2 26 10" xfId="12260" xr:uid="{00000000-0005-0000-0000-0000C9520000}"/>
    <cellStyle name="표준 2 2 26 11" xfId="13740" xr:uid="{00000000-0005-0000-0000-0000CA520000}"/>
    <cellStyle name="표준 2 2 26 12" xfId="15220" xr:uid="{00000000-0005-0000-0000-0000CB520000}"/>
    <cellStyle name="표준 2 2 26 13" xfId="16700" xr:uid="{00000000-0005-0000-0000-0000CC520000}"/>
    <cellStyle name="표준 2 2 26 14" xfId="18180" xr:uid="{00000000-0005-0000-0000-0000CD520000}"/>
    <cellStyle name="표준 2 2 26 15" xfId="19660" xr:uid="{00000000-0005-0000-0000-0000CE520000}"/>
    <cellStyle name="표준 2 2 26 16" xfId="21140" xr:uid="{00000000-0005-0000-0000-0000CF520000}"/>
    <cellStyle name="표준 2 2 26 17" xfId="22620" xr:uid="{00000000-0005-0000-0000-0000D0520000}"/>
    <cellStyle name="표준 2 2 26 18" xfId="24100" xr:uid="{00000000-0005-0000-0000-0000D1520000}"/>
    <cellStyle name="표준 2 2 26 19" xfId="25580" xr:uid="{00000000-0005-0000-0000-0000D2520000}"/>
    <cellStyle name="표준 2 2 26 2" xfId="411" xr:uid="{00000000-0005-0000-0000-0000D3520000}"/>
    <cellStyle name="표준 2 2 26 2 10" xfId="14477" xr:uid="{00000000-0005-0000-0000-0000D4520000}"/>
    <cellStyle name="표준 2 2 26 2 11" xfId="15957" xr:uid="{00000000-0005-0000-0000-0000D5520000}"/>
    <cellStyle name="표준 2 2 26 2 12" xfId="17437" xr:uid="{00000000-0005-0000-0000-0000D6520000}"/>
    <cellStyle name="표준 2 2 26 2 13" xfId="18917" xr:uid="{00000000-0005-0000-0000-0000D7520000}"/>
    <cellStyle name="표준 2 2 26 2 14" xfId="20397" xr:uid="{00000000-0005-0000-0000-0000D8520000}"/>
    <cellStyle name="표준 2 2 26 2 15" xfId="21877" xr:uid="{00000000-0005-0000-0000-0000D9520000}"/>
    <cellStyle name="표준 2 2 26 2 16" xfId="23357" xr:uid="{00000000-0005-0000-0000-0000DA520000}"/>
    <cellStyle name="표준 2 2 26 2 17" xfId="24837" xr:uid="{00000000-0005-0000-0000-0000DB520000}"/>
    <cellStyle name="표준 2 2 26 2 18" xfId="26317" xr:uid="{00000000-0005-0000-0000-0000DC520000}"/>
    <cellStyle name="표준 2 2 26 2 19" xfId="27797" xr:uid="{00000000-0005-0000-0000-0000DD520000}"/>
    <cellStyle name="표준 2 2 26 2 2" xfId="2636" xr:uid="{00000000-0005-0000-0000-0000DE520000}"/>
    <cellStyle name="표준 2 2 26 2 20" xfId="29277" xr:uid="{00000000-0005-0000-0000-0000DF520000}"/>
    <cellStyle name="표준 2 2 26 2 21" xfId="30757" xr:uid="{00000000-0005-0000-0000-0000E0520000}"/>
    <cellStyle name="표준 2 2 26 2 22" xfId="32237" xr:uid="{00000000-0005-0000-0000-0000E1520000}"/>
    <cellStyle name="표준 2 2 26 2 23" xfId="33717" xr:uid="{00000000-0005-0000-0000-0000E2520000}"/>
    <cellStyle name="표준 2 2 26 2 24" xfId="35197" xr:uid="{00000000-0005-0000-0000-0000E3520000}"/>
    <cellStyle name="표준 2 2 26 2 25" xfId="36677" xr:uid="{00000000-0005-0000-0000-0000E4520000}"/>
    <cellStyle name="표준 2 2 26 2 26" xfId="38157" xr:uid="{00000000-0005-0000-0000-0000E5520000}"/>
    <cellStyle name="표준 2 2 26 2 27" xfId="39637" xr:uid="{00000000-0005-0000-0000-0000E6520000}"/>
    <cellStyle name="표준 2 2 26 2 28" xfId="41117" xr:uid="{00000000-0005-0000-0000-0000E7520000}"/>
    <cellStyle name="표준 2 2 26 2 29" xfId="42597" xr:uid="{00000000-0005-0000-0000-0000E8520000}"/>
    <cellStyle name="표준 2 2 26 2 3" xfId="4117" xr:uid="{00000000-0005-0000-0000-0000E9520000}"/>
    <cellStyle name="표준 2 2 26 2 30" xfId="44077" xr:uid="{00000000-0005-0000-0000-0000EA520000}"/>
    <cellStyle name="표준 2 2 26 2 31" xfId="45557" xr:uid="{00000000-0005-0000-0000-0000EB520000}"/>
    <cellStyle name="표준 2 2 26 2 32" xfId="47038" xr:uid="{00000000-0005-0000-0000-0000EC520000}"/>
    <cellStyle name="표준 2 2 26 2 33" xfId="48518" xr:uid="{00000000-0005-0000-0000-0000ED520000}"/>
    <cellStyle name="표준 2 2 26 2 34" xfId="49998" xr:uid="{00000000-0005-0000-0000-0000EE520000}"/>
    <cellStyle name="표준 2 2 26 2 35" xfId="51478" xr:uid="{00000000-0005-0000-0000-0000EF520000}"/>
    <cellStyle name="표준 2 2 26 2 36" xfId="52958" xr:uid="{00000000-0005-0000-0000-0000F0520000}"/>
    <cellStyle name="표준 2 2 26 2 37" xfId="54438" xr:uid="{00000000-0005-0000-0000-0000F1520000}"/>
    <cellStyle name="표준 2 2 26 2 38" xfId="55918" xr:uid="{00000000-0005-0000-0000-0000F2520000}"/>
    <cellStyle name="표준 2 2 26 2 39" xfId="57398" xr:uid="{00000000-0005-0000-0000-0000F3520000}"/>
    <cellStyle name="표준 2 2 26 2 4" xfId="5597" xr:uid="{00000000-0005-0000-0000-0000F4520000}"/>
    <cellStyle name="표준 2 2 26 2 40" xfId="58878" xr:uid="{00000000-0005-0000-0000-0000F5520000}"/>
    <cellStyle name="표준 2 2 26 2 41" xfId="60358" xr:uid="{00000000-0005-0000-0000-0000F6520000}"/>
    <cellStyle name="표준 2 2 26 2 42" xfId="61838" xr:uid="{00000000-0005-0000-0000-0000F7520000}"/>
    <cellStyle name="표준 2 2 26 2 5" xfId="7077" xr:uid="{00000000-0005-0000-0000-0000F8520000}"/>
    <cellStyle name="표준 2 2 26 2 6" xfId="8557" xr:uid="{00000000-0005-0000-0000-0000F9520000}"/>
    <cellStyle name="표준 2 2 26 2 7" xfId="10037" xr:uid="{00000000-0005-0000-0000-0000FA520000}"/>
    <cellStyle name="표준 2 2 26 2 8" xfId="11517" xr:uid="{00000000-0005-0000-0000-0000FB520000}"/>
    <cellStyle name="표준 2 2 26 2 9" xfId="12997" xr:uid="{00000000-0005-0000-0000-0000FC520000}"/>
    <cellStyle name="표준 2 2 26 20" xfId="27060" xr:uid="{00000000-0005-0000-0000-0000FD520000}"/>
    <cellStyle name="표준 2 2 26 21" xfId="28540" xr:uid="{00000000-0005-0000-0000-0000FE520000}"/>
    <cellStyle name="표준 2 2 26 22" xfId="30020" xr:uid="{00000000-0005-0000-0000-0000FF520000}"/>
    <cellStyle name="표준 2 2 26 23" xfId="31500" xr:uid="{00000000-0005-0000-0000-000000530000}"/>
    <cellStyle name="표준 2 2 26 24" xfId="32980" xr:uid="{00000000-0005-0000-0000-000001530000}"/>
    <cellStyle name="표준 2 2 26 25" xfId="34460" xr:uid="{00000000-0005-0000-0000-000002530000}"/>
    <cellStyle name="표준 2 2 26 26" xfId="35940" xr:uid="{00000000-0005-0000-0000-000003530000}"/>
    <cellStyle name="표준 2 2 26 27" xfId="37420" xr:uid="{00000000-0005-0000-0000-000004530000}"/>
    <cellStyle name="표준 2 2 26 28" xfId="38900" xr:uid="{00000000-0005-0000-0000-000005530000}"/>
    <cellStyle name="표준 2 2 26 29" xfId="40380" xr:uid="{00000000-0005-0000-0000-000006530000}"/>
    <cellStyle name="표준 2 2 26 3" xfId="1899" xr:uid="{00000000-0005-0000-0000-000007530000}"/>
    <cellStyle name="표준 2 2 26 30" xfId="41860" xr:uid="{00000000-0005-0000-0000-000008530000}"/>
    <cellStyle name="표준 2 2 26 31" xfId="43340" xr:uid="{00000000-0005-0000-0000-000009530000}"/>
    <cellStyle name="표준 2 2 26 32" xfId="44820" xr:uid="{00000000-0005-0000-0000-00000A530000}"/>
    <cellStyle name="표준 2 2 26 33" xfId="46301" xr:uid="{00000000-0005-0000-0000-00000B530000}"/>
    <cellStyle name="표준 2 2 26 34" xfId="47781" xr:uid="{00000000-0005-0000-0000-00000C530000}"/>
    <cellStyle name="표준 2 2 26 35" xfId="49261" xr:uid="{00000000-0005-0000-0000-00000D530000}"/>
    <cellStyle name="표준 2 2 26 36" xfId="50741" xr:uid="{00000000-0005-0000-0000-00000E530000}"/>
    <cellStyle name="표준 2 2 26 37" xfId="52221" xr:uid="{00000000-0005-0000-0000-00000F530000}"/>
    <cellStyle name="표준 2 2 26 38" xfId="53701" xr:uid="{00000000-0005-0000-0000-000010530000}"/>
    <cellStyle name="표준 2 2 26 39" xfId="55181" xr:uid="{00000000-0005-0000-0000-000011530000}"/>
    <cellStyle name="표준 2 2 26 4" xfId="3380" xr:uid="{00000000-0005-0000-0000-000012530000}"/>
    <cellStyle name="표준 2 2 26 40" xfId="56661" xr:uid="{00000000-0005-0000-0000-000013530000}"/>
    <cellStyle name="표준 2 2 26 41" xfId="58141" xr:uid="{00000000-0005-0000-0000-000014530000}"/>
    <cellStyle name="표준 2 2 26 42" xfId="59621" xr:uid="{00000000-0005-0000-0000-000015530000}"/>
    <cellStyle name="표준 2 2 26 43" xfId="61101" xr:uid="{00000000-0005-0000-0000-000016530000}"/>
    <cellStyle name="표준 2 2 26 5" xfId="4860" xr:uid="{00000000-0005-0000-0000-000017530000}"/>
    <cellStyle name="표준 2 2 26 6" xfId="6340" xr:uid="{00000000-0005-0000-0000-000018530000}"/>
    <cellStyle name="표준 2 2 26 7" xfId="7820" xr:uid="{00000000-0005-0000-0000-000019530000}"/>
    <cellStyle name="표준 2 2 26 8" xfId="9300" xr:uid="{00000000-0005-0000-0000-00001A530000}"/>
    <cellStyle name="표준 2 2 26 9" xfId="10780" xr:uid="{00000000-0005-0000-0000-00001B530000}"/>
    <cellStyle name="표준 2 2 27" xfId="1164" xr:uid="{00000000-0005-0000-0000-00001C530000}"/>
    <cellStyle name="표준 2 2 27 10" xfId="12286" xr:uid="{00000000-0005-0000-0000-00001D530000}"/>
    <cellStyle name="표준 2 2 27 11" xfId="13766" xr:uid="{00000000-0005-0000-0000-00001E530000}"/>
    <cellStyle name="표준 2 2 27 12" xfId="15246" xr:uid="{00000000-0005-0000-0000-00001F530000}"/>
    <cellStyle name="표준 2 2 27 13" xfId="16726" xr:uid="{00000000-0005-0000-0000-000020530000}"/>
    <cellStyle name="표준 2 2 27 14" xfId="18206" xr:uid="{00000000-0005-0000-0000-000021530000}"/>
    <cellStyle name="표준 2 2 27 15" xfId="19686" xr:uid="{00000000-0005-0000-0000-000022530000}"/>
    <cellStyle name="표준 2 2 27 16" xfId="21166" xr:uid="{00000000-0005-0000-0000-000023530000}"/>
    <cellStyle name="표준 2 2 27 17" xfId="22646" xr:uid="{00000000-0005-0000-0000-000024530000}"/>
    <cellStyle name="표준 2 2 27 18" xfId="24126" xr:uid="{00000000-0005-0000-0000-000025530000}"/>
    <cellStyle name="표준 2 2 27 19" xfId="25606" xr:uid="{00000000-0005-0000-0000-000026530000}"/>
    <cellStyle name="표준 2 2 27 2" xfId="385" xr:uid="{00000000-0005-0000-0000-000027530000}"/>
    <cellStyle name="표준 2 2 27 2 10" xfId="14503" xr:uid="{00000000-0005-0000-0000-000028530000}"/>
    <cellStyle name="표준 2 2 27 2 11" xfId="15983" xr:uid="{00000000-0005-0000-0000-000029530000}"/>
    <cellStyle name="표준 2 2 27 2 12" xfId="17463" xr:uid="{00000000-0005-0000-0000-00002A530000}"/>
    <cellStyle name="표준 2 2 27 2 13" xfId="18943" xr:uid="{00000000-0005-0000-0000-00002B530000}"/>
    <cellStyle name="표준 2 2 27 2 14" xfId="20423" xr:uid="{00000000-0005-0000-0000-00002C530000}"/>
    <cellStyle name="표준 2 2 27 2 15" xfId="21903" xr:uid="{00000000-0005-0000-0000-00002D530000}"/>
    <cellStyle name="표준 2 2 27 2 16" xfId="23383" xr:uid="{00000000-0005-0000-0000-00002E530000}"/>
    <cellStyle name="표준 2 2 27 2 17" xfId="24863" xr:uid="{00000000-0005-0000-0000-00002F530000}"/>
    <cellStyle name="표준 2 2 27 2 18" xfId="26343" xr:uid="{00000000-0005-0000-0000-000030530000}"/>
    <cellStyle name="표준 2 2 27 2 19" xfId="27823" xr:uid="{00000000-0005-0000-0000-000031530000}"/>
    <cellStyle name="표준 2 2 27 2 2" xfId="2662" xr:uid="{00000000-0005-0000-0000-000032530000}"/>
    <cellStyle name="표준 2 2 27 2 20" xfId="29303" xr:uid="{00000000-0005-0000-0000-000033530000}"/>
    <cellStyle name="표준 2 2 27 2 21" xfId="30783" xr:uid="{00000000-0005-0000-0000-000034530000}"/>
    <cellStyle name="표준 2 2 27 2 22" xfId="32263" xr:uid="{00000000-0005-0000-0000-000035530000}"/>
    <cellStyle name="표준 2 2 27 2 23" xfId="33743" xr:uid="{00000000-0005-0000-0000-000036530000}"/>
    <cellStyle name="표준 2 2 27 2 24" xfId="35223" xr:uid="{00000000-0005-0000-0000-000037530000}"/>
    <cellStyle name="표준 2 2 27 2 25" xfId="36703" xr:uid="{00000000-0005-0000-0000-000038530000}"/>
    <cellStyle name="표준 2 2 27 2 26" xfId="38183" xr:uid="{00000000-0005-0000-0000-000039530000}"/>
    <cellStyle name="표준 2 2 27 2 27" xfId="39663" xr:uid="{00000000-0005-0000-0000-00003A530000}"/>
    <cellStyle name="표준 2 2 27 2 28" xfId="41143" xr:uid="{00000000-0005-0000-0000-00003B530000}"/>
    <cellStyle name="표준 2 2 27 2 29" xfId="42623" xr:uid="{00000000-0005-0000-0000-00003C530000}"/>
    <cellStyle name="표준 2 2 27 2 3" xfId="4143" xr:uid="{00000000-0005-0000-0000-00003D530000}"/>
    <cellStyle name="표준 2 2 27 2 30" xfId="44103" xr:uid="{00000000-0005-0000-0000-00003E530000}"/>
    <cellStyle name="표준 2 2 27 2 31" xfId="45583" xr:uid="{00000000-0005-0000-0000-00003F530000}"/>
    <cellStyle name="표준 2 2 27 2 32" xfId="47064" xr:uid="{00000000-0005-0000-0000-000040530000}"/>
    <cellStyle name="표준 2 2 27 2 33" xfId="48544" xr:uid="{00000000-0005-0000-0000-000041530000}"/>
    <cellStyle name="표준 2 2 27 2 34" xfId="50024" xr:uid="{00000000-0005-0000-0000-000042530000}"/>
    <cellStyle name="표준 2 2 27 2 35" xfId="51504" xr:uid="{00000000-0005-0000-0000-000043530000}"/>
    <cellStyle name="표준 2 2 27 2 36" xfId="52984" xr:uid="{00000000-0005-0000-0000-000044530000}"/>
    <cellStyle name="표준 2 2 27 2 37" xfId="54464" xr:uid="{00000000-0005-0000-0000-000045530000}"/>
    <cellStyle name="표준 2 2 27 2 38" xfId="55944" xr:uid="{00000000-0005-0000-0000-000046530000}"/>
    <cellStyle name="표준 2 2 27 2 39" xfId="57424" xr:uid="{00000000-0005-0000-0000-000047530000}"/>
    <cellStyle name="표준 2 2 27 2 4" xfId="5623" xr:uid="{00000000-0005-0000-0000-000048530000}"/>
    <cellStyle name="표준 2 2 27 2 40" xfId="58904" xr:uid="{00000000-0005-0000-0000-000049530000}"/>
    <cellStyle name="표준 2 2 27 2 41" xfId="60384" xr:uid="{00000000-0005-0000-0000-00004A530000}"/>
    <cellStyle name="표준 2 2 27 2 42" xfId="61864" xr:uid="{00000000-0005-0000-0000-00004B530000}"/>
    <cellStyle name="표준 2 2 27 2 5" xfId="7103" xr:uid="{00000000-0005-0000-0000-00004C530000}"/>
    <cellStyle name="표준 2 2 27 2 6" xfId="8583" xr:uid="{00000000-0005-0000-0000-00004D530000}"/>
    <cellStyle name="표준 2 2 27 2 7" xfId="10063" xr:uid="{00000000-0005-0000-0000-00004E530000}"/>
    <cellStyle name="표준 2 2 27 2 8" xfId="11543" xr:uid="{00000000-0005-0000-0000-00004F530000}"/>
    <cellStyle name="표준 2 2 27 2 9" xfId="13023" xr:uid="{00000000-0005-0000-0000-000050530000}"/>
    <cellStyle name="표준 2 2 27 20" xfId="27086" xr:uid="{00000000-0005-0000-0000-000051530000}"/>
    <cellStyle name="표준 2 2 27 21" xfId="28566" xr:uid="{00000000-0005-0000-0000-000052530000}"/>
    <cellStyle name="표준 2 2 27 22" xfId="30046" xr:uid="{00000000-0005-0000-0000-000053530000}"/>
    <cellStyle name="표준 2 2 27 23" xfId="31526" xr:uid="{00000000-0005-0000-0000-000054530000}"/>
    <cellStyle name="표준 2 2 27 24" xfId="33006" xr:uid="{00000000-0005-0000-0000-000055530000}"/>
    <cellStyle name="표준 2 2 27 25" xfId="34486" xr:uid="{00000000-0005-0000-0000-000056530000}"/>
    <cellStyle name="표준 2 2 27 26" xfId="35966" xr:uid="{00000000-0005-0000-0000-000057530000}"/>
    <cellStyle name="표준 2 2 27 27" xfId="37446" xr:uid="{00000000-0005-0000-0000-000058530000}"/>
    <cellStyle name="표준 2 2 27 28" xfId="38926" xr:uid="{00000000-0005-0000-0000-000059530000}"/>
    <cellStyle name="표준 2 2 27 29" xfId="40406" xr:uid="{00000000-0005-0000-0000-00005A530000}"/>
    <cellStyle name="표준 2 2 27 3" xfId="1925" xr:uid="{00000000-0005-0000-0000-00005B530000}"/>
    <cellStyle name="표준 2 2 27 30" xfId="41886" xr:uid="{00000000-0005-0000-0000-00005C530000}"/>
    <cellStyle name="표준 2 2 27 31" xfId="43366" xr:uid="{00000000-0005-0000-0000-00005D530000}"/>
    <cellStyle name="표준 2 2 27 32" xfId="44846" xr:uid="{00000000-0005-0000-0000-00005E530000}"/>
    <cellStyle name="표준 2 2 27 33" xfId="46327" xr:uid="{00000000-0005-0000-0000-00005F530000}"/>
    <cellStyle name="표준 2 2 27 34" xfId="47807" xr:uid="{00000000-0005-0000-0000-000060530000}"/>
    <cellStyle name="표준 2 2 27 35" xfId="49287" xr:uid="{00000000-0005-0000-0000-000061530000}"/>
    <cellStyle name="표준 2 2 27 36" xfId="50767" xr:uid="{00000000-0005-0000-0000-000062530000}"/>
    <cellStyle name="표준 2 2 27 37" xfId="52247" xr:uid="{00000000-0005-0000-0000-000063530000}"/>
    <cellStyle name="표준 2 2 27 38" xfId="53727" xr:uid="{00000000-0005-0000-0000-000064530000}"/>
    <cellStyle name="표준 2 2 27 39" xfId="55207" xr:uid="{00000000-0005-0000-0000-000065530000}"/>
    <cellStyle name="표준 2 2 27 4" xfId="3406" xr:uid="{00000000-0005-0000-0000-000066530000}"/>
    <cellStyle name="표준 2 2 27 40" xfId="56687" xr:uid="{00000000-0005-0000-0000-000067530000}"/>
    <cellStyle name="표준 2 2 27 41" xfId="58167" xr:uid="{00000000-0005-0000-0000-000068530000}"/>
    <cellStyle name="표준 2 2 27 42" xfId="59647" xr:uid="{00000000-0005-0000-0000-000069530000}"/>
    <cellStyle name="표준 2 2 27 43" xfId="61127" xr:uid="{00000000-0005-0000-0000-00006A530000}"/>
    <cellStyle name="표준 2 2 27 5" xfId="4886" xr:uid="{00000000-0005-0000-0000-00006B530000}"/>
    <cellStyle name="표준 2 2 27 6" xfId="6366" xr:uid="{00000000-0005-0000-0000-00006C530000}"/>
    <cellStyle name="표준 2 2 27 7" xfId="7846" xr:uid="{00000000-0005-0000-0000-00006D530000}"/>
    <cellStyle name="표준 2 2 27 8" xfId="9326" xr:uid="{00000000-0005-0000-0000-00006E530000}"/>
    <cellStyle name="표준 2 2 27 9" xfId="10806" xr:uid="{00000000-0005-0000-0000-00006F530000}"/>
    <cellStyle name="표준 2 2 28" xfId="1137" xr:uid="{00000000-0005-0000-0000-000070530000}"/>
    <cellStyle name="표준 2 2 28 10" xfId="12313" xr:uid="{00000000-0005-0000-0000-000071530000}"/>
    <cellStyle name="표준 2 2 28 11" xfId="13793" xr:uid="{00000000-0005-0000-0000-000072530000}"/>
    <cellStyle name="표준 2 2 28 12" xfId="15273" xr:uid="{00000000-0005-0000-0000-000073530000}"/>
    <cellStyle name="표준 2 2 28 13" xfId="16753" xr:uid="{00000000-0005-0000-0000-000074530000}"/>
    <cellStyle name="표준 2 2 28 14" xfId="18233" xr:uid="{00000000-0005-0000-0000-000075530000}"/>
    <cellStyle name="표준 2 2 28 15" xfId="19713" xr:uid="{00000000-0005-0000-0000-000076530000}"/>
    <cellStyle name="표준 2 2 28 16" xfId="21193" xr:uid="{00000000-0005-0000-0000-000077530000}"/>
    <cellStyle name="표준 2 2 28 17" xfId="22673" xr:uid="{00000000-0005-0000-0000-000078530000}"/>
    <cellStyle name="표준 2 2 28 18" xfId="24153" xr:uid="{00000000-0005-0000-0000-000079530000}"/>
    <cellStyle name="표준 2 2 28 19" xfId="25633" xr:uid="{00000000-0005-0000-0000-00007A530000}"/>
    <cellStyle name="표준 2 2 28 2" xfId="358" xr:uid="{00000000-0005-0000-0000-00007B530000}"/>
    <cellStyle name="표준 2 2 28 2 10" xfId="14530" xr:uid="{00000000-0005-0000-0000-00007C530000}"/>
    <cellStyle name="표준 2 2 28 2 11" xfId="16010" xr:uid="{00000000-0005-0000-0000-00007D530000}"/>
    <cellStyle name="표준 2 2 28 2 12" xfId="17490" xr:uid="{00000000-0005-0000-0000-00007E530000}"/>
    <cellStyle name="표준 2 2 28 2 13" xfId="18970" xr:uid="{00000000-0005-0000-0000-00007F530000}"/>
    <cellStyle name="표준 2 2 28 2 14" xfId="20450" xr:uid="{00000000-0005-0000-0000-000080530000}"/>
    <cellStyle name="표준 2 2 28 2 15" xfId="21930" xr:uid="{00000000-0005-0000-0000-000081530000}"/>
    <cellStyle name="표준 2 2 28 2 16" xfId="23410" xr:uid="{00000000-0005-0000-0000-000082530000}"/>
    <cellStyle name="표준 2 2 28 2 17" xfId="24890" xr:uid="{00000000-0005-0000-0000-000083530000}"/>
    <cellStyle name="표준 2 2 28 2 18" xfId="26370" xr:uid="{00000000-0005-0000-0000-000084530000}"/>
    <cellStyle name="표준 2 2 28 2 19" xfId="27850" xr:uid="{00000000-0005-0000-0000-000085530000}"/>
    <cellStyle name="표준 2 2 28 2 2" xfId="2689" xr:uid="{00000000-0005-0000-0000-000086530000}"/>
    <cellStyle name="표준 2 2 28 2 20" xfId="29330" xr:uid="{00000000-0005-0000-0000-000087530000}"/>
    <cellStyle name="표준 2 2 28 2 21" xfId="30810" xr:uid="{00000000-0005-0000-0000-000088530000}"/>
    <cellStyle name="표준 2 2 28 2 22" xfId="32290" xr:uid="{00000000-0005-0000-0000-000089530000}"/>
    <cellStyle name="표준 2 2 28 2 23" xfId="33770" xr:uid="{00000000-0005-0000-0000-00008A530000}"/>
    <cellStyle name="표준 2 2 28 2 24" xfId="35250" xr:uid="{00000000-0005-0000-0000-00008B530000}"/>
    <cellStyle name="표준 2 2 28 2 25" xfId="36730" xr:uid="{00000000-0005-0000-0000-00008C530000}"/>
    <cellStyle name="표준 2 2 28 2 26" xfId="38210" xr:uid="{00000000-0005-0000-0000-00008D530000}"/>
    <cellStyle name="표준 2 2 28 2 27" xfId="39690" xr:uid="{00000000-0005-0000-0000-00008E530000}"/>
    <cellStyle name="표준 2 2 28 2 28" xfId="41170" xr:uid="{00000000-0005-0000-0000-00008F530000}"/>
    <cellStyle name="표준 2 2 28 2 29" xfId="42650" xr:uid="{00000000-0005-0000-0000-000090530000}"/>
    <cellStyle name="표준 2 2 28 2 3" xfId="4170" xr:uid="{00000000-0005-0000-0000-000091530000}"/>
    <cellStyle name="표준 2 2 28 2 30" xfId="44130" xr:uid="{00000000-0005-0000-0000-000092530000}"/>
    <cellStyle name="표준 2 2 28 2 31" xfId="45610" xr:uid="{00000000-0005-0000-0000-000093530000}"/>
    <cellStyle name="표준 2 2 28 2 32" xfId="47091" xr:uid="{00000000-0005-0000-0000-000094530000}"/>
    <cellStyle name="표준 2 2 28 2 33" xfId="48571" xr:uid="{00000000-0005-0000-0000-000095530000}"/>
    <cellStyle name="표준 2 2 28 2 34" xfId="50051" xr:uid="{00000000-0005-0000-0000-000096530000}"/>
    <cellStyle name="표준 2 2 28 2 35" xfId="51531" xr:uid="{00000000-0005-0000-0000-000097530000}"/>
    <cellStyle name="표준 2 2 28 2 36" xfId="53011" xr:uid="{00000000-0005-0000-0000-000098530000}"/>
    <cellStyle name="표준 2 2 28 2 37" xfId="54491" xr:uid="{00000000-0005-0000-0000-000099530000}"/>
    <cellStyle name="표준 2 2 28 2 38" xfId="55971" xr:uid="{00000000-0005-0000-0000-00009A530000}"/>
    <cellStyle name="표준 2 2 28 2 39" xfId="57451" xr:uid="{00000000-0005-0000-0000-00009B530000}"/>
    <cellStyle name="표준 2 2 28 2 4" xfId="5650" xr:uid="{00000000-0005-0000-0000-00009C530000}"/>
    <cellStyle name="표준 2 2 28 2 40" xfId="58931" xr:uid="{00000000-0005-0000-0000-00009D530000}"/>
    <cellStyle name="표준 2 2 28 2 41" xfId="60411" xr:uid="{00000000-0005-0000-0000-00009E530000}"/>
    <cellStyle name="표준 2 2 28 2 42" xfId="61891" xr:uid="{00000000-0005-0000-0000-00009F530000}"/>
    <cellStyle name="표준 2 2 28 2 5" xfId="7130" xr:uid="{00000000-0005-0000-0000-0000A0530000}"/>
    <cellStyle name="표준 2 2 28 2 6" xfId="8610" xr:uid="{00000000-0005-0000-0000-0000A1530000}"/>
    <cellStyle name="표준 2 2 28 2 7" xfId="10090" xr:uid="{00000000-0005-0000-0000-0000A2530000}"/>
    <cellStyle name="표준 2 2 28 2 8" xfId="11570" xr:uid="{00000000-0005-0000-0000-0000A3530000}"/>
    <cellStyle name="표준 2 2 28 2 9" xfId="13050" xr:uid="{00000000-0005-0000-0000-0000A4530000}"/>
    <cellStyle name="표준 2 2 28 20" xfId="27113" xr:uid="{00000000-0005-0000-0000-0000A5530000}"/>
    <cellStyle name="표준 2 2 28 21" xfId="28593" xr:uid="{00000000-0005-0000-0000-0000A6530000}"/>
    <cellStyle name="표준 2 2 28 22" xfId="30073" xr:uid="{00000000-0005-0000-0000-0000A7530000}"/>
    <cellStyle name="표준 2 2 28 23" xfId="31553" xr:uid="{00000000-0005-0000-0000-0000A8530000}"/>
    <cellStyle name="표준 2 2 28 24" xfId="33033" xr:uid="{00000000-0005-0000-0000-0000A9530000}"/>
    <cellStyle name="표준 2 2 28 25" xfId="34513" xr:uid="{00000000-0005-0000-0000-0000AA530000}"/>
    <cellStyle name="표준 2 2 28 26" xfId="35993" xr:uid="{00000000-0005-0000-0000-0000AB530000}"/>
    <cellStyle name="표준 2 2 28 27" xfId="37473" xr:uid="{00000000-0005-0000-0000-0000AC530000}"/>
    <cellStyle name="표준 2 2 28 28" xfId="38953" xr:uid="{00000000-0005-0000-0000-0000AD530000}"/>
    <cellStyle name="표준 2 2 28 29" xfId="40433" xr:uid="{00000000-0005-0000-0000-0000AE530000}"/>
    <cellStyle name="표준 2 2 28 3" xfId="1952" xr:uid="{00000000-0005-0000-0000-0000AF530000}"/>
    <cellStyle name="표준 2 2 28 30" xfId="41913" xr:uid="{00000000-0005-0000-0000-0000B0530000}"/>
    <cellStyle name="표준 2 2 28 31" xfId="43393" xr:uid="{00000000-0005-0000-0000-0000B1530000}"/>
    <cellStyle name="표준 2 2 28 32" xfId="44873" xr:uid="{00000000-0005-0000-0000-0000B2530000}"/>
    <cellStyle name="표준 2 2 28 33" xfId="46354" xr:uid="{00000000-0005-0000-0000-0000B3530000}"/>
    <cellStyle name="표준 2 2 28 34" xfId="47834" xr:uid="{00000000-0005-0000-0000-0000B4530000}"/>
    <cellStyle name="표준 2 2 28 35" xfId="49314" xr:uid="{00000000-0005-0000-0000-0000B5530000}"/>
    <cellStyle name="표준 2 2 28 36" xfId="50794" xr:uid="{00000000-0005-0000-0000-0000B6530000}"/>
    <cellStyle name="표준 2 2 28 37" xfId="52274" xr:uid="{00000000-0005-0000-0000-0000B7530000}"/>
    <cellStyle name="표준 2 2 28 38" xfId="53754" xr:uid="{00000000-0005-0000-0000-0000B8530000}"/>
    <cellStyle name="표준 2 2 28 39" xfId="55234" xr:uid="{00000000-0005-0000-0000-0000B9530000}"/>
    <cellStyle name="표준 2 2 28 4" xfId="3433" xr:uid="{00000000-0005-0000-0000-0000BA530000}"/>
    <cellStyle name="표준 2 2 28 40" xfId="56714" xr:uid="{00000000-0005-0000-0000-0000BB530000}"/>
    <cellStyle name="표준 2 2 28 41" xfId="58194" xr:uid="{00000000-0005-0000-0000-0000BC530000}"/>
    <cellStyle name="표준 2 2 28 42" xfId="59674" xr:uid="{00000000-0005-0000-0000-0000BD530000}"/>
    <cellStyle name="표준 2 2 28 43" xfId="61154" xr:uid="{00000000-0005-0000-0000-0000BE530000}"/>
    <cellStyle name="표준 2 2 28 5" xfId="4913" xr:uid="{00000000-0005-0000-0000-0000BF530000}"/>
    <cellStyle name="표준 2 2 28 6" xfId="6393" xr:uid="{00000000-0005-0000-0000-0000C0530000}"/>
    <cellStyle name="표준 2 2 28 7" xfId="7873" xr:uid="{00000000-0005-0000-0000-0000C1530000}"/>
    <cellStyle name="표준 2 2 28 8" xfId="9353" xr:uid="{00000000-0005-0000-0000-0000C2530000}"/>
    <cellStyle name="표준 2 2 28 9" xfId="10833" xr:uid="{00000000-0005-0000-0000-0000C3530000}"/>
    <cellStyle name="표준 2 2 29" xfId="1108" xr:uid="{00000000-0005-0000-0000-0000C4530000}"/>
    <cellStyle name="표준 2 2 29 10" xfId="12342" xr:uid="{00000000-0005-0000-0000-0000C5530000}"/>
    <cellStyle name="표준 2 2 29 11" xfId="13822" xr:uid="{00000000-0005-0000-0000-0000C6530000}"/>
    <cellStyle name="표준 2 2 29 12" xfId="15302" xr:uid="{00000000-0005-0000-0000-0000C7530000}"/>
    <cellStyle name="표준 2 2 29 13" xfId="16782" xr:uid="{00000000-0005-0000-0000-0000C8530000}"/>
    <cellStyle name="표준 2 2 29 14" xfId="18262" xr:uid="{00000000-0005-0000-0000-0000C9530000}"/>
    <cellStyle name="표준 2 2 29 15" xfId="19742" xr:uid="{00000000-0005-0000-0000-0000CA530000}"/>
    <cellStyle name="표준 2 2 29 16" xfId="21222" xr:uid="{00000000-0005-0000-0000-0000CB530000}"/>
    <cellStyle name="표준 2 2 29 17" xfId="22702" xr:uid="{00000000-0005-0000-0000-0000CC530000}"/>
    <cellStyle name="표준 2 2 29 18" xfId="24182" xr:uid="{00000000-0005-0000-0000-0000CD530000}"/>
    <cellStyle name="표준 2 2 29 19" xfId="25662" xr:uid="{00000000-0005-0000-0000-0000CE530000}"/>
    <cellStyle name="표준 2 2 29 2" xfId="329" xr:uid="{00000000-0005-0000-0000-0000CF530000}"/>
    <cellStyle name="표준 2 2 29 2 10" xfId="14559" xr:uid="{00000000-0005-0000-0000-0000D0530000}"/>
    <cellStyle name="표준 2 2 29 2 11" xfId="16039" xr:uid="{00000000-0005-0000-0000-0000D1530000}"/>
    <cellStyle name="표준 2 2 29 2 12" xfId="17519" xr:uid="{00000000-0005-0000-0000-0000D2530000}"/>
    <cellStyle name="표준 2 2 29 2 13" xfId="18999" xr:uid="{00000000-0005-0000-0000-0000D3530000}"/>
    <cellStyle name="표준 2 2 29 2 14" xfId="20479" xr:uid="{00000000-0005-0000-0000-0000D4530000}"/>
    <cellStyle name="표준 2 2 29 2 15" xfId="21959" xr:uid="{00000000-0005-0000-0000-0000D5530000}"/>
    <cellStyle name="표준 2 2 29 2 16" xfId="23439" xr:uid="{00000000-0005-0000-0000-0000D6530000}"/>
    <cellStyle name="표준 2 2 29 2 17" xfId="24919" xr:uid="{00000000-0005-0000-0000-0000D7530000}"/>
    <cellStyle name="표준 2 2 29 2 18" xfId="26399" xr:uid="{00000000-0005-0000-0000-0000D8530000}"/>
    <cellStyle name="표준 2 2 29 2 19" xfId="27879" xr:uid="{00000000-0005-0000-0000-0000D9530000}"/>
    <cellStyle name="표준 2 2 29 2 2" xfId="2718" xr:uid="{00000000-0005-0000-0000-0000DA530000}"/>
    <cellStyle name="표준 2 2 29 2 20" xfId="29359" xr:uid="{00000000-0005-0000-0000-0000DB530000}"/>
    <cellStyle name="표준 2 2 29 2 21" xfId="30839" xr:uid="{00000000-0005-0000-0000-0000DC530000}"/>
    <cellStyle name="표준 2 2 29 2 22" xfId="32319" xr:uid="{00000000-0005-0000-0000-0000DD530000}"/>
    <cellStyle name="표준 2 2 29 2 23" xfId="33799" xr:uid="{00000000-0005-0000-0000-0000DE530000}"/>
    <cellStyle name="표준 2 2 29 2 24" xfId="35279" xr:uid="{00000000-0005-0000-0000-0000DF530000}"/>
    <cellStyle name="표준 2 2 29 2 25" xfId="36759" xr:uid="{00000000-0005-0000-0000-0000E0530000}"/>
    <cellStyle name="표준 2 2 29 2 26" xfId="38239" xr:uid="{00000000-0005-0000-0000-0000E1530000}"/>
    <cellStyle name="표준 2 2 29 2 27" xfId="39719" xr:uid="{00000000-0005-0000-0000-0000E2530000}"/>
    <cellStyle name="표준 2 2 29 2 28" xfId="41199" xr:uid="{00000000-0005-0000-0000-0000E3530000}"/>
    <cellStyle name="표준 2 2 29 2 29" xfId="42679" xr:uid="{00000000-0005-0000-0000-0000E4530000}"/>
    <cellStyle name="표준 2 2 29 2 3" xfId="4199" xr:uid="{00000000-0005-0000-0000-0000E5530000}"/>
    <cellStyle name="표준 2 2 29 2 30" xfId="44159" xr:uid="{00000000-0005-0000-0000-0000E6530000}"/>
    <cellStyle name="표준 2 2 29 2 31" xfId="45639" xr:uid="{00000000-0005-0000-0000-0000E7530000}"/>
    <cellStyle name="표준 2 2 29 2 32" xfId="47120" xr:uid="{00000000-0005-0000-0000-0000E8530000}"/>
    <cellStyle name="표준 2 2 29 2 33" xfId="48600" xr:uid="{00000000-0005-0000-0000-0000E9530000}"/>
    <cellStyle name="표준 2 2 29 2 34" xfId="50080" xr:uid="{00000000-0005-0000-0000-0000EA530000}"/>
    <cellStyle name="표준 2 2 29 2 35" xfId="51560" xr:uid="{00000000-0005-0000-0000-0000EB530000}"/>
    <cellStyle name="표준 2 2 29 2 36" xfId="53040" xr:uid="{00000000-0005-0000-0000-0000EC530000}"/>
    <cellStyle name="표준 2 2 29 2 37" xfId="54520" xr:uid="{00000000-0005-0000-0000-0000ED530000}"/>
    <cellStyle name="표준 2 2 29 2 38" xfId="56000" xr:uid="{00000000-0005-0000-0000-0000EE530000}"/>
    <cellStyle name="표준 2 2 29 2 39" xfId="57480" xr:uid="{00000000-0005-0000-0000-0000EF530000}"/>
    <cellStyle name="표준 2 2 29 2 4" xfId="5679" xr:uid="{00000000-0005-0000-0000-0000F0530000}"/>
    <cellStyle name="표준 2 2 29 2 40" xfId="58960" xr:uid="{00000000-0005-0000-0000-0000F1530000}"/>
    <cellStyle name="표준 2 2 29 2 41" xfId="60440" xr:uid="{00000000-0005-0000-0000-0000F2530000}"/>
    <cellStyle name="표준 2 2 29 2 42" xfId="61920" xr:uid="{00000000-0005-0000-0000-0000F3530000}"/>
    <cellStyle name="표준 2 2 29 2 5" xfId="7159" xr:uid="{00000000-0005-0000-0000-0000F4530000}"/>
    <cellStyle name="표준 2 2 29 2 6" xfId="8639" xr:uid="{00000000-0005-0000-0000-0000F5530000}"/>
    <cellStyle name="표준 2 2 29 2 7" xfId="10119" xr:uid="{00000000-0005-0000-0000-0000F6530000}"/>
    <cellStyle name="표준 2 2 29 2 8" xfId="11599" xr:uid="{00000000-0005-0000-0000-0000F7530000}"/>
    <cellStyle name="표준 2 2 29 2 9" xfId="13079" xr:uid="{00000000-0005-0000-0000-0000F8530000}"/>
    <cellStyle name="표준 2 2 29 20" xfId="27142" xr:uid="{00000000-0005-0000-0000-0000F9530000}"/>
    <cellStyle name="표준 2 2 29 21" xfId="28622" xr:uid="{00000000-0005-0000-0000-0000FA530000}"/>
    <cellStyle name="표준 2 2 29 22" xfId="30102" xr:uid="{00000000-0005-0000-0000-0000FB530000}"/>
    <cellStyle name="표준 2 2 29 23" xfId="31582" xr:uid="{00000000-0005-0000-0000-0000FC530000}"/>
    <cellStyle name="표준 2 2 29 24" xfId="33062" xr:uid="{00000000-0005-0000-0000-0000FD530000}"/>
    <cellStyle name="표준 2 2 29 25" xfId="34542" xr:uid="{00000000-0005-0000-0000-0000FE530000}"/>
    <cellStyle name="표준 2 2 29 26" xfId="36022" xr:uid="{00000000-0005-0000-0000-0000FF530000}"/>
    <cellStyle name="표준 2 2 29 27" xfId="37502" xr:uid="{00000000-0005-0000-0000-000000540000}"/>
    <cellStyle name="표준 2 2 29 28" xfId="38982" xr:uid="{00000000-0005-0000-0000-000001540000}"/>
    <cellStyle name="표준 2 2 29 29" xfId="40462" xr:uid="{00000000-0005-0000-0000-000002540000}"/>
    <cellStyle name="표준 2 2 29 3" xfId="1981" xr:uid="{00000000-0005-0000-0000-000003540000}"/>
    <cellStyle name="표준 2 2 29 30" xfId="41942" xr:uid="{00000000-0005-0000-0000-000004540000}"/>
    <cellStyle name="표준 2 2 29 31" xfId="43422" xr:uid="{00000000-0005-0000-0000-000005540000}"/>
    <cellStyle name="표준 2 2 29 32" xfId="44902" xr:uid="{00000000-0005-0000-0000-000006540000}"/>
    <cellStyle name="표준 2 2 29 33" xfId="46383" xr:uid="{00000000-0005-0000-0000-000007540000}"/>
    <cellStyle name="표준 2 2 29 34" xfId="47863" xr:uid="{00000000-0005-0000-0000-000008540000}"/>
    <cellStyle name="표준 2 2 29 35" xfId="49343" xr:uid="{00000000-0005-0000-0000-000009540000}"/>
    <cellStyle name="표준 2 2 29 36" xfId="50823" xr:uid="{00000000-0005-0000-0000-00000A540000}"/>
    <cellStyle name="표준 2 2 29 37" xfId="52303" xr:uid="{00000000-0005-0000-0000-00000B540000}"/>
    <cellStyle name="표준 2 2 29 38" xfId="53783" xr:uid="{00000000-0005-0000-0000-00000C540000}"/>
    <cellStyle name="표준 2 2 29 39" xfId="55263" xr:uid="{00000000-0005-0000-0000-00000D540000}"/>
    <cellStyle name="표준 2 2 29 4" xfId="3462" xr:uid="{00000000-0005-0000-0000-00000E540000}"/>
    <cellStyle name="표준 2 2 29 40" xfId="56743" xr:uid="{00000000-0005-0000-0000-00000F540000}"/>
    <cellStyle name="표준 2 2 29 41" xfId="58223" xr:uid="{00000000-0005-0000-0000-000010540000}"/>
    <cellStyle name="표준 2 2 29 42" xfId="59703" xr:uid="{00000000-0005-0000-0000-000011540000}"/>
    <cellStyle name="표준 2 2 29 43" xfId="61183" xr:uid="{00000000-0005-0000-0000-000012540000}"/>
    <cellStyle name="표준 2 2 29 5" xfId="4942" xr:uid="{00000000-0005-0000-0000-000013540000}"/>
    <cellStyle name="표준 2 2 29 6" xfId="6422" xr:uid="{00000000-0005-0000-0000-000014540000}"/>
    <cellStyle name="표준 2 2 29 7" xfId="7902" xr:uid="{00000000-0005-0000-0000-000015540000}"/>
    <cellStyle name="표준 2 2 29 8" xfId="9382" xr:uid="{00000000-0005-0000-0000-000016540000}"/>
    <cellStyle name="표준 2 2 29 9" xfId="10862" xr:uid="{00000000-0005-0000-0000-000017540000}"/>
    <cellStyle name="표준 2 2 3" xfId="1510" xr:uid="{00000000-0005-0000-0000-000018540000}"/>
    <cellStyle name="표준 2 2 3 10" xfId="11940" xr:uid="{00000000-0005-0000-0000-000019540000}"/>
    <cellStyle name="표준 2 2 3 11" xfId="13420" xr:uid="{00000000-0005-0000-0000-00001A540000}"/>
    <cellStyle name="표준 2 2 3 12" xfId="14900" xr:uid="{00000000-0005-0000-0000-00001B540000}"/>
    <cellStyle name="표준 2 2 3 13" xfId="16380" xr:uid="{00000000-0005-0000-0000-00001C540000}"/>
    <cellStyle name="표준 2 2 3 14" xfId="17860" xr:uid="{00000000-0005-0000-0000-00001D540000}"/>
    <cellStyle name="표준 2 2 3 15" xfId="19340" xr:uid="{00000000-0005-0000-0000-00001E540000}"/>
    <cellStyle name="표준 2 2 3 16" xfId="20820" xr:uid="{00000000-0005-0000-0000-00001F540000}"/>
    <cellStyle name="표준 2 2 3 17" xfId="22300" xr:uid="{00000000-0005-0000-0000-000020540000}"/>
    <cellStyle name="표준 2 2 3 18" xfId="23780" xr:uid="{00000000-0005-0000-0000-000021540000}"/>
    <cellStyle name="표준 2 2 3 19" xfId="25260" xr:uid="{00000000-0005-0000-0000-000022540000}"/>
    <cellStyle name="표준 2 2 3 2" xfId="731" xr:uid="{00000000-0005-0000-0000-000023540000}"/>
    <cellStyle name="표준 2 2 3 2 10" xfId="14157" xr:uid="{00000000-0005-0000-0000-000024540000}"/>
    <cellStyle name="표준 2 2 3 2 11" xfId="15637" xr:uid="{00000000-0005-0000-0000-000025540000}"/>
    <cellStyle name="표준 2 2 3 2 12" xfId="17117" xr:uid="{00000000-0005-0000-0000-000026540000}"/>
    <cellStyle name="표준 2 2 3 2 13" xfId="18597" xr:uid="{00000000-0005-0000-0000-000027540000}"/>
    <cellStyle name="표준 2 2 3 2 14" xfId="20077" xr:uid="{00000000-0005-0000-0000-000028540000}"/>
    <cellStyle name="표준 2 2 3 2 15" xfId="21557" xr:uid="{00000000-0005-0000-0000-000029540000}"/>
    <cellStyle name="표준 2 2 3 2 16" xfId="23037" xr:uid="{00000000-0005-0000-0000-00002A540000}"/>
    <cellStyle name="표준 2 2 3 2 17" xfId="24517" xr:uid="{00000000-0005-0000-0000-00002B540000}"/>
    <cellStyle name="표준 2 2 3 2 18" xfId="25997" xr:uid="{00000000-0005-0000-0000-00002C540000}"/>
    <cellStyle name="표준 2 2 3 2 19" xfId="27477" xr:uid="{00000000-0005-0000-0000-00002D540000}"/>
    <cellStyle name="표준 2 2 3 2 2" xfId="2316" xr:uid="{00000000-0005-0000-0000-00002E540000}"/>
    <cellStyle name="표준 2 2 3 2 20" xfId="28957" xr:uid="{00000000-0005-0000-0000-00002F540000}"/>
    <cellStyle name="표준 2 2 3 2 21" xfId="30437" xr:uid="{00000000-0005-0000-0000-000030540000}"/>
    <cellStyle name="표준 2 2 3 2 22" xfId="31917" xr:uid="{00000000-0005-0000-0000-000031540000}"/>
    <cellStyle name="표준 2 2 3 2 23" xfId="33397" xr:uid="{00000000-0005-0000-0000-000032540000}"/>
    <cellStyle name="표준 2 2 3 2 24" xfId="34877" xr:uid="{00000000-0005-0000-0000-000033540000}"/>
    <cellStyle name="표준 2 2 3 2 25" xfId="36357" xr:uid="{00000000-0005-0000-0000-000034540000}"/>
    <cellStyle name="표준 2 2 3 2 26" xfId="37837" xr:uid="{00000000-0005-0000-0000-000035540000}"/>
    <cellStyle name="표준 2 2 3 2 27" xfId="39317" xr:uid="{00000000-0005-0000-0000-000036540000}"/>
    <cellStyle name="표준 2 2 3 2 28" xfId="40797" xr:uid="{00000000-0005-0000-0000-000037540000}"/>
    <cellStyle name="표준 2 2 3 2 29" xfId="42277" xr:uid="{00000000-0005-0000-0000-000038540000}"/>
    <cellStyle name="표준 2 2 3 2 3" xfId="3797" xr:uid="{00000000-0005-0000-0000-000039540000}"/>
    <cellStyle name="표준 2 2 3 2 30" xfId="43757" xr:uid="{00000000-0005-0000-0000-00003A540000}"/>
    <cellStyle name="표준 2 2 3 2 31" xfId="45237" xr:uid="{00000000-0005-0000-0000-00003B540000}"/>
    <cellStyle name="표준 2 2 3 2 32" xfId="46718" xr:uid="{00000000-0005-0000-0000-00003C540000}"/>
    <cellStyle name="표준 2 2 3 2 33" xfId="48198" xr:uid="{00000000-0005-0000-0000-00003D540000}"/>
    <cellStyle name="표준 2 2 3 2 34" xfId="49678" xr:uid="{00000000-0005-0000-0000-00003E540000}"/>
    <cellStyle name="표준 2 2 3 2 35" xfId="51158" xr:uid="{00000000-0005-0000-0000-00003F540000}"/>
    <cellStyle name="표준 2 2 3 2 36" xfId="52638" xr:uid="{00000000-0005-0000-0000-000040540000}"/>
    <cellStyle name="표준 2 2 3 2 37" xfId="54118" xr:uid="{00000000-0005-0000-0000-000041540000}"/>
    <cellStyle name="표준 2 2 3 2 38" xfId="55598" xr:uid="{00000000-0005-0000-0000-000042540000}"/>
    <cellStyle name="표준 2 2 3 2 39" xfId="57078" xr:uid="{00000000-0005-0000-0000-000043540000}"/>
    <cellStyle name="표준 2 2 3 2 4" xfId="5277" xr:uid="{00000000-0005-0000-0000-000044540000}"/>
    <cellStyle name="표준 2 2 3 2 40" xfId="58558" xr:uid="{00000000-0005-0000-0000-000045540000}"/>
    <cellStyle name="표준 2 2 3 2 41" xfId="60038" xr:uid="{00000000-0005-0000-0000-000046540000}"/>
    <cellStyle name="표준 2 2 3 2 42" xfId="61518" xr:uid="{00000000-0005-0000-0000-000047540000}"/>
    <cellStyle name="표준 2 2 3 2 5" xfId="6757" xr:uid="{00000000-0005-0000-0000-000048540000}"/>
    <cellStyle name="표준 2 2 3 2 6" xfId="8237" xr:uid="{00000000-0005-0000-0000-000049540000}"/>
    <cellStyle name="표준 2 2 3 2 7" xfId="9717" xr:uid="{00000000-0005-0000-0000-00004A540000}"/>
    <cellStyle name="표준 2 2 3 2 8" xfId="11197" xr:uid="{00000000-0005-0000-0000-00004B540000}"/>
    <cellStyle name="표준 2 2 3 2 9" xfId="12677" xr:uid="{00000000-0005-0000-0000-00004C540000}"/>
    <cellStyle name="표준 2 2 3 20" xfId="26740" xr:uid="{00000000-0005-0000-0000-00004D540000}"/>
    <cellStyle name="표준 2 2 3 21" xfId="28220" xr:uid="{00000000-0005-0000-0000-00004E540000}"/>
    <cellStyle name="표준 2 2 3 22" xfId="29700" xr:uid="{00000000-0005-0000-0000-00004F540000}"/>
    <cellStyle name="표준 2 2 3 23" xfId="31180" xr:uid="{00000000-0005-0000-0000-000050540000}"/>
    <cellStyle name="표준 2 2 3 24" xfId="32660" xr:uid="{00000000-0005-0000-0000-000051540000}"/>
    <cellStyle name="표준 2 2 3 25" xfId="34140" xr:uid="{00000000-0005-0000-0000-000052540000}"/>
    <cellStyle name="표준 2 2 3 26" xfId="35620" xr:uid="{00000000-0005-0000-0000-000053540000}"/>
    <cellStyle name="표준 2 2 3 27" xfId="37100" xr:uid="{00000000-0005-0000-0000-000054540000}"/>
    <cellStyle name="표준 2 2 3 28" xfId="38580" xr:uid="{00000000-0005-0000-0000-000055540000}"/>
    <cellStyle name="표준 2 2 3 29" xfId="40060" xr:uid="{00000000-0005-0000-0000-000056540000}"/>
    <cellStyle name="표준 2 2 3 3" xfId="1579" xr:uid="{00000000-0005-0000-0000-000057540000}"/>
    <cellStyle name="표준 2 2 3 30" xfId="41540" xr:uid="{00000000-0005-0000-0000-000058540000}"/>
    <cellStyle name="표준 2 2 3 31" xfId="43020" xr:uid="{00000000-0005-0000-0000-000059540000}"/>
    <cellStyle name="표준 2 2 3 32" xfId="44500" xr:uid="{00000000-0005-0000-0000-00005A540000}"/>
    <cellStyle name="표준 2 2 3 33" xfId="45981" xr:uid="{00000000-0005-0000-0000-00005B540000}"/>
    <cellStyle name="표준 2 2 3 34" xfId="47461" xr:uid="{00000000-0005-0000-0000-00005C540000}"/>
    <cellStyle name="표준 2 2 3 35" xfId="48941" xr:uid="{00000000-0005-0000-0000-00005D540000}"/>
    <cellStyle name="표준 2 2 3 36" xfId="50421" xr:uid="{00000000-0005-0000-0000-00005E540000}"/>
    <cellStyle name="표준 2 2 3 37" xfId="51901" xr:uid="{00000000-0005-0000-0000-00005F540000}"/>
    <cellStyle name="표준 2 2 3 38" xfId="53381" xr:uid="{00000000-0005-0000-0000-000060540000}"/>
    <cellStyle name="표준 2 2 3 39" xfId="54861" xr:uid="{00000000-0005-0000-0000-000061540000}"/>
    <cellStyle name="표준 2 2 3 4" xfId="3060" xr:uid="{00000000-0005-0000-0000-000062540000}"/>
    <cellStyle name="표준 2 2 3 40" xfId="56341" xr:uid="{00000000-0005-0000-0000-000063540000}"/>
    <cellStyle name="표준 2 2 3 41" xfId="57821" xr:uid="{00000000-0005-0000-0000-000064540000}"/>
    <cellStyle name="표준 2 2 3 42" xfId="59301" xr:uid="{00000000-0005-0000-0000-000065540000}"/>
    <cellStyle name="표준 2 2 3 43" xfId="60781" xr:uid="{00000000-0005-0000-0000-000066540000}"/>
    <cellStyle name="표준 2 2 3 5" xfId="4540" xr:uid="{00000000-0005-0000-0000-000067540000}"/>
    <cellStyle name="표준 2 2 3 6" xfId="6020" xr:uid="{00000000-0005-0000-0000-000068540000}"/>
    <cellStyle name="표준 2 2 3 7" xfId="7500" xr:uid="{00000000-0005-0000-0000-000069540000}"/>
    <cellStyle name="표준 2 2 3 8" xfId="8980" xr:uid="{00000000-0005-0000-0000-00006A540000}"/>
    <cellStyle name="표준 2 2 3 9" xfId="10460" xr:uid="{00000000-0005-0000-0000-00006B540000}"/>
    <cellStyle name="표준 2 2 30" xfId="1078" xr:uid="{00000000-0005-0000-0000-00006C540000}"/>
    <cellStyle name="표준 2 2 30 10" xfId="12372" xr:uid="{00000000-0005-0000-0000-00006D540000}"/>
    <cellStyle name="표준 2 2 30 11" xfId="13852" xr:uid="{00000000-0005-0000-0000-00006E540000}"/>
    <cellStyle name="표준 2 2 30 12" xfId="15332" xr:uid="{00000000-0005-0000-0000-00006F540000}"/>
    <cellStyle name="표준 2 2 30 13" xfId="16812" xr:uid="{00000000-0005-0000-0000-000070540000}"/>
    <cellStyle name="표준 2 2 30 14" xfId="18292" xr:uid="{00000000-0005-0000-0000-000071540000}"/>
    <cellStyle name="표준 2 2 30 15" xfId="19772" xr:uid="{00000000-0005-0000-0000-000072540000}"/>
    <cellStyle name="표준 2 2 30 16" xfId="21252" xr:uid="{00000000-0005-0000-0000-000073540000}"/>
    <cellStyle name="표준 2 2 30 17" xfId="22732" xr:uid="{00000000-0005-0000-0000-000074540000}"/>
    <cellStyle name="표준 2 2 30 18" xfId="24212" xr:uid="{00000000-0005-0000-0000-000075540000}"/>
    <cellStyle name="표준 2 2 30 19" xfId="25692" xr:uid="{00000000-0005-0000-0000-000076540000}"/>
    <cellStyle name="표준 2 2 30 2" xfId="299" xr:uid="{00000000-0005-0000-0000-000077540000}"/>
    <cellStyle name="표준 2 2 30 2 10" xfId="14589" xr:uid="{00000000-0005-0000-0000-000078540000}"/>
    <cellStyle name="표준 2 2 30 2 11" xfId="16069" xr:uid="{00000000-0005-0000-0000-000079540000}"/>
    <cellStyle name="표준 2 2 30 2 12" xfId="17549" xr:uid="{00000000-0005-0000-0000-00007A540000}"/>
    <cellStyle name="표준 2 2 30 2 13" xfId="19029" xr:uid="{00000000-0005-0000-0000-00007B540000}"/>
    <cellStyle name="표준 2 2 30 2 14" xfId="20509" xr:uid="{00000000-0005-0000-0000-00007C540000}"/>
    <cellStyle name="표준 2 2 30 2 15" xfId="21989" xr:uid="{00000000-0005-0000-0000-00007D540000}"/>
    <cellStyle name="표준 2 2 30 2 16" xfId="23469" xr:uid="{00000000-0005-0000-0000-00007E540000}"/>
    <cellStyle name="표준 2 2 30 2 17" xfId="24949" xr:uid="{00000000-0005-0000-0000-00007F540000}"/>
    <cellStyle name="표준 2 2 30 2 18" xfId="26429" xr:uid="{00000000-0005-0000-0000-000080540000}"/>
    <cellStyle name="표준 2 2 30 2 19" xfId="27909" xr:uid="{00000000-0005-0000-0000-000081540000}"/>
    <cellStyle name="표준 2 2 30 2 2" xfId="2748" xr:uid="{00000000-0005-0000-0000-000082540000}"/>
    <cellStyle name="표준 2 2 30 2 20" xfId="29389" xr:uid="{00000000-0005-0000-0000-000083540000}"/>
    <cellStyle name="표준 2 2 30 2 21" xfId="30869" xr:uid="{00000000-0005-0000-0000-000084540000}"/>
    <cellStyle name="표준 2 2 30 2 22" xfId="32349" xr:uid="{00000000-0005-0000-0000-000085540000}"/>
    <cellStyle name="표준 2 2 30 2 23" xfId="33829" xr:uid="{00000000-0005-0000-0000-000086540000}"/>
    <cellStyle name="표준 2 2 30 2 24" xfId="35309" xr:uid="{00000000-0005-0000-0000-000087540000}"/>
    <cellStyle name="표준 2 2 30 2 25" xfId="36789" xr:uid="{00000000-0005-0000-0000-000088540000}"/>
    <cellStyle name="표준 2 2 30 2 26" xfId="38269" xr:uid="{00000000-0005-0000-0000-000089540000}"/>
    <cellStyle name="표준 2 2 30 2 27" xfId="39749" xr:uid="{00000000-0005-0000-0000-00008A540000}"/>
    <cellStyle name="표준 2 2 30 2 28" xfId="41229" xr:uid="{00000000-0005-0000-0000-00008B540000}"/>
    <cellStyle name="표준 2 2 30 2 29" xfId="42709" xr:uid="{00000000-0005-0000-0000-00008C540000}"/>
    <cellStyle name="표준 2 2 30 2 3" xfId="4229" xr:uid="{00000000-0005-0000-0000-00008D540000}"/>
    <cellStyle name="표준 2 2 30 2 30" xfId="44189" xr:uid="{00000000-0005-0000-0000-00008E540000}"/>
    <cellStyle name="표준 2 2 30 2 31" xfId="45669" xr:uid="{00000000-0005-0000-0000-00008F540000}"/>
    <cellStyle name="표준 2 2 30 2 32" xfId="47150" xr:uid="{00000000-0005-0000-0000-000090540000}"/>
    <cellStyle name="표준 2 2 30 2 33" xfId="48630" xr:uid="{00000000-0005-0000-0000-000091540000}"/>
    <cellStyle name="표준 2 2 30 2 34" xfId="50110" xr:uid="{00000000-0005-0000-0000-000092540000}"/>
    <cellStyle name="표준 2 2 30 2 35" xfId="51590" xr:uid="{00000000-0005-0000-0000-000093540000}"/>
    <cellStyle name="표준 2 2 30 2 36" xfId="53070" xr:uid="{00000000-0005-0000-0000-000094540000}"/>
    <cellStyle name="표준 2 2 30 2 37" xfId="54550" xr:uid="{00000000-0005-0000-0000-000095540000}"/>
    <cellStyle name="표준 2 2 30 2 38" xfId="56030" xr:uid="{00000000-0005-0000-0000-000096540000}"/>
    <cellStyle name="표준 2 2 30 2 39" xfId="57510" xr:uid="{00000000-0005-0000-0000-000097540000}"/>
    <cellStyle name="표준 2 2 30 2 4" xfId="5709" xr:uid="{00000000-0005-0000-0000-000098540000}"/>
    <cellStyle name="표준 2 2 30 2 40" xfId="58990" xr:uid="{00000000-0005-0000-0000-000099540000}"/>
    <cellStyle name="표준 2 2 30 2 41" xfId="60470" xr:uid="{00000000-0005-0000-0000-00009A540000}"/>
    <cellStyle name="표준 2 2 30 2 42" xfId="61950" xr:uid="{00000000-0005-0000-0000-00009B540000}"/>
    <cellStyle name="표준 2 2 30 2 5" xfId="7189" xr:uid="{00000000-0005-0000-0000-00009C540000}"/>
    <cellStyle name="표준 2 2 30 2 6" xfId="8669" xr:uid="{00000000-0005-0000-0000-00009D540000}"/>
    <cellStyle name="표준 2 2 30 2 7" xfId="10149" xr:uid="{00000000-0005-0000-0000-00009E540000}"/>
    <cellStyle name="표준 2 2 30 2 8" xfId="11629" xr:uid="{00000000-0005-0000-0000-00009F540000}"/>
    <cellStyle name="표준 2 2 30 2 9" xfId="13109" xr:uid="{00000000-0005-0000-0000-0000A0540000}"/>
    <cellStyle name="표준 2 2 30 20" xfId="27172" xr:uid="{00000000-0005-0000-0000-0000A1540000}"/>
    <cellStyle name="표준 2 2 30 21" xfId="28652" xr:uid="{00000000-0005-0000-0000-0000A2540000}"/>
    <cellStyle name="표준 2 2 30 22" xfId="30132" xr:uid="{00000000-0005-0000-0000-0000A3540000}"/>
    <cellStyle name="표준 2 2 30 23" xfId="31612" xr:uid="{00000000-0005-0000-0000-0000A4540000}"/>
    <cellStyle name="표준 2 2 30 24" xfId="33092" xr:uid="{00000000-0005-0000-0000-0000A5540000}"/>
    <cellStyle name="표준 2 2 30 25" xfId="34572" xr:uid="{00000000-0005-0000-0000-0000A6540000}"/>
    <cellStyle name="표준 2 2 30 26" xfId="36052" xr:uid="{00000000-0005-0000-0000-0000A7540000}"/>
    <cellStyle name="표준 2 2 30 27" xfId="37532" xr:uid="{00000000-0005-0000-0000-0000A8540000}"/>
    <cellStyle name="표준 2 2 30 28" xfId="39012" xr:uid="{00000000-0005-0000-0000-0000A9540000}"/>
    <cellStyle name="표준 2 2 30 29" xfId="40492" xr:uid="{00000000-0005-0000-0000-0000AA540000}"/>
    <cellStyle name="표준 2 2 30 3" xfId="2011" xr:uid="{00000000-0005-0000-0000-0000AB540000}"/>
    <cellStyle name="표준 2 2 30 30" xfId="41972" xr:uid="{00000000-0005-0000-0000-0000AC540000}"/>
    <cellStyle name="표준 2 2 30 31" xfId="43452" xr:uid="{00000000-0005-0000-0000-0000AD540000}"/>
    <cellStyle name="표준 2 2 30 32" xfId="44932" xr:uid="{00000000-0005-0000-0000-0000AE540000}"/>
    <cellStyle name="표준 2 2 30 33" xfId="46413" xr:uid="{00000000-0005-0000-0000-0000AF540000}"/>
    <cellStyle name="표준 2 2 30 34" xfId="47893" xr:uid="{00000000-0005-0000-0000-0000B0540000}"/>
    <cellStyle name="표준 2 2 30 35" xfId="49373" xr:uid="{00000000-0005-0000-0000-0000B1540000}"/>
    <cellStyle name="표준 2 2 30 36" xfId="50853" xr:uid="{00000000-0005-0000-0000-0000B2540000}"/>
    <cellStyle name="표준 2 2 30 37" xfId="52333" xr:uid="{00000000-0005-0000-0000-0000B3540000}"/>
    <cellStyle name="표준 2 2 30 38" xfId="53813" xr:uid="{00000000-0005-0000-0000-0000B4540000}"/>
    <cellStyle name="표준 2 2 30 39" xfId="55293" xr:uid="{00000000-0005-0000-0000-0000B5540000}"/>
    <cellStyle name="표준 2 2 30 4" xfId="3492" xr:uid="{00000000-0005-0000-0000-0000B6540000}"/>
    <cellStyle name="표준 2 2 30 40" xfId="56773" xr:uid="{00000000-0005-0000-0000-0000B7540000}"/>
    <cellStyle name="표준 2 2 30 41" xfId="58253" xr:uid="{00000000-0005-0000-0000-0000B8540000}"/>
    <cellStyle name="표준 2 2 30 42" xfId="59733" xr:uid="{00000000-0005-0000-0000-0000B9540000}"/>
    <cellStyle name="표준 2 2 30 43" xfId="61213" xr:uid="{00000000-0005-0000-0000-0000BA540000}"/>
    <cellStyle name="표준 2 2 30 5" xfId="4972" xr:uid="{00000000-0005-0000-0000-0000BB540000}"/>
    <cellStyle name="표준 2 2 30 6" xfId="6452" xr:uid="{00000000-0005-0000-0000-0000BC540000}"/>
    <cellStyle name="표준 2 2 30 7" xfId="7932" xr:uid="{00000000-0005-0000-0000-0000BD540000}"/>
    <cellStyle name="표준 2 2 30 8" xfId="9412" xr:uid="{00000000-0005-0000-0000-0000BE540000}"/>
    <cellStyle name="표준 2 2 30 9" xfId="10892" xr:uid="{00000000-0005-0000-0000-0000BF540000}"/>
    <cellStyle name="표준 2 2 31" xfId="1047" xr:uid="{00000000-0005-0000-0000-0000C0540000}"/>
    <cellStyle name="표준 2 2 31 10" xfId="12403" xr:uid="{00000000-0005-0000-0000-0000C1540000}"/>
    <cellStyle name="표준 2 2 31 11" xfId="13883" xr:uid="{00000000-0005-0000-0000-0000C2540000}"/>
    <cellStyle name="표준 2 2 31 12" xfId="15363" xr:uid="{00000000-0005-0000-0000-0000C3540000}"/>
    <cellStyle name="표준 2 2 31 13" xfId="16843" xr:uid="{00000000-0005-0000-0000-0000C4540000}"/>
    <cellStyle name="표준 2 2 31 14" xfId="18323" xr:uid="{00000000-0005-0000-0000-0000C5540000}"/>
    <cellStyle name="표준 2 2 31 15" xfId="19803" xr:uid="{00000000-0005-0000-0000-0000C6540000}"/>
    <cellStyle name="표준 2 2 31 16" xfId="21283" xr:uid="{00000000-0005-0000-0000-0000C7540000}"/>
    <cellStyle name="표준 2 2 31 17" xfId="22763" xr:uid="{00000000-0005-0000-0000-0000C8540000}"/>
    <cellStyle name="표준 2 2 31 18" xfId="24243" xr:uid="{00000000-0005-0000-0000-0000C9540000}"/>
    <cellStyle name="표준 2 2 31 19" xfId="25723" xr:uid="{00000000-0005-0000-0000-0000CA540000}"/>
    <cellStyle name="표준 2 2 31 2" xfId="268" xr:uid="{00000000-0005-0000-0000-0000CB540000}"/>
    <cellStyle name="표준 2 2 31 2 10" xfId="14620" xr:uid="{00000000-0005-0000-0000-0000CC540000}"/>
    <cellStyle name="표준 2 2 31 2 11" xfId="16100" xr:uid="{00000000-0005-0000-0000-0000CD540000}"/>
    <cellStyle name="표준 2 2 31 2 12" xfId="17580" xr:uid="{00000000-0005-0000-0000-0000CE540000}"/>
    <cellStyle name="표준 2 2 31 2 13" xfId="19060" xr:uid="{00000000-0005-0000-0000-0000CF540000}"/>
    <cellStyle name="표준 2 2 31 2 14" xfId="20540" xr:uid="{00000000-0005-0000-0000-0000D0540000}"/>
    <cellStyle name="표준 2 2 31 2 15" xfId="22020" xr:uid="{00000000-0005-0000-0000-0000D1540000}"/>
    <cellStyle name="표준 2 2 31 2 16" xfId="23500" xr:uid="{00000000-0005-0000-0000-0000D2540000}"/>
    <cellStyle name="표준 2 2 31 2 17" xfId="24980" xr:uid="{00000000-0005-0000-0000-0000D3540000}"/>
    <cellStyle name="표준 2 2 31 2 18" xfId="26460" xr:uid="{00000000-0005-0000-0000-0000D4540000}"/>
    <cellStyle name="표준 2 2 31 2 19" xfId="27940" xr:uid="{00000000-0005-0000-0000-0000D5540000}"/>
    <cellStyle name="표준 2 2 31 2 2" xfId="2779" xr:uid="{00000000-0005-0000-0000-0000D6540000}"/>
    <cellStyle name="표준 2 2 31 2 20" xfId="29420" xr:uid="{00000000-0005-0000-0000-0000D7540000}"/>
    <cellStyle name="표준 2 2 31 2 21" xfId="30900" xr:uid="{00000000-0005-0000-0000-0000D8540000}"/>
    <cellStyle name="표준 2 2 31 2 22" xfId="32380" xr:uid="{00000000-0005-0000-0000-0000D9540000}"/>
    <cellStyle name="표준 2 2 31 2 23" xfId="33860" xr:uid="{00000000-0005-0000-0000-0000DA540000}"/>
    <cellStyle name="표준 2 2 31 2 24" xfId="35340" xr:uid="{00000000-0005-0000-0000-0000DB540000}"/>
    <cellStyle name="표준 2 2 31 2 25" xfId="36820" xr:uid="{00000000-0005-0000-0000-0000DC540000}"/>
    <cellStyle name="표준 2 2 31 2 26" xfId="38300" xr:uid="{00000000-0005-0000-0000-0000DD540000}"/>
    <cellStyle name="표준 2 2 31 2 27" xfId="39780" xr:uid="{00000000-0005-0000-0000-0000DE540000}"/>
    <cellStyle name="표준 2 2 31 2 28" xfId="41260" xr:uid="{00000000-0005-0000-0000-0000DF540000}"/>
    <cellStyle name="표준 2 2 31 2 29" xfId="42740" xr:uid="{00000000-0005-0000-0000-0000E0540000}"/>
    <cellStyle name="표준 2 2 31 2 3" xfId="4260" xr:uid="{00000000-0005-0000-0000-0000E1540000}"/>
    <cellStyle name="표준 2 2 31 2 30" xfId="44220" xr:uid="{00000000-0005-0000-0000-0000E2540000}"/>
    <cellStyle name="표준 2 2 31 2 31" xfId="45700" xr:uid="{00000000-0005-0000-0000-0000E3540000}"/>
    <cellStyle name="표준 2 2 31 2 32" xfId="47181" xr:uid="{00000000-0005-0000-0000-0000E4540000}"/>
    <cellStyle name="표준 2 2 31 2 33" xfId="48661" xr:uid="{00000000-0005-0000-0000-0000E5540000}"/>
    <cellStyle name="표준 2 2 31 2 34" xfId="50141" xr:uid="{00000000-0005-0000-0000-0000E6540000}"/>
    <cellStyle name="표준 2 2 31 2 35" xfId="51621" xr:uid="{00000000-0005-0000-0000-0000E7540000}"/>
    <cellStyle name="표준 2 2 31 2 36" xfId="53101" xr:uid="{00000000-0005-0000-0000-0000E8540000}"/>
    <cellStyle name="표준 2 2 31 2 37" xfId="54581" xr:uid="{00000000-0005-0000-0000-0000E9540000}"/>
    <cellStyle name="표준 2 2 31 2 38" xfId="56061" xr:uid="{00000000-0005-0000-0000-0000EA540000}"/>
    <cellStyle name="표준 2 2 31 2 39" xfId="57541" xr:uid="{00000000-0005-0000-0000-0000EB540000}"/>
    <cellStyle name="표준 2 2 31 2 4" xfId="5740" xr:uid="{00000000-0005-0000-0000-0000EC540000}"/>
    <cellStyle name="표준 2 2 31 2 40" xfId="59021" xr:uid="{00000000-0005-0000-0000-0000ED540000}"/>
    <cellStyle name="표준 2 2 31 2 41" xfId="60501" xr:uid="{00000000-0005-0000-0000-0000EE540000}"/>
    <cellStyle name="표준 2 2 31 2 42" xfId="61981" xr:uid="{00000000-0005-0000-0000-0000EF540000}"/>
    <cellStyle name="표준 2 2 31 2 5" xfId="7220" xr:uid="{00000000-0005-0000-0000-0000F0540000}"/>
    <cellStyle name="표준 2 2 31 2 6" xfId="8700" xr:uid="{00000000-0005-0000-0000-0000F1540000}"/>
    <cellStyle name="표준 2 2 31 2 7" xfId="10180" xr:uid="{00000000-0005-0000-0000-0000F2540000}"/>
    <cellStyle name="표준 2 2 31 2 8" xfId="11660" xr:uid="{00000000-0005-0000-0000-0000F3540000}"/>
    <cellStyle name="표준 2 2 31 2 9" xfId="13140" xr:uid="{00000000-0005-0000-0000-0000F4540000}"/>
    <cellStyle name="표준 2 2 31 20" xfId="27203" xr:uid="{00000000-0005-0000-0000-0000F5540000}"/>
    <cellStyle name="표준 2 2 31 21" xfId="28683" xr:uid="{00000000-0005-0000-0000-0000F6540000}"/>
    <cellStyle name="표준 2 2 31 22" xfId="30163" xr:uid="{00000000-0005-0000-0000-0000F7540000}"/>
    <cellStyle name="표준 2 2 31 23" xfId="31643" xr:uid="{00000000-0005-0000-0000-0000F8540000}"/>
    <cellStyle name="표준 2 2 31 24" xfId="33123" xr:uid="{00000000-0005-0000-0000-0000F9540000}"/>
    <cellStyle name="표준 2 2 31 25" xfId="34603" xr:uid="{00000000-0005-0000-0000-0000FA540000}"/>
    <cellStyle name="표준 2 2 31 26" xfId="36083" xr:uid="{00000000-0005-0000-0000-0000FB540000}"/>
    <cellStyle name="표준 2 2 31 27" xfId="37563" xr:uid="{00000000-0005-0000-0000-0000FC540000}"/>
    <cellStyle name="표준 2 2 31 28" xfId="39043" xr:uid="{00000000-0005-0000-0000-0000FD540000}"/>
    <cellStyle name="표준 2 2 31 29" xfId="40523" xr:uid="{00000000-0005-0000-0000-0000FE540000}"/>
    <cellStyle name="표준 2 2 31 3" xfId="2042" xr:uid="{00000000-0005-0000-0000-0000FF540000}"/>
    <cellStyle name="표준 2 2 31 30" xfId="42003" xr:uid="{00000000-0005-0000-0000-000000550000}"/>
    <cellStyle name="표준 2 2 31 31" xfId="43483" xr:uid="{00000000-0005-0000-0000-000001550000}"/>
    <cellStyle name="표준 2 2 31 32" xfId="44963" xr:uid="{00000000-0005-0000-0000-000002550000}"/>
    <cellStyle name="표준 2 2 31 33" xfId="46444" xr:uid="{00000000-0005-0000-0000-000003550000}"/>
    <cellStyle name="표준 2 2 31 34" xfId="47924" xr:uid="{00000000-0005-0000-0000-000004550000}"/>
    <cellStyle name="표준 2 2 31 35" xfId="49404" xr:uid="{00000000-0005-0000-0000-000005550000}"/>
    <cellStyle name="표준 2 2 31 36" xfId="50884" xr:uid="{00000000-0005-0000-0000-000006550000}"/>
    <cellStyle name="표준 2 2 31 37" xfId="52364" xr:uid="{00000000-0005-0000-0000-000007550000}"/>
    <cellStyle name="표준 2 2 31 38" xfId="53844" xr:uid="{00000000-0005-0000-0000-000008550000}"/>
    <cellStyle name="표준 2 2 31 39" xfId="55324" xr:uid="{00000000-0005-0000-0000-000009550000}"/>
    <cellStyle name="표준 2 2 31 4" xfId="3523" xr:uid="{00000000-0005-0000-0000-00000A550000}"/>
    <cellStyle name="표준 2 2 31 40" xfId="56804" xr:uid="{00000000-0005-0000-0000-00000B550000}"/>
    <cellStyle name="표준 2 2 31 41" xfId="58284" xr:uid="{00000000-0005-0000-0000-00000C550000}"/>
    <cellStyle name="표준 2 2 31 42" xfId="59764" xr:uid="{00000000-0005-0000-0000-00000D550000}"/>
    <cellStyle name="표준 2 2 31 43" xfId="61244" xr:uid="{00000000-0005-0000-0000-00000E550000}"/>
    <cellStyle name="표준 2 2 31 5" xfId="5003" xr:uid="{00000000-0005-0000-0000-00000F550000}"/>
    <cellStyle name="표준 2 2 31 6" xfId="6483" xr:uid="{00000000-0005-0000-0000-000010550000}"/>
    <cellStyle name="표준 2 2 31 7" xfId="7963" xr:uid="{00000000-0005-0000-0000-000011550000}"/>
    <cellStyle name="표준 2 2 31 8" xfId="9443" xr:uid="{00000000-0005-0000-0000-000012550000}"/>
    <cellStyle name="표준 2 2 31 9" xfId="10923" xr:uid="{00000000-0005-0000-0000-000013550000}"/>
    <cellStyle name="표준 2 2 32" xfId="1015" xr:uid="{00000000-0005-0000-0000-000014550000}"/>
    <cellStyle name="표준 2 2 32 10" xfId="12435" xr:uid="{00000000-0005-0000-0000-000015550000}"/>
    <cellStyle name="표준 2 2 32 11" xfId="13915" xr:uid="{00000000-0005-0000-0000-000016550000}"/>
    <cellStyle name="표준 2 2 32 12" xfId="15395" xr:uid="{00000000-0005-0000-0000-000017550000}"/>
    <cellStyle name="표준 2 2 32 13" xfId="16875" xr:uid="{00000000-0005-0000-0000-000018550000}"/>
    <cellStyle name="표준 2 2 32 14" xfId="18355" xr:uid="{00000000-0005-0000-0000-000019550000}"/>
    <cellStyle name="표준 2 2 32 15" xfId="19835" xr:uid="{00000000-0005-0000-0000-00001A550000}"/>
    <cellStyle name="표준 2 2 32 16" xfId="21315" xr:uid="{00000000-0005-0000-0000-00001B550000}"/>
    <cellStyle name="표준 2 2 32 17" xfId="22795" xr:uid="{00000000-0005-0000-0000-00001C550000}"/>
    <cellStyle name="표준 2 2 32 18" xfId="24275" xr:uid="{00000000-0005-0000-0000-00001D550000}"/>
    <cellStyle name="표준 2 2 32 19" xfId="25755" xr:uid="{00000000-0005-0000-0000-00001E550000}"/>
    <cellStyle name="표준 2 2 32 2" xfId="236" xr:uid="{00000000-0005-0000-0000-00001F550000}"/>
    <cellStyle name="표준 2 2 32 2 10" xfId="14652" xr:uid="{00000000-0005-0000-0000-000020550000}"/>
    <cellStyle name="표준 2 2 32 2 11" xfId="16132" xr:uid="{00000000-0005-0000-0000-000021550000}"/>
    <cellStyle name="표준 2 2 32 2 12" xfId="17612" xr:uid="{00000000-0005-0000-0000-000022550000}"/>
    <cellStyle name="표준 2 2 32 2 13" xfId="19092" xr:uid="{00000000-0005-0000-0000-000023550000}"/>
    <cellStyle name="표준 2 2 32 2 14" xfId="20572" xr:uid="{00000000-0005-0000-0000-000024550000}"/>
    <cellStyle name="표준 2 2 32 2 15" xfId="22052" xr:uid="{00000000-0005-0000-0000-000025550000}"/>
    <cellStyle name="표준 2 2 32 2 16" xfId="23532" xr:uid="{00000000-0005-0000-0000-000026550000}"/>
    <cellStyle name="표준 2 2 32 2 17" xfId="25012" xr:uid="{00000000-0005-0000-0000-000027550000}"/>
    <cellStyle name="표준 2 2 32 2 18" xfId="26492" xr:uid="{00000000-0005-0000-0000-000028550000}"/>
    <cellStyle name="표준 2 2 32 2 19" xfId="27972" xr:uid="{00000000-0005-0000-0000-000029550000}"/>
    <cellStyle name="표준 2 2 32 2 2" xfId="2811" xr:uid="{00000000-0005-0000-0000-00002A550000}"/>
    <cellStyle name="표준 2 2 32 2 20" xfId="29452" xr:uid="{00000000-0005-0000-0000-00002B550000}"/>
    <cellStyle name="표준 2 2 32 2 21" xfId="30932" xr:uid="{00000000-0005-0000-0000-00002C550000}"/>
    <cellStyle name="표준 2 2 32 2 22" xfId="32412" xr:uid="{00000000-0005-0000-0000-00002D550000}"/>
    <cellStyle name="표준 2 2 32 2 23" xfId="33892" xr:uid="{00000000-0005-0000-0000-00002E550000}"/>
    <cellStyle name="표준 2 2 32 2 24" xfId="35372" xr:uid="{00000000-0005-0000-0000-00002F550000}"/>
    <cellStyle name="표준 2 2 32 2 25" xfId="36852" xr:uid="{00000000-0005-0000-0000-000030550000}"/>
    <cellStyle name="표준 2 2 32 2 26" xfId="38332" xr:uid="{00000000-0005-0000-0000-000031550000}"/>
    <cellStyle name="표준 2 2 32 2 27" xfId="39812" xr:uid="{00000000-0005-0000-0000-000032550000}"/>
    <cellStyle name="표준 2 2 32 2 28" xfId="41292" xr:uid="{00000000-0005-0000-0000-000033550000}"/>
    <cellStyle name="표준 2 2 32 2 29" xfId="42772" xr:uid="{00000000-0005-0000-0000-000034550000}"/>
    <cellStyle name="표준 2 2 32 2 3" xfId="4292" xr:uid="{00000000-0005-0000-0000-000035550000}"/>
    <cellStyle name="표준 2 2 32 2 30" xfId="44252" xr:uid="{00000000-0005-0000-0000-000036550000}"/>
    <cellStyle name="표준 2 2 32 2 31" xfId="45732" xr:uid="{00000000-0005-0000-0000-000037550000}"/>
    <cellStyle name="표준 2 2 32 2 32" xfId="47213" xr:uid="{00000000-0005-0000-0000-000038550000}"/>
    <cellStyle name="표준 2 2 32 2 33" xfId="48693" xr:uid="{00000000-0005-0000-0000-000039550000}"/>
    <cellStyle name="표준 2 2 32 2 34" xfId="50173" xr:uid="{00000000-0005-0000-0000-00003A550000}"/>
    <cellStyle name="표준 2 2 32 2 35" xfId="51653" xr:uid="{00000000-0005-0000-0000-00003B550000}"/>
    <cellStyle name="표준 2 2 32 2 36" xfId="53133" xr:uid="{00000000-0005-0000-0000-00003C550000}"/>
    <cellStyle name="표준 2 2 32 2 37" xfId="54613" xr:uid="{00000000-0005-0000-0000-00003D550000}"/>
    <cellStyle name="표준 2 2 32 2 38" xfId="56093" xr:uid="{00000000-0005-0000-0000-00003E550000}"/>
    <cellStyle name="표준 2 2 32 2 39" xfId="57573" xr:uid="{00000000-0005-0000-0000-00003F550000}"/>
    <cellStyle name="표준 2 2 32 2 4" xfId="5772" xr:uid="{00000000-0005-0000-0000-000040550000}"/>
    <cellStyle name="표준 2 2 32 2 40" xfId="59053" xr:uid="{00000000-0005-0000-0000-000041550000}"/>
    <cellStyle name="표준 2 2 32 2 41" xfId="60533" xr:uid="{00000000-0005-0000-0000-000042550000}"/>
    <cellStyle name="표준 2 2 32 2 42" xfId="62013" xr:uid="{00000000-0005-0000-0000-000043550000}"/>
    <cellStyle name="표준 2 2 32 2 5" xfId="7252" xr:uid="{00000000-0005-0000-0000-000044550000}"/>
    <cellStyle name="표준 2 2 32 2 6" xfId="8732" xr:uid="{00000000-0005-0000-0000-000045550000}"/>
    <cellStyle name="표준 2 2 32 2 7" xfId="10212" xr:uid="{00000000-0005-0000-0000-000046550000}"/>
    <cellStyle name="표준 2 2 32 2 8" xfId="11692" xr:uid="{00000000-0005-0000-0000-000047550000}"/>
    <cellStyle name="표준 2 2 32 2 9" xfId="13172" xr:uid="{00000000-0005-0000-0000-000048550000}"/>
    <cellStyle name="표준 2 2 32 20" xfId="27235" xr:uid="{00000000-0005-0000-0000-000049550000}"/>
    <cellStyle name="표준 2 2 32 21" xfId="28715" xr:uid="{00000000-0005-0000-0000-00004A550000}"/>
    <cellStyle name="표준 2 2 32 22" xfId="30195" xr:uid="{00000000-0005-0000-0000-00004B550000}"/>
    <cellStyle name="표준 2 2 32 23" xfId="31675" xr:uid="{00000000-0005-0000-0000-00004C550000}"/>
    <cellStyle name="표준 2 2 32 24" xfId="33155" xr:uid="{00000000-0005-0000-0000-00004D550000}"/>
    <cellStyle name="표준 2 2 32 25" xfId="34635" xr:uid="{00000000-0005-0000-0000-00004E550000}"/>
    <cellStyle name="표준 2 2 32 26" xfId="36115" xr:uid="{00000000-0005-0000-0000-00004F550000}"/>
    <cellStyle name="표준 2 2 32 27" xfId="37595" xr:uid="{00000000-0005-0000-0000-000050550000}"/>
    <cellStyle name="표준 2 2 32 28" xfId="39075" xr:uid="{00000000-0005-0000-0000-000051550000}"/>
    <cellStyle name="표준 2 2 32 29" xfId="40555" xr:uid="{00000000-0005-0000-0000-000052550000}"/>
    <cellStyle name="표준 2 2 32 3" xfId="2074" xr:uid="{00000000-0005-0000-0000-000053550000}"/>
    <cellStyle name="표준 2 2 32 30" xfId="42035" xr:uid="{00000000-0005-0000-0000-000054550000}"/>
    <cellStyle name="표준 2 2 32 31" xfId="43515" xr:uid="{00000000-0005-0000-0000-000055550000}"/>
    <cellStyle name="표준 2 2 32 32" xfId="44995" xr:uid="{00000000-0005-0000-0000-000056550000}"/>
    <cellStyle name="표준 2 2 32 33" xfId="46476" xr:uid="{00000000-0005-0000-0000-000057550000}"/>
    <cellStyle name="표준 2 2 32 34" xfId="47956" xr:uid="{00000000-0005-0000-0000-000058550000}"/>
    <cellStyle name="표준 2 2 32 35" xfId="49436" xr:uid="{00000000-0005-0000-0000-000059550000}"/>
    <cellStyle name="표준 2 2 32 36" xfId="50916" xr:uid="{00000000-0005-0000-0000-00005A550000}"/>
    <cellStyle name="표준 2 2 32 37" xfId="52396" xr:uid="{00000000-0005-0000-0000-00005B550000}"/>
    <cellStyle name="표준 2 2 32 38" xfId="53876" xr:uid="{00000000-0005-0000-0000-00005C550000}"/>
    <cellStyle name="표준 2 2 32 39" xfId="55356" xr:uid="{00000000-0005-0000-0000-00005D550000}"/>
    <cellStyle name="표준 2 2 32 4" xfId="3555" xr:uid="{00000000-0005-0000-0000-00005E550000}"/>
    <cellStyle name="표준 2 2 32 40" xfId="56836" xr:uid="{00000000-0005-0000-0000-00005F550000}"/>
    <cellStyle name="표준 2 2 32 41" xfId="58316" xr:uid="{00000000-0005-0000-0000-000060550000}"/>
    <cellStyle name="표준 2 2 32 42" xfId="59796" xr:uid="{00000000-0005-0000-0000-000061550000}"/>
    <cellStyle name="표준 2 2 32 43" xfId="61276" xr:uid="{00000000-0005-0000-0000-000062550000}"/>
    <cellStyle name="표준 2 2 32 5" xfId="5035" xr:uid="{00000000-0005-0000-0000-000063550000}"/>
    <cellStyle name="표준 2 2 32 6" xfId="6515" xr:uid="{00000000-0005-0000-0000-000064550000}"/>
    <cellStyle name="표준 2 2 32 7" xfId="7995" xr:uid="{00000000-0005-0000-0000-000065550000}"/>
    <cellStyle name="표준 2 2 32 8" xfId="9475" xr:uid="{00000000-0005-0000-0000-000066550000}"/>
    <cellStyle name="표준 2 2 32 9" xfId="10955" xr:uid="{00000000-0005-0000-0000-000067550000}"/>
    <cellStyle name="표준 2 2 33" xfId="982" xr:uid="{00000000-0005-0000-0000-000068550000}"/>
    <cellStyle name="표준 2 2 33 10" xfId="12468" xr:uid="{00000000-0005-0000-0000-000069550000}"/>
    <cellStyle name="표준 2 2 33 11" xfId="13948" xr:uid="{00000000-0005-0000-0000-00006A550000}"/>
    <cellStyle name="표준 2 2 33 12" xfId="15428" xr:uid="{00000000-0005-0000-0000-00006B550000}"/>
    <cellStyle name="표준 2 2 33 13" xfId="16908" xr:uid="{00000000-0005-0000-0000-00006C550000}"/>
    <cellStyle name="표준 2 2 33 14" xfId="18388" xr:uid="{00000000-0005-0000-0000-00006D550000}"/>
    <cellStyle name="표준 2 2 33 15" xfId="19868" xr:uid="{00000000-0005-0000-0000-00006E550000}"/>
    <cellStyle name="표준 2 2 33 16" xfId="21348" xr:uid="{00000000-0005-0000-0000-00006F550000}"/>
    <cellStyle name="표준 2 2 33 17" xfId="22828" xr:uid="{00000000-0005-0000-0000-000070550000}"/>
    <cellStyle name="표준 2 2 33 18" xfId="24308" xr:uid="{00000000-0005-0000-0000-000071550000}"/>
    <cellStyle name="표준 2 2 33 19" xfId="25788" xr:uid="{00000000-0005-0000-0000-000072550000}"/>
    <cellStyle name="표준 2 2 33 2" xfId="203" xr:uid="{00000000-0005-0000-0000-000073550000}"/>
    <cellStyle name="표준 2 2 33 2 10" xfId="14685" xr:uid="{00000000-0005-0000-0000-000074550000}"/>
    <cellStyle name="표준 2 2 33 2 11" xfId="16165" xr:uid="{00000000-0005-0000-0000-000075550000}"/>
    <cellStyle name="표준 2 2 33 2 12" xfId="17645" xr:uid="{00000000-0005-0000-0000-000076550000}"/>
    <cellStyle name="표준 2 2 33 2 13" xfId="19125" xr:uid="{00000000-0005-0000-0000-000077550000}"/>
    <cellStyle name="표준 2 2 33 2 14" xfId="20605" xr:uid="{00000000-0005-0000-0000-000078550000}"/>
    <cellStyle name="표준 2 2 33 2 15" xfId="22085" xr:uid="{00000000-0005-0000-0000-000079550000}"/>
    <cellStyle name="표준 2 2 33 2 16" xfId="23565" xr:uid="{00000000-0005-0000-0000-00007A550000}"/>
    <cellStyle name="표준 2 2 33 2 17" xfId="25045" xr:uid="{00000000-0005-0000-0000-00007B550000}"/>
    <cellStyle name="표준 2 2 33 2 18" xfId="26525" xr:uid="{00000000-0005-0000-0000-00007C550000}"/>
    <cellStyle name="표준 2 2 33 2 19" xfId="28005" xr:uid="{00000000-0005-0000-0000-00007D550000}"/>
    <cellStyle name="표준 2 2 33 2 2" xfId="2844" xr:uid="{00000000-0005-0000-0000-00007E550000}"/>
    <cellStyle name="표준 2 2 33 2 20" xfId="29485" xr:uid="{00000000-0005-0000-0000-00007F550000}"/>
    <cellStyle name="표준 2 2 33 2 21" xfId="30965" xr:uid="{00000000-0005-0000-0000-000080550000}"/>
    <cellStyle name="표준 2 2 33 2 22" xfId="32445" xr:uid="{00000000-0005-0000-0000-000081550000}"/>
    <cellStyle name="표준 2 2 33 2 23" xfId="33925" xr:uid="{00000000-0005-0000-0000-000082550000}"/>
    <cellStyle name="표준 2 2 33 2 24" xfId="35405" xr:uid="{00000000-0005-0000-0000-000083550000}"/>
    <cellStyle name="표준 2 2 33 2 25" xfId="36885" xr:uid="{00000000-0005-0000-0000-000084550000}"/>
    <cellStyle name="표준 2 2 33 2 26" xfId="38365" xr:uid="{00000000-0005-0000-0000-000085550000}"/>
    <cellStyle name="표준 2 2 33 2 27" xfId="39845" xr:uid="{00000000-0005-0000-0000-000086550000}"/>
    <cellStyle name="표준 2 2 33 2 28" xfId="41325" xr:uid="{00000000-0005-0000-0000-000087550000}"/>
    <cellStyle name="표준 2 2 33 2 29" xfId="42805" xr:uid="{00000000-0005-0000-0000-000088550000}"/>
    <cellStyle name="표준 2 2 33 2 3" xfId="4325" xr:uid="{00000000-0005-0000-0000-000089550000}"/>
    <cellStyle name="표준 2 2 33 2 30" xfId="44285" xr:uid="{00000000-0005-0000-0000-00008A550000}"/>
    <cellStyle name="표준 2 2 33 2 31" xfId="45765" xr:uid="{00000000-0005-0000-0000-00008B550000}"/>
    <cellStyle name="표준 2 2 33 2 32" xfId="47246" xr:uid="{00000000-0005-0000-0000-00008C550000}"/>
    <cellStyle name="표준 2 2 33 2 33" xfId="48726" xr:uid="{00000000-0005-0000-0000-00008D550000}"/>
    <cellStyle name="표준 2 2 33 2 34" xfId="50206" xr:uid="{00000000-0005-0000-0000-00008E550000}"/>
    <cellStyle name="표준 2 2 33 2 35" xfId="51686" xr:uid="{00000000-0005-0000-0000-00008F550000}"/>
    <cellStyle name="표준 2 2 33 2 36" xfId="53166" xr:uid="{00000000-0005-0000-0000-000090550000}"/>
    <cellStyle name="표준 2 2 33 2 37" xfId="54646" xr:uid="{00000000-0005-0000-0000-000091550000}"/>
    <cellStyle name="표준 2 2 33 2 38" xfId="56126" xr:uid="{00000000-0005-0000-0000-000092550000}"/>
    <cellStyle name="표준 2 2 33 2 39" xfId="57606" xr:uid="{00000000-0005-0000-0000-000093550000}"/>
    <cellStyle name="표준 2 2 33 2 4" xfId="5805" xr:uid="{00000000-0005-0000-0000-000094550000}"/>
    <cellStyle name="표준 2 2 33 2 40" xfId="59086" xr:uid="{00000000-0005-0000-0000-000095550000}"/>
    <cellStyle name="표준 2 2 33 2 41" xfId="60566" xr:uid="{00000000-0005-0000-0000-000096550000}"/>
    <cellStyle name="표준 2 2 33 2 42" xfId="62046" xr:uid="{00000000-0005-0000-0000-000097550000}"/>
    <cellStyle name="표준 2 2 33 2 5" xfId="7285" xr:uid="{00000000-0005-0000-0000-000098550000}"/>
    <cellStyle name="표준 2 2 33 2 6" xfId="8765" xr:uid="{00000000-0005-0000-0000-000099550000}"/>
    <cellStyle name="표준 2 2 33 2 7" xfId="10245" xr:uid="{00000000-0005-0000-0000-00009A550000}"/>
    <cellStyle name="표준 2 2 33 2 8" xfId="11725" xr:uid="{00000000-0005-0000-0000-00009B550000}"/>
    <cellStyle name="표준 2 2 33 2 9" xfId="13205" xr:uid="{00000000-0005-0000-0000-00009C550000}"/>
    <cellStyle name="표준 2 2 33 20" xfId="27268" xr:uid="{00000000-0005-0000-0000-00009D550000}"/>
    <cellStyle name="표준 2 2 33 21" xfId="28748" xr:uid="{00000000-0005-0000-0000-00009E550000}"/>
    <cellStyle name="표준 2 2 33 22" xfId="30228" xr:uid="{00000000-0005-0000-0000-00009F550000}"/>
    <cellStyle name="표준 2 2 33 23" xfId="31708" xr:uid="{00000000-0005-0000-0000-0000A0550000}"/>
    <cellStyle name="표준 2 2 33 24" xfId="33188" xr:uid="{00000000-0005-0000-0000-0000A1550000}"/>
    <cellStyle name="표준 2 2 33 25" xfId="34668" xr:uid="{00000000-0005-0000-0000-0000A2550000}"/>
    <cellStyle name="표준 2 2 33 26" xfId="36148" xr:uid="{00000000-0005-0000-0000-0000A3550000}"/>
    <cellStyle name="표준 2 2 33 27" xfId="37628" xr:uid="{00000000-0005-0000-0000-0000A4550000}"/>
    <cellStyle name="표준 2 2 33 28" xfId="39108" xr:uid="{00000000-0005-0000-0000-0000A5550000}"/>
    <cellStyle name="표준 2 2 33 29" xfId="40588" xr:uid="{00000000-0005-0000-0000-0000A6550000}"/>
    <cellStyle name="표준 2 2 33 3" xfId="2107" xr:uid="{00000000-0005-0000-0000-0000A7550000}"/>
    <cellStyle name="표준 2 2 33 30" xfId="42068" xr:uid="{00000000-0005-0000-0000-0000A8550000}"/>
    <cellStyle name="표준 2 2 33 31" xfId="43548" xr:uid="{00000000-0005-0000-0000-0000A9550000}"/>
    <cellStyle name="표준 2 2 33 32" xfId="45028" xr:uid="{00000000-0005-0000-0000-0000AA550000}"/>
    <cellStyle name="표준 2 2 33 33" xfId="46509" xr:uid="{00000000-0005-0000-0000-0000AB550000}"/>
    <cellStyle name="표준 2 2 33 34" xfId="47989" xr:uid="{00000000-0005-0000-0000-0000AC550000}"/>
    <cellStyle name="표준 2 2 33 35" xfId="49469" xr:uid="{00000000-0005-0000-0000-0000AD550000}"/>
    <cellStyle name="표준 2 2 33 36" xfId="50949" xr:uid="{00000000-0005-0000-0000-0000AE550000}"/>
    <cellStyle name="표준 2 2 33 37" xfId="52429" xr:uid="{00000000-0005-0000-0000-0000AF550000}"/>
    <cellStyle name="표준 2 2 33 38" xfId="53909" xr:uid="{00000000-0005-0000-0000-0000B0550000}"/>
    <cellStyle name="표준 2 2 33 39" xfId="55389" xr:uid="{00000000-0005-0000-0000-0000B1550000}"/>
    <cellStyle name="표준 2 2 33 4" xfId="3588" xr:uid="{00000000-0005-0000-0000-0000B2550000}"/>
    <cellStyle name="표준 2 2 33 40" xfId="56869" xr:uid="{00000000-0005-0000-0000-0000B3550000}"/>
    <cellStyle name="표준 2 2 33 41" xfId="58349" xr:uid="{00000000-0005-0000-0000-0000B4550000}"/>
    <cellStyle name="표준 2 2 33 42" xfId="59829" xr:uid="{00000000-0005-0000-0000-0000B5550000}"/>
    <cellStyle name="표준 2 2 33 43" xfId="61309" xr:uid="{00000000-0005-0000-0000-0000B6550000}"/>
    <cellStyle name="표준 2 2 33 5" xfId="5068" xr:uid="{00000000-0005-0000-0000-0000B7550000}"/>
    <cellStyle name="표준 2 2 33 6" xfId="6548" xr:uid="{00000000-0005-0000-0000-0000B8550000}"/>
    <cellStyle name="표준 2 2 33 7" xfId="8028" xr:uid="{00000000-0005-0000-0000-0000B9550000}"/>
    <cellStyle name="표준 2 2 33 8" xfId="9508" xr:uid="{00000000-0005-0000-0000-0000BA550000}"/>
    <cellStyle name="표준 2 2 33 9" xfId="10988" xr:uid="{00000000-0005-0000-0000-0000BB550000}"/>
    <cellStyle name="표준 2 2 34" xfId="949" xr:uid="{00000000-0005-0000-0000-0000BC550000}"/>
    <cellStyle name="표준 2 2 34 10" xfId="12501" xr:uid="{00000000-0005-0000-0000-0000BD550000}"/>
    <cellStyle name="표준 2 2 34 11" xfId="13981" xr:uid="{00000000-0005-0000-0000-0000BE550000}"/>
    <cellStyle name="표준 2 2 34 12" xfId="15461" xr:uid="{00000000-0005-0000-0000-0000BF550000}"/>
    <cellStyle name="표준 2 2 34 13" xfId="16941" xr:uid="{00000000-0005-0000-0000-0000C0550000}"/>
    <cellStyle name="표준 2 2 34 14" xfId="18421" xr:uid="{00000000-0005-0000-0000-0000C1550000}"/>
    <cellStyle name="표준 2 2 34 15" xfId="19901" xr:uid="{00000000-0005-0000-0000-0000C2550000}"/>
    <cellStyle name="표준 2 2 34 16" xfId="21381" xr:uid="{00000000-0005-0000-0000-0000C3550000}"/>
    <cellStyle name="표준 2 2 34 17" xfId="22861" xr:uid="{00000000-0005-0000-0000-0000C4550000}"/>
    <cellStyle name="표준 2 2 34 18" xfId="24341" xr:uid="{00000000-0005-0000-0000-0000C5550000}"/>
    <cellStyle name="표준 2 2 34 19" xfId="25821" xr:uid="{00000000-0005-0000-0000-0000C6550000}"/>
    <cellStyle name="표준 2 2 34 2" xfId="170" xr:uid="{00000000-0005-0000-0000-0000C7550000}"/>
    <cellStyle name="표준 2 2 34 2 10" xfId="14718" xr:uid="{00000000-0005-0000-0000-0000C8550000}"/>
    <cellStyle name="표준 2 2 34 2 11" xfId="16198" xr:uid="{00000000-0005-0000-0000-0000C9550000}"/>
    <cellStyle name="표준 2 2 34 2 12" xfId="17678" xr:uid="{00000000-0005-0000-0000-0000CA550000}"/>
    <cellStyle name="표준 2 2 34 2 13" xfId="19158" xr:uid="{00000000-0005-0000-0000-0000CB550000}"/>
    <cellStyle name="표준 2 2 34 2 14" xfId="20638" xr:uid="{00000000-0005-0000-0000-0000CC550000}"/>
    <cellStyle name="표준 2 2 34 2 15" xfId="22118" xr:uid="{00000000-0005-0000-0000-0000CD550000}"/>
    <cellStyle name="표준 2 2 34 2 16" xfId="23598" xr:uid="{00000000-0005-0000-0000-0000CE550000}"/>
    <cellStyle name="표준 2 2 34 2 17" xfId="25078" xr:uid="{00000000-0005-0000-0000-0000CF550000}"/>
    <cellStyle name="표준 2 2 34 2 18" xfId="26558" xr:uid="{00000000-0005-0000-0000-0000D0550000}"/>
    <cellStyle name="표준 2 2 34 2 19" xfId="28038" xr:uid="{00000000-0005-0000-0000-0000D1550000}"/>
    <cellStyle name="표준 2 2 34 2 2" xfId="2877" xr:uid="{00000000-0005-0000-0000-0000D2550000}"/>
    <cellStyle name="표준 2 2 34 2 20" xfId="29518" xr:uid="{00000000-0005-0000-0000-0000D3550000}"/>
    <cellStyle name="표준 2 2 34 2 21" xfId="30998" xr:uid="{00000000-0005-0000-0000-0000D4550000}"/>
    <cellStyle name="표준 2 2 34 2 22" xfId="32478" xr:uid="{00000000-0005-0000-0000-0000D5550000}"/>
    <cellStyle name="표준 2 2 34 2 23" xfId="33958" xr:uid="{00000000-0005-0000-0000-0000D6550000}"/>
    <cellStyle name="표준 2 2 34 2 24" xfId="35438" xr:uid="{00000000-0005-0000-0000-0000D7550000}"/>
    <cellStyle name="표준 2 2 34 2 25" xfId="36918" xr:uid="{00000000-0005-0000-0000-0000D8550000}"/>
    <cellStyle name="표준 2 2 34 2 26" xfId="38398" xr:uid="{00000000-0005-0000-0000-0000D9550000}"/>
    <cellStyle name="표준 2 2 34 2 27" xfId="39878" xr:uid="{00000000-0005-0000-0000-0000DA550000}"/>
    <cellStyle name="표준 2 2 34 2 28" xfId="41358" xr:uid="{00000000-0005-0000-0000-0000DB550000}"/>
    <cellStyle name="표준 2 2 34 2 29" xfId="42838" xr:uid="{00000000-0005-0000-0000-0000DC550000}"/>
    <cellStyle name="표준 2 2 34 2 3" xfId="4358" xr:uid="{00000000-0005-0000-0000-0000DD550000}"/>
    <cellStyle name="표준 2 2 34 2 30" xfId="44318" xr:uid="{00000000-0005-0000-0000-0000DE550000}"/>
    <cellStyle name="표준 2 2 34 2 31" xfId="45798" xr:uid="{00000000-0005-0000-0000-0000DF550000}"/>
    <cellStyle name="표준 2 2 34 2 32" xfId="47279" xr:uid="{00000000-0005-0000-0000-0000E0550000}"/>
    <cellStyle name="표준 2 2 34 2 33" xfId="48759" xr:uid="{00000000-0005-0000-0000-0000E1550000}"/>
    <cellStyle name="표준 2 2 34 2 34" xfId="50239" xr:uid="{00000000-0005-0000-0000-0000E2550000}"/>
    <cellStyle name="표준 2 2 34 2 35" xfId="51719" xr:uid="{00000000-0005-0000-0000-0000E3550000}"/>
    <cellStyle name="표준 2 2 34 2 36" xfId="53199" xr:uid="{00000000-0005-0000-0000-0000E4550000}"/>
    <cellStyle name="표준 2 2 34 2 37" xfId="54679" xr:uid="{00000000-0005-0000-0000-0000E5550000}"/>
    <cellStyle name="표준 2 2 34 2 38" xfId="56159" xr:uid="{00000000-0005-0000-0000-0000E6550000}"/>
    <cellStyle name="표준 2 2 34 2 39" xfId="57639" xr:uid="{00000000-0005-0000-0000-0000E7550000}"/>
    <cellStyle name="표준 2 2 34 2 4" xfId="5838" xr:uid="{00000000-0005-0000-0000-0000E8550000}"/>
    <cellStyle name="표준 2 2 34 2 40" xfId="59119" xr:uid="{00000000-0005-0000-0000-0000E9550000}"/>
    <cellStyle name="표준 2 2 34 2 41" xfId="60599" xr:uid="{00000000-0005-0000-0000-0000EA550000}"/>
    <cellStyle name="표준 2 2 34 2 42" xfId="62079" xr:uid="{00000000-0005-0000-0000-0000EB550000}"/>
    <cellStyle name="표준 2 2 34 2 5" xfId="7318" xr:uid="{00000000-0005-0000-0000-0000EC550000}"/>
    <cellStyle name="표준 2 2 34 2 6" xfId="8798" xr:uid="{00000000-0005-0000-0000-0000ED550000}"/>
    <cellStyle name="표준 2 2 34 2 7" xfId="10278" xr:uid="{00000000-0005-0000-0000-0000EE550000}"/>
    <cellStyle name="표준 2 2 34 2 8" xfId="11758" xr:uid="{00000000-0005-0000-0000-0000EF550000}"/>
    <cellStyle name="표준 2 2 34 2 9" xfId="13238" xr:uid="{00000000-0005-0000-0000-0000F0550000}"/>
    <cellStyle name="표준 2 2 34 20" xfId="27301" xr:uid="{00000000-0005-0000-0000-0000F1550000}"/>
    <cellStyle name="표준 2 2 34 21" xfId="28781" xr:uid="{00000000-0005-0000-0000-0000F2550000}"/>
    <cellStyle name="표준 2 2 34 22" xfId="30261" xr:uid="{00000000-0005-0000-0000-0000F3550000}"/>
    <cellStyle name="표준 2 2 34 23" xfId="31741" xr:uid="{00000000-0005-0000-0000-0000F4550000}"/>
    <cellStyle name="표준 2 2 34 24" xfId="33221" xr:uid="{00000000-0005-0000-0000-0000F5550000}"/>
    <cellStyle name="표준 2 2 34 25" xfId="34701" xr:uid="{00000000-0005-0000-0000-0000F6550000}"/>
    <cellStyle name="표준 2 2 34 26" xfId="36181" xr:uid="{00000000-0005-0000-0000-0000F7550000}"/>
    <cellStyle name="표준 2 2 34 27" xfId="37661" xr:uid="{00000000-0005-0000-0000-0000F8550000}"/>
    <cellStyle name="표준 2 2 34 28" xfId="39141" xr:uid="{00000000-0005-0000-0000-0000F9550000}"/>
    <cellStyle name="표준 2 2 34 29" xfId="40621" xr:uid="{00000000-0005-0000-0000-0000FA550000}"/>
    <cellStyle name="표준 2 2 34 3" xfId="2140" xr:uid="{00000000-0005-0000-0000-0000FB550000}"/>
    <cellStyle name="표준 2 2 34 30" xfId="42101" xr:uid="{00000000-0005-0000-0000-0000FC550000}"/>
    <cellStyle name="표준 2 2 34 31" xfId="43581" xr:uid="{00000000-0005-0000-0000-0000FD550000}"/>
    <cellStyle name="표준 2 2 34 32" xfId="45061" xr:uid="{00000000-0005-0000-0000-0000FE550000}"/>
    <cellStyle name="표준 2 2 34 33" xfId="46542" xr:uid="{00000000-0005-0000-0000-0000FF550000}"/>
    <cellStyle name="표준 2 2 34 34" xfId="48022" xr:uid="{00000000-0005-0000-0000-000000560000}"/>
    <cellStyle name="표준 2 2 34 35" xfId="49502" xr:uid="{00000000-0005-0000-0000-000001560000}"/>
    <cellStyle name="표준 2 2 34 36" xfId="50982" xr:uid="{00000000-0005-0000-0000-000002560000}"/>
    <cellStyle name="표준 2 2 34 37" xfId="52462" xr:uid="{00000000-0005-0000-0000-000003560000}"/>
    <cellStyle name="표준 2 2 34 38" xfId="53942" xr:uid="{00000000-0005-0000-0000-000004560000}"/>
    <cellStyle name="표준 2 2 34 39" xfId="55422" xr:uid="{00000000-0005-0000-0000-000005560000}"/>
    <cellStyle name="표준 2 2 34 4" xfId="3621" xr:uid="{00000000-0005-0000-0000-000006560000}"/>
    <cellStyle name="표준 2 2 34 40" xfId="56902" xr:uid="{00000000-0005-0000-0000-000007560000}"/>
    <cellStyle name="표준 2 2 34 41" xfId="58382" xr:uid="{00000000-0005-0000-0000-000008560000}"/>
    <cellStyle name="표준 2 2 34 42" xfId="59862" xr:uid="{00000000-0005-0000-0000-000009560000}"/>
    <cellStyle name="표준 2 2 34 43" xfId="61342" xr:uid="{00000000-0005-0000-0000-00000A560000}"/>
    <cellStyle name="표준 2 2 34 5" xfId="5101" xr:uid="{00000000-0005-0000-0000-00000B560000}"/>
    <cellStyle name="표준 2 2 34 6" xfId="6581" xr:uid="{00000000-0005-0000-0000-00000C560000}"/>
    <cellStyle name="표준 2 2 34 7" xfId="8061" xr:uid="{00000000-0005-0000-0000-00000D560000}"/>
    <cellStyle name="표준 2 2 34 8" xfId="9541" xr:uid="{00000000-0005-0000-0000-00000E560000}"/>
    <cellStyle name="표준 2 2 34 9" xfId="11021" xr:uid="{00000000-0005-0000-0000-00000F560000}"/>
    <cellStyle name="표준 2 2 35" xfId="915" xr:uid="{00000000-0005-0000-0000-000010560000}"/>
    <cellStyle name="표준 2 2 35 10" xfId="12535" xr:uid="{00000000-0005-0000-0000-000011560000}"/>
    <cellStyle name="표준 2 2 35 11" xfId="14015" xr:uid="{00000000-0005-0000-0000-000012560000}"/>
    <cellStyle name="표준 2 2 35 12" xfId="15495" xr:uid="{00000000-0005-0000-0000-000013560000}"/>
    <cellStyle name="표준 2 2 35 13" xfId="16975" xr:uid="{00000000-0005-0000-0000-000014560000}"/>
    <cellStyle name="표준 2 2 35 14" xfId="18455" xr:uid="{00000000-0005-0000-0000-000015560000}"/>
    <cellStyle name="표준 2 2 35 15" xfId="19935" xr:uid="{00000000-0005-0000-0000-000016560000}"/>
    <cellStyle name="표준 2 2 35 16" xfId="21415" xr:uid="{00000000-0005-0000-0000-000017560000}"/>
    <cellStyle name="표준 2 2 35 17" xfId="22895" xr:uid="{00000000-0005-0000-0000-000018560000}"/>
    <cellStyle name="표준 2 2 35 18" xfId="24375" xr:uid="{00000000-0005-0000-0000-000019560000}"/>
    <cellStyle name="표준 2 2 35 19" xfId="25855" xr:uid="{00000000-0005-0000-0000-00001A560000}"/>
    <cellStyle name="표준 2 2 35 2" xfId="136" xr:uid="{00000000-0005-0000-0000-00001B560000}"/>
    <cellStyle name="표준 2 2 35 2 10" xfId="14752" xr:uid="{00000000-0005-0000-0000-00001C560000}"/>
    <cellStyle name="표준 2 2 35 2 11" xfId="16232" xr:uid="{00000000-0005-0000-0000-00001D560000}"/>
    <cellStyle name="표준 2 2 35 2 12" xfId="17712" xr:uid="{00000000-0005-0000-0000-00001E560000}"/>
    <cellStyle name="표준 2 2 35 2 13" xfId="19192" xr:uid="{00000000-0005-0000-0000-00001F560000}"/>
    <cellStyle name="표준 2 2 35 2 14" xfId="20672" xr:uid="{00000000-0005-0000-0000-000020560000}"/>
    <cellStyle name="표준 2 2 35 2 15" xfId="22152" xr:uid="{00000000-0005-0000-0000-000021560000}"/>
    <cellStyle name="표준 2 2 35 2 16" xfId="23632" xr:uid="{00000000-0005-0000-0000-000022560000}"/>
    <cellStyle name="표준 2 2 35 2 17" xfId="25112" xr:uid="{00000000-0005-0000-0000-000023560000}"/>
    <cellStyle name="표준 2 2 35 2 18" xfId="26592" xr:uid="{00000000-0005-0000-0000-000024560000}"/>
    <cellStyle name="표준 2 2 35 2 19" xfId="28072" xr:uid="{00000000-0005-0000-0000-000025560000}"/>
    <cellStyle name="표준 2 2 35 2 2" xfId="2911" xr:uid="{00000000-0005-0000-0000-000026560000}"/>
    <cellStyle name="표준 2 2 35 2 20" xfId="29552" xr:uid="{00000000-0005-0000-0000-000027560000}"/>
    <cellStyle name="표준 2 2 35 2 21" xfId="31032" xr:uid="{00000000-0005-0000-0000-000028560000}"/>
    <cellStyle name="표준 2 2 35 2 22" xfId="32512" xr:uid="{00000000-0005-0000-0000-000029560000}"/>
    <cellStyle name="표준 2 2 35 2 23" xfId="33992" xr:uid="{00000000-0005-0000-0000-00002A560000}"/>
    <cellStyle name="표준 2 2 35 2 24" xfId="35472" xr:uid="{00000000-0005-0000-0000-00002B560000}"/>
    <cellStyle name="표준 2 2 35 2 25" xfId="36952" xr:uid="{00000000-0005-0000-0000-00002C560000}"/>
    <cellStyle name="표준 2 2 35 2 26" xfId="38432" xr:uid="{00000000-0005-0000-0000-00002D560000}"/>
    <cellStyle name="표준 2 2 35 2 27" xfId="39912" xr:uid="{00000000-0005-0000-0000-00002E560000}"/>
    <cellStyle name="표준 2 2 35 2 28" xfId="41392" xr:uid="{00000000-0005-0000-0000-00002F560000}"/>
    <cellStyle name="표준 2 2 35 2 29" xfId="42872" xr:uid="{00000000-0005-0000-0000-000030560000}"/>
    <cellStyle name="표준 2 2 35 2 3" xfId="4392" xr:uid="{00000000-0005-0000-0000-000031560000}"/>
    <cellStyle name="표준 2 2 35 2 30" xfId="44352" xr:uid="{00000000-0005-0000-0000-000032560000}"/>
    <cellStyle name="표준 2 2 35 2 31" xfId="45832" xr:uid="{00000000-0005-0000-0000-000033560000}"/>
    <cellStyle name="표준 2 2 35 2 32" xfId="47313" xr:uid="{00000000-0005-0000-0000-000034560000}"/>
    <cellStyle name="표준 2 2 35 2 33" xfId="48793" xr:uid="{00000000-0005-0000-0000-000035560000}"/>
    <cellStyle name="표준 2 2 35 2 34" xfId="50273" xr:uid="{00000000-0005-0000-0000-000036560000}"/>
    <cellStyle name="표준 2 2 35 2 35" xfId="51753" xr:uid="{00000000-0005-0000-0000-000037560000}"/>
    <cellStyle name="표준 2 2 35 2 36" xfId="53233" xr:uid="{00000000-0005-0000-0000-000038560000}"/>
    <cellStyle name="표준 2 2 35 2 37" xfId="54713" xr:uid="{00000000-0005-0000-0000-000039560000}"/>
    <cellStyle name="표준 2 2 35 2 38" xfId="56193" xr:uid="{00000000-0005-0000-0000-00003A560000}"/>
    <cellStyle name="표준 2 2 35 2 39" xfId="57673" xr:uid="{00000000-0005-0000-0000-00003B560000}"/>
    <cellStyle name="표준 2 2 35 2 4" xfId="5872" xr:uid="{00000000-0005-0000-0000-00003C560000}"/>
    <cellStyle name="표준 2 2 35 2 40" xfId="59153" xr:uid="{00000000-0005-0000-0000-00003D560000}"/>
    <cellStyle name="표준 2 2 35 2 41" xfId="60633" xr:uid="{00000000-0005-0000-0000-00003E560000}"/>
    <cellStyle name="표준 2 2 35 2 42" xfId="62113" xr:uid="{00000000-0005-0000-0000-00003F560000}"/>
    <cellStyle name="표준 2 2 35 2 5" xfId="7352" xr:uid="{00000000-0005-0000-0000-000040560000}"/>
    <cellStyle name="표준 2 2 35 2 6" xfId="8832" xr:uid="{00000000-0005-0000-0000-000041560000}"/>
    <cellStyle name="표준 2 2 35 2 7" xfId="10312" xr:uid="{00000000-0005-0000-0000-000042560000}"/>
    <cellStyle name="표준 2 2 35 2 8" xfId="11792" xr:uid="{00000000-0005-0000-0000-000043560000}"/>
    <cellStyle name="표준 2 2 35 2 9" xfId="13272" xr:uid="{00000000-0005-0000-0000-000044560000}"/>
    <cellStyle name="표준 2 2 35 20" xfId="27335" xr:uid="{00000000-0005-0000-0000-000045560000}"/>
    <cellStyle name="표준 2 2 35 21" xfId="28815" xr:uid="{00000000-0005-0000-0000-000046560000}"/>
    <cellStyle name="표준 2 2 35 22" xfId="30295" xr:uid="{00000000-0005-0000-0000-000047560000}"/>
    <cellStyle name="표준 2 2 35 23" xfId="31775" xr:uid="{00000000-0005-0000-0000-000048560000}"/>
    <cellStyle name="표준 2 2 35 24" xfId="33255" xr:uid="{00000000-0005-0000-0000-000049560000}"/>
    <cellStyle name="표준 2 2 35 25" xfId="34735" xr:uid="{00000000-0005-0000-0000-00004A560000}"/>
    <cellStyle name="표준 2 2 35 26" xfId="36215" xr:uid="{00000000-0005-0000-0000-00004B560000}"/>
    <cellStyle name="표준 2 2 35 27" xfId="37695" xr:uid="{00000000-0005-0000-0000-00004C560000}"/>
    <cellStyle name="표준 2 2 35 28" xfId="39175" xr:uid="{00000000-0005-0000-0000-00004D560000}"/>
    <cellStyle name="표준 2 2 35 29" xfId="40655" xr:uid="{00000000-0005-0000-0000-00004E560000}"/>
    <cellStyle name="표준 2 2 35 3" xfId="2174" xr:uid="{00000000-0005-0000-0000-00004F560000}"/>
    <cellStyle name="표준 2 2 35 30" xfId="42135" xr:uid="{00000000-0005-0000-0000-000050560000}"/>
    <cellStyle name="표준 2 2 35 31" xfId="43615" xr:uid="{00000000-0005-0000-0000-000051560000}"/>
    <cellStyle name="표준 2 2 35 32" xfId="45095" xr:uid="{00000000-0005-0000-0000-000052560000}"/>
    <cellStyle name="표준 2 2 35 33" xfId="46576" xr:uid="{00000000-0005-0000-0000-000053560000}"/>
    <cellStyle name="표준 2 2 35 34" xfId="48056" xr:uid="{00000000-0005-0000-0000-000054560000}"/>
    <cellStyle name="표준 2 2 35 35" xfId="49536" xr:uid="{00000000-0005-0000-0000-000055560000}"/>
    <cellStyle name="표준 2 2 35 36" xfId="51016" xr:uid="{00000000-0005-0000-0000-000056560000}"/>
    <cellStyle name="표준 2 2 35 37" xfId="52496" xr:uid="{00000000-0005-0000-0000-000057560000}"/>
    <cellStyle name="표준 2 2 35 38" xfId="53976" xr:uid="{00000000-0005-0000-0000-000058560000}"/>
    <cellStyle name="표준 2 2 35 39" xfId="55456" xr:uid="{00000000-0005-0000-0000-000059560000}"/>
    <cellStyle name="표준 2 2 35 4" xfId="3655" xr:uid="{00000000-0005-0000-0000-00005A560000}"/>
    <cellStyle name="표준 2 2 35 40" xfId="56936" xr:uid="{00000000-0005-0000-0000-00005B560000}"/>
    <cellStyle name="표준 2 2 35 41" xfId="58416" xr:uid="{00000000-0005-0000-0000-00005C560000}"/>
    <cellStyle name="표준 2 2 35 42" xfId="59896" xr:uid="{00000000-0005-0000-0000-00005D560000}"/>
    <cellStyle name="표준 2 2 35 43" xfId="61376" xr:uid="{00000000-0005-0000-0000-00005E560000}"/>
    <cellStyle name="표준 2 2 35 5" xfId="5135" xr:uid="{00000000-0005-0000-0000-00005F560000}"/>
    <cellStyle name="표준 2 2 35 6" xfId="6615" xr:uid="{00000000-0005-0000-0000-000060560000}"/>
    <cellStyle name="표준 2 2 35 7" xfId="8095" xr:uid="{00000000-0005-0000-0000-000061560000}"/>
    <cellStyle name="표준 2 2 35 8" xfId="9575" xr:uid="{00000000-0005-0000-0000-000062560000}"/>
    <cellStyle name="표준 2 2 35 9" xfId="11055" xr:uid="{00000000-0005-0000-0000-000063560000}"/>
    <cellStyle name="표준 2 2 36" xfId="880" xr:uid="{00000000-0005-0000-0000-000064560000}"/>
    <cellStyle name="표준 2 2 36 10" xfId="12570" xr:uid="{00000000-0005-0000-0000-000065560000}"/>
    <cellStyle name="표준 2 2 36 11" xfId="14050" xr:uid="{00000000-0005-0000-0000-000066560000}"/>
    <cellStyle name="표준 2 2 36 12" xfId="15530" xr:uid="{00000000-0005-0000-0000-000067560000}"/>
    <cellStyle name="표준 2 2 36 13" xfId="17010" xr:uid="{00000000-0005-0000-0000-000068560000}"/>
    <cellStyle name="표준 2 2 36 14" xfId="18490" xr:uid="{00000000-0005-0000-0000-000069560000}"/>
    <cellStyle name="표준 2 2 36 15" xfId="19970" xr:uid="{00000000-0005-0000-0000-00006A560000}"/>
    <cellStyle name="표준 2 2 36 16" xfId="21450" xr:uid="{00000000-0005-0000-0000-00006B560000}"/>
    <cellStyle name="표준 2 2 36 17" xfId="22930" xr:uid="{00000000-0005-0000-0000-00006C560000}"/>
    <cellStyle name="표준 2 2 36 18" xfId="24410" xr:uid="{00000000-0005-0000-0000-00006D560000}"/>
    <cellStyle name="표준 2 2 36 19" xfId="25890" xr:uid="{00000000-0005-0000-0000-00006E560000}"/>
    <cellStyle name="표준 2 2 36 2" xfId="101" xr:uid="{00000000-0005-0000-0000-00006F560000}"/>
    <cellStyle name="표준 2 2 36 2 10" xfId="14787" xr:uid="{00000000-0005-0000-0000-000070560000}"/>
    <cellStyle name="표준 2 2 36 2 11" xfId="16267" xr:uid="{00000000-0005-0000-0000-000071560000}"/>
    <cellStyle name="표준 2 2 36 2 12" xfId="17747" xr:uid="{00000000-0005-0000-0000-000072560000}"/>
    <cellStyle name="표준 2 2 36 2 13" xfId="19227" xr:uid="{00000000-0005-0000-0000-000073560000}"/>
    <cellStyle name="표준 2 2 36 2 14" xfId="20707" xr:uid="{00000000-0005-0000-0000-000074560000}"/>
    <cellStyle name="표준 2 2 36 2 15" xfId="22187" xr:uid="{00000000-0005-0000-0000-000075560000}"/>
    <cellStyle name="표준 2 2 36 2 16" xfId="23667" xr:uid="{00000000-0005-0000-0000-000076560000}"/>
    <cellStyle name="표준 2 2 36 2 17" xfId="25147" xr:uid="{00000000-0005-0000-0000-000077560000}"/>
    <cellStyle name="표준 2 2 36 2 18" xfId="26627" xr:uid="{00000000-0005-0000-0000-000078560000}"/>
    <cellStyle name="표준 2 2 36 2 19" xfId="28107" xr:uid="{00000000-0005-0000-0000-000079560000}"/>
    <cellStyle name="표준 2 2 36 2 2" xfId="2946" xr:uid="{00000000-0005-0000-0000-00007A560000}"/>
    <cellStyle name="표준 2 2 36 2 20" xfId="29587" xr:uid="{00000000-0005-0000-0000-00007B560000}"/>
    <cellStyle name="표준 2 2 36 2 21" xfId="31067" xr:uid="{00000000-0005-0000-0000-00007C560000}"/>
    <cellStyle name="표준 2 2 36 2 22" xfId="32547" xr:uid="{00000000-0005-0000-0000-00007D560000}"/>
    <cellStyle name="표준 2 2 36 2 23" xfId="34027" xr:uid="{00000000-0005-0000-0000-00007E560000}"/>
    <cellStyle name="표준 2 2 36 2 24" xfId="35507" xr:uid="{00000000-0005-0000-0000-00007F560000}"/>
    <cellStyle name="표준 2 2 36 2 25" xfId="36987" xr:uid="{00000000-0005-0000-0000-000080560000}"/>
    <cellStyle name="표준 2 2 36 2 26" xfId="38467" xr:uid="{00000000-0005-0000-0000-000081560000}"/>
    <cellStyle name="표준 2 2 36 2 27" xfId="39947" xr:uid="{00000000-0005-0000-0000-000082560000}"/>
    <cellStyle name="표준 2 2 36 2 28" xfId="41427" xr:uid="{00000000-0005-0000-0000-000083560000}"/>
    <cellStyle name="표준 2 2 36 2 29" xfId="42907" xr:uid="{00000000-0005-0000-0000-000084560000}"/>
    <cellStyle name="표준 2 2 36 2 3" xfId="4427" xr:uid="{00000000-0005-0000-0000-000085560000}"/>
    <cellStyle name="표준 2 2 36 2 30" xfId="44387" xr:uid="{00000000-0005-0000-0000-000086560000}"/>
    <cellStyle name="표준 2 2 36 2 31" xfId="45867" xr:uid="{00000000-0005-0000-0000-000087560000}"/>
    <cellStyle name="표준 2 2 36 2 32" xfId="47348" xr:uid="{00000000-0005-0000-0000-000088560000}"/>
    <cellStyle name="표준 2 2 36 2 33" xfId="48828" xr:uid="{00000000-0005-0000-0000-000089560000}"/>
    <cellStyle name="표준 2 2 36 2 34" xfId="50308" xr:uid="{00000000-0005-0000-0000-00008A560000}"/>
    <cellStyle name="표준 2 2 36 2 35" xfId="51788" xr:uid="{00000000-0005-0000-0000-00008B560000}"/>
    <cellStyle name="표준 2 2 36 2 36" xfId="53268" xr:uid="{00000000-0005-0000-0000-00008C560000}"/>
    <cellStyle name="표준 2 2 36 2 37" xfId="54748" xr:uid="{00000000-0005-0000-0000-00008D560000}"/>
    <cellStyle name="표준 2 2 36 2 38" xfId="56228" xr:uid="{00000000-0005-0000-0000-00008E560000}"/>
    <cellStyle name="표준 2 2 36 2 39" xfId="57708" xr:uid="{00000000-0005-0000-0000-00008F560000}"/>
    <cellStyle name="표준 2 2 36 2 4" xfId="5907" xr:uid="{00000000-0005-0000-0000-000090560000}"/>
    <cellStyle name="표준 2 2 36 2 40" xfId="59188" xr:uid="{00000000-0005-0000-0000-000091560000}"/>
    <cellStyle name="표준 2 2 36 2 41" xfId="60668" xr:uid="{00000000-0005-0000-0000-000092560000}"/>
    <cellStyle name="표준 2 2 36 2 42" xfId="62148" xr:uid="{00000000-0005-0000-0000-000093560000}"/>
    <cellStyle name="표준 2 2 36 2 5" xfId="7387" xr:uid="{00000000-0005-0000-0000-000094560000}"/>
    <cellStyle name="표준 2 2 36 2 6" xfId="8867" xr:uid="{00000000-0005-0000-0000-000095560000}"/>
    <cellStyle name="표준 2 2 36 2 7" xfId="10347" xr:uid="{00000000-0005-0000-0000-000096560000}"/>
    <cellStyle name="표준 2 2 36 2 8" xfId="11827" xr:uid="{00000000-0005-0000-0000-000097560000}"/>
    <cellStyle name="표준 2 2 36 2 9" xfId="13307" xr:uid="{00000000-0005-0000-0000-000098560000}"/>
    <cellStyle name="표준 2 2 36 20" xfId="27370" xr:uid="{00000000-0005-0000-0000-000099560000}"/>
    <cellStyle name="표준 2 2 36 21" xfId="28850" xr:uid="{00000000-0005-0000-0000-00009A560000}"/>
    <cellStyle name="표준 2 2 36 22" xfId="30330" xr:uid="{00000000-0005-0000-0000-00009B560000}"/>
    <cellStyle name="표준 2 2 36 23" xfId="31810" xr:uid="{00000000-0005-0000-0000-00009C560000}"/>
    <cellStyle name="표준 2 2 36 24" xfId="33290" xr:uid="{00000000-0005-0000-0000-00009D560000}"/>
    <cellStyle name="표준 2 2 36 25" xfId="34770" xr:uid="{00000000-0005-0000-0000-00009E560000}"/>
    <cellStyle name="표준 2 2 36 26" xfId="36250" xr:uid="{00000000-0005-0000-0000-00009F560000}"/>
    <cellStyle name="표준 2 2 36 27" xfId="37730" xr:uid="{00000000-0005-0000-0000-0000A0560000}"/>
    <cellStyle name="표준 2 2 36 28" xfId="39210" xr:uid="{00000000-0005-0000-0000-0000A1560000}"/>
    <cellStyle name="표준 2 2 36 29" xfId="40690" xr:uid="{00000000-0005-0000-0000-0000A2560000}"/>
    <cellStyle name="표준 2 2 36 3" xfId="2209" xr:uid="{00000000-0005-0000-0000-0000A3560000}"/>
    <cellStyle name="표준 2 2 36 30" xfId="42170" xr:uid="{00000000-0005-0000-0000-0000A4560000}"/>
    <cellStyle name="표준 2 2 36 31" xfId="43650" xr:uid="{00000000-0005-0000-0000-0000A5560000}"/>
    <cellStyle name="표준 2 2 36 32" xfId="45130" xr:uid="{00000000-0005-0000-0000-0000A6560000}"/>
    <cellStyle name="표준 2 2 36 33" xfId="46611" xr:uid="{00000000-0005-0000-0000-0000A7560000}"/>
    <cellStyle name="표준 2 2 36 34" xfId="48091" xr:uid="{00000000-0005-0000-0000-0000A8560000}"/>
    <cellStyle name="표준 2 2 36 35" xfId="49571" xr:uid="{00000000-0005-0000-0000-0000A9560000}"/>
    <cellStyle name="표준 2 2 36 36" xfId="51051" xr:uid="{00000000-0005-0000-0000-0000AA560000}"/>
    <cellStyle name="표준 2 2 36 37" xfId="52531" xr:uid="{00000000-0005-0000-0000-0000AB560000}"/>
    <cellStyle name="표준 2 2 36 38" xfId="54011" xr:uid="{00000000-0005-0000-0000-0000AC560000}"/>
    <cellStyle name="표준 2 2 36 39" xfId="55491" xr:uid="{00000000-0005-0000-0000-0000AD560000}"/>
    <cellStyle name="표준 2 2 36 4" xfId="3690" xr:uid="{00000000-0005-0000-0000-0000AE560000}"/>
    <cellStyle name="표준 2 2 36 40" xfId="56971" xr:uid="{00000000-0005-0000-0000-0000AF560000}"/>
    <cellStyle name="표준 2 2 36 41" xfId="58451" xr:uid="{00000000-0005-0000-0000-0000B0560000}"/>
    <cellStyle name="표준 2 2 36 42" xfId="59931" xr:uid="{00000000-0005-0000-0000-0000B1560000}"/>
    <cellStyle name="표준 2 2 36 43" xfId="61411" xr:uid="{00000000-0005-0000-0000-0000B2560000}"/>
    <cellStyle name="표준 2 2 36 5" xfId="5170" xr:uid="{00000000-0005-0000-0000-0000B3560000}"/>
    <cellStyle name="표준 2 2 36 6" xfId="6650" xr:uid="{00000000-0005-0000-0000-0000B4560000}"/>
    <cellStyle name="표준 2 2 36 7" xfId="8130" xr:uid="{00000000-0005-0000-0000-0000B5560000}"/>
    <cellStyle name="표준 2 2 36 8" xfId="9610" xr:uid="{00000000-0005-0000-0000-0000B6560000}"/>
    <cellStyle name="표준 2 2 36 9" xfId="11090" xr:uid="{00000000-0005-0000-0000-0000B7560000}"/>
    <cellStyle name="표준 2 2 37" xfId="842" xr:uid="{00000000-0005-0000-0000-0000B8560000}"/>
    <cellStyle name="표준 2 2 38" xfId="1514" xr:uid="{00000000-0005-0000-0000-0000B9560000}"/>
    <cellStyle name="표준 2 2 38 10" xfId="11936" xr:uid="{00000000-0005-0000-0000-0000BA560000}"/>
    <cellStyle name="표준 2 2 38 11" xfId="13416" xr:uid="{00000000-0005-0000-0000-0000BB560000}"/>
    <cellStyle name="표준 2 2 38 12" xfId="14896" xr:uid="{00000000-0005-0000-0000-0000BC560000}"/>
    <cellStyle name="표준 2 2 38 13" xfId="16376" xr:uid="{00000000-0005-0000-0000-0000BD560000}"/>
    <cellStyle name="표준 2 2 38 14" xfId="17856" xr:uid="{00000000-0005-0000-0000-0000BE560000}"/>
    <cellStyle name="표준 2 2 38 15" xfId="19336" xr:uid="{00000000-0005-0000-0000-0000BF560000}"/>
    <cellStyle name="표준 2 2 38 16" xfId="20816" xr:uid="{00000000-0005-0000-0000-0000C0560000}"/>
    <cellStyle name="표준 2 2 38 17" xfId="22296" xr:uid="{00000000-0005-0000-0000-0000C1560000}"/>
    <cellStyle name="표준 2 2 38 18" xfId="23776" xr:uid="{00000000-0005-0000-0000-0000C2560000}"/>
    <cellStyle name="표준 2 2 38 19" xfId="25256" xr:uid="{00000000-0005-0000-0000-0000C3560000}"/>
    <cellStyle name="표준 2 2 38 2" xfId="735" xr:uid="{00000000-0005-0000-0000-0000C4560000}"/>
    <cellStyle name="표준 2 2 38 2 10" xfId="14153" xr:uid="{00000000-0005-0000-0000-0000C5560000}"/>
    <cellStyle name="표준 2 2 38 2 11" xfId="15633" xr:uid="{00000000-0005-0000-0000-0000C6560000}"/>
    <cellStyle name="표준 2 2 38 2 12" xfId="17113" xr:uid="{00000000-0005-0000-0000-0000C7560000}"/>
    <cellStyle name="표준 2 2 38 2 13" xfId="18593" xr:uid="{00000000-0005-0000-0000-0000C8560000}"/>
    <cellStyle name="표준 2 2 38 2 14" xfId="20073" xr:uid="{00000000-0005-0000-0000-0000C9560000}"/>
    <cellStyle name="표준 2 2 38 2 15" xfId="21553" xr:uid="{00000000-0005-0000-0000-0000CA560000}"/>
    <cellStyle name="표준 2 2 38 2 16" xfId="23033" xr:uid="{00000000-0005-0000-0000-0000CB560000}"/>
    <cellStyle name="표준 2 2 38 2 17" xfId="24513" xr:uid="{00000000-0005-0000-0000-0000CC560000}"/>
    <cellStyle name="표준 2 2 38 2 18" xfId="25993" xr:uid="{00000000-0005-0000-0000-0000CD560000}"/>
    <cellStyle name="표준 2 2 38 2 19" xfId="27473" xr:uid="{00000000-0005-0000-0000-0000CE560000}"/>
    <cellStyle name="표준 2 2 38 2 2" xfId="2312" xr:uid="{00000000-0005-0000-0000-0000CF560000}"/>
    <cellStyle name="표준 2 2 38 2 20" xfId="28953" xr:uid="{00000000-0005-0000-0000-0000D0560000}"/>
    <cellStyle name="표준 2 2 38 2 21" xfId="30433" xr:uid="{00000000-0005-0000-0000-0000D1560000}"/>
    <cellStyle name="표준 2 2 38 2 22" xfId="31913" xr:uid="{00000000-0005-0000-0000-0000D2560000}"/>
    <cellStyle name="표준 2 2 38 2 23" xfId="33393" xr:uid="{00000000-0005-0000-0000-0000D3560000}"/>
    <cellStyle name="표준 2 2 38 2 24" xfId="34873" xr:uid="{00000000-0005-0000-0000-0000D4560000}"/>
    <cellStyle name="표준 2 2 38 2 25" xfId="36353" xr:uid="{00000000-0005-0000-0000-0000D5560000}"/>
    <cellStyle name="표준 2 2 38 2 26" xfId="37833" xr:uid="{00000000-0005-0000-0000-0000D6560000}"/>
    <cellStyle name="표준 2 2 38 2 27" xfId="39313" xr:uid="{00000000-0005-0000-0000-0000D7560000}"/>
    <cellStyle name="표준 2 2 38 2 28" xfId="40793" xr:uid="{00000000-0005-0000-0000-0000D8560000}"/>
    <cellStyle name="표준 2 2 38 2 29" xfId="42273" xr:uid="{00000000-0005-0000-0000-0000D9560000}"/>
    <cellStyle name="표준 2 2 38 2 3" xfId="3793" xr:uid="{00000000-0005-0000-0000-0000DA560000}"/>
    <cellStyle name="표준 2 2 38 2 30" xfId="43753" xr:uid="{00000000-0005-0000-0000-0000DB560000}"/>
    <cellStyle name="표준 2 2 38 2 31" xfId="45233" xr:uid="{00000000-0005-0000-0000-0000DC560000}"/>
    <cellStyle name="표준 2 2 38 2 32" xfId="46714" xr:uid="{00000000-0005-0000-0000-0000DD560000}"/>
    <cellStyle name="표준 2 2 38 2 33" xfId="48194" xr:uid="{00000000-0005-0000-0000-0000DE560000}"/>
    <cellStyle name="표준 2 2 38 2 34" xfId="49674" xr:uid="{00000000-0005-0000-0000-0000DF560000}"/>
    <cellStyle name="표준 2 2 38 2 35" xfId="51154" xr:uid="{00000000-0005-0000-0000-0000E0560000}"/>
    <cellStyle name="표준 2 2 38 2 36" xfId="52634" xr:uid="{00000000-0005-0000-0000-0000E1560000}"/>
    <cellStyle name="표준 2 2 38 2 37" xfId="54114" xr:uid="{00000000-0005-0000-0000-0000E2560000}"/>
    <cellStyle name="표준 2 2 38 2 38" xfId="55594" xr:uid="{00000000-0005-0000-0000-0000E3560000}"/>
    <cellStyle name="표준 2 2 38 2 39" xfId="57074" xr:uid="{00000000-0005-0000-0000-0000E4560000}"/>
    <cellStyle name="표준 2 2 38 2 4" xfId="5273" xr:uid="{00000000-0005-0000-0000-0000E5560000}"/>
    <cellStyle name="표준 2 2 38 2 40" xfId="58554" xr:uid="{00000000-0005-0000-0000-0000E6560000}"/>
    <cellStyle name="표준 2 2 38 2 41" xfId="60034" xr:uid="{00000000-0005-0000-0000-0000E7560000}"/>
    <cellStyle name="표준 2 2 38 2 42" xfId="61514" xr:uid="{00000000-0005-0000-0000-0000E8560000}"/>
    <cellStyle name="표준 2 2 38 2 5" xfId="6753" xr:uid="{00000000-0005-0000-0000-0000E9560000}"/>
    <cellStyle name="표준 2 2 38 2 6" xfId="8233" xr:uid="{00000000-0005-0000-0000-0000EA560000}"/>
    <cellStyle name="표준 2 2 38 2 7" xfId="9713" xr:uid="{00000000-0005-0000-0000-0000EB560000}"/>
    <cellStyle name="표준 2 2 38 2 8" xfId="11193" xr:uid="{00000000-0005-0000-0000-0000EC560000}"/>
    <cellStyle name="표준 2 2 38 2 9" xfId="12673" xr:uid="{00000000-0005-0000-0000-0000ED560000}"/>
    <cellStyle name="표준 2 2 38 20" xfId="26736" xr:uid="{00000000-0005-0000-0000-0000EE560000}"/>
    <cellStyle name="표준 2 2 38 21" xfId="28216" xr:uid="{00000000-0005-0000-0000-0000EF560000}"/>
    <cellStyle name="표준 2 2 38 22" xfId="29696" xr:uid="{00000000-0005-0000-0000-0000F0560000}"/>
    <cellStyle name="표준 2 2 38 23" xfId="31176" xr:uid="{00000000-0005-0000-0000-0000F1560000}"/>
    <cellStyle name="표준 2 2 38 24" xfId="32656" xr:uid="{00000000-0005-0000-0000-0000F2560000}"/>
    <cellStyle name="표준 2 2 38 25" xfId="34136" xr:uid="{00000000-0005-0000-0000-0000F3560000}"/>
    <cellStyle name="표준 2 2 38 26" xfId="35616" xr:uid="{00000000-0005-0000-0000-0000F4560000}"/>
    <cellStyle name="표준 2 2 38 27" xfId="37096" xr:uid="{00000000-0005-0000-0000-0000F5560000}"/>
    <cellStyle name="표준 2 2 38 28" xfId="38576" xr:uid="{00000000-0005-0000-0000-0000F6560000}"/>
    <cellStyle name="표준 2 2 38 29" xfId="40056" xr:uid="{00000000-0005-0000-0000-0000F7560000}"/>
    <cellStyle name="표준 2 2 38 3" xfId="1575" xr:uid="{00000000-0005-0000-0000-0000F8560000}"/>
    <cellStyle name="표준 2 2 38 30" xfId="41536" xr:uid="{00000000-0005-0000-0000-0000F9560000}"/>
    <cellStyle name="표준 2 2 38 31" xfId="43016" xr:uid="{00000000-0005-0000-0000-0000FA560000}"/>
    <cellStyle name="표준 2 2 38 32" xfId="44496" xr:uid="{00000000-0005-0000-0000-0000FB560000}"/>
    <cellStyle name="표준 2 2 38 33" xfId="45977" xr:uid="{00000000-0005-0000-0000-0000FC560000}"/>
    <cellStyle name="표준 2 2 38 34" xfId="47457" xr:uid="{00000000-0005-0000-0000-0000FD560000}"/>
    <cellStyle name="표준 2 2 38 35" xfId="48937" xr:uid="{00000000-0005-0000-0000-0000FE560000}"/>
    <cellStyle name="표준 2 2 38 36" xfId="50417" xr:uid="{00000000-0005-0000-0000-0000FF560000}"/>
    <cellStyle name="표준 2 2 38 37" xfId="51897" xr:uid="{00000000-0005-0000-0000-000000570000}"/>
    <cellStyle name="표준 2 2 38 38" xfId="53377" xr:uid="{00000000-0005-0000-0000-000001570000}"/>
    <cellStyle name="표준 2 2 38 39" xfId="54857" xr:uid="{00000000-0005-0000-0000-000002570000}"/>
    <cellStyle name="표준 2 2 38 4" xfId="3056" xr:uid="{00000000-0005-0000-0000-000003570000}"/>
    <cellStyle name="표준 2 2 38 40" xfId="56337" xr:uid="{00000000-0005-0000-0000-000004570000}"/>
    <cellStyle name="표준 2 2 38 41" xfId="57817" xr:uid="{00000000-0005-0000-0000-000005570000}"/>
    <cellStyle name="표준 2 2 38 42" xfId="59297" xr:uid="{00000000-0005-0000-0000-000006570000}"/>
    <cellStyle name="표준 2 2 38 43" xfId="60777" xr:uid="{00000000-0005-0000-0000-000007570000}"/>
    <cellStyle name="표준 2 2 38 5" xfId="4536" xr:uid="{00000000-0005-0000-0000-000008570000}"/>
    <cellStyle name="표준 2 2 38 6" xfId="6016" xr:uid="{00000000-0005-0000-0000-000009570000}"/>
    <cellStyle name="표준 2 2 38 7" xfId="7496" xr:uid="{00000000-0005-0000-0000-00000A570000}"/>
    <cellStyle name="표준 2 2 38 8" xfId="8976" xr:uid="{00000000-0005-0000-0000-00000B570000}"/>
    <cellStyle name="표준 2 2 38 9" xfId="10456" xr:uid="{00000000-0005-0000-0000-00000C570000}"/>
    <cellStyle name="표준 2 2 4" xfId="1507" xr:uid="{00000000-0005-0000-0000-00000D570000}"/>
    <cellStyle name="표준 2 2 4 10" xfId="11943" xr:uid="{00000000-0005-0000-0000-00000E570000}"/>
    <cellStyle name="표준 2 2 4 11" xfId="13423" xr:uid="{00000000-0005-0000-0000-00000F570000}"/>
    <cellStyle name="표준 2 2 4 12" xfId="14903" xr:uid="{00000000-0005-0000-0000-000010570000}"/>
    <cellStyle name="표준 2 2 4 13" xfId="16383" xr:uid="{00000000-0005-0000-0000-000011570000}"/>
    <cellStyle name="표준 2 2 4 14" xfId="17863" xr:uid="{00000000-0005-0000-0000-000012570000}"/>
    <cellStyle name="표준 2 2 4 15" xfId="19343" xr:uid="{00000000-0005-0000-0000-000013570000}"/>
    <cellStyle name="표준 2 2 4 16" xfId="20823" xr:uid="{00000000-0005-0000-0000-000014570000}"/>
    <cellStyle name="표준 2 2 4 17" xfId="22303" xr:uid="{00000000-0005-0000-0000-000015570000}"/>
    <cellStyle name="표준 2 2 4 18" xfId="23783" xr:uid="{00000000-0005-0000-0000-000016570000}"/>
    <cellStyle name="표준 2 2 4 19" xfId="25263" xr:uid="{00000000-0005-0000-0000-000017570000}"/>
    <cellStyle name="표준 2 2 4 2" xfId="728" xr:uid="{00000000-0005-0000-0000-000018570000}"/>
    <cellStyle name="표준 2 2 4 2 10" xfId="14160" xr:uid="{00000000-0005-0000-0000-000019570000}"/>
    <cellStyle name="표준 2 2 4 2 11" xfId="15640" xr:uid="{00000000-0005-0000-0000-00001A570000}"/>
    <cellStyle name="표준 2 2 4 2 12" xfId="17120" xr:uid="{00000000-0005-0000-0000-00001B570000}"/>
    <cellStyle name="표준 2 2 4 2 13" xfId="18600" xr:uid="{00000000-0005-0000-0000-00001C570000}"/>
    <cellStyle name="표준 2 2 4 2 14" xfId="20080" xr:uid="{00000000-0005-0000-0000-00001D570000}"/>
    <cellStyle name="표준 2 2 4 2 15" xfId="21560" xr:uid="{00000000-0005-0000-0000-00001E570000}"/>
    <cellStyle name="표준 2 2 4 2 16" xfId="23040" xr:uid="{00000000-0005-0000-0000-00001F570000}"/>
    <cellStyle name="표준 2 2 4 2 17" xfId="24520" xr:uid="{00000000-0005-0000-0000-000020570000}"/>
    <cellStyle name="표준 2 2 4 2 18" xfId="26000" xr:uid="{00000000-0005-0000-0000-000021570000}"/>
    <cellStyle name="표준 2 2 4 2 19" xfId="27480" xr:uid="{00000000-0005-0000-0000-000022570000}"/>
    <cellStyle name="표준 2 2 4 2 2" xfId="2319" xr:uid="{00000000-0005-0000-0000-000023570000}"/>
    <cellStyle name="표준 2 2 4 2 20" xfId="28960" xr:uid="{00000000-0005-0000-0000-000024570000}"/>
    <cellStyle name="표준 2 2 4 2 21" xfId="30440" xr:uid="{00000000-0005-0000-0000-000025570000}"/>
    <cellStyle name="표준 2 2 4 2 22" xfId="31920" xr:uid="{00000000-0005-0000-0000-000026570000}"/>
    <cellStyle name="표준 2 2 4 2 23" xfId="33400" xr:uid="{00000000-0005-0000-0000-000027570000}"/>
    <cellStyle name="표준 2 2 4 2 24" xfId="34880" xr:uid="{00000000-0005-0000-0000-000028570000}"/>
    <cellStyle name="표준 2 2 4 2 25" xfId="36360" xr:uid="{00000000-0005-0000-0000-000029570000}"/>
    <cellStyle name="표준 2 2 4 2 26" xfId="37840" xr:uid="{00000000-0005-0000-0000-00002A570000}"/>
    <cellStyle name="표준 2 2 4 2 27" xfId="39320" xr:uid="{00000000-0005-0000-0000-00002B570000}"/>
    <cellStyle name="표준 2 2 4 2 28" xfId="40800" xr:uid="{00000000-0005-0000-0000-00002C570000}"/>
    <cellStyle name="표준 2 2 4 2 29" xfId="42280" xr:uid="{00000000-0005-0000-0000-00002D570000}"/>
    <cellStyle name="표준 2 2 4 2 3" xfId="3800" xr:uid="{00000000-0005-0000-0000-00002E570000}"/>
    <cellStyle name="표준 2 2 4 2 30" xfId="43760" xr:uid="{00000000-0005-0000-0000-00002F570000}"/>
    <cellStyle name="표준 2 2 4 2 31" xfId="45240" xr:uid="{00000000-0005-0000-0000-000030570000}"/>
    <cellStyle name="표준 2 2 4 2 32" xfId="46721" xr:uid="{00000000-0005-0000-0000-000031570000}"/>
    <cellStyle name="표준 2 2 4 2 33" xfId="48201" xr:uid="{00000000-0005-0000-0000-000032570000}"/>
    <cellStyle name="표준 2 2 4 2 34" xfId="49681" xr:uid="{00000000-0005-0000-0000-000033570000}"/>
    <cellStyle name="표준 2 2 4 2 35" xfId="51161" xr:uid="{00000000-0005-0000-0000-000034570000}"/>
    <cellStyle name="표준 2 2 4 2 36" xfId="52641" xr:uid="{00000000-0005-0000-0000-000035570000}"/>
    <cellStyle name="표준 2 2 4 2 37" xfId="54121" xr:uid="{00000000-0005-0000-0000-000036570000}"/>
    <cellStyle name="표준 2 2 4 2 38" xfId="55601" xr:uid="{00000000-0005-0000-0000-000037570000}"/>
    <cellStyle name="표준 2 2 4 2 39" xfId="57081" xr:uid="{00000000-0005-0000-0000-000038570000}"/>
    <cellStyle name="표준 2 2 4 2 4" xfId="5280" xr:uid="{00000000-0005-0000-0000-000039570000}"/>
    <cellStyle name="표준 2 2 4 2 40" xfId="58561" xr:uid="{00000000-0005-0000-0000-00003A570000}"/>
    <cellStyle name="표준 2 2 4 2 41" xfId="60041" xr:uid="{00000000-0005-0000-0000-00003B570000}"/>
    <cellStyle name="표준 2 2 4 2 42" xfId="61521" xr:uid="{00000000-0005-0000-0000-00003C570000}"/>
    <cellStyle name="표준 2 2 4 2 5" xfId="6760" xr:uid="{00000000-0005-0000-0000-00003D570000}"/>
    <cellStyle name="표준 2 2 4 2 6" xfId="8240" xr:uid="{00000000-0005-0000-0000-00003E570000}"/>
    <cellStyle name="표준 2 2 4 2 7" xfId="9720" xr:uid="{00000000-0005-0000-0000-00003F570000}"/>
    <cellStyle name="표준 2 2 4 2 8" xfId="11200" xr:uid="{00000000-0005-0000-0000-000040570000}"/>
    <cellStyle name="표준 2 2 4 2 9" xfId="12680" xr:uid="{00000000-0005-0000-0000-000041570000}"/>
    <cellStyle name="표준 2 2 4 20" xfId="26743" xr:uid="{00000000-0005-0000-0000-000042570000}"/>
    <cellStyle name="표준 2 2 4 21" xfId="28223" xr:uid="{00000000-0005-0000-0000-000043570000}"/>
    <cellStyle name="표준 2 2 4 22" xfId="29703" xr:uid="{00000000-0005-0000-0000-000044570000}"/>
    <cellStyle name="표준 2 2 4 23" xfId="31183" xr:uid="{00000000-0005-0000-0000-000045570000}"/>
    <cellStyle name="표준 2 2 4 24" xfId="32663" xr:uid="{00000000-0005-0000-0000-000046570000}"/>
    <cellStyle name="표준 2 2 4 25" xfId="34143" xr:uid="{00000000-0005-0000-0000-000047570000}"/>
    <cellStyle name="표준 2 2 4 26" xfId="35623" xr:uid="{00000000-0005-0000-0000-000048570000}"/>
    <cellStyle name="표준 2 2 4 27" xfId="37103" xr:uid="{00000000-0005-0000-0000-000049570000}"/>
    <cellStyle name="표준 2 2 4 28" xfId="38583" xr:uid="{00000000-0005-0000-0000-00004A570000}"/>
    <cellStyle name="표준 2 2 4 29" xfId="40063" xr:uid="{00000000-0005-0000-0000-00004B570000}"/>
    <cellStyle name="표준 2 2 4 3" xfId="1582" xr:uid="{00000000-0005-0000-0000-00004C570000}"/>
    <cellStyle name="표준 2 2 4 30" xfId="41543" xr:uid="{00000000-0005-0000-0000-00004D570000}"/>
    <cellStyle name="표준 2 2 4 31" xfId="43023" xr:uid="{00000000-0005-0000-0000-00004E570000}"/>
    <cellStyle name="표준 2 2 4 32" xfId="44503" xr:uid="{00000000-0005-0000-0000-00004F570000}"/>
    <cellStyle name="표준 2 2 4 33" xfId="45984" xr:uid="{00000000-0005-0000-0000-000050570000}"/>
    <cellStyle name="표준 2 2 4 34" xfId="47464" xr:uid="{00000000-0005-0000-0000-000051570000}"/>
    <cellStyle name="표준 2 2 4 35" xfId="48944" xr:uid="{00000000-0005-0000-0000-000052570000}"/>
    <cellStyle name="표준 2 2 4 36" xfId="50424" xr:uid="{00000000-0005-0000-0000-000053570000}"/>
    <cellStyle name="표준 2 2 4 37" xfId="51904" xr:uid="{00000000-0005-0000-0000-000054570000}"/>
    <cellStyle name="표준 2 2 4 38" xfId="53384" xr:uid="{00000000-0005-0000-0000-000055570000}"/>
    <cellStyle name="표준 2 2 4 39" xfId="54864" xr:uid="{00000000-0005-0000-0000-000056570000}"/>
    <cellStyle name="표준 2 2 4 4" xfId="3063" xr:uid="{00000000-0005-0000-0000-000057570000}"/>
    <cellStyle name="표준 2 2 4 40" xfId="56344" xr:uid="{00000000-0005-0000-0000-000058570000}"/>
    <cellStyle name="표준 2 2 4 41" xfId="57824" xr:uid="{00000000-0005-0000-0000-000059570000}"/>
    <cellStyle name="표준 2 2 4 42" xfId="59304" xr:uid="{00000000-0005-0000-0000-00005A570000}"/>
    <cellStyle name="표준 2 2 4 43" xfId="60784" xr:uid="{00000000-0005-0000-0000-00005B570000}"/>
    <cellStyle name="표준 2 2 4 5" xfId="4543" xr:uid="{00000000-0005-0000-0000-00005C570000}"/>
    <cellStyle name="표준 2 2 4 6" xfId="6023" xr:uid="{00000000-0005-0000-0000-00005D570000}"/>
    <cellStyle name="표준 2 2 4 7" xfId="7503" xr:uid="{00000000-0005-0000-0000-00005E570000}"/>
    <cellStyle name="표준 2 2 4 8" xfId="8983" xr:uid="{00000000-0005-0000-0000-00005F570000}"/>
    <cellStyle name="표준 2 2 4 9" xfId="10463" xr:uid="{00000000-0005-0000-0000-000060570000}"/>
    <cellStyle name="표준 2 2 5" xfId="1503" xr:uid="{00000000-0005-0000-0000-000061570000}"/>
    <cellStyle name="표준 2 2 5 10" xfId="11947" xr:uid="{00000000-0005-0000-0000-000062570000}"/>
    <cellStyle name="표준 2 2 5 11" xfId="13427" xr:uid="{00000000-0005-0000-0000-000063570000}"/>
    <cellStyle name="표준 2 2 5 12" xfId="14907" xr:uid="{00000000-0005-0000-0000-000064570000}"/>
    <cellStyle name="표준 2 2 5 13" xfId="16387" xr:uid="{00000000-0005-0000-0000-000065570000}"/>
    <cellStyle name="표준 2 2 5 14" xfId="17867" xr:uid="{00000000-0005-0000-0000-000066570000}"/>
    <cellStyle name="표준 2 2 5 15" xfId="19347" xr:uid="{00000000-0005-0000-0000-000067570000}"/>
    <cellStyle name="표준 2 2 5 16" xfId="20827" xr:uid="{00000000-0005-0000-0000-000068570000}"/>
    <cellStyle name="표준 2 2 5 17" xfId="22307" xr:uid="{00000000-0005-0000-0000-000069570000}"/>
    <cellStyle name="표준 2 2 5 18" xfId="23787" xr:uid="{00000000-0005-0000-0000-00006A570000}"/>
    <cellStyle name="표준 2 2 5 19" xfId="25267" xr:uid="{00000000-0005-0000-0000-00006B570000}"/>
    <cellStyle name="표준 2 2 5 2" xfId="724" xr:uid="{00000000-0005-0000-0000-00006C570000}"/>
    <cellStyle name="표준 2 2 5 2 10" xfId="14164" xr:uid="{00000000-0005-0000-0000-00006D570000}"/>
    <cellStyle name="표준 2 2 5 2 11" xfId="15644" xr:uid="{00000000-0005-0000-0000-00006E570000}"/>
    <cellStyle name="표준 2 2 5 2 12" xfId="17124" xr:uid="{00000000-0005-0000-0000-00006F570000}"/>
    <cellStyle name="표준 2 2 5 2 13" xfId="18604" xr:uid="{00000000-0005-0000-0000-000070570000}"/>
    <cellStyle name="표준 2 2 5 2 14" xfId="20084" xr:uid="{00000000-0005-0000-0000-000071570000}"/>
    <cellStyle name="표준 2 2 5 2 15" xfId="21564" xr:uid="{00000000-0005-0000-0000-000072570000}"/>
    <cellStyle name="표준 2 2 5 2 16" xfId="23044" xr:uid="{00000000-0005-0000-0000-000073570000}"/>
    <cellStyle name="표준 2 2 5 2 17" xfId="24524" xr:uid="{00000000-0005-0000-0000-000074570000}"/>
    <cellStyle name="표준 2 2 5 2 18" xfId="26004" xr:uid="{00000000-0005-0000-0000-000075570000}"/>
    <cellStyle name="표준 2 2 5 2 19" xfId="27484" xr:uid="{00000000-0005-0000-0000-000076570000}"/>
    <cellStyle name="표준 2 2 5 2 2" xfId="2323" xr:uid="{00000000-0005-0000-0000-000077570000}"/>
    <cellStyle name="표준 2 2 5 2 20" xfId="28964" xr:uid="{00000000-0005-0000-0000-000078570000}"/>
    <cellStyle name="표준 2 2 5 2 21" xfId="30444" xr:uid="{00000000-0005-0000-0000-000079570000}"/>
    <cellStyle name="표준 2 2 5 2 22" xfId="31924" xr:uid="{00000000-0005-0000-0000-00007A570000}"/>
    <cellStyle name="표준 2 2 5 2 23" xfId="33404" xr:uid="{00000000-0005-0000-0000-00007B570000}"/>
    <cellStyle name="표준 2 2 5 2 24" xfId="34884" xr:uid="{00000000-0005-0000-0000-00007C570000}"/>
    <cellStyle name="표준 2 2 5 2 25" xfId="36364" xr:uid="{00000000-0005-0000-0000-00007D570000}"/>
    <cellStyle name="표준 2 2 5 2 26" xfId="37844" xr:uid="{00000000-0005-0000-0000-00007E570000}"/>
    <cellStyle name="표준 2 2 5 2 27" xfId="39324" xr:uid="{00000000-0005-0000-0000-00007F570000}"/>
    <cellStyle name="표준 2 2 5 2 28" xfId="40804" xr:uid="{00000000-0005-0000-0000-000080570000}"/>
    <cellStyle name="표준 2 2 5 2 29" xfId="42284" xr:uid="{00000000-0005-0000-0000-000081570000}"/>
    <cellStyle name="표준 2 2 5 2 3" xfId="3804" xr:uid="{00000000-0005-0000-0000-000082570000}"/>
    <cellStyle name="표준 2 2 5 2 30" xfId="43764" xr:uid="{00000000-0005-0000-0000-000083570000}"/>
    <cellStyle name="표준 2 2 5 2 31" xfId="45244" xr:uid="{00000000-0005-0000-0000-000084570000}"/>
    <cellStyle name="표준 2 2 5 2 32" xfId="46725" xr:uid="{00000000-0005-0000-0000-000085570000}"/>
    <cellStyle name="표준 2 2 5 2 33" xfId="48205" xr:uid="{00000000-0005-0000-0000-000086570000}"/>
    <cellStyle name="표준 2 2 5 2 34" xfId="49685" xr:uid="{00000000-0005-0000-0000-000087570000}"/>
    <cellStyle name="표준 2 2 5 2 35" xfId="51165" xr:uid="{00000000-0005-0000-0000-000088570000}"/>
    <cellStyle name="표준 2 2 5 2 36" xfId="52645" xr:uid="{00000000-0005-0000-0000-000089570000}"/>
    <cellStyle name="표준 2 2 5 2 37" xfId="54125" xr:uid="{00000000-0005-0000-0000-00008A570000}"/>
    <cellStyle name="표준 2 2 5 2 38" xfId="55605" xr:uid="{00000000-0005-0000-0000-00008B570000}"/>
    <cellStyle name="표준 2 2 5 2 39" xfId="57085" xr:uid="{00000000-0005-0000-0000-00008C570000}"/>
    <cellStyle name="표준 2 2 5 2 4" xfId="5284" xr:uid="{00000000-0005-0000-0000-00008D570000}"/>
    <cellStyle name="표준 2 2 5 2 40" xfId="58565" xr:uid="{00000000-0005-0000-0000-00008E570000}"/>
    <cellStyle name="표준 2 2 5 2 41" xfId="60045" xr:uid="{00000000-0005-0000-0000-00008F570000}"/>
    <cellStyle name="표준 2 2 5 2 42" xfId="61525" xr:uid="{00000000-0005-0000-0000-000090570000}"/>
    <cellStyle name="표준 2 2 5 2 5" xfId="6764" xr:uid="{00000000-0005-0000-0000-000091570000}"/>
    <cellStyle name="표준 2 2 5 2 6" xfId="8244" xr:uid="{00000000-0005-0000-0000-000092570000}"/>
    <cellStyle name="표준 2 2 5 2 7" xfId="9724" xr:uid="{00000000-0005-0000-0000-000093570000}"/>
    <cellStyle name="표준 2 2 5 2 8" xfId="11204" xr:uid="{00000000-0005-0000-0000-000094570000}"/>
    <cellStyle name="표준 2 2 5 2 9" xfId="12684" xr:uid="{00000000-0005-0000-0000-000095570000}"/>
    <cellStyle name="표준 2 2 5 20" xfId="26747" xr:uid="{00000000-0005-0000-0000-000096570000}"/>
    <cellStyle name="표준 2 2 5 21" xfId="28227" xr:uid="{00000000-0005-0000-0000-000097570000}"/>
    <cellStyle name="표준 2 2 5 22" xfId="29707" xr:uid="{00000000-0005-0000-0000-000098570000}"/>
    <cellStyle name="표준 2 2 5 23" xfId="31187" xr:uid="{00000000-0005-0000-0000-000099570000}"/>
    <cellStyle name="표준 2 2 5 24" xfId="32667" xr:uid="{00000000-0005-0000-0000-00009A570000}"/>
    <cellStyle name="표준 2 2 5 25" xfId="34147" xr:uid="{00000000-0005-0000-0000-00009B570000}"/>
    <cellStyle name="표준 2 2 5 26" xfId="35627" xr:uid="{00000000-0005-0000-0000-00009C570000}"/>
    <cellStyle name="표준 2 2 5 27" xfId="37107" xr:uid="{00000000-0005-0000-0000-00009D570000}"/>
    <cellStyle name="표준 2 2 5 28" xfId="38587" xr:uid="{00000000-0005-0000-0000-00009E570000}"/>
    <cellStyle name="표준 2 2 5 29" xfId="40067" xr:uid="{00000000-0005-0000-0000-00009F570000}"/>
    <cellStyle name="표준 2 2 5 3" xfId="1586" xr:uid="{00000000-0005-0000-0000-0000A0570000}"/>
    <cellStyle name="표준 2 2 5 30" xfId="41547" xr:uid="{00000000-0005-0000-0000-0000A1570000}"/>
    <cellStyle name="표준 2 2 5 31" xfId="43027" xr:uid="{00000000-0005-0000-0000-0000A2570000}"/>
    <cellStyle name="표준 2 2 5 32" xfId="44507" xr:uid="{00000000-0005-0000-0000-0000A3570000}"/>
    <cellStyle name="표준 2 2 5 33" xfId="45988" xr:uid="{00000000-0005-0000-0000-0000A4570000}"/>
    <cellStyle name="표준 2 2 5 34" xfId="47468" xr:uid="{00000000-0005-0000-0000-0000A5570000}"/>
    <cellStyle name="표준 2 2 5 35" xfId="48948" xr:uid="{00000000-0005-0000-0000-0000A6570000}"/>
    <cellStyle name="표준 2 2 5 36" xfId="50428" xr:uid="{00000000-0005-0000-0000-0000A7570000}"/>
    <cellStyle name="표준 2 2 5 37" xfId="51908" xr:uid="{00000000-0005-0000-0000-0000A8570000}"/>
    <cellStyle name="표준 2 2 5 38" xfId="53388" xr:uid="{00000000-0005-0000-0000-0000A9570000}"/>
    <cellStyle name="표준 2 2 5 39" xfId="54868" xr:uid="{00000000-0005-0000-0000-0000AA570000}"/>
    <cellStyle name="표준 2 2 5 4" xfId="3067" xr:uid="{00000000-0005-0000-0000-0000AB570000}"/>
    <cellStyle name="표준 2 2 5 40" xfId="56348" xr:uid="{00000000-0005-0000-0000-0000AC570000}"/>
    <cellStyle name="표준 2 2 5 41" xfId="57828" xr:uid="{00000000-0005-0000-0000-0000AD570000}"/>
    <cellStyle name="표준 2 2 5 42" xfId="59308" xr:uid="{00000000-0005-0000-0000-0000AE570000}"/>
    <cellStyle name="표준 2 2 5 43" xfId="60788" xr:uid="{00000000-0005-0000-0000-0000AF570000}"/>
    <cellStyle name="표준 2 2 5 5" xfId="4547" xr:uid="{00000000-0005-0000-0000-0000B0570000}"/>
    <cellStyle name="표준 2 2 5 6" xfId="6027" xr:uid="{00000000-0005-0000-0000-0000B1570000}"/>
    <cellStyle name="표준 2 2 5 7" xfId="7507" xr:uid="{00000000-0005-0000-0000-0000B2570000}"/>
    <cellStyle name="표준 2 2 5 8" xfId="8987" xr:uid="{00000000-0005-0000-0000-0000B3570000}"/>
    <cellStyle name="표준 2 2 5 9" xfId="10467" xr:uid="{00000000-0005-0000-0000-0000B4570000}"/>
    <cellStyle name="표준 2 2 6" xfId="1498" xr:uid="{00000000-0005-0000-0000-0000B5570000}"/>
    <cellStyle name="표준 2 2 6 10" xfId="11952" xr:uid="{00000000-0005-0000-0000-0000B6570000}"/>
    <cellStyle name="표준 2 2 6 11" xfId="13432" xr:uid="{00000000-0005-0000-0000-0000B7570000}"/>
    <cellStyle name="표준 2 2 6 12" xfId="14912" xr:uid="{00000000-0005-0000-0000-0000B8570000}"/>
    <cellStyle name="표준 2 2 6 13" xfId="16392" xr:uid="{00000000-0005-0000-0000-0000B9570000}"/>
    <cellStyle name="표준 2 2 6 14" xfId="17872" xr:uid="{00000000-0005-0000-0000-0000BA570000}"/>
    <cellStyle name="표준 2 2 6 15" xfId="19352" xr:uid="{00000000-0005-0000-0000-0000BB570000}"/>
    <cellStyle name="표준 2 2 6 16" xfId="20832" xr:uid="{00000000-0005-0000-0000-0000BC570000}"/>
    <cellStyle name="표준 2 2 6 17" xfId="22312" xr:uid="{00000000-0005-0000-0000-0000BD570000}"/>
    <cellStyle name="표준 2 2 6 18" xfId="23792" xr:uid="{00000000-0005-0000-0000-0000BE570000}"/>
    <cellStyle name="표준 2 2 6 19" xfId="25272" xr:uid="{00000000-0005-0000-0000-0000BF570000}"/>
    <cellStyle name="표준 2 2 6 2" xfId="719" xr:uid="{00000000-0005-0000-0000-0000C0570000}"/>
    <cellStyle name="표준 2 2 6 2 10" xfId="14169" xr:uid="{00000000-0005-0000-0000-0000C1570000}"/>
    <cellStyle name="표준 2 2 6 2 11" xfId="15649" xr:uid="{00000000-0005-0000-0000-0000C2570000}"/>
    <cellStyle name="표준 2 2 6 2 12" xfId="17129" xr:uid="{00000000-0005-0000-0000-0000C3570000}"/>
    <cellStyle name="표준 2 2 6 2 13" xfId="18609" xr:uid="{00000000-0005-0000-0000-0000C4570000}"/>
    <cellStyle name="표준 2 2 6 2 14" xfId="20089" xr:uid="{00000000-0005-0000-0000-0000C5570000}"/>
    <cellStyle name="표준 2 2 6 2 15" xfId="21569" xr:uid="{00000000-0005-0000-0000-0000C6570000}"/>
    <cellStyle name="표준 2 2 6 2 16" xfId="23049" xr:uid="{00000000-0005-0000-0000-0000C7570000}"/>
    <cellStyle name="표준 2 2 6 2 17" xfId="24529" xr:uid="{00000000-0005-0000-0000-0000C8570000}"/>
    <cellStyle name="표준 2 2 6 2 18" xfId="26009" xr:uid="{00000000-0005-0000-0000-0000C9570000}"/>
    <cellStyle name="표준 2 2 6 2 19" xfId="27489" xr:uid="{00000000-0005-0000-0000-0000CA570000}"/>
    <cellStyle name="표준 2 2 6 2 2" xfId="2328" xr:uid="{00000000-0005-0000-0000-0000CB570000}"/>
    <cellStyle name="표준 2 2 6 2 20" xfId="28969" xr:uid="{00000000-0005-0000-0000-0000CC570000}"/>
    <cellStyle name="표준 2 2 6 2 21" xfId="30449" xr:uid="{00000000-0005-0000-0000-0000CD570000}"/>
    <cellStyle name="표준 2 2 6 2 22" xfId="31929" xr:uid="{00000000-0005-0000-0000-0000CE570000}"/>
    <cellStyle name="표준 2 2 6 2 23" xfId="33409" xr:uid="{00000000-0005-0000-0000-0000CF570000}"/>
    <cellStyle name="표준 2 2 6 2 24" xfId="34889" xr:uid="{00000000-0005-0000-0000-0000D0570000}"/>
    <cellStyle name="표준 2 2 6 2 25" xfId="36369" xr:uid="{00000000-0005-0000-0000-0000D1570000}"/>
    <cellStyle name="표준 2 2 6 2 26" xfId="37849" xr:uid="{00000000-0005-0000-0000-0000D2570000}"/>
    <cellStyle name="표준 2 2 6 2 27" xfId="39329" xr:uid="{00000000-0005-0000-0000-0000D3570000}"/>
    <cellStyle name="표준 2 2 6 2 28" xfId="40809" xr:uid="{00000000-0005-0000-0000-0000D4570000}"/>
    <cellStyle name="표준 2 2 6 2 29" xfId="42289" xr:uid="{00000000-0005-0000-0000-0000D5570000}"/>
    <cellStyle name="표준 2 2 6 2 3" xfId="3809" xr:uid="{00000000-0005-0000-0000-0000D6570000}"/>
    <cellStyle name="표준 2 2 6 2 30" xfId="43769" xr:uid="{00000000-0005-0000-0000-0000D7570000}"/>
    <cellStyle name="표준 2 2 6 2 31" xfId="45249" xr:uid="{00000000-0005-0000-0000-0000D8570000}"/>
    <cellStyle name="표준 2 2 6 2 32" xfId="46730" xr:uid="{00000000-0005-0000-0000-0000D9570000}"/>
    <cellStyle name="표준 2 2 6 2 33" xfId="48210" xr:uid="{00000000-0005-0000-0000-0000DA570000}"/>
    <cellStyle name="표준 2 2 6 2 34" xfId="49690" xr:uid="{00000000-0005-0000-0000-0000DB570000}"/>
    <cellStyle name="표준 2 2 6 2 35" xfId="51170" xr:uid="{00000000-0005-0000-0000-0000DC570000}"/>
    <cellStyle name="표준 2 2 6 2 36" xfId="52650" xr:uid="{00000000-0005-0000-0000-0000DD570000}"/>
    <cellStyle name="표준 2 2 6 2 37" xfId="54130" xr:uid="{00000000-0005-0000-0000-0000DE570000}"/>
    <cellStyle name="표준 2 2 6 2 38" xfId="55610" xr:uid="{00000000-0005-0000-0000-0000DF570000}"/>
    <cellStyle name="표준 2 2 6 2 39" xfId="57090" xr:uid="{00000000-0005-0000-0000-0000E0570000}"/>
    <cellStyle name="표준 2 2 6 2 4" xfId="5289" xr:uid="{00000000-0005-0000-0000-0000E1570000}"/>
    <cellStyle name="표준 2 2 6 2 40" xfId="58570" xr:uid="{00000000-0005-0000-0000-0000E2570000}"/>
    <cellStyle name="표준 2 2 6 2 41" xfId="60050" xr:uid="{00000000-0005-0000-0000-0000E3570000}"/>
    <cellStyle name="표준 2 2 6 2 42" xfId="61530" xr:uid="{00000000-0005-0000-0000-0000E4570000}"/>
    <cellStyle name="표준 2 2 6 2 5" xfId="6769" xr:uid="{00000000-0005-0000-0000-0000E5570000}"/>
    <cellStyle name="표준 2 2 6 2 6" xfId="8249" xr:uid="{00000000-0005-0000-0000-0000E6570000}"/>
    <cellStyle name="표준 2 2 6 2 7" xfId="9729" xr:uid="{00000000-0005-0000-0000-0000E7570000}"/>
    <cellStyle name="표준 2 2 6 2 8" xfId="11209" xr:uid="{00000000-0005-0000-0000-0000E8570000}"/>
    <cellStyle name="표준 2 2 6 2 9" xfId="12689" xr:uid="{00000000-0005-0000-0000-0000E9570000}"/>
    <cellStyle name="표준 2 2 6 20" xfId="26752" xr:uid="{00000000-0005-0000-0000-0000EA570000}"/>
    <cellStyle name="표준 2 2 6 21" xfId="28232" xr:uid="{00000000-0005-0000-0000-0000EB570000}"/>
    <cellStyle name="표준 2 2 6 22" xfId="29712" xr:uid="{00000000-0005-0000-0000-0000EC570000}"/>
    <cellStyle name="표준 2 2 6 23" xfId="31192" xr:uid="{00000000-0005-0000-0000-0000ED570000}"/>
    <cellStyle name="표준 2 2 6 24" xfId="32672" xr:uid="{00000000-0005-0000-0000-0000EE570000}"/>
    <cellStyle name="표준 2 2 6 25" xfId="34152" xr:uid="{00000000-0005-0000-0000-0000EF570000}"/>
    <cellStyle name="표준 2 2 6 26" xfId="35632" xr:uid="{00000000-0005-0000-0000-0000F0570000}"/>
    <cellStyle name="표준 2 2 6 27" xfId="37112" xr:uid="{00000000-0005-0000-0000-0000F1570000}"/>
    <cellStyle name="표준 2 2 6 28" xfId="38592" xr:uid="{00000000-0005-0000-0000-0000F2570000}"/>
    <cellStyle name="표준 2 2 6 29" xfId="40072" xr:uid="{00000000-0005-0000-0000-0000F3570000}"/>
    <cellStyle name="표준 2 2 6 3" xfId="1591" xr:uid="{00000000-0005-0000-0000-0000F4570000}"/>
    <cellStyle name="표준 2 2 6 30" xfId="41552" xr:uid="{00000000-0005-0000-0000-0000F5570000}"/>
    <cellStyle name="표준 2 2 6 31" xfId="43032" xr:uid="{00000000-0005-0000-0000-0000F6570000}"/>
    <cellStyle name="표준 2 2 6 32" xfId="44512" xr:uid="{00000000-0005-0000-0000-0000F7570000}"/>
    <cellStyle name="표준 2 2 6 33" xfId="45993" xr:uid="{00000000-0005-0000-0000-0000F8570000}"/>
    <cellStyle name="표준 2 2 6 34" xfId="47473" xr:uid="{00000000-0005-0000-0000-0000F9570000}"/>
    <cellStyle name="표준 2 2 6 35" xfId="48953" xr:uid="{00000000-0005-0000-0000-0000FA570000}"/>
    <cellStyle name="표준 2 2 6 36" xfId="50433" xr:uid="{00000000-0005-0000-0000-0000FB570000}"/>
    <cellStyle name="표준 2 2 6 37" xfId="51913" xr:uid="{00000000-0005-0000-0000-0000FC570000}"/>
    <cellStyle name="표준 2 2 6 38" xfId="53393" xr:uid="{00000000-0005-0000-0000-0000FD570000}"/>
    <cellStyle name="표준 2 2 6 39" xfId="54873" xr:uid="{00000000-0005-0000-0000-0000FE570000}"/>
    <cellStyle name="표준 2 2 6 4" xfId="3072" xr:uid="{00000000-0005-0000-0000-0000FF570000}"/>
    <cellStyle name="표준 2 2 6 40" xfId="56353" xr:uid="{00000000-0005-0000-0000-000000580000}"/>
    <cellStyle name="표준 2 2 6 41" xfId="57833" xr:uid="{00000000-0005-0000-0000-000001580000}"/>
    <cellStyle name="표준 2 2 6 42" xfId="59313" xr:uid="{00000000-0005-0000-0000-000002580000}"/>
    <cellStyle name="표준 2 2 6 43" xfId="60793" xr:uid="{00000000-0005-0000-0000-000003580000}"/>
    <cellStyle name="표준 2 2 6 5" xfId="4552" xr:uid="{00000000-0005-0000-0000-000004580000}"/>
    <cellStyle name="표준 2 2 6 6" xfId="6032" xr:uid="{00000000-0005-0000-0000-000005580000}"/>
    <cellStyle name="표준 2 2 6 7" xfId="7512" xr:uid="{00000000-0005-0000-0000-000006580000}"/>
    <cellStyle name="표준 2 2 6 8" xfId="8992" xr:uid="{00000000-0005-0000-0000-000007580000}"/>
    <cellStyle name="표준 2 2 6 9" xfId="10472" xr:uid="{00000000-0005-0000-0000-000008580000}"/>
    <cellStyle name="표준 2 2 7" xfId="1492" xr:uid="{00000000-0005-0000-0000-000009580000}"/>
    <cellStyle name="표준 2 2 7 10" xfId="11958" xr:uid="{00000000-0005-0000-0000-00000A580000}"/>
    <cellStyle name="표준 2 2 7 11" xfId="13438" xr:uid="{00000000-0005-0000-0000-00000B580000}"/>
    <cellStyle name="표준 2 2 7 12" xfId="14918" xr:uid="{00000000-0005-0000-0000-00000C580000}"/>
    <cellStyle name="표준 2 2 7 13" xfId="16398" xr:uid="{00000000-0005-0000-0000-00000D580000}"/>
    <cellStyle name="표준 2 2 7 14" xfId="17878" xr:uid="{00000000-0005-0000-0000-00000E580000}"/>
    <cellStyle name="표준 2 2 7 15" xfId="19358" xr:uid="{00000000-0005-0000-0000-00000F580000}"/>
    <cellStyle name="표준 2 2 7 16" xfId="20838" xr:uid="{00000000-0005-0000-0000-000010580000}"/>
    <cellStyle name="표준 2 2 7 17" xfId="22318" xr:uid="{00000000-0005-0000-0000-000011580000}"/>
    <cellStyle name="표준 2 2 7 18" xfId="23798" xr:uid="{00000000-0005-0000-0000-000012580000}"/>
    <cellStyle name="표준 2 2 7 19" xfId="25278" xr:uid="{00000000-0005-0000-0000-000013580000}"/>
    <cellStyle name="표준 2 2 7 2" xfId="713" xr:uid="{00000000-0005-0000-0000-000014580000}"/>
    <cellStyle name="표준 2 2 7 2 10" xfId="14175" xr:uid="{00000000-0005-0000-0000-000015580000}"/>
    <cellStyle name="표준 2 2 7 2 11" xfId="15655" xr:uid="{00000000-0005-0000-0000-000016580000}"/>
    <cellStyle name="표준 2 2 7 2 12" xfId="17135" xr:uid="{00000000-0005-0000-0000-000017580000}"/>
    <cellStyle name="표준 2 2 7 2 13" xfId="18615" xr:uid="{00000000-0005-0000-0000-000018580000}"/>
    <cellStyle name="표준 2 2 7 2 14" xfId="20095" xr:uid="{00000000-0005-0000-0000-000019580000}"/>
    <cellStyle name="표준 2 2 7 2 15" xfId="21575" xr:uid="{00000000-0005-0000-0000-00001A580000}"/>
    <cellStyle name="표준 2 2 7 2 16" xfId="23055" xr:uid="{00000000-0005-0000-0000-00001B580000}"/>
    <cellStyle name="표준 2 2 7 2 17" xfId="24535" xr:uid="{00000000-0005-0000-0000-00001C580000}"/>
    <cellStyle name="표준 2 2 7 2 18" xfId="26015" xr:uid="{00000000-0005-0000-0000-00001D580000}"/>
    <cellStyle name="표준 2 2 7 2 19" xfId="27495" xr:uid="{00000000-0005-0000-0000-00001E580000}"/>
    <cellStyle name="표준 2 2 7 2 2" xfId="2334" xr:uid="{00000000-0005-0000-0000-00001F580000}"/>
    <cellStyle name="표준 2 2 7 2 20" xfId="28975" xr:uid="{00000000-0005-0000-0000-000020580000}"/>
    <cellStyle name="표준 2 2 7 2 21" xfId="30455" xr:uid="{00000000-0005-0000-0000-000021580000}"/>
    <cellStyle name="표준 2 2 7 2 22" xfId="31935" xr:uid="{00000000-0005-0000-0000-000022580000}"/>
    <cellStyle name="표준 2 2 7 2 23" xfId="33415" xr:uid="{00000000-0005-0000-0000-000023580000}"/>
    <cellStyle name="표준 2 2 7 2 24" xfId="34895" xr:uid="{00000000-0005-0000-0000-000024580000}"/>
    <cellStyle name="표준 2 2 7 2 25" xfId="36375" xr:uid="{00000000-0005-0000-0000-000025580000}"/>
    <cellStyle name="표준 2 2 7 2 26" xfId="37855" xr:uid="{00000000-0005-0000-0000-000026580000}"/>
    <cellStyle name="표준 2 2 7 2 27" xfId="39335" xr:uid="{00000000-0005-0000-0000-000027580000}"/>
    <cellStyle name="표준 2 2 7 2 28" xfId="40815" xr:uid="{00000000-0005-0000-0000-000028580000}"/>
    <cellStyle name="표준 2 2 7 2 29" xfId="42295" xr:uid="{00000000-0005-0000-0000-000029580000}"/>
    <cellStyle name="표준 2 2 7 2 3" xfId="3815" xr:uid="{00000000-0005-0000-0000-00002A580000}"/>
    <cellStyle name="표준 2 2 7 2 30" xfId="43775" xr:uid="{00000000-0005-0000-0000-00002B580000}"/>
    <cellStyle name="표준 2 2 7 2 31" xfId="45255" xr:uid="{00000000-0005-0000-0000-00002C580000}"/>
    <cellStyle name="표준 2 2 7 2 32" xfId="46736" xr:uid="{00000000-0005-0000-0000-00002D580000}"/>
    <cellStyle name="표준 2 2 7 2 33" xfId="48216" xr:uid="{00000000-0005-0000-0000-00002E580000}"/>
    <cellStyle name="표준 2 2 7 2 34" xfId="49696" xr:uid="{00000000-0005-0000-0000-00002F580000}"/>
    <cellStyle name="표준 2 2 7 2 35" xfId="51176" xr:uid="{00000000-0005-0000-0000-000030580000}"/>
    <cellStyle name="표준 2 2 7 2 36" xfId="52656" xr:uid="{00000000-0005-0000-0000-000031580000}"/>
    <cellStyle name="표준 2 2 7 2 37" xfId="54136" xr:uid="{00000000-0005-0000-0000-000032580000}"/>
    <cellStyle name="표준 2 2 7 2 38" xfId="55616" xr:uid="{00000000-0005-0000-0000-000033580000}"/>
    <cellStyle name="표준 2 2 7 2 39" xfId="57096" xr:uid="{00000000-0005-0000-0000-000034580000}"/>
    <cellStyle name="표준 2 2 7 2 4" xfId="5295" xr:uid="{00000000-0005-0000-0000-000035580000}"/>
    <cellStyle name="표준 2 2 7 2 40" xfId="58576" xr:uid="{00000000-0005-0000-0000-000036580000}"/>
    <cellStyle name="표준 2 2 7 2 41" xfId="60056" xr:uid="{00000000-0005-0000-0000-000037580000}"/>
    <cellStyle name="표준 2 2 7 2 42" xfId="61536" xr:uid="{00000000-0005-0000-0000-000038580000}"/>
    <cellStyle name="표준 2 2 7 2 5" xfId="6775" xr:uid="{00000000-0005-0000-0000-000039580000}"/>
    <cellStyle name="표준 2 2 7 2 6" xfId="8255" xr:uid="{00000000-0005-0000-0000-00003A580000}"/>
    <cellStyle name="표준 2 2 7 2 7" xfId="9735" xr:uid="{00000000-0005-0000-0000-00003B580000}"/>
    <cellStyle name="표준 2 2 7 2 8" xfId="11215" xr:uid="{00000000-0005-0000-0000-00003C580000}"/>
    <cellStyle name="표준 2 2 7 2 9" xfId="12695" xr:uid="{00000000-0005-0000-0000-00003D580000}"/>
    <cellStyle name="표준 2 2 7 20" xfId="26758" xr:uid="{00000000-0005-0000-0000-00003E580000}"/>
    <cellStyle name="표준 2 2 7 21" xfId="28238" xr:uid="{00000000-0005-0000-0000-00003F580000}"/>
    <cellStyle name="표준 2 2 7 22" xfId="29718" xr:uid="{00000000-0005-0000-0000-000040580000}"/>
    <cellStyle name="표준 2 2 7 23" xfId="31198" xr:uid="{00000000-0005-0000-0000-000041580000}"/>
    <cellStyle name="표준 2 2 7 24" xfId="32678" xr:uid="{00000000-0005-0000-0000-000042580000}"/>
    <cellStyle name="표준 2 2 7 25" xfId="34158" xr:uid="{00000000-0005-0000-0000-000043580000}"/>
    <cellStyle name="표준 2 2 7 26" xfId="35638" xr:uid="{00000000-0005-0000-0000-000044580000}"/>
    <cellStyle name="표준 2 2 7 27" xfId="37118" xr:uid="{00000000-0005-0000-0000-000045580000}"/>
    <cellStyle name="표준 2 2 7 28" xfId="38598" xr:uid="{00000000-0005-0000-0000-000046580000}"/>
    <cellStyle name="표준 2 2 7 29" xfId="40078" xr:uid="{00000000-0005-0000-0000-000047580000}"/>
    <cellStyle name="표준 2 2 7 3" xfId="1597" xr:uid="{00000000-0005-0000-0000-000048580000}"/>
    <cellStyle name="표준 2 2 7 30" xfId="41558" xr:uid="{00000000-0005-0000-0000-000049580000}"/>
    <cellStyle name="표준 2 2 7 31" xfId="43038" xr:uid="{00000000-0005-0000-0000-00004A580000}"/>
    <cellStyle name="표준 2 2 7 32" xfId="44518" xr:uid="{00000000-0005-0000-0000-00004B580000}"/>
    <cellStyle name="표준 2 2 7 33" xfId="45999" xr:uid="{00000000-0005-0000-0000-00004C580000}"/>
    <cellStyle name="표준 2 2 7 34" xfId="47479" xr:uid="{00000000-0005-0000-0000-00004D580000}"/>
    <cellStyle name="표준 2 2 7 35" xfId="48959" xr:uid="{00000000-0005-0000-0000-00004E580000}"/>
    <cellStyle name="표준 2 2 7 36" xfId="50439" xr:uid="{00000000-0005-0000-0000-00004F580000}"/>
    <cellStyle name="표준 2 2 7 37" xfId="51919" xr:uid="{00000000-0005-0000-0000-000050580000}"/>
    <cellStyle name="표준 2 2 7 38" xfId="53399" xr:uid="{00000000-0005-0000-0000-000051580000}"/>
    <cellStyle name="표준 2 2 7 39" xfId="54879" xr:uid="{00000000-0005-0000-0000-000052580000}"/>
    <cellStyle name="표준 2 2 7 4" xfId="3078" xr:uid="{00000000-0005-0000-0000-000053580000}"/>
    <cellStyle name="표준 2 2 7 40" xfId="56359" xr:uid="{00000000-0005-0000-0000-000054580000}"/>
    <cellStyle name="표준 2 2 7 41" xfId="57839" xr:uid="{00000000-0005-0000-0000-000055580000}"/>
    <cellStyle name="표준 2 2 7 42" xfId="59319" xr:uid="{00000000-0005-0000-0000-000056580000}"/>
    <cellStyle name="표준 2 2 7 43" xfId="60799" xr:uid="{00000000-0005-0000-0000-000057580000}"/>
    <cellStyle name="표준 2 2 7 5" xfId="4558" xr:uid="{00000000-0005-0000-0000-000058580000}"/>
    <cellStyle name="표준 2 2 7 6" xfId="6038" xr:uid="{00000000-0005-0000-0000-000059580000}"/>
    <cellStyle name="표준 2 2 7 7" xfId="7518" xr:uid="{00000000-0005-0000-0000-00005A580000}"/>
    <cellStyle name="표준 2 2 7 8" xfId="8998" xr:uid="{00000000-0005-0000-0000-00005B580000}"/>
    <cellStyle name="표준 2 2 7 9" xfId="10478" xr:uid="{00000000-0005-0000-0000-00005C580000}"/>
    <cellStyle name="표준 2 2 8" xfId="1485" xr:uid="{00000000-0005-0000-0000-00005D580000}"/>
    <cellStyle name="표준 2 2 8 10" xfId="11965" xr:uid="{00000000-0005-0000-0000-00005E580000}"/>
    <cellStyle name="표준 2 2 8 11" xfId="13445" xr:uid="{00000000-0005-0000-0000-00005F580000}"/>
    <cellStyle name="표준 2 2 8 12" xfId="14925" xr:uid="{00000000-0005-0000-0000-000060580000}"/>
    <cellStyle name="표준 2 2 8 13" xfId="16405" xr:uid="{00000000-0005-0000-0000-000061580000}"/>
    <cellStyle name="표준 2 2 8 14" xfId="17885" xr:uid="{00000000-0005-0000-0000-000062580000}"/>
    <cellStyle name="표준 2 2 8 15" xfId="19365" xr:uid="{00000000-0005-0000-0000-000063580000}"/>
    <cellStyle name="표준 2 2 8 16" xfId="20845" xr:uid="{00000000-0005-0000-0000-000064580000}"/>
    <cellStyle name="표준 2 2 8 17" xfId="22325" xr:uid="{00000000-0005-0000-0000-000065580000}"/>
    <cellStyle name="표준 2 2 8 18" xfId="23805" xr:uid="{00000000-0005-0000-0000-000066580000}"/>
    <cellStyle name="표준 2 2 8 19" xfId="25285" xr:uid="{00000000-0005-0000-0000-000067580000}"/>
    <cellStyle name="표준 2 2 8 2" xfId="706" xr:uid="{00000000-0005-0000-0000-000068580000}"/>
    <cellStyle name="표준 2 2 8 2 10" xfId="14182" xr:uid="{00000000-0005-0000-0000-000069580000}"/>
    <cellStyle name="표준 2 2 8 2 11" xfId="15662" xr:uid="{00000000-0005-0000-0000-00006A580000}"/>
    <cellStyle name="표준 2 2 8 2 12" xfId="17142" xr:uid="{00000000-0005-0000-0000-00006B580000}"/>
    <cellStyle name="표준 2 2 8 2 13" xfId="18622" xr:uid="{00000000-0005-0000-0000-00006C580000}"/>
    <cellStyle name="표준 2 2 8 2 14" xfId="20102" xr:uid="{00000000-0005-0000-0000-00006D580000}"/>
    <cellStyle name="표준 2 2 8 2 15" xfId="21582" xr:uid="{00000000-0005-0000-0000-00006E580000}"/>
    <cellStyle name="표준 2 2 8 2 16" xfId="23062" xr:uid="{00000000-0005-0000-0000-00006F580000}"/>
    <cellStyle name="표준 2 2 8 2 17" xfId="24542" xr:uid="{00000000-0005-0000-0000-000070580000}"/>
    <cellStyle name="표준 2 2 8 2 18" xfId="26022" xr:uid="{00000000-0005-0000-0000-000071580000}"/>
    <cellStyle name="표준 2 2 8 2 19" xfId="27502" xr:uid="{00000000-0005-0000-0000-000072580000}"/>
    <cellStyle name="표준 2 2 8 2 2" xfId="2341" xr:uid="{00000000-0005-0000-0000-000073580000}"/>
    <cellStyle name="표준 2 2 8 2 20" xfId="28982" xr:uid="{00000000-0005-0000-0000-000074580000}"/>
    <cellStyle name="표준 2 2 8 2 21" xfId="30462" xr:uid="{00000000-0005-0000-0000-000075580000}"/>
    <cellStyle name="표준 2 2 8 2 22" xfId="31942" xr:uid="{00000000-0005-0000-0000-000076580000}"/>
    <cellStyle name="표준 2 2 8 2 23" xfId="33422" xr:uid="{00000000-0005-0000-0000-000077580000}"/>
    <cellStyle name="표준 2 2 8 2 24" xfId="34902" xr:uid="{00000000-0005-0000-0000-000078580000}"/>
    <cellStyle name="표준 2 2 8 2 25" xfId="36382" xr:uid="{00000000-0005-0000-0000-000079580000}"/>
    <cellStyle name="표준 2 2 8 2 26" xfId="37862" xr:uid="{00000000-0005-0000-0000-00007A580000}"/>
    <cellStyle name="표준 2 2 8 2 27" xfId="39342" xr:uid="{00000000-0005-0000-0000-00007B580000}"/>
    <cellStyle name="표준 2 2 8 2 28" xfId="40822" xr:uid="{00000000-0005-0000-0000-00007C580000}"/>
    <cellStyle name="표준 2 2 8 2 29" xfId="42302" xr:uid="{00000000-0005-0000-0000-00007D580000}"/>
    <cellStyle name="표준 2 2 8 2 3" xfId="3822" xr:uid="{00000000-0005-0000-0000-00007E580000}"/>
    <cellStyle name="표준 2 2 8 2 30" xfId="43782" xr:uid="{00000000-0005-0000-0000-00007F580000}"/>
    <cellStyle name="표준 2 2 8 2 31" xfId="45262" xr:uid="{00000000-0005-0000-0000-000080580000}"/>
    <cellStyle name="표준 2 2 8 2 32" xfId="46743" xr:uid="{00000000-0005-0000-0000-000081580000}"/>
    <cellStyle name="표준 2 2 8 2 33" xfId="48223" xr:uid="{00000000-0005-0000-0000-000082580000}"/>
    <cellStyle name="표준 2 2 8 2 34" xfId="49703" xr:uid="{00000000-0005-0000-0000-000083580000}"/>
    <cellStyle name="표준 2 2 8 2 35" xfId="51183" xr:uid="{00000000-0005-0000-0000-000084580000}"/>
    <cellStyle name="표준 2 2 8 2 36" xfId="52663" xr:uid="{00000000-0005-0000-0000-000085580000}"/>
    <cellStyle name="표준 2 2 8 2 37" xfId="54143" xr:uid="{00000000-0005-0000-0000-000086580000}"/>
    <cellStyle name="표준 2 2 8 2 38" xfId="55623" xr:uid="{00000000-0005-0000-0000-000087580000}"/>
    <cellStyle name="표준 2 2 8 2 39" xfId="57103" xr:uid="{00000000-0005-0000-0000-000088580000}"/>
    <cellStyle name="표준 2 2 8 2 4" xfId="5302" xr:uid="{00000000-0005-0000-0000-000089580000}"/>
    <cellStyle name="표준 2 2 8 2 40" xfId="58583" xr:uid="{00000000-0005-0000-0000-00008A580000}"/>
    <cellStyle name="표준 2 2 8 2 41" xfId="60063" xr:uid="{00000000-0005-0000-0000-00008B580000}"/>
    <cellStyle name="표준 2 2 8 2 42" xfId="61543" xr:uid="{00000000-0005-0000-0000-00008C580000}"/>
    <cellStyle name="표준 2 2 8 2 5" xfId="6782" xr:uid="{00000000-0005-0000-0000-00008D580000}"/>
    <cellStyle name="표준 2 2 8 2 6" xfId="8262" xr:uid="{00000000-0005-0000-0000-00008E580000}"/>
    <cellStyle name="표준 2 2 8 2 7" xfId="9742" xr:uid="{00000000-0005-0000-0000-00008F580000}"/>
    <cellStyle name="표준 2 2 8 2 8" xfId="11222" xr:uid="{00000000-0005-0000-0000-000090580000}"/>
    <cellStyle name="표준 2 2 8 2 9" xfId="12702" xr:uid="{00000000-0005-0000-0000-000091580000}"/>
    <cellStyle name="표준 2 2 8 20" xfId="26765" xr:uid="{00000000-0005-0000-0000-000092580000}"/>
    <cellStyle name="표준 2 2 8 21" xfId="28245" xr:uid="{00000000-0005-0000-0000-000093580000}"/>
    <cellStyle name="표준 2 2 8 22" xfId="29725" xr:uid="{00000000-0005-0000-0000-000094580000}"/>
    <cellStyle name="표준 2 2 8 23" xfId="31205" xr:uid="{00000000-0005-0000-0000-000095580000}"/>
    <cellStyle name="표준 2 2 8 24" xfId="32685" xr:uid="{00000000-0005-0000-0000-000096580000}"/>
    <cellStyle name="표준 2 2 8 25" xfId="34165" xr:uid="{00000000-0005-0000-0000-000097580000}"/>
    <cellStyle name="표준 2 2 8 26" xfId="35645" xr:uid="{00000000-0005-0000-0000-000098580000}"/>
    <cellStyle name="표준 2 2 8 27" xfId="37125" xr:uid="{00000000-0005-0000-0000-000099580000}"/>
    <cellStyle name="표준 2 2 8 28" xfId="38605" xr:uid="{00000000-0005-0000-0000-00009A580000}"/>
    <cellStyle name="표준 2 2 8 29" xfId="40085" xr:uid="{00000000-0005-0000-0000-00009B580000}"/>
    <cellStyle name="표준 2 2 8 3" xfId="1604" xr:uid="{00000000-0005-0000-0000-00009C580000}"/>
    <cellStyle name="표준 2 2 8 30" xfId="41565" xr:uid="{00000000-0005-0000-0000-00009D580000}"/>
    <cellStyle name="표준 2 2 8 31" xfId="43045" xr:uid="{00000000-0005-0000-0000-00009E580000}"/>
    <cellStyle name="표준 2 2 8 32" xfId="44525" xr:uid="{00000000-0005-0000-0000-00009F580000}"/>
    <cellStyle name="표준 2 2 8 33" xfId="46006" xr:uid="{00000000-0005-0000-0000-0000A0580000}"/>
    <cellStyle name="표준 2 2 8 34" xfId="47486" xr:uid="{00000000-0005-0000-0000-0000A1580000}"/>
    <cellStyle name="표준 2 2 8 35" xfId="48966" xr:uid="{00000000-0005-0000-0000-0000A2580000}"/>
    <cellStyle name="표준 2 2 8 36" xfId="50446" xr:uid="{00000000-0005-0000-0000-0000A3580000}"/>
    <cellStyle name="표준 2 2 8 37" xfId="51926" xr:uid="{00000000-0005-0000-0000-0000A4580000}"/>
    <cellStyle name="표준 2 2 8 38" xfId="53406" xr:uid="{00000000-0005-0000-0000-0000A5580000}"/>
    <cellStyle name="표준 2 2 8 39" xfId="54886" xr:uid="{00000000-0005-0000-0000-0000A6580000}"/>
    <cellStyle name="표준 2 2 8 4" xfId="3085" xr:uid="{00000000-0005-0000-0000-0000A7580000}"/>
    <cellStyle name="표준 2 2 8 40" xfId="56366" xr:uid="{00000000-0005-0000-0000-0000A8580000}"/>
    <cellStyle name="표준 2 2 8 41" xfId="57846" xr:uid="{00000000-0005-0000-0000-0000A9580000}"/>
    <cellStyle name="표준 2 2 8 42" xfId="59326" xr:uid="{00000000-0005-0000-0000-0000AA580000}"/>
    <cellStyle name="표준 2 2 8 43" xfId="60806" xr:uid="{00000000-0005-0000-0000-0000AB580000}"/>
    <cellStyle name="표준 2 2 8 5" xfId="4565" xr:uid="{00000000-0005-0000-0000-0000AC580000}"/>
    <cellStyle name="표준 2 2 8 6" xfId="6045" xr:uid="{00000000-0005-0000-0000-0000AD580000}"/>
    <cellStyle name="표준 2 2 8 7" xfId="7525" xr:uid="{00000000-0005-0000-0000-0000AE580000}"/>
    <cellStyle name="표준 2 2 8 8" xfId="9005" xr:uid="{00000000-0005-0000-0000-0000AF580000}"/>
    <cellStyle name="표준 2 2 8 9" xfId="10485" xr:uid="{00000000-0005-0000-0000-0000B0580000}"/>
    <cellStyle name="표준 2 2 9" xfId="1477" xr:uid="{00000000-0005-0000-0000-0000B1580000}"/>
    <cellStyle name="표준 2 2 9 10" xfId="11973" xr:uid="{00000000-0005-0000-0000-0000B2580000}"/>
    <cellStyle name="표준 2 2 9 11" xfId="13453" xr:uid="{00000000-0005-0000-0000-0000B3580000}"/>
    <cellStyle name="표준 2 2 9 12" xfId="14933" xr:uid="{00000000-0005-0000-0000-0000B4580000}"/>
    <cellStyle name="표준 2 2 9 13" xfId="16413" xr:uid="{00000000-0005-0000-0000-0000B5580000}"/>
    <cellStyle name="표준 2 2 9 14" xfId="17893" xr:uid="{00000000-0005-0000-0000-0000B6580000}"/>
    <cellStyle name="표준 2 2 9 15" xfId="19373" xr:uid="{00000000-0005-0000-0000-0000B7580000}"/>
    <cellStyle name="표준 2 2 9 16" xfId="20853" xr:uid="{00000000-0005-0000-0000-0000B8580000}"/>
    <cellStyle name="표준 2 2 9 17" xfId="22333" xr:uid="{00000000-0005-0000-0000-0000B9580000}"/>
    <cellStyle name="표준 2 2 9 18" xfId="23813" xr:uid="{00000000-0005-0000-0000-0000BA580000}"/>
    <cellStyle name="표준 2 2 9 19" xfId="25293" xr:uid="{00000000-0005-0000-0000-0000BB580000}"/>
    <cellStyle name="표준 2 2 9 2" xfId="698" xr:uid="{00000000-0005-0000-0000-0000BC580000}"/>
    <cellStyle name="표준 2 2 9 2 10" xfId="14190" xr:uid="{00000000-0005-0000-0000-0000BD580000}"/>
    <cellStyle name="표준 2 2 9 2 11" xfId="15670" xr:uid="{00000000-0005-0000-0000-0000BE580000}"/>
    <cellStyle name="표준 2 2 9 2 12" xfId="17150" xr:uid="{00000000-0005-0000-0000-0000BF580000}"/>
    <cellStyle name="표준 2 2 9 2 13" xfId="18630" xr:uid="{00000000-0005-0000-0000-0000C0580000}"/>
    <cellStyle name="표준 2 2 9 2 14" xfId="20110" xr:uid="{00000000-0005-0000-0000-0000C1580000}"/>
    <cellStyle name="표준 2 2 9 2 15" xfId="21590" xr:uid="{00000000-0005-0000-0000-0000C2580000}"/>
    <cellStyle name="표준 2 2 9 2 16" xfId="23070" xr:uid="{00000000-0005-0000-0000-0000C3580000}"/>
    <cellStyle name="표준 2 2 9 2 17" xfId="24550" xr:uid="{00000000-0005-0000-0000-0000C4580000}"/>
    <cellStyle name="표준 2 2 9 2 18" xfId="26030" xr:uid="{00000000-0005-0000-0000-0000C5580000}"/>
    <cellStyle name="표준 2 2 9 2 19" xfId="27510" xr:uid="{00000000-0005-0000-0000-0000C6580000}"/>
    <cellStyle name="표준 2 2 9 2 2" xfId="2349" xr:uid="{00000000-0005-0000-0000-0000C7580000}"/>
    <cellStyle name="표준 2 2 9 2 20" xfId="28990" xr:uid="{00000000-0005-0000-0000-0000C8580000}"/>
    <cellStyle name="표준 2 2 9 2 21" xfId="30470" xr:uid="{00000000-0005-0000-0000-0000C9580000}"/>
    <cellStyle name="표준 2 2 9 2 22" xfId="31950" xr:uid="{00000000-0005-0000-0000-0000CA580000}"/>
    <cellStyle name="표준 2 2 9 2 23" xfId="33430" xr:uid="{00000000-0005-0000-0000-0000CB580000}"/>
    <cellStyle name="표준 2 2 9 2 24" xfId="34910" xr:uid="{00000000-0005-0000-0000-0000CC580000}"/>
    <cellStyle name="표준 2 2 9 2 25" xfId="36390" xr:uid="{00000000-0005-0000-0000-0000CD580000}"/>
    <cellStyle name="표준 2 2 9 2 26" xfId="37870" xr:uid="{00000000-0005-0000-0000-0000CE580000}"/>
    <cellStyle name="표준 2 2 9 2 27" xfId="39350" xr:uid="{00000000-0005-0000-0000-0000CF580000}"/>
    <cellStyle name="표준 2 2 9 2 28" xfId="40830" xr:uid="{00000000-0005-0000-0000-0000D0580000}"/>
    <cellStyle name="표준 2 2 9 2 29" xfId="42310" xr:uid="{00000000-0005-0000-0000-0000D1580000}"/>
    <cellStyle name="표준 2 2 9 2 3" xfId="3830" xr:uid="{00000000-0005-0000-0000-0000D2580000}"/>
    <cellStyle name="표준 2 2 9 2 30" xfId="43790" xr:uid="{00000000-0005-0000-0000-0000D3580000}"/>
    <cellStyle name="표준 2 2 9 2 31" xfId="45270" xr:uid="{00000000-0005-0000-0000-0000D4580000}"/>
    <cellStyle name="표준 2 2 9 2 32" xfId="46751" xr:uid="{00000000-0005-0000-0000-0000D5580000}"/>
    <cellStyle name="표준 2 2 9 2 33" xfId="48231" xr:uid="{00000000-0005-0000-0000-0000D6580000}"/>
    <cellStyle name="표준 2 2 9 2 34" xfId="49711" xr:uid="{00000000-0005-0000-0000-0000D7580000}"/>
    <cellStyle name="표준 2 2 9 2 35" xfId="51191" xr:uid="{00000000-0005-0000-0000-0000D8580000}"/>
    <cellStyle name="표준 2 2 9 2 36" xfId="52671" xr:uid="{00000000-0005-0000-0000-0000D9580000}"/>
    <cellStyle name="표준 2 2 9 2 37" xfId="54151" xr:uid="{00000000-0005-0000-0000-0000DA580000}"/>
    <cellStyle name="표준 2 2 9 2 38" xfId="55631" xr:uid="{00000000-0005-0000-0000-0000DB580000}"/>
    <cellStyle name="표준 2 2 9 2 39" xfId="57111" xr:uid="{00000000-0005-0000-0000-0000DC580000}"/>
    <cellStyle name="표준 2 2 9 2 4" xfId="5310" xr:uid="{00000000-0005-0000-0000-0000DD580000}"/>
    <cellStyle name="표준 2 2 9 2 40" xfId="58591" xr:uid="{00000000-0005-0000-0000-0000DE580000}"/>
    <cellStyle name="표준 2 2 9 2 41" xfId="60071" xr:uid="{00000000-0005-0000-0000-0000DF580000}"/>
    <cellStyle name="표준 2 2 9 2 42" xfId="61551" xr:uid="{00000000-0005-0000-0000-0000E0580000}"/>
    <cellStyle name="표준 2 2 9 2 5" xfId="6790" xr:uid="{00000000-0005-0000-0000-0000E1580000}"/>
    <cellStyle name="표준 2 2 9 2 6" xfId="8270" xr:uid="{00000000-0005-0000-0000-0000E2580000}"/>
    <cellStyle name="표준 2 2 9 2 7" xfId="9750" xr:uid="{00000000-0005-0000-0000-0000E3580000}"/>
    <cellStyle name="표준 2 2 9 2 8" xfId="11230" xr:uid="{00000000-0005-0000-0000-0000E4580000}"/>
    <cellStyle name="표준 2 2 9 2 9" xfId="12710" xr:uid="{00000000-0005-0000-0000-0000E5580000}"/>
    <cellStyle name="표준 2 2 9 20" xfId="26773" xr:uid="{00000000-0005-0000-0000-0000E6580000}"/>
    <cellStyle name="표준 2 2 9 21" xfId="28253" xr:uid="{00000000-0005-0000-0000-0000E7580000}"/>
    <cellStyle name="표준 2 2 9 22" xfId="29733" xr:uid="{00000000-0005-0000-0000-0000E8580000}"/>
    <cellStyle name="표준 2 2 9 23" xfId="31213" xr:uid="{00000000-0005-0000-0000-0000E9580000}"/>
    <cellStyle name="표준 2 2 9 24" xfId="32693" xr:uid="{00000000-0005-0000-0000-0000EA580000}"/>
    <cellStyle name="표준 2 2 9 25" xfId="34173" xr:uid="{00000000-0005-0000-0000-0000EB580000}"/>
    <cellStyle name="표준 2 2 9 26" xfId="35653" xr:uid="{00000000-0005-0000-0000-0000EC580000}"/>
    <cellStyle name="표준 2 2 9 27" xfId="37133" xr:uid="{00000000-0005-0000-0000-0000ED580000}"/>
    <cellStyle name="표준 2 2 9 28" xfId="38613" xr:uid="{00000000-0005-0000-0000-0000EE580000}"/>
    <cellStyle name="표준 2 2 9 29" xfId="40093" xr:uid="{00000000-0005-0000-0000-0000EF580000}"/>
    <cellStyle name="표준 2 2 9 3" xfId="1612" xr:uid="{00000000-0005-0000-0000-0000F0580000}"/>
    <cellStyle name="표준 2 2 9 30" xfId="41573" xr:uid="{00000000-0005-0000-0000-0000F1580000}"/>
    <cellStyle name="표준 2 2 9 31" xfId="43053" xr:uid="{00000000-0005-0000-0000-0000F2580000}"/>
    <cellStyle name="표준 2 2 9 32" xfId="44533" xr:uid="{00000000-0005-0000-0000-0000F3580000}"/>
    <cellStyle name="표준 2 2 9 33" xfId="46014" xr:uid="{00000000-0005-0000-0000-0000F4580000}"/>
    <cellStyle name="표준 2 2 9 34" xfId="47494" xr:uid="{00000000-0005-0000-0000-0000F5580000}"/>
    <cellStyle name="표준 2 2 9 35" xfId="48974" xr:uid="{00000000-0005-0000-0000-0000F6580000}"/>
    <cellStyle name="표준 2 2 9 36" xfId="50454" xr:uid="{00000000-0005-0000-0000-0000F7580000}"/>
    <cellStyle name="표준 2 2 9 37" xfId="51934" xr:uid="{00000000-0005-0000-0000-0000F8580000}"/>
    <cellStyle name="표준 2 2 9 38" xfId="53414" xr:uid="{00000000-0005-0000-0000-0000F9580000}"/>
    <cellStyle name="표준 2 2 9 39" xfId="54894" xr:uid="{00000000-0005-0000-0000-0000FA580000}"/>
    <cellStyle name="표준 2 2 9 4" xfId="3093" xr:uid="{00000000-0005-0000-0000-0000FB580000}"/>
    <cellStyle name="표준 2 2 9 40" xfId="56374" xr:uid="{00000000-0005-0000-0000-0000FC580000}"/>
    <cellStyle name="표준 2 2 9 41" xfId="57854" xr:uid="{00000000-0005-0000-0000-0000FD580000}"/>
    <cellStyle name="표준 2 2 9 42" xfId="59334" xr:uid="{00000000-0005-0000-0000-0000FE580000}"/>
    <cellStyle name="표준 2 2 9 43" xfId="60814" xr:uid="{00000000-0005-0000-0000-0000FF580000}"/>
    <cellStyle name="표준 2 2 9 5" xfId="4573" xr:uid="{00000000-0005-0000-0000-000000590000}"/>
    <cellStyle name="표준 2 2 9 6" xfId="6053" xr:uid="{00000000-0005-0000-0000-000001590000}"/>
    <cellStyle name="표준 2 2 9 7" xfId="7533" xr:uid="{00000000-0005-0000-0000-000002590000}"/>
    <cellStyle name="표준 2 2 9 8" xfId="9013" xr:uid="{00000000-0005-0000-0000-000003590000}"/>
    <cellStyle name="표준 2 2 9 9" xfId="10493" xr:uid="{00000000-0005-0000-0000-000004590000}"/>
    <cellStyle name="표준 2 20" xfId="1543" xr:uid="{00000000-0005-0000-0000-000005590000}"/>
    <cellStyle name="표준 2 20 10" xfId="1119" xr:uid="{00000000-0005-0000-0000-000006590000}"/>
    <cellStyle name="표준 2 20 10 10" xfId="12331" xr:uid="{00000000-0005-0000-0000-000007590000}"/>
    <cellStyle name="표준 2 20 10 11" xfId="13811" xr:uid="{00000000-0005-0000-0000-000008590000}"/>
    <cellStyle name="표준 2 20 10 12" xfId="15291" xr:uid="{00000000-0005-0000-0000-000009590000}"/>
    <cellStyle name="표준 2 20 10 13" xfId="16771" xr:uid="{00000000-0005-0000-0000-00000A590000}"/>
    <cellStyle name="표준 2 20 10 14" xfId="18251" xr:uid="{00000000-0005-0000-0000-00000B590000}"/>
    <cellStyle name="표준 2 20 10 15" xfId="19731" xr:uid="{00000000-0005-0000-0000-00000C590000}"/>
    <cellStyle name="표준 2 20 10 16" xfId="21211" xr:uid="{00000000-0005-0000-0000-00000D590000}"/>
    <cellStyle name="표준 2 20 10 17" xfId="22691" xr:uid="{00000000-0005-0000-0000-00000E590000}"/>
    <cellStyle name="표준 2 20 10 18" xfId="24171" xr:uid="{00000000-0005-0000-0000-00000F590000}"/>
    <cellStyle name="표준 2 20 10 19" xfId="25651" xr:uid="{00000000-0005-0000-0000-000010590000}"/>
    <cellStyle name="표준 2 20 10 2" xfId="340" xr:uid="{00000000-0005-0000-0000-000011590000}"/>
    <cellStyle name="표준 2 20 10 2 10" xfId="14548" xr:uid="{00000000-0005-0000-0000-000012590000}"/>
    <cellStyle name="표준 2 20 10 2 11" xfId="16028" xr:uid="{00000000-0005-0000-0000-000013590000}"/>
    <cellStyle name="표준 2 20 10 2 12" xfId="17508" xr:uid="{00000000-0005-0000-0000-000014590000}"/>
    <cellStyle name="표준 2 20 10 2 13" xfId="18988" xr:uid="{00000000-0005-0000-0000-000015590000}"/>
    <cellStyle name="표준 2 20 10 2 14" xfId="20468" xr:uid="{00000000-0005-0000-0000-000016590000}"/>
    <cellStyle name="표준 2 20 10 2 15" xfId="21948" xr:uid="{00000000-0005-0000-0000-000017590000}"/>
    <cellStyle name="표준 2 20 10 2 16" xfId="23428" xr:uid="{00000000-0005-0000-0000-000018590000}"/>
    <cellStyle name="표준 2 20 10 2 17" xfId="24908" xr:uid="{00000000-0005-0000-0000-000019590000}"/>
    <cellStyle name="표준 2 20 10 2 18" xfId="26388" xr:uid="{00000000-0005-0000-0000-00001A590000}"/>
    <cellStyle name="표준 2 20 10 2 19" xfId="27868" xr:uid="{00000000-0005-0000-0000-00001B590000}"/>
    <cellStyle name="표준 2 20 10 2 2" xfId="2707" xr:uid="{00000000-0005-0000-0000-00001C590000}"/>
    <cellStyle name="표준 2 20 10 2 20" xfId="29348" xr:uid="{00000000-0005-0000-0000-00001D590000}"/>
    <cellStyle name="표준 2 20 10 2 21" xfId="30828" xr:uid="{00000000-0005-0000-0000-00001E590000}"/>
    <cellStyle name="표준 2 20 10 2 22" xfId="32308" xr:uid="{00000000-0005-0000-0000-00001F590000}"/>
    <cellStyle name="표준 2 20 10 2 23" xfId="33788" xr:uid="{00000000-0005-0000-0000-000020590000}"/>
    <cellStyle name="표준 2 20 10 2 24" xfId="35268" xr:uid="{00000000-0005-0000-0000-000021590000}"/>
    <cellStyle name="표준 2 20 10 2 25" xfId="36748" xr:uid="{00000000-0005-0000-0000-000022590000}"/>
    <cellStyle name="표준 2 20 10 2 26" xfId="38228" xr:uid="{00000000-0005-0000-0000-000023590000}"/>
    <cellStyle name="표준 2 20 10 2 27" xfId="39708" xr:uid="{00000000-0005-0000-0000-000024590000}"/>
    <cellStyle name="표준 2 20 10 2 28" xfId="41188" xr:uid="{00000000-0005-0000-0000-000025590000}"/>
    <cellStyle name="표준 2 20 10 2 29" xfId="42668" xr:uid="{00000000-0005-0000-0000-000026590000}"/>
    <cellStyle name="표준 2 20 10 2 3" xfId="4188" xr:uid="{00000000-0005-0000-0000-000027590000}"/>
    <cellStyle name="표준 2 20 10 2 30" xfId="44148" xr:uid="{00000000-0005-0000-0000-000028590000}"/>
    <cellStyle name="표준 2 20 10 2 31" xfId="45628" xr:uid="{00000000-0005-0000-0000-000029590000}"/>
    <cellStyle name="표준 2 20 10 2 32" xfId="47109" xr:uid="{00000000-0005-0000-0000-00002A590000}"/>
    <cellStyle name="표준 2 20 10 2 33" xfId="48589" xr:uid="{00000000-0005-0000-0000-00002B590000}"/>
    <cellStyle name="표준 2 20 10 2 34" xfId="50069" xr:uid="{00000000-0005-0000-0000-00002C590000}"/>
    <cellStyle name="표준 2 20 10 2 35" xfId="51549" xr:uid="{00000000-0005-0000-0000-00002D590000}"/>
    <cellStyle name="표준 2 20 10 2 36" xfId="53029" xr:uid="{00000000-0005-0000-0000-00002E590000}"/>
    <cellStyle name="표준 2 20 10 2 37" xfId="54509" xr:uid="{00000000-0005-0000-0000-00002F590000}"/>
    <cellStyle name="표준 2 20 10 2 38" xfId="55989" xr:uid="{00000000-0005-0000-0000-000030590000}"/>
    <cellStyle name="표준 2 20 10 2 39" xfId="57469" xr:uid="{00000000-0005-0000-0000-000031590000}"/>
    <cellStyle name="표준 2 20 10 2 4" xfId="5668" xr:uid="{00000000-0005-0000-0000-000032590000}"/>
    <cellStyle name="표준 2 20 10 2 40" xfId="58949" xr:uid="{00000000-0005-0000-0000-000033590000}"/>
    <cellStyle name="표준 2 20 10 2 41" xfId="60429" xr:uid="{00000000-0005-0000-0000-000034590000}"/>
    <cellStyle name="표준 2 20 10 2 42" xfId="61909" xr:uid="{00000000-0005-0000-0000-000035590000}"/>
    <cellStyle name="표준 2 20 10 2 5" xfId="7148" xr:uid="{00000000-0005-0000-0000-000036590000}"/>
    <cellStyle name="표준 2 20 10 2 6" xfId="8628" xr:uid="{00000000-0005-0000-0000-000037590000}"/>
    <cellStyle name="표준 2 20 10 2 7" xfId="10108" xr:uid="{00000000-0005-0000-0000-000038590000}"/>
    <cellStyle name="표준 2 20 10 2 8" xfId="11588" xr:uid="{00000000-0005-0000-0000-000039590000}"/>
    <cellStyle name="표준 2 20 10 2 9" xfId="13068" xr:uid="{00000000-0005-0000-0000-00003A590000}"/>
    <cellStyle name="표준 2 20 10 20" xfId="27131" xr:uid="{00000000-0005-0000-0000-00003B590000}"/>
    <cellStyle name="표준 2 20 10 21" xfId="28611" xr:uid="{00000000-0005-0000-0000-00003C590000}"/>
    <cellStyle name="표준 2 20 10 22" xfId="30091" xr:uid="{00000000-0005-0000-0000-00003D590000}"/>
    <cellStyle name="표준 2 20 10 23" xfId="31571" xr:uid="{00000000-0005-0000-0000-00003E590000}"/>
    <cellStyle name="표준 2 20 10 24" xfId="33051" xr:uid="{00000000-0005-0000-0000-00003F590000}"/>
    <cellStyle name="표준 2 20 10 25" xfId="34531" xr:uid="{00000000-0005-0000-0000-000040590000}"/>
    <cellStyle name="표준 2 20 10 26" xfId="36011" xr:uid="{00000000-0005-0000-0000-000041590000}"/>
    <cellStyle name="표준 2 20 10 27" xfId="37491" xr:uid="{00000000-0005-0000-0000-000042590000}"/>
    <cellStyle name="표준 2 20 10 28" xfId="38971" xr:uid="{00000000-0005-0000-0000-000043590000}"/>
    <cellStyle name="표준 2 20 10 29" xfId="40451" xr:uid="{00000000-0005-0000-0000-000044590000}"/>
    <cellStyle name="표준 2 20 10 3" xfId="1970" xr:uid="{00000000-0005-0000-0000-000045590000}"/>
    <cellStyle name="표준 2 20 10 30" xfId="41931" xr:uid="{00000000-0005-0000-0000-000046590000}"/>
    <cellStyle name="표준 2 20 10 31" xfId="43411" xr:uid="{00000000-0005-0000-0000-000047590000}"/>
    <cellStyle name="표준 2 20 10 32" xfId="44891" xr:uid="{00000000-0005-0000-0000-000048590000}"/>
    <cellStyle name="표준 2 20 10 33" xfId="46372" xr:uid="{00000000-0005-0000-0000-000049590000}"/>
    <cellStyle name="표준 2 20 10 34" xfId="47852" xr:uid="{00000000-0005-0000-0000-00004A590000}"/>
    <cellStyle name="표준 2 20 10 35" xfId="49332" xr:uid="{00000000-0005-0000-0000-00004B590000}"/>
    <cellStyle name="표준 2 20 10 36" xfId="50812" xr:uid="{00000000-0005-0000-0000-00004C590000}"/>
    <cellStyle name="표준 2 20 10 37" xfId="52292" xr:uid="{00000000-0005-0000-0000-00004D590000}"/>
    <cellStyle name="표준 2 20 10 38" xfId="53772" xr:uid="{00000000-0005-0000-0000-00004E590000}"/>
    <cellStyle name="표준 2 20 10 39" xfId="55252" xr:uid="{00000000-0005-0000-0000-00004F590000}"/>
    <cellStyle name="표준 2 20 10 4" xfId="3451" xr:uid="{00000000-0005-0000-0000-000050590000}"/>
    <cellStyle name="표준 2 20 10 40" xfId="56732" xr:uid="{00000000-0005-0000-0000-000051590000}"/>
    <cellStyle name="표준 2 20 10 41" xfId="58212" xr:uid="{00000000-0005-0000-0000-000052590000}"/>
    <cellStyle name="표준 2 20 10 42" xfId="59692" xr:uid="{00000000-0005-0000-0000-000053590000}"/>
    <cellStyle name="표준 2 20 10 43" xfId="61172" xr:uid="{00000000-0005-0000-0000-000054590000}"/>
    <cellStyle name="표준 2 20 10 5" xfId="4931" xr:uid="{00000000-0005-0000-0000-000055590000}"/>
    <cellStyle name="표준 2 20 10 6" xfId="6411" xr:uid="{00000000-0005-0000-0000-000056590000}"/>
    <cellStyle name="표준 2 20 10 7" xfId="7891" xr:uid="{00000000-0005-0000-0000-000057590000}"/>
    <cellStyle name="표준 2 20 10 8" xfId="9371" xr:uid="{00000000-0005-0000-0000-000058590000}"/>
    <cellStyle name="표준 2 20 10 9" xfId="10851" xr:uid="{00000000-0005-0000-0000-000059590000}"/>
    <cellStyle name="표준 2 20 11" xfId="1090" xr:uid="{00000000-0005-0000-0000-00005A590000}"/>
    <cellStyle name="표준 2 20 11 10" xfId="12360" xr:uid="{00000000-0005-0000-0000-00005B590000}"/>
    <cellStyle name="표준 2 20 11 11" xfId="13840" xr:uid="{00000000-0005-0000-0000-00005C590000}"/>
    <cellStyle name="표준 2 20 11 12" xfId="15320" xr:uid="{00000000-0005-0000-0000-00005D590000}"/>
    <cellStyle name="표준 2 20 11 13" xfId="16800" xr:uid="{00000000-0005-0000-0000-00005E590000}"/>
    <cellStyle name="표준 2 20 11 14" xfId="18280" xr:uid="{00000000-0005-0000-0000-00005F590000}"/>
    <cellStyle name="표준 2 20 11 15" xfId="19760" xr:uid="{00000000-0005-0000-0000-000060590000}"/>
    <cellStyle name="표준 2 20 11 16" xfId="21240" xr:uid="{00000000-0005-0000-0000-000061590000}"/>
    <cellStyle name="표준 2 20 11 17" xfId="22720" xr:uid="{00000000-0005-0000-0000-000062590000}"/>
    <cellStyle name="표준 2 20 11 18" xfId="24200" xr:uid="{00000000-0005-0000-0000-000063590000}"/>
    <cellStyle name="표준 2 20 11 19" xfId="25680" xr:uid="{00000000-0005-0000-0000-000064590000}"/>
    <cellStyle name="표준 2 20 11 2" xfId="311" xr:uid="{00000000-0005-0000-0000-000065590000}"/>
    <cellStyle name="표준 2 20 11 2 10" xfId="14577" xr:uid="{00000000-0005-0000-0000-000066590000}"/>
    <cellStyle name="표준 2 20 11 2 11" xfId="16057" xr:uid="{00000000-0005-0000-0000-000067590000}"/>
    <cellStyle name="표준 2 20 11 2 12" xfId="17537" xr:uid="{00000000-0005-0000-0000-000068590000}"/>
    <cellStyle name="표준 2 20 11 2 13" xfId="19017" xr:uid="{00000000-0005-0000-0000-000069590000}"/>
    <cellStyle name="표준 2 20 11 2 14" xfId="20497" xr:uid="{00000000-0005-0000-0000-00006A590000}"/>
    <cellStyle name="표준 2 20 11 2 15" xfId="21977" xr:uid="{00000000-0005-0000-0000-00006B590000}"/>
    <cellStyle name="표준 2 20 11 2 16" xfId="23457" xr:uid="{00000000-0005-0000-0000-00006C590000}"/>
    <cellStyle name="표준 2 20 11 2 17" xfId="24937" xr:uid="{00000000-0005-0000-0000-00006D590000}"/>
    <cellStyle name="표준 2 20 11 2 18" xfId="26417" xr:uid="{00000000-0005-0000-0000-00006E590000}"/>
    <cellStyle name="표준 2 20 11 2 19" xfId="27897" xr:uid="{00000000-0005-0000-0000-00006F590000}"/>
    <cellStyle name="표준 2 20 11 2 2" xfId="2736" xr:uid="{00000000-0005-0000-0000-000070590000}"/>
    <cellStyle name="표준 2 20 11 2 20" xfId="29377" xr:uid="{00000000-0005-0000-0000-000071590000}"/>
    <cellStyle name="표준 2 20 11 2 21" xfId="30857" xr:uid="{00000000-0005-0000-0000-000072590000}"/>
    <cellStyle name="표준 2 20 11 2 22" xfId="32337" xr:uid="{00000000-0005-0000-0000-000073590000}"/>
    <cellStyle name="표준 2 20 11 2 23" xfId="33817" xr:uid="{00000000-0005-0000-0000-000074590000}"/>
    <cellStyle name="표준 2 20 11 2 24" xfId="35297" xr:uid="{00000000-0005-0000-0000-000075590000}"/>
    <cellStyle name="표준 2 20 11 2 25" xfId="36777" xr:uid="{00000000-0005-0000-0000-000076590000}"/>
    <cellStyle name="표준 2 20 11 2 26" xfId="38257" xr:uid="{00000000-0005-0000-0000-000077590000}"/>
    <cellStyle name="표준 2 20 11 2 27" xfId="39737" xr:uid="{00000000-0005-0000-0000-000078590000}"/>
    <cellStyle name="표준 2 20 11 2 28" xfId="41217" xr:uid="{00000000-0005-0000-0000-000079590000}"/>
    <cellStyle name="표준 2 20 11 2 29" xfId="42697" xr:uid="{00000000-0005-0000-0000-00007A590000}"/>
    <cellStyle name="표준 2 20 11 2 3" xfId="4217" xr:uid="{00000000-0005-0000-0000-00007B590000}"/>
    <cellStyle name="표준 2 20 11 2 30" xfId="44177" xr:uid="{00000000-0005-0000-0000-00007C590000}"/>
    <cellStyle name="표준 2 20 11 2 31" xfId="45657" xr:uid="{00000000-0005-0000-0000-00007D590000}"/>
    <cellStyle name="표준 2 20 11 2 32" xfId="47138" xr:uid="{00000000-0005-0000-0000-00007E590000}"/>
    <cellStyle name="표준 2 20 11 2 33" xfId="48618" xr:uid="{00000000-0005-0000-0000-00007F590000}"/>
    <cellStyle name="표준 2 20 11 2 34" xfId="50098" xr:uid="{00000000-0005-0000-0000-000080590000}"/>
    <cellStyle name="표준 2 20 11 2 35" xfId="51578" xr:uid="{00000000-0005-0000-0000-000081590000}"/>
    <cellStyle name="표준 2 20 11 2 36" xfId="53058" xr:uid="{00000000-0005-0000-0000-000082590000}"/>
    <cellStyle name="표준 2 20 11 2 37" xfId="54538" xr:uid="{00000000-0005-0000-0000-000083590000}"/>
    <cellStyle name="표준 2 20 11 2 38" xfId="56018" xr:uid="{00000000-0005-0000-0000-000084590000}"/>
    <cellStyle name="표준 2 20 11 2 39" xfId="57498" xr:uid="{00000000-0005-0000-0000-000085590000}"/>
    <cellStyle name="표준 2 20 11 2 4" xfId="5697" xr:uid="{00000000-0005-0000-0000-000086590000}"/>
    <cellStyle name="표준 2 20 11 2 40" xfId="58978" xr:uid="{00000000-0005-0000-0000-000087590000}"/>
    <cellStyle name="표준 2 20 11 2 41" xfId="60458" xr:uid="{00000000-0005-0000-0000-000088590000}"/>
    <cellStyle name="표준 2 20 11 2 42" xfId="61938" xr:uid="{00000000-0005-0000-0000-000089590000}"/>
    <cellStyle name="표준 2 20 11 2 5" xfId="7177" xr:uid="{00000000-0005-0000-0000-00008A590000}"/>
    <cellStyle name="표준 2 20 11 2 6" xfId="8657" xr:uid="{00000000-0005-0000-0000-00008B590000}"/>
    <cellStyle name="표준 2 20 11 2 7" xfId="10137" xr:uid="{00000000-0005-0000-0000-00008C590000}"/>
    <cellStyle name="표준 2 20 11 2 8" xfId="11617" xr:uid="{00000000-0005-0000-0000-00008D590000}"/>
    <cellStyle name="표준 2 20 11 2 9" xfId="13097" xr:uid="{00000000-0005-0000-0000-00008E590000}"/>
    <cellStyle name="표준 2 20 11 20" xfId="27160" xr:uid="{00000000-0005-0000-0000-00008F590000}"/>
    <cellStyle name="표준 2 20 11 21" xfId="28640" xr:uid="{00000000-0005-0000-0000-000090590000}"/>
    <cellStyle name="표준 2 20 11 22" xfId="30120" xr:uid="{00000000-0005-0000-0000-000091590000}"/>
    <cellStyle name="표준 2 20 11 23" xfId="31600" xr:uid="{00000000-0005-0000-0000-000092590000}"/>
    <cellStyle name="표준 2 20 11 24" xfId="33080" xr:uid="{00000000-0005-0000-0000-000093590000}"/>
    <cellStyle name="표준 2 20 11 25" xfId="34560" xr:uid="{00000000-0005-0000-0000-000094590000}"/>
    <cellStyle name="표준 2 20 11 26" xfId="36040" xr:uid="{00000000-0005-0000-0000-000095590000}"/>
    <cellStyle name="표준 2 20 11 27" xfId="37520" xr:uid="{00000000-0005-0000-0000-000096590000}"/>
    <cellStyle name="표준 2 20 11 28" xfId="39000" xr:uid="{00000000-0005-0000-0000-000097590000}"/>
    <cellStyle name="표준 2 20 11 29" xfId="40480" xr:uid="{00000000-0005-0000-0000-000098590000}"/>
    <cellStyle name="표준 2 20 11 3" xfId="1999" xr:uid="{00000000-0005-0000-0000-000099590000}"/>
    <cellStyle name="표준 2 20 11 30" xfId="41960" xr:uid="{00000000-0005-0000-0000-00009A590000}"/>
    <cellStyle name="표준 2 20 11 31" xfId="43440" xr:uid="{00000000-0005-0000-0000-00009B590000}"/>
    <cellStyle name="표준 2 20 11 32" xfId="44920" xr:uid="{00000000-0005-0000-0000-00009C590000}"/>
    <cellStyle name="표준 2 20 11 33" xfId="46401" xr:uid="{00000000-0005-0000-0000-00009D590000}"/>
    <cellStyle name="표준 2 20 11 34" xfId="47881" xr:uid="{00000000-0005-0000-0000-00009E590000}"/>
    <cellStyle name="표준 2 20 11 35" xfId="49361" xr:uid="{00000000-0005-0000-0000-00009F590000}"/>
    <cellStyle name="표준 2 20 11 36" xfId="50841" xr:uid="{00000000-0005-0000-0000-0000A0590000}"/>
    <cellStyle name="표준 2 20 11 37" xfId="52321" xr:uid="{00000000-0005-0000-0000-0000A1590000}"/>
    <cellStyle name="표준 2 20 11 38" xfId="53801" xr:uid="{00000000-0005-0000-0000-0000A2590000}"/>
    <cellStyle name="표준 2 20 11 39" xfId="55281" xr:uid="{00000000-0005-0000-0000-0000A3590000}"/>
    <cellStyle name="표준 2 20 11 4" xfId="3480" xr:uid="{00000000-0005-0000-0000-0000A4590000}"/>
    <cellStyle name="표준 2 20 11 40" xfId="56761" xr:uid="{00000000-0005-0000-0000-0000A5590000}"/>
    <cellStyle name="표준 2 20 11 41" xfId="58241" xr:uid="{00000000-0005-0000-0000-0000A6590000}"/>
    <cellStyle name="표준 2 20 11 42" xfId="59721" xr:uid="{00000000-0005-0000-0000-0000A7590000}"/>
    <cellStyle name="표준 2 20 11 43" xfId="61201" xr:uid="{00000000-0005-0000-0000-0000A8590000}"/>
    <cellStyle name="표준 2 20 11 5" xfId="4960" xr:uid="{00000000-0005-0000-0000-0000A9590000}"/>
    <cellStyle name="표준 2 20 11 6" xfId="6440" xr:uid="{00000000-0005-0000-0000-0000AA590000}"/>
    <cellStyle name="표준 2 20 11 7" xfId="7920" xr:uid="{00000000-0005-0000-0000-0000AB590000}"/>
    <cellStyle name="표준 2 20 11 8" xfId="9400" xr:uid="{00000000-0005-0000-0000-0000AC590000}"/>
    <cellStyle name="표준 2 20 11 9" xfId="10880" xr:uid="{00000000-0005-0000-0000-0000AD590000}"/>
    <cellStyle name="표준 2 20 12" xfId="1060" xr:uid="{00000000-0005-0000-0000-0000AE590000}"/>
    <cellStyle name="표준 2 20 12 10" xfId="12390" xr:uid="{00000000-0005-0000-0000-0000AF590000}"/>
    <cellStyle name="표준 2 20 12 11" xfId="13870" xr:uid="{00000000-0005-0000-0000-0000B0590000}"/>
    <cellStyle name="표준 2 20 12 12" xfId="15350" xr:uid="{00000000-0005-0000-0000-0000B1590000}"/>
    <cellStyle name="표준 2 20 12 13" xfId="16830" xr:uid="{00000000-0005-0000-0000-0000B2590000}"/>
    <cellStyle name="표준 2 20 12 14" xfId="18310" xr:uid="{00000000-0005-0000-0000-0000B3590000}"/>
    <cellStyle name="표준 2 20 12 15" xfId="19790" xr:uid="{00000000-0005-0000-0000-0000B4590000}"/>
    <cellStyle name="표준 2 20 12 16" xfId="21270" xr:uid="{00000000-0005-0000-0000-0000B5590000}"/>
    <cellStyle name="표준 2 20 12 17" xfId="22750" xr:uid="{00000000-0005-0000-0000-0000B6590000}"/>
    <cellStyle name="표준 2 20 12 18" xfId="24230" xr:uid="{00000000-0005-0000-0000-0000B7590000}"/>
    <cellStyle name="표준 2 20 12 19" xfId="25710" xr:uid="{00000000-0005-0000-0000-0000B8590000}"/>
    <cellStyle name="표준 2 20 12 2" xfId="281" xr:uid="{00000000-0005-0000-0000-0000B9590000}"/>
    <cellStyle name="표준 2 20 12 2 10" xfId="14607" xr:uid="{00000000-0005-0000-0000-0000BA590000}"/>
    <cellStyle name="표준 2 20 12 2 11" xfId="16087" xr:uid="{00000000-0005-0000-0000-0000BB590000}"/>
    <cellStyle name="표준 2 20 12 2 12" xfId="17567" xr:uid="{00000000-0005-0000-0000-0000BC590000}"/>
    <cellStyle name="표준 2 20 12 2 13" xfId="19047" xr:uid="{00000000-0005-0000-0000-0000BD590000}"/>
    <cellStyle name="표준 2 20 12 2 14" xfId="20527" xr:uid="{00000000-0005-0000-0000-0000BE590000}"/>
    <cellStyle name="표준 2 20 12 2 15" xfId="22007" xr:uid="{00000000-0005-0000-0000-0000BF590000}"/>
    <cellStyle name="표준 2 20 12 2 16" xfId="23487" xr:uid="{00000000-0005-0000-0000-0000C0590000}"/>
    <cellStyle name="표준 2 20 12 2 17" xfId="24967" xr:uid="{00000000-0005-0000-0000-0000C1590000}"/>
    <cellStyle name="표준 2 20 12 2 18" xfId="26447" xr:uid="{00000000-0005-0000-0000-0000C2590000}"/>
    <cellStyle name="표준 2 20 12 2 19" xfId="27927" xr:uid="{00000000-0005-0000-0000-0000C3590000}"/>
    <cellStyle name="표준 2 20 12 2 2" xfId="2766" xr:uid="{00000000-0005-0000-0000-0000C4590000}"/>
    <cellStyle name="표준 2 20 12 2 20" xfId="29407" xr:uid="{00000000-0005-0000-0000-0000C5590000}"/>
    <cellStyle name="표준 2 20 12 2 21" xfId="30887" xr:uid="{00000000-0005-0000-0000-0000C6590000}"/>
    <cellStyle name="표준 2 20 12 2 22" xfId="32367" xr:uid="{00000000-0005-0000-0000-0000C7590000}"/>
    <cellStyle name="표준 2 20 12 2 23" xfId="33847" xr:uid="{00000000-0005-0000-0000-0000C8590000}"/>
    <cellStyle name="표준 2 20 12 2 24" xfId="35327" xr:uid="{00000000-0005-0000-0000-0000C9590000}"/>
    <cellStyle name="표준 2 20 12 2 25" xfId="36807" xr:uid="{00000000-0005-0000-0000-0000CA590000}"/>
    <cellStyle name="표준 2 20 12 2 26" xfId="38287" xr:uid="{00000000-0005-0000-0000-0000CB590000}"/>
    <cellStyle name="표준 2 20 12 2 27" xfId="39767" xr:uid="{00000000-0005-0000-0000-0000CC590000}"/>
    <cellStyle name="표준 2 20 12 2 28" xfId="41247" xr:uid="{00000000-0005-0000-0000-0000CD590000}"/>
    <cellStyle name="표준 2 20 12 2 29" xfId="42727" xr:uid="{00000000-0005-0000-0000-0000CE590000}"/>
    <cellStyle name="표준 2 20 12 2 3" xfId="4247" xr:uid="{00000000-0005-0000-0000-0000CF590000}"/>
    <cellStyle name="표준 2 20 12 2 30" xfId="44207" xr:uid="{00000000-0005-0000-0000-0000D0590000}"/>
    <cellStyle name="표준 2 20 12 2 31" xfId="45687" xr:uid="{00000000-0005-0000-0000-0000D1590000}"/>
    <cellStyle name="표준 2 20 12 2 32" xfId="47168" xr:uid="{00000000-0005-0000-0000-0000D2590000}"/>
    <cellStyle name="표준 2 20 12 2 33" xfId="48648" xr:uid="{00000000-0005-0000-0000-0000D3590000}"/>
    <cellStyle name="표준 2 20 12 2 34" xfId="50128" xr:uid="{00000000-0005-0000-0000-0000D4590000}"/>
    <cellStyle name="표준 2 20 12 2 35" xfId="51608" xr:uid="{00000000-0005-0000-0000-0000D5590000}"/>
    <cellStyle name="표준 2 20 12 2 36" xfId="53088" xr:uid="{00000000-0005-0000-0000-0000D6590000}"/>
    <cellStyle name="표준 2 20 12 2 37" xfId="54568" xr:uid="{00000000-0005-0000-0000-0000D7590000}"/>
    <cellStyle name="표준 2 20 12 2 38" xfId="56048" xr:uid="{00000000-0005-0000-0000-0000D8590000}"/>
    <cellStyle name="표준 2 20 12 2 39" xfId="57528" xr:uid="{00000000-0005-0000-0000-0000D9590000}"/>
    <cellStyle name="표준 2 20 12 2 4" xfId="5727" xr:uid="{00000000-0005-0000-0000-0000DA590000}"/>
    <cellStyle name="표준 2 20 12 2 40" xfId="59008" xr:uid="{00000000-0005-0000-0000-0000DB590000}"/>
    <cellStyle name="표준 2 20 12 2 41" xfId="60488" xr:uid="{00000000-0005-0000-0000-0000DC590000}"/>
    <cellStyle name="표준 2 20 12 2 42" xfId="61968" xr:uid="{00000000-0005-0000-0000-0000DD590000}"/>
    <cellStyle name="표준 2 20 12 2 5" xfId="7207" xr:uid="{00000000-0005-0000-0000-0000DE590000}"/>
    <cellStyle name="표준 2 20 12 2 6" xfId="8687" xr:uid="{00000000-0005-0000-0000-0000DF590000}"/>
    <cellStyle name="표준 2 20 12 2 7" xfId="10167" xr:uid="{00000000-0005-0000-0000-0000E0590000}"/>
    <cellStyle name="표준 2 20 12 2 8" xfId="11647" xr:uid="{00000000-0005-0000-0000-0000E1590000}"/>
    <cellStyle name="표준 2 20 12 2 9" xfId="13127" xr:uid="{00000000-0005-0000-0000-0000E2590000}"/>
    <cellStyle name="표준 2 20 12 20" xfId="27190" xr:uid="{00000000-0005-0000-0000-0000E3590000}"/>
    <cellStyle name="표준 2 20 12 21" xfId="28670" xr:uid="{00000000-0005-0000-0000-0000E4590000}"/>
    <cellStyle name="표준 2 20 12 22" xfId="30150" xr:uid="{00000000-0005-0000-0000-0000E5590000}"/>
    <cellStyle name="표준 2 20 12 23" xfId="31630" xr:uid="{00000000-0005-0000-0000-0000E6590000}"/>
    <cellStyle name="표준 2 20 12 24" xfId="33110" xr:uid="{00000000-0005-0000-0000-0000E7590000}"/>
    <cellStyle name="표준 2 20 12 25" xfId="34590" xr:uid="{00000000-0005-0000-0000-0000E8590000}"/>
    <cellStyle name="표준 2 20 12 26" xfId="36070" xr:uid="{00000000-0005-0000-0000-0000E9590000}"/>
    <cellStyle name="표준 2 20 12 27" xfId="37550" xr:uid="{00000000-0005-0000-0000-0000EA590000}"/>
    <cellStyle name="표준 2 20 12 28" xfId="39030" xr:uid="{00000000-0005-0000-0000-0000EB590000}"/>
    <cellStyle name="표준 2 20 12 29" xfId="40510" xr:uid="{00000000-0005-0000-0000-0000EC590000}"/>
    <cellStyle name="표준 2 20 12 3" xfId="2029" xr:uid="{00000000-0005-0000-0000-0000ED590000}"/>
    <cellStyle name="표준 2 20 12 30" xfId="41990" xr:uid="{00000000-0005-0000-0000-0000EE590000}"/>
    <cellStyle name="표준 2 20 12 31" xfId="43470" xr:uid="{00000000-0005-0000-0000-0000EF590000}"/>
    <cellStyle name="표준 2 20 12 32" xfId="44950" xr:uid="{00000000-0005-0000-0000-0000F0590000}"/>
    <cellStyle name="표준 2 20 12 33" xfId="46431" xr:uid="{00000000-0005-0000-0000-0000F1590000}"/>
    <cellStyle name="표준 2 20 12 34" xfId="47911" xr:uid="{00000000-0005-0000-0000-0000F2590000}"/>
    <cellStyle name="표준 2 20 12 35" xfId="49391" xr:uid="{00000000-0005-0000-0000-0000F3590000}"/>
    <cellStyle name="표준 2 20 12 36" xfId="50871" xr:uid="{00000000-0005-0000-0000-0000F4590000}"/>
    <cellStyle name="표준 2 20 12 37" xfId="52351" xr:uid="{00000000-0005-0000-0000-0000F5590000}"/>
    <cellStyle name="표준 2 20 12 38" xfId="53831" xr:uid="{00000000-0005-0000-0000-0000F6590000}"/>
    <cellStyle name="표준 2 20 12 39" xfId="55311" xr:uid="{00000000-0005-0000-0000-0000F7590000}"/>
    <cellStyle name="표준 2 20 12 4" xfId="3510" xr:uid="{00000000-0005-0000-0000-0000F8590000}"/>
    <cellStyle name="표준 2 20 12 40" xfId="56791" xr:uid="{00000000-0005-0000-0000-0000F9590000}"/>
    <cellStyle name="표준 2 20 12 41" xfId="58271" xr:uid="{00000000-0005-0000-0000-0000FA590000}"/>
    <cellStyle name="표준 2 20 12 42" xfId="59751" xr:uid="{00000000-0005-0000-0000-0000FB590000}"/>
    <cellStyle name="표준 2 20 12 43" xfId="61231" xr:uid="{00000000-0005-0000-0000-0000FC590000}"/>
    <cellStyle name="표준 2 20 12 5" xfId="4990" xr:uid="{00000000-0005-0000-0000-0000FD590000}"/>
    <cellStyle name="표준 2 20 12 6" xfId="6470" xr:uid="{00000000-0005-0000-0000-0000FE590000}"/>
    <cellStyle name="표준 2 20 12 7" xfId="7950" xr:uid="{00000000-0005-0000-0000-0000FF590000}"/>
    <cellStyle name="표준 2 20 12 8" xfId="9430" xr:uid="{00000000-0005-0000-0000-0000005A0000}"/>
    <cellStyle name="표준 2 20 12 9" xfId="10910" xr:uid="{00000000-0005-0000-0000-0000015A0000}"/>
    <cellStyle name="표준 2 20 13" xfId="1029" xr:uid="{00000000-0005-0000-0000-0000025A0000}"/>
    <cellStyle name="표준 2 20 13 10" xfId="12421" xr:uid="{00000000-0005-0000-0000-0000035A0000}"/>
    <cellStyle name="표준 2 20 13 11" xfId="13901" xr:uid="{00000000-0005-0000-0000-0000045A0000}"/>
    <cellStyle name="표준 2 20 13 12" xfId="15381" xr:uid="{00000000-0005-0000-0000-0000055A0000}"/>
    <cellStyle name="표준 2 20 13 13" xfId="16861" xr:uid="{00000000-0005-0000-0000-0000065A0000}"/>
    <cellStyle name="표준 2 20 13 14" xfId="18341" xr:uid="{00000000-0005-0000-0000-0000075A0000}"/>
    <cellStyle name="표준 2 20 13 15" xfId="19821" xr:uid="{00000000-0005-0000-0000-0000085A0000}"/>
    <cellStyle name="표준 2 20 13 16" xfId="21301" xr:uid="{00000000-0005-0000-0000-0000095A0000}"/>
    <cellStyle name="표준 2 20 13 17" xfId="22781" xr:uid="{00000000-0005-0000-0000-00000A5A0000}"/>
    <cellStyle name="표준 2 20 13 18" xfId="24261" xr:uid="{00000000-0005-0000-0000-00000B5A0000}"/>
    <cellStyle name="표준 2 20 13 19" xfId="25741" xr:uid="{00000000-0005-0000-0000-00000C5A0000}"/>
    <cellStyle name="표준 2 20 13 2" xfId="250" xr:uid="{00000000-0005-0000-0000-00000D5A0000}"/>
    <cellStyle name="표준 2 20 13 2 10" xfId="14638" xr:uid="{00000000-0005-0000-0000-00000E5A0000}"/>
    <cellStyle name="표준 2 20 13 2 11" xfId="16118" xr:uid="{00000000-0005-0000-0000-00000F5A0000}"/>
    <cellStyle name="표준 2 20 13 2 12" xfId="17598" xr:uid="{00000000-0005-0000-0000-0000105A0000}"/>
    <cellStyle name="표준 2 20 13 2 13" xfId="19078" xr:uid="{00000000-0005-0000-0000-0000115A0000}"/>
    <cellStyle name="표준 2 20 13 2 14" xfId="20558" xr:uid="{00000000-0005-0000-0000-0000125A0000}"/>
    <cellStyle name="표준 2 20 13 2 15" xfId="22038" xr:uid="{00000000-0005-0000-0000-0000135A0000}"/>
    <cellStyle name="표준 2 20 13 2 16" xfId="23518" xr:uid="{00000000-0005-0000-0000-0000145A0000}"/>
    <cellStyle name="표준 2 20 13 2 17" xfId="24998" xr:uid="{00000000-0005-0000-0000-0000155A0000}"/>
    <cellStyle name="표준 2 20 13 2 18" xfId="26478" xr:uid="{00000000-0005-0000-0000-0000165A0000}"/>
    <cellStyle name="표준 2 20 13 2 19" xfId="27958" xr:uid="{00000000-0005-0000-0000-0000175A0000}"/>
    <cellStyle name="표준 2 20 13 2 2" xfId="2797" xr:uid="{00000000-0005-0000-0000-0000185A0000}"/>
    <cellStyle name="표준 2 20 13 2 20" xfId="29438" xr:uid="{00000000-0005-0000-0000-0000195A0000}"/>
    <cellStyle name="표준 2 20 13 2 21" xfId="30918" xr:uid="{00000000-0005-0000-0000-00001A5A0000}"/>
    <cellStyle name="표준 2 20 13 2 22" xfId="32398" xr:uid="{00000000-0005-0000-0000-00001B5A0000}"/>
    <cellStyle name="표준 2 20 13 2 23" xfId="33878" xr:uid="{00000000-0005-0000-0000-00001C5A0000}"/>
    <cellStyle name="표준 2 20 13 2 24" xfId="35358" xr:uid="{00000000-0005-0000-0000-00001D5A0000}"/>
    <cellStyle name="표준 2 20 13 2 25" xfId="36838" xr:uid="{00000000-0005-0000-0000-00001E5A0000}"/>
    <cellStyle name="표준 2 20 13 2 26" xfId="38318" xr:uid="{00000000-0005-0000-0000-00001F5A0000}"/>
    <cellStyle name="표준 2 20 13 2 27" xfId="39798" xr:uid="{00000000-0005-0000-0000-0000205A0000}"/>
    <cellStyle name="표준 2 20 13 2 28" xfId="41278" xr:uid="{00000000-0005-0000-0000-0000215A0000}"/>
    <cellStyle name="표준 2 20 13 2 29" xfId="42758" xr:uid="{00000000-0005-0000-0000-0000225A0000}"/>
    <cellStyle name="표준 2 20 13 2 3" xfId="4278" xr:uid="{00000000-0005-0000-0000-0000235A0000}"/>
    <cellStyle name="표준 2 20 13 2 30" xfId="44238" xr:uid="{00000000-0005-0000-0000-0000245A0000}"/>
    <cellStyle name="표준 2 20 13 2 31" xfId="45718" xr:uid="{00000000-0005-0000-0000-0000255A0000}"/>
    <cellStyle name="표준 2 20 13 2 32" xfId="47199" xr:uid="{00000000-0005-0000-0000-0000265A0000}"/>
    <cellStyle name="표준 2 20 13 2 33" xfId="48679" xr:uid="{00000000-0005-0000-0000-0000275A0000}"/>
    <cellStyle name="표준 2 20 13 2 34" xfId="50159" xr:uid="{00000000-0005-0000-0000-0000285A0000}"/>
    <cellStyle name="표준 2 20 13 2 35" xfId="51639" xr:uid="{00000000-0005-0000-0000-0000295A0000}"/>
    <cellStyle name="표준 2 20 13 2 36" xfId="53119" xr:uid="{00000000-0005-0000-0000-00002A5A0000}"/>
    <cellStyle name="표준 2 20 13 2 37" xfId="54599" xr:uid="{00000000-0005-0000-0000-00002B5A0000}"/>
    <cellStyle name="표준 2 20 13 2 38" xfId="56079" xr:uid="{00000000-0005-0000-0000-00002C5A0000}"/>
    <cellStyle name="표준 2 20 13 2 39" xfId="57559" xr:uid="{00000000-0005-0000-0000-00002D5A0000}"/>
    <cellStyle name="표준 2 20 13 2 4" xfId="5758" xr:uid="{00000000-0005-0000-0000-00002E5A0000}"/>
    <cellStyle name="표준 2 20 13 2 40" xfId="59039" xr:uid="{00000000-0005-0000-0000-00002F5A0000}"/>
    <cellStyle name="표준 2 20 13 2 41" xfId="60519" xr:uid="{00000000-0005-0000-0000-0000305A0000}"/>
    <cellStyle name="표준 2 20 13 2 42" xfId="61999" xr:uid="{00000000-0005-0000-0000-0000315A0000}"/>
    <cellStyle name="표준 2 20 13 2 5" xfId="7238" xr:uid="{00000000-0005-0000-0000-0000325A0000}"/>
    <cellStyle name="표준 2 20 13 2 6" xfId="8718" xr:uid="{00000000-0005-0000-0000-0000335A0000}"/>
    <cellStyle name="표준 2 20 13 2 7" xfId="10198" xr:uid="{00000000-0005-0000-0000-0000345A0000}"/>
    <cellStyle name="표준 2 20 13 2 8" xfId="11678" xr:uid="{00000000-0005-0000-0000-0000355A0000}"/>
    <cellStyle name="표준 2 20 13 2 9" xfId="13158" xr:uid="{00000000-0005-0000-0000-0000365A0000}"/>
    <cellStyle name="표준 2 20 13 20" xfId="27221" xr:uid="{00000000-0005-0000-0000-0000375A0000}"/>
    <cellStyle name="표준 2 20 13 21" xfId="28701" xr:uid="{00000000-0005-0000-0000-0000385A0000}"/>
    <cellStyle name="표준 2 20 13 22" xfId="30181" xr:uid="{00000000-0005-0000-0000-0000395A0000}"/>
    <cellStyle name="표준 2 20 13 23" xfId="31661" xr:uid="{00000000-0005-0000-0000-00003A5A0000}"/>
    <cellStyle name="표준 2 20 13 24" xfId="33141" xr:uid="{00000000-0005-0000-0000-00003B5A0000}"/>
    <cellStyle name="표준 2 20 13 25" xfId="34621" xr:uid="{00000000-0005-0000-0000-00003C5A0000}"/>
    <cellStyle name="표준 2 20 13 26" xfId="36101" xr:uid="{00000000-0005-0000-0000-00003D5A0000}"/>
    <cellStyle name="표준 2 20 13 27" xfId="37581" xr:uid="{00000000-0005-0000-0000-00003E5A0000}"/>
    <cellStyle name="표준 2 20 13 28" xfId="39061" xr:uid="{00000000-0005-0000-0000-00003F5A0000}"/>
    <cellStyle name="표준 2 20 13 29" xfId="40541" xr:uid="{00000000-0005-0000-0000-0000405A0000}"/>
    <cellStyle name="표준 2 20 13 3" xfId="2060" xr:uid="{00000000-0005-0000-0000-0000415A0000}"/>
    <cellStyle name="표준 2 20 13 30" xfId="42021" xr:uid="{00000000-0005-0000-0000-0000425A0000}"/>
    <cellStyle name="표준 2 20 13 31" xfId="43501" xr:uid="{00000000-0005-0000-0000-0000435A0000}"/>
    <cellStyle name="표준 2 20 13 32" xfId="44981" xr:uid="{00000000-0005-0000-0000-0000445A0000}"/>
    <cellStyle name="표준 2 20 13 33" xfId="46462" xr:uid="{00000000-0005-0000-0000-0000455A0000}"/>
    <cellStyle name="표준 2 20 13 34" xfId="47942" xr:uid="{00000000-0005-0000-0000-0000465A0000}"/>
    <cellStyle name="표준 2 20 13 35" xfId="49422" xr:uid="{00000000-0005-0000-0000-0000475A0000}"/>
    <cellStyle name="표준 2 20 13 36" xfId="50902" xr:uid="{00000000-0005-0000-0000-0000485A0000}"/>
    <cellStyle name="표준 2 20 13 37" xfId="52382" xr:uid="{00000000-0005-0000-0000-0000495A0000}"/>
    <cellStyle name="표준 2 20 13 38" xfId="53862" xr:uid="{00000000-0005-0000-0000-00004A5A0000}"/>
    <cellStyle name="표준 2 20 13 39" xfId="55342" xr:uid="{00000000-0005-0000-0000-00004B5A0000}"/>
    <cellStyle name="표준 2 20 13 4" xfId="3541" xr:uid="{00000000-0005-0000-0000-00004C5A0000}"/>
    <cellStyle name="표준 2 20 13 40" xfId="56822" xr:uid="{00000000-0005-0000-0000-00004D5A0000}"/>
    <cellStyle name="표준 2 20 13 41" xfId="58302" xr:uid="{00000000-0005-0000-0000-00004E5A0000}"/>
    <cellStyle name="표준 2 20 13 42" xfId="59782" xr:uid="{00000000-0005-0000-0000-00004F5A0000}"/>
    <cellStyle name="표준 2 20 13 43" xfId="61262" xr:uid="{00000000-0005-0000-0000-0000505A0000}"/>
    <cellStyle name="표준 2 20 13 5" xfId="5021" xr:uid="{00000000-0005-0000-0000-0000515A0000}"/>
    <cellStyle name="표준 2 20 13 6" xfId="6501" xr:uid="{00000000-0005-0000-0000-0000525A0000}"/>
    <cellStyle name="표준 2 20 13 7" xfId="7981" xr:uid="{00000000-0005-0000-0000-0000535A0000}"/>
    <cellStyle name="표준 2 20 13 8" xfId="9461" xr:uid="{00000000-0005-0000-0000-0000545A0000}"/>
    <cellStyle name="표준 2 20 13 9" xfId="10941" xr:uid="{00000000-0005-0000-0000-0000555A0000}"/>
    <cellStyle name="표준 2 20 14" xfId="997" xr:uid="{00000000-0005-0000-0000-0000565A0000}"/>
    <cellStyle name="표준 2 20 14 10" xfId="12453" xr:uid="{00000000-0005-0000-0000-0000575A0000}"/>
    <cellStyle name="표준 2 20 14 11" xfId="13933" xr:uid="{00000000-0005-0000-0000-0000585A0000}"/>
    <cellStyle name="표준 2 20 14 12" xfId="15413" xr:uid="{00000000-0005-0000-0000-0000595A0000}"/>
    <cellStyle name="표준 2 20 14 13" xfId="16893" xr:uid="{00000000-0005-0000-0000-00005A5A0000}"/>
    <cellStyle name="표준 2 20 14 14" xfId="18373" xr:uid="{00000000-0005-0000-0000-00005B5A0000}"/>
    <cellStyle name="표준 2 20 14 15" xfId="19853" xr:uid="{00000000-0005-0000-0000-00005C5A0000}"/>
    <cellStyle name="표준 2 20 14 16" xfId="21333" xr:uid="{00000000-0005-0000-0000-00005D5A0000}"/>
    <cellStyle name="표준 2 20 14 17" xfId="22813" xr:uid="{00000000-0005-0000-0000-00005E5A0000}"/>
    <cellStyle name="표준 2 20 14 18" xfId="24293" xr:uid="{00000000-0005-0000-0000-00005F5A0000}"/>
    <cellStyle name="표준 2 20 14 19" xfId="25773" xr:uid="{00000000-0005-0000-0000-0000605A0000}"/>
    <cellStyle name="표준 2 20 14 2" xfId="218" xr:uid="{00000000-0005-0000-0000-0000615A0000}"/>
    <cellStyle name="표준 2 20 14 2 10" xfId="14670" xr:uid="{00000000-0005-0000-0000-0000625A0000}"/>
    <cellStyle name="표준 2 20 14 2 11" xfId="16150" xr:uid="{00000000-0005-0000-0000-0000635A0000}"/>
    <cellStyle name="표준 2 20 14 2 12" xfId="17630" xr:uid="{00000000-0005-0000-0000-0000645A0000}"/>
    <cellStyle name="표준 2 20 14 2 13" xfId="19110" xr:uid="{00000000-0005-0000-0000-0000655A0000}"/>
    <cellStyle name="표준 2 20 14 2 14" xfId="20590" xr:uid="{00000000-0005-0000-0000-0000665A0000}"/>
    <cellStyle name="표준 2 20 14 2 15" xfId="22070" xr:uid="{00000000-0005-0000-0000-0000675A0000}"/>
    <cellStyle name="표준 2 20 14 2 16" xfId="23550" xr:uid="{00000000-0005-0000-0000-0000685A0000}"/>
    <cellStyle name="표준 2 20 14 2 17" xfId="25030" xr:uid="{00000000-0005-0000-0000-0000695A0000}"/>
    <cellStyle name="표준 2 20 14 2 18" xfId="26510" xr:uid="{00000000-0005-0000-0000-00006A5A0000}"/>
    <cellStyle name="표준 2 20 14 2 19" xfId="27990" xr:uid="{00000000-0005-0000-0000-00006B5A0000}"/>
    <cellStyle name="표준 2 20 14 2 2" xfId="2829" xr:uid="{00000000-0005-0000-0000-00006C5A0000}"/>
    <cellStyle name="표준 2 20 14 2 20" xfId="29470" xr:uid="{00000000-0005-0000-0000-00006D5A0000}"/>
    <cellStyle name="표준 2 20 14 2 21" xfId="30950" xr:uid="{00000000-0005-0000-0000-00006E5A0000}"/>
    <cellStyle name="표준 2 20 14 2 22" xfId="32430" xr:uid="{00000000-0005-0000-0000-00006F5A0000}"/>
    <cellStyle name="표준 2 20 14 2 23" xfId="33910" xr:uid="{00000000-0005-0000-0000-0000705A0000}"/>
    <cellStyle name="표준 2 20 14 2 24" xfId="35390" xr:uid="{00000000-0005-0000-0000-0000715A0000}"/>
    <cellStyle name="표준 2 20 14 2 25" xfId="36870" xr:uid="{00000000-0005-0000-0000-0000725A0000}"/>
    <cellStyle name="표준 2 20 14 2 26" xfId="38350" xr:uid="{00000000-0005-0000-0000-0000735A0000}"/>
    <cellStyle name="표준 2 20 14 2 27" xfId="39830" xr:uid="{00000000-0005-0000-0000-0000745A0000}"/>
    <cellStyle name="표준 2 20 14 2 28" xfId="41310" xr:uid="{00000000-0005-0000-0000-0000755A0000}"/>
    <cellStyle name="표준 2 20 14 2 29" xfId="42790" xr:uid="{00000000-0005-0000-0000-0000765A0000}"/>
    <cellStyle name="표준 2 20 14 2 3" xfId="4310" xr:uid="{00000000-0005-0000-0000-0000775A0000}"/>
    <cellStyle name="표준 2 20 14 2 30" xfId="44270" xr:uid="{00000000-0005-0000-0000-0000785A0000}"/>
    <cellStyle name="표준 2 20 14 2 31" xfId="45750" xr:uid="{00000000-0005-0000-0000-0000795A0000}"/>
    <cellStyle name="표준 2 20 14 2 32" xfId="47231" xr:uid="{00000000-0005-0000-0000-00007A5A0000}"/>
    <cellStyle name="표준 2 20 14 2 33" xfId="48711" xr:uid="{00000000-0005-0000-0000-00007B5A0000}"/>
    <cellStyle name="표준 2 20 14 2 34" xfId="50191" xr:uid="{00000000-0005-0000-0000-00007C5A0000}"/>
    <cellStyle name="표준 2 20 14 2 35" xfId="51671" xr:uid="{00000000-0005-0000-0000-00007D5A0000}"/>
    <cellStyle name="표준 2 20 14 2 36" xfId="53151" xr:uid="{00000000-0005-0000-0000-00007E5A0000}"/>
    <cellStyle name="표준 2 20 14 2 37" xfId="54631" xr:uid="{00000000-0005-0000-0000-00007F5A0000}"/>
    <cellStyle name="표준 2 20 14 2 38" xfId="56111" xr:uid="{00000000-0005-0000-0000-0000805A0000}"/>
    <cellStyle name="표준 2 20 14 2 39" xfId="57591" xr:uid="{00000000-0005-0000-0000-0000815A0000}"/>
    <cellStyle name="표준 2 20 14 2 4" xfId="5790" xr:uid="{00000000-0005-0000-0000-0000825A0000}"/>
    <cellStyle name="표준 2 20 14 2 40" xfId="59071" xr:uid="{00000000-0005-0000-0000-0000835A0000}"/>
    <cellStyle name="표준 2 20 14 2 41" xfId="60551" xr:uid="{00000000-0005-0000-0000-0000845A0000}"/>
    <cellStyle name="표준 2 20 14 2 42" xfId="62031" xr:uid="{00000000-0005-0000-0000-0000855A0000}"/>
    <cellStyle name="표준 2 20 14 2 5" xfId="7270" xr:uid="{00000000-0005-0000-0000-0000865A0000}"/>
    <cellStyle name="표준 2 20 14 2 6" xfId="8750" xr:uid="{00000000-0005-0000-0000-0000875A0000}"/>
    <cellStyle name="표준 2 20 14 2 7" xfId="10230" xr:uid="{00000000-0005-0000-0000-0000885A0000}"/>
    <cellStyle name="표준 2 20 14 2 8" xfId="11710" xr:uid="{00000000-0005-0000-0000-0000895A0000}"/>
    <cellStyle name="표준 2 20 14 2 9" xfId="13190" xr:uid="{00000000-0005-0000-0000-00008A5A0000}"/>
    <cellStyle name="표준 2 20 14 20" xfId="27253" xr:uid="{00000000-0005-0000-0000-00008B5A0000}"/>
    <cellStyle name="표준 2 20 14 21" xfId="28733" xr:uid="{00000000-0005-0000-0000-00008C5A0000}"/>
    <cellStyle name="표준 2 20 14 22" xfId="30213" xr:uid="{00000000-0005-0000-0000-00008D5A0000}"/>
    <cellStyle name="표준 2 20 14 23" xfId="31693" xr:uid="{00000000-0005-0000-0000-00008E5A0000}"/>
    <cellStyle name="표준 2 20 14 24" xfId="33173" xr:uid="{00000000-0005-0000-0000-00008F5A0000}"/>
    <cellStyle name="표준 2 20 14 25" xfId="34653" xr:uid="{00000000-0005-0000-0000-0000905A0000}"/>
    <cellStyle name="표준 2 20 14 26" xfId="36133" xr:uid="{00000000-0005-0000-0000-0000915A0000}"/>
    <cellStyle name="표준 2 20 14 27" xfId="37613" xr:uid="{00000000-0005-0000-0000-0000925A0000}"/>
    <cellStyle name="표준 2 20 14 28" xfId="39093" xr:uid="{00000000-0005-0000-0000-0000935A0000}"/>
    <cellStyle name="표준 2 20 14 29" xfId="40573" xr:uid="{00000000-0005-0000-0000-0000945A0000}"/>
    <cellStyle name="표준 2 20 14 3" xfId="2092" xr:uid="{00000000-0005-0000-0000-0000955A0000}"/>
    <cellStyle name="표준 2 20 14 30" xfId="42053" xr:uid="{00000000-0005-0000-0000-0000965A0000}"/>
    <cellStyle name="표준 2 20 14 31" xfId="43533" xr:uid="{00000000-0005-0000-0000-0000975A0000}"/>
    <cellStyle name="표준 2 20 14 32" xfId="45013" xr:uid="{00000000-0005-0000-0000-0000985A0000}"/>
    <cellStyle name="표준 2 20 14 33" xfId="46494" xr:uid="{00000000-0005-0000-0000-0000995A0000}"/>
    <cellStyle name="표준 2 20 14 34" xfId="47974" xr:uid="{00000000-0005-0000-0000-00009A5A0000}"/>
    <cellStyle name="표준 2 20 14 35" xfId="49454" xr:uid="{00000000-0005-0000-0000-00009B5A0000}"/>
    <cellStyle name="표준 2 20 14 36" xfId="50934" xr:uid="{00000000-0005-0000-0000-00009C5A0000}"/>
    <cellStyle name="표준 2 20 14 37" xfId="52414" xr:uid="{00000000-0005-0000-0000-00009D5A0000}"/>
    <cellStyle name="표준 2 20 14 38" xfId="53894" xr:uid="{00000000-0005-0000-0000-00009E5A0000}"/>
    <cellStyle name="표준 2 20 14 39" xfId="55374" xr:uid="{00000000-0005-0000-0000-00009F5A0000}"/>
    <cellStyle name="표준 2 20 14 4" xfId="3573" xr:uid="{00000000-0005-0000-0000-0000A05A0000}"/>
    <cellStyle name="표준 2 20 14 40" xfId="56854" xr:uid="{00000000-0005-0000-0000-0000A15A0000}"/>
    <cellStyle name="표준 2 20 14 41" xfId="58334" xr:uid="{00000000-0005-0000-0000-0000A25A0000}"/>
    <cellStyle name="표준 2 20 14 42" xfId="59814" xr:uid="{00000000-0005-0000-0000-0000A35A0000}"/>
    <cellStyle name="표준 2 20 14 43" xfId="61294" xr:uid="{00000000-0005-0000-0000-0000A45A0000}"/>
    <cellStyle name="표준 2 20 14 5" xfId="5053" xr:uid="{00000000-0005-0000-0000-0000A55A0000}"/>
    <cellStyle name="표준 2 20 14 6" xfId="6533" xr:uid="{00000000-0005-0000-0000-0000A65A0000}"/>
    <cellStyle name="표준 2 20 14 7" xfId="8013" xr:uid="{00000000-0005-0000-0000-0000A75A0000}"/>
    <cellStyle name="표준 2 20 14 8" xfId="9493" xr:uid="{00000000-0005-0000-0000-0000A85A0000}"/>
    <cellStyle name="표준 2 20 14 9" xfId="10973" xr:uid="{00000000-0005-0000-0000-0000A95A0000}"/>
    <cellStyle name="표준 2 20 15" xfId="964" xr:uid="{00000000-0005-0000-0000-0000AA5A0000}"/>
    <cellStyle name="표준 2 20 15 10" xfId="12486" xr:uid="{00000000-0005-0000-0000-0000AB5A0000}"/>
    <cellStyle name="표준 2 20 15 11" xfId="13966" xr:uid="{00000000-0005-0000-0000-0000AC5A0000}"/>
    <cellStyle name="표준 2 20 15 12" xfId="15446" xr:uid="{00000000-0005-0000-0000-0000AD5A0000}"/>
    <cellStyle name="표준 2 20 15 13" xfId="16926" xr:uid="{00000000-0005-0000-0000-0000AE5A0000}"/>
    <cellStyle name="표준 2 20 15 14" xfId="18406" xr:uid="{00000000-0005-0000-0000-0000AF5A0000}"/>
    <cellStyle name="표준 2 20 15 15" xfId="19886" xr:uid="{00000000-0005-0000-0000-0000B05A0000}"/>
    <cellStyle name="표준 2 20 15 16" xfId="21366" xr:uid="{00000000-0005-0000-0000-0000B15A0000}"/>
    <cellStyle name="표준 2 20 15 17" xfId="22846" xr:uid="{00000000-0005-0000-0000-0000B25A0000}"/>
    <cellStyle name="표준 2 20 15 18" xfId="24326" xr:uid="{00000000-0005-0000-0000-0000B35A0000}"/>
    <cellStyle name="표준 2 20 15 19" xfId="25806" xr:uid="{00000000-0005-0000-0000-0000B45A0000}"/>
    <cellStyle name="표준 2 20 15 2" xfId="185" xr:uid="{00000000-0005-0000-0000-0000B55A0000}"/>
    <cellStyle name="표준 2 20 15 2 10" xfId="14703" xr:uid="{00000000-0005-0000-0000-0000B65A0000}"/>
    <cellStyle name="표준 2 20 15 2 11" xfId="16183" xr:uid="{00000000-0005-0000-0000-0000B75A0000}"/>
    <cellStyle name="표준 2 20 15 2 12" xfId="17663" xr:uid="{00000000-0005-0000-0000-0000B85A0000}"/>
    <cellStyle name="표준 2 20 15 2 13" xfId="19143" xr:uid="{00000000-0005-0000-0000-0000B95A0000}"/>
    <cellStyle name="표준 2 20 15 2 14" xfId="20623" xr:uid="{00000000-0005-0000-0000-0000BA5A0000}"/>
    <cellStyle name="표준 2 20 15 2 15" xfId="22103" xr:uid="{00000000-0005-0000-0000-0000BB5A0000}"/>
    <cellStyle name="표준 2 20 15 2 16" xfId="23583" xr:uid="{00000000-0005-0000-0000-0000BC5A0000}"/>
    <cellStyle name="표준 2 20 15 2 17" xfId="25063" xr:uid="{00000000-0005-0000-0000-0000BD5A0000}"/>
    <cellStyle name="표준 2 20 15 2 18" xfId="26543" xr:uid="{00000000-0005-0000-0000-0000BE5A0000}"/>
    <cellStyle name="표준 2 20 15 2 19" xfId="28023" xr:uid="{00000000-0005-0000-0000-0000BF5A0000}"/>
    <cellStyle name="표준 2 20 15 2 2" xfId="2862" xr:uid="{00000000-0005-0000-0000-0000C05A0000}"/>
    <cellStyle name="표준 2 20 15 2 20" xfId="29503" xr:uid="{00000000-0005-0000-0000-0000C15A0000}"/>
    <cellStyle name="표준 2 20 15 2 21" xfId="30983" xr:uid="{00000000-0005-0000-0000-0000C25A0000}"/>
    <cellStyle name="표준 2 20 15 2 22" xfId="32463" xr:uid="{00000000-0005-0000-0000-0000C35A0000}"/>
    <cellStyle name="표준 2 20 15 2 23" xfId="33943" xr:uid="{00000000-0005-0000-0000-0000C45A0000}"/>
    <cellStyle name="표준 2 20 15 2 24" xfId="35423" xr:uid="{00000000-0005-0000-0000-0000C55A0000}"/>
    <cellStyle name="표준 2 20 15 2 25" xfId="36903" xr:uid="{00000000-0005-0000-0000-0000C65A0000}"/>
    <cellStyle name="표준 2 20 15 2 26" xfId="38383" xr:uid="{00000000-0005-0000-0000-0000C75A0000}"/>
    <cellStyle name="표준 2 20 15 2 27" xfId="39863" xr:uid="{00000000-0005-0000-0000-0000C85A0000}"/>
    <cellStyle name="표준 2 20 15 2 28" xfId="41343" xr:uid="{00000000-0005-0000-0000-0000C95A0000}"/>
    <cellStyle name="표준 2 20 15 2 29" xfId="42823" xr:uid="{00000000-0005-0000-0000-0000CA5A0000}"/>
    <cellStyle name="표준 2 20 15 2 3" xfId="4343" xr:uid="{00000000-0005-0000-0000-0000CB5A0000}"/>
    <cellStyle name="표준 2 20 15 2 30" xfId="44303" xr:uid="{00000000-0005-0000-0000-0000CC5A0000}"/>
    <cellStyle name="표준 2 20 15 2 31" xfId="45783" xr:uid="{00000000-0005-0000-0000-0000CD5A0000}"/>
    <cellStyle name="표준 2 20 15 2 32" xfId="47264" xr:uid="{00000000-0005-0000-0000-0000CE5A0000}"/>
    <cellStyle name="표준 2 20 15 2 33" xfId="48744" xr:uid="{00000000-0005-0000-0000-0000CF5A0000}"/>
    <cellStyle name="표준 2 20 15 2 34" xfId="50224" xr:uid="{00000000-0005-0000-0000-0000D05A0000}"/>
    <cellStyle name="표준 2 20 15 2 35" xfId="51704" xr:uid="{00000000-0005-0000-0000-0000D15A0000}"/>
    <cellStyle name="표준 2 20 15 2 36" xfId="53184" xr:uid="{00000000-0005-0000-0000-0000D25A0000}"/>
    <cellStyle name="표준 2 20 15 2 37" xfId="54664" xr:uid="{00000000-0005-0000-0000-0000D35A0000}"/>
    <cellStyle name="표준 2 20 15 2 38" xfId="56144" xr:uid="{00000000-0005-0000-0000-0000D45A0000}"/>
    <cellStyle name="표준 2 20 15 2 39" xfId="57624" xr:uid="{00000000-0005-0000-0000-0000D55A0000}"/>
    <cellStyle name="표준 2 20 15 2 4" xfId="5823" xr:uid="{00000000-0005-0000-0000-0000D65A0000}"/>
    <cellStyle name="표준 2 20 15 2 40" xfId="59104" xr:uid="{00000000-0005-0000-0000-0000D75A0000}"/>
    <cellStyle name="표준 2 20 15 2 41" xfId="60584" xr:uid="{00000000-0005-0000-0000-0000D85A0000}"/>
    <cellStyle name="표준 2 20 15 2 42" xfId="62064" xr:uid="{00000000-0005-0000-0000-0000D95A0000}"/>
    <cellStyle name="표준 2 20 15 2 5" xfId="7303" xr:uid="{00000000-0005-0000-0000-0000DA5A0000}"/>
    <cellStyle name="표준 2 20 15 2 6" xfId="8783" xr:uid="{00000000-0005-0000-0000-0000DB5A0000}"/>
    <cellStyle name="표준 2 20 15 2 7" xfId="10263" xr:uid="{00000000-0005-0000-0000-0000DC5A0000}"/>
    <cellStyle name="표준 2 20 15 2 8" xfId="11743" xr:uid="{00000000-0005-0000-0000-0000DD5A0000}"/>
    <cellStyle name="표준 2 20 15 2 9" xfId="13223" xr:uid="{00000000-0005-0000-0000-0000DE5A0000}"/>
    <cellStyle name="표준 2 20 15 20" xfId="27286" xr:uid="{00000000-0005-0000-0000-0000DF5A0000}"/>
    <cellStyle name="표준 2 20 15 21" xfId="28766" xr:uid="{00000000-0005-0000-0000-0000E05A0000}"/>
    <cellStyle name="표준 2 20 15 22" xfId="30246" xr:uid="{00000000-0005-0000-0000-0000E15A0000}"/>
    <cellStyle name="표준 2 20 15 23" xfId="31726" xr:uid="{00000000-0005-0000-0000-0000E25A0000}"/>
    <cellStyle name="표준 2 20 15 24" xfId="33206" xr:uid="{00000000-0005-0000-0000-0000E35A0000}"/>
    <cellStyle name="표준 2 20 15 25" xfId="34686" xr:uid="{00000000-0005-0000-0000-0000E45A0000}"/>
    <cellStyle name="표준 2 20 15 26" xfId="36166" xr:uid="{00000000-0005-0000-0000-0000E55A0000}"/>
    <cellStyle name="표준 2 20 15 27" xfId="37646" xr:uid="{00000000-0005-0000-0000-0000E65A0000}"/>
    <cellStyle name="표준 2 20 15 28" xfId="39126" xr:uid="{00000000-0005-0000-0000-0000E75A0000}"/>
    <cellStyle name="표준 2 20 15 29" xfId="40606" xr:uid="{00000000-0005-0000-0000-0000E85A0000}"/>
    <cellStyle name="표준 2 20 15 3" xfId="2125" xr:uid="{00000000-0005-0000-0000-0000E95A0000}"/>
    <cellStyle name="표준 2 20 15 30" xfId="42086" xr:uid="{00000000-0005-0000-0000-0000EA5A0000}"/>
    <cellStyle name="표준 2 20 15 31" xfId="43566" xr:uid="{00000000-0005-0000-0000-0000EB5A0000}"/>
    <cellStyle name="표준 2 20 15 32" xfId="45046" xr:uid="{00000000-0005-0000-0000-0000EC5A0000}"/>
    <cellStyle name="표준 2 20 15 33" xfId="46527" xr:uid="{00000000-0005-0000-0000-0000ED5A0000}"/>
    <cellStyle name="표준 2 20 15 34" xfId="48007" xr:uid="{00000000-0005-0000-0000-0000EE5A0000}"/>
    <cellStyle name="표준 2 20 15 35" xfId="49487" xr:uid="{00000000-0005-0000-0000-0000EF5A0000}"/>
    <cellStyle name="표준 2 20 15 36" xfId="50967" xr:uid="{00000000-0005-0000-0000-0000F05A0000}"/>
    <cellStyle name="표준 2 20 15 37" xfId="52447" xr:uid="{00000000-0005-0000-0000-0000F15A0000}"/>
    <cellStyle name="표준 2 20 15 38" xfId="53927" xr:uid="{00000000-0005-0000-0000-0000F25A0000}"/>
    <cellStyle name="표준 2 20 15 39" xfId="55407" xr:uid="{00000000-0005-0000-0000-0000F35A0000}"/>
    <cellStyle name="표준 2 20 15 4" xfId="3606" xr:uid="{00000000-0005-0000-0000-0000F45A0000}"/>
    <cellStyle name="표준 2 20 15 40" xfId="56887" xr:uid="{00000000-0005-0000-0000-0000F55A0000}"/>
    <cellStyle name="표준 2 20 15 41" xfId="58367" xr:uid="{00000000-0005-0000-0000-0000F65A0000}"/>
    <cellStyle name="표준 2 20 15 42" xfId="59847" xr:uid="{00000000-0005-0000-0000-0000F75A0000}"/>
    <cellStyle name="표준 2 20 15 43" xfId="61327" xr:uid="{00000000-0005-0000-0000-0000F85A0000}"/>
    <cellStyle name="표준 2 20 15 5" xfId="5086" xr:uid="{00000000-0005-0000-0000-0000F95A0000}"/>
    <cellStyle name="표준 2 20 15 6" xfId="6566" xr:uid="{00000000-0005-0000-0000-0000FA5A0000}"/>
    <cellStyle name="표준 2 20 15 7" xfId="8046" xr:uid="{00000000-0005-0000-0000-0000FB5A0000}"/>
    <cellStyle name="표준 2 20 15 8" xfId="9526" xr:uid="{00000000-0005-0000-0000-0000FC5A0000}"/>
    <cellStyle name="표준 2 20 15 9" xfId="11006" xr:uid="{00000000-0005-0000-0000-0000FD5A0000}"/>
    <cellStyle name="표준 2 20 16" xfId="931" xr:uid="{00000000-0005-0000-0000-0000FE5A0000}"/>
    <cellStyle name="표준 2 20 16 10" xfId="12519" xr:uid="{00000000-0005-0000-0000-0000FF5A0000}"/>
    <cellStyle name="표준 2 20 16 11" xfId="13999" xr:uid="{00000000-0005-0000-0000-0000005B0000}"/>
    <cellStyle name="표준 2 20 16 12" xfId="15479" xr:uid="{00000000-0005-0000-0000-0000015B0000}"/>
    <cellStyle name="표준 2 20 16 13" xfId="16959" xr:uid="{00000000-0005-0000-0000-0000025B0000}"/>
    <cellStyle name="표준 2 20 16 14" xfId="18439" xr:uid="{00000000-0005-0000-0000-0000035B0000}"/>
    <cellStyle name="표준 2 20 16 15" xfId="19919" xr:uid="{00000000-0005-0000-0000-0000045B0000}"/>
    <cellStyle name="표준 2 20 16 16" xfId="21399" xr:uid="{00000000-0005-0000-0000-0000055B0000}"/>
    <cellStyle name="표준 2 20 16 17" xfId="22879" xr:uid="{00000000-0005-0000-0000-0000065B0000}"/>
    <cellStyle name="표준 2 20 16 18" xfId="24359" xr:uid="{00000000-0005-0000-0000-0000075B0000}"/>
    <cellStyle name="표준 2 20 16 19" xfId="25839" xr:uid="{00000000-0005-0000-0000-0000085B0000}"/>
    <cellStyle name="표준 2 20 16 2" xfId="152" xr:uid="{00000000-0005-0000-0000-0000095B0000}"/>
    <cellStyle name="표준 2 20 16 2 10" xfId="14736" xr:uid="{00000000-0005-0000-0000-00000A5B0000}"/>
    <cellStyle name="표준 2 20 16 2 11" xfId="16216" xr:uid="{00000000-0005-0000-0000-00000B5B0000}"/>
    <cellStyle name="표준 2 20 16 2 12" xfId="17696" xr:uid="{00000000-0005-0000-0000-00000C5B0000}"/>
    <cellStyle name="표준 2 20 16 2 13" xfId="19176" xr:uid="{00000000-0005-0000-0000-00000D5B0000}"/>
    <cellStyle name="표준 2 20 16 2 14" xfId="20656" xr:uid="{00000000-0005-0000-0000-00000E5B0000}"/>
    <cellStyle name="표준 2 20 16 2 15" xfId="22136" xr:uid="{00000000-0005-0000-0000-00000F5B0000}"/>
    <cellStyle name="표준 2 20 16 2 16" xfId="23616" xr:uid="{00000000-0005-0000-0000-0000105B0000}"/>
    <cellStyle name="표준 2 20 16 2 17" xfId="25096" xr:uid="{00000000-0005-0000-0000-0000115B0000}"/>
    <cellStyle name="표준 2 20 16 2 18" xfId="26576" xr:uid="{00000000-0005-0000-0000-0000125B0000}"/>
    <cellStyle name="표준 2 20 16 2 19" xfId="28056" xr:uid="{00000000-0005-0000-0000-0000135B0000}"/>
    <cellStyle name="표준 2 20 16 2 2" xfId="2895" xr:uid="{00000000-0005-0000-0000-0000145B0000}"/>
    <cellStyle name="표준 2 20 16 2 20" xfId="29536" xr:uid="{00000000-0005-0000-0000-0000155B0000}"/>
    <cellStyle name="표준 2 20 16 2 21" xfId="31016" xr:uid="{00000000-0005-0000-0000-0000165B0000}"/>
    <cellStyle name="표준 2 20 16 2 22" xfId="32496" xr:uid="{00000000-0005-0000-0000-0000175B0000}"/>
    <cellStyle name="표준 2 20 16 2 23" xfId="33976" xr:uid="{00000000-0005-0000-0000-0000185B0000}"/>
    <cellStyle name="표준 2 20 16 2 24" xfId="35456" xr:uid="{00000000-0005-0000-0000-0000195B0000}"/>
    <cellStyle name="표준 2 20 16 2 25" xfId="36936" xr:uid="{00000000-0005-0000-0000-00001A5B0000}"/>
    <cellStyle name="표준 2 20 16 2 26" xfId="38416" xr:uid="{00000000-0005-0000-0000-00001B5B0000}"/>
    <cellStyle name="표준 2 20 16 2 27" xfId="39896" xr:uid="{00000000-0005-0000-0000-00001C5B0000}"/>
    <cellStyle name="표준 2 20 16 2 28" xfId="41376" xr:uid="{00000000-0005-0000-0000-00001D5B0000}"/>
    <cellStyle name="표준 2 20 16 2 29" xfId="42856" xr:uid="{00000000-0005-0000-0000-00001E5B0000}"/>
    <cellStyle name="표준 2 20 16 2 3" xfId="4376" xr:uid="{00000000-0005-0000-0000-00001F5B0000}"/>
    <cellStyle name="표준 2 20 16 2 30" xfId="44336" xr:uid="{00000000-0005-0000-0000-0000205B0000}"/>
    <cellStyle name="표준 2 20 16 2 31" xfId="45816" xr:uid="{00000000-0005-0000-0000-0000215B0000}"/>
    <cellStyle name="표준 2 20 16 2 32" xfId="47297" xr:uid="{00000000-0005-0000-0000-0000225B0000}"/>
    <cellStyle name="표준 2 20 16 2 33" xfId="48777" xr:uid="{00000000-0005-0000-0000-0000235B0000}"/>
    <cellStyle name="표준 2 20 16 2 34" xfId="50257" xr:uid="{00000000-0005-0000-0000-0000245B0000}"/>
    <cellStyle name="표준 2 20 16 2 35" xfId="51737" xr:uid="{00000000-0005-0000-0000-0000255B0000}"/>
    <cellStyle name="표준 2 20 16 2 36" xfId="53217" xr:uid="{00000000-0005-0000-0000-0000265B0000}"/>
    <cellStyle name="표준 2 20 16 2 37" xfId="54697" xr:uid="{00000000-0005-0000-0000-0000275B0000}"/>
    <cellStyle name="표준 2 20 16 2 38" xfId="56177" xr:uid="{00000000-0005-0000-0000-0000285B0000}"/>
    <cellStyle name="표준 2 20 16 2 39" xfId="57657" xr:uid="{00000000-0005-0000-0000-0000295B0000}"/>
    <cellStyle name="표준 2 20 16 2 4" xfId="5856" xr:uid="{00000000-0005-0000-0000-00002A5B0000}"/>
    <cellStyle name="표준 2 20 16 2 40" xfId="59137" xr:uid="{00000000-0005-0000-0000-00002B5B0000}"/>
    <cellStyle name="표준 2 20 16 2 41" xfId="60617" xr:uid="{00000000-0005-0000-0000-00002C5B0000}"/>
    <cellStyle name="표준 2 20 16 2 42" xfId="62097" xr:uid="{00000000-0005-0000-0000-00002D5B0000}"/>
    <cellStyle name="표준 2 20 16 2 5" xfId="7336" xr:uid="{00000000-0005-0000-0000-00002E5B0000}"/>
    <cellStyle name="표준 2 20 16 2 6" xfId="8816" xr:uid="{00000000-0005-0000-0000-00002F5B0000}"/>
    <cellStyle name="표준 2 20 16 2 7" xfId="10296" xr:uid="{00000000-0005-0000-0000-0000305B0000}"/>
    <cellStyle name="표준 2 20 16 2 8" xfId="11776" xr:uid="{00000000-0005-0000-0000-0000315B0000}"/>
    <cellStyle name="표준 2 20 16 2 9" xfId="13256" xr:uid="{00000000-0005-0000-0000-0000325B0000}"/>
    <cellStyle name="표준 2 20 16 20" xfId="27319" xr:uid="{00000000-0005-0000-0000-0000335B0000}"/>
    <cellStyle name="표준 2 20 16 21" xfId="28799" xr:uid="{00000000-0005-0000-0000-0000345B0000}"/>
    <cellStyle name="표준 2 20 16 22" xfId="30279" xr:uid="{00000000-0005-0000-0000-0000355B0000}"/>
    <cellStyle name="표준 2 20 16 23" xfId="31759" xr:uid="{00000000-0005-0000-0000-0000365B0000}"/>
    <cellStyle name="표준 2 20 16 24" xfId="33239" xr:uid="{00000000-0005-0000-0000-0000375B0000}"/>
    <cellStyle name="표준 2 20 16 25" xfId="34719" xr:uid="{00000000-0005-0000-0000-0000385B0000}"/>
    <cellStyle name="표준 2 20 16 26" xfId="36199" xr:uid="{00000000-0005-0000-0000-0000395B0000}"/>
    <cellStyle name="표준 2 20 16 27" xfId="37679" xr:uid="{00000000-0005-0000-0000-00003A5B0000}"/>
    <cellStyle name="표준 2 20 16 28" xfId="39159" xr:uid="{00000000-0005-0000-0000-00003B5B0000}"/>
    <cellStyle name="표준 2 20 16 29" xfId="40639" xr:uid="{00000000-0005-0000-0000-00003C5B0000}"/>
    <cellStyle name="표준 2 20 16 3" xfId="2158" xr:uid="{00000000-0005-0000-0000-00003D5B0000}"/>
    <cellStyle name="표준 2 20 16 30" xfId="42119" xr:uid="{00000000-0005-0000-0000-00003E5B0000}"/>
    <cellStyle name="표준 2 20 16 31" xfId="43599" xr:uid="{00000000-0005-0000-0000-00003F5B0000}"/>
    <cellStyle name="표준 2 20 16 32" xfId="45079" xr:uid="{00000000-0005-0000-0000-0000405B0000}"/>
    <cellStyle name="표준 2 20 16 33" xfId="46560" xr:uid="{00000000-0005-0000-0000-0000415B0000}"/>
    <cellStyle name="표준 2 20 16 34" xfId="48040" xr:uid="{00000000-0005-0000-0000-0000425B0000}"/>
    <cellStyle name="표준 2 20 16 35" xfId="49520" xr:uid="{00000000-0005-0000-0000-0000435B0000}"/>
    <cellStyle name="표준 2 20 16 36" xfId="51000" xr:uid="{00000000-0005-0000-0000-0000445B0000}"/>
    <cellStyle name="표준 2 20 16 37" xfId="52480" xr:uid="{00000000-0005-0000-0000-0000455B0000}"/>
    <cellStyle name="표준 2 20 16 38" xfId="53960" xr:uid="{00000000-0005-0000-0000-0000465B0000}"/>
    <cellStyle name="표준 2 20 16 39" xfId="55440" xr:uid="{00000000-0005-0000-0000-0000475B0000}"/>
    <cellStyle name="표준 2 20 16 4" xfId="3639" xr:uid="{00000000-0005-0000-0000-0000485B0000}"/>
    <cellStyle name="표준 2 20 16 40" xfId="56920" xr:uid="{00000000-0005-0000-0000-0000495B0000}"/>
    <cellStyle name="표준 2 20 16 41" xfId="58400" xr:uid="{00000000-0005-0000-0000-00004A5B0000}"/>
    <cellStyle name="표준 2 20 16 42" xfId="59880" xr:uid="{00000000-0005-0000-0000-00004B5B0000}"/>
    <cellStyle name="표준 2 20 16 43" xfId="61360" xr:uid="{00000000-0005-0000-0000-00004C5B0000}"/>
    <cellStyle name="표준 2 20 16 5" xfId="5119" xr:uid="{00000000-0005-0000-0000-00004D5B0000}"/>
    <cellStyle name="표준 2 20 16 6" xfId="6599" xr:uid="{00000000-0005-0000-0000-00004E5B0000}"/>
    <cellStyle name="표준 2 20 16 7" xfId="8079" xr:uid="{00000000-0005-0000-0000-00004F5B0000}"/>
    <cellStyle name="표준 2 20 16 8" xfId="9559" xr:uid="{00000000-0005-0000-0000-0000505B0000}"/>
    <cellStyle name="표준 2 20 16 9" xfId="11039" xr:uid="{00000000-0005-0000-0000-0000515B0000}"/>
    <cellStyle name="표준 2 20 17" xfId="897" xr:uid="{00000000-0005-0000-0000-0000525B0000}"/>
    <cellStyle name="표준 2 20 17 10" xfId="12553" xr:uid="{00000000-0005-0000-0000-0000535B0000}"/>
    <cellStyle name="표준 2 20 17 11" xfId="14033" xr:uid="{00000000-0005-0000-0000-0000545B0000}"/>
    <cellStyle name="표준 2 20 17 12" xfId="15513" xr:uid="{00000000-0005-0000-0000-0000555B0000}"/>
    <cellStyle name="표준 2 20 17 13" xfId="16993" xr:uid="{00000000-0005-0000-0000-0000565B0000}"/>
    <cellStyle name="표준 2 20 17 14" xfId="18473" xr:uid="{00000000-0005-0000-0000-0000575B0000}"/>
    <cellStyle name="표준 2 20 17 15" xfId="19953" xr:uid="{00000000-0005-0000-0000-0000585B0000}"/>
    <cellStyle name="표준 2 20 17 16" xfId="21433" xr:uid="{00000000-0005-0000-0000-0000595B0000}"/>
    <cellStyle name="표준 2 20 17 17" xfId="22913" xr:uid="{00000000-0005-0000-0000-00005A5B0000}"/>
    <cellStyle name="표준 2 20 17 18" xfId="24393" xr:uid="{00000000-0005-0000-0000-00005B5B0000}"/>
    <cellStyle name="표준 2 20 17 19" xfId="25873" xr:uid="{00000000-0005-0000-0000-00005C5B0000}"/>
    <cellStyle name="표준 2 20 17 2" xfId="118" xr:uid="{00000000-0005-0000-0000-00005D5B0000}"/>
    <cellStyle name="표준 2 20 17 2 10" xfId="14770" xr:uid="{00000000-0005-0000-0000-00005E5B0000}"/>
    <cellStyle name="표준 2 20 17 2 11" xfId="16250" xr:uid="{00000000-0005-0000-0000-00005F5B0000}"/>
    <cellStyle name="표준 2 20 17 2 12" xfId="17730" xr:uid="{00000000-0005-0000-0000-0000605B0000}"/>
    <cellStyle name="표준 2 20 17 2 13" xfId="19210" xr:uid="{00000000-0005-0000-0000-0000615B0000}"/>
    <cellStyle name="표준 2 20 17 2 14" xfId="20690" xr:uid="{00000000-0005-0000-0000-0000625B0000}"/>
    <cellStyle name="표준 2 20 17 2 15" xfId="22170" xr:uid="{00000000-0005-0000-0000-0000635B0000}"/>
    <cellStyle name="표준 2 20 17 2 16" xfId="23650" xr:uid="{00000000-0005-0000-0000-0000645B0000}"/>
    <cellStyle name="표준 2 20 17 2 17" xfId="25130" xr:uid="{00000000-0005-0000-0000-0000655B0000}"/>
    <cellStyle name="표준 2 20 17 2 18" xfId="26610" xr:uid="{00000000-0005-0000-0000-0000665B0000}"/>
    <cellStyle name="표준 2 20 17 2 19" xfId="28090" xr:uid="{00000000-0005-0000-0000-0000675B0000}"/>
    <cellStyle name="표준 2 20 17 2 2" xfId="2929" xr:uid="{00000000-0005-0000-0000-0000685B0000}"/>
    <cellStyle name="표준 2 20 17 2 20" xfId="29570" xr:uid="{00000000-0005-0000-0000-0000695B0000}"/>
    <cellStyle name="표준 2 20 17 2 21" xfId="31050" xr:uid="{00000000-0005-0000-0000-00006A5B0000}"/>
    <cellStyle name="표준 2 20 17 2 22" xfId="32530" xr:uid="{00000000-0005-0000-0000-00006B5B0000}"/>
    <cellStyle name="표준 2 20 17 2 23" xfId="34010" xr:uid="{00000000-0005-0000-0000-00006C5B0000}"/>
    <cellStyle name="표준 2 20 17 2 24" xfId="35490" xr:uid="{00000000-0005-0000-0000-00006D5B0000}"/>
    <cellStyle name="표준 2 20 17 2 25" xfId="36970" xr:uid="{00000000-0005-0000-0000-00006E5B0000}"/>
    <cellStyle name="표준 2 20 17 2 26" xfId="38450" xr:uid="{00000000-0005-0000-0000-00006F5B0000}"/>
    <cellStyle name="표준 2 20 17 2 27" xfId="39930" xr:uid="{00000000-0005-0000-0000-0000705B0000}"/>
    <cellStyle name="표준 2 20 17 2 28" xfId="41410" xr:uid="{00000000-0005-0000-0000-0000715B0000}"/>
    <cellStyle name="표준 2 20 17 2 29" xfId="42890" xr:uid="{00000000-0005-0000-0000-0000725B0000}"/>
    <cellStyle name="표준 2 20 17 2 3" xfId="4410" xr:uid="{00000000-0005-0000-0000-0000735B0000}"/>
    <cellStyle name="표준 2 20 17 2 30" xfId="44370" xr:uid="{00000000-0005-0000-0000-0000745B0000}"/>
    <cellStyle name="표준 2 20 17 2 31" xfId="45850" xr:uid="{00000000-0005-0000-0000-0000755B0000}"/>
    <cellStyle name="표준 2 20 17 2 32" xfId="47331" xr:uid="{00000000-0005-0000-0000-0000765B0000}"/>
    <cellStyle name="표준 2 20 17 2 33" xfId="48811" xr:uid="{00000000-0005-0000-0000-0000775B0000}"/>
    <cellStyle name="표준 2 20 17 2 34" xfId="50291" xr:uid="{00000000-0005-0000-0000-0000785B0000}"/>
    <cellStyle name="표준 2 20 17 2 35" xfId="51771" xr:uid="{00000000-0005-0000-0000-0000795B0000}"/>
    <cellStyle name="표준 2 20 17 2 36" xfId="53251" xr:uid="{00000000-0005-0000-0000-00007A5B0000}"/>
    <cellStyle name="표준 2 20 17 2 37" xfId="54731" xr:uid="{00000000-0005-0000-0000-00007B5B0000}"/>
    <cellStyle name="표준 2 20 17 2 38" xfId="56211" xr:uid="{00000000-0005-0000-0000-00007C5B0000}"/>
    <cellStyle name="표준 2 20 17 2 39" xfId="57691" xr:uid="{00000000-0005-0000-0000-00007D5B0000}"/>
    <cellStyle name="표준 2 20 17 2 4" xfId="5890" xr:uid="{00000000-0005-0000-0000-00007E5B0000}"/>
    <cellStyle name="표준 2 20 17 2 40" xfId="59171" xr:uid="{00000000-0005-0000-0000-00007F5B0000}"/>
    <cellStyle name="표준 2 20 17 2 41" xfId="60651" xr:uid="{00000000-0005-0000-0000-0000805B0000}"/>
    <cellStyle name="표준 2 20 17 2 42" xfId="62131" xr:uid="{00000000-0005-0000-0000-0000815B0000}"/>
    <cellStyle name="표준 2 20 17 2 5" xfId="7370" xr:uid="{00000000-0005-0000-0000-0000825B0000}"/>
    <cellStyle name="표준 2 20 17 2 6" xfId="8850" xr:uid="{00000000-0005-0000-0000-0000835B0000}"/>
    <cellStyle name="표준 2 20 17 2 7" xfId="10330" xr:uid="{00000000-0005-0000-0000-0000845B0000}"/>
    <cellStyle name="표준 2 20 17 2 8" xfId="11810" xr:uid="{00000000-0005-0000-0000-0000855B0000}"/>
    <cellStyle name="표준 2 20 17 2 9" xfId="13290" xr:uid="{00000000-0005-0000-0000-0000865B0000}"/>
    <cellStyle name="표준 2 20 17 20" xfId="27353" xr:uid="{00000000-0005-0000-0000-0000875B0000}"/>
    <cellStyle name="표준 2 20 17 21" xfId="28833" xr:uid="{00000000-0005-0000-0000-0000885B0000}"/>
    <cellStyle name="표준 2 20 17 22" xfId="30313" xr:uid="{00000000-0005-0000-0000-0000895B0000}"/>
    <cellStyle name="표준 2 20 17 23" xfId="31793" xr:uid="{00000000-0005-0000-0000-00008A5B0000}"/>
    <cellStyle name="표준 2 20 17 24" xfId="33273" xr:uid="{00000000-0005-0000-0000-00008B5B0000}"/>
    <cellStyle name="표준 2 20 17 25" xfId="34753" xr:uid="{00000000-0005-0000-0000-00008C5B0000}"/>
    <cellStyle name="표준 2 20 17 26" xfId="36233" xr:uid="{00000000-0005-0000-0000-00008D5B0000}"/>
    <cellStyle name="표준 2 20 17 27" xfId="37713" xr:uid="{00000000-0005-0000-0000-00008E5B0000}"/>
    <cellStyle name="표준 2 20 17 28" xfId="39193" xr:uid="{00000000-0005-0000-0000-00008F5B0000}"/>
    <cellStyle name="표준 2 20 17 29" xfId="40673" xr:uid="{00000000-0005-0000-0000-0000905B0000}"/>
    <cellStyle name="표준 2 20 17 3" xfId="2192" xr:uid="{00000000-0005-0000-0000-0000915B0000}"/>
    <cellStyle name="표준 2 20 17 30" xfId="42153" xr:uid="{00000000-0005-0000-0000-0000925B0000}"/>
    <cellStyle name="표준 2 20 17 31" xfId="43633" xr:uid="{00000000-0005-0000-0000-0000935B0000}"/>
    <cellStyle name="표준 2 20 17 32" xfId="45113" xr:uid="{00000000-0005-0000-0000-0000945B0000}"/>
    <cellStyle name="표준 2 20 17 33" xfId="46594" xr:uid="{00000000-0005-0000-0000-0000955B0000}"/>
    <cellStyle name="표준 2 20 17 34" xfId="48074" xr:uid="{00000000-0005-0000-0000-0000965B0000}"/>
    <cellStyle name="표준 2 20 17 35" xfId="49554" xr:uid="{00000000-0005-0000-0000-0000975B0000}"/>
    <cellStyle name="표준 2 20 17 36" xfId="51034" xr:uid="{00000000-0005-0000-0000-0000985B0000}"/>
    <cellStyle name="표준 2 20 17 37" xfId="52514" xr:uid="{00000000-0005-0000-0000-0000995B0000}"/>
    <cellStyle name="표준 2 20 17 38" xfId="53994" xr:uid="{00000000-0005-0000-0000-00009A5B0000}"/>
    <cellStyle name="표준 2 20 17 39" xfId="55474" xr:uid="{00000000-0005-0000-0000-00009B5B0000}"/>
    <cellStyle name="표준 2 20 17 4" xfId="3673" xr:uid="{00000000-0005-0000-0000-00009C5B0000}"/>
    <cellStyle name="표준 2 20 17 40" xfId="56954" xr:uid="{00000000-0005-0000-0000-00009D5B0000}"/>
    <cellStyle name="표준 2 20 17 41" xfId="58434" xr:uid="{00000000-0005-0000-0000-00009E5B0000}"/>
    <cellStyle name="표준 2 20 17 42" xfId="59914" xr:uid="{00000000-0005-0000-0000-00009F5B0000}"/>
    <cellStyle name="표준 2 20 17 43" xfId="61394" xr:uid="{00000000-0005-0000-0000-0000A05B0000}"/>
    <cellStyle name="표준 2 20 17 5" xfId="5153" xr:uid="{00000000-0005-0000-0000-0000A15B0000}"/>
    <cellStyle name="표준 2 20 17 6" xfId="6633" xr:uid="{00000000-0005-0000-0000-0000A25B0000}"/>
    <cellStyle name="표준 2 20 17 7" xfId="8113" xr:uid="{00000000-0005-0000-0000-0000A35B0000}"/>
    <cellStyle name="표준 2 20 17 8" xfId="9593" xr:uid="{00000000-0005-0000-0000-0000A45B0000}"/>
    <cellStyle name="표준 2 20 17 9" xfId="11073" xr:uid="{00000000-0005-0000-0000-0000A55B0000}"/>
    <cellStyle name="표준 2 20 18" xfId="862" xr:uid="{00000000-0005-0000-0000-0000A65B0000}"/>
    <cellStyle name="표준 2 20 18 10" xfId="12588" xr:uid="{00000000-0005-0000-0000-0000A75B0000}"/>
    <cellStyle name="표준 2 20 18 11" xfId="14068" xr:uid="{00000000-0005-0000-0000-0000A85B0000}"/>
    <cellStyle name="표준 2 20 18 12" xfId="15548" xr:uid="{00000000-0005-0000-0000-0000A95B0000}"/>
    <cellStyle name="표준 2 20 18 13" xfId="17028" xr:uid="{00000000-0005-0000-0000-0000AA5B0000}"/>
    <cellStyle name="표준 2 20 18 14" xfId="18508" xr:uid="{00000000-0005-0000-0000-0000AB5B0000}"/>
    <cellStyle name="표준 2 20 18 15" xfId="19988" xr:uid="{00000000-0005-0000-0000-0000AC5B0000}"/>
    <cellStyle name="표준 2 20 18 16" xfId="21468" xr:uid="{00000000-0005-0000-0000-0000AD5B0000}"/>
    <cellStyle name="표준 2 20 18 17" xfId="22948" xr:uid="{00000000-0005-0000-0000-0000AE5B0000}"/>
    <cellStyle name="표준 2 20 18 18" xfId="24428" xr:uid="{00000000-0005-0000-0000-0000AF5B0000}"/>
    <cellStyle name="표준 2 20 18 19" xfId="25908" xr:uid="{00000000-0005-0000-0000-0000B05B0000}"/>
    <cellStyle name="표준 2 20 18 2" xfId="83" xr:uid="{00000000-0005-0000-0000-0000B15B0000}"/>
    <cellStyle name="표준 2 20 18 2 10" xfId="14805" xr:uid="{00000000-0005-0000-0000-0000B25B0000}"/>
    <cellStyle name="표준 2 20 18 2 11" xfId="16285" xr:uid="{00000000-0005-0000-0000-0000B35B0000}"/>
    <cellStyle name="표준 2 20 18 2 12" xfId="17765" xr:uid="{00000000-0005-0000-0000-0000B45B0000}"/>
    <cellStyle name="표준 2 20 18 2 13" xfId="19245" xr:uid="{00000000-0005-0000-0000-0000B55B0000}"/>
    <cellStyle name="표준 2 20 18 2 14" xfId="20725" xr:uid="{00000000-0005-0000-0000-0000B65B0000}"/>
    <cellStyle name="표준 2 20 18 2 15" xfId="22205" xr:uid="{00000000-0005-0000-0000-0000B75B0000}"/>
    <cellStyle name="표준 2 20 18 2 16" xfId="23685" xr:uid="{00000000-0005-0000-0000-0000B85B0000}"/>
    <cellStyle name="표준 2 20 18 2 17" xfId="25165" xr:uid="{00000000-0005-0000-0000-0000B95B0000}"/>
    <cellStyle name="표준 2 20 18 2 18" xfId="26645" xr:uid="{00000000-0005-0000-0000-0000BA5B0000}"/>
    <cellStyle name="표준 2 20 18 2 19" xfId="28125" xr:uid="{00000000-0005-0000-0000-0000BB5B0000}"/>
    <cellStyle name="표준 2 20 18 2 2" xfId="2964" xr:uid="{00000000-0005-0000-0000-0000BC5B0000}"/>
    <cellStyle name="표준 2 20 18 2 20" xfId="29605" xr:uid="{00000000-0005-0000-0000-0000BD5B0000}"/>
    <cellStyle name="표준 2 20 18 2 21" xfId="31085" xr:uid="{00000000-0005-0000-0000-0000BE5B0000}"/>
    <cellStyle name="표준 2 20 18 2 22" xfId="32565" xr:uid="{00000000-0005-0000-0000-0000BF5B0000}"/>
    <cellStyle name="표준 2 20 18 2 23" xfId="34045" xr:uid="{00000000-0005-0000-0000-0000C05B0000}"/>
    <cellStyle name="표준 2 20 18 2 24" xfId="35525" xr:uid="{00000000-0005-0000-0000-0000C15B0000}"/>
    <cellStyle name="표준 2 20 18 2 25" xfId="37005" xr:uid="{00000000-0005-0000-0000-0000C25B0000}"/>
    <cellStyle name="표준 2 20 18 2 26" xfId="38485" xr:uid="{00000000-0005-0000-0000-0000C35B0000}"/>
    <cellStyle name="표준 2 20 18 2 27" xfId="39965" xr:uid="{00000000-0005-0000-0000-0000C45B0000}"/>
    <cellStyle name="표준 2 20 18 2 28" xfId="41445" xr:uid="{00000000-0005-0000-0000-0000C55B0000}"/>
    <cellStyle name="표준 2 20 18 2 29" xfId="42925" xr:uid="{00000000-0005-0000-0000-0000C65B0000}"/>
    <cellStyle name="표준 2 20 18 2 3" xfId="4445" xr:uid="{00000000-0005-0000-0000-0000C75B0000}"/>
    <cellStyle name="표준 2 20 18 2 30" xfId="44405" xr:uid="{00000000-0005-0000-0000-0000C85B0000}"/>
    <cellStyle name="표준 2 20 18 2 31" xfId="45885" xr:uid="{00000000-0005-0000-0000-0000C95B0000}"/>
    <cellStyle name="표준 2 20 18 2 32" xfId="47366" xr:uid="{00000000-0005-0000-0000-0000CA5B0000}"/>
    <cellStyle name="표준 2 20 18 2 33" xfId="48846" xr:uid="{00000000-0005-0000-0000-0000CB5B0000}"/>
    <cellStyle name="표준 2 20 18 2 34" xfId="50326" xr:uid="{00000000-0005-0000-0000-0000CC5B0000}"/>
    <cellStyle name="표준 2 20 18 2 35" xfId="51806" xr:uid="{00000000-0005-0000-0000-0000CD5B0000}"/>
    <cellStyle name="표준 2 20 18 2 36" xfId="53286" xr:uid="{00000000-0005-0000-0000-0000CE5B0000}"/>
    <cellStyle name="표준 2 20 18 2 37" xfId="54766" xr:uid="{00000000-0005-0000-0000-0000CF5B0000}"/>
    <cellStyle name="표준 2 20 18 2 38" xfId="56246" xr:uid="{00000000-0005-0000-0000-0000D05B0000}"/>
    <cellStyle name="표준 2 20 18 2 39" xfId="57726" xr:uid="{00000000-0005-0000-0000-0000D15B0000}"/>
    <cellStyle name="표준 2 20 18 2 4" xfId="5925" xr:uid="{00000000-0005-0000-0000-0000D25B0000}"/>
    <cellStyle name="표준 2 20 18 2 40" xfId="59206" xr:uid="{00000000-0005-0000-0000-0000D35B0000}"/>
    <cellStyle name="표준 2 20 18 2 41" xfId="60686" xr:uid="{00000000-0005-0000-0000-0000D45B0000}"/>
    <cellStyle name="표준 2 20 18 2 42" xfId="62166" xr:uid="{00000000-0005-0000-0000-0000D55B0000}"/>
    <cellStyle name="표준 2 20 18 2 5" xfId="7405" xr:uid="{00000000-0005-0000-0000-0000D65B0000}"/>
    <cellStyle name="표준 2 20 18 2 6" xfId="8885" xr:uid="{00000000-0005-0000-0000-0000D75B0000}"/>
    <cellStyle name="표준 2 20 18 2 7" xfId="10365" xr:uid="{00000000-0005-0000-0000-0000D85B0000}"/>
    <cellStyle name="표준 2 20 18 2 8" xfId="11845" xr:uid="{00000000-0005-0000-0000-0000D95B0000}"/>
    <cellStyle name="표준 2 20 18 2 9" xfId="13325" xr:uid="{00000000-0005-0000-0000-0000DA5B0000}"/>
    <cellStyle name="표준 2 20 18 20" xfId="27388" xr:uid="{00000000-0005-0000-0000-0000DB5B0000}"/>
    <cellStyle name="표준 2 20 18 21" xfId="28868" xr:uid="{00000000-0005-0000-0000-0000DC5B0000}"/>
    <cellStyle name="표준 2 20 18 22" xfId="30348" xr:uid="{00000000-0005-0000-0000-0000DD5B0000}"/>
    <cellStyle name="표준 2 20 18 23" xfId="31828" xr:uid="{00000000-0005-0000-0000-0000DE5B0000}"/>
    <cellStyle name="표준 2 20 18 24" xfId="33308" xr:uid="{00000000-0005-0000-0000-0000DF5B0000}"/>
    <cellStyle name="표준 2 20 18 25" xfId="34788" xr:uid="{00000000-0005-0000-0000-0000E05B0000}"/>
    <cellStyle name="표준 2 20 18 26" xfId="36268" xr:uid="{00000000-0005-0000-0000-0000E15B0000}"/>
    <cellStyle name="표준 2 20 18 27" xfId="37748" xr:uid="{00000000-0005-0000-0000-0000E25B0000}"/>
    <cellStyle name="표준 2 20 18 28" xfId="39228" xr:uid="{00000000-0005-0000-0000-0000E35B0000}"/>
    <cellStyle name="표준 2 20 18 29" xfId="40708" xr:uid="{00000000-0005-0000-0000-0000E45B0000}"/>
    <cellStyle name="표준 2 20 18 3" xfId="2227" xr:uid="{00000000-0005-0000-0000-0000E55B0000}"/>
    <cellStyle name="표준 2 20 18 30" xfId="42188" xr:uid="{00000000-0005-0000-0000-0000E65B0000}"/>
    <cellStyle name="표준 2 20 18 31" xfId="43668" xr:uid="{00000000-0005-0000-0000-0000E75B0000}"/>
    <cellStyle name="표준 2 20 18 32" xfId="45148" xr:uid="{00000000-0005-0000-0000-0000E85B0000}"/>
    <cellStyle name="표준 2 20 18 33" xfId="46629" xr:uid="{00000000-0005-0000-0000-0000E95B0000}"/>
    <cellStyle name="표준 2 20 18 34" xfId="48109" xr:uid="{00000000-0005-0000-0000-0000EA5B0000}"/>
    <cellStyle name="표준 2 20 18 35" xfId="49589" xr:uid="{00000000-0005-0000-0000-0000EB5B0000}"/>
    <cellStyle name="표준 2 20 18 36" xfId="51069" xr:uid="{00000000-0005-0000-0000-0000EC5B0000}"/>
    <cellStyle name="표준 2 20 18 37" xfId="52549" xr:uid="{00000000-0005-0000-0000-0000ED5B0000}"/>
    <cellStyle name="표준 2 20 18 38" xfId="54029" xr:uid="{00000000-0005-0000-0000-0000EE5B0000}"/>
    <cellStyle name="표준 2 20 18 39" xfId="55509" xr:uid="{00000000-0005-0000-0000-0000EF5B0000}"/>
    <cellStyle name="표준 2 20 18 4" xfId="3708" xr:uid="{00000000-0005-0000-0000-0000F05B0000}"/>
    <cellStyle name="표준 2 20 18 40" xfId="56989" xr:uid="{00000000-0005-0000-0000-0000F15B0000}"/>
    <cellStyle name="표준 2 20 18 41" xfId="58469" xr:uid="{00000000-0005-0000-0000-0000F25B0000}"/>
    <cellStyle name="표준 2 20 18 42" xfId="59949" xr:uid="{00000000-0005-0000-0000-0000F35B0000}"/>
    <cellStyle name="표준 2 20 18 43" xfId="61429" xr:uid="{00000000-0005-0000-0000-0000F45B0000}"/>
    <cellStyle name="표준 2 20 18 5" xfId="5188" xr:uid="{00000000-0005-0000-0000-0000F55B0000}"/>
    <cellStyle name="표준 2 20 18 6" xfId="6668" xr:uid="{00000000-0005-0000-0000-0000F65B0000}"/>
    <cellStyle name="표준 2 20 18 7" xfId="8148" xr:uid="{00000000-0005-0000-0000-0000F75B0000}"/>
    <cellStyle name="표준 2 20 18 8" xfId="9628" xr:uid="{00000000-0005-0000-0000-0000F85B0000}"/>
    <cellStyle name="표준 2 20 18 9" xfId="11108" xr:uid="{00000000-0005-0000-0000-0000F95B0000}"/>
    <cellStyle name="표준 2 20 19" xfId="824" xr:uid="{00000000-0005-0000-0000-0000FA5B0000}"/>
    <cellStyle name="표준 2 20 2" xfId="1305" xr:uid="{00000000-0005-0000-0000-0000FB5B0000}"/>
    <cellStyle name="표준 2 20 2 10" xfId="12145" xr:uid="{00000000-0005-0000-0000-0000FC5B0000}"/>
    <cellStyle name="표준 2 20 2 11" xfId="13625" xr:uid="{00000000-0005-0000-0000-0000FD5B0000}"/>
    <cellStyle name="표준 2 20 2 12" xfId="15105" xr:uid="{00000000-0005-0000-0000-0000FE5B0000}"/>
    <cellStyle name="표준 2 20 2 13" xfId="16585" xr:uid="{00000000-0005-0000-0000-0000FF5B0000}"/>
    <cellStyle name="표준 2 20 2 14" xfId="18065" xr:uid="{00000000-0005-0000-0000-0000005C0000}"/>
    <cellStyle name="표준 2 20 2 15" xfId="19545" xr:uid="{00000000-0005-0000-0000-0000015C0000}"/>
    <cellStyle name="표준 2 20 2 16" xfId="21025" xr:uid="{00000000-0005-0000-0000-0000025C0000}"/>
    <cellStyle name="표준 2 20 2 17" xfId="22505" xr:uid="{00000000-0005-0000-0000-0000035C0000}"/>
    <cellStyle name="표준 2 20 2 18" xfId="23985" xr:uid="{00000000-0005-0000-0000-0000045C0000}"/>
    <cellStyle name="표준 2 20 2 19" xfId="25465" xr:uid="{00000000-0005-0000-0000-0000055C0000}"/>
    <cellStyle name="표준 2 20 2 2" xfId="526" xr:uid="{00000000-0005-0000-0000-0000065C0000}"/>
    <cellStyle name="표준 2 20 2 2 10" xfId="14362" xr:uid="{00000000-0005-0000-0000-0000075C0000}"/>
    <cellStyle name="표준 2 20 2 2 11" xfId="15842" xr:uid="{00000000-0005-0000-0000-0000085C0000}"/>
    <cellStyle name="표준 2 20 2 2 12" xfId="17322" xr:uid="{00000000-0005-0000-0000-0000095C0000}"/>
    <cellStyle name="표준 2 20 2 2 13" xfId="18802" xr:uid="{00000000-0005-0000-0000-00000A5C0000}"/>
    <cellStyle name="표준 2 20 2 2 14" xfId="20282" xr:uid="{00000000-0005-0000-0000-00000B5C0000}"/>
    <cellStyle name="표준 2 20 2 2 15" xfId="21762" xr:uid="{00000000-0005-0000-0000-00000C5C0000}"/>
    <cellStyle name="표준 2 20 2 2 16" xfId="23242" xr:uid="{00000000-0005-0000-0000-00000D5C0000}"/>
    <cellStyle name="표준 2 20 2 2 17" xfId="24722" xr:uid="{00000000-0005-0000-0000-00000E5C0000}"/>
    <cellStyle name="표준 2 20 2 2 18" xfId="26202" xr:uid="{00000000-0005-0000-0000-00000F5C0000}"/>
    <cellStyle name="표준 2 20 2 2 19" xfId="27682" xr:uid="{00000000-0005-0000-0000-0000105C0000}"/>
    <cellStyle name="표준 2 20 2 2 2" xfId="2521" xr:uid="{00000000-0005-0000-0000-0000115C0000}"/>
    <cellStyle name="표준 2 20 2 2 20" xfId="29162" xr:uid="{00000000-0005-0000-0000-0000125C0000}"/>
    <cellStyle name="표준 2 20 2 2 21" xfId="30642" xr:uid="{00000000-0005-0000-0000-0000135C0000}"/>
    <cellStyle name="표준 2 20 2 2 22" xfId="32122" xr:uid="{00000000-0005-0000-0000-0000145C0000}"/>
    <cellStyle name="표준 2 20 2 2 23" xfId="33602" xr:uid="{00000000-0005-0000-0000-0000155C0000}"/>
    <cellStyle name="표준 2 20 2 2 24" xfId="35082" xr:uid="{00000000-0005-0000-0000-0000165C0000}"/>
    <cellStyle name="표준 2 20 2 2 25" xfId="36562" xr:uid="{00000000-0005-0000-0000-0000175C0000}"/>
    <cellStyle name="표준 2 20 2 2 26" xfId="38042" xr:uid="{00000000-0005-0000-0000-0000185C0000}"/>
    <cellStyle name="표준 2 20 2 2 27" xfId="39522" xr:uid="{00000000-0005-0000-0000-0000195C0000}"/>
    <cellStyle name="표준 2 20 2 2 28" xfId="41002" xr:uid="{00000000-0005-0000-0000-00001A5C0000}"/>
    <cellStyle name="표준 2 20 2 2 29" xfId="42482" xr:uid="{00000000-0005-0000-0000-00001B5C0000}"/>
    <cellStyle name="표준 2 20 2 2 3" xfId="4002" xr:uid="{00000000-0005-0000-0000-00001C5C0000}"/>
    <cellStyle name="표준 2 20 2 2 30" xfId="43962" xr:uid="{00000000-0005-0000-0000-00001D5C0000}"/>
    <cellStyle name="표준 2 20 2 2 31" xfId="45442" xr:uid="{00000000-0005-0000-0000-00001E5C0000}"/>
    <cellStyle name="표준 2 20 2 2 32" xfId="46923" xr:uid="{00000000-0005-0000-0000-00001F5C0000}"/>
    <cellStyle name="표준 2 20 2 2 33" xfId="48403" xr:uid="{00000000-0005-0000-0000-0000205C0000}"/>
    <cellStyle name="표준 2 20 2 2 34" xfId="49883" xr:uid="{00000000-0005-0000-0000-0000215C0000}"/>
    <cellStyle name="표준 2 20 2 2 35" xfId="51363" xr:uid="{00000000-0005-0000-0000-0000225C0000}"/>
    <cellStyle name="표준 2 20 2 2 36" xfId="52843" xr:uid="{00000000-0005-0000-0000-0000235C0000}"/>
    <cellStyle name="표준 2 20 2 2 37" xfId="54323" xr:uid="{00000000-0005-0000-0000-0000245C0000}"/>
    <cellStyle name="표준 2 20 2 2 38" xfId="55803" xr:uid="{00000000-0005-0000-0000-0000255C0000}"/>
    <cellStyle name="표준 2 20 2 2 39" xfId="57283" xr:uid="{00000000-0005-0000-0000-0000265C0000}"/>
    <cellStyle name="표준 2 20 2 2 4" xfId="5482" xr:uid="{00000000-0005-0000-0000-0000275C0000}"/>
    <cellStyle name="표준 2 20 2 2 40" xfId="58763" xr:uid="{00000000-0005-0000-0000-0000285C0000}"/>
    <cellStyle name="표준 2 20 2 2 41" xfId="60243" xr:uid="{00000000-0005-0000-0000-0000295C0000}"/>
    <cellStyle name="표준 2 20 2 2 42" xfId="61723" xr:uid="{00000000-0005-0000-0000-00002A5C0000}"/>
    <cellStyle name="표준 2 20 2 2 5" xfId="6962" xr:uid="{00000000-0005-0000-0000-00002B5C0000}"/>
    <cellStyle name="표준 2 20 2 2 6" xfId="8442" xr:uid="{00000000-0005-0000-0000-00002C5C0000}"/>
    <cellStyle name="표준 2 20 2 2 7" xfId="9922" xr:uid="{00000000-0005-0000-0000-00002D5C0000}"/>
    <cellStyle name="표준 2 20 2 2 8" xfId="11402" xr:uid="{00000000-0005-0000-0000-00002E5C0000}"/>
    <cellStyle name="표준 2 20 2 2 9" xfId="12882" xr:uid="{00000000-0005-0000-0000-00002F5C0000}"/>
    <cellStyle name="표준 2 20 2 20" xfId="26945" xr:uid="{00000000-0005-0000-0000-0000305C0000}"/>
    <cellStyle name="표준 2 20 2 21" xfId="28425" xr:uid="{00000000-0005-0000-0000-0000315C0000}"/>
    <cellStyle name="표준 2 20 2 22" xfId="29905" xr:uid="{00000000-0005-0000-0000-0000325C0000}"/>
    <cellStyle name="표준 2 20 2 23" xfId="31385" xr:uid="{00000000-0005-0000-0000-0000335C0000}"/>
    <cellStyle name="표준 2 20 2 24" xfId="32865" xr:uid="{00000000-0005-0000-0000-0000345C0000}"/>
    <cellStyle name="표준 2 20 2 25" xfId="34345" xr:uid="{00000000-0005-0000-0000-0000355C0000}"/>
    <cellStyle name="표준 2 20 2 26" xfId="35825" xr:uid="{00000000-0005-0000-0000-0000365C0000}"/>
    <cellStyle name="표준 2 20 2 27" xfId="37305" xr:uid="{00000000-0005-0000-0000-0000375C0000}"/>
    <cellStyle name="표준 2 20 2 28" xfId="38785" xr:uid="{00000000-0005-0000-0000-0000385C0000}"/>
    <cellStyle name="표준 2 20 2 29" xfId="40265" xr:uid="{00000000-0005-0000-0000-0000395C0000}"/>
    <cellStyle name="표준 2 20 2 3" xfId="1784" xr:uid="{00000000-0005-0000-0000-00003A5C0000}"/>
    <cellStyle name="표준 2 20 2 30" xfId="41745" xr:uid="{00000000-0005-0000-0000-00003B5C0000}"/>
    <cellStyle name="표준 2 20 2 31" xfId="43225" xr:uid="{00000000-0005-0000-0000-00003C5C0000}"/>
    <cellStyle name="표준 2 20 2 32" xfId="44705" xr:uid="{00000000-0005-0000-0000-00003D5C0000}"/>
    <cellStyle name="표준 2 20 2 33" xfId="46186" xr:uid="{00000000-0005-0000-0000-00003E5C0000}"/>
    <cellStyle name="표준 2 20 2 34" xfId="47666" xr:uid="{00000000-0005-0000-0000-00003F5C0000}"/>
    <cellStyle name="표준 2 20 2 35" xfId="49146" xr:uid="{00000000-0005-0000-0000-0000405C0000}"/>
    <cellStyle name="표준 2 20 2 36" xfId="50626" xr:uid="{00000000-0005-0000-0000-0000415C0000}"/>
    <cellStyle name="표준 2 20 2 37" xfId="52106" xr:uid="{00000000-0005-0000-0000-0000425C0000}"/>
    <cellStyle name="표준 2 20 2 38" xfId="53586" xr:uid="{00000000-0005-0000-0000-0000435C0000}"/>
    <cellStyle name="표준 2 20 2 39" xfId="55066" xr:uid="{00000000-0005-0000-0000-0000445C0000}"/>
    <cellStyle name="표준 2 20 2 4" xfId="3265" xr:uid="{00000000-0005-0000-0000-0000455C0000}"/>
    <cellStyle name="표준 2 20 2 40" xfId="56546" xr:uid="{00000000-0005-0000-0000-0000465C0000}"/>
    <cellStyle name="표준 2 20 2 41" xfId="58026" xr:uid="{00000000-0005-0000-0000-0000475C0000}"/>
    <cellStyle name="표준 2 20 2 42" xfId="59506" xr:uid="{00000000-0005-0000-0000-0000485C0000}"/>
    <cellStyle name="표준 2 20 2 43" xfId="60986" xr:uid="{00000000-0005-0000-0000-0000495C0000}"/>
    <cellStyle name="표준 2 20 2 5" xfId="4745" xr:uid="{00000000-0005-0000-0000-00004A5C0000}"/>
    <cellStyle name="표준 2 20 2 6" xfId="6225" xr:uid="{00000000-0005-0000-0000-00004B5C0000}"/>
    <cellStyle name="표준 2 20 2 7" xfId="7705" xr:uid="{00000000-0005-0000-0000-00004C5C0000}"/>
    <cellStyle name="표준 2 20 2 8" xfId="9185" xr:uid="{00000000-0005-0000-0000-00004D5C0000}"/>
    <cellStyle name="표준 2 20 2 9" xfId="10665" xr:uid="{00000000-0005-0000-0000-00004E5C0000}"/>
    <cellStyle name="표준 2 20 20" xfId="1343" xr:uid="{00000000-0005-0000-0000-00004F5C0000}"/>
    <cellStyle name="표준 2 20 20 10" xfId="12107" xr:uid="{00000000-0005-0000-0000-0000505C0000}"/>
    <cellStyle name="표준 2 20 20 11" xfId="13587" xr:uid="{00000000-0005-0000-0000-0000515C0000}"/>
    <cellStyle name="표준 2 20 20 12" xfId="15067" xr:uid="{00000000-0005-0000-0000-0000525C0000}"/>
    <cellStyle name="표준 2 20 20 13" xfId="16547" xr:uid="{00000000-0005-0000-0000-0000535C0000}"/>
    <cellStyle name="표준 2 20 20 14" xfId="18027" xr:uid="{00000000-0005-0000-0000-0000545C0000}"/>
    <cellStyle name="표준 2 20 20 15" xfId="19507" xr:uid="{00000000-0005-0000-0000-0000555C0000}"/>
    <cellStyle name="표준 2 20 20 16" xfId="20987" xr:uid="{00000000-0005-0000-0000-0000565C0000}"/>
    <cellStyle name="표준 2 20 20 17" xfId="22467" xr:uid="{00000000-0005-0000-0000-0000575C0000}"/>
    <cellStyle name="표준 2 20 20 18" xfId="23947" xr:uid="{00000000-0005-0000-0000-0000585C0000}"/>
    <cellStyle name="표준 2 20 20 19" xfId="25427" xr:uid="{00000000-0005-0000-0000-0000595C0000}"/>
    <cellStyle name="표준 2 20 20 2" xfId="564" xr:uid="{00000000-0005-0000-0000-00005A5C0000}"/>
    <cellStyle name="표준 2 20 20 2 10" xfId="14324" xr:uid="{00000000-0005-0000-0000-00005B5C0000}"/>
    <cellStyle name="표준 2 20 20 2 11" xfId="15804" xr:uid="{00000000-0005-0000-0000-00005C5C0000}"/>
    <cellStyle name="표준 2 20 20 2 12" xfId="17284" xr:uid="{00000000-0005-0000-0000-00005D5C0000}"/>
    <cellStyle name="표준 2 20 20 2 13" xfId="18764" xr:uid="{00000000-0005-0000-0000-00005E5C0000}"/>
    <cellStyle name="표준 2 20 20 2 14" xfId="20244" xr:uid="{00000000-0005-0000-0000-00005F5C0000}"/>
    <cellStyle name="표준 2 20 20 2 15" xfId="21724" xr:uid="{00000000-0005-0000-0000-0000605C0000}"/>
    <cellStyle name="표준 2 20 20 2 16" xfId="23204" xr:uid="{00000000-0005-0000-0000-0000615C0000}"/>
    <cellStyle name="표준 2 20 20 2 17" xfId="24684" xr:uid="{00000000-0005-0000-0000-0000625C0000}"/>
    <cellStyle name="표준 2 20 20 2 18" xfId="26164" xr:uid="{00000000-0005-0000-0000-0000635C0000}"/>
    <cellStyle name="표준 2 20 20 2 19" xfId="27644" xr:uid="{00000000-0005-0000-0000-0000645C0000}"/>
    <cellStyle name="표준 2 20 20 2 2" xfId="2483" xr:uid="{00000000-0005-0000-0000-0000655C0000}"/>
    <cellStyle name="표준 2 20 20 2 20" xfId="29124" xr:uid="{00000000-0005-0000-0000-0000665C0000}"/>
    <cellStyle name="표준 2 20 20 2 21" xfId="30604" xr:uid="{00000000-0005-0000-0000-0000675C0000}"/>
    <cellStyle name="표준 2 20 20 2 22" xfId="32084" xr:uid="{00000000-0005-0000-0000-0000685C0000}"/>
    <cellStyle name="표준 2 20 20 2 23" xfId="33564" xr:uid="{00000000-0005-0000-0000-0000695C0000}"/>
    <cellStyle name="표준 2 20 20 2 24" xfId="35044" xr:uid="{00000000-0005-0000-0000-00006A5C0000}"/>
    <cellStyle name="표준 2 20 20 2 25" xfId="36524" xr:uid="{00000000-0005-0000-0000-00006B5C0000}"/>
    <cellStyle name="표준 2 20 20 2 26" xfId="38004" xr:uid="{00000000-0005-0000-0000-00006C5C0000}"/>
    <cellStyle name="표준 2 20 20 2 27" xfId="39484" xr:uid="{00000000-0005-0000-0000-00006D5C0000}"/>
    <cellStyle name="표준 2 20 20 2 28" xfId="40964" xr:uid="{00000000-0005-0000-0000-00006E5C0000}"/>
    <cellStyle name="표준 2 20 20 2 29" xfId="42444" xr:uid="{00000000-0005-0000-0000-00006F5C0000}"/>
    <cellStyle name="표준 2 20 20 2 3" xfId="3964" xr:uid="{00000000-0005-0000-0000-0000705C0000}"/>
    <cellStyle name="표준 2 20 20 2 30" xfId="43924" xr:uid="{00000000-0005-0000-0000-0000715C0000}"/>
    <cellStyle name="표준 2 20 20 2 31" xfId="45404" xr:uid="{00000000-0005-0000-0000-0000725C0000}"/>
    <cellStyle name="표준 2 20 20 2 32" xfId="46885" xr:uid="{00000000-0005-0000-0000-0000735C0000}"/>
    <cellStyle name="표준 2 20 20 2 33" xfId="48365" xr:uid="{00000000-0005-0000-0000-0000745C0000}"/>
    <cellStyle name="표준 2 20 20 2 34" xfId="49845" xr:uid="{00000000-0005-0000-0000-0000755C0000}"/>
    <cellStyle name="표준 2 20 20 2 35" xfId="51325" xr:uid="{00000000-0005-0000-0000-0000765C0000}"/>
    <cellStyle name="표준 2 20 20 2 36" xfId="52805" xr:uid="{00000000-0005-0000-0000-0000775C0000}"/>
    <cellStyle name="표준 2 20 20 2 37" xfId="54285" xr:uid="{00000000-0005-0000-0000-0000785C0000}"/>
    <cellStyle name="표준 2 20 20 2 38" xfId="55765" xr:uid="{00000000-0005-0000-0000-0000795C0000}"/>
    <cellStyle name="표준 2 20 20 2 39" xfId="57245" xr:uid="{00000000-0005-0000-0000-00007A5C0000}"/>
    <cellStyle name="표준 2 20 20 2 4" xfId="5444" xr:uid="{00000000-0005-0000-0000-00007B5C0000}"/>
    <cellStyle name="표준 2 20 20 2 40" xfId="58725" xr:uid="{00000000-0005-0000-0000-00007C5C0000}"/>
    <cellStyle name="표준 2 20 20 2 41" xfId="60205" xr:uid="{00000000-0005-0000-0000-00007D5C0000}"/>
    <cellStyle name="표준 2 20 20 2 42" xfId="61685" xr:uid="{00000000-0005-0000-0000-00007E5C0000}"/>
    <cellStyle name="표준 2 20 20 2 5" xfId="6924" xr:uid="{00000000-0005-0000-0000-00007F5C0000}"/>
    <cellStyle name="표준 2 20 20 2 6" xfId="8404" xr:uid="{00000000-0005-0000-0000-0000805C0000}"/>
    <cellStyle name="표준 2 20 20 2 7" xfId="9884" xr:uid="{00000000-0005-0000-0000-0000815C0000}"/>
    <cellStyle name="표준 2 20 20 2 8" xfId="11364" xr:uid="{00000000-0005-0000-0000-0000825C0000}"/>
    <cellStyle name="표준 2 20 20 2 9" xfId="12844" xr:uid="{00000000-0005-0000-0000-0000835C0000}"/>
    <cellStyle name="표준 2 20 20 20" xfId="26907" xr:uid="{00000000-0005-0000-0000-0000845C0000}"/>
    <cellStyle name="표준 2 20 20 21" xfId="28387" xr:uid="{00000000-0005-0000-0000-0000855C0000}"/>
    <cellStyle name="표준 2 20 20 22" xfId="29867" xr:uid="{00000000-0005-0000-0000-0000865C0000}"/>
    <cellStyle name="표준 2 20 20 23" xfId="31347" xr:uid="{00000000-0005-0000-0000-0000875C0000}"/>
    <cellStyle name="표준 2 20 20 24" xfId="32827" xr:uid="{00000000-0005-0000-0000-0000885C0000}"/>
    <cellStyle name="표준 2 20 20 25" xfId="34307" xr:uid="{00000000-0005-0000-0000-0000895C0000}"/>
    <cellStyle name="표준 2 20 20 26" xfId="35787" xr:uid="{00000000-0005-0000-0000-00008A5C0000}"/>
    <cellStyle name="표준 2 20 20 27" xfId="37267" xr:uid="{00000000-0005-0000-0000-00008B5C0000}"/>
    <cellStyle name="표준 2 20 20 28" xfId="38747" xr:uid="{00000000-0005-0000-0000-00008C5C0000}"/>
    <cellStyle name="표준 2 20 20 29" xfId="40227" xr:uid="{00000000-0005-0000-0000-00008D5C0000}"/>
    <cellStyle name="표준 2 20 20 3" xfId="1746" xr:uid="{00000000-0005-0000-0000-00008E5C0000}"/>
    <cellStyle name="표준 2 20 20 30" xfId="41707" xr:uid="{00000000-0005-0000-0000-00008F5C0000}"/>
    <cellStyle name="표준 2 20 20 31" xfId="43187" xr:uid="{00000000-0005-0000-0000-0000905C0000}"/>
    <cellStyle name="표준 2 20 20 32" xfId="44667" xr:uid="{00000000-0005-0000-0000-0000915C0000}"/>
    <cellStyle name="표준 2 20 20 33" xfId="46148" xr:uid="{00000000-0005-0000-0000-0000925C0000}"/>
    <cellStyle name="표준 2 20 20 34" xfId="47628" xr:uid="{00000000-0005-0000-0000-0000935C0000}"/>
    <cellStyle name="표준 2 20 20 35" xfId="49108" xr:uid="{00000000-0005-0000-0000-0000945C0000}"/>
    <cellStyle name="표준 2 20 20 36" xfId="50588" xr:uid="{00000000-0005-0000-0000-0000955C0000}"/>
    <cellStyle name="표준 2 20 20 37" xfId="52068" xr:uid="{00000000-0005-0000-0000-0000965C0000}"/>
    <cellStyle name="표준 2 20 20 38" xfId="53548" xr:uid="{00000000-0005-0000-0000-0000975C0000}"/>
    <cellStyle name="표준 2 20 20 39" xfId="55028" xr:uid="{00000000-0005-0000-0000-0000985C0000}"/>
    <cellStyle name="표준 2 20 20 4" xfId="3227" xr:uid="{00000000-0005-0000-0000-0000995C0000}"/>
    <cellStyle name="표준 2 20 20 40" xfId="56508" xr:uid="{00000000-0005-0000-0000-00009A5C0000}"/>
    <cellStyle name="표준 2 20 20 41" xfId="57988" xr:uid="{00000000-0005-0000-0000-00009B5C0000}"/>
    <cellStyle name="표준 2 20 20 42" xfId="59468" xr:uid="{00000000-0005-0000-0000-00009C5C0000}"/>
    <cellStyle name="표준 2 20 20 43" xfId="60948" xr:uid="{00000000-0005-0000-0000-00009D5C0000}"/>
    <cellStyle name="표준 2 20 20 5" xfId="4707" xr:uid="{00000000-0005-0000-0000-00009E5C0000}"/>
    <cellStyle name="표준 2 20 20 6" xfId="6187" xr:uid="{00000000-0005-0000-0000-00009F5C0000}"/>
    <cellStyle name="표준 2 20 20 7" xfId="7667" xr:uid="{00000000-0005-0000-0000-0000A05C0000}"/>
    <cellStyle name="표준 2 20 20 8" xfId="9147" xr:uid="{00000000-0005-0000-0000-0000A15C0000}"/>
    <cellStyle name="표준 2 20 20 9" xfId="10627" xr:uid="{00000000-0005-0000-0000-0000A25C0000}"/>
    <cellStyle name="표준 2 20 3" xfId="1285" xr:uid="{00000000-0005-0000-0000-0000A35C0000}"/>
    <cellStyle name="표준 2 20 3 10" xfId="12165" xr:uid="{00000000-0005-0000-0000-0000A45C0000}"/>
    <cellStyle name="표준 2 20 3 11" xfId="13645" xr:uid="{00000000-0005-0000-0000-0000A55C0000}"/>
    <cellStyle name="표준 2 20 3 12" xfId="15125" xr:uid="{00000000-0005-0000-0000-0000A65C0000}"/>
    <cellStyle name="표준 2 20 3 13" xfId="16605" xr:uid="{00000000-0005-0000-0000-0000A75C0000}"/>
    <cellStyle name="표준 2 20 3 14" xfId="18085" xr:uid="{00000000-0005-0000-0000-0000A85C0000}"/>
    <cellStyle name="표준 2 20 3 15" xfId="19565" xr:uid="{00000000-0005-0000-0000-0000A95C0000}"/>
    <cellStyle name="표준 2 20 3 16" xfId="21045" xr:uid="{00000000-0005-0000-0000-0000AA5C0000}"/>
    <cellStyle name="표준 2 20 3 17" xfId="22525" xr:uid="{00000000-0005-0000-0000-0000AB5C0000}"/>
    <cellStyle name="표준 2 20 3 18" xfId="24005" xr:uid="{00000000-0005-0000-0000-0000AC5C0000}"/>
    <cellStyle name="표준 2 20 3 19" xfId="25485" xr:uid="{00000000-0005-0000-0000-0000AD5C0000}"/>
    <cellStyle name="표준 2 20 3 2" xfId="506" xr:uid="{00000000-0005-0000-0000-0000AE5C0000}"/>
    <cellStyle name="표준 2 20 3 2 10" xfId="14382" xr:uid="{00000000-0005-0000-0000-0000AF5C0000}"/>
    <cellStyle name="표준 2 20 3 2 11" xfId="15862" xr:uid="{00000000-0005-0000-0000-0000B05C0000}"/>
    <cellStyle name="표준 2 20 3 2 12" xfId="17342" xr:uid="{00000000-0005-0000-0000-0000B15C0000}"/>
    <cellStyle name="표준 2 20 3 2 13" xfId="18822" xr:uid="{00000000-0005-0000-0000-0000B25C0000}"/>
    <cellStyle name="표준 2 20 3 2 14" xfId="20302" xr:uid="{00000000-0005-0000-0000-0000B35C0000}"/>
    <cellStyle name="표준 2 20 3 2 15" xfId="21782" xr:uid="{00000000-0005-0000-0000-0000B45C0000}"/>
    <cellStyle name="표준 2 20 3 2 16" xfId="23262" xr:uid="{00000000-0005-0000-0000-0000B55C0000}"/>
    <cellStyle name="표준 2 20 3 2 17" xfId="24742" xr:uid="{00000000-0005-0000-0000-0000B65C0000}"/>
    <cellStyle name="표준 2 20 3 2 18" xfId="26222" xr:uid="{00000000-0005-0000-0000-0000B75C0000}"/>
    <cellStyle name="표준 2 20 3 2 19" xfId="27702" xr:uid="{00000000-0005-0000-0000-0000B85C0000}"/>
    <cellStyle name="표준 2 20 3 2 2" xfId="2541" xr:uid="{00000000-0005-0000-0000-0000B95C0000}"/>
    <cellStyle name="표준 2 20 3 2 20" xfId="29182" xr:uid="{00000000-0005-0000-0000-0000BA5C0000}"/>
    <cellStyle name="표준 2 20 3 2 21" xfId="30662" xr:uid="{00000000-0005-0000-0000-0000BB5C0000}"/>
    <cellStyle name="표준 2 20 3 2 22" xfId="32142" xr:uid="{00000000-0005-0000-0000-0000BC5C0000}"/>
    <cellStyle name="표준 2 20 3 2 23" xfId="33622" xr:uid="{00000000-0005-0000-0000-0000BD5C0000}"/>
    <cellStyle name="표준 2 20 3 2 24" xfId="35102" xr:uid="{00000000-0005-0000-0000-0000BE5C0000}"/>
    <cellStyle name="표준 2 20 3 2 25" xfId="36582" xr:uid="{00000000-0005-0000-0000-0000BF5C0000}"/>
    <cellStyle name="표준 2 20 3 2 26" xfId="38062" xr:uid="{00000000-0005-0000-0000-0000C05C0000}"/>
    <cellStyle name="표준 2 20 3 2 27" xfId="39542" xr:uid="{00000000-0005-0000-0000-0000C15C0000}"/>
    <cellStyle name="표준 2 20 3 2 28" xfId="41022" xr:uid="{00000000-0005-0000-0000-0000C25C0000}"/>
    <cellStyle name="표준 2 20 3 2 29" xfId="42502" xr:uid="{00000000-0005-0000-0000-0000C35C0000}"/>
    <cellStyle name="표준 2 20 3 2 3" xfId="4022" xr:uid="{00000000-0005-0000-0000-0000C45C0000}"/>
    <cellStyle name="표준 2 20 3 2 30" xfId="43982" xr:uid="{00000000-0005-0000-0000-0000C55C0000}"/>
    <cellStyle name="표준 2 20 3 2 31" xfId="45462" xr:uid="{00000000-0005-0000-0000-0000C65C0000}"/>
    <cellStyle name="표준 2 20 3 2 32" xfId="46943" xr:uid="{00000000-0005-0000-0000-0000C75C0000}"/>
    <cellStyle name="표준 2 20 3 2 33" xfId="48423" xr:uid="{00000000-0005-0000-0000-0000C85C0000}"/>
    <cellStyle name="표준 2 20 3 2 34" xfId="49903" xr:uid="{00000000-0005-0000-0000-0000C95C0000}"/>
    <cellStyle name="표준 2 20 3 2 35" xfId="51383" xr:uid="{00000000-0005-0000-0000-0000CA5C0000}"/>
    <cellStyle name="표준 2 20 3 2 36" xfId="52863" xr:uid="{00000000-0005-0000-0000-0000CB5C0000}"/>
    <cellStyle name="표준 2 20 3 2 37" xfId="54343" xr:uid="{00000000-0005-0000-0000-0000CC5C0000}"/>
    <cellStyle name="표준 2 20 3 2 38" xfId="55823" xr:uid="{00000000-0005-0000-0000-0000CD5C0000}"/>
    <cellStyle name="표준 2 20 3 2 39" xfId="57303" xr:uid="{00000000-0005-0000-0000-0000CE5C0000}"/>
    <cellStyle name="표준 2 20 3 2 4" xfId="5502" xr:uid="{00000000-0005-0000-0000-0000CF5C0000}"/>
    <cellStyle name="표준 2 20 3 2 40" xfId="58783" xr:uid="{00000000-0005-0000-0000-0000D05C0000}"/>
    <cellStyle name="표준 2 20 3 2 41" xfId="60263" xr:uid="{00000000-0005-0000-0000-0000D15C0000}"/>
    <cellStyle name="표준 2 20 3 2 42" xfId="61743" xr:uid="{00000000-0005-0000-0000-0000D25C0000}"/>
    <cellStyle name="표준 2 20 3 2 5" xfId="6982" xr:uid="{00000000-0005-0000-0000-0000D35C0000}"/>
    <cellStyle name="표준 2 20 3 2 6" xfId="8462" xr:uid="{00000000-0005-0000-0000-0000D45C0000}"/>
    <cellStyle name="표준 2 20 3 2 7" xfId="9942" xr:uid="{00000000-0005-0000-0000-0000D55C0000}"/>
    <cellStyle name="표준 2 20 3 2 8" xfId="11422" xr:uid="{00000000-0005-0000-0000-0000D65C0000}"/>
    <cellStyle name="표준 2 20 3 2 9" xfId="12902" xr:uid="{00000000-0005-0000-0000-0000D75C0000}"/>
    <cellStyle name="표준 2 20 3 20" xfId="26965" xr:uid="{00000000-0005-0000-0000-0000D85C0000}"/>
    <cellStyle name="표준 2 20 3 21" xfId="28445" xr:uid="{00000000-0005-0000-0000-0000D95C0000}"/>
    <cellStyle name="표준 2 20 3 22" xfId="29925" xr:uid="{00000000-0005-0000-0000-0000DA5C0000}"/>
    <cellStyle name="표준 2 20 3 23" xfId="31405" xr:uid="{00000000-0005-0000-0000-0000DB5C0000}"/>
    <cellStyle name="표준 2 20 3 24" xfId="32885" xr:uid="{00000000-0005-0000-0000-0000DC5C0000}"/>
    <cellStyle name="표준 2 20 3 25" xfId="34365" xr:uid="{00000000-0005-0000-0000-0000DD5C0000}"/>
    <cellStyle name="표준 2 20 3 26" xfId="35845" xr:uid="{00000000-0005-0000-0000-0000DE5C0000}"/>
    <cellStyle name="표준 2 20 3 27" xfId="37325" xr:uid="{00000000-0005-0000-0000-0000DF5C0000}"/>
    <cellStyle name="표준 2 20 3 28" xfId="38805" xr:uid="{00000000-0005-0000-0000-0000E05C0000}"/>
    <cellStyle name="표준 2 20 3 29" xfId="40285" xr:uid="{00000000-0005-0000-0000-0000E15C0000}"/>
    <cellStyle name="표준 2 20 3 3" xfId="1804" xr:uid="{00000000-0005-0000-0000-0000E25C0000}"/>
    <cellStyle name="표준 2 20 3 30" xfId="41765" xr:uid="{00000000-0005-0000-0000-0000E35C0000}"/>
    <cellStyle name="표준 2 20 3 31" xfId="43245" xr:uid="{00000000-0005-0000-0000-0000E45C0000}"/>
    <cellStyle name="표준 2 20 3 32" xfId="44725" xr:uid="{00000000-0005-0000-0000-0000E55C0000}"/>
    <cellStyle name="표준 2 20 3 33" xfId="46206" xr:uid="{00000000-0005-0000-0000-0000E65C0000}"/>
    <cellStyle name="표준 2 20 3 34" xfId="47686" xr:uid="{00000000-0005-0000-0000-0000E75C0000}"/>
    <cellStyle name="표준 2 20 3 35" xfId="49166" xr:uid="{00000000-0005-0000-0000-0000E85C0000}"/>
    <cellStyle name="표준 2 20 3 36" xfId="50646" xr:uid="{00000000-0005-0000-0000-0000E95C0000}"/>
    <cellStyle name="표준 2 20 3 37" xfId="52126" xr:uid="{00000000-0005-0000-0000-0000EA5C0000}"/>
    <cellStyle name="표준 2 20 3 38" xfId="53606" xr:uid="{00000000-0005-0000-0000-0000EB5C0000}"/>
    <cellStyle name="표준 2 20 3 39" xfId="55086" xr:uid="{00000000-0005-0000-0000-0000EC5C0000}"/>
    <cellStyle name="표준 2 20 3 4" xfId="3285" xr:uid="{00000000-0005-0000-0000-0000ED5C0000}"/>
    <cellStyle name="표준 2 20 3 40" xfId="56566" xr:uid="{00000000-0005-0000-0000-0000EE5C0000}"/>
    <cellStyle name="표준 2 20 3 41" xfId="58046" xr:uid="{00000000-0005-0000-0000-0000EF5C0000}"/>
    <cellStyle name="표준 2 20 3 42" xfId="59526" xr:uid="{00000000-0005-0000-0000-0000F05C0000}"/>
    <cellStyle name="표준 2 20 3 43" xfId="61006" xr:uid="{00000000-0005-0000-0000-0000F15C0000}"/>
    <cellStyle name="표준 2 20 3 5" xfId="4765" xr:uid="{00000000-0005-0000-0000-0000F25C0000}"/>
    <cellStyle name="표준 2 20 3 6" xfId="6245" xr:uid="{00000000-0005-0000-0000-0000F35C0000}"/>
    <cellStyle name="표준 2 20 3 7" xfId="7725" xr:uid="{00000000-0005-0000-0000-0000F45C0000}"/>
    <cellStyle name="표준 2 20 3 8" xfId="9205" xr:uid="{00000000-0005-0000-0000-0000F55C0000}"/>
    <cellStyle name="표준 2 20 3 9" xfId="10685" xr:uid="{00000000-0005-0000-0000-0000F65C0000}"/>
    <cellStyle name="표준 2 20 4" xfId="1265" xr:uid="{00000000-0005-0000-0000-0000F75C0000}"/>
    <cellStyle name="표준 2 20 4 10" xfId="12185" xr:uid="{00000000-0005-0000-0000-0000F85C0000}"/>
    <cellStyle name="표준 2 20 4 11" xfId="13665" xr:uid="{00000000-0005-0000-0000-0000F95C0000}"/>
    <cellStyle name="표준 2 20 4 12" xfId="15145" xr:uid="{00000000-0005-0000-0000-0000FA5C0000}"/>
    <cellStyle name="표준 2 20 4 13" xfId="16625" xr:uid="{00000000-0005-0000-0000-0000FB5C0000}"/>
    <cellStyle name="표준 2 20 4 14" xfId="18105" xr:uid="{00000000-0005-0000-0000-0000FC5C0000}"/>
    <cellStyle name="표준 2 20 4 15" xfId="19585" xr:uid="{00000000-0005-0000-0000-0000FD5C0000}"/>
    <cellStyle name="표준 2 20 4 16" xfId="21065" xr:uid="{00000000-0005-0000-0000-0000FE5C0000}"/>
    <cellStyle name="표준 2 20 4 17" xfId="22545" xr:uid="{00000000-0005-0000-0000-0000FF5C0000}"/>
    <cellStyle name="표준 2 20 4 18" xfId="24025" xr:uid="{00000000-0005-0000-0000-0000005D0000}"/>
    <cellStyle name="표준 2 20 4 19" xfId="25505" xr:uid="{00000000-0005-0000-0000-0000015D0000}"/>
    <cellStyle name="표준 2 20 4 2" xfId="486" xr:uid="{00000000-0005-0000-0000-0000025D0000}"/>
    <cellStyle name="표준 2 20 4 2 10" xfId="14402" xr:uid="{00000000-0005-0000-0000-0000035D0000}"/>
    <cellStyle name="표준 2 20 4 2 11" xfId="15882" xr:uid="{00000000-0005-0000-0000-0000045D0000}"/>
    <cellStyle name="표준 2 20 4 2 12" xfId="17362" xr:uid="{00000000-0005-0000-0000-0000055D0000}"/>
    <cellStyle name="표준 2 20 4 2 13" xfId="18842" xr:uid="{00000000-0005-0000-0000-0000065D0000}"/>
    <cellStyle name="표준 2 20 4 2 14" xfId="20322" xr:uid="{00000000-0005-0000-0000-0000075D0000}"/>
    <cellStyle name="표준 2 20 4 2 15" xfId="21802" xr:uid="{00000000-0005-0000-0000-0000085D0000}"/>
    <cellStyle name="표준 2 20 4 2 16" xfId="23282" xr:uid="{00000000-0005-0000-0000-0000095D0000}"/>
    <cellStyle name="표준 2 20 4 2 17" xfId="24762" xr:uid="{00000000-0005-0000-0000-00000A5D0000}"/>
    <cellStyle name="표준 2 20 4 2 18" xfId="26242" xr:uid="{00000000-0005-0000-0000-00000B5D0000}"/>
    <cellStyle name="표준 2 20 4 2 19" xfId="27722" xr:uid="{00000000-0005-0000-0000-00000C5D0000}"/>
    <cellStyle name="표준 2 20 4 2 2" xfId="2561" xr:uid="{00000000-0005-0000-0000-00000D5D0000}"/>
    <cellStyle name="표준 2 20 4 2 20" xfId="29202" xr:uid="{00000000-0005-0000-0000-00000E5D0000}"/>
    <cellStyle name="표준 2 20 4 2 21" xfId="30682" xr:uid="{00000000-0005-0000-0000-00000F5D0000}"/>
    <cellStyle name="표준 2 20 4 2 22" xfId="32162" xr:uid="{00000000-0005-0000-0000-0000105D0000}"/>
    <cellStyle name="표준 2 20 4 2 23" xfId="33642" xr:uid="{00000000-0005-0000-0000-0000115D0000}"/>
    <cellStyle name="표준 2 20 4 2 24" xfId="35122" xr:uid="{00000000-0005-0000-0000-0000125D0000}"/>
    <cellStyle name="표준 2 20 4 2 25" xfId="36602" xr:uid="{00000000-0005-0000-0000-0000135D0000}"/>
    <cellStyle name="표준 2 20 4 2 26" xfId="38082" xr:uid="{00000000-0005-0000-0000-0000145D0000}"/>
    <cellStyle name="표준 2 20 4 2 27" xfId="39562" xr:uid="{00000000-0005-0000-0000-0000155D0000}"/>
    <cellStyle name="표준 2 20 4 2 28" xfId="41042" xr:uid="{00000000-0005-0000-0000-0000165D0000}"/>
    <cellStyle name="표준 2 20 4 2 29" xfId="42522" xr:uid="{00000000-0005-0000-0000-0000175D0000}"/>
    <cellStyle name="표준 2 20 4 2 3" xfId="4042" xr:uid="{00000000-0005-0000-0000-0000185D0000}"/>
    <cellStyle name="표준 2 20 4 2 30" xfId="44002" xr:uid="{00000000-0005-0000-0000-0000195D0000}"/>
    <cellStyle name="표준 2 20 4 2 31" xfId="45482" xr:uid="{00000000-0005-0000-0000-00001A5D0000}"/>
    <cellStyle name="표준 2 20 4 2 32" xfId="46963" xr:uid="{00000000-0005-0000-0000-00001B5D0000}"/>
    <cellStyle name="표준 2 20 4 2 33" xfId="48443" xr:uid="{00000000-0005-0000-0000-00001C5D0000}"/>
    <cellStyle name="표준 2 20 4 2 34" xfId="49923" xr:uid="{00000000-0005-0000-0000-00001D5D0000}"/>
    <cellStyle name="표준 2 20 4 2 35" xfId="51403" xr:uid="{00000000-0005-0000-0000-00001E5D0000}"/>
    <cellStyle name="표준 2 20 4 2 36" xfId="52883" xr:uid="{00000000-0005-0000-0000-00001F5D0000}"/>
    <cellStyle name="표준 2 20 4 2 37" xfId="54363" xr:uid="{00000000-0005-0000-0000-0000205D0000}"/>
    <cellStyle name="표준 2 20 4 2 38" xfId="55843" xr:uid="{00000000-0005-0000-0000-0000215D0000}"/>
    <cellStyle name="표준 2 20 4 2 39" xfId="57323" xr:uid="{00000000-0005-0000-0000-0000225D0000}"/>
    <cellStyle name="표준 2 20 4 2 4" xfId="5522" xr:uid="{00000000-0005-0000-0000-0000235D0000}"/>
    <cellStyle name="표준 2 20 4 2 40" xfId="58803" xr:uid="{00000000-0005-0000-0000-0000245D0000}"/>
    <cellStyle name="표준 2 20 4 2 41" xfId="60283" xr:uid="{00000000-0005-0000-0000-0000255D0000}"/>
    <cellStyle name="표준 2 20 4 2 42" xfId="61763" xr:uid="{00000000-0005-0000-0000-0000265D0000}"/>
    <cellStyle name="표준 2 20 4 2 5" xfId="7002" xr:uid="{00000000-0005-0000-0000-0000275D0000}"/>
    <cellStyle name="표준 2 20 4 2 6" xfId="8482" xr:uid="{00000000-0005-0000-0000-0000285D0000}"/>
    <cellStyle name="표준 2 20 4 2 7" xfId="9962" xr:uid="{00000000-0005-0000-0000-0000295D0000}"/>
    <cellStyle name="표준 2 20 4 2 8" xfId="11442" xr:uid="{00000000-0005-0000-0000-00002A5D0000}"/>
    <cellStyle name="표준 2 20 4 2 9" xfId="12922" xr:uid="{00000000-0005-0000-0000-00002B5D0000}"/>
    <cellStyle name="표준 2 20 4 20" xfId="26985" xr:uid="{00000000-0005-0000-0000-00002C5D0000}"/>
    <cellStyle name="표준 2 20 4 21" xfId="28465" xr:uid="{00000000-0005-0000-0000-00002D5D0000}"/>
    <cellStyle name="표준 2 20 4 22" xfId="29945" xr:uid="{00000000-0005-0000-0000-00002E5D0000}"/>
    <cellStyle name="표준 2 20 4 23" xfId="31425" xr:uid="{00000000-0005-0000-0000-00002F5D0000}"/>
    <cellStyle name="표준 2 20 4 24" xfId="32905" xr:uid="{00000000-0005-0000-0000-0000305D0000}"/>
    <cellStyle name="표준 2 20 4 25" xfId="34385" xr:uid="{00000000-0005-0000-0000-0000315D0000}"/>
    <cellStyle name="표준 2 20 4 26" xfId="35865" xr:uid="{00000000-0005-0000-0000-0000325D0000}"/>
    <cellStyle name="표준 2 20 4 27" xfId="37345" xr:uid="{00000000-0005-0000-0000-0000335D0000}"/>
    <cellStyle name="표준 2 20 4 28" xfId="38825" xr:uid="{00000000-0005-0000-0000-0000345D0000}"/>
    <cellStyle name="표준 2 20 4 29" xfId="40305" xr:uid="{00000000-0005-0000-0000-0000355D0000}"/>
    <cellStyle name="표준 2 20 4 3" xfId="1824" xr:uid="{00000000-0005-0000-0000-0000365D0000}"/>
    <cellStyle name="표준 2 20 4 30" xfId="41785" xr:uid="{00000000-0005-0000-0000-0000375D0000}"/>
    <cellStyle name="표준 2 20 4 31" xfId="43265" xr:uid="{00000000-0005-0000-0000-0000385D0000}"/>
    <cellStyle name="표준 2 20 4 32" xfId="44745" xr:uid="{00000000-0005-0000-0000-0000395D0000}"/>
    <cellStyle name="표준 2 20 4 33" xfId="46226" xr:uid="{00000000-0005-0000-0000-00003A5D0000}"/>
    <cellStyle name="표준 2 20 4 34" xfId="47706" xr:uid="{00000000-0005-0000-0000-00003B5D0000}"/>
    <cellStyle name="표준 2 20 4 35" xfId="49186" xr:uid="{00000000-0005-0000-0000-00003C5D0000}"/>
    <cellStyle name="표준 2 20 4 36" xfId="50666" xr:uid="{00000000-0005-0000-0000-00003D5D0000}"/>
    <cellStyle name="표준 2 20 4 37" xfId="52146" xr:uid="{00000000-0005-0000-0000-00003E5D0000}"/>
    <cellStyle name="표준 2 20 4 38" xfId="53626" xr:uid="{00000000-0005-0000-0000-00003F5D0000}"/>
    <cellStyle name="표준 2 20 4 39" xfId="55106" xr:uid="{00000000-0005-0000-0000-0000405D0000}"/>
    <cellStyle name="표준 2 20 4 4" xfId="3305" xr:uid="{00000000-0005-0000-0000-0000415D0000}"/>
    <cellStyle name="표준 2 20 4 40" xfId="56586" xr:uid="{00000000-0005-0000-0000-0000425D0000}"/>
    <cellStyle name="표준 2 20 4 41" xfId="58066" xr:uid="{00000000-0005-0000-0000-0000435D0000}"/>
    <cellStyle name="표준 2 20 4 42" xfId="59546" xr:uid="{00000000-0005-0000-0000-0000445D0000}"/>
    <cellStyle name="표준 2 20 4 43" xfId="61026" xr:uid="{00000000-0005-0000-0000-0000455D0000}"/>
    <cellStyle name="표준 2 20 4 5" xfId="4785" xr:uid="{00000000-0005-0000-0000-0000465D0000}"/>
    <cellStyle name="표준 2 20 4 6" xfId="6265" xr:uid="{00000000-0005-0000-0000-0000475D0000}"/>
    <cellStyle name="표준 2 20 4 7" xfId="7745" xr:uid="{00000000-0005-0000-0000-0000485D0000}"/>
    <cellStyle name="표준 2 20 4 8" xfId="9225" xr:uid="{00000000-0005-0000-0000-0000495D0000}"/>
    <cellStyle name="표준 2 20 4 9" xfId="10705" xr:uid="{00000000-0005-0000-0000-00004A5D0000}"/>
    <cellStyle name="표준 2 20 5" xfId="1243" xr:uid="{00000000-0005-0000-0000-00004B5D0000}"/>
    <cellStyle name="표준 2 20 5 10" xfId="12207" xr:uid="{00000000-0005-0000-0000-00004C5D0000}"/>
    <cellStyle name="표준 2 20 5 11" xfId="13687" xr:uid="{00000000-0005-0000-0000-00004D5D0000}"/>
    <cellStyle name="표준 2 20 5 12" xfId="15167" xr:uid="{00000000-0005-0000-0000-00004E5D0000}"/>
    <cellStyle name="표준 2 20 5 13" xfId="16647" xr:uid="{00000000-0005-0000-0000-00004F5D0000}"/>
    <cellStyle name="표준 2 20 5 14" xfId="18127" xr:uid="{00000000-0005-0000-0000-0000505D0000}"/>
    <cellStyle name="표준 2 20 5 15" xfId="19607" xr:uid="{00000000-0005-0000-0000-0000515D0000}"/>
    <cellStyle name="표준 2 20 5 16" xfId="21087" xr:uid="{00000000-0005-0000-0000-0000525D0000}"/>
    <cellStyle name="표준 2 20 5 17" xfId="22567" xr:uid="{00000000-0005-0000-0000-0000535D0000}"/>
    <cellStyle name="표준 2 20 5 18" xfId="24047" xr:uid="{00000000-0005-0000-0000-0000545D0000}"/>
    <cellStyle name="표준 2 20 5 19" xfId="25527" xr:uid="{00000000-0005-0000-0000-0000555D0000}"/>
    <cellStyle name="표준 2 20 5 2" xfId="464" xr:uid="{00000000-0005-0000-0000-0000565D0000}"/>
    <cellStyle name="표준 2 20 5 2 10" xfId="14424" xr:uid="{00000000-0005-0000-0000-0000575D0000}"/>
    <cellStyle name="표준 2 20 5 2 11" xfId="15904" xr:uid="{00000000-0005-0000-0000-0000585D0000}"/>
    <cellStyle name="표준 2 20 5 2 12" xfId="17384" xr:uid="{00000000-0005-0000-0000-0000595D0000}"/>
    <cellStyle name="표준 2 20 5 2 13" xfId="18864" xr:uid="{00000000-0005-0000-0000-00005A5D0000}"/>
    <cellStyle name="표준 2 20 5 2 14" xfId="20344" xr:uid="{00000000-0005-0000-0000-00005B5D0000}"/>
    <cellStyle name="표준 2 20 5 2 15" xfId="21824" xr:uid="{00000000-0005-0000-0000-00005C5D0000}"/>
    <cellStyle name="표준 2 20 5 2 16" xfId="23304" xr:uid="{00000000-0005-0000-0000-00005D5D0000}"/>
    <cellStyle name="표준 2 20 5 2 17" xfId="24784" xr:uid="{00000000-0005-0000-0000-00005E5D0000}"/>
    <cellStyle name="표준 2 20 5 2 18" xfId="26264" xr:uid="{00000000-0005-0000-0000-00005F5D0000}"/>
    <cellStyle name="표준 2 20 5 2 19" xfId="27744" xr:uid="{00000000-0005-0000-0000-0000605D0000}"/>
    <cellStyle name="표준 2 20 5 2 2" xfId="2583" xr:uid="{00000000-0005-0000-0000-0000615D0000}"/>
    <cellStyle name="표준 2 20 5 2 20" xfId="29224" xr:uid="{00000000-0005-0000-0000-0000625D0000}"/>
    <cellStyle name="표준 2 20 5 2 21" xfId="30704" xr:uid="{00000000-0005-0000-0000-0000635D0000}"/>
    <cellStyle name="표준 2 20 5 2 22" xfId="32184" xr:uid="{00000000-0005-0000-0000-0000645D0000}"/>
    <cellStyle name="표준 2 20 5 2 23" xfId="33664" xr:uid="{00000000-0005-0000-0000-0000655D0000}"/>
    <cellStyle name="표준 2 20 5 2 24" xfId="35144" xr:uid="{00000000-0005-0000-0000-0000665D0000}"/>
    <cellStyle name="표준 2 20 5 2 25" xfId="36624" xr:uid="{00000000-0005-0000-0000-0000675D0000}"/>
    <cellStyle name="표준 2 20 5 2 26" xfId="38104" xr:uid="{00000000-0005-0000-0000-0000685D0000}"/>
    <cellStyle name="표준 2 20 5 2 27" xfId="39584" xr:uid="{00000000-0005-0000-0000-0000695D0000}"/>
    <cellStyle name="표준 2 20 5 2 28" xfId="41064" xr:uid="{00000000-0005-0000-0000-00006A5D0000}"/>
    <cellStyle name="표준 2 20 5 2 29" xfId="42544" xr:uid="{00000000-0005-0000-0000-00006B5D0000}"/>
    <cellStyle name="표준 2 20 5 2 3" xfId="4064" xr:uid="{00000000-0005-0000-0000-00006C5D0000}"/>
    <cellStyle name="표준 2 20 5 2 30" xfId="44024" xr:uid="{00000000-0005-0000-0000-00006D5D0000}"/>
    <cellStyle name="표준 2 20 5 2 31" xfId="45504" xr:uid="{00000000-0005-0000-0000-00006E5D0000}"/>
    <cellStyle name="표준 2 20 5 2 32" xfId="46985" xr:uid="{00000000-0005-0000-0000-00006F5D0000}"/>
    <cellStyle name="표준 2 20 5 2 33" xfId="48465" xr:uid="{00000000-0005-0000-0000-0000705D0000}"/>
    <cellStyle name="표준 2 20 5 2 34" xfId="49945" xr:uid="{00000000-0005-0000-0000-0000715D0000}"/>
    <cellStyle name="표준 2 20 5 2 35" xfId="51425" xr:uid="{00000000-0005-0000-0000-0000725D0000}"/>
    <cellStyle name="표준 2 20 5 2 36" xfId="52905" xr:uid="{00000000-0005-0000-0000-0000735D0000}"/>
    <cellStyle name="표준 2 20 5 2 37" xfId="54385" xr:uid="{00000000-0005-0000-0000-0000745D0000}"/>
    <cellStyle name="표준 2 20 5 2 38" xfId="55865" xr:uid="{00000000-0005-0000-0000-0000755D0000}"/>
    <cellStyle name="표준 2 20 5 2 39" xfId="57345" xr:uid="{00000000-0005-0000-0000-0000765D0000}"/>
    <cellStyle name="표준 2 20 5 2 4" xfId="5544" xr:uid="{00000000-0005-0000-0000-0000775D0000}"/>
    <cellStyle name="표준 2 20 5 2 40" xfId="58825" xr:uid="{00000000-0005-0000-0000-0000785D0000}"/>
    <cellStyle name="표준 2 20 5 2 41" xfId="60305" xr:uid="{00000000-0005-0000-0000-0000795D0000}"/>
    <cellStyle name="표준 2 20 5 2 42" xfId="61785" xr:uid="{00000000-0005-0000-0000-00007A5D0000}"/>
    <cellStyle name="표준 2 20 5 2 5" xfId="7024" xr:uid="{00000000-0005-0000-0000-00007B5D0000}"/>
    <cellStyle name="표준 2 20 5 2 6" xfId="8504" xr:uid="{00000000-0005-0000-0000-00007C5D0000}"/>
    <cellStyle name="표준 2 20 5 2 7" xfId="9984" xr:uid="{00000000-0005-0000-0000-00007D5D0000}"/>
    <cellStyle name="표준 2 20 5 2 8" xfId="11464" xr:uid="{00000000-0005-0000-0000-00007E5D0000}"/>
    <cellStyle name="표준 2 20 5 2 9" xfId="12944" xr:uid="{00000000-0005-0000-0000-00007F5D0000}"/>
    <cellStyle name="표준 2 20 5 20" xfId="27007" xr:uid="{00000000-0005-0000-0000-0000805D0000}"/>
    <cellStyle name="표준 2 20 5 21" xfId="28487" xr:uid="{00000000-0005-0000-0000-0000815D0000}"/>
    <cellStyle name="표준 2 20 5 22" xfId="29967" xr:uid="{00000000-0005-0000-0000-0000825D0000}"/>
    <cellStyle name="표준 2 20 5 23" xfId="31447" xr:uid="{00000000-0005-0000-0000-0000835D0000}"/>
    <cellStyle name="표준 2 20 5 24" xfId="32927" xr:uid="{00000000-0005-0000-0000-0000845D0000}"/>
    <cellStyle name="표준 2 20 5 25" xfId="34407" xr:uid="{00000000-0005-0000-0000-0000855D0000}"/>
    <cellStyle name="표준 2 20 5 26" xfId="35887" xr:uid="{00000000-0005-0000-0000-0000865D0000}"/>
    <cellStyle name="표준 2 20 5 27" xfId="37367" xr:uid="{00000000-0005-0000-0000-0000875D0000}"/>
    <cellStyle name="표준 2 20 5 28" xfId="38847" xr:uid="{00000000-0005-0000-0000-0000885D0000}"/>
    <cellStyle name="표준 2 20 5 29" xfId="40327" xr:uid="{00000000-0005-0000-0000-0000895D0000}"/>
    <cellStyle name="표준 2 20 5 3" xfId="1846" xr:uid="{00000000-0005-0000-0000-00008A5D0000}"/>
    <cellStyle name="표준 2 20 5 30" xfId="41807" xr:uid="{00000000-0005-0000-0000-00008B5D0000}"/>
    <cellStyle name="표준 2 20 5 31" xfId="43287" xr:uid="{00000000-0005-0000-0000-00008C5D0000}"/>
    <cellStyle name="표준 2 20 5 32" xfId="44767" xr:uid="{00000000-0005-0000-0000-00008D5D0000}"/>
    <cellStyle name="표준 2 20 5 33" xfId="46248" xr:uid="{00000000-0005-0000-0000-00008E5D0000}"/>
    <cellStyle name="표준 2 20 5 34" xfId="47728" xr:uid="{00000000-0005-0000-0000-00008F5D0000}"/>
    <cellStyle name="표준 2 20 5 35" xfId="49208" xr:uid="{00000000-0005-0000-0000-0000905D0000}"/>
    <cellStyle name="표준 2 20 5 36" xfId="50688" xr:uid="{00000000-0005-0000-0000-0000915D0000}"/>
    <cellStyle name="표준 2 20 5 37" xfId="52168" xr:uid="{00000000-0005-0000-0000-0000925D0000}"/>
    <cellStyle name="표준 2 20 5 38" xfId="53648" xr:uid="{00000000-0005-0000-0000-0000935D0000}"/>
    <cellStyle name="표준 2 20 5 39" xfId="55128" xr:uid="{00000000-0005-0000-0000-0000945D0000}"/>
    <cellStyle name="표준 2 20 5 4" xfId="3327" xr:uid="{00000000-0005-0000-0000-0000955D0000}"/>
    <cellStyle name="표준 2 20 5 40" xfId="56608" xr:uid="{00000000-0005-0000-0000-0000965D0000}"/>
    <cellStyle name="표준 2 20 5 41" xfId="58088" xr:uid="{00000000-0005-0000-0000-0000975D0000}"/>
    <cellStyle name="표준 2 20 5 42" xfId="59568" xr:uid="{00000000-0005-0000-0000-0000985D0000}"/>
    <cellStyle name="표준 2 20 5 43" xfId="61048" xr:uid="{00000000-0005-0000-0000-0000995D0000}"/>
    <cellStyle name="표준 2 20 5 5" xfId="4807" xr:uid="{00000000-0005-0000-0000-00009A5D0000}"/>
    <cellStyle name="표준 2 20 5 6" xfId="6287" xr:uid="{00000000-0005-0000-0000-00009B5D0000}"/>
    <cellStyle name="표준 2 20 5 7" xfId="7767" xr:uid="{00000000-0005-0000-0000-00009C5D0000}"/>
    <cellStyle name="표준 2 20 5 8" xfId="9247" xr:uid="{00000000-0005-0000-0000-00009D5D0000}"/>
    <cellStyle name="표준 2 20 5 9" xfId="10727" xr:uid="{00000000-0005-0000-0000-00009E5D0000}"/>
    <cellStyle name="표준 2 20 6" xfId="1220" xr:uid="{00000000-0005-0000-0000-00009F5D0000}"/>
    <cellStyle name="표준 2 20 6 10" xfId="12230" xr:uid="{00000000-0005-0000-0000-0000A05D0000}"/>
    <cellStyle name="표준 2 20 6 11" xfId="13710" xr:uid="{00000000-0005-0000-0000-0000A15D0000}"/>
    <cellStyle name="표준 2 20 6 12" xfId="15190" xr:uid="{00000000-0005-0000-0000-0000A25D0000}"/>
    <cellStyle name="표준 2 20 6 13" xfId="16670" xr:uid="{00000000-0005-0000-0000-0000A35D0000}"/>
    <cellStyle name="표준 2 20 6 14" xfId="18150" xr:uid="{00000000-0005-0000-0000-0000A45D0000}"/>
    <cellStyle name="표준 2 20 6 15" xfId="19630" xr:uid="{00000000-0005-0000-0000-0000A55D0000}"/>
    <cellStyle name="표준 2 20 6 16" xfId="21110" xr:uid="{00000000-0005-0000-0000-0000A65D0000}"/>
    <cellStyle name="표준 2 20 6 17" xfId="22590" xr:uid="{00000000-0005-0000-0000-0000A75D0000}"/>
    <cellStyle name="표준 2 20 6 18" xfId="24070" xr:uid="{00000000-0005-0000-0000-0000A85D0000}"/>
    <cellStyle name="표준 2 20 6 19" xfId="25550" xr:uid="{00000000-0005-0000-0000-0000A95D0000}"/>
    <cellStyle name="표준 2 20 6 2" xfId="441" xr:uid="{00000000-0005-0000-0000-0000AA5D0000}"/>
    <cellStyle name="표준 2 20 6 2 10" xfId="14447" xr:uid="{00000000-0005-0000-0000-0000AB5D0000}"/>
    <cellStyle name="표준 2 20 6 2 11" xfId="15927" xr:uid="{00000000-0005-0000-0000-0000AC5D0000}"/>
    <cellStyle name="표준 2 20 6 2 12" xfId="17407" xr:uid="{00000000-0005-0000-0000-0000AD5D0000}"/>
    <cellStyle name="표준 2 20 6 2 13" xfId="18887" xr:uid="{00000000-0005-0000-0000-0000AE5D0000}"/>
    <cellStyle name="표준 2 20 6 2 14" xfId="20367" xr:uid="{00000000-0005-0000-0000-0000AF5D0000}"/>
    <cellStyle name="표준 2 20 6 2 15" xfId="21847" xr:uid="{00000000-0005-0000-0000-0000B05D0000}"/>
    <cellStyle name="표준 2 20 6 2 16" xfId="23327" xr:uid="{00000000-0005-0000-0000-0000B15D0000}"/>
    <cellStyle name="표준 2 20 6 2 17" xfId="24807" xr:uid="{00000000-0005-0000-0000-0000B25D0000}"/>
    <cellStyle name="표준 2 20 6 2 18" xfId="26287" xr:uid="{00000000-0005-0000-0000-0000B35D0000}"/>
    <cellStyle name="표준 2 20 6 2 19" xfId="27767" xr:uid="{00000000-0005-0000-0000-0000B45D0000}"/>
    <cellStyle name="표준 2 20 6 2 2" xfId="2606" xr:uid="{00000000-0005-0000-0000-0000B55D0000}"/>
    <cellStyle name="표준 2 20 6 2 20" xfId="29247" xr:uid="{00000000-0005-0000-0000-0000B65D0000}"/>
    <cellStyle name="표준 2 20 6 2 21" xfId="30727" xr:uid="{00000000-0005-0000-0000-0000B75D0000}"/>
    <cellStyle name="표준 2 20 6 2 22" xfId="32207" xr:uid="{00000000-0005-0000-0000-0000B85D0000}"/>
    <cellStyle name="표준 2 20 6 2 23" xfId="33687" xr:uid="{00000000-0005-0000-0000-0000B95D0000}"/>
    <cellStyle name="표준 2 20 6 2 24" xfId="35167" xr:uid="{00000000-0005-0000-0000-0000BA5D0000}"/>
    <cellStyle name="표준 2 20 6 2 25" xfId="36647" xr:uid="{00000000-0005-0000-0000-0000BB5D0000}"/>
    <cellStyle name="표준 2 20 6 2 26" xfId="38127" xr:uid="{00000000-0005-0000-0000-0000BC5D0000}"/>
    <cellStyle name="표준 2 20 6 2 27" xfId="39607" xr:uid="{00000000-0005-0000-0000-0000BD5D0000}"/>
    <cellStyle name="표준 2 20 6 2 28" xfId="41087" xr:uid="{00000000-0005-0000-0000-0000BE5D0000}"/>
    <cellStyle name="표준 2 20 6 2 29" xfId="42567" xr:uid="{00000000-0005-0000-0000-0000BF5D0000}"/>
    <cellStyle name="표준 2 20 6 2 3" xfId="4087" xr:uid="{00000000-0005-0000-0000-0000C05D0000}"/>
    <cellStyle name="표준 2 20 6 2 30" xfId="44047" xr:uid="{00000000-0005-0000-0000-0000C15D0000}"/>
    <cellStyle name="표준 2 20 6 2 31" xfId="45527" xr:uid="{00000000-0005-0000-0000-0000C25D0000}"/>
    <cellStyle name="표준 2 20 6 2 32" xfId="47008" xr:uid="{00000000-0005-0000-0000-0000C35D0000}"/>
    <cellStyle name="표준 2 20 6 2 33" xfId="48488" xr:uid="{00000000-0005-0000-0000-0000C45D0000}"/>
    <cellStyle name="표준 2 20 6 2 34" xfId="49968" xr:uid="{00000000-0005-0000-0000-0000C55D0000}"/>
    <cellStyle name="표준 2 20 6 2 35" xfId="51448" xr:uid="{00000000-0005-0000-0000-0000C65D0000}"/>
    <cellStyle name="표준 2 20 6 2 36" xfId="52928" xr:uid="{00000000-0005-0000-0000-0000C75D0000}"/>
    <cellStyle name="표준 2 20 6 2 37" xfId="54408" xr:uid="{00000000-0005-0000-0000-0000C85D0000}"/>
    <cellStyle name="표준 2 20 6 2 38" xfId="55888" xr:uid="{00000000-0005-0000-0000-0000C95D0000}"/>
    <cellStyle name="표준 2 20 6 2 39" xfId="57368" xr:uid="{00000000-0005-0000-0000-0000CA5D0000}"/>
    <cellStyle name="표준 2 20 6 2 4" xfId="5567" xr:uid="{00000000-0005-0000-0000-0000CB5D0000}"/>
    <cellStyle name="표준 2 20 6 2 40" xfId="58848" xr:uid="{00000000-0005-0000-0000-0000CC5D0000}"/>
    <cellStyle name="표준 2 20 6 2 41" xfId="60328" xr:uid="{00000000-0005-0000-0000-0000CD5D0000}"/>
    <cellStyle name="표준 2 20 6 2 42" xfId="61808" xr:uid="{00000000-0005-0000-0000-0000CE5D0000}"/>
    <cellStyle name="표준 2 20 6 2 5" xfId="7047" xr:uid="{00000000-0005-0000-0000-0000CF5D0000}"/>
    <cellStyle name="표준 2 20 6 2 6" xfId="8527" xr:uid="{00000000-0005-0000-0000-0000D05D0000}"/>
    <cellStyle name="표준 2 20 6 2 7" xfId="10007" xr:uid="{00000000-0005-0000-0000-0000D15D0000}"/>
    <cellStyle name="표준 2 20 6 2 8" xfId="11487" xr:uid="{00000000-0005-0000-0000-0000D25D0000}"/>
    <cellStyle name="표준 2 20 6 2 9" xfId="12967" xr:uid="{00000000-0005-0000-0000-0000D35D0000}"/>
    <cellStyle name="표준 2 20 6 20" xfId="27030" xr:uid="{00000000-0005-0000-0000-0000D45D0000}"/>
    <cellStyle name="표준 2 20 6 21" xfId="28510" xr:uid="{00000000-0005-0000-0000-0000D55D0000}"/>
    <cellStyle name="표준 2 20 6 22" xfId="29990" xr:uid="{00000000-0005-0000-0000-0000D65D0000}"/>
    <cellStyle name="표준 2 20 6 23" xfId="31470" xr:uid="{00000000-0005-0000-0000-0000D75D0000}"/>
    <cellStyle name="표준 2 20 6 24" xfId="32950" xr:uid="{00000000-0005-0000-0000-0000D85D0000}"/>
    <cellStyle name="표준 2 20 6 25" xfId="34430" xr:uid="{00000000-0005-0000-0000-0000D95D0000}"/>
    <cellStyle name="표준 2 20 6 26" xfId="35910" xr:uid="{00000000-0005-0000-0000-0000DA5D0000}"/>
    <cellStyle name="표준 2 20 6 27" xfId="37390" xr:uid="{00000000-0005-0000-0000-0000DB5D0000}"/>
    <cellStyle name="표준 2 20 6 28" xfId="38870" xr:uid="{00000000-0005-0000-0000-0000DC5D0000}"/>
    <cellStyle name="표준 2 20 6 29" xfId="40350" xr:uid="{00000000-0005-0000-0000-0000DD5D0000}"/>
    <cellStyle name="표준 2 20 6 3" xfId="1869" xr:uid="{00000000-0005-0000-0000-0000DE5D0000}"/>
    <cellStyle name="표준 2 20 6 30" xfId="41830" xr:uid="{00000000-0005-0000-0000-0000DF5D0000}"/>
    <cellStyle name="표준 2 20 6 31" xfId="43310" xr:uid="{00000000-0005-0000-0000-0000E05D0000}"/>
    <cellStyle name="표준 2 20 6 32" xfId="44790" xr:uid="{00000000-0005-0000-0000-0000E15D0000}"/>
    <cellStyle name="표준 2 20 6 33" xfId="46271" xr:uid="{00000000-0005-0000-0000-0000E25D0000}"/>
    <cellStyle name="표준 2 20 6 34" xfId="47751" xr:uid="{00000000-0005-0000-0000-0000E35D0000}"/>
    <cellStyle name="표준 2 20 6 35" xfId="49231" xr:uid="{00000000-0005-0000-0000-0000E45D0000}"/>
    <cellStyle name="표준 2 20 6 36" xfId="50711" xr:uid="{00000000-0005-0000-0000-0000E55D0000}"/>
    <cellStyle name="표준 2 20 6 37" xfId="52191" xr:uid="{00000000-0005-0000-0000-0000E65D0000}"/>
    <cellStyle name="표준 2 20 6 38" xfId="53671" xr:uid="{00000000-0005-0000-0000-0000E75D0000}"/>
    <cellStyle name="표준 2 20 6 39" xfId="55151" xr:uid="{00000000-0005-0000-0000-0000E85D0000}"/>
    <cellStyle name="표준 2 20 6 4" xfId="3350" xr:uid="{00000000-0005-0000-0000-0000E95D0000}"/>
    <cellStyle name="표준 2 20 6 40" xfId="56631" xr:uid="{00000000-0005-0000-0000-0000EA5D0000}"/>
    <cellStyle name="표준 2 20 6 41" xfId="58111" xr:uid="{00000000-0005-0000-0000-0000EB5D0000}"/>
    <cellStyle name="표준 2 20 6 42" xfId="59591" xr:uid="{00000000-0005-0000-0000-0000EC5D0000}"/>
    <cellStyle name="표준 2 20 6 43" xfId="61071" xr:uid="{00000000-0005-0000-0000-0000ED5D0000}"/>
    <cellStyle name="표준 2 20 6 5" xfId="4830" xr:uid="{00000000-0005-0000-0000-0000EE5D0000}"/>
    <cellStyle name="표준 2 20 6 6" xfId="6310" xr:uid="{00000000-0005-0000-0000-0000EF5D0000}"/>
    <cellStyle name="표준 2 20 6 7" xfId="7790" xr:uid="{00000000-0005-0000-0000-0000F05D0000}"/>
    <cellStyle name="표준 2 20 6 8" xfId="9270" xr:uid="{00000000-0005-0000-0000-0000F15D0000}"/>
    <cellStyle name="표준 2 20 6 9" xfId="10750" xr:uid="{00000000-0005-0000-0000-0000F25D0000}"/>
    <cellStyle name="표준 2 20 7" xfId="1197" xr:uid="{00000000-0005-0000-0000-0000F35D0000}"/>
    <cellStyle name="표준 2 20 7 10" xfId="12253" xr:uid="{00000000-0005-0000-0000-0000F45D0000}"/>
    <cellStyle name="표준 2 20 7 11" xfId="13733" xr:uid="{00000000-0005-0000-0000-0000F55D0000}"/>
    <cellStyle name="표준 2 20 7 12" xfId="15213" xr:uid="{00000000-0005-0000-0000-0000F65D0000}"/>
    <cellStyle name="표준 2 20 7 13" xfId="16693" xr:uid="{00000000-0005-0000-0000-0000F75D0000}"/>
    <cellStyle name="표준 2 20 7 14" xfId="18173" xr:uid="{00000000-0005-0000-0000-0000F85D0000}"/>
    <cellStyle name="표준 2 20 7 15" xfId="19653" xr:uid="{00000000-0005-0000-0000-0000F95D0000}"/>
    <cellStyle name="표준 2 20 7 16" xfId="21133" xr:uid="{00000000-0005-0000-0000-0000FA5D0000}"/>
    <cellStyle name="표준 2 20 7 17" xfId="22613" xr:uid="{00000000-0005-0000-0000-0000FB5D0000}"/>
    <cellStyle name="표준 2 20 7 18" xfId="24093" xr:uid="{00000000-0005-0000-0000-0000FC5D0000}"/>
    <cellStyle name="표준 2 20 7 19" xfId="25573" xr:uid="{00000000-0005-0000-0000-0000FD5D0000}"/>
    <cellStyle name="표준 2 20 7 2" xfId="418" xr:uid="{00000000-0005-0000-0000-0000FE5D0000}"/>
    <cellStyle name="표준 2 20 7 2 10" xfId="14470" xr:uid="{00000000-0005-0000-0000-0000FF5D0000}"/>
    <cellStyle name="표준 2 20 7 2 11" xfId="15950" xr:uid="{00000000-0005-0000-0000-0000005E0000}"/>
    <cellStyle name="표준 2 20 7 2 12" xfId="17430" xr:uid="{00000000-0005-0000-0000-0000015E0000}"/>
    <cellStyle name="표준 2 20 7 2 13" xfId="18910" xr:uid="{00000000-0005-0000-0000-0000025E0000}"/>
    <cellStyle name="표준 2 20 7 2 14" xfId="20390" xr:uid="{00000000-0005-0000-0000-0000035E0000}"/>
    <cellStyle name="표준 2 20 7 2 15" xfId="21870" xr:uid="{00000000-0005-0000-0000-0000045E0000}"/>
    <cellStyle name="표준 2 20 7 2 16" xfId="23350" xr:uid="{00000000-0005-0000-0000-0000055E0000}"/>
    <cellStyle name="표준 2 20 7 2 17" xfId="24830" xr:uid="{00000000-0005-0000-0000-0000065E0000}"/>
    <cellStyle name="표준 2 20 7 2 18" xfId="26310" xr:uid="{00000000-0005-0000-0000-0000075E0000}"/>
    <cellStyle name="표준 2 20 7 2 19" xfId="27790" xr:uid="{00000000-0005-0000-0000-0000085E0000}"/>
    <cellStyle name="표준 2 20 7 2 2" xfId="2629" xr:uid="{00000000-0005-0000-0000-0000095E0000}"/>
    <cellStyle name="표준 2 20 7 2 20" xfId="29270" xr:uid="{00000000-0005-0000-0000-00000A5E0000}"/>
    <cellStyle name="표준 2 20 7 2 21" xfId="30750" xr:uid="{00000000-0005-0000-0000-00000B5E0000}"/>
    <cellStyle name="표준 2 20 7 2 22" xfId="32230" xr:uid="{00000000-0005-0000-0000-00000C5E0000}"/>
    <cellStyle name="표준 2 20 7 2 23" xfId="33710" xr:uid="{00000000-0005-0000-0000-00000D5E0000}"/>
    <cellStyle name="표준 2 20 7 2 24" xfId="35190" xr:uid="{00000000-0005-0000-0000-00000E5E0000}"/>
    <cellStyle name="표준 2 20 7 2 25" xfId="36670" xr:uid="{00000000-0005-0000-0000-00000F5E0000}"/>
    <cellStyle name="표준 2 20 7 2 26" xfId="38150" xr:uid="{00000000-0005-0000-0000-0000105E0000}"/>
    <cellStyle name="표준 2 20 7 2 27" xfId="39630" xr:uid="{00000000-0005-0000-0000-0000115E0000}"/>
    <cellStyle name="표준 2 20 7 2 28" xfId="41110" xr:uid="{00000000-0005-0000-0000-0000125E0000}"/>
    <cellStyle name="표준 2 20 7 2 29" xfId="42590" xr:uid="{00000000-0005-0000-0000-0000135E0000}"/>
    <cellStyle name="표준 2 20 7 2 3" xfId="4110" xr:uid="{00000000-0005-0000-0000-0000145E0000}"/>
    <cellStyle name="표준 2 20 7 2 30" xfId="44070" xr:uid="{00000000-0005-0000-0000-0000155E0000}"/>
    <cellStyle name="표준 2 20 7 2 31" xfId="45550" xr:uid="{00000000-0005-0000-0000-0000165E0000}"/>
    <cellStyle name="표준 2 20 7 2 32" xfId="47031" xr:uid="{00000000-0005-0000-0000-0000175E0000}"/>
    <cellStyle name="표준 2 20 7 2 33" xfId="48511" xr:uid="{00000000-0005-0000-0000-0000185E0000}"/>
    <cellStyle name="표준 2 20 7 2 34" xfId="49991" xr:uid="{00000000-0005-0000-0000-0000195E0000}"/>
    <cellStyle name="표준 2 20 7 2 35" xfId="51471" xr:uid="{00000000-0005-0000-0000-00001A5E0000}"/>
    <cellStyle name="표준 2 20 7 2 36" xfId="52951" xr:uid="{00000000-0005-0000-0000-00001B5E0000}"/>
    <cellStyle name="표준 2 20 7 2 37" xfId="54431" xr:uid="{00000000-0005-0000-0000-00001C5E0000}"/>
    <cellStyle name="표준 2 20 7 2 38" xfId="55911" xr:uid="{00000000-0005-0000-0000-00001D5E0000}"/>
    <cellStyle name="표준 2 20 7 2 39" xfId="57391" xr:uid="{00000000-0005-0000-0000-00001E5E0000}"/>
    <cellStyle name="표준 2 20 7 2 4" xfId="5590" xr:uid="{00000000-0005-0000-0000-00001F5E0000}"/>
    <cellStyle name="표준 2 20 7 2 40" xfId="58871" xr:uid="{00000000-0005-0000-0000-0000205E0000}"/>
    <cellStyle name="표준 2 20 7 2 41" xfId="60351" xr:uid="{00000000-0005-0000-0000-0000215E0000}"/>
    <cellStyle name="표준 2 20 7 2 42" xfId="61831" xr:uid="{00000000-0005-0000-0000-0000225E0000}"/>
    <cellStyle name="표준 2 20 7 2 5" xfId="7070" xr:uid="{00000000-0005-0000-0000-0000235E0000}"/>
    <cellStyle name="표준 2 20 7 2 6" xfId="8550" xr:uid="{00000000-0005-0000-0000-0000245E0000}"/>
    <cellStyle name="표준 2 20 7 2 7" xfId="10030" xr:uid="{00000000-0005-0000-0000-0000255E0000}"/>
    <cellStyle name="표준 2 20 7 2 8" xfId="11510" xr:uid="{00000000-0005-0000-0000-0000265E0000}"/>
    <cellStyle name="표준 2 20 7 2 9" xfId="12990" xr:uid="{00000000-0005-0000-0000-0000275E0000}"/>
    <cellStyle name="표준 2 20 7 20" xfId="27053" xr:uid="{00000000-0005-0000-0000-0000285E0000}"/>
    <cellStyle name="표준 2 20 7 21" xfId="28533" xr:uid="{00000000-0005-0000-0000-0000295E0000}"/>
    <cellStyle name="표준 2 20 7 22" xfId="30013" xr:uid="{00000000-0005-0000-0000-00002A5E0000}"/>
    <cellStyle name="표준 2 20 7 23" xfId="31493" xr:uid="{00000000-0005-0000-0000-00002B5E0000}"/>
    <cellStyle name="표준 2 20 7 24" xfId="32973" xr:uid="{00000000-0005-0000-0000-00002C5E0000}"/>
    <cellStyle name="표준 2 20 7 25" xfId="34453" xr:uid="{00000000-0005-0000-0000-00002D5E0000}"/>
    <cellStyle name="표준 2 20 7 26" xfId="35933" xr:uid="{00000000-0005-0000-0000-00002E5E0000}"/>
    <cellStyle name="표준 2 20 7 27" xfId="37413" xr:uid="{00000000-0005-0000-0000-00002F5E0000}"/>
    <cellStyle name="표준 2 20 7 28" xfId="38893" xr:uid="{00000000-0005-0000-0000-0000305E0000}"/>
    <cellStyle name="표준 2 20 7 29" xfId="40373" xr:uid="{00000000-0005-0000-0000-0000315E0000}"/>
    <cellStyle name="표준 2 20 7 3" xfId="1892" xr:uid="{00000000-0005-0000-0000-0000325E0000}"/>
    <cellStyle name="표준 2 20 7 30" xfId="41853" xr:uid="{00000000-0005-0000-0000-0000335E0000}"/>
    <cellStyle name="표준 2 20 7 31" xfId="43333" xr:uid="{00000000-0005-0000-0000-0000345E0000}"/>
    <cellStyle name="표준 2 20 7 32" xfId="44813" xr:uid="{00000000-0005-0000-0000-0000355E0000}"/>
    <cellStyle name="표준 2 20 7 33" xfId="46294" xr:uid="{00000000-0005-0000-0000-0000365E0000}"/>
    <cellStyle name="표준 2 20 7 34" xfId="47774" xr:uid="{00000000-0005-0000-0000-0000375E0000}"/>
    <cellStyle name="표준 2 20 7 35" xfId="49254" xr:uid="{00000000-0005-0000-0000-0000385E0000}"/>
    <cellStyle name="표준 2 20 7 36" xfId="50734" xr:uid="{00000000-0005-0000-0000-0000395E0000}"/>
    <cellStyle name="표준 2 20 7 37" xfId="52214" xr:uid="{00000000-0005-0000-0000-00003A5E0000}"/>
    <cellStyle name="표준 2 20 7 38" xfId="53694" xr:uid="{00000000-0005-0000-0000-00003B5E0000}"/>
    <cellStyle name="표준 2 20 7 39" xfId="55174" xr:uid="{00000000-0005-0000-0000-00003C5E0000}"/>
    <cellStyle name="표준 2 20 7 4" xfId="3373" xr:uid="{00000000-0005-0000-0000-00003D5E0000}"/>
    <cellStyle name="표준 2 20 7 40" xfId="56654" xr:uid="{00000000-0005-0000-0000-00003E5E0000}"/>
    <cellStyle name="표준 2 20 7 41" xfId="58134" xr:uid="{00000000-0005-0000-0000-00003F5E0000}"/>
    <cellStyle name="표준 2 20 7 42" xfId="59614" xr:uid="{00000000-0005-0000-0000-0000405E0000}"/>
    <cellStyle name="표준 2 20 7 43" xfId="61094" xr:uid="{00000000-0005-0000-0000-0000415E0000}"/>
    <cellStyle name="표준 2 20 7 5" xfId="4853" xr:uid="{00000000-0005-0000-0000-0000425E0000}"/>
    <cellStyle name="표준 2 20 7 6" xfId="6333" xr:uid="{00000000-0005-0000-0000-0000435E0000}"/>
    <cellStyle name="표준 2 20 7 7" xfId="7813" xr:uid="{00000000-0005-0000-0000-0000445E0000}"/>
    <cellStyle name="표준 2 20 7 8" xfId="9293" xr:uid="{00000000-0005-0000-0000-0000455E0000}"/>
    <cellStyle name="표준 2 20 7 9" xfId="10773" xr:uid="{00000000-0005-0000-0000-0000465E0000}"/>
    <cellStyle name="표준 2 20 8" xfId="1172" xr:uid="{00000000-0005-0000-0000-0000475E0000}"/>
    <cellStyle name="표준 2 20 8 10" xfId="12278" xr:uid="{00000000-0005-0000-0000-0000485E0000}"/>
    <cellStyle name="표준 2 20 8 11" xfId="13758" xr:uid="{00000000-0005-0000-0000-0000495E0000}"/>
    <cellStyle name="표준 2 20 8 12" xfId="15238" xr:uid="{00000000-0005-0000-0000-00004A5E0000}"/>
    <cellStyle name="표준 2 20 8 13" xfId="16718" xr:uid="{00000000-0005-0000-0000-00004B5E0000}"/>
    <cellStyle name="표준 2 20 8 14" xfId="18198" xr:uid="{00000000-0005-0000-0000-00004C5E0000}"/>
    <cellStyle name="표준 2 20 8 15" xfId="19678" xr:uid="{00000000-0005-0000-0000-00004D5E0000}"/>
    <cellStyle name="표준 2 20 8 16" xfId="21158" xr:uid="{00000000-0005-0000-0000-00004E5E0000}"/>
    <cellStyle name="표준 2 20 8 17" xfId="22638" xr:uid="{00000000-0005-0000-0000-00004F5E0000}"/>
    <cellStyle name="표준 2 20 8 18" xfId="24118" xr:uid="{00000000-0005-0000-0000-0000505E0000}"/>
    <cellStyle name="표준 2 20 8 19" xfId="25598" xr:uid="{00000000-0005-0000-0000-0000515E0000}"/>
    <cellStyle name="표준 2 20 8 2" xfId="393" xr:uid="{00000000-0005-0000-0000-0000525E0000}"/>
    <cellStyle name="표준 2 20 8 2 10" xfId="14495" xr:uid="{00000000-0005-0000-0000-0000535E0000}"/>
    <cellStyle name="표준 2 20 8 2 11" xfId="15975" xr:uid="{00000000-0005-0000-0000-0000545E0000}"/>
    <cellStyle name="표준 2 20 8 2 12" xfId="17455" xr:uid="{00000000-0005-0000-0000-0000555E0000}"/>
    <cellStyle name="표준 2 20 8 2 13" xfId="18935" xr:uid="{00000000-0005-0000-0000-0000565E0000}"/>
    <cellStyle name="표준 2 20 8 2 14" xfId="20415" xr:uid="{00000000-0005-0000-0000-0000575E0000}"/>
    <cellStyle name="표준 2 20 8 2 15" xfId="21895" xr:uid="{00000000-0005-0000-0000-0000585E0000}"/>
    <cellStyle name="표준 2 20 8 2 16" xfId="23375" xr:uid="{00000000-0005-0000-0000-0000595E0000}"/>
    <cellStyle name="표준 2 20 8 2 17" xfId="24855" xr:uid="{00000000-0005-0000-0000-00005A5E0000}"/>
    <cellStyle name="표준 2 20 8 2 18" xfId="26335" xr:uid="{00000000-0005-0000-0000-00005B5E0000}"/>
    <cellStyle name="표준 2 20 8 2 19" xfId="27815" xr:uid="{00000000-0005-0000-0000-00005C5E0000}"/>
    <cellStyle name="표준 2 20 8 2 2" xfId="2654" xr:uid="{00000000-0005-0000-0000-00005D5E0000}"/>
    <cellStyle name="표준 2 20 8 2 20" xfId="29295" xr:uid="{00000000-0005-0000-0000-00005E5E0000}"/>
    <cellStyle name="표준 2 20 8 2 21" xfId="30775" xr:uid="{00000000-0005-0000-0000-00005F5E0000}"/>
    <cellStyle name="표준 2 20 8 2 22" xfId="32255" xr:uid="{00000000-0005-0000-0000-0000605E0000}"/>
    <cellStyle name="표준 2 20 8 2 23" xfId="33735" xr:uid="{00000000-0005-0000-0000-0000615E0000}"/>
    <cellStyle name="표준 2 20 8 2 24" xfId="35215" xr:uid="{00000000-0005-0000-0000-0000625E0000}"/>
    <cellStyle name="표준 2 20 8 2 25" xfId="36695" xr:uid="{00000000-0005-0000-0000-0000635E0000}"/>
    <cellStyle name="표준 2 20 8 2 26" xfId="38175" xr:uid="{00000000-0005-0000-0000-0000645E0000}"/>
    <cellStyle name="표준 2 20 8 2 27" xfId="39655" xr:uid="{00000000-0005-0000-0000-0000655E0000}"/>
    <cellStyle name="표준 2 20 8 2 28" xfId="41135" xr:uid="{00000000-0005-0000-0000-0000665E0000}"/>
    <cellStyle name="표준 2 20 8 2 29" xfId="42615" xr:uid="{00000000-0005-0000-0000-0000675E0000}"/>
    <cellStyle name="표준 2 20 8 2 3" xfId="4135" xr:uid="{00000000-0005-0000-0000-0000685E0000}"/>
    <cellStyle name="표준 2 20 8 2 30" xfId="44095" xr:uid="{00000000-0005-0000-0000-0000695E0000}"/>
    <cellStyle name="표준 2 20 8 2 31" xfId="45575" xr:uid="{00000000-0005-0000-0000-00006A5E0000}"/>
    <cellStyle name="표준 2 20 8 2 32" xfId="47056" xr:uid="{00000000-0005-0000-0000-00006B5E0000}"/>
    <cellStyle name="표준 2 20 8 2 33" xfId="48536" xr:uid="{00000000-0005-0000-0000-00006C5E0000}"/>
    <cellStyle name="표준 2 20 8 2 34" xfId="50016" xr:uid="{00000000-0005-0000-0000-00006D5E0000}"/>
    <cellStyle name="표준 2 20 8 2 35" xfId="51496" xr:uid="{00000000-0005-0000-0000-00006E5E0000}"/>
    <cellStyle name="표준 2 20 8 2 36" xfId="52976" xr:uid="{00000000-0005-0000-0000-00006F5E0000}"/>
    <cellStyle name="표준 2 20 8 2 37" xfId="54456" xr:uid="{00000000-0005-0000-0000-0000705E0000}"/>
    <cellStyle name="표준 2 20 8 2 38" xfId="55936" xr:uid="{00000000-0005-0000-0000-0000715E0000}"/>
    <cellStyle name="표준 2 20 8 2 39" xfId="57416" xr:uid="{00000000-0005-0000-0000-0000725E0000}"/>
    <cellStyle name="표준 2 20 8 2 4" xfId="5615" xr:uid="{00000000-0005-0000-0000-0000735E0000}"/>
    <cellStyle name="표준 2 20 8 2 40" xfId="58896" xr:uid="{00000000-0005-0000-0000-0000745E0000}"/>
    <cellStyle name="표준 2 20 8 2 41" xfId="60376" xr:uid="{00000000-0005-0000-0000-0000755E0000}"/>
    <cellStyle name="표준 2 20 8 2 42" xfId="61856" xr:uid="{00000000-0005-0000-0000-0000765E0000}"/>
    <cellStyle name="표준 2 20 8 2 5" xfId="7095" xr:uid="{00000000-0005-0000-0000-0000775E0000}"/>
    <cellStyle name="표준 2 20 8 2 6" xfId="8575" xr:uid="{00000000-0005-0000-0000-0000785E0000}"/>
    <cellStyle name="표준 2 20 8 2 7" xfId="10055" xr:uid="{00000000-0005-0000-0000-0000795E0000}"/>
    <cellStyle name="표준 2 20 8 2 8" xfId="11535" xr:uid="{00000000-0005-0000-0000-00007A5E0000}"/>
    <cellStyle name="표준 2 20 8 2 9" xfId="13015" xr:uid="{00000000-0005-0000-0000-00007B5E0000}"/>
    <cellStyle name="표준 2 20 8 20" xfId="27078" xr:uid="{00000000-0005-0000-0000-00007C5E0000}"/>
    <cellStyle name="표준 2 20 8 21" xfId="28558" xr:uid="{00000000-0005-0000-0000-00007D5E0000}"/>
    <cellStyle name="표준 2 20 8 22" xfId="30038" xr:uid="{00000000-0005-0000-0000-00007E5E0000}"/>
    <cellStyle name="표준 2 20 8 23" xfId="31518" xr:uid="{00000000-0005-0000-0000-00007F5E0000}"/>
    <cellStyle name="표준 2 20 8 24" xfId="32998" xr:uid="{00000000-0005-0000-0000-0000805E0000}"/>
    <cellStyle name="표준 2 20 8 25" xfId="34478" xr:uid="{00000000-0005-0000-0000-0000815E0000}"/>
    <cellStyle name="표준 2 20 8 26" xfId="35958" xr:uid="{00000000-0005-0000-0000-0000825E0000}"/>
    <cellStyle name="표준 2 20 8 27" xfId="37438" xr:uid="{00000000-0005-0000-0000-0000835E0000}"/>
    <cellStyle name="표준 2 20 8 28" xfId="38918" xr:uid="{00000000-0005-0000-0000-0000845E0000}"/>
    <cellStyle name="표준 2 20 8 29" xfId="40398" xr:uid="{00000000-0005-0000-0000-0000855E0000}"/>
    <cellStyle name="표준 2 20 8 3" xfId="1917" xr:uid="{00000000-0005-0000-0000-0000865E0000}"/>
    <cellStyle name="표준 2 20 8 30" xfId="41878" xr:uid="{00000000-0005-0000-0000-0000875E0000}"/>
    <cellStyle name="표준 2 20 8 31" xfId="43358" xr:uid="{00000000-0005-0000-0000-0000885E0000}"/>
    <cellStyle name="표준 2 20 8 32" xfId="44838" xr:uid="{00000000-0005-0000-0000-0000895E0000}"/>
    <cellStyle name="표준 2 20 8 33" xfId="46319" xr:uid="{00000000-0005-0000-0000-00008A5E0000}"/>
    <cellStyle name="표준 2 20 8 34" xfId="47799" xr:uid="{00000000-0005-0000-0000-00008B5E0000}"/>
    <cellStyle name="표준 2 20 8 35" xfId="49279" xr:uid="{00000000-0005-0000-0000-00008C5E0000}"/>
    <cellStyle name="표준 2 20 8 36" xfId="50759" xr:uid="{00000000-0005-0000-0000-00008D5E0000}"/>
    <cellStyle name="표준 2 20 8 37" xfId="52239" xr:uid="{00000000-0005-0000-0000-00008E5E0000}"/>
    <cellStyle name="표준 2 20 8 38" xfId="53719" xr:uid="{00000000-0005-0000-0000-00008F5E0000}"/>
    <cellStyle name="표준 2 20 8 39" xfId="55199" xr:uid="{00000000-0005-0000-0000-0000905E0000}"/>
    <cellStyle name="표준 2 20 8 4" xfId="3398" xr:uid="{00000000-0005-0000-0000-0000915E0000}"/>
    <cellStyle name="표준 2 20 8 40" xfId="56679" xr:uid="{00000000-0005-0000-0000-0000925E0000}"/>
    <cellStyle name="표준 2 20 8 41" xfId="58159" xr:uid="{00000000-0005-0000-0000-0000935E0000}"/>
    <cellStyle name="표준 2 20 8 42" xfId="59639" xr:uid="{00000000-0005-0000-0000-0000945E0000}"/>
    <cellStyle name="표준 2 20 8 43" xfId="61119" xr:uid="{00000000-0005-0000-0000-0000955E0000}"/>
    <cellStyle name="표준 2 20 8 5" xfId="4878" xr:uid="{00000000-0005-0000-0000-0000965E0000}"/>
    <cellStyle name="표준 2 20 8 6" xfId="6358" xr:uid="{00000000-0005-0000-0000-0000975E0000}"/>
    <cellStyle name="표준 2 20 8 7" xfId="7838" xr:uid="{00000000-0005-0000-0000-0000985E0000}"/>
    <cellStyle name="표준 2 20 8 8" xfId="9318" xr:uid="{00000000-0005-0000-0000-0000995E0000}"/>
    <cellStyle name="표준 2 20 8 9" xfId="10798" xr:uid="{00000000-0005-0000-0000-00009A5E0000}"/>
    <cellStyle name="표준 2 20 9" xfId="1146" xr:uid="{00000000-0005-0000-0000-00009B5E0000}"/>
    <cellStyle name="표준 2 20 9 10" xfId="12304" xr:uid="{00000000-0005-0000-0000-00009C5E0000}"/>
    <cellStyle name="표준 2 20 9 11" xfId="13784" xr:uid="{00000000-0005-0000-0000-00009D5E0000}"/>
    <cellStyle name="표준 2 20 9 12" xfId="15264" xr:uid="{00000000-0005-0000-0000-00009E5E0000}"/>
    <cellStyle name="표준 2 20 9 13" xfId="16744" xr:uid="{00000000-0005-0000-0000-00009F5E0000}"/>
    <cellStyle name="표준 2 20 9 14" xfId="18224" xr:uid="{00000000-0005-0000-0000-0000A05E0000}"/>
    <cellStyle name="표준 2 20 9 15" xfId="19704" xr:uid="{00000000-0005-0000-0000-0000A15E0000}"/>
    <cellStyle name="표준 2 20 9 16" xfId="21184" xr:uid="{00000000-0005-0000-0000-0000A25E0000}"/>
    <cellStyle name="표준 2 20 9 17" xfId="22664" xr:uid="{00000000-0005-0000-0000-0000A35E0000}"/>
    <cellStyle name="표준 2 20 9 18" xfId="24144" xr:uid="{00000000-0005-0000-0000-0000A45E0000}"/>
    <cellStyle name="표준 2 20 9 19" xfId="25624" xr:uid="{00000000-0005-0000-0000-0000A55E0000}"/>
    <cellStyle name="표준 2 20 9 2" xfId="367" xr:uid="{00000000-0005-0000-0000-0000A65E0000}"/>
    <cellStyle name="표준 2 20 9 2 10" xfId="14521" xr:uid="{00000000-0005-0000-0000-0000A75E0000}"/>
    <cellStyle name="표준 2 20 9 2 11" xfId="16001" xr:uid="{00000000-0005-0000-0000-0000A85E0000}"/>
    <cellStyle name="표준 2 20 9 2 12" xfId="17481" xr:uid="{00000000-0005-0000-0000-0000A95E0000}"/>
    <cellStyle name="표준 2 20 9 2 13" xfId="18961" xr:uid="{00000000-0005-0000-0000-0000AA5E0000}"/>
    <cellStyle name="표준 2 20 9 2 14" xfId="20441" xr:uid="{00000000-0005-0000-0000-0000AB5E0000}"/>
    <cellStyle name="표준 2 20 9 2 15" xfId="21921" xr:uid="{00000000-0005-0000-0000-0000AC5E0000}"/>
    <cellStyle name="표준 2 20 9 2 16" xfId="23401" xr:uid="{00000000-0005-0000-0000-0000AD5E0000}"/>
    <cellStyle name="표준 2 20 9 2 17" xfId="24881" xr:uid="{00000000-0005-0000-0000-0000AE5E0000}"/>
    <cellStyle name="표준 2 20 9 2 18" xfId="26361" xr:uid="{00000000-0005-0000-0000-0000AF5E0000}"/>
    <cellStyle name="표준 2 20 9 2 19" xfId="27841" xr:uid="{00000000-0005-0000-0000-0000B05E0000}"/>
    <cellStyle name="표준 2 20 9 2 2" xfId="2680" xr:uid="{00000000-0005-0000-0000-0000B15E0000}"/>
    <cellStyle name="표준 2 20 9 2 20" xfId="29321" xr:uid="{00000000-0005-0000-0000-0000B25E0000}"/>
    <cellStyle name="표준 2 20 9 2 21" xfId="30801" xr:uid="{00000000-0005-0000-0000-0000B35E0000}"/>
    <cellStyle name="표준 2 20 9 2 22" xfId="32281" xr:uid="{00000000-0005-0000-0000-0000B45E0000}"/>
    <cellStyle name="표준 2 20 9 2 23" xfId="33761" xr:uid="{00000000-0005-0000-0000-0000B55E0000}"/>
    <cellStyle name="표준 2 20 9 2 24" xfId="35241" xr:uid="{00000000-0005-0000-0000-0000B65E0000}"/>
    <cellStyle name="표준 2 20 9 2 25" xfId="36721" xr:uid="{00000000-0005-0000-0000-0000B75E0000}"/>
    <cellStyle name="표준 2 20 9 2 26" xfId="38201" xr:uid="{00000000-0005-0000-0000-0000B85E0000}"/>
    <cellStyle name="표준 2 20 9 2 27" xfId="39681" xr:uid="{00000000-0005-0000-0000-0000B95E0000}"/>
    <cellStyle name="표준 2 20 9 2 28" xfId="41161" xr:uid="{00000000-0005-0000-0000-0000BA5E0000}"/>
    <cellStyle name="표준 2 20 9 2 29" xfId="42641" xr:uid="{00000000-0005-0000-0000-0000BB5E0000}"/>
    <cellStyle name="표준 2 20 9 2 3" xfId="4161" xr:uid="{00000000-0005-0000-0000-0000BC5E0000}"/>
    <cellStyle name="표준 2 20 9 2 30" xfId="44121" xr:uid="{00000000-0005-0000-0000-0000BD5E0000}"/>
    <cellStyle name="표준 2 20 9 2 31" xfId="45601" xr:uid="{00000000-0005-0000-0000-0000BE5E0000}"/>
    <cellStyle name="표준 2 20 9 2 32" xfId="47082" xr:uid="{00000000-0005-0000-0000-0000BF5E0000}"/>
    <cellStyle name="표준 2 20 9 2 33" xfId="48562" xr:uid="{00000000-0005-0000-0000-0000C05E0000}"/>
    <cellStyle name="표준 2 20 9 2 34" xfId="50042" xr:uid="{00000000-0005-0000-0000-0000C15E0000}"/>
    <cellStyle name="표준 2 20 9 2 35" xfId="51522" xr:uid="{00000000-0005-0000-0000-0000C25E0000}"/>
    <cellStyle name="표준 2 20 9 2 36" xfId="53002" xr:uid="{00000000-0005-0000-0000-0000C35E0000}"/>
    <cellStyle name="표준 2 20 9 2 37" xfId="54482" xr:uid="{00000000-0005-0000-0000-0000C45E0000}"/>
    <cellStyle name="표준 2 20 9 2 38" xfId="55962" xr:uid="{00000000-0005-0000-0000-0000C55E0000}"/>
    <cellStyle name="표준 2 20 9 2 39" xfId="57442" xr:uid="{00000000-0005-0000-0000-0000C65E0000}"/>
    <cellStyle name="표준 2 20 9 2 4" xfId="5641" xr:uid="{00000000-0005-0000-0000-0000C75E0000}"/>
    <cellStyle name="표준 2 20 9 2 40" xfId="58922" xr:uid="{00000000-0005-0000-0000-0000C85E0000}"/>
    <cellStyle name="표준 2 20 9 2 41" xfId="60402" xr:uid="{00000000-0005-0000-0000-0000C95E0000}"/>
    <cellStyle name="표준 2 20 9 2 42" xfId="61882" xr:uid="{00000000-0005-0000-0000-0000CA5E0000}"/>
    <cellStyle name="표준 2 20 9 2 5" xfId="7121" xr:uid="{00000000-0005-0000-0000-0000CB5E0000}"/>
    <cellStyle name="표준 2 20 9 2 6" xfId="8601" xr:uid="{00000000-0005-0000-0000-0000CC5E0000}"/>
    <cellStyle name="표준 2 20 9 2 7" xfId="10081" xr:uid="{00000000-0005-0000-0000-0000CD5E0000}"/>
    <cellStyle name="표준 2 20 9 2 8" xfId="11561" xr:uid="{00000000-0005-0000-0000-0000CE5E0000}"/>
    <cellStyle name="표준 2 20 9 2 9" xfId="13041" xr:uid="{00000000-0005-0000-0000-0000CF5E0000}"/>
    <cellStyle name="표준 2 20 9 20" xfId="27104" xr:uid="{00000000-0005-0000-0000-0000D05E0000}"/>
    <cellStyle name="표준 2 20 9 21" xfId="28584" xr:uid="{00000000-0005-0000-0000-0000D15E0000}"/>
    <cellStyle name="표준 2 20 9 22" xfId="30064" xr:uid="{00000000-0005-0000-0000-0000D25E0000}"/>
    <cellStyle name="표준 2 20 9 23" xfId="31544" xr:uid="{00000000-0005-0000-0000-0000D35E0000}"/>
    <cellStyle name="표준 2 20 9 24" xfId="33024" xr:uid="{00000000-0005-0000-0000-0000D45E0000}"/>
    <cellStyle name="표준 2 20 9 25" xfId="34504" xr:uid="{00000000-0005-0000-0000-0000D55E0000}"/>
    <cellStyle name="표준 2 20 9 26" xfId="35984" xr:uid="{00000000-0005-0000-0000-0000D65E0000}"/>
    <cellStyle name="표준 2 20 9 27" xfId="37464" xr:uid="{00000000-0005-0000-0000-0000D75E0000}"/>
    <cellStyle name="표준 2 20 9 28" xfId="38944" xr:uid="{00000000-0005-0000-0000-0000D85E0000}"/>
    <cellStyle name="표준 2 20 9 29" xfId="40424" xr:uid="{00000000-0005-0000-0000-0000D95E0000}"/>
    <cellStyle name="표준 2 20 9 3" xfId="1943" xr:uid="{00000000-0005-0000-0000-0000DA5E0000}"/>
    <cellStyle name="표준 2 20 9 30" xfId="41904" xr:uid="{00000000-0005-0000-0000-0000DB5E0000}"/>
    <cellStyle name="표준 2 20 9 31" xfId="43384" xr:uid="{00000000-0005-0000-0000-0000DC5E0000}"/>
    <cellStyle name="표준 2 20 9 32" xfId="44864" xr:uid="{00000000-0005-0000-0000-0000DD5E0000}"/>
    <cellStyle name="표준 2 20 9 33" xfId="46345" xr:uid="{00000000-0005-0000-0000-0000DE5E0000}"/>
    <cellStyle name="표준 2 20 9 34" xfId="47825" xr:uid="{00000000-0005-0000-0000-0000DF5E0000}"/>
    <cellStyle name="표준 2 20 9 35" xfId="49305" xr:uid="{00000000-0005-0000-0000-0000E05E0000}"/>
    <cellStyle name="표준 2 20 9 36" xfId="50785" xr:uid="{00000000-0005-0000-0000-0000E15E0000}"/>
    <cellStyle name="표준 2 20 9 37" xfId="52265" xr:uid="{00000000-0005-0000-0000-0000E25E0000}"/>
    <cellStyle name="표준 2 20 9 38" xfId="53745" xr:uid="{00000000-0005-0000-0000-0000E35E0000}"/>
    <cellStyle name="표준 2 20 9 39" xfId="55225" xr:uid="{00000000-0005-0000-0000-0000E45E0000}"/>
    <cellStyle name="표준 2 20 9 4" xfId="3424" xr:uid="{00000000-0005-0000-0000-0000E55E0000}"/>
    <cellStyle name="표준 2 20 9 40" xfId="56705" xr:uid="{00000000-0005-0000-0000-0000E65E0000}"/>
    <cellStyle name="표준 2 20 9 41" xfId="58185" xr:uid="{00000000-0005-0000-0000-0000E75E0000}"/>
    <cellStyle name="표준 2 20 9 42" xfId="59665" xr:uid="{00000000-0005-0000-0000-0000E85E0000}"/>
    <cellStyle name="표준 2 20 9 43" xfId="61145" xr:uid="{00000000-0005-0000-0000-0000E95E0000}"/>
    <cellStyle name="표준 2 20 9 5" xfId="4904" xr:uid="{00000000-0005-0000-0000-0000EA5E0000}"/>
    <cellStyle name="표준 2 20 9 6" xfId="6384" xr:uid="{00000000-0005-0000-0000-0000EB5E0000}"/>
    <cellStyle name="표준 2 20 9 7" xfId="7864" xr:uid="{00000000-0005-0000-0000-0000EC5E0000}"/>
    <cellStyle name="표준 2 20 9 8" xfId="9344" xr:uid="{00000000-0005-0000-0000-0000ED5E0000}"/>
    <cellStyle name="표준 2 20 9 9" xfId="10824" xr:uid="{00000000-0005-0000-0000-0000EE5E0000}"/>
    <cellStyle name="표준 2 21" xfId="1542" xr:uid="{00000000-0005-0000-0000-0000EF5E0000}"/>
    <cellStyle name="표준 2 21 10" xfId="1059" xr:uid="{00000000-0005-0000-0000-0000F05E0000}"/>
    <cellStyle name="표준 2 21 10 10" xfId="12391" xr:uid="{00000000-0005-0000-0000-0000F15E0000}"/>
    <cellStyle name="표준 2 21 10 11" xfId="13871" xr:uid="{00000000-0005-0000-0000-0000F25E0000}"/>
    <cellStyle name="표준 2 21 10 12" xfId="15351" xr:uid="{00000000-0005-0000-0000-0000F35E0000}"/>
    <cellStyle name="표준 2 21 10 13" xfId="16831" xr:uid="{00000000-0005-0000-0000-0000F45E0000}"/>
    <cellStyle name="표준 2 21 10 14" xfId="18311" xr:uid="{00000000-0005-0000-0000-0000F55E0000}"/>
    <cellStyle name="표준 2 21 10 15" xfId="19791" xr:uid="{00000000-0005-0000-0000-0000F65E0000}"/>
    <cellStyle name="표준 2 21 10 16" xfId="21271" xr:uid="{00000000-0005-0000-0000-0000F75E0000}"/>
    <cellStyle name="표준 2 21 10 17" xfId="22751" xr:uid="{00000000-0005-0000-0000-0000F85E0000}"/>
    <cellStyle name="표준 2 21 10 18" xfId="24231" xr:uid="{00000000-0005-0000-0000-0000F95E0000}"/>
    <cellStyle name="표준 2 21 10 19" xfId="25711" xr:uid="{00000000-0005-0000-0000-0000FA5E0000}"/>
    <cellStyle name="표준 2 21 10 2" xfId="280" xr:uid="{00000000-0005-0000-0000-0000FB5E0000}"/>
    <cellStyle name="표준 2 21 10 2 10" xfId="14608" xr:uid="{00000000-0005-0000-0000-0000FC5E0000}"/>
    <cellStyle name="표준 2 21 10 2 11" xfId="16088" xr:uid="{00000000-0005-0000-0000-0000FD5E0000}"/>
    <cellStyle name="표준 2 21 10 2 12" xfId="17568" xr:uid="{00000000-0005-0000-0000-0000FE5E0000}"/>
    <cellStyle name="표준 2 21 10 2 13" xfId="19048" xr:uid="{00000000-0005-0000-0000-0000FF5E0000}"/>
    <cellStyle name="표준 2 21 10 2 14" xfId="20528" xr:uid="{00000000-0005-0000-0000-0000005F0000}"/>
    <cellStyle name="표준 2 21 10 2 15" xfId="22008" xr:uid="{00000000-0005-0000-0000-0000015F0000}"/>
    <cellStyle name="표준 2 21 10 2 16" xfId="23488" xr:uid="{00000000-0005-0000-0000-0000025F0000}"/>
    <cellStyle name="표준 2 21 10 2 17" xfId="24968" xr:uid="{00000000-0005-0000-0000-0000035F0000}"/>
    <cellStyle name="표준 2 21 10 2 18" xfId="26448" xr:uid="{00000000-0005-0000-0000-0000045F0000}"/>
    <cellStyle name="표준 2 21 10 2 19" xfId="27928" xr:uid="{00000000-0005-0000-0000-0000055F0000}"/>
    <cellStyle name="표준 2 21 10 2 2" xfId="2767" xr:uid="{00000000-0005-0000-0000-0000065F0000}"/>
    <cellStyle name="표준 2 21 10 2 20" xfId="29408" xr:uid="{00000000-0005-0000-0000-0000075F0000}"/>
    <cellStyle name="표준 2 21 10 2 21" xfId="30888" xr:uid="{00000000-0005-0000-0000-0000085F0000}"/>
    <cellStyle name="표준 2 21 10 2 22" xfId="32368" xr:uid="{00000000-0005-0000-0000-0000095F0000}"/>
    <cellStyle name="표준 2 21 10 2 23" xfId="33848" xr:uid="{00000000-0005-0000-0000-00000A5F0000}"/>
    <cellStyle name="표준 2 21 10 2 24" xfId="35328" xr:uid="{00000000-0005-0000-0000-00000B5F0000}"/>
    <cellStyle name="표준 2 21 10 2 25" xfId="36808" xr:uid="{00000000-0005-0000-0000-00000C5F0000}"/>
    <cellStyle name="표준 2 21 10 2 26" xfId="38288" xr:uid="{00000000-0005-0000-0000-00000D5F0000}"/>
    <cellStyle name="표준 2 21 10 2 27" xfId="39768" xr:uid="{00000000-0005-0000-0000-00000E5F0000}"/>
    <cellStyle name="표준 2 21 10 2 28" xfId="41248" xr:uid="{00000000-0005-0000-0000-00000F5F0000}"/>
    <cellStyle name="표준 2 21 10 2 29" xfId="42728" xr:uid="{00000000-0005-0000-0000-0000105F0000}"/>
    <cellStyle name="표준 2 21 10 2 3" xfId="4248" xr:uid="{00000000-0005-0000-0000-0000115F0000}"/>
    <cellStyle name="표준 2 21 10 2 30" xfId="44208" xr:uid="{00000000-0005-0000-0000-0000125F0000}"/>
    <cellStyle name="표준 2 21 10 2 31" xfId="45688" xr:uid="{00000000-0005-0000-0000-0000135F0000}"/>
    <cellStyle name="표준 2 21 10 2 32" xfId="47169" xr:uid="{00000000-0005-0000-0000-0000145F0000}"/>
    <cellStyle name="표준 2 21 10 2 33" xfId="48649" xr:uid="{00000000-0005-0000-0000-0000155F0000}"/>
    <cellStyle name="표준 2 21 10 2 34" xfId="50129" xr:uid="{00000000-0005-0000-0000-0000165F0000}"/>
    <cellStyle name="표준 2 21 10 2 35" xfId="51609" xr:uid="{00000000-0005-0000-0000-0000175F0000}"/>
    <cellStyle name="표준 2 21 10 2 36" xfId="53089" xr:uid="{00000000-0005-0000-0000-0000185F0000}"/>
    <cellStyle name="표준 2 21 10 2 37" xfId="54569" xr:uid="{00000000-0005-0000-0000-0000195F0000}"/>
    <cellStyle name="표준 2 21 10 2 38" xfId="56049" xr:uid="{00000000-0005-0000-0000-00001A5F0000}"/>
    <cellStyle name="표준 2 21 10 2 39" xfId="57529" xr:uid="{00000000-0005-0000-0000-00001B5F0000}"/>
    <cellStyle name="표준 2 21 10 2 4" xfId="5728" xr:uid="{00000000-0005-0000-0000-00001C5F0000}"/>
    <cellStyle name="표준 2 21 10 2 40" xfId="59009" xr:uid="{00000000-0005-0000-0000-00001D5F0000}"/>
    <cellStyle name="표준 2 21 10 2 41" xfId="60489" xr:uid="{00000000-0005-0000-0000-00001E5F0000}"/>
    <cellStyle name="표준 2 21 10 2 42" xfId="61969" xr:uid="{00000000-0005-0000-0000-00001F5F0000}"/>
    <cellStyle name="표준 2 21 10 2 5" xfId="7208" xr:uid="{00000000-0005-0000-0000-0000205F0000}"/>
    <cellStyle name="표준 2 21 10 2 6" xfId="8688" xr:uid="{00000000-0005-0000-0000-0000215F0000}"/>
    <cellStyle name="표준 2 21 10 2 7" xfId="10168" xr:uid="{00000000-0005-0000-0000-0000225F0000}"/>
    <cellStyle name="표준 2 21 10 2 8" xfId="11648" xr:uid="{00000000-0005-0000-0000-0000235F0000}"/>
    <cellStyle name="표준 2 21 10 2 9" xfId="13128" xr:uid="{00000000-0005-0000-0000-0000245F0000}"/>
    <cellStyle name="표준 2 21 10 20" xfId="27191" xr:uid="{00000000-0005-0000-0000-0000255F0000}"/>
    <cellStyle name="표준 2 21 10 21" xfId="28671" xr:uid="{00000000-0005-0000-0000-0000265F0000}"/>
    <cellStyle name="표준 2 21 10 22" xfId="30151" xr:uid="{00000000-0005-0000-0000-0000275F0000}"/>
    <cellStyle name="표준 2 21 10 23" xfId="31631" xr:uid="{00000000-0005-0000-0000-0000285F0000}"/>
    <cellStyle name="표준 2 21 10 24" xfId="33111" xr:uid="{00000000-0005-0000-0000-0000295F0000}"/>
    <cellStyle name="표준 2 21 10 25" xfId="34591" xr:uid="{00000000-0005-0000-0000-00002A5F0000}"/>
    <cellStyle name="표준 2 21 10 26" xfId="36071" xr:uid="{00000000-0005-0000-0000-00002B5F0000}"/>
    <cellStyle name="표준 2 21 10 27" xfId="37551" xr:uid="{00000000-0005-0000-0000-00002C5F0000}"/>
    <cellStyle name="표준 2 21 10 28" xfId="39031" xr:uid="{00000000-0005-0000-0000-00002D5F0000}"/>
    <cellStyle name="표준 2 21 10 29" xfId="40511" xr:uid="{00000000-0005-0000-0000-00002E5F0000}"/>
    <cellStyle name="표준 2 21 10 3" xfId="2030" xr:uid="{00000000-0005-0000-0000-00002F5F0000}"/>
    <cellStyle name="표준 2 21 10 30" xfId="41991" xr:uid="{00000000-0005-0000-0000-0000305F0000}"/>
    <cellStyle name="표준 2 21 10 31" xfId="43471" xr:uid="{00000000-0005-0000-0000-0000315F0000}"/>
    <cellStyle name="표준 2 21 10 32" xfId="44951" xr:uid="{00000000-0005-0000-0000-0000325F0000}"/>
    <cellStyle name="표준 2 21 10 33" xfId="46432" xr:uid="{00000000-0005-0000-0000-0000335F0000}"/>
    <cellStyle name="표준 2 21 10 34" xfId="47912" xr:uid="{00000000-0005-0000-0000-0000345F0000}"/>
    <cellStyle name="표준 2 21 10 35" xfId="49392" xr:uid="{00000000-0005-0000-0000-0000355F0000}"/>
    <cellStyle name="표준 2 21 10 36" xfId="50872" xr:uid="{00000000-0005-0000-0000-0000365F0000}"/>
    <cellStyle name="표준 2 21 10 37" xfId="52352" xr:uid="{00000000-0005-0000-0000-0000375F0000}"/>
    <cellStyle name="표준 2 21 10 38" xfId="53832" xr:uid="{00000000-0005-0000-0000-0000385F0000}"/>
    <cellStyle name="표준 2 21 10 39" xfId="55312" xr:uid="{00000000-0005-0000-0000-0000395F0000}"/>
    <cellStyle name="표준 2 21 10 4" xfId="3511" xr:uid="{00000000-0005-0000-0000-00003A5F0000}"/>
    <cellStyle name="표준 2 21 10 40" xfId="56792" xr:uid="{00000000-0005-0000-0000-00003B5F0000}"/>
    <cellStyle name="표준 2 21 10 41" xfId="58272" xr:uid="{00000000-0005-0000-0000-00003C5F0000}"/>
    <cellStyle name="표준 2 21 10 42" xfId="59752" xr:uid="{00000000-0005-0000-0000-00003D5F0000}"/>
    <cellStyle name="표준 2 21 10 43" xfId="61232" xr:uid="{00000000-0005-0000-0000-00003E5F0000}"/>
    <cellStyle name="표준 2 21 10 5" xfId="4991" xr:uid="{00000000-0005-0000-0000-00003F5F0000}"/>
    <cellStyle name="표준 2 21 10 6" xfId="6471" xr:uid="{00000000-0005-0000-0000-0000405F0000}"/>
    <cellStyle name="표준 2 21 10 7" xfId="7951" xr:uid="{00000000-0005-0000-0000-0000415F0000}"/>
    <cellStyle name="표준 2 21 10 8" xfId="9431" xr:uid="{00000000-0005-0000-0000-0000425F0000}"/>
    <cellStyle name="표준 2 21 10 9" xfId="10911" xr:uid="{00000000-0005-0000-0000-0000435F0000}"/>
    <cellStyle name="표준 2 21 11" xfId="1028" xr:uid="{00000000-0005-0000-0000-0000445F0000}"/>
    <cellStyle name="표준 2 21 11 10" xfId="12422" xr:uid="{00000000-0005-0000-0000-0000455F0000}"/>
    <cellStyle name="표준 2 21 11 11" xfId="13902" xr:uid="{00000000-0005-0000-0000-0000465F0000}"/>
    <cellStyle name="표준 2 21 11 12" xfId="15382" xr:uid="{00000000-0005-0000-0000-0000475F0000}"/>
    <cellStyle name="표준 2 21 11 13" xfId="16862" xr:uid="{00000000-0005-0000-0000-0000485F0000}"/>
    <cellStyle name="표준 2 21 11 14" xfId="18342" xr:uid="{00000000-0005-0000-0000-0000495F0000}"/>
    <cellStyle name="표준 2 21 11 15" xfId="19822" xr:uid="{00000000-0005-0000-0000-00004A5F0000}"/>
    <cellStyle name="표준 2 21 11 16" xfId="21302" xr:uid="{00000000-0005-0000-0000-00004B5F0000}"/>
    <cellStyle name="표준 2 21 11 17" xfId="22782" xr:uid="{00000000-0005-0000-0000-00004C5F0000}"/>
    <cellStyle name="표준 2 21 11 18" xfId="24262" xr:uid="{00000000-0005-0000-0000-00004D5F0000}"/>
    <cellStyle name="표준 2 21 11 19" xfId="25742" xr:uid="{00000000-0005-0000-0000-00004E5F0000}"/>
    <cellStyle name="표준 2 21 11 2" xfId="249" xr:uid="{00000000-0005-0000-0000-00004F5F0000}"/>
    <cellStyle name="표준 2 21 11 2 10" xfId="14639" xr:uid="{00000000-0005-0000-0000-0000505F0000}"/>
    <cellStyle name="표준 2 21 11 2 11" xfId="16119" xr:uid="{00000000-0005-0000-0000-0000515F0000}"/>
    <cellStyle name="표준 2 21 11 2 12" xfId="17599" xr:uid="{00000000-0005-0000-0000-0000525F0000}"/>
    <cellStyle name="표준 2 21 11 2 13" xfId="19079" xr:uid="{00000000-0005-0000-0000-0000535F0000}"/>
    <cellStyle name="표준 2 21 11 2 14" xfId="20559" xr:uid="{00000000-0005-0000-0000-0000545F0000}"/>
    <cellStyle name="표준 2 21 11 2 15" xfId="22039" xr:uid="{00000000-0005-0000-0000-0000555F0000}"/>
    <cellStyle name="표준 2 21 11 2 16" xfId="23519" xr:uid="{00000000-0005-0000-0000-0000565F0000}"/>
    <cellStyle name="표준 2 21 11 2 17" xfId="24999" xr:uid="{00000000-0005-0000-0000-0000575F0000}"/>
    <cellStyle name="표준 2 21 11 2 18" xfId="26479" xr:uid="{00000000-0005-0000-0000-0000585F0000}"/>
    <cellStyle name="표준 2 21 11 2 19" xfId="27959" xr:uid="{00000000-0005-0000-0000-0000595F0000}"/>
    <cellStyle name="표준 2 21 11 2 2" xfId="2798" xr:uid="{00000000-0005-0000-0000-00005A5F0000}"/>
    <cellStyle name="표준 2 21 11 2 20" xfId="29439" xr:uid="{00000000-0005-0000-0000-00005B5F0000}"/>
    <cellStyle name="표준 2 21 11 2 21" xfId="30919" xr:uid="{00000000-0005-0000-0000-00005C5F0000}"/>
    <cellStyle name="표준 2 21 11 2 22" xfId="32399" xr:uid="{00000000-0005-0000-0000-00005D5F0000}"/>
    <cellStyle name="표준 2 21 11 2 23" xfId="33879" xr:uid="{00000000-0005-0000-0000-00005E5F0000}"/>
    <cellStyle name="표준 2 21 11 2 24" xfId="35359" xr:uid="{00000000-0005-0000-0000-00005F5F0000}"/>
    <cellStyle name="표준 2 21 11 2 25" xfId="36839" xr:uid="{00000000-0005-0000-0000-0000605F0000}"/>
    <cellStyle name="표준 2 21 11 2 26" xfId="38319" xr:uid="{00000000-0005-0000-0000-0000615F0000}"/>
    <cellStyle name="표준 2 21 11 2 27" xfId="39799" xr:uid="{00000000-0005-0000-0000-0000625F0000}"/>
    <cellStyle name="표준 2 21 11 2 28" xfId="41279" xr:uid="{00000000-0005-0000-0000-0000635F0000}"/>
    <cellStyle name="표준 2 21 11 2 29" xfId="42759" xr:uid="{00000000-0005-0000-0000-0000645F0000}"/>
    <cellStyle name="표준 2 21 11 2 3" xfId="4279" xr:uid="{00000000-0005-0000-0000-0000655F0000}"/>
    <cellStyle name="표준 2 21 11 2 30" xfId="44239" xr:uid="{00000000-0005-0000-0000-0000665F0000}"/>
    <cellStyle name="표준 2 21 11 2 31" xfId="45719" xr:uid="{00000000-0005-0000-0000-0000675F0000}"/>
    <cellStyle name="표준 2 21 11 2 32" xfId="47200" xr:uid="{00000000-0005-0000-0000-0000685F0000}"/>
    <cellStyle name="표준 2 21 11 2 33" xfId="48680" xr:uid="{00000000-0005-0000-0000-0000695F0000}"/>
    <cellStyle name="표준 2 21 11 2 34" xfId="50160" xr:uid="{00000000-0005-0000-0000-00006A5F0000}"/>
    <cellStyle name="표준 2 21 11 2 35" xfId="51640" xr:uid="{00000000-0005-0000-0000-00006B5F0000}"/>
    <cellStyle name="표준 2 21 11 2 36" xfId="53120" xr:uid="{00000000-0005-0000-0000-00006C5F0000}"/>
    <cellStyle name="표준 2 21 11 2 37" xfId="54600" xr:uid="{00000000-0005-0000-0000-00006D5F0000}"/>
    <cellStyle name="표준 2 21 11 2 38" xfId="56080" xr:uid="{00000000-0005-0000-0000-00006E5F0000}"/>
    <cellStyle name="표준 2 21 11 2 39" xfId="57560" xr:uid="{00000000-0005-0000-0000-00006F5F0000}"/>
    <cellStyle name="표준 2 21 11 2 4" xfId="5759" xr:uid="{00000000-0005-0000-0000-0000705F0000}"/>
    <cellStyle name="표준 2 21 11 2 40" xfId="59040" xr:uid="{00000000-0005-0000-0000-0000715F0000}"/>
    <cellStyle name="표준 2 21 11 2 41" xfId="60520" xr:uid="{00000000-0005-0000-0000-0000725F0000}"/>
    <cellStyle name="표준 2 21 11 2 42" xfId="62000" xr:uid="{00000000-0005-0000-0000-0000735F0000}"/>
    <cellStyle name="표준 2 21 11 2 5" xfId="7239" xr:uid="{00000000-0005-0000-0000-0000745F0000}"/>
    <cellStyle name="표준 2 21 11 2 6" xfId="8719" xr:uid="{00000000-0005-0000-0000-0000755F0000}"/>
    <cellStyle name="표준 2 21 11 2 7" xfId="10199" xr:uid="{00000000-0005-0000-0000-0000765F0000}"/>
    <cellStyle name="표준 2 21 11 2 8" xfId="11679" xr:uid="{00000000-0005-0000-0000-0000775F0000}"/>
    <cellStyle name="표준 2 21 11 2 9" xfId="13159" xr:uid="{00000000-0005-0000-0000-0000785F0000}"/>
    <cellStyle name="표준 2 21 11 20" xfId="27222" xr:uid="{00000000-0005-0000-0000-0000795F0000}"/>
    <cellStyle name="표준 2 21 11 21" xfId="28702" xr:uid="{00000000-0005-0000-0000-00007A5F0000}"/>
    <cellStyle name="표준 2 21 11 22" xfId="30182" xr:uid="{00000000-0005-0000-0000-00007B5F0000}"/>
    <cellStyle name="표준 2 21 11 23" xfId="31662" xr:uid="{00000000-0005-0000-0000-00007C5F0000}"/>
    <cellStyle name="표준 2 21 11 24" xfId="33142" xr:uid="{00000000-0005-0000-0000-00007D5F0000}"/>
    <cellStyle name="표준 2 21 11 25" xfId="34622" xr:uid="{00000000-0005-0000-0000-00007E5F0000}"/>
    <cellStyle name="표준 2 21 11 26" xfId="36102" xr:uid="{00000000-0005-0000-0000-00007F5F0000}"/>
    <cellStyle name="표준 2 21 11 27" xfId="37582" xr:uid="{00000000-0005-0000-0000-0000805F0000}"/>
    <cellStyle name="표준 2 21 11 28" xfId="39062" xr:uid="{00000000-0005-0000-0000-0000815F0000}"/>
    <cellStyle name="표준 2 21 11 29" xfId="40542" xr:uid="{00000000-0005-0000-0000-0000825F0000}"/>
    <cellStyle name="표준 2 21 11 3" xfId="2061" xr:uid="{00000000-0005-0000-0000-0000835F0000}"/>
    <cellStyle name="표준 2 21 11 30" xfId="42022" xr:uid="{00000000-0005-0000-0000-0000845F0000}"/>
    <cellStyle name="표준 2 21 11 31" xfId="43502" xr:uid="{00000000-0005-0000-0000-0000855F0000}"/>
    <cellStyle name="표준 2 21 11 32" xfId="44982" xr:uid="{00000000-0005-0000-0000-0000865F0000}"/>
    <cellStyle name="표준 2 21 11 33" xfId="46463" xr:uid="{00000000-0005-0000-0000-0000875F0000}"/>
    <cellStyle name="표준 2 21 11 34" xfId="47943" xr:uid="{00000000-0005-0000-0000-0000885F0000}"/>
    <cellStyle name="표준 2 21 11 35" xfId="49423" xr:uid="{00000000-0005-0000-0000-0000895F0000}"/>
    <cellStyle name="표준 2 21 11 36" xfId="50903" xr:uid="{00000000-0005-0000-0000-00008A5F0000}"/>
    <cellStyle name="표준 2 21 11 37" xfId="52383" xr:uid="{00000000-0005-0000-0000-00008B5F0000}"/>
    <cellStyle name="표준 2 21 11 38" xfId="53863" xr:uid="{00000000-0005-0000-0000-00008C5F0000}"/>
    <cellStyle name="표준 2 21 11 39" xfId="55343" xr:uid="{00000000-0005-0000-0000-00008D5F0000}"/>
    <cellStyle name="표준 2 21 11 4" xfId="3542" xr:uid="{00000000-0005-0000-0000-00008E5F0000}"/>
    <cellStyle name="표준 2 21 11 40" xfId="56823" xr:uid="{00000000-0005-0000-0000-00008F5F0000}"/>
    <cellStyle name="표준 2 21 11 41" xfId="58303" xr:uid="{00000000-0005-0000-0000-0000905F0000}"/>
    <cellStyle name="표준 2 21 11 42" xfId="59783" xr:uid="{00000000-0005-0000-0000-0000915F0000}"/>
    <cellStyle name="표준 2 21 11 43" xfId="61263" xr:uid="{00000000-0005-0000-0000-0000925F0000}"/>
    <cellStyle name="표준 2 21 11 5" xfId="5022" xr:uid="{00000000-0005-0000-0000-0000935F0000}"/>
    <cellStyle name="표준 2 21 11 6" xfId="6502" xr:uid="{00000000-0005-0000-0000-0000945F0000}"/>
    <cellStyle name="표준 2 21 11 7" xfId="7982" xr:uid="{00000000-0005-0000-0000-0000955F0000}"/>
    <cellStyle name="표준 2 21 11 8" xfId="9462" xr:uid="{00000000-0005-0000-0000-0000965F0000}"/>
    <cellStyle name="표준 2 21 11 9" xfId="10942" xr:uid="{00000000-0005-0000-0000-0000975F0000}"/>
    <cellStyle name="표준 2 21 12" xfId="996" xr:uid="{00000000-0005-0000-0000-0000985F0000}"/>
    <cellStyle name="표준 2 21 12 10" xfId="12454" xr:uid="{00000000-0005-0000-0000-0000995F0000}"/>
    <cellStyle name="표준 2 21 12 11" xfId="13934" xr:uid="{00000000-0005-0000-0000-00009A5F0000}"/>
    <cellStyle name="표준 2 21 12 12" xfId="15414" xr:uid="{00000000-0005-0000-0000-00009B5F0000}"/>
    <cellStyle name="표준 2 21 12 13" xfId="16894" xr:uid="{00000000-0005-0000-0000-00009C5F0000}"/>
    <cellStyle name="표준 2 21 12 14" xfId="18374" xr:uid="{00000000-0005-0000-0000-00009D5F0000}"/>
    <cellStyle name="표준 2 21 12 15" xfId="19854" xr:uid="{00000000-0005-0000-0000-00009E5F0000}"/>
    <cellStyle name="표준 2 21 12 16" xfId="21334" xr:uid="{00000000-0005-0000-0000-00009F5F0000}"/>
    <cellStyle name="표준 2 21 12 17" xfId="22814" xr:uid="{00000000-0005-0000-0000-0000A05F0000}"/>
    <cellStyle name="표준 2 21 12 18" xfId="24294" xr:uid="{00000000-0005-0000-0000-0000A15F0000}"/>
    <cellStyle name="표준 2 21 12 19" xfId="25774" xr:uid="{00000000-0005-0000-0000-0000A25F0000}"/>
    <cellStyle name="표준 2 21 12 2" xfId="217" xr:uid="{00000000-0005-0000-0000-0000A35F0000}"/>
    <cellStyle name="표준 2 21 12 2 10" xfId="14671" xr:uid="{00000000-0005-0000-0000-0000A45F0000}"/>
    <cellStyle name="표준 2 21 12 2 11" xfId="16151" xr:uid="{00000000-0005-0000-0000-0000A55F0000}"/>
    <cellStyle name="표준 2 21 12 2 12" xfId="17631" xr:uid="{00000000-0005-0000-0000-0000A65F0000}"/>
    <cellStyle name="표준 2 21 12 2 13" xfId="19111" xr:uid="{00000000-0005-0000-0000-0000A75F0000}"/>
    <cellStyle name="표준 2 21 12 2 14" xfId="20591" xr:uid="{00000000-0005-0000-0000-0000A85F0000}"/>
    <cellStyle name="표준 2 21 12 2 15" xfId="22071" xr:uid="{00000000-0005-0000-0000-0000A95F0000}"/>
    <cellStyle name="표준 2 21 12 2 16" xfId="23551" xr:uid="{00000000-0005-0000-0000-0000AA5F0000}"/>
    <cellStyle name="표준 2 21 12 2 17" xfId="25031" xr:uid="{00000000-0005-0000-0000-0000AB5F0000}"/>
    <cellStyle name="표준 2 21 12 2 18" xfId="26511" xr:uid="{00000000-0005-0000-0000-0000AC5F0000}"/>
    <cellStyle name="표준 2 21 12 2 19" xfId="27991" xr:uid="{00000000-0005-0000-0000-0000AD5F0000}"/>
    <cellStyle name="표준 2 21 12 2 2" xfId="2830" xr:uid="{00000000-0005-0000-0000-0000AE5F0000}"/>
    <cellStyle name="표준 2 21 12 2 20" xfId="29471" xr:uid="{00000000-0005-0000-0000-0000AF5F0000}"/>
    <cellStyle name="표준 2 21 12 2 21" xfId="30951" xr:uid="{00000000-0005-0000-0000-0000B05F0000}"/>
    <cellStyle name="표준 2 21 12 2 22" xfId="32431" xr:uid="{00000000-0005-0000-0000-0000B15F0000}"/>
    <cellStyle name="표준 2 21 12 2 23" xfId="33911" xr:uid="{00000000-0005-0000-0000-0000B25F0000}"/>
    <cellStyle name="표준 2 21 12 2 24" xfId="35391" xr:uid="{00000000-0005-0000-0000-0000B35F0000}"/>
    <cellStyle name="표준 2 21 12 2 25" xfId="36871" xr:uid="{00000000-0005-0000-0000-0000B45F0000}"/>
    <cellStyle name="표준 2 21 12 2 26" xfId="38351" xr:uid="{00000000-0005-0000-0000-0000B55F0000}"/>
    <cellStyle name="표준 2 21 12 2 27" xfId="39831" xr:uid="{00000000-0005-0000-0000-0000B65F0000}"/>
    <cellStyle name="표준 2 21 12 2 28" xfId="41311" xr:uid="{00000000-0005-0000-0000-0000B75F0000}"/>
    <cellStyle name="표준 2 21 12 2 29" xfId="42791" xr:uid="{00000000-0005-0000-0000-0000B85F0000}"/>
    <cellStyle name="표준 2 21 12 2 3" xfId="4311" xr:uid="{00000000-0005-0000-0000-0000B95F0000}"/>
    <cellStyle name="표준 2 21 12 2 30" xfId="44271" xr:uid="{00000000-0005-0000-0000-0000BA5F0000}"/>
    <cellStyle name="표준 2 21 12 2 31" xfId="45751" xr:uid="{00000000-0005-0000-0000-0000BB5F0000}"/>
    <cellStyle name="표준 2 21 12 2 32" xfId="47232" xr:uid="{00000000-0005-0000-0000-0000BC5F0000}"/>
    <cellStyle name="표준 2 21 12 2 33" xfId="48712" xr:uid="{00000000-0005-0000-0000-0000BD5F0000}"/>
    <cellStyle name="표준 2 21 12 2 34" xfId="50192" xr:uid="{00000000-0005-0000-0000-0000BE5F0000}"/>
    <cellStyle name="표준 2 21 12 2 35" xfId="51672" xr:uid="{00000000-0005-0000-0000-0000BF5F0000}"/>
    <cellStyle name="표준 2 21 12 2 36" xfId="53152" xr:uid="{00000000-0005-0000-0000-0000C05F0000}"/>
    <cellStyle name="표준 2 21 12 2 37" xfId="54632" xr:uid="{00000000-0005-0000-0000-0000C15F0000}"/>
    <cellStyle name="표준 2 21 12 2 38" xfId="56112" xr:uid="{00000000-0005-0000-0000-0000C25F0000}"/>
    <cellStyle name="표준 2 21 12 2 39" xfId="57592" xr:uid="{00000000-0005-0000-0000-0000C35F0000}"/>
    <cellStyle name="표준 2 21 12 2 4" xfId="5791" xr:uid="{00000000-0005-0000-0000-0000C45F0000}"/>
    <cellStyle name="표준 2 21 12 2 40" xfId="59072" xr:uid="{00000000-0005-0000-0000-0000C55F0000}"/>
    <cellStyle name="표준 2 21 12 2 41" xfId="60552" xr:uid="{00000000-0005-0000-0000-0000C65F0000}"/>
    <cellStyle name="표준 2 21 12 2 42" xfId="62032" xr:uid="{00000000-0005-0000-0000-0000C75F0000}"/>
    <cellStyle name="표준 2 21 12 2 5" xfId="7271" xr:uid="{00000000-0005-0000-0000-0000C85F0000}"/>
    <cellStyle name="표준 2 21 12 2 6" xfId="8751" xr:uid="{00000000-0005-0000-0000-0000C95F0000}"/>
    <cellStyle name="표준 2 21 12 2 7" xfId="10231" xr:uid="{00000000-0005-0000-0000-0000CA5F0000}"/>
    <cellStyle name="표준 2 21 12 2 8" xfId="11711" xr:uid="{00000000-0005-0000-0000-0000CB5F0000}"/>
    <cellStyle name="표준 2 21 12 2 9" xfId="13191" xr:uid="{00000000-0005-0000-0000-0000CC5F0000}"/>
    <cellStyle name="표준 2 21 12 20" xfId="27254" xr:uid="{00000000-0005-0000-0000-0000CD5F0000}"/>
    <cellStyle name="표준 2 21 12 21" xfId="28734" xr:uid="{00000000-0005-0000-0000-0000CE5F0000}"/>
    <cellStyle name="표준 2 21 12 22" xfId="30214" xr:uid="{00000000-0005-0000-0000-0000CF5F0000}"/>
    <cellStyle name="표준 2 21 12 23" xfId="31694" xr:uid="{00000000-0005-0000-0000-0000D05F0000}"/>
    <cellStyle name="표준 2 21 12 24" xfId="33174" xr:uid="{00000000-0005-0000-0000-0000D15F0000}"/>
    <cellStyle name="표준 2 21 12 25" xfId="34654" xr:uid="{00000000-0005-0000-0000-0000D25F0000}"/>
    <cellStyle name="표준 2 21 12 26" xfId="36134" xr:uid="{00000000-0005-0000-0000-0000D35F0000}"/>
    <cellStyle name="표준 2 21 12 27" xfId="37614" xr:uid="{00000000-0005-0000-0000-0000D45F0000}"/>
    <cellStyle name="표준 2 21 12 28" xfId="39094" xr:uid="{00000000-0005-0000-0000-0000D55F0000}"/>
    <cellStyle name="표준 2 21 12 29" xfId="40574" xr:uid="{00000000-0005-0000-0000-0000D65F0000}"/>
    <cellStyle name="표준 2 21 12 3" xfId="2093" xr:uid="{00000000-0005-0000-0000-0000D75F0000}"/>
    <cellStyle name="표준 2 21 12 30" xfId="42054" xr:uid="{00000000-0005-0000-0000-0000D85F0000}"/>
    <cellStyle name="표준 2 21 12 31" xfId="43534" xr:uid="{00000000-0005-0000-0000-0000D95F0000}"/>
    <cellStyle name="표준 2 21 12 32" xfId="45014" xr:uid="{00000000-0005-0000-0000-0000DA5F0000}"/>
    <cellStyle name="표준 2 21 12 33" xfId="46495" xr:uid="{00000000-0005-0000-0000-0000DB5F0000}"/>
    <cellStyle name="표준 2 21 12 34" xfId="47975" xr:uid="{00000000-0005-0000-0000-0000DC5F0000}"/>
    <cellStyle name="표준 2 21 12 35" xfId="49455" xr:uid="{00000000-0005-0000-0000-0000DD5F0000}"/>
    <cellStyle name="표준 2 21 12 36" xfId="50935" xr:uid="{00000000-0005-0000-0000-0000DE5F0000}"/>
    <cellStyle name="표준 2 21 12 37" xfId="52415" xr:uid="{00000000-0005-0000-0000-0000DF5F0000}"/>
    <cellStyle name="표준 2 21 12 38" xfId="53895" xr:uid="{00000000-0005-0000-0000-0000E05F0000}"/>
    <cellStyle name="표준 2 21 12 39" xfId="55375" xr:uid="{00000000-0005-0000-0000-0000E15F0000}"/>
    <cellStyle name="표준 2 21 12 4" xfId="3574" xr:uid="{00000000-0005-0000-0000-0000E25F0000}"/>
    <cellStyle name="표준 2 21 12 40" xfId="56855" xr:uid="{00000000-0005-0000-0000-0000E35F0000}"/>
    <cellStyle name="표준 2 21 12 41" xfId="58335" xr:uid="{00000000-0005-0000-0000-0000E45F0000}"/>
    <cellStyle name="표준 2 21 12 42" xfId="59815" xr:uid="{00000000-0005-0000-0000-0000E55F0000}"/>
    <cellStyle name="표준 2 21 12 43" xfId="61295" xr:uid="{00000000-0005-0000-0000-0000E65F0000}"/>
    <cellStyle name="표준 2 21 12 5" xfId="5054" xr:uid="{00000000-0005-0000-0000-0000E75F0000}"/>
    <cellStyle name="표준 2 21 12 6" xfId="6534" xr:uid="{00000000-0005-0000-0000-0000E85F0000}"/>
    <cellStyle name="표준 2 21 12 7" xfId="8014" xr:uid="{00000000-0005-0000-0000-0000E95F0000}"/>
    <cellStyle name="표준 2 21 12 8" xfId="9494" xr:uid="{00000000-0005-0000-0000-0000EA5F0000}"/>
    <cellStyle name="표준 2 21 12 9" xfId="10974" xr:uid="{00000000-0005-0000-0000-0000EB5F0000}"/>
    <cellStyle name="표준 2 21 13" xfId="963" xr:uid="{00000000-0005-0000-0000-0000EC5F0000}"/>
    <cellStyle name="표준 2 21 13 10" xfId="12487" xr:uid="{00000000-0005-0000-0000-0000ED5F0000}"/>
    <cellStyle name="표준 2 21 13 11" xfId="13967" xr:uid="{00000000-0005-0000-0000-0000EE5F0000}"/>
    <cellStyle name="표준 2 21 13 12" xfId="15447" xr:uid="{00000000-0005-0000-0000-0000EF5F0000}"/>
    <cellStyle name="표준 2 21 13 13" xfId="16927" xr:uid="{00000000-0005-0000-0000-0000F05F0000}"/>
    <cellStyle name="표준 2 21 13 14" xfId="18407" xr:uid="{00000000-0005-0000-0000-0000F15F0000}"/>
    <cellStyle name="표준 2 21 13 15" xfId="19887" xr:uid="{00000000-0005-0000-0000-0000F25F0000}"/>
    <cellStyle name="표준 2 21 13 16" xfId="21367" xr:uid="{00000000-0005-0000-0000-0000F35F0000}"/>
    <cellStyle name="표준 2 21 13 17" xfId="22847" xr:uid="{00000000-0005-0000-0000-0000F45F0000}"/>
    <cellStyle name="표준 2 21 13 18" xfId="24327" xr:uid="{00000000-0005-0000-0000-0000F55F0000}"/>
    <cellStyle name="표준 2 21 13 19" xfId="25807" xr:uid="{00000000-0005-0000-0000-0000F65F0000}"/>
    <cellStyle name="표준 2 21 13 2" xfId="184" xr:uid="{00000000-0005-0000-0000-0000F75F0000}"/>
    <cellStyle name="표준 2 21 13 2 10" xfId="14704" xr:uid="{00000000-0005-0000-0000-0000F85F0000}"/>
    <cellStyle name="표준 2 21 13 2 11" xfId="16184" xr:uid="{00000000-0005-0000-0000-0000F95F0000}"/>
    <cellStyle name="표준 2 21 13 2 12" xfId="17664" xr:uid="{00000000-0005-0000-0000-0000FA5F0000}"/>
    <cellStyle name="표준 2 21 13 2 13" xfId="19144" xr:uid="{00000000-0005-0000-0000-0000FB5F0000}"/>
    <cellStyle name="표준 2 21 13 2 14" xfId="20624" xr:uid="{00000000-0005-0000-0000-0000FC5F0000}"/>
    <cellStyle name="표준 2 21 13 2 15" xfId="22104" xr:uid="{00000000-0005-0000-0000-0000FD5F0000}"/>
    <cellStyle name="표준 2 21 13 2 16" xfId="23584" xr:uid="{00000000-0005-0000-0000-0000FE5F0000}"/>
    <cellStyle name="표준 2 21 13 2 17" xfId="25064" xr:uid="{00000000-0005-0000-0000-0000FF5F0000}"/>
    <cellStyle name="표준 2 21 13 2 18" xfId="26544" xr:uid="{00000000-0005-0000-0000-000000600000}"/>
    <cellStyle name="표준 2 21 13 2 19" xfId="28024" xr:uid="{00000000-0005-0000-0000-000001600000}"/>
    <cellStyle name="표준 2 21 13 2 2" xfId="2863" xr:uid="{00000000-0005-0000-0000-000002600000}"/>
    <cellStyle name="표준 2 21 13 2 20" xfId="29504" xr:uid="{00000000-0005-0000-0000-000003600000}"/>
    <cellStyle name="표준 2 21 13 2 21" xfId="30984" xr:uid="{00000000-0005-0000-0000-000004600000}"/>
    <cellStyle name="표준 2 21 13 2 22" xfId="32464" xr:uid="{00000000-0005-0000-0000-000005600000}"/>
    <cellStyle name="표준 2 21 13 2 23" xfId="33944" xr:uid="{00000000-0005-0000-0000-000006600000}"/>
    <cellStyle name="표준 2 21 13 2 24" xfId="35424" xr:uid="{00000000-0005-0000-0000-000007600000}"/>
    <cellStyle name="표준 2 21 13 2 25" xfId="36904" xr:uid="{00000000-0005-0000-0000-000008600000}"/>
    <cellStyle name="표준 2 21 13 2 26" xfId="38384" xr:uid="{00000000-0005-0000-0000-000009600000}"/>
    <cellStyle name="표준 2 21 13 2 27" xfId="39864" xr:uid="{00000000-0005-0000-0000-00000A600000}"/>
    <cellStyle name="표준 2 21 13 2 28" xfId="41344" xr:uid="{00000000-0005-0000-0000-00000B600000}"/>
    <cellStyle name="표준 2 21 13 2 29" xfId="42824" xr:uid="{00000000-0005-0000-0000-00000C600000}"/>
    <cellStyle name="표준 2 21 13 2 3" xfId="4344" xr:uid="{00000000-0005-0000-0000-00000D600000}"/>
    <cellStyle name="표준 2 21 13 2 30" xfId="44304" xr:uid="{00000000-0005-0000-0000-00000E600000}"/>
    <cellStyle name="표준 2 21 13 2 31" xfId="45784" xr:uid="{00000000-0005-0000-0000-00000F600000}"/>
    <cellStyle name="표준 2 21 13 2 32" xfId="47265" xr:uid="{00000000-0005-0000-0000-000010600000}"/>
    <cellStyle name="표준 2 21 13 2 33" xfId="48745" xr:uid="{00000000-0005-0000-0000-000011600000}"/>
    <cellStyle name="표준 2 21 13 2 34" xfId="50225" xr:uid="{00000000-0005-0000-0000-000012600000}"/>
    <cellStyle name="표준 2 21 13 2 35" xfId="51705" xr:uid="{00000000-0005-0000-0000-000013600000}"/>
    <cellStyle name="표준 2 21 13 2 36" xfId="53185" xr:uid="{00000000-0005-0000-0000-000014600000}"/>
    <cellStyle name="표준 2 21 13 2 37" xfId="54665" xr:uid="{00000000-0005-0000-0000-000015600000}"/>
    <cellStyle name="표준 2 21 13 2 38" xfId="56145" xr:uid="{00000000-0005-0000-0000-000016600000}"/>
    <cellStyle name="표준 2 21 13 2 39" xfId="57625" xr:uid="{00000000-0005-0000-0000-000017600000}"/>
    <cellStyle name="표준 2 21 13 2 4" xfId="5824" xr:uid="{00000000-0005-0000-0000-000018600000}"/>
    <cellStyle name="표준 2 21 13 2 40" xfId="59105" xr:uid="{00000000-0005-0000-0000-000019600000}"/>
    <cellStyle name="표준 2 21 13 2 41" xfId="60585" xr:uid="{00000000-0005-0000-0000-00001A600000}"/>
    <cellStyle name="표준 2 21 13 2 42" xfId="62065" xr:uid="{00000000-0005-0000-0000-00001B600000}"/>
    <cellStyle name="표준 2 21 13 2 5" xfId="7304" xr:uid="{00000000-0005-0000-0000-00001C600000}"/>
    <cellStyle name="표준 2 21 13 2 6" xfId="8784" xr:uid="{00000000-0005-0000-0000-00001D600000}"/>
    <cellStyle name="표준 2 21 13 2 7" xfId="10264" xr:uid="{00000000-0005-0000-0000-00001E600000}"/>
    <cellStyle name="표준 2 21 13 2 8" xfId="11744" xr:uid="{00000000-0005-0000-0000-00001F600000}"/>
    <cellStyle name="표준 2 21 13 2 9" xfId="13224" xr:uid="{00000000-0005-0000-0000-000020600000}"/>
    <cellStyle name="표준 2 21 13 20" xfId="27287" xr:uid="{00000000-0005-0000-0000-000021600000}"/>
    <cellStyle name="표준 2 21 13 21" xfId="28767" xr:uid="{00000000-0005-0000-0000-000022600000}"/>
    <cellStyle name="표준 2 21 13 22" xfId="30247" xr:uid="{00000000-0005-0000-0000-000023600000}"/>
    <cellStyle name="표준 2 21 13 23" xfId="31727" xr:uid="{00000000-0005-0000-0000-000024600000}"/>
    <cellStyle name="표준 2 21 13 24" xfId="33207" xr:uid="{00000000-0005-0000-0000-000025600000}"/>
    <cellStyle name="표준 2 21 13 25" xfId="34687" xr:uid="{00000000-0005-0000-0000-000026600000}"/>
    <cellStyle name="표준 2 21 13 26" xfId="36167" xr:uid="{00000000-0005-0000-0000-000027600000}"/>
    <cellStyle name="표준 2 21 13 27" xfId="37647" xr:uid="{00000000-0005-0000-0000-000028600000}"/>
    <cellStyle name="표준 2 21 13 28" xfId="39127" xr:uid="{00000000-0005-0000-0000-000029600000}"/>
    <cellStyle name="표준 2 21 13 29" xfId="40607" xr:uid="{00000000-0005-0000-0000-00002A600000}"/>
    <cellStyle name="표준 2 21 13 3" xfId="2126" xr:uid="{00000000-0005-0000-0000-00002B600000}"/>
    <cellStyle name="표준 2 21 13 30" xfId="42087" xr:uid="{00000000-0005-0000-0000-00002C600000}"/>
    <cellStyle name="표준 2 21 13 31" xfId="43567" xr:uid="{00000000-0005-0000-0000-00002D600000}"/>
    <cellStyle name="표준 2 21 13 32" xfId="45047" xr:uid="{00000000-0005-0000-0000-00002E600000}"/>
    <cellStyle name="표준 2 21 13 33" xfId="46528" xr:uid="{00000000-0005-0000-0000-00002F600000}"/>
    <cellStyle name="표준 2 21 13 34" xfId="48008" xr:uid="{00000000-0005-0000-0000-000030600000}"/>
    <cellStyle name="표준 2 21 13 35" xfId="49488" xr:uid="{00000000-0005-0000-0000-000031600000}"/>
    <cellStyle name="표준 2 21 13 36" xfId="50968" xr:uid="{00000000-0005-0000-0000-000032600000}"/>
    <cellStyle name="표준 2 21 13 37" xfId="52448" xr:uid="{00000000-0005-0000-0000-000033600000}"/>
    <cellStyle name="표준 2 21 13 38" xfId="53928" xr:uid="{00000000-0005-0000-0000-000034600000}"/>
    <cellStyle name="표준 2 21 13 39" xfId="55408" xr:uid="{00000000-0005-0000-0000-000035600000}"/>
    <cellStyle name="표준 2 21 13 4" xfId="3607" xr:uid="{00000000-0005-0000-0000-000036600000}"/>
    <cellStyle name="표준 2 21 13 40" xfId="56888" xr:uid="{00000000-0005-0000-0000-000037600000}"/>
    <cellStyle name="표준 2 21 13 41" xfId="58368" xr:uid="{00000000-0005-0000-0000-000038600000}"/>
    <cellStyle name="표준 2 21 13 42" xfId="59848" xr:uid="{00000000-0005-0000-0000-000039600000}"/>
    <cellStyle name="표준 2 21 13 43" xfId="61328" xr:uid="{00000000-0005-0000-0000-00003A600000}"/>
    <cellStyle name="표준 2 21 13 5" xfId="5087" xr:uid="{00000000-0005-0000-0000-00003B600000}"/>
    <cellStyle name="표준 2 21 13 6" xfId="6567" xr:uid="{00000000-0005-0000-0000-00003C600000}"/>
    <cellStyle name="표준 2 21 13 7" xfId="8047" xr:uid="{00000000-0005-0000-0000-00003D600000}"/>
    <cellStyle name="표준 2 21 13 8" xfId="9527" xr:uid="{00000000-0005-0000-0000-00003E600000}"/>
    <cellStyle name="표준 2 21 13 9" xfId="11007" xr:uid="{00000000-0005-0000-0000-00003F600000}"/>
    <cellStyle name="표준 2 21 14" xfId="930" xr:uid="{00000000-0005-0000-0000-000040600000}"/>
    <cellStyle name="표준 2 21 14 10" xfId="12520" xr:uid="{00000000-0005-0000-0000-000041600000}"/>
    <cellStyle name="표준 2 21 14 11" xfId="14000" xr:uid="{00000000-0005-0000-0000-000042600000}"/>
    <cellStyle name="표준 2 21 14 12" xfId="15480" xr:uid="{00000000-0005-0000-0000-000043600000}"/>
    <cellStyle name="표준 2 21 14 13" xfId="16960" xr:uid="{00000000-0005-0000-0000-000044600000}"/>
    <cellStyle name="표준 2 21 14 14" xfId="18440" xr:uid="{00000000-0005-0000-0000-000045600000}"/>
    <cellStyle name="표준 2 21 14 15" xfId="19920" xr:uid="{00000000-0005-0000-0000-000046600000}"/>
    <cellStyle name="표준 2 21 14 16" xfId="21400" xr:uid="{00000000-0005-0000-0000-000047600000}"/>
    <cellStyle name="표준 2 21 14 17" xfId="22880" xr:uid="{00000000-0005-0000-0000-000048600000}"/>
    <cellStyle name="표준 2 21 14 18" xfId="24360" xr:uid="{00000000-0005-0000-0000-000049600000}"/>
    <cellStyle name="표준 2 21 14 19" xfId="25840" xr:uid="{00000000-0005-0000-0000-00004A600000}"/>
    <cellStyle name="표준 2 21 14 2" xfId="151" xr:uid="{00000000-0005-0000-0000-00004B600000}"/>
    <cellStyle name="표준 2 21 14 2 10" xfId="14737" xr:uid="{00000000-0005-0000-0000-00004C600000}"/>
    <cellStyle name="표준 2 21 14 2 11" xfId="16217" xr:uid="{00000000-0005-0000-0000-00004D600000}"/>
    <cellStyle name="표준 2 21 14 2 12" xfId="17697" xr:uid="{00000000-0005-0000-0000-00004E600000}"/>
    <cellStyle name="표준 2 21 14 2 13" xfId="19177" xr:uid="{00000000-0005-0000-0000-00004F600000}"/>
    <cellStyle name="표준 2 21 14 2 14" xfId="20657" xr:uid="{00000000-0005-0000-0000-000050600000}"/>
    <cellStyle name="표준 2 21 14 2 15" xfId="22137" xr:uid="{00000000-0005-0000-0000-000051600000}"/>
    <cellStyle name="표준 2 21 14 2 16" xfId="23617" xr:uid="{00000000-0005-0000-0000-000052600000}"/>
    <cellStyle name="표준 2 21 14 2 17" xfId="25097" xr:uid="{00000000-0005-0000-0000-000053600000}"/>
    <cellStyle name="표준 2 21 14 2 18" xfId="26577" xr:uid="{00000000-0005-0000-0000-000054600000}"/>
    <cellStyle name="표준 2 21 14 2 19" xfId="28057" xr:uid="{00000000-0005-0000-0000-000055600000}"/>
    <cellStyle name="표준 2 21 14 2 2" xfId="2896" xr:uid="{00000000-0005-0000-0000-000056600000}"/>
    <cellStyle name="표준 2 21 14 2 20" xfId="29537" xr:uid="{00000000-0005-0000-0000-000057600000}"/>
    <cellStyle name="표준 2 21 14 2 21" xfId="31017" xr:uid="{00000000-0005-0000-0000-000058600000}"/>
    <cellStyle name="표준 2 21 14 2 22" xfId="32497" xr:uid="{00000000-0005-0000-0000-000059600000}"/>
    <cellStyle name="표준 2 21 14 2 23" xfId="33977" xr:uid="{00000000-0005-0000-0000-00005A600000}"/>
    <cellStyle name="표준 2 21 14 2 24" xfId="35457" xr:uid="{00000000-0005-0000-0000-00005B600000}"/>
    <cellStyle name="표준 2 21 14 2 25" xfId="36937" xr:uid="{00000000-0005-0000-0000-00005C600000}"/>
    <cellStyle name="표준 2 21 14 2 26" xfId="38417" xr:uid="{00000000-0005-0000-0000-00005D600000}"/>
    <cellStyle name="표준 2 21 14 2 27" xfId="39897" xr:uid="{00000000-0005-0000-0000-00005E600000}"/>
    <cellStyle name="표준 2 21 14 2 28" xfId="41377" xr:uid="{00000000-0005-0000-0000-00005F600000}"/>
    <cellStyle name="표준 2 21 14 2 29" xfId="42857" xr:uid="{00000000-0005-0000-0000-000060600000}"/>
    <cellStyle name="표준 2 21 14 2 3" xfId="4377" xr:uid="{00000000-0005-0000-0000-000061600000}"/>
    <cellStyle name="표준 2 21 14 2 30" xfId="44337" xr:uid="{00000000-0005-0000-0000-000062600000}"/>
    <cellStyle name="표준 2 21 14 2 31" xfId="45817" xr:uid="{00000000-0005-0000-0000-000063600000}"/>
    <cellStyle name="표준 2 21 14 2 32" xfId="47298" xr:uid="{00000000-0005-0000-0000-000064600000}"/>
    <cellStyle name="표준 2 21 14 2 33" xfId="48778" xr:uid="{00000000-0005-0000-0000-000065600000}"/>
    <cellStyle name="표준 2 21 14 2 34" xfId="50258" xr:uid="{00000000-0005-0000-0000-000066600000}"/>
    <cellStyle name="표준 2 21 14 2 35" xfId="51738" xr:uid="{00000000-0005-0000-0000-000067600000}"/>
    <cellStyle name="표준 2 21 14 2 36" xfId="53218" xr:uid="{00000000-0005-0000-0000-000068600000}"/>
    <cellStyle name="표준 2 21 14 2 37" xfId="54698" xr:uid="{00000000-0005-0000-0000-000069600000}"/>
    <cellStyle name="표준 2 21 14 2 38" xfId="56178" xr:uid="{00000000-0005-0000-0000-00006A600000}"/>
    <cellStyle name="표준 2 21 14 2 39" xfId="57658" xr:uid="{00000000-0005-0000-0000-00006B600000}"/>
    <cellStyle name="표준 2 21 14 2 4" xfId="5857" xr:uid="{00000000-0005-0000-0000-00006C600000}"/>
    <cellStyle name="표준 2 21 14 2 40" xfId="59138" xr:uid="{00000000-0005-0000-0000-00006D600000}"/>
    <cellStyle name="표준 2 21 14 2 41" xfId="60618" xr:uid="{00000000-0005-0000-0000-00006E600000}"/>
    <cellStyle name="표준 2 21 14 2 42" xfId="62098" xr:uid="{00000000-0005-0000-0000-00006F600000}"/>
    <cellStyle name="표준 2 21 14 2 5" xfId="7337" xr:uid="{00000000-0005-0000-0000-000070600000}"/>
    <cellStyle name="표준 2 21 14 2 6" xfId="8817" xr:uid="{00000000-0005-0000-0000-000071600000}"/>
    <cellStyle name="표준 2 21 14 2 7" xfId="10297" xr:uid="{00000000-0005-0000-0000-000072600000}"/>
    <cellStyle name="표준 2 21 14 2 8" xfId="11777" xr:uid="{00000000-0005-0000-0000-000073600000}"/>
    <cellStyle name="표준 2 21 14 2 9" xfId="13257" xr:uid="{00000000-0005-0000-0000-000074600000}"/>
    <cellStyle name="표준 2 21 14 20" xfId="27320" xr:uid="{00000000-0005-0000-0000-000075600000}"/>
    <cellStyle name="표준 2 21 14 21" xfId="28800" xr:uid="{00000000-0005-0000-0000-000076600000}"/>
    <cellStyle name="표준 2 21 14 22" xfId="30280" xr:uid="{00000000-0005-0000-0000-000077600000}"/>
    <cellStyle name="표준 2 21 14 23" xfId="31760" xr:uid="{00000000-0005-0000-0000-000078600000}"/>
    <cellStyle name="표준 2 21 14 24" xfId="33240" xr:uid="{00000000-0005-0000-0000-000079600000}"/>
    <cellStyle name="표준 2 21 14 25" xfId="34720" xr:uid="{00000000-0005-0000-0000-00007A600000}"/>
    <cellStyle name="표준 2 21 14 26" xfId="36200" xr:uid="{00000000-0005-0000-0000-00007B600000}"/>
    <cellStyle name="표준 2 21 14 27" xfId="37680" xr:uid="{00000000-0005-0000-0000-00007C600000}"/>
    <cellStyle name="표준 2 21 14 28" xfId="39160" xr:uid="{00000000-0005-0000-0000-00007D600000}"/>
    <cellStyle name="표준 2 21 14 29" xfId="40640" xr:uid="{00000000-0005-0000-0000-00007E600000}"/>
    <cellStyle name="표준 2 21 14 3" xfId="2159" xr:uid="{00000000-0005-0000-0000-00007F600000}"/>
    <cellStyle name="표준 2 21 14 30" xfId="42120" xr:uid="{00000000-0005-0000-0000-000080600000}"/>
    <cellStyle name="표준 2 21 14 31" xfId="43600" xr:uid="{00000000-0005-0000-0000-000081600000}"/>
    <cellStyle name="표준 2 21 14 32" xfId="45080" xr:uid="{00000000-0005-0000-0000-000082600000}"/>
    <cellStyle name="표준 2 21 14 33" xfId="46561" xr:uid="{00000000-0005-0000-0000-000083600000}"/>
    <cellStyle name="표준 2 21 14 34" xfId="48041" xr:uid="{00000000-0005-0000-0000-000084600000}"/>
    <cellStyle name="표준 2 21 14 35" xfId="49521" xr:uid="{00000000-0005-0000-0000-000085600000}"/>
    <cellStyle name="표준 2 21 14 36" xfId="51001" xr:uid="{00000000-0005-0000-0000-000086600000}"/>
    <cellStyle name="표준 2 21 14 37" xfId="52481" xr:uid="{00000000-0005-0000-0000-000087600000}"/>
    <cellStyle name="표준 2 21 14 38" xfId="53961" xr:uid="{00000000-0005-0000-0000-000088600000}"/>
    <cellStyle name="표준 2 21 14 39" xfId="55441" xr:uid="{00000000-0005-0000-0000-000089600000}"/>
    <cellStyle name="표준 2 21 14 4" xfId="3640" xr:uid="{00000000-0005-0000-0000-00008A600000}"/>
    <cellStyle name="표준 2 21 14 40" xfId="56921" xr:uid="{00000000-0005-0000-0000-00008B600000}"/>
    <cellStyle name="표준 2 21 14 41" xfId="58401" xr:uid="{00000000-0005-0000-0000-00008C600000}"/>
    <cellStyle name="표준 2 21 14 42" xfId="59881" xr:uid="{00000000-0005-0000-0000-00008D600000}"/>
    <cellStyle name="표준 2 21 14 43" xfId="61361" xr:uid="{00000000-0005-0000-0000-00008E600000}"/>
    <cellStyle name="표준 2 21 14 5" xfId="5120" xr:uid="{00000000-0005-0000-0000-00008F600000}"/>
    <cellStyle name="표준 2 21 14 6" xfId="6600" xr:uid="{00000000-0005-0000-0000-000090600000}"/>
    <cellStyle name="표준 2 21 14 7" xfId="8080" xr:uid="{00000000-0005-0000-0000-000091600000}"/>
    <cellStyle name="표준 2 21 14 8" xfId="9560" xr:uid="{00000000-0005-0000-0000-000092600000}"/>
    <cellStyle name="표준 2 21 14 9" xfId="11040" xr:uid="{00000000-0005-0000-0000-000093600000}"/>
    <cellStyle name="표준 2 21 15" xfId="896" xr:uid="{00000000-0005-0000-0000-000094600000}"/>
    <cellStyle name="표준 2 21 15 10" xfId="12554" xr:uid="{00000000-0005-0000-0000-000095600000}"/>
    <cellStyle name="표준 2 21 15 11" xfId="14034" xr:uid="{00000000-0005-0000-0000-000096600000}"/>
    <cellStyle name="표준 2 21 15 12" xfId="15514" xr:uid="{00000000-0005-0000-0000-000097600000}"/>
    <cellStyle name="표준 2 21 15 13" xfId="16994" xr:uid="{00000000-0005-0000-0000-000098600000}"/>
    <cellStyle name="표준 2 21 15 14" xfId="18474" xr:uid="{00000000-0005-0000-0000-000099600000}"/>
    <cellStyle name="표준 2 21 15 15" xfId="19954" xr:uid="{00000000-0005-0000-0000-00009A600000}"/>
    <cellStyle name="표준 2 21 15 16" xfId="21434" xr:uid="{00000000-0005-0000-0000-00009B600000}"/>
    <cellStyle name="표준 2 21 15 17" xfId="22914" xr:uid="{00000000-0005-0000-0000-00009C600000}"/>
    <cellStyle name="표준 2 21 15 18" xfId="24394" xr:uid="{00000000-0005-0000-0000-00009D600000}"/>
    <cellStyle name="표준 2 21 15 19" xfId="25874" xr:uid="{00000000-0005-0000-0000-00009E600000}"/>
    <cellStyle name="표준 2 21 15 2" xfId="117" xr:uid="{00000000-0005-0000-0000-00009F600000}"/>
    <cellStyle name="표준 2 21 15 2 10" xfId="14771" xr:uid="{00000000-0005-0000-0000-0000A0600000}"/>
    <cellStyle name="표준 2 21 15 2 11" xfId="16251" xr:uid="{00000000-0005-0000-0000-0000A1600000}"/>
    <cellStyle name="표준 2 21 15 2 12" xfId="17731" xr:uid="{00000000-0005-0000-0000-0000A2600000}"/>
    <cellStyle name="표준 2 21 15 2 13" xfId="19211" xr:uid="{00000000-0005-0000-0000-0000A3600000}"/>
    <cellStyle name="표준 2 21 15 2 14" xfId="20691" xr:uid="{00000000-0005-0000-0000-0000A4600000}"/>
    <cellStyle name="표준 2 21 15 2 15" xfId="22171" xr:uid="{00000000-0005-0000-0000-0000A5600000}"/>
    <cellStyle name="표준 2 21 15 2 16" xfId="23651" xr:uid="{00000000-0005-0000-0000-0000A6600000}"/>
    <cellStyle name="표준 2 21 15 2 17" xfId="25131" xr:uid="{00000000-0005-0000-0000-0000A7600000}"/>
    <cellStyle name="표준 2 21 15 2 18" xfId="26611" xr:uid="{00000000-0005-0000-0000-0000A8600000}"/>
    <cellStyle name="표준 2 21 15 2 19" xfId="28091" xr:uid="{00000000-0005-0000-0000-0000A9600000}"/>
    <cellStyle name="표준 2 21 15 2 2" xfId="2930" xr:uid="{00000000-0005-0000-0000-0000AA600000}"/>
    <cellStyle name="표준 2 21 15 2 20" xfId="29571" xr:uid="{00000000-0005-0000-0000-0000AB600000}"/>
    <cellStyle name="표준 2 21 15 2 21" xfId="31051" xr:uid="{00000000-0005-0000-0000-0000AC600000}"/>
    <cellStyle name="표준 2 21 15 2 22" xfId="32531" xr:uid="{00000000-0005-0000-0000-0000AD600000}"/>
    <cellStyle name="표준 2 21 15 2 23" xfId="34011" xr:uid="{00000000-0005-0000-0000-0000AE600000}"/>
    <cellStyle name="표준 2 21 15 2 24" xfId="35491" xr:uid="{00000000-0005-0000-0000-0000AF600000}"/>
    <cellStyle name="표준 2 21 15 2 25" xfId="36971" xr:uid="{00000000-0005-0000-0000-0000B0600000}"/>
    <cellStyle name="표준 2 21 15 2 26" xfId="38451" xr:uid="{00000000-0005-0000-0000-0000B1600000}"/>
    <cellStyle name="표준 2 21 15 2 27" xfId="39931" xr:uid="{00000000-0005-0000-0000-0000B2600000}"/>
    <cellStyle name="표준 2 21 15 2 28" xfId="41411" xr:uid="{00000000-0005-0000-0000-0000B3600000}"/>
    <cellStyle name="표준 2 21 15 2 29" xfId="42891" xr:uid="{00000000-0005-0000-0000-0000B4600000}"/>
    <cellStyle name="표준 2 21 15 2 3" xfId="4411" xr:uid="{00000000-0005-0000-0000-0000B5600000}"/>
    <cellStyle name="표준 2 21 15 2 30" xfId="44371" xr:uid="{00000000-0005-0000-0000-0000B6600000}"/>
    <cellStyle name="표준 2 21 15 2 31" xfId="45851" xr:uid="{00000000-0005-0000-0000-0000B7600000}"/>
    <cellStyle name="표준 2 21 15 2 32" xfId="47332" xr:uid="{00000000-0005-0000-0000-0000B8600000}"/>
    <cellStyle name="표준 2 21 15 2 33" xfId="48812" xr:uid="{00000000-0005-0000-0000-0000B9600000}"/>
    <cellStyle name="표준 2 21 15 2 34" xfId="50292" xr:uid="{00000000-0005-0000-0000-0000BA600000}"/>
    <cellStyle name="표준 2 21 15 2 35" xfId="51772" xr:uid="{00000000-0005-0000-0000-0000BB600000}"/>
    <cellStyle name="표준 2 21 15 2 36" xfId="53252" xr:uid="{00000000-0005-0000-0000-0000BC600000}"/>
    <cellStyle name="표준 2 21 15 2 37" xfId="54732" xr:uid="{00000000-0005-0000-0000-0000BD600000}"/>
    <cellStyle name="표준 2 21 15 2 38" xfId="56212" xr:uid="{00000000-0005-0000-0000-0000BE600000}"/>
    <cellStyle name="표준 2 21 15 2 39" xfId="57692" xr:uid="{00000000-0005-0000-0000-0000BF600000}"/>
    <cellStyle name="표준 2 21 15 2 4" xfId="5891" xr:uid="{00000000-0005-0000-0000-0000C0600000}"/>
    <cellStyle name="표준 2 21 15 2 40" xfId="59172" xr:uid="{00000000-0005-0000-0000-0000C1600000}"/>
    <cellStyle name="표준 2 21 15 2 41" xfId="60652" xr:uid="{00000000-0005-0000-0000-0000C2600000}"/>
    <cellStyle name="표준 2 21 15 2 42" xfId="62132" xr:uid="{00000000-0005-0000-0000-0000C3600000}"/>
    <cellStyle name="표준 2 21 15 2 5" xfId="7371" xr:uid="{00000000-0005-0000-0000-0000C4600000}"/>
    <cellStyle name="표준 2 21 15 2 6" xfId="8851" xr:uid="{00000000-0005-0000-0000-0000C5600000}"/>
    <cellStyle name="표준 2 21 15 2 7" xfId="10331" xr:uid="{00000000-0005-0000-0000-0000C6600000}"/>
    <cellStyle name="표준 2 21 15 2 8" xfId="11811" xr:uid="{00000000-0005-0000-0000-0000C7600000}"/>
    <cellStyle name="표준 2 21 15 2 9" xfId="13291" xr:uid="{00000000-0005-0000-0000-0000C8600000}"/>
    <cellStyle name="표준 2 21 15 20" xfId="27354" xr:uid="{00000000-0005-0000-0000-0000C9600000}"/>
    <cellStyle name="표준 2 21 15 21" xfId="28834" xr:uid="{00000000-0005-0000-0000-0000CA600000}"/>
    <cellStyle name="표준 2 21 15 22" xfId="30314" xr:uid="{00000000-0005-0000-0000-0000CB600000}"/>
    <cellStyle name="표준 2 21 15 23" xfId="31794" xr:uid="{00000000-0005-0000-0000-0000CC600000}"/>
    <cellStyle name="표준 2 21 15 24" xfId="33274" xr:uid="{00000000-0005-0000-0000-0000CD600000}"/>
    <cellStyle name="표준 2 21 15 25" xfId="34754" xr:uid="{00000000-0005-0000-0000-0000CE600000}"/>
    <cellStyle name="표준 2 21 15 26" xfId="36234" xr:uid="{00000000-0005-0000-0000-0000CF600000}"/>
    <cellStyle name="표준 2 21 15 27" xfId="37714" xr:uid="{00000000-0005-0000-0000-0000D0600000}"/>
    <cellStyle name="표준 2 21 15 28" xfId="39194" xr:uid="{00000000-0005-0000-0000-0000D1600000}"/>
    <cellStyle name="표준 2 21 15 29" xfId="40674" xr:uid="{00000000-0005-0000-0000-0000D2600000}"/>
    <cellStyle name="표준 2 21 15 3" xfId="2193" xr:uid="{00000000-0005-0000-0000-0000D3600000}"/>
    <cellStyle name="표준 2 21 15 30" xfId="42154" xr:uid="{00000000-0005-0000-0000-0000D4600000}"/>
    <cellStyle name="표준 2 21 15 31" xfId="43634" xr:uid="{00000000-0005-0000-0000-0000D5600000}"/>
    <cellStyle name="표준 2 21 15 32" xfId="45114" xr:uid="{00000000-0005-0000-0000-0000D6600000}"/>
    <cellStyle name="표준 2 21 15 33" xfId="46595" xr:uid="{00000000-0005-0000-0000-0000D7600000}"/>
    <cellStyle name="표준 2 21 15 34" xfId="48075" xr:uid="{00000000-0005-0000-0000-0000D8600000}"/>
    <cellStyle name="표준 2 21 15 35" xfId="49555" xr:uid="{00000000-0005-0000-0000-0000D9600000}"/>
    <cellStyle name="표준 2 21 15 36" xfId="51035" xr:uid="{00000000-0005-0000-0000-0000DA600000}"/>
    <cellStyle name="표준 2 21 15 37" xfId="52515" xr:uid="{00000000-0005-0000-0000-0000DB600000}"/>
    <cellStyle name="표준 2 21 15 38" xfId="53995" xr:uid="{00000000-0005-0000-0000-0000DC600000}"/>
    <cellStyle name="표준 2 21 15 39" xfId="55475" xr:uid="{00000000-0005-0000-0000-0000DD600000}"/>
    <cellStyle name="표준 2 21 15 4" xfId="3674" xr:uid="{00000000-0005-0000-0000-0000DE600000}"/>
    <cellStyle name="표준 2 21 15 40" xfId="56955" xr:uid="{00000000-0005-0000-0000-0000DF600000}"/>
    <cellStyle name="표준 2 21 15 41" xfId="58435" xr:uid="{00000000-0005-0000-0000-0000E0600000}"/>
    <cellStyle name="표준 2 21 15 42" xfId="59915" xr:uid="{00000000-0005-0000-0000-0000E1600000}"/>
    <cellStyle name="표준 2 21 15 43" xfId="61395" xr:uid="{00000000-0005-0000-0000-0000E2600000}"/>
    <cellStyle name="표준 2 21 15 5" xfId="5154" xr:uid="{00000000-0005-0000-0000-0000E3600000}"/>
    <cellStyle name="표준 2 21 15 6" xfId="6634" xr:uid="{00000000-0005-0000-0000-0000E4600000}"/>
    <cellStyle name="표준 2 21 15 7" xfId="8114" xr:uid="{00000000-0005-0000-0000-0000E5600000}"/>
    <cellStyle name="표준 2 21 15 8" xfId="9594" xr:uid="{00000000-0005-0000-0000-0000E6600000}"/>
    <cellStyle name="표준 2 21 15 9" xfId="11074" xr:uid="{00000000-0005-0000-0000-0000E7600000}"/>
    <cellStyle name="표준 2 21 16" xfId="861" xr:uid="{00000000-0005-0000-0000-0000E8600000}"/>
    <cellStyle name="표준 2 21 16 10" xfId="12589" xr:uid="{00000000-0005-0000-0000-0000E9600000}"/>
    <cellStyle name="표준 2 21 16 11" xfId="14069" xr:uid="{00000000-0005-0000-0000-0000EA600000}"/>
    <cellStyle name="표준 2 21 16 12" xfId="15549" xr:uid="{00000000-0005-0000-0000-0000EB600000}"/>
    <cellStyle name="표준 2 21 16 13" xfId="17029" xr:uid="{00000000-0005-0000-0000-0000EC600000}"/>
    <cellStyle name="표준 2 21 16 14" xfId="18509" xr:uid="{00000000-0005-0000-0000-0000ED600000}"/>
    <cellStyle name="표준 2 21 16 15" xfId="19989" xr:uid="{00000000-0005-0000-0000-0000EE600000}"/>
    <cellStyle name="표준 2 21 16 16" xfId="21469" xr:uid="{00000000-0005-0000-0000-0000EF600000}"/>
    <cellStyle name="표준 2 21 16 17" xfId="22949" xr:uid="{00000000-0005-0000-0000-0000F0600000}"/>
    <cellStyle name="표준 2 21 16 18" xfId="24429" xr:uid="{00000000-0005-0000-0000-0000F1600000}"/>
    <cellStyle name="표준 2 21 16 19" xfId="25909" xr:uid="{00000000-0005-0000-0000-0000F2600000}"/>
    <cellStyle name="표준 2 21 16 2" xfId="82" xr:uid="{00000000-0005-0000-0000-0000F3600000}"/>
    <cellStyle name="표준 2 21 16 2 10" xfId="14806" xr:uid="{00000000-0005-0000-0000-0000F4600000}"/>
    <cellStyle name="표준 2 21 16 2 11" xfId="16286" xr:uid="{00000000-0005-0000-0000-0000F5600000}"/>
    <cellStyle name="표준 2 21 16 2 12" xfId="17766" xr:uid="{00000000-0005-0000-0000-0000F6600000}"/>
    <cellStyle name="표준 2 21 16 2 13" xfId="19246" xr:uid="{00000000-0005-0000-0000-0000F7600000}"/>
    <cellStyle name="표준 2 21 16 2 14" xfId="20726" xr:uid="{00000000-0005-0000-0000-0000F8600000}"/>
    <cellStyle name="표준 2 21 16 2 15" xfId="22206" xr:uid="{00000000-0005-0000-0000-0000F9600000}"/>
    <cellStyle name="표준 2 21 16 2 16" xfId="23686" xr:uid="{00000000-0005-0000-0000-0000FA600000}"/>
    <cellStyle name="표준 2 21 16 2 17" xfId="25166" xr:uid="{00000000-0005-0000-0000-0000FB600000}"/>
    <cellStyle name="표준 2 21 16 2 18" xfId="26646" xr:uid="{00000000-0005-0000-0000-0000FC600000}"/>
    <cellStyle name="표준 2 21 16 2 19" xfId="28126" xr:uid="{00000000-0005-0000-0000-0000FD600000}"/>
    <cellStyle name="표준 2 21 16 2 2" xfId="2965" xr:uid="{00000000-0005-0000-0000-0000FE600000}"/>
    <cellStyle name="표준 2 21 16 2 20" xfId="29606" xr:uid="{00000000-0005-0000-0000-0000FF600000}"/>
    <cellStyle name="표준 2 21 16 2 21" xfId="31086" xr:uid="{00000000-0005-0000-0000-000000610000}"/>
    <cellStyle name="표준 2 21 16 2 22" xfId="32566" xr:uid="{00000000-0005-0000-0000-000001610000}"/>
    <cellStyle name="표준 2 21 16 2 23" xfId="34046" xr:uid="{00000000-0005-0000-0000-000002610000}"/>
    <cellStyle name="표준 2 21 16 2 24" xfId="35526" xr:uid="{00000000-0005-0000-0000-000003610000}"/>
    <cellStyle name="표준 2 21 16 2 25" xfId="37006" xr:uid="{00000000-0005-0000-0000-000004610000}"/>
    <cellStyle name="표준 2 21 16 2 26" xfId="38486" xr:uid="{00000000-0005-0000-0000-000005610000}"/>
    <cellStyle name="표준 2 21 16 2 27" xfId="39966" xr:uid="{00000000-0005-0000-0000-000006610000}"/>
    <cellStyle name="표준 2 21 16 2 28" xfId="41446" xr:uid="{00000000-0005-0000-0000-000007610000}"/>
    <cellStyle name="표준 2 21 16 2 29" xfId="42926" xr:uid="{00000000-0005-0000-0000-000008610000}"/>
    <cellStyle name="표준 2 21 16 2 3" xfId="4446" xr:uid="{00000000-0005-0000-0000-000009610000}"/>
    <cellStyle name="표준 2 21 16 2 30" xfId="44406" xr:uid="{00000000-0005-0000-0000-00000A610000}"/>
    <cellStyle name="표준 2 21 16 2 31" xfId="45886" xr:uid="{00000000-0005-0000-0000-00000B610000}"/>
    <cellStyle name="표준 2 21 16 2 32" xfId="47367" xr:uid="{00000000-0005-0000-0000-00000C610000}"/>
    <cellStyle name="표준 2 21 16 2 33" xfId="48847" xr:uid="{00000000-0005-0000-0000-00000D610000}"/>
    <cellStyle name="표준 2 21 16 2 34" xfId="50327" xr:uid="{00000000-0005-0000-0000-00000E610000}"/>
    <cellStyle name="표준 2 21 16 2 35" xfId="51807" xr:uid="{00000000-0005-0000-0000-00000F610000}"/>
    <cellStyle name="표준 2 21 16 2 36" xfId="53287" xr:uid="{00000000-0005-0000-0000-000010610000}"/>
    <cellStyle name="표준 2 21 16 2 37" xfId="54767" xr:uid="{00000000-0005-0000-0000-000011610000}"/>
    <cellStyle name="표준 2 21 16 2 38" xfId="56247" xr:uid="{00000000-0005-0000-0000-000012610000}"/>
    <cellStyle name="표준 2 21 16 2 39" xfId="57727" xr:uid="{00000000-0005-0000-0000-000013610000}"/>
    <cellStyle name="표준 2 21 16 2 4" xfId="5926" xr:uid="{00000000-0005-0000-0000-000014610000}"/>
    <cellStyle name="표준 2 21 16 2 40" xfId="59207" xr:uid="{00000000-0005-0000-0000-000015610000}"/>
    <cellStyle name="표준 2 21 16 2 41" xfId="60687" xr:uid="{00000000-0005-0000-0000-000016610000}"/>
    <cellStyle name="표준 2 21 16 2 42" xfId="62167" xr:uid="{00000000-0005-0000-0000-000017610000}"/>
    <cellStyle name="표준 2 21 16 2 5" xfId="7406" xr:uid="{00000000-0005-0000-0000-000018610000}"/>
    <cellStyle name="표준 2 21 16 2 6" xfId="8886" xr:uid="{00000000-0005-0000-0000-000019610000}"/>
    <cellStyle name="표준 2 21 16 2 7" xfId="10366" xr:uid="{00000000-0005-0000-0000-00001A610000}"/>
    <cellStyle name="표준 2 21 16 2 8" xfId="11846" xr:uid="{00000000-0005-0000-0000-00001B610000}"/>
    <cellStyle name="표준 2 21 16 2 9" xfId="13326" xr:uid="{00000000-0005-0000-0000-00001C610000}"/>
    <cellStyle name="표준 2 21 16 20" xfId="27389" xr:uid="{00000000-0005-0000-0000-00001D610000}"/>
    <cellStyle name="표준 2 21 16 21" xfId="28869" xr:uid="{00000000-0005-0000-0000-00001E610000}"/>
    <cellStyle name="표준 2 21 16 22" xfId="30349" xr:uid="{00000000-0005-0000-0000-00001F610000}"/>
    <cellStyle name="표준 2 21 16 23" xfId="31829" xr:uid="{00000000-0005-0000-0000-000020610000}"/>
    <cellStyle name="표준 2 21 16 24" xfId="33309" xr:uid="{00000000-0005-0000-0000-000021610000}"/>
    <cellStyle name="표준 2 21 16 25" xfId="34789" xr:uid="{00000000-0005-0000-0000-000022610000}"/>
    <cellStyle name="표준 2 21 16 26" xfId="36269" xr:uid="{00000000-0005-0000-0000-000023610000}"/>
    <cellStyle name="표준 2 21 16 27" xfId="37749" xr:uid="{00000000-0005-0000-0000-000024610000}"/>
    <cellStyle name="표준 2 21 16 28" xfId="39229" xr:uid="{00000000-0005-0000-0000-000025610000}"/>
    <cellStyle name="표준 2 21 16 29" xfId="40709" xr:uid="{00000000-0005-0000-0000-000026610000}"/>
    <cellStyle name="표준 2 21 16 3" xfId="2228" xr:uid="{00000000-0005-0000-0000-000027610000}"/>
    <cellStyle name="표준 2 21 16 30" xfId="42189" xr:uid="{00000000-0005-0000-0000-000028610000}"/>
    <cellStyle name="표준 2 21 16 31" xfId="43669" xr:uid="{00000000-0005-0000-0000-000029610000}"/>
    <cellStyle name="표준 2 21 16 32" xfId="45149" xr:uid="{00000000-0005-0000-0000-00002A610000}"/>
    <cellStyle name="표준 2 21 16 33" xfId="46630" xr:uid="{00000000-0005-0000-0000-00002B610000}"/>
    <cellStyle name="표준 2 21 16 34" xfId="48110" xr:uid="{00000000-0005-0000-0000-00002C610000}"/>
    <cellStyle name="표준 2 21 16 35" xfId="49590" xr:uid="{00000000-0005-0000-0000-00002D610000}"/>
    <cellStyle name="표준 2 21 16 36" xfId="51070" xr:uid="{00000000-0005-0000-0000-00002E610000}"/>
    <cellStyle name="표준 2 21 16 37" xfId="52550" xr:uid="{00000000-0005-0000-0000-00002F610000}"/>
    <cellStyle name="표준 2 21 16 38" xfId="54030" xr:uid="{00000000-0005-0000-0000-000030610000}"/>
    <cellStyle name="표준 2 21 16 39" xfId="55510" xr:uid="{00000000-0005-0000-0000-000031610000}"/>
    <cellStyle name="표준 2 21 16 4" xfId="3709" xr:uid="{00000000-0005-0000-0000-000032610000}"/>
    <cellStyle name="표준 2 21 16 40" xfId="56990" xr:uid="{00000000-0005-0000-0000-000033610000}"/>
    <cellStyle name="표준 2 21 16 41" xfId="58470" xr:uid="{00000000-0005-0000-0000-000034610000}"/>
    <cellStyle name="표준 2 21 16 42" xfId="59950" xr:uid="{00000000-0005-0000-0000-000035610000}"/>
    <cellStyle name="표준 2 21 16 43" xfId="61430" xr:uid="{00000000-0005-0000-0000-000036610000}"/>
    <cellStyle name="표준 2 21 16 5" xfId="5189" xr:uid="{00000000-0005-0000-0000-000037610000}"/>
    <cellStyle name="표준 2 21 16 6" xfId="6669" xr:uid="{00000000-0005-0000-0000-000038610000}"/>
    <cellStyle name="표준 2 21 16 7" xfId="8149" xr:uid="{00000000-0005-0000-0000-000039610000}"/>
    <cellStyle name="표준 2 21 16 8" xfId="9629" xr:uid="{00000000-0005-0000-0000-00003A610000}"/>
    <cellStyle name="표준 2 21 16 9" xfId="11109" xr:uid="{00000000-0005-0000-0000-00003B610000}"/>
    <cellStyle name="표준 2 21 17" xfId="823" xr:uid="{00000000-0005-0000-0000-00003C610000}"/>
    <cellStyle name="표준 2 21 18" xfId="1324" xr:uid="{00000000-0005-0000-0000-00003D610000}"/>
    <cellStyle name="표준 2 21 18 10" xfId="12126" xr:uid="{00000000-0005-0000-0000-00003E610000}"/>
    <cellStyle name="표준 2 21 18 11" xfId="13606" xr:uid="{00000000-0005-0000-0000-00003F610000}"/>
    <cellStyle name="표준 2 21 18 12" xfId="15086" xr:uid="{00000000-0005-0000-0000-000040610000}"/>
    <cellStyle name="표준 2 21 18 13" xfId="16566" xr:uid="{00000000-0005-0000-0000-000041610000}"/>
    <cellStyle name="표준 2 21 18 14" xfId="18046" xr:uid="{00000000-0005-0000-0000-000042610000}"/>
    <cellStyle name="표준 2 21 18 15" xfId="19526" xr:uid="{00000000-0005-0000-0000-000043610000}"/>
    <cellStyle name="표준 2 21 18 16" xfId="21006" xr:uid="{00000000-0005-0000-0000-000044610000}"/>
    <cellStyle name="표준 2 21 18 17" xfId="22486" xr:uid="{00000000-0005-0000-0000-000045610000}"/>
    <cellStyle name="표준 2 21 18 18" xfId="23966" xr:uid="{00000000-0005-0000-0000-000046610000}"/>
    <cellStyle name="표준 2 21 18 19" xfId="25446" xr:uid="{00000000-0005-0000-0000-000047610000}"/>
    <cellStyle name="표준 2 21 18 2" xfId="545" xr:uid="{00000000-0005-0000-0000-000048610000}"/>
    <cellStyle name="표준 2 21 18 2 10" xfId="14343" xr:uid="{00000000-0005-0000-0000-000049610000}"/>
    <cellStyle name="표준 2 21 18 2 11" xfId="15823" xr:uid="{00000000-0005-0000-0000-00004A610000}"/>
    <cellStyle name="표준 2 21 18 2 12" xfId="17303" xr:uid="{00000000-0005-0000-0000-00004B610000}"/>
    <cellStyle name="표준 2 21 18 2 13" xfId="18783" xr:uid="{00000000-0005-0000-0000-00004C610000}"/>
    <cellStyle name="표준 2 21 18 2 14" xfId="20263" xr:uid="{00000000-0005-0000-0000-00004D610000}"/>
    <cellStyle name="표준 2 21 18 2 15" xfId="21743" xr:uid="{00000000-0005-0000-0000-00004E610000}"/>
    <cellStyle name="표준 2 21 18 2 16" xfId="23223" xr:uid="{00000000-0005-0000-0000-00004F610000}"/>
    <cellStyle name="표준 2 21 18 2 17" xfId="24703" xr:uid="{00000000-0005-0000-0000-000050610000}"/>
    <cellStyle name="표준 2 21 18 2 18" xfId="26183" xr:uid="{00000000-0005-0000-0000-000051610000}"/>
    <cellStyle name="표준 2 21 18 2 19" xfId="27663" xr:uid="{00000000-0005-0000-0000-000052610000}"/>
    <cellStyle name="표준 2 21 18 2 2" xfId="2502" xr:uid="{00000000-0005-0000-0000-000053610000}"/>
    <cellStyle name="표준 2 21 18 2 20" xfId="29143" xr:uid="{00000000-0005-0000-0000-000054610000}"/>
    <cellStyle name="표준 2 21 18 2 21" xfId="30623" xr:uid="{00000000-0005-0000-0000-000055610000}"/>
    <cellStyle name="표준 2 21 18 2 22" xfId="32103" xr:uid="{00000000-0005-0000-0000-000056610000}"/>
    <cellStyle name="표준 2 21 18 2 23" xfId="33583" xr:uid="{00000000-0005-0000-0000-000057610000}"/>
    <cellStyle name="표준 2 21 18 2 24" xfId="35063" xr:uid="{00000000-0005-0000-0000-000058610000}"/>
    <cellStyle name="표준 2 21 18 2 25" xfId="36543" xr:uid="{00000000-0005-0000-0000-000059610000}"/>
    <cellStyle name="표준 2 21 18 2 26" xfId="38023" xr:uid="{00000000-0005-0000-0000-00005A610000}"/>
    <cellStyle name="표준 2 21 18 2 27" xfId="39503" xr:uid="{00000000-0005-0000-0000-00005B610000}"/>
    <cellStyle name="표준 2 21 18 2 28" xfId="40983" xr:uid="{00000000-0005-0000-0000-00005C610000}"/>
    <cellStyle name="표준 2 21 18 2 29" xfId="42463" xr:uid="{00000000-0005-0000-0000-00005D610000}"/>
    <cellStyle name="표준 2 21 18 2 3" xfId="3983" xr:uid="{00000000-0005-0000-0000-00005E610000}"/>
    <cellStyle name="표준 2 21 18 2 30" xfId="43943" xr:uid="{00000000-0005-0000-0000-00005F610000}"/>
    <cellStyle name="표준 2 21 18 2 31" xfId="45423" xr:uid="{00000000-0005-0000-0000-000060610000}"/>
    <cellStyle name="표준 2 21 18 2 32" xfId="46904" xr:uid="{00000000-0005-0000-0000-000061610000}"/>
    <cellStyle name="표준 2 21 18 2 33" xfId="48384" xr:uid="{00000000-0005-0000-0000-000062610000}"/>
    <cellStyle name="표준 2 21 18 2 34" xfId="49864" xr:uid="{00000000-0005-0000-0000-000063610000}"/>
    <cellStyle name="표준 2 21 18 2 35" xfId="51344" xr:uid="{00000000-0005-0000-0000-000064610000}"/>
    <cellStyle name="표준 2 21 18 2 36" xfId="52824" xr:uid="{00000000-0005-0000-0000-000065610000}"/>
    <cellStyle name="표준 2 21 18 2 37" xfId="54304" xr:uid="{00000000-0005-0000-0000-000066610000}"/>
    <cellStyle name="표준 2 21 18 2 38" xfId="55784" xr:uid="{00000000-0005-0000-0000-000067610000}"/>
    <cellStyle name="표준 2 21 18 2 39" xfId="57264" xr:uid="{00000000-0005-0000-0000-000068610000}"/>
    <cellStyle name="표준 2 21 18 2 4" xfId="5463" xr:uid="{00000000-0005-0000-0000-000069610000}"/>
    <cellStyle name="표준 2 21 18 2 40" xfId="58744" xr:uid="{00000000-0005-0000-0000-00006A610000}"/>
    <cellStyle name="표준 2 21 18 2 41" xfId="60224" xr:uid="{00000000-0005-0000-0000-00006B610000}"/>
    <cellStyle name="표준 2 21 18 2 42" xfId="61704" xr:uid="{00000000-0005-0000-0000-00006C610000}"/>
    <cellStyle name="표준 2 21 18 2 5" xfId="6943" xr:uid="{00000000-0005-0000-0000-00006D610000}"/>
    <cellStyle name="표준 2 21 18 2 6" xfId="8423" xr:uid="{00000000-0005-0000-0000-00006E610000}"/>
    <cellStyle name="표준 2 21 18 2 7" xfId="9903" xr:uid="{00000000-0005-0000-0000-00006F610000}"/>
    <cellStyle name="표준 2 21 18 2 8" xfId="11383" xr:uid="{00000000-0005-0000-0000-000070610000}"/>
    <cellStyle name="표준 2 21 18 2 9" xfId="12863" xr:uid="{00000000-0005-0000-0000-000071610000}"/>
    <cellStyle name="표준 2 21 18 20" xfId="26926" xr:uid="{00000000-0005-0000-0000-000072610000}"/>
    <cellStyle name="표준 2 21 18 21" xfId="28406" xr:uid="{00000000-0005-0000-0000-000073610000}"/>
    <cellStyle name="표준 2 21 18 22" xfId="29886" xr:uid="{00000000-0005-0000-0000-000074610000}"/>
    <cellStyle name="표준 2 21 18 23" xfId="31366" xr:uid="{00000000-0005-0000-0000-000075610000}"/>
    <cellStyle name="표준 2 21 18 24" xfId="32846" xr:uid="{00000000-0005-0000-0000-000076610000}"/>
    <cellStyle name="표준 2 21 18 25" xfId="34326" xr:uid="{00000000-0005-0000-0000-000077610000}"/>
    <cellStyle name="표준 2 21 18 26" xfId="35806" xr:uid="{00000000-0005-0000-0000-000078610000}"/>
    <cellStyle name="표준 2 21 18 27" xfId="37286" xr:uid="{00000000-0005-0000-0000-000079610000}"/>
    <cellStyle name="표준 2 21 18 28" xfId="38766" xr:uid="{00000000-0005-0000-0000-00007A610000}"/>
    <cellStyle name="표준 2 21 18 29" xfId="40246" xr:uid="{00000000-0005-0000-0000-00007B610000}"/>
    <cellStyle name="표준 2 21 18 3" xfId="1765" xr:uid="{00000000-0005-0000-0000-00007C610000}"/>
    <cellStyle name="표준 2 21 18 30" xfId="41726" xr:uid="{00000000-0005-0000-0000-00007D610000}"/>
    <cellStyle name="표준 2 21 18 31" xfId="43206" xr:uid="{00000000-0005-0000-0000-00007E610000}"/>
    <cellStyle name="표준 2 21 18 32" xfId="44686" xr:uid="{00000000-0005-0000-0000-00007F610000}"/>
    <cellStyle name="표준 2 21 18 33" xfId="46167" xr:uid="{00000000-0005-0000-0000-000080610000}"/>
    <cellStyle name="표준 2 21 18 34" xfId="47647" xr:uid="{00000000-0005-0000-0000-000081610000}"/>
    <cellStyle name="표준 2 21 18 35" xfId="49127" xr:uid="{00000000-0005-0000-0000-000082610000}"/>
    <cellStyle name="표준 2 21 18 36" xfId="50607" xr:uid="{00000000-0005-0000-0000-000083610000}"/>
    <cellStyle name="표준 2 21 18 37" xfId="52087" xr:uid="{00000000-0005-0000-0000-000084610000}"/>
    <cellStyle name="표준 2 21 18 38" xfId="53567" xr:uid="{00000000-0005-0000-0000-000085610000}"/>
    <cellStyle name="표준 2 21 18 39" xfId="55047" xr:uid="{00000000-0005-0000-0000-000086610000}"/>
    <cellStyle name="표준 2 21 18 4" xfId="3246" xr:uid="{00000000-0005-0000-0000-000087610000}"/>
    <cellStyle name="표준 2 21 18 40" xfId="56527" xr:uid="{00000000-0005-0000-0000-000088610000}"/>
    <cellStyle name="표준 2 21 18 41" xfId="58007" xr:uid="{00000000-0005-0000-0000-000089610000}"/>
    <cellStyle name="표준 2 21 18 42" xfId="59487" xr:uid="{00000000-0005-0000-0000-00008A610000}"/>
    <cellStyle name="표준 2 21 18 43" xfId="60967" xr:uid="{00000000-0005-0000-0000-00008B610000}"/>
    <cellStyle name="표준 2 21 18 5" xfId="4726" xr:uid="{00000000-0005-0000-0000-00008C610000}"/>
    <cellStyle name="표준 2 21 18 6" xfId="6206" xr:uid="{00000000-0005-0000-0000-00008D610000}"/>
    <cellStyle name="표준 2 21 18 7" xfId="7686" xr:uid="{00000000-0005-0000-0000-00008E610000}"/>
    <cellStyle name="표준 2 21 18 8" xfId="9166" xr:uid="{00000000-0005-0000-0000-00008F610000}"/>
    <cellStyle name="표준 2 21 18 9" xfId="10646" xr:uid="{00000000-0005-0000-0000-000090610000}"/>
    <cellStyle name="표준 2 21 2" xfId="1264" xr:uid="{00000000-0005-0000-0000-000091610000}"/>
    <cellStyle name="표준 2 21 2 10" xfId="12186" xr:uid="{00000000-0005-0000-0000-000092610000}"/>
    <cellStyle name="표준 2 21 2 11" xfId="13666" xr:uid="{00000000-0005-0000-0000-000093610000}"/>
    <cellStyle name="표준 2 21 2 12" xfId="15146" xr:uid="{00000000-0005-0000-0000-000094610000}"/>
    <cellStyle name="표준 2 21 2 13" xfId="16626" xr:uid="{00000000-0005-0000-0000-000095610000}"/>
    <cellStyle name="표준 2 21 2 14" xfId="18106" xr:uid="{00000000-0005-0000-0000-000096610000}"/>
    <cellStyle name="표준 2 21 2 15" xfId="19586" xr:uid="{00000000-0005-0000-0000-000097610000}"/>
    <cellStyle name="표준 2 21 2 16" xfId="21066" xr:uid="{00000000-0005-0000-0000-000098610000}"/>
    <cellStyle name="표준 2 21 2 17" xfId="22546" xr:uid="{00000000-0005-0000-0000-000099610000}"/>
    <cellStyle name="표준 2 21 2 18" xfId="24026" xr:uid="{00000000-0005-0000-0000-00009A610000}"/>
    <cellStyle name="표준 2 21 2 19" xfId="25506" xr:uid="{00000000-0005-0000-0000-00009B610000}"/>
    <cellStyle name="표준 2 21 2 2" xfId="485" xr:uid="{00000000-0005-0000-0000-00009C610000}"/>
    <cellStyle name="표준 2 21 2 2 10" xfId="14403" xr:uid="{00000000-0005-0000-0000-00009D610000}"/>
    <cellStyle name="표준 2 21 2 2 11" xfId="15883" xr:uid="{00000000-0005-0000-0000-00009E610000}"/>
    <cellStyle name="표준 2 21 2 2 12" xfId="17363" xr:uid="{00000000-0005-0000-0000-00009F610000}"/>
    <cellStyle name="표준 2 21 2 2 13" xfId="18843" xr:uid="{00000000-0005-0000-0000-0000A0610000}"/>
    <cellStyle name="표준 2 21 2 2 14" xfId="20323" xr:uid="{00000000-0005-0000-0000-0000A1610000}"/>
    <cellStyle name="표준 2 21 2 2 15" xfId="21803" xr:uid="{00000000-0005-0000-0000-0000A2610000}"/>
    <cellStyle name="표준 2 21 2 2 16" xfId="23283" xr:uid="{00000000-0005-0000-0000-0000A3610000}"/>
    <cellStyle name="표준 2 21 2 2 17" xfId="24763" xr:uid="{00000000-0005-0000-0000-0000A4610000}"/>
    <cellStyle name="표준 2 21 2 2 18" xfId="26243" xr:uid="{00000000-0005-0000-0000-0000A5610000}"/>
    <cellStyle name="표준 2 21 2 2 19" xfId="27723" xr:uid="{00000000-0005-0000-0000-0000A6610000}"/>
    <cellStyle name="표준 2 21 2 2 2" xfId="2562" xr:uid="{00000000-0005-0000-0000-0000A7610000}"/>
    <cellStyle name="표준 2 21 2 2 20" xfId="29203" xr:uid="{00000000-0005-0000-0000-0000A8610000}"/>
    <cellStyle name="표준 2 21 2 2 21" xfId="30683" xr:uid="{00000000-0005-0000-0000-0000A9610000}"/>
    <cellStyle name="표준 2 21 2 2 22" xfId="32163" xr:uid="{00000000-0005-0000-0000-0000AA610000}"/>
    <cellStyle name="표준 2 21 2 2 23" xfId="33643" xr:uid="{00000000-0005-0000-0000-0000AB610000}"/>
    <cellStyle name="표준 2 21 2 2 24" xfId="35123" xr:uid="{00000000-0005-0000-0000-0000AC610000}"/>
    <cellStyle name="표준 2 21 2 2 25" xfId="36603" xr:uid="{00000000-0005-0000-0000-0000AD610000}"/>
    <cellStyle name="표준 2 21 2 2 26" xfId="38083" xr:uid="{00000000-0005-0000-0000-0000AE610000}"/>
    <cellStyle name="표준 2 21 2 2 27" xfId="39563" xr:uid="{00000000-0005-0000-0000-0000AF610000}"/>
    <cellStyle name="표준 2 21 2 2 28" xfId="41043" xr:uid="{00000000-0005-0000-0000-0000B0610000}"/>
    <cellStyle name="표준 2 21 2 2 29" xfId="42523" xr:uid="{00000000-0005-0000-0000-0000B1610000}"/>
    <cellStyle name="표준 2 21 2 2 3" xfId="4043" xr:uid="{00000000-0005-0000-0000-0000B2610000}"/>
    <cellStyle name="표준 2 21 2 2 30" xfId="44003" xr:uid="{00000000-0005-0000-0000-0000B3610000}"/>
    <cellStyle name="표준 2 21 2 2 31" xfId="45483" xr:uid="{00000000-0005-0000-0000-0000B4610000}"/>
    <cellStyle name="표준 2 21 2 2 32" xfId="46964" xr:uid="{00000000-0005-0000-0000-0000B5610000}"/>
    <cellStyle name="표준 2 21 2 2 33" xfId="48444" xr:uid="{00000000-0005-0000-0000-0000B6610000}"/>
    <cellStyle name="표준 2 21 2 2 34" xfId="49924" xr:uid="{00000000-0005-0000-0000-0000B7610000}"/>
    <cellStyle name="표준 2 21 2 2 35" xfId="51404" xr:uid="{00000000-0005-0000-0000-0000B8610000}"/>
    <cellStyle name="표준 2 21 2 2 36" xfId="52884" xr:uid="{00000000-0005-0000-0000-0000B9610000}"/>
    <cellStyle name="표준 2 21 2 2 37" xfId="54364" xr:uid="{00000000-0005-0000-0000-0000BA610000}"/>
    <cellStyle name="표준 2 21 2 2 38" xfId="55844" xr:uid="{00000000-0005-0000-0000-0000BB610000}"/>
    <cellStyle name="표준 2 21 2 2 39" xfId="57324" xr:uid="{00000000-0005-0000-0000-0000BC610000}"/>
    <cellStyle name="표준 2 21 2 2 4" xfId="5523" xr:uid="{00000000-0005-0000-0000-0000BD610000}"/>
    <cellStyle name="표준 2 21 2 2 40" xfId="58804" xr:uid="{00000000-0005-0000-0000-0000BE610000}"/>
    <cellStyle name="표준 2 21 2 2 41" xfId="60284" xr:uid="{00000000-0005-0000-0000-0000BF610000}"/>
    <cellStyle name="표준 2 21 2 2 42" xfId="61764" xr:uid="{00000000-0005-0000-0000-0000C0610000}"/>
    <cellStyle name="표준 2 21 2 2 5" xfId="7003" xr:uid="{00000000-0005-0000-0000-0000C1610000}"/>
    <cellStyle name="표준 2 21 2 2 6" xfId="8483" xr:uid="{00000000-0005-0000-0000-0000C2610000}"/>
    <cellStyle name="표준 2 21 2 2 7" xfId="9963" xr:uid="{00000000-0005-0000-0000-0000C3610000}"/>
    <cellStyle name="표준 2 21 2 2 8" xfId="11443" xr:uid="{00000000-0005-0000-0000-0000C4610000}"/>
    <cellStyle name="표준 2 21 2 2 9" xfId="12923" xr:uid="{00000000-0005-0000-0000-0000C5610000}"/>
    <cellStyle name="표준 2 21 2 20" xfId="26986" xr:uid="{00000000-0005-0000-0000-0000C6610000}"/>
    <cellStyle name="표준 2 21 2 21" xfId="28466" xr:uid="{00000000-0005-0000-0000-0000C7610000}"/>
    <cellStyle name="표준 2 21 2 22" xfId="29946" xr:uid="{00000000-0005-0000-0000-0000C8610000}"/>
    <cellStyle name="표준 2 21 2 23" xfId="31426" xr:uid="{00000000-0005-0000-0000-0000C9610000}"/>
    <cellStyle name="표준 2 21 2 24" xfId="32906" xr:uid="{00000000-0005-0000-0000-0000CA610000}"/>
    <cellStyle name="표준 2 21 2 25" xfId="34386" xr:uid="{00000000-0005-0000-0000-0000CB610000}"/>
    <cellStyle name="표준 2 21 2 26" xfId="35866" xr:uid="{00000000-0005-0000-0000-0000CC610000}"/>
    <cellStyle name="표준 2 21 2 27" xfId="37346" xr:uid="{00000000-0005-0000-0000-0000CD610000}"/>
    <cellStyle name="표준 2 21 2 28" xfId="38826" xr:uid="{00000000-0005-0000-0000-0000CE610000}"/>
    <cellStyle name="표준 2 21 2 29" xfId="40306" xr:uid="{00000000-0005-0000-0000-0000CF610000}"/>
    <cellStyle name="표준 2 21 2 3" xfId="1825" xr:uid="{00000000-0005-0000-0000-0000D0610000}"/>
    <cellStyle name="표준 2 21 2 30" xfId="41786" xr:uid="{00000000-0005-0000-0000-0000D1610000}"/>
    <cellStyle name="표준 2 21 2 31" xfId="43266" xr:uid="{00000000-0005-0000-0000-0000D2610000}"/>
    <cellStyle name="표준 2 21 2 32" xfId="44746" xr:uid="{00000000-0005-0000-0000-0000D3610000}"/>
    <cellStyle name="표준 2 21 2 33" xfId="46227" xr:uid="{00000000-0005-0000-0000-0000D4610000}"/>
    <cellStyle name="표준 2 21 2 34" xfId="47707" xr:uid="{00000000-0005-0000-0000-0000D5610000}"/>
    <cellStyle name="표준 2 21 2 35" xfId="49187" xr:uid="{00000000-0005-0000-0000-0000D6610000}"/>
    <cellStyle name="표준 2 21 2 36" xfId="50667" xr:uid="{00000000-0005-0000-0000-0000D7610000}"/>
    <cellStyle name="표준 2 21 2 37" xfId="52147" xr:uid="{00000000-0005-0000-0000-0000D8610000}"/>
    <cellStyle name="표준 2 21 2 38" xfId="53627" xr:uid="{00000000-0005-0000-0000-0000D9610000}"/>
    <cellStyle name="표준 2 21 2 39" xfId="55107" xr:uid="{00000000-0005-0000-0000-0000DA610000}"/>
    <cellStyle name="표준 2 21 2 4" xfId="3306" xr:uid="{00000000-0005-0000-0000-0000DB610000}"/>
    <cellStyle name="표준 2 21 2 40" xfId="56587" xr:uid="{00000000-0005-0000-0000-0000DC610000}"/>
    <cellStyle name="표준 2 21 2 41" xfId="58067" xr:uid="{00000000-0005-0000-0000-0000DD610000}"/>
    <cellStyle name="표준 2 21 2 42" xfId="59547" xr:uid="{00000000-0005-0000-0000-0000DE610000}"/>
    <cellStyle name="표준 2 21 2 43" xfId="61027" xr:uid="{00000000-0005-0000-0000-0000DF610000}"/>
    <cellStyle name="표준 2 21 2 5" xfId="4786" xr:uid="{00000000-0005-0000-0000-0000E0610000}"/>
    <cellStyle name="표준 2 21 2 6" xfId="6266" xr:uid="{00000000-0005-0000-0000-0000E1610000}"/>
    <cellStyle name="표준 2 21 2 7" xfId="7746" xr:uid="{00000000-0005-0000-0000-0000E2610000}"/>
    <cellStyle name="표준 2 21 2 8" xfId="9226" xr:uid="{00000000-0005-0000-0000-0000E3610000}"/>
    <cellStyle name="표준 2 21 2 9" xfId="10706" xr:uid="{00000000-0005-0000-0000-0000E4610000}"/>
    <cellStyle name="표준 2 21 3" xfId="1242" xr:uid="{00000000-0005-0000-0000-0000E5610000}"/>
    <cellStyle name="표준 2 21 3 10" xfId="12208" xr:uid="{00000000-0005-0000-0000-0000E6610000}"/>
    <cellStyle name="표준 2 21 3 11" xfId="13688" xr:uid="{00000000-0005-0000-0000-0000E7610000}"/>
    <cellStyle name="표준 2 21 3 12" xfId="15168" xr:uid="{00000000-0005-0000-0000-0000E8610000}"/>
    <cellStyle name="표준 2 21 3 13" xfId="16648" xr:uid="{00000000-0005-0000-0000-0000E9610000}"/>
    <cellStyle name="표준 2 21 3 14" xfId="18128" xr:uid="{00000000-0005-0000-0000-0000EA610000}"/>
    <cellStyle name="표준 2 21 3 15" xfId="19608" xr:uid="{00000000-0005-0000-0000-0000EB610000}"/>
    <cellStyle name="표준 2 21 3 16" xfId="21088" xr:uid="{00000000-0005-0000-0000-0000EC610000}"/>
    <cellStyle name="표준 2 21 3 17" xfId="22568" xr:uid="{00000000-0005-0000-0000-0000ED610000}"/>
    <cellStyle name="표준 2 21 3 18" xfId="24048" xr:uid="{00000000-0005-0000-0000-0000EE610000}"/>
    <cellStyle name="표준 2 21 3 19" xfId="25528" xr:uid="{00000000-0005-0000-0000-0000EF610000}"/>
    <cellStyle name="표준 2 21 3 2" xfId="463" xr:uid="{00000000-0005-0000-0000-0000F0610000}"/>
    <cellStyle name="표준 2 21 3 2 10" xfId="14425" xr:uid="{00000000-0005-0000-0000-0000F1610000}"/>
    <cellStyle name="표준 2 21 3 2 11" xfId="15905" xr:uid="{00000000-0005-0000-0000-0000F2610000}"/>
    <cellStyle name="표준 2 21 3 2 12" xfId="17385" xr:uid="{00000000-0005-0000-0000-0000F3610000}"/>
    <cellStyle name="표준 2 21 3 2 13" xfId="18865" xr:uid="{00000000-0005-0000-0000-0000F4610000}"/>
    <cellStyle name="표준 2 21 3 2 14" xfId="20345" xr:uid="{00000000-0005-0000-0000-0000F5610000}"/>
    <cellStyle name="표준 2 21 3 2 15" xfId="21825" xr:uid="{00000000-0005-0000-0000-0000F6610000}"/>
    <cellStyle name="표준 2 21 3 2 16" xfId="23305" xr:uid="{00000000-0005-0000-0000-0000F7610000}"/>
    <cellStyle name="표준 2 21 3 2 17" xfId="24785" xr:uid="{00000000-0005-0000-0000-0000F8610000}"/>
    <cellStyle name="표준 2 21 3 2 18" xfId="26265" xr:uid="{00000000-0005-0000-0000-0000F9610000}"/>
    <cellStyle name="표준 2 21 3 2 19" xfId="27745" xr:uid="{00000000-0005-0000-0000-0000FA610000}"/>
    <cellStyle name="표준 2 21 3 2 2" xfId="2584" xr:uid="{00000000-0005-0000-0000-0000FB610000}"/>
    <cellStyle name="표준 2 21 3 2 20" xfId="29225" xr:uid="{00000000-0005-0000-0000-0000FC610000}"/>
    <cellStyle name="표준 2 21 3 2 21" xfId="30705" xr:uid="{00000000-0005-0000-0000-0000FD610000}"/>
    <cellStyle name="표준 2 21 3 2 22" xfId="32185" xr:uid="{00000000-0005-0000-0000-0000FE610000}"/>
    <cellStyle name="표준 2 21 3 2 23" xfId="33665" xr:uid="{00000000-0005-0000-0000-0000FF610000}"/>
    <cellStyle name="표준 2 21 3 2 24" xfId="35145" xr:uid="{00000000-0005-0000-0000-000000620000}"/>
    <cellStyle name="표준 2 21 3 2 25" xfId="36625" xr:uid="{00000000-0005-0000-0000-000001620000}"/>
    <cellStyle name="표준 2 21 3 2 26" xfId="38105" xr:uid="{00000000-0005-0000-0000-000002620000}"/>
    <cellStyle name="표준 2 21 3 2 27" xfId="39585" xr:uid="{00000000-0005-0000-0000-000003620000}"/>
    <cellStyle name="표준 2 21 3 2 28" xfId="41065" xr:uid="{00000000-0005-0000-0000-000004620000}"/>
    <cellStyle name="표준 2 21 3 2 29" xfId="42545" xr:uid="{00000000-0005-0000-0000-000005620000}"/>
    <cellStyle name="표준 2 21 3 2 3" xfId="4065" xr:uid="{00000000-0005-0000-0000-000006620000}"/>
    <cellStyle name="표준 2 21 3 2 30" xfId="44025" xr:uid="{00000000-0005-0000-0000-000007620000}"/>
    <cellStyle name="표준 2 21 3 2 31" xfId="45505" xr:uid="{00000000-0005-0000-0000-000008620000}"/>
    <cellStyle name="표준 2 21 3 2 32" xfId="46986" xr:uid="{00000000-0005-0000-0000-000009620000}"/>
    <cellStyle name="표준 2 21 3 2 33" xfId="48466" xr:uid="{00000000-0005-0000-0000-00000A620000}"/>
    <cellStyle name="표준 2 21 3 2 34" xfId="49946" xr:uid="{00000000-0005-0000-0000-00000B620000}"/>
    <cellStyle name="표준 2 21 3 2 35" xfId="51426" xr:uid="{00000000-0005-0000-0000-00000C620000}"/>
    <cellStyle name="표준 2 21 3 2 36" xfId="52906" xr:uid="{00000000-0005-0000-0000-00000D620000}"/>
    <cellStyle name="표준 2 21 3 2 37" xfId="54386" xr:uid="{00000000-0005-0000-0000-00000E620000}"/>
    <cellStyle name="표준 2 21 3 2 38" xfId="55866" xr:uid="{00000000-0005-0000-0000-00000F620000}"/>
    <cellStyle name="표준 2 21 3 2 39" xfId="57346" xr:uid="{00000000-0005-0000-0000-000010620000}"/>
    <cellStyle name="표준 2 21 3 2 4" xfId="5545" xr:uid="{00000000-0005-0000-0000-000011620000}"/>
    <cellStyle name="표준 2 21 3 2 40" xfId="58826" xr:uid="{00000000-0005-0000-0000-000012620000}"/>
    <cellStyle name="표준 2 21 3 2 41" xfId="60306" xr:uid="{00000000-0005-0000-0000-000013620000}"/>
    <cellStyle name="표준 2 21 3 2 42" xfId="61786" xr:uid="{00000000-0005-0000-0000-000014620000}"/>
    <cellStyle name="표준 2 21 3 2 5" xfId="7025" xr:uid="{00000000-0005-0000-0000-000015620000}"/>
    <cellStyle name="표준 2 21 3 2 6" xfId="8505" xr:uid="{00000000-0005-0000-0000-000016620000}"/>
    <cellStyle name="표준 2 21 3 2 7" xfId="9985" xr:uid="{00000000-0005-0000-0000-000017620000}"/>
    <cellStyle name="표준 2 21 3 2 8" xfId="11465" xr:uid="{00000000-0005-0000-0000-000018620000}"/>
    <cellStyle name="표준 2 21 3 2 9" xfId="12945" xr:uid="{00000000-0005-0000-0000-000019620000}"/>
    <cellStyle name="표준 2 21 3 20" xfId="27008" xr:uid="{00000000-0005-0000-0000-00001A620000}"/>
    <cellStyle name="표준 2 21 3 21" xfId="28488" xr:uid="{00000000-0005-0000-0000-00001B620000}"/>
    <cellStyle name="표준 2 21 3 22" xfId="29968" xr:uid="{00000000-0005-0000-0000-00001C620000}"/>
    <cellStyle name="표준 2 21 3 23" xfId="31448" xr:uid="{00000000-0005-0000-0000-00001D620000}"/>
    <cellStyle name="표준 2 21 3 24" xfId="32928" xr:uid="{00000000-0005-0000-0000-00001E620000}"/>
    <cellStyle name="표준 2 21 3 25" xfId="34408" xr:uid="{00000000-0005-0000-0000-00001F620000}"/>
    <cellStyle name="표준 2 21 3 26" xfId="35888" xr:uid="{00000000-0005-0000-0000-000020620000}"/>
    <cellStyle name="표준 2 21 3 27" xfId="37368" xr:uid="{00000000-0005-0000-0000-000021620000}"/>
    <cellStyle name="표준 2 21 3 28" xfId="38848" xr:uid="{00000000-0005-0000-0000-000022620000}"/>
    <cellStyle name="표준 2 21 3 29" xfId="40328" xr:uid="{00000000-0005-0000-0000-000023620000}"/>
    <cellStyle name="표준 2 21 3 3" xfId="1847" xr:uid="{00000000-0005-0000-0000-000024620000}"/>
    <cellStyle name="표준 2 21 3 30" xfId="41808" xr:uid="{00000000-0005-0000-0000-000025620000}"/>
    <cellStyle name="표준 2 21 3 31" xfId="43288" xr:uid="{00000000-0005-0000-0000-000026620000}"/>
    <cellStyle name="표준 2 21 3 32" xfId="44768" xr:uid="{00000000-0005-0000-0000-000027620000}"/>
    <cellStyle name="표준 2 21 3 33" xfId="46249" xr:uid="{00000000-0005-0000-0000-000028620000}"/>
    <cellStyle name="표준 2 21 3 34" xfId="47729" xr:uid="{00000000-0005-0000-0000-000029620000}"/>
    <cellStyle name="표준 2 21 3 35" xfId="49209" xr:uid="{00000000-0005-0000-0000-00002A620000}"/>
    <cellStyle name="표준 2 21 3 36" xfId="50689" xr:uid="{00000000-0005-0000-0000-00002B620000}"/>
    <cellStyle name="표준 2 21 3 37" xfId="52169" xr:uid="{00000000-0005-0000-0000-00002C620000}"/>
    <cellStyle name="표준 2 21 3 38" xfId="53649" xr:uid="{00000000-0005-0000-0000-00002D620000}"/>
    <cellStyle name="표준 2 21 3 39" xfId="55129" xr:uid="{00000000-0005-0000-0000-00002E620000}"/>
    <cellStyle name="표준 2 21 3 4" xfId="3328" xr:uid="{00000000-0005-0000-0000-00002F620000}"/>
    <cellStyle name="표준 2 21 3 40" xfId="56609" xr:uid="{00000000-0005-0000-0000-000030620000}"/>
    <cellStyle name="표준 2 21 3 41" xfId="58089" xr:uid="{00000000-0005-0000-0000-000031620000}"/>
    <cellStyle name="표준 2 21 3 42" xfId="59569" xr:uid="{00000000-0005-0000-0000-000032620000}"/>
    <cellStyle name="표준 2 21 3 43" xfId="61049" xr:uid="{00000000-0005-0000-0000-000033620000}"/>
    <cellStyle name="표준 2 21 3 5" xfId="4808" xr:uid="{00000000-0005-0000-0000-000034620000}"/>
    <cellStyle name="표준 2 21 3 6" xfId="6288" xr:uid="{00000000-0005-0000-0000-000035620000}"/>
    <cellStyle name="표준 2 21 3 7" xfId="7768" xr:uid="{00000000-0005-0000-0000-000036620000}"/>
    <cellStyle name="표준 2 21 3 8" xfId="9248" xr:uid="{00000000-0005-0000-0000-000037620000}"/>
    <cellStyle name="표준 2 21 3 9" xfId="10728" xr:uid="{00000000-0005-0000-0000-000038620000}"/>
    <cellStyle name="표준 2 21 4" xfId="1219" xr:uid="{00000000-0005-0000-0000-000039620000}"/>
    <cellStyle name="표준 2 21 4 10" xfId="12231" xr:uid="{00000000-0005-0000-0000-00003A620000}"/>
    <cellStyle name="표준 2 21 4 11" xfId="13711" xr:uid="{00000000-0005-0000-0000-00003B620000}"/>
    <cellStyle name="표준 2 21 4 12" xfId="15191" xr:uid="{00000000-0005-0000-0000-00003C620000}"/>
    <cellStyle name="표준 2 21 4 13" xfId="16671" xr:uid="{00000000-0005-0000-0000-00003D620000}"/>
    <cellStyle name="표준 2 21 4 14" xfId="18151" xr:uid="{00000000-0005-0000-0000-00003E620000}"/>
    <cellStyle name="표준 2 21 4 15" xfId="19631" xr:uid="{00000000-0005-0000-0000-00003F620000}"/>
    <cellStyle name="표준 2 21 4 16" xfId="21111" xr:uid="{00000000-0005-0000-0000-000040620000}"/>
    <cellStyle name="표준 2 21 4 17" xfId="22591" xr:uid="{00000000-0005-0000-0000-000041620000}"/>
    <cellStyle name="표준 2 21 4 18" xfId="24071" xr:uid="{00000000-0005-0000-0000-000042620000}"/>
    <cellStyle name="표준 2 21 4 19" xfId="25551" xr:uid="{00000000-0005-0000-0000-000043620000}"/>
    <cellStyle name="표준 2 21 4 2" xfId="440" xr:uid="{00000000-0005-0000-0000-000044620000}"/>
    <cellStyle name="표준 2 21 4 2 10" xfId="14448" xr:uid="{00000000-0005-0000-0000-000045620000}"/>
    <cellStyle name="표준 2 21 4 2 11" xfId="15928" xr:uid="{00000000-0005-0000-0000-000046620000}"/>
    <cellStyle name="표준 2 21 4 2 12" xfId="17408" xr:uid="{00000000-0005-0000-0000-000047620000}"/>
    <cellStyle name="표준 2 21 4 2 13" xfId="18888" xr:uid="{00000000-0005-0000-0000-000048620000}"/>
    <cellStyle name="표준 2 21 4 2 14" xfId="20368" xr:uid="{00000000-0005-0000-0000-000049620000}"/>
    <cellStyle name="표준 2 21 4 2 15" xfId="21848" xr:uid="{00000000-0005-0000-0000-00004A620000}"/>
    <cellStyle name="표준 2 21 4 2 16" xfId="23328" xr:uid="{00000000-0005-0000-0000-00004B620000}"/>
    <cellStyle name="표준 2 21 4 2 17" xfId="24808" xr:uid="{00000000-0005-0000-0000-00004C620000}"/>
    <cellStyle name="표준 2 21 4 2 18" xfId="26288" xr:uid="{00000000-0005-0000-0000-00004D620000}"/>
    <cellStyle name="표준 2 21 4 2 19" xfId="27768" xr:uid="{00000000-0005-0000-0000-00004E620000}"/>
    <cellStyle name="표준 2 21 4 2 2" xfId="2607" xr:uid="{00000000-0005-0000-0000-00004F620000}"/>
    <cellStyle name="표준 2 21 4 2 20" xfId="29248" xr:uid="{00000000-0005-0000-0000-000050620000}"/>
    <cellStyle name="표준 2 21 4 2 21" xfId="30728" xr:uid="{00000000-0005-0000-0000-000051620000}"/>
    <cellStyle name="표준 2 21 4 2 22" xfId="32208" xr:uid="{00000000-0005-0000-0000-000052620000}"/>
    <cellStyle name="표준 2 21 4 2 23" xfId="33688" xr:uid="{00000000-0005-0000-0000-000053620000}"/>
    <cellStyle name="표준 2 21 4 2 24" xfId="35168" xr:uid="{00000000-0005-0000-0000-000054620000}"/>
    <cellStyle name="표준 2 21 4 2 25" xfId="36648" xr:uid="{00000000-0005-0000-0000-000055620000}"/>
    <cellStyle name="표준 2 21 4 2 26" xfId="38128" xr:uid="{00000000-0005-0000-0000-000056620000}"/>
    <cellStyle name="표준 2 21 4 2 27" xfId="39608" xr:uid="{00000000-0005-0000-0000-000057620000}"/>
    <cellStyle name="표준 2 21 4 2 28" xfId="41088" xr:uid="{00000000-0005-0000-0000-000058620000}"/>
    <cellStyle name="표준 2 21 4 2 29" xfId="42568" xr:uid="{00000000-0005-0000-0000-000059620000}"/>
    <cellStyle name="표준 2 21 4 2 3" xfId="4088" xr:uid="{00000000-0005-0000-0000-00005A620000}"/>
    <cellStyle name="표준 2 21 4 2 30" xfId="44048" xr:uid="{00000000-0005-0000-0000-00005B620000}"/>
    <cellStyle name="표준 2 21 4 2 31" xfId="45528" xr:uid="{00000000-0005-0000-0000-00005C620000}"/>
    <cellStyle name="표준 2 21 4 2 32" xfId="47009" xr:uid="{00000000-0005-0000-0000-00005D620000}"/>
    <cellStyle name="표준 2 21 4 2 33" xfId="48489" xr:uid="{00000000-0005-0000-0000-00005E620000}"/>
    <cellStyle name="표준 2 21 4 2 34" xfId="49969" xr:uid="{00000000-0005-0000-0000-00005F620000}"/>
    <cellStyle name="표준 2 21 4 2 35" xfId="51449" xr:uid="{00000000-0005-0000-0000-000060620000}"/>
    <cellStyle name="표준 2 21 4 2 36" xfId="52929" xr:uid="{00000000-0005-0000-0000-000061620000}"/>
    <cellStyle name="표준 2 21 4 2 37" xfId="54409" xr:uid="{00000000-0005-0000-0000-000062620000}"/>
    <cellStyle name="표준 2 21 4 2 38" xfId="55889" xr:uid="{00000000-0005-0000-0000-000063620000}"/>
    <cellStyle name="표준 2 21 4 2 39" xfId="57369" xr:uid="{00000000-0005-0000-0000-000064620000}"/>
    <cellStyle name="표준 2 21 4 2 4" xfId="5568" xr:uid="{00000000-0005-0000-0000-000065620000}"/>
    <cellStyle name="표준 2 21 4 2 40" xfId="58849" xr:uid="{00000000-0005-0000-0000-000066620000}"/>
    <cellStyle name="표준 2 21 4 2 41" xfId="60329" xr:uid="{00000000-0005-0000-0000-000067620000}"/>
    <cellStyle name="표준 2 21 4 2 42" xfId="61809" xr:uid="{00000000-0005-0000-0000-000068620000}"/>
    <cellStyle name="표준 2 21 4 2 5" xfId="7048" xr:uid="{00000000-0005-0000-0000-000069620000}"/>
    <cellStyle name="표준 2 21 4 2 6" xfId="8528" xr:uid="{00000000-0005-0000-0000-00006A620000}"/>
    <cellStyle name="표준 2 21 4 2 7" xfId="10008" xr:uid="{00000000-0005-0000-0000-00006B620000}"/>
    <cellStyle name="표준 2 21 4 2 8" xfId="11488" xr:uid="{00000000-0005-0000-0000-00006C620000}"/>
    <cellStyle name="표준 2 21 4 2 9" xfId="12968" xr:uid="{00000000-0005-0000-0000-00006D620000}"/>
    <cellStyle name="표준 2 21 4 20" xfId="27031" xr:uid="{00000000-0005-0000-0000-00006E620000}"/>
    <cellStyle name="표준 2 21 4 21" xfId="28511" xr:uid="{00000000-0005-0000-0000-00006F620000}"/>
    <cellStyle name="표준 2 21 4 22" xfId="29991" xr:uid="{00000000-0005-0000-0000-000070620000}"/>
    <cellStyle name="표준 2 21 4 23" xfId="31471" xr:uid="{00000000-0005-0000-0000-000071620000}"/>
    <cellStyle name="표준 2 21 4 24" xfId="32951" xr:uid="{00000000-0005-0000-0000-000072620000}"/>
    <cellStyle name="표준 2 21 4 25" xfId="34431" xr:uid="{00000000-0005-0000-0000-000073620000}"/>
    <cellStyle name="표준 2 21 4 26" xfId="35911" xr:uid="{00000000-0005-0000-0000-000074620000}"/>
    <cellStyle name="표준 2 21 4 27" xfId="37391" xr:uid="{00000000-0005-0000-0000-000075620000}"/>
    <cellStyle name="표준 2 21 4 28" xfId="38871" xr:uid="{00000000-0005-0000-0000-000076620000}"/>
    <cellStyle name="표준 2 21 4 29" xfId="40351" xr:uid="{00000000-0005-0000-0000-000077620000}"/>
    <cellStyle name="표준 2 21 4 3" xfId="1870" xr:uid="{00000000-0005-0000-0000-000078620000}"/>
    <cellStyle name="표준 2 21 4 30" xfId="41831" xr:uid="{00000000-0005-0000-0000-000079620000}"/>
    <cellStyle name="표준 2 21 4 31" xfId="43311" xr:uid="{00000000-0005-0000-0000-00007A620000}"/>
    <cellStyle name="표준 2 21 4 32" xfId="44791" xr:uid="{00000000-0005-0000-0000-00007B620000}"/>
    <cellStyle name="표준 2 21 4 33" xfId="46272" xr:uid="{00000000-0005-0000-0000-00007C620000}"/>
    <cellStyle name="표준 2 21 4 34" xfId="47752" xr:uid="{00000000-0005-0000-0000-00007D620000}"/>
    <cellStyle name="표준 2 21 4 35" xfId="49232" xr:uid="{00000000-0005-0000-0000-00007E620000}"/>
    <cellStyle name="표준 2 21 4 36" xfId="50712" xr:uid="{00000000-0005-0000-0000-00007F620000}"/>
    <cellStyle name="표준 2 21 4 37" xfId="52192" xr:uid="{00000000-0005-0000-0000-000080620000}"/>
    <cellStyle name="표준 2 21 4 38" xfId="53672" xr:uid="{00000000-0005-0000-0000-000081620000}"/>
    <cellStyle name="표준 2 21 4 39" xfId="55152" xr:uid="{00000000-0005-0000-0000-000082620000}"/>
    <cellStyle name="표준 2 21 4 4" xfId="3351" xr:uid="{00000000-0005-0000-0000-000083620000}"/>
    <cellStyle name="표준 2 21 4 40" xfId="56632" xr:uid="{00000000-0005-0000-0000-000084620000}"/>
    <cellStyle name="표준 2 21 4 41" xfId="58112" xr:uid="{00000000-0005-0000-0000-000085620000}"/>
    <cellStyle name="표준 2 21 4 42" xfId="59592" xr:uid="{00000000-0005-0000-0000-000086620000}"/>
    <cellStyle name="표준 2 21 4 43" xfId="61072" xr:uid="{00000000-0005-0000-0000-000087620000}"/>
    <cellStyle name="표준 2 21 4 5" xfId="4831" xr:uid="{00000000-0005-0000-0000-000088620000}"/>
    <cellStyle name="표준 2 21 4 6" xfId="6311" xr:uid="{00000000-0005-0000-0000-000089620000}"/>
    <cellStyle name="표준 2 21 4 7" xfId="7791" xr:uid="{00000000-0005-0000-0000-00008A620000}"/>
    <cellStyle name="표준 2 21 4 8" xfId="9271" xr:uid="{00000000-0005-0000-0000-00008B620000}"/>
    <cellStyle name="표준 2 21 4 9" xfId="10751" xr:uid="{00000000-0005-0000-0000-00008C620000}"/>
    <cellStyle name="표준 2 21 5" xfId="1196" xr:uid="{00000000-0005-0000-0000-00008D620000}"/>
    <cellStyle name="표준 2 21 5 10" xfId="12254" xr:uid="{00000000-0005-0000-0000-00008E620000}"/>
    <cellStyle name="표준 2 21 5 11" xfId="13734" xr:uid="{00000000-0005-0000-0000-00008F620000}"/>
    <cellStyle name="표준 2 21 5 12" xfId="15214" xr:uid="{00000000-0005-0000-0000-000090620000}"/>
    <cellStyle name="표준 2 21 5 13" xfId="16694" xr:uid="{00000000-0005-0000-0000-000091620000}"/>
    <cellStyle name="표준 2 21 5 14" xfId="18174" xr:uid="{00000000-0005-0000-0000-000092620000}"/>
    <cellStyle name="표준 2 21 5 15" xfId="19654" xr:uid="{00000000-0005-0000-0000-000093620000}"/>
    <cellStyle name="표준 2 21 5 16" xfId="21134" xr:uid="{00000000-0005-0000-0000-000094620000}"/>
    <cellStyle name="표준 2 21 5 17" xfId="22614" xr:uid="{00000000-0005-0000-0000-000095620000}"/>
    <cellStyle name="표준 2 21 5 18" xfId="24094" xr:uid="{00000000-0005-0000-0000-000096620000}"/>
    <cellStyle name="표준 2 21 5 19" xfId="25574" xr:uid="{00000000-0005-0000-0000-000097620000}"/>
    <cellStyle name="표준 2 21 5 2" xfId="417" xr:uid="{00000000-0005-0000-0000-000098620000}"/>
    <cellStyle name="표준 2 21 5 2 10" xfId="14471" xr:uid="{00000000-0005-0000-0000-000099620000}"/>
    <cellStyle name="표준 2 21 5 2 11" xfId="15951" xr:uid="{00000000-0005-0000-0000-00009A620000}"/>
    <cellStyle name="표준 2 21 5 2 12" xfId="17431" xr:uid="{00000000-0005-0000-0000-00009B620000}"/>
    <cellStyle name="표준 2 21 5 2 13" xfId="18911" xr:uid="{00000000-0005-0000-0000-00009C620000}"/>
    <cellStyle name="표준 2 21 5 2 14" xfId="20391" xr:uid="{00000000-0005-0000-0000-00009D620000}"/>
    <cellStyle name="표준 2 21 5 2 15" xfId="21871" xr:uid="{00000000-0005-0000-0000-00009E620000}"/>
    <cellStyle name="표준 2 21 5 2 16" xfId="23351" xr:uid="{00000000-0005-0000-0000-00009F620000}"/>
    <cellStyle name="표준 2 21 5 2 17" xfId="24831" xr:uid="{00000000-0005-0000-0000-0000A0620000}"/>
    <cellStyle name="표준 2 21 5 2 18" xfId="26311" xr:uid="{00000000-0005-0000-0000-0000A1620000}"/>
    <cellStyle name="표준 2 21 5 2 19" xfId="27791" xr:uid="{00000000-0005-0000-0000-0000A2620000}"/>
    <cellStyle name="표준 2 21 5 2 2" xfId="2630" xr:uid="{00000000-0005-0000-0000-0000A3620000}"/>
    <cellStyle name="표준 2 21 5 2 20" xfId="29271" xr:uid="{00000000-0005-0000-0000-0000A4620000}"/>
    <cellStyle name="표준 2 21 5 2 21" xfId="30751" xr:uid="{00000000-0005-0000-0000-0000A5620000}"/>
    <cellStyle name="표준 2 21 5 2 22" xfId="32231" xr:uid="{00000000-0005-0000-0000-0000A6620000}"/>
    <cellStyle name="표준 2 21 5 2 23" xfId="33711" xr:uid="{00000000-0005-0000-0000-0000A7620000}"/>
    <cellStyle name="표준 2 21 5 2 24" xfId="35191" xr:uid="{00000000-0005-0000-0000-0000A8620000}"/>
    <cellStyle name="표준 2 21 5 2 25" xfId="36671" xr:uid="{00000000-0005-0000-0000-0000A9620000}"/>
    <cellStyle name="표준 2 21 5 2 26" xfId="38151" xr:uid="{00000000-0005-0000-0000-0000AA620000}"/>
    <cellStyle name="표준 2 21 5 2 27" xfId="39631" xr:uid="{00000000-0005-0000-0000-0000AB620000}"/>
    <cellStyle name="표준 2 21 5 2 28" xfId="41111" xr:uid="{00000000-0005-0000-0000-0000AC620000}"/>
    <cellStyle name="표준 2 21 5 2 29" xfId="42591" xr:uid="{00000000-0005-0000-0000-0000AD620000}"/>
    <cellStyle name="표준 2 21 5 2 3" xfId="4111" xr:uid="{00000000-0005-0000-0000-0000AE620000}"/>
    <cellStyle name="표준 2 21 5 2 30" xfId="44071" xr:uid="{00000000-0005-0000-0000-0000AF620000}"/>
    <cellStyle name="표준 2 21 5 2 31" xfId="45551" xr:uid="{00000000-0005-0000-0000-0000B0620000}"/>
    <cellStyle name="표준 2 21 5 2 32" xfId="47032" xr:uid="{00000000-0005-0000-0000-0000B1620000}"/>
    <cellStyle name="표준 2 21 5 2 33" xfId="48512" xr:uid="{00000000-0005-0000-0000-0000B2620000}"/>
    <cellStyle name="표준 2 21 5 2 34" xfId="49992" xr:uid="{00000000-0005-0000-0000-0000B3620000}"/>
    <cellStyle name="표준 2 21 5 2 35" xfId="51472" xr:uid="{00000000-0005-0000-0000-0000B4620000}"/>
    <cellStyle name="표준 2 21 5 2 36" xfId="52952" xr:uid="{00000000-0005-0000-0000-0000B5620000}"/>
    <cellStyle name="표준 2 21 5 2 37" xfId="54432" xr:uid="{00000000-0005-0000-0000-0000B6620000}"/>
    <cellStyle name="표준 2 21 5 2 38" xfId="55912" xr:uid="{00000000-0005-0000-0000-0000B7620000}"/>
    <cellStyle name="표준 2 21 5 2 39" xfId="57392" xr:uid="{00000000-0005-0000-0000-0000B8620000}"/>
    <cellStyle name="표준 2 21 5 2 4" xfId="5591" xr:uid="{00000000-0005-0000-0000-0000B9620000}"/>
    <cellStyle name="표준 2 21 5 2 40" xfId="58872" xr:uid="{00000000-0005-0000-0000-0000BA620000}"/>
    <cellStyle name="표준 2 21 5 2 41" xfId="60352" xr:uid="{00000000-0005-0000-0000-0000BB620000}"/>
    <cellStyle name="표준 2 21 5 2 42" xfId="61832" xr:uid="{00000000-0005-0000-0000-0000BC620000}"/>
    <cellStyle name="표준 2 21 5 2 5" xfId="7071" xr:uid="{00000000-0005-0000-0000-0000BD620000}"/>
    <cellStyle name="표준 2 21 5 2 6" xfId="8551" xr:uid="{00000000-0005-0000-0000-0000BE620000}"/>
    <cellStyle name="표준 2 21 5 2 7" xfId="10031" xr:uid="{00000000-0005-0000-0000-0000BF620000}"/>
    <cellStyle name="표준 2 21 5 2 8" xfId="11511" xr:uid="{00000000-0005-0000-0000-0000C0620000}"/>
    <cellStyle name="표준 2 21 5 2 9" xfId="12991" xr:uid="{00000000-0005-0000-0000-0000C1620000}"/>
    <cellStyle name="표준 2 21 5 20" xfId="27054" xr:uid="{00000000-0005-0000-0000-0000C2620000}"/>
    <cellStyle name="표준 2 21 5 21" xfId="28534" xr:uid="{00000000-0005-0000-0000-0000C3620000}"/>
    <cellStyle name="표준 2 21 5 22" xfId="30014" xr:uid="{00000000-0005-0000-0000-0000C4620000}"/>
    <cellStyle name="표준 2 21 5 23" xfId="31494" xr:uid="{00000000-0005-0000-0000-0000C5620000}"/>
    <cellStyle name="표준 2 21 5 24" xfId="32974" xr:uid="{00000000-0005-0000-0000-0000C6620000}"/>
    <cellStyle name="표준 2 21 5 25" xfId="34454" xr:uid="{00000000-0005-0000-0000-0000C7620000}"/>
    <cellStyle name="표준 2 21 5 26" xfId="35934" xr:uid="{00000000-0005-0000-0000-0000C8620000}"/>
    <cellStyle name="표준 2 21 5 27" xfId="37414" xr:uid="{00000000-0005-0000-0000-0000C9620000}"/>
    <cellStyle name="표준 2 21 5 28" xfId="38894" xr:uid="{00000000-0005-0000-0000-0000CA620000}"/>
    <cellStyle name="표준 2 21 5 29" xfId="40374" xr:uid="{00000000-0005-0000-0000-0000CB620000}"/>
    <cellStyle name="표준 2 21 5 3" xfId="1893" xr:uid="{00000000-0005-0000-0000-0000CC620000}"/>
    <cellStyle name="표준 2 21 5 30" xfId="41854" xr:uid="{00000000-0005-0000-0000-0000CD620000}"/>
    <cellStyle name="표준 2 21 5 31" xfId="43334" xr:uid="{00000000-0005-0000-0000-0000CE620000}"/>
    <cellStyle name="표준 2 21 5 32" xfId="44814" xr:uid="{00000000-0005-0000-0000-0000CF620000}"/>
    <cellStyle name="표준 2 21 5 33" xfId="46295" xr:uid="{00000000-0005-0000-0000-0000D0620000}"/>
    <cellStyle name="표준 2 21 5 34" xfId="47775" xr:uid="{00000000-0005-0000-0000-0000D1620000}"/>
    <cellStyle name="표준 2 21 5 35" xfId="49255" xr:uid="{00000000-0005-0000-0000-0000D2620000}"/>
    <cellStyle name="표준 2 21 5 36" xfId="50735" xr:uid="{00000000-0005-0000-0000-0000D3620000}"/>
    <cellStyle name="표준 2 21 5 37" xfId="52215" xr:uid="{00000000-0005-0000-0000-0000D4620000}"/>
    <cellStyle name="표준 2 21 5 38" xfId="53695" xr:uid="{00000000-0005-0000-0000-0000D5620000}"/>
    <cellStyle name="표준 2 21 5 39" xfId="55175" xr:uid="{00000000-0005-0000-0000-0000D6620000}"/>
    <cellStyle name="표준 2 21 5 4" xfId="3374" xr:uid="{00000000-0005-0000-0000-0000D7620000}"/>
    <cellStyle name="표준 2 21 5 40" xfId="56655" xr:uid="{00000000-0005-0000-0000-0000D8620000}"/>
    <cellStyle name="표준 2 21 5 41" xfId="58135" xr:uid="{00000000-0005-0000-0000-0000D9620000}"/>
    <cellStyle name="표준 2 21 5 42" xfId="59615" xr:uid="{00000000-0005-0000-0000-0000DA620000}"/>
    <cellStyle name="표준 2 21 5 43" xfId="61095" xr:uid="{00000000-0005-0000-0000-0000DB620000}"/>
    <cellStyle name="표준 2 21 5 5" xfId="4854" xr:uid="{00000000-0005-0000-0000-0000DC620000}"/>
    <cellStyle name="표준 2 21 5 6" xfId="6334" xr:uid="{00000000-0005-0000-0000-0000DD620000}"/>
    <cellStyle name="표준 2 21 5 7" xfId="7814" xr:uid="{00000000-0005-0000-0000-0000DE620000}"/>
    <cellStyle name="표준 2 21 5 8" xfId="9294" xr:uid="{00000000-0005-0000-0000-0000DF620000}"/>
    <cellStyle name="표준 2 21 5 9" xfId="10774" xr:uid="{00000000-0005-0000-0000-0000E0620000}"/>
    <cellStyle name="표준 2 21 6" xfId="1171" xr:uid="{00000000-0005-0000-0000-0000E1620000}"/>
    <cellStyle name="표준 2 21 6 10" xfId="12279" xr:uid="{00000000-0005-0000-0000-0000E2620000}"/>
    <cellStyle name="표준 2 21 6 11" xfId="13759" xr:uid="{00000000-0005-0000-0000-0000E3620000}"/>
    <cellStyle name="표준 2 21 6 12" xfId="15239" xr:uid="{00000000-0005-0000-0000-0000E4620000}"/>
    <cellStyle name="표준 2 21 6 13" xfId="16719" xr:uid="{00000000-0005-0000-0000-0000E5620000}"/>
    <cellStyle name="표준 2 21 6 14" xfId="18199" xr:uid="{00000000-0005-0000-0000-0000E6620000}"/>
    <cellStyle name="표준 2 21 6 15" xfId="19679" xr:uid="{00000000-0005-0000-0000-0000E7620000}"/>
    <cellStyle name="표준 2 21 6 16" xfId="21159" xr:uid="{00000000-0005-0000-0000-0000E8620000}"/>
    <cellStyle name="표준 2 21 6 17" xfId="22639" xr:uid="{00000000-0005-0000-0000-0000E9620000}"/>
    <cellStyle name="표준 2 21 6 18" xfId="24119" xr:uid="{00000000-0005-0000-0000-0000EA620000}"/>
    <cellStyle name="표준 2 21 6 19" xfId="25599" xr:uid="{00000000-0005-0000-0000-0000EB620000}"/>
    <cellStyle name="표준 2 21 6 2" xfId="392" xr:uid="{00000000-0005-0000-0000-0000EC620000}"/>
    <cellStyle name="표준 2 21 6 2 10" xfId="14496" xr:uid="{00000000-0005-0000-0000-0000ED620000}"/>
    <cellStyle name="표준 2 21 6 2 11" xfId="15976" xr:uid="{00000000-0005-0000-0000-0000EE620000}"/>
    <cellStyle name="표준 2 21 6 2 12" xfId="17456" xr:uid="{00000000-0005-0000-0000-0000EF620000}"/>
    <cellStyle name="표준 2 21 6 2 13" xfId="18936" xr:uid="{00000000-0005-0000-0000-0000F0620000}"/>
    <cellStyle name="표준 2 21 6 2 14" xfId="20416" xr:uid="{00000000-0005-0000-0000-0000F1620000}"/>
    <cellStyle name="표준 2 21 6 2 15" xfId="21896" xr:uid="{00000000-0005-0000-0000-0000F2620000}"/>
    <cellStyle name="표준 2 21 6 2 16" xfId="23376" xr:uid="{00000000-0005-0000-0000-0000F3620000}"/>
    <cellStyle name="표준 2 21 6 2 17" xfId="24856" xr:uid="{00000000-0005-0000-0000-0000F4620000}"/>
    <cellStyle name="표준 2 21 6 2 18" xfId="26336" xr:uid="{00000000-0005-0000-0000-0000F5620000}"/>
    <cellStyle name="표준 2 21 6 2 19" xfId="27816" xr:uid="{00000000-0005-0000-0000-0000F6620000}"/>
    <cellStyle name="표준 2 21 6 2 2" xfId="2655" xr:uid="{00000000-0005-0000-0000-0000F7620000}"/>
    <cellStyle name="표준 2 21 6 2 20" xfId="29296" xr:uid="{00000000-0005-0000-0000-0000F8620000}"/>
    <cellStyle name="표준 2 21 6 2 21" xfId="30776" xr:uid="{00000000-0005-0000-0000-0000F9620000}"/>
    <cellStyle name="표준 2 21 6 2 22" xfId="32256" xr:uid="{00000000-0005-0000-0000-0000FA620000}"/>
    <cellStyle name="표준 2 21 6 2 23" xfId="33736" xr:uid="{00000000-0005-0000-0000-0000FB620000}"/>
    <cellStyle name="표준 2 21 6 2 24" xfId="35216" xr:uid="{00000000-0005-0000-0000-0000FC620000}"/>
    <cellStyle name="표준 2 21 6 2 25" xfId="36696" xr:uid="{00000000-0005-0000-0000-0000FD620000}"/>
    <cellStyle name="표준 2 21 6 2 26" xfId="38176" xr:uid="{00000000-0005-0000-0000-0000FE620000}"/>
    <cellStyle name="표준 2 21 6 2 27" xfId="39656" xr:uid="{00000000-0005-0000-0000-0000FF620000}"/>
    <cellStyle name="표준 2 21 6 2 28" xfId="41136" xr:uid="{00000000-0005-0000-0000-000000630000}"/>
    <cellStyle name="표준 2 21 6 2 29" xfId="42616" xr:uid="{00000000-0005-0000-0000-000001630000}"/>
    <cellStyle name="표준 2 21 6 2 3" xfId="4136" xr:uid="{00000000-0005-0000-0000-000002630000}"/>
    <cellStyle name="표준 2 21 6 2 30" xfId="44096" xr:uid="{00000000-0005-0000-0000-000003630000}"/>
    <cellStyle name="표준 2 21 6 2 31" xfId="45576" xr:uid="{00000000-0005-0000-0000-000004630000}"/>
    <cellStyle name="표준 2 21 6 2 32" xfId="47057" xr:uid="{00000000-0005-0000-0000-000005630000}"/>
    <cellStyle name="표준 2 21 6 2 33" xfId="48537" xr:uid="{00000000-0005-0000-0000-000006630000}"/>
    <cellStyle name="표준 2 21 6 2 34" xfId="50017" xr:uid="{00000000-0005-0000-0000-000007630000}"/>
    <cellStyle name="표준 2 21 6 2 35" xfId="51497" xr:uid="{00000000-0005-0000-0000-000008630000}"/>
    <cellStyle name="표준 2 21 6 2 36" xfId="52977" xr:uid="{00000000-0005-0000-0000-000009630000}"/>
    <cellStyle name="표준 2 21 6 2 37" xfId="54457" xr:uid="{00000000-0005-0000-0000-00000A630000}"/>
    <cellStyle name="표준 2 21 6 2 38" xfId="55937" xr:uid="{00000000-0005-0000-0000-00000B630000}"/>
    <cellStyle name="표준 2 21 6 2 39" xfId="57417" xr:uid="{00000000-0005-0000-0000-00000C630000}"/>
    <cellStyle name="표준 2 21 6 2 4" xfId="5616" xr:uid="{00000000-0005-0000-0000-00000D630000}"/>
    <cellStyle name="표준 2 21 6 2 40" xfId="58897" xr:uid="{00000000-0005-0000-0000-00000E630000}"/>
    <cellStyle name="표준 2 21 6 2 41" xfId="60377" xr:uid="{00000000-0005-0000-0000-00000F630000}"/>
    <cellStyle name="표준 2 21 6 2 42" xfId="61857" xr:uid="{00000000-0005-0000-0000-000010630000}"/>
    <cellStyle name="표준 2 21 6 2 5" xfId="7096" xr:uid="{00000000-0005-0000-0000-000011630000}"/>
    <cellStyle name="표준 2 21 6 2 6" xfId="8576" xr:uid="{00000000-0005-0000-0000-000012630000}"/>
    <cellStyle name="표준 2 21 6 2 7" xfId="10056" xr:uid="{00000000-0005-0000-0000-000013630000}"/>
    <cellStyle name="표준 2 21 6 2 8" xfId="11536" xr:uid="{00000000-0005-0000-0000-000014630000}"/>
    <cellStyle name="표준 2 21 6 2 9" xfId="13016" xr:uid="{00000000-0005-0000-0000-000015630000}"/>
    <cellStyle name="표준 2 21 6 20" xfId="27079" xr:uid="{00000000-0005-0000-0000-000016630000}"/>
    <cellStyle name="표준 2 21 6 21" xfId="28559" xr:uid="{00000000-0005-0000-0000-000017630000}"/>
    <cellStyle name="표준 2 21 6 22" xfId="30039" xr:uid="{00000000-0005-0000-0000-000018630000}"/>
    <cellStyle name="표준 2 21 6 23" xfId="31519" xr:uid="{00000000-0005-0000-0000-000019630000}"/>
    <cellStyle name="표준 2 21 6 24" xfId="32999" xr:uid="{00000000-0005-0000-0000-00001A630000}"/>
    <cellStyle name="표준 2 21 6 25" xfId="34479" xr:uid="{00000000-0005-0000-0000-00001B630000}"/>
    <cellStyle name="표준 2 21 6 26" xfId="35959" xr:uid="{00000000-0005-0000-0000-00001C630000}"/>
    <cellStyle name="표준 2 21 6 27" xfId="37439" xr:uid="{00000000-0005-0000-0000-00001D630000}"/>
    <cellStyle name="표준 2 21 6 28" xfId="38919" xr:uid="{00000000-0005-0000-0000-00001E630000}"/>
    <cellStyle name="표준 2 21 6 29" xfId="40399" xr:uid="{00000000-0005-0000-0000-00001F630000}"/>
    <cellStyle name="표준 2 21 6 3" xfId="1918" xr:uid="{00000000-0005-0000-0000-000020630000}"/>
    <cellStyle name="표준 2 21 6 30" xfId="41879" xr:uid="{00000000-0005-0000-0000-000021630000}"/>
    <cellStyle name="표준 2 21 6 31" xfId="43359" xr:uid="{00000000-0005-0000-0000-000022630000}"/>
    <cellStyle name="표준 2 21 6 32" xfId="44839" xr:uid="{00000000-0005-0000-0000-000023630000}"/>
    <cellStyle name="표준 2 21 6 33" xfId="46320" xr:uid="{00000000-0005-0000-0000-000024630000}"/>
    <cellStyle name="표준 2 21 6 34" xfId="47800" xr:uid="{00000000-0005-0000-0000-000025630000}"/>
    <cellStyle name="표준 2 21 6 35" xfId="49280" xr:uid="{00000000-0005-0000-0000-000026630000}"/>
    <cellStyle name="표준 2 21 6 36" xfId="50760" xr:uid="{00000000-0005-0000-0000-000027630000}"/>
    <cellStyle name="표준 2 21 6 37" xfId="52240" xr:uid="{00000000-0005-0000-0000-000028630000}"/>
    <cellStyle name="표준 2 21 6 38" xfId="53720" xr:uid="{00000000-0005-0000-0000-000029630000}"/>
    <cellStyle name="표준 2 21 6 39" xfId="55200" xr:uid="{00000000-0005-0000-0000-00002A630000}"/>
    <cellStyle name="표준 2 21 6 4" xfId="3399" xr:uid="{00000000-0005-0000-0000-00002B630000}"/>
    <cellStyle name="표준 2 21 6 40" xfId="56680" xr:uid="{00000000-0005-0000-0000-00002C630000}"/>
    <cellStyle name="표준 2 21 6 41" xfId="58160" xr:uid="{00000000-0005-0000-0000-00002D630000}"/>
    <cellStyle name="표준 2 21 6 42" xfId="59640" xr:uid="{00000000-0005-0000-0000-00002E630000}"/>
    <cellStyle name="표준 2 21 6 43" xfId="61120" xr:uid="{00000000-0005-0000-0000-00002F630000}"/>
    <cellStyle name="표준 2 21 6 5" xfId="4879" xr:uid="{00000000-0005-0000-0000-000030630000}"/>
    <cellStyle name="표준 2 21 6 6" xfId="6359" xr:uid="{00000000-0005-0000-0000-000031630000}"/>
    <cellStyle name="표준 2 21 6 7" xfId="7839" xr:uid="{00000000-0005-0000-0000-000032630000}"/>
    <cellStyle name="표준 2 21 6 8" xfId="9319" xr:uid="{00000000-0005-0000-0000-000033630000}"/>
    <cellStyle name="표준 2 21 6 9" xfId="10799" xr:uid="{00000000-0005-0000-0000-000034630000}"/>
    <cellStyle name="표준 2 21 7" xfId="1145" xr:uid="{00000000-0005-0000-0000-000035630000}"/>
    <cellStyle name="표준 2 21 7 10" xfId="12305" xr:uid="{00000000-0005-0000-0000-000036630000}"/>
    <cellStyle name="표준 2 21 7 11" xfId="13785" xr:uid="{00000000-0005-0000-0000-000037630000}"/>
    <cellStyle name="표준 2 21 7 12" xfId="15265" xr:uid="{00000000-0005-0000-0000-000038630000}"/>
    <cellStyle name="표준 2 21 7 13" xfId="16745" xr:uid="{00000000-0005-0000-0000-000039630000}"/>
    <cellStyle name="표준 2 21 7 14" xfId="18225" xr:uid="{00000000-0005-0000-0000-00003A630000}"/>
    <cellStyle name="표준 2 21 7 15" xfId="19705" xr:uid="{00000000-0005-0000-0000-00003B630000}"/>
    <cellStyle name="표준 2 21 7 16" xfId="21185" xr:uid="{00000000-0005-0000-0000-00003C630000}"/>
    <cellStyle name="표준 2 21 7 17" xfId="22665" xr:uid="{00000000-0005-0000-0000-00003D630000}"/>
    <cellStyle name="표준 2 21 7 18" xfId="24145" xr:uid="{00000000-0005-0000-0000-00003E630000}"/>
    <cellStyle name="표준 2 21 7 19" xfId="25625" xr:uid="{00000000-0005-0000-0000-00003F630000}"/>
    <cellStyle name="표준 2 21 7 2" xfId="366" xr:uid="{00000000-0005-0000-0000-000040630000}"/>
    <cellStyle name="표준 2 21 7 2 10" xfId="14522" xr:uid="{00000000-0005-0000-0000-000041630000}"/>
    <cellStyle name="표준 2 21 7 2 11" xfId="16002" xr:uid="{00000000-0005-0000-0000-000042630000}"/>
    <cellStyle name="표준 2 21 7 2 12" xfId="17482" xr:uid="{00000000-0005-0000-0000-000043630000}"/>
    <cellStyle name="표준 2 21 7 2 13" xfId="18962" xr:uid="{00000000-0005-0000-0000-000044630000}"/>
    <cellStyle name="표준 2 21 7 2 14" xfId="20442" xr:uid="{00000000-0005-0000-0000-000045630000}"/>
    <cellStyle name="표준 2 21 7 2 15" xfId="21922" xr:uid="{00000000-0005-0000-0000-000046630000}"/>
    <cellStyle name="표준 2 21 7 2 16" xfId="23402" xr:uid="{00000000-0005-0000-0000-000047630000}"/>
    <cellStyle name="표준 2 21 7 2 17" xfId="24882" xr:uid="{00000000-0005-0000-0000-000048630000}"/>
    <cellStyle name="표준 2 21 7 2 18" xfId="26362" xr:uid="{00000000-0005-0000-0000-000049630000}"/>
    <cellStyle name="표준 2 21 7 2 19" xfId="27842" xr:uid="{00000000-0005-0000-0000-00004A630000}"/>
    <cellStyle name="표준 2 21 7 2 2" xfId="2681" xr:uid="{00000000-0005-0000-0000-00004B630000}"/>
    <cellStyle name="표준 2 21 7 2 20" xfId="29322" xr:uid="{00000000-0005-0000-0000-00004C630000}"/>
    <cellStyle name="표준 2 21 7 2 21" xfId="30802" xr:uid="{00000000-0005-0000-0000-00004D630000}"/>
    <cellStyle name="표준 2 21 7 2 22" xfId="32282" xr:uid="{00000000-0005-0000-0000-00004E630000}"/>
    <cellStyle name="표준 2 21 7 2 23" xfId="33762" xr:uid="{00000000-0005-0000-0000-00004F630000}"/>
    <cellStyle name="표준 2 21 7 2 24" xfId="35242" xr:uid="{00000000-0005-0000-0000-000050630000}"/>
    <cellStyle name="표준 2 21 7 2 25" xfId="36722" xr:uid="{00000000-0005-0000-0000-000051630000}"/>
    <cellStyle name="표준 2 21 7 2 26" xfId="38202" xr:uid="{00000000-0005-0000-0000-000052630000}"/>
    <cellStyle name="표준 2 21 7 2 27" xfId="39682" xr:uid="{00000000-0005-0000-0000-000053630000}"/>
    <cellStyle name="표준 2 21 7 2 28" xfId="41162" xr:uid="{00000000-0005-0000-0000-000054630000}"/>
    <cellStyle name="표준 2 21 7 2 29" xfId="42642" xr:uid="{00000000-0005-0000-0000-000055630000}"/>
    <cellStyle name="표준 2 21 7 2 3" xfId="4162" xr:uid="{00000000-0005-0000-0000-000056630000}"/>
    <cellStyle name="표준 2 21 7 2 30" xfId="44122" xr:uid="{00000000-0005-0000-0000-000057630000}"/>
    <cellStyle name="표준 2 21 7 2 31" xfId="45602" xr:uid="{00000000-0005-0000-0000-000058630000}"/>
    <cellStyle name="표준 2 21 7 2 32" xfId="47083" xr:uid="{00000000-0005-0000-0000-000059630000}"/>
    <cellStyle name="표준 2 21 7 2 33" xfId="48563" xr:uid="{00000000-0005-0000-0000-00005A630000}"/>
    <cellStyle name="표준 2 21 7 2 34" xfId="50043" xr:uid="{00000000-0005-0000-0000-00005B630000}"/>
    <cellStyle name="표준 2 21 7 2 35" xfId="51523" xr:uid="{00000000-0005-0000-0000-00005C630000}"/>
    <cellStyle name="표준 2 21 7 2 36" xfId="53003" xr:uid="{00000000-0005-0000-0000-00005D630000}"/>
    <cellStyle name="표준 2 21 7 2 37" xfId="54483" xr:uid="{00000000-0005-0000-0000-00005E630000}"/>
    <cellStyle name="표준 2 21 7 2 38" xfId="55963" xr:uid="{00000000-0005-0000-0000-00005F630000}"/>
    <cellStyle name="표준 2 21 7 2 39" xfId="57443" xr:uid="{00000000-0005-0000-0000-000060630000}"/>
    <cellStyle name="표준 2 21 7 2 4" xfId="5642" xr:uid="{00000000-0005-0000-0000-000061630000}"/>
    <cellStyle name="표준 2 21 7 2 40" xfId="58923" xr:uid="{00000000-0005-0000-0000-000062630000}"/>
    <cellStyle name="표준 2 21 7 2 41" xfId="60403" xr:uid="{00000000-0005-0000-0000-000063630000}"/>
    <cellStyle name="표준 2 21 7 2 42" xfId="61883" xr:uid="{00000000-0005-0000-0000-000064630000}"/>
    <cellStyle name="표준 2 21 7 2 5" xfId="7122" xr:uid="{00000000-0005-0000-0000-000065630000}"/>
    <cellStyle name="표준 2 21 7 2 6" xfId="8602" xr:uid="{00000000-0005-0000-0000-000066630000}"/>
    <cellStyle name="표준 2 21 7 2 7" xfId="10082" xr:uid="{00000000-0005-0000-0000-000067630000}"/>
    <cellStyle name="표준 2 21 7 2 8" xfId="11562" xr:uid="{00000000-0005-0000-0000-000068630000}"/>
    <cellStyle name="표준 2 21 7 2 9" xfId="13042" xr:uid="{00000000-0005-0000-0000-000069630000}"/>
    <cellStyle name="표준 2 21 7 20" xfId="27105" xr:uid="{00000000-0005-0000-0000-00006A630000}"/>
    <cellStyle name="표준 2 21 7 21" xfId="28585" xr:uid="{00000000-0005-0000-0000-00006B630000}"/>
    <cellStyle name="표준 2 21 7 22" xfId="30065" xr:uid="{00000000-0005-0000-0000-00006C630000}"/>
    <cellStyle name="표준 2 21 7 23" xfId="31545" xr:uid="{00000000-0005-0000-0000-00006D630000}"/>
    <cellStyle name="표준 2 21 7 24" xfId="33025" xr:uid="{00000000-0005-0000-0000-00006E630000}"/>
    <cellStyle name="표준 2 21 7 25" xfId="34505" xr:uid="{00000000-0005-0000-0000-00006F630000}"/>
    <cellStyle name="표준 2 21 7 26" xfId="35985" xr:uid="{00000000-0005-0000-0000-000070630000}"/>
    <cellStyle name="표준 2 21 7 27" xfId="37465" xr:uid="{00000000-0005-0000-0000-000071630000}"/>
    <cellStyle name="표준 2 21 7 28" xfId="38945" xr:uid="{00000000-0005-0000-0000-000072630000}"/>
    <cellStyle name="표준 2 21 7 29" xfId="40425" xr:uid="{00000000-0005-0000-0000-000073630000}"/>
    <cellStyle name="표준 2 21 7 3" xfId="1944" xr:uid="{00000000-0005-0000-0000-000074630000}"/>
    <cellStyle name="표준 2 21 7 30" xfId="41905" xr:uid="{00000000-0005-0000-0000-000075630000}"/>
    <cellStyle name="표준 2 21 7 31" xfId="43385" xr:uid="{00000000-0005-0000-0000-000076630000}"/>
    <cellStyle name="표준 2 21 7 32" xfId="44865" xr:uid="{00000000-0005-0000-0000-000077630000}"/>
    <cellStyle name="표준 2 21 7 33" xfId="46346" xr:uid="{00000000-0005-0000-0000-000078630000}"/>
    <cellStyle name="표준 2 21 7 34" xfId="47826" xr:uid="{00000000-0005-0000-0000-000079630000}"/>
    <cellStyle name="표준 2 21 7 35" xfId="49306" xr:uid="{00000000-0005-0000-0000-00007A630000}"/>
    <cellStyle name="표준 2 21 7 36" xfId="50786" xr:uid="{00000000-0005-0000-0000-00007B630000}"/>
    <cellStyle name="표준 2 21 7 37" xfId="52266" xr:uid="{00000000-0005-0000-0000-00007C630000}"/>
    <cellStyle name="표준 2 21 7 38" xfId="53746" xr:uid="{00000000-0005-0000-0000-00007D630000}"/>
    <cellStyle name="표준 2 21 7 39" xfId="55226" xr:uid="{00000000-0005-0000-0000-00007E630000}"/>
    <cellStyle name="표준 2 21 7 4" xfId="3425" xr:uid="{00000000-0005-0000-0000-00007F630000}"/>
    <cellStyle name="표준 2 21 7 40" xfId="56706" xr:uid="{00000000-0005-0000-0000-000080630000}"/>
    <cellStyle name="표준 2 21 7 41" xfId="58186" xr:uid="{00000000-0005-0000-0000-000081630000}"/>
    <cellStyle name="표준 2 21 7 42" xfId="59666" xr:uid="{00000000-0005-0000-0000-000082630000}"/>
    <cellStyle name="표준 2 21 7 43" xfId="61146" xr:uid="{00000000-0005-0000-0000-000083630000}"/>
    <cellStyle name="표준 2 21 7 5" xfId="4905" xr:uid="{00000000-0005-0000-0000-000084630000}"/>
    <cellStyle name="표준 2 21 7 6" xfId="6385" xr:uid="{00000000-0005-0000-0000-000085630000}"/>
    <cellStyle name="표준 2 21 7 7" xfId="7865" xr:uid="{00000000-0005-0000-0000-000086630000}"/>
    <cellStyle name="표준 2 21 7 8" xfId="9345" xr:uid="{00000000-0005-0000-0000-000087630000}"/>
    <cellStyle name="표준 2 21 7 9" xfId="10825" xr:uid="{00000000-0005-0000-0000-000088630000}"/>
    <cellStyle name="표준 2 21 8" xfId="1118" xr:uid="{00000000-0005-0000-0000-000089630000}"/>
    <cellStyle name="표준 2 21 8 10" xfId="12332" xr:uid="{00000000-0005-0000-0000-00008A630000}"/>
    <cellStyle name="표준 2 21 8 11" xfId="13812" xr:uid="{00000000-0005-0000-0000-00008B630000}"/>
    <cellStyle name="표준 2 21 8 12" xfId="15292" xr:uid="{00000000-0005-0000-0000-00008C630000}"/>
    <cellStyle name="표준 2 21 8 13" xfId="16772" xr:uid="{00000000-0005-0000-0000-00008D630000}"/>
    <cellStyle name="표준 2 21 8 14" xfId="18252" xr:uid="{00000000-0005-0000-0000-00008E630000}"/>
    <cellStyle name="표준 2 21 8 15" xfId="19732" xr:uid="{00000000-0005-0000-0000-00008F630000}"/>
    <cellStyle name="표준 2 21 8 16" xfId="21212" xr:uid="{00000000-0005-0000-0000-000090630000}"/>
    <cellStyle name="표준 2 21 8 17" xfId="22692" xr:uid="{00000000-0005-0000-0000-000091630000}"/>
    <cellStyle name="표준 2 21 8 18" xfId="24172" xr:uid="{00000000-0005-0000-0000-000092630000}"/>
    <cellStyle name="표준 2 21 8 19" xfId="25652" xr:uid="{00000000-0005-0000-0000-000093630000}"/>
    <cellStyle name="표준 2 21 8 2" xfId="339" xr:uid="{00000000-0005-0000-0000-000094630000}"/>
    <cellStyle name="표준 2 21 8 2 10" xfId="14549" xr:uid="{00000000-0005-0000-0000-000095630000}"/>
    <cellStyle name="표준 2 21 8 2 11" xfId="16029" xr:uid="{00000000-0005-0000-0000-000096630000}"/>
    <cellStyle name="표준 2 21 8 2 12" xfId="17509" xr:uid="{00000000-0005-0000-0000-000097630000}"/>
    <cellStyle name="표준 2 21 8 2 13" xfId="18989" xr:uid="{00000000-0005-0000-0000-000098630000}"/>
    <cellStyle name="표준 2 21 8 2 14" xfId="20469" xr:uid="{00000000-0005-0000-0000-000099630000}"/>
    <cellStyle name="표준 2 21 8 2 15" xfId="21949" xr:uid="{00000000-0005-0000-0000-00009A630000}"/>
    <cellStyle name="표준 2 21 8 2 16" xfId="23429" xr:uid="{00000000-0005-0000-0000-00009B630000}"/>
    <cellStyle name="표준 2 21 8 2 17" xfId="24909" xr:uid="{00000000-0005-0000-0000-00009C630000}"/>
    <cellStyle name="표준 2 21 8 2 18" xfId="26389" xr:uid="{00000000-0005-0000-0000-00009D630000}"/>
    <cellStyle name="표준 2 21 8 2 19" xfId="27869" xr:uid="{00000000-0005-0000-0000-00009E630000}"/>
    <cellStyle name="표준 2 21 8 2 2" xfId="2708" xr:uid="{00000000-0005-0000-0000-00009F630000}"/>
    <cellStyle name="표준 2 21 8 2 20" xfId="29349" xr:uid="{00000000-0005-0000-0000-0000A0630000}"/>
    <cellStyle name="표준 2 21 8 2 21" xfId="30829" xr:uid="{00000000-0005-0000-0000-0000A1630000}"/>
    <cellStyle name="표준 2 21 8 2 22" xfId="32309" xr:uid="{00000000-0005-0000-0000-0000A2630000}"/>
    <cellStyle name="표준 2 21 8 2 23" xfId="33789" xr:uid="{00000000-0005-0000-0000-0000A3630000}"/>
    <cellStyle name="표준 2 21 8 2 24" xfId="35269" xr:uid="{00000000-0005-0000-0000-0000A4630000}"/>
    <cellStyle name="표준 2 21 8 2 25" xfId="36749" xr:uid="{00000000-0005-0000-0000-0000A5630000}"/>
    <cellStyle name="표준 2 21 8 2 26" xfId="38229" xr:uid="{00000000-0005-0000-0000-0000A6630000}"/>
    <cellStyle name="표준 2 21 8 2 27" xfId="39709" xr:uid="{00000000-0005-0000-0000-0000A7630000}"/>
    <cellStyle name="표준 2 21 8 2 28" xfId="41189" xr:uid="{00000000-0005-0000-0000-0000A8630000}"/>
    <cellStyle name="표준 2 21 8 2 29" xfId="42669" xr:uid="{00000000-0005-0000-0000-0000A9630000}"/>
    <cellStyle name="표준 2 21 8 2 3" xfId="4189" xr:uid="{00000000-0005-0000-0000-0000AA630000}"/>
    <cellStyle name="표준 2 21 8 2 30" xfId="44149" xr:uid="{00000000-0005-0000-0000-0000AB630000}"/>
    <cellStyle name="표준 2 21 8 2 31" xfId="45629" xr:uid="{00000000-0005-0000-0000-0000AC630000}"/>
    <cellStyle name="표준 2 21 8 2 32" xfId="47110" xr:uid="{00000000-0005-0000-0000-0000AD630000}"/>
    <cellStyle name="표준 2 21 8 2 33" xfId="48590" xr:uid="{00000000-0005-0000-0000-0000AE630000}"/>
    <cellStyle name="표준 2 21 8 2 34" xfId="50070" xr:uid="{00000000-0005-0000-0000-0000AF630000}"/>
    <cellStyle name="표준 2 21 8 2 35" xfId="51550" xr:uid="{00000000-0005-0000-0000-0000B0630000}"/>
    <cellStyle name="표준 2 21 8 2 36" xfId="53030" xr:uid="{00000000-0005-0000-0000-0000B1630000}"/>
    <cellStyle name="표준 2 21 8 2 37" xfId="54510" xr:uid="{00000000-0005-0000-0000-0000B2630000}"/>
    <cellStyle name="표준 2 21 8 2 38" xfId="55990" xr:uid="{00000000-0005-0000-0000-0000B3630000}"/>
    <cellStyle name="표준 2 21 8 2 39" xfId="57470" xr:uid="{00000000-0005-0000-0000-0000B4630000}"/>
    <cellStyle name="표준 2 21 8 2 4" xfId="5669" xr:uid="{00000000-0005-0000-0000-0000B5630000}"/>
    <cellStyle name="표준 2 21 8 2 40" xfId="58950" xr:uid="{00000000-0005-0000-0000-0000B6630000}"/>
    <cellStyle name="표준 2 21 8 2 41" xfId="60430" xr:uid="{00000000-0005-0000-0000-0000B7630000}"/>
    <cellStyle name="표준 2 21 8 2 42" xfId="61910" xr:uid="{00000000-0005-0000-0000-0000B8630000}"/>
    <cellStyle name="표준 2 21 8 2 5" xfId="7149" xr:uid="{00000000-0005-0000-0000-0000B9630000}"/>
    <cellStyle name="표준 2 21 8 2 6" xfId="8629" xr:uid="{00000000-0005-0000-0000-0000BA630000}"/>
    <cellStyle name="표준 2 21 8 2 7" xfId="10109" xr:uid="{00000000-0005-0000-0000-0000BB630000}"/>
    <cellStyle name="표준 2 21 8 2 8" xfId="11589" xr:uid="{00000000-0005-0000-0000-0000BC630000}"/>
    <cellStyle name="표준 2 21 8 2 9" xfId="13069" xr:uid="{00000000-0005-0000-0000-0000BD630000}"/>
    <cellStyle name="표준 2 21 8 20" xfId="27132" xr:uid="{00000000-0005-0000-0000-0000BE630000}"/>
    <cellStyle name="표준 2 21 8 21" xfId="28612" xr:uid="{00000000-0005-0000-0000-0000BF630000}"/>
    <cellStyle name="표준 2 21 8 22" xfId="30092" xr:uid="{00000000-0005-0000-0000-0000C0630000}"/>
    <cellStyle name="표준 2 21 8 23" xfId="31572" xr:uid="{00000000-0005-0000-0000-0000C1630000}"/>
    <cellStyle name="표준 2 21 8 24" xfId="33052" xr:uid="{00000000-0005-0000-0000-0000C2630000}"/>
    <cellStyle name="표준 2 21 8 25" xfId="34532" xr:uid="{00000000-0005-0000-0000-0000C3630000}"/>
    <cellStyle name="표준 2 21 8 26" xfId="36012" xr:uid="{00000000-0005-0000-0000-0000C4630000}"/>
    <cellStyle name="표준 2 21 8 27" xfId="37492" xr:uid="{00000000-0005-0000-0000-0000C5630000}"/>
    <cellStyle name="표준 2 21 8 28" xfId="38972" xr:uid="{00000000-0005-0000-0000-0000C6630000}"/>
    <cellStyle name="표준 2 21 8 29" xfId="40452" xr:uid="{00000000-0005-0000-0000-0000C7630000}"/>
    <cellStyle name="표준 2 21 8 3" xfId="1971" xr:uid="{00000000-0005-0000-0000-0000C8630000}"/>
    <cellStyle name="표준 2 21 8 30" xfId="41932" xr:uid="{00000000-0005-0000-0000-0000C9630000}"/>
    <cellStyle name="표준 2 21 8 31" xfId="43412" xr:uid="{00000000-0005-0000-0000-0000CA630000}"/>
    <cellStyle name="표준 2 21 8 32" xfId="44892" xr:uid="{00000000-0005-0000-0000-0000CB630000}"/>
    <cellStyle name="표준 2 21 8 33" xfId="46373" xr:uid="{00000000-0005-0000-0000-0000CC630000}"/>
    <cellStyle name="표준 2 21 8 34" xfId="47853" xr:uid="{00000000-0005-0000-0000-0000CD630000}"/>
    <cellStyle name="표준 2 21 8 35" xfId="49333" xr:uid="{00000000-0005-0000-0000-0000CE630000}"/>
    <cellStyle name="표준 2 21 8 36" xfId="50813" xr:uid="{00000000-0005-0000-0000-0000CF630000}"/>
    <cellStyle name="표준 2 21 8 37" xfId="52293" xr:uid="{00000000-0005-0000-0000-0000D0630000}"/>
    <cellStyle name="표준 2 21 8 38" xfId="53773" xr:uid="{00000000-0005-0000-0000-0000D1630000}"/>
    <cellStyle name="표준 2 21 8 39" xfId="55253" xr:uid="{00000000-0005-0000-0000-0000D2630000}"/>
    <cellStyle name="표준 2 21 8 4" xfId="3452" xr:uid="{00000000-0005-0000-0000-0000D3630000}"/>
    <cellStyle name="표준 2 21 8 40" xfId="56733" xr:uid="{00000000-0005-0000-0000-0000D4630000}"/>
    <cellStyle name="표준 2 21 8 41" xfId="58213" xr:uid="{00000000-0005-0000-0000-0000D5630000}"/>
    <cellStyle name="표준 2 21 8 42" xfId="59693" xr:uid="{00000000-0005-0000-0000-0000D6630000}"/>
    <cellStyle name="표준 2 21 8 43" xfId="61173" xr:uid="{00000000-0005-0000-0000-0000D7630000}"/>
    <cellStyle name="표준 2 21 8 5" xfId="4932" xr:uid="{00000000-0005-0000-0000-0000D8630000}"/>
    <cellStyle name="표준 2 21 8 6" xfId="6412" xr:uid="{00000000-0005-0000-0000-0000D9630000}"/>
    <cellStyle name="표준 2 21 8 7" xfId="7892" xr:uid="{00000000-0005-0000-0000-0000DA630000}"/>
    <cellStyle name="표준 2 21 8 8" xfId="9372" xr:uid="{00000000-0005-0000-0000-0000DB630000}"/>
    <cellStyle name="표준 2 21 8 9" xfId="10852" xr:uid="{00000000-0005-0000-0000-0000DC630000}"/>
    <cellStyle name="표준 2 21 9" xfId="1089" xr:uid="{00000000-0005-0000-0000-0000DD630000}"/>
    <cellStyle name="표준 2 21 9 10" xfId="12361" xr:uid="{00000000-0005-0000-0000-0000DE630000}"/>
    <cellStyle name="표준 2 21 9 11" xfId="13841" xr:uid="{00000000-0005-0000-0000-0000DF630000}"/>
    <cellStyle name="표준 2 21 9 12" xfId="15321" xr:uid="{00000000-0005-0000-0000-0000E0630000}"/>
    <cellStyle name="표준 2 21 9 13" xfId="16801" xr:uid="{00000000-0005-0000-0000-0000E1630000}"/>
    <cellStyle name="표준 2 21 9 14" xfId="18281" xr:uid="{00000000-0005-0000-0000-0000E2630000}"/>
    <cellStyle name="표준 2 21 9 15" xfId="19761" xr:uid="{00000000-0005-0000-0000-0000E3630000}"/>
    <cellStyle name="표준 2 21 9 16" xfId="21241" xr:uid="{00000000-0005-0000-0000-0000E4630000}"/>
    <cellStyle name="표준 2 21 9 17" xfId="22721" xr:uid="{00000000-0005-0000-0000-0000E5630000}"/>
    <cellStyle name="표준 2 21 9 18" xfId="24201" xr:uid="{00000000-0005-0000-0000-0000E6630000}"/>
    <cellStyle name="표준 2 21 9 19" xfId="25681" xr:uid="{00000000-0005-0000-0000-0000E7630000}"/>
    <cellStyle name="표준 2 21 9 2" xfId="310" xr:uid="{00000000-0005-0000-0000-0000E8630000}"/>
    <cellStyle name="표준 2 21 9 2 10" xfId="14578" xr:uid="{00000000-0005-0000-0000-0000E9630000}"/>
    <cellStyle name="표준 2 21 9 2 11" xfId="16058" xr:uid="{00000000-0005-0000-0000-0000EA630000}"/>
    <cellStyle name="표준 2 21 9 2 12" xfId="17538" xr:uid="{00000000-0005-0000-0000-0000EB630000}"/>
    <cellStyle name="표준 2 21 9 2 13" xfId="19018" xr:uid="{00000000-0005-0000-0000-0000EC630000}"/>
    <cellStyle name="표준 2 21 9 2 14" xfId="20498" xr:uid="{00000000-0005-0000-0000-0000ED630000}"/>
    <cellStyle name="표준 2 21 9 2 15" xfId="21978" xr:uid="{00000000-0005-0000-0000-0000EE630000}"/>
    <cellStyle name="표준 2 21 9 2 16" xfId="23458" xr:uid="{00000000-0005-0000-0000-0000EF630000}"/>
    <cellStyle name="표준 2 21 9 2 17" xfId="24938" xr:uid="{00000000-0005-0000-0000-0000F0630000}"/>
    <cellStyle name="표준 2 21 9 2 18" xfId="26418" xr:uid="{00000000-0005-0000-0000-0000F1630000}"/>
    <cellStyle name="표준 2 21 9 2 19" xfId="27898" xr:uid="{00000000-0005-0000-0000-0000F2630000}"/>
    <cellStyle name="표준 2 21 9 2 2" xfId="2737" xr:uid="{00000000-0005-0000-0000-0000F3630000}"/>
    <cellStyle name="표준 2 21 9 2 20" xfId="29378" xr:uid="{00000000-0005-0000-0000-0000F4630000}"/>
    <cellStyle name="표준 2 21 9 2 21" xfId="30858" xr:uid="{00000000-0005-0000-0000-0000F5630000}"/>
    <cellStyle name="표준 2 21 9 2 22" xfId="32338" xr:uid="{00000000-0005-0000-0000-0000F6630000}"/>
    <cellStyle name="표준 2 21 9 2 23" xfId="33818" xr:uid="{00000000-0005-0000-0000-0000F7630000}"/>
    <cellStyle name="표준 2 21 9 2 24" xfId="35298" xr:uid="{00000000-0005-0000-0000-0000F8630000}"/>
    <cellStyle name="표준 2 21 9 2 25" xfId="36778" xr:uid="{00000000-0005-0000-0000-0000F9630000}"/>
    <cellStyle name="표준 2 21 9 2 26" xfId="38258" xr:uid="{00000000-0005-0000-0000-0000FA630000}"/>
    <cellStyle name="표준 2 21 9 2 27" xfId="39738" xr:uid="{00000000-0005-0000-0000-0000FB630000}"/>
    <cellStyle name="표준 2 21 9 2 28" xfId="41218" xr:uid="{00000000-0005-0000-0000-0000FC630000}"/>
    <cellStyle name="표준 2 21 9 2 29" xfId="42698" xr:uid="{00000000-0005-0000-0000-0000FD630000}"/>
    <cellStyle name="표준 2 21 9 2 3" xfId="4218" xr:uid="{00000000-0005-0000-0000-0000FE630000}"/>
    <cellStyle name="표준 2 21 9 2 30" xfId="44178" xr:uid="{00000000-0005-0000-0000-0000FF630000}"/>
    <cellStyle name="표준 2 21 9 2 31" xfId="45658" xr:uid="{00000000-0005-0000-0000-000000640000}"/>
    <cellStyle name="표준 2 21 9 2 32" xfId="47139" xr:uid="{00000000-0005-0000-0000-000001640000}"/>
    <cellStyle name="표준 2 21 9 2 33" xfId="48619" xr:uid="{00000000-0005-0000-0000-000002640000}"/>
    <cellStyle name="표준 2 21 9 2 34" xfId="50099" xr:uid="{00000000-0005-0000-0000-000003640000}"/>
    <cellStyle name="표준 2 21 9 2 35" xfId="51579" xr:uid="{00000000-0005-0000-0000-000004640000}"/>
    <cellStyle name="표준 2 21 9 2 36" xfId="53059" xr:uid="{00000000-0005-0000-0000-000005640000}"/>
    <cellStyle name="표준 2 21 9 2 37" xfId="54539" xr:uid="{00000000-0005-0000-0000-000006640000}"/>
    <cellStyle name="표준 2 21 9 2 38" xfId="56019" xr:uid="{00000000-0005-0000-0000-000007640000}"/>
    <cellStyle name="표준 2 21 9 2 39" xfId="57499" xr:uid="{00000000-0005-0000-0000-000008640000}"/>
    <cellStyle name="표준 2 21 9 2 4" xfId="5698" xr:uid="{00000000-0005-0000-0000-000009640000}"/>
    <cellStyle name="표준 2 21 9 2 40" xfId="58979" xr:uid="{00000000-0005-0000-0000-00000A640000}"/>
    <cellStyle name="표준 2 21 9 2 41" xfId="60459" xr:uid="{00000000-0005-0000-0000-00000B640000}"/>
    <cellStyle name="표준 2 21 9 2 42" xfId="61939" xr:uid="{00000000-0005-0000-0000-00000C640000}"/>
    <cellStyle name="표준 2 21 9 2 5" xfId="7178" xr:uid="{00000000-0005-0000-0000-00000D640000}"/>
    <cellStyle name="표준 2 21 9 2 6" xfId="8658" xr:uid="{00000000-0005-0000-0000-00000E640000}"/>
    <cellStyle name="표준 2 21 9 2 7" xfId="10138" xr:uid="{00000000-0005-0000-0000-00000F640000}"/>
    <cellStyle name="표준 2 21 9 2 8" xfId="11618" xr:uid="{00000000-0005-0000-0000-000010640000}"/>
    <cellStyle name="표준 2 21 9 2 9" xfId="13098" xr:uid="{00000000-0005-0000-0000-000011640000}"/>
    <cellStyle name="표준 2 21 9 20" xfId="27161" xr:uid="{00000000-0005-0000-0000-000012640000}"/>
    <cellStyle name="표준 2 21 9 21" xfId="28641" xr:uid="{00000000-0005-0000-0000-000013640000}"/>
    <cellStyle name="표준 2 21 9 22" xfId="30121" xr:uid="{00000000-0005-0000-0000-000014640000}"/>
    <cellStyle name="표준 2 21 9 23" xfId="31601" xr:uid="{00000000-0005-0000-0000-000015640000}"/>
    <cellStyle name="표준 2 21 9 24" xfId="33081" xr:uid="{00000000-0005-0000-0000-000016640000}"/>
    <cellStyle name="표준 2 21 9 25" xfId="34561" xr:uid="{00000000-0005-0000-0000-000017640000}"/>
    <cellStyle name="표준 2 21 9 26" xfId="36041" xr:uid="{00000000-0005-0000-0000-000018640000}"/>
    <cellStyle name="표준 2 21 9 27" xfId="37521" xr:uid="{00000000-0005-0000-0000-000019640000}"/>
    <cellStyle name="표준 2 21 9 28" xfId="39001" xr:uid="{00000000-0005-0000-0000-00001A640000}"/>
    <cellStyle name="표준 2 21 9 29" xfId="40481" xr:uid="{00000000-0005-0000-0000-00001B640000}"/>
    <cellStyle name="표준 2 21 9 3" xfId="2000" xr:uid="{00000000-0005-0000-0000-00001C640000}"/>
    <cellStyle name="표준 2 21 9 30" xfId="41961" xr:uid="{00000000-0005-0000-0000-00001D640000}"/>
    <cellStyle name="표준 2 21 9 31" xfId="43441" xr:uid="{00000000-0005-0000-0000-00001E640000}"/>
    <cellStyle name="표준 2 21 9 32" xfId="44921" xr:uid="{00000000-0005-0000-0000-00001F640000}"/>
    <cellStyle name="표준 2 21 9 33" xfId="46402" xr:uid="{00000000-0005-0000-0000-000020640000}"/>
    <cellStyle name="표준 2 21 9 34" xfId="47882" xr:uid="{00000000-0005-0000-0000-000021640000}"/>
    <cellStyle name="표준 2 21 9 35" xfId="49362" xr:uid="{00000000-0005-0000-0000-000022640000}"/>
    <cellStyle name="표준 2 21 9 36" xfId="50842" xr:uid="{00000000-0005-0000-0000-000023640000}"/>
    <cellStyle name="표준 2 21 9 37" xfId="52322" xr:uid="{00000000-0005-0000-0000-000024640000}"/>
    <cellStyle name="표준 2 21 9 38" xfId="53802" xr:uid="{00000000-0005-0000-0000-000025640000}"/>
    <cellStyle name="표준 2 21 9 39" xfId="55282" xr:uid="{00000000-0005-0000-0000-000026640000}"/>
    <cellStyle name="표준 2 21 9 4" xfId="3481" xr:uid="{00000000-0005-0000-0000-000027640000}"/>
    <cellStyle name="표준 2 21 9 40" xfId="56762" xr:uid="{00000000-0005-0000-0000-000028640000}"/>
    <cellStyle name="표준 2 21 9 41" xfId="58242" xr:uid="{00000000-0005-0000-0000-000029640000}"/>
    <cellStyle name="표준 2 21 9 42" xfId="59722" xr:uid="{00000000-0005-0000-0000-00002A640000}"/>
    <cellStyle name="표준 2 21 9 43" xfId="61202" xr:uid="{00000000-0005-0000-0000-00002B640000}"/>
    <cellStyle name="표준 2 21 9 5" xfId="4961" xr:uid="{00000000-0005-0000-0000-00002C640000}"/>
    <cellStyle name="표준 2 21 9 6" xfId="6441" xr:uid="{00000000-0005-0000-0000-00002D640000}"/>
    <cellStyle name="표준 2 21 9 7" xfId="7921" xr:uid="{00000000-0005-0000-0000-00002E640000}"/>
    <cellStyle name="표준 2 21 9 8" xfId="9401" xr:uid="{00000000-0005-0000-0000-00002F640000}"/>
    <cellStyle name="표준 2 21 9 9" xfId="10881" xr:uid="{00000000-0005-0000-0000-000030640000}"/>
    <cellStyle name="표준 2 22" xfId="1541" xr:uid="{00000000-0005-0000-0000-000031640000}"/>
    <cellStyle name="표준 2 22 10" xfId="1058" xr:uid="{00000000-0005-0000-0000-000032640000}"/>
    <cellStyle name="표준 2 22 10 10" xfId="12392" xr:uid="{00000000-0005-0000-0000-000033640000}"/>
    <cellStyle name="표준 2 22 10 11" xfId="13872" xr:uid="{00000000-0005-0000-0000-000034640000}"/>
    <cellStyle name="표준 2 22 10 12" xfId="15352" xr:uid="{00000000-0005-0000-0000-000035640000}"/>
    <cellStyle name="표준 2 22 10 13" xfId="16832" xr:uid="{00000000-0005-0000-0000-000036640000}"/>
    <cellStyle name="표준 2 22 10 14" xfId="18312" xr:uid="{00000000-0005-0000-0000-000037640000}"/>
    <cellStyle name="표준 2 22 10 15" xfId="19792" xr:uid="{00000000-0005-0000-0000-000038640000}"/>
    <cellStyle name="표준 2 22 10 16" xfId="21272" xr:uid="{00000000-0005-0000-0000-000039640000}"/>
    <cellStyle name="표준 2 22 10 17" xfId="22752" xr:uid="{00000000-0005-0000-0000-00003A640000}"/>
    <cellStyle name="표준 2 22 10 18" xfId="24232" xr:uid="{00000000-0005-0000-0000-00003B640000}"/>
    <cellStyle name="표준 2 22 10 19" xfId="25712" xr:uid="{00000000-0005-0000-0000-00003C640000}"/>
    <cellStyle name="표준 2 22 10 2" xfId="279" xr:uid="{00000000-0005-0000-0000-00003D640000}"/>
    <cellStyle name="표준 2 22 10 2 10" xfId="14609" xr:uid="{00000000-0005-0000-0000-00003E640000}"/>
    <cellStyle name="표준 2 22 10 2 11" xfId="16089" xr:uid="{00000000-0005-0000-0000-00003F640000}"/>
    <cellStyle name="표준 2 22 10 2 12" xfId="17569" xr:uid="{00000000-0005-0000-0000-000040640000}"/>
    <cellStyle name="표준 2 22 10 2 13" xfId="19049" xr:uid="{00000000-0005-0000-0000-000041640000}"/>
    <cellStyle name="표준 2 22 10 2 14" xfId="20529" xr:uid="{00000000-0005-0000-0000-000042640000}"/>
    <cellStyle name="표준 2 22 10 2 15" xfId="22009" xr:uid="{00000000-0005-0000-0000-000043640000}"/>
    <cellStyle name="표준 2 22 10 2 16" xfId="23489" xr:uid="{00000000-0005-0000-0000-000044640000}"/>
    <cellStyle name="표준 2 22 10 2 17" xfId="24969" xr:uid="{00000000-0005-0000-0000-000045640000}"/>
    <cellStyle name="표준 2 22 10 2 18" xfId="26449" xr:uid="{00000000-0005-0000-0000-000046640000}"/>
    <cellStyle name="표준 2 22 10 2 19" xfId="27929" xr:uid="{00000000-0005-0000-0000-000047640000}"/>
    <cellStyle name="표준 2 22 10 2 2" xfId="2768" xr:uid="{00000000-0005-0000-0000-000048640000}"/>
    <cellStyle name="표준 2 22 10 2 20" xfId="29409" xr:uid="{00000000-0005-0000-0000-000049640000}"/>
    <cellStyle name="표준 2 22 10 2 21" xfId="30889" xr:uid="{00000000-0005-0000-0000-00004A640000}"/>
    <cellStyle name="표준 2 22 10 2 22" xfId="32369" xr:uid="{00000000-0005-0000-0000-00004B640000}"/>
    <cellStyle name="표준 2 22 10 2 23" xfId="33849" xr:uid="{00000000-0005-0000-0000-00004C640000}"/>
    <cellStyle name="표준 2 22 10 2 24" xfId="35329" xr:uid="{00000000-0005-0000-0000-00004D640000}"/>
    <cellStyle name="표준 2 22 10 2 25" xfId="36809" xr:uid="{00000000-0005-0000-0000-00004E640000}"/>
    <cellStyle name="표준 2 22 10 2 26" xfId="38289" xr:uid="{00000000-0005-0000-0000-00004F640000}"/>
    <cellStyle name="표준 2 22 10 2 27" xfId="39769" xr:uid="{00000000-0005-0000-0000-000050640000}"/>
    <cellStyle name="표준 2 22 10 2 28" xfId="41249" xr:uid="{00000000-0005-0000-0000-000051640000}"/>
    <cellStyle name="표준 2 22 10 2 29" xfId="42729" xr:uid="{00000000-0005-0000-0000-000052640000}"/>
    <cellStyle name="표준 2 22 10 2 3" xfId="4249" xr:uid="{00000000-0005-0000-0000-000053640000}"/>
    <cellStyle name="표준 2 22 10 2 30" xfId="44209" xr:uid="{00000000-0005-0000-0000-000054640000}"/>
    <cellStyle name="표준 2 22 10 2 31" xfId="45689" xr:uid="{00000000-0005-0000-0000-000055640000}"/>
    <cellStyle name="표준 2 22 10 2 32" xfId="47170" xr:uid="{00000000-0005-0000-0000-000056640000}"/>
    <cellStyle name="표준 2 22 10 2 33" xfId="48650" xr:uid="{00000000-0005-0000-0000-000057640000}"/>
    <cellStyle name="표준 2 22 10 2 34" xfId="50130" xr:uid="{00000000-0005-0000-0000-000058640000}"/>
    <cellStyle name="표준 2 22 10 2 35" xfId="51610" xr:uid="{00000000-0005-0000-0000-000059640000}"/>
    <cellStyle name="표준 2 22 10 2 36" xfId="53090" xr:uid="{00000000-0005-0000-0000-00005A640000}"/>
    <cellStyle name="표준 2 22 10 2 37" xfId="54570" xr:uid="{00000000-0005-0000-0000-00005B640000}"/>
    <cellStyle name="표준 2 22 10 2 38" xfId="56050" xr:uid="{00000000-0005-0000-0000-00005C640000}"/>
    <cellStyle name="표준 2 22 10 2 39" xfId="57530" xr:uid="{00000000-0005-0000-0000-00005D640000}"/>
    <cellStyle name="표준 2 22 10 2 4" xfId="5729" xr:uid="{00000000-0005-0000-0000-00005E640000}"/>
    <cellStyle name="표준 2 22 10 2 40" xfId="59010" xr:uid="{00000000-0005-0000-0000-00005F640000}"/>
    <cellStyle name="표준 2 22 10 2 41" xfId="60490" xr:uid="{00000000-0005-0000-0000-000060640000}"/>
    <cellStyle name="표준 2 22 10 2 42" xfId="61970" xr:uid="{00000000-0005-0000-0000-000061640000}"/>
    <cellStyle name="표준 2 22 10 2 5" xfId="7209" xr:uid="{00000000-0005-0000-0000-000062640000}"/>
    <cellStyle name="표준 2 22 10 2 6" xfId="8689" xr:uid="{00000000-0005-0000-0000-000063640000}"/>
    <cellStyle name="표준 2 22 10 2 7" xfId="10169" xr:uid="{00000000-0005-0000-0000-000064640000}"/>
    <cellStyle name="표준 2 22 10 2 8" xfId="11649" xr:uid="{00000000-0005-0000-0000-000065640000}"/>
    <cellStyle name="표준 2 22 10 2 9" xfId="13129" xr:uid="{00000000-0005-0000-0000-000066640000}"/>
    <cellStyle name="표준 2 22 10 20" xfId="27192" xr:uid="{00000000-0005-0000-0000-000067640000}"/>
    <cellStyle name="표준 2 22 10 21" xfId="28672" xr:uid="{00000000-0005-0000-0000-000068640000}"/>
    <cellStyle name="표준 2 22 10 22" xfId="30152" xr:uid="{00000000-0005-0000-0000-000069640000}"/>
    <cellStyle name="표준 2 22 10 23" xfId="31632" xr:uid="{00000000-0005-0000-0000-00006A640000}"/>
    <cellStyle name="표준 2 22 10 24" xfId="33112" xr:uid="{00000000-0005-0000-0000-00006B640000}"/>
    <cellStyle name="표준 2 22 10 25" xfId="34592" xr:uid="{00000000-0005-0000-0000-00006C640000}"/>
    <cellStyle name="표준 2 22 10 26" xfId="36072" xr:uid="{00000000-0005-0000-0000-00006D640000}"/>
    <cellStyle name="표준 2 22 10 27" xfId="37552" xr:uid="{00000000-0005-0000-0000-00006E640000}"/>
    <cellStyle name="표준 2 22 10 28" xfId="39032" xr:uid="{00000000-0005-0000-0000-00006F640000}"/>
    <cellStyle name="표준 2 22 10 29" xfId="40512" xr:uid="{00000000-0005-0000-0000-000070640000}"/>
    <cellStyle name="표준 2 22 10 3" xfId="2031" xr:uid="{00000000-0005-0000-0000-000071640000}"/>
    <cellStyle name="표준 2 22 10 30" xfId="41992" xr:uid="{00000000-0005-0000-0000-000072640000}"/>
    <cellStyle name="표준 2 22 10 31" xfId="43472" xr:uid="{00000000-0005-0000-0000-000073640000}"/>
    <cellStyle name="표준 2 22 10 32" xfId="44952" xr:uid="{00000000-0005-0000-0000-000074640000}"/>
    <cellStyle name="표준 2 22 10 33" xfId="46433" xr:uid="{00000000-0005-0000-0000-000075640000}"/>
    <cellStyle name="표준 2 22 10 34" xfId="47913" xr:uid="{00000000-0005-0000-0000-000076640000}"/>
    <cellStyle name="표준 2 22 10 35" xfId="49393" xr:uid="{00000000-0005-0000-0000-000077640000}"/>
    <cellStyle name="표준 2 22 10 36" xfId="50873" xr:uid="{00000000-0005-0000-0000-000078640000}"/>
    <cellStyle name="표준 2 22 10 37" xfId="52353" xr:uid="{00000000-0005-0000-0000-000079640000}"/>
    <cellStyle name="표준 2 22 10 38" xfId="53833" xr:uid="{00000000-0005-0000-0000-00007A640000}"/>
    <cellStyle name="표준 2 22 10 39" xfId="55313" xr:uid="{00000000-0005-0000-0000-00007B640000}"/>
    <cellStyle name="표준 2 22 10 4" xfId="3512" xr:uid="{00000000-0005-0000-0000-00007C640000}"/>
    <cellStyle name="표준 2 22 10 40" xfId="56793" xr:uid="{00000000-0005-0000-0000-00007D640000}"/>
    <cellStyle name="표준 2 22 10 41" xfId="58273" xr:uid="{00000000-0005-0000-0000-00007E640000}"/>
    <cellStyle name="표준 2 22 10 42" xfId="59753" xr:uid="{00000000-0005-0000-0000-00007F640000}"/>
    <cellStyle name="표준 2 22 10 43" xfId="61233" xr:uid="{00000000-0005-0000-0000-000080640000}"/>
    <cellStyle name="표준 2 22 10 5" xfId="4992" xr:uid="{00000000-0005-0000-0000-000081640000}"/>
    <cellStyle name="표준 2 22 10 6" xfId="6472" xr:uid="{00000000-0005-0000-0000-000082640000}"/>
    <cellStyle name="표준 2 22 10 7" xfId="7952" xr:uid="{00000000-0005-0000-0000-000083640000}"/>
    <cellStyle name="표준 2 22 10 8" xfId="9432" xr:uid="{00000000-0005-0000-0000-000084640000}"/>
    <cellStyle name="표준 2 22 10 9" xfId="10912" xr:uid="{00000000-0005-0000-0000-000085640000}"/>
    <cellStyle name="표준 2 22 11" xfId="1027" xr:uid="{00000000-0005-0000-0000-000086640000}"/>
    <cellStyle name="표준 2 22 11 10" xfId="12423" xr:uid="{00000000-0005-0000-0000-000087640000}"/>
    <cellStyle name="표준 2 22 11 11" xfId="13903" xr:uid="{00000000-0005-0000-0000-000088640000}"/>
    <cellStyle name="표준 2 22 11 12" xfId="15383" xr:uid="{00000000-0005-0000-0000-000089640000}"/>
    <cellStyle name="표준 2 22 11 13" xfId="16863" xr:uid="{00000000-0005-0000-0000-00008A640000}"/>
    <cellStyle name="표준 2 22 11 14" xfId="18343" xr:uid="{00000000-0005-0000-0000-00008B640000}"/>
    <cellStyle name="표준 2 22 11 15" xfId="19823" xr:uid="{00000000-0005-0000-0000-00008C640000}"/>
    <cellStyle name="표준 2 22 11 16" xfId="21303" xr:uid="{00000000-0005-0000-0000-00008D640000}"/>
    <cellStyle name="표준 2 22 11 17" xfId="22783" xr:uid="{00000000-0005-0000-0000-00008E640000}"/>
    <cellStyle name="표준 2 22 11 18" xfId="24263" xr:uid="{00000000-0005-0000-0000-00008F640000}"/>
    <cellStyle name="표준 2 22 11 19" xfId="25743" xr:uid="{00000000-0005-0000-0000-000090640000}"/>
    <cellStyle name="표준 2 22 11 2" xfId="248" xr:uid="{00000000-0005-0000-0000-000091640000}"/>
    <cellStyle name="표준 2 22 11 2 10" xfId="14640" xr:uid="{00000000-0005-0000-0000-000092640000}"/>
    <cellStyle name="표준 2 22 11 2 11" xfId="16120" xr:uid="{00000000-0005-0000-0000-000093640000}"/>
    <cellStyle name="표준 2 22 11 2 12" xfId="17600" xr:uid="{00000000-0005-0000-0000-000094640000}"/>
    <cellStyle name="표준 2 22 11 2 13" xfId="19080" xr:uid="{00000000-0005-0000-0000-000095640000}"/>
    <cellStyle name="표준 2 22 11 2 14" xfId="20560" xr:uid="{00000000-0005-0000-0000-000096640000}"/>
    <cellStyle name="표준 2 22 11 2 15" xfId="22040" xr:uid="{00000000-0005-0000-0000-000097640000}"/>
    <cellStyle name="표준 2 22 11 2 16" xfId="23520" xr:uid="{00000000-0005-0000-0000-000098640000}"/>
    <cellStyle name="표준 2 22 11 2 17" xfId="25000" xr:uid="{00000000-0005-0000-0000-000099640000}"/>
    <cellStyle name="표준 2 22 11 2 18" xfId="26480" xr:uid="{00000000-0005-0000-0000-00009A640000}"/>
    <cellStyle name="표준 2 22 11 2 19" xfId="27960" xr:uid="{00000000-0005-0000-0000-00009B640000}"/>
    <cellStyle name="표준 2 22 11 2 2" xfId="2799" xr:uid="{00000000-0005-0000-0000-00009C640000}"/>
    <cellStyle name="표준 2 22 11 2 20" xfId="29440" xr:uid="{00000000-0005-0000-0000-00009D640000}"/>
    <cellStyle name="표준 2 22 11 2 21" xfId="30920" xr:uid="{00000000-0005-0000-0000-00009E640000}"/>
    <cellStyle name="표준 2 22 11 2 22" xfId="32400" xr:uid="{00000000-0005-0000-0000-00009F640000}"/>
    <cellStyle name="표준 2 22 11 2 23" xfId="33880" xr:uid="{00000000-0005-0000-0000-0000A0640000}"/>
    <cellStyle name="표준 2 22 11 2 24" xfId="35360" xr:uid="{00000000-0005-0000-0000-0000A1640000}"/>
    <cellStyle name="표준 2 22 11 2 25" xfId="36840" xr:uid="{00000000-0005-0000-0000-0000A2640000}"/>
    <cellStyle name="표준 2 22 11 2 26" xfId="38320" xr:uid="{00000000-0005-0000-0000-0000A3640000}"/>
    <cellStyle name="표준 2 22 11 2 27" xfId="39800" xr:uid="{00000000-0005-0000-0000-0000A4640000}"/>
    <cellStyle name="표준 2 22 11 2 28" xfId="41280" xr:uid="{00000000-0005-0000-0000-0000A5640000}"/>
    <cellStyle name="표준 2 22 11 2 29" xfId="42760" xr:uid="{00000000-0005-0000-0000-0000A6640000}"/>
    <cellStyle name="표준 2 22 11 2 3" xfId="4280" xr:uid="{00000000-0005-0000-0000-0000A7640000}"/>
    <cellStyle name="표준 2 22 11 2 30" xfId="44240" xr:uid="{00000000-0005-0000-0000-0000A8640000}"/>
    <cellStyle name="표준 2 22 11 2 31" xfId="45720" xr:uid="{00000000-0005-0000-0000-0000A9640000}"/>
    <cellStyle name="표준 2 22 11 2 32" xfId="47201" xr:uid="{00000000-0005-0000-0000-0000AA640000}"/>
    <cellStyle name="표준 2 22 11 2 33" xfId="48681" xr:uid="{00000000-0005-0000-0000-0000AB640000}"/>
    <cellStyle name="표준 2 22 11 2 34" xfId="50161" xr:uid="{00000000-0005-0000-0000-0000AC640000}"/>
    <cellStyle name="표준 2 22 11 2 35" xfId="51641" xr:uid="{00000000-0005-0000-0000-0000AD640000}"/>
    <cellStyle name="표준 2 22 11 2 36" xfId="53121" xr:uid="{00000000-0005-0000-0000-0000AE640000}"/>
    <cellStyle name="표준 2 22 11 2 37" xfId="54601" xr:uid="{00000000-0005-0000-0000-0000AF640000}"/>
    <cellStyle name="표준 2 22 11 2 38" xfId="56081" xr:uid="{00000000-0005-0000-0000-0000B0640000}"/>
    <cellStyle name="표준 2 22 11 2 39" xfId="57561" xr:uid="{00000000-0005-0000-0000-0000B1640000}"/>
    <cellStyle name="표준 2 22 11 2 4" xfId="5760" xr:uid="{00000000-0005-0000-0000-0000B2640000}"/>
    <cellStyle name="표준 2 22 11 2 40" xfId="59041" xr:uid="{00000000-0005-0000-0000-0000B3640000}"/>
    <cellStyle name="표준 2 22 11 2 41" xfId="60521" xr:uid="{00000000-0005-0000-0000-0000B4640000}"/>
    <cellStyle name="표준 2 22 11 2 42" xfId="62001" xr:uid="{00000000-0005-0000-0000-0000B5640000}"/>
    <cellStyle name="표준 2 22 11 2 5" xfId="7240" xr:uid="{00000000-0005-0000-0000-0000B6640000}"/>
    <cellStyle name="표준 2 22 11 2 6" xfId="8720" xr:uid="{00000000-0005-0000-0000-0000B7640000}"/>
    <cellStyle name="표준 2 22 11 2 7" xfId="10200" xr:uid="{00000000-0005-0000-0000-0000B8640000}"/>
    <cellStyle name="표준 2 22 11 2 8" xfId="11680" xr:uid="{00000000-0005-0000-0000-0000B9640000}"/>
    <cellStyle name="표준 2 22 11 2 9" xfId="13160" xr:uid="{00000000-0005-0000-0000-0000BA640000}"/>
    <cellStyle name="표준 2 22 11 20" xfId="27223" xr:uid="{00000000-0005-0000-0000-0000BB640000}"/>
    <cellStyle name="표준 2 22 11 21" xfId="28703" xr:uid="{00000000-0005-0000-0000-0000BC640000}"/>
    <cellStyle name="표준 2 22 11 22" xfId="30183" xr:uid="{00000000-0005-0000-0000-0000BD640000}"/>
    <cellStyle name="표준 2 22 11 23" xfId="31663" xr:uid="{00000000-0005-0000-0000-0000BE640000}"/>
    <cellStyle name="표준 2 22 11 24" xfId="33143" xr:uid="{00000000-0005-0000-0000-0000BF640000}"/>
    <cellStyle name="표준 2 22 11 25" xfId="34623" xr:uid="{00000000-0005-0000-0000-0000C0640000}"/>
    <cellStyle name="표준 2 22 11 26" xfId="36103" xr:uid="{00000000-0005-0000-0000-0000C1640000}"/>
    <cellStyle name="표준 2 22 11 27" xfId="37583" xr:uid="{00000000-0005-0000-0000-0000C2640000}"/>
    <cellStyle name="표준 2 22 11 28" xfId="39063" xr:uid="{00000000-0005-0000-0000-0000C3640000}"/>
    <cellStyle name="표준 2 22 11 29" xfId="40543" xr:uid="{00000000-0005-0000-0000-0000C4640000}"/>
    <cellStyle name="표준 2 22 11 3" xfId="2062" xr:uid="{00000000-0005-0000-0000-0000C5640000}"/>
    <cellStyle name="표준 2 22 11 30" xfId="42023" xr:uid="{00000000-0005-0000-0000-0000C6640000}"/>
    <cellStyle name="표준 2 22 11 31" xfId="43503" xr:uid="{00000000-0005-0000-0000-0000C7640000}"/>
    <cellStyle name="표준 2 22 11 32" xfId="44983" xr:uid="{00000000-0005-0000-0000-0000C8640000}"/>
    <cellStyle name="표준 2 22 11 33" xfId="46464" xr:uid="{00000000-0005-0000-0000-0000C9640000}"/>
    <cellStyle name="표준 2 22 11 34" xfId="47944" xr:uid="{00000000-0005-0000-0000-0000CA640000}"/>
    <cellStyle name="표준 2 22 11 35" xfId="49424" xr:uid="{00000000-0005-0000-0000-0000CB640000}"/>
    <cellStyle name="표준 2 22 11 36" xfId="50904" xr:uid="{00000000-0005-0000-0000-0000CC640000}"/>
    <cellStyle name="표준 2 22 11 37" xfId="52384" xr:uid="{00000000-0005-0000-0000-0000CD640000}"/>
    <cellStyle name="표준 2 22 11 38" xfId="53864" xr:uid="{00000000-0005-0000-0000-0000CE640000}"/>
    <cellStyle name="표준 2 22 11 39" xfId="55344" xr:uid="{00000000-0005-0000-0000-0000CF640000}"/>
    <cellStyle name="표준 2 22 11 4" xfId="3543" xr:uid="{00000000-0005-0000-0000-0000D0640000}"/>
    <cellStyle name="표준 2 22 11 40" xfId="56824" xr:uid="{00000000-0005-0000-0000-0000D1640000}"/>
    <cellStyle name="표준 2 22 11 41" xfId="58304" xr:uid="{00000000-0005-0000-0000-0000D2640000}"/>
    <cellStyle name="표준 2 22 11 42" xfId="59784" xr:uid="{00000000-0005-0000-0000-0000D3640000}"/>
    <cellStyle name="표준 2 22 11 43" xfId="61264" xr:uid="{00000000-0005-0000-0000-0000D4640000}"/>
    <cellStyle name="표준 2 22 11 5" xfId="5023" xr:uid="{00000000-0005-0000-0000-0000D5640000}"/>
    <cellStyle name="표준 2 22 11 6" xfId="6503" xr:uid="{00000000-0005-0000-0000-0000D6640000}"/>
    <cellStyle name="표준 2 22 11 7" xfId="7983" xr:uid="{00000000-0005-0000-0000-0000D7640000}"/>
    <cellStyle name="표준 2 22 11 8" xfId="9463" xr:uid="{00000000-0005-0000-0000-0000D8640000}"/>
    <cellStyle name="표준 2 22 11 9" xfId="10943" xr:uid="{00000000-0005-0000-0000-0000D9640000}"/>
    <cellStyle name="표준 2 22 12" xfId="995" xr:uid="{00000000-0005-0000-0000-0000DA640000}"/>
    <cellStyle name="표준 2 22 12 10" xfId="12455" xr:uid="{00000000-0005-0000-0000-0000DB640000}"/>
    <cellStyle name="표준 2 22 12 11" xfId="13935" xr:uid="{00000000-0005-0000-0000-0000DC640000}"/>
    <cellStyle name="표준 2 22 12 12" xfId="15415" xr:uid="{00000000-0005-0000-0000-0000DD640000}"/>
    <cellStyle name="표준 2 22 12 13" xfId="16895" xr:uid="{00000000-0005-0000-0000-0000DE640000}"/>
    <cellStyle name="표준 2 22 12 14" xfId="18375" xr:uid="{00000000-0005-0000-0000-0000DF640000}"/>
    <cellStyle name="표준 2 22 12 15" xfId="19855" xr:uid="{00000000-0005-0000-0000-0000E0640000}"/>
    <cellStyle name="표준 2 22 12 16" xfId="21335" xr:uid="{00000000-0005-0000-0000-0000E1640000}"/>
    <cellStyle name="표준 2 22 12 17" xfId="22815" xr:uid="{00000000-0005-0000-0000-0000E2640000}"/>
    <cellStyle name="표준 2 22 12 18" xfId="24295" xr:uid="{00000000-0005-0000-0000-0000E3640000}"/>
    <cellStyle name="표준 2 22 12 19" xfId="25775" xr:uid="{00000000-0005-0000-0000-0000E4640000}"/>
    <cellStyle name="표준 2 22 12 2" xfId="216" xr:uid="{00000000-0005-0000-0000-0000E5640000}"/>
    <cellStyle name="표준 2 22 12 2 10" xfId="14672" xr:uid="{00000000-0005-0000-0000-0000E6640000}"/>
    <cellStyle name="표준 2 22 12 2 11" xfId="16152" xr:uid="{00000000-0005-0000-0000-0000E7640000}"/>
    <cellStyle name="표준 2 22 12 2 12" xfId="17632" xr:uid="{00000000-0005-0000-0000-0000E8640000}"/>
    <cellStyle name="표준 2 22 12 2 13" xfId="19112" xr:uid="{00000000-0005-0000-0000-0000E9640000}"/>
    <cellStyle name="표준 2 22 12 2 14" xfId="20592" xr:uid="{00000000-0005-0000-0000-0000EA640000}"/>
    <cellStyle name="표준 2 22 12 2 15" xfId="22072" xr:uid="{00000000-0005-0000-0000-0000EB640000}"/>
    <cellStyle name="표준 2 22 12 2 16" xfId="23552" xr:uid="{00000000-0005-0000-0000-0000EC640000}"/>
    <cellStyle name="표준 2 22 12 2 17" xfId="25032" xr:uid="{00000000-0005-0000-0000-0000ED640000}"/>
    <cellStyle name="표준 2 22 12 2 18" xfId="26512" xr:uid="{00000000-0005-0000-0000-0000EE640000}"/>
    <cellStyle name="표준 2 22 12 2 19" xfId="27992" xr:uid="{00000000-0005-0000-0000-0000EF640000}"/>
    <cellStyle name="표준 2 22 12 2 2" xfId="2831" xr:uid="{00000000-0005-0000-0000-0000F0640000}"/>
    <cellStyle name="표준 2 22 12 2 20" xfId="29472" xr:uid="{00000000-0005-0000-0000-0000F1640000}"/>
    <cellStyle name="표준 2 22 12 2 21" xfId="30952" xr:uid="{00000000-0005-0000-0000-0000F2640000}"/>
    <cellStyle name="표준 2 22 12 2 22" xfId="32432" xr:uid="{00000000-0005-0000-0000-0000F3640000}"/>
    <cellStyle name="표준 2 22 12 2 23" xfId="33912" xr:uid="{00000000-0005-0000-0000-0000F4640000}"/>
    <cellStyle name="표준 2 22 12 2 24" xfId="35392" xr:uid="{00000000-0005-0000-0000-0000F5640000}"/>
    <cellStyle name="표준 2 22 12 2 25" xfId="36872" xr:uid="{00000000-0005-0000-0000-0000F6640000}"/>
    <cellStyle name="표준 2 22 12 2 26" xfId="38352" xr:uid="{00000000-0005-0000-0000-0000F7640000}"/>
    <cellStyle name="표준 2 22 12 2 27" xfId="39832" xr:uid="{00000000-0005-0000-0000-0000F8640000}"/>
    <cellStyle name="표준 2 22 12 2 28" xfId="41312" xr:uid="{00000000-0005-0000-0000-0000F9640000}"/>
    <cellStyle name="표준 2 22 12 2 29" xfId="42792" xr:uid="{00000000-0005-0000-0000-0000FA640000}"/>
    <cellStyle name="표준 2 22 12 2 3" xfId="4312" xr:uid="{00000000-0005-0000-0000-0000FB640000}"/>
    <cellStyle name="표준 2 22 12 2 30" xfId="44272" xr:uid="{00000000-0005-0000-0000-0000FC640000}"/>
    <cellStyle name="표준 2 22 12 2 31" xfId="45752" xr:uid="{00000000-0005-0000-0000-0000FD640000}"/>
    <cellStyle name="표준 2 22 12 2 32" xfId="47233" xr:uid="{00000000-0005-0000-0000-0000FE640000}"/>
    <cellStyle name="표준 2 22 12 2 33" xfId="48713" xr:uid="{00000000-0005-0000-0000-0000FF640000}"/>
    <cellStyle name="표준 2 22 12 2 34" xfId="50193" xr:uid="{00000000-0005-0000-0000-000000650000}"/>
    <cellStyle name="표준 2 22 12 2 35" xfId="51673" xr:uid="{00000000-0005-0000-0000-000001650000}"/>
    <cellStyle name="표준 2 22 12 2 36" xfId="53153" xr:uid="{00000000-0005-0000-0000-000002650000}"/>
    <cellStyle name="표준 2 22 12 2 37" xfId="54633" xr:uid="{00000000-0005-0000-0000-000003650000}"/>
    <cellStyle name="표준 2 22 12 2 38" xfId="56113" xr:uid="{00000000-0005-0000-0000-000004650000}"/>
    <cellStyle name="표준 2 22 12 2 39" xfId="57593" xr:uid="{00000000-0005-0000-0000-000005650000}"/>
    <cellStyle name="표준 2 22 12 2 4" xfId="5792" xr:uid="{00000000-0005-0000-0000-000006650000}"/>
    <cellStyle name="표준 2 22 12 2 40" xfId="59073" xr:uid="{00000000-0005-0000-0000-000007650000}"/>
    <cellStyle name="표준 2 22 12 2 41" xfId="60553" xr:uid="{00000000-0005-0000-0000-000008650000}"/>
    <cellStyle name="표준 2 22 12 2 42" xfId="62033" xr:uid="{00000000-0005-0000-0000-000009650000}"/>
    <cellStyle name="표준 2 22 12 2 5" xfId="7272" xr:uid="{00000000-0005-0000-0000-00000A650000}"/>
    <cellStyle name="표준 2 22 12 2 6" xfId="8752" xr:uid="{00000000-0005-0000-0000-00000B650000}"/>
    <cellStyle name="표준 2 22 12 2 7" xfId="10232" xr:uid="{00000000-0005-0000-0000-00000C650000}"/>
    <cellStyle name="표준 2 22 12 2 8" xfId="11712" xr:uid="{00000000-0005-0000-0000-00000D650000}"/>
    <cellStyle name="표준 2 22 12 2 9" xfId="13192" xr:uid="{00000000-0005-0000-0000-00000E650000}"/>
    <cellStyle name="표준 2 22 12 20" xfId="27255" xr:uid="{00000000-0005-0000-0000-00000F650000}"/>
    <cellStyle name="표준 2 22 12 21" xfId="28735" xr:uid="{00000000-0005-0000-0000-000010650000}"/>
    <cellStyle name="표준 2 22 12 22" xfId="30215" xr:uid="{00000000-0005-0000-0000-000011650000}"/>
    <cellStyle name="표준 2 22 12 23" xfId="31695" xr:uid="{00000000-0005-0000-0000-000012650000}"/>
    <cellStyle name="표준 2 22 12 24" xfId="33175" xr:uid="{00000000-0005-0000-0000-000013650000}"/>
    <cellStyle name="표준 2 22 12 25" xfId="34655" xr:uid="{00000000-0005-0000-0000-000014650000}"/>
    <cellStyle name="표준 2 22 12 26" xfId="36135" xr:uid="{00000000-0005-0000-0000-000015650000}"/>
    <cellStyle name="표준 2 22 12 27" xfId="37615" xr:uid="{00000000-0005-0000-0000-000016650000}"/>
    <cellStyle name="표준 2 22 12 28" xfId="39095" xr:uid="{00000000-0005-0000-0000-000017650000}"/>
    <cellStyle name="표준 2 22 12 29" xfId="40575" xr:uid="{00000000-0005-0000-0000-000018650000}"/>
    <cellStyle name="표준 2 22 12 3" xfId="2094" xr:uid="{00000000-0005-0000-0000-000019650000}"/>
    <cellStyle name="표준 2 22 12 30" xfId="42055" xr:uid="{00000000-0005-0000-0000-00001A650000}"/>
    <cellStyle name="표준 2 22 12 31" xfId="43535" xr:uid="{00000000-0005-0000-0000-00001B650000}"/>
    <cellStyle name="표준 2 22 12 32" xfId="45015" xr:uid="{00000000-0005-0000-0000-00001C650000}"/>
    <cellStyle name="표준 2 22 12 33" xfId="46496" xr:uid="{00000000-0005-0000-0000-00001D650000}"/>
    <cellStyle name="표준 2 22 12 34" xfId="47976" xr:uid="{00000000-0005-0000-0000-00001E650000}"/>
    <cellStyle name="표준 2 22 12 35" xfId="49456" xr:uid="{00000000-0005-0000-0000-00001F650000}"/>
    <cellStyle name="표준 2 22 12 36" xfId="50936" xr:uid="{00000000-0005-0000-0000-000020650000}"/>
    <cellStyle name="표준 2 22 12 37" xfId="52416" xr:uid="{00000000-0005-0000-0000-000021650000}"/>
    <cellStyle name="표준 2 22 12 38" xfId="53896" xr:uid="{00000000-0005-0000-0000-000022650000}"/>
    <cellStyle name="표준 2 22 12 39" xfId="55376" xr:uid="{00000000-0005-0000-0000-000023650000}"/>
    <cellStyle name="표준 2 22 12 4" xfId="3575" xr:uid="{00000000-0005-0000-0000-000024650000}"/>
    <cellStyle name="표준 2 22 12 40" xfId="56856" xr:uid="{00000000-0005-0000-0000-000025650000}"/>
    <cellStyle name="표준 2 22 12 41" xfId="58336" xr:uid="{00000000-0005-0000-0000-000026650000}"/>
    <cellStyle name="표준 2 22 12 42" xfId="59816" xr:uid="{00000000-0005-0000-0000-000027650000}"/>
    <cellStyle name="표준 2 22 12 43" xfId="61296" xr:uid="{00000000-0005-0000-0000-000028650000}"/>
    <cellStyle name="표준 2 22 12 5" xfId="5055" xr:uid="{00000000-0005-0000-0000-000029650000}"/>
    <cellStyle name="표준 2 22 12 6" xfId="6535" xr:uid="{00000000-0005-0000-0000-00002A650000}"/>
    <cellStyle name="표준 2 22 12 7" xfId="8015" xr:uid="{00000000-0005-0000-0000-00002B650000}"/>
    <cellStyle name="표준 2 22 12 8" xfId="9495" xr:uid="{00000000-0005-0000-0000-00002C650000}"/>
    <cellStyle name="표준 2 22 12 9" xfId="10975" xr:uid="{00000000-0005-0000-0000-00002D650000}"/>
    <cellStyle name="표준 2 22 13" xfId="962" xr:uid="{00000000-0005-0000-0000-00002E650000}"/>
    <cellStyle name="표준 2 22 13 10" xfId="12488" xr:uid="{00000000-0005-0000-0000-00002F650000}"/>
    <cellStyle name="표준 2 22 13 11" xfId="13968" xr:uid="{00000000-0005-0000-0000-000030650000}"/>
    <cellStyle name="표준 2 22 13 12" xfId="15448" xr:uid="{00000000-0005-0000-0000-000031650000}"/>
    <cellStyle name="표준 2 22 13 13" xfId="16928" xr:uid="{00000000-0005-0000-0000-000032650000}"/>
    <cellStyle name="표준 2 22 13 14" xfId="18408" xr:uid="{00000000-0005-0000-0000-000033650000}"/>
    <cellStyle name="표준 2 22 13 15" xfId="19888" xr:uid="{00000000-0005-0000-0000-000034650000}"/>
    <cellStyle name="표준 2 22 13 16" xfId="21368" xr:uid="{00000000-0005-0000-0000-000035650000}"/>
    <cellStyle name="표준 2 22 13 17" xfId="22848" xr:uid="{00000000-0005-0000-0000-000036650000}"/>
    <cellStyle name="표준 2 22 13 18" xfId="24328" xr:uid="{00000000-0005-0000-0000-000037650000}"/>
    <cellStyle name="표준 2 22 13 19" xfId="25808" xr:uid="{00000000-0005-0000-0000-000038650000}"/>
    <cellStyle name="표준 2 22 13 2" xfId="183" xr:uid="{00000000-0005-0000-0000-000039650000}"/>
    <cellStyle name="표준 2 22 13 2 10" xfId="14705" xr:uid="{00000000-0005-0000-0000-00003A650000}"/>
    <cellStyle name="표준 2 22 13 2 11" xfId="16185" xr:uid="{00000000-0005-0000-0000-00003B650000}"/>
    <cellStyle name="표준 2 22 13 2 12" xfId="17665" xr:uid="{00000000-0005-0000-0000-00003C650000}"/>
    <cellStyle name="표준 2 22 13 2 13" xfId="19145" xr:uid="{00000000-0005-0000-0000-00003D650000}"/>
    <cellStyle name="표준 2 22 13 2 14" xfId="20625" xr:uid="{00000000-0005-0000-0000-00003E650000}"/>
    <cellStyle name="표준 2 22 13 2 15" xfId="22105" xr:uid="{00000000-0005-0000-0000-00003F650000}"/>
    <cellStyle name="표준 2 22 13 2 16" xfId="23585" xr:uid="{00000000-0005-0000-0000-000040650000}"/>
    <cellStyle name="표준 2 22 13 2 17" xfId="25065" xr:uid="{00000000-0005-0000-0000-000041650000}"/>
    <cellStyle name="표준 2 22 13 2 18" xfId="26545" xr:uid="{00000000-0005-0000-0000-000042650000}"/>
    <cellStyle name="표준 2 22 13 2 19" xfId="28025" xr:uid="{00000000-0005-0000-0000-000043650000}"/>
    <cellStyle name="표준 2 22 13 2 2" xfId="2864" xr:uid="{00000000-0005-0000-0000-000044650000}"/>
    <cellStyle name="표준 2 22 13 2 20" xfId="29505" xr:uid="{00000000-0005-0000-0000-000045650000}"/>
    <cellStyle name="표준 2 22 13 2 21" xfId="30985" xr:uid="{00000000-0005-0000-0000-000046650000}"/>
    <cellStyle name="표준 2 22 13 2 22" xfId="32465" xr:uid="{00000000-0005-0000-0000-000047650000}"/>
    <cellStyle name="표준 2 22 13 2 23" xfId="33945" xr:uid="{00000000-0005-0000-0000-000048650000}"/>
    <cellStyle name="표준 2 22 13 2 24" xfId="35425" xr:uid="{00000000-0005-0000-0000-000049650000}"/>
    <cellStyle name="표준 2 22 13 2 25" xfId="36905" xr:uid="{00000000-0005-0000-0000-00004A650000}"/>
    <cellStyle name="표준 2 22 13 2 26" xfId="38385" xr:uid="{00000000-0005-0000-0000-00004B650000}"/>
    <cellStyle name="표준 2 22 13 2 27" xfId="39865" xr:uid="{00000000-0005-0000-0000-00004C650000}"/>
    <cellStyle name="표준 2 22 13 2 28" xfId="41345" xr:uid="{00000000-0005-0000-0000-00004D650000}"/>
    <cellStyle name="표준 2 22 13 2 29" xfId="42825" xr:uid="{00000000-0005-0000-0000-00004E650000}"/>
    <cellStyle name="표준 2 22 13 2 3" xfId="4345" xr:uid="{00000000-0005-0000-0000-00004F650000}"/>
    <cellStyle name="표준 2 22 13 2 30" xfId="44305" xr:uid="{00000000-0005-0000-0000-000050650000}"/>
    <cellStyle name="표준 2 22 13 2 31" xfId="45785" xr:uid="{00000000-0005-0000-0000-000051650000}"/>
    <cellStyle name="표준 2 22 13 2 32" xfId="47266" xr:uid="{00000000-0005-0000-0000-000052650000}"/>
    <cellStyle name="표준 2 22 13 2 33" xfId="48746" xr:uid="{00000000-0005-0000-0000-000053650000}"/>
    <cellStyle name="표준 2 22 13 2 34" xfId="50226" xr:uid="{00000000-0005-0000-0000-000054650000}"/>
    <cellStyle name="표준 2 22 13 2 35" xfId="51706" xr:uid="{00000000-0005-0000-0000-000055650000}"/>
    <cellStyle name="표준 2 22 13 2 36" xfId="53186" xr:uid="{00000000-0005-0000-0000-000056650000}"/>
    <cellStyle name="표준 2 22 13 2 37" xfId="54666" xr:uid="{00000000-0005-0000-0000-000057650000}"/>
    <cellStyle name="표준 2 22 13 2 38" xfId="56146" xr:uid="{00000000-0005-0000-0000-000058650000}"/>
    <cellStyle name="표준 2 22 13 2 39" xfId="57626" xr:uid="{00000000-0005-0000-0000-000059650000}"/>
    <cellStyle name="표준 2 22 13 2 4" xfId="5825" xr:uid="{00000000-0005-0000-0000-00005A650000}"/>
    <cellStyle name="표준 2 22 13 2 40" xfId="59106" xr:uid="{00000000-0005-0000-0000-00005B650000}"/>
    <cellStyle name="표준 2 22 13 2 41" xfId="60586" xr:uid="{00000000-0005-0000-0000-00005C650000}"/>
    <cellStyle name="표준 2 22 13 2 42" xfId="62066" xr:uid="{00000000-0005-0000-0000-00005D650000}"/>
    <cellStyle name="표준 2 22 13 2 5" xfId="7305" xr:uid="{00000000-0005-0000-0000-00005E650000}"/>
    <cellStyle name="표준 2 22 13 2 6" xfId="8785" xr:uid="{00000000-0005-0000-0000-00005F650000}"/>
    <cellStyle name="표준 2 22 13 2 7" xfId="10265" xr:uid="{00000000-0005-0000-0000-000060650000}"/>
    <cellStyle name="표준 2 22 13 2 8" xfId="11745" xr:uid="{00000000-0005-0000-0000-000061650000}"/>
    <cellStyle name="표준 2 22 13 2 9" xfId="13225" xr:uid="{00000000-0005-0000-0000-000062650000}"/>
    <cellStyle name="표준 2 22 13 20" xfId="27288" xr:uid="{00000000-0005-0000-0000-000063650000}"/>
    <cellStyle name="표준 2 22 13 21" xfId="28768" xr:uid="{00000000-0005-0000-0000-000064650000}"/>
    <cellStyle name="표준 2 22 13 22" xfId="30248" xr:uid="{00000000-0005-0000-0000-000065650000}"/>
    <cellStyle name="표준 2 22 13 23" xfId="31728" xr:uid="{00000000-0005-0000-0000-000066650000}"/>
    <cellStyle name="표준 2 22 13 24" xfId="33208" xr:uid="{00000000-0005-0000-0000-000067650000}"/>
    <cellStyle name="표준 2 22 13 25" xfId="34688" xr:uid="{00000000-0005-0000-0000-000068650000}"/>
    <cellStyle name="표준 2 22 13 26" xfId="36168" xr:uid="{00000000-0005-0000-0000-000069650000}"/>
    <cellStyle name="표준 2 22 13 27" xfId="37648" xr:uid="{00000000-0005-0000-0000-00006A650000}"/>
    <cellStyle name="표준 2 22 13 28" xfId="39128" xr:uid="{00000000-0005-0000-0000-00006B650000}"/>
    <cellStyle name="표준 2 22 13 29" xfId="40608" xr:uid="{00000000-0005-0000-0000-00006C650000}"/>
    <cellStyle name="표준 2 22 13 3" xfId="2127" xr:uid="{00000000-0005-0000-0000-00006D650000}"/>
    <cellStyle name="표준 2 22 13 30" xfId="42088" xr:uid="{00000000-0005-0000-0000-00006E650000}"/>
    <cellStyle name="표준 2 22 13 31" xfId="43568" xr:uid="{00000000-0005-0000-0000-00006F650000}"/>
    <cellStyle name="표준 2 22 13 32" xfId="45048" xr:uid="{00000000-0005-0000-0000-000070650000}"/>
    <cellStyle name="표준 2 22 13 33" xfId="46529" xr:uid="{00000000-0005-0000-0000-000071650000}"/>
    <cellStyle name="표준 2 22 13 34" xfId="48009" xr:uid="{00000000-0005-0000-0000-000072650000}"/>
    <cellStyle name="표준 2 22 13 35" xfId="49489" xr:uid="{00000000-0005-0000-0000-000073650000}"/>
    <cellStyle name="표준 2 22 13 36" xfId="50969" xr:uid="{00000000-0005-0000-0000-000074650000}"/>
    <cellStyle name="표준 2 22 13 37" xfId="52449" xr:uid="{00000000-0005-0000-0000-000075650000}"/>
    <cellStyle name="표준 2 22 13 38" xfId="53929" xr:uid="{00000000-0005-0000-0000-000076650000}"/>
    <cellStyle name="표준 2 22 13 39" xfId="55409" xr:uid="{00000000-0005-0000-0000-000077650000}"/>
    <cellStyle name="표준 2 22 13 4" xfId="3608" xr:uid="{00000000-0005-0000-0000-000078650000}"/>
    <cellStyle name="표준 2 22 13 40" xfId="56889" xr:uid="{00000000-0005-0000-0000-000079650000}"/>
    <cellStyle name="표준 2 22 13 41" xfId="58369" xr:uid="{00000000-0005-0000-0000-00007A650000}"/>
    <cellStyle name="표준 2 22 13 42" xfId="59849" xr:uid="{00000000-0005-0000-0000-00007B650000}"/>
    <cellStyle name="표준 2 22 13 43" xfId="61329" xr:uid="{00000000-0005-0000-0000-00007C650000}"/>
    <cellStyle name="표준 2 22 13 5" xfId="5088" xr:uid="{00000000-0005-0000-0000-00007D650000}"/>
    <cellStyle name="표준 2 22 13 6" xfId="6568" xr:uid="{00000000-0005-0000-0000-00007E650000}"/>
    <cellStyle name="표준 2 22 13 7" xfId="8048" xr:uid="{00000000-0005-0000-0000-00007F650000}"/>
    <cellStyle name="표준 2 22 13 8" xfId="9528" xr:uid="{00000000-0005-0000-0000-000080650000}"/>
    <cellStyle name="표준 2 22 13 9" xfId="11008" xr:uid="{00000000-0005-0000-0000-000081650000}"/>
    <cellStyle name="표준 2 22 14" xfId="929" xr:uid="{00000000-0005-0000-0000-000082650000}"/>
    <cellStyle name="표준 2 22 14 10" xfId="12521" xr:uid="{00000000-0005-0000-0000-000083650000}"/>
    <cellStyle name="표준 2 22 14 11" xfId="14001" xr:uid="{00000000-0005-0000-0000-000084650000}"/>
    <cellStyle name="표준 2 22 14 12" xfId="15481" xr:uid="{00000000-0005-0000-0000-000085650000}"/>
    <cellStyle name="표준 2 22 14 13" xfId="16961" xr:uid="{00000000-0005-0000-0000-000086650000}"/>
    <cellStyle name="표준 2 22 14 14" xfId="18441" xr:uid="{00000000-0005-0000-0000-000087650000}"/>
    <cellStyle name="표준 2 22 14 15" xfId="19921" xr:uid="{00000000-0005-0000-0000-000088650000}"/>
    <cellStyle name="표준 2 22 14 16" xfId="21401" xr:uid="{00000000-0005-0000-0000-000089650000}"/>
    <cellStyle name="표준 2 22 14 17" xfId="22881" xr:uid="{00000000-0005-0000-0000-00008A650000}"/>
    <cellStyle name="표준 2 22 14 18" xfId="24361" xr:uid="{00000000-0005-0000-0000-00008B650000}"/>
    <cellStyle name="표준 2 22 14 19" xfId="25841" xr:uid="{00000000-0005-0000-0000-00008C650000}"/>
    <cellStyle name="표준 2 22 14 2" xfId="150" xr:uid="{00000000-0005-0000-0000-00008D650000}"/>
    <cellStyle name="표준 2 22 14 2 10" xfId="14738" xr:uid="{00000000-0005-0000-0000-00008E650000}"/>
    <cellStyle name="표준 2 22 14 2 11" xfId="16218" xr:uid="{00000000-0005-0000-0000-00008F650000}"/>
    <cellStyle name="표준 2 22 14 2 12" xfId="17698" xr:uid="{00000000-0005-0000-0000-000090650000}"/>
    <cellStyle name="표준 2 22 14 2 13" xfId="19178" xr:uid="{00000000-0005-0000-0000-000091650000}"/>
    <cellStyle name="표준 2 22 14 2 14" xfId="20658" xr:uid="{00000000-0005-0000-0000-000092650000}"/>
    <cellStyle name="표준 2 22 14 2 15" xfId="22138" xr:uid="{00000000-0005-0000-0000-000093650000}"/>
    <cellStyle name="표준 2 22 14 2 16" xfId="23618" xr:uid="{00000000-0005-0000-0000-000094650000}"/>
    <cellStyle name="표준 2 22 14 2 17" xfId="25098" xr:uid="{00000000-0005-0000-0000-000095650000}"/>
    <cellStyle name="표준 2 22 14 2 18" xfId="26578" xr:uid="{00000000-0005-0000-0000-000096650000}"/>
    <cellStyle name="표준 2 22 14 2 19" xfId="28058" xr:uid="{00000000-0005-0000-0000-000097650000}"/>
    <cellStyle name="표준 2 22 14 2 2" xfId="2897" xr:uid="{00000000-0005-0000-0000-000098650000}"/>
    <cellStyle name="표준 2 22 14 2 20" xfId="29538" xr:uid="{00000000-0005-0000-0000-000099650000}"/>
    <cellStyle name="표준 2 22 14 2 21" xfId="31018" xr:uid="{00000000-0005-0000-0000-00009A650000}"/>
    <cellStyle name="표준 2 22 14 2 22" xfId="32498" xr:uid="{00000000-0005-0000-0000-00009B650000}"/>
    <cellStyle name="표준 2 22 14 2 23" xfId="33978" xr:uid="{00000000-0005-0000-0000-00009C650000}"/>
    <cellStyle name="표준 2 22 14 2 24" xfId="35458" xr:uid="{00000000-0005-0000-0000-00009D650000}"/>
    <cellStyle name="표준 2 22 14 2 25" xfId="36938" xr:uid="{00000000-0005-0000-0000-00009E650000}"/>
    <cellStyle name="표준 2 22 14 2 26" xfId="38418" xr:uid="{00000000-0005-0000-0000-00009F650000}"/>
    <cellStyle name="표준 2 22 14 2 27" xfId="39898" xr:uid="{00000000-0005-0000-0000-0000A0650000}"/>
    <cellStyle name="표준 2 22 14 2 28" xfId="41378" xr:uid="{00000000-0005-0000-0000-0000A1650000}"/>
    <cellStyle name="표준 2 22 14 2 29" xfId="42858" xr:uid="{00000000-0005-0000-0000-0000A2650000}"/>
    <cellStyle name="표준 2 22 14 2 3" xfId="4378" xr:uid="{00000000-0005-0000-0000-0000A3650000}"/>
    <cellStyle name="표준 2 22 14 2 30" xfId="44338" xr:uid="{00000000-0005-0000-0000-0000A4650000}"/>
    <cellStyle name="표준 2 22 14 2 31" xfId="45818" xr:uid="{00000000-0005-0000-0000-0000A5650000}"/>
    <cellStyle name="표준 2 22 14 2 32" xfId="47299" xr:uid="{00000000-0005-0000-0000-0000A6650000}"/>
    <cellStyle name="표준 2 22 14 2 33" xfId="48779" xr:uid="{00000000-0005-0000-0000-0000A7650000}"/>
    <cellStyle name="표준 2 22 14 2 34" xfId="50259" xr:uid="{00000000-0005-0000-0000-0000A8650000}"/>
    <cellStyle name="표준 2 22 14 2 35" xfId="51739" xr:uid="{00000000-0005-0000-0000-0000A9650000}"/>
    <cellStyle name="표준 2 22 14 2 36" xfId="53219" xr:uid="{00000000-0005-0000-0000-0000AA650000}"/>
    <cellStyle name="표준 2 22 14 2 37" xfId="54699" xr:uid="{00000000-0005-0000-0000-0000AB650000}"/>
    <cellStyle name="표준 2 22 14 2 38" xfId="56179" xr:uid="{00000000-0005-0000-0000-0000AC650000}"/>
    <cellStyle name="표준 2 22 14 2 39" xfId="57659" xr:uid="{00000000-0005-0000-0000-0000AD650000}"/>
    <cellStyle name="표준 2 22 14 2 4" xfId="5858" xr:uid="{00000000-0005-0000-0000-0000AE650000}"/>
    <cellStyle name="표준 2 22 14 2 40" xfId="59139" xr:uid="{00000000-0005-0000-0000-0000AF650000}"/>
    <cellStyle name="표준 2 22 14 2 41" xfId="60619" xr:uid="{00000000-0005-0000-0000-0000B0650000}"/>
    <cellStyle name="표준 2 22 14 2 42" xfId="62099" xr:uid="{00000000-0005-0000-0000-0000B1650000}"/>
    <cellStyle name="표준 2 22 14 2 5" xfId="7338" xr:uid="{00000000-0005-0000-0000-0000B2650000}"/>
    <cellStyle name="표준 2 22 14 2 6" xfId="8818" xr:uid="{00000000-0005-0000-0000-0000B3650000}"/>
    <cellStyle name="표준 2 22 14 2 7" xfId="10298" xr:uid="{00000000-0005-0000-0000-0000B4650000}"/>
    <cellStyle name="표준 2 22 14 2 8" xfId="11778" xr:uid="{00000000-0005-0000-0000-0000B5650000}"/>
    <cellStyle name="표준 2 22 14 2 9" xfId="13258" xr:uid="{00000000-0005-0000-0000-0000B6650000}"/>
    <cellStyle name="표준 2 22 14 20" xfId="27321" xr:uid="{00000000-0005-0000-0000-0000B7650000}"/>
    <cellStyle name="표준 2 22 14 21" xfId="28801" xr:uid="{00000000-0005-0000-0000-0000B8650000}"/>
    <cellStyle name="표준 2 22 14 22" xfId="30281" xr:uid="{00000000-0005-0000-0000-0000B9650000}"/>
    <cellStyle name="표준 2 22 14 23" xfId="31761" xr:uid="{00000000-0005-0000-0000-0000BA650000}"/>
    <cellStyle name="표준 2 22 14 24" xfId="33241" xr:uid="{00000000-0005-0000-0000-0000BB650000}"/>
    <cellStyle name="표준 2 22 14 25" xfId="34721" xr:uid="{00000000-0005-0000-0000-0000BC650000}"/>
    <cellStyle name="표준 2 22 14 26" xfId="36201" xr:uid="{00000000-0005-0000-0000-0000BD650000}"/>
    <cellStyle name="표준 2 22 14 27" xfId="37681" xr:uid="{00000000-0005-0000-0000-0000BE650000}"/>
    <cellStyle name="표준 2 22 14 28" xfId="39161" xr:uid="{00000000-0005-0000-0000-0000BF650000}"/>
    <cellStyle name="표준 2 22 14 29" xfId="40641" xr:uid="{00000000-0005-0000-0000-0000C0650000}"/>
    <cellStyle name="표준 2 22 14 3" xfId="2160" xr:uid="{00000000-0005-0000-0000-0000C1650000}"/>
    <cellStyle name="표준 2 22 14 30" xfId="42121" xr:uid="{00000000-0005-0000-0000-0000C2650000}"/>
    <cellStyle name="표준 2 22 14 31" xfId="43601" xr:uid="{00000000-0005-0000-0000-0000C3650000}"/>
    <cellStyle name="표준 2 22 14 32" xfId="45081" xr:uid="{00000000-0005-0000-0000-0000C4650000}"/>
    <cellStyle name="표준 2 22 14 33" xfId="46562" xr:uid="{00000000-0005-0000-0000-0000C5650000}"/>
    <cellStyle name="표준 2 22 14 34" xfId="48042" xr:uid="{00000000-0005-0000-0000-0000C6650000}"/>
    <cellStyle name="표준 2 22 14 35" xfId="49522" xr:uid="{00000000-0005-0000-0000-0000C7650000}"/>
    <cellStyle name="표준 2 22 14 36" xfId="51002" xr:uid="{00000000-0005-0000-0000-0000C8650000}"/>
    <cellStyle name="표준 2 22 14 37" xfId="52482" xr:uid="{00000000-0005-0000-0000-0000C9650000}"/>
    <cellStyle name="표준 2 22 14 38" xfId="53962" xr:uid="{00000000-0005-0000-0000-0000CA650000}"/>
    <cellStyle name="표준 2 22 14 39" xfId="55442" xr:uid="{00000000-0005-0000-0000-0000CB650000}"/>
    <cellStyle name="표준 2 22 14 4" xfId="3641" xr:uid="{00000000-0005-0000-0000-0000CC650000}"/>
    <cellStyle name="표준 2 22 14 40" xfId="56922" xr:uid="{00000000-0005-0000-0000-0000CD650000}"/>
    <cellStyle name="표준 2 22 14 41" xfId="58402" xr:uid="{00000000-0005-0000-0000-0000CE650000}"/>
    <cellStyle name="표준 2 22 14 42" xfId="59882" xr:uid="{00000000-0005-0000-0000-0000CF650000}"/>
    <cellStyle name="표준 2 22 14 43" xfId="61362" xr:uid="{00000000-0005-0000-0000-0000D0650000}"/>
    <cellStyle name="표준 2 22 14 5" xfId="5121" xr:uid="{00000000-0005-0000-0000-0000D1650000}"/>
    <cellStyle name="표준 2 22 14 6" xfId="6601" xr:uid="{00000000-0005-0000-0000-0000D2650000}"/>
    <cellStyle name="표준 2 22 14 7" xfId="8081" xr:uid="{00000000-0005-0000-0000-0000D3650000}"/>
    <cellStyle name="표준 2 22 14 8" xfId="9561" xr:uid="{00000000-0005-0000-0000-0000D4650000}"/>
    <cellStyle name="표준 2 22 14 9" xfId="11041" xr:uid="{00000000-0005-0000-0000-0000D5650000}"/>
    <cellStyle name="표준 2 22 15" xfId="895" xr:uid="{00000000-0005-0000-0000-0000D6650000}"/>
    <cellStyle name="표준 2 22 15 10" xfId="12555" xr:uid="{00000000-0005-0000-0000-0000D7650000}"/>
    <cellStyle name="표준 2 22 15 11" xfId="14035" xr:uid="{00000000-0005-0000-0000-0000D8650000}"/>
    <cellStyle name="표준 2 22 15 12" xfId="15515" xr:uid="{00000000-0005-0000-0000-0000D9650000}"/>
    <cellStyle name="표준 2 22 15 13" xfId="16995" xr:uid="{00000000-0005-0000-0000-0000DA650000}"/>
    <cellStyle name="표준 2 22 15 14" xfId="18475" xr:uid="{00000000-0005-0000-0000-0000DB650000}"/>
    <cellStyle name="표준 2 22 15 15" xfId="19955" xr:uid="{00000000-0005-0000-0000-0000DC650000}"/>
    <cellStyle name="표준 2 22 15 16" xfId="21435" xr:uid="{00000000-0005-0000-0000-0000DD650000}"/>
    <cellStyle name="표준 2 22 15 17" xfId="22915" xr:uid="{00000000-0005-0000-0000-0000DE650000}"/>
    <cellStyle name="표준 2 22 15 18" xfId="24395" xr:uid="{00000000-0005-0000-0000-0000DF650000}"/>
    <cellStyle name="표준 2 22 15 19" xfId="25875" xr:uid="{00000000-0005-0000-0000-0000E0650000}"/>
    <cellStyle name="표준 2 22 15 2" xfId="116" xr:uid="{00000000-0005-0000-0000-0000E1650000}"/>
    <cellStyle name="표준 2 22 15 2 10" xfId="14772" xr:uid="{00000000-0005-0000-0000-0000E2650000}"/>
    <cellStyle name="표준 2 22 15 2 11" xfId="16252" xr:uid="{00000000-0005-0000-0000-0000E3650000}"/>
    <cellStyle name="표준 2 22 15 2 12" xfId="17732" xr:uid="{00000000-0005-0000-0000-0000E4650000}"/>
    <cellStyle name="표준 2 22 15 2 13" xfId="19212" xr:uid="{00000000-0005-0000-0000-0000E5650000}"/>
    <cellStyle name="표준 2 22 15 2 14" xfId="20692" xr:uid="{00000000-0005-0000-0000-0000E6650000}"/>
    <cellStyle name="표준 2 22 15 2 15" xfId="22172" xr:uid="{00000000-0005-0000-0000-0000E7650000}"/>
    <cellStyle name="표준 2 22 15 2 16" xfId="23652" xr:uid="{00000000-0005-0000-0000-0000E8650000}"/>
    <cellStyle name="표준 2 22 15 2 17" xfId="25132" xr:uid="{00000000-0005-0000-0000-0000E9650000}"/>
    <cellStyle name="표준 2 22 15 2 18" xfId="26612" xr:uid="{00000000-0005-0000-0000-0000EA650000}"/>
    <cellStyle name="표준 2 22 15 2 19" xfId="28092" xr:uid="{00000000-0005-0000-0000-0000EB650000}"/>
    <cellStyle name="표준 2 22 15 2 2" xfId="2931" xr:uid="{00000000-0005-0000-0000-0000EC650000}"/>
    <cellStyle name="표준 2 22 15 2 20" xfId="29572" xr:uid="{00000000-0005-0000-0000-0000ED650000}"/>
    <cellStyle name="표준 2 22 15 2 21" xfId="31052" xr:uid="{00000000-0005-0000-0000-0000EE650000}"/>
    <cellStyle name="표준 2 22 15 2 22" xfId="32532" xr:uid="{00000000-0005-0000-0000-0000EF650000}"/>
    <cellStyle name="표준 2 22 15 2 23" xfId="34012" xr:uid="{00000000-0005-0000-0000-0000F0650000}"/>
    <cellStyle name="표준 2 22 15 2 24" xfId="35492" xr:uid="{00000000-0005-0000-0000-0000F1650000}"/>
    <cellStyle name="표준 2 22 15 2 25" xfId="36972" xr:uid="{00000000-0005-0000-0000-0000F2650000}"/>
    <cellStyle name="표준 2 22 15 2 26" xfId="38452" xr:uid="{00000000-0005-0000-0000-0000F3650000}"/>
    <cellStyle name="표준 2 22 15 2 27" xfId="39932" xr:uid="{00000000-0005-0000-0000-0000F4650000}"/>
    <cellStyle name="표준 2 22 15 2 28" xfId="41412" xr:uid="{00000000-0005-0000-0000-0000F5650000}"/>
    <cellStyle name="표준 2 22 15 2 29" xfId="42892" xr:uid="{00000000-0005-0000-0000-0000F6650000}"/>
    <cellStyle name="표준 2 22 15 2 3" xfId="4412" xr:uid="{00000000-0005-0000-0000-0000F7650000}"/>
    <cellStyle name="표준 2 22 15 2 30" xfId="44372" xr:uid="{00000000-0005-0000-0000-0000F8650000}"/>
    <cellStyle name="표준 2 22 15 2 31" xfId="45852" xr:uid="{00000000-0005-0000-0000-0000F9650000}"/>
    <cellStyle name="표준 2 22 15 2 32" xfId="47333" xr:uid="{00000000-0005-0000-0000-0000FA650000}"/>
    <cellStyle name="표준 2 22 15 2 33" xfId="48813" xr:uid="{00000000-0005-0000-0000-0000FB650000}"/>
    <cellStyle name="표준 2 22 15 2 34" xfId="50293" xr:uid="{00000000-0005-0000-0000-0000FC650000}"/>
    <cellStyle name="표준 2 22 15 2 35" xfId="51773" xr:uid="{00000000-0005-0000-0000-0000FD650000}"/>
    <cellStyle name="표준 2 22 15 2 36" xfId="53253" xr:uid="{00000000-0005-0000-0000-0000FE650000}"/>
    <cellStyle name="표준 2 22 15 2 37" xfId="54733" xr:uid="{00000000-0005-0000-0000-0000FF650000}"/>
    <cellStyle name="표준 2 22 15 2 38" xfId="56213" xr:uid="{00000000-0005-0000-0000-000000660000}"/>
    <cellStyle name="표준 2 22 15 2 39" xfId="57693" xr:uid="{00000000-0005-0000-0000-000001660000}"/>
    <cellStyle name="표준 2 22 15 2 4" xfId="5892" xr:uid="{00000000-0005-0000-0000-000002660000}"/>
    <cellStyle name="표준 2 22 15 2 40" xfId="59173" xr:uid="{00000000-0005-0000-0000-000003660000}"/>
    <cellStyle name="표준 2 22 15 2 41" xfId="60653" xr:uid="{00000000-0005-0000-0000-000004660000}"/>
    <cellStyle name="표준 2 22 15 2 42" xfId="62133" xr:uid="{00000000-0005-0000-0000-000005660000}"/>
    <cellStyle name="표준 2 22 15 2 5" xfId="7372" xr:uid="{00000000-0005-0000-0000-000006660000}"/>
    <cellStyle name="표준 2 22 15 2 6" xfId="8852" xr:uid="{00000000-0005-0000-0000-000007660000}"/>
    <cellStyle name="표준 2 22 15 2 7" xfId="10332" xr:uid="{00000000-0005-0000-0000-000008660000}"/>
    <cellStyle name="표준 2 22 15 2 8" xfId="11812" xr:uid="{00000000-0005-0000-0000-000009660000}"/>
    <cellStyle name="표준 2 22 15 2 9" xfId="13292" xr:uid="{00000000-0005-0000-0000-00000A660000}"/>
    <cellStyle name="표준 2 22 15 20" xfId="27355" xr:uid="{00000000-0005-0000-0000-00000B660000}"/>
    <cellStyle name="표준 2 22 15 21" xfId="28835" xr:uid="{00000000-0005-0000-0000-00000C660000}"/>
    <cellStyle name="표준 2 22 15 22" xfId="30315" xr:uid="{00000000-0005-0000-0000-00000D660000}"/>
    <cellStyle name="표준 2 22 15 23" xfId="31795" xr:uid="{00000000-0005-0000-0000-00000E660000}"/>
    <cellStyle name="표준 2 22 15 24" xfId="33275" xr:uid="{00000000-0005-0000-0000-00000F660000}"/>
    <cellStyle name="표준 2 22 15 25" xfId="34755" xr:uid="{00000000-0005-0000-0000-000010660000}"/>
    <cellStyle name="표준 2 22 15 26" xfId="36235" xr:uid="{00000000-0005-0000-0000-000011660000}"/>
    <cellStyle name="표준 2 22 15 27" xfId="37715" xr:uid="{00000000-0005-0000-0000-000012660000}"/>
    <cellStyle name="표준 2 22 15 28" xfId="39195" xr:uid="{00000000-0005-0000-0000-000013660000}"/>
    <cellStyle name="표준 2 22 15 29" xfId="40675" xr:uid="{00000000-0005-0000-0000-000014660000}"/>
    <cellStyle name="표준 2 22 15 3" xfId="2194" xr:uid="{00000000-0005-0000-0000-000015660000}"/>
    <cellStyle name="표준 2 22 15 30" xfId="42155" xr:uid="{00000000-0005-0000-0000-000016660000}"/>
    <cellStyle name="표준 2 22 15 31" xfId="43635" xr:uid="{00000000-0005-0000-0000-000017660000}"/>
    <cellStyle name="표준 2 22 15 32" xfId="45115" xr:uid="{00000000-0005-0000-0000-000018660000}"/>
    <cellStyle name="표준 2 22 15 33" xfId="46596" xr:uid="{00000000-0005-0000-0000-000019660000}"/>
    <cellStyle name="표준 2 22 15 34" xfId="48076" xr:uid="{00000000-0005-0000-0000-00001A660000}"/>
    <cellStyle name="표준 2 22 15 35" xfId="49556" xr:uid="{00000000-0005-0000-0000-00001B660000}"/>
    <cellStyle name="표준 2 22 15 36" xfId="51036" xr:uid="{00000000-0005-0000-0000-00001C660000}"/>
    <cellStyle name="표준 2 22 15 37" xfId="52516" xr:uid="{00000000-0005-0000-0000-00001D660000}"/>
    <cellStyle name="표준 2 22 15 38" xfId="53996" xr:uid="{00000000-0005-0000-0000-00001E660000}"/>
    <cellStyle name="표준 2 22 15 39" xfId="55476" xr:uid="{00000000-0005-0000-0000-00001F660000}"/>
    <cellStyle name="표준 2 22 15 4" xfId="3675" xr:uid="{00000000-0005-0000-0000-000020660000}"/>
    <cellStyle name="표준 2 22 15 40" xfId="56956" xr:uid="{00000000-0005-0000-0000-000021660000}"/>
    <cellStyle name="표준 2 22 15 41" xfId="58436" xr:uid="{00000000-0005-0000-0000-000022660000}"/>
    <cellStyle name="표준 2 22 15 42" xfId="59916" xr:uid="{00000000-0005-0000-0000-000023660000}"/>
    <cellStyle name="표준 2 22 15 43" xfId="61396" xr:uid="{00000000-0005-0000-0000-000024660000}"/>
    <cellStyle name="표준 2 22 15 5" xfId="5155" xr:uid="{00000000-0005-0000-0000-000025660000}"/>
    <cellStyle name="표준 2 22 15 6" xfId="6635" xr:uid="{00000000-0005-0000-0000-000026660000}"/>
    <cellStyle name="표준 2 22 15 7" xfId="8115" xr:uid="{00000000-0005-0000-0000-000027660000}"/>
    <cellStyle name="표준 2 22 15 8" xfId="9595" xr:uid="{00000000-0005-0000-0000-000028660000}"/>
    <cellStyle name="표준 2 22 15 9" xfId="11075" xr:uid="{00000000-0005-0000-0000-000029660000}"/>
    <cellStyle name="표준 2 22 16" xfId="860" xr:uid="{00000000-0005-0000-0000-00002A660000}"/>
    <cellStyle name="표준 2 22 16 10" xfId="12590" xr:uid="{00000000-0005-0000-0000-00002B660000}"/>
    <cellStyle name="표준 2 22 16 11" xfId="14070" xr:uid="{00000000-0005-0000-0000-00002C660000}"/>
    <cellStyle name="표준 2 22 16 12" xfId="15550" xr:uid="{00000000-0005-0000-0000-00002D660000}"/>
    <cellStyle name="표준 2 22 16 13" xfId="17030" xr:uid="{00000000-0005-0000-0000-00002E660000}"/>
    <cellStyle name="표준 2 22 16 14" xfId="18510" xr:uid="{00000000-0005-0000-0000-00002F660000}"/>
    <cellStyle name="표준 2 22 16 15" xfId="19990" xr:uid="{00000000-0005-0000-0000-000030660000}"/>
    <cellStyle name="표준 2 22 16 16" xfId="21470" xr:uid="{00000000-0005-0000-0000-000031660000}"/>
    <cellStyle name="표준 2 22 16 17" xfId="22950" xr:uid="{00000000-0005-0000-0000-000032660000}"/>
    <cellStyle name="표준 2 22 16 18" xfId="24430" xr:uid="{00000000-0005-0000-0000-000033660000}"/>
    <cellStyle name="표준 2 22 16 19" xfId="25910" xr:uid="{00000000-0005-0000-0000-000034660000}"/>
    <cellStyle name="표준 2 22 16 2" xfId="81" xr:uid="{00000000-0005-0000-0000-000035660000}"/>
    <cellStyle name="표준 2 22 16 2 10" xfId="14807" xr:uid="{00000000-0005-0000-0000-000036660000}"/>
    <cellStyle name="표준 2 22 16 2 11" xfId="16287" xr:uid="{00000000-0005-0000-0000-000037660000}"/>
    <cellStyle name="표준 2 22 16 2 12" xfId="17767" xr:uid="{00000000-0005-0000-0000-000038660000}"/>
    <cellStyle name="표준 2 22 16 2 13" xfId="19247" xr:uid="{00000000-0005-0000-0000-000039660000}"/>
    <cellStyle name="표준 2 22 16 2 14" xfId="20727" xr:uid="{00000000-0005-0000-0000-00003A660000}"/>
    <cellStyle name="표준 2 22 16 2 15" xfId="22207" xr:uid="{00000000-0005-0000-0000-00003B660000}"/>
    <cellStyle name="표준 2 22 16 2 16" xfId="23687" xr:uid="{00000000-0005-0000-0000-00003C660000}"/>
    <cellStyle name="표준 2 22 16 2 17" xfId="25167" xr:uid="{00000000-0005-0000-0000-00003D660000}"/>
    <cellStyle name="표준 2 22 16 2 18" xfId="26647" xr:uid="{00000000-0005-0000-0000-00003E660000}"/>
    <cellStyle name="표준 2 22 16 2 19" xfId="28127" xr:uid="{00000000-0005-0000-0000-00003F660000}"/>
    <cellStyle name="표준 2 22 16 2 2" xfId="2966" xr:uid="{00000000-0005-0000-0000-000040660000}"/>
    <cellStyle name="표준 2 22 16 2 20" xfId="29607" xr:uid="{00000000-0005-0000-0000-000041660000}"/>
    <cellStyle name="표준 2 22 16 2 21" xfId="31087" xr:uid="{00000000-0005-0000-0000-000042660000}"/>
    <cellStyle name="표준 2 22 16 2 22" xfId="32567" xr:uid="{00000000-0005-0000-0000-000043660000}"/>
    <cellStyle name="표준 2 22 16 2 23" xfId="34047" xr:uid="{00000000-0005-0000-0000-000044660000}"/>
    <cellStyle name="표준 2 22 16 2 24" xfId="35527" xr:uid="{00000000-0005-0000-0000-000045660000}"/>
    <cellStyle name="표준 2 22 16 2 25" xfId="37007" xr:uid="{00000000-0005-0000-0000-000046660000}"/>
    <cellStyle name="표준 2 22 16 2 26" xfId="38487" xr:uid="{00000000-0005-0000-0000-000047660000}"/>
    <cellStyle name="표준 2 22 16 2 27" xfId="39967" xr:uid="{00000000-0005-0000-0000-000048660000}"/>
    <cellStyle name="표준 2 22 16 2 28" xfId="41447" xr:uid="{00000000-0005-0000-0000-000049660000}"/>
    <cellStyle name="표준 2 22 16 2 29" xfId="42927" xr:uid="{00000000-0005-0000-0000-00004A660000}"/>
    <cellStyle name="표준 2 22 16 2 3" xfId="4447" xr:uid="{00000000-0005-0000-0000-00004B660000}"/>
    <cellStyle name="표준 2 22 16 2 30" xfId="44407" xr:uid="{00000000-0005-0000-0000-00004C660000}"/>
    <cellStyle name="표준 2 22 16 2 31" xfId="45887" xr:uid="{00000000-0005-0000-0000-00004D660000}"/>
    <cellStyle name="표준 2 22 16 2 32" xfId="47368" xr:uid="{00000000-0005-0000-0000-00004E660000}"/>
    <cellStyle name="표준 2 22 16 2 33" xfId="48848" xr:uid="{00000000-0005-0000-0000-00004F660000}"/>
    <cellStyle name="표준 2 22 16 2 34" xfId="50328" xr:uid="{00000000-0005-0000-0000-000050660000}"/>
    <cellStyle name="표준 2 22 16 2 35" xfId="51808" xr:uid="{00000000-0005-0000-0000-000051660000}"/>
    <cellStyle name="표준 2 22 16 2 36" xfId="53288" xr:uid="{00000000-0005-0000-0000-000052660000}"/>
    <cellStyle name="표준 2 22 16 2 37" xfId="54768" xr:uid="{00000000-0005-0000-0000-000053660000}"/>
    <cellStyle name="표준 2 22 16 2 38" xfId="56248" xr:uid="{00000000-0005-0000-0000-000054660000}"/>
    <cellStyle name="표준 2 22 16 2 39" xfId="57728" xr:uid="{00000000-0005-0000-0000-000055660000}"/>
    <cellStyle name="표준 2 22 16 2 4" xfId="5927" xr:uid="{00000000-0005-0000-0000-000056660000}"/>
    <cellStyle name="표준 2 22 16 2 40" xfId="59208" xr:uid="{00000000-0005-0000-0000-000057660000}"/>
    <cellStyle name="표준 2 22 16 2 41" xfId="60688" xr:uid="{00000000-0005-0000-0000-000058660000}"/>
    <cellStyle name="표준 2 22 16 2 42" xfId="62168" xr:uid="{00000000-0005-0000-0000-000059660000}"/>
    <cellStyle name="표준 2 22 16 2 5" xfId="7407" xr:uid="{00000000-0005-0000-0000-00005A660000}"/>
    <cellStyle name="표준 2 22 16 2 6" xfId="8887" xr:uid="{00000000-0005-0000-0000-00005B660000}"/>
    <cellStyle name="표준 2 22 16 2 7" xfId="10367" xr:uid="{00000000-0005-0000-0000-00005C660000}"/>
    <cellStyle name="표준 2 22 16 2 8" xfId="11847" xr:uid="{00000000-0005-0000-0000-00005D660000}"/>
    <cellStyle name="표준 2 22 16 2 9" xfId="13327" xr:uid="{00000000-0005-0000-0000-00005E660000}"/>
    <cellStyle name="표준 2 22 16 20" xfId="27390" xr:uid="{00000000-0005-0000-0000-00005F660000}"/>
    <cellStyle name="표준 2 22 16 21" xfId="28870" xr:uid="{00000000-0005-0000-0000-000060660000}"/>
    <cellStyle name="표준 2 22 16 22" xfId="30350" xr:uid="{00000000-0005-0000-0000-000061660000}"/>
    <cellStyle name="표준 2 22 16 23" xfId="31830" xr:uid="{00000000-0005-0000-0000-000062660000}"/>
    <cellStyle name="표준 2 22 16 24" xfId="33310" xr:uid="{00000000-0005-0000-0000-000063660000}"/>
    <cellStyle name="표준 2 22 16 25" xfId="34790" xr:uid="{00000000-0005-0000-0000-000064660000}"/>
    <cellStyle name="표준 2 22 16 26" xfId="36270" xr:uid="{00000000-0005-0000-0000-000065660000}"/>
    <cellStyle name="표준 2 22 16 27" xfId="37750" xr:uid="{00000000-0005-0000-0000-000066660000}"/>
    <cellStyle name="표준 2 22 16 28" xfId="39230" xr:uid="{00000000-0005-0000-0000-000067660000}"/>
    <cellStyle name="표준 2 22 16 29" xfId="40710" xr:uid="{00000000-0005-0000-0000-000068660000}"/>
    <cellStyle name="표준 2 22 16 3" xfId="2229" xr:uid="{00000000-0005-0000-0000-000069660000}"/>
    <cellStyle name="표준 2 22 16 30" xfId="42190" xr:uid="{00000000-0005-0000-0000-00006A660000}"/>
    <cellStyle name="표준 2 22 16 31" xfId="43670" xr:uid="{00000000-0005-0000-0000-00006B660000}"/>
    <cellStyle name="표준 2 22 16 32" xfId="45150" xr:uid="{00000000-0005-0000-0000-00006C660000}"/>
    <cellStyle name="표준 2 22 16 33" xfId="46631" xr:uid="{00000000-0005-0000-0000-00006D660000}"/>
    <cellStyle name="표준 2 22 16 34" xfId="48111" xr:uid="{00000000-0005-0000-0000-00006E660000}"/>
    <cellStyle name="표준 2 22 16 35" xfId="49591" xr:uid="{00000000-0005-0000-0000-00006F660000}"/>
    <cellStyle name="표준 2 22 16 36" xfId="51071" xr:uid="{00000000-0005-0000-0000-000070660000}"/>
    <cellStyle name="표준 2 22 16 37" xfId="52551" xr:uid="{00000000-0005-0000-0000-000071660000}"/>
    <cellStyle name="표준 2 22 16 38" xfId="54031" xr:uid="{00000000-0005-0000-0000-000072660000}"/>
    <cellStyle name="표준 2 22 16 39" xfId="55511" xr:uid="{00000000-0005-0000-0000-000073660000}"/>
    <cellStyle name="표준 2 22 16 4" xfId="3710" xr:uid="{00000000-0005-0000-0000-000074660000}"/>
    <cellStyle name="표준 2 22 16 40" xfId="56991" xr:uid="{00000000-0005-0000-0000-000075660000}"/>
    <cellStyle name="표준 2 22 16 41" xfId="58471" xr:uid="{00000000-0005-0000-0000-000076660000}"/>
    <cellStyle name="표준 2 22 16 42" xfId="59951" xr:uid="{00000000-0005-0000-0000-000077660000}"/>
    <cellStyle name="표준 2 22 16 43" xfId="61431" xr:uid="{00000000-0005-0000-0000-000078660000}"/>
    <cellStyle name="표준 2 22 16 5" xfId="5190" xr:uid="{00000000-0005-0000-0000-000079660000}"/>
    <cellStyle name="표준 2 22 16 6" xfId="6670" xr:uid="{00000000-0005-0000-0000-00007A660000}"/>
    <cellStyle name="표준 2 22 16 7" xfId="8150" xr:uid="{00000000-0005-0000-0000-00007B660000}"/>
    <cellStyle name="표준 2 22 16 8" xfId="9630" xr:uid="{00000000-0005-0000-0000-00007C660000}"/>
    <cellStyle name="표준 2 22 16 9" xfId="11110" xr:uid="{00000000-0005-0000-0000-00007D660000}"/>
    <cellStyle name="표준 2 22 17" xfId="822" xr:uid="{00000000-0005-0000-0000-00007E660000}"/>
    <cellStyle name="표준 2 22 18" xfId="1304" xr:uid="{00000000-0005-0000-0000-00007F660000}"/>
    <cellStyle name="표준 2 22 18 10" xfId="12146" xr:uid="{00000000-0005-0000-0000-000080660000}"/>
    <cellStyle name="표준 2 22 18 11" xfId="13626" xr:uid="{00000000-0005-0000-0000-000081660000}"/>
    <cellStyle name="표준 2 22 18 12" xfId="15106" xr:uid="{00000000-0005-0000-0000-000082660000}"/>
    <cellStyle name="표준 2 22 18 13" xfId="16586" xr:uid="{00000000-0005-0000-0000-000083660000}"/>
    <cellStyle name="표준 2 22 18 14" xfId="18066" xr:uid="{00000000-0005-0000-0000-000084660000}"/>
    <cellStyle name="표준 2 22 18 15" xfId="19546" xr:uid="{00000000-0005-0000-0000-000085660000}"/>
    <cellStyle name="표준 2 22 18 16" xfId="21026" xr:uid="{00000000-0005-0000-0000-000086660000}"/>
    <cellStyle name="표준 2 22 18 17" xfId="22506" xr:uid="{00000000-0005-0000-0000-000087660000}"/>
    <cellStyle name="표준 2 22 18 18" xfId="23986" xr:uid="{00000000-0005-0000-0000-000088660000}"/>
    <cellStyle name="표준 2 22 18 19" xfId="25466" xr:uid="{00000000-0005-0000-0000-000089660000}"/>
    <cellStyle name="표준 2 22 18 2" xfId="525" xr:uid="{00000000-0005-0000-0000-00008A660000}"/>
    <cellStyle name="표준 2 22 18 2 10" xfId="14363" xr:uid="{00000000-0005-0000-0000-00008B660000}"/>
    <cellStyle name="표준 2 22 18 2 11" xfId="15843" xr:uid="{00000000-0005-0000-0000-00008C660000}"/>
    <cellStyle name="표준 2 22 18 2 12" xfId="17323" xr:uid="{00000000-0005-0000-0000-00008D660000}"/>
    <cellStyle name="표준 2 22 18 2 13" xfId="18803" xr:uid="{00000000-0005-0000-0000-00008E660000}"/>
    <cellStyle name="표준 2 22 18 2 14" xfId="20283" xr:uid="{00000000-0005-0000-0000-00008F660000}"/>
    <cellStyle name="표준 2 22 18 2 15" xfId="21763" xr:uid="{00000000-0005-0000-0000-000090660000}"/>
    <cellStyle name="표준 2 22 18 2 16" xfId="23243" xr:uid="{00000000-0005-0000-0000-000091660000}"/>
    <cellStyle name="표준 2 22 18 2 17" xfId="24723" xr:uid="{00000000-0005-0000-0000-000092660000}"/>
    <cellStyle name="표준 2 22 18 2 18" xfId="26203" xr:uid="{00000000-0005-0000-0000-000093660000}"/>
    <cellStyle name="표준 2 22 18 2 19" xfId="27683" xr:uid="{00000000-0005-0000-0000-000094660000}"/>
    <cellStyle name="표준 2 22 18 2 2" xfId="2522" xr:uid="{00000000-0005-0000-0000-000095660000}"/>
    <cellStyle name="표준 2 22 18 2 20" xfId="29163" xr:uid="{00000000-0005-0000-0000-000096660000}"/>
    <cellStyle name="표준 2 22 18 2 21" xfId="30643" xr:uid="{00000000-0005-0000-0000-000097660000}"/>
    <cellStyle name="표준 2 22 18 2 22" xfId="32123" xr:uid="{00000000-0005-0000-0000-000098660000}"/>
    <cellStyle name="표준 2 22 18 2 23" xfId="33603" xr:uid="{00000000-0005-0000-0000-000099660000}"/>
    <cellStyle name="표준 2 22 18 2 24" xfId="35083" xr:uid="{00000000-0005-0000-0000-00009A660000}"/>
    <cellStyle name="표준 2 22 18 2 25" xfId="36563" xr:uid="{00000000-0005-0000-0000-00009B660000}"/>
    <cellStyle name="표준 2 22 18 2 26" xfId="38043" xr:uid="{00000000-0005-0000-0000-00009C660000}"/>
    <cellStyle name="표준 2 22 18 2 27" xfId="39523" xr:uid="{00000000-0005-0000-0000-00009D660000}"/>
    <cellStyle name="표준 2 22 18 2 28" xfId="41003" xr:uid="{00000000-0005-0000-0000-00009E660000}"/>
    <cellStyle name="표준 2 22 18 2 29" xfId="42483" xr:uid="{00000000-0005-0000-0000-00009F660000}"/>
    <cellStyle name="표준 2 22 18 2 3" xfId="4003" xr:uid="{00000000-0005-0000-0000-0000A0660000}"/>
    <cellStyle name="표준 2 22 18 2 30" xfId="43963" xr:uid="{00000000-0005-0000-0000-0000A1660000}"/>
    <cellStyle name="표준 2 22 18 2 31" xfId="45443" xr:uid="{00000000-0005-0000-0000-0000A2660000}"/>
    <cellStyle name="표준 2 22 18 2 32" xfId="46924" xr:uid="{00000000-0005-0000-0000-0000A3660000}"/>
    <cellStyle name="표준 2 22 18 2 33" xfId="48404" xr:uid="{00000000-0005-0000-0000-0000A4660000}"/>
    <cellStyle name="표준 2 22 18 2 34" xfId="49884" xr:uid="{00000000-0005-0000-0000-0000A5660000}"/>
    <cellStyle name="표준 2 22 18 2 35" xfId="51364" xr:uid="{00000000-0005-0000-0000-0000A6660000}"/>
    <cellStyle name="표준 2 22 18 2 36" xfId="52844" xr:uid="{00000000-0005-0000-0000-0000A7660000}"/>
    <cellStyle name="표준 2 22 18 2 37" xfId="54324" xr:uid="{00000000-0005-0000-0000-0000A8660000}"/>
    <cellStyle name="표준 2 22 18 2 38" xfId="55804" xr:uid="{00000000-0005-0000-0000-0000A9660000}"/>
    <cellStyle name="표준 2 22 18 2 39" xfId="57284" xr:uid="{00000000-0005-0000-0000-0000AA660000}"/>
    <cellStyle name="표준 2 22 18 2 4" xfId="5483" xr:uid="{00000000-0005-0000-0000-0000AB660000}"/>
    <cellStyle name="표준 2 22 18 2 40" xfId="58764" xr:uid="{00000000-0005-0000-0000-0000AC660000}"/>
    <cellStyle name="표준 2 22 18 2 41" xfId="60244" xr:uid="{00000000-0005-0000-0000-0000AD660000}"/>
    <cellStyle name="표준 2 22 18 2 42" xfId="61724" xr:uid="{00000000-0005-0000-0000-0000AE660000}"/>
    <cellStyle name="표준 2 22 18 2 5" xfId="6963" xr:uid="{00000000-0005-0000-0000-0000AF660000}"/>
    <cellStyle name="표준 2 22 18 2 6" xfId="8443" xr:uid="{00000000-0005-0000-0000-0000B0660000}"/>
    <cellStyle name="표준 2 22 18 2 7" xfId="9923" xr:uid="{00000000-0005-0000-0000-0000B1660000}"/>
    <cellStyle name="표준 2 22 18 2 8" xfId="11403" xr:uid="{00000000-0005-0000-0000-0000B2660000}"/>
    <cellStyle name="표준 2 22 18 2 9" xfId="12883" xr:uid="{00000000-0005-0000-0000-0000B3660000}"/>
    <cellStyle name="표준 2 22 18 20" xfId="26946" xr:uid="{00000000-0005-0000-0000-0000B4660000}"/>
    <cellStyle name="표준 2 22 18 21" xfId="28426" xr:uid="{00000000-0005-0000-0000-0000B5660000}"/>
    <cellStyle name="표준 2 22 18 22" xfId="29906" xr:uid="{00000000-0005-0000-0000-0000B6660000}"/>
    <cellStyle name="표준 2 22 18 23" xfId="31386" xr:uid="{00000000-0005-0000-0000-0000B7660000}"/>
    <cellStyle name="표준 2 22 18 24" xfId="32866" xr:uid="{00000000-0005-0000-0000-0000B8660000}"/>
    <cellStyle name="표준 2 22 18 25" xfId="34346" xr:uid="{00000000-0005-0000-0000-0000B9660000}"/>
    <cellStyle name="표준 2 22 18 26" xfId="35826" xr:uid="{00000000-0005-0000-0000-0000BA660000}"/>
    <cellStyle name="표준 2 22 18 27" xfId="37306" xr:uid="{00000000-0005-0000-0000-0000BB660000}"/>
    <cellStyle name="표준 2 22 18 28" xfId="38786" xr:uid="{00000000-0005-0000-0000-0000BC660000}"/>
    <cellStyle name="표준 2 22 18 29" xfId="40266" xr:uid="{00000000-0005-0000-0000-0000BD660000}"/>
    <cellStyle name="표준 2 22 18 3" xfId="1785" xr:uid="{00000000-0005-0000-0000-0000BE660000}"/>
    <cellStyle name="표준 2 22 18 30" xfId="41746" xr:uid="{00000000-0005-0000-0000-0000BF660000}"/>
    <cellStyle name="표준 2 22 18 31" xfId="43226" xr:uid="{00000000-0005-0000-0000-0000C0660000}"/>
    <cellStyle name="표준 2 22 18 32" xfId="44706" xr:uid="{00000000-0005-0000-0000-0000C1660000}"/>
    <cellStyle name="표준 2 22 18 33" xfId="46187" xr:uid="{00000000-0005-0000-0000-0000C2660000}"/>
    <cellStyle name="표준 2 22 18 34" xfId="47667" xr:uid="{00000000-0005-0000-0000-0000C3660000}"/>
    <cellStyle name="표준 2 22 18 35" xfId="49147" xr:uid="{00000000-0005-0000-0000-0000C4660000}"/>
    <cellStyle name="표준 2 22 18 36" xfId="50627" xr:uid="{00000000-0005-0000-0000-0000C5660000}"/>
    <cellStyle name="표준 2 22 18 37" xfId="52107" xr:uid="{00000000-0005-0000-0000-0000C6660000}"/>
    <cellStyle name="표준 2 22 18 38" xfId="53587" xr:uid="{00000000-0005-0000-0000-0000C7660000}"/>
    <cellStyle name="표준 2 22 18 39" xfId="55067" xr:uid="{00000000-0005-0000-0000-0000C8660000}"/>
    <cellStyle name="표준 2 22 18 4" xfId="3266" xr:uid="{00000000-0005-0000-0000-0000C9660000}"/>
    <cellStyle name="표준 2 22 18 40" xfId="56547" xr:uid="{00000000-0005-0000-0000-0000CA660000}"/>
    <cellStyle name="표준 2 22 18 41" xfId="58027" xr:uid="{00000000-0005-0000-0000-0000CB660000}"/>
    <cellStyle name="표준 2 22 18 42" xfId="59507" xr:uid="{00000000-0005-0000-0000-0000CC660000}"/>
    <cellStyle name="표준 2 22 18 43" xfId="60987" xr:uid="{00000000-0005-0000-0000-0000CD660000}"/>
    <cellStyle name="표준 2 22 18 5" xfId="4746" xr:uid="{00000000-0005-0000-0000-0000CE660000}"/>
    <cellStyle name="표준 2 22 18 6" xfId="6226" xr:uid="{00000000-0005-0000-0000-0000CF660000}"/>
    <cellStyle name="표준 2 22 18 7" xfId="7706" xr:uid="{00000000-0005-0000-0000-0000D0660000}"/>
    <cellStyle name="표준 2 22 18 8" xfId="9186" xr:uid="{00000000-0005-0000-0000-0000D1660000}"/>
    <cellStyle name="표준 2 22 18 9" xfId="10666" xr:uid="{00000000-0005-0000-0000-0000D2660000}"/>
    <cellStyle name="표준 2 22 2" xfId="1263" xr:uid="{00000000-0005-0000-0000-0000D3660000}"/>
    <cellStyle name="표준 2 22 2 10" xfId="12187" xr:uid="{00000000-0005-0000-0000-0000D4660000}"/>
    <cellStyle name="표준 2 22 2 11" xfId="13667" xr:uid="{00000000-0005-0000-0000-0000D5660000}"/>
    <cellStyle name="표준 2 22 2 12" xfId="15147" xr:uid="{00000000-0005-0000-0000-0000D6660000}"/>
    <cellStyle name="표준 2 22 2 13" xfId="16627" xr:uid="{00000000-0005-0000-0000-0000D7660000}"/>
    <cellStyle name="표준 2 22 2 14" xfId="18107" xr:uid="{00000000-0005-0000-0000-0000D8660000}"/>
    <cellStyle name="표준 2 22 2 15" xfId="19587" xr:uid="{00000000-0005-0000-0000-0000D9660000}"/>
    <cellStyle name="표준 2 22 2 16" xfId="21067" xr:uid="{00000000-0005-0000-0000-0000DA660000}"/>
    <cellStyle name="표준 2 22 2 17" xfId="22547" xr:uid="{00000000-0005-0000-0000-0000DB660000}"/>
    <cellStyle name="표준 2 22 2 18" xfId="24027" xr:uid="{00000000-0005-0000-0000-0000DC660000}"/>
    <cellStyle name="표준 2 22 2 19" xfId="25507" xr:uid="{00000000-0005-0000-0000-0000DD660000}"/>
    <cellStyle name="표준 2 22 2 2" xfId="484" xr:uid="{00000000-0005-0000-0000-0000DE660000}"/>
    <cellStyle name="표준 2 22 2 2 10" xfId="14404" xr:uid="{00000000-0005-0000-0000-0000DF660000}"/>
    <cellStyle name="표준 2 22 2 2 11" xfId="15884" xr:uid="{00000000-0005-0000-0000-0000E0660000}"/>
    <cellStyle name="표준 2 22 2 2 12" xfId="17364" xr:uid="{00000000-0005-0000-0000-0000E1660000}"/>
    <cellStyle name="표준 2 22 2 2 13" xfId="18844" xr:uid="{00000000-0005-0000-0000-0000E2660000}"/>
    <cellStyle name="표준 2 22 2 2 14" xfId="20324" xr:uid="{00000000-0005-0000-0000-0000E3660000}"/>
    <cellStyle name="표준 2 22 2 2 15" xfId="21804" xr:uid="{00000000-0005-0000-0000-0000E4660000}"/>
    <cellStyle name="표준 2 22 2 2 16" xfId="23284" xr:uid="{00000000-0005-0000-0000-0000E5660000}"/>
    <cellStyle name="표준 2 22 2 2 17" xfId="24764" xr:uid="{00000000-0005-0000-0000-0000E6660000}"/>
    <cellStyle name="표준 2 22 2 2 18" xfId="26244" xr:uid="{00000000-0005-0000-0000-0000E7660000}"/>
    <cellStyle name="표준 2 22 2 2 19" xfId="27724" xr:uid="{00000000-0005-0000-0000-0000E8660000}"/>
    <cellStyle name="표준 2 22 2 2 2" xfId="2563" xr:uid="{00000000-0005-0000-0000-0000E9660000}"/>
    <cellStyle name="표준 2 22 2 2 20" xfId="29204" xr:uid="{00000000-0005-0000-0000-0000EA660000}"/>
    <cellStyle name="표준 2 22 2 2 21" xfId="30684" xr:uid="{00000000-0005-0000-0000-0000EB660000}"/>
    <cellStyle name="표준 2 22 2 2 22" xfId="32164" xr:uid="{00000000-0005-0000-0000-0000EC660000}"/>
    <cellStyle name="표준 2 22 2 2 23" xfId="33644" xr:uid="{00000000-0005-0000-0000-0000ED660000}"/>
    <cellStyle name="표준 2 22 2 2 24" xfId="35124" xr:uid="{00000000-0005-0000-0000-0000EE660000}"/>
    <cellStyle name="표준 2 22 2 2 25" xfId="36604" xr:uid="{00000000-0005-0000-0000-0000EF660000}"/>
    <cellStyle name="표준 2 22 2 2 26" xfId="38084" xr:uid="{00000000-0005-0000-0000-0000F0660000}"/>
    <cellStyle name="표준 2 22 2 2 27" xfId="39564" xr:uid="{00000000-0005-0000-0000-0000F1660000}"/>
    <cellStyle name="표준 2 22 2 2 28" xfId="41044" xr:uid="{00000000-0005-0000-0000-0000F2660000}"/>
    <cellStyle name="표준 2 22 2 2 29" xfId="42524" xr:uid="{00000000-0005-0000-0000-0000F3660000}"/>
    <cellStyle name="표준 2 22 2 2 3" xfId="4044" xr:uid="{00000000-0005-0000-0000-0000F4660000}"/>
    <cellStyle name="표준 2 22 2 2 30" xfId="44004" xr:uid="{00000000-0005-0000-0000-0000F5660000}"/>
    <cellStyle name="표준 2 22 2 2 31" xfId="45484" xr:uid="{00000000-0005-0000-0000-0000F6660000}"/>
    <cellStyle name="표준 2 22 2 2 32" xfId="46965" xr:uid="{00000000-0005-0000-0000-0000F7660000}"/>
    <cellStyle name="표준 2 22 2 2 33" xfId="48445" xr:uid="{00000000-0005-0000-0000-0000F8660000}"/>
    <cellStyle name="표준 2 22 2 2 34" xfId="49925" xr:uid="{00000000-0005-0000-0000-0000F9660000}"/>
    <cellStyle name="표준 2 22 2 2 35" xfId="51405" xr:uid="{00000000-0005-0000-0000-0000FA660000}"/>
    <cellStyle name="표준 2 22 2 2 36" xfId="52885" xr:uid="{00000000-0005-0000-0000-0000FB660000}"/>
    <cellStyle name="표준 2 22 2 2 37" xfId="54365" xr:uid="{00000000-0005-0000-0000-0000FC660000}"/>
    <cellStyle name="표준 2 22 2 2 38" xfId="55845" xr:uid="{00000000-0005-0000-0000-0000FD660000}"/>
    <cellStyle name="표준 2 22 2 2 39" xfId="57325" xr:uid="{00000000-0005-0000-0000-0000FE660000}"/>
    <cellStyle name="표준 2 22 2 2 4" xfId="5524" xr:uid="{00000000-0005-0000-0000-0000FF660000}"/>
    <cellStyle name="표준 2 22 2 2 40" xfId="58805" xr:uid="{00000000-0005-0000-0000-000000670000}"/>
    <cellStyle name="표준 2 22 2 2 41" xfId="60285" xr:uid="{00000000-0005-0000-0000-000001670000}"/>
    <cellStyle name="표준 2 22 2 2 42" xfId="61765" xr:uid="{00000000-0005-0000-0000-000002670000}"/>
    <cellStyle name="표준 2 22 2 2 5" xfId="7004" xr:uid="{00000000-0005-0000-0000-000003670000}"/>
    <cellStyle name="표준 2 22 2 2 6" xfId="8484" xr:uid="{00000000-0005-0000-0000-000004670000}"/>
    <cellStyle name="표준 2 22 2 2 7" xfId="9964" xr:uid="{00000000-0005-0000-0000-000005670000}"/>
    <cellStyle name="표준 2 22 2 2 8" xfId="11444" xr:uid="{00000000-0005-0000-0000-000006670000}"/>
    <cellStyle name="표준 2 22 2 2 9" xfId="12924" xr:uid="{00000000-0005-0000-0000-000007670000}"/>
    <cellStyle name="표준 2 22 2 20" xfId="26987" xr:uid="{00000000-0005-0000-0000-000008670000}"/>
    <cellStyle name="표준 2 22 2 21" xfId="28467" xr:uid="{00000000-0005-0000-0000-000009670000}"/>
    <cellStyle name="표준 2 22 2 22" xfId="29947" xr:uid="{00000000-0005-0000-0000-00000A670000}"/>
    <cellStyle name="표준 2 22 2 23" xfId="31427" xr:uid="{00000000-0005-0000-0000-00000B670000}"/>
    <cellStyle name="표준 2 22 2 24" xfId="32907" xr:uid="{00000000-0005-0000-0000-00000C670000}"/>
    <cellStyle name="표준 2 22 2 25" xfId="34387" xr:uid="{00000000-0005-0000-0000-00000D670000}"/>
    <cellStyle name="표준 2 22 2 26" xfId="35867" xr:uid="{00000000-0005-0000-0000-00000E670000}"/>
    <cellStyle name="표준 2 22 2 27" xfId="37347" xr:uid="{00000000-0005-0000-0000-00000F670000}"/>
    <cellStyle name="표준 2 22 2 28" xfId="38827" xr:uid="{00000000-0005-0000-0000-000010670000}"/>
    <cellStyle name="표준 2 22 2 29" xfId="40307" xr:uid="{00000000-0005-0000-0000-000011670000}"/>
    <cellStyle name="표준 2 22 2 3" xfId="1826" xr:uid="{00000000-0005-0000-0000-000012670000}"/>
    <cellStyle name="표준 2 22 2 30" xfId="41787" xr:uid="{00000000-0005-0000-0000-000013670000}"/>
    <cellStyle name="표준 2 22 2 31" xfId="43267" xr:uid="{00000000-0005-0000-0000-000014670000}"/>
    <cellStyle name="표준 2 22 2 32" xfId="44747" xr:uid="{00000000-0005-0000-0000-000015670000}"/>
    <cellStyle name="표준 2 22 2 33" xfId="46228" xr:uid="{00000000-0005-0000-0000-000016670000}"/>
    <cellStyle name="표준 2 22 2 34" xfId="47708" xr:uid="{00000000-0005-0000-0000-000017670000}"/>
    <cellStyle name="표준 2 22 2 35" xfId="49188" xr:uid="{00000000-0005-0000-0000-000018670000}"/>
    <cellStyle name="표준 2 22 2 36" xfId="50668" xr:uid="{00000000-0005-0000-0000-000019670000}"/>
    <cellStyle name="표준 2 22 2 37" xfId="52148" xr:uid="{00000000-0005-0000-0000-00001A670000}"/>
    <cellStyle name="표준 2 22 2 38" xfId="53628" xr:uid="{00000000-0005-0000-0000-00001B670000}"/>
    <cellStyle name="표준 2 22 2 39" xfId="55108" xr:uid="{00000000-0005-0000-0000-00001C670000}"/>
    <cellStyle name="표준 2 22 2 4" xfId="3307" xr:uid="{00000000-0005-0000-0000-00001D670000}"/>
    <cellStyle name="표준 2 22 2 40" xfId="56588" xr:uid="{00000000-0005-0000-0000-00001E670000}"/>
    <cellStyle name="표준 2 22 2 41" xfId="58068" xr:uid="{00000000-0005-0000-0000-00001F670000}"/>
    <cellStyle name="표준 2 22 2 42" xfId="59548" xr:uid="{00000000-0005-0000-0000-000020670000}"/>
    <cellStyle name="표준 2 22 2 43" xfId="61028" xr:uid="{00000000-0005-0000-0000-000021670000}"/>
    <cellStyle name="표준 2 22 2 5" xfId="4787" xr:uid="{00000000-0005-0000-0000-000022670000}"/>
    <cellStyle name="표준 2 22 2 6" xfId="6267" xr:uid="{00000000-0005-0000-0000-000023670000}"/>
    <cellStyle name="표준 2 22 2 7" xfId="7747" xr:uid="{00000000-0005-0000-0000-000024670000}"/>
    <cellStyle name="표준 2 22 2 8" xfId="9227" xr:uid="{00000000-0005-0000-0000-000025670000}"/>
    <cellStyle name="표준 2 22 2 9" xfId="10707" xr:uid="{00000000-0005-0000-0000-000026670000}"/>
    <cellStyle name="표준 2 22 3" xfId="1241" xr:uid="{00000000-0005-0000-0000-000027670000}"/>
    <cellStyle name="표준 2 22 3 10" xfId="12209" xr:uid="{00000000-0005-0000-0000-000028670000}"/>
    <cellStyle name="표준 2 22 3 11" xfId="13689" xr:uid="{00000000-0005-0000-0000-000029670000}"/>
    <cellStyle name="표준 2 22 3 12" xfId="15169" xr:uid="{00000000-0005-0000-0000-00002A670000}"/>
    <cellStyle name="표준 2 22 3 13" xfId="16649" xr:uid="{00000000-0005-0000-0000-00002B670000}"/>
    <cellStyle name="표준 2 22 3 14" xfId="18129" xr:uid="{00000000-0005-0000-0000-00002C670000}"/>
    <cellStyle name="표준 2 22 3 15" xfId="19609" xr:uid="{00000000-0005-0000-0000-00002D670000}"/>
    <cellStyle name="표준 2 22 3 16" xfId="21089" xr:uid="{00000000-0005-0000-0000-00002E670000}"/>
    <cellStyle name="표준 2 22 3 17" xfId="22569" xr:uid="{00000000-0005-0000-0000-00002F670000}"/>
    <cellStyle name="표준 2 22 3 18" xfId="24049" xr:uid="{00000000-0005-0000-0000-000030670000}"/>
    <cellStyle name="표준 2 22 3 19" xfId="25529" xr:uid="{00000000-0005-0000-0000-000031670000}"/>
    <cellStyle name="표준 2 22 3 2" xfId="462" xr:uid="{00000000-0005-0000-0000-000032670000}"/>
    <cellStyle name="표준 2 22 3 2 10" xfId="14426" xr:uid="{00000000-0005-0000-0000-000033670000}"/>
    <cellStyle name="표준 2 22 3 2 11" xfId="15906" xr:uid="{00000000-0005-0000-0000-000034670000}"/>
    <cellStyle name="표준 2 22 3 2 12" xfId="17386" xr:uid="{00000000-0005-0000-0000-000035670000}"/>
    <cellStyle name="표준 2 22 3 2 13" xfId="18866" xr:uid="{00000000-0005-0000-0000-000036670000}"/>
    <cellStyle name="표준 2 22 3 2 14" xfId="20346" xr:uid="{00000000-0005-0000-0000-000037670000}"/>
    <cellStyle name="표준 2 22 3 2 15" xfId="21826" xr:uid="{00000000-0005-0000-0000-000038670000}"/>
    <cellStyle name="표준 2 22 3 2 16" xfId="23306" xr:uid="{00000000-0005-0000-0000-000039670000}"/>
    <cellStyle name="표준 2 22 3 2 17" xfId="24786" xr:uid="{00000000-0005-0000-0000-00003A670000}"/>
    <cellStyle name="표준 2 22 3 2 18" xfId="26266" xr:uid="{00000000-0005-0000-0000-00003B670000}"/>
    <cellStyle name="표준 2 22 3 2 19" xfId="27746" xr:uid="{00000000-0005-0000-0000-00003C670000}"/>
    <cellStyle name="표준 2 22 3 2 2" xfId="2585" xr:uid="{00000000-0005-0000-0000-00003D670000}"/>
    <cellStyle name="표준 2 22 3 2 20" xfId="29226" xr:uid="{00000000-0005-0000-0000-00003E670000}"/>
    <cellStyle name="표준 2 22 3 2 21" xfId="30706" xr:uid="{00000000-0005-0000-0000-00003F670000}"/>
    <cellStyle name="표준 2 22 3 2 22" xfId="32186" xr:uid="{00000000-0005-0000-0000-000040670000}"/>
    <cellStyle name="표준 2 22 3 2 23" xfId="33666" xr:uid="{00000000-0005-0000-0000-000041670000}"/>
    <cellStyle name="표준 2 22 3 2 24" xfId="35146" xr:uid="{00000000-0005-0000-0000-000042670000}"/>
    <cellStyle name="표준 2 22 3 2 25" xfId="36626" xr:uid="{00000000-0005-0000-0000-000043670000}"/>
    <cellStyle name="표준 2 22 3 2 26" xfId="38106" xr:uid="{00000000-0005-0000-0000-000044670000}"/>
    <cellStyle name="표준 2 22 3 2 27" xfId="39586" xr:uid="{00000000-0005-0000-0000-000045670000}"/>
    <cellStyle name="표준 2 22 3 2 28" xfId="41066" xr:uid="{00000000-0005-0000-0000-000046670000}"/>
    <cellStyle name="표준 2 22 3 2 29" xfId="42546" xr:uid="{00000000-0005-0000-0000-000047670000}"/>
    <cellStyle name="표준 2 22 3 2 3" xfId="4066" xr:uid="{00000000-0005-0000-0000-000048670000}"/>
    <cellStyle name="표준 2 22 3 2 30" xfId="44026" xr:uid="{00000000-0005-0000-0000-000049670000}"/>
    <cellStyle name="표준 2 22 3 2 31" xfId="45506" xr:uid="{00000000-0005-0000-0000-00004A670000}"/>
    <cellStyle name="표준 2 22 3 2 32" xfId="46987" xr:uid="{00000000-0005-0000-0000-00004B670000}"/>
    <cellStyle name="표준 2 22 3 2 33" xfId="48467" xr:uid="{00000000-0005-0000-0000-00004C670000}"/>
    <cellStyle name="표준 2 22 3 2 34" xfId="49947" xr:uid="{00000000-0005-0000-0000-00004D670000}"/>
    <cellStyle name="표준 2 22 3 2 35" xfId="51427" xr:uid="{00000000-0005-0000-0000-00004E670000}"/>
    <cellStyle name="표준 2 22 3 2 36" xfId="52907" xr:uid="{00000000-0005-0000-0000-00004F670000}"/>
    <cellStyle name="표준 2 22 3 2 37" xfId="54387" xr:uid="{00000000-0005-0000-0000-000050670000}"/>
    <cellStyle name="표준 2 22 3 2 38" xfId="55867" xr:uid="{00000000-0005-0000-0000-000051670000}"/>
    <cellStyle name="표준 2 22 3 2 39" xfId="57347" xr:uid="{00000000-0005-0000-0000-000052670000}"/>
    <cellStyle name="표준 2 22 3 2 4" xfId="5546" xr:uid="{00000000-0005-0000-0000-000053670000}"/>
    <cellStyle name="표준 2 22 3 2 40" xfId="58827" xr:uid="{00000000-0005-0000-0000-000054670000}"/>
    <cellStyle name="표준 2 22 3 2 41" xfId="60307" xr:uid="{00000000-0005-0000-0000-000055670000}"/>
    <cellStyle name="표준 2 22 3 2 42" xfId="61787" xr:uid="{00000000-0005-0000-0000-000056670000}"/>
    <cellStyle name="표준 2 22 3 2 5" xfId="7026" xr:uid="{00000000-0005-0000-0000-000057670000}"/>
    <cellStyle name="표준 2 22 3 2 6" xfId="8506" xr:uid="{00000000-0005-0000-0000-000058670000}"/>
    <cellStyle name="표준 2 22 3 2 7" xfId="9986" xr:uid="{00000000-0005-0000-0000-000059670000}"/>
    <cellStyle name="표준 2 22 3 2 8" xfId="11466" xr:uid="{00000000-0005-0000-0000-00005A670000}"/>
    <cellStyle name="표준 2 22 3 2 9" xfId="12946" xr:uid="{00000000-0005-0000-0000-00005B670000}"/>
    <cellStyle name="표준 2 22 3 20" xfId="27009" xr:uid="{00000000-0005-0000-0000-00005C670000}"/>
    <cellStyle name="표준 2 22 3 21" xfId="28489" xr:uid="{00000000-0005-0000-0000-00005D670000}"/>
    <cellStyle name="표준 2 22 3 22" xfId="29969" xr:uid="{00000000-0005-0000-0000-00005E670000}"/>
    <cellStyle name="표준 2 22 3 23" xfId="31449" xr:uid="{00000000-0005-0000-0000-00005F670000}"/>
    <cellStyle name="표준 2 22 3 24" xfId="32929" xr:uid="{00000000-0005-0000-0000-000060670000}"/>
    <cellStyle name="표준 2 22 3 25" xfId="34409" xr:uid="{00000000-0005-0000-0000-000061670000}"/>
    <cellStyle name="표준 2 22 3 26" xfId="35889" xr:uid="{00000000-0005-0000-0000-000062670000}"/>
    <cellStyle name="표준 2 22 3 27" xfId="37369" xr:uid="{00000000-0005-0000-0000-000063670000}"/>
    <cellStyle name="표준 2 22 3 28" xfId="38849" xr:uid="{00000000-0005-0000-0000-000064670000}"/>
    <cellStyle name="표준 2 22 3 29" xfId="40329" xr:uid="{00000000-0005-0000-0000-000065670000}"/>
    <cellStyle name="표준 2 22 3 3" xfId="1848" xr:uid="{00000000-0005-0000-0000-000066670000}"/>
    <cellStyle name="표준 2 22 3 30" xfId="41809" xr:uid="{00000000-0005-0000-0000-000067670000}"/>
    <cellStyle name="표준 2 22 3 31" xfId="43289" xr:uid="{00000000-0005-0000-0000-000068670000}"/>
    <cellStyle name="표준 2 22 3 32" xfId="44769" xr:uid="{00000000-0005-0000-0000-000069670000}"/>
    <cellStyle name="표준 2 22 3 33" xfId="46250" xr:uid="{00000000-0005-0000-0000-00006A670000}"/>
    <cellStyle name="표준 2 22 3 34" xfId="47730" xr:uid="{00000000-0005-0000-0000-00006B670000}"/>
    <cellStyle name="표준 2 22 3 35" xfId="49210" xr:uid="{00000000-0005-0000-0000-00006C670000}"/>
    <cellStyle name="표준 2 22 3 36" xfId="50690" xr:uid="{00000000-0005-0000-0000-00006D670000}"/>
    <cellStyle name="표준 2 22 3 37" xfId="52170" xr:uid="{00000000-0005-0000-0000-00006E670000}"/>
    <cellStyle name="표준 2 22 3 38" xfId="53650" xr:uid="{00000000-0005-0000-0000-00006F670000}"/>
    <cellStyle name="표준 2 22 3 39" xfId="55130" xr:uid="{00000000-0005-0000-0000-000070670000}"/>
    <cellStyle name="표준 2 22 3 4" xfId="3329" xr:uid="{00000000-0005-0000-0000-000071670000}"/>
    <cellStyle name="표준 2 22 3 40" xfId="56610" xr:uid="{00000000-0005-0000-0000-000072670000}"/>
    <cellStyle name="표준 2 22 3 41" xfId="58090" xr:uid="{00000000-0005-0000-0000-000073670000}"/>
    <cellStyle name="표준 2 22 3 42" xfId="59570" xr:uid="{00000000-0005-0000-0000-000074670000}"/>
    <cellStyle name="표준 2 22 3 43" xfId="61050" xr:uid="{00000000-0005-0000-0000-000075670000}"/>
    <cellStyle name="표준 2 22 3 5" xfId="4809" xr:uid="{00000000-0005-0000-0000-000076670000}"/>
    <cellStyle name="표준 2 22 3 6" xfId="6289" xr:uid="{00000000-0005-0000-0000-000077670000}"/>
    <cellStyle name="표준 2 22 3 7" xfId="7769" xr:uid="{00000000-0005-0000-0000-000078670000}"/>
    <cellStyle name="표준 2 22 3 8" xfId="9249" xr:uid="{00000000-0005-0000-0000-000079670000}"/>
    <cellStyle name="표준 2 22 3 9" xfId="10729" xr:uid="{00000000-0005-0000-0000-00007A670000}"/>
    <cellStyle name="표준 2 22 4" xfId="1218" xr:uid="{00000000-0005-0000-0000-00007B670000}"/>
    <cellStyle name="표준 2 22 4 10" xfId="12232" xr:uid="{00000000-0005-0000-0000-00007C670000}"/>
    <cellStyle name="표준 2 22 4 11" xfId="13712" xr:uid="{00000000-0005-0000-0000-00007D670000}"/>
    <cellStyle name="표준 2 22 4 12" xfId="15192" xr:uid="{00000000-0005-0000-0000-00007E670000}"/>
    <cellStyle name="표준 2 22 4 13" xfId="16672" xr:uid="{00000000-0005-0000-0000-00007F670000}"/>
    <cellStyle name="표준 2 22 4 14" xfId="18152" xr:uid="{00000000-0005-0000-0000-000080670000}"/>
    <cellStyle name="표준 2 22 4 15" xfId="19632" xr:uid="{00000000-0005-0000-0000-000081670000}"/>
    <cellStyle name="표준 2 22 4 16" xfId="21112" xr:uid="{00000000-0005-0000-0000-000082670000}"/>
    <cellStyle name="표준 2 22 4 17" xfId="22592" xr:uid="{00000000-0005-0000-0000-000083670000}"/>
    <cellStyle name="표준 2 22 4 18" xfId="24072" xr:uid="{00000000-0005-0000-0000-000084670000}"/>
    <cellStyle name="표준 2 22 4 19" xfId="25552" xr:uid="{00000000-0005-0000-0000-000085670000}"/>
    <cellStyle name="표준 2 22 4 2" xfId="439" xr:uid="{00000000-0005-0000-0000-000086670000}"/>
    <cellStyle name="표준 2 22 4 2 10" xfId="14449" xr:uid="{00000000-0005-0000-0000-000087670000}"/>
    <cellStyle name="표준 2 22 4 2 11" xfId="15929" xr:uid="{00000000-0005-0000-0000-000088670000}"/>
    <cellStyle name="표준 2 22 4 2 12" xfId="17409" xr:uid="{00000000-0005-0000-0000-000089670000}"/>
    <cellStyle name="표준 2 22 4 2 13" xfId="18889" xr:uid="{00000000-0005-0000-0000-00008A670000}"/>
    <cellStyle name="표준 2 22 4 2 14" xfId="20369" xr:uid="{00000000-0005-0000-0000-00008B670000}"/>
    <cellStyle name="표준 2 22 4 2 15" xfId="21849" xr:uid="{00000000-0005-0000-0000-00008C670000}"/>
    <cellStyle name="표준 2 22 4 2 16" xfId="23329" xr:uid="{00000000-0005-0000-0000-00008D670000}"/>
    <cellStyle name="표준 2 22 4 2 17" xfId="24809" xr:uid="{00000000-0005-0000-0000-00008E670000}"/>
    <cellStyle name="표준 2 22 4 2 18" xfId="26289" xr:uid="{00000000-0005-0000-0000-00008F670000}"/>
    <cellStyle name="표준 2 22 4 2 19" xfId="27769" xr:uid="{00000000-0005-0000-0000-000090670000}"/>
    <cellStyle name="표준 2 22 4 2 2" xfId="2608" xr:uid="{00000000-0005-0000-0000-000091670000}"/>
    <cellStyle name="표준 2 22 4 2 20" xfId="29249" xr:uid="{00000000-0005-0000-0000-000092670000}"/>
    <cellStyle name="표준 2 22 4 2 21" xfId="30729" xr:uid="{00000000-0005-0000-0000-000093670000}"/>
    <cellStyle name="표준 2 22 4 2 22" xfId="32209" xr:uid="{00000000-0005-0000-0000-000094670000}"/>
    <cellStyle name="표준 2 22 4 2 23" xfId="33689" xr:uid="{00000000-0005-0000-0000-000095670000}"/>
    <cellStyle name="표준 2 22 4 2 24" xfId="35169" xr:uid="{00000000-0005-0000-0000-000096670000}"/>
    <cellStyle name="표준 2 22 4 2 25" xfId="36649" xr:uid="{00000000-0005-0000-0000-000097670000}"/>
    <cellStyle name="표준 2 22 4 2 26" xfId="38129" xr:uid="{00000000-0005-0000-0000-000098670000}"/>
    <cellStyle name="표준 2 22 4 2 27" xfId="39609" xr:uid="{00000000-0005-0000-0000-000099670000}"/>
    <cellStyle name="표준 2 22 4 2 28" xfId="41089" xr:uid="{00000000-0005-0000-0000-00009A670000}"/>
    <cellStyle name="표준 2 22 4 2 29" xfId="42569" xr:uid="{00000000-0005-0000-0000-00009B670000}"/>
    <cellStyle name="표준 2 22 4 2 3" xfId="4089" xr:uid="{00000000-0005-0000-0000-00009C670000}"/>
    <cellStyle name="표준 2 22 4 2 30" xfId="44049" xr:uid="{00000000-0005-0000-0000-00009D670000}"/>
    <cellStyle name="표준 2 22 4 2 31" xfId="45529" xr:uid="{00000000-0005-0000-0000-00009E670000}"/>
    <cellStyle name="표준 2 22 4 2 32" xfId="47010" xr:uid="{00000000-0005-0000-0000-00009F670000}"/>
    <cellStyle name="표준 2 22 4 2 33" xfId="48490" xr:uid="{00000000-0005-0000-0000-0000A0670000}"/>
    <cellStyle name="표준 2 22 4 2 34" xfId="49970" xr:uid="{00000000-0005-0000-0000-0000A1670000}"/>
    <cellStyle name="표준 2 22 4 2 35" xfId="51450" xr:uid="{00000000-0005-0000-0000-0000A2670000}"/>
    <cellStyle name="표준 2 22 4 2 36" xfId="52930" xr:uid="{00000000-0005-0000-0000-0000A3670000}"/>
    <cellStyle name="표준 2 22 4 2 37" xfId="54410" xr:uid="{00000000-0005-0000-0000-0000A4670000}"/>
    <cellStyle name="표준 2 22 4 2 38" xfId="55890" xr:uid="{00000000-0005-0000-0000-0000A5670000}"/>
    <cellStyle name="표준 2 22 4 2 39" xfId="57370" xr:uid="{00000000-0005-0000-0000-0000A6670000}"/>
    <cellStyle name="표준 2 22 4 2 4" xfId="5569" xr:uid="{00000000-0005-0000-0000-0000A7670000}"/>
    <cellStyle name="표준 2 22 4 2 40" xfId="58850" xr:uid="{00000000-0005-0000-0000-0000A8670000}"/>
    <cellStyle name="표준 2 22 4 2 41" xfId="60330" xr:uid="{00000000-0005-0000-0000-0000A9670000}"/>
    <cellStyle name="표준 2 22 4 2 42" xfId="61810" xr:uid="{00000000-0005-0000-0000-0000AA670000}"/>
    <cellStyle name="표준 2 22 4 2 5" xfId="7049" xr:uid="{00000000-0005-0000-0000-0000AB670000}"/>
    <cellStyle name="표준 2 22 4 2 6" xfId="8529" xr:uid="{00000000-0005-0000-0000-0000AC670000}"/>
    <cellStyle name="표준 2 22 4 2 7" xfId="10009" xr:uid="{00000000-0005-0000-0000-0000AD670000}"/>
    <cellStyle name="표준 2 22 4 2 8" xfId="11489" xr:uid="{00000000-0005-0000-0000-0000AE670000}"/>
    <cellStyle name="표준 2 22 4 2 9" xfId="12969" xr:uid="{00000000-0005-0000-0000-0000AF670000}"/>
    <cellStyle name="표준 2 22 4 20" xfId="27032" xr:uid="{00000000-0005-0000-0000-0000B0670000}"/>
    <cellStyle name="표준 2 22 4 21" xfId="28512" xr:uid="{00000000-0005-0000-0000-0000B1670000}"/>
    <cellStyle name="표준 2 22 4 22" xfId="29992" xr:uid="{00000000-0005-0000-0000-0000B2670000}"/>
    <cellStyle name="표준 2 22 4 23" xfId="31472" xr:uid="{00000000-0005-0000-0000-0000B3670000}"/>
    <cellStyle name="표준 2 22 4 24" xfId="32952" xr:uid="{00000000-0005-0000-0000-0000B4670000}"/>
    <cellStyle name="표준 2 22 4 25" xfId="34432" xr:uid="{00000000-0005-0000-0000-0000B5670000}"/>
    <cellStyle name="표준 2 22 4 26" xfId="35912" xr:uid="{00000000-0005-0000-0000-0000B6670000}"/>
    <cellStyle name="표준 2 22 4 27" xfId="37392" xr:uid="{00000000-0005-0000-0000-0000B7670000}"/>
    <cellStyle name="표준 2 22 4 28" xfId="38872" xr:uid="{00000000-0005-0000-0000-0000B8670000}"/>
    <cellStyle name="표준 2 22 4 29" xfId="40352" xr:uid="{00000000-0005-0000-0000-0000B9670000}"/>
    <cellStyle name="표준 2 22 4 3" xfId="1871" xr:uid="{00000000-0005-0000-0000-0000BA670000}"/>
    <cellStyle name="표준 2 22 4 30" xfId="41832" xr:uid="{00000000-0005-0000-0000-0000BB670000}"/>
    <cellStyle name="표준 2 22 4 31" xfId="43312" xr:uid="{00000000-0005-0000-0000-0000BC670000}"/>
    <cellStyle name="표준 2 22 4 32" xfId="44792" xr:uid="{00000000-0005-0000-0000-0000BD670000}"/>
    <cellStyle name="표준 2 22 4 33" xfId="46273" xr:uid="{00000000-0005-0000-0000-0000BE670000}"/>
    <cellStyle name="표준 2 22 4 34" xfId="47753" xr:uid="{00000000-0005-0000-0000-0000BF670000}"/>
    <cellStyle name="표준 2 22 4 35" xfId="49233" xr:uid="{00000000-0005-0000-0000-0000C0670000}"/>
    <cellStyle name="표준 2 22 4 36" xfId="50713" xr:uid="{00000000-0005-0000-0000-0000C1670000}"/>
    <cellStyle name="표준 2 22 4 37" xfId="52193" xr:uid="{00000000-0005-0000-0000-0000C2670000}"/>
    <cellStyle name="표준 2 22 4 38" xfId="53673" xr:uid="{00000000-0005-0000-0000-0000C3670000}"/>
    <cellStyle name="표준 2 22 4 39" xfId="55153" xr:uid="{00000000-0005-0000-0000-0000C4670000}"/>
    <cellStyle name="표준 2 22 4 4" xfId="3352" xr:uid="{00000000-0005-0000-0000-0000C5670000}"/>
    <cellStyle name="표준 2 22 4 40" xfId="56633" xr:uid="{00000000-0005-0000-0000-0000C6670000}"/>
    <cellStyle name="표준 2 22 4 41" xfId="58113" xr:uid="{00000000-0005-0000-0000-0000C7670000}"/>
    <cellStyle name="표준 2 22 4 42" xfId="59593" xr:uid="{00000000-0005-0000-0000-0000C8670000}"/>
    <cellStyle name="표준 2 22 4 43" xfId="61073" xr:uid="{00000000-0005-0000-0000-0000C9670000}"/>
    <cellStyle name="표준 2 22 4 5" xfId="4832" xr:uid="{00000000-0005-0000-0000-0000CA670000}"/>
    <cellStyle name="표준 2 22 4 6" xfId="6312" xr:uid="{00000000-0005-0000-0000-0000CB670000}"/>
    <cellStyle name="표준 2 22 4 7" xfId="7792" xr:uid="{00000000-0005-0000-0000-0000CC670000}"/>
    <cellStyle name="표준 2 22 4 8" xfId="9272" xr:uid="{00000000-0005-0000-0000-0000CD670000}"/>
    <cellStyle name="표준 2 22 4 9" xfId="10752" xr:uid="{00000000-0005-0000-0000-0000CE670000}"/>
    <cellStyle name="표준 2 22 5" xfId="1195" xr:uid="{00000000-0005-0000-0000-0000CF670000}"/>
    <cellStyle name="표준 2 22 5 10" xfId="12255" xr:uid="{00000000-0005-0000-0000-0000D0670000}"/>
    <cellStyle name="표준 2 22 5 11" xfId="13735" xr:uid="{00000000-0005-0000-0000-0000D1670000}"/>
    <cellStyle name="표준 2 22 5 12" xfId="15215" xr:uid="{00000000-0005-0000-0000-0000D2670000}"/>
    <cellStyle name="표준 2 22 5 13" xfId="16695" xr:uid="{00000000-0005-0000-0000-0000D3670000}"/>
    <cellStyle name="표준 2 22 5 14" xfId="18175" xr:uid="{00000000-0005-0000-0000-0000D4670000}"/>
    <cellStyle name="표준 2 22 5 15" xfId="19655" xr:uid="{00000000-0005-0000-0000-0000D5670000}"/>
    <cellStyle name="표준 2 22 5 16" xfId="21135" xr:uid="{00000000-0005-0000-0000-0000D6670000}"/>
    <cellStyle name="표준 2 22 5 17" xfId="22615" xr:uid="{00000000-0005-0000-0000-0000D7670000}"/>
    <cellStyle name="표준 2 22 5 18" xfId="24095" xr:uid="{00000000-0005-0000-0000-0000D8670000}"/>
    <cellStyle name="표준 2 22 5 19" xfId="25575" xr:uid="{00000000-0005-0000-0000-0000D9670000}"/>
    <cellStyle name="표준 2 22 5 2" xfId="416" xr:uid="{00000000-0005-0000-0000-0000DA670000}"/>
    <cellStyle name="표준 2 22 5 2 10" xfId="14472" xr:uid="{00000000-0005-0000-0000-0000DB670000}"/>
    <cellStyle name="표준 2 22 5 2 11" xfId="15952" xr:uid="{00000000-0005-0000-0000-0000DC670000}"/>
    <cellStyle name="표준 2 22 5 2 12" xfId="17432" xr:uid="{00000000-0005-0000-0000-0000DD670000}"/>
    <cellStyle name="표준 2 22 5 2 13" xfId="18912" xr:uid="{00000000-0005-0000-0000-0000DE670000}"/>
    <cellStyle name="표준 2 22 5 2 14" xfId="20392" xr:uid="{00000000-0005-0000-0000-0000DF670000}"/>
    <cellStyle name="표준 2 22 5 2 15" xfId="21872" xr:uid="{00000000-0005-0000-0000-0000E0670000}"/>
    <cellStyle name="표준 2 22 5 2 16" xfId="23352" xr:uid="{00000000-0005-0000-0000-0000E1670000}"/>
    <cellStyle name="표준 2 22 5 2 17" xfId="24832" xr:uid="{00000000-0005-0000-0000-0000E2670000}"/>
    <cellStyle name="표준 2 22 5 2 18" xfId="26312" xr:uid="{00000000-0005-0000-0000-0000E3670000}"/>
    <cellStyle name="표준 2 22 5 2 19" xfId="27792" xr:uid="{00000000-0005-0000-0000-0000E4670000}"/>
    <cellStyle name="표준 2 22 5 2 2" xfId="2631" xr:uid="{00000000-0005-0000-0000-0000E5670000}"/>
    <cellStyle name="표준 2 22 5 2 20" xfId="29272" xr:uid="{00000000-0005-0000-0000-0000E6670000}"/>
    <cellStyle name="표준 2 22 5 2 21" xfId="30752" xr:uid="{00000000-0005-0000-0000-0000E7670000}"/>
    <cellStyle name="표준 2 22 5 2 22" xfId="32232" xr:uid="{00000000-0005-0000-0000-0000E8670000}"/>
    <cellStyle name="표준 2 22 5 2 23" xfId="33712" xr:uid="{00000000-0005-0000-0000-0000E9670000}"/>
    <cellStyle name="표준 2 22 5 2 24" xfId="35192" xr:uid="{00000000-0005-0000-0000-0000EA670000}"/>
    <cellStyle name="표준 2 22 5 2 25" xfId="36672" xr:uid="{00000000-0005-0000-0000-0000EB670000}"/>
    <cellStyle name="표준 2 22 5 2 26" xfId="38152" xr:uid="{00000000-0005-0000-0000-0000EC670000}"/>
    <cellStyle name="표준 2 22 5 2 27" xfId="39632" xr:uid="{00000000-0005-0000-0000-0000ED670000}"/>
    <cellStyle name="표준 2 22 5 2 28" xfId="41112" xr:uid="{00000000-0005-0000-0000-0000EE670000}"/>
    <cellStyle name="표준 2 22 5 2 29" xfId="42592" xr:uid="{00000000-0005-0000-0000-0000EF670000}"/>
    <cellStyle name="표준 2 22 5 2 3" xfId="4112" xr:uid="{00000000-0005-0000-0000-0000F0670000}"/>
    <cellStyle name="표준 2 22 5 2 30" xfId="44072" xr:uid="{00000000-0005-0000-0000-0000F1670000}"/>
    <cellStyle name="표준 2 22 5 2 31" xfId="45552" xr:uid="{00000000-0005-0000-0000-0000F2670000}"/>
    <cellStyle name="표준 2 22 5 2 32" xfId="47033" xr:uid="{00000000-0005-0000-0000-0000F3670000}"/>
    <cellStyle name="표준 2 22 5 2 33" xfId="48513" xr:uid="{00000000-0005-0000-0000-0000F4670000}"/>
    <cellStyle name="표준 2 22 5 2 34" xfId="49993" xr:uid="{00000000-0005-0000-0000-0000F5670000}"/>
    <cellStyle name="표준 2 22 5 2 35" xfId="51473" xr:uid="{00000000-0005-0000-0000-0000F6670000}"/>
    <cellStyle name="표준 2 22 5 2 36" xfId="52953" xr:uid="{00000000-0005-0000-0000-0000F7670000}"/>
    <cellStyle name="표준 2 22 5 2 37" xfId="54433" xr:uid="{00000000-0005-0000-0000-0000F8670000}"/>
    <cellStyle name="표준 2 22 5 2 38" xfId="55913" xr:uid="{00000000-0005-0000-0000-0000F9670000}"/>
    <cellStyle name="표준 2 22 5 2 39" xfId="57393" xr:uid="{00000000-0005-0000-0000-0000FA670000}"/>
    <cellStyle name="표준 2 22 5 2 4" xfId="5592" xr:uid="{00000000-0005-0000-0000-0000FB670000}"/>
    <cellStyle name="표준 2 22 5 2 40" xfId="58873" xr:uid="{00000000-0005-0000-0000-0000FC670000}"/>
    <cellStyle name="표준 2 22 5 2 41" xfId="60353" xr:uid="{00000000-0005-0000-0000-0000FD670000}"/>
    <cellStyle name="표준 2 22 5 2 42" xfId="61833" xr:uid="{00000000-0005-0000-0000-0000FE670000}"/>
    <cellStyle name="표준 2 22 5 2 5" xfId="7072" xr:uid="{00000000-0005-0000-0000-0000FF670000}"/>
    <cellStyle name="표준 2 22 5 2 6" xfId="8552" xr:uid="{00000000-0005-0000-0000-000000680000}"/>
    <cellStyle name="표준 2 22 5 2 7" xfId="10032" xr:uid="{00000000-0005-0000-0000-000001680000}"/>
    <cellStyle name="표준 2 22 5 2 8" xfId="11512" xr:uid="{00000000-0005-0000-0000-000002680000}"/>
    <cellStyle name="표준 2 22 5 2 9" xfId="12992" xr:uid="{00000000-0005-0000-0000-000003680000}"/>
    <cellStyle name="표준 2 22 5 20" xfId="27055" xr:uid="{00000000-0005-0000-0000-000004680000}"/>
    <cellStyle name="표준 2 22 5 21" xfId="28535" xr:uid="{00000000-0005-0000-0000-000005680000}"/>
    <cellStyle name="표준 2 22 5 22" xfId="30015" xr:uid="{00000000-0005-0000-0000-000006680000}"/>
    <cellStyle name="표준 2 22 5 23" xfId="31495" xr:uid="{00000000-0005-0000-0000-000007680000}"/>
    <cellStyle name="표준 2 22 5 24" xfId="32975" xr:uid="{00000000-0005-0000-0000-000008680000}"/>
    <cellStyle name="표준 2 22 5 25" xfId="34455" xr:uid="{00000000-0005-0000-0000-000009680000}"/>
    <cellStyle name="표준 2 22 5 26" xfId="35935" xr:uid="{00000000-0005-0000-0000-00000A680000}"/>
    <cellStyle name="표준 2 22 5 27" xfId="37415" xr:uid="{00000000-0005-0000-0000-00000B680000}"/>
    <cellStyle name="표준 2 22 5 28" xfId="38895" xr:uid="{00000000-0005-0000-0000-00000C680000}"/>
    <cellStyle name="표준 2 22 5 29" xfId="40375" xr:uid="{00000000-0005-0000-0000-00000D680000}"/>
    <cellStyle name="표준 2 22 5 3" xfId="1894" xr:uid="{00000000-0005-0000-0000-00000E680000}"/>
    <cellStyle name="표준 2 22 5 30" xfId="41855" xr:uid="{00000000-0005-0000-0000-00000F680000}"/>
    <cellStyle name="표준 2 22 5 31" xfId="43335" xr:uid="{00000000-0005-0000-0000-000010680000}"/>
    <cellStyle name="표준 2 22 5 32" xfId="44815" xr:uid="{00000000-0005-0000-0000-000011680000}"/>
    <cellStyle name="표준 2 22 5 33" xfId="46296" xr:uid="{00000000-0005-0000-0000-000012680000}"/>
    <cellStyle name="표준 2 22 5 34" xfId="47776" xr:uid="{00000000-0005-0000-0000-000013680000}"/>
    <cellStyle name="표준 2 22 5 35" xfId="49256" xr:uid="{00000000-0005-0000-0000-000014680000}"/>
    <cellStyle name="표준 2 22 5 36" xfId="50736" xr:uid="{00000000-0005-0000-0000-000015680000}"/>
    <cellStyle name="표준 2 22 5 37" xfId="52216" xr:uid="{00000000-0005-0000-0000-000016680000}"/>
    <cellStyle name="표준 2 22 5 38" xfId="53696" xr:uid="{00000000-0005-0000-0000-000017680000}"/>
    <cellStyle name="표준 2 22 5 39" xfId="55176" xr:uid="{00000000-0005-0000-0000-000018680000}"/>
    <cellStyle name="표준 2 22 5 4" xfId="3375" xr:uid="{00000000-0005-0000-0000-000019680000}"/>
    <cellStyle name="표준 2 22 5 40" xfId="56656" xr:uid="{00000000-0005-0000-0000-00001A680000}"/>
    <cellStyle name="표준 2 22 5 41" xfId="58136" xr:uid="{00000000-0005-0000-0000-00001B680000}"/>
    <cellStyle name="표준 2 22 5 42" xfId="59616" xr:uid="{00000000-0005-0000-0000-00001C680000}"/>
    <cellStyle name="표준 2 22 5 43" xfId="61096" xr:uid="{00000000-0005-0000-0000-00001D680000}"/>
    <cellStyle name="표준 2 22 5 5" xfId="4855" xr:uid="{00000000-0005-0000-0000-00001E680000}"/>
    <cellStyle name="표준 2 22 5 6" xfId="6335" xr:uid="{00000000-0005-0000-0000-00001F680000}"/>
    <cellStyle name="표준 2 22 5 7" xfId="7815" xr:uid="{00000000-0005-0000-0000-000020680000}"/>
    <cellStyle name="표준 2 22 5 8" xfId="9295" xr:uid="{00000000-0005-0000-0000-000021680000}"/>
    <cellStyle name="표준 2 22 5 9" xfId="10775" xr:uid="{00000000-0005-0000-0000-000022680000}"/>
    <cellStyle name="표준 2 22 6" xfId="1170" xr:uid="{00000000-0005-0000-0000-000023680000}"/>
    <cellStyle name="표준 2 22 6 10" xfId="12280" xr:uid="{00000000-0005-0000-0000-000024680000}"/>
    <cellStyle name="표준 2 22 6 11" xfId="13760" xr:uid="{00000000-0005-0000-0000-000025680000}"/>
    <cellStyle name="표준 2 22 6 12" xfId="15240" xr:uid="{00000000-0005-0000-0000-000026680000}"/>
    <cellStyle name="표준 2 22 6 13" xfId="16720" xr:uid="{00000000-0005-0000-0000-000027680000}"/>
    <cellStyle name="표준 2 22 6 14" xfId="18200" xr:uid="{00000000-0005-0000-0000-000028680000}"/>
    <cellStyle name="표준 2 22 6 15" xfId="19680" xr:uid="{00000000-0005-0000-0000-000029680000}"/>
    <cellStyle name="표준 2 22 6 16" xfId="21160" xr:uid="{00000000-0005-0000-0000-00002A680000}"/>
    <cellStyle name="표준 2 22 6 17" xfId="22640" xr:uid="{00000000-0005-0000-0000-00002B680000}"/>
    <cellStyle name="표준 2 22 6 18" xfId="24120" xr:uid="{00000000-0005-0000-0000-00002C680000}"/>
    <cellStyle name="표준 2 22 6 19" xfId="25600" xr:uid="{00000000-0005-0000-0000-00002D680000}"/>
    <cellStyle name="표준 2 22 6 2" xfId="391" xr:uid="{00000000-0005-0000-0000-00002E680000}"/>
    <cellStyle name="표준 2 22 6 2 10" xfId="14497" xr:uid="{00000000-0005-0000-0000-00002F680000}"/>
    <cellStyle name="표준 2 22 6 2 11" xfId="15977" xr:uid="{00000000-0005-0000-0000-000030680000}"/>
    <cellStyle name="표준 2 22 6 2 12" xfId="17457" xr:uid="{00000000-0005-0000-0000-000031680000}"/>
    <cellStyle name="표준 2 22 6 2 13" xfId="18937" xr:uid="{00000000-0005-0000-0000-000032680000}"/>
    <cellStyle name="표준 2 22 6 2 14" xfId="20417" xr:uid="{00000000-0005-0000-0000-000033680000}"/>
    <cellStyle name="표준 2 22 6 2 15" xfId="21897" xr:uid="{00000000-0005-0000-0000-000034680000}"/>
    <cellStyle name="표준 2 22 6 2 16" xfId="23377" xr:uid="{00000000-0005-0000-0000-000035680000}"/>
    <cellStyle name="표준 2 22 6 2 17" xfId="24857" xr:uid="{00000000-0005-0000-0000-000036680000}"/>
    <cellStyle name="표준 2 22 6 2 18" xfId="26337" xr:uid="{00000000-0005-0000-0000-000037680000}"/>
    <cellStyle name="표준 2 22 6 2 19" xfId="27817" xr:uid="{00000000-0005-0000-0000-000038680000}"/>
    <cellStyle name="표준 2 22 6 2 2" xfId="2656" xr:uid="{00000000-0005-0000-0000-000039680000}"/>
    <cellStyle name="표준 2 22 6 2 20" xfId="29297" xr:uid="{00000000-0005-0000-0000-00003A680000}"/>
    <cellStyle name="표준 2 22 6 2 21" xfId="30777" xr:uid="{00000000-0005-0000-0000-00003B680000}"/>
    <cellStyle name="표준 2 22 6 2 22" xfId="32257" xr:uid="{00000000-0005-0000-0000-00003C680000}"/>
    <cellStyle name="표준 2 22 6 2 23" xfId="33737" xr:uid="{00000000-0005-0000-0000-00003D680000}"/>
    <cellStyle name="표준 2 22 6 2 24" xfId="35217" xr:uid="{00000000-0005-0000-0000-00003E680000}"/>
    <cellStyle name="표준 2 22 6 2 25" xfId="36697" xr:uid="{00000000-0005-0000-0000-00003F680000}"/>
    <cellStyle name="표준 2 22 6 2 26" xfId="38177" xr:uid="{00000000-0005-0000-0000-000040680000}"/>
    <cellStyle name="표준 2 22 6 2 27" xfId="39657" xr:uid="{00000000-0005-0000-0000-000041680000}"/>
    <cellStyle name="표준 2 22 6 2 28" xfId="41137" xr:uid="{00000000-0005-0000-0000-000042680000}"/>
    <cellStyle name="표준 2 22 6 2 29" xfId="42617" xr:uid="{00000000-0005-0000-0000-000043680000}"/>
    <cellStyle name="표준 2 22 6 2 3" xfId="4137" xr:uid="{00000000-0005-0000-0000-000044680000}"/>
    <cellStyle name="표준 2 22 6 2 30" xfId="44097" xr:uid="{00000000-0005-0000-0000-000045680000}"/>
    <cellStyle name="표준 2 22 6 2 31" xfId="45577" xr:uid="{00000000-0005-0000-0000-000046680000}"/>
    <cellStyle name="표준 2 22 6 2 32" xfId="47058" xr:uid="{00000000-0005-0000-0000-000047680000}"/>
    <cellStyle name="표준 2 22 6 2 33" xfId="48538" xr:uid="{00000000-0005-0000-0000-000048680000}"/>
    <cellStyle name="표준 2 22 6 2 34" xfId="50018" xr:uid="{00000000-0005-0000-0000-000049680000}"/>
    <cellStyle name="표준 2 22 6 2 35" xfId="51498" xr:uid="{00000000-0005-0000-0000-00004A680000}"/>
    <cellStyle name="표준 2 22 6 2 36" xfId="52978" xr:uid="{00000000-0005-0000-0000-00004B680000}"/>
    <cellStyle name="표준 2 22 6 2 37" xfId="54458" xr:uid="{00000000-0005-0000-0000-00004C680000}"/>
    <cellStyle name="표준 2 22 6 2 38" xfId="55938" xr:uid="{00000000-0005-0000-0000-00004D680000}"/>
    <cellStyle name="표준 2 22 6 2 39" xfId="57418" xr:uid="{00000000-0005-0000-0000-00004E680000}"/>
    <cellStyle name="표준 2 22 6 2 4" xfId="5617" xr:uid="{00000000-0005-0000-0000-00004F680000}"/>
    <cellStyle name="표준 2 22 6 2 40" xfId="58898" xr:uid="{00000000-0005-0000-0000-000050680000}"/>
    <cellStyle name="표준 2 22 6 2 41" xfId="60378" xr:uid="{00000000-0005-0000-0000-000051680000}"/>
    <cellStyle name="표준 2 22 6 2 42" xfId="61858" xr:uid="{00000000-0005-0000-0000-000052680000}"/>
    <cellStyle name="표준 2 22 6 2 5" xfId="7097" xr:uid="{00000000-0005-0000-0000-000053680000}"/>
    <cellStyle name="표준 2 22 6 2 6" xfId="8577" xr:uid="{00000000-0005-0000-0000-000054680000}"/>
    <cellStyle name="표준 2 22 6 2 7" xfId="10057" xr:uid="{00000000-0005-0000-0000-000055680000}"/>
    <cellStyle name="표준 2 22 6 2 8" xfId="11537" xr:uid="{00000000-0005-0000-0000-000056680000}"/>
    <cellStyle name="표준 2 22 6 2 9" xfId="13017" xr:uid="{00000000-0005-0000-0000-000057680000}"/>
    <cellStyle name="표준 2 22 6 20" xfId="27080" xr:uid="{00000000-0005-0000-0000-000058680000}"/>
    <cellStyle name="표준 2 22 6 21" xfId="28560" xr:uid="{00000000-0005-0000-0000-000059680000}"/>
    <cellStyle name="표준 2 22 6 22" xfId="30040" xr:uid="{00000000-0005-0000-0000-00005A680000}"/>
    <cellStyle name="표준 2 22 6 23" xfId="31520" xr:uid="{00000000-0005-0000-0000-00005B680000}"/>
    <cellStyle name="표준 2 22 6 24" xfId="33000" xr:uid="{00000000-0005-0000-0000-00005C680000}"/>
    <cellStyle name="표준 2 22 6 25" xfId="34480" xr:uid="{00000000-0005-0000-0000-00005D680000}"/>
    <cellStyle name="표준 2 22 6 26" xfId="35960" xr:uid="{00000000-0005-0000-0000-00005E680000}"/>
    <cellStyle name="표준 2 22 6 27" xfId="37440" xr:uid="{00000000-0005-0000-0000-00005F680000}"/>
    <cellStyle name="표준 2 22 6 28" xfId="38920" xr:uid="{00000000-0005-0000-0000-000060680000}"/>
    <cellStyle name="표준 2 22 6 29" xfId="40400" xr:uid="{00000000-0005-0000-0000-000061680000}"/>
    <cellStyle name="표준 2 22 6 3" xfId="1919" xr:uid="{00000000-0005-0000-0000-000062680000}"/>
    <cellStyle name="표준 2 22 6 30" xfId="41880" xr:uid="{00000000-0005-0000-0000-000063680000}"/>
    <cellStyle name="표준 2 22 6 31" xfId="43360" xr:uid="{00000000-0005-0000-0000-000064680000}"/>
    <cellStyle name="표준 2 22 6 32" xfId="44840" xr:uid="{00000000-0005-0000-0000-000065680000}"/>
    <cellStyle name="표준 2 22 6 33" xfId="46321" xr:uid="{00000000-0005-0000-0000-000066680000}"/>
    <cellStyle name="표준 2 22 6 34" xfId="47801" xr:uid="{00000000-0005-0000-0000-000067680000}"/>
    <cellStyle name="표준 2 22 6 35" xfId="49281" xr:uid="{00000000-0005-0000-0000-000068680000}"/>
    <cellStyle name="표준 2 22 6 36" xfId="50761" xr:uid="{00000000-0005-0000-0000-000069680000}"/>
    <cellStyle name="표준 2 22 6 37" xfId="52241" xr:uid="{00000000-0005-0000-0000-00006A680000}"/>
    <cellStyle name="표준 2 22 6 38" xfId="53721" xr:uid="{00000000-0005-0000-0000-00006B680000}"/>
    <cellStyle name="표준 2 22 6 39" xfId="55201" xr:uid="{00000000-0005-0000-0000-00006C680000}"/>
    <cellStyle name="표준 2 22 6 4" xfId="3400" xr:uid="{00000000-0005-0000-0000-00006D680000}"/>
    <cellStyle name="표준 2 22 6 40" xfId="56681" xr:uid="{00000000-0005-0000-0000-00006E680000}"/>
    <cellStyle name="표준 2 22 6 41" xfId="58161" xr:uid="{00000000-0005-0000-0000-00006F680000}"/>
    <cellStyle name="표준 2 22 6 42" xfId="59641" xr:uid="{00000000-0005-0000-0000-000070680000}"/>
    <cellStyle name="표준 2 22 6 43" xfId="61121" xr:uid="{00000000-0005-0000-0000-000071680000}"/>
    <cellStyle name="표준 2 22 6 5" xfId="4880" xr:uid="{00000000-0005-0000-0000-000072680000}"/>
    <cellStyle name="표준 2 22 6 6" xfId="6360" xr:uid="{00000000-0005-0000-0000-000073680000}"/>
    <cellStyle name="표준 2 22 6 7" xfId="7840" xr:uid="{00000000-0005-0000-0000-000074680000}"/>
    <cellStyle name="표준 2 22 6 8" xfId="9320" xr:uid="{00000000-0005-0000-0000-000075680000}"/>
    <cellStyle name="표준 2 22 6 9" xfId="10800" xr:uid="{00000000-0005-0000-0000-000076680000}"/>
    <cellStyle name="표준 2 22 7" xfId="1144" xr:uid="{00000000-0005-0000-0000-000077680000}"/>
    <cellStyle name="표준 2 22 7 10" xfId="12306" xr:uid="{00000000-0005-0000-0000-000078680000}"/>
    <cellStyle name="표준 2 22 7 11" xfId="13786" xr:uid="{00000000-0005-0000-0000-000079680000}"/>
    <cellStyle name="표준 2 22 7 12" xfId="15266" xr:uid="{00000000-0005-0000-0000-00007A680000}"/>
    <cellStyle name="표준 2 22 7 13" xfId="16746" xr:uid="{00000000-0005-0000-0000-00007B680000}"/>
    <cellStyle name="표준 2 22 7 14" xfId="18226" xr:uid="{00000000-0005-0000-0000-00007C680000}"/>
    <cellStyle name="표준 2 22 7 15" xfId="19706" xr:uid="{00000000-0005-0000-0000-00007D680000}"/>
    <cellStyle name="표준 2 22 7 16" xfId="21186" xr:uid="{00000000-0005-0000-0000-00007E680000}"/>
    <cellStyle name="표준 2 22 7 17" xfId="22666" xr:uid="{00000000-0005-0000-0000-00007F680000}"/>
    <cellStyle name="표준 2 22 7 18" xfId="24146" xr:uid="{00000000-0005-0000-0000-000080680000}"/>
    <cellStyle name="표준 2 22 7 19" xfId="25626" xr:uid="{00000000-0005-0000-0000-000081680000}"/>
    <cellStyle name="표준 2 22 7 2" xfId="365" xr:uid="{00000000-0005-0000-0000-000082680000}"/>
    <cellStyle name="표준 2 22 7 2 10" xfId="14523" xr:uid="{00000000-0005-0000-0000-000083680000}"/>
    <cellStyle name="표준 2 22 7 2 11" xfId="16003" xr:uid="{00000000-0005-0000-0000-000084680000}"/>
    <cellStyle name="표준 2 22 7 2 12" xfId="17483" xr:uid="{00000000-0005-0000-0000-000085680000}"/>
    <cellStyle name="표준 2 22 7 2 13" xfId="18963" xr:uid="{00000000-0005-0000-0000-000086680000}"/>
    <cellStyle name="표준 2 22 7 2 14" xfId="20443" xr:uid="{00000000-0005-0000-0000-000087680000}"/>
    <cellStyle name="표준 2 22 7 2 15" xfId="21923" xr:uid="{00000000-0005-0000-0000-000088680000}"/>
    <cellStyle name="표준 2 22 7 2 16" xfId="23403" xr:uid="{00000000-0005-0000-0000-000089680000}"/>
    <cellStyle name="표준 2 22 7 2 17" xfId="24883" xr:uid="{00000000-0005-0000-0000-00008A680000}"/>
    <cellStyle name="표준 2 22 7 2 18" xfId="26363" xr:uid="{00000000-0005-0000-0000-00008B680000}"/>
    <cellStyle name="표준 2 22 7 2 19" xfId="27843" xr:uid="{00000000-0005-0000-0000-00008C680000}"/>
    <cellStyle name="표준 2 22 7 2 2" xfId="2682" xr:uid="{00000000-0005-0000-0000-00008D680000}"/>
    <cellStyle name="표준 2 22 7 2 20" xfId="29323" xr:uid="{00000000-0005-0000-0000-00008E680000}"/>
    <cellStyle name="표준 2 22 7 2 21" xfId="30803" xr:uid="{00000000-0005-0000-0000-00008F680000}"/>
    <cellStyle name="표준 2 22 7 2 22" xfId="32283" xr:uid="{00000000-0005-0000-0000-000090680000}"/>
    <cellStyle name="표준 2 22 7 2 23" xfId="33763" xr:uid="{00000000-0005-0000-0000-000091680000}"/>
    <cellStyle name="표준 2 22 7 2 24" xfId="35243" xr:uid="{00000000-0005-0000-0000-000092680000}"/>
    <cellStyle name="표준 2 22 7 2 25" xfId="36723" xr:uid="{00000000-0005-0000-0000-000093680000}"/>
    <cellStyle name="표준 2 22 7 2 26" xfId="38203" xr:uid="{00000000-0005-0000-0000-000094680000}"/>
    <cellStyle name="표준 2 22 7 2 27" xfId="39683" xr:uid="{00000000-0005-0000-0000-000095680000}"/>
    <cellStyle name="표준 2 22 7 2 28" xfId="41163" xr:uid="{00000000-0005-0000-0000-000096680000}"/>
    <cellStyle name="표준 2 22 7 2 29" xfId="42643" xr:uid="{00000000-0005-0000-0000-000097680000}"/>
    <cellStyle name="표준 2 22 7 2 3" xfId="4163" xr:uid="{00000000-0005-0000-0000-000098680000}"/>
    <cellStyle name="표준 2 22 7 2 30" xfId="44123" xr:uid="{00000000-0005-0000-0000-000099680000}"/>
    <cellStyle name="표준 2 22 7 2 31" xfId="45603" xr:uid="{00000000-0005-0000-0000-00009A680000}"/>
    <cellStyle name="표준 2 22 7 2 32" xfId="47084" xr:uid="{00000000-0005-0000-0000-00009B680000}"/>
    <cellStyle name="표준 2 22 7 2 33" xfId="48564" xr:uid="{00000000-0005-0000-0000-00009C680000}"/>
    <cellStyle name="표준 2 22 7 2 34" xfId="50044" xr:uid="{00000000-0005-0000-0000-00009D680000}"/>
    <cellStyle name="표준 2 22 7 2 35" xfId="51524" xr:uid="{00000000-0005-0000-0000-00009E680000}"/>
    <cellStyle name="표준 2 22 7 2 36" xfId="53004" xr:uid="{00000000-0005-0000-0000-00009F680000}"/>
    <cellStyle name="표준 2 22 7 2 37" xfId="54484" xr:uid="{00000000-0005-0000-0000-0000A0680000}"/>
    <cellStyle name="표준 2 22 7 2 38" xfId="55964" xr:uid="{00000000-0005-0000-0000-0000A1680000}"/>
    <cellStyle name="표준 2 22 7 2 39" xfId="57444" xr:uid="{00000000-0005-0000-0000-0000A2680000}"/>
    <cellStyle name="표준 2 22 7 2 4" xfId="5643" xr:uid="{00000000-0005-0000-0000-0000A3680000}"/>
    <cellStyle name="표준 2 22 7 2 40" xfId="58924" xr:uid="{00000000-0005-0000-0000-0000A4680000}"/>
    <cellStyle name="표준 2 22 7 2 41" xfId="60404" xr:uid="{00000000-0005-0000-0000-0000A5680000}"/>
    <cellStyle name="표준 2 22 7 2 42" xfId="61884" xr:uid="{00000000-0005-0000-0000-0000A6680000}"/>
    <cellStyle name="표준 2 22 7 2 5" xfId="7123" xr:uid="{00000000-0005-0000-0000-0000A7680000}"/>
    <cellStyle name="표준 2 22 7 2 6" xfId="8603" xr:uid="{00000000-0005-0000-0000-0000A8680000}"/>
    <cellStyle name="표준 2 22 7 2 7" xfId="10083" xr:uid="{00000000-0005-0000-0000-0000A9680000}"/>
    <cellStyle name="표준 2 22 7 2 8" xfId="11563" xr:uid="{00000000-0005-0000-0000-0000AA680000}"/>
    <cellStyle name="표준 2 22 7 2 9" xfId="13043" xr:uid="{00000000-0005-0000-0000-0000AB680000}"/>
    <cellStyle name="표준 2 22 7 20" xfId="27106" xr:uid="{00000000-0005-0000-0000-0000AC680000}"/>
    <cellStyle name="표준 2 22 7 21" xfId="28586" xr:uid="{00000000-0005-0000-0000-0000AD680000}"/>
    <cellStyle name="표준 2 22 7 22" xfId="30066" xr:uid="{00000000-0005-0000-0000-0000AE680000}"/>
    <cellStyle name="표준 2 22 7 23" xfId="31546" xr:uid="{00000000-0005-0000-0000-0000AF680000}"/>
    <cellStyle name="표준 2 22 7 24" xfId="33026" xr:uid="{00000000-0005-0000-0000-0000B0680000}"/>
    <cellStyle name="표준 2 22 7 25" xfId="34506" xr:uid="{00000000-0005-0000-0000-0000B1680000}"/>
    <cellStyle name="표준 2 22 7 26" xfId="35986" xr:uid="{00000000-0005-0000-0000-0000B2680000}"/>
    <cellStyle name="표준 2 22 7 27" xfId="37466" xr:uid="{00000000-0005-0000-0000-0000B3680000}"/>
    <cellStyle name="표준 2 22 7 28" xfId="38946" xr:uid="{00000000-0005-0000-0000-0000B4680000}"/>
    <cellStyle name="표준 2 22 7 29" xfId="40426" xr:uid="{00000000-0005-0000-0000-0000B5680000}"/>
    <cellStyle name="표준 2 22 7 3" xfId="1945" xr:uid="{00000000-0005-0000-0000-0000B6680000}"/>
    <cellStyle name="표준 2 22 7 30" xfId="41906" xr:uid="{00000000-0005-0000-0000-0000B7680000}"/>
    <cellStyle name="표준 2 22 7 31" xfId="43386" xr:uid="{00000000-0005-0000-0000-0000B8680000}"/>
    <cellStyle name="표준 2 22 7 32" xfId="44866" xr:uid="{00000000-0005-0000-0000-0000B9680000}"/>
    <cellStyle name="표준 2 22 7 33" xfId="46347" xr:uid="{00000000-0005-0000-0000-0000BA680000}"/>
    <cellStyle name="표준 2 22 7 34" xfId="47827" xr:uid="{00000000-0005-0000-0000-0000BB680000}"/>
    <cellStyle name="표준 2 22 7 35" xfId="49307" xr:uid="{00000000-0005-0000-0000-0000BC680000}"/>
    <cellStyle name="표준 2 22 7 36" xfId="50787" xr:uid="{00000000-0005-0000-0000-0000BD680000}"/>
    <cellStyle name="표준 2 22 7 37" xfId="52267" xr:uid="{00000000-0005-0000-0000-0000BE680000}"/>
    <cellStyle name="표준 2 22 7 38" xfId="53747" xr:uid="{00000000-0005-0000-0000-0000BF680000}"/>
    <cellStyle name="표준 2 22 7 39" xfId="55227" xr:uid="{00000000-0005-0000-0000-0000C0680000}"/>
    <cellStyle name="표준 2 22 7 4" xfId="3426" xr:uid="{00000000-0005-0000-0000-0000C1680000}"/>
    <cellStyle name="표준 2 22 7 40" xfId="56707" xr:uid="{00000000-0005-0000-0000-0000C2680000}"/>
    <cellStyle name="표준 2 22 7 41" xfId="58187" xr:uid="{00000000-0005-0000-0000-0000C3680000}"/>
    <cellStyle name="표준 2 22 7 42" xfId="59667" xr:uid="{00000000-0005-0000-0000-0000C4680000}"/>
    <cellStyle name="표준 2 22 7 43" xfId="61147" xr:uid="{00000000-0005-0000-0000-0000C5680000}"/>
    <cellStyle name="표준 2 22 7 5" xfId="4906" xr:uid="{00000000-0005-0000-0000-0000C6680000}"/>
    <cellStyle name="표준 2 22 7 6" xfId="6386" xr:uid="{00000000-0005-0000-0000-0000C7680000}"/>
    <cellStyle name="표준 2 22 7 7" xfId="7866" xr:uid="{00000000-0005-0000-0000-0000C8680000}"/>
    <cellStyle name="표준 2 22 7 8" xfId="9346" xr:uid="{00000000-0005-0000-0000-0000C9680000}"/>
    <cellStyle name="표준 2 22 7 9" xfId="10826" xr:uid="{00000000-0005-0000-0000-0000CA680000}"/>
    <cellStyle name="표준 2 22 8" xfId="1117" xr:uid="{00000000-0005-0000-0000-0000CB680000}"/>
    <cellStyle name="표준 2 22 8 10" xfId="12333" xr:uid="{00000000-0005-0000-0000-0000CC680000}"/>
    <cellStyle name="표준 2 22 8 11" xfId="13813" xr:uid="{00000000-0005-0000-0000-0000CD680000}"/>
    <cellStyle name="표준 2 22 8 12" xfId="15293" xr:uid="{00000000-0005-0000-0000-0000CE680000}"/>
    <cellStyle name="표준 2 22 8 13" xfId="16773" xr:uid="{00000000-0005-0000-0000-0000CF680000}"/>
    <cellStyle name="표준 2 22 8 14" xfId="18253" xr:uid="{00000000-0005-0000-0000-0000D0680000}"/>
    <cellStyle name="표준 2 22 8 15" xfId="19733" xr:uid="{00000000-0005-0000-0000-0000D1680000}"/>
    <cellStyle name="표준 2 22 8 16" xfId="21213" xr:uid="{00000000-0005-0000-0000-0000D2680000}"/>
    <cellStyle name="표준 2 22 8 17" xfId="22693" xr:uid="{00000000-0005-0000-0000-0000D3680000}"/>
    <cellStyle name="표준 2 22 8 18" xfId="24173" xr:uid="{00000000-0005-0000-0000-0000D4680000}"/>
    <cellStyle name="표준 2 22 8 19" xfId="25653" xr:uid="{00000000-0005-0000-0000-0000D5680000}"/>
    <cellStyle name="표준 2 22 8 2" xfId="338" xr:uid="{00000000-0005-0000-0000-0000D6680000}"/>
    <cellStyle name="표준 2 22 8 2 10" xfId="14550" xr:uid="{00000000-0005-0000-0000-0000D7680000}"/>
    <cellStyle name="표준 2 22 8 2 11" xfId="16030" xr:uid="{00000000-0005-0000-0000-0000D8680000}"/>
    <cellStyle name="표준 2 22 8 2 12" xfId="17510" xr:uid="{00000000-0005-0000-0000-0000D9680000}"/>
    <cellStyle name="표준 2 22 8 2 13" xfId="18990" xr:uid="{00000000-0005-0000-0000-0000DA680000}"/>
    <cellStyle name="표준 2 22 8 2 14" xfId="20470" xr:uid="{00000000-0005-0000-0000-0000DB680000}"/>
    <cellStyle name="표준 2 22 8 2 15" xfId="21950" xr:uid="{00000000-0005-0000-0000-0000DC680000}"/>
    <cellStyle name="표준 2 22 8 2 16" xfId="23430" xr:uid="{00000000-0005-0000-0000-0000DD680000}"/>
    <cellStyle name="표준 2 22 8 2 17" xfId="24910" xr:uid="{00000000-0005-0000-0000-0000DE680000}"/>
    <cellStyle name="표준 2 22 8 2 18" xfId="26390" xr:uid="{00000000-0005-0000-0000-0000DF680000}"/>
    <cellStyle name="표준 2 22 8 2 19" xfId="27870" xr:uid="{00000000-0005-0000-0000-0000E0680000}"/>
    <cellStyle name="표준 2 22 8 2 2" xfId="2709" xr:uid="{00000000-0005-0000-0000-0000E1680000}"/>
    <cellStyle name="표준 2 22 8 2 20" xfId="29350" xr:uid="{00000000-0005-0000-0000-0000E2680000}"/>
    <cellStyle name="표준 2 22 8 2 21" xfId="30830" xr:uid="{00000000-0005-0000-0000-0000E3680000}"/>
    <cellStyle name="표준 2 22 8 2 22" xfId="32310" xr:uid="{00000000-0005-0000-0000-0000E4680000}"/>
    <cellStyle name="표준 2 22 8 2 23" xfId="33790" xr:uid="{00000000-0005-0000-0000-0000E5680000}"/>
    <cellStyle name="표준 2 22 8 2 24" xfId="35270" xr:uid="{00000000-0005-0000-0000-0000E6680000}"/>
    <cellStyle name="표준 2 22 8 2 25" xfId="36750" xr:uid="{00000000-0005-0000-0000-0000E7680000}"/>
    <cellStyle name="표준 2 22 8 2 26" xfId="38230" xr:uid="{00000000-0005-0000-0000-0000E8680000}"/>
    <cellStyle name="표준 2 22 8 2 27" xfId="39710" xr:uid="{00000000-0005-0000-0000-0000E9680000}"/>
    <cellStyle name="표준 2 22 8 2 28" xfId="41190" xr:uid="{00000000-0005-0000-0000-0000EA680000}"/>
    <cellStyle name="표준 2 22 8 2 29" xfId="42670" xr:uid="{00000000-0005-0000-0000-0000EB680000}"/>
    <cellStyle name="표준 2 22 8 2 3" xfId="4190" xr:uid="{00000000-0005-0000-0000-0000EC680000}"/>
    <cellStyle name="표준 2 22 8 2 30" xfId="44150" xr:uid="{00000000-0005-0000-0000-0000ED680000}"/>
    <cellStyle name="표준 2 22 8 2 31" xfId="45630" xr:uid="{00000000-0005-0000-0000-0000EE680000}"/>
    <cellStyle name="표준 2 22 8 2 32" xfId="47111" xr:uid="{00000000-0005-0000-0000-0000EF680000}"/>
    <cellStyle name="표준 2 22 8 2 33" xfId="48591" xr:uid="{00000000-0005-0000-0000-0000F0680000}"/>
    <cellStyle name="표준 2 22 8 2 34" xfId="50071" xr:uid="{00000000-0005-0000-0000-0000F1680000}"/>
    <cellStyle name="표준 2 22 8 2 35" xfId="51551" xr:uid="{00000000-0005-0000-0000-0000F2680000}"/>
    <cellStyle name="표준 2 22 8 2 36" xfId="53031" xr:uid="{00000000-0005-0000-0000-0000F3680000}"/>
    <cellStyle name="표준 2 22 8 2 37" xfId="54511" xr:uid="{00000000-0005-0000-0000-0000F4680000}"/>
    <cellStyle name="표준 2 22 8 2 38" xfId="55991" xr:uid="{00000000-0005-0000-0000-0000F5680000}"/>
    <cellStyle name="표준 2 22 8 2 39" xfId="57471" xr:uid="{00000000-0005-0000-0000-0000F6680000}"/>
    <cellStyle name="표준 2 22 8 2 4" xfId="5670" xr:uid="{00000000-0005-0000-0000-0000F7680000}"/>
    <cellStyle name="표준 2 22 8 2 40" xfId="58951" xr:uid="{00000000-0005-0000-0000-0000F8680000}"/>
    <cellStyle name="표준 2 22 8 2 41" xfId="60431" xr:uid="{00000000-0005-0000-0000-0000F9680000}"/>
    <cellStyle name="표준 2 22 8 2 42" xfId="61911" xr:uid="{00000000-0005-0000-0000-0000FA680000}"/>
    <cellStyle name="표준 2 22 8 2 5" xfId="7150" xr:uid="{00000000-0005-0000-0000-0000FB680000}"/>
    <cellStyle name="표준 2 22 8 2 6" xfId="8630" xr:uid="{00000000-0005-0000-0000-0000FC680000}"/>
    <cellStyle name="표준 2 22 8 2 7" xfId="10110" xr:uid="{00000000-0005-0000-0000-0000FD680000}"/>
    <cellStyle name="표준 2 22 8 2 8" xfId="11590" xr:uid="{00000000-0005-0000-0000-0000FE680000}"/>
    <cellStyle name="표준 2 22 8 2 9" xfId="13070" xr:uid="{00000000-0005-0000-0000-0000FF680000}"/>
    <cellStyle name="표준 2 22 8 20" xfId="27133" xr:uid="{00000000-0005-0000-0000-000000690000}"/>
    <cellStyle name="표준 2 22 8 21" xfId="28613" xr:uid="{00000000-0005-0000-0000-000001690000}"/>
    <cellStyle name="표준 2 22 8 22" xfId="30093" xr:uid="{00000000-0005-0000-0000-000002690000}"/>
    <cellStyle name="표준 2 22 8 23" xfId="31573" xr:uid="{00000000-0005-0000-0000-000003690000}"/>
    <cellStyle name="표준 2 22 8 24" xfId="33053" xr:uid="{00000000-0005-0000-0000-000004690000}"/>
    <cellStyle name="표준 2 22 8 25" xfId="34533" xr:uid="{00000000-0005-0000-0000-000005690000}"/>
    <cellStyle name="표준 2 22 8 26" xfId="36013" xr:uid="{00000000-0005-0000-0000-000006690000}"/>
    <cellStyle name="표준 2 22 8 27" xfId="37493" xr:uid="{00000000-0005-0000-0000-000007690000}"/>
    <cellStyle name="표준 2 22 8 28" xfId="38973" xr:uid="{00000000-0005-0000-0000-000008690000}"/>
    <cellStyle name="표준 2 22 8 29" xfId="40453" xr:uid="{00000000-0005-0000-0000-000009690000}"/>
    <cellStyle name="표준 2 22 8 3" xfId="1972" xr:uid="{00000000-0005-0000-0000-00000A690000}"/>
    <cellStyle name="표준 2 22 8 30" xfId="41933" xr:uid="{00000000-0005-0000-0000-00000B690000}"/>
    <cellStyle name="표준 2 22 8 31" xfId="43413" xr:uid="{00000000-0005-0000-0000-00000C690000}"/>
    <cellStyle name="표준 2 22 8 32" xfId="44893" xr:uid="{00000000-0005-0000-0000-00000D690000}"/>
    <cellStyle name="표준 2 22 8 33" xfId="46374" xr:uid="{00000000-0005-0000-0000-00000E690000}"/>
    <cellStyle name="표준 2 22 8 34" xfId="47854" xr:uid="{00000000-0005-0000-0000-00000F690000}"/>
    <cellStyle name="표준 2 22 8 35" xfId="49334" xr:uid="{00000000-0005-0000-0000-000010690000}"/>
    <cellStyle name="표준 2 22 8 36" xfId="50814" xr:uid="{00000000-0005-0000-0000-000011690000}"/>
    <cellStyle name="표준 2 22 8 37" xfId="52294" xr:uid="{00000000-0005-0000-0000-000012690000}"/>
    <cellStyle name="표준 2 22 8 38" xfId="53774" xr:uid="{00000000-0005-0000-0000-000013690000}"/>
    <cellStyle name="표준 2 22 8 39" xfId="55254" xr:uid="{00000000-0005-0000-0000-000014690000}"/>
    <cellStyle name="표준 2 22 8 4" xfId="3453" xr:uid="{00000000-0005-0000-0000-000015690000}"/>
    <cellStyle name="표준 2 22 8 40" xfId="56734" xr:uid="{00000000-0005-0000-0000-000016690000}"/>
    <cellStyle name="표준 2 22 8 41" xfId="58214" xr:uid="{00000000-0005-0000-0000-000017690000}"/>
    <cellStyle name="표준 2 22 8 42" xfId="59694" xr:uid="{00000000-0005-0000-0000-000018690000}"/>
    <cellStyle name="표준 2 22 8 43" xfId="61174" xr:uid="{00000000-0005-0000-0000-000019690000}"/>
    <cellStyle name="표준 2 22 8 5" xfId="4933" xr:uid="{00000000-0005-0000-0000-00001A690000}"/>
    <cellStyle name="표준 2 22 8 6" xfId="6413" xr:uid="{00000000-0005-0000-0000-00001B690000}"/>
    <cellStyle name="표준 2 22 8 7" xfId="7893" xr:uid="{00000000-0005-0000-0000-00001C690000}"/>
    <cellStyle name="표준 2 22 8 8" xfId="9373" xr:uid="{00000000-0005-0000-0000-00001D690000}"/>
    <cellStyle name="표준 2 22 8 9" xfId="10853" xr:uid="{00000000-0005-0000-0000-00001E690000}"/>
    <cellStyle name="표준 2 22 9" xfId="1088" xr:uid="{00000000-0005-0000-0000-00001F690000}"/>
    <cellStyle name="표준 2 22 9 10" xfId="12362" xr:uid="{00000000-0005-0000-0000-000020690000}"/>
    <cellStyle name="표준 2 22 9 11" xfId="13842" xr:uid="{00000000-0005-0000-0000-000021690000}"/>
    <cellStyle name="표준 2 22 9 12" xfId="15322" xr:uid="{00000000-0005-0000-0000-000022690000}"/>
    <cellStyle name="표준 2 22 9 13" xfId="16802" xr:uid="{00000000-0005-0000-0000-000023690000}"/>
    <cellStyle name="표준 2 22 9 14" xfId="18282" xr:uid="{00000000-0005-0000-0000-000024690000}"/>
    <cellStyle name="표준 2 22 9 15" xfId="19762" xr:uid="{00000000-0005-0000-0000-000025690000}"/>
    <cellStyle name="표준 2 22 9 16" xfId="21242" xr:uid="{00000000-0005-0000-0000-000026690000}"/>
    <cellStyle name="표준 2 22 9 17" xfId="22722" xr:uid="{00000000-0005-0000-0000-000027690000}"/>
    <cellStyle name="표준 2 22 9 18" xfId="24202" xr:uid="{00000000-0005-0000-0000-000028690000}"/>
    <cellStyle name="표준 2 22 9 19" xfId="25682" xr:uid="{00000000-0005-0000-0000-000029690000}"/>
    <cellStyle name="표준 2 22 9 2" xfId="309" xr:uid="{00000000-0005-0000-0000-00002A690000}"/>
    <cellStyle name="표준 2 22 9 2 10" xfId="14579" xr:uid="{00000000-0005-0000-0000-00002B690000}"/>
    <cellStyle name="표준 2 22 9 2 11" xfId="16059" xr:uid="{00000000-0005-0000-0000-00002C690000}"/>
    <cellStyle name="표준 2 22 9 2 12" xfId="17539" xr:uid="{00000000-0005-0000-0000-00002D690000}"/>
    <cellStyle name="표준 2 22 9 2 13" xfId="19019" xr:uid="{00000000-0005-0000-0000-00002E690000}"/>
    <cellStyle name="표준 2 22 9 2 14" xfId="20499" xr:uid="{00000000-0005-0000-0000-00002F690000}"/>
    <cellStyle name="표준 2 22 9 2 15" xfId="21979" xr:uid="{00000000-0005-0000-0000-000030690000}"/>
    <cellStyle name="표준 2 22 9 2 16" xfId="23459" xr:uid="{00000000-0005-0000-0000-000031690000}"/>
    <cellStyle name="표준 2 22 9 2 17" xfId="24939" xr:uid="{00000000-0005-0000-0000-000032690000}"/>
    <cellStyle name="표준 2 22 9 2 18" xfId="26419" xr:uid="{00000000-0005-0000-0000-000033690000}"/>
    <cellStyle name="표준 2 22 9 2 19" xfId="27899" xr:uid="{00000000-0005-0000-0000-000034690000}"/>
    <cellStyle name="표준 2 22 9 2 2" xfId="2738" xr:uid="{00000000-0005-0000-0000-000035690000}"/>
    <cellStyle name="표준 2 22 9 2 20" xfId="29379" xr:uid="{00000000-0005-0000-0000-000036690000}"/>
    <cellStyle name="표준 2 22 9 2 21" xfId="30859" xr:uid="{00000000-0005-0000-0000-000037690000}"/>
    <cellStyle name="표준 2 22 9 2 22" xfId="32339" xr:uid="{00000000-0005-0000-0000-000038690000}"/>
    <cellStyle name="표준 2 22 9 2 23" xfId="33819" xr:uid="{00000000-0005-0000-0000-000039690000}"/>
    <cellStyle name="표준 2 22 9 2 24" xfId="35299" xr:uid="{00000000-0005-0000-0000-00003A690000}"/>
    <cellStyle name="표준 2 22 9 2 25" xfId="36779" xr:uid="{00000000-0005-0000-0000-00003B690000}"/>
    <cellStyle name="표준 2 22 9 2 26" xfId="38259" xr:uid="{00000000-0005-0000-0000-00003C690000}"/>
    <cellStyle name="표준 2 22 9 2 27" xfId="39739" xr:uid="{00000000-0005-0000-0000-00003D690000}"/>
    <cellStyle name="표준 2 22 9 2 28" xfId="41219" xr:uid="{00000000-0005-0000-0000-00003E690000}"/>
    <cellStyle name="표준 2 22 9 2 29" xfId="42699" xr:uid="{00000000-0005-0000-0000-00003F690000}"/>
    <cellStyle name="표준 2 22 9 2 3" xfId="4219" xr:uid="{00000000-0005-0000-0000-000040690000}"/>
    <cellStyle name="표준 2 22 9 2 30" xfId="44179" xr:uid="{00000000-0005-0000-0000-000041690000}"/>
    <cellStyle name="표준 2 22 9 2 31" xfId="45659" xr:uid="{00000000-0005-0000-0000-000042690000}"/>
    <cellStyle name="표준 2 22 9 2 32" xfId="47140" xr:uid="{00000000-0005-0000-0000-000043690000}"/>
    <cellStyle name="표준 2 22 9 2 33" xfId="48620" xr:uid="{00000000-0005-0000-0000-000044690000}"/>
    <cellStyle name="표준 2 22 9 2 34" xfId="50100" xr:uid="{00000000-0005-0000-0000-000045690000}"/>
    <cellStyle name="표준 2 22 9 2 35" xfId="51580" xr:uid="{00000000-0005-0000-0000-000046690000}"/>
    <cellStyle name="표준 2 22 9 2 36" xfId="53060" xr:uid="{00000000-0005-0000-0000-000047690000}"/>
    <cellStyle name="표준 2 22 9 2 37" xfId="54540" xr:uid="{00000000-0005-0000-0000-000048690000}"/>
    <cellStyle name="표준 2 22 9 2 38" xfId="56020" xr:uid="{00000000-0005-0000-0000-000049690000}"/>
    <cellStyle name="표준 2 22 9 2 39" xfId="57500" xr:uid="{00000000-0005-0000-0000-00004A690000}"/>
    <cellStyle name="표준 2 22 9 2 4" xfId="5699" xr:uid="{00000000-0005-0000-0000-00004B690000}"/>
    <cellStyle name="표준 2 22 9 2 40" xfId="58980" xr:uid="{00000000-0005-0000-0000-00004C690000}"/>
    <cellStyle name="표준 2 22 9 2 41" xfId="60460" xr:uid="{00000000-0005-0000-0000-00004D690000}"/>
    <cellStyle name="표준 2 22 9 2 42" xfId="61940" xr:uid="{00000000-0005-0000-0000-00004E690000}"/>
    <cellStyle name="표준 2 22 9 2 5" xfId="7179" xr:uid="{00000000-0005-0000-0000-00004F690000}"/>
    <cellStyle name="표준 2 22 9 2 6" xfId="8659" xr:uid="{00000000-0005-0000-0000-000050690000}"/>
    <cellStyle name="표준 2 22 9 2 7" xfId="10139" xr:uid="{00000000-0005-0000-0000-000051690000}"/>
    <cellStyle name="표준 2 22 9 2 8" xfId="11619" xr:uid="{00000000-0005-0000-0000-000052690000}"/>
    <cellStyle name="표준 2 22 9 2 9" xfId="13099" xr:uid="{00000000-0005-0000-0000-000053690000}"/>
    <cellStyle name="표준 2 22 9 20" xfId="27162" xr:uid="{00000000-0005-0000-0000-000054690000}"/>
    <cellStyle name="표준 2 22 9 21" xfId="28642" xr:uid="{00000000-0005-0000-0000-000055690000}"/>
    <cellStyle name="표준 2 22 9 22" xfId="30122" xr:uid="{00000000-0005-0000-0000-000056690000}"/>
    <cellStyle name="표준 2 22 9 23" xfId="31602" xr:uid="{00000000-0005-0000-0000-000057690000}"/>
    <cellStyle name="표준 2 22 9 24" xfId="33082" xr:uid="{00000000-0005-0000-0000-000058690000}"/>
    <cellStyle name="표준 2 22 9 25" xfId="34562" xr:uid="{00000000-0005-0000-0000-000059690000}"/>
    <cellStyle name="표준 2 22 9 26" xfId="36042" xr:uid="{00000000-0005-0000-0000-00005A690000}"/>
    <cellStyle name="표준 2 22 9 27" xfId="37522" xr:uid="{00000000-0005-0000-0000-00005B690000}"/>
    <cellStyle name="표준 2 22 9 28" xfId="39002" xr:uid="{00000000-0005-0000-0000-00005C690000}"/>
    <cellStyle name="표준 2 22 9 29" xfId="40482" xr:uid="{00000000-0005-0000-0000-00005D690000}"/>
    <cellStyle name="표준 2 22 9 3" xfId="2001" xr:uid="{00000000-0005-0000-0000-00005E690000}"/>
    <cellStyle name="표준 2 22 9 30" xfId="41962" xr:uid="{00000000-0005-0000-0000-00005F690000}"/>
    <cellStyle name="표준 2 22 9 31" xfId="43442" xr:uid="{00000000-0005-0000-0000-000060690000}"/>
    <cellStyle name="표준 2 22 9 32" xfId="44922" xr:uid="{00000000-0005-0000-0000-000061690000}"/>
    <cellStyle name="표준 2 22 9 33" xfId="46403" xr:uid="{00000000-0005-0000-0000-000062690000}"/>
    <cellStyle name="표준 2 22 9 34" xfId="47883" xr:uid="{00000000-0005-0000-0000-000063690000}"/>
    <cellStyle name="표준 2 22 9 35" xfId="49363" xr:uid="{00000000-0005-0000-0000-000064690000}"/>
    <cellStyle name="표준 2 22 9 36" xfId="50843" xr:uid="{00000000-0005-0000-0000-000065690000}"/>
    <cellStyle name="표준 2 22 9 37" xfId="52323" xr:uid="{00000000-0005-0000-0000-000066690000}"/>
    <cellStyle name="표준 2 22 9 38" xfId="53803" xr:uid="{00000000-0005-0000-0000-000067690000}"/>
    <cellStyle name="표준 2 22 9 39" xfId="55283" xr:uid="{00000000-0005-0000-0000-000068690000}"/>
    <cellStyle name="표준 2 22 9 4" xfId="3482" xr:uid="{00000000-0005-0000-0000-000069690000}"/>
    <cellStyle name="표준 2 22 9 40" xfId="56763" xr:uid="{00000000-0005-0000-0000-00006A690000}"/>
    <cellStyle name="표준 2 22 9 41" xfId="58243" xr:uid="{00000000-0005-0000-0000-00006B690000}"/>
    <cellStyle name="표준 2 22 9 42" xfId="59723" xr:uid="{00000000-0005-0000-0000-00006C690000}"/>
    <cellStyle name="표준 2 22 9 43" xfId="61203" xr:uid="{00000000-0005-0000-0000-00006D690000}"/>
    <cellStyle name="표준 2 22 9 5" xfId="4962" xr:uid="{00000000-0005-0000-0000-00006E690000}"/>
    <cellStyle name="표준 2 22 9 6" xfId="6442" xr:uid="{00000000-0005-0000-0000-00006F690000}"/>
    <cellStyle name="표준 2 22 9 7" xfId="7922" xr:uid="{00000000-0005-0000-0000-000070690000}"/>
    <cellStyle name="표준 2 22 9 8" xfId="9402" xr:uid="{00000000-0005-0000-0000-000071690000}"/>
    <cellStyle name="표준 2 22 9 9" xfId="10882" xr:uid="{00000000-0005-0000-0000-000072690000}"/>
    <cellStyle name="표준 2 23" xfId="1540" xr:uid="{00000000-0005-0000-0000-000073690000}"/>
    <cellStyle name="표준 2 23 10" xfId="1026" xr:uid="{00000000-0005-0000-0000-000074690000}"/>
    <cellStyle name="표준 2 23 10 10" xfId="12424" xr:uid="{00000000-0005-0000-0000-000075690000}"/>
    <cellStyle name="표준 2 23 10 11" xfId="13904" xr:uid="{00000000-0005-0000-0000-000076690000}"/>
    <cellStyle name="표준 2 23 10 12" xfId="15384" xr:uid="{00000000-0005-0000-0000-000077690000}"/>
    <cellStyle name="표준 2 23 10 13" xfId="16864" xr:uid="{00000000-0005-0000-0000-000078690000}"/>
    <cellStyle name="표준 2 23 10 14" xfId="18344" xr:uid="{00000000-0005-0000-0000-000079690000}"/>
    <cellStyle name="표준 2 23 10 15" xfId="19824" xr:uid="{00000000-0005-0000-0000-00007A690000}"/>
    <cellStyle name="표준 2 23 10 16" xfId="21304" xr:uid="{00000000-0005-0000-0000-00007B690000}"/>
    <cellStyle name="표준 2 23 10 17" xfId="22784" xr:uid="{00000000-0005-0000-0000-00007C690000}"/>
    <cellStyle name="표준 2 23 10 18" xfId="24264" xr:uid="{00000000-0005-0000-0000-00007D690000}"/>
    <cellStyle name="표준 2 23 10 19" xfId="25744" xr:uid="{00000000-0005-0000-0000-00007E690000}"/>
    <cellStyle name="표준 2 23 10 2" xfId="247" xr:uid="{00000000-0005-0000-0000-00007F690000}"/>
    <cellStyle name="표준 2 23 10 2 10" xfId="14641" xr:uid="{00000000-0005-0000-0000-000080690000}"/>
    <cellStyle name="표준 2 23 10 2 11" xfId="16121" xr:uid="{00000000-0005-0000-0000-000081690000}"/>
    <cellStyle name="표준 2 23 10 2 12" xfId="17601" xr:uid="{00000000-0005-0000-0000-000082690000}"/>
    <cellStyle name="표준 2 23 10 2 13" xfId="19081" xr:uid="{00000000-0005-0000-0000-000083690000}"/>
    <cellStyle name="표준 2 23 10 2 14" xfId="20561" xr:uid="{00000000-0005-0000-0000-000084690000}"/>
    <cellStyle name="표준 2 23 10 2 15" xfId="22041" xr:uid="{00000000-0005-0000-0000-000085690000}"/>
    <cellStyle name="표준 2 23 10 2 16" xfId="23521" xr:uid="{00000000-0005-0000-0000-000086690000}"/>
    <cellStyle name="표준 2 23 10 2 17" xfId="25001" xr:uid="{00000000-0005-0000-0000-000087690000}"/>
    <cellStyle name="표준 2 23 10 2 18" xfId="26481" xr:uid="{00000000-0005-0000-0000-000088690000}"/>
    <cellStyle name="표준 2 23 10 2 19" xfId="27961" xr:uid="{00000000-0005-0000-0000-000089690000}"/>
    <cellStyle name="표준 2 23 10 2 2" xfId="2800" xr:uid="{00000000-0005-0000-0000-00008A690000}"/>
    <cellStyle name="표준 2 23 10 2 20" xfId="29441" xr:uid="{00000000-0005-0000-0000-00008B690000}"/>
    <cellStyle name="표준 2 23 10 2 21" xfId="30921" xr:uid="{00000000-0005-0000-0000-00008C690000}"/>
    <cellStyle name="표준 2 23 10 2 22" xfId="32401" xr:uid="{00000000-0005-0000-0000-00008D690000}"/>
    <cellStyle name="표준 2 23 10 2 23" xfId="33881" xr:uid="{00000000-0005-0000-0000-00008E690000}"/>
    <cellStyle name="표준 2 23 10 2 24" xfId="35361" xr:uid="{00000000-0005-0000-0000-00008F690000}"/>
    <cellStyle name="표준 2 23 10 2 25" xfId="36841" xr:uid="{00000000-0005-0000-0000-000090690000}"/>
    <cellStyle name="표준 2 23 10 2 26" xfId="38321" xr:uid="{00000000-0005-0000-0000-000091690000}"/>
    <cellStyle name="표준 2 23 10 2 27" xfId="39801" xr:uid="{00000000-0005-0000-0000-000092690000}"/>
    <cellStyle name="표준 2 23 10 2 28" xfId="41281" xr:uid="{00000000-0005-0000-0000-000093690000}"/>
    <cellStyle name="표준 2 23 10 2 29" xfId="42761" xr:uid="{00000000-0005-0000-0000-000094690000}"/>
    <cellStyle name="표준 2 23 10 2 3" xfId="4281" xr:uid="{00000000-0005-0000-0000-000095690000}"/>
    <cellStyle name="표준 2 23 10 2 30" xfId="44241" xr:uid="{00000000-0005-0000-0000-000096690000}"/>
    <cellStyle name="표준 2 23 10 2 31" xfId="45721" xr:uid="{00000000-0005-0000-0000-000097690000}"/>
    <cellStyle name="표준 2 23 10 2 32" xfId="47202" xr:uid="{00000000-0005-0000-0000-000098690000}"/>
    <cellStyle name="표준 2 23 10 2 33" xfId="48682" xr:uid="{00000000-0005-0000-0000-000099690000}"/>
    <cellStyle name="표준 2 23 10 2 34" xfId="50162" xr:uid="{00000000-0005-0000-0000-00009A690000}"/>
    <cellStyle name="표준 2 23 10 2 35" xfId="51642" xr:uid="{00000000-0005-0000-0000-00009B690000}"/>
    <cellStyle name="표준 2 23 10 2 36" xfId="53122" xr:uid="{00000000-0005-0000-0000-00009C690000}"/>
    <cellStyle name="표준 2 23 10 2 37" xfId="54602" xr:uid="{00000000-0005-0000-0000-00009D690000}"/>
    <cellStyle name="표준 2 23 10 2 38" xfId="56082" xr:uid="{00000000-0005-0000-0000-00009E690000}"/>
    <cellStyle name="표준 2 23 10 2 39" xfId="57562" xr:uid="{00000000-0005-0000-0000-00009F690000}"/>
    <cellStyle name="표준 2 23 10 2 4" xfId="5761" xr:uid="{00000000-0005-0000-0000-0000A0690000}"/>
    <cellStyle name="표준 2 23 10 2 40" xfId="59042" xr:uid="{00000000-0005-0000-0000-0000A1690000}"/>
    <cellStyle name="표준 2 23 10 2 41" xfId="60522" xr:uid="{00000000-0005-0000-0000-0000A2690000}"/>
    <cellStyle name="표준 2 23 10 2 42" xfId="62002" xr:uid="{00000000-0005-0000-0000-0000A3690000}"/>
    <cellStyle name="표준 2 23 10 2 5" xfId="7241" xr:uid="{00000000-0005-0000-0000-0000A4690000}"/>
    <cellStyle name="표준 2 23 10 2 6" xfId="8721" xr:uid="{00000000-0005-0000-0000-0000A5690000}"/>
    <cellStyle name="표준 2 23 10 2 7" xfId="10201" xr:uid="{00000000-0005-0000-0000-0000A6690000}"/>
    <cellStyle name="표준 2 23 10 2 8" xfId="11681" xr:uid="{00000000-0005-0000-0000-0000A7690000}"/>
    <cellStyle name="표준 2 23 10 2 9" xfId="13161" xr:uid="{00000000-0005-0000-0000-0000A8690000}"/>
    <cellStyle name="표준 2 23 10 20" xfId="27224" xr:uid="{00000000-0005-0000-0000-0000A9690000}"/>
    <cellStyle name="표준 2 23 10 21" xfId="28704" xr:uid="{00000000-0005-0000-0000-0000AA690000}"/>
    <cellStyle name="표준 2 23 10 22" xfId="30184" xr:uid="{00000000-0005-0000-0000-0000AB690000}"/>
    <cellStyle name="표준 2 23 10 23" xfId="31664" xr:uid="{00000000-0005-0000-0000-0000AC690000}"/>
    <cellStyle name="표준 2 23 10 24" xfId="33144" xr:uid="{00000000-0005-0000-0000-0000AD690000}"/>
    <cellStyle name="표준 2 23 10 25" xfId="34624" xr:uid="{00000000-0005-0000-0000-0000AE690000}"/>
    <cellStyle name="표준 2 23 10 26" xfId="36104" xr:uid="{00000000-0005-0000-0000-0000AF690000}"/>
    <cellStyle name="표준 2 23 10 27" xfId="37584" xr:uid="{00000000-0005-0000-0000-0000B0690000}"/>
    <cellStyle name="표준 2 23 10 28" xfId="39064" xr:uid="{00000000-0005-0000-0000-0000B1690000}"/>
    <cellStyle name="표준 2 23 10 29" xfId="40544" xr:uid="{00000000-0005-0000-0000-0000B2690000}"/>
    <cellStyle name="표준 2 23 10 3" xfId="2063" xr:uid="{00000000-0005-0000-0000-0000B3690000}"/>
    <cellStyle name="표준 2 23 10 30" xfId="42024" xr:uid="{00000000-0005-0000-0000-0000B4690000}"/>
    <cellStyle name="표준 2 23 10 31" xfId="43504" xr:uid="{00000000-0005-0000-0000-0000B5690000}"/>
    <cellStyle name="표준 2 23 10 32" xfId="44984" xr:uid="{00000000-0005-0000-0000-0000B6690000}"/>
    <cellStyle name="표준 2 23 10 33" xfId="46465" xr:uid="{00000000-0005-0000-0000-0000B7690000}"/>
    <cellStyle name="표준 2 23 10 34" xfId="47945" xr:uid="{00000000-0005-0000-0000-0000B8690000}"/>
    <cellStyle name="표준 2 23 10 35" xfId="49425" xr:uid="{00000000-0005-0000-0000-0000B9690000}"/>
    <cellStyle name="표준 2 23 10 36" xfId="50905" xr:uid="{00000000-0005-0000-0000-0000BA690000}"/>
    <cellStyle name="표준 2 23 10 37" xfId="52385" xr:uid="{00000000-0005-0000-0000-0000BB690000}"/>
    <cellStyle name="표준 2 23 10 38" xfId="53865" xr:uid="{00000000-0005-0000-0000-0000BC690000}"/>
    <cellStyle name="표준 2 23 10 39" xfId="55345" xr:uid="{00000000-0005-0000-0000-0000BD690000}"/>
    <cellStyle name="표준 2 23 10 4" xfId="3544" xr:uid="{00000000-0005-0000-0000-0000BE690000}"/>
    <cellStyle name="표준 2 23 10 40" xfId="56825" xr:uid="{00000000-0005-0000-0000-0000BF690000}"/>
    <cellStyle name="표준 2 23 10 41" xfId="58305" xr:uid="{00000000-0005-0000-0000-0000C0690000}"/>
    <cellStyle name="표준 2 23 10 42" xfId="59785" xr:uid="{00000000-0005-0000-0000-0000C1690000}"/>
    <cellStyle name="표준 2 23 10 43" xfId="61265" xr:uid="{00000000-0005-0000-0000-0000C2690000}"/>
    <cellStyle name="표준 2 23 10 5" xfId="5024" xr:uid="{00000000-0005-0000-0000-0000C3690000}"/>
    <cellStyle name="표준 2 23 10 6" xfId="6504" xr:uid="{00000000-0005-0000-0000-0000C4690000}"/>
    <cellStyle name="표준 2 23 10 7" xfId="7984" xr:uid="{00000000-0005-0000-0000-0000C5690000}"/>
    <cellStyle name="표준 2 23 10 8" xfId="9464" xr:uid="{00000000-0005-0000-0000-0000C6690000}"/>
    <cellStyle name="표준 2 23 10 9" xfId="10944" xr:uid="{00000000-0005-0000-0000-0000C7690000}"/>
    <cellStyle name="표준 2 23 11" xfId="994" xr:uid="{00000000-0005-0000-0000-0000C8690000}"/>
    <cellStyle name="표준 2 23 11 10" xfId="12456" xr:uid="{00000000-0005-0000-0000-0000C9690000}"/>
    <cellStyle name="표준 2 23 11 11" xfId="13936" xr:uid="{00000000-0005-0000-0000-0000CA690000}"/>
    <cellStyle name="표준 2 23 11 12" xfId="15416" xr:uid="{00000000-0005-0000-0000-0000CB690000}"/>
    <cellStyle name="표준 2 23 11 13" xfId="16896" xr:uid="{00000000-0005-0000-0000-0000CC690000}"/>
    <cellStyle name="표준 2 23 11 14" xfId="18376" xr:uid="{00000000-0005-0000-0000-0000CD690000}"/>
    <cellStyle name="표준 2 23 11 15" xfId="19856" xr:uid="{00000000-0005-0000-0000-0000CE690000}"/>
    <cellStyle name="표준 2 23 11 16" xfId="21336" xr:uid="{00000000-0005-0000-0000-0000CF690000}"/>
    <cellStyle name="표준 2 23 11 17" xfId="22816" xr:uid="{00000000-0005-0000-0000-0000D0690000}"/>
    <cellStyle name="표준 2 23 11 18" xfId="24296" xr:uid="{00000000-0005-0000-0000-0000D1690000}"/>
    <cellStyle name="표준 2 23 11 19" xfId="25776" xr:uid="{00000000-0005-0000-0000-0000D2690000}"/>
    <cellStyle name="표준 2 23 11 2" xfId="215" xr:uid="{00000000-0005-0000-0000-0000D3690000}"/>
    <cellStyle name="표준 2 23 11 2 10" xfId="14673" xr:uid="{00000000-0005-0000-0000-0000D4690000}"/>
    <cellStyle name="표준 2 23 11 2 11" xfId="16153" xr:uid="{00000000-0005-0000-0000-0000D5690000}"/>
    <cellStyle name="표준 2 23 11 2 12" xfId="17633" xr:uid="{00000000-0005-0000-0000-0000D6690000}"/>
    <cellStyle name="표준 2 23 11 2 13" xfId="19113" xr:uid="{00000000-0005-0000-0000-0000D7690000}"/>
    <cellStyle name="표준 2 23 11 2 14" xfId="20593" xr:uid="{00000000-0005-0000-0000-0000D8690000}"/>
    <cellStyle name="표준 2 23 11 2 15" xfId="22073" xr:uid="{00000000-0005-0000-0000-0000D9690000}"/>
    <cellStyle name="표준 2 23 11 2 16" xfId="23553" xr:uid="{00000000-0005-0000-0000-0000DA690000}"/>
    <cellStyle name="표준 2 23 11 2 17" xfId="25033" xr:uid="{00000000-0005-0000-0000-0000DB690000}"/>
    <cellStyle name="표준 2 23 11 2 18" xfId="26513" xr:uid="{00000000-0005-0000-0000-0000DC690000}"/>
    <cellStyle name="표준 2 23 11 2 19" xfId="27993" xr:uid="{00000000-0005-0000-0000-0000DD690000}"/>
    <cellStyle name="표준 2 23 11 2 2" xfId="2832" xr:uid="{00000000-0005-0000-0000-0000DE690000}"/>
    <cellStyle name="표준 2 23 11 2 20" xfId="29473" xr:uid="{00000000-0005-0000-0000-0000DF690000}"/>
    <cellStyle name="표준 2 23 11 2 21" xfId="30953" xr:uid="{00000000-0005-0000-0000-0000E0690000}"/>
    <cellStyle name="표준 2 23 11 2 22" xfId="32433" xr:uid="{00000000-0005-0000-0000-0000E1690000}"/>
    <cellStyle name="표준 2 23 11 2 23" xfId="33913" xr:uid="{00000000-0005-0000-0000-0000E2690000}"/>
    <cellStyle name="표준 2 23 11 2 24" xfId="35393" xr:uid="{00000000-0005-0000-0000-0000E3690000}"/>
    <cellStyle name="표준 2 23 11 2 25" xfId="36873" xr:uid="{00000000-0005-0000-0000-0000E4690000}"/>
    <cellStyle name="표준 2 23 11 2 26" xfId="38353" xr:uid="{00000000-0005-0000-0000-0000E5690000}"/>
    <cellStyle name="표준 2 23 11 2 27" xfId="39833" xr:uid="{00000000-0005-0000-0000-0000E6690000}"/>
    <cellStyle name="표준 2 23 11 2 28" xfId="41313" xr:uid="{00000000-0005-0000-0000-0000E7690000}"/>
    <cellStyle name="표준 2 23 11 2 29" xfId="42793" xr:uid="{00000000-0005-0000-0000-0000E8690000}"/>
    <cellStyle name="표준 2 23 11 2 3" xfId="4313" xr:uid="{00000000-0005-0000-0000-0000E9690000}"/>
    <cellStyle name="표준 2 23 11 2 30" xfId="44273" xr:uid="{00000000-0005-0000-0000-0000EA690000}"/>
    <cellStyle name="표준 2 23 11 2 31" xfId="45753" xr:uid="{00000000-0005-0000-0000-0000EB690000}"/>
    <cellStyle name="표준 2 23 11 2 32" xfId="47234" xr:uid="{00000000-0005-0000-0000-0000EC690000}"/>
    <cellStyle name="표준 2 23 11 2 33" xfId="48714" xr:uid="{00000000-0005-0000-0000-0000ED690000}"/>
    <cellStyle name="표준 2 23 11 2 34" xfId="50194" xr:uid="{00000000-0005-0000-0000-0000EE690000}"/>
    <cellStyle name="표준 2 23 11 2 35" xfId="51674" xr:uid="{00000000-0005-0000-0000-0000EF690000}"/>
    <cellStyle name="표준 2 23 11 2 36" xfId="53154" xr:uid="{00000000-0005-0000-0000-0000F0690000}"/>
    <cellStyle name="표준 2 23 11 2 37" xfId="54634" xr:uid="{00000000-0005-0000-0000-0000F1690000}"/>
    <cellStyle name="표준 2 23 11 2 38" xfId="56114" xr:uid="{00000000-0005-0000-0000-0000F2690000}"/>
    <cellStyle name="표준 2 23 11 2 39" xfId="57594" xr:uid="{00000000-0005-0000-0000-0000F3690000}"/>
    <cellStyle name="표준 2 23 11 2 4" xfId="5793" xr:uid="{00000000-0005-0000-0000-0000F4690000}"/>
    <cellStyle name="표준 2 23 11 2 40" xfId="59074" xr:uid="{00000000-0005-0000-0000-0000F5690000}"/>
    <cellStyle name="표준 2 23 11 2 41" xfId="60554" xr:uid="{00000000-0005-0000-0000-0000F6690000}"/>
    <cellStyle name="표준 2 23 11 2 42" xfId="62034" xr:uid="{00000000-0005-0000-0000-0000F7690000}"/>
    <cellStyle name="표준 2 23 11 2 5" xfId="7273" xr:uid="{00000000-0005-0000-0000-0000F8690000}"/>
    <cellStyle name="표준 2 23 11 2 6" xfId="8753" xr:uid="{00000000-0005-0000-0000-0000F9690000}"/>
    <cellStyle name="표준 2 23 11 2 7" xfId="10233" xr:uid="{00000000-0005-0000-0000-0000FA690000}"/>
    <cellStyle name="표준 2 23 11 2 8" xfId="11713" xr:uid="{00000000-0005-0000-0000-0000FB690000}"/>
    <cellStyle name="표준 2 23 11 2 9" xfId="13193" xr:uid="{00000000-0005-0000-0000-0000FC690000}"/>
    <cellStyle name="표준 2 23 11 20" xfId="27256" xr:uid="{00000000-0005-0000-0000-0000FD690000}"/>
    <cellStyle name="표준 2 23 11 21" xfId="28736" xr:uid="{00000000-0005-0000-0000-0000FE690000}"/>
    <cellStyle name="표준 2 23 11 22" xfId="30216" xr:uid="{00000000-0005-0000-0000-0000FF690000}"/>
    <cellStyle name="표준 2 23 11 23" xfId="31696" xr:uid="{00000000-0005-0000-0000-0000006A0000}"/>
    <cellStyle name="표준 2 23 11 24" xfId="33176" xr:uid="{00000000-0005-0000-0000-0000016A0000}"/>
    <cellStyle name="표준 2 23 11 25" xfId="34656" xr:uid="{00000000-0005-0000-0000-0000026A0000}"/>
    <cellStyle name="표준 2 23 11 26" xfId="36136" xr:uid="{00000000-0005-0000-0000-0000036A0000}"/>
    <cellStyle name="표준 2 23 11 27" xfId="37616" xr:uid="{00000000-0005-0000-0000-0000046A0000}"/>
    <cellStyle name="표준 2 23 11 28" xfId="39096" xr:uid="{00000000-0005-0000-0000-0000056A0000}"/>
    <cellStyle name="표준 2 23 11 29" xfId="40576" xr:uid="{00000000-0005-0000-0000-0000066A0000}"/>
    <cellStyle name="표준 2 23 11 3" xfId="2095" xr:uid="{00000000-0005-0000-0000-0000076A0000}"/>
    <cellStyle name="표준 2 23 11 30" xfId="42056" xr:uid="{00000000-0005-0000-0000-0000086A0000}"/>
    <cellStyle name="표준 2 23 11 31" xfId="43536" xr:uid="{00000000-0005-0000-0000-0000096A0000}"/>
    <cellStyle name="표준 2 23 11 32" xfId="45016" xr:uid="{00000000-0005-0000-0000-00000A6A0000}"/>
    <cellStyle name="표준 2 23 11 33" xfId="46497" xr:uid="{00000000-0005-0000-0000-00000B6A0000}"/>
    <cellStyle name="표준 2 23 11 34" xfId="47977" xr:uid="{00000000-0005-0000-0000-00000C6A0000}"/>
    <cellStyle name="표준 2 23 11 35" xfId="49457" xr:uid="{00000000-0005-0000-0000-00000D6A0000}"/>
    <cellStyle name="표준 2 23 11 36" xfId="50937" xr:uid="{00000000-0005-0000-0000-00000E6A0000}"/>
    <cellStyle name="표준 2 23 11 37" xfId="52417" xr:uid="{00000000-0005-0000-0000-00000F6A0000}"/>
    <cellStyle name="표준 2 23 11 38" xfId="53897" xr:uid="{00000000-0005-0000-0000-0000106A0000}"/>
    <cellStyle name="표준 2 23 11 39" xfId="55377" xr:uid="{00000000-0005-0000-0000-0000116A0000}"/>
    <cellStyle name="표준 2 23 11 4" xfId="3576" xr:uid="{00000000-0005-0000-0000-0000126A0000}"/>
    <cellStyle name="표준 2 23 11 40" xfId="56857" xr:uid="{00000000-0005-0000-0000-0000136A0000}"/>
    <cellStyle name="표준 2 23 11 41" xfId="58337" xr:uid="{00000000-0005-0000-0000-0000146A0000}"/>
    <cellStyle name="표준 2 23 11 42" xfId="59817" xr:uid="{00000000-0005-0000-0000-0000156A0000}"/>
    <cellStyle name="표준 2 23 11 43" xfId="61297" xr:uid="{00000000-0005-0000-0000-0000166A0000}"/>
    <cellStyle name="표준 2 23 11 5" xfId="5056" xr:uid="{00000000-0005-0000-0000-0000176A0000}"/>
    <cellStyle name="표준 2 23 11 6" xfId="6536" xr:uid="{00000000-0005-0000-0000-0000186A0000}"/>
    <cellStyle name="표준 2 23 11 7" xfId="8016" xr:uid="{00000000-0005-0000-0000-0000196A0000}"/>
    <cellStyle name="표준 2 23 11 8" xfId="9496" xr:uid="{00000000-0005-0000-0000-00001A6A0000}"/>
    <cellStyle name="표준 2 23 11 9" xfId="10976" xr:uid="{00000000-0005-0000-0000-00001B6A0000}"/>
    <cellStyle name="표준 2 23 12" xfId="961" xr:uid="{00000000-0005-0000-0000-00001C6A0000}"/>
    <cellStyle name="표준 2 23 12 10" xfId="12489" xr:uid="{00000000-0005-0000-0000-00001D6A0000}"/>
    <cellStyle name="표준 2 23 12 11" xfId="13969" xr:uid="{00000000-0005-0000-0000-00001E6A0000}"/>
    <cellStyle name="표준 2 23 12 12" xfId="15449" xr:uid="{00000000-0005-0000-0000-00001F6A0000}"/>
    <cellStyle name="표준 2 23 12 13" xfId="16929" xr:uid="{00000000-0005-0000-0000-0000206A0000}"/>
    <cellStyle name="표준 2 23 12 14" xfId="18409" xr:uid="{00000000-0005-0000-0000-0000216A0000}"/>
    <cellStyle name="표준 2 23 12 15" xfId="19889" xr:uid="{00000000-0005-0000-0000-0000226A0000}"/>
    <cellStyle name="표준 2 23 12 16" xfId="21369" xr:uid="{00000000-0005-0000-0000-0000236A0000}"/>
    <cellStyle name="표준 2 23 12 17" xfId="22849" xr:uid="{00000000-0005-0000-0000-0000246A0000}"/>
    <cellStyle name="표준 2 23 12 18" xfId="24329" xr:uid="{00000000-0005-0000-0000-0000256A0000}"/>
    <cellStyle name="표준 2 23 12 19" xfId="25809" xr:uid="{00000000-0005-0000-0000-0000266A0000}"/>
    <cellStyle name="표준 2 23 12 2" xfId="182" xr:uid="{00000000-0005-0000-0000-0000276A0000}"/>
    <cellStyle name="표준 2 23 12 2 10" xfId="14706" xr:uid="{00000000-0005-0000-0000-0000286A0000}"/>
    <cellStyle name="표준 2 23 12 2 11" xfId="16186" xr:uid="{00000000-0005-0000-0000-0000296A0000}"/>
    <cellStyle name="표준 2 23 12 2 12" xfId="17666" xr:uid="{00000000-0005-0000-0000-00002A6A0000}"/>
    <cellStyle name="표준 2 23 12 2 13" xfId="19146" xr:uid="{00000000-0005-0000-0000-00002B6A0000}"/>
    <cellStyle name="표준 2 23 12 2 14" xfId="20626" xr:uid="{00000000-0005-0000-0000-00002C6A0000}"/>
    <cellStyle name="표준 2 23 12 2 15" xfId="22106" xr:uid="{00000000-0005-0000-0000-00002D6A0000}"/>
    <cellStyle name="표준 2 23 12 2 16" xfId="23586" xr:uid="{00000000-0005-0000-0000-00002E6A0000}"/>
    <cellStyle name="표준 2 23 12 2 17" xfId="25066" xr:uid="{00000000-0005-0000-0000-00002F6A0000}"/>
    <cellStyle name="표준 2 23 12 2 18" xfId="26546" xr:uid="{00000000-0005-0000-0000-0000306A0000}"/>
    <cellStyle name="표준 2 23 12 2 19" xfId="28026" xr:uid="{00000000-0005-0000-0000-0000316A0000}"/>
    <cellStyle name="표준 2 23 12 2 2" xfId="2865" xr:uid="{00000000-0005-0000-0000-0000326A0000}"/>
    <cellStyle name="표준 2 23 12 2 20" xfId="29506" xr:uid="{00000000-0005-0000-0000-0000336A0000}"/>
    <cellStyle name="표준 2 23 12 2 21" xfId="30986" xr:uid="{00000000-0005-0000-0000-0000346A0000}"/>
    <cellStyle name="표준 2 23 12 2 22" xfId="32466" xr:uid="{00000000-0005-0000-0000-0000356A0000}"/>
    <cellStyle name="표준 2 23 12 2 23" xfId="33946" xr:uid="{00000000-0005-0000-0000-0000366A0000}"/>
    <cellStyle name="표준 2 23 12 2 24" xfId="35426" xr:uid="{00000000-0005-0000-0000-0000376A0000}"/>
    <cellStyle name="표준 2 23 12 2 25" xfId="36906" xr:uid="{00000000-0005-0000-0000-0000386A0000}"/>
    <cellStyle name="표준 2 23 12 2 26" xfId="38386" xr:uid="{00000000-0005-0000-0000-0000396A0000}"/>
    <cellStyle name="표준 2 23 12 2 27" xfId="39866" xr:uid="{00000000-0005-0000-0000-00003A6A0000}"/>
    <cellStyle name="표준 2 23 12 2 28" xfId="41346" xr:uid="{00000000-0005-0000-0000-00003B6A0000}"/>
    <cellStyle name="표준 2 23 12 2 29" xfId="42826" xr:uid="{00000000-0005-0000-0000-00003C6A0000}"/>
    <cellStyle name="표준 2 23 12 2 3" xfId="4346" xr:uid="{00000000-0005-0000-0000-00003D6A0000}"/>
    <cellStyle name="표준 2 23 12 2 30" xfId="44306" xr:uid="{00000000-0005-0000-0000-00003E6A0000}"/>
    <cellStyle name="표준 2 23 12 2 31" xfId="45786" xr:uid="{00000000-0005-0000-0000-00003F6A0000}"/>
    <cellStyle name="표준 2 23 12 2 32" xfId="47267" xr:uid="{00000000-0005-0000-0000-0000406A0000}"/>
    <cellStyle name="표준 2 23 12 2 33" xfId="48747" xr:uid="{00000000-0005-0000-0000-0000416A0000}"/>
    <cellStyle name="표준 2 23 12 2 34" xfId="50227" xr:uid="{00000000-0005-0000-0000-0000426A0000}"/>
    <cellStyle name="표준 2 23 12 2 35" xfId="51707" xr:uid="{00000000-0005-0000-0000-0000436A0000}"/>
    <cellStyle name="표준 2 23 12 2 36" xfId="53187" xr:uid="{00000000-0005-0000-0000-0000446A0000}"/>
    <cellStyle name="표준 2 23 12 2 37" xfId="54667" xr:uid="{00000000-0005-0000-0000-0000456A0000}"/>
    <cellStyle name="표준 2 23 12 2 38" xfId="56147" xr:uid="{00000000-0005-0000-0000-0000466A0000}"/>
    <cellStyle name="표준 2 23 12 2 39" xfId="57627" xr:uid="{00000000-0005-0000-0000-0000476A0000}"/>
    <cellStyle name="표준 2 23 12 2 4" xfId="5826" xr:uid="{00000000-0005-0000-0000-0000486A0000}"/>
    <cellStyle name="표준 2 23 12 2 40" xfId="59107" xr:uid="{00000000-0005-0000-0000-0000496A0000}"/>
    <cellStyle name="표준 2 23 12 2 41" xfId="60587" xr:uid="{00000000-0005-0000-0000-00004A6A0000}"/>
    <cellStyle name="표준 2 23 12 2 42" xfId="62067" xr:uid="{00000000-0005-0000-0000-00004B6A0000}"/>
    <cellStyle name="표준 2 23 12 2 5" xfId="7306" xr:uid="{00000000-0005-0000-0000-00004C6A0000}"/>
    <cellStyle name="표준 2 23 12 2 6" xfId="8786" xr:uid="{00000000-0005-0000-0000-00004D6A0000}"/>
    <cellStyle name="표준 2 23 12 2 7" xfId="10266" xr:uid="{00000000-0005-0000-0000-00004E6A0000}"/>
    <cellStyle name="표준 2 23 12 2 8" xfId="11746" xr:uid="{00000000-0005-0000-0000-00004F6A0000}"/>
    <cellStyle name="표준 2 23 12 2 9" xfId="13226" xr:uid="{00000000-0005-0000-0000-0000506A0000}"/>
    <cellStyle name="표준 2 23 12 20" xfId="27289" xr:uid="{00000000-0005-0000-0000-0000516A0000}"/>
    <cellStyle name="표준 2 23 12 21" xfId="28769" xr:uid="{00000000-0005-0000-0000-0000526A0000}"/>
    <cellStyle name="표준 2 23 12 22" xfId="30249" xr:uid="{00000000-0005-0000-0000-0000536A0000}"/>
    <cellStyle name="표준 2 23 12 23" xfId="31729" xr:uid="{00000000-0005-0000-0000-0000546A0000}"/>
    <cellStyle name="표준 2 23 12 24" xfId="33209" xr:uid="{00000000-0005-0000-0000-0000556A0000}"/>
    <cellStyle name="표준 2 23 12 25" xfId="34689" xr:uid="{00000000-0005-0000-0000-0000566A0000}"/>
    <cellStyle name="표준 2 23 12 26" xfId="36169" xr:uid="{00000000-0005-0000-0000-0000576A0000}"/>
    <cellStyle name="표준 2 23 12 27" xfId="37649" xr:uid="{00000000-0005-0000-0000-0000586A0000}"/>
    <cellStyle name="표준 2 23 12 28" xfId="39129" xr:uid="{00000000-0005-0000-0000-0000596A0000}"/>
    <cellStyle name="표준 2 23 12 29" xfId="40609" xr:uid="{00000000-0005-0000-0000-00005A6A0000}"/>
    <cellStyle name="표준 2 23 12 3" xfId="2128" xr:uid="{00000000-0005-0000-0000-00005B6A0000}"/>
    <cellStyle name="표준 2 23 12 30" xfId="42089" xr:uid="{00000000-0005-0000-0000-00005C6A0000}"/>
    <cellStyle name="표준 2 23 12 31" xfId="43569" xr:uid="{00000000-0005-0000-0000-00005D6A0000}"/>
    <cellStyle name="표준 2 23 12 32" xfId="45049" xr:uid="{00000000-0005-0000-0000-00005E6A0000}"/>
    <cellStyle name="표준 2 23 12 33" xfId="46530" xr:uid="{00000000-0005-0000-0000-00005F6A0000}"/>
    <cellStyle name="표준 2 23 12 34" xfId="48010" xr:uid="{00000000-0005-0000-0000-0000606A0000}"/>
    <cellStyle name="표준 2 23 12 35" xfId="49490" xr:uid="{00000000-0005-0000-0000-0000616A0000}"/>
    <cellStyle name="표준 2 23 12 36" xfId="50970" xr:uid="{00000000-0005-0000-0000-0000626A0000}"/>
    <cellStyle name="표준 2 23 12 37" xfId="52450" xr:uid="{00000000-0005-0000-0000-0000636A0000}"/>
    <cellStyle name="표준 2 23 12 38" xfId="53930" xr:uid="{00000000-0005-0000-0000-0000646A0000}"/>
    <cellStyle name="표준 2 23 12 39" xfId="55410" xr:uid="{00000000-0005-0000-0000-0000656A0000}"/>
    <cellStyle name="표준 2 23 12 4" xfId="3609" xr:uid="{00000000-0005-0000-0000-0000666A0000}"/>
    <cellStyle name="표준 2 23 12 40" xfId="56890" xr:uid="{00000000-0005-0000-0000-0000676A0000}"/>
    <cellStyle name="표준 2 23 12 41" xfId="58370" xr:uid="{00000000-0005-0000-0000-0000686A0000}"/>
    <cellStyle name="표준 2 23 12 42" xfId="59850" xr:uid="{00000000-0005-0000-0000-0000696A0000}"/>
    <cellStyle name="표준 2 23 12 43" xfId="61330" xr:uid="{00000000-0005-0000-0000-00006A6A0000}"/>
    <cellStyle name="표준 2 23 12 5" xfId="5089" xr:uid="{00000000-0005-0000-0000-00006B6A0000}"/>
    <cellStyle name="표준 2 23 12 6" xfId="6569" xr:uid="{00000000-0005-0000-0000-00006C6A0000}"/>
    <cellStyle name="표준 2 23 12 7" xfId="8049" xr:uid="{00000000-0005-0000-0000-00006D6A0000}"/>
    <cellStyle name="표준 2 23 12 8" xfId="9529" xr:uid="{00000000-0005-0000-0000-00006E6A0000}"/>
    <cellStyle name="표준 2 23 12 9" xfId="11009" xr:uid="{00000000-0005-0000-0000-00006F6A0000}"/>
    <cellStyle name="표준 2 23 13" xfId="928" xr:uid="{00000000-0005-0000-0000-0000706A0000}"/>
    <cellStyle name="표준 2 23 13 10" xfId="12522" xr:uid="{00000000-0005-0000-0000-0000716A0000}"/>
    <cellStyle name="표준 2 23 13 11" xfId="14002" xr:uid="{00000000-0005-0000-0000-0000726A0000}"/>
    <cellStyle name="표준 2 23 13 12" xfId="15482" xr:uid="{00000000-0005-0000-0000-0000736A0000}"/>
    <cellStyle name="표준 2 23 13 13" xfId="16962" xr:uid="{00000000-0005-0000-0000-0000746A0000}"/>
    <cellStyle name="표준 2 23 13 14" xfId="18442" xr:uid="{00000000-0005-0000-0000-0000756A0000}"/>
    <cellStyle name="표준 2 23 13 15" xfId="19922" xr:uid="{00000000-0005-0000-0000-0000766A0000}"/>
    <cellStyle name="표준 2 23 13 16" xfId="21402" xr:uid="{00000000-0005-0000-0000-0000776A0000}"/>
    <cellStyle name="표준 2 23 13 17" xfId="22882" xr:uid="{00000000-0005-0000-0000-0000786A0000}"/>
    <cellStyle name="표준 2 23 13 18" xfId="24362" xr:uid="{00000000-0005-0000-0000-0000796A0000}"/>
    <cellStyle name="표준 2 23 13 19" xfId="25842" xr:uid="{00000000-0005-0000-0000-00007A6A0000}"/>
    <cellStyle name="표준 2 23 13 2" xfId="149" xr:uid="{00000000-0005-0000-0000-00007B6A0000}"/>
    <cellStyle name="표준 2 23 13 2 10" xfId="14739" xr:uid="{00000000-0005-0000-0000-00007C6A0000}"/>
    <cellStyle name="표준 2 23 13 2 11" xfId="16219" xr:uid="{00000000-0005-0000-0000-00007D6A0000}"/>
    <cellStyle name="표준 2 23 13 2 12" xfId="17699" xr:uid="{00000000-0005-0000-0000-00007E6A0000}"/>
    <cellStyle name="표준 2 23 13 2 13" xfId="19179" xr:uid="{00000000-0005-0000-0000-00007F6A0000}"/>
    <cellStyle name="표준 2 23 13 2 14" xfId="20659" xr:uid="{00000000-0005-0000-0000-0000806A0000}"/>
    <cellStyle name="표준 2 23 13 2 15" xfId="22139" xr:uid="{00000000-0005-0000-0000-0000816A0000}"/>
    <cellStyle name="표준 2 23 13 2 16" xfId="23619" xr:uid="{00000000-0005-0000-0000-0000826A0000}"/>
    <cellStyle name="표준 2 23 13 2 17" xfId="25099" xr:uid="{00000000-0005-0000-0000-0000836A0000}"/>
    <cellStyle name="표준 2 23 13 2 18" xfId="26579" xr:uid="{00000000-0005-0000-0000-0000846A0000}"/>
    <cellStyle name="표준 2 23 13 2 19" xfId="28059" xr:uid="{00000000-0005-0000-0000-0000856A0000}"/>
    <cellStyle name="표준 2 23 13 2 2" xfId="2898" xr:uid="{00000000-0005-0000-0000-0000866A0000}"/>
    <cellStyle name="표준 2 23 13 2 20" xfId="29539" xr:uid="{00000000-0005-0000-0000-0000876A0000}"/>
    <cellStyle name="표준 2 23 13 2 21" xfId="31019" xr:uid="{00000000-0005-0000-0000-0000886A0000}"/>
    <cellStyle name="표준 2 23 13 2 22" xfId="32499" xr:uid="{00000000-0005-0000-0000-0000896A0000}"/>
    <cellStyle name="표준 2 23 13 2 23" xfId="33979" xr:uid="{00000000-0005-0000-0000-00008A6A0000}"/>
    <cellStyle name="표준 2 23 13 2 24" xfId="35459" xr:uid="{00000000-0005-0000-0000-00008B6A0000}"/>
    <cellStyle name="표준 2 23 13 2 25" xfId="36939" xr:uid="{00000000-0005-0000-0000-00008C6A0000}"/>
    <cellStyle name="표준 2 23 13 2 26" xfId="38419" xr:uid="{00000000-0005-0000-0000-00008D6A0000}"/>
    <cellStyle name="표준 2 23 13 2 27" xfId="39899" xr:uid="{00000000-0005-0000-0000-00008E6A0000}"/>
    <cellStyle name="표준 2 23 13 2 28" xfId="41379" xr:uid="{00000000-0005-0000-0000-00008F6A0000}"/>
    <cellStyle name="표준 2 23 13 2 29" xfId="42859" xr:uid="{00000000-0005-0000-0000-0000906A0000}"/>
    <cellStyle name="표준 2 23 13 2 3" xfId="4379" xr:uid="{00000000-0005-0000-0000-0000916A0000}"/>
    <cellStyle name="표준 2 23 13 2 30" xfId="44339" xr:uid="{00000000-0005-0000-0000-0000926A0000}"/>
    <cellStyle name="표준 2 23 13 2 31" xfId="45819" xr:uid="{00000000-0005-0000-0000-0000936A0000}"/>
    <cellStyle name="표준 2 23 13 2 32" xfId="47300" xr:uid="{00000000-0005-0000-0000-0000946A0000}"/>
    <cellStyle name="표준 2 23 13 2 33" xfId="48780" xr:uid="{00000000-0005-0000-0000-0000956A0000}"/>
    <cellStyle name="표준 2 23 13 2 34" xfId="50260" xr:uid="{00000000-0005-0000-0000-0000966A0000}"/>
    <cellStyle name="표준 2 23 13 2 35" xfId="51740" xr:uid="{00000000-0005-0000-0000-0000976A0000}"/>
    <cellStyle name="표준 2 23 13 2 36" xfId="53220" xr:uid="{00000000-0005-0000-0000-0000986A0000}"/>
    <cellStyle name="표준 2 23 13 2 37" xfId="54700" xr:uid="{00000000-0005-0000-0000-0000996A0000}"/>
    <cellStyle name="표준 2 23 13 2 38" xfId="56180" xr:uid="{00000000-0005-0000-0000-00009A6A0000}"/>
    <cellStyle name="표준 2 23 13 2 39" xfId="57660" xr:uid="{00000000-0005-0000-0000-00009B6A0000}"/>
    <cellStyle name="표준 2 23 13 2 4" xfId="5859" xr:uid="{00000000-0005-0000-0000-00009C6A0000}"/>
    <cellStyle name="표준 2 23 13 2 40" xfId="59140" xr:uid="{00000000-0005-0000-0000-00009D6A0000}"/>
    <cellStyle name="표준 2 23 13 2 41" xfId="60620" xr:uid="{00000000-0005-0000-0000-00009E6A0000}"/>
    <cellStyle name="표준 2 23 13 2 42" xfId="62100" xr:uid="{00000000-0005-0000-0000-00009F6A0000}"/>
    <cellStyle name="표준 2 23 13 2 5" xfId="7339" xr:uid="{00000000-0005-0000-0000-0000A06A0000}"/>
    <cellStyle name="표준 2 23 13 2 6" xfId="8819" xr:uid="{00000000-0005-0000-0000-0000A16A0000}"/>
    <cellStyle name="표준 2 23 13 2 7" xfId="10299" xr:uid="{00000000-0005-0000-0000-0000A26A0000}"/>
    <cellStyle name="표준 2 23 13 2 8" xfId="11779" xr:uid="{00000000-0005-0000-0000-0000A36A0000}"/>
    <cellStyle name="표준 2 23 13 2 9" xfId="13259" xr:uid="{00000000-0005-0000-0000-0000A46A0000}"/>
    <cellStyle name="표준 2 23 13 20" xfId="27322" xr:uid="{00000000-0005-0000-0000-0000A56A0000}"/>
    <cellStyle name="표준 2 23 13 21" xfId="28802" xr:uid="{00000000-0005-0000-0000-0000A66A0000}"/>
    <cellStyle name="표준 2 23 13 22" xfId="30282" xr:uid="{00000000-0005-0000-0000-0000A76A0000}"/>
    <cellStyle name="표준 2 23 13 23" xfId="31762" xr:uid="{00000000-0005-0000-0000-0000A86A0000}"/>
    <cellStyle name="표준 2 23 13 24" xfId="33242" xr:uid="{00000000-0005-0000-0000-0000A96A0000}"/>
    <cellStyle name="표준 2 23 13 25" xfId="34722" xr:uid="{00000000-0005-0000-0000-0000AA6A0000}"/>
    <cellStyle name="표준 2 23 13 26" xfId="36202" xr:uid="{00000000-0005-0000-0000-0000AB6A0000}"/>
    <cellStyle name="표준 2 23 13 27" xfId="37682" xr:uid="{00000000-0005-0000-0000-0000AC6A0000}"/>
    <cellStyle name="표준 2 23 13 28" xfId="39162" xr:uid="{00000000-0005-0000-0000-0000AD6A0000}"/>
    <cellStyle name="표준 2 23 13 29" xfId="40642" xr:uid="{00000000-0005-0000-0000-0000AE6A0000}"/>
    <cellStyle name="표준 2 23 13 3" xfId="2161" xr:uid="{00000000-0005-0000-0000-0000AF6A0000}"/>
    <cellStyle name="표준 2 23 13 30" xfId="42122" xr:uid="{00000000-0005-0000-0000-0000B06A0000}"/>
    <cellStyle name="표준 2 23 13 31" xfId="43602" xr:uid="{00000000-0005-0000-0000-0000B16A0000}"/>
    <cellStyle name="표준 2 23 13 32" xfId="45082" xr:uid="{00000000-0005-0000-0000-0000B26A0000}"/>
    <cellStyle name="표준 2 23 13 33" xfId="46563" xr:uid="{00000000-0005-0000-0000-0000B36A0000}"/>
    <cellStyle name="표준 2 23 13 34" xfId="48043" xr:uid="{00000000-0005-0000-0000-0000B46A0000}"/>
    <cellStyle name="표준 2 23 13 35" xfId="49523" xr:uid="{00000000-0005-0000-0000-0000B56A0000}"/>
    <cellStyle name="표준 2 23 13 36" xfId="51003" xr:uid="{00000000-0005-0000-0000-0000B66A0000}"/>
    <cellStyle name="표준 2 23 13 37" xfId="52483" xr:uid="{00000000-0005-0000-0000-0000B76A0000}"/>
    <cellStyle name="표준 2 23 13 38" xfId="53963" xr:uid="{00000000-0005-0000-0000-0000B86A0000}"/>
    <cellStyle name="표준 2 23 13 39" xfId="55443" xr:uid="{00000000-0005-0000-0000-0000B96A0000}"/>
    <cellStyle name="표준 2 23 13 4" xfId="3642" xr:uid="{00000000-0005-0000-0000-0000BA6A0000}"/>
    <cellStyle name="표준 2 23 13 40" xfId="56923" xr:uid="{00000000-0005-0000-0000-0000BB6A0000}"/>
    <cellStyle name="표준 2 23 13 41" xfId="58403" xr:uid="{00000000-0005-0000-0000-0000BC6A0000}"/>
    <cellStyle name="표준 2 23 13 42" xfId="59883" xr:uid="{00000000-0005-0000-0000-0000BD6A0000}"/>
    <cellStyle name="표준 2 23 13 43" xfId="61363" xr:uid="{00000000-0005-0000-0000-0000BE6A0000}"/>
    <cellStyle name="표준 2 23 13 5" xfId="5122" xr:uid="{00000000-0005-0000-0000-0000BF6A0000}"/>
    <cellStyle name="표준 2 23 13 6" xfId="6602" xr:uid="{00000000-0005-0000-0000-0000C06A0000}"/>
    <cellStyle name="표준 2 23 13 7" xfId="8082" xr:uid="{00000000-0005-0000-0000-0000C16A0000}"/>
    <cellStyle name="표준 2 23 13 8" xfId="9562" xr:uid="{00000000-0005-0000-0000-0000C26A0000}"/>
    <cellStyle name="표준 2 23 13 9" xfId="11042" xr:uid="{00000000-0005-0000-0000-0000C36A0000}"/>
    <cellStyle name="표준 2 23 14" xfId="894" xr:uid="{00000000-0005-0000-0000-0000C46A0000}"/>
    <cellStyle name="표준 2 23 14 10" xfId="12556" xr:uid="{00000000-0005-0000-0000-0000C56A0000}"/>
    <cellStyle name="표준 2 23 14 11" xfId="14036" xr:uid="{00000000-0005-0000-0000-0000C66A0000}"/>
    <cellStyle name="표준 2 23 14 12" xfId="15516" xr:uid="{00000000-0005-0000-0000-0000C76A0000}"/>
    <cellStyle name="표준 2 23 14 13" xfId="16996" xr:uid="{00000000-0005-0000-0000-0000C86A0000}"/>
    <cellStyle name="표준 2 23 14 14" xfId="18476" xr:uid="{00000000-0005-0000-0000-0000C96A0000}"/>
    <cellStyle name="표준 2 23 14 15" xfId="19956" xr:uid="{00000000-0005-0000-0000-0000CA6A0000}"/>
    <cellStyle name="표준 2 23 14 16" xfId="21436" xr:uid="{00000000-0005-0000-0000-0000CB6A0000}"/>
    <cellStyle name="표준 2 23 14 17" xfId="22916" xr:uid="{00000000-0005-0000-0000-0000CC6A0000}"/>
    <cellStyle name="표준 2 23 14 18" xfId="24396" xr:uid="{00000000-0005-0000-0000-0000CD6A0000}"/>
    <cellStyle name="표준 2 23 14 19" xfId="25876" xr:uid="{00000000-0005-0000-0000-0000CE6A0000}"/>
    <cellStyle name="표준 2 23 14 2" xfId="115" xr:uid="{00000000-0005-0000-0000-0000CF6A0000}"/>
    <cellStyle name="표준 2 23 14 2 10" xfId="14773" xr:uid="{00000000-0005-0000-0000-0000D06A0000}"/>
    <cellStyle name="표준 2 23 14 2 11" xfId="16253" xr:uid="{00000000-0005-0000-0000-0000D16A0000}"/>
    <cellStyle name="표준 2 23 14 2 12" xfId="17733" xr:uid="{00000000-0005-0000-0000-0000D26A0000}"/>
    <cellStyle name="표준 2 23 14 2 13" xfId="19213" xr:uid="{00000000-0005-0000-0000-0000D36A0000}"/>
    <cellStyle name="표준 2 23 14 2 14" xfId="20693" xr:uid="{00000000-0005-0000-0000-0000D46A0000}"/>
    <cellStyle name="표준 2 23 14 2 15" xfId="22173" xr:uid="{00000000-0005-0000-0000-0000D56A0000}"/>
    <cellStyle name="표준 2 23 14 2 16" xfId="23653" xr:uid="{00000000-0005-0000-0000-0000D66A0000}"/>
    <cellStyle name="표준 2 23 14 2 17" xfId="25133" xr:uid="{00000000-0005-0000-0000-0000D76A0000}"/>
    <cellStyle name="표준 2 23 14 2 18" xfId="26613" xr:uid="{00000000-0005-0000-0000-0000D86A0000}"/>
    <cellStyle name="표준 2 23 14 2 19" xfId="28093" xr:uid="{00000000-0005-0000-0000-0000D96A0000}"/>
    <cellStyle name="표준 2 23 14 2 2" xfId="2932" xr:uid="{00000000-0005-0000-0000-0000DA6A0000}"/>
    <cellStyle name="표준 2 23 14 2 20" xfId="29573" xr:uid="{00000000-0005-0000-0000-0000DB6A0000}"/>
    <cellStyle name="표준 2 23 14 2 21" xfId="31053" xr:uid="{00000000-0005-0000-0000-0000DC6A0000}"/>
    <cellStyle name="표준 2 23 14 2 22" xfId="32533" xr:uid="{00000000-0005-0000-0000-0000DD6A0000}"/>
    <cellStyle name="표준 2 23 14 2 23" xfId="34013" xr:uid="{00000000-0005-0000-0000-0000DE6A0000}"/>
    <cellStyle name="표준 2 23 14 2 24" xfId="35493" xr:uid="{00000000-0005-0000-0000-0000DF6A0000}"/>
    <cellStyle name="표준 2 23 14 2 25" xfId="36973" xr:uid="{00000000-0005-0000-0000-0000E06A0000}"/>
    <cellStyle name="표준 2 23 14 2 26" xfId="38453" xr:uid="{00000000-0005-0000-0000-0000E16A0000}"/>
    <cellStyle name="표준 2 23 14 2 27" xfId="39933" xr:uid="{00000000-0005-0000-0000-0000E26A0000}"/>
    <cellStyle name="표준 2 23 14 2 28" xfId="41413" xr:uid="{00000000-0005-0000-0000-0000E36A0000}"/>
    <cellStyle name="표준 2 23 14 2 29" xfId="42893" xr:uid="{00000000-0005-0000-0000-0000E46A0000}"/>
    <cellStyle name="표준 2 23 14 2 3" xfId="4413" xr:uid="{00000000-0005-0000-0000-0000E56A0000}"/>
    <cellStyle name="표준 2 23 14 2 30" xfId="44373" xr:uid="{00000000-0005-0000-0000-0000E66A0000}"/>
    <cellStyle name="표준 2 23 14 2 31" xfId="45853" xr:uid="{00000000-0005-0000-0000-0000E76A0000}"/>
    <cellStyle name="표준 2 23 14 2 32" xfId="47334" xr:uid="{00000000-0005-0000-0000-0000E86A0000}"/>
    <cellStyle name="표준 2 23 14 2 33" xfId="48814" xr:uid="{00000000-0005-0000-0000-0000E96A0000}"/>
    <cellStyle name="표준 2 23 14 2 34" xfId="50294" xr:uid="{00000000-0005-0000-0000-0000EA6A0000}"/>
    <cellStyle name="표준 2 23 14 2 35" xfId="51774" xr:uid="{00000000-0005-0000-0000-0000EB6A0000}"/>
    <cellStyle name="표준 2 23 14 2 36" xfId="53254" xr:uid="{00000000-0005-0000-0000-0000EC6A0000}"/>
    <cellStyle name="표준 2 23 14 2 37" xfId="54734" xr:uid="{00000000-0005-0000-0000-0000ED6A0000}"/>
    <cellStyle name="표준 2 23 14 2 38" xfId="56214" xr:uid="{00000000-0005-0000-0000-0000EE6A0000}"/>
    <cellStyle name="표준 2 23 14 2 39" xfId="57694" xr:uid="{00000000-0005-0000-0000-0000EF6A0000}"/>
    <cellStyle name="표준 2 23 14 2 4" xfId="5893" xr:uid="{00000000-0005-0000-0000-0000F06A0000}"/>
    <cellStyle name="표준 2 23 14 2 40" xfId="59174" xr:uid="{00000000-0005-0000-0000-0000F16A0000}"/>
    <cellStyle name="표준 2 23 14 2 41" xfId="60654" xr:uid="{00000000-0005-0000-0000-0000F26A0000}"/>
    <cellStyle name="표준 2 23 14 2 42" xfId="62134" xr:uid="{00000000-0005-0000-0000-0000F36A0000}"/>
    <cellStyle name="표준 2 23 14 2 5" xfId="7373" xr:uid="{00000000-0005-0000-0000-0000F46A0000}"/>
    <cellStyle name="표준 2 23 14 2 6" xfId="8853" xr:uid="{00000000-0005-0000-0000-0000F56A0000}"/>
    <cellStyle name="표준 2 23 14 2 7" xfId="10333" xr:uid="{00000000-0005-0000-0000-0000F66A0000}"/>
    <cellStyle name="표준 2 23 14 2 8" xfId="11813" xr:uid="{00000000-0005-0000-0000-0000F76A0000}"/>
    <cellStyle name="표준 2 23 14 2 9" xfId="13293" xr:uid="{00000000-0005-0000-0000-0000F86A0000}"/>
    <cellStyle name="표준 2 23 14 20" xfId="27356" xr:uid="{00000000-0005-0000-0000-0000F96A0000}"/>
    <cellStyle name="표준 2 23 14 21" xfId="28836" xr:uid="{00000000-0005-0000-0000-0000FA6A0000}"/>
    <cellStyle name="표준 2 23 14 22" xfId="30316" xr:uid="{00000000-0005-0000-0000-0000FB6A0000}"/>
    <cellStyle name="표준 2 23 14 23" xfId="31796" xr:uid="{00000000-0005-0000-0000-0000FC6A0000}"/>
    <cellStyle name="표준 2 23 14 24" xfId="33276" xr:uid="{00000000-0005-0000-0000-0000FD6A0000}"/>
    <cellStyle name="표준 2 23 14 25" xfId="34756" xr:uid="{00000000-0005-0000-0000-0000FE6A0000}"/>
    <cellStyle name="표준 2 23 14 26" xfId="36236" xr:uid="{00000000-0005-0000-0000-0000FF6A0000}"/>
    <cellStyle name="표준 2 23 14 27" xfId="37716" xr:uid="{00000000-0005-0000-0000-0000006B0000}"/>
    <cellStyle name="표준 2 23 14 28" xfId="39196" xr:uid="{00000000-0005-0000-0000-0000016B0000}"/>
    <cellStyle name="표준 2 23 14 29" xfId="40676" xr:uid="{00000000-0005-0000-0000-0000026B0000}"/>
    <cellStyle name="표준 2 23 14 3" xfId="2195" xr:uid="{00000000-0005-0000-0000-0000036B0000}"/>
    <cellStyle name="표준 2 23 14 30" xfId="42156" xr:uid="{00000000-0005-0000-0000-0000046B0000}"/>
    <cellStyle name="표준 2 23 14 31" xfId="43636" xr:uid="{00000000-0005-0000-0000-0000056B0000}"/>
    <cellStyle name="표준 2 23 14 32" xfId="45116" xr:uid="{00000000-0005-0000-0000-0000066B0000}"/>
    <cellStyle name="표준 2 23 14 33" xfId="46597" xr:uid="{00000000-0005-0000-0000-0000076B0000}"/>
    <cellStyle name="표준 2 23 14 34" xfId="48077" xr:uid="{00000000-0005-0000-0000-0000086B0000}"/>
    <cellStyle name="표준 2 23 14 35" xfId="49557" xr:uid="{00000000-0005-0000-0000-0000096B0000}"/>
    <cellStyle name="표준 2 23 14 36" xfId="51037" xr:uid="{00000000-0005-0000-0000-00000A6B0000}"/>
    <cellStyle name="표준 2 23 14 37" xfId="52517" xr:uid="{00000000-0005-0000-0000-00000B6B0000}"/>
    <cellStyle name="표준 2 23 14 38" xfId="53997" xr:uid="{00000000-0005-0000-0000-00000C6B0000}"/>
    <cellStyle name="표준 2 23 14 39" xfId="55477" xr:uid="{00000000-0005-0000-0000-00000D6B0000}"/>
    <cellStyle name="표준 2 23 14 4" xfId="3676" xr:uid="{00000000-0005-0000-0000-00000E6B0000}"/>
    <cellStyle name="표준 2 23 14 40" xfId="56957" xr:uid="{00000000-0005-0000-0000-00000F6B0000}"/>
    <cellStyle name="표준 2 23 14 41" xfId="58437" xr:uid="{00000000-0005-0000-0000-0000106B0000}"/>
    <cellStyle name="표준 2 23 14 42" xfId="59917" xr:uid="{00000000-0005-0000-0000-0000116B0000}"/>
    <cellStyle name="표준 2 23 14 43" xfId="61397" xr:uid="{00000000-0005-0000-0000-0000126B0000}"/>
    <cellStyle name="표준 2 23 14 5" xfId="5156" xr:uid="{00000000-0005-0000-0000-0000136B0000}"/>
    <cellStyle name="표준 2 23 14 6" xfId="6636" xr:uid="{00000000-0005-0000-0000-0000146B0000}"/>
    <cellStyle name="표준 2 23 14 7" xfId="8116" xr:uid="{00000000-0005-0000-0000-0000156B0000}"/>
    <cellStyle name="표준 2 23 14 8" xfId="9596" xr:uid="{00000000-0005-0000-0000-0000166B0000}"/>
    <cellStyle name="표준 2 23 14 9" xfId="11076" xr:uid="{00000000-0005-0000-0000-0000176B0000}"/>
    <cellStyle name="표준 2 23 15" xfId="859" xr:uid="{00000000-0005-0000-0000-0000186B0000}"/>
    <cellStyle name="표준 2 23 15 10" xfId="12591" xr:uid="{00000000-0005-0000-0000-0000196B0000}"/>
    <cellStyle name="표준 2 23 15 11" xfId="14071" xr:uid="{00000000-0005-0000-0000-00001A6B0000}"/>
    <cellStyle name="표준 2 23 15 12" xfId="15551" xr:uid="{00000000-0005-0000-0000-00001B6B0000}"/>
    <cellStyle name="표준 2 23 15 13" xfId="17031" xr:uid="{00000000-0005-0000-0000-00001C6B0000}"/>
    <cellStyle name="표준 2 23 15 14" xfId="18511" xr:uid="{00000000-0005-0000-0000-00001D6B0000}"/>
    <cellStyle name="표준 2 23 15 15" xfId="19991" xr:uid="{00000000-0005-0000-0000-00001E6B0000}"/>
    <cellStyle name="표준 2 23 15 16" xfId="21471" xr:uid="{00000000-0005-0000-0000-00001F6B0000}"/>
    <cellStyle name="표준 2 23 15 17" xfId="22951" xr:uid="{00000000-0005-0000-0000-0000206B0000}"/>
    <cellStyle name="표준 2 23 15 18" xfId="24431" xr:uid="{00000000-0005-0000-0000-0000216B0000}"/>
    <cellStyle name="표준 2 23 15 19" xfId="25911" xr:uid="{00000000-0005-0000-0000-0000226B0000}"/>
    <cellStyle name="표준 2 23 15 2" xfId="80" xr:uid="{00000000-0005-0000-0000-0000236B0000}"/>
    <cellStyle name="표준 2 23 15 2 10" xfId="14808" xr:uid="{00000000-0005-0000-0000-0000246B0000}"/>
    <cellStyle name="표준 2 23 15 2 11" xfId="16288" xr:uid="{00000000-0005-0000-0000-0000256B0000}"/>
    <cellStyle name="표준 2 23 15 2 12" xfId="17768" xr:uid="{00000000-0005-0000-0000-0000266B0000}"/>
    <cellStyle name="표준 2 23 15 2 13" xfId="19248" xr:uid="{00000000-0005-0000-0000-0000276B0000}"/>
    <cellStyle name="표준 2 23 15 2 14" xfId="20728" xr:uid="{00000000-0005-0000-0000-0000286B0000}"/>
    <cellStyle name="표준 2 23 15 2 15" xfId="22208" xr:uid="{00000000-0005-0000-0000-0000296B0000}"/>
    <cellStyle name="표준 2 23 15 2 16" xfId="23688" xr:uid="{00000000-0005-0000-0000-00002A6B0000}"/>
    <cellStyle name="표준 2 23 15 2 17" xfId="25168" xr:uid="{00000000-0005-0000-0000-00002B6B0000}"/>
    <cellStyle name="표준 2 23 15 2 18" xfId="26648" xr:uid="{00000000-0005-0000-0000-00002C6B0000}"/>
    <cellStyle name="표준 2 23 15 2 19" xfId="28128" xr:uid="{00000000-0005-0000-0000-00002D6B0000}"/>
    <cellStyle name="표준 2 23 15 2 2" xfId="2967" xr:uid="{00000000-0005-0000-0000-00002E6B0000}"/>
    <cellStyle name="표준 2 23 15 2 20" xfId="29608" xr:uid="{00000000-0005-0000-0000-00002F6B0000}"/>
    <cellStyle name="표준 2 23 15 2 21" xfId="31088" xr:uid="{00000000-0005-0000-0000-0000306B0000}"/>
    <cellStyle name="표준 2 23 15 2 22" xfId="32568" xr:uid="{00000000-0005-0000-0000-0000316B0000}"/>
    <cellStyle name="표준 2 23 15 2 23" xfId="34048" xr:uid="{00000000-0005-0000-0000-0000326B0000}"/>
    <cellStyle name="표준 2 23 15 2 24" xfId="35528" xr:uid="{00000000-0005-0000-0000-0000336B0000}"/>
    <cellStyle name="표준 2 23 15 2 25" xfId="37008" xr:uid="{00000000-0005-0000-0000-0000346B0000}"/>
    <cellStyle name="표준 2 23 15 2 26" xfId="38488" xr:uid="{00000000-0005-0000-0000-0000356B0000}"/>
    <cellStyle name="표준 2 23 15 2 27" xfId="39968" xr:uid="{00000000-0005-0000-0000-0000366B0000}"/>
    <cellStyle name="표준 2 23 15 2 28" xfId="41448" xr:uid="{00000000-0005-0000-0000-0000376B0000}"/>
    <cellStyle name="표준 2 23 15 2 29" xfId="42928" xr:uid="{00000000-0005-0000-0000-0000386B0000}"/>
    <cellStyle name="표준 2 23 15 2 3" xfId="4448" xr:uid="{00000000-0005-0000-0000-0000396B0000}"/>
    <cellStyle name="표준 2 23 15 2 30" xfId="44408" xr:uid="{00000000-0005-0000-0000-00003A6B0000}"/>
    <cellStyle name="표준 2 23 15 2 31" xfId="45888" xr:uid="{00000000-0005-0000-0000-00003B6B0000}"/>
    <cellStyle name="표준 2 23 15 2 32" xfId="47369" xr:uid="{00000000-0005-0000-0000-00003C6B0000}"/>
    <cellStyle name="표준 2 23 15 2 33" xfId="48849" xr:uid="{00000000-0005-0000-0000-00003D6B0000}"/>
    <cellStyle name="표준 2 23 15 2 34" xfId="50329" xr:uid="{00000000-0005-0000-0000-00003E6B0000}"/>
    <cellStyle name="표준 2 23 15 2 35" xfId="51809" xr:uid="{00000000-0005-0000-0000-00003F6B0000}"/>
    <cellStyle name="표준 2 23 15 2 36" xfId="53289" xr:uid="{00000000-0005-0000-0000-0000406B0000}"/>
    <cellStyle name="표준 2 23 15 2 37" xfId="54769" xr:uid="{00000000-0005-0000-0000-0000416B0000}"/>
    <cellStyle name="표준 2 23 15 2 38" xfId="56249" xr:uid="{00000000-0005-0000-0000-0000426B0000}"/>
    <cellStyle name="표준 2 23 15 2 39" xfId="57729" xr:uid="{00000000-0005-0000-0000-0000436B0000}"/>
    <cellStyle name="표준 2 23 15 2 4" xfId="5928" xr:uid="{00000000-0005-0000-0000-0000446B0000}"/>
    <cellStyle name="표준 2 23 15 2 40" xfId="59209" xr:uid="{00000000-0005-0000-0000-0000456B0000}"/>
    <cellStyle name="표준 2 23 15 2 41" xfId="60689" xr:uid="{00000000-0005-0000-0000-0000466B0000}"/>
    <cellStyle name="표준 2 23 15 2 42" xfId="62169" xr:uid="{00000000-0005-0000-0000-0000476B0000}"/>
    <cellStyle name="표준 2 23 15 2 5" xfId="7408" xr:uid="{00000000-0005-0000-0000-0000486B0000}"/>
    <cellStyle name="표준 2 23 15 2 6" xfId="8888" xr:uid="{00000000-0005-0000-0000-0000496B0000}"/>
    <cellStyle name="표준 2 23 15 2 7" xfId="10368" xr:uid="{00000000-0005-0000-0000-00004A6B0000}"/>
    <cellStyle name="표준 2 23 15 2 8" xfId="11848" xr:uid="{00000000-0005-0000-0000-00004B6B0000}"/>
    <cellStyle name="표준 2 23 15 2 9" xfId="13328" xr:uid="{00000000-0005-0000-0000-00004C6B0000}"/>
    <cellStyle name="표준 2 23 15 20" xfId="27391" xr:uid="{00000000-0005-0000-0000-00004D6B0000}"/>
    <cellStyle name="표준 2 23 15 21" xfId="28871" xr:uid="{00000000-0005-0000-0000-00004E6B0000}"/>
    <cellStyle name="표준 2 23 15 22" xfId="30351" xr:uid="{00000000-0005-0000-0000-00004F6B0000}"/>
    <cellStyle name="표준 2 23 15 23" xfId="31831" xr:uid="{00000000-0005-0000-0000-0000506B0000}"/>
    <cellStyle name="표준 2 23 15 24" xfId="33311" xr:uid="{00000000-0005-0000-0000-0000516B0000}"/>
    <cellStyle name="표준 2 23 15 25" xfId="34791" xr:uid="{00000000-0005-0000-0000-0000526B0000}"/>
    <cellStyle name="표준 2 23 15 26" xfId="36271" xr:uid="{00000000-0005-0000-0000-0000536B0000}"/>
    <cellStyle name="표준 2 23 15 27" xfId="37751" xr:uid="{00000000-0005-0000-0000-0000546B0000}"/>
    <cellStyle name="표준 2 23 15 28" xfId="39231" xr:uid="{00000000-0005-0000-0000-0000556B0000}"/>
    <cellStyle name="표준 2 23 15 29" xfId="40711" xr:uid="{00000000-0005-0000-0000-0000566B0000}"/>
    <cellStyle name="표준 2 23 15 3" xfId="2230" xr:uid="{00000000-0005-0000-0000-0000576B0000}"/>
    <cellStyle name="표준 2 23 15 30" xfId="42191" xr:uid="{00000000-0005-0000-0000-0000586B0000}"/>
    <cellStyle name="표준 2 23 15 31" xfId="43671" xr:uid="{00000000-0005-0000-0000-0000596B0000}"/>
    <cellStyle name="표준 2 23 15 32" xfId="45151" xr:uid="{00000000-0005-0000-0000-00005A6B0000}"/>
    <cellStyle name="표준 2 23 15 33" xfId="46632" xr:uid="{00000000-0005-0000-0000-00005B6B0000}"/>
    <cellStyle name="표준 2 23 15 34" xfId="48112" xr:uid="{00000000-0005-0000-0000-00005C6B0000}"/>
    <cellStyle name="표준 2 23 15 35" xfId="49592" xr:uid="{00000000-0005-0000-0000-00005D6B0000}"/>
    <cellStyle name="표준 2 23 15 36" xfId="51072" xr:uid="{00000000-0005-0000-0000-00005E6B0000}"/>
    <cellStyle name="표준 2 23 15 37" xfId="52552" xr:uid="{00000000-0005-0000-0000-00005F6B0000}"/>
    <cellStyle name="표준 2 23 15 38" xfId="54032" xr:uid="{00000000-0005-0000-0000-0000606B0000}"/>
    <cellStyle name="표준 2 23 15 39" xfId="55512" xr:uid="{00000000-0005-0000-0000-0000616B0000}"/>
    <cellStyle name="표준 2 23 15 4" xfId="3711" xr:uid="{00000000-0005-0000-0000-0000626B0000}"/>
    <cellStyle name="표준 2 23 15 40" xfId="56992" xr:uid="{00000000-0005-0000-0000-0000636B0000}"/>
    <cellStyle name="표준 2 23 15 41" xfId="58472" xr:uid="{00000000-0005-0000-0000-0000646B0000}"/>
    <cellStyle name="표준 2 23 15 42" xfId="59952" xr:uid="{00000000-0005-0000-0000-0000656B0000}"/>
    <cellStyle name="표준 2 23 15 43" xfId="61432" xr:uid="{00000000-0005-0000-0000-0000666B0000}"/>
    <cellStyle name="표준 2 23 15 5" xfId="5191" xr:uid="{00000000-0005-0000-0000-0000676B0000}"/>
    <cellStyle name="표준 2 23 15 6" xfId="6671" xr:uid="{00000000-0005-0000-0000-0000686B0000}"/>
    <cellStyle name="표준 2 23 15 7" xfId="8151" xr:uid="{00000000-0005-0000-0000-0000696B0000}"/>
    <cellStyle name="표준 2 23 15 8" xfId="9631" xr:uid="{00000000-0005-0000-0000-00006A6B0000}"/>
    <cellStyle name="표준 2 23 15 9" xfId="11111" xr:uid="{00000000-0005-0000-0000-00006B6B0000}"/>
    <cellStyle name="표준 2 23 16" xfId="821" xr:uid="{00000000-0005-0000-0000-00006C6B0000}"/>
    <cellStyle name="표준 2 23 17" xfId="1284" xr:uid="{00000000-0005-0000-0000-00006D6B0000}"/>
    <cellStyle name="표준 2 23 17 10" xfId="12166" xr:uid="{00000000-0005-0000-0000-00006E6B0000}"/>
    <cellStyle name="표준 2 23 17 11" xfId="13646" xr:uid="{00000000-0005-0000-0000-00006F6B0000}"/>
    <cellStyle name="표준 2 23 17 12" xfId="15126" xr:uid="{00000000-0005-0000-0000-0000706B0000}"/>
    <cellStyle name="표준 2 23 17 13" xfId="16606" xr:uid="{00000000-0005-0000-0000-0000716B0000}"/>
    <cellStyle name="표준 2 23 17 14" xfId="18086" xr:uid="{00000000-0005-0000-0000-0000726B0000}"/>
    <cellStyle name="표준 2 23 17 15" xfId="19566" xr:uid="{00000000-0005-0000-0000-0000736B0000}"/>
    <cellStyle name="표준 2 23 17 16" xfId="21046" xr:uid="{00000000-0005-0000-0000-0000746B0000}"/>
    <cellStyle name="표준 2 23 17 17" xfId="22526" xr:uid="{00000000-0005-0000-0000-0000756B0000}"/>
    <cellStyle name="표준 2 23 17 18" xfId="24006" xr:uid="{00000000-0005-0000-0000-0000766B0000}"/>
    <cellStyle name="표준 2 23 17 19" xfId="25486" xr:uid="{00000000-0005-0000-0000-0000776B0000}"/>
    <cellStyle name="표준 2 23 17 2" xfId="505" xr:uid="{00000000-0005-0000-0000-0000786B0000}"/>
    <cellStyle name="표준 2 23 17 2 10" xfId="14383" xr:uid="{00000000-0005-0000-0000-0000796B0000}"/>
    <cellStyle name="표준 2 23 17 2 11" xfId="15863" xr:uid="{00000000-0005-0000-0000-00007A6B0000}"/>
    <cellStyle name="표준 2 23 17 2 12" xfId="17343" xr:uid="{00000000-0005-0000-0000-00007B6B0000}"/>
    <cellStyle name="표준 2 23 17 2 13" xfId="18823" xr:uid="{00000000-0005-0000-0000-00007C6B0000}"/>
    <cellStyle name="표준 2 23 17 2 14" xfId="20303" xr:uid="{00000000-0005-0000-0000-00007D6B0000}"/>
    <cellStyle name="표준 2 23 17 2 15" xfId="21783" xr:uid="{00000000-0005-0000-0000-00007E6B0000}"/>
    <cellStyle name="표준 2 23 17 2 16" xfId="23263" xr:uid="{00000000-0005-0000-0000-00007F6B0000}"/>
    <cellStyle name="표준 2 23 17 2 17" xfId="24743" xr:uid="{00000000-0005-0000-0000-0000806B0000}"/>
    <cellStyle name="표준 2 23 17 2 18" xfId="26223" xr:uid="{00000000-0005-0000-0000-0000816B0000}"/>
    <cellStyle name="표준 2 23 17 2 19" xfId="27703" xr:uid="{00000000-0005-0000-0000-0000826B0000}"/>
    <cellStyle name="표준 2 23 17 2 2" xfId="2542" xr:uid="{00000000-0005-0000-0000-0000836B0000}"/>
    <cellStyle name="표준 2 23 17 2 20" xfId="29183" xr:uid="{00000000-0005-0000-0000-0000846B0000}"/>
    <cellStyle name="표준 2 23 17 2 21" xfId="30663" xr:uid="{00000000-0005-0000-0000-0000856B0000}"/>
    <cellStyle name="표준 2 23 17 2 22" xfId="32143" xr:uid="{00000000-0005-0000-0000-0000866B0000}"/>
    <cellStyle name="표준 2 23 17 2 23" xfId="33623" xr:uid="{00000000-0005-0000-0000-0000876B0000}"/>
    <cellStyle name="표준 2 23 17 2 24" xfId="35103" xr:uid="{00000000-0005-0000-0000-0000886B0000}"/>
    <cellStyle name="표준 2 23 17 2 25" xfId="36583" xr:uid="{00000000-0005-0000-0000-0000896B0000}"/>
    <cellStyle name="표준 2 23 17 2 26" xfId="38063" xr:uid="{00000000-0005-0000-0000-00008A6B0000}"/>
    <cellStyle name="표준 2 23 17 2 27" xfId="39543" xr:uid="{00000000-0005-0000-0000-00008B6B0000}"/>
    <cellStyle name="표준 2 23 17 2 28" xfId="41023" xr:uid="{00000000-0005-0000-0000-00008C6B0000}"/>
    <cellStyle name="표준 2 23 17 2 29" xfId="42503" xr:uid="{00000000-0005-0000-0000-00008D6B0000}"/>
    <cellStyle name="표준 2 23 17 2 3" xfId="4023" xr:uid="{00000000-0005-0000-0000-00008E6B0000}"/>
    <cellStyle name="표준 2 23 17 2 30" xfId="43983" xr:uid="{00000000-0005-0000-0000-00008F6B0000}"/>
    <cellStyle name="표준 2 23 17 2 31" xfId="45463" xr:uid="{00000000-0005-0000-0000-0000906B0000}"/>
    <cellStyle name="표준 2 23 17 2 32" xfId="46944" xr:uid="{00000000-0005-0000-0000-0000916B0000}"/>
    <cellStyle name="표준 2 23 17 2 33" xfId="48424" xr:uid="{00000000-0005-0000-0000-0000926B0000}"/>
    <cellStyle name="표준 2 23 17 2 34" xfId="49904" xr:uid="{00000000-0005-0000-0000-0000936B0000}"/>
    <cellStyle name="표준 2 23 17 2 35" xfId="51384" xr:uid="{00000000-0005-0000-0000-0000946B0000}"/>
    <cellStyle name="표준 2 23 17 2 36" xfId="52864" xr:uid="{00000000-0005-0000-0000-0000956B0000}"/>
    <cellStyle name="표준 2 23 17 2 37" xfId="54344" xr:uid="{00000000-0005-0000-0000-0000966B0000}"/>
    <cellStyle name="표준 2 23 17 2 38" xfId="55824" xr:uid="{00000000-0005-0000-0000-0000976B0000}"/>
    <cellStyle name="표준 2 23 17 2 39" xfId="57304" xr:uid="{00000000-0005-0000-0000-0000986B0000}"/>
    <cellStyle name="표준 2 23 17 2 4" xfId="5503" xr:uid="{00000000-0005-0000-0000-0000996B0000}"/>
    <cellStyle name="표준 2 23 17 2 40" xfId="58784" xr:uid="{00000000-0005-0000-0000-00009A6B0000}"/>
    <cellStyle name="표준 2 23 17 2 41" xfId="60264" xr:uid="{00000000-0005-0000-0000-00009B6B0000}"/>
    <cellStyle name="표준 2 23 17 2 42" xfId="61744" xr:uid="{00000000-0005-0000-0000-00009C6B0000}"/>
    <cellStyle name="표준 2 23 17 2 5" xfId="6983" xr:uid="{00000000-0005-0000-0000-00009D6B0000}"/>
    <cellStyle name="표준 2 23 17 2 6" xfId="8463" xr:uid="{00000000-0005-0000-0000-00009E6B0000}"/>
    <cellStyle name="표준 2 23 17 2 7" xfId="9943" xr:uid="{00000000-0005-0000-0000-00009F6B0000}"/>
    <cellStyle name="표준 2 23 17 2 8" xfId="11423" xr:uid="{00000000-0005-0000-0000-0000A06B0000}"/>
    <cellStyle name="표준 2 23 17 2 9" xfId="12903" xr:uid="{00000000-0005-0000-0000-0000A16B0000}"/>
    <cellStyle name="표준 2 23 17 20" xfId="26966" xr:uid="{00000000-0005-0000-0000-0000A26B0000}"/>
    <cellStyle name="표준 2 23 17 21" xfId="28446" xr:uid="{00000000-0005-0000-0000-0000A36B0000}"/>
    <cellStyle name="표준 2 23 17 22" xfId="29926" xr:uid="{00000000-0005-0000-0000-0000A46B0000}"/>
    <cellStyle name="표준 2 23 17 23" xfId="31406" xr:uid="{00000000-0005-0000-0000-0000A56B0000}"/>
    <cellStyle name="표준 2 23 17 24" xfId="32886" xr:uid="{00000000-0005-0000-0000-0000A66B0000}"/>
    <cellStyle name="표준 2 23 17 25" xfId="34366" xr:uid="{00000000-0005-0000-0000-0000A76B0000}"/>
    <cellStyle name="표준 2 23 17 26" xfId="35846" xr:uid="{00000000-0005-0000-0000-0000A86B0000}"/>
    <cellStyle name="표준 2 23 17 27" xfId="37326" xr:uid="{00000000-0005-0000-0000-0000A96B0000}"/>
    <cellStyle name="표준 2 23 17 28" xfId="38806" xr:uid="{00000000-0005-0000-0000-0000AA6B0000}"/>
    <cellStyle name="표준 2 23 17 29" xfId="40286" xr:uid="{00000000-0005-0000-0000-0000AB6B0000}"/>
    <cellStyle name="표준 2 23 17 3" xfId="1805" xr:uid="{00000000-0005-0000-0000-0000AC6B0000}"/>
    <cellStyle name="표준 2 23 17 30" xfId="41766" xr:uid="{00000000-0005-0000-0000-0000AD6B0000}"/>
    <cellStyle name="표준 2 23 17 31" xfId="43246" xr:uid="{00000000-0005-0000-0000-0000AE6B0000}"/>
    <cellStyle name="표준 2 23 17 32" xfId="44726" xr:uid="{00000000-0005-0000-0000-0000AF6B0000}"/>
    <cellStyle name="표준 2 23 17 33" xfId="46207" xr:uid="{00000000-0005-0000-0000-0000B06B0000}"/>
    <cellStyle name="표준 2 23 17 34" xfId="47687" xr:uid="{00000000-0005-0000-0000-0000B16B0000}"/>
    <cellStyle name="표준 2 23 17 35" xfId="49167" xr:uid="{00000000-0005-0000-0000-0000B26B0000}"/>
    <cellStyle name="표준 2 23 17 36" xfId="50647" xr:uid="{00000000-0005-0000-0000-0000B36B0000}"/>
    <cellStyle name="표준 2 23 17 37" xfId="52127" xr:uid="{00000000-0005-0000-0000-0000B46B0000}"/>
    <cellStyle name="표준 2 23 17 38" xfId="53607" xr:uid="{00000000-0005-0000-0000-0000B56B0000}"/>
    <cellStyle name="표준 2 23 17 39" xfId="55087" xr:uid="{00000000-0005-0000-0000-0000B66B0000}"/>
    <cellStyle name="표준 2 23 17 4" xfId="3286" xr:uid="{00000000-0005-0000-0000-0000B76B0000}"/>
    <cellStyle name="표준 2 23 17 40" xfId="56567" xr:uid="{00000000-0005-0000-0000-0000B86B0000}"/>
    <cellStyle name="표준 2 23 17 41" xfId="58047" xr:uid="{00000000-0005-0000-0000-0000B96B0000}"/>
    <cellStyle name="표준 2 23 17 42" xfId="59527" xr:uid="{00000000-0005-0000-0000-0000BA6B0000}"/>
    <cellStyle name="표준 2 23 17 43" xfId="61007" xr:uid="{00000000-0005-0000-0000-0000BB6B0000}"/>
    <cellStyle name="표준 2 23 17 5" xfId="4766" xr:uid="{00000000-0005-0000-0000-0000BC6B0000}"/>
    <cellStyle name="표준 2 23 17 6" xfId="6246" xr:uid="{00000000-0005-0000-0000-0000BD6B0000}"/>
    <cellStyle name="표준 2 23 17 7" xfId="7726" xr:uid="{00000000-0005-0000-0000-0000BE6B0000}"/>
    <cellStyle name="표준 2 23 17 8" xfId="9206" xr:uid="{00000000-0005-0000-0000-0000BF6B0000}"/>
    <cellStyle name="표준 2 23 17 9" xfId="10686" xr:uid="{00000000-0005-0000-0000-0000C06B0000}"/>
    <cellStyle name="표준 2 23 2" xfId="1240" xr:uid="{00000000-0005-0000-0000-0000C16B0000}"/>
    <cellStyle name="표준 2 23 2 10" xfId="12210" xr:uid="{00000000-0005-0000-0000-0000C26B0000}"/>
    <cellStyle name="표준 2 23 2 11" xfId="13690" xr:uid="{00000000-0005-0000-0000-0000C36B0000}"/>
    <cellStyle name="표준 2 23 2 12" xfId="15170" xr:uid="{00000000-0005-0000-0000-0000C46B0000}"/>
    <cellStyle name="표준 2 23 2 13" xfId="16650" xr:uid="{00000000-0005-0000-0000-0000C56B0000}"/>
    <cellStyle name="표준 2 23 2 14" xfId="18130" xr:uid="{00000000-0005-0000-0000-0000C66B0000}"/>
    <cellStyle name="표준 2 23 2 15" xfId="19610" xr:uid="{00000000-0005-0000-0000-0000C76B0000}"/>
    <cellStyle name="표준 2 23 2 16" xfId="21090" xr:uid="{00000000-0005-0000-0000-0000C86B0000}"/>
    <cellStyle name="표준 2 23 2 17" xfId="22570" xr:uid="{00000000-0005-0000-0000-0000C96B0000}"/>
    <cellStyle name="표준 2 23 2 18" xfId="24050" xr:uid="{00000000-0005-0000-0000-0000CA6B0000}"/>
    <cellStyle name="표준 2 23 2 19" xfId="25530" xr:uid="{00000000-0005-0000-0000-0000CB6B0000}"/>
    <cellStyle name="표준 2 23 2 2" xfId="461" xr:uid="{00000000-0005-0000-0000-0000CC6B0000}"/>
    <cellStyle name="표준 2 23 2 2 10" xfId="14427" xr:uid="{00000000-0005-0000-0000-0000CD6B0000}"/>
    <cellStyle name="표준 2 23 2 2 11" xfId="15907" xr:uid="{00000000-0005-0000-0000-0000CE6B0000}"/>
    <cellStyle name="표준 2 23 2 2 12" xfId="17387" xr:uid="{00000000-0005-0000-0000-0000CF6B0000}"/>
    <cellStyle name="표준 2 23 2 2 13" xfId="18867" xr:uid="{00000000-0005-0000-0000-0000D06B0000}"/>
    <cellStyle name="표준 2 23 2 2 14" xfId="20347" xr:uid="{00000000-0005-0000-0000-0000D16B0000}"/>
    <cellStyle name="표준 2 23 2 2 15" xfId="21827" xr:uid="{00000000-0005-0000-0000-0000D26B0000}"/>
    <cellStyle name="표준 2 23 2 2 16" xfId="23307" xr:uid="{00000000-0005-0000-0000-0000D36B0000}"/>
    <cellStyle name="표준 2 23 2 2 17" xfId="24787" xr:uid="{00000000-0005-0000-0000-0000D46B0000}"/>
    <cellStyle name="표준 2 23 2 2 18" xfId="26267" xr:uid="{00000000-0005-0000-0000-0000D56B0000}"/>
    <cellStyle name="표준 2 23 2 2 19" xfId="27747" xr:uid="{00000000-0005-0000-0000-0000D66B0000}"/>
    <cellStyle name="표준 2 23 2 2 2" xfId="2586" xr:uid="{00000000-0005-0000-0000-0000D76B0000}"/>
    <cellStyle name="표준 2 23 2 2 20" xfId="29227" xr:uid="{00000000-0005-0000-0000-0000D86B0000}"/>
    <cellStyle name="표준 2 23 2 2 21" xfId="30707" xr:uid="{00000000-0005-0000-0000-0000D96B0000}"/>
    <cellStyle name="표준 2 23 2 2 22" xfId="32187" xr:uid="{00000000-0005-0000-0000-0000DA6B0000}"/>
    <cellStyle name="표준 2 23 2 2 23" xfId="33667" xr:uid="{00000000-0005-0000-0000-0000DB6B0000}"/>
    <cellStyle name="표준 2 23 2 2 24" xfId="35147" xr:uid="{00000000-0005-0000-0000-0000DC6B0000}"/>
    <cellStyle name="표준 2 23 2 2 25" xfId="36627" xr:uid="{00000000-0005-0000-0000-0000DD6B0000}"/>
    <cellStyle name="표준 2 23 2 2 26" xfId="38107" xr:uid="{00000000-0005-0000-0000-0000DE6B0000}"/>
    <cellStyle name="표준 2 23 2 2 27" xfId="39587" xr:uid="{00000000-0005-0000-0000-0000DF6B0000}"/>
    <cellStyle name="표준 2 23 2 2 28" xfId="41067" xr:uid="{00000000-0005-0000-0000-0000E06B0000}"/>
    <cellStyle name="표준 2 23 2 2 29" xfId="42547" xr:uid="{00000000-0005-0000-0000-0000E16B0000}"/>
    <cellStyle name="표준 2 23 2 2 3" xfId="4067" xr:uid="{00000000-0005-0000-0000-0000E26B0000}"/>
    <cellStyle name="표준 2 23 2 2 30" xfId="44027" xr:uid="{00000000-0005-0000-0000-0000E36B0000}"/>
    <cellStyle name="표준 2 23 2 2 31" xfId="45507" xr:uid="{00000000-0005-0000-0000-0000E46B0000}"/>
    <cellStyle name="표준 2 23 2 2 32" xfId="46988" xr:uid="{00000000-0005-0000-0000-0000E56B0000}"/>
    <cellStyle name="표준 2 23 2 2 33" xfId="48468" xr:uid="{00000000-0005-0000-0000-0000E66B0000}"/>
    <cellStyle name="표준 2 23 2 2 34" xfId="49948" xr:uid="{00000000-0005-0000-0000-0000E76B0000}"/>
    <cellStyle name="표준 2 23 2 2 35" xfId="51428" xr:uid="{00000000-0005-0000-0000-0000E86B0000}"/>
    <cellStyle name="표준 2 23 2 2 36" xfId="52908" xr:uid="{00000000-0005-0000-0000-0000E96B0000}"/>
    <cellStyle name="표준 2 23 2 2 37" xfId="54388" xr:uid="{00000000-0005-0000-0000-0000EA6B0000}"/>
    <cellStyle name="표준 2 23 2 2 38" xfId="55868" xr:uid="{00000000-0005-0000-0000-0000EB6B0000}"/>
    <cellStyle name="표준 2 23 2 2 39" xfId="57348" xr:uid="{00000000-0005-0000-0000-0000EC6B0000}"/>
    <cellStyle name="표준 2 23 2 2 4" xfId="5547" xr:uid="{00000000-0005-0000-0000-0000ED6B0000}"/>
    <cellStyle name="표준 2 23 2 2 40" xfId="58828" xr:uid="{00000000-0005-0000-0000-0000EE6B0000}"/>
    <cellStyle name="표준 2 23 2 2 41" xfId="60308" xr:uid="{00000000-0005-0000-0000-0000EF6B0000}"/>
    <cellStyle name="표준 2 23 2 2 42" xfId="61788" xr:uid="{00000000-0005-0000-0000-0000F06B0000}"/>
    <cellStyle name="표준 2 23 2 2 5" xfId="7027" xr:uid="{00000000-0005-0000-0000-0000F16B0000}"/>
    <cellStyle name="표준 2 23 2 2 6" xfId="8507" xr:uid="{00000000-0005-0000-0000-0000F26B0000}"/>
    <cellStyle name="표준 2 23 2 2 7" xfId="9987" xr:uid="{00000000-0005-0000-0000-0000F36B0000}"/>
    <cellStyle name="표준 2 23 2 2 8" xfId="11467" xr:uid="{00000000-0005-0000-0000-0000F46B0000}"/>
    <cellStyle name="표준 2 23 2 2 9" xfId="12947" xr:uid="{00000000-0005-0000-0000-0000F56B0000}"/>
    <cellStyle name="표준 2 23 2 20" xfId="27010" xr:uid="{00000000-0005-0000-0000-0000F66B0000}"/>
    <cellStyle name="표준 2 23 2 21" xfId="28490" xr:uid="{00000000-0005-0000-0000-0000F76B0000}"/>
    <cellStyle name="표준 2 23 2 22" xfId="29970" xr:uid="{00000000-0005-0000-0000-0000F86B0000}"/>
    <cellStyle name="표준 2 23 2 23" xfId="31450" xr:uid="{00000000-0005-0000-0000-0000F96B0000}"/>
    <cellStyle name="표준 2 23 2 24" xfId="32930" xr:uid="{00000000-0005-0000-0000-0000FA6B0000}"/>
    <cellStyle name="표준 2 23 2 25" xfId="34410" xr:uid="{00000000-0005-0000-0000-0000FB6B0000}"/>
    <cellStyle name="표준 2 23 2 26" xfId="35890" xr:uid="{00000000-0005-0000-0000-0000FC6B0000}"/>
    <cellStyle name="표준 2 23 2 27" xfId="37370" xr:uid="{00000000-0005-0000-0000-0000FD6B0000}"/>
    <cellStyle name="표준 2 23 2 28" xfId="38850" xr:uid="{00000000-0005-0000-0000-0000FE6B0000}"/>
    <cellStyle name="표준 2 23 2 29" xfId="40330" xr:uid="{00000000-0005-0000-0000-0000FF6B0000}"/>
    <cellStyle name="표준 2 23 2 3" xfId="1849" xr:uid="{00000000-0005-0000-0000-0000006C0000}"/>
    <cellStyle name="표준 2 23 2 30" xfId="41810" xr:uid="{00000000-0005-0000-0000-0000016C0000}"/>
    <cellStyle name="표준 2 23 2 31" xfId="43290" xr:uid="{00000000-0005-0000-0000-0000026C0000}"/>
    <cellStyle name="표준 2 23 2 32" xfId="44770" xr:uid="{00000000-0005-0000-0000-0000036C0000}"/>
    <cellStyle name="표준 2 23 2 33" xfId="46251" xr:uid="{00000000-0005-0000-0000-0000046C0000}"/>
    <cellStyle name="표준 2 23 2 34" xfId="47731" xr:uid="{00000000-0005-0000-0000-0000056C0000}"/>
    <cellStyle name="표준 2 23 2 35" xfId="49211" xr:uid="{00000000-0005-0000-0000-0000066C0000}"/>
    <cellStyle name="표준 2 23 2 36" xfId="50691" xr:uid="{00000000-0005-0000-0000-0000076C0000}"/>
    <cellStyle name="표준 2 23 2 37" xfId="52171" xr:uid="{00000000-0005-0000-0000-0000086C0000}"/>
    <cellStyle name="표준 2 23 2 38" xfId="53651" xr:uid="{00000000-0005-0000-0000-0000096C0000}"/>
    <cellStyle name="표준 2 23 2 39" xfId="55131" xr:uid="{00000000-0005-0000-0000-00000A6C0000}"/>
    <cellStyle name="표준 2 23 2 4" xfId="3330" xr:uid="{00000000-0005-0000-0000-00000B6C0000}"/>
    <cellStyle name="표준 2 23 2 40" xfId="56611" xr:uid="{00000000-0005-0000-0000-00000C6C0000}"/>
    <cellStyle name="표준 2 23 2 41" xfId="58091" xr:uid="{00000000-0005-0000-0000-00000D6C0000}"/>
    <cellStyle name="표준 2 23 2 42" xfId="59571" xr:uid="{00000000-0005-0000-0000-00000E6C0000}"/>
    <cellStyle name="표준 2 23 2 43" xfId="61051" xr:uid="{00000000-0005-0000-0000-00000F6C0000}"/>
    <cellStyle name="표준 2 23 2 5" xfId="4810" xr:uid="{00000000-0005-0000-0000-0000106C0000}"/>
    <cellStyle name="표준 2 23 2 6" xfId="6290" xr:uid="{00000000-0005-0000-0000-0000116C0000}"/>
    <cellStyle name="표준 2 23 2 7" xfId="7770" xr:uid="{00000000-0005-0000-0000-0000126C0000}"/>
    <cellStyle name="표준 2 23 2 8" xfId="9250" xr:uid="{00000000-0005-0000-0000-0000136C0000}"/>
    <cellStyle name="표준 2 23 2 9" xfId="10730" xr:uid="{00000000-0005-0000-0000-0000146C0000}"/>
    <cellStyle name="표준 2 23 3" xfId="1217" xr:uid="{00000000-0005-0000-0000-0000156C0000}"/>
    <cellStyle name="표준 2 23 3 10" xfId="12233" xr:uid="{00000000-0005-0000-0000-0000166C0000}"/>
    <cellStyle name="표준 2 23 3 11" xfId="13713" xr:uid="{00000000-0005-0000-0000-0000176C0000}"/>
    <cellStyle name="표준 2 23 3 12" xfId="15193" xr:uid="{00000000-0005-0000-0000-0000186C0000}"/>
    <cellStyle name="표준 2 23 3 13" xfId="16673" xr:uid="{00000000-0005-0000-0000-0000196C0000}"/>
    <cellStyle name="표준 2 23 3 14" xfId="18153" xr:uid="{00000000-0005-0000-0000-00001A6C0000}"/>
    <cellStyle name="표준 2 23 3 15" xfId="19633" xr:uid="{00000000-0005-0000-0000-00001B6C0000}"/>
    <cellStyle name="표준 2 23 3 16" xfId="21113" xr:uid="{00000000-0005-0000-0000-00001C6C0000}"/>
    <cellStyle name="표준 2 23 3 17" xfId="22593" xr:uid="{00000000-0005-0000-0000-00001D6C0000}"/>
    <cellStyle name="표준 2 23 3 18" xfId="24073" xr:uid="{00000000-0005-0000-0000-00001E6C0000}"/>
    <cellStyle name="표준 2 23 3 19" xfId="25553" xr:uid="{00000000-0005-0000-0000-00001F6C0000}"/>
    <cellStyle name="표준 2 23 3 2" xfId="438" xr:uid="{00000000-0005-0000-0000-0000206C0000}"/>
    <cellStyle name="표준 2 23 3 2 10" xfId="14450" xr:uid="{00000000-0005-0000-0000-0000216C0000}"/>
    <cellStyle name="표준 2 23 3 2 11" xfId="15930" xr:uid="{00000000-0005-0000-0000-0000226C0000}"/>
    <cellStyle name="표준 2 23 3 2 12" xfId="17410" xr:uid="{00000000-0005-0000-0000-0000236C0000}"/>
    <cellStyle name="표준 2 23 3 2 13" xfId="18890" xr:uid="{00000000-0005-0000-0000-0000246C0000}"/>
    <cellStyle name="표준 2 23 3 2 14" xfId="20370" xr:uid="{00000000-0005-0000-0000-0000256C0000}"/>
    <cellStyle name="표준 2 23 3 2 15" xfId="21850" xr:uid="{00000000-0005-0000-0000-0000266C0000}"/>
    <cellStyle name="표준 2 23 3 2 16" xfId="23330" xr:uid="{00000000-0005-0000-0000-0000276C0000}"/>
    <cellStyle name="표준 2 23 3 2 17" xfId="24810" xr:uid="{00000000-0005-0000-0000-0000286C0000}"/>
    <cellStyle name="표준 2 23 3 2 18" xfId="26290" xr:uid="{00000000-0005-0000-0000-0000296C0000}"/>
    <cellStyle name="표준 2 23 3 2 19" xfId="27770" xr:uid="{00000000-0005-0000-0000-00002A6C0000}"/>
    <cellStyle name="표준 2 23 3 2 2" xfId="2609" xr:uid="{00000000-0005-0000-0000-00002B6C0000}"/>
    <cellStyle name="표준 2 23 3 2 20" xfId="29250" xr:uid="{00000000-0005-0000-0000-00002C6C0000}"/>
    <cellStyle name="표준 2 23 3 2 21" xfId="30730" xr:uid="{00000000-0005-0000-0000-00002D6C0000}"/>
    <cellStyle name="표준 2 23 3 2 22" xfId="32210" xr:uid="{00000000-0005-0000-0000-00002E6C0000}"/>
    <cellStyle name="표준 2 23 3 2 23" xfId="33690" xr:uid="{00000000-0005-0000-0000-00002F6C0000}"/>
    <cellStyle name="표준 2 23 3 2 24" xfId="35170" xr:uid="{00000000-0005-0000-0000-0000306C0000}"/>
    <cellStyle name="표준 2 23 3 2 25" xfId="36650" xr:uid="{00000000-0005-0000-0000-0000316C0000}"/>
    <cellStyle name="표준 2 23 3 2 26" xfId="38130" xr:uid="{00000000-0005-0000-0000-0000326C0000}"/>
    <cellStyle name="표준 2 23 3 2 27" xfId="39610" xr:uid="{00000000-0005-0000-0000-0000336C0000}"/>
    <cellStyle name="표준 2 23 3 2 28" xfId="41090" xr:uid="{00000000-0005-0000-0000-0000346C0000}"/>
    <cellStyle name="표준 2 23 3 2 29" xfId="42570" xr:uid="{00000000-0005-0000-0000-0000356C0000}"/>
    <cellStyle name="표준 2 23 3 2 3" xfId="4090" xr:uid="{00000000-0005-0000-0000-0000366C0000}"/>
    <cellStyle name="표준 2 23 3 2 30" xfId="44050" xr:uid="{00000000-0005-0000-0000-0000376C0000}"/>
    <cellStyle name="표준 2 23 3 2 31" xfId="45530" xr:uid="{00000000-0005-0000-0000-0000386C0000}"/>
    <cellStyle name="표준 2 23 3 2 32" xfId="47011" xr:uid="{00000000-0005-0000-0000-0000396C0000}"/>
    <cellStyle name="표준 2 23 3 2 33" xfId="48491" xr:uid="{00000000-0005-0000-0000-00003A6C0000}"/>
    <cellStyle name="표준 2 23 3 2 34" xfId="49971" xr:uid="{00000000-0005-0000-0000-00003B6C0000}"/>
    <cellStyle name="표준 2 23 3 2 35" xfId="51451" xr:uid="{00000000-0005-0000-0000-00003C6C0000}"/>
    <cellStyle name="표준 2 23 3 2 36" xfId="52931" xr:uid="{00000000-0005-0000-0000-00003D6C0000}"/>
    <cellStyle name="표준 2 23 3 2 37" xfId="54411" xr:uid="{00000000-0005-0000-0000-00003E6C0000}"/>
    <cellStyle name="표준 2 23 3 2 38" xfId="55891" xr:uid="{00000000-0005-0000-0000-00003F6C0000}"/>
    <cellStyle name="표준 2 23 3 2 39" xfId="57371" xr:uid="{00000000-0005-0000-0000-0000406C0000}"/>
    <cellStyle name="표준 2 23 3 2 4" xfId="5570" xr:uid="{00000000-0005-0000-0000-0000416C0000}"/>
    <cellStyle name="표준 2 23 3 2 40" xfId="58851" xr:uid="{00000000-0005-0000-0000-0000426C0000}"/>
    <cellStyle name="표준 2 23 3 2 41" xfId="60331" xr:uid="{00000000-0005-0000-0000-0000436C0000}"/>
    <cellStyle name="표준 2 23 3 2 42" xfId="61811" xr:uid="{00000000-0005-0000-0000-0000446C0000}"/>
    <cellStyle name="표준 2 23 3 2 5" xfId="7050" xr:uid="{00000000-0005-0000-0000-0000456C0000}"/>
    <cellStyle name="표준 2 23 3 2 6" xfId="8530" xr:uid="{00000000-0005-0000-0000-0000466C0000}"/>
    <cellStyle name="표준 2 23 3 2 7" xfId="10010" xr:uid="{00000000-0005-0000-0000-0000476C0000}"/>
    <cellStyle name="표준 2 23 3 2 8" xfId="11490" xr:uid="{00000000-0005-0000-0000-0000486C0000}"/>
    <cellStyle name="표준 2 23 3 2 9" xfId="12970" xr:uid="{00000000-0005-0000-0000-0000496C0000}"/>
    <cellStyle name="표준 2 23 3 20" xfId="27033" xr:uid="{00000000-0005-0000-0000-00004A6C0000}"/>
    <cellStyle name="표준 2 23 3 21" xfId="28513" xr:uid="{00000000-0005-0000-0000-00004B6C0000}"/>
    <cellStyle name="표준 2 23 3 22" xfId="29993" xr:uid="{00000000-0005-0000-0000-00004C6C0000}"/>
    <cellStyle name="표준 2 23 3 23" xfId="31473" xr:uid="{00000000-0005-0000-0000-00004D6C0000}"/>
    <cellStyle name="표준 2 23 3 24" xfId="32953" xr:uid="{00000000-0005-0000-0000-00004E6C0000}"/>
    <cellStyle name="표준 2 23 3 25" xfId="34433" xr:uid="{00000000-0005-0000-0000-00004F6C0000}"/>
    <cellStyle name="표준 2 23 3 26" xfId="35913" xr:uid="{00000000-0005-0000-0000-0000506C0000}"/>
    <cellStyle name="표준 2 23 3 27" xfId="37393" xr:uid="{00000000-0005-0000-0000-0000516C0000}"/>
    <cellStyle name="표준 2 23 3 28" xfId="38873" xr:uid="{00000000-0005-0000-0000-0000526C0000}"/>
    <cellStyle name="표준 2 23 3 29" xfId="40353" xr:uid="{00000000-0005-0000-0000-0000536C0000}"/>
    <cellStyle name="표준 2 23 3 3" xfId="1872" xr:uid="{00000000-0005-0000-0000-0000546C0000}"/>
    <cellStyle name="표준 2 23 3 30" xfId="41833" xr:uid="{00000000-0005-0000-0000-0000556C0000}"/>
    <cellStyle name="표준 2 23 3 31" xfId="43313" xr:uid="{00000000-0005-0000-0000-0000566C0000}"/>
    <cellStyle name="표준 2 23 3 32" xfId="44793" xr:uid="{00000000-0005-0000-0000-0000576C0000}"/>
    <cellStyle name="표준 2 23 3 33" xfId="46274" xr:uid="{00000000-0005-0000-0000-0000586C0000}"/>
    <cellStyle name="표준 2 23 3 34" xfId="47754" xr:uid="{00000000-0005-0000-0000-0000596C0000}"/>
    <cellStyle name="표준 2 23 3 35" xfId="49234" xr:uid="{00000000-0005-0000-0000-00005A6C0000}"/>
    <cellStyle name="표준 2 23 3 36" xfId="50714" xr:uid="{00000000-0005-0000-0000-00005B6C0000}"/>
    <cellStyle name="표준 2 23 3 37" xfId="52194" xr:uid="{00000000-0005-0000-0000-00005C6C0000}"/>
    <cellStyle name="표준 2 23 3 38" xfId="53674" xr:uid="{00000000-0005-0000-0000-00005D6C0000}"/>
    <cellStyle name="표준 2 23 3 39" xfId="55154" xr:uid="{00000000-0005-0000-0000-00005E6C0000}"/>
    <cellStyle name="표준 2 23 3 4" xfId="3353" xr:uid="{00000000-0005-0000-0000-00005F6C0000}"/>
    <cellStyle name="표준 2 23 3 40" xfId="56634" xr:uid="{00000000-0005-0000-0000-0000606C0000}"/>
    <cellStyle name="표준 2 23 3 41" xfId="58114" xr:uid="{00000000-0005-0000-0000-0000616C0000}"/>
    <cellStyle name="표준 2 23 3 42" xfId="59594" xr:uid="{00000000-0005-0000-0000-0000626C0000}"/>
    <cellStyle name="표준 2 23 3 43" xfId="61074" xr:uid="{00000000-0005-0000-0000-0000636C0000}"/>
    <cellStyle name="표준 2 23 3 5" xfId="4833" xr:uid="{00000000-0005-0000-0000-0000646C0000}"/>
    <cellStyle name="표준 2 23 3 6" xfId="6313" xr:uid="{00000000-0005-0000-0000-0000656C0000}"/>
    <cellStyle name="표준 2 23 3 7" xfId="7793" xr:uid="{00000000-0005-0000-0000-0000666C0000}"/>
    <cellStyle name="표준 2 23 3 8" xfId="9273" xr:uid="{00000000-0005-0000-0000-0000676C0000}"/>
    <cellStyle name="표준 2 23 3 9" xfId="10753" xr:uid="{00000000-0005-0000-0000-0000686C0000}"/>
    <cellStyle name="표준 2 23 4" xfId="1194" xr:uid="{00000000-0005-0000-0000-0000696C0000}"/>
    <cellStyle name="표준 2 23 4 10" xfId="12256" xr:uid="{00000000-0005-0000-0000-00006A6C0000}"/>
    <cellStyle name="표준 2 23 4 11" xfId="13736" xr:uid="{00000000-0005-0000-0000-00006B6C0000}"/>
    <cellStyle name="표준 2 23 4 12" xfId="15216" xr:uid="{00000000-0005-0000-0000-00006C6C0000}"/>
    <cellStyle name="표준 2 23 4 13" xfId="16696" xr:uid="{00000000-0005-0000-0000-00006D6C0000}"/>
    <cellStyle name="표준 2 23 4 14" xfId="18176" xr:uid="{00000000-0005-0000-0000-00006E6C0000}"/>
    <cellStyle name="표준 2 23 4 15" xfId="19656" xr:uid="{00000000-0005-0000-0000-00006F6C0000}"/>
    <cellStyle name="표준 2 23 4 16" xfId="21136" xr:uid="{00000000-0005-0000-0000-0000706C0000}"/>
    <cellStyle name="표준 2 23 4 17" xfId="22616" xr:uid="{00000000-0005-0000-0000-0000716C0000}"/>
    <cellStyle name="표준 2 23 4 18" xfId="24096" xr:uid="{00000000-0005-0000-0000-0000726C0000}"/>
    <cellStyle name="표준 2 23 4 19" xfId="25576" xr:uid="{00000000-0005-0000-0000-0000736C0000}"/>
    <cellStyle name="표준 2 23 4 2" xfId="415" xr:uid="{00000000-0005-0000-0000-0000746C0000}"/>
    <cellStyle name="표준 2 23 4 2 10" xfId="14473" xr:uid="{00000000-0005-0000-0000-0000756C0000}"/>
    <cellStyle name="표준 2 23 4 2 11" xfId="15953" xr:uid="{00000000-0005-0000-0000-0000766C0000}"/>
    <cellStyle name="표준 2 23 4 2 12" xfId="17433" xr:uid="{00000000-0005-0000-0000-0000776C0000}"/>
    <cellStyle name="표준 2 23 4 2 13" xfId="18913" xr:uid="{00000000-0005-0000-0000-0000786C0000}"/>
    <cellStyle name="표준 2 23 4 2 14" xfId="20393" xr:uid="{00000000-0005-0000-0000-0000796C0000}"/>
    <cellStyle name="표준 2 23 4 2 15" xfId="21873" xr:uid="{00000000-0005-0000-0000-00007A6C0000}"/>
    <cellStyle name="표준 2 23 4 2 16" xfId="23353" xr:uid="{00000000-0005-0000-0000-00007B6C0000}"/>
    <cellStyle name="표준 2 23 4 2 17" xfId="24833" xr:uid="{00000000-0005-0000-0000-00007C6C0000}"/>
    <cellStyle name="표준 2 23 4 2 18" xfId="26313" xr:uid="{00000000-0005-0000-0000-00007D6C0000}"/>
    <cellStyle name="표준 2 23 4 2 19" xfId="27793" xr:uid="{00000000-0005-0000-0000-00007E6C0000}"/>
    <cellStyle name="표준 2 23 4 2 2" xfId="2632" xr:uid="{00000000-0005-0000-0000-00007F6C0000}"/>
    <cellStyle name="표준 2 23 4 2 20" xfId="29273" xr:uid="{00000000-0005-0000-0000-0000806C0000}"/>
    <cellStyle name="표준 2 23 4 2 21" xfId="30753" xr:uid="{00000000-0005-0000-0000-0000816C0000}"/>
    <cellStyle name="표준 2 23 4 2 22" xfId="32233" xr:uid="{00000000-0005-0000-0000-0000826C0000}"/>
    <cellStyle name="표준 2 23 4 2 23" xfId="33713" xr:uid="{00000000-0005-0000-0000-0000836C0000}"/>
    <cellStyle name="표준 2 23 4 2 24" xfId="35193" xr:uid="{00000000-0005-0000-0000-0000846C0000}"/>
    <cellStyle name="표준 2 23 4 2 25" xfId="36673" xr:uid="{00000000-0005-0000-0000-0000856C0000}"/>
    <cellStyle name="표준 2 23 4 2 26" xfId="38153" xr:uid="{00000000-0005-0000-0000-0000866C0000}"/>
    <cellStyle name="표준 2 23 4 2 27" xfId="39633" xr:uid="{00000000-0005-0000-0000-0000876C0000}"/>
    <cellStyle name="표준 2 23 4 2 28" xfId="41113" xr:uid="{00000000-0005-0000-0000-0000886C0000}"/>
    <cellStyle name="표준 2 23 4 2 29" xfId="42593" xr:uid="{00000000-0005-0000-0000-0000896C0000}"/>
    <cellStyle name="표준 2 23 4 2 3" xfId="4113" xr:uid="{00000000-0005-0000-0000-00008A6C0000}"/>
    <cellStyle name="표준 2 23 4 2 30" xfId="44073" xr:uid="{00000000-0005-0000-0000-00008B6C0000}"/>
    <cellStyle name="표준 2 23 4 2 31" xfId="45553" xr:uid="{00000000-0005-0000-0000-00008C6C0000}"/>
    <cellStyle name="표준 2 23 4 2 32" xfId="47034" xr:uid="{00000000-0005-0000-0000-00008D6C0000}"/>
    <cellStyle name="표준 2 23 4 2 33" xfId="48514" xr:uid="{00000000-0005-0000-0000-00008E6C0000}"/>
    <cellStyle name="표준 2 23 4 2 34" xfId="49994" xr:uid="{00000000-0005-0000-0000-00008F6C0000}"/>
    <cellStyle name="표준 2 23 4 2 35" xfId="51474" xr:uid="{00000000-0005-0000-0000-0000906C0000}"/>
    <cellStyle name="표준 2 23 4 2 36" xfId="52954" xr:uid="{00000000-0005-0000-0000-0000916C0000}"/>
    <cellStyle name="표준 2 23 4 2 37" xfId="54434" xr:uid="{00000000-0005-0000-0000-0000926C0000}"/>
    <cellStyle name="표준 2 23 4 2 38" xfId="55914" xr:uid="{00000000-0005-0000-0000-0000936C0000}"/>
    <cellStyle name="표준 2 23 4 2 39" xfId="57394" xr:uid="{00000000-0005-0000-0000-0000946C0000}"/>
    <cellStyle name="표준 2 23 4 2 4" xfId="5593" xr:uid="{00000000-0005-0000-0000-0000956C0000}"/>
    <cellStyle name="표준 2 23 4 2 40" xfId="58874" xr:uid="{00000000-0005-0000-0000-0000966C0000}"/>
    <cellStyle name="표준 2 23 4 2 41" xfId="60354" xr:uid="{00000000-0005-0000-0000-0000976C0000}"/>
    <cellStyle name="표준 2 23 4 2 42" xfId="61834" xr:uid="{00000000-0005-0000-0000-0000986C0000}"/>
    <cellStyle name="표준 2 23 4 2 5" xfId="7073" xr:uid="{00000000-0005-0000-0000-0000996C0000}"/>
    <cellStyle name="표준 2 23 4 2 6" xfId="8553" xr:uid="{00000000-0005-0000-0000-00009A6C0000}"/>
    <cellStyle name="표준 2 23 4 2 7" xfId="10033" xr:uid="{00000000-0005-0000-0000-00009B6C0000}"/>
    <cellStyle name="표준 2 23 4 2 8" xfId="11513" xr:uid="{00000000-0005-0000-0000-00009C6C0000}"/>
    <cellStyle name="표준 2 23 4 2 9" xfId="12993" xr:uid="{00000000-0005-0000-0000-00009D6C0000}"/>
    <cellStyle name="표준 2 23 4 20" xfId="27056" xr:uid="{00000000-0005-0000-0000-00009E6C0000}"/>
    <cellStyle name="표준 2 23 4 21" xfId="28536" xr:uid="{00000000-0005-0000-0000-00009F6C0000}"/>
    <cellStyle name="표준 2 23 4 22" xfId="30016" xr:uid="{00000000-0005-0000-0000-0000A06C0000}"/>
    <cellStyle name="표준 2 23 4 23" xfId="31496" xr:uid="{00000000-0005-0000-0000-0000A16C0000}"/>
    <cellStyle name="표준 2 23 4 24" xfId="32976" xr:uid="{00000000-0005-0000-0000-0000A26C0000}"/>
    <cellStyle name="표준 2 23 4 25" xfId="34456" xr:uid="{00000000-0005-0000-0000-0000A36C0000}"/>
    <cellStyle name="표준 2 23 4 26" xfId="35936" xr:uid="{00000000-0005-0000-0000-0000A46C0000}"/>
    <cellStyle name="표준 2 23 4 27" xfId="37416" xr:uid="{00000000-0005-0000-0000-0000A56C0000}"/>
    <cellStyle name="표준 2 23 4 28" xfId="38896" xr:uid="{00000000-0005-0000-0000-0000A66C0000}"/>
    <cellStyle name="표준 2 23 4 29" xfId="40376" xr:uid="{00000000-0005-0000-0000-0000A76C0000}"/>
    <cellStyle name="표준 2 23 4 3" xfId="1895" xr:uid="{00000000-0005-0000-0000-0000A86C0000}"/>
    <cellStyle name="표준 2 23 4 30" xfId="41856" xr:uid="{00000000-0005-0000-0000-0000A96C0000}"/>
    <cellStyle name="표준 2 23 4 31" xfId="43336" xr:uid="{00000000-0005-0000-0000-0000AA6C0000}"/>
    <cellStyle name="표준 2 23 4 32" xfId="44816" xr:uid="{00000000-0005-0000-0000-0000AB6C0000}"/>
    <cellStyle name="표준 2 23 4 33" xfId="46297" xr:uid="{00000000-0005-0000-0000-0000AC6C0000}"/>
    <cellStyle name="표준 2 23 4 34" xfId="47777" xr:uid="{00000000-0005-0000-0000-0000AD6C0000}"/>
    <cellStyle name="표준 2 23 4 35" xfId="49257" xr:uid="{00000000-0005-0000-0000-0000AE6C0000}"/>
    <cellStyle name="표준 2 23 4 36" xfId="50737" xr:uid="{00000000-0005-0000-0000-0000AF6C0000}"/>
    <cellStyle name="표준 2 23 4 37" xfId="52217" xr:uid="{00000000-0005-0000-0000-0000B06C0000}"/>
    <cellStyle name="표준 2 23 4 38" xfId="53697" xr:uid="{00000000-0005-0000-0000-0000B16C0000}"/>
    <cellStyle name="표준 2 23 4 39" xfId="55177" xr:uid="{00000000-0005-0000-0000-0000B26C0000}"/>
    <cellStyle name="표준 2 23 4 4" xfId="3376" xr:uid="{00000000-0005-0000-0000-0000B36C0000}"/>
    <cellStyle name="표준 2 23 4 40" xfId="56657" xr:uid="{00000000-0005-0000-0000-0000B46C0000}"/>
    <cellStyle name="표준 2 23 4 41" xfId="58137" xr:uid="{00000000-0005-0000-0000-0000B56C0000}"/>
    <cellStyle name="표준 2 23 4 42" xfId="59617" xr:uid="{00000000-0005-0000-0000-0000B66C0000}"/>
    <cellStyle name="표준 2 23 4 43" xfId="61097" xr:uid="{00000000-0005-0000-0000-0000B76C0000}"/>
    <cellStyle name="표준 2 23 4 5" xfId="4856" xr:uid="{00000000-0005-0000-0000-0000B86C0000}"/>
    <cellStyle name="표준 2 23 4 6" xfId="6336" xr:uid="{00000000-0005-0000-0000-0000B96C0000}"/>
    <cellStyle name="표준 2 23 4 7" xfId="7816" xr:uid="{00000000-0005-0000-0000-0000BA6C0000}"/>
    <cellStyle name="표준 2 23 4 8" xfId="9296" xr:uid="{00000000-0005-0000-0000-0000BB6C0000}"/>
    <cellStyle name="표준 2 23 4 9" xfId="10776" xr:uid="{00000000-0005-0000-0000-0000BC6C0000}"/>
    <cellStyle name="표준 2 23 5" xfId="1169" xr:uid="{00000000-0005-0000-0000-0000BD6C0000}"/>
    <cellStyle name="표준 2 23 5 10" xfId="12281" xr:uid="{00000000-0005-0000-0000-0000BE6C0000}"/>
    <cellStyle name="표준 2 23 5 11" xfId="13761" xr:uid="{00000000-0005-0000-0000-0000BF6C0000}"/>
    <cellStyle name="표준 2 23 5 12" xfId="15241" xr:uid="{00000000-0005-0000-0000-0000C06C0000}"/>
    <cellStyle name="표준 2 23 5 13" xfId="16721" xr:uid="{00000000-0005-0000-0000-0000C16C0000}"/>
    <cellStyle name="표준 2 23 5 14" xfId="18201" xr:uid="{00000000-0005-0000-0000-0000C26C0000}"/>
    <cellStyle name="표준 2 23 5 15" xfId="19681" xr:uid="{00000000-0005-0000-0000-0000C36C0000}"/>
    <cellStyle name="표준 2 23 5 16" xfId="21161" xr:uid="{00000000-0005-0000-0000-0000C46C0000}"/>
    <cellStyle name="표준 2 23 5 17" xfId="22641" xr:uid="{00000000-0005-0000-0000-0000C56C0000}"/>
    <cellStyle name="표준 2 23 5 18" xfId="24121" xr:uid="{00000000-0005-0000-0000-0000C66C0000}"/>
    <cellStyle name="표준 2 23 5 19" xfId="25601" xr:uid="{00000000-0005-0000-0000-0000C76C0000}"/>
    <cellStyle name="표준 2 23 5 2" xfId="390" xr:uid="{00000000-0005-0000-0000-0000C86C0000}"/>
    <cellStyle name="표준 2 23 5 2 10" xfId="14498" xr:uid="{00000000-0005-0000-0000-0000C96C0000}"/>
    <cellStyle name="표준 2 23 5 2 11" xfId="15978" xr:uid="{00000000-0005-0000-0000-0000CA6C0000}"/>
    <cellStyle name="표준 2 23 5 2 12" xfId="17458" xr:uid="{00000000-0005-0000-0000-0000CB6C0000}"/>
    <cellStyle name="표준 2 23 5 2 13" xfId="18938" xr:uid="{00000000-0005-0000-0000-0000CC6C0000}"/>
    <cellStyle name="표준 2 23 5 2 14" xfId="20418" xr:uid="{00000000-0005-0000-0000-0000CD6C0000}"/>
    <cellStyle name="표준 2 23 5 2 15" xfId="21898" xr:uid="{00000000-0005-0000-0000-0000CE6C0000}"/>
    <cellStyle name="표준 2 23 5 2 16" xfId="23378" xr:uid="{00000000-0005-0000-0000-0000CF6C0000}"/>
    <cellStyle name="표준 2 23 5 2 17" xfId="24858" xr:uid="{00000000-0005-0000-0000-0000D06C0000}"/>
    <cellStyle name="표준 2 23 5 2 18" xfId="26338" xr:uid="{00000000-0005-0000-0000-0000D16C0000}"/>
    <cellStyle name="표준 2 23 5 2 19" xfId="27818" xr:uid="{00000000-0005-0000-0000-0000D26C0000}"/>
    <cellStyle name="표준 2 23 5 2 2" xfId="2657" xr:uid="{00000000-0005-0000-0000-0000D36C0000}"/>
    <cellStyle name="표준 2 23 5 2 20" xfId="29298" xr:uid="{00000000-0005-0000-0000-0000D46C0000}"/>
    <cellStyle name="표준 2 23 5 2 21" xfId="30778" xr:uid="{00000000-0005-0000-0000-0000D56C0000}"/>
    <cellStyle name="표준 2 23 5 2 22" xfId="32258" xr:uid="{00000000-0005-0000-0000-0000D66C0000}"/>
    <cellStyle name="표준 2 23 5 2 23" xfId="33738" xr:uid="{00000000-0005-0000-0000-0000D76C0000}"/>
    <cellStyle name="표준 2 23 5 2 24" xfId="35218" xr:uid="{00000000-0005-0000-0000-0000D86C0000}"/>
    <cellStyle name="표준 2 23 5 2 25" xfId="36698" xr:uid="{00000000-0005-0000-0000-0000D96C0000}"/>
    <cellStyle name="표준 2 23 5 2 26" xfId="38178" xr:uid="{00000000-0005-0000-0000-0000DA6C0000}"/>
    <cellStyle name="표준 2 23 5 2 27" xfId="39658" xr:uid="{00000000-0005-0000-0000-0000DB6C0000}"/>
    <cellStyle name="표준 2 23 5 2 28" xfId="41138" xr:uid="{00000000-0005-0000-0000-0000DC6C0000}"/>
    <cellStyle name="표준 2 23 5 2 29" xfId="42618" xr:uid="{00000000-0005-0000-0000-0000DD6C0000}"/>
    <cellStyle name="표준 2 23 5 2 3" xfId="4138" xr:uid="{00000000-0005-0000-0000-0000DE6C0000}"/>
    <cellStyle name="표준 2 23 5 2 30" xfId="44098" xr:uid="{00000000-0005-0000-0000-0000DF6C0000}"/>
    <cellStyle name="표준 2 23 5 2 31" xfId="45578" xr:uid="{00000000-0005-0000-0000-0000E06C0000}"/>
    <cellStyle name="표준 2 23 5 2 32" xfId="47059" xr:uid="{00000000-0005-0000-0000-0000E16C0000}"/>
    <cellStyle name="표준 2 23 5 2 33" xfId="48539" xr:uid="{00000000-0005-0000-0000-0000E26C0000}"/>
    <cellStyle name="표준 2 23 5 2 34" xfId="50019" xr:uid="{00000000-0005-0000-0000-0000E36C0000}"/>
    <cellStyle name="표준 2 23 5 2 35" xfId="51499" xr:uid="{00000000-0005-0000-0000-0000E46C0000}"/>
    <cellStyle name="표준 2 23 5 2 36" xfId="52979" xr:uid="{00000000-0005-0000-0000-0000E56C0000}"/>
    <cellStyle name="표준 2 23 5 2 37" xfId="54459" xr:uid="{00000000-0005-0000-0000-0000E66C0000}"/>
    <cellStyle name="표준 2 23 5 2 38" xfId="55939" xr:uid="{00000000-0005-0000-0000-0000E76C0000}"/>
    <cellStyle name="표준 2 23 5 2 39" xfId="57419" xr:uid="{00000000-0005-0000-0000-0000E86C0000}"/>
    <cellStyle name="표준 2 23 5 2 4" xfId="5618" xr:uid="{00000000-0005-0000-0000-0000E96C0000}"/>
    <cellStyle name="표준 2 23 5 2 40" xfId="58899" xr:uid="{00000000-0005-0000-0000-0000EA6C0000}"/>
    <cellStyle name="표준 2 23 5 2 41" xfId="60379" xr:uid="{00000000-0005-0000-0000-0000EB6C0000}"/>
    <cellStyle name="표준 2 23 5 2 42" xfId="61859" xr:uid="{00000000-0005-0000-0000-0000EC6C0000}"/>
    <cellStyle name="표준 2 23 5 2 5" xfId="7098" xr:uid="{00000000-0005-0000-0000-0000ED6C0000}"/>
    <cellStyle name="표준 2 23 5 2 6" xfId="8578" xr:uid="{00000000-0005-0000-0000-0000EE6C0000}"/>
    <cellStyle name="표준 2 23 5 2 7" xfId="10058" xr:uid="{00000000-0005-0000-0000-0000EF6C0000}"/>
    <cellStyle name="표준 2 23 5 2 8" xfId="11538" xr:uid="{00000000-0005-0000-0000-0000F06C0000}"/>
    <cellStyle name="표준 2 23 5 2 9" xfId="13018" xr:uid="{00000000-0005-0000-0000-0000F16C0000}"/>
    <cellStyle name="표준 2 23 5 20" xfId="27081" xr:uid="{00000000-0005-0000-0000-0000F26C0000}"/>
    <cellStyle name="표준 2 23 5 21" xfId="28561" xr:uid="{00000000-0005-0000-0000-0000F36C0000}"/>
    <cellStyle name="표준 2 23 5 22" xfId="30041" xr:uid="{00000000-0005-0000-0000-0000F46C0000}"/>
    <cellStyle name="표준 2 23 5 23" xfId="31521" xr:uid="{00000000-0005-0000-0000-0000F56C0000}"/>
    <cellStyle name="표준 2 23 5 24" xfId="33001" xr:uid="{00000000-0005-0000-0000-0000F66C0000}"/>
    <cellStyle name="표준 2 23 5 25" xfId="34481" xr:uid="{00000000-0005-0000-0000-0000F76C0000}"/>
    <cellStyle name="표준 2 23 5 26" xfId="35961" xr:uid="{00000000-0005-0000-0000-0000F86C0000}"/>
    <cellStyle name="표준 2 23 5 27" xfId="37441" xr:uid="{00000000-0005-0000-0000-0000F96C0000}"/>
    <cellStyle name="표준 2 23 5 28" xfId="38921" xr:uid="{00000000-0005-0000-0000-0000FA6C0000}"/>
    <cellStyle name="표준 2 23 5 29" xfId="40401" xr:uid="{00000000-0005-0000-0000-0000FB6C0000}"/>
    <cellStyle name="표준 2 23 5 3" xfId="1920" xr:uid="{00000000-0005-0000-0000-0000FC6C0000}"/>
    <cellStyle name="표준 2 23 5 30" xfId="41881" xr:uid="{00000000-0005-0000-0000-0000FD6C0000}"/>
    <cellStyle name="표준 2 23 5 31" xfId="43361" xr:uid="{00000000-0005-0000-0000-0000FE6C0000}"/>
    <cellStyle name="표준 2 23 5 32" xfId="44841" xr:uid="{00000000-0005-0000-0000-0000FF6C0000}"/>
    <cellStyle name="표준 2 23 5 33" xfId="46322" xr:uid="{00000000-0005-0000-0000-0000006D0000}"/>
    <cellStyle name="표준 2 23 5 34" xfId="47802" xr:uid="{00000000-0005-0000-0000-0000016D0000}"/>
    <cellStyle name="표준 2 23 5 35" xfId="49282" xr:uid="{00000000-0005-0000-0000-0000026D0000}"/>
    <cellStyle name="표준 2 23 5 36" xfId="50762" xr:uid="{00000000-0005-0000-0000-0000036D0000}"/>
    <cellStyle name="표준 2 23 5 37" xfId="52242" xr:uid="{00000000-0005-0000-0000-0000046D0000}"/>
    <cellStyle name="표준 2 23 5 38" xfId="53722" xr:uid="{00000000-0005-0000-0000-0000056D0000}"/>
    <cellStyle name="표준 2 23 5 39" xfId="55202" xr:uid="{00000000-0005-0000-0000-0000066D0000}"/>
    <cellStyle name="표준 2 23 5 4" xfId="3401" xr:uid="{00000000-0005-0000-0000-0000076D0000}"/>
    <cellStyle name="표준 2 23 5 40" xfId="56682" xr:uid="{00000000-0005-0000-0000-0000086D0000}"/>
    <cellStyle name="표준 2 23 5 41" xfId="58162" xr:uid="{00000000-0005-0000-0000-0000096D0000}"/>
    <cellStyle name="표준 2 23 5 42" xfId="59642" xr:uid="{00000000-0005-0000-0000-00000A6D0000}"/>
    <cellStyle name="표준 2 23 5 43" xfId="61122" xr:uid="{00000000-0005-0000-0000-00000B6D0000}"/>
    <cellStyle name="표준 2 23 5 5" xfId="4881" xr:uid="{00000000-0005-0000-0000-00000C6D0000}"/>
    <cellStyle name="표준 2 23 5 6" xfId="6361" xr:uid="{00000000-0005-0000-0000-00000D6D0000}"/>
    <cellStyle name="표준 2 23 5 7" xfId="7841" xr:uid="{00000000-0005-0000-0000-00000E6D0000}"/>
    <cellStyle name="표준 2 23 5 8" xfId="9321" xr:uid="{00000000-0005-0000-0000-00000F6D0000}"/>
    <cellStyle name="표준 2 23 5 9" xfId="10801" xr:uid="{00000000-0005-0000-0000-0000106D0000}"/>
    <cellStyle name="표준 2 23 6" xfId="1143" xr:uid="{00000000-0005-0000-0000-0000116D0000}"/>
    <cellStyle name="표준 2 23 6 10" xfId="12307" xr:uid="{00000000-0005-0000-0000-0000126D0000}"/>
    <cellStyle name="표준 2 23 6 11" xfId="13787" xr:uid="{00000000-0005-0000-0000-0000136D0000}"/>
    <cellStyle name="표준 2 23 6 12" xfId="15267" xr:uid="{00000000-0005-0000-0000-0000146D0000}"/>
    <cellStyle name="표준 2 23 6 13" xfId="16747" xr:uid="{00000000-0005-0000-0000-0000156D0000}"/>
    <cellStyle name="표준 2 23 6 14" xfId="18227" xr:uid="{00000000-0005-0000-0000-0000166D0000}"/>
    <cellStyle name="표준 2 23 6 15" xfId="19707" xr:uid="{00000000-0005-0000-0000-0000176D0000}"/>
    <cellStyle name="표준 2 23 6 16" xfId="21187" xr:uid="{00000000-0005-0000-0000-0000186D0000}"/>
    <cellStyle name="표준 2 23 6 17" xfId="22667" xr:uid="{00000000-0005-0000-0000-0000196D0000}"/>
    <cellStyle name="표준 2 23 6 18" xfId="24147" xr:uid="{00000000-0005-0000-0000-00001A6D0000}"/>
    <cellStyle name="표준 2 23 6 19" xfId="25627" xr:uid="{00000000-0005-0000-0000-00001B6D0000}"/>
    <cellStyle name="표준 2 23 6 2" xfId="364" xr:uid="{00000000-0005-0000-0000-00001C6D0000}"/>
    <cellStyle name="표준 2 23 6 2 10" xfId="14524" xr:uid="{00000000-0005-0000-0000-00001D6D0000}"/>
    <cellStyle name="표준 2 23 6 2 11" xfId="16004" xr:uid="{00000000-0005-0000-0000-00001E6D0000}"/>
    <cellStyle name="표준 2 23 6 2 12" xfId="17484" xr:uid="{00000000-0005-0000-0000-00001F6D0000}"/>
    <cellStyle name="표준 2 23 6 2 13" xfId="18964" xr:uid="{00000000-0005-0000-0000-0000206D0000}"/>
    <cellStyle name="표준 2 23 6 2 14" xfId="20444" xr:uid="{00000000-0005-0000-0000-0000216D0000}"/>
    <cellStyle name="표준 2 23 6 2 15" xfId="21924" xr:uid="{00000000-0005-0000-0000-0000226D0000}"/>
    <cellStyle name="표준 2 23 6 2 16" xfId="23404" xr:uid="{00000000-0005-0000-0000-0000236D0000}"/>
    <cellStyle name="표준 2 23 6 2 17" xfId="24884" xr:uid="{00000000-0005-0000-0000-0000246D0000}"/>
    <cellStyle name="표준 2 23 6 2 18" xfId="26364" xr:uid="{00000000-0005-0000-0000-0000256D0000}"/>
    <cellStyle name="표준 2 23 6 2 19" xfId="27844" xr:uid="{00000000-0005-0000-0000-0000266D0000}"/>
    <cellStyle name="표준 2 23 6 2 2" xfId="2683" xr:uid="{00000000-0005-0000-0000-0000276D0000}"/>
    <cellStyle name="표준 2 23 6 2 20" xfId="29324" xr:uid="{00000000-0005-0000-0000-0000286D0000}"/>
    <cellStyle name="표준 2 23 6 2 21" xfId="30804" xr:uid="{00000000-0005-0000-0000-0000296D0000}"/>
    <cellStyle name="표준 2 23 6 2 22" xfId="32284" xr:uid="{00000000-0005-0000-0000-00002A6D0000}"/>
    <cellStyle name="표준 2 23 6 2 23" xfId="33764" xr:uid="{00000000-0005-0000-0000-00002B6D0000}"/>
    <cellStyle name="표준 2 23 6 2 24" xfId="35244" xr:uid="{00000000-0005-0000-0000-00002C6D0000}"/>
    <cellStyle name="표준 2 23 6 2 25" xfId="36724" xr:uid="{00000000-0005-0000-0000-00002D6D0000}"/>
    <cellStyle name="표준 2 23 6 2 26" xfId="38204" xr:uid="{00000000-0005-0000-0000-00002E6D0000}"/>
    <cellStyle name="표준 2 23 6 2 27" xfId="39684" xr:uid="{00000000-0005-0000-0000-00002F6D0000}"/>
    <cellStyle name="표준 2 23 6 2 28" xfId="41164" xr:uid="{00000000-0005-0000-0000-0000306D0000}"/>
    <cellStyle name="표준 2 23 6 2 29" xfId="42644" xr:uid="{00000000-0005-0000-0000-0000316D0000}"/>
    <cellStyle name="표준 2 23 6 2 3" xfId="4164" xr:uid="{00000000-0005-0000-0000-0000326D0000}"/>
    <cellStyle name="표준 2 23 6 2 30" xfId="44124" xr:uid="{00000000-0005-0000-0000-0000336D0000}"/>
    <cellStyle name="표준 2 23 6 2 31" xfId="45604" xr:uid="{00000000-0005-0000-0000-0000346D0000}"/>
    <cellStyle name="표준 2 23 6 2 32" xfId="47085" xr:uid="{00000000-0005-0000-0000-0000356D0000}"/>
    <cellStyle name="표준 2 23 6 2 33" xfId="48565" xr:uid="{00000000-0005-0000-0000-0000366D0000}"/>
    <cellStyle name="표준 2 23 6 2 34" xfId="50045" xr:uid="{00000000-0005-0000-0000-0000376D0000}"/>
    <cellStyle name="표준 2 23 6 2 35" xfId="51525" xr:uid="{00000000-0005-0000-0000-0000386D0000}"/>
    <cellStyle name="표준 2 23 6 2 36" xfId="53005" xr:uid="{00000000-0005-0000-0000-0000396D0000}"/>
    <cellStyle name="표준 2 23 6 2 37" xfId="54485" xr:uid="{00000000-0005-0000-0000-00003A6D0000}"/>
    <cellStyle name="표준 2 23 6 2 38" xfId="55965" xr:uid="{00000000-0005-0000-0000-00003B6D0000}"/>
    <cellStyle name="표준 2 23 6 2 39" xfId="57445" xr:uid="{00000000-0005-0000-0000-00003C6D0000}"/>
    <cellStyle name="표준 2 23 6 2 4" xfId="5644" xr:uid="{00000000-0005-0000-0000-00003D6D0000}"/>
    <cellStyle name="표준 2 23 6 2 40" xfId="58925" xr:uid="{00000000-0005-0000-0000-00003E6D0000}"/>
    <cellStyle name="표준 2 23 6 2 41" xfId="60405" xr:uid="{00000000-0005-0000-0000-00003F6D0000}"/>
    <cellStyle name="표준 2 23 6 2 42" xfId="61885" xr:uid="{00000000-0005-0000-0000-0000406D0000}"/>
    <cellStyle name="표준 2 23 6 2 5" xfId="7124" xr:uid="{00000000-0005-0000-0000-0000416D0000}"/>
    <cellStyle name="표준 2 23 6 2 6" xfId="8604" xr:uid="{00000000-0005-0000-0000-0000426D0000}"/>
    <cellStyle name="표준 2 23 6 2 7" xfId="10084" xr:uid="{00000000-0005-0000-0000-0000436D0000}"/>
    <cellStyle name="표준 2 23 6 2 8" xfId="11564" xr:uid="{00000000-0005-0000-0000-0000446D0000}"/>
    <cellStyle name="표준 2 23 6 2 9" xfId="13044" xr:uid="{00000000-0005-0000-0000-0000456D0000}"/>
    <cellStyle name="표준 2 23 6 20" xfId="27107" xr:uid="{00000000-0005-0000-0000-0000466D0000}"/>
    <cellStyle name="표준 2 23 6 21" xfId="28587" xr:uid="{00000000-0005-0000-0000-0000476D0000}"/>
    <cellStyle name="표준 2 23 6 22" xfId="30067" xr:uid="{00000000-0005-0000-0000-0000486D0000}"/>
    <cellStyle name="표준 2 23 6 23" xfId="31547" xr:uid="{00000000-0005-0000-0000-0000496D0000}"/>
    <cellStyle name="표준 2 23 6 24" xfId="33027" xr:uid="{00000000-0005-0000-0000-00004A6D0000}"/>
    <cellStyle name="표준 2 23 6 25" xfId="34507" xr:uid="{00000000-0005-0000-0000-00004B6D0000}"/>
    <cellStyle name="표준 2 23 6 26" xfId="35987" xr:uid="{00000000-0005-0000-0000-00004C6D0000}"/>
    <cellStyle name="표준 2 23 6 27" xfId="37467" xr:uid="{00000000-0005-0000-0000-00004D6D0000}"/>
    <cellStyle name="표준 2 23 6 28" xfId="38947" xr:uid="{00000000-0005-0000-0000-00004E6D0000}"/>
    <cellStyle name="표준 2 23 6 29" xfId="40427" xr:uid="{00000000-0005-0000-0000-00004F6D0000}"/>
    <cellStyle name="표준 2 23 6 3" xfId="1946" xr:uid="{00000000-0005-0000-0000-0000506D0000}"/>
    <cellStyle name="표준 2 23 6 30" xfId="41907" xr:uid="{00000000-0005-0000-0000-0000516D0000}"/>
    <cellStyle name="표준 2 23 6 31" xfId="43387" xr:uid="{00000000-0005-0000-0000-0000526D0000}"/>
    <cellStyle name="표준 2 23 6 32" xfId="44867" xr:uid="{00000000-0005-0000-0000-0000536D0000}"/>
    <cellStyle name="표준 2 23 6 33" xfId="46348" xr:uid="{00000000-0005-0000-0000-0000546D0000}"/>
    <cellStyle name="표준 2 23 6 34" xfId="47828" xr:uid="{00000000-0005-0000-0000-0000556D0000}"/>
    <cellStyle name="표준 2 23 6 35" xfId="49308" xr:uid="{00000000-0005-0000-0000-0000566D0000}"/>
    <cellStyle name="표준 2 23 6 36" xfId="50788" xr:uid="{00000000-0005-0000-0000-0000576D0000}"/>
    <cellStyle name="표준 2 23 6 37" xfId="52268" xr:uid="{00000000-0005-0000-0000-0000586D0000}"/>
    <cellStyle name="표준 2 23 6 38" xfId="53748" xr:uid="{00000000-0005-0000-0000-0000596D0000}"/>
    <cellStyle name="표준 2 23 6 39" xfId="55228" xr:uid="{00000000-0005-0000-0000-00005A6D0000}"/>
    <cellStyle name="표준 2 23 6 4" xfId="3427" xr:uid="{00000000-0005-0000-0000-00005B6D0000}"/>
    <cellStyle name="표준 2 23 6 40" xfId="56708" xr:uid="{00000000-0005-0000-0000-00005C6D0000}"/>
    <cellStyle name="표준 2 23 6 41" xfId="58188" xr:uid="{00000000-0005-0000-0000-00005D6D0000}"/>
    <cellStyle name="표준 2 23 6 42" xfId="59668" xr:uid="{00000000-0005-0000-0000-00005E6D0000}"/>
    <cellStyle name="표준 2 23 6 43" xfId="61148" xr:uid="{00000000-0005-0000-0000-00005F6D0000}"/>
    <cellStyle name="표준 2 23 6 5" xfId="4907" xr:uid="{00000000-0005-0000-0000-0000606D0000}"/>
    <cellStyle name="표준 2 23 6 6" xfId="6387" xr:uid="{00000000-0005-0000-0000-0000616D0000}"/>
    <cellStyle name="표준 2 23 6 7" xfId="7867" xr:uid="{00000000-0005-0000-0000-0000626D0000}"/>
    <cellStyle name="표준 2 23 6 8" xfId="9347" xr:uid="{00000000-0005-0000-0000-0000636D0000}"/>
    <cellStyle name="표준 2 23 6 9" xfId="10827" xr:uid="{00000000-0005-0000-0000-0000646D0000}"/>
    <cellStyle name="표준 2 23 7" xfId="1116" xr:uid="{00000000-0005-0000-0000-0000656D0000}"/>
    <cellStyle name="표준 2 23 7 10" xfId="12334" xr:uid="{00000000-0005-0000-0000-0000666D0000}"/>
    <cellStyle name="표준 2 23 7 11" xfId="13814" xr:uid="{00000000-0005-0000-0000-0000676D0000}"/>
    <cellStyle name="표준 2 23 7 12" xfId="15294" xr:uid="{00000000-0005-0000-0000-0000686D0000}"/>
    <cellStyle name="표준 2 23 7 13" xfId="16774" xr:uid="{00000000-0005-0000-0000-0000696D0000}"/>
    <cellStyle name="표준 2 23 7 14" xfId="18254" xr:uid="{00000000-0005-0000-0000-00006A6D0000}"/>
    <cellStyle name="표준 2 23 7 15" xfId="19734" xr:uid="{00000000-0005-0000-0000-00006B6D0000}"/>
    <cellStyle name="표준 2 23 7 16" xfId="21214" xr:uid="{00000000-0005-0000-0000-00006C6D0000}"/>
    <cellStyle name="표준 2 23 7 17" xfId="22694" xr:uid="{00000000-0005-0000-0000-00006D6D0000}"/>
    <cellStyle name="표준 2 23 7 18" xfId="24174" xr:uid="{00000000-0005-0000-0000-00006E6D0000}"/>
    <cellStyle name="표준 2 23 7 19" xfId="25654" xr:uid="{00000000-0005-0000-0000-00006F6D0000}"/>
    <cellStyle name="표준 2 23 7 2" xfId="337" xr:uid="{00000000-0005-0000-0000-0000706D0000}"/>
    <cellStyle name="표준 2 23 7 2 10" xfId="14551" xr:uid="{00000000-0005-0000-0000-0000716D0000}"/>
    <cellStyle name="표준 2 23 7 2 11" xfId="16031" xr:uid="{00000000-0005-0000-0000-0000726D0000}"/>
    <cellStyle name="표준 2 23 7 2 12" xfId="17511" xr:uid="{00000000-0005-0000-0000-0000736D0000}"/>
    <cellStyle name="표준 2 23 7 2 13" xfId="18991" xr:uid="{00000000-0005-0000-0000-0000746D0000}"/>
    <cellStyle name="표준 2 23 7 2 14" xfId="20471" xr:uid="{00000000-0005-0000-0000-0000756D0000}"/>
    <cellStyle name="표준 2 23 7 2 15" xfId="21951" xr:uid="{00000000-0005-0000-0000-0000766D0000}"/>
    <cellStyle name="표준 2 23 7 2 16" xfId="23431" xr:uid="{00000000-0005-0000-0000-0000776D0000}"/>
    <cellStyle name="표준 2 23 7 2 17" xfId="24911" xr:uid="{00000000-0005-0000-0000-0000786D0000}"/>
    <cellStyle name="표준 2 23 7 2 18" xfId="26391" xr:uid="{00000000-0005-0000-0000-0000796D0000}"/>
    <cellStyle name="표준 2 23 7 2 19" xfId="27871" xr:uid="{00000000-0005-0000-0000-00007A6D0000}"/>
    <cellStyle name="표준 2 23 7 2 2" xfId="2710" xr:uid="{00000000-0005-0000-0000-00007B6D0000}"/>
    <cellStyle name="표준 2 23 7 2 20" xfId="29351" xr:uid="{00000000-0005-0000-0000-00007C6D0000}"/>
    <cellStyle name="표준 2 23 7 2 21" xfId="30831" xr:uid="{00000000-0005-0000-0000-00007D6D0000}"/>
    <cellStyle name="표준 2 23 7 2 22" xfId="32311" xr:uid="{00000000-0005-0000-0000-00007E6D0000}"/>
    <cellStyle name="표준 2 23 7 2 23" xfId="33791" xr:uid="{00000000-0005-0000-0000-00007F6D0000}"/>
    <cellStyle name="표준 2 23 7 2 24" xfId="35271" xr:uid="{00000000-0005-0000-0000-0000806D0000}"/>
    <cellStyle name="표준 2 23 7 2 25" xfId="36751" xr:uid="{00000000-0005-0000-0000-0000816D0000}"/>
    <cellStyle name="표준 2 23 7 2 26" xfId="38231" xr:uid="{00000000-0005-0000-0000-0000826D0000}"/>
    <cellStyle name="표준 2 23 7 2 27" xfId="39711" xr:uid="{00000000-0005-0000-0000-0000836D0000}"/>
    <cellStyle name="표준 2 23 7 2 28" xfId="41191" xr:uid="{00000000-0005-0000-0000-0000846D0000}"/>
    <cellStyle name="표준 2 23 7 2 29" xfId="42671" xr:uid="{00000000-0005-0000-0000-0000856D0000}"/>
    <cellStyle name="표준 2 23 7 2 3" xfId="4191" xr:uid="{00000000-0005-0000-0000-0000866D0000}"/>
    <cellStyle name="표준 2 23 7 2 30" xfId="44151" xr:uid="{00000000-0005-0000-0000-0000876D0000}"/>
    <cellStyle name="표준 2 23 7 2 31" xfId="45631" xr:uid="{00000000-0005-0000-0000-0000886D0000}"/>
    <cellStyle name="표준 2 23 7 2 32" xfId="47112" xr:uid="{00000000-0005-0000-0000-0000896D0000}"/>
    <cellStyle name="표준 2 23 7 2 33" xfId="48592" xr:uid="{00000000-0005-0000-0000-00008A6D0000}"/>
    <cellStyle name="표준 2 23 7 2 34" xfId="50072" xr:uid="{00000000-0005-0000-0000-00008B6D0000}"/>
    <cellStyle name="표준 2 23 7 2 35" xfId="51552" xr:uid="{00000000-0005-0000-0000-00008C6D0000}"/>
    <cellStyle name="표준 2 23 7 2 36" xfId="53032" xr:uid="{00000000-0005-0000-0000-00008D6D0000}"/>
    <cellStyle name="표준 2 23 7 2 37" xfId="54512" xr:uid="{00000000-0005-0000-0000-00008E6D0000}"/>
    <cellStyle name="표준 2 23 7 2 38" xfId="55992" xr:uid="{00000000-0005-0000-0000-00008F6D0000}"/>
    <cellStyle name="표준 2 23 7 2 39" xfId="57472" xr:uid="{00000000-0005-0000-0000-0000906D0000}"/>
    <cellStyle name="표준 2 23 7 2 4" xfId="5671" xr:uid="{00000000-0005-0000-0000-0000916D0000}"/>
    <cellStyle name="표준 2 23 7 2 40" xfId="58952" xr:uid="{00000000-0005-0000-0000-0000926D0000}"/>
    <cellStyle name="표준 2 23 7 2 41" xfId="60432" xr:uid="{00000000-0005-0000-0000-0000936D0000}"/>
    <cellStyle name="표준 2 23 7 2 42" xfId="61912" xr:uid="{00000000-0005-0000-0000-0000946D0000}"/>
    <cellStyle name="표준 2 23 7 2 5" xfId="7151" xr:uid="{00000000-0005-0000-0000-0000956D0000}"/>
    <cellStyle name="표준 2 23 7 2 6" xfId="8631" xr:uid="{00000000-0005-0000-0000-0000966D0000}"/>
    <cellStyle name="표준 2 23 7 2 7" xfId="10111" xr:uid="{00000000-0005-0000-0000-0000976D0000}"/>
    <cellStyle name="표준 2 23 7 2 8" xfId="11591" xr:uid="{00000000-0005-0000-0000-0000986D0000}"/>
    <cellStyle name="표준 2 23 7 2 9" xfId="13071" xr:uid="{00000000-0005-0000-0000-0000996D0000}"/>
    <cellStyle name="표준 2 23 7 20" xfId="27134" xr:uid="{00000000-0005-0000-0000-00009A6D0000}"/>
    <cellStyle name="표준 2 23 7 21" xfId="28614" xr:uid="{00000000-0005-0000-0000-00009B6D0000}"/>
    <cellStyle name="표준 2 23 7 22" xfId="30094" xr:uid="{00000000-0005-0000-0000-00009C6D0000}"/>
    <cellStyle name="표준 2 23 7 23" xfId="31574" xr:uid="{00000000-0005-0000-0000-00009D6D0000}"/>
    <cellStyle name="표준 2 23 7 24" xfId="33054" xr:uid="{00000000-0005-0000-0000-00009E6D0000}"/>
    <cellStyle name="표준 2 23 7 25" xfId="34534" xr:uid="{00000000-0005-0000-0000-00009F6D0000}"/>
    <cellStyle name="표준 2 23 7 26" xfId="36014" xr:uid="{00000000-0005-0000-0000-0000A06D0000}"/>
    <cellStyle name="표준 2 23 7 27" xfId="37494" xr:uid="{00000000-0005-0000-0000-0000A16D0000}"/>
    <cellStyle name="표준 2 23 7 28" xfId="38974" xr:uid="{00000000-0005-0000-0000-0000A26D0000}"/>
    <cellStyle name="표준 2 23 7 29" xfId="40454" xr:uid="{00000000-0005-0000-0000-0000A36D0000}"/>
    <cellStyle name="표준 2 23 7 3" xfId="1973" xr:uid="{00000000-0005-0000-0000-0000A46D0000}"/>
    <cellStyle name="표준 2 23 7 30" xfId="41934" xr:uid="{00000000-0005-0000-0000-0000A56D0000}"/>
    <cellStyle name="표준 2 23 7 31" xfId="43414" xr:uid="{00000000-0005-0000-0000-0000A66D0000}"/>
    <cellStyle name="표준 2 23 7 32" xfId="44894" xr:uid="{00000000-0005-0000-0000-0000A76D0000}"/>
    <cellStyle name="표준 2 23 7 33" xfId="46375" xr:uid="{00000000-0005-0000-0000-0000A86D0000}"/>
    <cellStyle name="표준 2 23 7 34" xfId="47855" xr:uid="{00000000-0005-0000-0000-0000A96D0000}"/>
    <cellStyle name="표준 2 23 7 35" xfId="49335" xr:uid="{00000000-0005-0000-0000-0000AA6D0000}"/>
    <cellStyle name="표준 2 23 7 36" xfId="50815" xr:uid="{00000000-0005-0000-0000-0000AB6D0000}"/>
    <cellStyle name="표준 2 23 7 37" xfId="52295" xr:uid="{00000000-0005-0000-0000-0000AC6D0000}"/>
    <cellStyle name="표준 2 23 7 38" xfId="53775" xr:uid="{00000000-0005-0000-0000-0000AD6D0000}"/>
    <cellStyle name="표준 2 23 7 39" xfId="55255" xr:uid="{00000000-0005-0000-0000-0000AE6D0000}"/>
    <cellStyle name="표준 2 23 7 4" xfId="3454" xr:uid="{00000000-0005-0000-0000-0000AF6D0000}"/>
    <cellStyle name="표준 2 23 7 40" xfId="56735" xr:uid="{00000000-0005-0000-0000-0000B06D0000}"/>
    <cellStyle name="표준 2 23 7 41" xfId="58215" xr:uid="{00000000-0005-0000-0000-0000B16D0000}"/>
    <cellStyle name="표준 2 23 7 42" xfId="59695" xr:uid="{00000000-0005-0000-0000-0000B26D0000}"/>
    <cellStyle name="표준 2 23 7 43" xfId="61175" xr:uid="{00000000-0005-0000-0000-0000B36D0000}"/>
    <cellStyle name="표준 2 23 7 5" xfId="4934" xr:uid="{00000000-0005-0000-0000-0000B46D0000}"/>
    <cellStyle name="표준 2 23 7 6" xfId="6414" xr:uid="{00000000-0005-0000-0000-0000B56D0000}"/>
    <cellStyle name="표준 2 23 7 7" xfId="7894" xr:uid="{00000000-0005-0000-0000-0000B66D0000}"/>
    <cellStyle name="표준 2 23 7 8" xfId="9374" xr:uid="{00000000-0005-0000-0000-0000B76D0000}"/>
    <cellStyle name="표준 2 23 7 9" xfId="10854" xr:uid="{00000000-0005-0000-0000-0000B86D0000}"/>
    <cellStyle name="표준 2 23 8" xfId="1087" xr:uid="{00000000-0005-0000-0000-0000B96D0000}"/>
    <cellStyle name="표준 2 23 8 10" xfId="12363" xr:uid="{00000000-0005-0000-0000-0000BA6D0000}"/>
    <cellStyle name="표준 2 23 8 11" xfId="13843" xr:uid="{00000000-0005-0000-0000-0000BB6D0000}"/>
    <cellStyle name="표준 2 23 8 12" xfId="15323" xr:uid="{00000000-0005-0000-0000-0000BC6D0000}"/>
    <cellStyle name="표준 2 23 8 13" xfId="16803" xr:uid="{00000000-0005-0000-0000-0000BD6D0000}"/>
    <cellStyle name="표준 2 23 8 14" xfId="18283" xr:uid="{00000000-0005-0000-0000-0000BE6D0000}"/>
    <cellStyle name="표준 2 23 8 15" xfId="19763" xr:uid="{00000000-0005-0000-0000-0000BF6D0000}"/>
    <cellStyle name="표준 2 23 8 16" xfId="21243" xr:uid="{00000000-0005-0000-0000-0000C06D0000}"/>
    <cellStyle name="표준 2 23 8 17" xfId="22723" xr:uid="{00000000-0005-0000-0000-0000C16D0000}"/>
    <cellStyle name="표준 2 23 8 18" xfId="24203" xr:uid="{00000000-0005-0000-0000-0000C26D0000}"/>
    <cellStyle name="표준 2 23 8 19" xfId="25683" xr:uid="{00000000-0005-0000-0000-0000C36D0000}"/>
    <cellStyle name="표준 2 23 8 2" xfId="308" xr:uid="{00000000-0005-0000-0000-0000C46D0000}"/>
    <cellStyle name="표준 2 23 8 2 10" xfId="14580" xr:uid="{00000000-0005-0000-0000-0000C56D0000}"/>
    <cellStyle name="표준 2 23 8 2 11" xfId="16060" xr:uid="{00000000-0005-0000-0000-0000C66D0000}"/>
    <cellStyle name="표준 2 23 8 2 12" xfId="17540" xr:uid="{00000000-0005-0000-0000-0000C76D0000}"/>
    <cellStyle name="표준 2 23 8 2 13" xfId="19020" xr:uid="{00000000-0005-0000-0000-0000C86D0000}"/>
    <cellStyle name="표준 2 23 8 2 14" xfId="20500" xr:uid="{00000000-0005-0000-0000-0000C96D0000}"/>
    <cellStyle name="표준 2 23 8 2 15" xfId="21980" xr:uid="{00000000-0005-0000-0000-0000CA6D0000}"/>
    <cellStyle name="표준 2 23 8 2 16" xfId="23460" xr:uid="{00000000-0005-0000-0000-0000CB6D0000}"/>
    <cellStyle name="표준 2 23 8 2 17" xfId="24940" xr:uid="{00000000-0005-0000-0000-0000CC6D0000}"/>
    <cellStyle name="표준 2 23 8 2 18" xfId="26420" xr:uid="{00000000-0005-0000-0000-0000CD6D0000}"/>
    <cellStyle name="표준 2 23 8 2 19" xfId="27900" xr:uid="{00000000-0005-0000-0000-0000CE6D0000}"/>
    <cellStyle name="표준 2 23 8 2 2" xfId="2739" xr:uid="{00000000-0005-0000-0000-0000CF6D0000}"/>
    <cellStyle name="표준 2 23 8 2 20" xfId="29380" xr:uid="{00000000-0005-0000-0000-0000D06D0000}"/>
    <cellStyle name="표준 2 23 8 2 21" xfId="30860" xr:uid="{00000000-0005-0000-0000-0000D16D0000}"/>
    <cellStyle name="표준 2 23 8 2 22" xfId="32340" xr:uid="{00000000-0005-0000-0000-0000D26D0000}"/>
    <cellStyle name="표준 2 23 8 2 23" xfId="33820" xr:uid="{00000000-0005-0000-0000-0000D36D0000}"/>
    <cellStyle name="표준 2 23 8 2 24" xfId="35300" xr:uid="{00000000-0005-0000-0000-0000D46D0000}"/>
    <cellStyle name="표준 2 23 8 2 25" xfId="36780" xr:uid="{00000000-0005-0000-0000-0000D56D0000}"/>
    <cellStyle name="표준 2 23 8 2 26" xfId="38260" xr:uid="{00000000-0005-0000-0000-0000D66D0000}"/>
    <cellStyle name="표준 2 23 8 2 27" xfId="39740" xr:uid="{00000000-0005-0000-0000-0000D76D0000}"/>
    <cellStyle name="표준 2 23 8 2 28" xfId="41220" xr:uid="{00000000-0005-0000-0000-0000D86D0000}"/>
    <cellStyle name="표준 2 23 8 2 29" xfId="42700" xr:uid="{00000000-0005-0000-0000-0000D96D0000}"/>
    <cellStyle name="표준 2 23 8 2 3" xfId="4220" xr:uid="{00000000-0005-0000-0000-0000DA6D0000}"/>
    <cellStyle name="표준 2 23 8 2 30" xfId="44180" xr:uid="{00000000-0005-0000-0000-0000DB6D0000}"/>
    <cellStyle name="표준 2 23 8 2 31" xfId="45660" xr:uid="{00000000-0005-0000-0000-0000DC6D0000}"/>
    <cellStyle name="표준 2 23 8 2 32" xfId="47141" xr:uid="{00000000-0005-0000-0000-0000DD6D0000}"/>
    <cellStyle name="표준 2 23 8 2 33" xfId="48621" xr:uid="{00000000-0005-0000-0000-0000DE6D0000}"/>
    <cellStyle name="표준 2 23 8 2 34" xfId="50101" xr:uid="{00000000-0005-0000-0000-0000DF6D0000}"/>
    <cellStyle name="표준 2 23 8 2 35" xfId="51581" xr:uid="{00000000-0005-0000-0000-0000E06D0000}"/>
    <cellStyle name="표준 2 23 8 2 36" xfId="53061" xr:uid="{00000000-0005-0000-0000-0000E16D0000}"/>
    <cellStyle name="표준 2 23 8 2 37" xfId="54541" xr:uid="{00000000-0005-0000-0000-0000E26D0000}"/>
    <cellStyle name="표준 2 23 8 2 38" xfId="56021" xr:uid="{00000000-0005-0000-0000-0000E36D0000}"/>
    <cellStyle name="표준 2 23 8 2 39" xfId="57501" xr:uid="{00000000-0005-0000-0000-0000E46D0000}"/>
    <cellStyle name="표준 2 23 8 2 4" xfId="5700" xr:uid="{00000000-0005-0000-0000-0000E56D0000}"/>
    <cellStyle name="표준 2 23 8 2 40" xfId="58981" xr:uid="{00000000-0005-0000-0000-0000E66D0000}"/>
    <cellStyle name="표준 2 23 8 2 41" xfId="60461" xr:uid="{00000000-0005-0000-0000-0000E76D0000}"/>
    <cellStyle name="표준 2 23 8 2 42" xfId="61941" xr:uid="{00000000-0005-0000-0000-0000E86D0000}"/>
    <cellStyle name="표준 2 23 8 2 5" xfId="7180" xr:uid="{00000000-0005-0000-0000-0000E96D0000}"/>
    <cellStyle name="표준 2 23 8 2 6" xfId="8660" xr:uid="{00000000-0005-0000-0000-0000EA6D0000}"/>
    <cellStyle name="표준 2 23 8 2 7" xfId="10140" xr:uid="{00000000-0005-0000-0000-0000EB6D0000}"/>
    <cellStyle name="표준 2 23 8 2 8" xfId="11620" xr:uid="{00000000-0005-0000-0000-0000EC6D0000}"/>
    <cellStyle name="표준 2 23 8 2 9" xfId="13100" xr:uid="{00000000-0005-0000-0000-0000ED6D0000}"/>
    <cellStyle name="표준 2 23 8 20" xfId="27163" xr:uid="{00000000-0005-0000-0000-0000EE6D0000}"/>
    <cellStyle name="표준 2 23 8 21" xfId="28643" xr:uid="{00000000-0005-0000-0000-0000EF6D0000}"/>
    <cellStyle name="표준 2 23 8 22" xfId="30123" xr:uid="{00000000-0005-0000-0000-0000F06D0000}"/>
    <cellStyle name="표준 2 23 8 23" xfId="31603" xr:uid="{00000000-0005-0000-0000-0000F16D0000}"/>
    <cellStyle name="표준 2 23 8 24" xfId="33083" xr:uid="{00000000-0005-0000-0000-0000F26D0000}"/>
    <cellStyle name="표준 2 23 8 25" xfId="34563" xr:uid="{00000000-0005-0000-0000-0000F36D0000}"/>
    <cellStyle name="표준 2 23 8 26" xfId="36043" xr:uid="{00000000-0005-0000-0000-0000F46D0000}"/>
    <cellStyle name="표준 2 23 8 27" xfId="37523" xr:uid="{00000000-0005-0000-0000-0000F56D0000}"/>
    <cellStyle name="표준 2 23 8 28" xfId="39003" xr:uid="{00000000-0005-0000-0000-0000F66D0000}"/>
    <cellStyle name="표준 2 23 8 29" xfId="40483" xr:uid="{00000000-0005-0000-0000-0000F76D0000}"/>
    <cellStyle name="표준 2 23 8 3" xfId="2002" xr:uid="{00000000-0005-0000-0000-0000F86D0000}"/>
    <cellStyle name="표준 2 23 8 30" xfId="41963" xr:uid="{00000000-0005-0000-0000-0000F96D0000}"/>
    <cellStyle name="표준 2 23 8 31" xfId="43443" xr:uid="{00000000-0005-0000-0000-0000FA6D0000}"/>
    <cellStyle name="표준 2 23 8 32" xfId="44923" xr:uid="{00000000-0005-0000-0000-0000FB6D0000}"/>
    <cellStyle name="표준 2 23 8 33" xfId="46404" xr:uid="{00000000-0005-0000-0000-0000FC6D0000}"/>
    <cellStyle name="표준 2 23 8 34" xfId="47884" xr:uid="{00000000-0005-0000-0000-0000FD6D0000}"/>
    <cellStyle name="표준 2 23 8 35" xfId="49364" xr:uid="{00000000-0005-0000-0000-0000FE6D0000}"/>
    <cellStyle name="표준 2 23 8 36" xfId="50844" xr:uid="{00000000-0005-0000-0000-0000FF6D0000}"/>
    <cellStyle name="표준 2 23 8 37" xfId="52324" xr:uid="{00000000-0005-0000-0000-0000006E0000}"/>
    <cellStyle name="표준 2 23 8 38" xfId="53804" xr:uid="{00000000-0005-0000-0000-0000016E0000}"/>
    <cellStyle name="표준 2 23 8 39" xfId="55284" xr:uid="{00000000-0005-0000-0000-0000026E0000}"/>
    <cellStyle name="표준 2 23 8 4" xfId="3483" xr:uid="{00000000-0005-0000-0000-0000036E0000}"/>
    <cellStyle name="표준 2 23 8 40" xfId="56764" xr:uid="{00000000-0005-0000-0000-0000046E0000}"/>
    <cellStyle name="표준 2 23 8 41" xfId="58244" xr:uid="{00000000-0005-0000-0000-0000056E0000}"/>
    <cellStyle name="표준 2 23 8 42" xfId="59724" xr:uid="{00000000-0005-0000-0000-0000066E0000}"/>
    <cellStyle name="표준 2 23 8 43" xfId="61204" xr:uid="{00000000-0005-0000-0000-0000076E0000}"/>
    <cellStyle name="표준 2 23 8 5" xfId="4963" xr:uid="{00000000-0005-0000-0000-0000086E0000}"/>
    <cellStyle name="표준 2 23 8 6" xfId="6443" xr:uid="{00000000-0005-0000-0000-0000096E0000}"/>
    <cellStyle name="표준 2 23 8 7" xfId="7923" xr:uid="{00000000-0005-0000-0000-00000A6E0000}"/>
    <cellStyle name="표준 2 23 8 8" xfId="9403" xr:uid="{00000000-0005-0000-0000-00000B6E0000}"/>
    <cellStyle name="표준 2 23 8 9" xfId="10883" xr:uid="{00000000-0005-0000-0000-00000C6E0000}"/>
    <cellStyle name="표준 2 23 9" xfId="1057" xr:uid="{00000000-0005-0000-0000-00000D6E0000}"/>
    <cellStyle name="표준 2 23 9 10" xfId="12393" xr:uid="{00000000-0005-0000-0000-00000E6E0000}"/>
    <cellStyle name="표준 2 23 9 11" xfId="13873" xr:uid="{00000000-0005-0000-0000-00000F6E0000}"/>
    <cellStyle name="표준 2 23 9 12" xfId="15353" xr:uid="{00000000-0005-0000-0000-0000106E0000}"/>
    <cellStyle name="표준 2 23 9 13" xfId="16833" xr:uid="{00000000-0005-0000-0000-0000116E0000}"/>
    <cellStyle name="표준 2 23 9 14" xfId="18313" xr:uid="{00000000-0005-0000-0000-0000126E0000}"/>
    <cellStyle name="표준 2 23 9 15" xfId="19793" xr:uid="{00000000-0005-0000-0000-0000136E0000}"/>
    <cellStyle name="표준 2 23 9 16" xfId="21273" xr:uid="{00000000-0005-0000-0000-0000146E0000}"/>
    <cellStyle name="표준 2 23 9 17" xfId="22753" xr:uid="{00000000-0005-0000-0000-0000156E0000}"/>
    <cellStyle name="표준 2 23 9 18" xfId="24233" xr:uid="{00000000-0005-0000-0000-0000166E0000}"/>
    <cellStyle name="표준 2 23 9 19" xfId="25713" xr:uid="{00000000-0005-0000-0000-0000176E0000}"/>
    <cellStyle name="표준 2 23 9 2" xfId="278" xr:uid="{00000000-0005-0000-0000-0000186E0000}"/>
    <cellStyle name="표준 2 23 9 2 10" xfId="14610" xr:uid="{00000000-0005-0000-0000-0000196E0000}"/>
    <cellStyle name="표준 2 23 9 2 11" xfId="16090" xr:uid="{00000000-0005-0000-0000-00001A6E0000}"/>
    <cellStyle name="표준 2 23 9 2 12" xfId="17570" xr:uid="{00000000-0005-0000-0000-00001B6E0000}"/>
    <cellStyle name="표준 2 23 9 2 13" xfId="19050" xr:uid="{00000000-0005-0000-0000-00001C6E0000}"/>
    <cellStyle name="표준 2 23 9 2 14" xfId="20530" xr:uid="{00000000-0005-0000-0000-00001D6E0000}"/>
    <cellStyle name="표준 2 23 9 2 15" xfId="22010" xr:uid="{00000000-0005-0000-0000-00001E6E0000}"/>
    <cellStyle name="표준 2 23 9 2 16" xfId="23490" xr:uid="{00000000-0005-0000-0000-00001F6E0000}"/>
    <cellStyle name="표준 2 23 9 2 17" xfId="24970" xr:uid="{00000000-0005-0000-0000-0000206E0000}"/>
    <cellStyle name="표준 2 23 9 2 18" xfId="26450" xr:uid="{00000000-0005-0000-0000-0000216E0000}"/>
    <cellStyle name="표준 2 23 9 2 19" xfId="27930" xr:uid="{00000000-0005-0000-0000-0000226E0000}"/>
    <cellStyle name="표준 2 23 9 2 2" xfId="2769" xr:uid="{00000000-0005-0000-0000-0000236E0000}"/>
    <cellStyle name="표준 2 23 9 2 20" xfId="29410" xr:uid="{00000000-0005-0000-0000-0000246E0000}"/>
    <cellStyle name="표준 2 23 9 2 21" xfId="30890" xr:uid="{00000000-0005-0000-0000-0000256E0000}"/>
    <cellStyle name="표준 2 23 9 2 22" xfId="32370" xr:uid="{00000000-0005-0000-0000-0000266E0000}"/>
    <cellStyle name="표준 2 23 9 2 23" xfId="33850" xr:uid="{00000000-0005-0000-0000-0000276E0000}"/>
    <cellStyle name="표준 2 23 9 2 24" xfId="35330" xr:uid="{00000000-0005-0000-0000-0000286E0000}"/>
    <cellStyle name="표준 2 23 9 2 25" xfId="36810" xr:uid="{00000000-0005-0000-0000-0000296E0000}"/>
    <cellStyle name="표준 2 23 9 2 26" xfId="38290" xr:uid="{00000000-0005-0000-0000-00002A6E0000}"/>
    <cellStyle name="표준 2 23 9 2 27" xfId="39770" xr:uid="{00000000-0005-0000-0000-00002B6E0000}"/>
    <cellStyle name="표준 2 23 9 2 28" xfId="41250" xr:uid="{00000000-0005-0000-0000-00002C6E0000}"/>
    <cellStyle name="표준 2 23 9 2 29" xfId="42730" xr:uid="{00000000-0005-0000-0000-00002D6E0000}"/>
    <cellStyle name="표준 2 23 9 2 3" xfId="4250" xr:uid="{00000000-0005-0000-0000-00002E6E0000}"/>
    <cellStyle name="표준 2 23 9 2 30" xfId="44210" xr:uid="{00000000-0005-0000-0000-00002F6E0000}"/>
    <cellStyle name="표준 2 23 9 2 31" xfId="45690" xr:uid="{00000000-0005-0000-0000-0000306E0000}"/>
    <cellStyle name="표준 2 23 9 2 32" xfId="47171" xr:uid="{00000000-0005-0000-0000-0000316E0000}"/>
    <cellStyle name="표준 2 23 9 2 33" xfId="48651" xr:uid="{00000000-0005-0000-0000-0000326E0000}"/>
    <cellStyle name="표준 2 23 9 2 34" xfId="50131" xr:uid="{00000000-0005-0000-0000-0000336E0000}"/>
    <cellStyle name="표준 2 23 9 2 35" xfId="51611" xr:uid="{00000000-0005-0000-0000-0000346E0000}"/>
    <cellStyle name="표준 2 23 9 2 36" xfId="53091" xr:uid="{00000000-0005-0000-0000-0000356E0000}"/>
    <cellStyle name="표준 2 23 9 2 37" xfId="54571" xr:uid="{00000000-0005-0000-0000-0000366E0000}"/>
    <cellStyle name="표준 2 23 9 2 38" xfId="56051" xr:uid="{00000000-0005-0000-0000-0000376E0000}"/>
    <cellStyle name="표준 2 23 9 2 39" xfId="57531" xr:uid="{00000000-0005-0000-0000-0000386E0000}"/>
    <cellStyle name="표준 2 23 9 2 4" xfId="5730" xr:uid="{00000000-0005-0000-0000-0000396E0000}"/>
    <cellStyle name="표준 2 23 9 2 40" xfId="59011" xr:uid="{00000000-0005-0000-0000-00003A6E0000}"/>
    <cellStyle name="표준 2 23 9 2 41" xfId="60491" xr:uid="{00000000-0005-0000-0000-00003B6E0000}"/>
    <cellStyle name="표준 2 23 9 2 42" xfId="61971" xr:uid="{00000000-0005-0000-0000-00003C6E0000}"/>
    <cellStyle name="표준 2 23 9 2 5" xfId="7210" xr:uid="{00000000-0005-0000-0000-00003D6E0000}"/>
    <cellStyle name="표준 2 23 9 2 6" xfId="8690" xr:uid="{00000000-0005-0000-0000-00003E6E0000}"/>
    <cellStyle name="표준 2 23 9 2 7" xfId="10170" xr:uid="{00000000-0005-0000-0000-00003F6E0000}"/>
    <cellStyle name="표준 2 23 9 2 8" xfId="11650" xr:uid="{00000000-0005-0000-0000-0000406E0000}"/>
    <cellStyle name="표준 2 23 9 2 9" xfId="13130" xr:uid="{00000000-0005-0000-0000-0000416E0000}"/>
    <cellStyle name="표준 2 23 9 20" xfId="27193" xr:uid="{00000000-0005-0000-0000-0000426E0000}"/>
    <cellStyle name="표준 2 23 9 21" xfId="28673" xr:uid="{00000000-0005-0000-0000-0000436E0000}"/>
    <cellStyle name="표준 2 23 9 22" xfId="30153" xr:uid="{00000000-0005-0000-0000-0000446E0000}"/>
    <cellStyle name="표준 2 23 9 23" xfId="31633" xr:uid="{00000000-0005-0000-0000-0000456E0000}"/>
    <cellStyle name="표준 2 23 9 24" xfId="33113" xr:uid="{00000000-0005-0000-0000-0000466E0000}"/>
    <cellStyle name="표준 2 23 9 25" xfId="34593" xr:uid="{00000000-0005-0000-0000-0000476E0000}"/>
    <cellStyle name="표준 2 23 9 26" xfId="36073" xr:uid="{00000000-0005-0000-0000-0000486E0000}"/>
    <cellStyle name="표준 2 23 9 27" xfId="37553" xr:uid="{00000000-0005-0000-0000-0000496E0000}"/>
    <cellStyle name="표준 2 23 9 28" xfId="39033" xr:uid="{00000000-0005-0000-0000-00004A6E0000}"/>
    <cellStyle name="표준 2 23 9 29" xfId="40513" xr:uid="{00000000-0005-0000-0000-00004B6E0000}"/>
    <cellStyle name="표준 2 23 9 3" xfId="2032" xr:uid="{00000000-0005-0000-0000-00004C6E0000}"/>
    <cellStyle name="표준 2 23 9 30" xfId="41993" xr:uid="{00000000-0005-0000-0000-00004D6E0000}"/>
    <cellStyle name="표준 2 23 9 31" xfId="43473" xr:uid="{00000000-0005-0000-0000-00004E6E0000}"/>
    <cellStyle name="표준 2 23 9 32" xfId="44953" xr:uid="{00000000-0005-0000-0000-00004F6E0000}"/>
    <cellStyle name="표준 2 23 9 33" xfId="46434" xr:uid="{00000000-0005-0000-0000-0000506E0000}"/>
    <cellStyle name="표준 2 23 9 34" xfId="47914" xr:uid="{00000000-0005-0000-0000-0000516E0000}"/>
    <cellStyle name="표준 2 23 9 35" xfId="49394" xr:uid="{00000000-0005-0000-0000-0000526E0000}"/>
    <cellStyle name="표준 2 23 9 36" xfId="50874" xr:uid="{00000000-0005-0000-0000-0000536E0000}"/>
    <cellStyle name="표준 2 23 9 37" xfId="52354" xr:uid="{00000000-0005-0000-0000-0000546E0000}"/>
    <cellStyle name="표준 2 23 9 38" xfId="53834" xr:uid="{00000000-0005-0000-0000-0000556E0000}"/>
    <cellStyle name="표준 2 23 9 39" xfId="55314" xr:uid="{00000000-0005-0000-0000-0000566E0000}"/>
    <cellStyle name="표준 2 23 9 4" xfId="3513" xr:uid="{00000000-0005-0000-0000-0000576E0000}"/>
    <cellStyle name="표준 2 23 9 40" xfId="56794" xr:uid="{00000000-0005-0000-0000-0000586E0000}"/>
    <cellStyle name="표준 2 23 9 41" xfId="58274" xr:uid="{00000000-0005-0000-0000-0000596E0000}"/>
    <cellStyle name="표준 2 23 9 42" xfId="59754" xr:uid="{00000000-0005-0000-0000-00005A6E0000}"/>
    <cellStyle name="표준 2 23 9 43" xfId="61234" xr:uid="{00000000-0005-0000-0000-00005B6E0000}"/>
    <cellStyle name="표준 2 23 9 5" xfId="4993" xr:uid="{00000000-0005-0000-0000-00005C6E0000}"/>
    <cellStyle name="표준 2 23 9 6" xfId="6473" xr:uid="{00000000-0005-0000-0000-00005D6E0000}"/>
    <cellStyle name="표준 2 23 9 7" xfId="7953" xr:uid="{00000000-0005-0000-0000-00005E6E0000}"/>
    <cellStyle name="표준 2 23 9 8" xfId="9433" xr:uid="{00000000-0005-0000-0000-00005F6E0000}"/>
    <cellStyle name="표준 2 23 9 9" xfId="10913" xr:uid="{00000000-0005-0000-0000-0000606E0000}"/>
    <cellStyle name="표준 2 24" xfId="1539" xr:uid="{00000000-0005-0000-0000-0000616E0000}"/>
    <cellStyle name="표준 2 24 10" xfId="960" xr:uid="{00000000-0005-0000-0000-0000626E0000}"/>
    <cellStyle name="표준 2 24 10 10" xfId="12490" xr:uid="{00000000-0005-0000-0000-0000636E0000}"/>
    <cellStyle name="표준 2 24 10 11" xfId="13970" xr:uid="{00000000-0005-0000-0000-0000646E0000}"/>
    <cellStyle name="표준 2 24 10 12" xfId="15450" xr:uid="{00000000-0005-0000-0000-0000656E0000}"/>
    <cellStyle name="표준 2 24 10 13" xfId="16930" xr:uid="{00000000-0005-0000-0000-0000666E0000}"/>
    <cellStyle name="표준 2 24 10 14" xfId="18410" xr:uid="{00000000-0005-0000-0000-0000676E0000}"/>
    <cellStyle name="표준 2 24 10 15" xfId="19890" xr:uid="{00000000-0005-0000-0000-0000686E0000}"/>
    <cellStyle name="표준 2 24 10 16" xfId="21370" xr:uid="{00000000-0005-0000-0000-0000696E0000}"/>
    <cellStyle name="표준 2 24 10 17" xfId="22850" xr:uid="{00000000-0005-0000-0000-00006A6E0000}"/>
    <cellStyle name="표준 2 24 10 18" xfId="24330" xr:uid="{00000000-0005-0000-0000-00006B6E0000}"/>
    <cellStyle name="표준 2 24 10 19" xfId="25810" xr:uid="{00000000-0005-0000-0000-00006C6E0000}"/>
    <cellStyle name="표준 2 24 10 2" xfId="181" xr:uid="{00000000-0005-0000-0000-00006D6E0000}"/>
    <cellStyle name="표준 2 24 10 2 10" xfId="14707" xr:uid="{00000000-0005-0000-0000-00006E6E0000}"/>
    <cellStyle name="표준 2 24 10 2 11" xfId="16187" xr:uid="{00000000-0005-0000-0000-00006F6E0000}"/>
    <cellStyle name="표준 2 24 10 2 12" xfId="17667" xr:uid="{00000000-0005-0000-0000-0000706E0000}"/>
    <cellStyle name="표준 2 24 10 2 13" xfId="19147" xr:uid="{00000000-0005-0000-0000-0000716E0000}"/>
    <cellStyle name="표준 2 24 10 2 14" xfId="20627" xr:uid="{00000000-0005-0000-0000-0000726E0000}"/>
    <cellStyle name="표준 2 24 10 2 15" xfId="22107" xr:uid="{00000000-0005-0000-0000-0000736E0000}"/>
    <cellStyle name="표준 2 24 10 2 16" xfId="23587" xr:uid="{00000000-0005-0000-0000-0000746E0000}"/>
    <cellStyle name="표준 2 24 10 2 17" xfId="25067" xr:uid="{00000000-0005-0000-0000-0000756E0000}"/>
    <cellStyle name="표준 2 24 10 2 18" xfId="26547" xr:uid="{00000000-0005-0000-0000-0000766E0000}"/>
    <cellStyle name="표준 2 24 10 2 19" xfId="28027" xr:uid="{00000000-0005-0000-0000-0000776E0000}"/>
    <cellStyle name="표준 2 24 10 2 2" xfId="2866" xr:uid="{00000000-0005-0000-0000-0000786E0000}"/>
    <cellStyle name="표준 2 24 10 2 20" xfId="29507" xr:uid="{00000000-0005-0000-0000-0000796E0000}"/>
    <cellStyle name="표준 2 24 10 2 21" xfId="30987" xr:uid="{00000000-0005-0000-0000-00007A6E0000}"/>
    <cellStyle name="표준 2 24 10 2 22" xfId="32467" xr:uid="{00000000-0005-0000-0000-00007B6E0000}"/>
    <cellStyle name="표준 2 24 10 2 23" xfId="33947" xr:uid="{00000000-0005-0000-0000-00007C6E0000}"/>
    <cellStyle name="표준 2 24 10 2 24" xfId="35427" xr:uid="{00000000-0005-0000-0000-00007D6E0000}"/>
    <cellStyle name="표준 2 24 10 2 25" xfId="36907" xr:uid="{00000000-0005-0000-0000-00007E6E0000}"/>
    <cellStyle name="표준 2 24 10 2 26" xfId="38387" xr:uid="{00000000-0005-0000-0000-00007F6E0000}"/>
    <cellStyle name="표준 2 24 10 2 27" xfId="39867" xr:uid="{00000000-0005-0000-0000-0000806E0000}"/>
    <cellStyle name="표준 2 24 10 2 28" xfId="41347" xr:uid="{00000000-0005-0000-0000-0000816E0000}"/>
    <cellStyle name="표준 2 24 10 2 29" xfId="42827" xr:uid="{00000000-0005-0000-0000-0000826E0000}"/>
    <cellStyle name="표준 2 24 10 2 3" xfId="4347" xr:uid="{00000000-0005-0000-0000-0000836E0000}"/>
    <cellStyle name="표준 2 24 10 2 30" xfId="44307" xr:uid="{00000000-0005-0000-0000-0000846E0000}"/>
    <cellStyle name="표준 2 24 10 2 31" xfId="45787" xr:uid="{00000000-0005-0000-0000-0000856E0000}"/>
    <cellStyle name="표준 2 24 10 2 32" xfId="47268" xr:uid="{00000000-0005-0000-0000-0000866E0000}"/>
    <cellStyle name="표준 2 24 10 2 33" xfId="48748" xr:uid="{00000000-0005-0000-0000-0000876E0000}"/>
    <cellStyle name="표준 2 24 10 2 34" xfId="50228" xr:uid="{00000000-0005-0000-0000-0000886E0000}"/>
    <cellStyle name="표준 2 24 10 2 35" xfId="51708" xr:uid="{00000000-0005-0000-0000-0000896E0000}"/>
    <cellStyle name="표준 2 24 10 2 36" xfId="53188" xr:uid="{00000000-0005-0000-0000-00008A6E0000}"/>
    <cellStyle name="표준 2 24 10 2 37" xfId="54668" xr:uid="{00000000-0005-0000-0000-00008B6E0000}"/>
    <cellStyle name="표준 2 24 10 2 38" xfId="56148" xr:uid="{00000000-0005-0000-0000-00008C6E0000}"/>
    <cellStyle name="표준 2 24 10 2 39" xfId="57628" xr:uid="{00000000-0005-0000-0000-00008D6E0000}"/>
    <cellStyle name="표준 2 24 10 2 4" xfId="5827" xr:uid="{00000000-0005-0000-0000-00008E6E0000}"/>
    <cellStyle name="표준 2 24 10 2 40" xfId="59108" xr:uid="{00000000-0005-0000-0000-00008F6E0000}"/>
    <cellStyle name="표준 2 24 10 2 41" xfId="60588" xr:uid="{00000000-0005-0000-0000-0000906E0000}"/>
    <cellStyle name="표준 2 24 10 2 42" xfId="62068" xr:uid="{00000000-0005-0000-0000-0000916E0000}"/>
    <cellStyle name="표준 2 24 10 2 5" xfId="7307" xr:uid="{00000000-0005-0000-0000-0000926E0000}"/>
    <cellStyle name="표준 2 24 10 2 6" xfId="8787" xr:uid="{00000000-0005-0000-0000-0000936E0000}"/>
    <cellStyle name="표준 2 24 10 2 7" xfId="10267" xr:uid="{00000000-0005-0000-0000-0000946E0000}"/>
    <cellStyle name="표준 2 24 10 2 8" xfId="11747" xr:uid="{00000000-0005-0000-0000-0000956E0000}"/>
    <cellStyle name="표준 2 24 10 2 9" xfId="13227" xr:uid="{00000000-0005-0000-0000-0000966E0000}"/>
    <cellStyle name="표준 2 24 10 20" xfId="27290" xr:uid="{00000000-0005-0000-0000-0000976E0000}"/>
    <cellStyle name="표준 2 24 10 21" xfId="28770" xr:uid="{00000000-0005-0000-0000-0000986E0000}"/>
    <cellStyle name="표준 2 24 10 22" xfId="30250" xr:uid="{00000000-0005-0000-0000-0000996E0000}"/>
    <cellStyle name="표준 2 24 10 23" xfId="31730" xr:uid="{00000000-0005-0000-0000-00009A6E0000}"/>
    <cellStyle name="표준 2 24 10 24" xfId="33210" xr:uid="{00000000-0005-0000-0000-00009B6E0000}"/>
    <cellStyle name="표준 2 24 10 25" xfId="34690" xr:uid="{00000000-0005-0000-0000-00009C6E0000}"/>
    <cellStyle name="표준 2 24 10 26" xfId="36170" xr:uid="{00000000-0005-0000-0000-00009D6E0000}"/>
    <cellStyle name="표준 2 24 10 27" xfId="37650" xr:uid="{00000000-0005-0000-0000-00009E6E0000}"/>
    <cellStyle name="표준 2 24 10 28" xfId="39130" xr:uid="{00000000-0005-0000-0000-00009F6E0000}"/>
    <cellStyle name="표준 2 24 10 29" xfId="40610" xr:uid="{00000000-0005-0000-0000-0000A06E0000}"/>
    <cellStyle name="표준 2 24 10 3" xfId="2129" xr:uid="{00000000-0005-0000-0000-0000A16E0000}"/>
    <cellStyle name="표준 2 24 10 30" xfId="42090" xr:uid="{00000000-0005-0000-0000-0000A26E0000}"/>
    <cellStyle name="표준 2 24 10 31" xfId="43570" xr:uid="{00000000-0005-0000-0000-0000A36E0000}"/>
    <cellStyle name="표준 2 24 10 32" xfId="45050" xr:uid="{00000000-0005-0000-0000-0000A46E0000}"/>
    <cellStyle name="표준 2 24 10 33" xfId="46531" xr:uid="{00000000-0005-0000-0000-0000A56E0000}"/>
    <cellStyle name="표준 2 24 10 34" xfId="48011" xr:uid="{00000000-0005-0000-0000-0000A66E0000}"/>
    <cellStyle name="표준 2 24 10 35" xfId="49491" xr:uid="{00000000-0005-0000-0000-0000A76E0000}"/>
    <cellStyle name="표준 2 24 10 36" xfId="50971" xr:uid="{00000000-0005-0000-0000-0000A86E0000}"/>
    <cellStyle name="표준 2 24 10 37" xfId="52451" xr:uid="{00000000-0005-0000-0000-0000A96E0000}"/>
    <cellStyle name="표준 2 24 10 38" xfId="53931" xr:uid="{00000000-0005-0000-0000-0000AA6E0000}"/>
    <cellStyle name="표준 2 24 10 39" xfId="55411" xr:uid="{00000000-0005-0000-0000-0000AB6E0000}"/>
    <cellStyle name="표준 2 24 10 4" xfId="3610" xr:uid="{00000000-0005-0000-0000-0000AC6E0000}"/>
    <cellStyle name="표준 2 24 10 40" xfId="56891" xr:uid="{00000000-0005-0000-0000-0000AD6E0000}"/>
    <cellStyle name="표준 2 24 10 41" xfId="58371" xr:uid="{00000000-0005-0000-0000-0000AE6E0000}"/>
    <cellStyle name="표준 2 24 10 42" xfId="59851" xr:uid="{00000000-0005-0000-0000-0000AF6E0000}"/>
    <cellStyle name="표준 2 24 10 43" xfId="61331" xr:uid="{00000000-0005-0000-0000-0000B06E0000}"/>
    <cellStyle name="표준 2 24 10 5" xfId="5090" xr:uid="{00000000-0005-0000-0000-0000B16E0000}"/>
    <cellStyle name="표준 2 24 10 6" xfId="6570" xr:uid="{00000000-0005-0000-0000-0000B26E0000}"/>
    <cellStyle name="표준 2 24 10 7" xfId="8050" xr:uid="{00000000-0005-0000-0000-0000B36E0000}"/>
    <cellStyle name="표준 2 24 10 8" xfId="9530" xr:uid="{00000000-0005-0000-0000-0000B46E0000}"/>
    <cellStyle name="표준 2 24 10 9" xfId="11010" xr:uid="{00000000-0005-0000-0000-0000B56E0000}"/>
    <cellStyle name="표준 2 24 11" xfId="927" xr:uid="{00000000-0005-0000-0000-0000B66E0000}"/>
    <cellStyle name="표준 2 24 11 10" xfId="12523" xr:uid="{00000000-0005-0000-0000-0000B76E0000}"/>
    <cellStyle name="표준 2 24 11 11" xfId="14003" xr:uid="{00000000-0005-0000-0000-0000B86E0000}"/>
    <cellStyle name="표준 2 24 11 12" xfId="15483" xr:uid="{00000000-0005-0000-0000-0000B96E0000}"/>
    <cellStyle name="표준 2 24 11 13" xfId="16963" xr:uid="{00000000-0005-0000-0000-0000BA6E0000}"/>
    <cellStyle name="표준 2 24 11 14" xfId="18443" xr:uid="{00000000-0005-0000-0000-0000BB6E0000}"/>
    <cellStyle name="표준 2 24 11 15" xfId="19923" xr:uid="{00000000-0005-0000-0000-0000BC6E0000}"/>
    <cellStyle name="표준 2 24 11 16" xfId="21403" xr:uid="{00000000-0005-0000-0000-0000BD6E0000}"/>
    <cellStyle name="표준 2 24 11 17" xfId="22883" xr:uid="{00000000-0005-0000-0000-0000BE6E0000}"/>
    <cellStyle name="표준 2 24 11 18" xfId="24363" xr:uid="{00000000-0005-0000-0000-0000BF6E0000}"/>
    <cellStyle name="표준 2 24 11 19" xfId="25843" xr:uid="{00000000-0005-0000-0000-0000C06E0000}"/>
    <cellStyle name="표준 2 24 11 2" xfId="148" xr:uid="{00000000-0005-0000-0000-0000C16E0000}"/>
    <cellStyle name="표준 2 24 11 2 10" xfId="14740" xr:uid="{00000000-0005-0000-0000-0000C26E0000}"/>
    <cellStyle name="표준 2 24 11 2 11" xfId="16220" xr:uid="{00000000-0005-0000-0000-0000C36E0000}"/>
    <cellStyle name="표준 2 24 11 2 12" xfId="17700" xr:uid="{00000000-0005-0000-0000-0000C46E0000}"/>
    <cellStyle name="표준 2 24 11 2 13" xfId="19180" xr:uid="{00000000-0005-0000-0000-0000C56E0000}"/>
    <cellStyle name="표준 2 24 11 2 14" xfId="20660" xr:uid="{00000000-0005-0000-0000-0000C66E0000}"/>
    <cellStyle name="표준 2 24 11 2 15" xfId="22140" xr:uid="{00000000-0005-0000-0000-0000C76E0000}"/>
    <cellStyle name="표준 2 24 11 2 16" xfId="23620" xr:uid="{00000000-0005-0000-0000-0000C86E0000}"/>
    <cellStyle name="표준 2 24 11 2 17" xfId="25100" xr:uid="{00000000-0005-0000-0000-0000C96E0000}"/>
    <cellStyle name="표준 2 24 11 2 18" xfId="26580" xr:uid="{00000000-0005-0000-0000-0000CA6E0000}"/>
    <cellStyle name="표준 2 24 11 2 19" xfId="28060" xr:uid="{00000000-0005-0000-0000-0000CB6E0000}"/>
    <cellStyle name="표준 2 24 11 2 2" xfId="2899" xr:uid="{00000000-0005-0000-0000-0000CC6E0000}"/>
    <cellStyle name="표준 2 24 11 2 20" xfId="29540" xr:uid="{00000000-0005-0000-0000-0000CD6E0000}"/>
    <cellStyle name="표준 2 24 11 2 21" xfId="31020" xr:uid="{00000000-0005-0000-0000-0000CE6E0000}"/>
    <cellStyle name="표준 2 24 11 2 22" xfId="32500" xr:uid="{00000000-0005-0000-0000-0000CF6E0000}"/>
    <cellStyle name="표준 2 24 11 2 23" xfId="33980" xr:uid="{00000000-0005-0000-0000-0000D06E0000}"/>
    <cellStyle name="표준 2 24 11 2 24" xfId="35460" xr:uid="{00000000-0005-0000-0000-0000D16E0000}"/>
    <cellStyle name="표준 2 24 11 2 25" xfId="36940" xr:uid="{00000000-0005-0000-0000-0000D26E0000}"/>
    <cellStyle name="표준 2 24 11 2 26" xfId="38420" xr:uid="{00000000-0005-0000-0000-0000D36E0000}"/>
    <cellStyle name="표준 2 24 11 2 27" xfId="39900" xr:uid="{00000000-0005-0000-0000-0000D46E0000}"/>
    <cellStyle name="표준 2 24 11 2 28" xfId="41380" xr:uid="{00000000-0005-0000-0000-0000D56E0000}"/>
    <cellStyle name="표준 2 24 11 2 29" xfId="42860" xr:uid="{00000000-0005-0000-0000-0000D66E0000}"/>
    <cellStyle name="표준 2 24 11 2 3" xfId="4380" xr:uid="{00000000-0005-0000-0000-0000D76E0000}"/>
    <cellStyle name="표준 2 24 11 2 30" xfId="44340" xr:uid="{00000000-0005-0000-0000-0000D86E0000}"/>
    <cellStyle name="표준 2 24 11 2 31" xfId="45820" xr:uid="{00000000-0005-0000-0000-0000D96E0000}"/>
    <cellStyle name="표준 2 24 11 2 32" xfId="47301" xr:uid="{00000000-0005-0000-0000-0000DA6E0000}"/>
    <cellStyle name="표준 2 24 11 2 33" xfId="48781" xr:uid="{00000000-0005-0000-0000-0000DB6E0000}"/>
    <cellStyle name="표준 2 24 11 2 34" xfId="50261" xr:uid="{00000000-0005-0000-0000-0000DC6E0000}"/>
    <cellStyle name="표준 2 24 11 2 35" xfId="51741" xr:uid="{00000000-0005-0000-0000-0000DD6E0000}"/>
    <cellStyle name="표준 2 24 11 2 36" xfId="53221" xr:uid="{00000000-0005-0000-0000-0000DE6E0000}"/>
    <cellStyle name="표준 2 24 11 2 37" xfId="54701" xr:uid="{00000000-0005-0000-0000-0000DF6E0000}"/>
    <cellStyle name="표준 2 24 11 2 38" xfId="56181" xr:uid="{00000000-0005-0000-0000-0000E06E0000}"/>
    <cellStyle name="표준 2 24 11 2 39" xfId="57661" xr:uid="{00000000-0005-0000-0000-0000E16E0000}"/>
    <cellStyle name="표준 2 24 11 2 4" xfId="5860" xr:uid="{00000000-0005-0000-0000-0000E26E0000}"/>
    <cellStyle name="표준 2 24 11 2 40" xfId="59141" xr:uid="{00000000-0005-0000-0000-0000E36E0000}"/>
    <cellStyle name="표준 2 24 11 2 41" xfId="60621" xr:uid="{00000000-0005-0000-0000-0000E46E0000}"/>
    <cellStyle name="표준 2 24 11 2 42" xfId="62101" xr:uid="{00000000-0005-0000-0000-0000E56E0000}"/>
    <cellStyle name="표준 2 24 11 2 5" xfId="7340" xr:uid="{00000000-0005-0000-0000-0000E66E0000}"/>
    <cellStyle name="표준 2 24 11 2 6" xfId="8820" xr:uid="{00000000-0005-0000-0000-0000E76E0000}"/>
    <cellStyle name="표준 2 24 11 2 7" xfId="10300" xr:uid="{00000000-0005-0000-0000-0000E86E0000}"/>
    <cellStyle name="표준 2 24 11 2 8" xfId="11780" xr:uid="{00000000-0005-0000-0000-0000E96E0000}"/>
    <cellStyle name="표준 2 24 11 2 9" xfId="13260" xr:uid="{00000000-0005-0000-0000-0000EA6E0000}"/>
    <cellStyle name="표준 2 24 11 20" xfId="27323" xr:uid="{00000000-0005-0000-0000-0000EB6E0000}"/>
    <cellStyle name="표준 2 24 11 21" xfId="28803" xr:uid="{00000000-0005-0000-0000-0000EC6E0000}"/>
    <cellStyle name="표준 2 24 11 22" xfId="30283" xr:uid="{00000000-0005-0000-0000-0000ED6E0000}"/>
    <cellStyle name="표준 2 24 11 23" xfId="31763" xr:uid="{00000000-0005-0000-0000-0000EE6E0000}"/>
    <cellStyle name="표준 2 24 11 24" xfId="33243" xr:uid="{00000000-0005-0000-0000-0000EF6E0000}"/>
    <cellStyle name="표준 2 24 11 25" xfId="34723" xr:uid="{00000000-0005-0000-0000-0000F06E0000}"/>
    <cellStyle name="표준 2 24 11 26" xfId="36203" xr:uid="{00000000-0005-0000-0000-0000F16E0000}"/>
    <cellStyle name="표준 2 24 11 27" xfId="37683" xr:uid="{00000000-0005-0000-0000-0000F26E0000}"/>
    <cellStyle name="표준 2 24 11 28" xfId="39163" xr:uid="{00000000-0005-0000-0000-0000F36E0000}"/>
    <cellStyle name="표준 2 24 11 29" xfId="40643" xr:uid="{00000000-0005-0000-0000-0000F46E0000}"/>
    <cellStyle name="표준 2 24 11 3" xfId="2162" xr:uid="{00000000-0005-0000-0000-0000F56E0000}"/>
    <cellStyle name="표준 2 24 11 30" xfId="42123" xr:uid="{00000000-0005-0000-0000-0000F66E0000}"/>
    <cellStyle name="표준 2 24 11 31" xfId="43603" xr:uid="{00000000-0005-0000-0000-0000F76E0000}"/>
    <cellStyle name="표준 2 24 11 32" xfId="45083" xr:uid="{00000000-0005-0000-0000-0000F86E0000}"/>
    <cellStyle name="표준 2 24 11 33" xfId="46564" xr:uid="{00000000-0005-0000-0000-0000F96E0000}"/>
    <cellStyle name="표준 2 24 11 34" xfId="48044" xr:uid="{00000000-0005-0000-0000-0000FA6E0000}"/>
    <cellStyle name="표준 2 24 11 35" xfId="49524" xr:uid="{00000000-0005-0000-0000-0000FB6E0000}"/>
    <cellStyle name="표준 2 24 11 36" xfId="51004" xr:uid="{00000000-0005-0000-0000-0000FC6E0000}"/>
    <cellStyle name="표준 2 24 11 37" xfId="52484" xr:uid="{00000000-0005-0000-0000-0000FD6E0000}"/>
    <cellStyle name="표준 2 24 11 38" xfId="53964" xr:uid="{00000000-0005-0000-0000-0000FE6E0000}"/>
    <cellStyle name="표준 2 24 11 39" xfId="55444" xr:uid="{00000000-0005-0000-0000-0000FF6E0000}"/>
    <cellStyle name="표준 2 24 11 4" xfId="3643" xr:uid="{00000000-0005-0000-0000-0000006F0000}"/>
    <cellStyle name="표준 2 24 11 40" xfId="56924" xr:uid="{00000000-0005-0000-0000-0000016F0000}"/>
    <cellStyle name="표준 2 24 11 41" xfId="58404" xr:uid="{00000000-0005-0000-0000-0000026F0000}"/>
    <cellStyle name="표준 2 24 11 42" xfId="59884" xr:uid="{00000000-0005-0000-0000-0000036F0000}"/>
    <cellStyle name="표준 2 24 11 43" xfId="61364" xr:uid="{00000000-0005-0000-0000-0000046F0000}"/>
    <cellStyle name="표준 2 24 11 5" xfId="5123" xr:uid="{00000000-0005-0000-0000-0000056F0000}"/>
    <cellStyle name="표준 2 24 11 6" xfId="6603" xr:uid="{00000000-0005-0000-0000-0000066F0000}"/>
    <cellStyle name="표준 2 24 11 7" xfId="8083" xr:uid="{00000000-0005-0000-0000-0000076F0000}"/>
    <cellStyle name="표준 2 24 11 8" xfId="9563" xr:uid="{00000000-0005-0000-0000-0000086F0000}"/>
    <cellStyle name="표준 2 24 11 9" xfId="11043" xr:uid="{00000000-0005-0000-0000-0000096F0000}"/>
    <cellStyle name="표준 2 24 12" xfId="893" xr:uid="{00000000-0005-0000-0000-00000A6F0000}"/>
    <cellStyle name="표준 2 24 12 10" xfId="12557" xr:uid="{00000000-0005-0000-0000-00000B6F0000}"/>
    <cellStyle name="표준 2 24 12 11" xfId="14037" xr:uid="{00000000-0005-0000-0000-00000C6F0000}"/>
    <cellStyle name="표준 2 24 12 12" xfId="15517" xr:uid="{00000000-0005-0000-0000-00000D6F0000}"/>
    <cellStyle name="표준 2 24 12 13" xfId="16997" xr:uid="{00000000-0005-0000-0000-00000E6F0000}"/>
    <cellStyle name="표준 2 24 12 14" xfId="18477" xr:uid="{00000000-0005-0000-0000-00000F6F0000}"/>
    <cellStyle name="표준 2 24 12 15" xfId="19957" xr:uid="{00000000-0005-0000-0000-0000106F0000}"/>
    <cellStyle name="표준 2 24 12 16" xfId="21437" xr:uid="{00000000-0005-0000-0000-0000116F0000}"/>
    <cellStyle name="표준 2 24 12 17" xfId="22917" xr:uid="{00000000-0005-0000-0000-0000126F0000}"/>
    <cellStyle name="표준 2 24 12 18" xfId="24397" xr:uid="{00000000-0005-0000-0000-0000136F0000}"/>
    <cellStyle name="표준 2 24 12 19" xfId="25877" xr:uid="{00000000-0005-0000-0000-0000146F0000}"/>
    <cellStyle name="표준 2 24 12 2" xfId="114" xr:uid="{00000000-0005-0000-0000-0000156F0000}"/>
    <cellStyle name="표준 2 24 12 2 10" xfId="14774" xr:uid="{00000000-0005-0000-0000-0000166F0000}"/>
    <cellStyle name="표준 2 24 12 2 11" xfId="16254" xr:uid="{00000000-0005-0000-0000-0000176F0000}"/>
    <cellStyle name="표준 2 24 12 2 12" xfId="17734" xr:uid="{00000000-0005-0000-0000-0000186F0000}"/>
    <cellStyle name="표준 2 24 12 2 13" xfId="19214" xr:uid="{00000000-0005-0000-0000-0000196F0000}"/>
    <cellStyle name="표준 2 24 12 2 14" xfId="20694" xr:uid="{00000000-0005-0000-0000-00001A6F0000}"/>
    <cellStyle name="표준 2 24 12 2 15" xfId="22174" xr:uid="{00000000-0005-0000-0000-00001B6F0000}"/>
    <cellStyle name="표준 2 24 12 2 16" xfId="23654" xr:uid="{00000000-0005-0000-0000-00001C6F0000}"/>
    <cellStyle name="표준 2 24 12 2 17" xfId="25134" xr:uid="{00000000-0005-0000-0000-00001D6F0000}"/>
    <cellStyle name="표준 2 24 12 2 18" xfId="26614" xr:uid="{00000000-0005-0000-0000-00001E6F0000}"/>
    <cellStyle name="표준 2 24 12 2 19" xfId="28094" xr:uid="{00000000-0005-0000-0000-00001F6F0000}"/>
    <cellStyle name="표준 2 24 12 2 2" xfId="2933" xr:uid="{00000000-0005-0000-0000-0000206F0000}"/>
    <cellStyle name="표준 2 24 12 2 20" xfId="29574" xr:uid="{00000000-0005-0000-0000-0000216F0000}"/>
    <cellStyle name="표준 2 24 12 2 21" xfId="31054" xr:uid="{00000000-0005-0000-0000-0000226F0000}"/>
    <cellStyle name="표준 2 24 12 2 22" xfId="32534" xr:uid="{00000000-0005-0000-0000-0000236F0000}"/>
    <cellStyle name="표준 2 24 12 2 23" xfId="34014" xr:uid="{00000000-0005-0000-0000-0000246F0000}"/>
    <cellStyle name="표준 2 24 12 2 24" xfId="35494" xr:uid="{00000000-0005-0000-0000-0000256F0000}"/>
    <cellStyle name="표준 2 24 12 2 25" xfId="36974" xr:uid="{00000000-0005-0000-0000-0000266F0000}"/>
    <cellStyle name="표준 2 24 12 2 26" xfId="38454" xr:uid="{00000000-0005-0000-0000-0000276F0000}"/>
    <cellStyle name="표준 2 24 12 2 27" xfId="39934" xr:uid="{00000000-0005-0000-0000-0000286F0000}"/>
    <cellStyle name="표준 2 24 12 2 28" xfId="41414" xr:uid="{00000000-0005-0000-0000-0000296F0000}"/>
    <cellStyle name="표준 2 24 12 2 29" xfId="42894" xr:uid="{00000000-0005-0000-0000-00002A6F0000}"/>
    <cellStyle name="표준 2 24 12 2 3" xfId="4414" xr:uid="{00000000-0005-0000-0000-00002B6F0000}"/>
    <cellStyle name="표준 2 24 12 2 30" xfId="44374" xr:uid="{00000000-0005-0000-0000-00002C6F0000}"/>
    <cellStyle name="표준 2 24 12 2 31" xfId="45854" xr:uid="{00000000-0005-0000-0000-00002D6F0000}"/>
    <cellStyle name="표준 2 24 12 2 32" xfId="47335" xr:uid="{00000000-0005-0000-0000-00002E6F0000}"/>
    <cellStyle name="표준 2 24 12 2 33" xfId="48815" xr:uid="{00000000-0005-0000-0000-00002F6F0000}"/>
    <cellStyle name="표준 2 24 12 2 34" xfId="50295" xr:uid="{00000000-0005-0000-0000-0000306F0000}"/>
    <cellStyle name="표준 2 24 12 2 35" xfId="51775" xr:uid="{00000000-0005-0000-0000-0000316F0000}"/>
    <cellStyle name="표준 2 24 12 2 36" xfId="53255" xr:uid="{00000000-0005-0000-0000-0000326F0000}"/>
    <cellStyle name="표준 2 24 12 2 37" xfId="54735" xr:uid="{00000000-0005-0000-0000-0000336F0000}"/>
    <cellStyle name="표준 2 24 12 2 38" xfId="56215" xr:uid="{00000000-0005-0000-0000-0000346F0000}"/>
    <cellStyle name="표준 2 24 12 2 39" xfId="57695" xr:uid="{00000000-0005-0000-0000-0000356F0000}"/>
    <cellStyle name="표준 2 24 12 2 4" xfId="5894" xr:uid="{00000000-0005-0000-0000-0000366F0000}"/>
    <cellStyle name="표준 2 24 12 2 40" xfId="59175" xr:uid="{00000000-0005-0000-0000-0000376F0000}"/>
    <cellStyle name="표준 2 24 12 2 41" xfId="60655" xr:uid="{00000000-0005-0000-0000-0000386F0000}"/>
    <cellStyle name="표준 2 24 12 2 42" xfId="62135" xr:uid="{00000000-0005-0000-0000-0000396F0000}"/>
    <cellStyle name="표준 2 24 12 2 5" xfId="7374" xr:uid="{00000000-0005-0000-0000-00003A6F0000}"/>
    <cellStyle name="표준 2 24 12 2 6" xfId="8854" xr:uid="{00000000-0005-0000-0000-00003B6F0000}"/>
    <cellStyle name="표준 2 24 12 2 7" xfId="10334" xr:uid="{00000000-0005-0000-0000-00003C6F0000}"/>
    <cellStyle name="표준 2 24 12 2 8" xfId="11814" xr:uid="{00000000-0005-0000-0000-00003D6F0000}"/>
    <cellStyle name="표준 2 24 12 2 9" xfId="13294" xr:uid="{00000000-0005-0000-0000-00003E6F0000}"/>
    <cellStyle name="표준 2 24 12 20" xfId="27357" xr:uid="{00000000-0005-0000-0000-00003F6F0000}"/>
    <cellStyle name="표준 2 24 12 21" xfId="28837" xr:uid="{00000000-0005-0000-0000-0000406F0000}"/>
    <cellStyle name="표준 2 24 12 22" xfId="30317" xr:uid="{00000000-0005-0000-0000-0000416F0000}"/>
    <cellStyle name="표준 2 24 12 23" xfId="31797" xr:uid="{00000000-0005-0000-0000-0000426F0000}"/>
    <cellStyle name="표준 2 24 12 24" xfId="33277" xr:uid="{00000000-0005-0000-0000-0000436F0000}"/>
    <cellStyle name="표준 2 24 12 25" xfId="34757" xr:uid="{00000000-0005-0000-0000-0000446F0000}"/>
    <cellStyle name="표준 2 24 12 26" xfId="36237" xr:uid="{00000000-0005-0000-0000-0000456F0000}"/>
    <cellStyle name="표준 2 24 12 27" xfId="37717" xr:uid="{00000000-0005-0000-0000-0000466F0000}"/>
    <cellStyle name="표준 2 24 12 28" xfId="39197" xr:uid="{00000000-0005-0000-0000-0000476F0000}"/>
    <cellStyle name="표준 2 24 12 29" xfId="40677" xr:uid="{00000000-0005-0000-0000-0000486F0000}"/>
    <cellStyle name="표준 2 24 12 3" xfId="2196" xr:uid="{00000000-0005-0000-0000-0000496F0000}"/>
    <cellStyle name="표준 2 24 12 30" xfId="42157" xr:uid="{00000000-0005-0000-0000-00004A6F0000}"/>
    <cellStyle name="표준 2 24 12 31" xfId="43637" xr:uid="{00000000-0005-0000-0000-00004B6F0000}"/>
    <cellStyle name="표준 2 24 12 32" xfId="45117" xr:uid="{00000000-0005-0000-0000-00004C6F0000}"/>
    <cellStyle name="표준 2 24 12 33" xfId="46598" xr:uid="{00000000-0005-0000-0000-00004D6F0000}"/>
    <cellStyle name="표준 2 24 12 34" xfId="48078" xr:uid="{00000000-0005-0000-0000-00004E6F0000}"/>
    <cellStyle name="표준 2 24 12 35" xfId="49558" xr:uid="{00000000-0005-0000-0000-00004F6F0000}"/>
    <cellStyle name="표준 2 24 12 36" xfId="51038" xr:uid="{00000000-0005-0000-0000-0000506F0000}"/>
    <cellStyle name="표준 2 24 12 37" xfId="52518" xr:uid="{00000000-0005-0000-0000-0000516F0000}"/>
    <cellStyle name="표준 2 24 12 38" xfId="53998" xr:uid="{00000000-0005-0000-0000-0000526F0000}"/>
    <cellStyle name="표준 2 24 12 39" xfId="55478" xr:uid="{00000000-0005-0000-0000-0000536F0000}"/>
    <cellStyle name="표준 2 24 12 4" xfId="3677" xr:uid="{00000000-0005-0000-0000-0000546F0000}"/>
    <cellStyle name="표준 2 24 12 40" xfId="56958" xr:uid="{00000000-0005-0000-0000-0000556F0000}"/>
    <cellStyle name="표준 2 24 12 41" xfId="58438" xr:uid="{00000000-0005-0000-0000-0000566F0000}"/>
    <cellStyle name="표준 2 24 12 42" xfId="59918" xr:uid="{00000000-0005-0000-0000-0000576F0000}"/>
    <cellStyle name="표준 2 24 12 43" xfId="61398" xr:uid="{00000000-0005-0000-0000-0000586F0000}"/>
    <cellStyle name="표준 2 24 12 5" xfId="5157" xr:uid="{00000000-0005-0000-0000-0000596F0000}"/>
    <cellStyle name="표준 2 24 12 6" xfId="6637" xr:uid="{00000000-0005-0000-0000-00005A6F0000}"/>
    <cellStyle name="표준 2 24 12 7" xfId="8117" xr:uid="{00000000-0005-0000-0000-00005B6F0000}"/>
    <cellStyle name="표준 2 24 12 8" xfId="9597" xr:uid="{00000000-0005-0000-0000-00005C6F0000}"/>
    <cellStyle name="표준 2 24 12 9" xfId="11077" xr:uid="{00000000-0005-0000-0000-00005D6F0000}"/>
    <cellStyle name="표준 2 24 13" xfId="858" xr:uid="{00000000-0005-0000-0000-00005E6F0000}"/>
    <cellStyle name="표준 2 24 13 10" xfId="12592" xr:uid="{00000000-0005-0000-0000-00005F6F0000}"/>
    <cellStyle name="표준 2 24 13 11" xfId="14072" xr:uid="{00000000-0005-0000-0000-0000606F0000}"/>
    <cellStyle name="표준 2 24 13 12" xfId="15552" xr:uid="{00000000-0005-0000-0000-0000616F0000}"/>
    <cellStyle name="표준 2 24 13 13" xfId="17032" xr:uid="{00000000-0005-0000-0000-0000626F0000}"/>
    <cellStyle name="표준 2 24 13 14" xfId="18512" xr:uid="{00000000-0005-0000-0000-0000636F0000}"/>
    <cellStyle name="표준 2 24 13 15" xfId="19992" xr:uid="{00000000-0005-0000-0000-0000646F0000}"/>
    <cellStyle name="표준 2 24 13 16" xfId="21472" xr:uid="{00000000-0005-0000-0000-0000656F0000}"/>
    <cellStyle name="표준 2 24 13 17" xfId="22952" xr:uid="{00000000-0005-0000-0000-0000666F0000}"/>
    <cellStyle name="표준 2 24 13 18" xfId="24432" xr:uid="{00000000-0005-0000-0000-0000676F0000}"/>
    <cellStyle name="표준 2 24 13 19" xfId="25912" xr:uid="{00000000-0005-0000-0000-0000686F0000}"/>
    <cellStyle name="표준 2 24 13 2" xfId="79" xr:uid="{00000000-0005-0000-0000-0000696F0000}"/>
    <cellStyle name="표준 2 24 13 2 10" xfId="14809" xr:uid="{00000000-0005-0000-0000-00006A6F0000}"/>
    <cellStyle name="표준 2 24 13 2 11" xfId="16289" xr:uid="{00000000-0005-0000-0000-00006B6F0000}"/>
    <cellStyle name="표준 2 24 13 2 12" xfId="17769" xr:uid="{00000000-0005-0000-0000-00006C6F0000}"/>
    <cellStyle name="표준 2 24 13 2 13" xfId="19249" xr:uid="{00000000-0005-0000-0000-00006D6F0000}"/>
    <cellStyle name="표준 2 24 13 2 14" xfId="20729" xr:uid="{00000000-0005-0000-0000-00006E6F0000}"/>
    <cellStyle name="표준 2 24 13 2 15" xfId="22209" xr:uid="{00000000-0005-0000-0000-00006F6F0000}"/>
    <cellStyle name="표준 2 24 13 2 16" xfId="23689" xr:uid="{00000000-0005-0000-0000-0000706F0000}"/>
    <cellStyle name="표준 2 24 13 2 17" xfId="25169" xr:uid="{00000000-0005-0000-0000-0000716F0000}"/>
    <cellStyle name="표준 2 24 13 2 18" xfId="26649" xr:uid="{00000000-0005-0000-0000-0000726F0000}"/>
    <cellStyle name="표준 2 24 13 2 19" xfId="28129" xr:uid="{00000000-0005-0000-0000-0000736F0000}"/>
    <cellStyle name="표준 2 24 13 2 2" xfId="2968" xr:uid="{00000000-0005-0000-0000-0000746F0000}"/>
    <cellStyle name="표준 2 24 13 2 20" xfId="29609" xr:uid="{00000000-0005-0000-0000-0000756F0000}"/>
    <cellStyle name="표준 2 24 13 2 21" xfId="31089" xr:uid="{00000000-0005-0000-0000-0000766F0000}"/>
    <cellStyle name="표준 2 24 13 2 22" xfId="32569" xr:uid="{00000000-0005-0000-0000-0000776F0000}"/>
    <cellStyle name="표준 2 24 13 2 23" xfId="34049" xr:uid="{00000000-0005-0000-0000-0000786F0000}"/>
    <cellStyle name="표준 2 24 13 2 24" xfId="35529" xr:uid="{00000000-0005-0000-0000-0000796F0000}"/>
    <cellStyle name="표준 2 24 13 2 25" xfId="37009" xr:uid="{00000000-0005-0000-0000-00007A6F0000}"/>
    <cellStyle name="표준 2 24 13 2 26" xfId="38489" xr:uid="{00000000-0005-0000-0000-00007B6F0000}"/>
    <cellStyle name="표준 2 24 13 2 27" xfId="39969" xr:uid="{00000000-0005-0000-0000-00007C6F0000}"/>
    <cellStyle name="표준 2 24 13 2 28" xfId="41449" xr:uid="{00000000-0005-0000-0000-00007D6F0000}"/>
    <cellStyle name="표준 2 24 13 2 29" xfId="42929" xr:uid="{00000000-0005-0000-0000-00007E6F0000}"/>
    <cellStyle name="표준 2 24 13 2 3" xfId="4449" xr:uid="{00000000-0005-0000-0000-00007F6F0000}"/>
    <cellStyle name="표준 2 24 13 2 30" xfId="44409" xr:uid="{00000000-0005-0000-0000-0000806F0000}"/>
    <cellStyle name="표준 2 24 13 2 31" xfId="45889" xr:uid="{00000000-0005-0000-0000-0000816F0000}"/>
    <cellStyle name="표준 2 24 13 2 32" xfId="47370" xr:uid="{00000000-0005-0000-0000-0000826F0000}"/>
    <cellStyle name="표준 2 24 13 2 33" xfId="48850" xr:uid="{00000000-0005-0000-0000-0000836F0000}"/>
    <cellStyle name="표준 2 24 13 2 34" xfId="50330" xr:uid="{00000000-0005-0000-0000-0000846F0000}"/>
    <cellStyle name="표준 2 24 13 2 35" xfId="51810" xr:uid="{00000000-0005-0000-0000-0000856F0000}"/>
    <cellStyle name="표준 2 24 13 2 36" xfId="53290" xr:uid="{00000000-0005-0000-0000-0000866F0000}"/>
    <cellStyle name="표준 2 24 13 2 37" xfId="54770" xr:uid="{00000000-0005-0000-0000-0000876F0000}"/>
    <cellStyle name="표준 2 24 13 2 38" xfId="56250" xr:uid="{00000000-0005-0000-0000-0000886F0000}"/>
    <cellStyle name="표준 2 24 13 2 39" xfId="57730" xr:uid="{00000000-0005-0000-0000-0000896F0000}"/>
    <cellStyle name="표준 2 24 13 2 4" xfId="5929" xr:uid="{00000000-0005-0000-0000-00008A6F0000}"/>
    <cellStyle name="표준 2 24 13 2 40" xfId="59210" xr:uid="{00000000-0005-0000-0000-00008B6F0000}"/>
    <cellStyle name="표준 2 24 13 2 41" xfId="60690" xr:uid="{00000000-0005-0000-0000-00008C6F0000}"/>
    <cellStyle name="표준 2 24 13 2 42" xfId="62170" xr:uid="{00000000-0005-0000-0000-00008D6F0000}"/>
    <cellStyle name="표준 2 24 13 2 5" xfId="7409" xr:uid="{00000000-0005-0000-0000-00008E6F0000}"/>
    <cellStyle name="표준 2 24 13 2 6" xfId="8889" xr:uid="{00000000-0005-0000-0000-00008F6F0000}"/>
    <cellStyle name="표준 2 24 13 2 7" xfId="10369" xr:uid="{00000000-0005-0000-0000-0000906F0000}"/>
    <cellStyle name="표준 2 24 13 2 8" xfId="11849" xr:uid="{00000000-0005-0000-0000-0000916F0000}"/>
    <cellStyle name="표준 2 24 13 2 9" xfId="13329" xr:uid="{00000000-0005-0000-0000-0000926F0000}"/>
    <cellStyle name="표준 2 24 13 20" xfId="27392" xr:uid="{00000000-0005-0000-0000-0000936F0000}"/>
    <cellStyle name="표준 2 24 13 21" xfId="28872" xr:uid="{00000000-0005-0000-0000-0000946F0000}"/>
    <cellStyle name="표준 2 24 13 22" xfId="30352" xr:uid="{00000000-0005-0000-0000-0000956F0000}"/>
    <cellStyle name="표준 2 24 13 23" xfId="31832" xr:uid="{00000000-0005-0000-0000-0000966F0000}"/>
    <cellStyle name="표준 2 24 13 24" xfId="33312" xr:uid="{00000000-0005-0000-0000-0000976F0000}"/>
    <cellStyle name="표준 2 24 13 25" xfId="34792" xr:uid="{00000000-0005-0000-0000-0000986F0000}"/>
    <cellStyle name="표준 2 24 13 26" xfId="36272" xr:uid="{00000000-0005-0000-0000-0000996F0000}"/>
    <cellStyle name="표준 2 24 13 27" xfId="37752" xr:uid="{00000000-0005-0000-0000-00009A6F0000}"/>
    <cellStyle name="표준 2 24 13 28" xfId="39232" xr:uid="{00000000-0005-0000-0000-00009B6F0000}"/>
    <cellStyle name="표준 2 24 13 29" xfId="40712" xr:uid="{00000000-0005-0000-0000-00009C6F0000}"/>
    <cellStyle name="표준 2 24 13 3" xfId="2231" xr:uid="{00000000-0005-0000-0000-00009D6F0000}"/>
    <cellStyle name="표준 2 24 13 30" xfId="42192" xr:uid="{00000000-0005-0000-0000-00009E6F0000}"/>
    <cellStyle name="표준 2 24 13 31" xfId="43672" xr:uid="{00000000-0005-0000-0000-00009F6F0000}"/>
    <cellStyle name="표준 2 24 13 32" xfId="45152" xr:uid="{00000000-0005-0000-0000-0000A06F0000}"/>
    <cellStyle name="표준 2 24 13 33" xfId="46633" xr:uid="{00000000-0005-0000-0000-0000A16F0000}"/>
    <cellStyle name="표준 2 24 13 34" xfId="48113" xr:uid="{00000000-0005-0000-0000-0000A26F0000}"/>
    <cellStyle name="표준 2 24 13 35" xfId="49593" xr:uid="{00000000-0005-0000-0000-0000A36F0000}"/>
    <cellStyle name="표준 2 24 13 36" xfId="51073" xr:uid="{00000000-0005-0000-0000-0000A46F0000}"/>
    <cellStyle name="표준 2 24 13 37" xfId="52553" xr:uid="{00000000-0005-0000-0000-0000A56F0000}"/>
    <cellStyle name="표준 2 24 13 38" xfId="54033" xr:uid="{00000000-0005-0000-0000-0000A66F0000}"/>
    <cellStyle name="표준 2 24 13 39" xfId="55513" xr:uid="{00000000-0005-0000-0000-0000A76F0000}"/>
    <cellStyle name="표준 2 24 13 4" xfId="3712" xr:uid="{00000000-0005-0000-0000-0000A86F0000}"/>
    <cellStyle name="표준 2 24 13 40" xfId="56993" xr:uid="{00000000-0005-0000-0000-0000A96F0000}"/>
    <cellStyle name="표준 2 24 13 41" xfId="58473" xr:uid="{00000000-0005-0000-0000-0000AA6F0000}"/>
    <cellStyle name="표준 2 24 13 42" xfId="59953" xr:uid="{00000000-0005-0000-0000-0000AB6F0000}"/>
    <cellStyle name="표준 2 24 13 43" xfId="61433" xr:uid="{00000000-0005-0000-0000-0000AC6F0000}"/>
    <cellStyle name="표준 2 24 13 5" xfId="5192" xr:uid="{00000000-0005-0000-0000-0000AD6F0000}"/>
    <cellStyle name="표준 2 24 13 6" xfId="6672" xr:uid="{00000000-0005-0000-0000-0000AE6F0000}"/>
    <cellStyle name="표준 2 24 13 7" xfId="8152" xr:uid="{00000000-0005-0000-0000-0000AF6F0000}"/>
    <cellStyle name="표준 2 24 13 8" xfId="9632" xr:uid="{00000000-0005-0000-0000-0000B06F0000}"/>
    <cellStyle name="표준 2 24 13 9" xfId="11112" xr:uid="{00000000-0005-0000-0000-0000B16F0000}"/>
    <cellStyle name="표준 2 24 14" xfId="820" xr:uid="{00000000-0005-0000-0000-0000B26F0000}"/>
    <cellStyle name="표준 2 24 15" xfId="1262" xr:uid="{00000000-0005-0000-0000-0000B36F0000}"/>
    <cellStyle name="표준 2 24 15 10" xfId="12188" xr:uid="{00000000-0005-0000-0000-0000B46F0000}"/>
    <cellStyle name="표준 2 24 15 11" xfId="13668" xr:uid="{00000000-0005-0000-0000-0000B56F0000}"/>
    <cellStyle name="표준 2 24 15 12" xfId="15148" xr:uid="{00000000-0005-0000-0000-0000B66F0000}"/>
    <cellStyle name="표준 2 24 15 13" xfId="16628" xr:uid="{00000000-0005-0000-0000-0000B76F0000}"/>
    <cellStyle name="표준 2 24 15 14" xfId="18108" xr:uid="{00000000-0005-0000-0000-0000B86F0000}"/>
    <cellStyle name="표준 2 24 15 15" xfId="19588" xr:uid="{00000000-0005-0000-0000-0000B96F0000}"/>
    <cellStyle name="표준 2 24 15 16" xfId="21068" xr:uid="{00000000-0005-0000-0000-0000BA6F0000}"/>
    <cellStyle name="표준 2 24 15 17" xfId="22548" xr:uid="{00000000-0005-0000-0000-0000BB6F0000}"/>
    <cellStyle name="표준 2 24 15 18" xfId="24028" xr:uid="{00000000-0005-0000-0000-0000BC6F0000}"/>
    <cellStyle name="표준 2 24 15 19" xfId="25508" xr:uid="{00000000-0005-0000-0000-0000BD6F0000}"/>
    <cellStyle name="표준 2 24 15 2" xfId="483" xr:uid="{00000000-0005-0000-0000-0000BE6F0000}"/>
    <cellStyle name="표준 2 24 15 2 10" xfId="14405" xr:uid="{00000000-0005-0000-0000-0000BF6F0000}"/>
    <cellStyle name="표준 2 24 15 2 11" xfId="15885" xr:uid="{00000000-0005-0000-0000-0000C06F0000}"/>
    <cellStyle name="표준 2 24 15 2 12" xfId="17365" xr:uid="{00000000-0005-0000-0000-0000C16F0000}"/>
    <cellStyle name="표준 2 24 15 2 13" xfId="18845" xr:uid="{00000000-0005-0000-0000-0000C26F0000}"/>
    <cellStyle name="표준 2 24 15 2 14" xfId="20325" xr:uid="{00000000-0005-0000-0000-0000C36F0000}"/>
    <cellStyle name="표준 2 24 15 2 15" xfId="21805" xr:uid="{00000000-0005-0000-0000-0000C46F0000}"/>
    <cellStyle name="표준 2 24 15 2 16" xfId="23285" xr:uid="{00000000-0005-0000-0000-0000C56F0000}"/>
    <cellStyle name="표준 2 24 15 2 17" xfId="24765" xr:uid="{00000000-0005-0000-0000-0000C66F0000}"/>
    <cellStyle name="표준 2 24 15 2 18" xfId="26245" xr:uid="{00000000-0005-0000-0000-0000C76F0000}"/>
    <cellStyle name="표준 2 24 15 2 19" xfId="27725" xr:uid="{00000000-0005-0000-0000-0000C86F0000}"/>
    <cellStyle name="표준 2 24 15 2 2" xfId="2564" xr:uid="{00000000-0005-0000-0000-0000C96F0000}"/>
    <cellStyle name="표준 2 24 15 2 20" xfId="29205" xr:uid="{00000000-0005-0000-0000-0000CA6F0000}"/>
    <cellStyle name="표준 2 24 15 2 21" xfId="30685" xr:uid="{00000000-0005-0000-0000-0000CB6F0000}"/>
    <cellStyle name="표준 2 24 15 2 22" xfId="32165" xr:uid="{00000000-0005-0000-0000-0000CC6F0000}"/>
    <cellStyle name="표준 2 24 15 2 23" xfId="33645" xr:uid="{00000000-0005-0000-0000-0000CD6F0000}"/>
    <cellStyle name="표준 2 24 15 2 24" xfId="35125" xr:uid="{00000000-0005-0000-0000-0000CE6F0000}"/>
    <cellStyle name="표준 2 24 15 2 25" xfId="36605" xr:uid="{00000000-0005-0000-0000-0000CF6F0000}"/>
    <cellStyle name="표준 2 24 15 2 26" xfId="38085" xr:uid="{00000000-0005-0000-0000-0000D06F0000}"/>
    <cellStyle name="표준 2 24 15 2 27" xfId="39565" xr:uid="{00000000-0005-0000-0000-0000D16F0000}"/>
    <cellStyle name="표준 2 24 15 2 28" xfId="41045" xr:uid="{00000000-0005-0000-0000-0000D26F0000}"/>
    <cellStyle name="표준 2 24 15 2 29" xfId="42525" xr:uid="{00000000-0005-0000-0000-0000D36F0000}"/>
    <cellStyle name="표준 2 24 15 2 3" xfId="4045" xr:uid="{00000000-0005-0000-0000-0000D46F0000}"/>
    <cellStyle name="표준 2 24 15 2 30" xfId="44005" xr:uid="{00000000-0005-0000-0000-0000D56F0000}"/>
    <cellStyle name="표준 2 24 15 2 31" xfId="45485" xr:uid="{00000000-0005-0000-0000-0000D66F0000}"/>
    <cellStyle name="표준 2 24 15 2 32" xfId="46966" xr:uid="{00000000-0005-0000-0000-0000D76F0000}"/>
    <cellStyle name="표준 2 24 15 2 33" xfId="48446" xr:uid="{00000000-0005-0000-0000-0000D86F0000}"/>
    <cellStyle name="표준 2 24 15 2 34" xfId="49926" xr:uid="{00000000-0005-0000-0000-0000D96F0000}"/>
    <cellStyle name="표준 2 24 15 2 35" xfId="51406" xr:uid="{00000000-0005-0000-0000-0000DA6F0000}"/>
    <cellStyle name="표준 2 24 15 2 36" xfId="52886" xr:uid="{00000000-0005-0000-0000-0000DB6F0000}"/>
    <cellStyle name="표준 2 24 15 2 37" xfId="54366" xr:uid="{00000000-0005-0000-0000-0000DC6F0000}"/>
    <cellStyle name="표준 2 24 15 2 38" xfId="55846" xr:uid="{00000000-0005-0000-0000-0000DD6F0000}"/>
    <cellStyle name="표준 2 24 15 2 39" xfId="57326" xr:uid="{00000000-0005-0000-0000-0000DE6F0000}"/>
    <cellStyle name="표준 2 24 15 2 4" xfId="5525" xr:uid="{00000000-0005-0000-0000-0000DF6F0000}"/>
    <cellStyle name="표준 2 24 15 2 40" xfId="58806" xr:uid="{00000000-0005-0000-0000-0000E06F0000}"/>
    <cellStyle name="표준 2 24 15 2 41" xfId="60286" xr:uid="{00000000-0005-0000-0000-0000E16F0000}"/>
    <cellStyle name="표준 2 24 15 2 42" xfId="61766" xr:uid="{00000000-0005-0000-0000-0000E26F0000}"/>
    <cellStyle name="표준 2 24 15 2 5" xfId="7005" xr:uid="{00000000-0005-0000-0000-0000E36F0000}"/>
    <cellStyle name="표준 2 24 15 2 6" xfId="8485" xr:uid="{00000000-0005-0000-0000-0000E46F0000}"/>
    <cellStyle name="표준 2 24 15 2 7" xfId="9965" xr:uid="{00000000-0005-0000-0000-0000E56F0000}"/>
    <cellStyle name="표준 2 24 15 2 8" xfId="11445" xr:uid="{00000000-0005-0000-0000-0000E66F0000}"/>
    <cellStyle name="표준 2 24 15 2 9" xfId="12925" xr:uid="{00000000-0005-0000-0000-0000E76F0000}"/>
    <cellStyle name="표준 2 24 15 20" xfId="26988" xr:uid="{00000000-0005-0000-0000-0000E86F0000}"/>
    <cellStyle name="표준 2 24 15 21" xfId="28468" xr:uid="{00000000-0005-0000-0000-0000E96F0000}"/>
    <cellStyle name="표준 2 24 15 22" xfId="29948" xr:uid="{00000000-0005-0000-0000-0000EA6F0000}"/>
    <cellStyle name="표준 2 24 15 23" xfId="31428" xr:uid="{00000000-0005-0000-0000-0000EB6F0000}"/>
    <cellStyle name="표준 2 24 15 24" xfId="32908" xr:uid="{00000000-0005-0000-0000-0000EC6F0000}"/>
    <cellStyle name="표준 2 24 15 25" xfId="34388" xr:uid="{00000000-0005-0000-0000-0000ED6F0000}"/>
    <cellStyle name="표준 2 24 15 26" xfId="35868" xr:uid="{00000000-0005-0000-0000-0000EE6F0000}"/>
    <cellStyle name="표준 2 24 15 27" xfId="37348" xr:uid="{00000000-0005-0000-0000-0000EF6F0000}"/>
    <cellStyle name="표준 2 24 15 28" xfId="38828" xr:uid="{00000000-0005-0000-0000-0000F06F0000}"/>
    <cellStyle name="표준 2 24 15 29" xfId="40308" xr:uid="{00000000-0005-0000-0000-0000F16F0000}"/>
    <cellStyle name="표준 2 24 15 3" xfId="1827" xr:uid="{00000000-0005-0000-0000-0000F26F0000}"/>
    <cellStyle name="표준 2 24 15 30" xfId="41788" xr:uid="{00000000-0005-0000-0000-0000F36F0000}"/>
    <cellStyle name="표준 2 24 15 31" xfId="43268" xr:uid="{00000000-0005-0000-0000-0000F46F0000}"/>
    <cellStyle name="표준 2 24 15 32" xfId="44748" xr:uid="{00000000-0005-0000-0000-0000F56F0000}"/>
    <cellStyle name="표준 2 24 15 33" xfId="46229" xr:uid="{00000000-0005-0000-0000-0000F66F0000}"/>
    <cellStyle name="표준 2 24 15 34" xfId="47709" xr:uid="{00000000-0005-0000-0000-0000F76F0000}"/>
    <cellStyle name="표준 2 24 15 35" xfId="49189" xr:uid="{00000000-0005-0000-0000-0000F86F0000}"/>
    <cellStyle name="표준 2 24 15 36" xfId="50669" xr:uid="{00000000-0005-0000-0000-0000F96F0000}"/>
    <cellStyle name="표준 2 24 15 37" xfId="52149" xr:uid="{00000000-0005-0000-0000-0000FA6F0000}"/>
    <cellStyle name="표준 2 24 15 38" xfId="53629" xr:uid="{00000000-0005-0000-0000-0000FB6F0000}"/>
    <cellStyle name="표준 2 24 15 39" xfId="55109" xr:uid="{00000000-0005-0000-0000-0000FC6F0000}"/>
    <cellStyle name="표준 2 24 15 4" xfId="3308" xr:uid="{00000000-0005-0000-0000-0000FD6F0000}"/>
    <cellStyle name="표준 2 24 15 40" xfId="56589" xr:uid="{00000000-0005-0000-0000-0000FE6F0000}"/>
    <cellStyle name="표준 2 24 15 41" xfId="58069" xr:uid="{00000000-0005-0000-0000-0000FF6F0000}"/>
    <cellStyle name="표준 2 24 15 42" xfId="59549" xr:uid="{00000000-0005-0000-0000-000000700000}"/>
    <cellStyle name="표준 2 24 15 43" xfId="61029" xr:uid="{00000000-0005-0000-0000-000001700000}"/>
    <cellStyle name="표준 2 24 15 5" xfId="4788" xr:uid="{00000000-0005-0000-0000-000002700000}"/>
    <cellStyle name="표준 2 24 15 6" xfId="6268" xr:uid="{00000000-0005-0000-0000-000003700000}"/>
    <cellStyle name="표준 2 24 15 7" xfId="7748" xr:uid="{00000000-0005-0000-0000-000004700000}"/>
    <cellStyle name="표준 2 24 15 8" xfId="9228" xr:uid="{00000000-0005-0000-0000-000005700000}"/>
    <cellStyle name="표준 2 24 15 9" xfId="10708" xr:uid="{00000000-0005-0000-0000-000006700000}"/>
    <cellStyle name="표준 2 24 2" xfId="1193" xr:uid="{00000000-0005-0000-0000-000007700000}"/>
    <cellStyle name="표준 2 24 2 10" xfId="12257" xr:uid="{00000000-0005-0000-0000-000008700000}"/>
    <cellStyle name="표준 2 24 2 11" xfId="13737" xr:uid="{00000000-0005-0000-0000-000009700000}"/>
    <cellStyle name="표준 2 24 2 12" xfId="15217" xr:uid="{00000000-0005-0000-0000-00000A700000}"/>
    <cellStyle name="표준 2 24 2 13" xfId="16697" xr:uid="{00000000-0005-0000-0000-00000B700000}"/>
    <cellStyle name="표준 2 24 2 14" xfId="18177" xr:uid="{00000000-0005-0000-0000-00000C700000}"/>
    <cellStyle name="표준 2 24 2 15" xfId="19657" xr:uid="{00000000-0005-0000-0000-00000D700000}"/>
    <cellStyle name="표준 2 24 2 16" xfId="21137" xr:uid="{00000000-0005-0000-0000-00000E700000}"/>
    <cellStyle name="표준 2 24 2 17" xfId="22617" xr:uid="{00000000-0005-0000-0000-00000F700000}"/>
    <cellStyle name="표준 2 24 2 18" xfId="24097" xr:uid="{00000000-0005-0000-0000-000010700000}"/>
    <cellStyle name="표준 2 24 2 19" xfId="25577" xr:uid="{00000000-0005-0000-0000-000011700000}"/>
    <cellStyle name="표준 2 24 2 2" xfId="414" xr:uid="{00000000-0005-0000-0000-000012700000}"/>
    <cellStyle name="표준 2 24 2 2 10" xfId="14474" xr:uid="{00000000-0005-0000-0000-000013700000}"/>
    <cellStyle name="표준 2 24 2 2 11" xfId="15954" xr:uid="{00000000-0005-0000-0000-000014700000}"/>
    <cellStyle name="표준 2 24 2 2 12" xfId="17434" xr:uid="{00000000-0005-0000-0000-000015700000}"/>
    <cellStyle name="표준 2 24 2 2 13" xfId="18914" xr:uid="{00000000-0005-0000-0000-000016700000}"/>
    <cellStyle name="표준 2 24 2 2 14" xfId="20394" xr:uid="{00000000-0005-0000-0000-000017700000}"/>
    <cellStyle name="표준 2 24 2 2 15" xfId="21874" xr:uid="{00000000-0005-0000-0000-000018700000}"/>
    <cellStyle name="표준 2 24 2 2 16" xfId="23354" xr:uid="{00000000-0005-0000-0000-000019700000}"/>
    <cellStyle name="표준 2 24 2 2 17" xfId="24834" xr:uid="{00000000-0005-0000-0000-00001A700000}"/>
    <cellStyle name="표준 2 24 2 2 18" xfId="26314" xr:uid="{00000000-0005-0000-0000-00001B700000}"/>
    <cellStyle name="표준 2 24 2 2 19" xfId="27794" xr:uid="{00000000-0005-0000-0000-00001C700000}"/>
    <cellStyle name="표준 2 24 2 2 2" xfId="2633" xr:uid="{00000000-0005-0000-0000-00001D700000}"/>
    <cellStyle name="표준 2 24 2 2 20" xfId="29274" xr:uid="{00000000-0005-0000-0000-00001E700000}"/>
    <cellStyle name="표준 2 24 2 2 21" xfId="30754" xr:uid="{00000000-0005-0000-0000-00001F700000}"/>
    <cellStyle name="표준 2 24 2 2 22" xfId="32234" xr:uid="{00000000-0005-0000-0000-000020700000}"/>
    <cellStyle name="표준 2 24 2 2 23" xfId="33714" xr:uid="{00000000-0005-0000-0000-000021700000}"/>
    <cellStyle name="표준 2 24 2 2 24" xfId="35194" xr:uid="{00000000-0005-0000-0000-000022700000}"/>
    <cellStyle name="표준 2 24 2 2 25" xfId="36674" xr:uid="{00000000-0005-0000-0000-000023700000}"/>
    <cellStyle name="표준 2 24 2 2 26" xfId="38154" xr:uid="{00000000-0005-0000-0000-000024700000}"/>
    <cellStyle name="표준 2 24 2 2 27" xfId="39634" xr:uid="{00000000-0005-0000-0000-000025700000}"/>
    <cellStyle name="표준 2 24 2 2 28" xfId="41114" xr:uid="{00000000-0005-0000-0000-000026700000}"/>
    <cellStyle name="표준 2 24 2 2 29" xfId="42594" xr:uid="{00000000-0005-0000-0000-000027700000}"/>
    <cellStyle name="표준 2 24 2 2 3" xfId="4114" xr:uid="{00000000-0005-0000-0000-000028700000}"/>
    <cellStyle name="표준 2 24 2 2 30" xfId="44074" xr:uid="{00000000-0005-0000-0000-000029700000}"/>
    <cellStyle name="표준 2 24 2 2 31" xfId="45554" xr:uid="{00000000-0005-0000-0000-00002A700000}"/>
    <cellStyle name="표준 2 24 2 2 32" xfId="47035" xr:uid="{00000000-0005-0000-0000-00002B700000}"/>
    <cellStyle name="표준 2 24 2 2 33" xfId="48515" xr:uid="{00000000-0005-0000-0000-00002C700000}"/>
    <cellStyle name="표준 2 24 2 2 34" xfId="49995" xr:uid="{00000000-0005-0000-0000-00002D700000}"/>
    <cellStyle name="표준 2 24 2 2 35" xfId="51475" xr:uid="{00000000-0005-0000-0000-00002E700000}"/>
    <cellStyle name="표준 2 24 2 2 36" xfId="52955" xr:uid="{00000000-0005-0000-0000-00002F700000}"/>
    <cellStyle name="표준 2 24 2 2 37" xfId="54435" xr:uid="{00000000-0005-0000-0000-000030700000}"/>
    <cellStyle name="표준 2 24 2 2 38" xfId="55915" xr:uid="{00000000-0005-0000-0000-000031700000}"/>
    <cellStyle name="표준 2 24 2 2 39" xfId="57395" xr:uid="{00000000-0005-0000-0000-000032700000}"/>
    <cellStyle name="표준 2 24 2 2 4" xfId="5594" xr:uid="{00000000-0005-0000-0000-000033700000}"/>
    <cellStyle name="표준 2 24 2 2 40" xfId="58875" xr:uid="{00000000-0005-0000-0000-000034700000}"/>
    <cellStyle name="표준 2 24 2 2 41" xfId="60355" xr:uid="{00000000-0005-0000-0000-000035700000}"/>
    <cellStyle name="표준 2 24 2 2 42" xfId="61835" xr:uid="{00000000-0005-0000-0000-000036700000}"/>
    <cellStyle name="표준 2 24 2 2 5" xfId="7074" xr:uid="{00000000-0005-0000-0000-000037700000}"/>
    <cellStyle name="표준 2 24 2 2 6" xfId="8554" xr:uid="{00000000-0005-0000-0000-000038700000}"/>
    <cellStyle name="표준 2 24 2 2 7" xfId="10034" xr:uid="{00000000-0005-0000-0000-000039700000}"/>
    <cellStyle name="표준 2 24 2 2 8" xfId="11514" xr:uid="{00000000-0005-0000-0000-00003A700000}"/>
    <cellStyle name="표준 2 24 2 2 9" xfId="12994" xr:uid="{00000000-0005-0000-0000-00003B700000}"/>
    <cellStyle name="표준 2 24 2 20" xfId="27057" xr:uid="{00000000-0005-0000-0000-00003C700000}"/>
    <cellStyle name="표준 2 24 2 21" xfId="28537" xr:uid="{00000000-0005-0000-0000-00003D700000}"/>
    <cellStyle name="표준 2 24 2 22" xfId="30017" xr:uid="{00000000-0005-0000-0000-00003E700000}"/>
    <cellStyle name="표준 2 24 2 23" xfId="31497" xr:uid="{00000000-0005-0000-0000-00003F700000}"/>
    <cellStyle name="표준 2 24 2 24" xfId="32977" xr:uid="{00000000-0005-0000-0000-000040700000}"/>
    <cellStyle name="표준 2 24 2 25" xfId="34457" xr:uid="{00000000-0005-0000-0000-000041700000}"/>
    <cellStyle name="표준 2 24 2 26" xfId="35937" xr:uid="{00000000-0005-0000-0000-000042700000}"/>
    <cellStyle name="표준 2 24 2 27" xfId="37417" xr:uid="{00000000-0005-0000-0000-000043700000}"/>
    <cellStyle name="표준 2 24 2 28" xfId="38897" xr:uid="{00000000-0005-0000-0000-000044700000}"/>
    <cellStyle name="표준 2 24 2 29" xfId="40377" xr:uid="{00000000-0005-0000-0000-000045700000}"/>
    <cellStyle name="표준 2 24 2 3" xfId="1896" xr:uid="{00000000-0005-0000-0000-000046700000}"/>
    <cellStyle name="표준 2 24 2 30" xfId="41857" xr:uid="{00000000-0005-0000-0000-000047700000}"/>
    <cellStyle name="표준 2 24 2 31" xfId="43337" xr:uid="{00000000-0005-0000-0000-000048700000}"/>
    <cellStyle name="표준 2 24 2 32" xfId="44817" xr:uid="{00000000-0005-0000-0000-000049700000}"/>
    <cellStyle name="표준 2 24 2 33" xfId="46298" xr:uid="{00000000-0005-0000-0000-00004A700000}"/>
    <cellStyle name="표준 2 24 2 34" xfId="47778" xr:uid="{00000000-0005-0000-0000-00004B700000}"/>
    <cellStyle name="표준 2 24 2 35" xfId="49258" xr:uid="{00000000-0005-0000-0000-00004C700000}"/>
    <cellStyle name="표준 2 24 2 36" xfId="50738" xr:uid="{00000000-0005-0000-0000-00004D700000}"/>
    <cellStyle name="표준 2 24 2 37" xfId="52218" xr:uid="{00000000-0005-0000-0000-00004E700000}"/>
    <cellStyle name="표준 2 24 2 38" xfId="53698" xr:uid="{00000000-0005-0000-0000-00004F700000}"/>
    <cellStyle name="표준 2 24 2 39" xfId="55178" xr:uid="{00000000-0005-0000-0000-000050700000}"/>
    <cellStyle name="표준 2 24 2 4" xfId="3377" xr:uid="{00000000-0005-0000-0000-000051700000}"/>
    <cellStyle name="표준 2 24 2 40" xfId="56658" xr:uid="{00000000-0005-0000-0000-000052700000}"/>
    <cellStyle name="표준 2 24 2 41" xfId="58138" xr:uid="{00000000-0005-0000-0000-000053700000}"/>
    <cellStyle name="표준 2 24 2 42" xfId="59618" xr:uid="{00000000-0005-0000-0000-000054700000}"/>
    <cellStyle name="표준 2 24 2 43" xfId="61098" xr:uid="{00000000-0005-0000-0000-000055700000}"/>
    <cellStyle name="표준 2 24 2 5" xfId="4857" xr:uid="{00000000-0005-0000-0000-000056700000}"/>
    <cellStyle name="표준 2 24 2 6" xfId="6337" xr:uid="{00000000-0005-0000-0000-000057700000}"/>
    <cellStyle name="표준 2 24 2 7" xfId="7817" xr:uid="{00000000-0005-0000-0000-000058700000}"/>
    <cellStyle name="표준 2 24 2 8" xfId="9297" xr:uid="{00000000-0005-0000-0000-000059700000}"/>
    <cellStyle name="표준 2 24 2 9" xfId="10777" xr:uid="{00000000-0005-0000-0000-00005A700000}"/>
    <cellStyle name="표준 2 24 3" xfId="1168" xr:uid="{00000000-0005-0000-0000-00005B700000}"/>
    <cellStyle name="표준 2 24 3 10" xfId="12282" xr:uid="{00000000-0005-0000-0000-00005C700000}"/>
    <cellStyle name="표준 2 24 3 11" xfId="13762" xr:uid="{00000000-0005-0000-0000-00005D700000}"/>
    <cellStyle name="표준 2 24 3 12" xfId="15242" xr:uid="{00000000-0005-0000-0000-00005E700000}"/>
    <cellStyle name="표준 2 24 3 13" xfId="16722" xr:uid="{00000000-0005-0000-0000-00005F700000}"/>
    <cellStyle name="표준 2 24 3 14" xfId="18202" xr:uid="{00000000-0005-0000-0000-000060700000}"/>
    <cellStyle name="표준 2 24 3 15" xfId="19682" xr:uid="{00000000-0005-0000-0000-000061700000}"/>
    <cellStyle name="표준 2 24 3 16" xfId="21162" xr:uid="{00000000-0005-0000-0000-000062700000}"/>
    <cellStyle name="표준 2 24 3 17" xfId="22642" xr:uid="{00000000-0005-0000-0000-000063700000}"/>
    <cellStyle name="표준 2 24 3 18" xfId="24122" xr:uid="{00000000-0005-0000-0000-000064700000}"/>
    <cellStyle name="표준 2 24 3 19" xfId="25602" xr:uid="{00000000-0005-0000-0000-000065700000}"/>
    <cellStyle name="표준 2 24 3 2" xfId="389" xr:uid="{00000000-0005-0000-0000-000066700000}"/>
    <cellStyle name="표준 2 24 3 2 10" xfId="14499" xr:uid="{00000000-0005-0000-0000-000067700000}"/>
    <cellStyle name="표준 2 24 3 2 11" xfId="15979" xr:uid="{00000000-0005-0000-0000-000068700000}"/>
    <cellStyle name="표준 2 24 3 2 12" xfId="17459" xr:uid="{00000000-0005-0000-0000-000069700000}"/>
    <cellStyle name="표준 2 24 3 2 13" xfId="18939" xr:uid="{00000000-0005-0000-0000-00006A700000}"/>
    <cellStyle name="표준 2 24 3 2 14" xfId="20419" xr:uid="{00000000-0005-0000-0000-00006B700000}"/>
    <cellStyle name="표준 2 24 3 2 15" xfId="21899" xr:uid="{00000000-0005-0000-0000-00006C700000}"/>
    <cellStyle name="표준 2 24 3 2 16" xfId="23379" xr:uid="{00000000-0005-0000-0000-00006D700000}"/>
    <cellStyle name="표준 2 24 3 2 17" xfId="24859" xr:uid="{00000000-0005-0000-0000-00006E700000}"/>
    <cellStyle name="표준 2 24 3 2 18" xfId="26339" xr:uid="{00000000-0005-0000-0000-00006F700000}"/>
    <cellStyle name="표준 2 24 3 2 19" xfId="27819" xr:uid="{00000000-0005-0000-0000-000070700000}"/>
    <cellStyle name="표준 2 24 3 2 2" xfId="2658" xr:uid="{00000000-0005-0000-0000-000071700000}"/>
    <cellStyle name="표준 2 24 3 2 20" xfId="29299" xr:uid="{00000000-0005-0000-0000-000072700000}"/>
    <cellStyle name="표준 2 24 3 2 21" xfId="30779" xr:uid="{00000000-0005-0000-0000-000073700000}"/>
    <cellStyle name="표준 2 24 3 2 22" xfId="32259" xr:uid="{00000000-0005-0000-0000-000074700000}"/>
    <cellStyle name="표준 2 24 3 2 23" xfId="33739" xr:uid="{00000000-0005-0000-0000-000075700000}"/>
    <cellStyle name="표준 2 24 3 2 24" xfId="35219" xr:uid="{00000000-0005-0000-0000-000076700000}"/>
    <cellStyle name="표준 2 24 3 2 25" xfId="36699" xr:uid="{00000000-0005-0000-0000-000077700000}"/>
    <cellStyle name="표준 2 24 3 2 26" xfId="38179" xr:uid="{00000000-0005-0000-0000-000078700000}"/>
    <cellStyle name="표준 2 24 3 2 27" xfId="39659" xr:uid="{00000000-0005-0000-0000-000079700000}"/>
    <cellStyle name="표준 2 24 3 2 28" xfId="41139" xr:uid="{00000000-0005-0000-0000-00007A700000}"/>
    <cellStyle name="표준 2 24 3 2 29" xfId="42619" xr:uid="{00000000-0005-0000-0000-00007B700000}"/>
    <cellStyle name="표준 2 24 3 2 3" xfId="4139" xr:uid="{00000000-0005-0000-0000-00007C700000}"/>
    <cellStyle name="표준 2 24 3 2 30" xfId="44099" xr:uid="{00000000-0005-0000-0000-00007D700000}"/>
    <cellStyle name="표준 2 24 3 2 31" xfId="45579" xr:uid="{00000000-0005-0000-0000-00007E700000}"/>
    <cellStyle name="표준 2 24 3 2 32" xfId="47060" xr:uid="{00000000-0005-0000-0000-00007F700000}"/>
    <cellStyle name="표준 2 24 3 2 33" xfId="48540" xr:uid="{00000000-0005-0000-0000-000080700000}"/>
    <cellStyle name="표준 2 24 3 2 34" xfId="50020" xr:uid="{00000000-0005-0000-0000-000081700000}"/>
    <cellStyle name="표준 2 24 3 2 35" xfId="51500" xr:uid="{00000000-0005-0000-0000-000082700000}"/>
    <cellStyle name="표준 2 24 3 2 36" xfId="52980" xr:uid="{00000000-0005-0000-0000-000083700000}"/>
    <cellStyle name="표준 2 24 3 2 37" xfId="54460" xr:uid="{00000000-0005-0000-0000-000084700000}"/>
    <cellStyle name="표준 2 24 3 2 38" xfId="55940" xr:uid="{00000000-0005-0000-0000-000085700000}"/>
    <cellStyle name="표준 2 24 3 2 39" xfId="57420" xr:uid="{00000000-0005-0000-0000-000086700000}"/>
    <cellStyle name="표준 2 24 3 2 4" xfId="5619" xr:uid="{00000000-0005-0000-0000-000087700000}"/>
    <cellStyle name="표준 2 24 3 2 40" xfId="58900" xr:uid="{00000000-0005-0000-0000-000088700000}"/>
    <cellStyle name="표준 2 24 3 2 41" xfId="60380" xr:uid="{00000000-0005-0000-0000-000089700000}"/>
    <cellStyle name="표준 2 24 3 2 42" xfId="61860" xr:uid="{00000000-0005-0000-0000-00008A700000}"/>
    <cellStyle name="표준 2 24 3 2 5" xfId="7099" xr:uid="{00000000-0005-0000-0000-00008B700000}"/>
    <cellStyle name="표준 2 24 3 2 6" xfId="8579" xr:uid="{00000000-0005-0000-0000-00008C700000}"/>
    <cellStyle name="표준 2 24 3 2 7" xfId="10059" xr:uid="{00000000-0005-0000-0000-00008D700000}"/>
    <cellStyle name="표준 2 24 3 2 8" xfId="11539" xr:uid="{00000000-0005-0000-0000-00008E700000}"/>
    <cellStyle name="표준 2 24 3 2 9" xfId="13019" xr:uid="{00000000-0005-0000-0000-00008F700000}"/>
    <cellStyle name="표준 2 24 3 20" xfId="27082" xr:uid="{00000000-0005-0000-0000-000090700000}"/>
    <cellStyle name="표준 2 24 3 21" xfId="28562" xr:uid="{00000000-0005-0000-0000-000091700000}"/>
    <cellStyle name="표준 2 24 3 22" xfId="30042" xr:uid="{00000000-0005-0000-0000-000092700000}"/>
    <cellStyle name="표준 2 24 3 23" xfId="31522" xr:uid="{00000000-0005-0000-0000-000093700000}"/>
    <cellStyle name="표준 2 24 3 24" xfId="33002" xr:uid="{00000000-0005-0000-0000-000094700000}"/>
    <cellStyle name="표준 2 24 3 25" xfId="34482" xr:uid="{00000000-0005-0000-0000-000095700000}"/>
    <cellStyle name="표준 2 24 3 26" xfId="35962" xr:uid="{00000000-0005-0000-0000-000096700000}"/>
    <cellStyle name="표준 2 24 3 27" xfId="37442" xr:uid="{00000000-0005-0000-0000-000097700000}"/>
    <cellStyle name="표준 2 24 3 28" xfId="38922" xr:uid="{00000000-0005-0000-0000-000098700000}"/>
    <cellStyle name="표준 2 24 3 29" xfId="40402" xr:uid="{00000000-0005-0000-0000-000099700000}"/>
    <cellStyle name="표준 2 24 3 3" xfId="1921" xr:uid="{00000000-0005-0000-0000-00009A700000}"/>
    <cellStyle name="표준 2 24 3 30" xfId="41882" xr:uid="{00000000-0005-0000-0000-00009B700000}"/>
    <cellStyle name="표준 2 24 3 31" xfId="43362" xr:uid="{00000000-0005-0000-0000-00009C700000}"/>
    <cellStyle name="표준 2 24 3 32" xfId="44842" xr:uid="{00000000-0005-0000-0000-00009D700000}"/>
    <cellStyle name="표준 2 24 3 33" xfId="46323" xr:uid="{00000000-0005-0000-0000-00009E700000}"/>
    <cellStyle name="표준 2 24 3 34" xfId="47803" xr:uid="{00000000-0005-0000-0000-00009F700000}"/>
    <cellStyle name="표준 2 24 3 35" xfId="49283" xr:uid="{00000000-0005-0000-0000-0000A0700000}"/>
    <cellStyle name="표준 2 24 3 36" xfId="50763" xr:uid="{00000000-0005-0000-0000-0000A1700000}"/>
    <cellStyle name="표준 2 24 3 37" xfId="52243" xr:uid="{00000000-0005-0000-0000-0000A2700000}"/>
    <cellStyle name="표준 2 24 3 38" xfId="53723" xr:uid="{00000000-0005-0000-0000-0000A3700000}"/>
    <cellStyle name="표준 2 24 3 39" xfId="55203" xr:uid="{00000000-0005-0000-0000-0000A4700000}"/>
    <cellStyle name="표준 2 24 3 4" xfId="3402" xr:uid="{00000000-0005-0000-0000-0000A5700000}"/>
    <cellStyle name="표준 2 24 3 40" xfId="56683" xr:uid="{00000000-0005-0000-0000-0000A6700000}"/>
    <cellStyle name="표준 2 24 3 41" xfId="58163" xr:uid="{00000000-0005-0000-0000-0000A7700000}"/>
    <cellStyle name="표준 2 24 3 42" xfId="59643" xr:uid="{00000000-0005-0000-0000-0000A8700000}"/>
    <cellStyle name="표준 2 24 3 43" xfId="61123" xr:uid="{00000000-0005-0000-0000-0000A9700000}"/>
    <cellStyle name="표준 2 24 3 5" xfId="4882" xr:uid="{00000000-0005-0000-0000-0000AA700000}"/>
    <cellStyle name="표준 2 24 3 6" xfId="6362" xr:uid="{00000000-0005-0000-0000-0000AB700000}"/>
    <cellStyle name="표준 2 24 3 7" xfId="7842" xr:uid="{00000000-0005-0000-0000-0000AC700000}"/>
    <cellStyle name="표준 2 24 3 8" xfId="9322" xr:uid="{00000000-0005-0000-0000-0000AD700000}"/>
    <cellStyle name="표준 2 24 3 9" xfId="10802" xr:uid="{00000000-0005-0000-0000-0000AE700000}"/>
    <cellStyle name="표준 2 24 4" xfId="1142" xr:uid="{00000000-0005-0000-0000-0000AF700000}"/>
    <cellStyle name="표준 2 24 4 10" xfId="12308" xr:uid="{00000000-0005-0000-0000-0000B0700000}"/>
    <cellStyle name="표준 2 24 4 11" xfId="13788" xr:uid="{00000000-0005-0000-0000-0000B1700000}"/>
    <cellStyle name="표준 2 24 4 12" xfId="15268" xr:uid="{00000000-0005-0000-0000-0000B2700000}"/>
    <cellStyle name="표준 2 24 4 13" xfId="16748" xr:uid="{00000000-0005-0000-0000-0000B3700000}"/>
    <cellStyle name="표준 2 24 4 14" xfId="18228" xr:uid="{00000000-0005-0000-0000-0000B4700000}"/>
    <cellStyle name="표준 2 24 4 15" xfId="19708" xr:uid="{00000000-0005-0000-0000-0000B5700000}"/>
    <cellStyle name="표준 2 24 4 16" xfId="21188" xr:uid="{00000000-0005-0000-0000-0000B6700000}"/>
    <cellStyle name="표준 2 24 4 17" xfId="22668" xr:uid="{00000000-0005-0000-0000-0000B7700000}"/>
    <cellStyle name="표준 2 24 4 18" xfId="24148" xr:uid="{00000000-0005-0000-0000-0000B8700000}"/>
    <cellStyle name="표준 2 24 4 19" xfId="25628" xr:uid="{00000000-0005-0000-0000-0000B9700000}"/>
    <cellStyle name="표준 2 24 4 2" xfId="363" xr:uid="{00000000-0005-0000-0000-0000BA700000}"/>
    <cellStyle name="표준 2 24 4 2 10" xfId="14525" xr:uid="{00000000-0005-0000-0000-0000BB700000}"/>
    <cellStyle name="표준 2 24 4 2 11" xfId="16005" xr:uid="{00000000-0005-0000-0000-0000BC700000}"/>
    <cellStyle name="표준 2 24 4 2 12" xfId="17485" xr:uid="{00000000-0005-0000-0000-0000BD700000}"/>
    <cellStyle name="표준 2 24 4 2 13" xfId="18965" xr:uid="{00000000-0005-0000-0000-0000BE700000}"/>
    <cellStyle name="표준 2 24 4 2 14" xfId="20445" xr:uid="{00000000-0005-0000-0000-0000BF700000}"/>
    <cellStyle name="표준 2 24 4 2 15" xfId="21925" xr:uid="{00000000-0005-0000-0000-0000C0700000}"/>
    <cellStyle name="표준 2 24 4 2 16" xfId="23405" xr:uid="{00000000-0005-0000-0000-0000C1700000}"/>
    <cellStyle name="표준 2 24 4 2 17" xfId="24885" xr:uid="{00000000-0005-0000-0000-0000C2700000}"/>
    <cellStyle name="표준 2 24 4 2 18" xfId="26365" xr:uid="{00000000-0005-0000-0000-0000C3700000}"/>
    <cellStyle name="표준 2 24 4 2 19" xfId="27845" xr:uid="{00000000-0005-0000-0000-0000C4700000}"/>
    <cellStyle name="표준 2 24 4 2 2" xfId="2684" xr:uid="{00000000-0005-0000-0000-0000C5700000}"/>
    <cellStyle name="표준 2 24 4 2 20" xfId="29325" xr:uid="{00000000-0005-0000-0000-0000C6700000}"/>
    <cellStyle name="표준 2 24 4 2 21" xfId="30805" xr:uid="{00000000-0005-0000-0000-0000C7700000}"/>
    <cellStyle name="표준 2 24 4 2 22" xfId="32285" xr:uid="{00000000-0005-0000-0000-0000C8700000}"/>
    <cellStyle name="표준 2 24 4 2 23" xfId="33765" xr:uid="{00000000-0005-0000-0000-0000C9700000}"/>
    <cellStyle name="표준 2 24 4 2 24" xfId="35245" xr:uid="{00000000-0005-0000-0000-0000CA700000}"/>
    <cellStyle name="표준 2 24 4 2 25" xfId="36725" xr:uid="{00000000-0005-0000-0000-0000CB700000}"/>
    <cellStyle name="표준 2 24 4 2 26" xfId="38205" xr:uid="{00000000-0005-0000-0000-0000CC700000}"/>
    <cellStyle name="표준 2 24 4 2 27" xfId="39685" xr:uid="{00000000-0005-0000-0000-0000CD700000}"/>
    <cellStyle name="표준 2 24 4 2 28" xfId="41165" xr:uid="{00000000-0005-0000-0000-0000CE700000}"/>
    <cellStyle name="표준 2 24 4 2 29" xfId="42645" xr:uid="{00000000-0005-0000-0000-0000CF700000}"/>
    <cellStyle name="표준 2 24 4 2 3" xfId="4165" xr:uid="{00000000-0005-0000-0000-0000D0700000}"/>
    <cellStyle name="표준 2 24 4 2 30" xfId="44125" xr:uid="{00000000-0005-0000-0000-0000D1700000}"/>
    <cellStyle name="표준 2 24 4 2 31" xfId="45605" xr:uid="{00000000-0005-0000-0000-0000D2700000}"/>
    <cellStyle name="표준 2 24 4 2 32" xfId="47086" xr:uid="{00000000-0005-0000-0000-0000D3700000}"/>
    <cellStyle name="표준 2 24 4 2 33" xfId="48566" xr:uid="{00000000-0005-0000-0000-0000D4700000}"/>
    <cellStyle name="표준 2 24 4 2 34" xfId="50046" xr:uid="{00000000-0005-0000-0000-0000D5700000}"/>
    <cellStyle name="표준 2 24 4 2 35" xfId="51526" xr:uid="{00000000-0005-0000-0000-0000D6700000}"/>
    <cellStyle name="표준 2 24 4 2 36" xfId="53006" xr:uid="{00000000-0005-0000-0000-0000D7700000}"/>
    <cellStyle name="표준 2 24 4 2 37" xfId="54486" xr:uid="{00000000-0005-0000-0000-0000D8700000}"/>
    <cellStyle name="표준 2 24 4 2 38" xfId="55966" xr:uid="{00000000-0005-0000-0000-0000D9700000}"/>
    <cellStyle name="표준 2 24 4 2 39" xfId="57446" xr:uid="{00000000-0005-0000-0000-0000DA700000}"/>
    <cellStyle name="표준 2 24 4 2 4" xfId="5645" xr:uid="{00000000-0005-0000-0000-0000DB700000}"/>
    <cellStyle name="표준 2 24 4 2 40" xfId="58926" xr:uid="{00000000-0005-0000-0000-0000DC700000}"/>
    <cellStyle name="표준 2 24 4 2 41" xfId="60406" xr:uid="{00000000-0005-0000-0000-0000DD700000}"/>
    <cellStyle name="표준 2 24 4 2 42" xfId="61886" xr:uid="{00000000-0005-0000-0000-0000DE700000}"/>
    <cellStyle name="표준 2 24 4 2 5" xfId="7125" xr:uid="{00000000-0005-0000-0000-0000DF700000}"/>
    <cellStyle name="표준 2 24 4 2 6" xfId="8605" xr:uid="{00000000-0005-0000-0000-0000E0700000}"/>
    <cellStyle name="표준 2 24 4 2 7" xfId="10085" xr:uid="{00000000-0005-0000-0000-0000E1700000}"/>
    <cellStyle name="표준 2 24 4 2 8" xfId="11565" xr:uid="{00000000-0005-0000-0000-0000E2700000}"/>
    <cellStyle name="표준 2 24 4 2 9" xfId="13045" xr:uid="{00000000-0005-0000-0000-0000E3700000}"/>
    <cellStyle name="표준 2 24 4 20" xfId="27108" xr:uid="{00000000-0005-0000-0000-0000E4700000}"/>
    <cellStyle name="표준 2 24 4 21" xfId="28588" xr:uid="{00000000-0005-0000-0000-0000E5700000}"/>
    <cellStyle name="표준 2 24 4 22" xfId="30068" xr:uid="{00000000-0005-0000-0000-0000E6700000}"/>
    <cellStyle name="표준 2 24 4 23" xfId="31548" xr:uid="{00000000-0005-0000-0000-0000E7700000}"/>
    <cellStyle name="표준 2 24 4 24" xfId="33028" xr:uid="{00000000-0005-0000-0000-0000E8700000}"/>
    <cellStyle name="표준 2 24 4 25" xfId="34508" xr:uid="{00000000-0005-0000-0000-0000E9700000}"/>
    <cellStyle name="표준 2 24 4 26" xfId="35988" xr:uid="{00000000-0005-0000-0000-0000EA700000}"/>
    <cellStyle name="표준 2 24 4 27" xfId="37468" xr:uid="{00000000-0005-0000-0000-0000EB700000}"/>
    <cellStyle name="표준 2 24 4 28" xfId="38948" xr:uid="{00000000-0005-0000-0000-0000EC700000}"/>
    <cellStyle name="표준 2 24 4 29" xfId="40428" xr:uid="{00000000-0005-0000-0000-0000ED700000}"/>
    <cellStyle name="표준 2 24 4 3" xfId="1947" xr:uid="{00000000-0005-0000-0000-0000EE700000}"/>
    <cellStyle name="표준 2 24 4 30" xfId="41908" xr:uid="{00000000-0005-0000-0000-0000EF700000}"/>
    <cellStyle name="표준 2 24 4 31" xfId="43388" xr:uid="{00000000-0005-0000-0000-0000F0700000}"/>
    <cellStyle name="표준 2 24 4 32" xfId="44868" xr:uid="{00000000-0005-0000-0000-0000F1700000}"/>
    <cellStyle name="표준 2 24 4 33" xfId="46349" xr:uid="{00000000-0005-0000-0000-0000F2700000}"/>
    <cellStyle name="표준 2 24 4 34" xfId="47829" xr:uid="{00000000-0005-0000-0000-0000F3700000}"/>
    <cellStyle name="표준 2 24 4 35" xfId="49309" xr:uid="{00000000-0005-0000-0000-0000F4700000}"/>
    <cellStyle name="표준 2 24 4 36" xfId="50789" xr:uid="{00000000-0005-0000-0000-0000F5700000}"/>
    <cellStyle name="표준 2 24 4 37" xfId="52269" xr:uid="{00000000-0005-0000-0000-0000F6700000}"/>
    <cellStyle name="표준 2 24 4 38" xfId="53749" xr:uid="{00000000-0005-0000-0000-0000F7700000}"/>
    <cellStyle name="표준 2 24 4 39" xfId="55229" xr:uid="{00000000-0005-0000-0000-0000F8700000}"/>
    <cellStyle name="표준 2 24 4 4" xfId="3428" xr:uid="{00000000-0005-0000-0000-0000F9700000}"/>
    <cellStyle name="표준 2 24 4 40" xfId="56709" xr:uid="{00000000-0005-0000-0000-0000FA700000}"/>
    <cellStyle name="표준 2 24 4 41" xfId="58189" xr:uid="{00000000-0005-0000-0000-0000FB700000}"/>
    <cellStyle name="표준 2 24 4 42" xfId="59669" xr:uid="{00000000-0005-0000-0000-0000FC700000}"/>
    <cellStyle name="표준 2 24 4 43" xfId="61149" xr:uid="{00000000-0005-0000-0000-0000FD700000}"/>
    <cellStyle name="표준 2 24 4 5" xfId="4908" xr:uid="{00000000-0005-0000-0000-0000FE700000}"/>
    <cellStyle name="표준 2 24 4 6" xfId="6388" xr:uid="{00000000-0005-0000-0000-0000FF700000}"/>
    <cellStyle name="표준 2 24 4 7" xfId="7868" xr:uid="{00000000-0005-0000-0000-000000710000}"/>
    <cellStyle name="표준 2 24 4 8" xfId="9348" xr:uid="{00000000-0005-0000-0000-000001710000}"/>
    <cellStyle name="표준 2 24 4 9" xfId="10828" xr:uid="{00000000-0005-0000-0000-000002710000}"/>
    <cellStyle name="표준 2 24 5" xfId="1115" xr:uid="{00000000-0005-0000-0000-000003710000}"/>
    <cellStyle name="표준 2 24 5 10" xfId="12335" xr:uid="{00000000-0005-0000-0000-000004710000}"/>
    <cellStyle name="표준 2 24 5 11" xfId="13815" xr:uid="{00000000-0005-0000-0000-000005710000}"/>
    <cellStyle name="표준 2 24 5 12" xfId="15295" xr:uid="{00000000-0005-0000-0000-000006710000}"/>
    <cellStyle name="표준 2 24 5 13" xfId="16775" xr:uid="{00000000-0005-0000-0000-000007710000}"/>
    <cellStyle name="표준 2 24 5 14" xfId="18255" xr:uid="{00000000-0005-0000-0000-000008710000}"/>
    <cellStyle name="표준 2 24 5 15" xfId="19735" xr:uid="{00000000-0005-0000-0000-000009710000}"/>
    <cellStyle name="표준 2 24 5 16" xfId="21215" xr:uid="{00000000-0005-0000-0000-00000A710000}"/>
    <cellStyle name="표준 2 24 5 17" xfId="22695" xr:uid="{00000000-0005-0000-0000-00000B710000}"/>
    <cellStyle name="표준 2 24 5 18" xfId="24175" xr:uid="{00000000-0005-0000-0000-00000C710000}"/>
    <cellStyle name="표준 2 24 5 19" xfId="25655" xr:uid="{00000000-0005-0000-0000-00000D710000}"/>
    <cellStyle name="표준 2 24 5 2" xfId="336" xr:uid="{00000000-0005-0000-0000-00000E710000}"/>
    <cellStyle name="표준 2 24 5 2 10" xfId="14552" xr:uid="{00000000-0005-0000-0000-00000F710000}"/>
    <cellStyle name="표준 2 24 5 2 11" xfId="16032" xr:uid="{00000000-0005-0000-0000-000010710000}"/>
    <cellStyle name="표준 2 24 5 2 12" xfId="17512" xr:uid="{00000000-0005-0000-0000-000011710000}"/>
    <cellStyle name="표준 2 24 5 2 13" xfId="18992" xr:uid="{00000000-0005-0000-0000-000012710000}"/>
    <cellStyle name="표준 2 24 5 2 14" xfId="20472" xr:uid="{00000000-0005-0000-0000-000013710000}"/>
    <cellStyle name="표준 2 24 5 2 15" xfId="21952" xr:uid="{00000000-0005-0000-0000-000014710000}"/>
    <cellStyle name="표준 2 24 5 2 16" xfId="23432" xr:uid="{00000000-0005-0000-0000-000015710000}"/>
    <cellStyle name="표준 2 24 5 2 17" xfId="24912" xr:uid="{00000000-0005-0000-0000-000016710000}"/>
    <cellStyle name="표준 2 24 5 2 18" xfId="26392" xr:uid="{00000000-0005-0000-0000-000017710000}"/>
    <cellStyle name="표준 2 24 5 2 19" xfId="27872" xr:uid="{00000000-0005-0000-0000-000018710000}"/>
    <cellStyle name="표준 2 24 5 2 2" xfId="2711" xr:uid="{00000000-0005-0000-0000-000019710000}"/>
    <cellStyle name="표준 2 24 5 2 20" xfId="29352" xr:uid="{00000000-0005-0000-0000-00001A710000}"/>
    <cellStyle name="표준 2 24 5 2 21" xfId="30832" xr:uid="{00000000-0005-0000-0000-00001B710000}"/>
    <cellStyle name="표준 2 24 5 2 22" xfId="32312" xr:uid="{00000000-0005-0000-0000-00001C710000}"/>
    <cellStyle name="표준 2 24 5 2 23" xfId="33792" xr:uid="{00000000-0005-0000-0000-00001D710000}"/>
    <cellStyle name="표준 2 24 5 2 24" xfId="35272" xr:uid="{00000000-0005-0000-0000-00001E710000}"/>
    <cellStyle name="표준 2 24 5 2 25" xfId="36752" xr:uid="{00000000-0005-0000-0000-00001F710000}"/>
    <cellStyle name="표준 2 24 5 2 26" xfId="38232" xr:uid="{00000000-0005-0000-0000-000020710000}"/>
    <cellStyle name="표준 2 24 5 2 27" xfId="39712" xr:uid="{00000000-0005-0000-0000-000021710000}"/>
    <cellStyle name="표준 2 24 5 2 28" xfId="41192" xr:uid="{00000000-0005-0000-0000-000022710000}"/>
    <cellStyle name="표준 2 24 5 2 29" xfId="42672" xr:uid="{00000000-0005-0000-0000-000023710000}"/>
    <cellStyle name="표준 2 24 5 2 3" xfId="4192" xr:uid="{00000000-0005-0000-0000-000024710000}"/>
    <cellStyle name="표준 2 24 5 2 30" xfId="44152" xr:uid="{00000000-0005-0000-0000-000025710000}"/>
    <cellStyle name="표준 2 24 5 2 31" xfId="45632" xr:uid="{00000000-0005-0000-0000-000026710000}"/>
    <cellStyle name="표준 2 24 5 2 32" xfId="47113" xr:uid="{00000000-0005-0000-0000-000027710000}"/>
    <cellStyle name="표준 2 24 5 2 33" xfId="48593" xr:uid="{00000000-0005-0000-0000-000028710000}"/>
    <cellStyle name="표준 2 24 5 2 34" xfId="50073" xr:uid="{00000000-0005-0000-0000-000029710000}"/>
    <cellStyle name="표준 2 24 5 2 35" xfId="51553" xr:uid="{00000000-0005-0000-0000-00002A710000}"/>
    <cellStyle name="표준 2 24 5 2 36" xfId="53033" xr:uid="{00000000-0005-0000-0000-00002B710000}"/>
    <cellStyle name="표준 2 24 5 2 37" xfId="54513" xr:uid="{00000000-0005-0000-0000-00002C710000}"/>
    <cellStyle name="표준 2 24 5 2 38" xfId="55993" xr:uid="{00000000-0005-0000-0000-00002D710000}"/>
    <cellStyle name="표준 2 24 5 2 39" xfId="57473" xr:uid="{00000000-0005-0000-0000-00002E710000}"/>
    <cellStyle name="표준 2 24 5 2 4" xfId="5672" xr:uid="{00000000-0005-0000-0000-00002F710000}"/>
    <cellStyle name="표준 2 24 5 2 40" xfId="58953" xr:uid="{00000000-0005-0000-0000-000030710000}"/>
    <cellStyle name="표준 2 24 5 2 41" xfId="60433" xr:uid="{00000000-0005-0000-0000-000031710000}"/>
    <cellStyle name="표준 2 24 5 2 42" xfId="61913" xr:uid="{00000000-0005-0000-0000-000032710000}"/>
    <cellStyle name="표준 2 24 5 2 5" xfId="7152" xr:uid="{00000000-0005-0000-0000-000033710000}"/>
    <cellStyle name="표준 2 24 5 2 6" xfId="8632" xr:uid="{00000000-0005-0000-0000-000034710000}"/>
    <cellStyle name="표준 2 24 5 2 7" xfId="10112" xr:uid="{00000000-0005-0000-0000-000035710000}"/>
    <cellStyle name="표준 2 24 5 2 8" xfId="11592" xr:uid="{00000000-0005-0000-0000-000036710000}"/>
    <cellStyle name="표준 2 24 5 2 9" xfId="13072" xr:uid="{00000000-0005-0000-0000-000037710000}"/>
    <cellStyle name="표준 2 24 5 20" xfId="27135" xr:uid="{00000000-0005-0000-0000-000038710000}"/>
    <cellStyle name="표준 2 24 5 21" xfId="28615" xr:uid="{00000000-0005-0000-0000-000039710000}"/>
    <cellStyle name="표준 2 24 5 22" xfId="30095" xr:uid="{00000000-0005-0000-0000-00003A710000}"/>
    <cellStyle name="표준 2 24 5 23" xfId="31575" xr:uid="{00000000-0005-0000-0000-00003B710000}"/>
    <cellStyle name="표준 2 24 5 24" xfId="33055" xr:uid="{00000000-0005-0000-0000-00003C710000}"/>
    <cellStyle name="표준 2 24 5 25" xfId="34535" xr:uid="{00000000-0005-0000-0000-00003D710000}"/>
    <cellStyle name="표준 2 24 5 26" xfId="36015" xr:uid="{00000000-0005-0000-0000-00003E710000}"/>
    <cellStyle name="표준 2 24 5 27" xfId="37495" xr:uid="{00000000-0005-0000-0000-00003F710000}"/>
    <cellStyle name="표준 2 24 5 28" xfId="38975" xr:uid="{00000000-0005-0000-0000-000040710000}"/>
    <cellStyle name="표준 2 24 5 29" xfId="40455" xr:uid="{00000000-0005-0000-0000-000041710000}"/>
    <cellStyle name="표준 2 24 5 3" xfId="1974" xr:uid="{00000000-0005-0000-0000-000042710000}"/>
    <cellStyle name="표준 2 24 5 30" xfId="41935" xr:uid="{00000000-0005-0000-0000-000043710000}"/>
    <cellStyle name="표준 2 24 5 31" xfId="43415" xr:uid="{00000000-0005-0000-0000-000044710000}"/>
    <cellStyle name="표준 2 24 5 32" xfId="44895" xr:uid="{00000000-0005-0000-0000-000045710000}"/>
    <cellStyle name="표준 2 24 5 33" xfId="46376" xr:uid="{00000000-0005-0000-0000-000046710000}"/>
    <cellStyle name="표준 2 24 5 34" xfId="47856" xr:uid="{00000000-0005-0000-0000-000047710000}"/>
    <cellStyle name="표준 2 24 5 35" xfId="49336" xr:uid="{00000000-0005-0000-0000-000048710000}"/>
    <cellStyle name="표준 2 24 5 36" xfId="50816" xr:uid="{00000000-0005-0000-0000-000049710000}"/>
    <cellStyle name="표준 2 24 5 37" xfId="52296" xr:uid="{00000000-0005-0000-0000-00004A710000}"/>
    <cellStyle name="표준 2 24 5 38" xfId="53776" xr:uid="{00000000-0005-0000-0000-00004B710000}"/>
    <cellStyle name="표준 2 24 5 39" xfId="55256" xr:uid="{00000000-0005-0000-0000-00004C710000}"/>
    <cellStyle name="표준 2 24 5 4" xfId="3455" xr:uid="{00000000-0005-0000-0000-00004D710000}"/>
    <cellStyle name="표준 2 24 5 40" xfId="56736" xr:uid="{00000000-0005-0000-0000-00004E710000}"/>
    <cellStyle name="표준 2 24 5 41" xfId="58216" xr:uid="{00000000-0005-0000-0000-00004F710000}"/>
    <cellStyle name="표준 2 24 5 42" xfId="59696" xr:uid="{00000000-0005-0000-0000-000050710000}"/>
    <cellStyle name="표준 2 24 5 43" xfId="61176" xr:uid="{00000000-0005-0000-0000-000051710000}"/>
    <cellStyle name="표준 2 24 5 5" xfId="4935" xr:uid="{00000000-0005-0000-0000-000052710000}"/>
    <cellStyle name="표준 2 24 5 6" xfId="6415" xr:uid="{00000000-0005-0000-0000-000053710000}"/>
    <cellStyle name="표준 2 24 5 7" xfId="7895" xr:uid="{00000000-0005-0000-0000-000054710000}"/>
    <cellStyle name="표준 2 24 5 8" xfId="9375" xr:uid="{00000000-0005-0000-0000-000055710000}"/>
    <cellStyle name="표준 2 24 5 9" xfId="10855" xr:uid="{00000000-0005-0000-0000-000056710000}"/>
    <cellStyle name="표준 2 24 6" xfId="1086" xr:uid="{00000000-0005-0000-0000-000057710000}"/>
    <cellStyle name="표준 2 24 6 10" xfId="12364" xr:uid="{00000000-0005-0000-0000-000058710000}"/>
    <cellStyle name="표준 2 24 6 11" xfId="13844" xr:uid="{00000000-0005-0000-0000-000059710000}"/>
    <cellStyle name="표준 2 24 6 12" xfId="15324" xr:uid="{00000000-0005-0000-0000-00005A710000}"/>
    <cellStyle name="표준 2 24 6 13" xfId="16804" xr:uid="{00000000-0005-0000-0000-00005B710000}"/>
    <cellStyle name="표준 2 24 6 14" xfId="18284" xr:uid="{00000000-0005-0000-0000-00005C710000}"/>
    <cellStyle name="표준 2 24 6 15" xfId="19764" xr:uid="{00000000-0005-0000-0000-00005D710000}"/>
    <cellStyle name="표준 2 24 6 16" xfId="21244" xr:uid="{00000000-0005-0000-0000-00005E710000}"/>
    <cellStyle name="표준 2 24 6 17" xfId="22724" xr:uid="{00000000-0005-0000-0000-00005F710000}"/>
    <cellStyle name="표준 2 24 6 18" xfId="24204" xr:uid="{00000000-0005-0000-0000-000060710000}"/>
    <cellStyle name="표준 2 24 6 19" xfId="25684" xr:uid="{00000000-0005-0000-0000-000061710000}"/>
    <cellStyle name="표준 2 24 6 2" xfId="307" xr:uid="{00000000-0005-0000-0000-000062710000}"/>
    <cellStyle name="표준 2 24 6 2 10" xfId="14581" xr:uid="{00000000-0005-0000-0000-000063710000}"/>
    <cellStyle name="표준 2 24 6 2 11" xfId="16061" xr:uid="{00000000-0005-0000-0000-000064710000}"/>
    <cellStyle name="표준 2 24 6 2 12" xfId="17541" xr:uid="{00000000-0005-0000-0000-000065710000}"/>
    <cellStyle name="표준 2 24 6 2 13" xfId="19021" xr:uid="{00000000-0005-0000-0000-000066710000}"/>
    <cellStyle name="표준 2 24 6 2 14" xfId="20501" xr:uid="{00000000-0005-0000-0000-000067710000}"/>
    <cellStyle name="표준 2 24 6 2 15" xfId="21981" xr:uid="{00000000-0005-0000-0000-000068710000}"/>
    <cellStyle name="표준 2 24 6 2 16" xfId="23461" xr:uid="{00000000-0005-0000-0000-000069710000}"/>
    <cellStyle name="표준 2 24 6 2 17" xfId="24941" xr:uid="{00000000-0005-0000-0000-00006A710000}"/>
    <cellStyle name="표준 2 24 6 2 18" xfId="26421" xr:uid="{00000000-0005-0000-0000-00006B710000}"/>
    <cellStyle name="표준 2 24 6 2 19" xfId="27901" xr:uid="{00000000-0005-0000-0000-00006C710000}"/>
    <cellStyle name="표준 2 24 6 2 2" xfId="2740" xr:uid="{00000000-0005-0000-0000-00006D710000}"/>
    <cellStyle name="표준 2 24 6 2 20" xfId="29381" xr:uid="{00000000-0005-0000-0000-00006E710000}"/>
    <cellStyle name="표준 2 24 6 2 21" xfId="30861" xr:uid="{00000000-0005-0000-0000-00006F710000}"/>
    <cellStyle name="표준 2 24 6 2 22" xfId="32341" xr:uid="{00000000-0005-0000-0000-000070710000}"/>
    <cellStyle name="표준 2 24 6 2 23" xfId="33821" xr:uid="{00000000-0005-0000-0000-000071710000}"/>
    <cellStyle name="표준 2 24 6 2 24" xfId="35301" xr:uid="{00000000-0005-0000-0000-000072710000}"/>
    <cellStyle name="표준 2 24 6 2 25" xfId="36781" xr:uid="{00000000-0005-0000-0000-000073710000}"/>
    <cellStyle name="표준 2 24 6 2 26" xfId="38261" xr:uid="{00000000-0005-0000-0000-000074710000}"/>
    <cellStyle name="표준 2 24 6 2 27" xfId="39741" xr:uid="{00000000-0005-0000-0000-000075710000}"/>
    <cellStyle name="표준 2 24 6 2 28" xfId="41221" xr:uid="{00000000-0005-0000-0000-000076710000}"/>
    <cellStyle name="표준 2 24 6 2 29" xfId="42701" xr:uid="{00000000-0005-0000-0000-000077710000}"/>
    <cellStyle name="표준 2 24 6 2 3" xfId="4221" xr:uid="{00000000-0005-0000-0000-000078710000}"/>
    <cellStyle name="표준 2 24 6 2 30" xfId="44181" xr:uid="{00000000-0005-0000-0000-000079710000}"/>
    <cellStyle name="표준 2 24 6 2 31" xfId="45661" xr:uid="{00000000-0005-0000-0000-00007A710000}"/>
    <cellStyle name="표준 2 24 6 2 32" xfId="47142" xr:uid="{00000000-0005-0000-0000-00007B710000}"/>
    <cellStyle name="표준 2 24 6 2 33" xfId="48622" xr:uid="{00000000-0005-0000-0000-00007C710000}"/>
    <cellStyle name="표준 2 24 6 2 34" xfId="50102" xr:uid="{00000000-0005-0000-0000-00007D710000}"/>
    <cellStyle name="표준 2 24 6 2 35" xfId="51582" xr:uid="{00000000-0005-0000-0000-00007E710000}"/>
    <cellStyle name="표준 2 24 6 2 36" xfId="53062" xr:uid="{00000000-0005-0000-0000-00007F710000}"/>
    <cellStyle name="표준 2 24 6 2 37" xfId="54542" xr:uid="{00000000-0005-0000-0000-000080710000}"/>
    <cellStyle name="표준 2 24 6 2 38" xfId="56022" xr:uid="{00000000-0005-0000-0000-000081710000}"/>
    <cellStyle name="표준 2 24 6 2 39" xfId="57502" xr:uid="{00000000-0005-0000-0000-000082710000}"/>
    <cellStyle name="표준 2 24 6 2 4" xfId="5701" xr:uid="{00000000-0005-0000-0000-000083710000}"/>
    <cellStyle name="표준 2 24 6 2 40" xfId="58982" xr:uid="{00000000-0005-0000-0000-000084710000}"/>
    <cellStyle name="표준 2 24 6 2 41" xfId="60462" xr:uid="{00000000-0005-0000-0000-000085710000}"/>
    <cellStyle name="표준 2 24 6 2 42" xfId="61942" xr:uid="{00000000-0005-0000-0000-000086710000}"/>
    <cellStyle name="표준 2 24 6 2 5" xfId="7181" xr:uid="{00000000-0005-0000-0000-000087710000}"/>
    <cellStyle name="표준 2 24 6 2 6" xfId="8661" xr:uid="{00000000-0005-0000-0000-000088710000}"/>
    <cellStyle name="표준 2 24 6 2 7" xfId="10141" xr:uid="{00000000-0005-0000-0000-000089710000}"/>
    <cellStyle name="표준 2 24 6 2 8" xfId="11621" xr:uid="{00000000-0005-0000-0000-00008A710000}"/>
    <cellStyle name="표준 2 24 6 2 9" xfId="13101" xr:uid="{00000000-0005-0000-0000-00008B710000}"/>
    <cellStyle name="표준 2 24 6 20" xfId="27164" xr:uid="{00000000-0005-0000-0000-00008C710000}"/>
    <cellStyle name="표준 2 24 6 21" xfId="28644" xr:uid="{00000000-0005-0000-0000-00008D710000}"/>
    <cellStyle name="표준 2 24 6 22" xfId="30124" xr:uid="{00000000-0005-0000-0000-00008E710000}"/>
    <cellStyle name="표준 2 24 6 23" xfId="31604" xr:uid="{00000000-0005-0000-0000-00008F710000}"/>
    <cellStyle name="표준 2 24 6 24" xfId="33084" xr:uid="{00000000-0005-0000-0000-000090710000}"/>
    <cellStyle name="표준 2 24 6 25" xfId="34564" xr:uid="{00000000-0005-0000-0000-000091710000}"/>
    <cellStyle name="표준 2 24 6 26" xfId="36044" xr:uid="{00000000-0005-0000-0000-000092710000}"/>
    <cellStyle name="표준 2 24 6 27" xfId="37524" xr:uid="{00000000-0005-0000-0000-000093710000}"/>
    <cellStyle name="표준 2 24 6 28" xfId="39004" xr:uid="{00000000-0005-0000-0000-000094710000}"/>
    <cellStyle name="표준 2 24 6 29" xfId="40484" xr:uid="{00000000-0005-0000-0000-000095710000}"/>
    <cellStyle name="표준 2 24 6 3" xfId="2003" xr:uid="{00000000-0005-0000-0000-000096710000}"/>
    <cellStyle name="표준 2 24 6 30" xfId="41964" xr:uid="{00000000-0005-0000-0000-000097710000}"/>
    <cellStyle name="표준 2 24 6 31" xfId="43444" xr:uid="{00000000-0005-0000-0000-000098710000}"/>
    <cellStyle name="표준 2 24 6 32" xfId="44924" xr:uid="{00000000-0005-0000-0000-000099710000}"/>
    <cellStyle name="표준 2 24 6 33" xfId="46405" xr:uid="{00000000-0005-0000-0000-00009A710000}"/>
    <cellStyle name="표준 2 24 6 34" xfId="47885" xr:uid="{00000000-0005-0000-0000-00009B710000}"/>
    <cellStyle name="표준 2 24 6 35" xfId="49365" xr:uid="{00000000-0005-0000-0000-00009C710000}"/>
    <cellStyle name="표준 2 24 6 36" xfId="50845" xr:uid="{00000000-0005-0000-0000-00009D710000}"/>
    <cellStyle name="표준 2 24 6 37" xfId="52325" xr:uid="{00000000-0005-0000-0000-00009E710000}"/>
    <cellStyle name="표준 2 24 6 38" xfId="53805" xr:uid="{00000000-0005-0000-0000-00009F710000}"/>
    <cellStyle name="표준 2 24 6 39" xfId="55285" xr:uid="{00000000-0005-0000-0000-0000A0710000}"/>
    <cellStyle name="표준 2 24 6 4" xfId="3484" xr:uid="{00000000-0005-0000-0000-0000A1710000}"/>
    <cellStyle name="표준 2 24 6 40" xfId="56765" xr:uid="{00000000-0005-0000-0000-0000A2710000}"/>
    <cellStyle name="표준 2 24 6 41" xfId="58245" xr:uid="{00000000-0005-0000-0000-0000A3710000}"/>
    <cellStyle name="표준 2 24 6 42" xfId="59725" xr:uid="{00000000-0005-0000-0000-0000A4710000}"/>
    <cellStyle name="표준 2 24 6 43" xfId="61205" xr:uid="{00000000-0005-0000-0000-0000A5710000}"/>
    <cellStyle name="표준 2 24 6 5" xfId="4964" xr:uid="{00000000-0005-0000-0000-0000A6710000}"/>
    <cellStyle name="표준 2 24 6 6" xfId="6444" xr:uid="{00000000-0005-0000-0000-0000A7710000}"/>
    <cellStyle name="표준 2 24 6 7" xfId="7924" xr:uid="{00000000-0005-0000-0000-0000A8710000}"/>
    <cellStyle name="표준 2 24 6 8" xfId="9404" xr:uid="{00000000-0005-0000-0000-0000A9710000}"/>
    <cellStyle name="표준 2 24 6 9" xfId="10884" xr:uid="{00000000-0005-0000-0000-0000AA710000}"/>
    <cellStyle name="표준 2 24 7" xfId="1056" xr:uid="{00000000-0005-0000-0000-0000AB710000}"/>
    <cellStyle name="표준 2 24 7 10" xfId="12394" xr:uid="{00000000-0005-0000-0000-0000AC710000}"/>
    <cellStyle name="표준 2 24 7 11" xfId="13874" xr:uid="{00000000-0005-0000-0000-0000AD710000}"/>
    <cellStyle name="표준 2 24 7 12" xfId="15354" xr:uid="{00000000-0005-0000-0000-0000AE710000}"/>
    <cellStyle name="표준 2 24 7 13" xfId="16834" xr:uid="{00000000-0005-0000-0000-0000AF710000}"/>
    <cellStyle name="표준 2 24 7 14" xfId="18314" xr:uid="{00000000-0005-0000-0000-0000B0710000}"/>
    <cellStyle name="표준 2 24 7 15" xfId="19794" xr:uid="{00000000-0005-0000-0000-0000B1710000}"/>
    <cellStyle name="표준 2 24 7 16" xfId="21274" xr:uid="{00000000-0005-0000-0000-0000B2710000}"/>
    <cellStyle name="표준 2 24 7 17" xfId="22754" xr:uid="{00000000-0005-0000-0000-0000B3710000}"/>
    <cellStyle name="표준 2 24 7 18" xfId="24234" xr:uid="{00000000-0005-0000-0000-0000B4710000}"/>
    <cellStyle name="표준 2 24 7 19" xfId="25714" xr:uid="{00000000-0005-0000-0000-0000B5710000}"/>
    <cellStyle name="표준 2 24 7 2" xfId="277" xr:uid="{00000000-0005-0000-0000-0000B6710000}"/>
    <cellStyle name="표준 2 24 7 2 10" xfId="14611" xr:uid="{00000000-0005-0000-0000-0000B7710000}"/>
    <cellStyle name="표준 2 24 7 2 11" xfId="16091" xr:uid="{00000000-0005-0000-0000-0000B8710000}"/>
    <cellStyle name="표준 2 24 7 2 12" xfId="17571" xr:uid="{00000000-0005-0000-0000-0000B9710000}"/>
    <cellStyle name="표준 2 24 7 2 13" xfId="19051" xr:uid="{00000000-0005-0000-0000-0000BA710000}"/>
    <cellStyle name="표준 2 24 7 2 14" xfId="20531" xr:uid="{00000000-0005-0000-0000-0000BB710000}"/>
    <cellStyle name="표준 2 24 7 2 15" xfId="22011" xr:uid="{00000000-0005-0000-0000-0000BC710000}"/>
    <cellStyle name="표준 2 24 7 2 16" xfId="23491" xr:uid="{00000000-0005-0000-0000-0000BD710000}"/>
    <cellStyle name="표준 2 24 7 2 17" xfId="24971" xr:uid="{00000000-0005-0000-0000-0000BE710000}"/>
    <cellStyle name="표준 2 24 7 2 18" xfId="26451" xr:uid="{00000000-0005-0000-0000-0000BF710000}"/>
    <cellStyle name="표준 2 24 7 2 19" xfId="27931" xr:uid="{00000000-0005-0000-0000-0000C0710000}"/>
    <cellStyle name="표준 2 24 7 2 2" xfId="2770" xr:uid="{00000000-0005-0000-0000-0000C1710000}"/>
    <cellStyle name="표준 2 24 7 2 20" xfId="29411" xr:uid="{00000000-0005-0000-0000-0000C2710000}"/>
    <cellStyle name="표준 2 24 7 2 21" xfId="30891" xr:uid="{00000000-0005-0000-0000-0000C3710000}"/>
    <cellStyle name="표준 2 24 7 2 22" xfId="32371" xr:uid="{00000000-0005-0000-0000-0000C4710000}"/>
    <cellStyle name="표준 2 24 7 2 23" xfId="33851" xr:uid="{00000000-0005-0000-0000-0000C5710000}"/>
    <cellStyle name="표준 2 24 7 2 24" xfId="35331" xr:uid="{00000000-0005-0000-0000-0000C6710000}"/>
    <cellStyle name="표준 2 24 7 2 25" xfId="36811" xr:uid="{00000000-0005-0000-0000-0000C7710000}"/>
    <cellStyle name="표준 2 24 7 2 26" xfId="38291" xr:uid="{00000000-0005-0000-0000-0000C8710000}"/>
    <cellStyle name="표준 2 24 7 2 27" xfId="39771" xr:uid="{00000000-0005-0000-0000-0000C9710000}"/>
    <cellStyle name="표준 2 24 7 2 28" xfId="41251" xr:uid="{00000000-0005-0000-0000-0000CA710000}"/>
    <cellStyle name="표준 2 24 7 2 29" xfId="42731" xr:uid="{00000000-0005-0000-0000-0000CB710000}"/>
    <cellStyle name="표준 2 24 7 2 3" xfId="4251" xr:uid="{00000000-0005-0000-0000-0000CC710000}"/>
    <cellStyle name="표준 2 24 7 2 30" xfId="44211" xr:uid="{00000000-0005-0000-0000-0000CD710000}"/>
    <cellStyle name="표준 2 24 7 2 31" xfId="45691" xr:uid="{00000000-0005-0000-0000-0000CE710000}"/>
    <cellStyle name="표준 2 24 7 2 32" xfId="47172" xr:uid="{00000000-0005-0000-0000-0000CF710000}"/>
    <cellStyle name="표준 2 24 7 2 33" xfId="48652" xr:uid="{00000000-0005-0000-0000-0000D0710000}"/>
    <cellStyle name="표준 2 24 7 2 34" xfId="50132" xr:uid="{00000000-0005-0000-0000-0000D1710000}"/>
    <cellStyle name="표준 2 24 7 2 35" xfId="51612" xr:uid="{00000000-0005-0000-0000-0000D2710000}"/>
    <cellStyle name="표준 2 24 7 2 36" xfId="53092" xr:uid="{00000000-0005-0000-0000-0000D3710000}"/>
    <cellStyle name="표준 2 24 7 2 37" xfId="54572" xr:uid="{00000000-0005-0000-0000-0000D4710000}"/>
    <cellStyle name="표준 2 24 7 2 38" xfId="56052" xr:uid="{00000000-0005-0000-0000-0000D5710000}"/>
    <cellStyle name="표준 2 24 7 2 39" xfId="57532" xr:uid="{00000000-0005-0000-0000-0000D6710000}"/>
    <cellStyle name="표준 2 24 7 2 4" xfId="5731" xr:uid="{00000000-0005-0000-0000-0000D7710000}"/>
    <cellStyle name="표준 2 24 7 2 40" xfId="59012" xr:uid="{00000000-0005-0000-0000-0000D8710000}"/>
    <cellStyle name="표준 2 24 7 2 41" xfId="60492" xr:uid="{00000000-0005-0000-0000-0000D9710000}"/>
    <cellStyle name="표준 2 24 7 2 42" xfId="61972" xr:uid="{00000000-0005-0000-0000-0000DA710000}"/>
    <cellStyle name="표준 2 24 7 2 5" xfId="7211" xr:uid="{00000000-0005-0000-0000-0000DB710000}"/>
    <cellStyle name="표준 2 24 7 2 6" xfId="8691" xr:uid="{00000000-0005-0000-0000-0000DC710000}"/>
    <cellStyle name="표준 2 24 7 2 7" xfId="10171" xr:uid="{00000000-0005-0000-0000-0000DD710000}"/>
    <cellStyle name="표준 2 24 7 2 8" xfId="11651" xr:uid="{00000000-0005-0000-0000-0000DE710000}"/>
    <cellStyle name="표준 2 24 7 2 9" xfId="13131" xr:uid="{00000000-0005-0000-0000-0000DF710000}"/>
    <cellStyle name="표준 2 24 7 20" xfId="27194" xr:uid="{00000000-0005-0000-0000-0000E0710000}"/>
    <cellStyle name="표준 2 24 7 21" xfId="28674" xr:uid="{00000000-0005-0000-0000-0000E1710000}"/>
    <cellStyle name="표준 2 24 7 22" xfId="30154" xr:uid="{00000000-0005-0000-0000-0000E2710000}"/>
    <cellStyle name="표준 2 24 7 23" xfId="31634" xr:uid="{00000000-0005-0000-0000-0000E3710000}"/>
    <cellStyle name="표준 2 24 7 24" xfId="33114" xr:uid="{00000000-0005-0000-0000-0000E4710000}"/>
    <cellStyle name="표준 2 24 7 25" xfId="34594" xr:uid="{00000000-0005-0000-0000-0000E5710000}"/>
    <cellStyle name="표준 2 24 7 26" xfId="36074" xr:uid="{00000000-0005-0000-0000-0000E6710000}"/>
    <cellStyle name="표준 2 24 7 27" xfId="37554" xr:uid="{00000000-0005-0000-0000-0000E7710000}"/>
    <cellStyle name="표준 2 24 7 28" xfId="39034" xr:uid="{00000000-0005-0000-0000-0000E8710000}"/>
    <cellStyle name="표준 2 24 7 29" xfId="40514" xr:uid="{00000000-0005-0000-0000-0000E9710000}"/>
    <cellStyle name="표준 2 24 7 3" xfId="2033" xr:uid="{00000000-0005-0000-0000-0000EA710000}"/>
    <cellStyle name="표준 2 24 7 30" xfId="41994" xr:uid="{00000000-0005-0000-0000-0000EB710000}"/>
    <cellStyle name="표준 2 24 7 31" xfId="43474" xr:uid="{00000000-0005-0000-0000-0000EC710000}"/>
    <cellStyle name="표준 2 24 7 32" xfId="44954" xr:uid="{00000000-0005-0000-0000-0000ED710000}"/>
    <cellStyle name="표준 2 24 7 33" xfId="46435" xr:uid="{00000000-0005-0000-0000-0000EE710000}"/>
    <cellStyle name="표준 2 24 7 34" xfId="47915" xr:uid="{00000000-0005-0000-0000-0000EF710000}"/>
    <cellStyle name="표준 2 24 7 35" xfId="49395" xr:uid="{00000000-0005-0000-0000-0000F0710000}"/>
    <cellStyle name="표준 2 24 7 36" xfId="50875" xr:uid="{00000000-0005-0000-0000-0000F1710000}"/>
    <cellStyle name="표준 2 24 7 37" xfId="52355" xr:uid="{00000000-0005-0000-0000-0000F2710000}"/>
    <cellStyle name="표준 2 24 7 38" xfId="53835" xr:uid="{00000000-0005-0000-0000-0000F3710000}"/>
    <cellStyle name="표준 2 24 7 39" xfId="55315" xr:uid="{00000000-0005-0000-0000-0000F4710000}"/>
    <cellStyle name="표준 2 24 7 4" xfId="3514" xr:uid="{00000000-0005-0000-0000-0000F5710000}"/>
    <cellStyle name="표준 2 24 7 40" xfId="56795" xr:uid="{00000000-0005-0000-0000-0000F6710000}"/>
    <cellStyle name="표준 2 24 7 41" xfId="58275" xr:uid="{00000000-0005-0000-0000-0000F7710000}"/>
    <cellStyle name="표준 2 24 7 42" xfId="59755" xr:uid="{00000000-0005-0000-0000-0000F8710000}"/>
    <cellStyle name="표준 2 24 7 43" xfId="61235" xr:uid="{00000000-0005-0000-0000-0000F9710000}"/>
    <cellStyle name="표준 2 24 7 5" xfId="4994" xr:uid="{00000000-0005-0000-0000-0000FA710000}"/>
    <cellStyle name="표준 2 24 7 6" xfId="6474" xr:uid="{00000000-0005-0000-0000-0000FB710000}"/>
    <cellStyle name="표준 2 24 7 7" xfId="7954" xr:uid="{00000000-0005-0000-0000-0000FC710000}"/>
    <cellStyle name="표준 2 24 7 8" xfId="9434" xr:uid="{00000000-0005-0000-0000-0000FD710000}"/>
    <cellStyle name="표준 2 24 7 9" xfId="10914" xr:uid="{00000000-0005-0000-0000-0000FE710000}"/>
    <cellStyle name="표준 2 24 8" xfId="1025" xr:uid="{00000000-0005-0000-0000-0000FF710000}"/>
    <cellStyle name="표준 2 24 8 10" xfId="12425" xr:uid="{00000000-0005-0000-0000-000000720000}"/>
    <cellStyle name="표준 2 24 8 11" xfId="13905" xr:uid="{00000000-0005-0000-0000-000001720000}"/>
    <cellStyle name="표준 2 24 8 12" xfId="15385" xr:uid="{00000000-0005-0000-0000-000002720000}"/>
    <cellStyle name="표준 2 24 8 13" xfId="16865" xr:uid="{00000000-0005-0000-0000-000003720000}"/>
    <cellStyle name="표준 2 24 8 14" xfId="18345" xr:uid="{00000000-0005-0000-0000-000004720000}"/>
    <cellStyle name="표준 2 24 8 15" xfId="19825" xr:uid="{00000000-0005-0000-0000-000005720000}"/>
    <cellStyle name="표준 2 24 8 16" xfId="21305" xr:uid="{00000000-0005-0000-0000-000006720000}"/>
    <cellStyle name="표준 2 24 8 17" xfId="22785" xr:uid="{00000000-0005-0000-0000-000007720000}"/>
    <cellStyle name="표준 2 24 8 18" xfId="24265" xr:uid="{00000000-0005-0000-0000-000008720000}"/>
    <cellStyle name="표준 2 24 8 19" xfId="25745" xr:uid="{00000000-0005-0000-0000-000009720000}"/>
    <cellStyle name="표준 2 24 8 2" xfId="246" xr:uid="{00000000-0005-0000-0000-00000A720000}"/>
    <cellStyle name="표준 2 24 8 2 10" xfId="14642" xr:uid="{00000000-0005-0000-0000-00000B720000}"/>
    <cellStyle name="표준 2 24 8 2 11" xfId="16122" xr:uid="{00000000-0005-0000-0000-00000C720000}"/>
    <cellStyle name="표준 2 24 8 2 12" xfId="17602" xr:uid="{00000000-0005-0000-0000-00000D720000}"/>
    <cellStyle name="표준 2 24 8 2 13" xfId="19082" xr:uid="{00000000-0005-0000-0000-00000E720000}"/>
    <cellStyle name="표준 2 24 8 2 14" xfId="20562" xr:uid="{00000000-0005-0000-0000-00000F720000}"/>
    <cellStyle name="표준 2 24 8 2 15" xfId="22042" xr:uid="{00000000-0005-0000-0000-000010720000}"/>
    <cellStyle name="표준 2 24 8 2 16" xfId="23522" xr:uid="{00000000-0005-0000-0000-000011720000}"/>
    <cellStyle name="표준 2 24 8 2 17" xfId="25002" xr:uid="{00000000-0005-0000-0000-000012720000}"/>
    <cellStyle name="표준 2 24 8 2 18" xfId="26482" xr:uid="{00000000-0005-0000-0000-000013720000}"/>
    <cellStyle name="표준 2 24 8 2 19" xfId="27962" xr:uid="{00000000-0005-0000-0000-000014720000}"/>
    <cellStyle name="표준 2 24 8 2 2" xfId="2801" xr:uid="{00000000-0005-0000-0000-000015720000}"/>
    <cellStyle name="표준 2 24 8 2 20" xfId="29442" xr:uid="{00000000-0005-0000-0000-000016720000}"/>
    <cellStyle name="표준 2 24 8 2 21" xfId="30922" xr:uid="{00000000-0005-0000-0000-000017720000}"/>
    <cellStyle name="표준 2 24 8 2 22" xfId="32402" xr:uid="{00000000-0005-0000-0000-000018720000}"/>
    <cellStyle name="표준 2 24 8 2 23" xfId="33882" xr:uid="{00000000-0005-0000-0000-000019720000}"/>
    <cellStyle name="표준 2 24 8 2 24" xfId="35362" xr:uid="{00000000-0005-0000-0000-00001A720000}"/>
    <cellStyle name="표준 2 24 8 2 25" xfId="36842" xr:uid="{00000000-0005-0000-0000-00001B720000}"/>
    <cellStyle name="표준 2 24 8 2 26" xfId="38322" xr:uid="{00000000-0005-0000-0000-00001C720000}"/>
    <cellStyle name="표준 2 24 8 2 27" xfId="39802" xr:uid="{00000000-0005-0000-0000-00001D720000}"/>
    <cellStyle name="표준 2 24 8 2 28" xfId="41282" xr:uid="{00000000-0005-0000-0000-00001E720000}"/>
    <cellStyle name="표준 2 24 8 2 29" xfId="42762" xr:uid="{00000000-0005-0000-0000-00001F720000}"/>
    <cellStyle name="표준 2 24 8 2 3" xfId="4282" xr:uid="{00000000-0005-0000-0000-000020720000}"/>
    <cellStyle name="표준 2 24 8 2 30" xfId="44242" xr:uid="{00000000-0005-0000-0000-000021720000}"/>
    <cellStyle name="표준 2 24 8 2 31" xfId="45722" xr:uid="{00000000-0005-0000-0000-000022720000}"/>
    <cellStyle name="표준 2 24 8 2 32" xfId="47203" xr:uid="{00000000-0005-0000-0000-000023720000}"/>
    <cellStyle name="표준 2 24 8 2 33" xfId="48683" xr:uid="{00000000-0005-0000-0000-000024720000}"/>
    <cellStyle name="표준 2 24 8 2 34" xfId="50163" xr:uid="{00000000-0005-0000-0000-000025720000}"/>
    <cellStyle name="표준 2 24 8 2 35" xfId="51643" xr:uid="{00000000-0005-0000-0000-000026720000}"/>
    <cellStyle name="표준 2 24 8 2 36" xfId="53123" xr:uid="{00000000-0005-0000-0000-000027720000}"/>
    <cellStyle name="표준 2 24 8 2 37" xfId="54603" xr:uid="{00000000-0005-0000-0000-000028720000}"/>
    <cellStyle name="표준 2 24 8 2 38" xfId="56083" xr:uid="{00000000-0005-0000-0000-000029720000}"/>
    <cellStyle name="표준 2 24 8 2 39" xfId="57563" xr:uid="{00000000-0005-0000-0000-00002A720000}"/>
    <cellStyle name="표준 2 24 8 2 4" xfId="5762" xr:uid="{00000000-0005-0000-0000-00002B720000}"/>
    <cellStyle name="표준 2 24 8 2 40" xfId="59043" xr:uid="{00000000-0005-0000-0000-00002C720000}"/>
    <cellStyle name="표준 2 24 8 2 41" xfId="60523" xr:uid="{00000000-0005-0000-0000-00002D720000}"/>
    <cellStyle name="표준 2 24 8 2 42" xfId="62003" xr:uid="{00000000-0005-0000-0000-00002E720000}"/>
    <cellStyle name="표준 2 24 8 2 5" xfId="7242" xr:uid="{00000000-0005-0000-0000-00002F720000}"/>
    <cellStyle name="표준 2 24 8 2 6" xfId="8722" xr:uid="{00000000-0005-0000-0000-000030720000}"/>
    <cellStyle name="표준 2 24 8 2 7" xfId="10202" xr:uid="{00000000-0005-0000-0000-000031720000}"/>
    <cellStyle name="표준 2 24 8 2 8" xfId="11682" xr:uid="{00000000-0005-0000-0000-000032720000}"/>
    <cellStyle name="표준 2 24 8 2 9" xfId="13162" xr:uid="{00000000-0005-0000-0000-000033720000}"/>
    <cellStyle name="표준 2 24 8 20" xfId="27225" xr:uid="{00000000-0005-0000-0000-000034720000}"/>
    <cellStyle name="표준 2 24 8 21" xfId="28705" xr:uid="{00000000-0005-0000-0000-000035720000}"/>
    <cellStyle name="표준 2 24 8 22" xfId="30185" xr:uid="{00000000-0005-0000-0000-000036720000}"/>
    <cellStyle name="표준 2 24 8 23" xfId="31665" xr:uid="{00000000-0005-0000-0000-000037720000}"/>
    <cellStyle name="표준 2 24 8 24" xfId="33145" xr:uid="{00000000-0005-0000-0000-000038720000}"/>
    <cellStyle name="표준 2 24 8 25" xfId="34625" xr:uid="{00000000-0005-0000-0000-000039720000}"/>
    <cellStyle name="표준 2 24 8 26" xfId="36105" xr:uid="{00000000-0005-0000-0000-00003A720000}"/>
    <cellStyle name="표준 2 24 8 27" xfId="37585" xr:uid="{00000000-0005-0000-0000-00003B720000}"/>
    <cellStyle name="표준 2 24 8 28" xfId="39065" xr:uid="{00000000-0005-0000-0000-00003C720000}"/>
    <cellStyle name="표준 2 24 8 29" xfId="40545" xr:uid="{00000000-0005-0000-0000-00003D720000}"/>
    <cellStyle name="표준 2 24 8 3" xfId="2064" xr:uid="{00000000-0005-0000-0000-00003E720000}"/>
    <cellStyle name="표준 2 24 8 30" xfId="42025" xr:uid="{00000000-0005-0000-0000-00003F720000}"/>
    <cellStyle name="표준 2 24 8 31" xfId="43505" xr:uid="{00000000-0005-0000-0000-000040720000}"/>
    <cellStyle name="표준 2 24 8 32" xfId="44985" xr:uid="{00000000-0005-0000-0000-000041720000}"/>
    <cellStyle name="표준 2 24 8 33" xfId="46466" xr:uid="{00000000-0005-0000-0000-000042720000}"/>
    <cellStyle name="표준 2 24 8 34" xfId="47946" xr:uid="{00000000-0005-0000-0000-000043720000}"/>
    <cellStyle name="표준 2 24 8 35" xfId="49426" xr:uid="{00000000-0005-0000-0000-000044720000}"/>
    <cellStyle name="표준 2 24 8 36" xfId="50906" xr:uid="{00000000-0005-0000-0000-000045720000}"/>
    <cellStyle name="표준 2 24 8 37" xfId="52386" xr:uid="{00000000-0005-0000-0000-000046720000}"/>
    <cellStyle name="표준 2 24 8 38" xfId="53866" xr:uid="{00000000-0005-0000-0000-000047720000}"/>
    <cellStyle name="표준 2 24 8 39" xfId="55346" xr:uid="{00000000-0005-0000-0000-000048720000}"/>
    <cellStyle name="표준 2 24 8 4" xfId="3545" xr:uid="{00000000-0005-0000-0000-000049720000}"/>
    <cellStyle name="표준 2 24 8 40" xfId="56826" xr:uid="{00000000-0005-0000-0000-00004A720000}"/>
    <cellStyle name="표준 2 24 8 41" xfId="58306" xr:uid="{00000000-0005-0000-0000-00004B720000}"/>
    <cellStyle name="표준 2 24 8 42" xfId="59786" xr:uid="{00000000-0005-0000-0000-00004C720000}"/>
    <cellStyle name="표준 2 24 8 43" xfId="61266" xr:uid="{00000000-0005-0000-0000-00004D720000}"/>
    <cellStyle name="표준 2 24 8 5" xfId="5025" xr:uid="{00000000-0005-0000-0000-00004E720000}"/>
    <cellStyle name="표준 2 24 8 6" xfId="6505" xr:uid="{00000000-0005-0000-0000-00004F720000}"/>
    <cellStyle name="표준 2 24 8 7" xfId="7985" xr:uid="{00000000-0005-0000-0000-000050720000}"/>
    <cellStyle name="표준 2 24 8 8" xfId="9465" xr:uid="{00000000-0005-0000-0000-000051720000}"/>
    <cellStyle name="표준 2 24 8 9" xfId="10945" xr:uid="{00000000-0005-0000-0000-000052720000}"/>
    <cellStyle name="표준 2 24 9" xfId="993" xr:uid="{00000000-0005-0000-0000-000053720000}"/>
    <cellStyle name="표준 2 24 9 10" xfId="12457" xr:uid="{00000000-0005-0000-0000-000054720000}"/>
    <cellStyle name="표준 2 24 9 11" xfId="13937" xr:uid="{00000000-0005-0000-0000-000055720000}"/>
    <cellStyle name="표준 2 24 9 12" xfId="15417" xr:uid="{00000000-0005-0000-0000-000056720000}"/>
    <cellStyle name="표준 2 24 9 13" xfId="16897" xr:uid="{00000000-0005-0000-0000-000057720000}"/>
    <cellStyle name="표준 2 24 9 14" xfId="18377" xr:uid="{00000000-0005-0000-0000-000058720000}"/>
    <cellStyle name="표준 2 24 9 15" xfId="19857" xr:uid="{00000000-0005-0000-0000-000059720000}"/>
    <cellStyle name="표준 2 24 9 16" xfId="21337" xr:uid="{00000000-0005-0000-0000-00005A720000}"/>
    <cellStyle name="표준 2 24 9 17" xfId="22817" xr:uid="{00000000-0005-0000-0000-00005B720000}"/>
    <cellStyle name="표준 2 24 9 18" xfId="24297" xr:uid="{00000000-0005-0000-0000-00005C720000}"/>
    <cellStyle name="표준 2 24 9 19" xfId="25777" xr:uid="{00000000-0005-0000-0000-00005D720000}"/>
    <cellStyle name="표준 2 24 9 2" xfId="214" xr:uid="{00000000-0005-0000-0000-00005E720000}"/>
    <cellStyle name="표준 2 24 9 2 10" xfId="14674" xr:uid="{00000000-0005-0000-0000-00005F720000}"/>
    <cellStyle name="표준 2 24 9 2 11" xfId="16154" xr:uid="{00000000-0005-0000-0000-000060720000}"/>
    <cellStyle name="표준 2 24 9 2 12" xfId="17634" xr:uid="{00000000-0005-0000-0000-000061720000}"/>
    <cellStyle name="표준 2 24 9 2 13" xfId="19114" xr:uid="{00000000-0005-0000-0000-000062720000}"/>
    <cellStyle name="표준 2 24 9 2 14" xfId="20594" xr:uid="{00000000-0005-0000-0000-000063720000}"/>
    <cellStyle name="표준 2 24 9 2 15" xfId="22074" xr:uid="{00000000-0005-0000-0000-000064720000}"/>
    <cellStyle name="표준 2 24 9 2 16" xfId="23554" xr:uid="{00000000-0005-0000-0000-000065720000}"/>
    <cellStyle name="표준 2 24 9 2 17" xfId="25034" xr:uid="{00000000-0005-0000-0000-000066720000}"/>
    <cellStyle name="표준 2 24 9 2 18" xfId="26514" xr:uid="{00000000-0005-0000-0000-000067720000}"/>
    <cellStyle name="표준 2 24 9 2 19" xfId="27994" xr:uid="{00000000-0005-0000-0000-000068720000}"/>
    <cellStyle name="표준 2 24 9 2 2" xfId="2833" xr:uid="{00000000-0005-0000-0000-000069720000}"/>
    <cellStyle name="표준 2 24 9 2 20" xfId="29474" xr:uid="{00000000-0005-0000-0000-00006A720000}"/>
    <cellStyle name="표준 2 24 9 2 21" xfId="30954" xr:uid="{00000000-0005-0000-0000-00006B720000}"/>
    <cellStyle name="표준 2 24 9 2 22" xfId="32434" xr:uid="{00000000-0005-0000-0000-00006C720000}"/>
    <cellStyle name="표준 2 24 9 2 23" xfId="33914" xr:uid="{00000000-0005-0000-0000-00006D720000}"/>
    <cellStyle name="표준 2 24 9 2 24" xfId="35394" xr:uid="{00000000-0005-0000-0000-00006E720000}"/>
    <cellStyle name="표준 2 24 9 2 25" xfId="36874" xr:uid="{00000000-0005-0000-0000-00006F720000}"/>
    <cellStyle name="표준 2 24 9 2 26" xfId="38354" xr:uid="{00000000-0005-0000-0000-000070720000}"/>
    <cellStyle name="표준 2 24 9 2 27" xfId="39834" xr:uid="{00000000-0005-0000-0000-000071720000}"/>
    <cellStyle name="표준 2 24 9 2 28" xfId="41314" xr:uid="{00000000-0005-0000-0000-000072720000}"/>
    <cellStyle name="표준 2 24 9 2 29" xfId="42794" xr:uid="{00000000-0005-0000-0000-000073720000}"/>
    <cellStyle name="표준 2 24 9 2 3" xfId="4314" xr:uid="{00000000-0005-0000-0000-000074720000}"/>
    <cellStyle name="표준 2 24 9 2 30" xfId="44274" xr:uid="{00000000-0005-0000-0000-000075720000}"/>
    <cellStyle name="표준 2 24 9 2 31" xfId="45754" xr:uid="{00000000-0005-0000-0000-000076720000}"/>
    <cellStyle name="표준 2 24 9 2 32" xfId="47235" xr:uid="{00000000-0005-0000-0000-000077720000}"/>
    <cellStyle name="표준 2 24 9 2 33" xfId="48715" xr:uid="{00000000-0005-0000-0000-000078720000}"/>
    <cellStyle name="표준 2 24 9 2 34" xfId="50195" xr:uid="{00000000-0005-0000-0000-000079720000}"/>
    <cellStyle name="표준 2 24 9 2 35" xfId="51675" xr:uid="{00000000-0005-0000-0000-00007A720000}"/>
    <cellStyle name="표준 2 24 9 2 36" xfId="53155" xr:uid="{00000000-0005-0000-0000-00007B720000}"/>
    <cellStyle name="표준 2 24 9 2 37" xfId="54635" xr:uid="{00000000-0005-0000-0000-00007C720000}"/>
    <cellStyle name="표준 2 24 9 2 38" xfId="56115" xr:uid="{00000000-0005-0000-0000-00007D720000}"/>
    <cellStyle name="표준 2 24 9 2 39" xfId="57595" xr:uid="{00000000-0005-0000-0000-00007E720000}"/>
    <cellStyle name="표준 2 24 9 2 4" xfId="5794" xr:uid="{00000000-0005-0000-0000-00007F720000}"/>
    <cellStyle name="표준 2 24 9 2 40" xfId="59075" xr:uid="{00000000-0005-0000-0000-000080720000}"/>
    <cellStyle name="표준 2 24 9 2 41" xfId="60555" xr:uid="{00000000-0005-0000-0000-000081720000}"/>
    <cellStyle name="표준 2 24 9 2 42" xfId="62035" xr:uid="{00000000-0005-0000-0000-000082720000}"/>
    <cellStyle name="표준 2 24 9 2 5" xfId="7274" xr:uid="{00000000-0005-0000-0000-000083720000}"/>
    <cellStyle name="표준 2 24 9 2 6" xfId="8754" xr:uid="{00000000-0005-0000-0000-000084720000}"/>
    <cellStyle name="표준 2 24 9 2 7" xfId="10234" xr:uid="{00000000-0005-0000-0000-000085720000}"/>
    <cellStyle name="표준 2 24 9 2 8" xfId="11714" xr:uid="{00000000-0005-0000-0000-000086720000}"/>
    <cellStyle name="표준 2 24 9 2 9" xfId="13194" xr:uid="{00000000-0005-0000-0000-000087720000}"/>
    <cellStyle name="표준 2 24 9 20" xfId="27257" xr:uid="{00000000-0005-0000-0000-000088720000}"/>
    <cellStyle name="표준 2 24 9 21" xfId="28737" xr:uid="{00000000-0005-0000-0000-000089720000}"/>
    <cellStyle name="표준 2 24 9 22" xfId="30217" xr:uid="{00000000-0005-0000-0000-00008A720000}"/>
    <cellStyle name="표준 2 24 9 23" xfId="31697" xr:uid="{00000000-0005-0000-0000-00008B720000}"/>
    <cellStyle name="표준 2 24 9 24" xfId="33177" xr:uid="{00000000-0005-0000-0000-00008C720000}"/>
    <cellStyle name="표준 2 24 9 25" xfId="34657" xr:uid="{00000000-0005-0000-0000-00008D720000}"/>
    <cellStyle name="표준 2 24 9 26" xfId="36137" xr:uid="{00000000-0005-0000-0000-00008E720000}"/>
    <cellStyle name="표준 2 24 9 27" xfId="37617" xr:uid="{00000000-0005-0000-0000-00008F720000}"/>
    <cellStyle name="표준 2 24 9 28" xfId="39097" xr:uid="{00000000-0005-0000-0000-000090720000}"/>
    <cellStyle name="표준 2 24 9 29" xfId="40577" xr:uid="{00000000-0005-0000-0000-000091720000}"/>
    <cellStyle name="표준 2 24 9 3" xfId="2096" xr:uid="{00000000-0005-0000-0000-000092720000}"/>
    <cellStyle name="표준 2 24 9 30" xfId="42057" xr:uid="{00000000-0005-0000-0000-000093720000}"/>
    <cellStyle name="표준 2 24 9 31" xfId="43537" xr:uid="{00000000-0005-0000-0000-000094720000}"/>
    <cellStyle name="표준 2 24 9 32" xfId="45017" xr:uid="{00000000-0005-0000-0000-000095720000}"/>
    <cellStyle name="표준 2 24 9 33" xfId="46498" xr:uid="{00000000-0005-0000-0000-000096720000}"/>
    <cellStyle name="표준 2 24 9 34" xfId="47978" xr:uid="{00000000-0005-0000-0000-000097720000}"/>
    <cellStyle name="표준 2 24 9 35" xfId="49458" xr:uid="{00000000-0005-0000-0000-000098720000}"/>
    <cellStyle name="표준 2 24 9 36" xfId="50938" xr:uid="{00000000-0005-0000-0000-000099720000}"/>
    <cellStyle name="표준 2 24 9 37" xfId="52418" xr:uid="{00000000-0005-0000-0000-00009A720000}"/>
    <cellStyle name="표준 2 24 9 38" xfId="53898" xr:uid="{00000000-0005-0000-0000-00009B720000}"/>
    <cellStyle name="표준 2 24 9 39" xfId="55378" xr:uid="{00000000-0005-0000-0000-00009C720000}"/>
    <cellStyle name="표준 2 24 9 4" xfId="3577" xr:uid="{00000000-0005-0000-0000-00009D720000}"/>
    <cellStyle name="표준 2 24 9 40" xfId="56858" xr:uid="{00000000-0005-0000-0000-00009E720000}"/>
    <cellStyle name="표준 2 24 9 41" xfId="58338" xr:uid="{00000000-0005-0000-0000-00009F720000}"/>
    <cellStyle name="표준 2 24 9 42" xfId="59818" xr:uid="{00000000-0005-0000-0000-0000A0720000}"/>
    <cellStyle name="표준 2 24 9 43" xfId="61298" xr:uid="{00000000-0005-0000-0000-0000A1720000}"/>
    <cellStyle name="표준 2 24 9 5" xfId="5057" xr:uid="{00000000-0005-0000-0000-0000A2720000}"/>
    <cellStyle name="표준 2 24 9 6" xfId="6537" xr:uid="{00000000-0005-0000-0000-0000A3720000}"/>
    <cellStyle name="표준 2 24 9 7" xfId="8017" xr:uid="{00000000-0005-0000-0000-0000A4720000}"/>
    <cellStyle name="표준 2 24 9 8" xfId="9497" xr:uid="{00000000-0005-0000-0000-0000A5720000}"/>
    <cellStyle name="표준 2 24 9 9" xfId="10977" xr:uid="{00000000-0005-0000-0000-0000A6720000}"/>
    <cellStyle name="표준 2 25" xfId="1538" xr:uid="{00000000-0005-0000-0000-0000A7720000}"/>
    <cellStyle name="표준 2 25 10" xfId="959" xr:uid="{00000000-0005-0000-0000-0000A8720000}"/>
    <cellStyle name="표준 2 25 10 10" xfId="12491" xr:uid="{00000000-0005-0000-0000-0000A9720000}"/>
    <cellStyle name="표준 2 25 10 11" xfId="13971" xr:uid="{00000000-0005-0000-0000-0000AA720000}"/>
    <cellStyle name="표준 2 25 10 12" xfId="15451" xr:uid="{00000000-0005-0000-0000-0000AB720000}"/>
    <cellStyle name="표준 2 25 10 13" xfId="16931" xr:uid="{00000000-0005-0000-0000-0000AC720000}"/>
    <cellStyle name="표준 2 25 10 14" xfId="18411" xr:uid="{00000000-0005-0000-0000-0000AD720000}"/>
    <cellStyle name="표준 2 25 10 15" xfId="19891" xr:uid="{00000000-0005-0000-0000-0000AE720000}"/>
    <cellStyle name="표준 2 25 10 16" xfId="21371" xr:uid="{00000000-0005-0000-0000-0000AF720000}"/>
    <cellStyle name="표준 2 25 10 17" xfId="22851" xr:uid="{00000000-0005-0000-0000-0000B0720000}"/>
    <cellStyle name="표준 2 25 10 18" xfId="24331" xr:uid="{00000000-0005-0000-0000-0000B1720000}"/>
    <cellStyle name="표준 2 25 10 19" xfId="25811" xr:uid="{00000000-0005-0000-0000-0000B2720000}"/>
    <cellStyle name="표준 2 25 10 2" xfId="180" xr:uid="{00000000-0005-0000-0000-0000B3720000}"/>
    <cellStyle name="표준 2 25 10 2 10" xfId="14708" xr:uid="{00000000-0005-0000-0000-0000B4720000}"/>
    <cellStyle name="표준 2 25 10 2 11" xfId="16188" xr:uid="{00000000-0005-0000-0000-0000B5720000}"/>
    <cellStyle name="표준 2 25 10 2 12" xfId="17668" xr:uid="{00000000-0005-0000-0000-0000B6720000}"/>
    <cellStyle name="표준 2 25 10 2 13" xfId="19148" xr:uid="{00000000-0005-0000-0000-0000B7720000}"/>
    <cellStyle name="표준 2 25 10 2 14" xfId="20628" xr:uid="{00000000-0005-0000-0000-0000B8720000}"/>
    <cellStyle name="표준 2 25 10 2 15" xfId="22108" xr:uid="{00000000-0005-0000-0000-0000B9720000}"/>
    <cellStyle name="표준 2 25 10 2 16" xfId="23588" xr:uid="{00000000-0005-0000-0000-0000BA720000}"/>
    <cellStyle name="표준 2 25 10 2 17" xfId="25068" xr:uid="{00000000-0005-0000-0000-0000BB720000}"/>
    <cellStyle name="표준 2 25 10 2 18" xfId="26548" xr:uid="{00000000-0005-0000-0000-0000BC720000}"/>
    <cellStyle name="표준 2 25 10 2 19" xfId="28028" xr:uid="{00000000-0005-0000-0000-0000BD720000}"/>
    <cellStyle name="표준 2 25 10 2 2" xfId="2867" xr:uid="{00000000-0005-0000-0000-0000BE720000}"/>
    <cellStyle name="표준 2 25 10 2 20" xfId="29508" xr:uid="{00000000-0005-0000-0000-0000BF720000}"/>
    <cellStyle name="표준 2 25 10 2 21" xfId="30988" xr:uid="{00000000-0005-0000-0000-0000C0720000}"/>
    <cellStyle name="표준 2 25 10 2 22" xfId="32468" xr:uid="{00000000-0005-0000-0000-0000C1720000}"/>
    <cellStyle name="표준 2 25 10 2 23" xfId="33948" xr:uid="{00000000-0005-0000-0000-0000C2720000}"/>
    <cellStyle name="표준 2 25 10 2 24" xfId="35428" xr:uid="{00000000-0005-0000-0000-0000C3720000}"/>
    <cellStyle name="표준 2 25 10 2 25" xfId="36908" xr:uid="{00000000-0005-0000-0000-0000C4720000}"/>
    <cellStyle name="표준 2 25 10 2 26" xfId="38388" xr:uid="{00000000-0005-0000-0000-0000C5720000}"/>
    <cellStyle name="표준 2 25 10 2 27" xfId="39868" xr:uid="{00000000-0005-0000-0000-0000C6720000}"/>
    <cellStyle name="표준 2 25 10 2 28" xfId="41348" xr:uid="{00000000-0005-0000-0000-0000C7720000}"/>
    <cellStyle name="표준 2 25 10 2 29" xfId="42828" xr:uid="{00000000-0005-0000-0000-0000C8720000}"/>
    <cellStyle name="표준 2 25 10 2 3" xfId="4348" xr:uid="{00000000-0005-0000-0000-0000C9720000}"/>
    <cellStyle name="표준 2 25 10 2 30" xfId="44308" xr:uid="{00000000-0005-0000-0000-0000CA720000}"/>
    <cellStyle name="표준 2 25 10 2 31" xfId="45788" xr:uid="{00000000-0005-0000-0000-0000CB720000}"/>
    <cellStyle name="표준 2 25 10 2 32" xfId="47269" xr:uid="{00000000-0005-0000-0000-0000CC720000}"/>
    <cellStyle name="표준 2 25 10 2 33" xfId="48749" xr:uid="{00000000-0005-0000-0000-0000CD720000}"/>
    <cellStyle name="표준 2 25 10 2 34" xfId="50229" xr:uid="{00000000-0005-0000-0000-0000CE720000}"/>
    <cellStyle name="표준 2 25 10 2 35" xfId="51709" xr:uid="{00000000-0005-0000-0000-0000CF720000}"/>
    <cellStyle name="표준 2 25 10 2 36" xfId="53189" xr:uid="{00000000-0005-0000-0000-0000D0720000}"/>
    <cellStyle name="표준 2 25 10 2 37" xfId="54669" xr:uid="{00000000-0005-0000-0000-0000D1720000}"/>
    <cellStyle name="표준 2 25 10 2 38" xfId="56149" xr:uid="{00000000-0005-0000-0000-0000D2720000}"/>
    <cellStyle name="표준 2 25 10 2 39" xfId="57629" xr:uid="{00000000-0005-0000-0000-0000D3720000}"/>
    <cellStyle name="표준 2 25 10 2 4" xfId="5828" xr:uid="{00000000-0005-0000-0000-0000D4720000}"/>
    <cellStyle name="표준 2 25 10 2 40" xfId="59109" xr:uid="{00000000-0005-0000-0000-0000D5720000}"/>
    <cellStyle name="표준 2 25 10 2 41" xfId="60589" xr:uid="{00000000-0005-0000-0000-0000D6720000}"/>
    <cellStyle name="표준 2 25 10 2 42" xfId="62069" xr:uid="{00000000-0005-0000-0000-0000D7720000}"/>
    <cellStyle name="표준 2 25 10 2 5" xfId="7308" xr:uid="{00000000-0005-0000-0000-0000D8720000}"/>
    <cellStyle name="표준 2 25 10 2 6" xfId="8788" xr:uid="{00000000-0005-0000-0000-0000D9720000}"/>
    <cellStyle name="표준 2 25 10 2 7" xfId="10268" xr:uid="{00000000-0005-0000-0000-0000DA720000}"/>
    <cellStyle name="표준 2 25 10 2 8" xfId="11748" xr:uid="{00000000-0005-0000-0000-0000DB720000}"/>
    <cellStyle name="표준 2 25 10 2 9" xfId="13228" xr:uid="{00000000-0005-0000-0000-0000DC720000}"/>
    <cellStyle name="표준 2 25 10 20" xfId="27291" xr:uid="{00000000-0005-0000-0000-0000DD720000}"/>
    <cellStyle name="표준 2 25 10 21" xfId="28771" xr:uid="{00000000-0005-0000-0000-0000DE720000}"/>
    <cellStyle name="표준 2 25 10 22" xfId="30251" xr:uid="{00000000-0005-0000-0000-0000DF720000}"/>
    <cellStyle name="표준 2 25 10 23" xfId="31731" xr:uid="{00000000-0005-0000-0000-0000E0720000}"/>
    <cellStyle name="표준 2 25 10 24" xfId="33211" xr:uid="{00000000-0005-0000-0000-0000E1720000}"/>
    <cellStyle name="표준 2 25 10 25" xfId="34691" xr:uid="{00000000-0005-0000-0000-0000E2720000}"/>
    <cellStyle name="표준 2 25 10 26" xfId="36171" xr:uid="{00000000-0005-0000-0000-0000E3720000}"/>
    <cellStyle name="표준 2 25 10 27" xfId="37651" xr:uid="{00000000-0005-0000-0000-0000E4720000}"/>
    <cellStyle name="표준 2 25 10 28" xfId="39131" xr:uid="{00000000-0005-0000-0000-0000E5720000}"/>
    <cellStyle name="표준 2 25 10 29" xfId="40611" xr:uid="{00000000-0005-0000-0000-0000E6720000}"/>
    <cellStyle name="표준 2 25 10 3" xfId="2130" xr:uid="{00000000-0005-0000-0000-0000E7720000}"/>
    <cellStyle name="표준 2 25 10 30" xfId="42091" xr:uid="{00000000-0005-0000-0000-0000E8720000}"/>
    <cellStyle name="표준 2 25 10 31" xfId="43571" xr:uid="{00000000-0005-0000-0000-0000E9720000}"/>
    <cellStyle name="표준 2 25 10 32" xfId="45051" xr:uid="{00000000-0005-0000-0000-0000EA720000}"/>
    <cellStyle name="표준 2 25 10 33" xfId="46532" xr:uid="{00000000-0005-0000-0000-0000EB720000}"/>
    <cellStyle name="표준 2 25 10 34" xfId="48012" xr:uid="{00000000-0005-0000-0000-0000EC720000}"/>
    <cellStyle name="표준 2 25 10 35" xfId="49492" xr:uid="{00000000-0005-0000-0000-0000ED720000}"/>
    <cellStyle name="표준 2 25 10 36" xfId="50972" xr:uid="{00000000-0005-0000-0000-0000EE720000}"/>
    <cellStyle name="표준 2 25 10 37" xfId="52452" xr:uid="{00000000-0005-0000-0000-0000EF720000}"/>
    <cellStyle name="표준 2 25 10 38" xfId="53932" xr:uid="{00000000-0005-0000-0000-0000F0720000}"/>
    <cellStyle name="표준 2 25 10 39" xfId="55412" xr:uid="{00000000-0005-0000-0000-0000F1720000}"/>
    <cellStyle name="표준 2 25 10 4" xfId="3611" xr:uid="{00000000-0005-0000-0000-0000F2720000}"/>
    <cellStyle name="표준 2 25 10 40" xfId="56892" xr:uid="{00000000-0005-0000-0000-0000F3720000}"/>
    <cellStyle name="표준 2 25 10 41" xfId="58372" xr:uid="{00000000-0005-0000-0000-0000F4720000}"/>
    <cellStyle name="표준 2 25 10 42" xfId="59852" xr:uid="{00000000-0005-0000-0000-0000F5720000}"/>
    <cellStyle name="표준 2 25 10 43" xfId="61332" xr:uid="{00000000-0005-0000-0000-0000F6720000}"/>
    <cellStyle name="표준 2 25 10 5" xfId="5091" xr:uid="{00000000-0005-0000-0000-0000F7720000}"/>
    <cellStyle name="표준 2 25 10 6" xfId="6571" xr:uid="{00000000-0005-0000-0000-0000F8720000}"/>
    <cellStyle name="표준 2 25 10 7" xfId="8051" xr:uid="{00000000-0005-0000-0000-0000F9720000}"/>
    <cellStyle name="표준 2 25 10 8" xfId="9531" xr:uid="{00000000-0005-0000-0000-0000FA720000}"/>
    <cellStyle name="표준 2 25 10 9" xfId="11011" xr:uid="{00000000-0005-0000-0000-0000FB720000}"/>
    <cellStyle name="표준 2 25 11" xfId="926" xr:uid="{00000000-0005-0000-0000-0000FC720000}"/>
    <cellStyle name="표준 2 25 11 10" xfId="12524" xr:uid="{00000000-0005-0000-0000-0000FD720000}"/>
    <cellStyle name="표준 2 25 11 11" xfId="14004" xr:uid="{00000000-0005-0000-0000-0000FE720000}"/>
    <cellStyle name="표준 2 25 11 12" xfId="15484" xr:uid="{00000000-0005-0000-0000-0000FF720000}"/>
    <cellStyle name="표준 2 25 11 13" xfId="16964" xr:uid="{00000000-0005-0000-0000-000000730000}"/>
    <cellStyle name="표준 2 25 11 14" xfId="18444" xr:uid="{00000000-0005-0000-0000-000001730000}"/>
    <cellStyle name="표준 2 25 11 15" xfId="19924" xr:uid="{00000000-0005-0000-0000-000002730000}"/>
    <cellStyle name="표준 2 25 11 16" xfId="21404" xr:uid="{00000000-0005-0000-0000-000003730000}"/>
    <cellStyle name="표준 2 25 11 17" xfId="22884" xr:uid="{00000000-0005-0000-0000-000004730000}"/>
    <cellStyle name="표준 2 25 11 18" xfId="24364" xr:uid="{00000000-0005-0000-0000-000005730000}"/>
    <cellStyle name="표준 2 25 11 19" xfId="25844" xr:uid="{00000000-0005-0000-0000-000006730000}"/>
    <cellStyle name="표준 2 25 11 2" xfId="147" xr:uid="{00000000-0005-0000-0000-000007730000}"/>
    <cellStyle name="표준 2 25 11 2 10" xfId="14741" xr:uid="{00000000-0005-0000-0000-000008730000}"/>
    <cellStyle name="표준 2 25 11 2 11" xfId="16221" xr:uid="{00000000-0005-0000-0000-000009730000}"/>
    <cellStyle name="표준 2 25 11 2 12" xfId="17701" xr:uid="{00000000-0005-0000-0000-00000A730000}"/>
    <cellStyle name="표준 2 25 11 2 13" xfId="19181" xr:uid="{00000000-0005-0000-0000-00000B730000}"/>
    <cellStyle name="표준 2 25 11 2 14" xfId="20661" xr:uid="{00000000-0005-0000-0000-00000C730000}"/>
    <cellStyle name="표준 2 25 11 2 15" xfId="22141" xr:uid="{00000000-0005-0000-0000-00000D730000}"/>
    <cellStyle name="표준 2 25 11 2 16" xfId="23621" xr:uid="{00000000-0005-0000-0000-00000E730000}"/>
    <cellStyle name="표준 2 25 11 2 17" xfId="25101" xr:uid="{00000000-0005-0000-0000-00000F730000}"/>
    <cellStyle name="표준 2 25 11 2 18" xfId="26581" xr:uid="{00000000-0005-0000-0000-000010730000}"/>
    <cellStyle name="표준 2 25 11 2 19" xfId="28061" xr:uid="{00000000-0005-0000-0000-000011730000}"/>
    <cellStyle name="표준 2 25 11 2 2" xfId="2900" xr:uid="{00000000-0005-0000-0000-000012730000}"/>
    <cellStyle name="표준 2 25 11 2 20" xfId="29541" xr:uid="{00000000-0005-0000-0000-000013730000}"/>
    <cellStyle name="표준 2 25 11 2 21" xfId="31021" xr:uid="{00000000-0005-0000-0000-000014730000}"/>
    <cellStyle name="표준 2 25 11 2 22" xfId="32501" xr:uid="{00000000-0005-0000-0000-000015730000}"/>
    <cellStyle name="표준 2 25 11 2 23" xfId="33981" xr:uid="{00000000-0005-0000-0000-000016730000}"/>
    <cellStyle name="표준 2 25 11 2 24" xfId="35461" xr:uid="{00000000-0005-0000-0000-000017730000}"/>
    <cellStyle name="표준 2 25 11 2 25" xfId="36941" xr:uid="{00000000-0005-0000-0000-000018730000}"/>
    <cellStyle name="표준 2 25 11 2 26" xfId="38421" xr:uid="{00000000-0005-0000-0000-000019730000}"/>
    <cellStyle name="표준 2 25 11 2 27" xfId="39901" xr:uid="{00000000-0005-0000-0000-00001A730000}"/>
    <cellStyle name="표준 2 25 11 2 28" xfId="41381" xr:uid="{00000000-0005-0000-0000-00001B730000}"/>
    <cellStyle name="표준 2 25 11 2 29" xfId="42861" xr:uid="{00000000-0005-0000-0000-00001C730000}"/>
    <cellStyle name="표준 2 25 11 2 3" xfId="4381" xr:uid="{00000000-0005-0000-0000-00001D730000}"/>
    <cellStyle name="표준 2 25 11 2 30" xfId="44341" xr:uid="{00000000-0005-0000-0000-00001E730000}"/>
    <cellStyle name="표준 2 25 11 2 31" xfId="45821" xr:uid="{00000000-0005-0000-0000-00001F730000}"/>
    <cellStyle name="표준 2 25 11 2 32" xfId="47302" xr:uid="{00000000-0005-0000-0000-000020730000}"/>
    <cellStyle name="표준 2 25 11 2 33" xfId="48782" xr:uid="{00000000-0005-0000-0000-000021730000}"/>
    <cellStyle name="표준 2 25 11 2 34" xfId="50262" xr:uid="{00000000-0005-0000-0000-000022730000}"/>
    <cellStyle name="표준 2 25 11 2 35" xfId="51742" xr:uid="{00000000-0005-0000-0000-000023730000}"/>
    <cellStyle name="표준 2 25 11 2 36" xfId="53222" xr:uid="{00000000-0005-0000-0000-000024730000}"/>
    <cellStyle name="표준 2 25 11 2 37" xfId="54702" xr:uid="{00000000-0005-0000-0000-000025730000}"/>
    <cellStyle name="표준 2 25 11 2 38" xfId="56182" xr:uid="{00000000-0005-0000-0000-000026730000}"/>
    <cellStyle name="표준 2 25 11 2 39" xfId="57662" xr:uid="{00000000-0005-0000-0000-000027730000}"/>
    <cellStyle name="표준 2 25 11 2 4" xfId="5861" xr:uid="{00000000-0005-0000-0000-000028730000}"/>
    <cellStyle name="표준 2 25 11 2 40" xfId="59142" xr:uid="{00000000-0005-0000-0000-000029730000}"/>
    <cellStyle name="표준 2 25 11 2 41" xfId="60622" xr:uid="{00000000-0005-0000-0000-00002A730000}"/>
    <cellStyle name="표준 2 25 11 2 42" xfId="62102" xr:uid="{00000000-0005-0000-0000-00002B730000}"/>
    <cellStyle name="표준 2 25 11 2 5" xfId="7341" xr:uid="{00000000-0005-0000-0000-00002C730000}"/>
    <cellStyle name="표준 2 25 11 2 6" xfId="8821" xr:uid="{00000000-0005-0000-0000-00002D730000}"/>
    <cellStyle name="표준 2 25 11 2 7" xfId="10301" xr:uid="{00000000-0005-0000-0000-00002E730000}"/>
    <cellStyle name="표준 2 25 11 2 8" xfId="11781" xr:uid="{00000000-0005-0000-0000-00002F730000}"/>
    <cellStyle name="표준 2 25 11 2 9" xfId="13261" xr:uid="{00000000-0005-0000-0000-000030730000}"/>
    <cellStyle name="표준 2 25 11 20" xfId="27324" xr:uid="{00000000-0005-0000-0000-000031730000}"/>
    <cellStyle name="표준 2 25 11 21" xfId="28804" xr:uid="{00000000-0005-0000-0000-000032730000}"/>
    <cellStyle name="표준 2 25 11 22" xfId="30284" xr:uid="{00000000-0005-0000-0000-000033730000}"/>
    <cellStyle name="표준 2 25 11 23" xfId="31764" xr:uid="{00000000-0005-0000-0000-000034730000}"/>
    <cellStyle name="표준 2 25 11 24" xfId="33244" xr:uid="{00000000-0005-0000-0000-000035730000}"/>
    <cellStyle name="표준 2 25 11 25" xfId="34724" xr:uid="{00000000-0005-0000-0000-000036730000}"/>
    <cellStyle name="표준 2 25 11 26" xfId="36204" xr:uid="{00000000-0005-0000-0000-000037730000}"/>
    <cellStyle name="표준 2 25 11 27" xfId="37684" xr:uid="{00000000-0005-0000-0000-000038730000}"/>
    <cellStyle name="표준 2 25 11 28" xfId="39164" xr:uid="{00000000-0005-0000-0000-000039730000}"/>
    <cellStyle name="표준 2 25 11 29" xfId="40644" xr:uid="{00000000-0005-0000-0000-00003A730000}"/>
    <cellStyle name="표준 2 25 11 3" xfId="2163" xr:uid="{00000000-0005-0000-0000-00003B730000}"/>
    <cellStyle name="표준 2 25 11 30" xfId="42124" xr:uid="{00000000-0005-0000-0000-00003C730000}"/>
    <cellStyle name="표준 2 25 11 31" xfId="43604" xr:uid="{00000000-0005-0000-0000-00003D730000}"/>
    <cellStyle name="표준 2 25 11 32" xfId="45084" xr:uid="{00000000-0005-0000-0000-00003E730000}"/>
    <cellStyle name="표준 2 25 11 33" xfId="46565" xr:uid="{00000000-0005-0000-0000-00003F730000}"/>
    <cellStyle name="표준 2 25 11 34" xfId="48045" xr:uid="{00000000-0005-0000-0000-000040730000}"/>
    <cellStyle name="표준 2 25 11 35" xfId="49525" xr:uid="{00000000-0005-0000-0000-000041730000}"/>
    <cellStyle name="표준 2 25 11 36" xfId="51005" xr:uid="{00000000-0005-0000-0000-000042730000}"/>
    <cellStyle name="표준 2 25 11 37" xfId="52485" xr:uid="{00000000-0005-0000-0000-000043730000}"/>
    <cellStyle name="표준 2 25 11 38" xfId="53965" xr:uid="{00000000-0005-0000-0000-000044730000}"/>
    <cellStyle name="표준 2 25 11 39" xfId="55445" xr:uid="{00000000-0005-0000-0000-000045730000}"/>
    <cellStyle name="표준 2 25 11 4" xfId="3644" xr:uid="{00000000-0005-0000-0000-000046730000}"/>
    <cellStyle name="표준 2 25 11 40" xfId="56925" xr:uid="{00000000-0005-0000-0000-000047730000}"/>
    <cellStyle name="표준 2 25 11 41" xfId="58405" xr:uid="{00000000-0005-0000-0000-000048730000}"/>
    <cellStyle name="표준 2 25 11 42" xfId="59885" xr:uid="{00000000-0005-0000-0000-000049730000}"/>
    <cellStyle name="표준 2 25 11 43" xfId="61365" xr:uid="{00000000-0005-0000-0000-00004A730000}"/>
    <cellStyle name="표준 2 25 11 5" xfId="5124" xr:uid="{00000000-0005-0000-0000-00004B730000}"/>
    <cellStyle name="표준 2 25 11 6" xfId="6604" xr:uid="{00000000-0005-0000-0000-00004C730000}"/>
    <cellStyle name="표준 2 25 11 7" xfId="8084" xr:uid="{00000000-0005-0000-0000-00004D730000}"/>
    <cellStyle name="표준 2 25 11 8" xfId="9564" xr:uid="{00000000-0005-0000-0000-00004E730000}"/>
    <cellStyle name="표준 2 25 11 9" xfId="11044" xr:uid="{00000000-0005-0000-0000-00004F730000}"/>
    <cellStyle name="표준 2 25 12" xfId="892" xr:uid="{00000000-0005-0000-0000-000050730000}"/>
    <cellStyle name="표준 2 25 12 10" xfId="12558" xr:uid="{00000000-0005-0000-0000-000051730000}"/>
    <cellStyle name="표준 2 25 12 11" xfId="14038" xr:uid="{00000000-0005-0000-0000-000052730000}"/>
    <cellStyle name="표준 2 25 12 12" xfId="15518" xr:uid="{00000000-0005-0000-0000-000053730000}"/>
    <cellStyle name="표준 2 25 12 13" xfId="16998" xr:uid="{00000000-0005-0000-0000-000054730000}"/>
    <cellStyle name="표준 2 25 12 14" xfId="18478" xr:uid="{00000000-0005-0000-0000-000055730000}"/>
    <cellStyle name="표준 2 25 12 15" xfId="19958" xr:uid="{00000000-0005-0000-0000-000056730000}"/>
    <cellStyle name="표준 2 25 12 16" xfId="21438" xr:uid="{00000000-0005-0000-0000-000057730000}"/>
    <cellStyle name="표준 2 25 12 17" xfId="22918" xr:uid="{00000000-0005-0000-0000-000058730000}"/>
    <cellStyle name="표준 2 25 12 18" xfId="24398" xr:uid="{00000000-0005-0000-0000-000059730000}"/>
    <cellStyle name="표준 2 25 12 19" xfId="25878" xr:uid="{00000000-0005-0000-0000-00005A730000}"/>
    <cellStyle name="표준 2 25 12 2" xfId="113" xr:uid="{00000000-0005-0000-0000-00005B730000}"/>
    <cellStyle name="표준 2 25 12 2 10" xfId="14775" xr:uid="{00000000-0005-0000-0000-00005C730000}"/>
    <cellStyle name="표준 2 25 12 2 11" xfId="16255" xr:uid="{00000000-0005-0000-0000-00005D730000}"/>
    <cellStyle name="표준 2 25 12 2 12" xfId="17735" xr:uid="{00000000-0005-0000-0000-00005E730000}"/>
    <cellStyle name="표준 2 25 12 2 13" xfId="19215" xr:uid="{00000000-0005-0000-0000-00005F730000}"/>
    <cellStyle name="표준 2 25 12 2 14" xfId="20695" xr:uid="{00000000-0005-0000-0000-000060730000}"/>
    <cellStyle name="표준 2 25 12 2 15" xfId="22175" xr:uid="{00000000-0005-0000-0000-000061730000}"/>
    <cellStyle name="표준 2 25 12 2 16" xfId="23655" xr:uid="{00000000-0005-0000-0000-000062730000}"/>
    <cellStyle name="표준 2 25 12 2 17" xfId="25135" xr:uid="{00000000-0005-0000-0000-000063730000}"/>
    <cellStyle name="표준 2 25 12 2 18" xfId="26615" xr:uid="{00000000-0005-0000-0000-000064730000}"/>
    <cellStyle name="표준 2 25 12 2 19" xfId="28095" xr:uid="{00000000-0005-0000-0000-000065730000}"/>
    <cellStyle name="표준 2 25 12 2 2" xfId="2934" xr:uid="{00000000-0005-0000-0000-000066730000}"/>
    <cellStyle name="표준 2 25 12 2 20" xfId="29575" xr:uid="{00000000-0005-0000-0000-000067730000}"/>
    <cellStyle name="표준 2 25 12 2 21" xfId="31055" xr:uid="{00000000-0005-0000-0000-000068730000}"/>
    <cellStyle name="표준 2 25 12 2 22" xfId="32535" xr:uid="{00000000-0005-0000-0000-000069730000}"/>
    <cellStyle name="표준 2 25 12 2 23" xfId="34015" xr:uid="{00000000-0005-0000-0000-00006A730000}"/>
    <cellStyle name="표준 2 25 12 2 24" xfId="35495" xr:uid="{00000000-0005-0000-0000-00006B730000}"/>
    <cellStyle name="표준 2 25 12 2 25" xfId="36975" xr:uid="{00000000-0005-0000-0000-00006C730000}"/>
    <cellStyle name="표준 2 25 12 2 26" xfId="38455" xr:uid="{00000000-0005-0000-0000-00006D730000}"/>
    <cellStyle name="표준 2 25 12 2 27" xfId="39935" xr:uid="{00000000-0005-0000-0000-00006E730000}"/>
    <cellStyle name="표준 2 25 12 2 28" xfId="41415" xr:uid="{00000000-0005-0000-0000-00006F730000}"/>
    <cellStyle name="표준 2 25 12 2 29" xfId="42895" xr:uid="{00000000-0005-0000-0000-000070730000}"/>
    <cellStyle name="표준 2 25 12 2 3" xfId="4415" xr:uid="{00000000-0005-0000-0000-000071730000}"/>
    <cellStyle name="표준 2 25 12 2 30" xfId="44375" xr:uid="{00000000-0005-0000-0000-000072730000}"/>
    <cellStyle name="표준 2 25 12 2 31" xfId="45855" xr:uid="{00000000-0005-0000-0000-000073730000}"/>
    <cellStyle name="표준 2 25 12 2 32" xfId="47336" xr:uid="{00000000-0005-0000-0000-000074730000}"/>
    <cellStyle name="표준 2 25 12 2 33" xfId="48816" xr:uid="{00000000-0005-0000-0000-000075730000}"/>
    <cellStyle name="표준 2 25 12 2 34" xfId="50296" xr:uid="{00000000-0005-0000-0000-000076730000}"/>
    <cellStyle name="표준 2 25 12 2 35" xfId="51776" xr:uid="{00000000-0005-0000-0000-000077730000}"/>
    <cellStyle name="표준 2 25 12 2 36" xfId="53256" xr:uid="{00000000-0005-0000-0000-000078730000}"/>
    <cellStyle name="표준 2 25 12 2 37" xfId="54736" xr:uid="{00000000-0005-0000-0000-000079730000}"/>
    <cellStyle name="표준 2 25 12 2 38" xfId="56216" xr:uid="{00000000-0005-0000-0000-00007A730000}"/>
    <cellStyle name="표준 2 25 12 2 39" xfId="57696" xr:uid="{00000000-0005-0000-0000-00007B730000}"/>
    <cellStyle name="표준 2 25 12 2 4" xfId="5895" xr:uid="{00000000-0005-0000-0000-00007C730000}"/>
    <cellStyle name="표준 2 25 12 2 40" xfId="59176" xr:uid="{00000000-0005-0000-0000-00007D730000}"/>
    <cellStyle name="표준 2 25 12 2 41" xfId="60656" xr:uid="{00000000-0005-0000-0000-00007E730000}"/>
    <cellStyle name="표준 2 25 12 2 42" xfId="62136" xr:uid="{00000000-0005-0000-0000-00007F730000}"/>
    <cellStyle name="표준 2 25 12 2 5" xfId="7375" xr:uid="{00000000-0005-0000-0000-000080730000}"/>
    <cellStyle name="표준 2 25 12 2 6" xfId="8855" xr:uid="{00000000-0005-0000-0000-000081730000}"/>
    <cellStyle name="표준 2 25 12 2 7" xfId="10335" xr:uid="{00000000-0005-0000-0000-000082730000}"/>
    <cellStyle name="표준 2 25 12 2 8" xfId="11815" xr:uid="{00000000-0005-0000-0000-000083730000}"/>
    <cellStyle name="표준 2 25 12 2 9" xfId="13295" xr:uid="{00000000-0005-0000-0000-000084730000}"/>
    <cellStyle name="표준 2 25 12 20" xfId="27358" xr:uid="{00000000-0005-0000-0000-000085730000}"/>
    <cellStyle name="표준 2 25 12 21" xfId="28838" xr:uid="{00000000-0005-0000-0000-000086730000}"/>
    <cellStyle name="표준 2 25 12 22" xfId="30318" xr:uid="{00000000-0005-0000-0000-000087730000}"/>
    <cellStyle name="표준 2 25 12 23" xfId="31798" xr:uid="{00000000-0005-0000-0000-000088730000}"/>
    <cellStyle name="표준 2 25 12 24" xfId="33278" xr:uid="{00000000-0005-0000-0000-000089730000}"/>
    <cellStyle name="표준 2 25 12 25" xfId="34758" xr:uid="{00000000-0005-0000-0000-00008A730000}"/>
    <cellStyle name="표준 2 25 12 26" xfId="36238" xr:uid="{00000000-0005-0000-0000-00008B730000}"/>
    <cellStyle name="표준 2 25 12 27" xfId="37718" xr:uid="{00000000-0005-0000-0000-00008C730000}"/>
    <cellStyle name="표준 2 25 12 28" xfId="39198" xr:uid="{00000000-0005-0000-0000-00008D730000}"/>
    <cellStyle name="표준 2 25 12 29" xfId="40678" xr:uid="{00000000-0005-0000-0000-00008E730000}"/>
    <cellStyle name="표준 2 25 12 3" xfId="2197" xr:uid="{00000000-0005-0000-0000-00008F730000}"/>
    <cellStyle name="표준 2 25 12 30" xfId="42158" xr:uid="{00000000-0005-0000-0000-000090730000}"/>
    <cellStyle name="표준 2 25 12 31" xfId="43638" xr:uid="{00000000-0005-0000-0000-000091730000}"/>
    <cellStyle name="표준 2 25 12 32" xfId="45118" xr:uid="{00000000-0005-0000-0000-000092730000}"/>
    <cellStyle name="표준 2 25 12 33" xfId="46599" xr:uid="{00000000-0005-0000-0000-000093730000}"/>
    <cellStyle name="표준 2 25 12 34" xfId="48079" xr:uid="{00000000-0005-0000-0000-000094730000}"/>
    <cellStyle name="표준 2 25 12 35" xfId="49559" xr:uid="{00000000-0005-0000-0000-000095730000}"/>
    <cellStyle name="표준 2 25 12 36" xfId="51039" xr:uid="{00000000-0005-0000-0000-000096730000}"/>
    <cellStyle name="표준 2 25 12 37" xfId="52519" xr:uid="{00000000-0005-0000-0000-000097730000}"/>
    <cellStyle name="표준 2 25 12 38" xfId="53999" xr:uid="{00000000-0005-0000-0000-000098730000}"/>
    <cellStyle name="표준 2 25 12 39" xfId="55479" xr:uid="{00000000-0005-0000-0000-000099730000}"/>
    <cellStyle name="표준 2 25 12 4" xfId="3678" xr:uid="{00000000-0005-0000-0000-00009A730000}"/>
    <cellStyle name="표준 2 25 12 40" xfId="56959" xr:uid="{00000000-0005-0000-0000-00009B730000}"/>
    <cellStyle name="표준 2 25 12 41" xfId="58439" xr:uid="{00000000-0005-0000-0000-00009C730000}"/>
    <cellStyle name="표준 2 25 12 42" xfId="59919" xr:uid="{00000000-0005-0000-0000-00009D730000}"/>
    <cellStyle name="표준 2 25 12 43" xfId="61399" xr:uid="{00000000-0005-0000-0000-00009E730000}"/>
    <cellStyle name="표준 2 25 12 5" xfId="5158" xr:uid="{00000000-0005-0000-0000-00009F730000}"/>
    <cellStyle name="표준 2 25 12 6" xfId="6638" xr:uid="{00000000-0005-0000-0000-0000A0730000}"/>
    <cellStyle name="표준 2 25 12 7" xfId="8118" xr:uid="{00000000-0005-0000-0000-0000A1730000}"/>
    <cellStyle name="표준 2 25 12 8" xfId="9598" xr:uid="{00000000-0005-0000-0000-0000A2730000}"/>
    <cellStyle name="표준 2 25 12 9" xfId="11078" xr:uid="{00000000-0005-0000-0000-0000A3730000}"/>
    <cellStyle name="표준 2 25 13" xfId="857" xr:uid="{00000000-0005-0000-0000-0000A4730000}"/>
    <cellStyle name="표준 2 25 13 10" xfId="12593" xr:uid="{00000000-0005-0000-0000-0000A5730000}"/>
    <cellStyle name="표준 2 25 13 11" xfId="14073" xr:uid="{00000000-0005-0000-0000-0000A6730000}"/>
    <cellStyle name="표준 2 25 13 12" xfId="15553" xr:uid="{00000000-0005-0000-0000-0000A7730000}"/>
    <cellStyle name="표준 2 25 13 13" xfId="17033" xr:uid="{00000000-0005-0000-0000-0000A8730000}"/>
    <cellStyle name="표준 2 25 13 14" xfId="18513" xr:uid="{00000000-0005-0000-0000-0000A9730000}"/>
    <cellStyle name="표준 2 25 13 15" xfId="19993" xr:uid="{00000000-0005-0000-0000-0000AA730000}"/>
    <cellStyle name="표준 2 25 13 16" xfId="21473" xr:uid="{00000000-0005-0000-0000-0000AB730000}"/>
    <cellStyle name="표준 2 25 13 17" xfId="22953" xr:uid="{00000000-0005-0000-0000-0000AC730000}"/>
    <cellStyle name="표준 2 25 13 18" xfId="24433" xr:uid="{00000000-0005-0000-0000-0000AD730000}"/>
    <cellStyle name="표준 2 25 13 19" xfId="25913" xr:uid="{00000000-0005-0000-0000-0000AE730000}"/>
    <cellStyle name="표준 2 25 13 2" xfId="78" xr:uid="{00000000-0005-0000-0000-0000AF730000}"/>
    <cellStyle name="표준 2 25 13 2 10" xfId="14810" xr:uid="{00000000-0005-0000-0000-0000B0730000}"/>
    <cellStyle name="표준 2 25 13 2 11" xfId="16290" xr:uid="{00000000-0005-0000-0000-0000B1730000}"/>
    <cellStyle name="표준 2 25 13 2 12" xfId="17770" xr:uid="{00000000-0005-0000-0000-0000B2730000}"/>
    <cellStyle name="표준 2 25 13 2 13" xfId="19250" xr:uid="{00000000-0005-0000-0000-0000B3730000}"/>
    <cellStyle name="표준 2 25 13 2 14" xfId="20730" xr:uid="{00000000-0005-0000-0000-0000B4730000}"/>
    <cellStyle name="표준 2 25 13 2 15" xfId="22210" xr:uid="{00000000-0005-0000-0000-0000B5730000}"/>
    <cellStyle name="표준 2 25 13 2 16" xfId="23690" xr:uid="{00000000-0005-0000-0000-0000B6730000}"/>
    <cellStyle name="표준 2 25 13 2 17" xfId="25170" xr:uid="{00000000-0005-0000-0000-0000B7730000}"/>
    <cellStyle name="표준 2 25 13 2 18" xfId="26650" xr:uid="{00000000-0005-0000-0000-0000B8730000}"/>
    <cellStyle name="표준 2 25 13 2 19" xfId="28130" xr:uid="{00000000-0005-0000-0000-0000B9730000}"/>
    <cellStyle name="표준 2 25 13 2 2" xfId="2969" xr:uid="{00000000-0005-0000-0000-0000BA730000}"/>
    <cellStyle name="표준 2 25 13 2 20" xfId="29610" xr:uid="{00000000-0005-0000-0000-0000BB730000}"/>
    <cellStyle name="표준 2 25 13 2 21" xfId="31090" xr:uid="{00000000-0005-0000-0000-0000BC730000}"/>
    <cellStyle name="표준 2 25 13 2 22" xfId="32570" xr:uid="{00000000-0005-0000-0000-0000BD730000}"/>
    <cellStyle name="표준 2 25 13 2 23" xfId="34050" xr:uid="{00000000-0005-0000-0000-0000BE730000}"/>
    <cellStyle name="표준 2 25 13 2 24" xfId="35530" xr:uid="{00000000-0005-0000-0000-0000BF730000}"/>
    <cellStyle name="표준 2 25 13 2 25" xfId="37010" xr:uid="{00000000-0005-0000-0000-0000C0730000}"/>
    <cellStyle name="표준 2 25 13 2 26" xfId="38490" xr:uid="{00000000-0005-0000-0000-0000C1730000}"/>
    <cellStyle name="표준 2 25 13 2 27" xfId="39970" xr:uid="{00000000-0005-0000-0000-0000C2730000}"/>
    <cellStyle name="표준 2 25 13 2 28" xfId="41450" xr:uid="{00000000-0005-0000-0000-0000C3730000}"/>
    <cellStyle name="표준 2 25 13 2 29" xfId="42930" xr:uid="{00000000-0005-0000-0000-0000C4730000}"/>
    <cellStyle name="표준 2 25 13 2 3" xfId="4450" xr:uid="{00000000-0005-0000-0000-0000C5730000}"/>
    <cellStyle name="표준 2 25 13 2 30" xfId="44410" xr:uid="{00000000-0005-0000-0000-0000C6730000}"/>
    <cellStyle name="표준 2 25 13 2 31" xfId="45890" xr:uid="{00000000-0005-0000-0000-0000C7730000}"/>
    <cellStyle name="표준 2 25 13 2 32" xfId="47371" xr:uid="{00000000-0005-0000-0000-0000C8730000}"/>
    <cellStyle name="표준 2 25 13 2 33" xfId="48851" xr:uid="{00000000-0005-0000-0000-0000C9730000}"/>
    <cellStyle name="표준 2 25 13 2 34" xfId="50331" xr:uid="{00000000-0005-0000-0000-0000CA730000}"/>
    <cellStyle name="표준 2 25 13 2 35" xfId="51811" xr:uid="{00000000-0005-0000-0000-0000CB730000}"/>
    <cellStyle name="표준 2 25 13 2 36" xfId="53291" xr:uid="{00000000-0005-0000-0000-0000CC730000}"/>
    <cellStyle name="표준 2 25 13 2 37" xfId="54771" xr:uid="{00000000-0005-0000-0000-0000CD730000}"/>
    <cellStyle name="표준 2 25 13 2 38" xfId="56251" xr:uid="{00000000-0005-0000-0000-0000CE730000}"/>
    <cellStyle name="표준 2 25 13 2 39" xfId="57731" xr:uid="{00000000-0005-0000-0000-0000CF730000}"/>
    <cellStyle name="표준 2 25 13 2 4" xfId="5930" xr:uid="{00000000-0005-0000-0000-0000D0730000}"/>
    <cellStyle name="표준 2 25 13 2 40" xfId="59211" xr:uid="{00000000-0005-0000-0000-0000D1730000}"/>
    <cellStyle name="표준 2 25 13 2 41" xfId="60691" xr:uid="{00000000-0005-0000-0000-0000D2730000}"/>
    <cellStyle name="표준 2 25 13 2 42" xfId="62171" xr:uid="{00000000-0005-0000-0000-0000D3730000}"/>
    <cellStyle name="표준 2 25 13 2 5" xfId="7410" xr:uid="{00000000-0005-0000-0000-0000D4730000}"/>
    <cellStyle name="표준 2 25 13 2 6" xfId="8890" xr:uid="{00000000-0005-0000-0000-0000D5730000}"/>
    <cellStyle name="표준 2 25 13 2 7" xfId="10370" xr:uid="{00000000-0005-0000-0000-0000D6730000}"/>
    <cellStyle name="표준 2 25 13 2 8" xfId="11850" xr:uid="{00000000-0005-0000-0000-0000D7730000}"/>
    <cellStyle name="표준 2 25 13 2 9" xfId="13330" xr:uid="{00000000-0005-0000-0000-0000D8730000}"/>
    <cellStyle name="표준 2 25 13 20" xfId="27393" xr:uid="{00000000-0005-0000-0000-0000D9730000}"/>
    <cellStyle name="표준 2 25 13 21" xfId="28873" xr:uid="{00000000-0005-0000-0000-0000DA730000}"/>
    <cellStyle name="표준 2 25 13 22" xfId="30353" xr:uid="{00000000-0005-0000-0000-0000DB730000}"/>
    <cellStyle name="표준 2 25 13 23" xfId="31833" xr:uid="{00000000-0005-0000-0000-0000DC730000}"/>
    <cellStyle name="표준 2 25 13 24" xfId="33313" xr:uid="{00000000-0005-0000-0000-0000DD730000}"/>
    <cellStyle name="표준 2 25 13 25" xfId="34793" xr:uid="{00000000-0005-0000-0000-0000DE730000}"/>
    <cellStyle name="표준 2 25 13 26" xfId="36273" xr:uid="{00000000-0005-0000-0000-0000DF730000}"/>
    <cellStyle name="표준 2 25 13 27" xfId="37753" xr:uid="{00000000-0005-0000-0000-0000E0730000}"/>
    <cellStyle name="표준 2 25 13 28" xfId="39233" xr:uid="{00000000-0005-0000-0000-0000E1730000}"/>
    <cellStyle name="표준 2 25 13 29" xfId="40713" xr:uid="{00000000-0005-0000-0000-0000E2730000}"/>
    <cellStyle name="표준 2 25 13 3" xfId="2232" xr:uid="{00000000-0005-0000-0000-0000E3730000}"/>
    <cellStyle name="표준 2 25 13 30" xfId="42193" xr:uid="{00000000-0005-0000-0000-0000E4730000}"/>
    <cellStyle name="표준 2 25 13 31" xfId="43673" xr:uid="{00000000-0005-0000-0000-0000E5730000}"/>
    <cellStyle name="표준 2 25 13 32" xfId="45153" xr:uid="{00000000-0005-0000-0000-0000E6730000}"/>
    <cellStyle name="표준 2 25 13 33" xfId="46634" xr:uid="{00000000-0005-0000-0000-0000E7730000}"/>
    <cellStyle name="표준 2 25 13 34" xfId="48114" xr:uid="{00000000-0005-0000-0000-0000E8730000}"/>
    <cellStyle name="표준 2 25 13 35" xfId="49594" xr:uid="{00000000-0005-0000-0000-0000E9730000}"/>
    <cellStyle name="표준 2 25 13 36" xfId="51074" xr:uid="{00000000-0005-0000-0000-0000EA730000}"/>
    <cellStyle name="표준 2 25 13 37" xfId="52554" xr:uid="{00000000-0005-0000-0000-0000EB730000}"/>
    <cellStyle name="표준 2 25 13 38" xfId="54034" xr:uid="{00000000-0005-0000-0000-0000EC730000}"/>
    <cellStyle name="표준 2 25 13 39" xfId="55514" xr:uid="{00000000-0005-0000-0000-0000ED730000}"/>
    <cellStyle name="표준 2 25 13 4" xfId="3713" xr:uid="{00000000-0005-0000-0000-0000EE730000}"/>
    <cellStyle name="표준 2 25 13 40" xfId="56994" xr:uid="{00000000-0005-0000-0000-0000EF730000}"/>
    <cellStyle name="표준 2 25 13 41" xfId="58474" xr:uid="{00000000-0005-0000-0000-0000F0730000}"/>
    <cellStyle name="표준 2 25 13 42" xfId="59954" xr:uid="{00000000-0005-0000-0000-0000F1730000}"/>
    <cellStyle name="표준 2 25 13 43" xfId="61434" xr:uid="{00000000-0005-0000-0000-0000F2730000}"/>
    <cellStyle name="표준 2 25 13 5" xfId="5193" xr:uid="{00000000-0005-0000-0000-0000F3730000}"/>
    <cellStyle name="표준 2 25 13 6" xfId="6673" xr:uid="{00000000-0005-0000-0000-0000F4730000}"/>
    <cellStyle name="표준 2 25 13 7" xfId="8153" xr:uid="{00000000-0005-0000-0000-0000F5730000}"/>
    <cellStyle name="표준 2 25 13 8" xfId="9633" xr:uid="{00000000-0005-0000-0000-0000F6730000}"/>
    <cellStyle name="표준 2 25 13 9" xfId="11113" xr:uid="{00000000-0005-0000-0000-0000F7730000}"/>
    <cellStyle name="표준 2 25 14" xfId="819" xr:uid="{00000000-0005-0000-0000-0000F8730000}"/>
    <cellStyle name="표준 2 25 15" xfId="1239" xr:uid="{00000000-0005-0000-0000-0000F9730000}"/>
    <cellStyle name="표준 2 25 15 10" xfId="12211" xr:uid="{00000000-0005-0000-0000-0000FA730000}"/>
    <cellStyle name="표준 2 25 15 11" xfId="13691" xr:uid="{00000000-0005-0000-0000-0000FB730000}"/>
    <cellStyle name="표준 2 25 15 12" xfId="15171" xr:uid="{00000000-0005-0000-0000-0000FC730000}"/>
    <cellStyle name="표준 2 25 15 13" xfId="16651" xr:uid="{00000000-0005-0000-0000-0000FD730000}"/>
    <cellStyle name="표준 2 25 15 14" xfId="18131" xr:uid="{00000000-0005-0000-0000-0000FE730000}"/>
    <cellStyle name="표준 2 25 15 15" xfId="19611" xr:uid="{00000000-0005-0000-0000-0000FF730000}"/>
    <cellStyle name="표준 2 25 15 16" xfId="21091" xr:uid="{00000000-0005-0000-0000-000000740000}"/>
    <cellStyle name="표준 2 25 15 17" xfId="22571" xr:uid="{00000000-0005-0000-0000-000001740000}"/>
    <cellStyle name="표준 2 25 15 18" xfId="24051" xr:uid="{00000000-0005-0000-0000-000002740000}"/>
    <cellStyle name="표준 2 25 15 19" xfId="25531" xr:uid="{00000000-0005-0000-0000-000003740000}"/>
    <cellStyle name="표준 2 25 15 2" xfId="460" xr:uid="{00000000-0005-0000-0000-000004740000}"/>
    <cellStyle name="표준 2 25 15 2 10" xfId="14428" xr:uid="{00000000-0005-0000-0000-000005740000}"/>
    <cellStyle name="표준 2 25 15 2 11" xfId="15908" xr:uid="{00000000-0005-0000-0000-000006740000}"/>
    <cellStyle name="표준 2 25 15 2 12" xfId="17388" xr:uid="{00000000-0005-0000-0000-000007740000}"/>
    <cellStyle name="표준 2 25 15 2 13" xfId="18868" xr:uid="{00000000-0005-0000-0000-000008740000}"/>
    <cellStyle name="표준 2 25 15 2 14" xfId="20348" xr:uid="{00000000-0005-0000-0000-000009740000}"/>
    <cellStyle name="표준 2 25 15 2 15" xfId="21828" xr:uid="{00000000-0005-0000-0000-00000A740000}"/>
    <cellStyle name="표준 2 25 15 2 16" xfId="23308" xr:uid="{00000000-0005-0000-0000-00000B740000}"/>
    <cellStyle name="표준 2 25 15 2 17" xfId="24788" xr:uid="{00000000-0005-0000-0000-00000C740000}"/>
    <cellStyle name="표준 2 25 15 2 18" xfId="26268" xr:uid="{00000000-0005-0000-0000-00000D740000}"/>
    <cellStyle name="표준 2 25 15 2 19" xfId="27748" xr:uid="{00000000-0005-0000-0000-00000E740000}"/>
    <cellStyle name="표준 2 25 15 2 2" xfId="2587" xr:uid="{00000000-0005-0000-0000-00000F740000}"/>
    <cellStyle name="표준 2 25 15 2 20" xfId="29228" xr:uid="{00000000-0005-0000-0000-000010740000}"/>
    <cellStyle name="표준 2 25 15 2 21" xfId="30708" xr:uid="{00000000-0005-0000-0000-000011740000}"/>
    <cellStyle name="표준 2 25 15 2 22" xfId="32188" xr:uid="{00000000-0005-0000-0000-000012740000}"/>
    <cellStyle name="표준 2 25 15 2 23" xfId="33668" xr:uid="{00000000-0005-0000-0000-000013740000}"/>
    <cellStyle name="표준 2 25 15 2 24" xfId="35148" xr:uid="{00000000-0005-0000-0000-000014740000}"/>
    <cellStyle name="표준 2 25 15 2 25" xfId="36628" xr:uid="{00000000-0005-0000-0000-000015740000}"/>
    <cellStyle name="표준 2 25 15 2 26" xfId="38108" xr:uid="{00000000-0005-0000-0000-000016740000}"/>
    <cellStyle name="표준 2 25 15 2 27" xfId="39588" xr:uid="{00000000-0005-0000-0000-000017740000}"/>
    <cellStyle name="표준 2 25 15 2 28" xfId="41068" xr:uid="{00000000-0005-0000-0000-000018740000}"/>
    <cellStyle name="표준 2 25 15 2 29" xfId="42548" xr:uid="{00000000-0005-0000-0000-000019740000}"/>
    <cellStyle name="표준 2 25 15 2 3" xfId="4068" xr:uid="{00000000-0005-0000-0000-00001A740000}"/>
    <cellStyle name="표준 2 25 15 2 30" xfId="44028" xr:uid="{00000000-0005-0000-0000-00001B740000}"/>
    <cellStyle name="표준 2 25 15 2 31" xfId="45508" xr:uid="{00000000-0005-0000-0000-00001C740000}"/>
    <cellStyle name="표준 2 25 15 2 32" xfId="46989" xr:uid="{00000000-0005-0000-0000-00001D740000}"/>
    <cellStyle name="표준 2 25 15 2 33" xfId="48469" xr:uid="{00000000-0005-0000-0000-00001E740000}"/>
    <cellStyle name="표준 2 25 15 2 34" xfId="49949" xr:uid="{00000000-0005-0000-0000-00001F740000}"/>
    <cellStyle name="표준 2 25 15 2 35" xfId="51429" xr:uid="{00000000-0005-0000-0000-000020740000}"/>
    <cellStyle name="표준 2 25 15 2 36" xfId="52909" xr:uid="{00000000-0005-0000-0000-000021740000}"/>
    <cellStyle name="표준 2 25 15 2 37" xfId="54389" xr:uid="{00000000-0005-0000-0000-000022740000}"/>
    <cellStyle name="표준 2 25 15 2 38" xfId="55869" xr:uid="{00000000-0005-0000-0000-000023740000}"/>
    <cellStyle name="표준 2 25 15 2 39" xfId="57349" xr:uid="{00000000-0005-0000-0000-000024740000}"/>
    <cellStyle name="표준 2 25 15 2 4" xfId="5548" xr:uid="{00000000-0005-0000-0000-000025740000}"/>
    <cellStyle name="표준 2 25 15 2 40" xfId="58829" xr:uid="{00000000-0005-0000-0000-000026740000}"/>
    <cellStyle name="표준 2 25 15 2 41" xfId="60309" xr:uid="{00000000-0005-0000-0000-000027740000}"/>
    <cellStyle name="표준 2 25 15 2 42" xfId="61789" xr:uid="{00000000-0005-0000-0000-000028740000}"/>
    <cellStyle name="표준 2 25 15 2 5" xfId="7028" xr:uid="{00000000-0005-0000-0000-000029740000}"/>
    <cellStyle name="표준 2 25 15 2 6" xfId="8508" xr:uid="{00000000-0005-0000-0000-00002A740000}"/>
    <cellStyle name="표준 2 25 15 2 7" xfId="9988" xr:uid="{00000000-0005-0000-0000-00002B740000}"/>
    <cellStyle name="표준 2 25 15 2 8" xfId="11468" xr:uid="{00000000-0005-0000-0000-00002C740000}"/>
    <cellStyle name="표준 2 25 15 2 9" xfId="12948" xr:uid="{00000000-0005-0000-0000-00002D740000}"/>
    <cellStyle name="표준 2 25 15 20" xfId="27011" xr:uid="{00000000-0005-0000-0000-00002E740000}"/>
    <cellStyle name="표준 2 25 15 21" xfId="28491" xr:uid="{00000000-0005-0000-0000-00002F740000}"/>
    <cellStyle name="표준 2 25 15 22" xfId="29971" xr:uid="{00000000-0005-0000-0000-000030740000}"/>
    <cellStyle name="표준 2 25 15 23" xfId="31451" xr:uid="{00000000-0005-0000-0000-000031740000}"/>
    <cellStyle name="표준 2 25 15 24" xfId="32931" xr:uid="{00000000-0005-0000-0000-000032740000}"/>
    <cellStyle name="표준 2 25 15 25" xfId="34411" xr:uid="{00000000-0005-0000-0000-000033740000}"/>
    <cellStyle name="표준 2 25 15 26" xfId="35891" xr:uid="{00000000-0005-0000-0000-000034740000}"/>
    <cellStyle name="표준 2 25 15 27" xfId="37371" xr:uid="{00000000-0005-0000-0000-000035740000}"/>
    <cellStyle name="표준 2 25 15 28" xfId="38851" xr:uid="{00000000-0005-0000-0000-000036740000}"/>
    <cellStyle name="표준 2 25 15 29" xfId="40331" xr:uid="{00000000-0005-0000-0000-000037740000}"/>
    <cellStyle name="표준 2 25 15 3" xfId="1850" xr:uid="{00000000-0005-0000-0000-000038740000}"/>
    <cellStyle name="표준 2 25 15 30" xfId="41811" xr:uid="{00000000-0005-0000-0000-000039740000}"/>
    <cellStyle name="표준 2 25 15 31" xfId="43291" xr:uid="{00000000-0005-0000-0000-00003A740000}"/>
    <cellStyle name="표준 2 25 15 32" xfId="44771" xr:uid="{00000000-0005-0000-0000-00003B740000}"/>
    <cellStyle name="표준 2 25 15 33" xfId="46252" xr:uid="{00000000-0005-0000-0000-00003C740000}"/>
    <cellStyle name="표준 2 25 15 34" xfId="47732" xr:uid="{00000000-0005-0000-0000-00003D740000}"/>
    <cellStyle name="표준 2 25 15 35" xfId="49212" xr:uid="{00000000-0005-0000-0000-00003E740000}"/>
    <cellStyle name="표준 2 25 15 36" xfId="50692" xr:uid="{00000000-0005-0000-0000-00003F740000}"/>
    <cellStyle name="표준 2 25 15 37" xfId="52172" xr:uid="{00000000-0005-0000-0000-000040740000}"/>
    <cellStyle name="표준 2 25 15 38" xfId="53652" xr:uid="{00000000-0005-0000-0000-000041740000}"/>
    <cellStyle name="표준 2 25 15 39" xfId="55132" xr:uid="{00000000-0005-0000-0000-000042740000}"/>
    <cellStyle name="표준 2 25 15 4" xfId="3331" xr:uid="{00000000-0005-0000-0000-000043740000}"/>
    <cellStyle name="표준 2 25 15 40" xfId="56612" xr:uid="{00000000-0005-0000-0000-000044740000}"/>
    <cellStyle name="표준 2 25 15 41" xfId="58092" xr:uid="{00000000-0005-0000-0000-000045740000}"/>
    <cellStyle name="표준 2 25 15 42" xfId="59572" xr:uid="{00000000-0005-0000-0000-000046740000}"/>
    <cellStyle name="표준 2 25 15 43" xfId="61052" xr:uid="{00000000-0005-0000-0000-000047740000}"/>
    <cellStyle name="표준 2 25 15 5" xfId="4811" xr:uid="{00000000-0005-0000-0000-000048740000}"/>
    <cellStyle name="표준 2 25 15 6" xfId="6291" xr:uid="{00000000-0005-0000-0000-000049740000}"/>
    <cellStyle name="표준 2 25 15 7" xfId="7771" xr:uid="{00000000-0005-0000-0000-00004A740000}"/>
    <cellStyle name="표준 2 25 15 8" xfId="9251" xr:uid="{00000000-0005-0000-0000-00004B740000}"/>
    <cellStyle name="표준 2 25 15 9" xfId="10731" xr:uid="{00000000-0005-0000-0000-00004C740000}"/>
    <cellStyle name="표준 2 25 2" xfId="1192" xr:uid="{00000000-0005-0000-0000-00004D740000}"/>
    <cellStyle name="표준 2 25 2 10" xfId="12258" xr:uid="{00000000-0005-0000-0000-00004E740000}"/>
    <cellStyle name="표준 2 25 2 11" xfId="13738" xr:uid="{00000000-0005-0000-0000-00004F740000}"/>
    <cellStyle name="표준 2 25 2 12" xfId="15218" xr:uid="{00000000-0005-0000-0000-000050740000}"/>
    <cellStyle name="표준 2 25 2 13" xfId="16698" xr:uid="{00000000-0005-0000-0000-000051740000}"/>
    <cellStyle name="표준 2 25 2 14" xfId="18178" xr:uid="{00000000-0005-0000-0000-000052740000}"/>
    <cellStyle name="표준 2 25 2 15" xfId="19658" xr:uid="{00000000-0005-0000-0000-000053740000}"/>
    <cellStyle name="표준 2 25 2 16" xfId="21138" xr:uid="{00000000-0005-0000-0000-000054740000}"/>
    <cellStyle name="표준 2 25 2 17" xfId="22618" xr:uid="{00000000-0005-0000-0000-000055740000}"/>
    <cellStyle name="표준 2 25 2 18" xfId="24098" xr:uid="{00000000-0005-0000-0000-000056740000}"/>
    <cellStyle name="표준 2 25 2 19" xfId="25578" xr:uid="{00000000-0005-0000-0000-000057740000}"/>
    <cellStyle name="표준 2 25 2 2" xfId="413" xr:uid="{00000000-0005-0000-0000-000058740000}"/>
    <cellStyle name="표준 2 25 2 2 10" xfId="14475" xr:uid="{00000000-0005-0000-0000-000059740000}"/>
    <cellStyle name="표준 2 25 2 2 11" xfId="15955" xr:uid="{00000000-0005-0000-0000-00005A740000}"/>
    <cellStyle name="표준 2 25 2 2 12" xfId="17435" xr:uid="{00000000-0005-0000-0000-00005B740000}"/>
    <cellStyle name="표준 2 25 2 2 13" xfId="18915" xr:uid="{00000000-0005-0000-0000-00005C740000}"/>
    <cellStyle name="표준 2 25 2 2 14" xfId="20395" xr:uid="{00000000-0005-0000-0000-00005D740000}"/>
    <cellStyle name="표준 2 25 2 2 15" xfId="21875" xr:uid="{00000000-0005-0000-0000-00005E740000}"/>
    <cellStyle name="표준 2 25 2 2 16" xfId="23355" xr:uid="{00000000-0005-0000-0000-00005F740000}"/>
    <cellStyle name="표준 2 25 2 2 17" xfId="24835" xr:uid="{00000000-0005-0000-0000-000060740000}"/>
    <cellStyle name="표준 2 25 2 2 18" xfId="26315" xr:uid="{00000000-0005-0000-0000-000061740000}"/>
    <cellStyle name="표준 2 25 2 2 19" xfId="27795" xr:uid="{00000000-0005-0000-0000-000062740000}"/>
    <cellStyle name="표준 2 25 2 2 2" xfId="2634" xr:uid="{00000000-0005-0000-0000-000063740000}"/>
    <cellStyle name="표준 2 25 2 2 20" xfId="29275" xr:uid="{00000000-0005-0000-0000-000064740000}"/>
    <cellStyle name="표준 2 25 2 2 21" xfId="30755" xr:uid="{00000000-0005-0000-0000-000065740000}"/>
    <cellStyle name="표준 2 25 2 2 22" xfId="32235" xr:uid="{00000000-0005-0000-0000-000066740000}"/>
    <cellStyle name="표준 2 25 2 2 23" xfId="33715" xr:uid="{00000000-0005-0000-0000-000067740000}"/>
    <cellStyle name="표준 2 25 2 2 24" xfId="35195" xr:uid="{00000000-0005-0000-0000-000068740000}"/>
    <cellStyle name="표준 2 25 2 2 25" xfId="36675" xr:uid="{00000000-0005-0000-0000-000069740000}"/>
    <cellStyle name="표준 2 25 2 2 26" xfId="38155" xr:uid="{00000000-0005-0000-0000-00006A740000}"/>
    <cellStyle name="표준 2 25 2 2 27" xfId="39635" xr:uid="{00000000-0005-0000-0000-00006B740000}"/>
    <cellStyle name="표준 2 25 2 2 28" xfId="41115" xr:uid="{00000000-0005-0000-0000-00006C740000}"/>
    <cellStyle name="표준 2 25 2 2 29" xfId="42595" xr:uid="{00000000-0005-0000-0000-00006D740000}"/>
    <cellStyle name="표준 2 25 2 2 3" xfId="4115" xr:uid="{00000000-0005-0000-0000-00006E740000}"/>
    <cellStyle name="표준 2 25 2 2 30" xfId="44075" xr:uid="{00000000-0005-0000-0000-00006F740000}"/>
    <cellStyle name="표준 2 25 2 2 31" xfId="45555" xr:uid="{00000000-0005-0000-0000-000070740000}"/>
    <cellStyle name="표준 2 25 2 2 32" xfId="47036" xr:uid="{00000000-0005-0000-0000-000071740000}"/>
    <cellStyle name="표준 2 25 2 2 33" xfId="48516" xr:uid="{00000000-0005-0000-0000-000072740000}"/>
    <cellStyle name="표준 2 25 2 2 34" xfId="49996" xr:uid="{00000000-0005-0000-0000-000073740000}"/>
    <cellStyle name="표준 2 25 2 2 35" xfId="51476" xr:uid="{00000000-0005-0000-0000-000074740000}"/>
    <cellStyle name="표준 2 25 2 2 36" xfId="52956" xr:uid="{00000000-0005-0000-0000-000075740000}"/>
    <cellStyle name="표준 2 25 2 2 37" xfId="54436" xr:uid="{00000000-0005-0000-0000-000076740000}"/>
    <cellStyle name="표준 2 25 2 2 38" xfId="55916" xr:uid="{00000000-0005-0000-0000-000077740000}"/>
    <cellStyle name="표준 2 25 2 2 39" xfId="57396" xr:uid="{00000000-0005-0000-0000-000078740000}"/>
    <cellStyle name="표준 2 25 2 2 4" xfId="5595" xr:uid="{00000000-0005-0000-0000-000079740000}"/>
    <cellStyle name="표준 2 25 2 2 40" xfId="58876" xr:uid="{00000000-0005-0000-0000-00007A740000}"/>
    <cellStyle name="표준 2 25 2 2 41" xfId="60356" xr:uid="{00000000-0005-0000-0000-00007B740000}"/>
    <cellStyle name="표준 2 25 2 2 42" xfId="61836" xr:uid="{00000000-0005-0000-0000-00007C740000}"/>
    <cellStyle name="표준 2 25 2 2 5" xfId="7075" xr:uid="{00000000-0005-0000-0000-00007D740000}"/>
    <cellStyle name="표준 2 25 2 2 6" xfId="8555" xr:uid="{00000000-0005-0000-0000-00007E740000}"/>
    <cellStyle name="표준 2 25 2 2 7" xfId="10035" xr:uid="{00000000-0005-0000-0000-00007F740000}"/>
    <cellStyle name="표준 2 25 2 2 8" xfId="11515" xr:uid="{00000000-0005-0000-0000-000080740000}"/>
    <cellStyle name="표준 2 25 2 2 9" xfId="12995" xr:uid="{00000000-0005-0000-0000-000081740000}"/>
    <cellStyle name="표준 2 25 2 20" xfId="27058" xr:uid="{00000000-0005-0000-0000-000082740000}"/>
    <cellStyle name="표준 2 25 2 21" xfId="28538" xr:uid="{00000000-0005-0000-0000-000083740000}"/>
    <cellStyle name="표준 2 25 2 22" xfId="30018" xr:uid="{00000000-0005-0000-0000-000084740000}"/>
    <cellStyle name="표준 2 25 2 23" xfId="31498" xr:uid="{00000000-0005-0000-0000-000085740000}"/>
    <cellStyle name="표준 2 25 2 24" xfId="32978" xr:uid="{00000000-0005-0000-0000-000086740000}"/>
    <cellStyle name="표준 2 25 2 25" xfId="34458" xr:uid="{00000000-0005-0000-0000-000087740000}"/>
    <cellStyle name="표준 2 25 2 26" xfId="35938" xr:uid="{00000000-0005-0000-0000-000088740000}"/>
    <cellStyle name="표준 2 25 2 27" xfId="37418" xr:uid="{00000000-0005-0000-0000-000089740000}"/>
    <cellStyle name="표준 2 25 2 28" xfId="38898" xr:uid="{00000000-0005-0000-0000-00008A740000}"/>
    <cellStyle name="표준 2 25 2 29" xfId="40378" xr:uid="{00000000-0005-0000-0000-00008B740000}"/>
    <cellStyle name="표준 2 25 2 3" xfId="1897" xr:uid="{00000000-0005-0000-0000-00008C740000}"/>
    <cellStyle name="표준 2 25 2 30" xfId="41858" xr:uid="{00000000-0005-0000-0000-00008D740000}"/>
    <cellStyle name="표준 2 25 2 31" xfId="43338" xr:uid="{00000000-0005-0000-0000-00008E740000}"/>
    <cellStyle name="표준 2 25 2 32" xfId="44818" xr:uid="{00000000-0005-0000-0000-00008F740000}"/>
    <cellStyle name="표준 2 25 2 33" xfId="46299" xr:uid="{00000000-0005-0000-0000-000090740000}"/>
    <cellStyle name="표준 2 25 2 34" xfId="47779" xr:uid="{00000000-0005-0000-0000-000091740000}"/>
    <cellStyle name="표준 2 25 2 35" xfId="49259" xr:uid="{00000000-0005-0000-0000-000092740000}"/>
    <cellStyle name="표준 2 25 2 36" xfId="50739" xr:uid="{00000000-0005-0000-0000-000093740000}"/>
    <cellStyle name="표준 2 25 2 37" xfId="52219" xr:uid="{00000000-0005-0000-0000-000094740000}"/>
    <cellStyle name="표준 2 25 2 38" xfId="53699" xr:uid="{00000000-0005-0000-0000-000095740000}"/>
    <cellStyle name="표준 2 25 2 39" xfId="55179" xr:uid="{00000000-0005-0000-0000-000096740000}"/>
    <cellStyle name="표준 2 25 2 4" xfId="3378" xr:uid="{00000000-0005-0000-0000-000097740000}"/>
    <cellStyle name="표준 2 25 2 40" xfId="56659" xr:uid="{00000000-0005-0000-0000-000098740000}"/>
    <cellStyle name="표준 2 25 2 41" xfId="58139" xr:uid="{00000000-0005-0000-0000-000099740000}"/>
    <cellStyle name="표준 2 25 2 42" xfId="59619" xr:uid="{00000000-0005-0000-0000-00009A740000}"/>
    <cellStyle name="표준 2 25 2 43" xfId="61099" xr:uid="{00000000-0005-0000-0000-00009B740000}"/>
    <cellStyle name="표준 2 25 2 5" xfId="4858" xr:uid="{00000000-0005-0000-0000-00009C740000}"/>
    <cellStyle name="표준 2 25 2 6" xfId="6338" xr:uid="{00000000-0005-0000-0000-00009D740000}"/>
    <cellStyle name="표준 2 25 2 7" xfId="7818" xr:uid="{00000000-0005-0000-0000-00009E740000}"/>
    <cellStyle name="표준 2 25 2 8" xfId="9298" xr:uid="{00000000-0005-0000-0000-00009F740000}"/>
    <cellStyle name="표준 2 25 2 9" xfId="10778" xr:uid="{00000000-0005-0000-0000-0000A0740000}"/>
    <cellStyle name="표준 2 25 3" xfId="1167" xr:uid="{00000000-0005-0000-0000-0000A1740000}"/>
    <cellStyle name="표준 2 25 3 10" xfId="12283" xr:uid="{00000000-0005-0000-0000-0000A2740000}"/>
    <cellStyle name="표준 2 25 3 11" xfId="13763" xr:uid="{00000000-0005-0000-0000-0000A3740000}"/>
    <cellStyle name="표준 2 25 3 12" xfId="15243" xr:uid="{00000000-0005-0000-0000-0000A4740000}"/>
    <cellStyle name="표준 2 25 3 13" xfId="16723" xr:uid="{00000000-0005-0000-0000-0000A5740000}"/>
    <cellStyle name="표준 2 25 3 14" xfId="18203" xr:uid="{00000000-0005-0000-0000-0000A6740000}"/>
    <cellStyle name="표준 2 25 3 15" xfId="19683" xr:uid="{00000000-0005-0000-0000-0000A7740000}"/>
    <cellStyle name="표준 2 25 3 16" xfId="21163" xr:uid="{00000000-0005-0000-0000-0000A8740000}"/>
    <cellStyle name="표준 2 25 3 17" xfId="22643" xr:uid="{00000000-0005-0000-0000-0000A9740000}"/>
    <cellStyle name="표준 2 25 3 18" xfId="24123" xr:uid="{00000000-0005-0000-0000-0000AA740000}"/>
    <cellStyle name="표준 2 25 3 19" xfId="25603" xr:uid="{00000000-0005-0000-0000-0000AB740000}"/>
    <cellStyle name="표준 2 25 3 2" xfId="388" xr:uid="{00000000-0005-0000-0000-0000AC740000}"/>
    <cellStyle name="표준 2 25 3 2 10" xfId="14500" xr:uid="{00000000-0005-0000-0000-0000AD740000}"/>
    <cellStyle name="표준 2 25 3 2 11" xfId="15980" xr:uid="{00000000-0005-0000-0000-0000AE740000}"/>
    <cellStyle name="표준 2 25 3 2 12" xfId="17460" xr:uid="{00000000-0005-0000-0000-0000AF740000}"/>
    <cellStyle name="표준 2 25 3 2 13" xfId="18940" xr:uid="{00000000-0005-0000-0000-0000B0740000}"/>
    <cellStyle name="표준 2 25 3 2 14" xfId="20420" xr:uid="{00000000-0005-0000-0000-0000B1740000}"/>
    <cellStyle name="표준 2 25 3 2 15" xfId="21900" xr:uid="{00000000-0005-0000-0000-0000B2740000}"/>
    <cellStyle name="표준 2 25 3 2 16" xfId="23380" xr:uid="{00000000-0005-0000-0000-0000B3740000}"/>
    <cellStyle name="표준 2 25 3 2 17" xfId="24860" xr:uid="{00000000-0005-0000-0000-0000B4740000}"/>
    <cellStyle name="표준 2 25 3 2 18" xfId="26340" xr:uid="{00000000-0005-0000-0000-0000B5740000}"/>
    <cellStyle name="표준 2 25 3 2 19" xfId="27820" xr:uid="{00000000-0005-0000-0000-0000B6740000}"/>
    <cellStyle name="표준 2 25 3 2 2" xfId="2659" xr:uid="{00000000-0005-0000-0000-0000B7740000}"/>
    <cellStyle name="표준 2 25 3 2 20" xfId="29300" xr:uid="{00000000-0005-0000-0000-0000B8740000}"/>
    <cellStyle name="표준 2 25 3 2 21" xfId="30780" xr:uid="{00000000-0005-0000-0000-0000B9740000}"/>
    <cellStyle name="표준 2 25 3 2 22" xfId="32260" xr:uid="{00000000-0005-0000-0000-0000BA740000}"/>
    <cellStyle name="표준 2 25 3 2 23" xfId="33740" xr:uid="{00000000-0005-0000-0000-0000BB740000}"/>
    <cellStyle name="표준 2 25 3 2 24" xfId="35220" xr:uid="{00000000-0005-0000-0000-0000BC740000}"/>
    <cellStyle name="표준 2 25 3 2 25" xfId="36700" xr:uid="{00000000-0005-0000-0000-0000BD740000}"/>
    <cellStyle name="표준 2 25 3 2 26" xfId="38180" xr:uid="{00000000-0005-0000-0000-0000BE740000}"/>
    <cellStyle name="표준 2 25 3 2 27" xfId="39660" xr:uid="{00000000-0005-0000-0000-0000BF740000}"/>
    <cellStyle name="표준 2 25 3 2 28" xfId="41140" xr:uid="{00000000-0005-0000-0000-0000C0740000}"/>
    <cellStyle name="표준 2 25 3 2 29" xfId="42620" xr:uid="{00000000-0005-0000-0000-0000C1740000}"/>
    <cellStyle name="표준 2 25 3 2 3" xfId="4140" xr:uid="{00000000-0005-0000-0000-0000C2740000}"/>
    <cellStyle name="표준 2 25 3 2 30" xfId="44100" xr:uid="{00000000-0005-0000-0000-0000C3740000}"/>
    <cellStyle name="표준 2 25 3 2 31" xfId="45580" xr:uid="{00000000-0005-0000-0000-0000C4740000}"/>
    <cellStyle name="표준 2 25 3 2 32" xfId="47061" xr:uid="{00000000-0005-0000-0000-0000C5740000}"/>
    <cellStyle name="표준 2 25 3 2 33" xfId="48541" xr:uid="{00000000-0005-0000-0000-0000C6740000}"/>
    <cellStyle name="표준 2 25 3 2 34" xfId="50021" xr:uid="{00000000-0005-0000-0000-0000C7740000}"/>
    <cellStyle name="표준 2 25 3 2 35" xfId="51501" xr:uid="{00000000-0005-0000-0000-0000C8740000}"/>
    <cellStyle name="표준 2 25 3 2 36" xfId="52981" xr:uid="{00000000-0005-0000-0000-0000C9740000}"/>
    <cellStyle name="표준 2 25 3 2 37" xfId="54461" xr:uid="{00000000-0005-0000-0000-0000CA740000}"/>
    <cellStyle name="표준 2 25 3 2 38" xfId="55941" xr:uid="{00000000-0005-0000-0000-0000CB740000}"/>
    <cellStyle name="표준 2 25 3 2 39" xfId="57421" xr:uid="{00000000-0005-0000-0000-0000CC740000}"/>
    <cellStyle name="표준 2 25 3 2 4" xfId="5620" xr:uid="{00000000-0005-0000-0000-0000CD740000}"/>
    <cellStyle name="표준 2 25 3 2 40" xfId="58901" xr:uid="{00000000-0005-0000-0000-0000CE740000}"/>
    <cellStyle name="표준 2 25 3 2 41" xfId="60381" xr:uid="{00000000-0005-0000-0000-0000CF740000}"/>
    <cellStyle name="표준 2 25 3 2 42" xfId="61861" xr:uid="{00000000-0005-0000-0000-0000D0740000}"/>
    <cellStyle name="표준 2 25 3 2 5" xfId="7100" xr:uid="{00000000-0005-0000-0000-0000D1740000}"/>
    <cellStyle name="표준 2 25 3 2 6" xfId="8580" xr:uid="{00000000-0005-0000-0000-0000D2740000}"/>
    <cellStyle name="표준 2 25 3 2 7" xfId="10060" xr:uid="{00000000-0005-0000-0000-0000D3740000}"/>
    <cellStyle name="표준 2 25 3 2 8" xfId="11540" xr:uid="{00000000-0005-0000-0000-0000D4740000}"/>
    <cellStyle name="표준 2 25 3 2 9" xfId="13020" xr:uid="{00000000-0005-0000-0000-0000D5740000}"/>
    <cellStyle name="표준 2 25 3 20" xfId="27083" xr:uid="{00000000-0005-0000-0000-0000D6740000}"/>
    <cellStyle name="표준 2 25 3 21" xfId="28563" xr:uid="{00000000-0005-0000-0000-0000D7740000}"/>
    <cellStyle name="표준 2 25 3 22" xfId="30043" xr:uid="{00000000-0005-0000-0000-0000D8740000}"/>
    <cellStyle name="표준 2 25 3 23" xfId="31523" xr:uid="{00000000-0005-0000-0000-0000D9740000}"/>
    <cellStyle name="표준 2 25 3 24" xfId="33003" xr:uid="{00000000-0005-0000-0000-0000DA740000}"/>
    <cellStyle name="표준 2 25 3 25" xfId="34483" xr:uid="{00000000-0005-0000-0000-0000DB740000}"/>
    <cellStyle name="표준 2 25 3 26" xfId="35963" xr:uid="{00000000-0005-0000-0000-0000DC740000}"/>
    <cellStyle name="표준 2 25 3 27" xfId="37443" xr:uid="{00000000-0005-0000-0000-0000DD740000}"/>
    <cellStyle name="표준 2 25 3 28" xfId="38923" xr:uid="{00000000-0005-0000-0000-0000DE740000}"/>
    <cellStyle name="표준 2 25 3 29" xfId="40403" xr:uid="{00000000-0005-0000-0000-0000DF740000}"/>
    <cellStyle name="표준 2 25 3 3" xfId="1922" xr:uid="{00000000-0005-0000-0000-0000E0740000}"/>
    <cellStyle name="표준 2 25 3 30" xfId="41883" xr:uid="{00000000-0005-0000-0000-0000E1740000}"/>
    <cellStyle name="표준 2 25 3 31" xfId="43363" xr:uid="{00000000-0005-0000-0000-0000E2740000}"/>
    <cellStyle name="표준 2 25 3 32" xfId="44843" xr:uid="{00000000-0005-0000-0000-0000E3740000}"/>
    <cellStyle name="표준 2 25 3 33" xfId="46324" xr:uid="{00000000-0005-0000-0000-0000E4740000}"/>
    <cellStyle name="표준 2 25 3 34" xfId="47804" xr:uid="{00000000-0005-0000-0000-0000E5740000}"/>
    <cellStyle name="표준 2 25 3 35" xfId="49284" xr:uid="{00000000-0005-0000-0000-0000E6740000}"/>
    <cellStyle name="표준 2 25 3 36" xfId="50764" xr:uid="{00000000-0005-0000-0000-0000E7740000}"/>
    <cellStyle name="표준 2 25 3 37" xfId="52244" xr:uid="{00000000-0005-0000-0000-0000E8740000}"/>
    <cellStyle name="표준 2 25 3 38" xfId="53724" xr:uid="{00000000-0005-0000-0000-0000E9740000}"/>
    <cellStyle name="표준 2 25 3 39" xfId="55204" xr:uid="{00000000-0005-0000-0000-0000EA740000}"/>
    <cellStyle name="표준 2 25 3 4" xfId="3403" xr:uid="{00000000-0005-0000-0000-0000EB740000}"/>
    <cellStyle name="표준 2 25 3 40" xfId="56684" xr:uid="{00000000-0005-0000-0000-0000EC740000}"/>
    <cellStyle name="표준 2 25 3 41" xfId="58164" xr:uid="{00000000-0005-0000-0000-0000ED740000}"/>
    <cellStyle name="표준 2 25 3 42" xfId="59644" xr:uid="{00000000-0005-0000-0000-0000EE740000}"/>
    <cellStyle name="표준 2 25 3 43" xfId="61124" xr:uid="{00000000-0005-0000-0000-0000EF740000}"/>
    <cellStyle name="표준 2 25 3 5" xfId="4883" xr:uid="{00000000-0005-0000-0000-0000F0740000}"/>
    <cellStyle name="표준 2 25 3 6" xfId="6363" xr:uid="{00000000-0005-0000-0000-0000F1740000}"/>
    <cellStyle name="표준 2 25 3 7" xfId="7843" xr:uid="{00000000-0005-0000-0000-0000F2740000}"/>
    <cellStyle name="표준 2 25 3 8" xfId="9323" xr:uid="{00000000-0005-0000-0000-0000F3740000}"/>
    <cellStyle name="표준 2 25 3 9" xfId="10803" xr:uid="{00000000-0005-0000-0000-0000F4740000}"/>
    <cellStyle name="표준 2 25 4" xfId="1141" xr:uid="{00000000-0005-0000-0000-0000F5740000}"/>
    <cellStyle name="표준 2 25 4 10" xfId="12309" xr:uid="{00000000-0005-0000-0000-0000F6740000}"/>
    <cellStyle name="표준 2 25 4 11" xfId="13789" xr:uid="{00000000-0005-0000-0000-0000F7740000}"/>
    <cellStyle name="표준 2 25 4 12" xfId="15269" xr:uid="{00000000-0005-0000-0000-0000F8740000}"/>
    <cellStyle name="표준 2 25 4 13" xfId="16749" xr:uid="{00000000-0005-0000-0000-0000F9740000}"/>
    <cellStyle name="표준 2 25 4 14" xfId="18229" xr:uid="{00000000-0005-0000-0000-0000FA740000}"/>
    <cellStyle name="표준 2 25 4 15" xfId="19709" xr:uid="{00000000-0005-0000-0000-0000FB740000}"/>
    <cellStyle name="표준 2 25 4 16" xfId="21189" xr:uid="{00000000-0005-0000-0000-0000FC740000}"/>
    <cellStyle name="표준 2 25 4 17" xfId="22669" xr:uid="{00000000-0005-0000-0000-0000FD740000}"/>
    <cellStyle name="표준 2 25 4 18" xfId="24149" xr:uid="{00000000-0005-0000-0000-0000FE740000}"/>
    <cellStyle name="표준 2 25 4 19" xfId="25629" xr:uid="{00000000-0005-0000-0000-0000FF740000}"/>
    <cellStyle name="표준 2 25 4 2" xfId="362" xr:uid="{00000000-0005-0000-0000-000000750000}"/>
    <cellStyle name="표준 2 25 4 2 10" xfId="14526" xr:uid="{00000000-0005-0000-0000-000001750000}"/>
    <cellStyle name="표준 2 25 4 2 11" xfId="16006" xr:uid="{00000000-0005-0000-0000-000002750000}"/>
    <cellStyle name="표준 2 25 4 2 12" xfId="17486" xr:uid="{00000000-0005-0000-0000-000003750000}"/>
    <cellStyle name="표준 2 25 4 2 13" xfId="18966" xr:uid="{00000000-0005-0000-0000-000004750000}"/>
    <cellStyle name="표준 2 25 4 2 14" xfId="20446" xr:uid="{00000000-0005-0000-0000-000005750000}"/>
    <cellStyle name="표준 2 25 4 2 15" xfId="21926" xr:uid="{00000000-0005-0000-0000-000006750000}"/>
    <cellStyle name="표준 2 25 4 2 16" xfId="23406" xr:uid="{00000000-0005-0000-0000-000007750000}"/>
    <cellStyle name="표준 2 25 4 2 17" xfId="24886" xr:uid="{00000000-0005-0000-0000-000008750000}"/>
    <cellStyle name="표준 2 25 4 2 18" xfId="26366" xr:uid="{00000000-0005-0000-0000-000009750000}"/>
    <cellStyle name="표준 2 25 4 2 19" xfId="27846" xr:uid="{00000000-0005-0000-0000-00000A750000}"/>
    <cellStyle name="표준 2 25 4 2 2" xfId="2685" xr:uid="{00000000-0005-0000-0000-00000B750000}"/>
    <cellStyle name="표준 2 25 4 2 20" xfId="29326" xr:uid="{00000000-0005-0000-0000-00000C750000}"/>
    <cellStyle name="표준 2 25 4 2 21" xfId="30806" xr:uid="{00000000-0005-0000-0000-00000D750000}"/>
    <cellStyle name="표준 2 25 4 2 22" xfId="32286" xr:uid="{00000000-0005-0000-0000-00000E750000}"/>
    <cellStyle name="표준 2 25 4 2 23" xfId="33766" xr:uid="{00000000-0005-0000-0000-00000F750000}"/>
    <cellStyle name="표준 2 25 4 2 24" xfId="35246" xr:uid="{00000000-0005-0000-0000-000010750000}"/>
    <cellStyle name="표준 2 25 4 2 25" xfId="36726" xr:uid="{00000000-0005-0000-0000-000011750000}"/>
    <cellStyle name="표준 2 25 4 2 26" xfId="38206" xr:uid="{00000000-0005-0000-0000-000012750000}"/>
    <cellStyle name="표준 2 25 4 2 27" xfId="39686" xr:uid="{00000000-0005-0000-0000-000013750000}"/>
    <cellStyle name="표준 2 25 4 2 28" xfId="41166" xr:uid="{00000000-0005-0000-0000-000014750000}"/>
    <cellStyle name="표준 2 25 4 2 29" xfId="42646" xr:uid="{00000000-0005-0000-0000-000015750000}"/>
    <cellStyle name="표준 2 25 4 2 3" xfId="4166" xr:uid="{00000000-0005-0000-0000-000016750000}"/>
    <cellStyle name="표준 2 25 4 2 30" xfId="44126" xr:uid="{00000000-0005-0000-0000-000017750000}"/>
    <cellStyle name="표준 2 25 4 2 31" xfId="45606" xr:uid="{00000000-0005-0000-0000-000018750000}"/>
    <cellStyle name="표준 2 25 4 2 32" xfId="47087" xr:uid="{00000000-0005-0000-0000-000019750000}"/>
    <cellStyle name="표준 2 25 4 2 33" xfId="48567" xr:uid="{00000000-0005-0000-0000-00001A750000}"/>
    <cellStyle name="표준 2 25 4 2 34" xfId="50047" xr:uid="{00000000-0005-0000-0000-00001B750000}"/>
    <cellStyle name="표준 2 25 4 2 35" xfId="51527" xr:uid="{00000000-0005-0000-0000-00001C750000}"/>
    <cellStyle name="표준 2 25 4 2 36" xfId="53007" xr:uid="{00000000-0005-0000-0000-00001D750000}"/>
    <cellStyle name="표준 2 25 4 2 37" xfId="54487" xr:uid="{00000000-0005-0000-0000-00001E750000}"/>
    <cellStyle name="표준 2 25 4 2 38" xfId="55967" xr:uid="{00000000-0005-0000-0000-00001F750000}"/>
    <cellStyle name="표준 2 25 4 2 39" xfId="57447" xr:uid="{00000000-0005-0000-0000-000020750000}"/>
    <cellStyle name="표준 2 25 4 2 4" xfId="5646" xr:uid="{00000000-0005-0000-0000-000021750000}"/>
    <cellStyle name="표준 2 25 4 2 40" xfId="58927" xr:uid="{00000000-0005-0000-0000-000022750000}"/>
    <cellStyle name="표준 2 25 4 2 41" xfId="60407" xr:uid="{00000000-0005-0000-0000-000023750000}"/>
    <cellStyle name="표준 2 25 4 2 42" xfId="61887" xr:uid="{00000000-0005-0000-0000-000024750000}"/>
    <cellStyle name="표준 2 25 4 2 5" xfId="7126" xr:uid="{00000000-0005-0000-0000-000025750000}"/>
    <cellStyle name="표준 2 25 4 2 6" xfId="8606" xr:uid="{00000000-0005-0000-0000-000026750000}"/>
    <cellStyle name="표준 2 25 4 2 7" xfId="10086" xr:uid="{00000000-0005-0000-0000-000027750000}"/>
    <cellStyle name="표준 2 25 4 2 8" xfId="11566" xr:uid="{00000000-0005-0000-0000-000028750000}"/>
    <cellStyle name="표준 2 25 4 2 9" xfId="13046" xr:uid="{00000000-0005-0000-0000-000029750000}"/>
    <cellStyle name="표준 2 25 4 20" xfId="27109" xr:uid="{00000000-0005-0000-0000-00002A750000}"/>
    <cellStyle name="표준 2 25 4 21" xfId="28589" xr:uid="{00000000-0005-0000-0000-00002B750000}"/>
    <cellStyle name="표준 2 25 4 22" xfId="30069" xr:uid="{00000000-0005-0000-0000-00002C750000}"/>
    <cellStyle name="표준 2 25 4 23" xfId="31549" xr:uid="{00000000-0005-0000-0000-00002D750000}"/>
    <cellStyle name="표준 2 25 4 24" xfId="33029" xr:uid="{00000000-0005-0000-0000-00002E750000}"/>
    <cellStyle name="표준 2 25 4 25" xfId="34509" xr:uid="{00000000-0005-0000-0000-00002F750000}"/>
    <cellStyle name="표준 2 25 4 26" xfId="35989" xr:uid="{00000000-0005-0000-0000-000030750000}"/>
    <cellStyle name="표준 2 25 4 27" xfId="37469" xr:uid="{00000000-0005-0000-0000-000031750000}"/>
    <cellStyle name="표준 2 25 4 28" xfId="38949" xr:uid="{00000000-0005-0000-0000-000032750000}"/>
    <cellStyle name="표준 2 25 4 29" xfId="40429" xr:uid="{00000000-0005-0000-0000-000033750000}"/>
    <cellStyle name="표준 2 25 4 3" xfId="1948" xr:uid="{00000000-0005-0000-0000-000034750000}"/>
    <cellStyle name="표준 2 25 4 30" xfId="41909" xr:uid="{00000000-0005-0000-0000-000035750000}"/>
    <cellStyle name="표준 2 25 4 31" xfId="43389" xr:uid="{00000000-0005-0000-0000-000036750000}"/>
    <cellStyle name="표준 2 25 4 32" xfId="44869" xr:uid="{00000000-0005-0000-0000-000037750000}"/>
    <cellStyle name="표준 2 25 4 33" xfId="46350" xr:uid="{00000000-0005-0000-0000-000038750000}"/>
    <cellStyle name="표준 2 25 4 34" xfId="47830" xr:uid="{00000000-0005-0000-0000-000039750000}"/>
    <cellStyle name="표준 2 25 4 35" xfId="49310" xr:uid="{00000000-0005-0000-0000-00003A750000}"/>
    <cellStyle name="표준 2 25 4 36" xfId="50790" xr:uid="{00000000-0005-0000-0000-00003B750000}"/>
    <cellStyle name="표준 2 25 4 37" xfId="52270" xr:uid="{00000000-0005-0000-0000-00003C750000}"/>
    <cellStyle name="표준 2 25 4 38" xfId="53750" xr:uid="{00000000-0005-0000-0000-00003D750000}"/>
    <cellStyle name="표준 2 25 4 39" xfId="55230" xr:uid="{00000000-0005-0000-0000-00003E750000}"/>
    <cellStyle name="표준 2 25 4 4" xfId="3429" xr:uid="{00000000-0005-0000-0000-00003F750000}"/>
    <cellStyle name="표준 2 25 4 40" xfId="56710" xr:uid="{00000000-0005-0000-0000-000040750000}"/>
    <cellStyle name="표준 2 25 4 41" xfId="58190" xr:uid="{00000000-0005-0000-0000-000041750000}"/>
    <cellStyle name="표준 2 25 4 42" xfId="59670" xr:uid="{00000000-0005-0000-0000-000042750000}"/>
    <cellStyle name="표준 2 25 4 43" xfId="61150" xr:uid="{00000000-0005-0000-0000-000043750000}"/>
    <cellStyle name="표준 2 25 4 5" xfId="4909" xr:uid="{00000000-0005-0000-0000-000044750000}"/>
    <cellStyle name="표준 2 25 4 6" xfId="6389" xr:uid="{00000000-0005-0000-0000-000045750000}"/>
    <cellStyle name="표준 2 25 4 7" xfId="7869" xr:uid="{00000000-0005-0000-0000-000046750000}"/>
    <cellStyle name="표준 2 25 4 8" xfId="9349" xr:uid="{00000000-0005-0000-0000-000047750000}"/>
    <cellStyle name="표준 2 25 4 9" xfId="10829" xr:uid="{00000000-0005-0000-0000-000048750000}"/>
    <cellStyle name="표준 2 25 5" xfId="1114" xr:uid="{00000000-0005-0000-0000-000049750000}"/>
    <cellStyle name="표준 2 25 5 10" xfId="12336" xr:uid="{00000000-0005-0000-0000-00004A750000}"/>
    <cellStyle name="표준 2 25 5 11" xfId="13816" xr:uid="{00000000-0005-0000-0000-00004B750000}"/>
    <cellStyle name="표준 2 25 5 12" xfId="15296" xr:uid="{00000000-0005-0000-0000-00004C750000}"/>
    <cellStyle name="표준 2 25 5 13" xfId="16776" xr:uid="{00000000-0005-0000-0000-00004D750000}"/>
    <cellStyle name="표준 2 25 5 14" xfId="18256" xr:uid="{00000000-0005-0000-0000-00004E750000}"/>
    <cellStyle name="표준 2 25 5 15" xfId="19736" xr:uid="{00000000-0005-0000-0000-00004F750000}"/>
    <cellStyle name="표준 2 25 5 16" xfId="21216" xr:uid="{00000000-0005-0000-0000-000050750000}"/>
    <cellStyle name="표준 2 25 5 17" xfId="22696" xr:uid="{00000000-0005-0000-0000-000051750000}"/>
    <cellStyle name="표준 2 25 5 18" xfId="24176" xr:uid="{00000000-0005-0000-0000-000052750000}"/>
    <cellStyle name="표준 2 25 5 19" xfId="25656" xr:uid="{00000000-0005-0000-0000-000053750000}"/>
    <cellStyle name="표준 2 25 5 2" xfId="335" xr:uid="{00000000-0005-0000-0000-000054750000}"/>
    <cellStyle name="표준 2 25 5 2 10" xfId="14553" xr:uid="{00000000-0005-0000-0000-000055750000}"/>
    <cellStyle name="표준 2 25 5 2 11" xfId="16033" xr:uid="{00000000-0005-0000-0000-000056750000}"/>
    <cellStyle name="표준 2 25 5 2 12" xfId="17513" xr:uid="{00000000-0005-0000-0000-000057750000}"/>
    <cellStyle name="표준 2 25 5 2 13" xfId="18993" xr:uid="{00000000-0005-0000-0000-000058750000}"/>
    <cellStyle name="표준 2 25 5 2 14" xfId="20473" xr:uid="{00000000-0005-0000-0000-000059750000}"/>
    <cellStyle name="표준 2 25 5 2 15" xfId="21953" xr:uid="{00000000-0005-0000-0000-00005A750000}"/>
    <cellStyle name="표준 2 25 5 2 16" xfId="23433" xr:uid="{00000000-0005-0000-0000-00005B750000}"/>
    <cellStyle name="표준 2 25 5 2 17" xfId="24913" xr:uid="{00000000-0005-0000-0000-00005C750000}"/>
    <cellStyle name="표준 2 25 5 2 18" xfId="26393" xr:uid="{00000000-0005-0000-0000-00005D750000}"/>
    <cellStyle name="표준 2 25 5 2 19" xfId="27873" xr:uid="{00000000-0005-0000-0000-00005E750000}"/>
    <cellStyle name="표준 2 25 5 2 2" xfId="2712" xr:uid="{00000000-0005-0000-0000-00005F750000}"/>
    <cellStyle name="표준 2 25 5 2 20" xfId="29353" xr:uid="{00000000-0005-0000-0000-000060750000}"/>
    <cellStyle name="표준 2 25 5 2 21" xfId="30833" xr:uid="{00000000-0005-0000-0000-000061750000}"/>
    <cellStyle name="표준 2 25 5 2 22" xfId="32313" xr:uid="{00000000-0005-0000-0000-000062750000}"/>
    <cellStyle name="표준 2 25 5 2 23" xfId="33793" xr:uid="{00000000-0005-0000-0000-000063750000}"/>
    <cellStyle name="표준 2 25 5 2 24" xfId="35273" xr:uid="{00000000-0005-0000-0000-000064750000}"/>
    <cellStyle name="표준 2 25 5 2 25" xfId="36753" xr:uid="{00000000-0005-0000-0000-000065750000}"/>
    <cellStyle name="표준 2 25 5 2 26" xfId="38233" xr:uid="{00000000-0005-0000-0000-000066750000}"/>
    <cellStyle name="표준 2 25 5 2 27" xfId="39713" xr:uid="{00000000-0005-0000-0000-000067750000}"/>
    <cellStyle name="표준 2 25 5 2 28" xfId="41193" xr:uid="{00000000-0005-0000-0000-000068750000}"/>
    <cellStyle name="표준 2 25 5 2 29" xfId="42673" xr:uid="{00000000-0005-0000-0000-000069750000}"/>
    <cellStyle name="표준 2 25 5 2 3" xfId="4193" xr:uid="{00000000-0005-0000-0000-00006A750000}"/>
    <cellStyle name="표준 2 25 5 2 30" xfId="44153" xr:uid="{00000000-0005-0000-0000-00006B750000}"/>
    <cellStyle name="표준 2 25 5 2 31" xfId="45633" xr:uid="{00000000-0005-0000-0000-00006C750000}"/>
    <cellStyle name="표준 2 25 5 2 32" xfId="47114" xr:uid="{00000000-0005-0000-0000-00006D750000}"/>
    <cellStyle name="표준 2 25 5 2 33" xfId="48594" xr:uid="{00000000-0005-0000-0000-00006E750000}"/>
    <cellStyle name="표준 2 25 5 2 34" xfId="50074" xr:uid="{00000000-0005-0000-0000-00006F750000}"/>
    <cellStyle name="표준 2 25 5 2 35" xfId="51554" xr:uid="{00000000-0005-0000-0000-000070750000}"/>
    <cellStyle name="표준 2 25 5 2 36" xfId="53034" xr:uid="{00000000-0005-0000-0000-000071750000}"/>
    <cellStyle name="표준 2 25 5 2 37" xfId="54514" xr:uid="{00000000-0005-0000-0000-000072750000}"/>
    <cellStyle name="표준 2 25 5 2 38" xfId="55994" xr:uid="{00000000-0005-0000-0000-000073750000}"/>
    <cellStyle name="표준 2 25 5 2 39" xfId="57474" xr:uid="{00000000-0005-0000-0000-000074750000}"/>
    <cellStyle name="표준 2 25 5 2 4" xfId="5673" xr:uid="{00000000-0005-0000-0000-000075750000}"/>
    <cellStyle name="표준 2 25 5 2 40" xfId="58954" xr:uid="{00000000-0005-0000-0000-000076750000}"/>
    <cellStyle name="표준 2 25 5 2 41" xfId="60434" xr:uid="{00000000-0005-0000-0000-000077750000}"/>
    <cellStyle name="표준 2 25 5 2 42" xfId="61914" xr:uid="{00000000-0005-0000-0000-000078750000}"/>
    <cellStyle name="표준 2 25 5 2 5" xfId="7153" xr:uid="{00000000-0005-0000-0000-000079750000}"/>
    <cellStyle name="표준 2 25 5 2 6" xfId="8633" xr:uid="{00000000-0005-0000-0000-00007A750000}"/>
    <cellStyle name="표준 2 25 5 2 7" xfId="10113" xr:uid="{00000000-0005-0000-0000-00007B750000}"/>
    <cellStyle name="표준 2 25 5 2 8" xfId="11593" xr:uid="{00000000-0005-0000-0000-00007C750000}"/>
    <cellStyle name="표준 2 25 5 2 9" xfId="13073" xr:uid="{00000000-0005-0000-0000-00007D750000}"/>
    <cellStyle name="표준 2 25 5 20" xfId="27136" xr:uid="{00000000-0005-0000-0000-00007E750000}"/>
    <cellStyle name="표준 2 25 5 21" xfId="28616" xr:uid="{00000000-0005-0000-0000-00007F750000}"/>
    <cellStyle name="표준 2 25 5 22" xfId="30096" xr:uid="{00000000-0005-0000-0000-000080750000}"/>
    <cellStyle name="표준 2 25 5 23" xfId="31576" xr:uid="{00000000-0005-0000-0000-000081750000}"/>
    <cellStyle name="표준 2 25 5 24" xfId="33056" xr:uid="{00000000-0005-0000-0000-000082750000}"/>
    <cellStyle name="표준 2 25 5 25" xfId="34536" xr:uid="{00000000-0005-0000-0000-000083750000}"/>
    <cellStyle name="표준 2 25 5 26" xfId="36016" xr:uid="{00000000-0005-0000-0000-000084750000}"/>
    <cellStyle name="표준 2 25 5 27" xfId="37496" xr:uid="{00000000-0005-0000-0000-000085750000}"/>
    <cellStyle name="표준 2 25 5 28" xfId="38976" xr:uid="{00000000-0005-0000-0000-000086750000}"/>
    <cellStyle name="표준 2 25 5 29" xfId="40456" xr:uid="{00000000-0005-0000-0000-000087750000}"/>
    <cellStyle name="표준 2 25 5 3" xfId="1975" xr:uid="{00000000-0005-0000-0000-000088750000}"/>
    <cellStyle name="표준 2 25 5 30" xfId="41936" xr:uid="{00000000-0005-0000-0000-000089750000}"/>
    <cellStyle name="표준 2 25 5 31" xfId="43416" xr:uid="{00000000-0005-0000-0000-00008A750000}"/>
    <cellStyle name="표준 2 25 5 32" xfId="44896" xr:uid="{00000000-0005-0000-0000-00008B750000}"/>
    <cellStyle name="표준 2 25 5 33" xfId="46377" xr:uid="{00000000-0005-0000-0000-00008C750000}"/>
    <cellStyle name="표준 2 25 5 34" xfId="47857" xr:uid="{00000000-0005-0000-0000-00008D750000}"/>
    <cellStyle name="표준 2 25 5 35" xfId="49337" xr:uid="{00000000-0005-0000-0000-00008E750000}"/>
    <cellStyle name="표준 2 25 5 36" xfId="50817" xr:uid="{00000000-0005-0000-0000-00008F750000}"/>
    <cellStyle name="표준 2 25 5 37" xfId="52297" xr:uid="{00000000-0005-0000-0000-000090750000}"/>
    <cellStyle name="표준 2 25 5 38" xfId="53777" xr:uid="{00000000-0005-0000-0000-000091750000}"/>
    <cellStyle name="표준 2 25 5 39" xfId="55257" xr:uid="{00000000-0005-0000-0000-000092750000}"/>
    <cellStyle name="표준 2 25 5 4" xfId="3456" xr:uid="{00000000-0005-0000-0000-000093750000}"/>
    <cellStyle name="표준 2 25 5 40" xfId="56737" xr:uid="{00000000-0005-0000-0000-000094750000}"/>
    <cellStyle name="표준 2 25 5 41" xfId="58217" xr:uid="{00000000-0005-0000-0000-000095750000}"/>
    <cellStyle name="표준 2 25 5 42" xfId="59697" xr:uid="{00000000-0005-0000-0000-000096750000}"/>
    <cellStyle name="표준 2 25 5 43" xfId="61177" xr:uid="{00000000-0005-0000-0000-000097750000}"/>
    <cellStyle name="표준 2 25 5 5" xfId="4936" xr:uid="{00000000-0005-0000-0000-000098750000}"/>
    <cellStyle name="표준 2 25 5 6" xfId="6416" xr:uid="{00000000-0005-0000-0000-000099750000}"/>
    <cellStyle name="표준 2 25 5 7" xfId="7896" xr:uid="{00000000-0005-0000-0000-00009A750000}"/>
    <cellStyle name="표준 2 25 5 8" xfId="9376" xr:uid="{00000000-0005-0000-0000-00009B750000}"/>
    <cellStyle name="표준 2 25 5 9" xfId="10856" xr:uid="{00000000-0005-0000-0000-00009C750000}"/>
    <cellStyle name="표준 2 25 6" xfId="1085" xr:uid="{00000000-0005-0000-0000-00009D750000}"/>
    <cellStyle name="표준 2 25 6 10" xfId="12365" xr:uid="{00000000-0005-0000-0000-00009E750000}"/>
    <cellStyle name="표준 2 25 6 11" xfId="13845" xr:uid="{00000000-0005-0000-0000-00009F750000}"/>
    <cellStyle name="표준 2 25 6 12" xfId="15325" xr:uid="{00000000-0005-0000-0000-0000A0750000}"/>
    <cellStyle name="표준 2 25 6 13" xfId="16805" xr:uid="{00000000-0005-0000-0000-0000A1750000}"/>
    <cellStyle name="표준 2 25 6 14" xfId="18285" xr:uid="{00000000-0005-0000-0000-0000A2750000}"/>
    <cellStyle name="표준 2 25 6 15" xfId="19765" xr:uid="{00000000-0005-0000-0000-0000A3750000}"/>
    <cellStyle name="표준 2 25 6 16" xfId="21245" xr:uid="{00000000-0005-0000-0000-0000A4750000}"/>
    <cellStyle name="표준 2 25 6 17" xfId="22725" xr:uid="{00000000-0005-0000-0000-0000A5750000}"/>
    <cellStyle name="표준 2 25 6 18" xfId="24205" xr:uid="{00000000-0005-0000-0000-0000A6750000}"/>
    <cellStyle name="표준 2 25 6 19" xfId="25685" xr:uid="{00000000-0005-0000-0000-0000A7750000}"/>
    <cellStyle name="표준 2 25 6 2" xfId="306" xr:uid="{00000000-0005-0000-0000-0000A8750000}"/>
    <cellStyle name="표준 2 25 6 2 10" xfId="14582" xr:uid="{00000000-0005-0000-0000-0000A9750000}"/>
    <cellStyle name="표준 2 25 6 2 11" xfId="16062" xr:uid="{00000000-0005-0000-0000-0000AA750000}"/>
    <cellStyle name="표준 2 25 6 2 12" xfId="17542" xr:uid="{00000000-0005-0000-0000-0000AB750000}"/>
    <cellStyle name="표준 2 25 6 2 13" xfId="19022" xr:uid="{00000000-0005-0000-0000-0000AC750000}"/>
    <cellStyle name="표준 2 25 6 2 14" xfId="20502" xr:uid="{00000000-0005-0000-0000-0000AD750000}"/>
    <cellStyle name="표준 2 25 6 2 15" xfId="21982" xr:uid="{00000000-0005-0000-0000-0000AE750000}"/>
    <cellStyle name="표준 2 25 6 2 16" xfId="23462" xr:uid="{00000000-0005-0000-0000-0000AF750000}"/>
    <cellStyle name="표준 2 25 6 2 17" xfId="24942" xr:uid="{00000000-0005-0000-0000-0000B0750000}"/>
    <cellStyle name="표준 2 25 6 2 18" xfId="26422" xr:uid="{00000000-0005-0000-0000-0000B1750000}"/>
    <cellStyle name="표준 2 25 6 2 19" xfId="27902" xr:uid="{00000000-0005-0000-0000-0000B2750000}"/>
    <cellStyle name="표준 2 25 6 2 2" xfId="2741" xr:uid="{00000000-0005-0000-0000-0000B3750000}"/>
    <cellStyle name="표준 2 25 6 2 20" xfId="29382" xr:uid="{00000000-0005-0000-0000-0000B4750000}"/>
    <cellStyle name="표준 2 25 6 2 21" xfId="30862" xr:uid="{00000000-0005-0000-0000-0000B5750000}"/>
    <cellStyle name="표준 2 25 6 2 22" xfId="32342" xr:uid="{00000000-0005-0000-0000-0000B6750000}"/>
    <cellStyle name="표준 2 25 6 2 23" xfId="33822" xr:uid="{00000000-0005-0000-0000-0000B7750000}"/>
    <cellStyle name="표준 2 25 6 2 24" xfId="35302" xr:uid="{00000000-0005-0000-0000-0000B8750000}"/>
    <cellStyle name="표준 2 25 6 2 25" xfId="36782" xr:uid="{00000000-0005-0000-0000-0000B9750000}"/>
    <cellStyle name="표준 2 25 6 2 26" xfId="38262" xr:uid="{00000000-0005-0000-0000-0000BA750000}"/>
    <cellStyle name="표준 2 25 6 2 27" xfId="39742" xr:uid="{00000000-0005-0000-0000-0000BB750000}"/>
    <cellStyle name="표준 2 25 6 2 28" xfId="41222" xr:uid="{00000000-0005-0000-0000-0000BC750000}"/>
    <cellStyle name="표준 2 25 6 2 29" xfId="42702" xr:uid="{00000000-0005-0000-0000-0000BD750000}"/>
    <cellStyle name="표준 2 25 6 2 3" xfId="4222" xr:uid="{00000000-0005-0000-0000-0000BE750000}"/>
    <cellStyle name="표준 2 25 6 2 30" xfId="44182" xr:uid="{00000000-0005-0000-0000-0000BF750000}"/>
    <cellStyle name="표준 2 25 6 2 31" xfId="45662" xr:uid="{00000000-0005-0000-0000-0000C0750000}"/>
    <cellStyle name="표준 2 25 6 2 32" xfId="47143" xr:uid="{00000000-0005-0000-0000-0000C1750000}"/>
    <cellStyle name="표준 2 25 6 2 33" xfId="48623" xr:uid="{00000000-0005-0000-0000-0000C2750000}"/>
    <cellStyle name="표준 2 25 6 2 34" xfId="50103" xr:uid="{00000000-0005-0000-0000-0000C3750000}"/>
    <cellStyle name="표준 2 25 6 2 35" xfId="51583" xr:uid="{00000000-0005-0000-0000-0000C4750000}"/>
    <cellStyle name="표준 2 25 6 2 36" xfId="53063" xr:uid="{00000000-0005-0000-0000-0000C5750000}"/>
    <cellStyle name="표준 2 25 6 2 37" xfId="54543" xr:uid="{00000000-0005-0000-0000-0000C6750000}"/>
    <cellStyle name="표준 2 25 6 2 38" xfId="56023" xr:uid="{00000000-0005-0000-0000-0000C7750000}"/>
    <cellStyle name="표준 2 25 6 2 39" xfId="57503" xr:uid="{00000000-0005-0000-0000-0000C8750000}"/>
    <cellStyle name="표준 2 25 6 2 4" xfId="5702" xr:uid="{00000000-0005-0000-0000-0000C9750000}"/>
    <cellStyle name="표준 2 25 6 2 40" xfId="58983" xr:uid="{00000000-0005-0000-0000-0000CA750000}"/>
    <cellStyle name="표준 2 25 6 2 41" xfId="60463" xr:uid="{00000000-0005-0000-0000-0000CB750000}"/>
    <cellStyle name="표준 2 25 6 2 42" xfId="61943" xr:uid="{00000000-0005-0000-0000-0000CC750000}"/>
    <cellStyle name="표준 2 25 6 2 5" xfId="7182" xr:uid="{00000000-0005-0000-0000-0000CD750000}"/>
    <cellStyle name="표준 2 25 6 2 6" xfId="8662" xr:uid="{00000000-0005-0000-0000-0000CE750000}"/>
    <cellStyle name="표준 2 25 6 2 7" xfId="10142" xr:uid="{00000000-0005-0000-0000-0000CF750000}"/>
    <cellStyle name="표준 2 25 6 2 8" xfId="11622" xr:uid="{00000000-0005-0000-0000-0000D0750000}"/>
    <cellStyle name="표준 2 25 6 2 9" xfId="13102" xr:uid="{00000000-0005-0000-0000-0000D1750000}"/>
    <cellStyle name="표준 2 25 6 20" xfId="27165" xr:uid="{00000000-0005-0000-0000-0000D2750000}"/>
    <cellStyle name="표준 2 25 6 21" xfId="28645" xr:uid="{00000000-0005-0000-0000-0000D3750000}"/>
    <cellStyle name="표준 2 25 6 22" xfId="30125" xr:uid="{00000000-0005-0000-0000-0000D4750000}"/>
    <cellStyle name="표준 2 25 6 23" xfId="31605" xr:uid="{00000000-0005-0000-0000-0000D5750000}"/>
    <cellStyle name="표준 2 25 6 24" xfId="33085" xr:uid="{00000000-0005-0000-0000-0000D6750000}"/>
    <cellStyle name="표준 2 25 6 25" xfId="34565" xr:uid="{00000000-0005-0000-0000-0000D7750000}"/>
    <cellStyle name="표준 2 25 6 26" xfId="36045" xr:uid="{00000000-0005-0000-0000-0000D8750000}"/>
    <cellStyle name="표준 2 25 6 27" xfId="37525" xr:uid="{00000000-0005-0000-0000-0000D9750000}"/>
    <cellStyle name="표준 2 25 6 28" xfId="39005" xr:uid="{00000000-0005-0000-0000-0000DA750000}"/>
    <cellStyle name="표준 2 25 6 29" xfId="40485" xr:uid="{00000000-0005-0000-0000-0000DB750000}"/>
    <cellStyle name="표준 2 25 6 3" xfId="2004" xr:uid="{00000000-0005-0000-0000-0000DC750000}"/>
    <cellStyle name="표준 2 25 6 30" xfId="41965" xr:uid="{00000000-0005-0000-0000-0000DD750000}"/>
    <cellStyle name="표준 2 25 6 31" xfId="43445" xr:uid="{00000000-0005-0000-0000-0000DE750000}"/>
    <cellStyle name="표준 2 25 6 32" xfId="44925" xr:uid="{00000000-0005-0000-0000-0000DF750000}"/>
    <cellStyle name="표준 2 25 6 33" xfId="46406" xr:uid="{00000000-0005-0000-0000-0000E0750000}"/>
    <cellStyle name="표준 2 25 6 34" xfId="47886" xr:uid="{00000000-0005-0000-0000-0000E1750000}"/>
    <cellStyle name="표준 2 25 6 35" xfId="49366" xr:uid="{00000000-0005-0000-0000-0000E2750000}"/>
    <cellStyle name="표준 2 25 6 36" xfId="50846" xr:uid="{00000000-0005-0000-0000-0000E3750000}"/>
    <cellStyle name="표준 2 25 6 37" xfId="52326" xr:uid="{00000000-0005-0000-0000-0000E4750000}"/>
    <cellStyle name="표준 2 25 6 38" xfId="53806" xr:uid="{00000000-0005-0000-0000-0000E5750000}"/>
    <cellStyle name="표준 2 25 6 39" xfId="55286" xr:uid="{00000000-0005-0000-0000-0000E6750000}"/>
    <cellStyle name="표준 2 25 6 4" xfId="3485" xr:uid="{00000000-0005-0000-0000-0000E7750000}"/>
    <cellStyle name="표준 2 25 6 40" xfId="56766" xr:uid="{00000000-0005-0000-0000-0000E8750000}"/>
    <cellStyle name="표준 2 25 6 41" xfId="58246" xr:uid="{00000000-0005-0000-0000-0000E9750000}"/>
    <cellStyle name="표준 2 25 6 42" xfId="59726" xr:uid="{00000000-0005-0000-0000-0000EA750000}"/>
    <cellStyle name="표준 2 25 6 43" xfId="61206" xr:uid="{00000000-0005-0000-0000-0000EB750000}"/>
    <cellStyle name="표준 2 25 6 5" xfId="4965" xr:uid="{00000000-0005-0000-0000-0000EC750000}"/>
    <cellStyle name="표준 2 25 6 6" xfId="6445" xr:uid="{00000000-0005-0000-0000-0000ED750000}"/>
    <cellStyle name="표준 2 25 6 7" xfId="7925" xr:uid="{00000000-0005-0000-0000-0000EE750000}"/>
    <cellStyle name="표준 2 25 6 8" xfId="9405" xr:uid="{00000000-0005-0000-0000-0000EF750000}"/>
    <cellStyle name="표준 2 25 6 9" xfId="10885" xr:uid="{00000000-0005-0000-0000-0000F0750000}"/>
    <cellStyle name="표준 2 25 7" xfId="1055" xr:uid="{00000000-0005-0000-0000-0000F1750000}"/>
    <cellStyle name="표준 2 25 7 10" xfId="12395" xr:uid="{00000000-0005-0000-0000-0000F2750000}"/>
    <cellStyle name="표준 2 25 7 11" xfId="13875" xr:uid="{00000000-0005-0000-0000-0000F3750000}"/>
    <cellStyle name="표준 2 25 7 12" xfId="15355" xr:uid="{00000000-0005-0000-0000-0000F4750000}"/>
    <cellStyle name="표준 2 25 7 13" xfId="16835" xr:uid="{00000000-0005-0000-0000-0000F5750000}"/>
    <cellStyle name="표준 2 25 7 14" xfId="18315" xr:uid="{00000000-0005-0000-0000-0000F6750000}"/>
    <cellStyle name="표준 2 25 7 15" xfId="19795" xr:uid="{00000000-0005-0000-0000-0000F7750000}"/>
    <cellStyle name="표준 2 25 7 16" xfId="21275" xr:uid="{00000000-0005-0000-0000-0000F8750000}"/>
    <cellStyle name="표준 2 25 7 17" xfId="22755" xr:uid="{00000000-0005-0000-0000-0000F9750000}"/>
    <cellStyle name="표준 2 25 7 18" xfId="24235" xr:uid="{00000000-0005-0000-0000-0000FA750000}"/>
    <cellStyle name="표준 2 25 7 19" xfId="25715" xr:uid="{00000000-0005-0000-0000-0000FB750000}"/>
    <cellStyle name="표준 2 25 7 2" xfId="276" xr:uid="{00000000-0005-0000-0000-0000FC750000}"/>
    <cellStyle name="표준 2 25 7 2 10" xfId="14612" xr:uid="{00000000-0005-0000-0000-0000FD750000}"/>
    <cellStyle name="표준 2 25 7 2 11" xfId="16092" xr:uid="{00000000-0005-0000-0000-0000FE750000}"/>
    <cellStyle name="표준 2 25 7 2 12" xfId="17572" xr:uid="{00000000-0005-0000-0000-0000FF750000}"/>
    <cellStyle name="표준 2 25 7 2 13" xfId="19052" xr:uid="{00000000-0005-0000-0000-000000760000}"/>
    <cellStyle name="표준 2 25 7 2 14" xfId="20532" xr:uid="{00000000-0005-0000-0000-000001760000}"/>
    <cellStyle name="표준 2 25 7 2 15" xfId="22012" xr:uid="{00000000-0005-0000-0000-000002760000}"/>
    <cellStyle name="표준 2 25 7 2 16" xfId="23492" xr:uid="{00000000-0005-0000-0000-000003760000}"/>
    <cellStyle name="표준 2 25 7 2 17" xfId="24972" xr:uid="{00000000-0005-0000-0000-000004760000}"/>
    <cellStyle name="표준 2 25 7 2 18" xfId="26452" xr:uid="{00000000-0005-0000-0000-000005760000}"/>
    <cellStyle name="표준 2 25 7 2 19" xfId="27932" xr:uid="{00000000-0005-0000-0000-000006760000}"/>
    <cellStyle name="표준 2 25 7 2 2" xfId="2771" xr:uid="{00000000-0005-0000-0000-000007760000}"/>
    <cellStyle name="표준 2 25 7 2 20" xfId="29412" xr:uid="{00000000-0005-0000-0000-000008760000}"/>
    <cellStyle name="표준 2 25 7 2 21" xfId="30892" xr:uid="{00000000-0005-0000-0000-000009760000}"/>
    <cellStyle name="표준 2 25 7 2 22" xfId="32372" xr:uid="{00000000-0005-0000-0000-00000A760000}"/>
    <cellStyle name="표준 2 25 7 2 23" xfId="33852" xr:uid="{00000000-0005-0000-0000-00000B760000}"/>
    <cellStyle name="표준 2 25 7 2 24" xfId="35332" xr:uid="{00000000-0005-0000-0000-00000C760000}"/>
    <cellStyle name="표준 2 25 7 2 25" xfId="36812" xr:uid="{00000000-0005-0000-0000-00000D760000}"/>
    <cellStyle name="표준 2 25 7 2 26" xfId="38292" xr:uid="{00000000-0005-0000-0000-00000E760000}"/>
    <cellStyle name="표준 2 25 7 2 27" xfId="39772" xr:uid="{00000000-0005-0000-0000-00000F760000}"/>
    <cellStyle name="표준 2 25 7 2 28" xfId="41252" xr:uid="{00000000-0005-0000-0000-000010760000}"/>
    <cellStyle name="표준 2 25 7 2 29" xfId="42732" xr:uid="{00000000-0005-0000-0000-000011760000}"/>
    <cellStyle name="표준 2 25 7 2 3" xfId="4252" xr:uid="{00000000-0005-0000-0000-000012760000}"/>
    <cellStyle name="표준 2 25 7 2 30" xfId="44212" xr:uid="{00000000-0005-0000-0000-000013760000}"/>
    <cellStyle name="표준 2 25 7 2 31" xfId="45692" xr:uid="{00000000-0005-0000-0000-000014760000}"/>
    <cellStyle name="표준 2 25 7 2 32" xfId="47173" xr:uid="{00000000-0005-0000-0000-000015760000}"/>
    <cellStyle name="표준 2 25 7 2 33" xfId="48653" xr:uid="{00000000-0005-0000-0000-000016760000}"/>
    <cellStyle name="표준 2 25 7 2 34" xfId="50133" xr:uid="{00000000-0005-0000-0000-000017760000}"/>
    <cellStyle name="표준 2 25 7 2 35" xfId="51613" xr:uid="{00000000-0005-0000-0000-000018760000}"/>
    <cellStyle name="표준 2 25 7 2 36" xfId="53093" xr:uid="{00000000-0005-0000-0000-000019760000}"/>
    <cellStyle name="표준 2 25 7 2 37" xfId="54573" xr:uid="{00000000-0005-0000-0000-00001A760000}"/>
    <cellStyle name="표준 2 25 7 2 38" xfId="56053" xr:uid="{00000000-0005-0000-0000-00001B760000}"/>
    <cellStyle name="표준 2 25 7 2 39" xfId="57533" xr:uid="{00000000-0005-0000-0000-00001C760000}"/>
    <cellStyle name="표준 2 25 7 2 4" xfId="5732" xr:uid="{00000000-0005-0000-0000-00001D760000}"/>
    <cellStyle name="표준 2 25 7 2 40" xfId="59013" xr:uid="{00000000-0005-0000-0000-00001E760000}"/>
    <cellStyle name="표준 2 25 7 2 41" xfId="60493" xr:uid="{00000000-0005-0000-0000-00001F760000}"/>
    <cellStyle name="표준 2 25 7 2 42" xfId="61973" xr:uid="{00000000-0005-0000-0000-000020760000}"/>
    <cellStyle name="표준 2 25 7 2 5" xfId="7212" xr:uid="{00000000-0005-0000-0000-000021760000}"/>
    <cellStyle name="표준 2 25 7 2 6" xfId="8692" xr:uid="{00000000-0005-0000-0000-000022760000}"/>
    <cellStyle name="표준 2 25 7 2 7" xfId="10172" xr:uid="{00000000-0005-0000-0000-000023760000}"/>
    <cellStyle name="표준 2 25 7 2 8" xfId="11652" xr:uid="{00000000-0005-0000-0000-000024760000}"/>
    <cellStyle name="표준 2 25 7 2 9" xfId="13132" xr:uid="{00000000-0005-0000-0000-000025760000}"/>
    <cellStyle name="표준 2 25 7 20" xfId="27195" xr:uid="{00000000-0005-0000-0000-000026760000}"/>
    <cellStyle name="표준 2 25 7 21" xfId="28675" xr:uid="{00000000-0005-0000-0000-000027760000}"/>
    <cellStyle name="표준 2 25 7 22" xfId="30155" xr:uid="{00000000-0005-0000-0000-000028760000}"/>
    <cellStyle name="표준 2 25 7 23" xfId="31635" xr:uid="{00000000-0005-0000-0000-000029760000}"/>
    <cellStyle name="표준 2 25 7 24" xfId="33115" xr:uid="{00000000-0005-0000-0000-00002A760000}"/>
    <cellStyle name="표준 2 25 7 25" xfId="34595" xr:uid="{00000000-0005-0000-0000-00002B760000}"/>
    <cellStyle name="표준 2 25 7 26" xfId="36075" xr:uid="{00000000-0005-0000-0000-00002C760000}"/>
    <cellStyle name="표준 2 25 7 27" xfId="37555" xr:uid="{00000000-0005-0000-0000-00002D760000}"/>
    <cellStyle name="표준 2 25 7 28" xfId="39035" xr:uid="{00000000-0005-0000-0000-00002E760000}"/>
    <cellStyle name="표준 2 25 7 29" xfId="40515" xr:uid="{00000000-0005-0000-0000-00002F760000}"/>
    <cellStyle name="표준 2 25 7 3" xfId="2034" xr:uid="{00000000-0005-0000-0000-000030760000}"/>
    <cellStyle name="표준 2 25 7 30" xfId="41995" xr:uid="{00000000-0005-0000-0000-000031760000}"/>
    <cellStyle name="표준 2 25 7 31" xfId="43475" xr:uid="{00000000-0005-0000-0000-000032760000}"/>
    <cellStyle name="표준 2 25 7 32" xfId="44955" xr:uid="{00000000-0005-0000-0000-000033760000}"/>
    <cellStyle name="표준 2 25 7 33" xfId="46436" xr:uid="{00000000-0005-0000-0000-000034760000}"/>
    <cellStyle name="표준 2 25 7 34" xfId="47916" xr:uid="{00000000-0005-0000-0000-000035760000}"/>
    <cellStyle name="표준 2 25 7 35" xfId="49396" xr:uid="{00000000-0005-0000-0000-000036760000}"/>
    <cellStyle name="표준 2 25 7 36" xfId="50876" xr:uid="{00000000-0005-0000-0000-000037760000}"/>
    <cellStyle name="표준 2 25 7 37" xfId="52356" xr:uid="{00000000-0005-0000-0000-000038760000}"/>
    <cellStyle name="표준 2 25 7 38" xfId="53836" xr:uid="{00000000-0005-0000-0000-000039760000}"/>
    <cellStyle name="표준 2 25 7 39" xfId="55316" xr:uid="{00000000-0005-0000-0000-00003A760000}"/>
    <cellStyle name="표준 2 25 7 4" xfId="3515" xr:uid="{00000000-0005-0000-0000-00003B760000}"/>
    <cellStyle name="표준 2 25 7 40" xfId="56796" xr:uid="{00000000-0005-0000-0000-00003C760000}"/>
    <cellStyle name="표준 2 25 7 41" xfId="58276" xr:uid="{00000000-0005-0000-0000-00003D760000}"/>
    <cellStyle name="표준 2 25 7 42" xfId="59756" xr:uid="{00000000-0005-0000-0000-00003E760000}"/>
    <cellStyle name="표준 2 25 7 43" xfId="61236" xr:uid="{00000000-0005-0000-0000-00003F760000}"/>
    <cellStyle name="표준 2 25 7 5" xfId="4995" xr:uid="{00000000-0005-0000-0000-000040760000}"/>
    <cellStyle name="표준 2 25 7 6" xfId="6475" xr:uid="{00000000-0005-0000-0000-000041760000}"/>
    <cellStyle name="표준 2 25 7 7" xfId="7955" xr:uid="{00000000-0005-0000-0000-000042760000}"/>
    <cellStyle name="표준 2 25 7 8" xfId="9435" xr:uid="{00000000-0005-0000-0000-000043760000}"/>
    <cellStyle name="표준 2 25 7 9" xfId="10915" xr:uid="{00000000-0005-0000-0000-000044760000}"/>
    <cellStyle name="표준 2 25 8" xfId="1024" xr:uid="{00000000-0005-0000-0000-000045760000}"/>
    <cellStyle name="표준 2 25 8 10" xfId="12426" xr:uid="{00000000-0005-0000-0000-000046760000}"/>
    <cellStyle name="표준 2 25 8 11" xfId="13906" xr:uid="{00000000-0005-0000-0000-000047760000}"/>
    <cellStyle name="표준 2 25 8 12" xfId="15386" xr:uid="{00000000-0005-0000-0000-000048760000}"/>
    <cellStyle name="표준 2 25 8 13" xfId="16866" xr:uid="{00000000-0005-0000-0000-000049760000}"/>
    <cellStyle name="표준 2 25 8 14" xfId="18346" xr:uid="{00000000-0005-0000-0000-00004A760000}"/>
    <cellStyle name="표준 2 25 8 15" xfId="19826" xr:uid="{00000000-0005-0000-0000-00004B760000}"/>
    <cellStyle name="표준 2 25 8 16" xfId="21306" xr:uid="{00000000-0005-0000-0000-00004C760000}"/>
    <cellStyle name="표준 2 25 8 17" xfId="22786" xr:uid="{00000000-0005-0000-0000-00004D760000}"/>
    <cellStyle name="표준 2 25 8 18" xfId="24266" xr:uid="{00000000-0005-0000-0000-00004E760000}"/>
    <cellStyle name="표준 2 25 8 19" xfId="25746" xr:uid="{00000000-0005-0000-0000-00004F760000}"/>
    <cellStyle name="표준 2 25 8 2" xfId="245" xr:uid="{00000000-0005-0000-0000-000050760000}"/>
    <cellStyle name="표준 2 25 8 2 10" xfId="14643" xr:uid="{00000000-0005-0000-0000-000051760000}"/>
    <cellStyle name="표준 2 25 8 2 11" xfId="16123" xr:uid="{00000000-0005-0000-0000-000052760000}"/>
    <cellStyle name="표준 2 25 8 2 12" xfId="17603" xr:uid="{00000000-0005-0000-0000-000053760000}"/>
    <cellStyle name="표준 2 25 8 2 13" xfId="19083" xr:uid="{00000000-0005-0000-0000-000054760000}"/>
    <cellStyle name="표준 2 25 8 2 14" xfId="20563" xr:uid="{00000000-0005-0000-0000-000055760000}"/>
    <cellStyle name="표준 2 25 8 2 15" xfId="22043" xr:uid="{00000000-0005-0000-0000-000056760000}"/>
    <cellStyle name="표준 2 25 8 2 16" xfId="23523" xr:uid="{00000000-0005-0000-0000-000057760000}"/>
    <cellStyle name="표준 2 25 8 2 17" xfId="25003" xr:uid="{00000000-0005-0000-0000-000058760000}"/>
    <cellStyle name="표준 2 25 8 2 18" xfId="26483" xr:uid="{00000000-0005-0000-0000-000059760000}"/>
    <cellStyle name="표준 2 25 8 2 19" xfId="27963" xr:uid="{00000000-0005-0000-0000-00005A760000}"/>
    <cellStyle name="표준 2 25 8 2 2" xfId="2802" xr:uid="{00000000-0005-0000-0000-00005B760000}"/>
    <cellStyle name="표준 2 25 8 2 20" xfId="29443" xr:uid="{00000000-0005-0000-0000-00005C760000}"/>
    <cellStyle name="표준 2 25 8 2 21" xfId="30923" xr:uid="{00000000-0005-0000-0000-00005D760000}"/>
    <cellStyle name="표준 2 25 8 2 22" xfId="32403" xr:uid="{00000000-0005-0000-0000-00005E760000}"/>
    <cellStyle name="표준 2 25 8 2 23" xfId="33883" xr:uid="{00000000-0005-0000-0000-00005F760000}"/>
    <cellStyle name="표준 2 25 8 2 24" xfId="35363" xr:uid="{00000000-0005-0000-0000-000060760000}"/>
    <cellStyle name="표준 2 25 8 2 25" xfId="36843" xr:uid="{00000000-0005-0000-0000-000061760000}"/>
    <cellStyle name="표준 2 25 8 2 26" xfId="38323" xr:uid="{00000000-0005-0000-0000-000062760000}"/>
    <cellStyle name="표준 2 25 8 2 27" xfId="39803" xr:uid="{00000000-0005-0000-0000-000063760000}"/>
    <cellStyle name="표준 2 25 8 2 28" xfId="41283" xr:uid="{00000000-0005-0000-0000-000064760000}"/>
    <cellStyle name="표준 2 25 8 2 29" xfId="42763" xr:uid="{00000000-0005-0000-0000-000065760000}"/>
    <cellStyle name="표준 2 25 8 2 3" xfId="4283" xr:uid="{00000000-0005-0000-0000-000066760000}"/>
    <cellStyle name="표준 2 25 8 2 30" xfId="44243" xr:uid="{00000000-0005-0000-0000-000067760000}"/>
    <cellStyle name="표준 2 25 8 2 31" xfId="45723" xr:uid="{00000000-0005-0000-0000-000068760000}"/>
    <cellStyle name="표준 2 25 8 2 32" xfId="47204" xr:uid="{00000000-0005-0000-0000-000069760000}"/>
    <cellStyle name="표준 2 25 8 2 33" xfId="48684" xr:uid="{00000000-0005-0000-0000-00006A760000}"/>
    <cellStyle name="표준 2 25 8 2 34" xfId="50164" xr:uid="{00000000-0005-0000-0000-00006B760000}"/>
    <cellStyle name="표준 2 25 8 2 35" xfId="51644" xr:uid="{00000000-0005-0000-0000-00006C760000}"/>
    <cellStyle name="표준 2 25 8 2 36" xfId="53124" xr:uid="{00000000-0005-0000-0000-00006D760000}"/>
    <cellStyle name="표준 2 25 8 2 37" xfId="54604" xr:uid="{00000000-0005-0000-0000-00006E760000}"/>
    <cellStyle name="표준 2 25 8 2 38" xfId="56084" xr:uid="{00000000-0005-0000-0000-00006F760000}"/>
    <cellStyle name="표준 2 25 8 2 39" xfId="57564" xr:uid="{00000000-0005-0000-0000-000070760000}"/>
    <cellStyle name="표준 2 25 8 2 4" xfId="5763" xr:uid="{00000000-0005-0000-0000-000071760000}"/>
    <cellStyle name="표준 2 25 8 2 40" xfId="59044" xr:uid="{00000000-0005-0000-0000-000072760000}"/>
    <cellStyle name="표준 2 25 8 2 41" xfId="60524" xr:uid="{00000000-0005-0000-0000-000073760000}"/>
    <cellStyle name="표준 2 25 8 2 42" xfId="62004" xr:uid="{00000000-0005-0000-0000-000074760000}"/>
    <cellStyle name="표준 2 25 8 2 5" xfId="7243" xr:uid="{00000000-0005-0000-0000-000075760000}"/>
    <cellStyle name="표준 2 25 8 2 6" xfId="8723" xr:uid="{00000000-0005-0000-0000-000076760000}"/>
    <cellStyle name="표준 2 25 8 2 7" xfId="10203" xr:uid="{00000000-0005-0000-0000-000077760000}"/>
    <cellStyle name="표준 2 25 8 2 8" xfId="11683" xr:uid="{00000000-0005-0000-0000-000078760000}"/>
    <cellStyle name="표준 2 25 8 2 9" xfId="13163" xr:uid="{00000000-0005-0000-0000-000079760000}"/>
    <cellStyle name="표준 2 25 8 20" xfId="27226" xr:uid="{00000000-0005-0000-0000-00007A760000}"/>
    <cellStyle name="표준 2 25 8 21" xfId="28706" xr:uid="{00000000-0005-0000-0000-00007B760000}"/>
    <cellStyle name="표준 2 25 8 22" xfId="30186" xr:uid="{00000000-0005-0000-0000-00007C760000}"/>
    <cellStyle name="표준 2 25 8 23" xfId="31666" xr:uid="{00000000-0005-0000-0000-00007D760000}"/>
    <cellStyle name="표준 2 25 8 24" xfId="33146" xr:uid="{00000000-0005-0000-0000-00007E760000}"/>
    <cellStyle name="표준 2 25 8 25" xfId="34626" xr:uid="{00000000-0005-0000-0000-00007F760000}"/>
    <cellStyle name="표준 2 25 8 26" xfId="36106" xr:uid="{00000000-0005-0000-0000-000080760000}"/>
    <cellStyle name="표준 2 25 8 27" xfId="37586" xr:uid="{00000000-0005-0000-0000-000081760000}"/>
    <cellStyle name="표준 2 25 8 28" xfId="39066" xr:uid="{00000000-0005-0000-0000-000082760000}"/>
    <cellStyle name="표준 2 25 8 29" xfId="40546" xr:uid="{00000000-0005-0000-0000-000083760000}"/>
    <cellStyle name="표준 2 25 8 3" xfId="2065" xr:uid="{00000000-0005-0000-0000-000084760000}"/>
    <cellStyle name="표준 2 25 8 30" xfId="42026" xr:uid="{00000000-0005-0000-0000-000085760000}"/>
    <cellStyle name="표준 2 25 8 31" xfId="43506" xr:uid="{00000000-0005-0000-0000-000086760000}"/>
    <cellStyle name="표준 2 25 8 32" xfId="44986" xr:uid="{00000000-0005-0000-0000-000087760000}"/>
    <cellStyle name="표준 2 25 8 33" xfId="46467" xr:uid="{00000000-0005-0000-0000-000088760000}"/>
    <cellStyle name="표준 2 25 8 34" xfId="47947" xr:uid="{00000000-0005-0000-0000-000089760000}"/>
    <cellStyle name="표준 2 25 8 35" xfId="49427" xr:uid="{00000000-0005-0000-0000-00008A760000}"/>
    <cellStyle name="표준 2 25 8 36" xfId="50907" xr:uid="{00000000-0005-0000-0000-00008B760000}"/>
    <cellStyle name="표준 2 25 8 37" xfId="52387" xr:uid="{00000000-0005-0000-0000-00008C760000}"/>
    <cellStyle name="표준 2 25 8 38" xfId="53867" xr:uid="{00000000-0005-0000-0000-00008D760000}"/>
    <cellStyle name="표준 2 25 8 39" xfId="55347" xr:uid="{00000000-0005-0000-0000-00008E760000}"/>
    <cellStyle name="표준 2 25 8 4" xfId="3546" xr:uid="{00000000-0005-0000-0000-00008F760000}"/>
    <cellStyle name="표준 2 25 8 40" xfId="56827" xr:uid="{00000000-0005-0000-0000-000090760000}"/>
    <cellStyle name="표준 2 25 8 41" xfId="58307" xr:uid="{00000000-0005-0000-0000-000091760000}"/>
    <cellStyle name="표준 2 25 8 42" xfId="59787" xr:uid="{00000000-0005-0000-0000-000092760000}"/>
    <cellStyle name="표준 2 25 8 43" xfId="61267" xr:uid="{00000000-0005-0000-0000-000093760000}"/>
    <cellStyle name="표준 2 25 8 5" xfId="5026" xr:uid="{00000000-0005-0000-0000-000094760000}"/>
    <cellStyle name="표준 2 25 8 6" xfId="6506" xr:uid="{00000000-0005-0000-0000-000095760000}"/>
    <cellStyle name="표준 2 25 8 7" xfId="7986" xr:uid="{00000000-0005-0000-0000-000096760000}"/>
    <cellStyle name="표준 2 25 8 8" xfId="9466" xr:uid="{00000000-0005-0000-0000-000097760000}"/>
    <cellStyle name="표준 2 25 8 9" xfId="10946" xr:uid="{00000000-0005-0000-0000-000098760000}"/>
    <cellStyle name="표준 2 25 9" xfId="992" xr:uid="{00000000-0005-0000-0000-000099760000}"/>
    <cellStyle name="표준 2 25 9 10" xfId="12458" xr:uid="{00000000-0005-0000-0000-00009A760000}"/>
    <cellStyle name="표준 2 25 9 11" xfId="13938" xr:uid="{00000000-0005-0000-0000-00009B760000}"/>
    <cellStyle name="표준 2 25 9 12" xfId="15418" xr:uid="{00000000-0005-0000-0000-00009C760000}"/>
    <cellStyle name="표준 2 25 9 13" xfId="16898" xr:uid="{00000000-0005-0000-0000-00009D760000}"/>
    <cellStyle name="표준 2 25 9 14" xfId="18378" xr:uid="{00000000-0005-0000-0000-00009E760000}"/>
    <cellStyle name="표준 2 25 9 15" xfId="19858" xr:uid="{00000000-0005-0000-0000-00009F760000}"/>
    <cellStyle name="표준 2 25 9 16" xfId="21338" xr:uid="{00000000-0005-0000-0000-0000A0760000}"/>
    <cellStyle name="표준 2 25 9 17" xfId="22818" xr:uid="{00000000-0005-0000-0000-0000A1760000}"/>
    <cellStyle name="표준 2 25 9 18" xfId="24298" xr:uid="{00000000-0005-0000-0000-0000A2760000}"/>
    <cellStyle name="표준 2 25 9 19" xfId="25778" xr:uid="{00000000-0005-0000-0000-0000A3760000}"/>
    <cellStyle name="표준 2 25 9 2" xfId="213" xr:uid="{00000000-0005-0000-0000-0000A4760000}"/>
    <cellStyle name="표준 2 25 9 2 10" xfId="14675" xr:uid="{00000000-0005-0000-0000-0000A5760000}"/>
    <cellStyle name="표준 2 25 9 2 11" xfId="16155" xr:uid="{00000000-0005-0000-0000-0000A6760000}"/>
    <cellStyle name="표준 2 25 9 2 12" xfId="17635" xr:uid="{00000000-0005-0000-0000-0000A7760000}"/>
    <cellStyle name="표준 2 25 9 2 13" xfId="19115" xr:uid="{00000000-0005-0000-0000-0000A8760000}"/>
    <cellStyle name="표준 2 25 9 2 14" xfId="20595" xr:uid="{00000000-0005-0000-0000-0000A9760000}"/>
    <cellStyle name="표준 2 25 9 2 15" xfId="22075" xr:uid="{00000000-0005-0000-0000-0000AA760000}"/>
    <cellStyle name="표준 2 25 9 2 16" xfId="23555" xr:uid="{00000000-0005-0000-0000-0000AB760000}"/>
    <cellStyle name="표준 2 25 9 2 17" xfId="25035" xr:uid="{00000000-0005-0000-0000-0000AC760000}"/>
    <cellStyle name="표준 2 25 9 2 18" xfId="26515" xr:uid="{00000000-0005-0000-0000-0000AD760000}"/>
    <cellStyle name="표준 2 25 9 2 19" xfId="27995" xr:uid="{00000000-0005-0000-0000-0000AE760000}"/>
    <cellStyle name="표준 2 25 9 2 2" xfId="2834" xr:uid="{00000000-0005-0000-0000-0000AF760000}"/>
    <cellStyle name="표준 2 25 9 2 20" xfId="29475" xr:uid="{00000000-0005-0000-0000-0000B0760000}"/>
    <cellStyle name="표준 2 25 9 2 21" xfId="30955" xr:uid="{00000000-0005-0000-0000-0000B1760000}"/>
    <cellStyle name="표준 2 25 9 2 22" xfId="32435" xr:uid="{00000000-0005-0000-0000-0000B2760000}"/>
    <cellStyle name="표준 2 25 9 2 23" xfId="33915" xr:uid="{00000000-0005-0000-0000-0000B3760000}"/>
    <cellStyle name="표준 2 25 9 2 24" xfId="35395" xr:uid="{00000000-0005-0000-0000-0000B4760000}"/>
    <cellStyle name="표준 2 25 9 2 25" xfId="36875" xr:uid="{00000000-0005-0000-0000-0000B5760000}"/>
    <cellStyle name="표준 2 25 9 2 26" xfId="38355" xr:uid="{00000000-0005-0000-0000-0000B6760000}"/>
    <cellStyle name="표준 2 25 9 2 27" xfId="39835" xr:uid="{00000000-0005-0000-0000-0000B7760000}"/>
    <cellStyle name="표준 2 25 9 2 28" xfId="41315" xr:uid="{00000000-0005-0000-0000-0000B8760000}"/>
    <cellStyle name="표준 2 25 9 2 29" xfId="42795" xr:uid="{00000000-0005-0000-0000-0000B9760000}"/>
    <cellStyle name="표준 2 25 9 2 3" xfId="4315" xr:uid="{00000000-0005-0000-0000-0000BA760000}"/>
    <cellStyle name="표준 2 25 9 2 30" xfId="44275" xr:uid="{00000000-0005-0000-0000-0000BB760000}"/>
    <cellStyle name="표준 2 25 9 2 31" xfId="45755" xr:uid="{00000000-0005-0000-0000-0000BC760000}"/>
    <cellStyle name="표준 2 25 9 2 32" xfId="47236" xr:uid="{00000000-0005-0000-0000-0000BD760000}"/>
    <cellStyle name="표준 2 25 9 2 33" xfId="48716" xr:uid="{00000000-0005-0000-0000-0000BE760000}"/>
    <cellStyle name="표준 2 25 9 2 34" xfId="50196" xr:uid="{00000000-0005-0000-0000-0000BF760000}"/>
    <cellStyle name="표준 2 25 9 2 35" xfId="51676" xr:uid="{00000000-0005-0000-0000-0000C0760000}"/>
    <cellStyle name="표준 2 25 9 2 36" xfId="53156" xr:uid="{00000000-0005-0000-0000-0000C1760000}"/>
    <cellStyle name="표준 2 25 9 2 37" xfId="54636" xr:uid="{00000000-0005-0000-0000-0000C2760000}"/>
    <cellStyle name="표준 2 25 9 2 38" xfId="56116" xr:uid="{00000000-0005-0000-0000-0000C3760000}"/>
    <cellStyle name="표준 2 25 9 2 39" xfId="57596" xr:uid="{00000000-0005-0000-0000-0000C4760000}"/>
    <cellStyle name="표준 2 25 9 2 4" xfId="5795" xr:uid="{00000000-0005-0000-0000-0000C5760000}"/>
    <cellStyle name="표준 2 25 9 2 40" xfId="59076" xr:uid="{00000000-0005-0000-0000-0000C6760000}"/>
    <cellStyle name="표준 2 25 9 2 41" xfId="60556" xr:uid="{00000000-0005-0000-0000-0000C7760000}"/>
    <cellStyle name="표준 2 25 9 2 42" xfId="62036" xr:uid="{00000000-0005-0000-0000-0000C8760000}"/>
    <cellStyle name="표준 2 25 9 2 5" xfId="7275" xr:uid="{00000000-0005-0000-0000-0000C9760000}"/>
    <cellStyle name="표준 2 25 9 2 6" xfId="8755" xr:uid="{00000000-0005-0000-0000-0000CA760000}"/>
    <cellStyle name="표준 2 25 9 2 7" xfId="10235" xr:uid="{00000000-0005-0000-0000-0000CB760000}"/>
    <cellStyle name="표준 2 25 9 2 8" xfId="11715" xr:uid="{00000000-0005-0000-0000-0000CC760000}"/>
    <cellStyle name="표준 2 25 9 2 9" xfId="13195" xr:uid="{00000000-0005-0000-0000-0000CD760000}"/>
    <cellStyle name="표준 2 25 9 20" xfId="27258" xr:uid="{00000000-0005-0000-0000-0000CE760000}"/>
    <cellStyle name="표준 2 25 9 21" xfId="28738" xr:uid="{00000000-0005-0000-0000-0000CF760000}"/>
    <cellStyle name="표준 2 25 9 22" xfId="30218" xr:uid="{00000000-0005-0000-0000-0000D0760000}"/>
    <cellStyle name="표준 2 25 9 23" xfId="31698" xr:uid="{00000000-0005-0000-0000-0000D1760000}"/>
    <cellStyle name="표준 2 25 9 24" xfId="33178" xr:uid="{00000000-0005-0000-0000-0000D2760000}"/>
    <cellStyle name="표준 2 25 9 25" xfId="34658" xr:uid="{00000000-0005-0000-0000-0000D3760000}"/>
    <cellStyle name="표준 2 25 9 26" xfId="36138" xr:uid="{00000000-0005-0000-0000-0000D4760000}"/>
    <cellStyle name="표준 2 25 9 27" xfId="37618" xr:uid="{00000000-0005-0000-0000-0000D5760000}"/>
    <cellStyle name="표준 2 25 9 28" xfId="39098" xr:uid="{00000000-0005-0000-0000-0000D6760000}"/>
    <cellStyle name="표준 2 25 9 29" xfId="40578" xr:uid="{00000000-0005-0000-0000-0000D7760000}"/>
    <cellStyle name="표준 2 25 9 3" xfId="2097" xr:uid="{00000000-0005-0000-0000-0000D8760000}"/>
    <cellStyle name="표준 2 25 9 30" xfId="42058" xr:uid="{00000000-0005-0000-0000-0000D9760000}"/>
    <cellStyle name="표준 2 25 9 31" xfId="43538" xr:uid="{00000000-0005-0000-0000-0000DA760000}"/>
    <cellStyle name="표준 2 25 9 32" xfId="45018" xr:uid="{00000000-0005-0000-0000-0000DB760000}"/>
    <cellStyle name="표준 2 25 9 33" xfId="46499" xr:uid="{00000000-0005-0000-0000-0000DC760000}"/>
    <cellStyle name="표준 2 25 9 34" xfId="47979" xr:uid="{00000000-0005-0000-0000-0000DD760000}"/>
    <cellStyle name="표준 2 25 9 35" xfId="49459" xr:uid="{00000000-0005-0000-0000-0000DE760000}"/>
    <cellStyle name="표준 2 25 9 36" xfId="50939" xr:uid="{00000000-0005-0000-0000-0000DF760000}"/>
    <cellStyle name="표준 2 25 9 37" xfId="52419" xr:uid="{00000000-0005-0000-0000-0000E0760000}"/>
    <cellStyle name="표준 2 25 9 38" xfId="53899" xr:uid="{00000000-0005-0000-0000-0000E1760000}"/>
    <cellStyle name="표준 2 25 9 39" xfId="55379" xr:uid="{00000000-0005-0000-0000-0000E2760000}"/>
    <cellStyle name="표준 2 25 9 4" xfId="3578" xr:uid="{00000000-0005-0000-0000-0000E3760000}"/>
    <cellStyle name="표준 2 25 9 40" xfId="56859" xr:uid="{00000000-0005-0000-0000-0000E4760000}"/>
    <cellStyle name="표준 2 25 9 41" xfId="58339" xr:uid="{00000000-0005-0000-0000-0000E5760000}"/>
    <cellStyle name="표준 2 25 9 42" xfId="59819" xr:uid="{00000000-0005-0000-0000-0000E6760000}"/>
    <cellStyle name="표준 2 25 9 43" xfId="61299" xr:uid="{00000000-0005-0000-0000-0000E7760000}"/>
    <cellStyle name="표준 2 25 9 5" xfId="5058" xr:uid="{00000000-0005-0000-0000-0000E8760000}"/>
    <cellStyle name="표준 2 25 9 6" xfId="6538" xr:uid="{00000000-0005-0000-0000-0000E9760000}"/>
    <cellStyle name="표준 2 25 9 7" xfId="8018" xr:uid="{00000000-0005-0000-0000-0000EA760000}"/>
    <cellStyle name="표준 2 25 9 8" xfId="9498" xr:uid="{00000000-0005-0000-0000-0000EB760000}"/>
    <cellStyle name="표준 2 25 9 9" xfId="10978" xr:uid="{00000000-0005-0000-0000-0000EC760000}"/>
    <cellStyle name="표준 2 26" xfId="1537" xr:uid="{00000000-0005-0000-0000-0000ED760000}"/>
    <cellStyle name="표준 2 26 10" xfId="925" xr:uid="{00000000-0005-0000-0000-0000EE760000}"/>
    <cellStyle name="표준 2 26 10 10" xfId="12525" xr:uid="{00000000-0005-0000-0000-0000EF760000}"/>
    <cellStyle name="표준 2 26 10 11" xfId="14005" xr:uid="{00000000-0005-0000-0000-0000F0760000}"/>
    <cellStyle name="표준 2 26 10 12" xfId="15485" xr:uid="{00000000-0005-0000-0000-0000F1760000}"/>
    <cellStyle name="표준 2 26 10 13" xfId="16965" xr:uid="{00000000-0005-0000-0000-0000F2760000}"/>
    <cellStyle name="표준 2 26 10 14" xfId="18445" xr:uid="{00000000-0005-0000-0000-0000F3760000}"/>
    <cellStyle name="표준 2 26 10 15" xfId="19925" xr:uid="{00000000-0005-0000-0000-0000F4760000}"/>
    <cellStyle name="표준 2 26 10 16" xfId="21405" xr:uid="{00000000-0005-0000-0000-0000F5760000}"/>
    <cellStyle name="표준 2 26 10 17" xfId="22885" xr:uid="{00000000-0005-0000-0000-0000F6760000}"/>
    <cellStyle name="표준 2 26 10 18" xfId="24365" xr:uid="{00000000-0005-0000-0000-0000F7760000}"/>
    <cellStyle name="표준 2 26 10 19" xfId="25845" xr:uid="{00000000-0005-0000-0000-0000F8760000}"/>
    <cellStyle name="표준 2 26 10 2" xfId="146" xr:uid="{00000000-0005-0000-0000-0000F9760000}"/>
    <cellStyle name="표준 2 26 10 2 10" xfId="14742" xr:uid="{00000000-0005-0000-0000-0000FA760000}"/>
    <cellStyle name="표준 2 26 10 2 11" xfId="16222" xr:uid="{00000000-0005-0000-0000-0000FB760000}"/>
    <cellStyle name="표준 2 26 10 2 12" xfId="17702" xr:uid="{00000000-0005-0000-0000-0000FC760000}"/>
    <cellStyle name="표준 2 26 10 2 13" xfId="19182" xr:uid="{00000000-0005-0000-0000-0000FD760000}"/>
    <cellStyle name="표준 2 26 10 2 14" xfId="20662" xr:uid="{00000000-0005-0000-0000-0000FE760000}"/>
    <cellStyle name="표준 2 26 10 2 15" xfId="22142" xr:uid="{00000000-0005-0000-0000-0000FF760000}"/>
    <cellStyle name="표준 2 26 10 2 16" xfId="23622" xr:uid="{00000000-0005-0000-0000-000000770000}"/>
    <cellStyle name="표준 2 26 10 2 17" xfId="25102" xr:uid="{00000000-0005-0000-0000-000001770000}"/>
    <cellStyle name="표준 2 26 10 2 18" xfId="26582" xr:uid="{00000000-0005-0000-0000-000002770000}"/>
    <cellStyle name="표준 2 26 10 2 19" xfId="28062" xr:uid="{00000000-0005-0000-0000-000003770000}"/>
    <cellStyle name="표준 2 26 10 2 2" xfId="2901" xr:uid="{00000000-0005-0000-0000-000004770000}"/>
    <cellStyle name="표준 2 26 10 2 20" xfId="29542" xr:uid="{00000000-0005-0000-0000-000005770000}"/>
    <cellStyle name="표준 2 26 10 2 21" xfId="31022" xr:uid="{00000000-0005-0000-0000-000006770000}"/>
    <cellStyle name="표준 2 26 10 2 22" xfId="32502" xr:uid="{00000000-0005-0000-0000-000007770000}"/>
    <cellStyle name="표준 2 26 10 2 23" xfId="33982" xr:uid="{00000000-0005-0000-0000-000008770000}"/>
    <cellStyle name="표준 2 26 10 2 24" xfId="35462" xr:uid="{00000000-0005-0000-0000-000009770000}"/>
    <cellStyle name="표준 2 26 10 2 25" xfId="36942" xr:uid="{00000000-0005-0000-0000-00000A770000}"/>
    <cellStyle name="표준 2 26 10 2 26" xfId="38422" xr:uid="{00000000-0005-0000-0000-00000B770000}"/>
    <cellStyle name="표준 2 26 10 2 27" xfId="39902" xr:uid="{00000000-0005-0000-0000-00000C770000}"/>
    <cellStyle name="표준 2 26 10 2 28" xfId="41382" xr:uid="{00000000-0005-0000-0000-00000D770000}"/>
    <cellStyle name="표준 2 26 10 2 29" xfId="42862" xr:uid="{00000000-0005-0000-0000-00000E770000}"/>
    <cellStyle name="표준 2 26 10 2 3" xfId="4382" xr:uid="{00000000-0005-0000-0000-00000F770000}"/>
    <cellStyle name="표준 2 26 10 2 30" xfId="44342" xr:uid="{00000000-0005-0000-0000-000010770000}"/>
    <cellStyle name="표준 2 26 10 2 31" xfId="45822" xr:uid="{00000000-0005-0000-0000-000011770000}"/>
    <cellStyle name="표준 2 26 10 2 32" xfId="47303" xr:uid="{00000000-0005-0000-0000-000012770000}"/>
    <cellStyle name="표준 2 26 10 2 33" xfId="48783" xr:uid="{00000000-0005-0000-0000-000013770000}"/>
    <cellStyle name="표준 2 26 10 2 34" xfId="50263" xr:uid="{00000000-0005-0000-0000-000014770000}"/>
    <cellStyle name="표준 2 26 10 2 35" xfId="51743" xr:uid="{00000000-0005-0000-0000-000015770000}"/>
    <cellStyle name="표준 2 26 10 2 36" xfId="53223" xr:uid="{00000000-0005-0000-0000-000016770000}"/>
    <cellStyle name="표준 2 26 10 2 37" xfId="54703" xr:uid="{00000000-0005-0000-0000-000017770000}"/>
    <cellStyle name="표준 2 26 10 2 38" xfId="56183" xr:uid="{00000000-0005-0000-0000-000018770000}"/>
    <cellStyle name="표준 2 26 10 2 39" xfId="57663" xr:uid="{00000000-0005-0000-0000-000019770000}"/>
    <cellStyle name="표준 2 26 10 2 4" xfId="5862" xr:uid="{00000000-0005-0000-0000-00001A770000}"/>
    <cellStyle name="표준 2 26 10 2 40" xfId="59143" xr:uid="{00000000-0005-0000-0000-00001B770000}"/>
    <cellStyle name="표준 2 26 10 2 41" xfId="60623" xr:uid="{00000000-0005-0000-0000-00001C770000}"/>
    <cellStyle name="표준 2 26 10 2 42" xfId="62103" xr:uid="{00000000-0005-0000-0000-00001D770000}"/>
    <cellStyle name="표준 2 26 10 2 5" xfId="7342" xr:uid="{00000000-0005-0000-0000-00001E770000}"/>
    <cellStyle name="표준 2 26 10 2 6" xfId="8822" xr:uid="{00000000-0005-0000-0000-00001F770000}"/>
    <cellStyle name="표준 2 26 10 2 7" xfId="10302" xr:uid="{00000000-0005-0000-0000-000020770000}"/>
    <cellStyle name="표준 2 26 10 2 8" xfId="11782" xr:uid="{00000000-0005-0000-0000-000021770000}"/>
    <cellStyle name="표준 2 26 10 2 9" xfId="13262" xr:uid="{00000000-0005-0000-0000-000022770000}"/>
    <cellStyle name="표준 2 26 10 20" xfId="27325" xr:uid="{00000000-0005-0000-0000-000023770000}"/>
    <cellStyle name="표준 2 26 10 21" xfId="28805" xr:uid="{00000000-0005-0000-0000-000024770000}"/>
    <cellStyle name="표준 2 26 10 22" xfId="30285" xr:uid="{00000000-0005-0000-0000-000025770000}"/>
    <cellStyle name="표준 2 26 10 23" xfId="31765" xr:uid="{00000000-0005-0000-0000-000026770000}"/>
    <cellStyle name="표준 2 26 10 24" xfId="33245" xr:uid="{00000000-0005-0000-0000-000027770000}"/>
    <cellStyle name="표준 2 26 10 25" xfId="34725" xr:uid="{00000000-0005-0000-0000-000028770000}"/>
    <cellStyle name="표준 2 26 10 26" xfId="36205" xr:uid="{00000000-0005-0000-0000-000029770000}"/>
    <cellStyle name="표준 2 26 10 27" xfId="37685" xr:uid="{00000000-0005-0000-0000-00002A770000}"/>
    <cellStyle name="표준 2 26 10 28" xfId="39165" xr:uid="{00000000-0005-0000-0000-00002B770000}"/>
    <cellStyle name="표준 2 26 10 29" xfId="40645" xr:uid="{00000000-0005-0000-0000-00002C770000}"/>
    <cellStyle name="표준 2 26 10 3" xfId="2164" xr:uid="{00000000-0005-0000-0000-00002D770000}"/>
    <cellStyle name="표준 2 26 10 30" xfId="42125" xr:uid="{00000000-0005-0000-0000-00002E770000}"/>
    <cellStyle name="표준 2 26 10 31" xfId="43605" xr:uid="{00000000-0005-0000-0000-00002F770000}"/>
    <cellStyle name="표준 2 26 10 32" xfId="45085" xr:uid="{00000000-0005-0000-0000-000030770000}"/>
    <cellStyle name="표준 2 26 10 33" xfId="46566" xr:uid="{00000000-0005-0000-0000-000031770000}"/>
    <cellStyle name="표준 2 26 10 34" xfId="48046" xr:uid="{00000000-0005-0000-0000-000032770000}"/>
    <cellStyle name="표준 2 26 10 35" xfId="49526" xr:uid="{00000000-0005-0000-0000-000033770000}"/>
    <cellStyle name="표준 2 26 10 36" xfId="51006" xr:uid="{00000000-0005-0000-0000-000034770000}"/>
    <cellStyle name="표준 2 26 10 37" xfId="52486" xr:uid="{00000000-0005-0000-0000-000035770000}"/>
    <cellStyle name="표준 2 26 10 38" xfId="53966" xr:uid="{00000000-0005-0000-0000-000036770000}"/>
    <cellStyle name="표준 2 26 10 39" xfId="55446" xr:uid="{00000000-0005-0000-0000-000037770000}"/>
    <cellStyle name="표준 2 26 10 4" xfId="3645" xr:uid="{00000000-0005-0000-0000-000038770000}"/>
    <cellStyle name="표준 2 26 10 40" xfId="56926" xr:uid="{00000000-0005-0000-0000-000039770000}"/>
    <cellStyle name="표준 2 26 10 41" xfId="58406" xr:uid="{00000000-0005-0000-0000-00003A770000}"/>
    <cellStyle name="표준 2 26 10 42" xfId="59886" xr:uid="{00000000-0005-0000-0000-00003B770000}"/>
    <cellStyle name="표준 2 26 10 43" xfId="61366" xr:uid="{00000000-0005-0000-0000-00003C770000}"/>
    <cellStyle name="표준 2 26 10 5" xfId="5125" xr:uid="{00000000-0005-0000-0000-00003D770000}"/>
    <cellStyle name="표준 2 26 10 6" xfId="6605" xr:uid="{00000000-0005-0000-0000-00003E770000}"/>
    <cellStyle name="표준 2 26 10 7" xfId="8085" xr:uid="{00000000-0005-0000-0000-00003F770000}"/>
    <cellStyle name="표준 2 26 10 8" xfId="9565" xr:uid="{00000000-0005-0000-0000-000040770000}"/>
    <cellStyle name="표준 2 26 10 9" xfId="11045" xr:uid="{00000000-0005-0000-0000-000041770000}"/>
    <cellStyle name="표준 2 26 11" xfId="891" xr:uid="{00000000-0005-0000-0000-000042770000}"/>
    <cellStyle name="표준 2 26 11 10" xfId="12559" xr:uid="{00000000-0005-0000-0000-000043770000}"/>
    <cellStyle name="표준 2 26 11 11" xfId="14039" xr:uid="{00000000-0005-0000-0000-000044770000}"/>
    <cellStyle name="표준 2 26 11 12" xfId="15519" xr:uid="{00000000-0005-0000-0000-000045770000}"/>
    <cellStyle name="표준 2 26 11 13" xfId="16999" xr:uid="{00000000-0005-0000-0000-000046770000}"/>
    <cellStyle name="표준 2 26 11 14" xfId="18479" xr:uid="{00000000-0005-0000-0000-000047770000}"/>
    <cellStyle name="표준 2 26 11 15" xfId="19959" xr:uid="{00000000-0005-0000-0000-000048770000}"/>
    <cellStyle name="표준 2 26 11 16" xfId="21439" xr:uid="{00000000-0005-0000-0000-000049770000}"/>
    <cellStyle name="표준 2 26 11 17" xfId="22919" xr:uid="{00000000-0005-0000-0000-00004A770000}"/>
    <cellStyle name="표준 2 26 11 18" xfId="24399" xr:uid="{00000000-0005-0000-0000-00004B770000}"/>
    <cellStyle name="표준 2 26 11 19" xfId="25879" xr:uid="{00000000-0005-0000-0000-00004C770000}"/>
    <cellStyle name="표준 2 26 11 2" xfId="112" xr:uid="{00000000-0005-0000-0000-00004D770000}"/>
    <cellStyle name="표준 2 26 11 2 10" xfId="14776" xr:uid="{00000000-0005-0000-0000-00004E770000}"/>
    <cellStyle name="표준 2 26 11 2 11" xfId="16256" xr:uid="{00000000-0005-0000-0000-00004F770000}"/>
    <cellStyle name="표준 2 26 11 2 12" xfId="17736" xr:uid="{00000000-0005-0000-0000-000050770000}"/>
    <cellStyle name="표준 2 26 11 2 13" xfId="19216" xr:uid="{00000000-0005-0000-0000-000051770000}"/>
    <cellStyle name="표준 2 26 11 2 14" xfId="20696" xr:uid="{00000000-0005-0000-0000-000052770000}"/>
    <cellStyle name="표준 2 26 11 2 15" xfId="22176" xr:uid="{00000000-0005-0000-0000-000053770000}"/>
    <cellStyle name="표준 2 26 11 2 16" xfId="23656" xr:uid="{00000000-0005-0000-0000-000054770000}"/>
    <cellStyle name="표준 2 26 11 2 17" xfId="25136" xr:uid="{00000000-0005-0000-0000-000055770000}"/>
    <cellStyle name="표준 2 26 11 2 18" xfId="26616" xr:uid="{00000000-0005-0000-0000-000056770000}"/>
    <cellStyle name="표준 2 26 11 2 19" xfId="28096" xr:uid="{00000000-0005-0000-0000-000057770000}"/>
    <cellStyle name="표준 2 26 11 2 2" xfId="2935" xr:uid="{00000000-0005-0000-0000-000058770000}"/>
    <cellStyle name="표준 2 26 11 2 20" xfId="29576" xr:uid="{00000000-0005-0000-0000-000059770000}"/>
    <cellStyle name="표준 2 26 11 2 21" xfId="31056" xr:uid="{00000000-0005-0000-0000-00005A770000}"/>
    <cellStyle name="표준 2 26 11 2 22" xfId="32536" xr:uid="{00000000-0005-0000-0000-00005B770000}"/>
    <cellStyle name="표준 2 26 11 2 23" xfId="34016" xr:uid="{00000000-0005-0000-0000-00005C770000}"/>
    <cellStyle name="표준 2 26 11 2 24" xfId="35496" xr:uid="{00000000-0005-0000-0000-00005D770000}"/>
    <cellStyle name="표준 2 26 11 2 25" xfId="36976" xr:uid="{00000000-0005-0000-0000-00005E770000}"/>
    <cellStyle name="표준 2 26 11 2 26" xfId="38456" xr:uid="{00000000-0005-0000-0000-00005F770000}"/>
    <cellStyle name="표준 2 26 11 2 27" xfId="39936" xr:uid="{00000000-0005-0000-0000-000060770000}"/>
    <cellStyle name="표준 2 26 11 2 28" xfId="41416" xr:uid="{00000000-0005-0000-0000-000061770000}"/>
    <cellStyle name="표준 2 26 11 2 29" xfId="42896" xr:uid="{00000000-0005-0000-0000-000062770000}"/>
    <cellStyle name="표준 2 26 11 2 3" xfId="4416" xr:uid="{00000000-0005-0000-0000-000063770000}"/>
    <cellStyle name="표준 2 26 11 2 30" xfId="44376" xr:uid="{00000000-0005-0000-0000-000064770000}"/>
    <cellStyle name="표준 2 26 11 2 31" xfId="45856" xr:uid="{00000000-0005-0000-0000-000065770000}"/>
    <cellStyle name="표준 2 26 11 2 32" xfId="47337" xr:uid="{00000000-0005-0000-0000-000066770000}"/>
    <cellStyle name="표준 2 26 11 2 33" xfId="48817" xr:uid="{00000000-0005-0000-0000-000067770000}"/>
    <cellStyle name="표준 2 26 11 2 34" xfId="50297" xr:uid="{00000000-0005-0000-0000-000068770000}"/>
    <cellStyle name="표준 2 26 11 2 35" xfId="51777" xr:uid="{00000000-0005-0000-0000-000069770000}"/>
    <cellStyle name="표준 2 26 11 2 36" xfId="53257" xr:uid="{00000000-0005-0000-0000-00006A770000}"/>
    <cellStyle name="표준 2 26 11 2 37" xfId="54737" xr:uid="{00000000-0005-0000-0000-00006B770000}"/>
    <cellStyle name="표준 2 26 11 2 38" xfId="56217" xr:uid="{00000000-0005-0000-0000-00006C770000}"/>
    <cellStyle name="표준 2 26 11 2 39" xfId="57697" xr:uid="{00000000-0005-0000-0000-00006D770000}"/>
    <cellStyle name="표준 2 26 11 2 4" xfId="5896" xr:uid="{00000000-0005-0000-0000-00006E770000}"/>
    <cellStyle name="표준 2 26 11 2 40" xfId="59177" xr:uid="{00000000-0005-0000-0000-00006F770000}"/>
    <cellStyle name="표준 2 26 11 2 41" xfId="60657" xr:uid="{00000000-0005-0000-0000-000070770000}"/>
    <cellStyle name="표준 2 26 11 2 42" xfId="62137" xr:uid="{00000000-0005-0000-0000-000071770000}"/>
    <cellStyle name="표준 2 26 11 2 5" xfId="7376" xr:uid="{00000000-0005-0000-0000-000072770000}"/>
    <cellStyle name="표준 2 26 11 2 6" xfId="8856" xr:uid="{00000000-0005-0000-0000-000073770000}"/>
    <cellStyle name="표준 2 26 11 2 7" xfId="10336" xr:uid="{00000000-0005-0000-0000-000074770000}"/>
    <cellStyle name="표준 2 26 11 2 8" xfId="11816" xr:uid="{00000000-0005-0000-0000-000075770000}"/>
    <cellStyle name="표준 2 26 11 2 9" xfId="13296" xr:uid="{00000000-0005-0000-0000-000076770000}"/>
    <cellStyle name="표준 2 26 11 20" xfId="27359" xr:uid="{00000000-0005-0000-0000-000077770000}"/>
    <cellStyle name="표준 2 26 11 21" xfId="28839" xr:uid="{00000000-0005-0000-0000-000078770000}"/>
    <cellStyle name="표준 2 26 11 22" xfId="30319" xr:uid="{00000000-0005-0000-0000-000079770000}"/>
    <cellStyle name="표준 2 26 11 23" xfId="31799" xr:uid="{00000000-0005-0000-0000-00007A770000}"/>
    <cellStyle name="표준 2 26 11 24" xfId="33279" xr:uid="{00000000-0005-0000-0000-00007B770000}"/>
    <cellStyle name="표준 2 26 11 25" xfId="34759" xr:uid="{00000000-0005-0000-0000-00007C770000}"/>
    <cellStyle name="표준 2 26 11 26" xfId="36239" xr:uid="{00000000-0005-0000-0000-00007D770000}"/>
    <cellStyle name="표준 2 26 11 27" xfId="37719" xr:uid="{00000000-0005-0000-0000-00007E770000}"/>
    <cellStyle name="표준 2 26 11 28" xfId="39199" xr:uid="{00000000-0005-0000-0000-00007F770000}"/>
    <cellStyle name="표준 2 26 11 29" xfId="40679" xr:uid="{00000000-0005-0000-0000-000080770000}"/>
    <cellStyle name="표준 2 26 11 3" xfId="2198" xr:uid="{00000000-0005-0000-0000-000081770000}"/>
    <cellStyle name="표준 2 26 11 30" xfId="42159" xr:uid="{00000000-0005-0000-0000-000082770000}"/>
    <cellStyle name="표준 2 26 11 31" xfId="43639" xr:uid="{00000000-0005-0000-0000-000083770000}"/>
    <cellStyle name="표준 2 26 11 32" xfId="45119" xr:uid="{00000000-0005-0000-0000-000084770000}"/>
    <cellStyle name="표준 2 26 11 33" xfId="46600" xr:uid="{00000000-0005-0000-0000-000085770000}"/>
    <cellStyle name="표준 2 26 11 34" xfId="48080" xr:uid="{00000000-0005-0000-0000-000086770000}"/>
    <cellStyle name="표준 2 26 11 35" xfId="49560" xr:uid="{00000000-0005-0000-0000-000087770000}"/>
    <cellStyle name="표준 2 26 11 36" xfId="51040" xr:uid="{00000000-0005-0000-0000-000088770000}"/>
    <cellStyle name="표준 2 26 11 37" xfId="52520" xr:uid="{00000000-0005-0000-0000-000089770000}"/>
    <cellStyle name="표준 2 26 11 38" xfId="54000" xr:uid="{00000000-0005-0000-0000-00008A770000}"/>
    <cellStyle name="표준 2 26 11 39" xfId="55480" xr:uid="{00000000-0005-0000-0000-00008B770000}"/>
    <cellStyle name="표준 2 26 11 4" xfId="3679" xr:uid="{00000000-0005-0000-0000-00008C770000}"/>
    <cellStyle name="표준 2 26 11 40" xfId="56960" xr:uid="{00000000-0005-0000-0000-00008D770000}"/>
    <cellStyle name="표준 2 26 11 41" xfId="58440" xr:uid="{00000000-0005-0000-0000-00008E770000}"/>
    <cellStyle name="표준 2 26 11 42" xfId="59920" xr:uid="{00000000-0005-0000-0000-00008F770000}"/>
    <cellStyle name="표준 2 26 11 43" xfId="61400" xr:uid="{00000000-0005-0000-0000-000090770000}"/>
    <cellStyle name="표준 2 26 11 5" xfId="5159" xr:uid="{00000000-0005-0000-0000-000091770000}"/>
    <cellStyle name="표준 2 26 11 6" xfId="6639" xr:uid="{00000000-0005-0000-0000-000092770000}"/>
    <cellStyle name="표준 2 26 11 7" xfId="8119" xr:uid="{00000000-0005-0000-0000-000093770000}"/>
    <cellStyle name="표준 2 26 11 8" xfId="9599" xr:uid="{00000000-0005-0000-0000-000094770000}"/>
    <cellStyle name="표준 2 26 11 9" xfId="11079" xr:uid="{00000000-0005-0000-0000-000095770000}"/>
    <cellStyle name="표준 2 26 12" xfId="856" xr:uid="{00000000-0005-0000-0000-000096770000}"/>
    <cellStyle name="표준 2 26 12 10" xfId="12594" xr:uid="{00000000-0005-0000-0000-000097770000}"/>
    <cellStyle name="표준 2 26 12 11" xfId="14074" xr:uid="{00000000-0005-0000-0000-000098770000}"/>
    <cellStyle name="표준 2 26 12 12" xfId="15554" xr:uid="{00000000-0005-0000-0000-000099770000}"/>
    <cellStyle name="표준 2 26 12 13" xfId="17034" xr:uid="{00000000-0005-0000-0000-00009A770000}"/>
    <cellStyle name="표준 2 26 12 14" xfId="18514" xr:uid="{00000000-0005-0000-0000-00009B770000}"/>
    <cellStyle name="표준 2 26 12 15" xfId="19994" xr:uid="{00000000-0005-0000-0000-00009C770000}"/>
    <cellStyle name="표준 2 26 12 16" xfId="21474" xr:uid="{00000000-0005-0000-0000-00009D770000}"/>
    <cellStyle name="표준 2 26 12 17" xfId="22954" xr:uid="{00000000-0005-0000-0000-00009E770000}"/>
    <cellStyle name="표준 2 26 12 18" xfId="24434" xr:uid="{00000000-0005-0000-0000-00009F770000}"/>
    <cellStyle name="표준 2 26 12 19" xfId="25914" xr:uid="{00000000-0005-0000-0000-0000A0770000}"/>
    <cellStyle name="표준 2 26 12 2" xfId="77" xr:uid="{00000000-0005-0000-0000-0000A1770000}"/>
    <cellStyle name="표준 2 26 12 2 10" xfId="14811" xr:uid="{00000000-0005-0000-0000-0000A2770000}"/>
    <cellStyle name="표준 2 26 12 2 11" xfId="16291" xr:uid="{00000000-0005-0000-0000-0000A3770000}"/>
    <cellStyle name="표준 2 26 12 2 12" xfId="17771" xr:uid="{00000000-0005-0000-0000-0000A4770000}"/>
    <cellStyle name="표준 2 26 12 2 13" xfId="19251" xr:uid="{00000000-0005-0000-0000-0000A5770000}"/>
    <cellStyle name="표준 2 26 12 2 14" xfId="20731" xr:uid="{00000000-0005-0000-0000-0000A6770000}"/>
    <cellStyle name="표준 2 26 12 2 15" xfId="22211" xr:uid="{00000000-0005-0000-0000-0000A7770000}"/>
    <cellStyle name="표준 2 26 12 2 16" xfId="23691" xr:uid="{00000000-0005-0000-0000-0000A8770000}"/>
    <cellStyle name="표준 2 26 12 2 17" xfId="25171" xr:uid="{00000000-0005-0000-0000-0000A9770000}"/>
    <cellStyle name="표준 2 26 12 2 18" xfId="26651" xr:uid="{00000000-0005-0000-0000-0000AA770000}"/>
    <cellStyle name="표준 2 26 12 2 19" xfId="28131" xr:uid="{00000000-0005-0000-0000-0000AB770000}"/>
    <cellStyle name="표준 2 26 12 2 2" xfId="2970" xr:uid="{00000000-0005-0000-0000-0000AC770000}"/>
    <cellStyle name="표준 2 26 12 2 20" xfId="29611" xr:uid="{00000000-0005-0000-0000-0000AD770000}"/>
    <cellStyle name="표준 2 26 12 2 21" xfId="31091" xr:uid="{00000000-0005-0000-0000-0000AE770000}"/>
    <cellStyle name="표준 2 26 12 2 22" xfId="32571" xr:uid="{00000000-0005-0000-0000-0000AF770000}"/>
    <cellStyle name="표준 2 26 12 2 23" xfId="34051" xr:uid="{00000000-0005-0000-0000-0000B0770000}"/>
    <cellStyle name="표준 2 26 12 2 24" xfId="35531" xr:uid="{00000000-0005-0000-0000-0000B1770000}"/>
    <cellStyle name="표준 2 26 12 2 25" xfId="37011" xr:uid="{00000000-0005-0000-0000-0000B2770000}"/>
    <cellStyle name="표준 2 26 12 2 26" xfId="38491" xr:uid="{00000000-0005-0000-0000-0000B3770000}"/>
    <cellStyle name="표준 2 26 12 2 27" xfId="39971" xr:uid="{00000000-0005-0000-0000-0000B4770000}"/>
    <cellStyle name="표준 2 26 12 2 28" xfId="41451" xr:uid="{00000000-0005-0000-0000-0000B5770000}"/>
    <cellStyle name="표준 2 26 12 2 29" xfId="42931" xr:uid="{00000000-0005-0000-0000-0000B6770000}"/>
    <cellStyle name="표준 2 26 12 2 3" xfId="4451" xr:uid="{00000000-0005-0000-0000-0000B7770000}"/>
    <cellStyle name="표준 2 26 12 2 30" xfId="44411" xr:uid="{00000000-0005-0000-0000-0000B8770000}"/>
    <cellStyle name="표준 2 26 12 2 31" xfId="45891" xr:uid="{00000000-0005-0000-0000-0000B9770000}"/>
    <cellStyle name="표준 2 26 12 2 32" xfId="47372" xr:uid="{00000000-0005-0000-0000-0000BA770000}"/>
    <cellStyle name="표준 2 26 12 2 33" xfId="48852" xr:uid="{00000000-0005-0000-0000-0000BB770000}"/>
    <cellStyle name="표준 2 26 12 2 34" xfId="50332" xr:uid="{00000000-0005-0000-0000-0000BC770000}"/>
    <cellStyle name="표준 2 26 12 2 35" xfId="51812" xr:uid="{00000000-0005-0000-0000-0000BD770000}"/>
    <cellStyle name="표준 2 26 12 2 36" xfId="53292" xr:uid="{00000000-0005-0000-0000-0000BE770000}"/>
    <cellStyle name="표준 2 26 12 2 37" xfId="54772" xr:uid="{00000000-0005-0000-0000-0000BF770000}"/>
    <cellStyle name="표준 2 26 12 2 38" xfId="56252" xr:uid="{00000000-0005-0000-0000-0000C0770000}"/>
    <cellStyle name="표준 2 26 12 2 39" xfId="57732" xr:uid="{00000000-0005-0000-0000-0000C1770000}"/>
    <cellStyle name="표준 2 26 12 2 4" xfId="5931" xr:uid="{00000000-0005-0000-0000-0000C2770000}"/>
    <cellStyle name="표준 2 26 12 2 40" xfId="59212" xr:uid="{00000000-0005-0000-0000-0000C3770000}"/>
    <cellStyle name="표준 2 26 12 2 41" xfId="60692" xr:uid="{00000000-0005-0000-0000-0000C4770000}"/>
    <cellStyle name="표준 2 26 12 2 42" xfId="62172" xr:uid="{00000000-0005-0000-0000-0000C5770000}"/>
    <cellStyle name="표준 2 26 12 2 5" xfId="7411" xr:uid="{00000000-0005-0000-0000-0000C6770000}"/>
    <cellStyle name="표준 2 26 12 2 6" xfId="8891" xr:uid="{00000000-0005-0000-0000-0000C7770000}"/>
    <cellStyle name="표준 2 26 12 2 7" xfId="10371" xr:uid="{00000000-0005-0000-0000-0000C8770000}"/>
    <cellStyle name="표준 2 26 12 2 8" xfId="11851" xr:uid="{00000000-0005-0000-0000-0000C9770000}"/>
    <cellStyle name="표준 2 26 12 2 9" xfId="13331" xr:uid="{00000000-0005-0000-0000-0000CA770000}"/>
    <cellStyle name="표준 2 26 12 20" xfId="27394" xr:uid="{00000000-0005-0000-0000-0000CB770000}"/>
    <cellStyle name="표준 2 26 12 21" xfId="28874" xr:uid="{00000000-0005-0000-0000-0000CC770000}"/>
    <cellStyle name="표준 2 26 12 22" xfId="30354" xr:uid="{00000000-0005-0000-0000-0000CD770000}"/>
    <cellStyle name="표준 2 26 12 23" xfId="31834" xr:uid="{00000000-0005-0000-0000-0000CE770000}"/>
    <cellStyle name="표준 2 26 12 24" xfId="33314" xr:uid="{00000000-0005-0000-0000-0000CF770000}"/>
    <cellStyle name="표준 2 26 12 25" xfId="34794" xr:uid="{00000000-0005-0000-0000-0000D0770000}"/>
    <cellStyle name="표준 2 26 12 26" xfId="36274" xr:uid="{00000000-0005-0000-0000-0000D1770000}"/>
    <cellStyle name="표준 2 26 12 27" xfId="37754" xr:uid="{00000000-0005-0000-0000-0000D2770000}"/>
    <cellStyle name="표준 2 26 12 28" xfId="39234" xr:uid="{00000000-0005-0000-0000-0000D3770000}"/>
    <cellStyle name="표준 2 26 12 29" xfId="40714" xr:uid="{00000000-0005-0000-0000-0000D4770000}"/>
    <cellStyle name="표준 2 26 12 3" xfId="2233" xr:uid="{00000000-0005-0000-0000-0000D5770000}"/>
    <cellStyle name="표준 2 26 12 30" xfId="42194" xr:uid="{00000000-0005-0000-0000-0000D6770000}"/>
    <cellStyle name="표준 2 26 12 31" xfId="43674" xr:uid="{00000000-0005-0000-0000-0000D7770000}"/>
    <cellStyle name="표준 2 26 12 32" xfId="45154" xr:uid="{00000000-0005-0000-0000-0000D8770000}"/>
    <cellStyle name="표준 2 26 12 33" xfId="46635" xr:uid="{00000000-0005-0000-0000-0000D9770000}"/>
    <cellStyle name="표준 2 26 12 34" xfId="48115" xr:uid="{00000000-0005-0000-0000-0000DA770000}"/>
    <cellStyle name="표준 2 26 12 35" xfId="49595" xr:uid="{00000000-0005-0000-0000-0000DB770000}"/>
    <cellStyle name="표준 2 26 12 36" xfId="51075" xr:uid="{00000000-0005-0000-0000-0000DC770000}"/>
    <cellStyle name="표준 2 26 12 37" xfId="52555" xr:uid="{00000000-0005-0000-0000-0000DD770000}"/>
    <cellStyle name="표준 2 26 12 38" xfId="54035" xr:uid="{00000000-0005-0000-0000-0000DE770000}"/>
    <cellStyle name="표준 2 26 12 39" xfId="55515" xr:uid="{00000000-0005-0000-0000-0000DF770000}"/>
    <cellStyle name="표준 2 26 12 4" xfId="3714" xr:uid="{00000000-0005-0000-0000-0000E0770000}"/>
    <cellStyle name="표준 2 26 12 40" xfId="56995" xr:uid="{00000000-0005-0000-0000-0000E1770000}"/>
    <cellStyle name="표준 2 26 12 41" xfId="58475" xr:uid="{00000000-0005-0000-0000-0000E2770000}"/>
    <cellStyle name="표준 2 26 12 42" xfId="59955" xr:uid="{00000000-0005-0000-0000-0000E3770000}"/>
    <cellStyle name="표준 2 26 12 43" xfId="61435" xr:uid="{00000000-0005-0000-0000-0000E4770000}"/>
    <cellStyle name="표준 2 26 12 5" xfId="5194" xr:uid="{00000000-0005-0000-0000-0000E5770000}"/>
    <cellStyle name="표준 2 26 12 6" xfId="6674" xr:uid="{00000000-0005-0000-0000-0000E6770000}"/>
    <cellStyle name="표준 2 26 12 7" xfId="8154" xr:uid="{00000000-0005-0000-0000-0000E7770000}"/>
    <cellStyle name="표준 2 26 12 8" xfId="9634" xr:uid="{00000000-0005-0000-0000-0000E8770000}"/>
    <cellStyle name="표준 2 26 12 9" xfId="11114" xr:uid="{00000000-0005-0000-0000-0000E9770000}"/>
    <cellStyle name="표준 2 26 13" xfId="818" xr:uid="{00000000-0005-0000-0000-0000EA770000}"/>
    <cellStyle name="표준 2 26 14" xfId="1216" xr:uid="{00000000-0005-0000-0000-0000EB770000}"/>
    <cellStyle name="표준 2 26 14 10" xfId="12234" xr:uid="{00000000-0005-0000-0000-0000EC770000}"/>
    <cellStyle name="표준 2 26 14 11" xfId="13714" xr:uid="{00000000-0005-0000-0000-0000ED770000}"/>
    <cellStyle name="표준 2 26 14 12" xfId="15194" xr:uid="{00000000-0005-0000-0000-0000EE770000}"/>
    <cellStyle name="표준 2 26 14 13" xfId="16674" xr:uid="{00000000-0005-0000-0000-0000EF770000}"/>
    <cellStyle name="표준 2 26 14 14" xfId="18154" xr:uid="{00000000-0005-0000-0000-0000F0770000}"/>
    <cellStyle name="표준 2 26 14 15" xfId="19634" xr:uid="{00000000-0005-0000-0000-0000F1770000}"/>
    <cellStyle name="표준 2 26 14 16" xfId="21114" xr:uid="{00000000-0005-0000-0000-0000F2770000}"/>
    <cellStyle name="표준 2 26 14 17" xfId="22594" xr:uid="{00000000-0005-0000-0000-0000F3770000}"/>
    <cellStyle name="표준 2 26 14 18" xfId="24074" xr:uid="{00000000-0005-0000-0000-0000F4770000}"/>
    <cellStyle name="표준 2 26 14 19" xfId="25554" xr:uid="{00000000-0005-0000-0000-0000F5770000}"/>
    <cellStyle name="표준 2 26 14 2" xfId="437" xr:uid="{00000000-0005-0000-0000-0000F6770000}"/>
    <cellStyle name="표준 2 26 14 2 10" xfId="14451" xr:uid="{00000000-0005-0000-0000-0000F7770000}"/>
    <cellStyle name="표준 2 26 14 2 11" xfId="15931" xr:uid="{00000000-0005-0000-0000-0000F8770000}"/>
    <cellStyle name="표준 2 26 14 2 12" xfId="17411" xr:uid="{00000000-0005-0000-0000-0000F9770000}"/>
    <cellStyle name="표준 2 26 14 2 13" xfId="18891" xr:uid="{00000000-0005-0000-0000-0000FA770000}"/>
    <cellStyle name="표준 2 26 14 2 14" xfId="20371" xr:uid="{00000000-0005-0000-0000-0000FB770000}"/>
    <cellStyle name="표준 2 26 14 2 15" xfId="21851" xr:uid="{00000000-0005-0000-0000-0000FC770000}"/>
    <cellStyle name="표준 2 26 14 2 16" xfId="23331" xr:uid="{00000000-0005-0000-0000-0000FD770000}"/>
    <cellStyle name="표준 2 26 14 2 17" xfId="24811" xr:uid="{00000000-0005-0000-0000-0000FE770000}"/>
    <cellStyle name="표준 2 26 14 2 18" xfId="26291" xr:uid="{00000000-0005-0000-0000-0000FF770000}"/>
    <cellStyle name="표준 2 26 14 2 19" xfId="27771" xr:uid="{00000000-0005-0000-0000-000000780000}"/>
    <cellStyle name="표준 2 26 14 2 2" xfId="2610" xr:uid="{00000000-0005-0000-0000-000001780000}"/>
    <cellStyle name="표준 2 26 14 2 20" xfId="29251" xr:uid="{00000000-0005-0000-0000-000002780000}"/>
    <cellStyle name="표준 2 26 14 2 21" xfId="30731" xr:uid="{00000000-0005-0000-0000-000003780000}"/>
    <cellStyle name="표준 2 26 14 2 22" xfId="32211" xr:uid="{00000000-0005-0000-0000-000004780000}"/>
    <cellStyle name="표준 2 26 14 2 23" xfId="33691" xr:uid="{00000000-0005-0000-0000-000005780000}"/>
    <cellStyle name="표준 2 26 14 2 24" xfId="35171" xr:uid="{00000000-0005-0000-0000-000006780000}"/>
    <cellStyle name="표준 2 26 14 2 25" xfId="36651" xr:uid="{00000000-0005-0000-0000-000007780000}"/>
    <cellStyle name="표준 2 26 14 2 26" xfId="38131" xr:uid="{00000000-0005-0000-0000-000008780000}"/>
    <cellStyle name="표준 2 26 14 2 27" xfId="39611" xr:uid="{00000000-0005-0000-0000-000009780000}"/>
    <cellStyle name="표준 2 26 14 2 28" xfId="41091" xr:uid="{00000000-0005-0000-0000-00000A780000}"/>
    <cellStyle name="표준 2 26 14 2 29" xfId="42571" xr:uid="{00000000-0005-0000-0000-00000B780000}"/>
    <cellStyle name="표준 2 26 14 2 3" xfId="4091" xr:uid="{00000000-0005-0000-0000-00000C780000}"/>
    <cellStyle name="표준 2 26 14 2 30" xfId="44051" xr:uid="{00000000-0005-0000-0000-00000D780000}"/>
    <cellStyle name="표준 2 26 14 2 31" xfId="45531" xr:uid="{00000000-0005-0000-0000-00000E780000}"/>
    <cellStyle name="표준 2 26 14 2 32" xfId="47012" xr:uid="{00000000-0005-0000-0000-00000F780000}"/>
    <cellStyle name="표준 2 26 14 2 33" xfId="48492" xr:uid="{00000000-0005-0000-0000-000010780000}"/>
    <cellStyle name="표준 2 26 14 2 34" xfId="49972" xr:uid="{00000000-0005-0000-0000-000011780000}"/>
    <cellStyle name="표준 2 26 14 2 35" xfId="51452" xr:uid="{00000000-0005-0000-0000-000012780000}"/>
    <cellStyle name="표준 2 26 14 2 36" xfId="52932" xr:uid="{00000000-0005-0000-0000-000013780000}"/>
    <cellStyle name="표준 2 26 14 2 37" xfId="54412" xr:uid="{00000000-0005-0000-0000-000014780000}"/>
    <cellStyle name="표준 2 26 14 2 38" xfId="55892" xr:uid="{00000000-0005-0000-0000-000015780000}"/>
    <cellStyle name="표준 2 26 14 2 39" xfId="57372" xr:uid="{00000000-0005-0000-0000-000016780000}"/>
    <cellStyle name="표준 2 26 14 2 4" xfId="5571" xr:uid="{00000000-0005-0000-0000-000017780000}"/>
    <cellStyle name="표준 2 26 14 2 40" xfId="58852" xr:uid="{00000000-0005-0000-0000-000018780000}"/>
    <cellStyle name="표준 2 26 14 2 41" xfId="60332" xr:uid="{00000000-0005-0000-0000-000019780000}"/>
    <cellStyle name="표준 2 26 14 2 42" xfId="61812" xr:uid="{00000000-0005-0000-0000-00001A780000}"/>
    <cellStyle name="표준 2 26 14 2 5" xfId="7051" xr:uid="{00000000-0005-0000-0000-00001B780000}"/>
    <cellStyle name="표준 2 26 14 2 6" xfId="8531" xr:uid="{00000000-0005-0000-0000-00001C780000}"/>
    <cellStyle name="표준 2 26 14 2 7" xfId="10011" xr:uid="{00000000-0005-0000-0000-00001D780000}"/>
    <cellStyle name="표준 2 26 14 2 8" xfId="11491" xr:uid="{00000000-0005-0000-0000-00001E780000}"/>
    <cellStyle name="표준 2 26 14 2 9" xfId="12971" xr:uid="{00000000-0005-0000-0000-00001F780000}"/>
    <cellStyle name="표준 2 26 14 20" xfId="27034" xr:uid="{00000000-0005-0000-0000-000020780000}"/>
    <cellStyle name="표준 2 26 14 21" xfId="28514" xr:uid="{00000000-0005-0000-0000-000021780000}"/>
    <cellStyle name="표준 2 26 14 22" xfId="29994" xr:uid="{00000000-0005-0000-0000-000022780000}"/>
    <cellStyle name="표준 2 26 14 23" xfId="31474" xr:uid="{00000000-0005-0000-0000-000023780000}"/>
    <cellStyle name="표준 2 26 14 24" xfId="32954" xr:uid="{00000000-0005-0000-0000-000024780000}"/>
    <cellStyle name="표준 2 26 14 25" xfId="34434" xr:uid="{00000000-0005-0000-0000-000025780000}"/>
    <cellStyle name="표준 2 26 14 26" xfId="35914" xr:uid="{00000000-0005-0000-0000-000026780000}"/>
    <cellStyle name="표준 2 26 14 27" xfId="37394" xr:uid="{00000000-0005-0000-0000-000027780000}"/>
    <cellStyle name="표준 2 26 14 28" xfId="38874" xr:uid="{00000000-0005-0000-0000-000028780000}"/>
    <cellStyle name="표준 2 26 14 29" xfId="40354" xr:uid="{00000000-0005-0000-0000-000029780000}"/>
    <cellStyle name="표준 2 26 14 3" xfId="1873" xr:uid="{00000000-0005-0000-0000-00002A780000}"/>
    <cellStyle name="표준 2 26 14 30" xfId="41834" xr:uid="{00000000-0005-0000-0000-00002B780000}"/>
    <cellStyle name="표준 2 26 14 31" xfId="43314" xr:uid="{00000000-0005-0000-0000-00002C780000}"/>
    <cellStyle name="표준 2 26 14 32" xfId="44794" xr:uid="{00000000-0005-0000-0000-00002D780000}"/>
    <cellStyle name="표준 2 26 14 33" xfId="46275" xr:uid="{00000000-0005-0000-0000-00002E780000}"/>
    <cellStyle name="표준 2 26 14 34" xfId="47755" xr:uid="{00000000-0005-0000-0000-00002F780000}"/>
    <cellStyle name="표준 2 26 14 35" xfId="49235" xr:uid="{00000000-0005-0000-0000-000030780000}"/>
    <cellStyle name="표준 2 26 14 36" xfId="50715" xr:uid="{00000000-0005-0000-0000-000031780000}"/>
    <cellStyle name="표준 2 26 14 37" xfId="52195" xr:uid="{00000000-0005-0000-0000-000032780000}"/>
    <cellStyle name="표준 2 26 14 38" xfId="53675" xr:uid="{00000000-0005-0000-0000-000033780000}"/>
    <cellStyle name="표준 2 26 14 39" xfId="55155" xr:uid="{00000000-0005-0000-0000-000034780000}"/>
    <cellStyle name="표준 2 26 14 4" xfId="3354" xr:uid="{00000000-0005-0000-0000-000035780000}"/>
    <cellStyle name="표준 2 26 14 40" xfId="56635" xr:uid="{00000000-0005-0000-0000-000036780000}"/>
    <cellStyle name="표준 2 26 14 41" xfId="58115" xr:uid="{00000000-0005-0000-0000-000037780000}"/>
    <cellStyle name="표준 2 26 14 42" xfId="59595" xr:uid="{00000000-0005-0000-0000-000038780000}"/>
    <cellStyle name="표준 2 26 14 43" xfId="61075" xr:uid="{00000000-0005-0000-0000-000039780000}"/>
    <cellStyle name="표준 2 26 14 5" xfId="4834" xr:uid="{00000000-0005-0000-0000-00003A780000}"/>
    <cellStyle name="표준 2 26 14 6" xfId="6314" xr:uid="{00000000-0005-0000-0000-00003B780000}"/>
    <cellStyle name="표준 2 26 14 7" xfId="7794" xr:uid="{00000000-0005-0000-0000-00003C780000}"/>
    <cellStyle name="표준 2 26 14 8" xfId="9274" xr:uid="{00000000-0005-0000-0000-00003D780000}"/>
    <cellStyle name="표준 2 26 14 9" xfId="10754" xr:uid="{00000000-0005-0000-0000-00003E780000}"/>
    <cellStyle name="표준 2 26 2" xfId="1166" xr:uid="{00000000-0005-0000-0000-00003F780000}"/>
    <cellStyle name="표준 2 26 2 10" xfId="12284" xr:uid="{00000000-0005-0000-0000-000040780000}"/>
    <cellStyle name="표준 2 26 2 11" xfId="13764" xr:uid="{00000000-0005-0000-0000-000041780000}"/>
    <cellStyle name="표준 2 26 2 12" xfId="15244" xr:uid="{00000000-0005-0000-0000-000042780000}"/>
    <cellStyle name="표준 2 26 2 13" xfId="16724" xr:uid="{00000000-0005-0000-0000-000043780000}"/>
    <cellStyle name="표준 2 26 2 14" xfId="18204" xr:uid="{00000000-0005-0000-0000-000044780000}"/>
    <cellStyle name="표준 2 26 2 15" xfId="19684" xr:uid="{00000000-0005-0000-0000-000045780000}"/>
    <cellStyle name="표준 2 26 2 16" xfId="21164" xr:uid="{00000000-0005-0000-0000-000046780000}"/>
    <cellStyle name="표준 2 26 2 17" xfId="22644" xr:uid="{00000000-0005-0000-0000-000047780000}"/>
    <cellStyle name="표준 2 26 2 18" xfId="24124" xr:uid="{00000000-0005-0000-0000-000048780000}"/>
    <cellStyle name="표준 2 26 2 19" xfId="25604" xr:uid="{00000000-0005-0000-0000-000049780000}"/>
    <cellStyle name="표준 2 26 2 2" xfId="387" xr:uid="{00000000-0005-0000-0000-00004A780000}"/>
    <cellStyle name="표준 2 26 2 2 10" xfId="14501" xr:uid="{00000000-0005-0000-0000-00004B780000}"/>
    <cellStyle name="표준 2 26 2 2 11" xfId="15981" xr:uid="{00000000-0005-0000-0000-00004C780000}"/>
    <cellStyle name="표준 2 26 2 2 12" xfId="17461" xr:uid="{00000000-0005-0000-0000-00004D780000}"/>
    <cellStyle name="표준 2 26 2 2 13" xfId="18941" xr:uid="{00000000-0005-0000-0000-00004E780000}"/>
    <cellStyle name="표준 2 26 2 2 14" xfId="20421" xr:uid="{00000000-0005-0000-0000-00004F780000}"/>
    <cellStyle name="표준 2 26 2 2 15" xfId="21901" xr:uid="{00000000-0005-0000-0000-000050780000}"/>
    <cellStyle name="표준 2 26 2 2 16" xfId="23381" xr:uid="{00000000-0005-0000-0000-000051780000}"/>
    <cellStyle name="표준 2 26 2 2 17" xfId="24861" xr:uid="{00000000-0005-0000-0000-000052780000}"/>
    <cellStyle name="표준 2 26 2 2 18" xfId="26341" xr:uid="{00000000-0005-0000-0000-000053780000}"/>
    <cellStyle name="표준 2 26 2 2 19" xfId="27821" xr:uid="{00000000-0005-0000-0000-000054780000}"/>
    <cellStyle name="표준 2 26 2 2 2" xfId="2660" xr:uid="{00000000-0005-0000-0000-000055780000}"/>
    <cellStyle name="표준 2 26 2 2 20" xfId="29301" xr:uid="{00000000-0005-0000-0000-000056780000}"/>
    <cellStyle name="표준 2 26 2 2 21" xfId="30781" xr:uid="{00000000-0005-0000-0000-000057780000}"/>
    <cellStyle name="표준 2 26 2 2 22" xfId="32261" xr:uid="{00000000-0005-0000-0000-000058780000}"/>
    <cellStyle name="표준 2 26 2 2 23" xfId="33741" xr:uid="{00000000-0005-0000-0000-000059780000}"/>
    <cellStyle name="표준 2 26 2 2 24" xfId="35221" xr:uid="{00000000-0005-0000-0000-00005A780000}"/>
    <cellStyle name="표준 2 26 2 2 25" xfId="36701" xr:uid="{00000000-0005-0000-0000-00005B780000}"/>
    <cellStyle name="표준 2 26 2 2 26" xfId="38181" xr:uid="{00000000-0005-0000-0000-00005C780000}"/>
    <cellStyle name="표준 2 26 2 2 27" xfId="39661" xr:uid="{00000000-0005-0000-0000-00005D780000}"/>
    <cellStyle name="표준 2 26 2 2 28" xfId="41141" xr:uid="{00000000-0005-0000-0000-00005E780000}"/>
    <cellStyle name="표준 2 26 2 2 29" xfId="42621" xr:uid="{00000000-0005-0000-0000-00005F780000}"/>
    <cellStyle name="표준 2 26 2 2 3" xfId="4141" xr:uid="{00000000-0005-0000-0000-000060780000}"/>
    <cellStyle name="표준 2 26 2 2 30" xfId="44101" xr:uid="{00000000-0005-0000-0000-000061780000}"/>
    <cellStyle name="표준 2 26 2 2 31" xfId="45581" xr:uid="{00000000-0005-0000-0000-000062780000}"/>
    <cellStyle name="표준 2 26 2 2 32" xfId="47062" xr:uid="{00000000-0005-0000-0000-000063780000}"/>
    <cellStyle name="표준 2 26 2 2 33" xfId="48542" xr:uid="{00000000-0005-0000-0000-000064780000}"/>
    <cellStyle name="표준 2 26 2 2 34" xfId="50022" xr:uid="{00000000-0005-0000-0000-000065780000}"/>
    <cellStyle name="표준 2 26 2 2 35" xfId="51502" xr:uid="{00000000-0005-0000-0000-000066780000}"/>
    <cellStyle name="표준 2 26 2 2 36" xfId="52982" xr:uid="{00000000-0005-0000-0000-000067780000}"/>
    <cellStyle name="표준 2 26 2 2 37" xfId="54462" xr:uid="{00000000-0005-0000-0000-000068780000}"/>
    <cellStyle name="표준 2 26 2 2 38" xfId="55942" xr:uid="{00000000-0005-0000-0000-000069780000}"/>
    <cellStyle name="표준 2 26 2 2 39" xfId="57422" xr:uid="{00000000-0005-0000-0000-00006A780000}"/>
    <cellStyle name="표준 2 26 2 2 4" xfId="5621" xr:uid="{00000000-0005-0000-0000-00006B780000}"/>
    <cellStyle name="표준 2 26 2 2 40" xfId="58902" xr:uid="{00000000-0005-0000-0000-00006C780000}"/>
    <cellStyle name="표준 2 26 2 2 41" xfId="60382" xr:uid="{00000000-0005-0000-0000-00006D780000}"/>
    <cellStyle name="표준 2 26 2 2 42" xfId="61862" xr:uid="{00000000-0005-0000-0000-00006E780000}"/>
    <cellStyle name="표준 2 26 2 2 5" xfId="7101" xr:uid="{00000000-0005-0000-0000-00006F780000}"/>
    <cellStyle name="표준 2 26 2 2 6" xfId="8581" xr:uid="{00000000-0005-0000-0000-000070780000}"/>
    <cellStyle name="표준 2 26 2 2 7" xfId="10061" xr:uid="{00000000-0005-0000-0000-000071780000}"/>
    <cellStyle name="표준 2 26 2 2 8" xfId="11541" xr:uid="{00000000-0005-0000-0000-000072780000}"/>
    <cellStyle name="표준 2 26 2 2 9" xfId="13021" xr:uid="{00000000-0005-0000-0000-000073780000}"/>
    <cellStyle name="표준 2 26 2 20" xfId="27084" xr:uid="{00000000-0005-0000-0000-000074780000}"/>
    <cellStyle name="표준 2 26 2 21" xfId="28564" xr:uid="{00000000-0005-0000-0000-000075780000}"/>
    <cellStyle name="표준 2 26 2 22" xfId="30044" xr:uid="{00000000-0005-0000-0000-000076780000}"/>
    <cellStyle name="표준 2 26 2 23" xfId="31524" xr:uid="{00000000-0005-0000-0000-000077780000}"/>
    <cellStyle name="표준 2 26 2 24" xfId="33004" xr:uid="{00000000-0005-0000-0000-000078780000}"/>
    <cellStyle name="표준 2 26 2 25" xfId="34484" xr:uid="{00000000-0005-0000-0000-000079780000}"/>
    <cellStyle name="표준 2 26 2 26" xfId="35964" xr:uid="{00000000-0005-0000-0000-00007A780000}"/>
    <cellStyle name="표준 2 26 2 27" xfId="37444" xr:uid="{00000000-0005-0000-0000-00007B780000}"/>
    <cellStyle name="표준 2 26 2 28" xfId="38924" xr:uid="{00000000-0005-0000-0000-00007C780000}"/>
    <cellStyle name="표준 2 26 2 29" xfId="40404" xr:uid="{00000000-0005-0000-0000-00007D780000}"/>
    <cellStyle name="표준 2 26 2 3" xfId="1923" xr:uid="{00000000-0005-0000-0000-00007E780000}"/>
    <cellStyle name="표준 2 26 2 30" xfId="41884" xr:uid="{00000000-0005-0000-0000-00007F780000}"/>
    <cellStyle name="표준 2 26 2 31" xfId="43364" xr:uid="{00000000-0005-0000-0000-000080780000}"/>
    <cellStyle name="표준 2 26 2 32" xfId="44844" xr:uid="{00000000-0005-0000-0000-000081780000}"/>
    <cellStyle name="표준 2 26 2 33" xfId="46325" xr:uid="{00000000-0005-0000-0000-000082780000}"/>
    <cellStyle name="표준 2 26 2 34" xfId="47805" xr:uid="{00000000-0005-0000-0000-000083780000}"/>
    <cellStyle name="표준 2 26 2 35" xfId="49285" xr:uid="{00000000-0005-0000-0000-000084780000}"/>
    <cellStyle name="표준 2 26 2 36" xfId="50765" xr:uid="{00000000-0005-0000-0000-000085780000}"/>
    <cellStyle name="표준 2 26 2 37" xfId="52245" xr:uid="{00000000-0005-0000-0000-000086780000}"/>
    <cellStyle name="표준 2 26 2 38" xfId="53725" xr:uid="{00000000-0005-0000-0000-000087780000}"/>
    <cellStyle name="표준 2 26 2 39" xfId="55205" xr:uid="{00000000-0005-0000-0000-000088780000}"/>
    <cellStyle name="표준 2 26 2 4" xfId="3404" xr:uid="{00000000-0005-0000-0000-000089780000}"/>
    <cellStyle name="표준 2 26 2 40" xfId="56685" xr:uid="{00000000-0005-0000-0000-00008A780000}"/>
    <cellStyle name="표준 2 26 2 41" xfId="58165" xr:uid="{00000000-0005-0000-0000-00008B780000}"/>
    <cellStyle name="표준 2 26 2 42" xfId="59645" xr:uid="{00000000-0005-0000-0000-00008C780000}"/>
    <cellStyle name="표준 2 26 2 43" xfId="61125" xr:uid="{00000000-0005-0000-0000-00008D780000}"/>
    <cellStyle name="표준 2 26 2 5" xfId="4884" xr:uid="{00000000-0005-0000-0000-00008E780000}"/>
    <cellStyle name="표준 2 26 2 6" xfId="6364" xr:uid="{00000000-0005-0000-0000-00008F780000}"/>
    <cellStyle name="표준 2 26 2 7" xfId="7844" xr:uid="{00000000-0005-0000-0000-000090780000}"/>
    <cellStyle name="표준 2 26 2 8" xfId="9324" xr:uid="{00000000-0005-0000-0000-000091780000}"/>
    <cellStyle name="표준 2 26 2 9" xfId="10804" xr:uid="{00000000-0005-0000-0000-000092780000}"/>
    <cellStyle name="표준 2 26 3" xfId="1140" xr:uid="{00000000-0005-0000-0000-000093780000}"/>
    <cellStyle name="표준 2 26 3 10" xfId="12310" xr:uid="{00000000-0005-0000-0000-000094780000}"/>
    <cellStyle name="표준 2 26 3 11" xfId="13790" xr:uid="{00000000-0005-0000-0000-000095780000}"/>
    <cellStyle name="표준 2 26 3 12" xfId="15270" xr:uid="{00000000-0005-0000-0000-000096780000}"/>
    <cellStyle name="표준 2 26 3 13" xfId="16750" xr:uid="{00000000-0005-0000-0000-000097780000}"/>
    <cellStyle name="표준 2 26 3 14" xfId="18230" xr:uid="{00000000-0005-0000-0000-000098780000}"/>
    <cellStyle name="표준 2 26 3 15" xfId="19710" xr:uid="{00000000-0005-0000-0000-000099780000}"/>
    <cellStyle name="표준 2 26 3 16" xfId="21190" xr:uid="{00000000-0005-0000-0000-00009A780000}"/>
    <cellStyle name="표준 2 26 3 17" xfId="22670" xr:uid="{00000000-0005-0000-0000-00009B780000}"/>
    <cellStyle name="표준 2 26 3 18" xfId="24150" xr:uid="{00000000-0005-0000-0000-00009C780000}"/>
    <cellStyle name="표준 2 26 3 19" xfId="25630" xr:uid="{00000000-0005-0000-0000-00009D780000}"/>
    <cellStyle name="표준 2 26 3 2" xfId="361" xr:uid="{00000000-0005-0000-0000-00009E780000}"/>
    <cellStyle name="표준 2 26 3 2 10" xfId="14527" xr:uid="{00000000-0005-0000-0000-00009F780000}"/>
    <cellStyle name="표준 2 26 3 2 11" xfId="16007" xr:uid="{00000000-0005-0000-0000-0000A0780000}"/>
    <cellStyle name="표준 2 26 3 2 12" xfId="17487" xr:uid="{00000000-0005-0000-0000-0000A1780000}"/>
    <cellStyle name="표준 2 26 3 2 13" xfId="18967" xr:uid="{00000000-0005-0000-0000-0000A2780000}"/>
    <cellStyle name="표준 2 26 3 2 14" xfId="20447" xr:uid="{00000000-0005-0000-0000-0000A3780000}"/>
    <cellStyle name="표준 2 26 3 2 15" xfId="21927" xr:uid="{00000000-0005-0000-0000-0000A4780000}"/>
    <cellStyle name="표준 2 26 3 2 16" xfId="23407" xr:uid="{00000000-0005-0000-0000-0000A5780000}"/>
    <cellStyle name="표준 2 26 3 2 17" xfId="24887" xr:uid="{00000000-0005-0000-0000-0000A6780000}"/>
    <cellStyle name="표준 2 26 3 2 18" xfId="26367" xr:uid="{00000000-0005-0000-0000-0000A7780000}"/>
    <cellStyle name="표준 2 26 3 2 19" xfId="27847" xr:uid="{00000000-0005-0000-0000-0000A8780000}"/>
    <cellStyle name="표준 2 26 3 2 2" xfId="2686" xr:uid="{00000000-0005-0000-0000-0000A9780000}"/>
    <cellStyle name="표준 2 26 3 2 20" xfId="29327" xr:uid="{00000000-0005-0000-0000-0000AA780000}"/>
    <cellStyle name="표준 2 26 3 2 21" xfId="30807" xr:uid="{00000000-0005-0000-0000-0000AB780000}"/>
    <cellStyle name="표준 2 26 3 2 22" xfId="32287" xr:uid="{00000000-0005-0000-0000-0000AC780000}"/>
    <cellStyle name="표준 2 26 3 2 23" xfId="33767" xr:uid="{00000000-0005-0000-0000-0000AD780000}"/>
    <cellStyle name="표준 2 26 3 2 24" xfId="35247" xr:uid="{00000000-0005-0000-0000-0000AE780000}"/>
    <cellStyle name="표준 2 26 3 2 25" xfId="36727" xr:uid="{00000000-0005-0000-0000-0000AF780000}"/>
    <cellStyle name="표준 2 26 3 2 26" xfId="38207" xr:uid="{00000000-0005-0000-0000-0000B0780000}"/>
    <cellStyle name="표준 2 26 3 2 27" xfId="39687" xr:uid="{00000000-0005-0000-0000-0000B1780000}"/>
    <cellStyle name="표준 2 26 3 2 28" xfId="41167" xr:uid="{00000000-0005-0000-0000-0000B2780000}"/>
    <cellStyle name="표준 2 26 3 2 29" xfId="42647" xr:uid="{00000000-0005-0000-0000-0000B3780000}"/>
    <cellStyle name="표준 2 26 3 2 3" xfId="4167" xr:uid="{00000000-0005-0000-0000-0000B4780000}"/>
    <cellStyle name="표준 2 26 3 2 30" xfId="44127" xr:uid="{00000000-0005-0000-0000-0000B5780000}"/>
    <cellStyle name="표준 2 26 3 2 31" xfId="45607" xr:uid="{00000000-0005-0000-0000-0000B6780000}"/>
    <cellStyle name="표준 2 26 3 2 32" xfId="47088" xr:uid="{00000000-0005-0000-0000-0000B7780000}"/>
    <cellStyle name="표준 2 26 3 2 33" xfId="48568" xr:uid="{00000000-0005-0000-0000-0000B8780000}"/>
    <cellStyle name="표준 2 26 3 2 34" xfId="50048" xr:uid="{00000000-0005-0000-0000-0000B9780000}"/>
    <cellStyle name="표준 2 26 3 2 35" xfId="51528" xr:uid="{00000000-0005-0000-0000-0000BA780000}"/>
    <cellStyle name="표준 2 26 3 2 36" xfId="53008" xr:uid="{00000000-0005-0000-0000-0000BB780000}"/>
    <cellStyle name="표준 2 26 3 2 37" xfId="54488" xr:uid="{00000000-0005-0000-0000-0000BC780000}"/>
    <cellStyle name="표준 2 26 3 2 38" xfId="55968" xr:uid="{00000000-0005-0000-0000-0000BD780000}"/>
    <cellStyle name="표준 2 26 3 2 39" xfId="57448" xr:uid="{00000000-0005-0000-0000-0000BE780000}"/>
    <cellStyle name="표준 2 26 3 2 4" xfId="5647" xr:uid="{00000000-0005-0000-0000-0000BF780000}"/>
    <cellStyle name="표준 2 26 3 2 40" xfId="58928" xr:uid="{00000000-0005-0000-0000-0000C0780000}"/>
    <cellStyle name="표준 2 26 3 2 41" xfId="60408" xr:uid="{00000000-0005-0000-0000-0000C1780000}"/>
    <cellStyle name="표준 2 26 3 2 42" xfId="61888" xr:uid="{00000000-0005-0000-0000-0000C2780000}"/>
    <cellStyle name="표준 2 26 3 2 5" xfId="7127" xr:uid="{00000000-0005-0000-0000-0000C3780000}"/>
    <cellStyle name="표준 2 26 3 2 6" xfId="8607" xr:uid="{00000000-0005-0000-0000-0000C4780000}"/>
    <cellStyle name="표준 2 26 3 2 7" xfId="10087" xr:uid="{00000000-0005-0000-0000-0000C5780000}"/>
    <cellStyle name="표준 2 26 3 2 8" xfId="11567" xr:uid="{00000000-0005-0000-0000-0000C6780000}"/>
    <cellStyle name="표준 2 26 3 2 9" xfId="13047" xr:uid="{00000000-0005-0000-0000-0000C7780000}"/>
    <cellStyle name="표준 2 26 3 20" xfId="27110" xr:uid="{00000000-0005-0000-0000-0000C8780000}"/>
    <cellStyle name="표준 2 26 3 21" xfId="28590" xr:uid="{00000000-0005-0000-0000-0000C9780000}"/>
    <cellStyle name="표준 2 26 3 22" xfId="30070" xr:uid="{00000000-0005-0000-0000-0000CA780000}"/>
    <cellStyle name="표준 2 26 3 23" xfId="31550" xr:uid="{00000000-0005-0000-0000-0000CB780000}"/>
    <cellStyle name="표준 2 26 3 24" xfId="33030" xr:uid="{00000000-0005-0000-0000-0000CC780000}"/>
    <cellStyle name="표준 2 26 3 25" xfId="34510" xr:uid="{00000000-0005-0000-0000-0000CD780000}"/>
    <cellStyle name="표준 2 26 3 26" xfId="35990" xr:uid="{00000000-0005-0000-0000-0000CE780000}"/>
    <cellStyle name="표준 2 26 3 27" xfId="37470" xr:uid="{00000000-0005-0000-0000-0000CF780000}"/>
    <cellStyle name="표준 2 26 3 28" xfId="38950" xr:uid="{00000000-0005-0000-0000-0000D0780000}"/>
    <cellStyle name="표준 2 26 3 29" xfId="40430" xr:uid="{00000000-0005-0000-0000-0000D1780000}"/>
    <cellStyle name="표준 2 26 3 3" xfId="1949" xr:uid="{00000000-0005-0000-0000-0000D2780000}"/>
    <cellStyle name="표준 2 26 3 30" xfId="41910" xr:uid="{00000000-0005-0000-0000-0000D3780000}"/>
    <cellStyle name="표준 2 26 3 31" xfId="43390" xr:uid="{00000000-0005-0000-0000-0000D4780000}"/>
    <cellStyle name="표준 2 26 3 32" xfId="44870" xr:uid="{00000000-0005-0000-0000-0000D5780000}"/>
    <cellStyle name="표준 2 26 3 33" xfId="46351" xr:uid="{00000000-0005-0000-0000-0000D6780000}"/>
    <cellStyle name="표준 2 26 3 34" xfId="47831" xr:uid="{00000000-0005-0000-0000-0000D7780000}"/>
    <cellStyle name="표준 2 26 3 35" xfId="49311" xr:uid="{00000000-0005-0000-0000-0000D8780000}"/>
    <cellStyle name="표준 2 26 3 36" xfId="50791" xr:uid="{00000000-0005-0000-0000-0000D9780000}"/>
    <cellStyle name="표준 2 26 3 37" xfId="52271" xr:uid="{00000000-0005-0000-0000-0000DA780000}"/>
    <cellStyle name="표준 2 26 3 38" xfId="53751" xr:uid="{00000000-0005-0000-0000-0000DB780000}"/>
    <cellStyle name="표준 2 26 3 39" xfId="55231" xr:uid="{00000000-0005-0000-0000-0000DC780000}"/>
    <cellStyle name="표준 2 26 3 4" xfId="3430" xr:uid="{00000000-0005-0000-0000-0000DD780000}"/>
    <cellStyle name="표준 2 26 3 40" xfId="56711" xr:uid="{00000000-0005-0000-0000-0000DE780000}"/>
    <cellStyle name="표준 2 26 3 41" xfId="58191" xr:uid="{00000000-0005-0000-0000-0000DF780000}"/>
    <cellStyle name="표준 2 26 3 42" xfId="59671" xr:uid="{00000000-0005-0000-0000-0000E0780000}"/>
    <cellStyle name="표준 2 26 3 43" xfId="61151" xr:uid="{00000000-0005-0000-0000-0000E1780000}"/>
    <cellStyle name="표준 2 26 3 5" xfId="4910" xr:uid="{00000000-0005-0000-0000-0000E2780000}"/>
    <cellStyle name="표준 2 26 3 6" xfId="6390" xr:uid="{00000000-0005-0000-0000-0000E3780000}"/>
    <cellStyle name="표준 2 26 3 7" xfId="7870" xr:uid="{00000000-0005-0000-0000-0000E4780000}"/>
    <cellStyle name="표준 2 26 3 8" xfId="9350" xr:uid="{00000000-0005-0000-0000-0000E5780000}"/>
    <cellStyle name="표준 2 26 3 9" xfId="10830" xr:uid="{00000000-0005-0000-0000-0000E6780000}"/>
    <cellStyle name="표준 2 26 4" xfId="1113" xr:uid="{00000000-0005-0000-0000-0000E7780000}"/>
    <cellStyle name="표준 2 26 4 10" xfId="12337" xr:uid="{00000000-0005-0000-0000-0000E8780000}"/>
    <cellStyle name="표준 2 26 4 11" xfId="13817" xr:uid="{00000000-0005-0000-0000-0000E9780000}"/>
    <cellStyle name="표준 2 26 4 12" xfId="15297" xr:uid="{00000000-0005-0000-0000-0000EA780000}"/>
    <cellStyle name="표준 2 26 4 13" xfId="16777" xr:uid="{00000000-0005-0000-0000-0000EB780000}"/>
    <cellStyle name="표준 2 26 4 14" xfId="18257" xr:uid="{00000000-0005-0000-0000-0000EC780000}"/>
    <cellStyle name="표준 2 26 4 15" xfId="19737" xr:uid="{00000000-0005-0000-0000-0000ED780000}"/>
    <cellStyle name="표준 2 26 4 16" xfId="21217" xr:uid="{00000000-0005-0000-0000-0000EE780000}"/>
    <cellStyle name="표준 2 26 4 17" xfId="22697" xr:uid="{00000000-0005-0000-0000-0000EF780000}"/>
    <cellStyle name="표준 2 26 4 18" xfId="24177" xr:uid="{00000000-0005-0000-0000-0000F0780000}"/>
    <cellStyle name="표준 2 26 4 19" xfId="25657" xr:uid="{00000000-0005-0000-0000-0000F1780000}"/>
    <cellStyle name="표준 2 26 4 2" xfId="334" xr:uid="{00000000-0005-0000-0000-0000F2780000}"/>
    <cellStyle name="표준 2 26 4 2 10" xfId="14554" xr:uid="{00000000-0005-0000-0000-0000F3780000}"/>
    <cellStyle name="표준 2 26 4 2 11" xfId="16034" xr:uid="{00000000-0005-0000-0000-0000F4780000}"/>
    <cellStyle name="표준 2 26 4 2 12" xfId="17514" xr:uid="{00000000-0005-0000-0000-0000F5780000}"/>
    <cellStyle name="표준 2 26 4 2 13" xfId="18994" xr:uid="{00000000-0005-0000-0000-0000F6780000}"/>
    <cellStyle name="표준 2 26 4 2 14" xfId="20474" xr:uid="{00000000-0005-0000-0000-0000F7780000}"/>
    <cellStyle name="표준 2 26 4 2 15" xfId="21954" xr:uid="{00000000-0005-0000-0000-0000F8780000}"/>
    <cellStyle name="표준 2 26 4 2 16" xfId="23434" xr:uid="{00000000-0005-0000-0000-0000F9780000}"/>
    <cellStyle name="표준 2 26 4 2 17" xfId="24914" xr:uid="{00000000-0005-0000-0000-0000FA780000}"/>
    <cellStyle name="표준 2 26 4 2 18" xfId="26394" xr:uid="{00000000-0005-0000-0000-0000FB780000}"/>
    <cellStyle name="표준 2 26 4 2 19" xfId="27874" xr:uid="{00000000-0005-0000-0000-0000FC780000}"/>
    <cellStyle name="표준 2 26 4 2 2" xfId="2713" xr:uid="{00000000-0005-0000-0000-0000FD780000}"/>
    <cellStyle name="표준 2 26 4 2 20" xfId="29354" xr:uid="{00000000-0005-0000-0000-0000FE780000}"/>
    <cellStyle name="표준 2 26 4 2 21" xfId="30834" xr:uid="{00000000-0005-0000-0000-0000FF780000}"/>
    <cellStyle name="표준 2 26 4 2 22" xfId="32314" xr:uid="{00000000-0005-0000-0000-000000790000}"/>
    <cellStyle name="표준 2 26 4 2 23" xfId="33794" xr:uid="{00000000-0005-0000-0000-000001790000}"/>
    <cellStyle name="표준 2 26 4 2 24" xfId="35274" xr:uid="{00000000-0005-0000-0000-000002790000}"/>
    <cellStyle name="표준 2 26 4 2 25" xfId="36754" xr:uid="{00000000-0005-0000-0000-000003790000}"/>
    <cellStyle name="표준 2 26 4 2 26" xfId="38234" xr:uid="{00000000-0005-0000-0000-000004790000}"/>
    <cellStyle name="표준 2 26 4 2 27" xfId="39714" xr:uid="{00000000-0005-0000-0000-000005790000}"/>
    <cellStyle name="표준 2 26 4 2 28" xfId="41194" xr:uid="{00000000-0005-0000-0000-000006790000}"/>
    <cellStyle name="표준 2 26 4 2 29" xfId="42674" xr:uid="{00000000-0005-0000-0000-000007790000}"/>
    <cellStyle name="표준 2 26 4 2 3" xfId="4194" xr:uid="{00000000-0005-0000-0000-000008790000}"/>
    <cellStyle name="표준 2 26 4 2 30" xfId="44154" xr:uid="{00000000-0005-0000-0000-000009790000}"/>
    <cellStyle name="표준 2 26 4 2 31" xfId="45634" xr:uid="{00000000-0005-0000-0000-00000A790000}"/>
    <cellStyle name="표준 2 26 4 2 32" xfId="47115" xr:uid="{00000000-0005-0000-0000-00000B790000}"/>
    <cellStyle name="표준 2 26 4 2 33" xfId="48595" xr:uid="{00000000-0005-0000-0000-00000C790000}"/>
    <cellStyle name="표준 2 26 4 2 34" xfId="50075" xr:uid="{00000000-0005-0000-0000-00000D790000}"/>
    <cellStyle name="표준 2 26 4 2 35" xfId="51555" xr:uid="{00000000-0005-0000-0000-00000E790000}"/>
    <cellStyle name="표준 2 26 4 2 36" xfId="53035" xr:uid="{00000000-0005-0000-0000-00000F790000}"/>
    <cellStyle name="표준 2 26 4 2 37" xfId="54515" xr:uid="{00000000-0005-0000-0000-000010790000}"/>
    <cellStyle name="표준 2 26 4 2 38" xfId="55995" xr:uid="{00000000-0005-0000-0000-000011790000}"/>
    <cellStyle name="표준 2 26 4 2 39" xfId="57475" xr:uid="{00000000-0005-0000-0000-000012790000}"/>
    <cellStyle name="표준 2 26 4 2 4" xfId="5674" xr:uid="{00000000-0005-0000-0000-000013790000}"/>
    <cellStyle name="표준 2 26 4 2 40" xfId="58955" xr:uid="{00000000-0005-0000-0000-000014790000}"/>
    <cellStyle name="표준 2 26 4 2 41" xfId="60435" xr:uid="{00000000-0005-0000-0000-000015790000}"/>
    <cellStyle name="표준 2 26 4 2 42" xfId="61915" xr:uid="{00000000-0005-0000-0000-000016790000}"/>
    <cellStyle name="표준 2 26 4 2 5" xfId="7154" xr:uid="{00000000-0005-0000-0000-000017790000}"/>
    <cellStyle name="표준 2 26 4 2 6" xfId="8634" xr:uid="{00000000-0005-0000-0000-000018790000}"/>
    <cellStyle name="표준 2 26 4 2 7" xfId="10114" xr:uid="{00000000-0005-0000-0000-000019790000}"/>
    <cellStyle name="표준 2 26 4 2 8" xfId="11594" xr:uid="{00000000-0005-0000-0000-00001A790000}"/>
    <cellStyle name="표준 2 26 4 2 9" xfId="13074" xr:uid="{00000000-0005-0000-0000-00001B790000}"/>
    <cellStyle name="표준 2 26 4 20" xfId="27137" xr:uid="{00000000-0005-0000-0000-00001C790000}"/>
    <cellStyle name="표준 2 26 4 21" xfId="28617" xr:uid="{00000000-0005-0000-0000-00001D790000}"/>
    <cellStyle name="표준 2 26 4 22" xfId="30097" xr:uid="{00000000-0005-0000-0000-00001E790000}"/>
    <cellStyle name="표준 2 26 4 23" xfId="31577" xr:uid="{00000000-0005-0000-0000-00001F790000}"/>
    <cellStyle name="표준 2 26 4 24" xfId="33057" xr:uid="{00000000-0005-0000-0000-000020790000}"/>
    <cellStyle name="표준 2 26 4 25" xfId="34537" xr:uid="{00000000-0005-0000-0000-000021790000}"/>
    <cellStyle name="표준 2 26 4 26" xfId="36017" xr:uid="{00000000-0005-0000-0000-000022790000}"/>
    <cellStyle name="표준 2 26 4 27" xfId="37497" xr:uid="{00000000-0005-0000-0000-000023790000}"/>
    <cellStyle name="표준 2 26 4 28" xfId="38977" xr:uid="{00000000-0005-0000-0000-000024790000}"/>
    <cellStyle name="표준 2 26 4 29" xfId="40457" xr:uid="{00000000-0005-0000-0000-000025790000}"/>
    <cellStyle name="표준 2 26 4 3" xfId="1976" xr:uid="{00000000-0005-0000-0000-000026790000}"/>
    <cellStyle name="표준 2 26 4 30" xfId="41937" xr:uid="{00000000-0005-0000-0000-000027790000}"/>
    <cellStyle name="표준 2 26 4 31" xfId="43417" xr:uid="{00000000-0005-0000-0000-000028790000}"/>
    <cellStyle name="표준 2 26 4 32" xfId="44897" xr:uid="{00000000-0005-0000-0000-000029790000}"/>
    <cellStyle name="표준 2 26 4 33" xfId="46378" xr:uid="{00000000-0005-0000-0000-00002A790000}"/>
    <cellStyle name="표준 2 26 4 34" xfId="47858" xr:uid="{00000000-0005-0000-0000-00002B790000}"/>
    <cellStyle name="표준 2 26 4 35" xfId="49338" xr:uid="{00000000-0005-0000-0000-00002C790000}"/>
    <cellStyle name="표준 2 26 4 36" xfId="50818" xr:uid="{00000000-0005-0000-0000-00002D790000}"/>
    <cellStyle name="표준 2 26 4 37" xfId="52298" xr:uid="{00000000-0005-0000-0000-00002E790000}"/>
    <cellStyle name="표준 2 26 4 38" xfId="53778" xr:uid="{00000000-0005-0000-0000-00002F790000}"/>
    <cellStyle name="표준 2 26 4 39" xfId="55258" xr:uid="{00000000-0005-0000-0000-000030790000}"/>
    <cellStyle name="표준 2 26 4 4" xfId="3457" xr:uid="{00000000-0005-0000-0000-000031790000}"/>
    <cellStyle name="표준 2 26 4 40" xfId="56738" xr:uid="{00000000-0005-0000-0000-000032790000}"/>
    <cellStyle name="표준 2 26 4 41" xfId="58218" xr:uid="{00000000-0005-0000-0000-000033790000}"/>
    <cellStyle name="표준 2 26 4 42" xfId="59698" xr:uid="{00000000-0005-0000-0000-000034790000}"/>
    <cellStyle name="표준 2 26 4 43" xfId="61178" xr:uid="{00000000-0005-0000-0000-000035790000}"/>
    <cellStyle name="표준 2 26 4 5" xfId="4937" xr:uid="{00000000-0005-0000-0000-000036790000}"/>
    <cellStyle name="표준 2 26 4 6" xfId="6417" xr:uid="{00000000-0005-0000-0000-000037790000}"/>
    <cellStyle name="표준 2 26 4 7" xfId="7897" xr:uid="{00000000-0005-0000-0000-000038790000}"/>
    <cellStyle name="표준 2 26 4 8" xfId="9377" xr:uid="{00000000-0005-0000-0000-000039790000}"/>
    <cellStyle name="표준 2 26 4 9" xfId="10857" xr:uid="{00000000-0005-0000-0000-00003A790000}"/>
    <cellStyle name="표준 2 26 5" xfId="1084" xr:uid="{00000000-0005-0000-0000-00003B790000}"/>
    <cellStyle name="표준 2 26 5 10" xfId="12366" xr:uid="{00000000-0005-0000-0000-00003C790000}"/>
    <cellStyle name="표준 2 26 5 11" xfId="13846" xr:uid="{00000000-0005-0000-0000-00003D790000}"/>
    <cellStyle name="표준 2 26 5 12" xfId="15326" xr:uid="{00000000-0005-0000-0000-00003E790000}"/>
    <cellStyle name="표준 2 26 5 13" xfId="16806" xr:uid="{00000000-0005-0000-0000-00003F790000}"/>
    <cellStyle name="표준 2 26 5 14" xfId="18286" xr:uid="{00000000-0005-0000-0000-000040790000}"/>
    <cellStyle name="표준 2 26 5 15" xfId="19766" xr:uid="{00000000-0005-0000-0000-000041790000}"/>
    <cellStyle name="표준 2 26 5 16" xfId="21246" xr:uid="{00000000-0005-0000-0000-000042790000}"/>
    <cellStyle name="표준 2 26 5 17" xfId="22726" xr:uid="{00000000-0005-0000-0000-000043790000}"/>
    <cellStyle name="표준 2 26 5 18" xfId="24206" xr:uid="{00000000-0005-0000-0000-000044790000}"/>
    <cellStyle name="표준 2 26 5 19" xfId="25686" xr:uid="{00000000-0005-0000-0000-000045790000}"/>
    <cellStyle name="표준 2 26 5 2" xfId="305" xr:uid="{00000000-0005-0000-0000-000046790000}"/>
    <cellStyle name="표준 2 26 5 2 10" xfId="14583" xr:uid="{00000000-0005-0000-0000-000047790000}"/>
    <cellStyle name="표준 2 26 5 2 11" xfId="16063" xr:uid="{00000000-0005-0000-0000-000048790000}"/>
    <cellStyle name="표준 2 26 5 2 12" xfId="17543" xr:uid="{00000000-0005-0000-0000-000049790000}"/>
    <cellStyle name="표준 2 26 5 2 13" xfId="19023" xr:uid="{00000000-0005-0000-0000-00004A790000}"/>
    <cellStyle name="표준 2 26 5 2 14" xfId="20503" xr:uid="{00000000-0005-0000-0000-00004B790000}"/>
    <cellStyle name="표준 2 26 5 2 15" xfId="21983" xr:uid="{00000000-0005-0000-0000-00004C790000}"/>
    <cellStyle name="표준 2 26 5 2 16" xfId="23463" xr:uid="{00000000-0005-0000-0000-00004D790000}"/>
    <cellStyle name="표준 2 26 5 2 17" xfId="24943" xr:uid="{00000000-0005-0000-0000-00004E790000}"/>
    <cellStyle name="표준 2 26 5 2 18" xfId="26423" xr:uid="{00000000-0005-0000-0000-00004F790000}"/>
    <cellStyle name="표준 2 26 5 2 19" xfId="27903" xr:uid="{00000000-0005-0000-0000-000050790000}"/>
    <cellStyle name="표준 2 26 5 2 2" xfId="2742" xr:uid="{00000000-0005-0000-0000-000051790000}"/>
    <cellStyle name="표준 2 26 5 2 20" xfId="29383" xr:uid="{00000000-0005-0000-0000-000052790000}"/>
    <cellStyle name="표준 2 26 5 2 21" xfId="30863" xr:uid="{00000000-0005-0000-0000-000053790000}"/>
    <cellStyle name="표준 2 26 5 2 22" xfId="32343" xr:uid="{00000000-0005-0000-0000-000054790000}"/>
    <cellStyle name="표준 2 26 5 2 23" xfId="33823" xr:uid="{00000000-0005-0000-0000-000055790000}"/>
    <cellStyle name="표준 2 26 5 2 24" xfId="35303" xr:uid="{00000000-0005-0000-0000-000056790000}"/>
    <cellStyle name="표준 2 26 5 2 25" xfId="36783" xr:uid="{00000000-0005-0000-0000-000057790000}"/>
    <cellStyle name="표준 2 26 5 2 26" xfId="38263" xr:uid="{00000000-0005-0000-0000-000058790000}"/>
    <cellStyle name="표준 2 26 5 2 27" xfId="39743" xr:uid="{00000000-0005-0000-0000-000059790000}"/>
    <cellStyle name="표준 2 26 5 2 28" xfId="41223" xr:uid="{00000000-0005-0000-0000-00005A790000}"/>
    <cellStyle name="표준 2 26 5 2 29" xfId="42703" xr:uid="{00000000-0005-0000-0000-00005B790000}"/>
    <cellStyle name="표준 2 26 5 2 3" xfId="4223" xr:uid="{00000000-0005-0000-0000-00005C790000}"/>
    <cellStyle name="표준 2 26 5 2 30" xfId="44183" xr:uid="{00000000-0005-0000-0000-00005D790000}"/>
    <cellStyle name="표준 2 26 5 2 31" xfId="45663" xr:uid="{00000000-0005-0000-0000-00005E790000}"/>
    <cellStyle name="표준 2 26 5 2 32" xfId="47144" xr:uid="{00000000-0005-0000-0000-00005F790000}"/>
    <cellStyle name="표준 2 26 5 2 33" xfId="48624" xr:uid="{00000000-0005-0000-0000-000060790000}"/>
    <cellStyle name="표준 2 26 5 2 34" xfId="50104" xr:uid="{00000000-0005-0000-0000-000061790000}"/>
    <cellStyle name="표준 2 26 5 2 35" xfId="51584" xr:uid="{00000000-0005-0000-0000-000062790000}"/>
    <cellStyle name="표준 2 26 5 2 36" xfId="53064" xr:uid="{00000000-0005-0000-0000-000063790000}"/>
    <cellStyle name="표준 2 26 5 2 37" xfId="54544" xr:uid="{00000000-0005-0000-0000-000064790000}"/>
    <cellStyle name="표준 2 26 5 2 38" xfId="56024" xr:uid="{00000000-0005-0000-0000-000065790000}"/>
    <cellStyle name="표준 2 26 5 2 39" xfId="57504" xr:uid="{00000000-0005-0000-0000-000066790000}"/>
    <cellStyle name="표준 2 26 5 2 4" xfId="5703" xr:uid="{00000000-0005-0000-0000-000067790000}"/>
    <cellStyle name="표준 2 26 5 2 40" xfId="58984" xr:uid="{00000000-0005-0000-0000-000068790000}"/>
    <cellStyle name="표준 2 26 5 2 41" xfId="60464" xr:uid="{00000000-0005-0000-0000-000069790000}"/>
    <cellStyle name="표준 2 26 5 2 42" xfId="61944" xr:uid="{00000000-0005-0000-0000-00006A790000}"/>
    <cellStyle name="표준 2 26 5 2 5" xfId="7183" xr:uid="{00000000-0005-0000-0000-00006B790000}"/>
    <cellStyle name="표준 2 26 5 2 6" xfId="8663" xr:uid="{00000000-0005-0000-0000-00006C790000}"/>
    <cellStyle name="표준 2 26 5 2 7" xfId="10143" xr:uid="{00000000-0005-0000-0000-00006D790000}"/>
    <cellStyle name="표준 2 26 5 2 8" xfId="11623" xr:uid="{00000000-0005-0000-0000-00006E790000}"/>
    <cellStyle name="표준 2 26 5 2 9" xfId="13103" xr:uid="{00000000-0005-0000-0000-00006F790000}"/>
    <cellStyle name="표준 2 26 5 20" xfId="27166" xr:uid="{00000000-0005-0000-0000-000070790000}"/>
    <cellStyle name="표준 2 26 5 21" xfId="28646" xr:uid="{00000000-0005-0000-0000-000071790000}"/>
    <cellStyle name="표준 2 26 5 22" xfId="30126" xr:uid="{00000000-0005-0000-0000-000072790000}"/>
    <cellStyle name="표준 2 26 5 23" xfId="31606" xr:uid="{00000000-0005-0000-0000-000073790000}"/>
    <cellStyle name="표준 2 26 5 24" xfId="33086" xr:uid="{00000000-0005-0000-0000-000074790000}"/>
    <cellStyle name="표준 2 26 5 25" xfId="34566" xr:uid="{00000000-0005-0000-0000-000075790000}"/>
    <cellStyle name="표준 2 26 5 26" xfId="36046" xr:uid="{00000000-0005-0000-0000-000076790000}"/>
    <cellStyle name="표준 2 26 5 27" xfId="37526" xr:uid="{00000000-0005-0000-0000-000077790000}"/>
    <cellStyle name="표준 2 26 5 28" xfId="39006" xr:uid="{00000000-0005-0000-0000-000078790000}"/>
    <cellStyle name="표준 2 26 5 29" xfId="40486" xr:uid="{00000000-0005-0000-0000-000079790000}"/>
    <cellStyle name="표준 2 26 5 3" xfId="2005" xr:uid="{00000000-0005-0000-0000-00007A790000}"/>
    <cellStyle name="표준 2 26 5 30" xfId="41966" xr:uid="{00000000-0005-0000-0000-00007B790000}"/>
    <cellStyle name="표준 2 26 5 31" xfId="43446" xr:uid="{00000000-0005-0000-0000-00007C790000}"/>
    <cellStyle name="표준 2 26 5 32" xfId="44926" xr:uid="{00000000-0005-0000-0000-00007D790000}"/>
    <cellStyle name="표준 2 26 5 33" xfId="46407" xr:uid="{00000000-0005-0000-0000-00007E790000}"/>
    <cellStyle name="표준 2 26 5 34" xfId="47887" xr:uid="{00000000-0005-0000-0000-00007F790000}"/>
    <cellStyle name="표준 2 26 5 35" xfId="49367" xr:uid="{00000000-0005-0000-0000-000080790000}"/>
    <cellStyle name="표준 2 26 5 36" xfId="50847" xr:uid="{00000000-0005-0000-0000-000081790000}"/>
    <cellStyle name="표준 2 26 5 37" xfId="52327" xr:uid="{00000000-0005-0000-0000-000082790000}"/>
    <cellStyle name="표준 2 26 5 38" xfId="53807" xr:uid="{00000000-0005-0000-0000-000083790000}"/>
    <cellStyle name="표준 2 26 5 39" xfId="55287" xr:uid="{00000000-0005-0000-0000-000084790000}"/>
    <cellStyle name="표준 2 26 5 4" xfId="3486" xr:uid="{00000000-0005-0000-0000-000085790000}"/>
    <cellStyle name="표준 2 26 5 40" xfId="56767" xr:uid="{00000000-0005-0000-0000-000086790000}"/>
    <cellStyle name="표준 2 26 5 41" xfId="58247" xr:uid="{00000000-0005-0000-0000-000087790000}"/>
    <cellStyle name="표준 2 26 5 42" xfId="59727" xr:uid="{00000000-0005-0000-0000-000088790000}"/>
    <cellStyle name="표준 2 26 5 43" xfId="61207" xr:uid="{00000000-0005-0000-0000-000089790000}"/>
    <cellStyle name="표준 2 26 5 5" xfId="4966" xr:uid="{00000000-0005-0000-0000-00008A790000}"/>
    <cellStyle name="표준 2 26 5 6" xfId="6446" xr:uid="{00000000-0005-0000-0000-00008B790000}"/>
    <cellStyle name="표준 2 26 5 7" xfId="7926" xr:uid="{00000000-0005-0000-0000-00008C790000}"/>
    <cellStyle name="표준 2 26 5 8" xfId="9406" xr:uid="{00000000-0005-0000-0000-00008D790000}"/>
    <cellStyle name="표준 2 26 5 9" xfId="10886" xr:uid="{00000000-0005-0000-0000-00008E790000}"/>
    <cellStyle name="표준 2 26 6" xfId="1054" xr:uid="{00000000-0005-0000-0000-00008F790000}"/>
    <cellStyle name="표준 2 26 6 10" xfId="12396" xr:uid="{00000000-0005-0000-0000-000090790000}"/>
    <cellStyle name="표준 2 26 6 11" xfId="13876" xr:uid="{00000000-0005-0000-0000-000091790000}"/>
    <cellStyle name="표준 2 26 6 12" xfId="15356" xr:uid="{00000000-0005-0000-0000-000092790000}"/>
    <cellStyle name="표준 2 26 6 13" xfId="16836" xr:uid="{00000000-0005-0000-0000-000093790000}"/>
    <cellStyle name="표준 2 26 6 14" xfId="18316" xr:uid="{00000000-0005-0000-0000-000094790000}"/>
    <cellStyle name="표준 2 26 6 15" xfId="19796" xr:uid="{00000000-0005-0000-0000-000095790000}"/>
    <cellStyle name="표준 2 26 6 16" xfId="21276" xr:uid="{00000000-0005-0000-0000-000096790000}"/>
    <cellStyle name="표준 2 26 6 17" xfId="22756" xr:uid="{00000000-0005-0000-0000-000097790000}"/>
    <cellStyle name="표준 2 26 6 18" xfId="24236" xr:uid="{00000000-0005-0000-0000-000098790000}"/>
    <cellStyle name="표준 2 26 6 19" xfId="25716" xr:uid="{00000000-0005-0000-0000-000099790000}"/>
    <cellStyle name="표준 2 26 6 2" xfId="275" xr:uid="{00000000-0005-0000-0000-00009A790000}"/>
    <cellStyle name="표준 2 26 6 2 10" xfId="14613" xr:uid="{00000000-0005-0000-0000-00009B790000}"/>
    <cellStyle name="표준 2 26 6 2 11" xfId="16093" xr:uid="{00000000-0005-0000-0000-00009C790000}"/>
    <cellStyle name="표준 2 26 6 2 12" xfId="17573" xr:uid="{00000000-0005-0000-0000-00009D790000}"/>
    <cellStyle name="표준 2 26 6 2 13" xfId="19053" xr:uid="{00000000-0005-0000-0000-00009E790000}"/>
    <cellStyle name="표준 2 26 6 2 14" xfId="20533" xr:uid="{00000000-0005-0000-0000-00009F790000}"/>
    <cellStyle name="표준 2 26 6 2 15" xfId="22013" xr:uid="{00000000-0005-0000-0000-0000A0790000}"/>
    <cellStyle name="표준 2 26 6 2 16" xfId="23493" xr:uid="{00000000-0005-0000-0000-0000A1790000}"/>
    <cellStyle name="표준 2 26 6 2 17" xfId="24973" xr:uid="{00000000-0005-0000-0000-0000A2790000}"/>
    <cellStyle name="표준 2 26 6 2 18" xfId="26453" xr:uid="{00000000-0005-0000-0000-0000A3790000}"/>
    <cellStyle name="표준 2 26 6 2 19" xfId="27933" xr:uid="{00000000-0005-0000-0000-0000A4790000}"/>
    <cellStyle name="표준 2 26 6 2 2" xfId="2772" xr:uid="{00000000-0005-0000-0000-0000A5790000}"/>
    <cellStyle name="표준 2 26 6 2 20" xfId="29413" xr:uid="{00000000-0005-0000-0000-0000A6790000}"/>
    <cellStyle name="표준 2 26 6 2 21" xfId="30893" xr:uid="{00000000-0005-0000-0000-0000A7790000}"/>
    <cellStyle name="표준 2 26 6 2 22" xfId="32373" xr:uid="{00000000-0005-0000-0000-0000A8790000}"/>
    <cellStyle name="표준 2 26 6 2 23" xfId="33853" xr:uid="{00000000-0005-0000-0000-0000A9790000}"/>
    <cellStyle name="표준 2 26 6 2 24" xfId="35333" xr:uid="{00000000-0005-0000-0000-0000AA790000}"/>
    <cellStyle name="표준 2 26 6 2 25" xfId="36813" xr:uid="{00000000-0005-0000-0000-0000AB790000}"/>
    <cellStyle name="표준 2 26 6 2 26" xfId="38293" xr:uid="{00000000-0005-0000-0000-0000AC790000}"/>
    <cellStyle name="표준 2 26 6 2 27" xfId="39773" xr:uid="{00000000-0005-0000-0000-0000AD790000}"/>
    <cellStyle name="표준 2 26 6 2 28" xfId="41253" xr:uid="{00000000-0005-0000-0000-0000AE790000}"/>
    <cellStyle name="표준 2 26 6 2 29" xfId="42733" xr:uid="{00000000-0005-0000-0000-0000AF790000}"/>
    <cellStyle name="표준 2 26 6 2 3" xfId="4253" xr:uid="{00000000-0005-0000-0000-0000B0790000}"/>
    <cellStyle name="표준 2 26 6 2 30" xfId="44213" xr:uid="{00000000-0005-0000-0000-0000B1790000}"/>
    <cellStyle name="표준 2 26 6 2 31" xfId="45693" xr:uid="{00000000-0005-0000-0000-0000B2790000}"/>
    <cellStyle name="표준 2 26 6 2 32" xfId="47174" xr:uid="{00000000-0005-0000-0000-0000B3790000}"/>
    <cellStyle name="표준 2 26 6 2 33" xfId="48654" xr:uid="{00000000-0005-0000-0000-0000B4790000}"/>
    <cellStyle name="표준 2 26 6 2 34" xfId="50134" xr:uid="{00000000-0005-0000-0000-0000B5790000}"/>
    <cellStyle name="표준 2 26 6 2 35" xfId="51614" xr:uid="{00000000-0005-0000-0000-0000B6790000}"/>
    <cellStyle name="표준 2 26 6 2 36" xfId="53094" xr:uid="{00000000-0005-0000-0000-0000B7790000}"/>
    <cellStyle name="표준 2 26 6 2 37" xfId="54574" xr:uid="{00000000-0005-0000-0000-0000B8790000}"/>
    <cellStyle name="표준 2 26 6 2 38" xfId="56054" xr:uid="{00000000-0005-0000-0000-0000B9790000}"/>
    <cellStyle name="표준 2 26 6 2 39" xfId="57534" xr:uid="{00000000-0005-0000-0000-0000BA790000}"/>
    <cellStyle name="표준 2 26 6 2 4" xfId="5733" xr:uid="{00000000-0005-0000-0000-0000BB790000}"/>
    <cellStyle name="표준 2 26 6 2 40" xfId="59014" xr:uid="{00000000-0005-0000-0000-0000BC790000}"/>
    <cellStyle name="표준 2 26 6 2 41" xfId="60494" xr:uid="{00000000-0005-0000-0000-0000BD790000}"/>
    <cellStyle name="표준 2 26 6 2 42" xfId="61974" xr:uid="{00000000-0005-0000-0000-0000BE790000}"/>
    <cellStyle name="표준 2 26 6 2 5" xfId="7213" xr:uid="{00000000-0005-0000-0000-0000BF790000}"/>
    <cellStyle name="표준 2 26 6 2 6" xfId="8693" xr:uid="{00000000-0005-0000-0000-0000C0790000}"/>
    <cellStyle name="표준 2 26 6 2 7" xfId="10173" xr:uid="{00000000-0005-0000-0000-0000C1790000}"/>
    <cellStyle name="표준 2 26 6 2 8" xfId="11653" xr:uid="{00000000-0005-0000-0000-0000C2790000}"/>
    <cellStyle name="표준 2 26 6 2 9" xfId="13133" xr:uid="{00000000-0005-0000-0000-0000C3790000}"/>
    <cellStyle name="표준 2 26 6 20" xfId="27196" xr:uid="{00000000-0005-0000-0000-0000C4790000}"/>
    <cellStyle name="표준 2 26 6 21" xfId="28676" xr:uid="{00000000-0005-0000-0000-0000C5790000}"/>
    <cellStyle name="표준 2 26 6 22" xfId="30156" xr:uid="{00000000-0005-0000-0000-0000C6790000}"/>
    <cellStyle name="표준 2 26 6 23" xfId="31636" xr:uid="{00000000-0005-0000-0000-0000C7790000}"/>
    <cellStyle name="표준 2 26 6 24" xfId="33116" xr:uid="{00000000-0005-0000-0000-0000C8790000}"/>
    <cellStyle name="표준 2 26 6 25" xfId="34596" xr:uid="{00000000-0005-0000-0000-0000C9790000}"/>
    <cellStyle name="표준 2 26 6 26" xfId="36076" xr:uid="{00000000-0005-0000-0000-0000CA790000}"/>
    <cellStyle name="표준 2 26 6 27" xfId="37556" xr:uid="{00000000-0005-0000-0000-0000CB790000}"/>
    <cellStyle name="표준 2 26 6 28" xfId="39036" xr:uid="{00000000-0005-0000-0000-0000CC790000}"/>
    <cellStyle name="표준 2 26 6 29" xfId="40516" xr:uid="{00000000-0005-0000-0000-0000CD790000}"/>
    <cellStyle name="표준 2 26 6 3" xfId="2035" xr:uid="{00000000-0005-0000-0000-0000CE790000}"/>
    <cellStyle name="표준 2 26 6 30" xfId="41996" xr:uid="{00000000-0005-0000-0000-0000CF790000}"/>
    <cellStyle name="표준 2 26 6 31" xfId="43476" xr:uid="{00000000-0005-0000-0000-0000D0790000}"/>
    <cellStyle name="표준 2 26 6 32" xfId="44956" xr:uid="{00000000-0005-0000-0000-0000D1790000}"/>
    <cellStyle name="표준 2 26 6 33" xfId="46437" xr:uid="{00000000-0005-0000-0000-0000D2790000}"/>
    <cellStyle name="표준 2 26 6 34" xfId="47917" xr:uid="{00000000-0005-0000-0000-0000D3790000}"/>
    <cellStyle name="표준 2 26 6 35" xfId="49397" xr:uid="{00000000-0005-0000-0000-0000D4790000}"/>
    <cellStyle name="표준 2 26 6 36" xfId="50877" xr:uid="{00000000-0005-0000-0000-0000D5790000}"/>
    <cellStyle name="표준 2 26 6 37" xfId="52357" xr:uid="{00000000-0005-0000-0000-0000D6790000}"/>
    <cellStyle name="표준 2 26 6 38" xfId="53837" xr:uid="{00000000-0005-0000-0000-0000D7790000}"/>
    <cellStyle name="표준 2 26 6 39" xfId="55317" xr:uid="{00000000-0005-0000-0000-0000D8790000}"/>
    <cellStyle name="표준 2 26 6 4" xfId="3516" xr:uid="{00000000-0005-0000-0000-0000D9790000}"/>
    <cellStyle name="표준 2 26 6 40" xfId="56797" xr:uid="{00000000-0005-0000-0000-0000DA790000}"/>
    <cellStyle name="표준 2 26 6 41" xfId="58277" xr:uid="{00000000-0005-0000-0000-0000DB790000}"/>
    <cellStyle name="표준 2 26 6 42" xfId="59757" xr:uid="{00000000-0005-0000-0000-0000DC790000}"/>
    <cellStyle name="표준 2 26 6 43" xfId="61237" xr:uid="{00000000-0005-0000-0000-0000DD790000}"/>
    <cellStyle name="표준 2 26 6 5" xfId="4996" xr:uid="{00000000-0005-0000-0000-0000DE790000}"/>
    <cellStyle name="표준 2 26 6 6" xfId="6476" xr:uid="{00000000-0005-0000-0000-0000DF790000}"/>
    <cellStyle name="표준 2 26 6 7" xfId="7956" xr:uid="{00000000-0005-0000-0000-0000E0790000}"/>
    <cellStyle name="표준 2 26 6 8" xfId="9436" xr:uid="{00000000-0005-0000-0000-0000E1790000}"/>
    <cellStyle name="표준 2 26 6 9" xfId="10916" xr:uid="{00000000-0005-0000-0000-0000E2790000}"/>
    <cellStyle name="표준 2 26 7" xfId="1023" xr:uid="{00000000-0005-0000-0000-0000E3790000}"/>
    <cellStyle name="표준 2 26 7 10" xfId="12427" xr:uid="{00000000-0005-0000-0000-0000E4790000}"/>
    <cellStyle name="표준 2 26 7 11" xfId="13907" xr:uid="{00000000-0005-0000-0000-0000E5790000}"/>
    <cellStyle name="표준 2 26 7 12" xfId="15387" xr:uid="{00000000-0005-0000-0000-0000E6790000}"/>
    <cellStyle name="표준 2 26 7 13" xfId="16867" xr:uid="{00000000-0005-0000-0000-0000E7790000}"/>
    <cellStyle name="표준 2 26 7 14" xfId="18347" xr:uid="{00000000-0005-0000-0000-0000E8790000}"/>
    <cellStyle name="표준 2 26 7 15" xfId="19827" xr:uid="{00000000-0005-0000-0000-0000E9790000}"/>
    <cellStyle name="표준 2 26 7 16" xfId="21307" xr:uid="{00000000-0005-0000-0000-0000EA790000}"/>
    <cellStyle name="표준 2 26 7 17" xfId="22787" xr:uid="{00000000-0005-0000-0000-0000EB790000}"/>
    <cellStyle name="표준 2 26 7 18" xfId="24267" xr:uid="{00000000-0005-0000-0000-0000EC790000}"/>
    <cellStyle name="표준 2 26 7 19" xfId="25747" xr:uid="{00000000-0005-0000-0000-0000ED790000}"/>
    <cellStyle name="표준 2 26 7 2" xfId="244" xr:uid="{00000000-0005-0000-0000-0000EE790000}"/>
    <cellStyle name="표준 2 26 7 2 10" xfId="14644" xr:uid="{00000000-0005-0000-0000-0000EF790000}"/>
    <cellStyle name="표준 2 26 7 2 11" xfId="16124" xr:uid="{00000000-0005-0000-0000-0000F0790000}"/>
    <cellStyle name="표준 2 26 7 2 12" xfId="17604" xr:uid="{00000000-0005-0000-0000-0000F1790000}"/>
    <cellStyle name="표준 2 26 7 2 13" xfId="19084" xr:uid="{00000000-0005-0000-0000-0000F2790000}"/>
    <cellStyle name="표준 2 26 7 2 14" xfId="20564" xr:uid="{00000000-0005-0000-0000-0000F3790000}"/>
    <cellStyle name="표준 2 26 7 2 15" xfId="22044" xr:uid="{00000000-0005-0000-0000-0000F4790000}"/>
    <cellStyle name="표준 2 26 7 2 16" xfId="23524" xr:uid="{00000000-0005-0000-0000-0000F5790000}"/>
    <cellStyle name="표준 2 26 7 2 17" xfId="25004" xr:uid="{00000000-0005-0000-0000-0000F6790000}"/>
    <cellStyle name="표준 2 26 7 2 18" xfId="26484" xr:uid="{00000000-0005-0000-0000-0000F7790000}"/>
    <cellStyle name="표준 2 26 7 2 19" xfId="27964" xr:uid="{00000000-0005-0000-0000-0000F8790000}"/>
    <cellStyle name="표준 2 26 7 2 2" xfId="2803" xr:uid="{00000000-0005-0000-0000-0000F9790000}"/>
    <cellStyle name="표준 2 26 7 2 20" xfId="29444" xr:uid="{00000000-0005-0000-0000-0000FA790000}"/>
    <cellStyle name="표준 2 26 7 2 21" xfId="30924" xr:uid="{00000000-0005-0000-0000-0000FB790000}"/>
    <cellStyle name="표준 2 26 7 2 22" xfId="32404" xr:uid="{00000000-0005-0000-0000-0000FC790000}"/>
    <cellStyle name="표준 2 26 7 2 23" xfId="33884" xr:uid="{00000000-0005-0000-0000-0000FD790000}"/>
    <cellStyle name="표준 2 26 7 2 24" xfId="35364" xr:uid="{00000000-0005-0000-0000-0000FE790000}"/>
    <cellStyle name="표준 2 26 7 2 25" xfId="36844" xr:uid="{00000000-0005-0000-0000-0000FF790000}"/>
    <cellStyle name="표준 2 26 7 2 26" xfId="38324" xr:uid="{00000000-0005-0000-0000-0000007A0000}"/>
    <cellStyle name="표준 2 26 7 2 27" xfId="39804" xr:uid="{00000000-0005-0000-0000-0000017A0000}"/>
    <cellStyle name="표준 2 26 7 2 28" xfId="41284" xr:uid="{00000000-0005-0000-0000-0000027A0000}"/>
    <cellStyle name="표준 2 26 7 2 29" xfId="42764" xr:uid="{00000000-0005-0000-0000-0000037A0000}"/>
    <cellStyle name="표준 2 26 7 2 3" xfId="4284" xr:uid="{00000000-0005-0000-0000-0000047A0000}"/>
    <cellStyle name="표준 2 26 7 2 30" xfId="44244" xr:uid="{00000000-0005-0000-0000-0000057A0000}"/>
    <cellStyle name="표준 2 26 7 2 31" xfId="45724" xr:uid="{00000000-0005-0000-0000-0000067A0000}"/>
    <cellStyle name="표준 2 26 7 2 32" xfId="47205" xr:uid="{00000000-0005-0000-0000-0000077A0000}"/>
    <cellStyle name="표준 2 26 7 2 33" xfId="48685" xr:uid="{00000000-0005-0000-0000-0000087A0000}"/>
    <cellStyle name="표준 2 26 7 2 34" xfId="50165" xr:uid="{00000000-0005-0000-0000-0000097A0000}"/>
    <cellStyle name="표준 2 26 7 2 35" xfId="51645" xr:uid="{00000000-0005-0000-0000-00000A7A0000}"/>
    <cellStyle name="표준 2 26 7 2 36" xfId="53125" xr:uid="{00000000-0005-0000-0000-00000B7A0000}"/>
    <cellStyle name="표준 2 26 7 2 37" xfId="54605" xr:uid="{00000000-0005-0000-0000-00000C7A0000}"/>
    <cellStyle name="표준 2 26 7 2 38" xfId="56085" xr:uid="{00000000-0005-0000-0000-00000D7A0000}"/>
    <cellStyle name="표준 2 26 7 2 39" xfId="57565" xr:uid="{00000000-0005-0000-0000-00000E7A0000}"/>
    <cellStyle name="표준 2 26 7 2 4" xfId="5764" xr:uid="{00000000-0005-0000-0000-00000F7A0000}"/>
    <cellStyle name="표준 2 26 7 2 40" xfId="59045" xr:uid="{00000000-0005-0000-0000-0000107A0000}"/>
    <cellStyle name="표준 2 26 7 2 41" xfId="60525" xr:uid="{00000000-0005-0000-0000-0000117A0000}"/>
    <cellStyle name="표준 2 26 7 2 42" xfId="62005" xr:uid="{00000000-0005-0000-0000-0000127A0000}"/>
    <cellStyle name="표준 2 26 7 2 5" xfId="7244" xr:uid="{00000000-0005-0000-0000-0000137A0000}"/>
    <cellStyle name="표준 2 26 7 2 6" xfId="8724" xr:uid="{00000000-0005-0000-0000-0000147A0000}"/>
    <cellStyle name="표준 2 26 7 2 7" xfId="10204" xr:uid="{00000000-0005-0000-0000-0000157A0000}"/>
    <cellStyle name="표준 2 26 7 2 8" xfId="11684" xr:uid="{00000000-0005-0000-0000-0000167A0000}"/>
    <cellStyle name="표준 2 26 7 2 9" xfId="13164" xr:uid="{00000000-0005-0000-0000-0000177A0000}"/>
    <cellStyle name="표준 2 26 7 20" xfId="27227" xr:uid="{00000000-0005-0000-0000-0000187A0000}"/>
    <cellStyle name="표준 2 26 7 21" xfId="28707" xr:uid="{00000000-0005-0000-0000-0000197A0000}"/>
    <cellStyle name="표준 2 26 7 22" xfId="30187" xr:uid="{00000000-0005-0000-0000-00001A7A0000}"/>
    <cellStyle name="표준 2 26 7 23" xfId="31667" xr:uid="{00000000-0005-0000-0000-00001B7A0000}"/>
    <cellStyle name="표준 2 26 7 24" xfId="33147" xr:uid="{00000000-0005-0000-0000-00001C7A0000}"/>
    <cellStyle name="표준 2 26 7 25" xfId="34627" xr:uid="{00000000-0005-0000-0000-00001D7A0000}"/>
    <cellStyle name="표준 2 26 7 26" xfId="36107" xr:uid="{00000000-0005-0000-0000-00001E7A0000}"/>
    <cellStyle name="표준 2 26 7 27" xfId="37587" xr:uid="{00000000-0005-0000-0000-00001F7A0000}"/>
    <cellStyle name="표준 2 26 7 28" xfId="39067" xr:uid="{00000000-0005-0000-0000-0000207A0000}"/>
    <cellStyle name="표준 2 26 7 29" xfId="40547" xr:uid="{00000000-0005-0000-0000-0000217A0000}"/>
    <cellStyle name="표준 2 26 7 3" xfId="2066" xr:uid="{00000000-0005-0000-0000-0000227A0000}"/>
    <cellStyle name="표준 2 26 7 30" xfId="42027" xr:uid="{00000000-0005-0000-0000-0000237A0000}"/>
    <cellStyle name="표준 2 26 7 31" xfId="43507" xr:uid="{00000000-0005-0000-0000-0000247A0000}"/>
    <cellStyle name="표준 2 26 7 32" xfId="44987" xr:uid="{00000000-0005-0000-0000-0000257A0000}"/>
    <cellStyle name="표준 2 26 7 33" xfId="46468" xr:uid="{00000000-0005-0000-0000-0000267A0000}"/>
    <cellStyle name="표준 2 26 7 34" xfId="47948" xr:uid="{00000000-0005-0000-0000-0000277A0000}"/>
    <cellStyle name="표준 2 26 7 35" xfId="49428" xr:uid="{00000000-0005-0000-0000-0000287A0000}"/>
    <cellStyle name="표준 2 26 7 36" xfId="50908" xr:uid="{00000000-0005-0000-0000-0000297A0000}"/>
    <cellStyle name="표준 2 26 7 37" xfId="52388" xr:uid="{00000000-0005-0000-0000-00002A7A0000}"/>
    <cellStyle name="표준 2 26 7 38" xfId="53868" xr:uid="{00000000-0005-0000-0000-00002B7A0000}"/>
    <cellStyle name="표준 2 26 7 39" xfId="55348" xr:uid="{00000000-0005-0000-0000-00002C7A0000}"/>
    <cellStyle name="표준 2 26 7 4" xfId="3547" xr:uid="{00000000-0005-0000-0000-00002D7A0000}"/>
    <cellStyle name="표준 2 26 7 40" xfId="56828" xr:uid="{00000000-0005-0000-0000-00002E7A0000}"/>
    <cellStyle name="표준 2 26 7 41" xfId="58308" xr:uid="{00000000-0005-0000-0000-00002F7A0000}"/>
    <cellStyle name="표준 2 26 7 42" xfId="59788" xr:uid="{00000000-0005-0000-0000-0000307A0000}"/>
    <cellStyle name="표준 2 26 7 43" xfId="61268" xr:uid="{00000000-0005-0000-0000-0000317A0000}"/>
    <cellStyle name="표준 2 26 7 5" xfId="5027" xr:uid="{00000000-0005-0000-0000-0000327A0000}"/>
    <cellStyle name="표준 2 26 7 6" xfId="6507" xr:uid="{00000000-0005-0000-0000-0000337A0000}"/>
    <cellStyle name="표준 2 26 7 7" xfId="7987" xr:uid="{00000000-0005-0000-0000-0000347A0000}"/>
    <cellStyle name="표준 2 26 7 8" xfId="9467" xr:uid="{00000000-0005-0000-0000-0000357A0000}"/>
    <cellStyle name="표준 2 26 7 9" xfId="10947" xr:uid="{00000000-0005-0000-0000-0000367A0000}"/>
    <cellStyle name="표준 2 26 8" xfId="991" xr:uid="{00000000-0005-0000-0000-0000377A0000}"/>
    <cellStyle name="표준 2 26 8 10" xfId="12459" xr:uid="{00000000-0005-0000-0000-0000387A0000}"/>
    <cellStyle name="표준 2 26 8 11" xfId="13939" xr:uid="{00000000-0005-0000-0000-0000397A0000}"/>
    <cellStyle name="표준 2 26 8 12" xfId="15419" xr:uid="{00000000-0005-0000-0000-00003A7A0000}"/>
    <cellStyle name="표준 2 26 8 13" xfId="16899" xr:uid="{00000000-0005-0000-0000-00003B7A0000}"/>
    <cellStyle name="표준 2 26 8 14" xfId="18379" xr:uid="{00000000-0005-0000-0000-00003C7A0000}"/>
    <cellStyle name="표준 2 26 8 15" xfId="19859" xr:uid="{00000000-0005-0000-0000-00003D7A0000}"/>
    <cellStyle name="표준 2 26 8 16" xfId="21339" xr:uid="{00000000-0005-0000-0000-00003E7A0000}"/>
    <cellStyle name="표준 2 26 8 17" xfId="22819" xr:uid="{00000000-0005-0000-0000-00003F7A0000}"/>
    <cellStyle name="표준 2 26 8 18" xfId="24299" xr:uid="{00000000-0005-0000-0000-0000407A0000}"/>
    <cellStyle name="표준 2 26 8 19" xfId="25779" xr:uid="{00000000-0005-0000-0000-0000417A0000}"/>
    <cellStyle name="표준 2 26 8 2" xfId="212" xr:uid="{00000000-0005-0000-0000-0000427A0000}"/>
    <cellStyle name="표준 2 26 8 2 10" xfId="14676" xr:uid="{00000000-0005-0000-0000-0000437A0000}"/>
    <cellStyle name="표준 2 26 8 2 11" xfId="16156" xr:uid="{00000000-0005-0000-0000-0000447A0000}"/>
    <cellStyle name="표준 2 26 8 2 12" xfId="17636" xr:uid="{00000000-0005-0000-0000-0000457A0000}"/>
    <cellStyle name="표준 2 26 8 2 13" xfId="19116" xr:uid="{00000000-0005-0000-0000-0000467A0000}"/>
    <cellStyle name="표준 2 26 8 2 14" xfId="20596" xr:uid="{00000000-0005-0000-0000-0000477A0000}"/>
    <cellStyle name="표준 2 26 8 2 15" xfId="22076" xr:uid="{00000000-0005-0000-0000-0000487A0000}"/>
    <cellStyle name="표준 2 26 8 2 16" xfId="23556" xr:uid="{00000000-0005-0000-0000-0000497A0000}"/>
    <cellStyle name="표준 2 26 8 2 17" xfId="25036" xr:uid="{00000000-0005-0000-0000-00004A7A0000}"/>
    <cellStyle name="표준 2 26 8 2 18" xfId="26516" xr:uid="{00000000-0005-0000-0000-00004B7A0000}"/>
    <cellStyle name="표준 2 26 8 2 19" xfId="27996" xr:uid="{00000000-0005-0000-0000-00004C7A0000}"/>
    <cellStyle name="표준 2 26 8 2 2" xfId="2835" xr:uid="{00000000-0005-0000-0000-00004D7A0000}"/>
    <cellStyle name="표준 2 26 8 2 20" xfId="29476" xr:uid="{00000000-0005-0000-0000-00004E7A0000}"/>
    <cellStyle name="표준 2 26 8 2 21" xfId="30956" xr:uid="{00000000-0005-0000-0000-00004F7A0000}"/>
    <cellStyle name="표준 2 26 8 2 22" xfId="32436" xr:uid="{00000000-0005-0000-0000-0000507A0000}"/>
    <cellStyle name="표준 2 26 8 2 23" xfId="33916" xr:uid="{00000000-0005-0000-0000-0000517A0000}"/>
    <cellStyle name="표준 2 26 8 2 24" xfId="35396" xr:uid="{00000000-0005-0000-0000-0000527A0000}"/>
    <cellStyle name="표준 2 26 8 2 25" xfId="36876" xr:uid="{00000000-0005-0000-0000-0000537A0000}"/>
    <cellStyle name="표준 2 26 8 2 26" xfId="38356" xr:uid="{00000000-0005-0000-0000-0000547A0000}"/>
    <cellStyle name="표준 2 26 8 2 27" xfId="39836" xr:uid="{00000000-0005-0000-0000-0000557A0000}"/>
    <cellStyle name="표준 2 26 8 2 28" xfId="41316" xr:uid="{00000000-0005-0000-0000-0000567A0000}"/>
    <cellStyle name="표준 2 26 8 2 29" xfId="42796" xr:uid="{00000000-0005-0000-0000-0000577A0000}"/>
    <cellStyle name="표준 2 26 8 2 3" xfId="4316" xr:uid="{00000000-0005-0000-0000-0000587A0000}"/>
    <cellStyle name="표준 2 26 8 2 30" xfId="44276" xr:uid="{00000000-0005-0000-0000-0000597A0000}"/>
    <cellStyle name="표준 2 26 8 2 31" xfId="45756" xr:uid="{00000000-0005-0000-0000-00005A7A0000}"/>
    <cellStyle name="표준 2 26 8 2 32" xfId="47237" xr:uid="{00000000-0005-0000-0000-00005B7A0000}"/>
    <cellStyle name="표준 2 26 8 2 33" xfId="48717" xr:uid="{00000000-0005-0000-0000-00005C7A0000}"/>
    <cellStyle name="표준 2 26 8 2 34" xfId="50197" xr:uid="{00000000-0005-0000-0000-00005D7A0000}"/>
    <cellStyle name="표준 2 26 8 2 35" xfId="51677" xr:uid="{00000000-0005-0000-0000-00005E7A0000}"/>
    <cellStyle name="표준 2 26 8 2 36" xfId="53157" xr:uid="{00000000-0005-0000-0000-00005F7A0000}"/>
    <cellStyle name="표준 2 26 8 2 37" xfId="54637" xr:uid="{00000000-0005-0000-0000-0000607A0000}"/>
    <cellStyle name="표준 2 26 8 2 38" xfId="56117" xr:uid="{00000000-0005-0000-0000-0000617A0000}"/>
    <cellStyle name="표준 2 26 8 2 39" xfId="57597" xr:uid="{00000000-0005-0000-0000-0000627A0000}"/>
    <cellStyle name="표준 2 26 8 2 4" xfId="5796" xr:uid="{00000000-0005-0000-0000-0000637A0000}"/>
    <cellStyle name="표준 2 26 8 2 40" xfId="59077" xr:uid="{00000000-0005-0000-0000-0000647A0000}"/>
    <cellStyle name="표준 2 26 8 2 41" xfId="60557" xr:uid="{00000000-0005-0000-0000-0000657A0000}"/>
    <cellStyle name="표준 2 26 8 2 42" xfId="62037" xr:uid="{00000000-0005-0000-0000-0000667A0000}"/>
    <cellStyle name="표준 2 26 8 2 5" xfId="7276" xr:uid="{00000000-0005-0000-0000-0000677A0000}"/>
    <cellStyle name="표준 2 26 8 2 6" xfId="8756" xr:uid="{00000000-0005-0000-0000-0000687A0000}"/>
    <cellStyle name="표준 2 26 8 2 7" xfId="10236" xr:uid="{00000000-0005-0000-0000-0000697A0000}"/>
    <cellStyle name="표준 2 26 8 2 8" xfId="11716" xr:uid="{00000000-0005-0000-0000-00006A7A0000}"/>
    <cellStyle name="표준 2 26 8 2 9" xfId="13196" xr:uid="{00000000-0005-0000-0000-00006B7A0000}"/>
    <cellStyle name="표준 2 26 8 20" xfId="27259" xr:uid="{00000000-0005-0000-0000-00006C7A0000}"/>
    <cellStyle name="표준 2 26 8 21" xfId="28739" xr:uid="{00000000-0005-0000-0000-00006D7A0000}"/>
    <cellStyle name="표준 2 26 8 22" xfId="30219" xr:uid="{00000000-0005-0000-0000-00006E7A0000}"/>
    <cellStyle name="표준 2 26 8 23" xfId="31699" xr:uid="{00000000-0005-0000-0000-00006F7A0000}"/>
    <cellStyle name="표준 2 26 8 24" xfId="33179" xr:uid="{00000000-0005-0000-0000-0000707A0000}"/>
    <cellStyle name="표준 2 26 8 25" xfId="34659" xr:uid="{00000000-0005-0000-0000-0000717A0000}"/>
    <cellStyle name="표준 2 26 8 26" xfId="36139" xr:uid="{00000000-0005-0000-0000-0000727A0000}"/>
    <cellStyle name="표준 2 26 8 27" xfId="37619" xr:uid="{00000000-0005-0000-0000-0000737A0000}"/>
    <cellStyle name="표준 2 26 8 28" xfId="39099" xr:uid="{00000000-0005-0000-0000-0000747A0000}"/>
    <cellStyle name="표준 2 26 8 29" xfId="40579" xr:uid="{00000000-0005-0000-0000-0000757A0000}"/>
    <cellStyle name="표준 2 26 8 3" xfId="2098" xr:uid="{00000000-0005-0000-0000-0000767A0000}"/>
    <cellStyle name="표준 2 26 8 30" xfId="42059" xr:uid="{00000000-0005-0000-0000-0000777A0000}"/>
    <cellStyle name="표준 2 26 8 31" xfId="43539" xr:uid="{00000000-0005-0000-0000-0000787A0000}"/>
    <cellStyle name="표준 2 26 8 32" xfId="45019" xr:uid="{00000000-0005-0000-0000-0000797A0000}"/>
    <cellStyle name="표준 2 26 8 33" xfId="46500" xr:uid="{00000000-0005-0000-0000-00007A7A0000}"/>
    <cellStyle name="표준 2 26 8 34" xfId="47980" xr:uid="{00000000-0005-0000-0000-00007B7A0000}"/>
    <cellStyle name="표준 2 26 8 35" xfId="49460" xr:uid="{00000000-0005-0000-0000-00007C7A0000}"/>
    <cellStyle name="표준 2 26 8 36" xfId="50940" xr:uid="{00000000-0005-0000-0000-00007D7A0000}"/>
    <cellStyle name="표준 2 26 8 37" xfId="52420" xr:uid="{00000000-0005-0000-0000-00007E7A0000}"/>
    <cellStyle name="표준 2 26 8 38" xfId="53900" xr:uid="{00000000-0005-0000-0000-00007F7A0000}"/>
    <cellStyle name="표준 2 26 8 39" xfId="55380" xr:uid="{00000000-0005-0000-0000-0000807A0000}"/>
    <cellStyle name="표준 2 26 8 4" xfId="3579" xr:uid="{00000000-0005-0000-0000-0000817A0000}"/>
    <cellStyle name="표준 2 26 8 40" xfId="56860" xr:uid="{00000000-0005-0000-0000-0000827A0000}"/>
    <cellStyle name="표준 2 26 8 41" xfId="58340" xr:uid="{00000000-0005-0000-0000-0000837A0000}"/>
    <cellStyle name="표준 2 26 8 42" xfId="59820" xr:uid="{00000000-0005-0000-0000-0000847A0000}"/>
    <cellStyle name="표준 2 26 8 43" xfId="61300" xr:uid="{00000000-0005-0000-0000-0000857A0000}"/>
    <cellStyle name="표준 2 26 8 5" xfId="5059" xr:uid="{00000000-0005-0000-0000-0000867A0000}"/>
    <cellStyle name="표준 2 26 8 6" xfId="6539" xr:uid="{00000000-0005-0000-0000-0000877A0000}"/>
    <cellStyle name="표준 2 26 8 7" xfId="8019" xr:uid="{00000000-0005-0000-0000-0000887A0000}"/>
    <cellStyle name="표준 2 26 8 8" xfId="9499" xr:uid="{00000000-0005-0000-0000-0000897A0000}"/>
    <cellStyle name="표준 2 26 8 9" xfId="10979" xr:uid="{00000000-0005-0000-0000-00008A7A0000}"/>
    <cellStyle name="표준 2 26 9" xfId="958" xr:uid="{00000000-0005-0000-0000-00008B7A0000}"/>
    <cellStyle name="표준 2 26 9 10" xfId="12492" xr:uid="{00000000-0005-0000-0000-00008C7A0000}"/>
    <cellStyle name="표준 2 26 9 11" xfId="13972" xr:uid="{00000000-0005-0000-0000-00008D7A0000}"/>
    <cellStyle name="표준 2 26 9 12" xfId="15452" xr:uid="{00000000-0005-0000-0000-00008E7A0000}"/>
    <cellStyle name="표준 2 26 9 13" xfId="16932" xr:uid="{00000000-0005-0000-0000-00008F7A0000}"/>
    <cellStyle name="표준 2 26 9 14" xfId="18412" xr:uid="{00000000-0005-0000-0000-0000907A0000}"/>
    <cellStyle name="표준 2 26 9 15" xfId="19892" xr:uid="{00000000-0005-0000-0000-0000917A0000}"/>
    <cellStyle name="표준 2 26 9 16" xfId="21372" xr:uid="{00000000-0005-0000-0000-0000927A0000}"/>
    <cellStyle name="표준 2 26 9 17" xfId="22852" xr:uid="{00000000-0005-0000-0000-0000937A0000}"/>
    <cellStyle name="표준 2 26 9 18" xfId="24332" xr:uid="{00000000-0005-0000-0000-0000947A0000}"/>
    <cellStyle name="표준 2 26 9 19" xfId="25812" xr:uid="{00000000-0005-0000-0000-0000957A0000}"/>
    <cellStyle name="표준 2 26 9 2" xfId="179" xr:uid="{00000000-0005-0000-0000-0000967A0000}"/>
    <cellStyle name="표준 2 26 9 2 10" xfId="14709" xr:uid="{00000000-0005-0000-0000-0000977A0000}"/>
    <cellStyle name="표준 2 26 9 2 11" xfId="16189" xr:uid="{00000000-0005-0000-0000-0000987A0000}"/>
    <cellStyle name="표준 2 26 9 2 12" xfId="17669" xr:uid="{00000000-0005-0000-0000-0000997A0000}"/>
    <cellStyle name="표준 2 26 9 2 13" xfId="19149" xr:uid="{00000000-0005-0000-0000-00009A7A0000}"/>
    <cellStyle name="표준 2 26 9 2 14" xfId="20629" xr:uid="{00000000-0005-0000-0000-00009B7A0000}"/>
    <cellStyle name="표준 2 26 9 2 15" xfId="22109" xr:uid="{00000000-0005-0000-0000-00009C7A0000}"/>
    <cellStyle name="표준 2 26 9 2 16" xfId="23589" xr:uid="{00000000-0005-0000-0000-00009D7A0000}"/>
    <cellStyle name="표준 2 26 9 2 17" xfId="25069" xr:uid="{00000000-0005-0000-0000-00009E7A0000}"/>
    <cellStyle name="표준 2 26 9 2 18" xfId="26549" xr:uid="{00000000-0005-0000-0000-00009F7A0000}"/>
    <cellStyle name="표준 2 26 9 2 19" xfId="28029" xr:uid="{00000000-0005-0000-0000-0000A07A0000}"/>
    <cellStyle name="표준 2 26 9 2 2" xfId="2868" xr:uid="{00000000-0005-0000-0000-0000A17A0000}"/>
    <cellStyle name="표준 2 26 9 2 20" xfId="29509" xr:uid="{00000000-0005-0000-0000-0000A27A0000}"/>
    <cellStyle name="표준 2 26 9 2 21" xfId="30989" xr:uid="{00000000-0005-0000-0000-0000A37A0000}"/>
    <cellStyle name="표준 2 26 9 2 22" xfId="32469" xr:uid="{00000000-0005-0000-0000-0000A47A0000}"/>
    <cellStyle name="표준 2 26 9 2 23" xfId="33949" xr:uid="{00000000-0005-0000-0000-0000A57A0000}"/>
    <cellStyle name="표준 2 26 9 2 24" xfId="35429" xr:uid="{00000000-0005-0000-0000-0000A67A0000}"/>
    <cellStyle name="표준 2 26 9 2 25" xfId="36909" xr:uid="{00000000-0005-0000-0000-0000A77A0000}"/>
    <cellStyle name="표준 2 26 9 2 26" xfId="38389" xr:uid="{00000000-0005-0000-0000-0000A87A0000}"/>
    <cellStyle name="표준 2 26 9 2 27" xfId="39869" xr:uid="{00000000-0005-0000-0000-0000A97A0000}"/>
    <cellStyle name="표준 2 26 9 2 28" xfId="41349" xr:uid="{00000000-0005-0000-0000-0000AA7A0000}"/>
    <cellStyle name="표준 2 26 9 2 29" xfId="42829" xr:uid="{00000000-0005-0000-0000-0000AB7A0000}"/>
    <cellStyle name="표준 2 26 9 2 3" xfId="4349" xr:uid="{00000000-0005-0000-0000-0000AC7A0000}"/>
    <cellStyle name="표준 2 26 9 2 30" xfId="44309" xr:uid="{00000000-0005-0000-0000-0000AD7A0000}"/>
    <cellStyle name="표준 2 26 9 2 31" xfId="45789" xr:uid="{00000000-0005-0000-0000-0000AE7A0000}"/>
    <cellStyle name="표준 2 26 9 2 32" xfId="47270" xr:uid="{00000000-0005-0000-0000-0000AF7A0000}"/>
    <cellStyle name="표준 2 26 9 2 33" xfId="48750" xr:uid="{00000000-0005-0000-0000-0000B07A0000}"/>
    <cellStyle name="표준 2 26 9 2 34" xfId="50230" xr:uid="{00000000-0005-0000-0000-0000B17A0000}"/>
    <cellStyle name="표준 2 26 9 2 35" xfId="51710" xr:uid="{00000000-0005-0000-0000-0000B27A0000}"/>
    <cellStyle name="표준 2 26 9 2 36" xfId="53190" xr:uid="{00000000-0005-0000-0000-0000B37A0000}"/>
    <cellStyle name="표준 2 26 9 2 37" xfId="54670" xr:uid="{00000000-0005-0000-0000-0000B47A0000}"/>
    <cellStyle name="표준 2 26 9 2 38" xfId="56150" xr:uid="{00000000-0005-0000-0000-0000B57A0000}"/>
    <cellStyle name="표준 2 26 9 2 39" xfId="57630" xr:uid="{00000000-0005-0000-0000-0000B67A0000}"/>
    <cellStyle name="표준 2 26 9 2 4" xfId="5829" xr:uid="{00000000-0005-0000-0000-0000B77A0000}"/>
    <cellStyle name="표준 2 26 9 2 40" xfId="59110" xr:uid="{00000000-0005-0000-0000-0000B87A0000}"/>
    <cellStyle name="표준 2 26 9 2 41" xfId="60590" xr:uid="{00000000-0005-0000-0000-0000B97A0000}"/>
    <cellStyle name="표준 2 26 9 2 42" xfId="62070" xr:uid="{00000000-0005-0000-0000-0000BA7A0000}"/>
    <cellStyle name="표준 2 26 9 2 5" xfId="7309" xr:uid="{00000000-0005-0000-0000-0000BB7A0000}"/>
    <cellStyle name="표준 2 26 9 2 6" xfId="8789" xr:uid="{00000000-0005-0000-0000-0000BC7A0000}"/>
    <cellStyle name="표준 2 26 9 2 7" xfId="10269" xr:uid="{00000000-0005-0000-0000-0000BD7A0000}"/>
    <cellStyle name="표준 2 26 9 2 8" xfId="11749" xr:uid="{00000000-0005-0000-0000-0000BE7A0000}"/>
    <cellStyle name="표준 2 26 9 2 9" xfId="13229" xr:uid="{00000000-0005-0000-0000-0000BF7A0000}"/>
    <cellStyle name="표준 2 26 9 20" xfId="27292" xr:uid="{00000000-0005-0000-0000-0000C07A0000}"/>
    <cellStyle name="표준 2 26 9 21" xfId="28772" xr:uid="{00000000-0005-0000-0000-0000C17A0000}"/>
    <cellStyle name="표준 2 26 9 22" xfId="30252" xr:uid="{00000000-0005-0000-0000-0000C27A0000}"/>
    <cellStyle name="표준 2 26 9 23" xfId="31732" xr:uid="{00000000-0005-0000-0000-0000C37A0000}"/>
    <cellStyle name="표준 2 26 9 24" xfId="33212" xr:uid="{00000000-0005-0000-0000-0000C47A0000}"/>
    <cellStyle name="표준 2 26 9 25" xfId="34692" xr:uid="{00000000-0005-0000-0000-0000C57A0000}"/>
    <cellStyle name="표준 2 26 9 26" xfId="36172" xr:uid="{00000000-0005-0000-0000-0000C67A0000}"/>
    <cellStyle name="표준 2 26 9 27" xfId="37652" xr:uid="{00000000-0005-0000-0000-0000C77A0000}"/>
    <cellStyle name="표준 2 26 9 28" xfId="39132" xr:uid="{00000000-0005-0000-0000-0000C87A0000}"/>
    <cellStyle name="표준 2 26 9 29" xfId="40612" xr:uid="{00000000-0005-0000-0000-0000C97A0000}"/>
    <cellStyle name="표준 2 26 9 3" xfId="2131" xr:uid="{00000000-0005-0000-0000-0000CA7A0000}"/>
    <cellStyle name="표준 2 26 9 30" xfId="42092" xr:uid="{00000000-0005-0000-0000-0000CB7A0000}"/>
    <cellStyle name="표준 2 26 9 31" xfId="43572" xr:uid="{00000000-0005-0000-0000-0000CC7A0000}"/>
    <cellStyle name="표준 2 26 9 32" xfId="45052" xr:uid="{00000000-0005-0000-0000-0000CD7A0000}"/>
    <cellStyle name="표준 2 26 9 33" xfId="46533" xr:uid="{00000000-0005-0000-0000-0000CE7A0000}"/>
    <cellStyle name="표준 2 26 9 34" xfId="48013" xr:uid="{00000000-0005-0000-0000-0000CF7A0000}"/>
    <cellStyle name="표준 2 26 9 35" xfId="49493" xr:uid="{00000000-0005-0000-0000-0000D07A0000}"/>
    <cellStyle name="표준 2 26 9 36" xfId="50973" xr:uid="{00000000-0005-0000-0000-0000D17A0000}"/>
    <cellStyle name="표준 2 26 9 37" xfId="52453" xr:uid="{00000000-0005-0000-0000-0000D27A0000}"/>
    <cellStyle name="표준 2 26 9 38" xfId="53933" xr:uid="{00000000-0005-0000-0000-0000D37A0000}"/>
    <cellStyle name="표준 2 26 9 39" xfId="55413" xr:uid="{00000000-0005-0000-0000-0000D47A0000}"/>
    <cellStyle name="표준 2 26 9 4" xfId="3612" xr:uid="{00000000-0005-0000-0000-0000D57A0000}"/>
    <cellStyle name="표준 2 26 9 40" xfId="56893" xr:uid="{00000000-0005-0000-0000-0000D67A0000}"/>
    <cellStyle name="표준 2 26 9 41" xfId="58373" xr:uid="{00000000-0005-0000-0000-0000D77A0000}"/>
    <cellStyle name="표준 2 26 9 42" xfId="59853" xr:uid="{00000000-0005-0000-0000-0000D87A0000}"/>
    <cellStyle name="표준 2 26 9 43" xfId="61333" xr:uid="{00000000-0005-0000-0000-0000D97A0000}"/>
    <cellStyle name="표준 2 26 9 5" xfId="5092" xr:uid="{00000000-0005-0000-0000-0000DA7A0000}"/>
    <cellStyle name="표준 2 26 9 6" xfId="6572" xr:uid="{00000000-0005-0000-0000-0000DB7A0000}"/>
    <cellStyle name="표준 2 26 9 7" xfId="8052" xr:uid="{00000000-0005-0000-0000-0000DC7A0000}"/>
    <cellStyle name="표준 2 26 9 8" xfId="9532" xr:uid="{00000000-0005-0000-0000-0000DD7A0000}"/>
    <cellStyle name="표준 2 26 9 9" xfId="11012" xr:uid="{00000000-0005-0000-0000-0000DE7A0000}"/>
    <cellStyle name="표준 2 27" xfId="1536" xr:uid="{00000000-0005-0000-0000-0000DF7A0000}"/>
    <cellStyle name="표준 2 27 10" xfId="890" xr:uid="{00000000-0005-0000-0000-0000E07A0000}"/>
    <cellStyle name="표준 2 27 10 10" xfId="12560" xr:uid="{00000000-0005-0000-0000-0000E17A0000}"/>
    <cellStyle name="표준 2 27 10 11" xfId="14040" xr:uid="{00000000-0005-0000-0000-0000E27A0000}"/>
    <cellStyle name="표준 2 27 10 12" xfId="15520" xr:uid="{00000000-0005-0000-0000-0000E37A0000}"/>
    <cellStyle name="표준 2 27 10 13" xfId="17000" xr:uid="{00000000-0005-0000-0000-0000E47A0000}"/>
    <cellStyle name="표준 2 27 10 14" xfId="18480" xr:uid="{00000000-0005-0000-0000-0000E57A0000}"/>
    <cellStyle name="표준 2 27 10 15" xfId="19960" xr:uid="{00000000-0005-0000-0000-0000E67A0000}"/>
    <cellStyle name="표준 2 27 10 16" xfId="21440" xr:uid="{00000000-0005-0000-0000-0000E77A0000}"/>
    <cellStyle name="표준 2 27 10 17" xfId="22920" xr:uid="{00000000-0005-0000-0000-0000E87A0000}"/>
    <cellStyle name="표준 2 27 10 18" xfId="24400" xr:uid="{00000000-0005-0000-0000-0000E97A0000}"/>
    <cellStyle name="표준 2 27 10 19" xfId="25880" xr:uid="{00000000-0005-0000-0000-0000EA7A0000}"/>
    <cellStyle name="표준 2 27 10 2" xfId="111" xr:uid="{00000000-0005-0000-0000-0000EB7A0000}"/>
    <cellStyle name="표준 2 27 10 2 10" xfId="14777" xr:uid="{00000000-0005-0000-0000-0000EC7A0000}"/>
    <cellStyle name="표준 2 27 10 2 11" xfId="16257" xr:uid="{00000000-0005-0000-0000-0000ED7A0000}"/>
    <cellStyle name="표준 2 27 10 2 12" xfId="17737" xr:uid="{00000000-0005-0000-0000-0000EE7A0000}"/>
    <cellStyle name="표준 2 27 10 2 13" xfId="19217" xr:uid="{00000000-0005-0000-0000-0000EF7A0000}"/>
    <cellStyle name="표준 2 27 10 2 14" xfId="20697" xr:uid="{00000000-0005-0000-0000-0000F07A0000}"/>
    <cellStyle name="표준 2 27 10 2 15" xfId="22177" xr:uid="{00000000-0005-0000-0000-0000F17A0000}"/>
    <cellStyle name="표준 2 27 10 2 16" xfId="23657" xr:uid="{00000000-0005-0000-0000-0000F27A0000}"/>
    <cellStyle name="표준 2 27 10 2 17" xfId="25137" xr:uid="{00000000-0005-0000-0000-0000F37A0000}"/>
    <cellStyle name="표준 2 27 10 2 18" xfId="26617" xr:uid="{00000000-0005-0000-0000-0000F47A0000}"/>
    <cellStyle name="표준 2 27 10 2 19" xfId="28097" xr:uid="{00000000-0005-0000-0000-0000F57A0000}"/>
    <cellStyle name="표준 2 27 10 2 2" xfId="2936" xr:uid="{00000000-0005-0000-0000-0000F67A0000}"/>
    <cellStyle name="표준 2 27 10 2 20" xfId="29577" xr:uid="{00000000-0005-0000-0000-0000F77A0000}"/>
    <cellStyle name="표준 2 27 10 2 21" xfId="31057" xr:uid="{00000000-0005-0000-0000-0000F87A0000}"/>
    <cellStyle name="표준 2 27 10 2 22" xfId="32537" xr:uid="{00000000-0005-0000-0000-0000F97A0000}"/>
    <cellStyle name="표준 2 27 10 2 23" xfId="34017" xr:uid="{00000000-0005-0000-0000-0000FA7A0000}"/>
    <cellStyle name="표준 2 27 10 2 24" xfId="35497" xr:uid="{00000000-0005-0000-0000-0000FB7A0000}"/>
    <cellStyle name="표준 2 27 10 2 25" xfId="36977" xr:uid="{00000000-0005-0000-0000-0000FC7A0000}"/>
    <cellStyle name="표준 2 27 10 2 26" xfId="38457" xr:uid="{00000000-0005-0000-0000-0000FD7A0000}"/>
    <cellStyle name="표준 2 27 10 2 27" xfId="39937" xr:uid="{00000000-0005-0000-0000-0000FE7A0000}"/>
    <cellStyle name="표준 2 27 10 2 28" xfId="41417" xr:uid="{00000000-0005-0000-0000-0000FF7A0000}"/>
    <cellStyle name="표준 2 27 10 2 29" xfId="42897" xr:uid="{00000000-0005-0000-0000-0000007B0000}"/>
    <cellStyle name="표준 2 27 10 2 3" xfId="4417" xr:uid="{00000000-0005-0000-0000-0000017B0000}"/>
    <cellStyle name="표준 2 27 10 2 30" xfId="44377" xr:uid="{00000000-0005-0000-0000-0000027B0000}"/>
    <cellStyle name="표준 2 27 10 2 31" xfId="45857" xr:uid="{00000000-0005-0000-0000-0000037B0000}"/>
    <cellStyle name="표준 2 27 10 2 32" xfId="47338" xr:uid="{00000000-0005-0000-0000-0000047B0000}"/>
    <cellStyle name="표준 2 27 10 2 33" xfId="48818" xr:uid="{00000000-0005-0000-0000-0000057B0000}"/>
    <cellStyle name="표준 2 27 10 2 34" xfId="50298" xr:uid="{00000000-0005-0000-0000-0000067B0000}"/>
    <cellStyle name="표준 2 27 10 2 35" xfId="51778" xr:uid="{00000000-0005-0000-0000-0000077B0000}"/>
    <cellStyle name="표준 2 27 10 2 36" xfId="53258" xr:uid="{00000000-0005-0000-0000-0000087B0000}"/>
    <cellStyle name="표준 2 27 10 2 37" xfId="54738" xr:uid="{00000000-0005-0000-0000-0000097B0000}"/>
    <cellStyle name="표준 2 27 10 2 38" xfId="56218" xr:uid="{00000000-0005-0000-0000-00000A7B0000}"/>
    <cellStyle name="표준 2 27 10 2 39" xfId="57698" xr:uid="{00000000-0005-0000-0000-00000B7B0000}"/>
    <cellStyle name="표준 2 27 10 2 4" xfId="5897" xr:uid="{00000000-0005-0000-0000-00000C7B0000}"/>
    <cellStyle name="표준 2 27 10 2 40" xfId="59178" xr:uid="{00000000-0005-0000-0000-00000D7B0000}"/>
    <cellStyle name="표준 2 27 10 2 41" xfId="60658" xr:uid="{00000000-0005-0000-0000-00000E7B0000}"/>
    <cellStyle name="표준 2 27 10 2 42" xfId="62138" xr:uid="{00000000-0005-0000-0000-00000F7B0000}"/>
    <cellStyle name="표준 2 27 10 2 5" xfId="7377" xr:uid="{00000000-0005-0000-0000-0000107B0000}"/>
    <cellStyle name="표준 2 27 10 2 6" xfId="8857" xr:uid="{00000000-0005-0000-0000-0000117B0000}"/>
    <cellStyle name="표준 2 27 10 2 7" xfId="10337" xr:uid="{00000000-0005-0000-0000-0000127B0000}"/>
    <cellStyle name="표준 2 27 10 2 8" xfId="11817" xr:uid="{00000000-0005-0000-0000-0000137B0000}"/>
    <cellStyle name="표준 2 27 10 2 9" xfId="13297" xr:uid="{00000000-0005-0000-0000-0000147B0000}"/>
    <cellStyle name="표준 2 27 10 20" xfId="27360" xr:uid="{00000000-0005-0000-0000-0000157B0000}"/>
    <cellStyle name="표준 2 27 10 21" xfId="28840" xr:uid="{00000000-0005-0000-0000-0000167B0000}"/>
    <cellStyle name="표준 2 27 10 22" xfId="30320" xr:uid="{00000000-0005-0000-0000-0000177B0000}"/>
    <cellStyle name="표준 2 27 10 23" xfId="31800" xr:uid="{00000000-0005-0000-0000-0000187B0000}"/>
    <cellStyle name="표준 2 27 10 24" xfId="33280" xr:uid="{00000000-0005-0000-0000-0000197B0000}"/>
    <cellStyle name="표준 2 27 10 25" xfId="34760" xr:uid="{00000000-0005-0000-0000-00001A7B0000}"/>
    <cellStyle name="표준 2 27 10 26" xfId="36240" xr:uid="{00000000-0005-0000-0000-00001B7B0000}"/>
    <cellStyle name="표준 2 27 10 27" xfId="37720" xr:uid="{00000000-0005-0000-0000-00001C7B0000}"/>
    <cellStyle name="표준 2 27 10 28" xfId="39200" xr:uid="{00000000-0005-0000-0000-00001D7B0000}"/>
    <cellStyle name="표준 2 27 10 29" xfId="40680" xr:uid="{00000000-0005-0000-0000-00001E7B0000}"/>
    <cellStyle name="표준 2 27 10 3" xfId="2199" xr:uid="{00000000-0005-0000-0000-00001F7B0000}"/>
    <cellStyle name="표준 2 27 10 30" xfId="42160" xr:uid="{00000000-0005-0000-0000-0000207B0000}"/>
    <cellStyle name="표준 2 27 10 31" xfId="43640" xr:uid="{00000000-0005-0000-0000-0000217B0000}"/>
    <cellStyle name="표준 2 27 10 32" xfId="45120" xr:uid="{00000000-0005-0000-0000-0000227B0000}"/>
    <cellStyle name="표준 2 27 10 33" xfId="46601" xr:uid="{00000000-0005-0000-0000-0000237B0000}"/>
    <cellStyle name="표준 2 27 10 34" xfId="48081" xr:uid="{00000000-0005-0000-0000-0000247B0000}"/>
    <cellStyle name="표준 2 27 10 35" xfId="49561" xr:uid="{00000000-0005-0000-0000-0000257B0000}"/>
    <cellStyle name="표준 2 27 10 36" xfId="51041" xr:uid="{00000000-0005-0000-0000-0000267B0000}"/>
    <cellStyle name="표준 2 27 10 37" xfId="52521" xr:uid="{00000000-0005-0000-0000-0000277B0000}"/>
    <cellStyle name="표준 2 27 10 38" xfId="54001" xr:uid="{00000000-0005-0000-0000-0000287B0000}"/>
    <cellStyle name="표준 2 27 10 39" xfId="55481" xr:uid="{00000000-0005-0000-0000-0000297B0000}"/>
    <cellStyle name="표준 2 27 10 4" xfId="3680" xr:uid="{00000000-0005-0000-0000-00002A7B0000}"/>
    <cellStyle name="표준 2 27 10 40" xfId="56961" xr:uid="{00000000-0005-0000-0000-00002B7B0000}"/>
    <cellStyle name="표준 2 27 10 41" xfId="58441" xr:uid="{00000000-0005-0000-0000-00002C7B0000}"/>
    <cellStyle name="표준 2 27 10 42" xfId="59921" xr:uid="{00000000-0005-0000-0000-00002D7B0000}"/>
    <cellStyle name="표준 2 27 10 43" xfId="61401" xr:uid="{00000000-0005-0000-0000-00002E7B0000}"/>
    <cellStyle name="표준 2 27 10 5" xfId="5160" xr:uid="{00000000-0005-0000-0000-00002F7B0000}"/>
    <cellStyle name="표준 2 27 10 6" xfId="6640" xr:uid="{00000000-0005-0000-0000-0000307B0000}"/>
    <cellStyle name="표준 2 27 10 7" xfId="8120" xr:uid="{00000000-0005-0000-0000-0000317B0000}"/>
    <cellStyle name="표준 2 27 10 8" xfId="9600" xr:uid="{00000000-0005-0000-0000-0000327B0000}"/>
    <cellStyle name="표준 2 27 10 9" xfId="11080" xr:uid="{00000000-0005-0000-0000-0000337B0000}"/>
    <cellStyle name="표준 2 27 11" xfId="855" xr:uid="{00000000-0005-0000-0000-0000347B0000}"/>
    <cellStyle name="표준 2 27 11 10" xfId="12595" xr:uid="{00000000-0005-0000-0000-0000357B0000}"/>
    <cellStyle name="표준 2 27 11 11" xfId="14075" xr:uid="{00000000-0005-0000-0000-0000367B0000}"/>
    <cellStyle name="표준 2 27 11 12" xfId="15555" xr:uid="{00000000-0005-0000-0000-0000377B0000}"/>
    <cellStyle name="표준 2 27 11 13" xfId="17035" xr:uid="{00000000-0005-0000-0000-0000387B0000}"/>
    <cellStyle name="표준 2 27 11 14" xfId="18515" xr:uid="{00000000-0005-0000-0000-0000397B0000}"/>
    <cellStyle name="표준 2 27 11 15" xfId="19995" xr:uid="{00000000-0005-0000-0000-00003A7B0000}"/>
    <cellStyle name="표준 2 27 11 16" xfId="21475" xr:uid="{00000000-0005-0000-0000-00003B7B0000}"/>
    <cellStyle name="표준 2 27 11 17" xfId="22955" xr:uid="{00000000-0005-0000-0000-00003C7B0000}"/>
    <cellStyle name="표준 2 27 11 18" xfId="24435" xr:uid="{00000000-0005-0000-0000-00003D7B0000}"/>
    <cellStyle name="표준 2 27 11 19" xfId="25915" xr:uid="{00000000-0005-0000-0000-00003E7B0000}"/>
    <cellStyle name="표준 2 27 11 2" xfId="76" xr:uid="{00000000-0005-0000-0000-00003F7B0000}"/>
    <cellStyle name="표준 2 27 11 2 10" xfId="14812" xr:uid="{00000000-0005-0000-0000-0000407B0000}"/>
    <cellStyle name="표준 2 27 11 2 11" xfId="16292" xr:uid="{00000000-0005-0000-0000-0000417B0000}"/>
    <cellStyle name="표준 2 27 11 2 12" xfId="17772" xr:uid="{00000000-0005-0000-0000-0000427B0000}"/>
    <cellStyle name="표준 2 27 11 2 13" xfId="19252" xr:uid="{00000000-0005-0000-0000-0000437B0000}"/>
    <cellStyle name="표준 2 27 11 2 14" xfId="20732" xr:uid="{00000000-0005-0000-0000-0000447B0000}"/>
    <cellStyle name="표준 2 27 11 2 15" xfId="22212" xr:uid="{00000000-0005-0000-0000-0000457B0000}"/>
    <cellStyle name="표준 2 27 11 2 16" xfId="23692" xr:uid="{00000000-0005-0000-0000-0000467B0000}"/>
    <cellStyle name="표준 2 27 11 2 17" xfId="25172" xr:uid="{00000000-0005-0000-0000-0000477B0000}"/>
    <cellStyle name="표준 2 27 11 2 18" xfId="26652" xr:uid="{00000000-0005-0000-0000-0000487B0000}"/>
    <cellStyle name="표준 2 27 11 2 19" xfId="28132" xr:uid="{00000000-0005-0000-0000-0000497B0000}"/>
    <cellStyle name="표준 2 27 11 2 2" xfId="2971" xr:uid="{00000000-0005-0000-0000-00004A7B0000}"/>
    <cellStyle name="표준 2 27 11 2 20" xfId="29612" xr:uid="{00000000-0005-0000-0000-00004B7B0000}"/>
    <cellStyle name="표준 2 27 11 2 21" xfId="31092" xr:uid="{00000000-0005-0000-0000-00004C7B0000}"/>
    <cellStyle name="표준 2 27 11 2 22" xfId="32572" xr:uid="{00000000-0005-0000-0000-00004D7B0000}"/>
    <cellStyle name="표준 2 27 11 2 23" xfId="34052" xr:uid="{00000000-0005-0000-0000-00004E7B0000}"/>
    <cellStyle name="표준 2 27 11 2 24" xfId="35532" xr:uid="{00000000-0005-0000-0000-00004F7B0000}"/>
    <cellStyle name="표준 2 27 11 2 25" xfId="37012" xr:uid="{00000000-0005-0000-0000-0000507B0000}"/>
    <cellStyle name="표준 2 27 11 2 26" xfId="38492" xr:uid="{00000000-0005-0000-0000-0000517B0000}"/>
    <cellStyle name="표준 2 27 11 2 27" xfId="39972" xr:uid="{00000000-0005-0000-0000-0000527B0000}"/>
    <cellStyle name="표준 2 27 11 2 28" xfId="41452" xr:uid="{00000000-0005-0000-0000-0000537B0000}"/>
    <cellStyle name="표준 2 27 11 2 29" xfId="42932" xr:uid="{00000000-0005-0000-0000-0000547B0000}"/>
    <cellStyle name="표준 2 27 11 2 3" xfId="4452" xr:uid="{00000000-0005-0000-0000-0000557B0000}"/>
    <cellStyle name="표준 2 27 11 2 30" xfId="44412" xr:uid="{00000000-0005-0000-0000-0000567B0000}"/>
    <cellStyle name="표준 2 27 11 2 31" xfId="45892" xr:uid="{00000000-0005-0000-0000-0000577B0000}"/>
    <cellStyle name="표준 2 27 11 2 32" xfId="47373" xr:uid="{00000000-0005-0000-0000-0000587B0000}"/>
    <cellStyle name="표준 2 27 11 2 33" xfId="48853" xr:uid="{00000000-0005-0000-0000-0000597B0000}"/>
    <cellStyle name="표준 2 27 11 2 34" xfId="50333" xr:uid="{00000000-0005-0000-0000-00005A7B0000}"/>
    <cellStyle name="표준 2 27 11 2 35" xfId="51813" xr:uid="{00000000-0005-0000-0000-00005B7B0000}"/>
    <cellStyle name="표준 2 27 11 2 36" xfId="53293" xr:uid="{00000000-0005-0000-0000-00005C7B0000}"/>
    <cellStyle name="표준 2 27 11 2 37" xfId="54773" xr:uid="{00000000-0005-0000-0000-00005D7B0000}"/>
    <cellStyle name="표준 2 27 11 2 38" xfId="56253" xr:uid="{00000000-0005-0000-0000-00005E7B0000}"/>
    <cellStyle name="표준 2 27 11 2 39" xfId="57733" xr:uid="{00000000-0005-0000-0000-00005F7B0000}"/>
    <cellStyle name="표준 2 27 11 2 4" xfId="5932" xr:uid="{00000000-0005-0000-0000-0000607B0000}"/>
    <cellStyle name="표준 2 27 11 2 40" xfId="59213" xr:uid="{00000000-0005-0000-0000-0000617B0000}"/>
    <cellStyle name="표준 2 27 11 2 41" xfId="60693" xr:uid="{00000000-0005-0000-0000-0000627B0000}"/>
    <cellStyle name="표준 2 27 11 2 42" xfId="62173" xr:uid="{00000000-0005-0000-0000-0000637B0000}"/>
    <cellStyle name="표준 2 27 11 2 5" xfId="7412" xr:uid="{00000000-0005-0000-0000-0000647B0000}"/>
    <cellStyle name="표준 2 27 11 2 6" xfId="8892" xr:uid="{00000000-0005-0000-0000-0000657B0000}"/>
    <cellStyle name="표준 2 27 11 2 7" xfId="10372" xr:uid="{00000000-0005-0000-0000-0000667B0000}"/>
    <cellStyle name="표준 2 27 11 2 8" xfId="11852" xr:uid="{00000000-0005-0000-0000-0000677B0000}"/>
    <cellStyle name="표준 2 27 11 2 9" xfId="13332" xr:uid="{00000000-0005-0000-0000-0000687B0000}"/>
    <cellStyle name="표준 2 27 11 20" xfId="27395" xr:uid="{00000000-0005-0000-0000-0000697B0000}"/>
    <cellStyle name="표준 2 27 11 21" xfId="28875" xr:uid="{00000000-0005-0000-0000-00006A7B0000}"/>
    <cellStyle name="표준 2 27 11 22" xfId="30355" xr:uid="{00000000-0005-0000-0000-00006B7B0000}"/>
    <cellStyle name="표준 2 27 11 23" xfId="31835" xr:uid="{00000000-0005-0000-0000-00006C7B0000}"/>
    <cellStyle name="표준 2 27 11 24" xfId="33315" xr:uid="{00000000-0005-0000-0000-00006D7B0000}"/>
    <cellStyle name="표준 2 27 11 25" xfId="34795" xr:uid="{00000000-0005-0000-0000-00006E7B0000}"/>
    <cellStyle name="표준 2 27 11 26" xfId="36275" xr:uid="{00000000-0005-0000-0000-00006F7B0000}"/>
    <cellStyle name="표준 2 27 11 27" xfId="37755" xr:uid="{00000000-0005-0000-0000-0000707B0000}"/>
    <cellStyle name="표준 2 27 11 28" xfId="39235" xr:uid="{00000000-0005-0000-0000-0000717B0000}"/>
    <cellStyle name="표준 2 27 11 29" xfId="40715" xr:uid="{00000000-0005-0000-0000-0000727B0000}"/>
    <cellStyle name="표준 2 27 11 3" xfId="2234" xr:uid="{00000000-0005-0000-0000-0000737B0000}"/>
    <cellStyle name="표준 2 27 11 30" xfId="42195" xr:uid="{00000000-0005-0000-0000-0000747B0000}"/>
    <cellStyle name="표준 2 27 11 31" xfId="43675" xr:uid="{00000000-0005-0000-0000-0000757B0000}"/>
    <cellStyle name="표준 2 27 11 32" xfId="45155" xr:uid="{00000000-0005-0000-0000-0000767B0000}"/>
    <cellStyle name="표준 2 27 11 33" xfId="46636" xr:uid="{00000000-0005-0000-0000-0000777B0000}"/>
    <cellStyle name="표준 2 27 11 34" xfId="48116" xr:uid="{00000000-0005-0000-0000-0000787B0000}"/>
    <cellStyle name="표준 2 27 11 35" xfId="49596" xr:uid="{00000000-0005-0000-0000-0000797B0000}"/>
    <cellStyle name="표준 2 27 11 36" xfId="51076" xr:uid="{00000000-0005-0000-0000-00007A7B0000}"/>
    <cellStyle name="표준 2 27 11 37" xfId="52556" xr:uid="{00000000-0005-0000-0000-00007B7B0000}"/>
    <cellStyle name="표준 2 27 11 38" xfId="54036" xr:uid="{00000000-0005-0000-0000-00007C7B0000}"/>
    <cellStyle name="표준 2 27 11 39" xfId="55516" xr:uid="{00000000-0005-0000-0000-00007D7B0000}"/>
    <cellStyle name="표준 2 27 11 4" xfId="3715" xr:uid="{00000000-0005-0000-0000-00007E7B0000}"/>
    <cellStyle name="표준 2 27 11 40" xfId="56996" xr:uid="{00000000-0005-0000-0000-00007F7B0000}"/>
    <cellStyle name="표준 2 27 11 41" xfId="58476" xr:uid="{00000000-0005-0000-0000-0000807B0000}"/>
    <cellStyle name="표준 2 27 11 42" xfId="59956" xr:uid="{00000000-0005-0000-0000-0000817B0000}"/>
    <cellStyle name="표준 2 27 11 43" xfId="61436" xr:uid="{00000000-0005-0000-0000-0000827B0000}"/>
    <cellStyle name="표준 2 27 11 5" xfId="5195" xr:uid="{00000000-0005-0000-0000-0000837B0000}"/>
    <cellStyle name="표준 2 27 11 6" xfId="6675" xr:uid="{00000000-0005-0000-0000-0000847B0000}"/>
    <cellStyle name="표준 2 27 11 7" xfId="8155" xr:uid="{00000000-0005-0000-0000-0000857B0000}"/>
    <cellStyle name="표준 2 27 11 8" xfId="9635" xr:uid="{00000000-0005-0000-0000-0000867B0000}"/>
    <cellStyle name="표준 2 27 11 9" xfId="11115" xr:uid="{00000000-0005-0000-0000-0000877B0000}"/>
    <cellStyle name="표준 2 27 12" xfId="817" xr:uid="{00000000-0005-0000-0000-0000887B0000}"/>
    <cellStyle name="표준 2 27 13" xfId="1191" xr:uid="{00000000-0005-0000-0000-0000897B0000}"/>
    <cellStyle name="표준 2 27 13 10" xfId="12259" xr:uid="{00000000-0005-0000-0000-00008A7B0000}"/>
    <cellStyle name="표준 2 27 13 11" xfId="13739" xr:uid="{00000000-0005-0000-0000-00008B7B0000}"/>
    <cellStyle name="표준 2 27 13 12" xfId="15219" xr:uid="{00000000-0005-0000-0000-00008C7B0000}"/>
    <cellStyle name="표준 2 27 13 13" xfId="16699" xr:uid="{00000000-0005-0000-0000-00008D7B0000}"/>
    <cellStyle name="표준 2 27 13 14" xfId="18179" xr:uid="{00000000-0005-0000-0000-00008E7B0000}"/>
    <cellStyle name="표준 2 27 13 15" xfId="19659" xr:uid="{00000000-0005-0000-0000-00008F7B0000}"/>
    <cellStyle name="표준 2 27 13 16" xfId="21139" xr:uid="{00000000-0005-0000-0000-0000907B0000}"/>
    <cellStyle name="표준 2 27 13 17" xfId="22619" xr:uid="{00000000-0005-0000-0000-0000917B0000}"/>
    <cellStyle name="표준 2 27 13 18" xfId="24099" xr:uid="{00000000-0005-0000-0000-0000927B0000}"/>
    <cellStyle name="표준 2 27 13 19" xfId="25579" xr:uid="{00000000-0005-0000-0000-0000937B0000}"/>
    <cellStyle name="표준 2 27 13 2" xfId="412" xr:uid="{00000000-0005-0000-0000-0000947B0000}"/>
    <cellStyle name="표준 2 27 13 2 10" xfId="14476" xr:uid="{00000000-0005-0000-0000-0000957B0000}"/>
    <cellStyle name="표준 2 27 13 2 11" xfId="15956" xr:uid="{00000000-0005-0000-0000-0000967B0000}"/>
    <cellStyle name="표준 2 27 13 2 12" xfId="17436" xr:uid="{00000000-0005-0000-0000-0000977B0000}"/>
    <cellStyle name="표준 2 27 13 2 13" xfId="18916" xr:uid="{00000000-0005-0000-0000-0000987B0000}"/>
    <cellStyle name="표준 2 27 13 2 14" xfId="20396" xr:uid="{00000000-0005-0000-0000-0000997B0000}"/>
    <cellStyle name="표준 2 27 13 2 15" xfId="21876" xr:uid="{00000000-0005-0000-0000-00009A7B0000}"/>
    <cellStyle name="표준 2 27 13 2 16" xfId="23356" xr:uid="{00000000-0005-0000-0000-00009B7B0000}"/>
    <cellStyle name="표준 2 27 13 2 17" xfId="24836" xr:uid="{00000000-0005-0000-0000-00009C7B0000}"/>
    <cellStyle name="표준 2 27 13 2 18" xfId="26316" xr:uid="{00000000-0005-0000-0000-00009D7B0000}"/>
    <cellStyle name="표준 2 27 13 2 19" xfId="27796" xr:uid="{00000000-0005-0000-0000-00009E7B0000}"/>
    <cellStyle name="표준 2 27 13 2 2" xfId="2635" xr:uid="{00000000-0005-0000-0000-00009F7B0000}"/>
    <cellStyle name="표준 2 27 13 2 20" xfId="29276" xr:uid="{00000000-0005-0000-0000-0000A07B0000}"/>
    <cellStyle name="표준 2 27 13 2 21" xfId="30756" xr:uid="{00000000-0005-0000-0000-0000A17B0000}"/>
    <cellStyle name="표준 2 27 13 2 22" xfId="32236" xr:uid="{00000000-0005-0000-0000-0000A27B0000}"/>
    <cellStyle name="표준 2 27 13 2 23" xfId="33716" xr:uid="{00000000-0005-0000-0000-0000A37B0000}"/>
    <cellStyle name="표준 2 27 13 2 24" xfId="35196" xr:uid="{00000000-0005-0000-0000-0000A47B0000}"/>
    <cellStyle name="표준 2 27 13 2 25" xfId="36676" xr:uid="{00000000-0005-0000-0000-0000A57B0000}"/>
    <cellStyle name="표준 2 27 13 2 26" xfId="38156" xr:uid="{00000000-0005-0000-0000-0000A67B0000}"/>
    <cellStyle name="표준 2 27 13 2 27" xfId="39636" xr:uid="{00000000-0005-0000-0000-0000A77B0000}"/>
    <cellStyle name="표준 2 27 13 2 28" xfId="41116" xr:uid="{00000000-0005-0000-0000-0000A87B0000}"/>
    <cellStyle name="표준 2 27 13 2 29" xfId="42596" xr:uid="{00000000-0005-0000-0000-0000A97B0000}"/>
    <cellStyle name="표준 2 27 13 2 3" xfId="4116" xr:uid="{00000000-0005-0000-0000-0000AA7B0000}"/>
    <cellStyle name="표준 2 27 13 2 30" xfId="44076" xr:uid="{00000000-0005-0000-0000-0000AB7B0000}"/>
    <cellStyle name="표준 2 27 13 2 31" xfId="45556" xr:uid="{00000000-0005-0000-0000-0000AC7B0000}"/>
    <cellStyle name="표준 2 27 13 2 32" xfId="47037" xr:uid="{00000000-0005-0000-0000-0000AD7B0000}"/>
    <cellStyle name="표준 2 27 13 2 33" xfId="48517" xr:uid="{00000000-0005-0000-0000-0000AE7B0000}"/>
    <cellStyle name="표준 2 27 13 2 34" xfId="49997" xr:uid="{00000000-0005-0000-0000-0000AF7B0000}"/>
    <cellStyle name="표준 2 27 13 2 35" xfId="51477" xr:uid="{00000000-0005-0000-0000-0000B07B0000}"/>
    <cellStyle name="표준 2 27 13 2 36" xfId="52957" xr:uid="{00000000-0005-0000-0000-0000B17B0000}"/>
    <cellStyle name="표준 2 27 13 2 37" xfId="54437" xr:uid="{00000000-0005-0000-0000-0000B27B0000}"/>
    <cellStyle name="표준 2 27 13 2 38" xfId="55917" xr:uid="{00000000-0005-0000-0000-0000B37B0000}"/>
    <cellStyle name="표준 2 27 13 2 39" xfId="57397" xr:uid="{00000000-0005-0000-0000-0000B47B0000}"/>
    <cellStyle name="표준 2 27 13 2 4" xfId="5596" xr:uid="{00000000-0005-0000-0000-0000B57B0000}"/>
    <cellStyle name="표준 2 27 13 2 40" xfId="58877" xr:uid="{00000000-0005-0000-0000-0000B67B0000}"/>
    <cellStyle name="표준 2 27 13 2 41" xfId="60357" xr:uid="{00000000-0005-0000-0000-0000B77B0000}"/>
    <cellStyle name="표준 2 27 13 2 42" xfId="61837" xr:uid="{00000000-0005-0000-0000-0000B87B0000}"/>
    <cellStyle name="표준 2 27 13 2 5" xfId="7076" xr:uid="{00000000-0005-0000-0000-0000B97B0000}"/>
    <cellStyle name="표준 2 27 13 2 6" xfId="8556" xr:uid="{00000000-0005-0000-0000-0000BA7B0000}"/>
    <cellStyle name="표준 2 27 13 2 7" xfId="10036" xr:uid="{00000000-0005-0000-0000-0000BB7B0000}"/>
    <cellStyle name="표준 2 27 13 2 8" xfId="11516" xr:uid="{00000000-0005-0000-0000-0000BC7B0000}"/>
    <cellStyle name="표준 2 27 13 2 9" xfId="12996" xr:uid="{00000000-0005-0000-0000-0000BD7B0000}"/>
    <cellStyle name="표준 2 27 13 20" xfId="27059" xr:uid="{00000000-0005-0000-0000-0000BE7B0000}"/>
    <cellStyle name="표준 2 27 13 21" xfId="28539" xr:uid="{00000000-0005-0000-0000-0000BF7B0000}"/>
    <cellStyle name="표준 2 27 13 22" xfId="30019" xr:uid="{00000000-0005-0000-0000-0000C07B0000}"/>
    <cellStyle name="표준 2 27 13 23" xfId="31499" xr:uid="{00000000-0005-0000-0000-0000C17B0000}"/>
    <cellStyle name="표준 2 27 13 24" xfId="32979" xr:uid="{00000000-0005-0000-0000-0000C27B0000}"/>
    <cellStyle name="표준 2 27 13 25" xfId="34459" xr:uid="{00000000-0005-0000-0000-0000C37B0000}"/>
    <cellStyle name="표준 2 27 13 26" xfId="35939" xr:uid="{00000000-0005-0000-0000-0000C47B0000}"/>
    <cellStyle name="표준 2 27 13 27" xfId="37419" xr:uid="{00000000-0005-0000-0000-0000C57B0000}"/>
    <cellStyle name="표준 2 27 13 28" xfId="38899" xr:uid="{00000000-0005-0000-0000-0000C67B0000}"/>
    <cellStyle name="표준 2 27 13 29" xfId="40379" xr:uid="{00000000-0005-0000-0000-0000C77B0000}"/>
    <cellStyle name="표준 2 27 13 3" xfId="1898" xr:uid="{00000000-0005-0000-0000-0000C87B0000}"/>
    <cellStyle name="표준 2 27 13 30" xfId="41859" xr:uid="{00000000-0005-0000-0000-0000C97B0000}"/>
    <cellStyle name="표준 2 27 13 31" xfId="43339" xr:uid="{00000000-0005-0000-0000-0000CA7B0000}"/>
    <cellStyle name="표준 2 27 13 32" xfId="44819" xr:uid="{00000000-0005-0000-0000-0000CB7B0000}"/>
    <cellStyle name="표준 2 27 13 33" xfId="46300" xr:uid="{00000000-0005-0000-0000-0000CC7B0000}"/>
    <cellStyle name="표준 2 27 13 34" xfId="47780" xr:uid="{00000000-0005-0000-0000-0000CD7B0000}"/>
    <cellStyle name="표준 2 27 13 35" xfId="49260" xr:uid="{00000000-0005-0000-0000-0000CE7B0000}"/>
    <cellStyle name="표준 2 27 13 36" xfId="50740" xr:uid="{00000000-0005-0000-0000-0000CF7B0000}"/>
    <cellStyle name="표준 2 27 13 37" xfId="52220" xr:uid="{00000000-0005-0000-0000-0000D07B0000}"/>
    <cellStyle name="표준 2 27 13 38" xfId="53700" xr:uid="{00000000-0005-0000-0000-0000D17B0000}"/>
    <cellStyle name="표준 2 27 13 39" xfId="55180" xr:uid="{00000000-0005-0000-0000-0000D27B0000}"/>
    <cellStyle name="표준 2 27 13 4" xfId="3379" xr:uid="{00000000-0005-0000-0000-0000D37B0000}"/>
    <cellStyle name="표준 2 27 13 40" xfId="56660" xr:uid="{00000000-0005-0000-0000-0000D47B0000}"/>
    <cellStyle name="표준 2 27 13 41" xfId="58140" xr:uid="{00000000-0005-0000-0000-0000D57B0000}"/>
    <cellStyle name="표준 2 27 13 42" xfId="59620" xr:uid="{00000000-0005-0000-0000-0000D67B0000}"/>
    <cellStyle name="표준 2 27 13 43" xfId="61100" xr:uid="{00000000-0005-0000-0000-0000D77B0000}"/>
    <cellStyle name="표준 2 27 13 5" xfId="4859" xr:uid="{00000000-0005-0000-0000-0000D87B0000}"/>
    <cellStyle name="표준 2 27 13 6" xfId="6339" xr:uid="{00000000-0005-0000-0000-0000D97B0000}"/>
    <cellStyle name="표준 2 27 13 7" xfId="7819" xr:uid="{00000000-0005-0000-0000-0000DA7B0000}"/>
    <cellStyle name="표준 2 27 13 8" xfId="9299" xr:uid="{00000000-0005-0000-0000-0000DB7B0000}"/>
    <cellStyle name="표준 2 27 13 9" xfId="10779" xr:uid="{00000000-0005-0000-0000-0000DC7B0000}"/>
    <cellStyle name="표준 2 27 2" xfId="1139" xr:uid="{00000000-0005-0000-0000-0000DD7B0000}"/>
    <cellStyle name="표준 2 27 2 10" xfId="12311" xr:uid="{00000000-0005-0000-0000-0000DE7B0000}"/>
    <cellStyle name="표준 2 27 2 11" xfId="13791" xr:uid="{00000000-0005-0000-0000-0000DF7B0000}"/>
    <cellStyle name="표준 2 27 2 12" xfId="15271" xr:uid="{00000000-0005-0000-0000-0000E07B0000}"/>
    <cellStyle name="표준 2 27 2 13" xfId="16751" xr:uid="{00000000-0005-0000-0000-0000E17B0000}"/>
    <cellStyle name="표준 2 27 2 14" xfId="18231" xr:uid="{00000000-0005-0000-0000-0000E27B0000}"/>
    <cellStyle name="표준 2 27 2 15" xfId="19711" xr:uid="{00000000-0005-0000-0000-0000E37B0000}"/>
    <cellStyle name="표준 2 27 2 16" xfId="21191" xr:uid="{00000000-0005-0000-0000-0000E47B0000}"/>
    <cellStyle name="표준 2 27 2 17" xfId="22671" xr:uid="{00000000-0005-0000-0000-0000E57B0000}"/>
    <cellStyle name="표준 2 27 2 18" xfId="24151" xr:uid="{00000000-0005-0000-0000-0000E67B0000}"/>
    <cellStyle name="표준 2 27 2 19" xfId="25631" xr:uid="{00000000-0005-0000-0000-0000E77B0000}"/>
    <cellStyle name="표준 2 27 2 2" xfId="360" xr:uid="{00000000-0005-0000-0000-0000E87B0000}"/>
    <cellStyle name="표준 2 27 2 2 10" xfId="14528" xr:uid="{00000000-0005-0000-0000-0000E97B0000}"/>
    <cellStyle name="표준 2 27 2 2 11" xfId="16008" xr:uid="{00000000-0005-0000-0000-0000EA7B0000}"/>
    <cellStyle name="표준 2 27 2 2 12" xfId="17488" xr:uid="{00000000-0005-0000-0000-0000EB7B0000}"/>
    <cellStyle name="표준 2 27 2 2 13" xfId="18968" xr:uid="{00000000-0005-0000-0000-0000EC7B0000}"/>
    <cellStyle name="표준 2 27 2 2 14" xfId="20448" xr:uid="{00000000-0005-0000-0000-0000ED7B0000}"/>
    <cellStyle name="표준 2 27 2 2 15" xfId="21928" xr:uid="{00000000-0005-0000-0000-0000EE7B0000}"/>
    <cellStyle name="표준 2 27 2 2 16" xfId="23408" xr:uid="{00000000-0005-0000-0000-0000EF7B0000}"/>
    <cellStyle name="표준 2 27 2 2 17" xfId="24888" xr:uid="{00000000-0005-0000-0000-0000F07B0000}"/>
    <cellStyle name="표준 2 27 2 2 18" xfId="26368" xr:uid="{00000000-0005-0000-0000-0000F17B0000}"/>
    <cellStyle name="표준 2 27 2 2 19" xfId="27848" xr:uid="{00000000-0005-0000-0000-0000F27B0000}"/>
    <cellStyle name="표준 2 27 2 2 2" xfId="2687" xr:uid="{00000000-0005-0000-0000-0000F37B0000}"/>
    <cellStyle name="표준 2 27 2 2 20" xfId="29328" xr:uid="{00000000-0005-0000-0000-0000F47B0000}"/>
    <cellStyle name="표준 2 27 2 2 21" xfId="30808" xr:uid="{00000000-0005-0000-0000-0000F57B0000}"/>
    <cellStyle name="표준 2 27 2 2 22" xfId="32288" xr:uid="{00000000-0005-0000-0000-0000F67B0000}"/>
    <cellStyle name="표준 2 27 2 2 23" xfId="33768" xr:uid="{00000000-0005-0000-0000-0000F77B0000}"/>
    <cellStyle name="표준 2 27 2 2 24" xfId="35248" xr:uid="{00000000-0005-0000-0000-0000F87B0000}"/>
    <cellStyle name="표준 2 27 2 2 25" xfId="36728" xr:uid="{00000000-0005-0000-0000-0000F97B0000}"/>
    <cellStyle name="표준 2 27 2 2 26" xfId="38208" xr:uid="{00000000-0005-0000-0000-0000FA7B0000}"/>
    <cellStyle name="표준 2 27 2 2 27" xfId="39688" xr:uid="{00000000-0005-0000-0000-0000FB7B0000}"/>
    <cellStyle name="표준 2 27 2 2 28" xfId="41168" xr:uid="{00000000-0005-0000-0000-0000FC7B0000}"/>
    <cellStyle name="표준 2 27 2 2 29" xfId="42648" xr:uid="{00000000-0005-0000-0000-0000FD7B0000}"/>
    <cellStyle name="표준 2 27 2 2 3" xfId="4168" xr:uid="{00000000-0005-0000-0000-0000FE7B0000}"/>
    <cellStyle name="표준 2 27 2 2 30" xfId="44128" xr:uid="{00000000-0005-0000-0000-0000FF7B0000}"/>
    <cellStyle name="표준 2 27 2 2 31" xfId="45608" xr:uid="{00000000-0005-0000-0000-0000007C0000}"/>
    <cellStyle name="표준 2 27 2 2 32" xfId="47089" xr:uid="{00000000-0005-0000-0000-0000017C0000}"/>
    <cellStyle name="표준 2 27 2 2 33" xfId="48569" xr:uid="{00000000-0005-0000-0000-0000027C0000}"/>
    <cellStyle name="표준 2 27 2 2 34" xfId="50049" xr:uid="{00000000-0005-0000-0000-0000037C0000}"/>
    <cellStyle name="표준 2 27 2 2 35" xfId="51529" xr:uid="{00000000-0005-0000-0000-0000047C0000}"/>
    <cellStyle name="표준 2 27 2 2 36" xfId="53009" xr:uid="{00000000-0005-0000-0000-0000057C0000}"/>
    <cellStyle name="표준 2 27 2 2 37" xfId="54489" xr:uid="{00000000-0005-0000-0000-0000067C0000}"/>
    <cellStyle name="표준 2 27 2 2 38" xfId="55969" xr:uid="{00000000-0005-0000-0000-0000077C0000}"/>
    <cellStyle name="표준 2 27 2 2 39" xfId="57449" xr:uid="{00000000-0005-0000-0000-0000087C0000}"/>
    <cellStyle name="표준 2 27 2 2 4" xfId="5648" xr:uid="{00000000-0005-0000-0000-0000097C0000}"/>
    <cellStyle name="표준 2 27 2 2 40" xfId="58929" xr:uid="{00000000-0005-0000-0000-00000A7C0000}"/>
    <cellStyle name="표준 2 27 2 2 41" xfId="60409" xr:uid="{00000000-0005-0000-0000-00000B7C0000}"/>
    <cellStyle name="표준 2 27 2 2 42" xfId="61889" xr:uid="{00000000-0005-0000-0000-00000C7C0000}"/>
    <cellStyle name="표준 2 27 2 2 5" xfId="7128" xr:uid="{00000000-0005-0000-0000-00000D7C0000}"/>
    <cellStyle name="표준 2 27 2 2 6" xfId="8608" xr:uid="{00000000-0005-0000-0000-00000E7C0000}"/>
    <cellStyle name="표준 2 27 2 2 7" xfId="10088" xr:uid="{00000000-0005-0000-0000-00000F7C0000}"/>
    <cellStyle name="표준 2 27 2 2 8" xfId="11568" xr:uid="{00000000-0005-0000-0000-0000107C0000}"/>
    <cellStyle name="표준 2 27 2 2 9" xfId="13048" xr:uid="{00000000-0005-0000-0000-0000117C0000}"/>
    <cellStyle name="표준 2 27 2 20" xfId="27111" xr:uid="{00000000-0005-0000-0000-0000127C0000}"/>
    <cellStyle name="표준 2 27 2 21" xfId="28591" xr:uid="{00000000-0005-0000-0000-0000137C0000}"/>
    <cellStyle name="표준 2 27 2 22" xfId="30071" xr:uid="{00000000-0005-0000-0000-0000147C0000}"/>
    <cellStyle name="표준 2 27 2 23" xfId="31551" xr:uid="{00000000-0005-0000-0000-0000157C0000}"/>
    <cellStyle name="표준 2 27 2 24" xfId="33031" xr:uid="{00000000-0005-0000-0000-0000167C0000}"/>
    <cellStyle name="표준 2 27 2 25" xfId="34511" xr:uid="{00000000-0005-0000-0000-0000177C0000}"/>
    <cellStyle name="표준 2 27 2 26" xfId="35991" xr:uid="{00000000-0005-0000-0000-0000187C0000}"/>
    <cellStyle name="표준 2 27 2 27" xfId="37471" xr:uid="{00000000-0005-0000-0000-0000197C0000}"/>
    <cellStyle name="표준 2 27 2 28" xfId="38951" xr:uid="{00000000-0005-0000-0000-00001A7C0000}"/>
    <cellStyle name="표준 2 27 2 29" xfId="40431" xr:uid="{00000000-0005-0000-0000-00001B7C0000}"/>
    <cellStyle name="표준 2 27 2 3" xfId="1950" xr:uid="{00000000-0005-0000-0000-00001C7C0000}"/>
    <cellStyle name="표준 2 27 2 30" xfId="41911" xr:uid="{00000000-0005-0000-0000-00001D7C0000}"/>
    <cellStyle name="표준 2 27 2 31" xfId="43391" xr:uid="{00000000-0005-0000-0000-00001E7C0000}"/>
    <cellStyle name="표준 2 27 2 32" xfId="44871" xr:uid="{00000000-0005-0000-0000-00001F7C0000}"/>
    <cellStyle name="표준 2 27 2 33" xfId="46352" xr:uid="{00000000-0005-0000-0000-0000207C0000}"/>
    <cellStyle name="표준 2 27 2 34" xfId="47832" xr:uid="{00000000-0005-0000-0000-0000217C0000}"/>
    <cellStyle name="표준 2 27 2 35" xfId="49312" xr:uid="{00000000-0005-0000-0000-0000227C0000}"/>
    <cellStyle name="표준 2 27 2 36" xfId="50792" xr:uid="{00000000-0005-0000-0000-0000237C0000}"/>
    <cellStyle name="표준 2 27 2 37" xfId="52272" xr:uid="{00000000-0005-0000-0000-0000247C0000}"/>
    <cellStyle name="표준 2 27 2 38" xfId="53752" xr:uid="{00000000-0005-0000-0000-0000257C0000}"/>
    <cellStyle name="표준 2 27 2 39" xfId="55232" xr:uid="{00000000-0005-0000-0000-0000267C0000}"/>
    <cellStyle name="표준 2 27 2 4" xfId="3431" xr:uid="{00000000-0005-0000-0000-0000277C0000}"/>
    <cellStyle name="표준 2 27 2 40" xfId="56712" xr:uid="{00000000-0005-0000-0000-0000287C0000}"/>
    <cellStyle name="표준 2 27 2 41" xfId="58192" xr:uid="{00000000-0005-0000-0000-0000297C0000}"/>
    <cellStyle name="표준 2 27 2 42" xfId="59672" xr:uid="{00000000-0005-0000-0000-00002A7C0000}"/>
    <cellStyle name="표준 2 27 2 43" xfId="61152" xr:uid="{00000000-0005-0000-0000-00002B7C0000}"/>
    <cellStyle name="표준 2 27 2 5" xfId="4911" xr:uid="{00000000-0005-0000-0000-00002C7C0000}"/>
    <cellStyle name="표준 2 27 2 6" xfId="6391" xr:uid="{00000000-0005-0000-0000-00002D7C0000}"/>
    <cellStyle name="표준 2 27 2 7" xfId="7871" xr:uid="{00000000-0005-0000-0000-00002E7C0000}"/>
    <cellStyle name="표준 2 27 2 8" xfId="9351" xr:uid="{00000000-0005-0000-0000-00002F7C0000}"/>
    <cellStyle name="표준 2 27 2 9" xfId="10831" xr:uid="{00000000-0005-0000-0000-0000307C0000}"/>
    <cellStyle name="표준 2 27 3" xfId="1112" xr:uid="{00000000-0005-0000-0000-0000317C0000}"/>
    <cellStyle name="표준 2 27 3 10" xfId="12338" xr:uid="{00000000-0005-0000-0000-0000327C0000}"/>
    <cellStyle name="표준 2 27 3 11" xfId="13818" xr:uid="{00000000-0005-0000-0000-0000337C0000}"/>
    <cellStyle name="표준 2 27 3 12" xfId="15298" xr:uid="{00000000-0005-0000-0000-0000347C0000}"/>
    <cellStyle name="표준 2 27 3 13" xfId="16778" xr:uid="{00000000-0005-0000-0000-0000357C0000}"/>
    <cellStyle name="표준 2 27 3 14" xfId="18258" xr:uid="{00000000-0005-0000-0000-0000367C0000}"/>
    <cellStyle name="표준 2 27 3 15" xfId="19738" xr:uid="{00000000-0005-0000-0000-0000377C0000}"/>
    <cellStyle name="표준 2 27 3 16" xfId="21218" xr:uid="{00000000-0005-0000-0000-0000387C0000}"/>
    <cellStyle name="표준 2 27 3 17" xfId="22698" xr:uid="{00000000-0005-0000-0000-0000397C0000}"/>
    <cellStyle name="표준 2 27 3 18" xfId="24178" xr:uid="{00000000-0005-0000-0000-00003A7C0000}"/>
    <cellStyle name="표준 2 27 3 19" xfId="25658" xr:uid="{00000000-0005-0000-0000-00003B7C0000}"/>
    <cellStyle name="표준 2 27 3 2" xfId="333" xr:uid="{00000000-0005-0000-0000-00003C7C0000}"/>
    <cellStyle name="표준 2 27 3 2 10" xfId="14555" xr:uid="{00000000-0005-0000-0000-00003D7C0000}"/>
    <cellStyle name="표준 2 27 3 2 11" xfId="16035" xr:uid="{00000000-0005-0000-0000-00003E7C0000}"/>
    <cellStyle name="표준 2 27 3 2 12" xfId="17515" xr:uid="{00000000-0005-0000-0000-00003F7C0000}"/>
    <cellStyle name="표준 2 27 3 2 13" xfId="18995" xr:uid="{00000000-0005-0000-0000-0000407C0000}"/>
    <cellStyle name="표준 2 27 3 2 14" xfId="20475" xr:uid="{00000000-0005-0000-0000-0000417C0000}"/>
    <cellStyle name="표준 2 27 3 2 15" xfId="21955" xr:uid="{00000000-0005-0000-0000-0000427C0000}"/>
    <cellStyle name="표준 2 27 3 2 16" xfId="23435" xr:uid="{00000000-0005-0000-0000-0000437C0000}"/>
    <cellStyle name="표준 2 27 3 2 17" xfId="24915" xr:uid="{00000000-0005-0000-0000-0000447C0000}"/>
    <cellStyle name="표준 2 27 3 2 18" xfId="26395" xr:uid="{00000000-0005-0000-0000-0000457C0000}"/>
    <cellStyle name="표준 2 27 3 2 19" xfId="27875" xr:uid="{00000000-0005-0000-0000-0000467C0000}"/>
    <cellStyle name="표준 2 27 3 2 2" xfId="2714" xr:uid="{00000000-0005-0000-0000-0000477C0000}"/>
    <cellStyle name="표준 2 27 3 2 20" xfId="29355" xr:uid="{00000000-0005-0000-0000-0000487C0000}"/>
    <cellStyle name="표준 2 27 3 2 21" xfId="30835" xr:uid="{00000000-0005-0000-0000-0000497C0000}"/>
    <cellStyle name="표준 2 27 3 2 22" xfId="32315" xr:uid="{00000000-0005-0000-0000-00004A7C0000}"/>
    <cellStyle name="표준 2 27 3 2 23" xfId="33795" xr:uid="{00000000-0005-0000-0000-00004B7C0000}"/>
    <cellStyle name="표준 2 27 3 2 24" xfId="35275" xr:uid="{00000000-0005-0000-0000-00004C7C0000}"/>
    <cellStyle name="표준 2 27 3 2 25" xfId="36755" xr:uid="{00000000-0005-0000-0000-00004D7C0000}"/>
    <cellStyle name="표준 2 27 3 2 26" xfId="38235" xr:uid="{00000000-0005-0000-0000-00004E7C0000}"/>
    <cellStyle name="표준 2 27 3 2 27" xfId="39715" xr:uid="{00000000-0005-0000-0000-00004F7C0000}"/>
    <cellStyle name="표준 2 27 3 2 28" xfId="41195" xr:uid="{00000000-0005-0000-0000-0000507C0000}"/>
    <cellStyle name="표준 2 27 3 2 29" xfId="42675" xr:uid="{00000000-0005-0000-0000-0000517C0000}"/>
    <cellStyle name="표준 2 27 3 2 3" xfId="4195" xr:uid="{00000000-0005-0000-0000-0000527C0000}"/>
    <cellStyle name="표준 2 27 3 2 30" xfId="44155" xr:uid="{00000000-0005-0000-0000-0000537C0000}"/>
    <cellStyle name="표준 2 27 3 2 31" xfId="45635" xr:uid="{00000000-0005-0000-0000-0000547C0000}"/>
    <cellStyle name="표준 2 27 3 2 32" xfId="47116" xr:uid="{00000000-0005-0000-0000-0000557C0000}"/>
    <cellStyle name="표준 2 27 3 2 33" xfId="48596" xr:uid="{00000000-0005-0000-0000-0000567C0000}"/>
    <cellStyle name="표준 2 27 3 2 34" xfId="50076" xr:uid="{00000000-0005-0000-0000-0000577C0000}"/>
    <cellStyle name="표준 2 27 3 2 35" xfId="51556" xr:uid="{00000000-0005-0000-0000-0000587C0000}"/>
    <cellStyle name="표준 2 27 3 2 36" xfId="53036" xr:uid="{00000000-0005-0000-0000-0000597C0000}"/>
    <cellStyle name="표준 2 27 3 2 37" xfId="54516" xr:uid="{00000000-0005-0000-0000-00005A7C0000}"/>
    <cellStyle name="표준 2 27 3 2 38" xfId="55996" xr:uid="{00000000-0005-0000-0000-00005B7C0000}"/>
    <cellStyle name="표준 2 27 3 2 39" xfId="57476" xr:uid="{00000000-0005-0000-0000-00005C7C0000}"/>
    <cellStyle name="표준 2 27 3 2 4" xfId="5675" xr:uid="{00000000-0005-0000-0000-00005D7C0000}"/>
    <cellStyle name="표준 2 27 3 2 40" xfId="58956" xr:uid="{00000000-0005-0000-0000-00005E7C0000}"/>
    <cellStyle name="표준 2 27 3 2 41" xfId="60436" xr:uid="{00000000-0005-0000-0000-00005F7C0000}"/>
    <cellStyle name="표준 2 27 3 2 42" xfId="61916" xr:uid="{00000000-0005-0000-0000-0000607C0000}"/>
    <cellStyle name="표준 2 27 3 2 5" xfId="7155" xr:uid="{00000000-0005-0000-0000-0000617C0000}"/>
    <cellStyle name="표준 2 27 3 2 6" xfId="8635" xr:uid="{00000000-0005-0000-0000-0000627C0000}"/>
    <cellStyle name="표준 2 27 3 2 7" xfId="10115" xr:uid="{00000000-0005-0000-0000-0000637C0000}"/>
    <cellStyle name="표준 2 27 3 2 8" xfId="11595" xr:uid="{00000000-0005-0000-0000-0000647C0000}"/>
    <cellStyle name="표준 2 27 3 2 9" xfId="13075" xr:uid="{00000000-0005-0000-0000-0000657C0000}"/>
    <cellStyle name="표준 2 27 3 20" xfId="27138" xr:uid="{00000000-0005-0000-0000-0000667C0000}"/>
    <cellStyle name="표준 2 27 3 21" xfId="28618" xr:uid="{00000000-0005-0000-0000-0000677C0000}"/>
    <cellStyle name="표준 2 27 3 22" xfId="30098" xr:uid="{00000000-0005-0000-0000-0000687C0000}"/>
    <cellStyle name="표준 2 27 3 23" xfId="31578" xr:uid="{00000000-0005-0000-0000-0000697C0000}"/>
    <cellStyle name="표준 2 27 3 24" xfId="33058" xr:uid="{00000000-0005-0000-0000-00006A7C0000}"/>
    <cellStyle name="표준 2 27 3 25" xfId="34538" xr:uid="{00000000-0005-0000-0000-00006B7C0000}"/>
    <cellStyle name="표준 2 27 3 26" xfId="36018" xr:uid="{00000000-0005-0000-0000-00006C7C0000}"/>
    <cellStyle name="표준 2 27 3 27" xfId="37498" xr:uid="{00000000-0005-0000-0000-00006D7C0000}"/>
    <cellStyle name="표준 2 27 3 28" xfId="38978" xr:uid="{00000000-0005-0000-0000-00006E7C0000}"/>
    <cellStyle name="표준 2 27 3 29" xfId="40458" xr:uid="{00000000-0005-0000-0000-00006F7C0000}"/>
    <cellStyle name="표준 2 27 3 3" xfId="1977" xr:uid="{00000000-0005-0000-0000-0000707C0000}"/>
    <cellStyle name="표준 2 27 3 30" xfId="41938" xr:uid="{00000000-0005-0000-0000-0000717C0000}"/>
    <cellStyle name="표준 2 27 3 31" xfId="43418" xr:uid="{00000000-0005-0000-0000-0000727C0000}"/>
    <cellStyle name="표준 2 27 3 32" xfId="44898" xr:uid="{00000000-0005-0000-0000-0000737C0000}"/>
    <cellStyle name="표준 2 27 3 33" xfId="46379" xr:uid="{00000000-0005-0000-0000-0000747C0000}"/>
    <cellStyle name="표준 2 27 3 34" xfId="47859" xr:uid="{00000000-0005-0000-0000-0000757C0000}"/>
    <cellStyle name="표준 2 27 3 35" xfId="49339" xr:uid="{00000000-0005-0000-0000-0000767C0000}"/>
    <cellStyle name="표준 2 27 3 36" xfId="50819" xr:uid="{00000000-0005-0000-0000-0000777C0000}"/>
    <cellStyle name="표준 2 27 3 37" xfId="52299" xr:uid="{00000000-0005-0000-0000-0000787C0000}"/>
    <cellStyle name="표준 2 27 3 38" xfId="53779" xr:uid="{00000000-0005-0000-0000-0000797C0000}"/>
    <cellStyle name="표준 2 27 3 39" xfId="55259" xr:uid="{00000000-0005-0000-0000-00007A7C0000}"/>
    <cellStyle name="표준 2 27 3 4" xfId="3458" xr:uid="{00000000-0005-0000-0000-00007B7C0000}"/>
    <cellStyle name="표준 2 27 3 40" xfId="56739" xr:uid="{00000000-0005-0000-0000-00007C7C0000}"/>
    <cellStyle name="표준 2 27 3 41" xfId="58219" xr:uid="{00000000-0005-0000-0000-00007D7C0000}"/>
    <cellStyle name="표준 2 27 3 42" xfId="59699" xr:uid="{00000000-0005-0000-0000-00007E7C0000}"/>
    <cellStyle name="표준 2 27 3 43" xfId="61179" xr:uid="{00000000-0005-0000-0000-00007F7C0000}"/>
    <cellStyle name="표준 2 27 3 5" xfId="4938" xr:uid="{00000000-0005-0000-0000-0000807C0000}"/>
    <cellStyle name="표준 2 27 3 6" xfId="6418" xr:uid="{00000000-0005-0000-0000-0000817C0000}"/>
    <cellStyle name="표준 2 27 3 7" xfId="7898" xr:uid="{00000000-0005-0000-0000-0000827C0000}"/>
    <cellStyle name="표준 2 27 3 8" xfId="9378" xr:uid="{00000000-0005-0000-0000-0000837C0000}"/>
    <cellStyle name="표준 2 27 3 9" xfId="10858" xr:uid="{00000000-0005-0000-0000-0000847C0000}"/>
    <cellStyle name="표준 2 27 4" xfId="1083" xr:uid="{00000000-0005-0000-0000-0000857C0000}"/>
    <cellStyle name="표준 2 27 4 10" xfId="12367" xr:uid="{00000000-0005-0000-0000-0000867C0000}"/>
    <cellStyle name="표준 2 27 4 11" xfId="13847" xr:uid="{00000000-0005-0000-0000-0000877C0000}"/>
    <cellStyle name="표준 2 27 4 12" xfId="15327" xr:uid="{00000000-0005-0000-0000-0000887C0000}"/>
    <cellStyle name="표준 2 27 4 13" xfId="16807" xr:uid="{00000000-0005-0000-0000-0000897C0000}"/>
    <cellStyle name="표준 2 27 4 14" xfId="18287" xr:uid="{00000000-0005-0000-0000-00008A7C0000}"/>
    <cellStyle name="표준 2 27 4 15" xfId="19767" xr:uid="{00000000-0005-0000-0000-00008B7C0000}"/>
    <cellStyle name="표준 2 27 4 16" xfId="21247" xr:uid="{00000000-0005-0000-0000-00008C7C0000}"/>
    <cellStyle name="표준 2 27 4 17" xfId="22727" xr:uid="{00000000-0005-0000-0000-00008D7C0000}"/>
    <cellStyle name="표준 2 27 4 18" xfId="24207" xr:uid="{00000000-0005-0000-0000-00008E7C0000}"/>
    <cellStyle name="표준 2 27 4 19" xfId="25687" xr:uid="{00000000-0005-0000-0000-00008F7C0000}"/>
    <cellStyle name="표준 2 27 4 2" xfId="304" xr:uid="{00000000-0005-0000-0000-0000907C0000}"/>
    <cellStyle name="표준 2 27 4 2 10" xfId="14584" xr:uid="{00000000-0005-0000-0000-0000917C0000}"/>
    <cellStyle name="표준 2 27 4 2 11" xfId="16064" xr:uid="{00000000-0005-0000-0000-0000927C0000}"/>
    <cellStyle name="표준 2 27 4 2 12" xfId="17544" xr:uid="{00000000-0005-0000-0000-0000937C0000}"/>
    <cellStyle name="표준 2 27 4 2 13" xfId="19024" xr:uid="{00000000-0005-0000-0000-0000947C0000}"/>
    <cellStyle name="표준 2 27 4 2 14" xfId="20504" xr:uid="{00000000-0005-0000-0000-0000957C0000}"/>
    <cellStyle name="표준 2 27 4 2 15" xfId="21984" xr:uid="{00000000-0005-0000-0000-0000967C0000}"/>
    <cellStyle name="표준 2 27 4 2 16" xfId="23464" xr:uid="{00000000-0005-0000-0000-0000977C0000}"/>
    <cellStyle name="표준 2 27 4 2 17" xfId="24944" xr:uid="{00000000-0005-0000-0000-0000987C0000}"/>
    <cellStyle name="표준 2 27 4 2 18" xfId="26424" xr:uid="{00000000-0005-0000-0000-0000997C0000}"/>
    <cellStyle name="표준 2 27 4 2 19" xfId="27904" xr:uid="{00000000-0005-0000-0000-00009A7C0000}"/>
    <cellStyle name="표준 2 27 4 2 2" xfId="2743" xr:uid="{00000000-0005-0000-0000-00009B7C0000}"/>
    <cellStyle name="표준 2 27 4 2 20" xfId="29384" xr:uid="{00000000-0005-0000-0000-00009C7C0000}"/>
    <cellStyle name="표준 2 27 4 2 21" xfId="30864" xr:uid="{00000000-0005-0000-0000-00009D7C0000}"/>
    <cellStyle name="표준 2 27 4 2 22" xfId="32344" xr:uid="{00000000-0005-0000-0000-00009E7C0000}"/>
    <cellStyle name="표준 2 27 4 2 23" xfId="33824" xr:uid="{00000000-0005-0000-0000-00009F7C0000}"/>
    <cellStyle name="표준 2 27 4 2 24" xfId="35304" xr:uid="{00000000-0005-0000-0000-0000A07C0000}"/>
    <cellStyle name="표준 2 27 4 2 25" xfId="36784" xr:uid="{00000000-0005-0000-0000-0000A17C0000}"/>
    <cellStyle name="표준 2 27 4 2 26" xfId="38264" xr:uid="{00000000-0005-0000-0000-0000A27C0000}"/>
    <cellStyle name="표준 2 27 4 2 27" xfId="39744" xr:uid="{00000000-0005-0000-0000-0000A37C0000}"/>
    <cellStyle name="표준 2 27 4 2 28" xfId="41224" xr:uid="{00000000-0005-0000-0000-0000A47C0000}"/>
    <cellStyle name="표준 2 27 4 2 29" xfId="42704" xr:uid="{00000000-0005-0000-0000-0000A57C0000}"/>
    <cellStyle name="표준 2 27 4 2 3" xfId="4224" xr:uid="{00000000-0005-0000-0000-0000A67C0000}"/>
    <cellStyle name="표준 2 27 4 2 30" xfId="44184" xr:uid="{00000000-0005-0000-0000-0000A77C0000}"/>
    <cellStyle name="표준 2 27 4 2 31" xfId="45664" xr:uid="{00000000-0005-0000-0000-0000A87C0000}"/>
    <cellStyle name="표준 2 27 4 2 32" xfId="47145" xr:uid="{00000000-0005-0000-0000-0000A97C0000}"/>
    <cellStyle name="표준 2 27 4 2 33" xfId="48625" xr:uid="{00000000-0005-0000-0000-0000AA7C0000}"/>
    <cellStyle name="표준 2 27 4 2 34" xfId="50105" xr:uid="{00000000-0005-0000-0000-0000AB7C0000}"/>
    <cellStyle name="표준 2 27 4 2 35" xfId="51585" xr:uid="{00000000-0005-0000-0000-0000AC7C0000}"/>
    <cellStyle name="표준 2 27 4 2 36" xfId="53065" xr:uid="{00000000-0005-0000-0000-0000AD7C0000}"/>
    <cellStyle name="표준 2 27 4 2 37" xfId="54545" xr:uid="{00000000-0005-0000-0000-0000AE7C0000}"/>
    <cellStyle name="표준 2 27 4 2 38" xfId="56025" xr:uid="{00000000-0005-0000-0000-0000AF7C0000}"/>
    <cellStyle name="표준 2 27 4 2 39" xfId="57505" xr:uid="{00000000-0005-0000-0000-0000B07C0000}"/>
    <cellStyle name="표준 2 27 4 2 4" xfId="5704" xr:uid="{00000000-0005-0000-0000-0000B17C0000}"/>
    <cellStyle name="표준 2 27 4 2 40" xfId="58985" xr:uid="{00000000-0005-0000-0000-0000B27C0000}"/>
    <cellStyle name="표준 2 27 4 2 41" xfId="60465" xr:uid="{00000000-0005-0000-0000-0000B37C0000}"/>
    <cellStyle name="표준 2 27 4 2 42" xfId="61945" xr:uid="{00000000-0005-0000-0000-0000B47C0000}"/>
    <cellStyle name="표준 2 27 4 2 5" xfId="7184" xr:uid="{00000000-0005-0000-0000-0000B57C0000}"/>
    <cellStyle name="표준 2 27 4 2 6" xfId="8664" xr:uid="{00000000-0005-0000-0000-0000B67C0000}"/>
    <cellStyle name="표준 2 27 4 2 7" xfId="10144" xr:uid="{00000000-0005-0000-0000-0000B77C0000}"/>
    <cellStyle name="표준 2 27 4 2 8" xfId="11624" xr:uid="{00000000-0005-0000-0000-0000B87C0000}"/>
    <cellStyle name="표준 2 27 4 2 9" xfId="13104" xr:uid="{00000000-0005-0000-0000-0000B97C0000}"/>
    <cellStyle name="표준 2 27 4 20" xfId="27167" xr:uid="{00000000-0005-0000-0000-0000BA7C0000}"/>
    <cellStyle name="표준 2 27 4 21" xfId="28647" xr:uid="{00000000-0005-0000-0000-0000BB7C0000}"/>
    <cellStyle name="표준 2 27 4 22" xfId="30127" xr:uid="{00000000-0005-0000-0000-0000BC7C0000}"/>
    <cellStyle name="표준 2 27 4 23" xfId="31607" xr:uid="{00000000-0005-0000-0000-0000BD7C0000}"/>
    <cellStyle name="표준 2 27 4 24" xfId="33087" xr:uid="{00000000-0005-0000-0000-0000BE7C0000}"/>
    <cellStyle name="표준 2 27 4 25" xfId="34567" xr:uid="{00000000-0005-0000-0000-0000BF7C0000}"/>
    <cellStyle name="표준 2 27 4 26" xfId="36047" xr:uid="{00000000-0005-0000-0000-0000C07C0000}"/>
    <cellStyle name="표준 2 27 4 27" xfId="37527" xr:uid="{00000000-0005-0000-0000-0000C17C0000}"/>
    <cellStyle name="표준 2 27 4 28" xfId="39007" xr:uid="{00000000-0005-0000-0000-0000C27C0000}"/>
    <cellStyle name="표준 2 27 4 29" xfId="40487" xr:uid="{00000000-0005-0000-0000-0000C37C0000}"/>
    <cellStyle name="표준 2 27 4 3" xfId="2006" xr:uid="{00000000-0005-0000-0000-0000C47C0000}"/>
    <cellStyle name="표준 2 27 4 30" xfId="41967" xr:uid="{00000000-0005-0000-0000-0000C57C0000}"/>
    <cellStyle name="표준 2 27 4 31" xfId="43447" xr:uid="{00000000-0005-0000-0000-0000C67C0000}"/>
    <cellStyle name="표준 2 27 4 32" xfId="44927" xr:uid="{00000000-0005-0000-0000-0000C77C0000}"/>
    <cellStyle name="표준 2 27 4 33" xfId="46408" xr:uid="{00000000-0005-0000-0000-0000C87C0000}"/>
    <cellStyle name="표준 2 27 4 34" xfId="47888" xr:uid="{00000000-0005-0000-0000-0000C97C0000}"/>
    <cellStyle name="표준 2 27 4 35" xfId="49368" xr:uid="{00000000-0005-0000-0000-0000CA7C0000}"/>
    <cellStyle name="표준 2 27 4 36" xfId="50848" xr:uid="{00000000-0005-0000-0000-0000CB7C0000}"/>
    <cellStyle name="표준 2 27 4 37" xfId="52328" xr:uid="{00000000-0005-0000-0000-0000CC7C0000}"/>
    <cellStyle name="표준 2 27 4 38" xfId="53808" xr:uid="{00000000-0005-0000-0000-0000CD7C0000}"/>
    <cellStyle name="표준 2 27 4 39" xfId="55288" xr:uid="{00000000-0005-0000-0000-0000CE7C0000}"/>
    <cellStyle name="표준 2 27 4 4" xfId="3487" xr:uid="{00000000-0005-0000-0000-0000CF7C0000}"/>
    <cellStyle name="표준 2 27 4 40" xfId="56768" xr:uid="{00000000-0005-0000-0000-0000D07C0000}"/>
    <cellStyle name="표준 2 27 4 41" xfId="58248" xr:uid="{00000000-0005-0000-0000-0000D17C0000}"/>
    <cellStyle name="표준 2 27 4 42" xfId="59728" xr:uid="{00000000-0005-0000-0000-0000D27C0000}"/>
    <cellStyle name="표준 2 27 4 43" xfId="61208" xr:uid="{00000000-0005-0000-0000-0000D37C0000}"/>
    <cellStyle name="표준 2 27 4 5" xfId="4967" xr:uid="{00000000-0005-0000-0000-0000D47C0000}"/>
    <cellStyle name="표준 2 27 4 6" xfId="6447" xr:uid="{00000000-0005-0000-0000-0000D57C0000}"/>
    <cellStyle name="표준 2 27 4 7" xfId="7927" xr:uid="{00000000-0005-0000-0000-0000D67C0000}"/>
    <cellStyle name="표준 2 27 4 8" xfId="9407" xr:uid="{00000000-0005-0000-0000-0000D77C0000}"/>
    <cellStyle name="표준 2 27 4 9" xfId="10887" xr:uid="{00000000-0005-0000-0000-0000D87C0000}"/>
    <cellStyle name="표준 2 27 5" xfId="1053" xr:uid="{00000000-0005-0000-0000-0000D97C0000}"/>
    <cellStyle name="표준 2 27 5 10" xfId="12397" xr:uid="{00000000-0005-0000-0000-0000DA7C0000}"/>
    <cellStyle name="표준 2 27 5 11" xfId="13877" xr:uid="{00000000-0005-0000-0000-0000DB7C0000}"/>
    <cellStyle name="표준 2 27 5 12" xfId="15357" xr:uid="{00000000-0005-0000-0000-0000DC7C0000}"/>
    <cellStyle name="표준 2 27 5 13" xfId="16837" xr:uid="{00000000-0005-0000-0000-0000DD7C0000}"/>
    <cellStyle name="표준 2 27 5 14" xfId="18317" xr:uid="{00000000-0005-0000-0000-0000DE7C0000}"/>
    <cellStyle name="표준 2 27 5 15" xfId="19797" xr:uid="{00000000-0005-0000-0000-0000DF7C0000}"/>
    <cellStyle name="표준 2 27 5 16" xfId="21277" xr:uid="{00000000-0005-0000-0000-0000E07C0000}"/>
    <cellStyle name="표준 2 27 5 17" xfId="22757" xr:uid="{00000000-0005-0000-0000-0000E17C0000}"/>
    <cellStyle name="표준 2 27 5 18" xfId="24237" xr:uid="{00000000-0005-0000-0000-0000E27C0000}"/>
    <cellStyle name="표준 2 27 5 19" xfId="25717" xr:uid="{00000000-0005-0000-0000-0000E37C0000}"/>
    <cellStyle name="표준 2 27 5 2" xfId="274" xr:uid="{00000000-0005-0000-0000-0000E47C0000}"/>
    <cellStyle name="표준 2 27 5 2 10" xfId="14614" xr:uid="{00000000-0005-0000-0000-0000E57C0000}"/>
    <cellStyle name="표준 2 27 5 2 11" xfId="16094" xr:uid="{00000000-0005-0000-0000-0000E67C0000}"/>
    <cellStyle name="표준 2 27 5 2 12" xfId="17574" xr:uid="{00000000-0005-0000-0000-0000E77C0000}"/>
    <cellStyle name="표준 2 27 5 2 13" xfId="19054" xr:uid="{00000000-0005-0000-0000-0000E87C0000}"/>
    <cellStyle name="표준 2 27 5 2 14" xfId="20534" xr:uid="{00000000-0005-0000-0000-0000E97C0000}"/>
    <cellStyle name="표준 2 27 5 2 15" xfId="22014" xr:uid="{00000000-0005-0000-0000-0000EA7C0000}"/>
    <cellStyle name="표준 2 27 5 2 16" xfId="23494" xr:uid="{00000000-0005-0000-0000-0000EB7C0000}"/>
    <cellStyle name="표준 2 27 5 2 17" xfId="24974" xr:uid="{00000000-0005-0000-0000-0000EC7C0000}"/>
    <cellStyle name="표준 2 27 5 2 18" xfId="26454" xr:uid="{00000000-0005-0000-0000-0000ED7C0000}"/>
    <cellStyle name="표준 2 27 5 2 19" xfId="27934" xr:uid="{00000000-0005-0000-0000-0000EE7C0000}"/>
    <cellStyle name="표준 2 27 5 2 2" xfId="2773" xr:uid="{00000000-0005-0000-0000-0000EF7C0000}"/>
    <cellStyle name="표준 2 27 5 2 20" xfId="29414" xr:uid="{00000000-0005-0000-0000-0000F07C0000}"/>
    <cellStyle name="표준 2 27 5 2 21" xfId="30894" xr:uid="{00000000-0005-0000-0000-0000F17C0000}"/>
    <cellStyle name="표준 2 27 5 2 22" xfId="32374" xr:uid="{00000000-0005-0000-0000-0000F27C0000}"/>
    <cellStyle name="표준 2 27 5 2 23" xfId="33854" xr:uid="{00000000-0005-0000-0000-0000F37C0000}"/>
    <cellStyle name="표준 2 27 5 2 24" xfId="35334" xr:uid="{00000000-0005-0000-0000-0000F47C0000}"/>
    <cellStyle name="표준 2 27 5 2 25" xfId="36814" xr:uid="{00000000-0005-0000-0000-0000F57C0000}"/>
    <cellStyle name="표준 2 27 5 2 26" xfId="38294" xr:uid="{00000000-0005-0000-0000-0000F67C0000}"/>
    <cellStyle name="표준 2 27 5 2 27" xfId="39774" xr:uid="{00000000-0005-0000-0000-0000F77C0000}"/>
    <cellStyle name="표준 2 27 5 2 28" xfId="41254" xr:uid="{00000000-0005-0000-0000-0000F87C0000}"/>
    <cellStyle name="표준 2 27 5 2 29" xfId="42734" xr:uid="{00000000-0005-0000-0000-0000F97C0000}"/>
    <cellStyle name="표준 2 27 5 2 3" xfId="4254" xr:uid="{00000000-0005-0000-0000-0000FA7C0000}"/>
    <cellStyle name="표준 2 27 5 2 30" xfId="44214" xr:uid="{00000000-0005-0000-0000-0000FB7C0000}"/>
    <cellStyle name="표준 2 27 5 2 31" xfId="45694" xr:uid="{00000000-0005-0000-0000-0000FC7C0000}"/>
    <cellStyle name="표준 2 27 5 2 32" xfId="47175" xr:uid="{00000000-0005-0000-0000-0000FD7C0000}"/>
    <cellStyle name="표준 2 27 5 2 33" xfId="48655" xr:uid="{00000000-0005-0000-0000-0000FE7C0000}"/>
    <cellStyle name="표준 2 27 5 2 34" xfId="50135" xr:uid="{00000000-0005-0000-0000-0000FF7C0000}"/>
    <cellStyle name="표준 2 27 5 2 35" xfId="51615" xr:uid="{00000000-0005-0000-0000-0000007D0000}"/>
    <cellStyle name="표준 2 27 5 2 36" xfId="53095" xr:uid="{00000000-0005-0000-0000-0000017D0000}"/>
    <cellStyle name="표준 2 27 5 2 37" xfId="54575" xr:uid="{00000000-0005-0000-0000-0000027D0000}"/>
    <cellStyle name="표준 2 27 5 2 38" xfId="56055" xr:uid="{00000000-0005-0000-0000-0000037D0000}"/>
    <cellStyle name="표준 2 27 5 2 39" xfId="57535" xr:uid="{00000000-0005-0000-0000-0000047D0000}"/>
    <cellStyle name="표준 2 27 5 2 4" xfId="5734" xr:uid="{00000000-0005-0000-0000-0000057D0000}"/>
    <cellStyle name="표준 2 27 5 2 40" xfId="59015" xr:uid="{00000000-0005-0000-0000-0000067D0000}"/>
    <cellStyle name="표준 2 27 5 2 41" xfId="60495" xr:uid="{00000000-0005-0000-0000-0000077D0000}"/>
    <cellStyle name="표준 2 27 5 2 42" xfId="61975" xr:uid="{00000000-0005-0000-0000-0000087D0000}"/>
    <cellStyle name="표준 2 27 5 2 5" xfId="7214" xr:uid="{00000000-0005-0000-0000-0000097D0000}"/>
    <cellStyle name="표준 2 27 5 2 6" xfId="8694" xr:uid="{00000000-0005-0000-0000-00000A7D0000}"/>
    <cellStyle name="표준 2 27 5 2 7" xfId="10174" xr:uid="{00000000-0005-0000-0000-00000B7D0000}"/>
    <cellStyle name="표준 2 27 5 2 8" xfId="11654" xr:uid="{00000000-0005-0000-0000-00000C7D0000}"/>
    <cellStyle name="표준 2 27 5 2 9" xfId="13134" xr:uid="{00000000-0005-0000-0000-00000D7D0000}"/>
    <cellStyle name="표준 2 27 5 20" xfId="27197" xr:uid="{00000000-0005-0000-0000-00000E7D0000}"/>
    <cellStyle name="표준 2 27 5 21" xfId="28677" xr:uid="{00000000-0005-0000-0000-00000F7D0000}"/>
    <cellStyle name="표준 2 27 5 22" xfId="30157" xr:uid="{00000000-0005-0000-0000-0000107D0000}"/>
    <cellStyle name="표준 2 27 5 23" xfId="31637" xr:uid="{00000000-0005-0000-0000-0000117D0000}"/>
    <cellStyle name="표준 2 27 5 24" xfId="33117" xr:uid="{00000000-0005-0000-0000-0000127D0000}"/>
    <cellStyle name="표준 2 27 5 25" xfId="34597" xr:uid="{00000000-0005-0000-0000-0000137D0000}"/>
    <cellStyle name="표준 2 27 5 26" xfId="36077" xr:uid="{00000000-0005-0000-0000-0000147D0000}"/>
    <cellStyle name="표준 2 27 5 27" xfId="37557" xr:uid="{00000000-0005-0000-0000-0000157D0000}"/>
    <cellStyle name="표준 2 27 5 28" xfId="39037" xr:uid="{00000000-0005-0000-0000-0000167D0000}"/>
    <cellStyle name="표준 2 27 5 29" xfId="40517" xr:uid="{00000000-0005-0000-0000-0000177D0000}"/>
    <cellStyle name="표준 2 27 5 3" xfId="2036" xr:uid="{00000000-0005-0000-0000-0000187D0000}"/>
    <cellStyle name="표준 2 27 5 30" xfId="41997" xr:uid="{00000000-0005-0000-0000-0000197D0000}"/>
    <cellStyle name="표준 2 27 5 31" xfId="43477" xr:uid="{00000000-0005-0000-0000-00001A7D0000}"/>
    <cellStyle name="표준 2 27 5 32" xfId="44957" xr:uid="{00000000-0005-0000-0000-00001B7D0000}"/>
    <cellStyle name="표준 2 27 5 33" xfId="46438" xr:uid="{00000000-0005-0000-0000-00001C7D0000}"/>
    <cellStyle name="표준 2 27 5 34" xfId="47918" xr:uid="{00000000-0005-0000-0000-00001D7D0000}"/>
    <cellStyle name="표준 2 27 5 35" xfId="49398" xr:uid="{00000000-0005-0000-0000-00001E7D0000}"/>
    <cellStyle name="표준 2 27 5 36" xfId="50878" xr:uid="{00000000-0005-0000-0000-00001F7D0000}"/>
    <cellStyle name="표준 2 27 5 37" xfId="52358" xr:uid="{00000000-0005-0000-0000-0000207D0000}"/>
    <cellStyle name="표준 2 27 5 38" xfId="53838" xr:uid="{00000000-0005-0000-0000-0000217D0000}"/>
    <cellStyle name="표준 2 27 5 39" xfId="55318" xr:uid="{00000000-0005-0000-0000-0000227D0000}"/>
    <cellStyle name="표준 2 27 5 4" xfId="3517" xr:uid="{00000000-0005-0000-0000-0000237D0000}"/>
    <cellStyle name="표준 2 27 5 40" xfId="56798" xr:uid="{00000000-0005-0000-0000-0000247D0000}"/>
    <cellStyle name="표준 2 27 5 41" xfId="58278" xr:uid="{00000000-0005-0000-0000-0000257D0000}"/>
    <cellStyle name="표준 2 27 5 42" xfId="59758" xr:uid="{00000000-0005-0000-0000-0000267D0000}"/>
    <cellStyle name="표준 2 27 5 43" xfId="61238" xr:uid="{00000000-0005-0000-0000-0000277D0000}"/>
    <cellStyle name="표준 2 27 5 5" xfId="4997" xr:uid="{00000000-0005-0000-0000-0000287D0000}"/>
    <cellStyle name="표준 2 27 5 6" xfId="6477" xr:uid="{00000000-0005-0000-0000-0000297D0000}"/>
    <cellStyle name="표준 2 27 5 7" xfId="7957" xr:uid="{00000000-0005-0000-0000-00002A7D0000}"/>
    <cellStyle name="표준 2 27 5 8" xfId="9437" xr:uid="{00000000-0005-0000-0000-00002B7D0000}"/>
    <cellStyle name="표준 2 27 5 9" xfId="10917" xr:uid="{00000000-0005-0000-0000-00002C7D0000}"/>
    <cellStyle name="표준 2 27 6" xfId="1022" xr:uid="{00000000-0005-0000-0000-00002D7D0000}"/>
    <cellStyle name="표준 2 27 6 10" xfId="12428" xr:uid="{00000000-0005-0000-0000-00002E7D0000}"/>
    <cellStyle name="표준 2 27 6 11" xfId="13908" xr:uid="{00000000-0005-0000-0000-00002F7D0000}"/>
    <cellStyle name="표준 2 27 6 12" xfId="15388" xr:uid="{00000000-0005-0000-0000-0000307D0000}"/>
    <cellStyle name="표준 2 27 6 13" xfId="16868" xr:uid="{00000000-0005-0000-0000-0000317D0000}"/>
    <cellStyle name="표준 2 27 6 14" xfId="18348" xr:uid="{00000000-0005-0000-0000-0000327D0000}"/>
    <cellStyle name="표준 2 27 6 15" xfId="19828" xr:uid="{00000000-0005-0000-0000-0000337D0000}"/>
    <cellStyle name="표준 2 27 6 16" xfId="21308" xr:uid="{00000000-0005-0000-0000-0000347D0000}"/>
    <cellStyle name="표준 2 27 6 17" xfId="22788" xr:uid="{00000000-0005-0000-0000-0000357D0000}"/>
    <cellStyle name="표준 2 27 6 18" xfId="24268" xr:uid="{00000000-0005-0000-0000-0000367D0000}"/>
    <cellStyle name="표준 2 27 6 19" xfId="25748" xr:uid="{00000000-0005-0000-0000-0000377D0000}"/>
    <cellStyle name="표준 2 27 6 2" xfId="243" xr:uid="{00000000-0005-0000-0000-0000387D0000}"/>
    <cellStyle name="표준 2 27 6 2 10" xfId="14645" xr:uid="{00000000-0005-0000-0000-0000397D0000}"/>
    <cellStyle name="표준 2 27 6 2 11" xfId="16125" xr:uid="{00000000-0005-0000-0000-00003A7D0000}"/>
    <cellStyle name="표준 2 27 6 2 12" xfId="17605" xr:uid="{00000000-0005-0000-0000-00003B7D0000}"/>
    <cellStyle name="표준 2 27 6 2 13" xfId="19085" xr:uid="{00000000-0005-0000-0000-00003C7D0000}"/>
    <cellStyle name="표준 2 27 6 2 14" xfId="20565" xr:uid="{00000000-0005-0000-0000-00003D7D0000}"/>
    <cellStyle name="표준 2 27 6 2 15" xfId="22045" xr:uid="{00000000-0005-0000-0000-00003E7D0000}"/>
    <cellStyle name="표준 2 27 6 2 16" xfId="23525" xr:uid="{00000000-0005-0000-0000-00003F7D0000}"/>
    <cellStyle name="표준 2 27 6 2 17" xfId="25005" xr:uid="{00000000-0005-0000-0000-0000407D0000}"/>
    <cellStyle name="표준 2 27 6 2 18" xfId="26485" xr:uid="{00000000-0005-0000-0000-0000417D0000}"/>
    <cellStyle name="표준 2 27 6 2 19" xfId="27965" xr:uid="{00000000-0005-0000-0000-0000427D0000}"/>
    <cellStyle name="표준 2 27 6 2 2" xfId="2804" xr:uid="{00000000-0005-0000-0000-0000437D0000}"/>
    <cellStyle name="표준 2 27 6 2 20" xfId="29445" xr:uid="{00000000-0005-0000-0000-0000447D0000}"/>
    <cellStyle name="표준 2 27 6 2 21" xfId="30925" xr:uid="{00000000-0005-0000-0000-0000457D0000}"/>
    <cellStyle name="표준 2 27 6 2 22" xfId="32405" xr:uid="{00000000-0005-0000-0000-0000467D0000}"/>
    <cellStyle name="표준 2 27 6 2 23" xfId="33885" xr:uid="{00000000-0005-0000-0000-0000477D0000}"/>
    <cellStyle name="표준 2 27 6 2 24" xfId="35365" xr:uid="{00000000-0005-0000-0000-0000487D0000}"/>
    <cellStyle name="표준 2 27 6 2 25" xfId="36845" xr:uid="{00000000-0005-0000-0000-0000497D0000}"/>
    <cellStyle name="표준 2 27 6 2 26" xfId="38325" xr:uid="{00000000-0005-0000-0000-00004A7D0000}"/>
    <cellStyle name="표준 2 27 6 2 27" xfId="39805" xr:uid="{00000000-0005-0000-0000-00004B7D0000}"/>
    <cellStyle name="표준 2 27 6 2 28" xfId="41285" xr:uid="{00000000-0005-0000-0000-00004C7D0000}"/>
    <cellStyle name="표준 2 27 6 2 29" xfId="42765" xr:uid="{00000000-0005-0000-0000-00004D7D0000}"/>
    <cellStyle name="표준 2 27 6 2 3" xfId="4285" xr:uid="{00000000-0005-0000-0000-00004E7D0000}"/>
    <cellStyle name="표준 2 27 6 2 30" xfId="44245" xr:uid="{00000000-0005-0000-0000-00004F7D0000}"/>
    <cellStyle name="표준 2 27 6 2 31" xfId="45725" xr:uid="{00000000-0005-0000-0000-0000507D0000}"/>
    <cellStyle name="표준 2 27 6 2 32" xfId="47206" xr:uid="{00000000-0005-0000-0000-0000517D0000}"/>
    <cellStyle name="표준 2 27 6 2 33" xfId="48686" xr:uid="{00000000-0005-0000-0000-0000527D0000}"/>
    <cellStyle name="표준 2 27 6 2 34" xfId="50166" xr:uid="{00000000-0005-0000-0000-0000537D0000}"/>
    <cellStyle name="표준 2 27 6 2 35" xfId="51646" xr:uid="{00000000-0005-0000-0000-0000547D0000}"/>
    <cellStyle name="표준 2 27 6 2 36" xfId="53126" xr:uid="{00000000-0005-0000-0000-0000557D0000}"/>
    <cellStyle name="표준 2 27 6 2 37" xfId="54606" xr:uid="{00000000-0005-0000-0000-0000567D0000}"/>
    <cellStyle name="표준 2 27 6 2 38" xfId="56086" xr:uid="{00000000-0005-0000-0000-0000577D0000}"/>
    <cellStyle name="표준 2 27 6 2 39" xfId="57566" xr:uid="{00000000-0005-0000-0000-0000587D0000}"/>
    <cellStyle name="표준 2 27 6 2 4" xfId="5765" xr:uid="{00000000-0005-0000-0000-0000597D0000}"/>
    <cellStyle name="표준 2 27 6 2 40" xfId="59046" xr:uid="{00000000-0005-0000-0000-00005A7D0000}"/>
    <cellStyle name="표준 2 27 6 2 41" xfId="60526" xr:uid="{00000000-0005-0000-0000-00005B7D0000}"/>
    <cellStyle name="표준 2 27 6 2 42" xfId="62006" xr:uid="{00000000-0005-0000-0000-00005C7D0000}"/>
    <cellStyle name="표준 2 27 6 2 5" xfId="7245" xr:uid="{00000000-0005-0000-0000-00005D7D0000}"/>
    <cellStyle name="표준 2 27 6 2 6" xfId="8725" xr:uid="{00000000-0005-0000-0000-00005E7D0000}"/>
    <cellStyle name="표준 2 27 6 2 7" xfId="10205" xr:uid="{00000000-0005-0000-0000-00005F7D0000}"/>
    <cellStyle name="표준 2 27 6 2 8" xfId="11685" xr:uid="{00000000-0005-0000-0000-0000607D0000}"/>
    <cellStyle name="표준 2 27 6 2 9" xfId="13165" xr:uid="{00000000-0005-0000-0000-0000617D0000}"/>
    <cellStyle name="표준 2 27 6 20" xfId="27228" xr:uid="{00000000-0005-0000-0000-0000627D0000}"/>
    <cellStyle name="표준 2 27 6 21" xfId="28708" xr:uid="{00000000-0005-0000-0000-0000637D0000}"/>
    <cellStyle name="표준 2 27 6 22" xfId="30188" xr:uid="{00000000-0005-0000-0000-0000647D0000}"/>
    <cellStyle name="표준 2 27 6 23" xfId="31668" xr:uid="{00000000-0005-0000-0000-0000657D0000}"/>
    <cellStyle name="표준 2 27 6 24" xfId="33148" xr:uid="{00000000-0005-0000-0000-0000667D0000}"/>
    <cellStyle name="표준 2 27 6 25" xfId="34628" xr:uid="{00000000-0005-0000-0000-0000677D0000}"/>
    <cellStyle name="표준 2 27 6 26" xfId="36108" xr:uid="{00000000-0005-0000-0000-0000687D0000}"/>
    <cellStyle name="표준 2 27 6 27" xfId="37588" xr:uid="{00000000-0005-0000-0000-0000697D0000}"/>
    <cellStyle name="표준 2 27 6 28" xfId="39068" xr:uid="{00000000-0005-0000-0000-00006A7D0000}"/>
    <cellStyle name="표준 2 27 6 29" xfId="40548" xr:uid="{00000000-0005-0000-0000-00006B7D0000}"/>
    <cellStyle name="표준 2 27 6 3" xfId="2067" xr:uid="{00000000-0005-0000-0000-00006C7D0000}"/>
    <cellStyle name="표준 2 27 6 30" xfId="42028" xr:uid="{00000000-0005-0000-0000-00006D7D0000}"/>
    <cellStyle name="표준 2 27 6 31" xfId="43508" xr:uid="{00000000-0005-0000-0000-00006E7D0000}"/>
    <cellStyle name="표준 2 27 6 32" xfId="44988" xr:uid="{00000000-0005-0000-0000-00006F7D0000}"/>
    <cellStyle name="표준 2 27 6 33" xfId="46469" xr:uid="{00000000-0005-0000-0000-0000707D0000}"/>
    <cellStyle name="표준 2 27 6 34" xfId="47949" xr:uid="{00000000-0005-0000-0000-0000717D0000}"/>
    <cellStyle name="표준 2 27 6 35" xfId="49429" xr:uid="{00000000-0005-0000-0000-0000727D0000}"/>
    <cellStyle name="표준 2 27 6 36" xfId="50909" xr:uid="{00000000-0005-0000-0000-0000737D0000}"/>
    <cellStyle name="표준 2 27 6 37" xfId="52389" xr:uid="{00000000-0005-0000-0000-0000747D0000}"/>
    <cellStyle name="표준 2 27 6 38" xfId="53869" xr:uid="{00000000-0005-0000-0000-0000757D0000}"/>
    <cellStyle name="표준 2 27 6 39" xfId="55349" xr:uid="{00000000-0005-0000-0000-0000767D0000}"/>
    <cellStyle name="표준 2 27 6 4" xfId="3548" xr:uid="{00000000-0005-0000-0000-0000777D0000}"/>
    <cellStyle name="표준 2 27 6 40" xfId="56829" xr:uid="{00000000-0005-0000-0000-0000787D0000}"/>
    <cellStyle name="표준 2 27 6 41" xfId="58309" xr:uid="{00000000-0005-0000-0000-0000797D0000}"/>
    <cellStyle name="표준 2 27 6 42" xfId="59789" xr:uid="{00000000-0005-0000-0000-00007A7D0000}"/>
    <cellStyle name="표준 2 27 6 43" xfId="61269" xr:uid="{00000000-0005-0000-0000-00007B7D0000}"/>
    <cellStyle name="표준 2 27 6 5" xfId="5028" xr:uid="{00000000-0005-0000-0000-00007C7D0000}"/>
    <cellStyle name="표준 2 27 6 6" xfId="6508" xr:uid="{00000000-0005-0000-0000-00007D7D0000}"/>
    <cellStyle name="표준 2 27 6 7" xfId="7988" xr:uid="{00000000-0005-0000-0000-00007E7D0000}"/>
    <cellStyle name="표준 2 27 6 8" xfId="9468" xr:uid="{00000000-0005-0000-0000-00007F7D0000}"/>
    <cellStyle name="표준 2 27 6 9" xfId="10948" xr:uid="{00000000-0005-0000-0000-0000807D0000}"/>
    <cellStyle name="표준 2 27 7" xfId="990" xr:uid="{00000000-0005-0000-0000-0000817D0000}"/>
    <cellStyle name="표준 2 27 7 10" xfId="12460" xr:uid="{00000000-0005-0000-0000-0000827D0000}"/>
    <cellStyle name="표준 2 27 7 11" xfId="13940" xr:uid="{00000000-0005-0000-0000-0000837D0000}"/>
    <cellStyle name="표준 2 27 7 12" xfId="15420" xr:uid="{00000000-0005-0000-0000-0000847D0000}"/>
    <cellStyle name="표준 2 27 7 13" xfId="16900" xr:uid="{00000000-0005-0000-0000-0000857D0000}"/>
    <cellStyle name="표준 2 27 7 14" xfId="18380" xr:uid="{00000000-0005-0000-0000-0000867D0000}"/>
    <cellStyle name="표준 2 27 7 15" xfId="19860" xr:uid="{00000000-0005-0000-0000-0000877D0000}"/>
    <cellStyle name="표준 2 27 7 16" xfId="21340" xr:uid="{00000000-0005-0000-0000-0000887D0000}"/>
    <cellStyle name="표준 2 27 7 17" xfId="22820" xr:uid="{00000000-0005-0000-0000-0000897D0000}"/>
    <cellStyle name="표준 2 27 7 18" xfId="24300" xr:uid="{00000000-0005-0000-0000-00008A7D0000}"/>
    <cellStyle name="표준 2 27 7 19" xfId="25780" xr:uid="{00000000-0005-0000-0000-00008B7D0000}"/>
    <cellStyle name="표준 2 27 7 2" xfId="211" xr:uid="{00000000-0005-0000-0000-00008C7D0000}"/>
    <cellStyle name="표준 2 27 7 2 10" xfId="14677" xr:uid="{00000000-0005-0000-0000-00008D7D0000}"/>
    <cellStyle name="표준 2 27 7 2 11" xfId="16157" xr:uid="{00000000-0005-0000-0000-00008E7D0000}"/>
    <cellStyle name="표준 2 27 7 2 12" xfId="17637" xr:uid="{00000000-0005-0000-0000-00008F7D0000}"/>
    <cellStyle name="표준 2 27 7 2 13" xfId="19117" xr:uid="{00000000-0005-0000-0000-0000907D0000}"/>
    <cellStyle name="표준 2 27 7 2 14" xfId="20597" xr:uid="{00000000-0005-0000-0000-0000917D0000}"/>
    <cellStyle name="표준 2 27 7 2 15" xfId="22077" xr:uid="{00000000-0005-0000-0000-0000927D0000}"/>
    <cellStyle name="표준 2 27 7 2 16" xfId="23557" xr:uid="{00000000-0005-0000-0000-0000937D0000}"/>
    <cellStyle name="표준 2 27 7 2 17" xfId="25037" xr:uid="{00000000-0005-0000-0000-0000947D0000}"/>
    <cellStyle name="표준 2 27 7 2 18" xfId="26517" xr:uid="{00000000-0005-0000-0000-0000957D0000}"/>
    <cellStyle name="표준 2 27 7 2 19" xfId="27997" xr:uid="{00000000-0005-0000-0000-0000967D0000}"/>
    <cellStyle name="표준 2 27 7 2 2" xfId="2836" xr:uid="{00000000-0005-0000-0000-0000977D0000}"/>
    <cellStyle name="표준 2 27 7 2 20" xfId="29477" xr:uid="{00000000-0005-0000-0000-0000987D0000}"/>
    <cellStyle name="표준 2 27 7 2 21" xfId="30957" xr:uid="{00000000-0005-0000-0000-0000997D0000}"/>
    <cellStyle name="표준 2 27 7 2 22" xfId="32437" xr:uid="{00000000-0005-0000-0000-00009A7D0000}"/>
    <cellStyle name="표준 2 27 7 2 23" xfId="33917" xr:uid="{00000000-0005-0000-0000-00009B7D0000}"/>
    <cellStyle name="표준 2 27 7 2 24" xfId="35397" xr:uid="{00000000-0005-0000-0000-00009C7D0000}"/>
    <cellStyle name="표준 2 27 7 2 25" xfId="36877" xr:uid="{00000000-0005-0000-0000-00009D7D0000}"/>
    <cellStyle name="표준 2 27 7 2 26" xfId="38357" xr:uid="{00000000-0005-0000-0000-00009E7D0000}"/>
    <cellStyle name="표준 2 27 7 2 27" xfId="39837" xr:uid="{00000000-0005-0000-0000-00009F7D0000}"/>
    <cellStyle name="표준 2 27 7 2 28" xfId="41317" xr:uid="{00000000-0005-0000-0000-0000A07D0000}"/>
    <cellStyle name="표준 2 27 7 2 29" xfId="42797" xr:uid="{00000000-0005-0000-0000-0000A17D0000}"/>
    <cellStyle name="표준 2 27 7 2 3" xfId="4317" xr:uid="{00000000-0005-0000-0000-0000A27D0000}"/>
    <cellStyle name="표준 2 27 7 2 30" xfId="44277" xr:uid="{00000000-0005-0000-0000-0000A37D0000}"/>
    <cellStyle name="표준 2 27 7 2 31" xfId="45757" xr:uid="{00000000-0005-0000-0000-0000A47D0000}"/>
    <cellStyle name="표준 2 27 7 2 32" xfId="47238" xr:uid="{00000000-0005-0000-0000-0000A57D0000}"/>
    <cellStyle name="표준 2 27 7 2 33" xfId="48718" xr:uid="{00000000-0005-0000-0000-0000A67D0000}"/>
    <cellStyle name="표준 2 27 7 2 34" xfId="50198" xr:uid="{00000000-0005-0000-0000-0000A77D0000}"/>
    <cellStyle name="표준 2 27 7 2 35" xfId="51678" xr:uid="{00000000-0005-0000-0000-0000A87D0000}"/>
    <cellStyle name="표준 2 27 7 2 36" xfId="53158" xr:uid="{00000000-0005-0000-0000-0000A97D0000}"/>
    <cellStyle name="표준 2 27 7 2 37" xfId="54638" xr:uid="{00000000-0005-0000-0000-0000AA7D0000}"/>
    <cellStyle name="표준 2 27 7 2 38" xfId="56118" xr:uid="{00000000-0005-0000-0000-0000AB7D0000}"/>
    <cellStyle name="표준 2 27 7 2 39" xfId="57598" xr:uid="{00000000-0005-0000-0000-0000AC7D0000}"/>
    <cellStyle name="표준 2 27 7 2 4" xfId="5797" xr:uid="{00000000-0005-0000-0000-0000AD7D0000}"/>
    <cellStyle name="표준 2 27 7 2 40" xfId="59078" xr:uid="{00000000-0005-0000-0000-0000AE7D0000}"/>
    <cellStyle name="표준 2 27 7 2 41" xfId="60558" xr:uid="{00000000-0005-0000-0000-0000AF7D0000}"/>
    <cellStyle name="표준 2 27 7 2 42" xfId="62038" xr:uid="{00000000-0005-0000-0000-0000B07D0000}"/>
    <cellStyle name="표준 2 27 7 2 5" xfId="7277" xr:uid="{00000000-0005-0000-0000-0000B17D0000}"/>
    <cellStyle name="표준 2 27 7 2 6" xfId="8757" xr:uid="{00000000-0005-0000-0000-0000B27D0000}"/>
    <cellStyle name="표준 2 27 7 2 7" xfId="10237" xr:uid="{00000000-0005-0000-0000-0000B37D0000}"/>
    <cellStyle name="표준 2 27 7 2 8" xfId="11717" xr:uid="{00000000-0005-0000-0000-0000B47D0000}"/>
    <cellStyle name="표준 2 27 7 2 9" xfId="13197" xr:uid="{00000000-0005-0000-0000-0000B57D0000}"/>
    <cellStyle name="표준 2 27 7 20" xfId="27260" xr:uid="{00000000-0005-0000-0000-0000B67D0000}"/>
    <cellStyle name="표준 2 27 7 21" xfId="28740" xr:uid="{00000000-0005-0000-0000-0000B77D0000}"/>
    <cellStyle name="표준 2 27 7 22" xfId="30220" xr:uid="{00000000-0005-0000-0000-0000B87D0000}"/>
    <cellStyle name="표준 2 27 7 23" xfId="31700" xr:uid="{00000000-0005-0000-0000-0000B97D0000}"/>
    <cellStyle name="표준 2 27 7 24" xfId="33180" xr:uid="{00000000-0005-0000-0000-0000BA7D0000}"/>
    <cellStyle name="표준 2 27 7 25" xfId="34660" xr:uid="{00000000-0005-0000-0000-0000BB7D0000}"/>
    <cellStyle name="표준 2 27 7 26" xfId="36140" xr:uid="{00000000-0005-0000-0000-0000BC7D0000}"/>
    <cellStyle name="표준 2 27 7 27" xfId="37620" xr:uid="{00000000-0005-0000-0000-0000BD7D0000}"/>
    <cellStyle name="표준 2 27 7 28" xfId="39100" xr:uid="{00000000-0005-0000-0000-0000BE7D0000}"/>
    <cellStyle name="표준 2 27 7 29" xfId="40580" xr:uid="{00000000-0005-0000-0000-0000BF7D0000}"/>
    <cellStyle name="표준 2 27 7 3" xfId="2099" xr:uid="{00000000-0005-0000-0000-0000C07D0000}"/>
    <cellStyle name="표준 2 27 7 30" xfId="42060" xr:uid="{00000000-0005-0000-0000-0000C17D0000}"/>
    <cellStyle name="표준 2 27 7 31" xfId="43540" xr:uid="{00000000-0005-0000-0000-0000C27D0000}"/>
    <cellStyle name="표준 2 27 7 32" xfId="45020" xr:uid="{00000000-0005-0000-0000-0000C37D0000}"/>
    <cellStyle name="표준 2 27 7 33" xfId="46501" xr:uid="{00000000-0005-0000-0000-0000C47D0000}"/>
    <cellStyle name="표준 2 27 7 34" xfId="47981" xr:uid="{00000000-0005-0000-0000-0000C57D0000}"/>
    <cellStyle name="표준 2 27 7 35" xfId="49461" xr:uid="{00000000-0005-0000-0000-0000C67D0000}"/>
    <cellStyle name="표준 2 27 7 36" xfId="50941" xr:uid="{00000000-0005-0000-0000-0000C77D0000}"/>
    <cellStyle name="표준 2 27 7 37" xfId="52421" xr:uid="{00000000-0005-0000-0000-0000C87D0000}"/>
    <cellStyle name="표준 2 27 7 38" xfId="53901" xr:uid="{00000000-0005-0000-0000-0000C97D0000}"/>
    <cellStyle name="표준 2 27 7 39" xfId="55381" xr:uid="{00000000-0005-0000-0000-0000CA7D0000}"/>
    <cellStyle name="표준 2 27 7 4" xfId="3580" xr:uid="{00000000-0005-0000-0000-0000CB7D0000}"/>
    <cellStyle name="표준 2 27 7 40" xfId="56861" xr:uid="{00000000-0005-0000-0000-0000CC7D0000}"/>
    <cellStyle name="표준 2 27 7 41" xfId="58341" xr:uid="{00000000-0005-0000-0000-0000CD7D0000}"/>
    <cellStyle name="표준 2 27 7 42" xfId="59821" xr:uid="{00000000-0005-0000-0000-0000CE7D0000}"/>
    <cellStyle name="표준 2 27 7 43" xfId="61301" xr:uid="{00000000-0005-0000-0000-0000CF7D0000}"/>
    <cellStyle name="표준 2 27 7 5" xfId="5060" xr:uid="{00000000-0005-0000-0000-0000D07D0000}"/>
    <cellStyle name="표준 2 27 7 6" xfId="6540" xr:uid="{00000000-0005-0000-0000-0000D17D0000}"/>
    <cellStyle name="표준 2 27 7 7" xfId="8020" xr:uid="{00000000-0005-0000-0000-0000D27D0000}"/>
    <cellStyle name="표준 2 27 7 8" xfId="9500" xr:uid="{00000000-0005-0000-0000-0000D37D0000}"/>
    <cellStyle name="표준 2 27 7 9" xfId="10980" xr:uid="{00000000-0005-0000-0000-0000D47D0000}"/>
    <cellStyle name="표준 2 27 8" xfId="957" xr:uid="{00000000-0005-0000-0000-0000D57D0000}"/>
    <cellStyle name="표준 2 27 8 10" xfId="12493" xr:uid="{00000000-0005-0000-0000-0000D67D0000}"/>
    <cellStyle name="표준 2 27 8 11" xfId="13973" xr:uid="{00000000-0005-0000-0000-0000D77D0000}"/>
    <cellStyle name="표준 2 27 8 12" xfId="15453" xr:uid="{00000000-0005-0000-0000-0000D87D0000}"/>
    <cellStyle name="표준 2 27 8 13" xfId="16933" xr:uid="{00000000-0005-0000-0000-0000D97D0000}"/>
    <cellStyle name="표준 2 27 8 14" xfId="18413" xr:uid="{00000000-0005-0000-0000-0000DA7D0000}"/>
    <cellStyle name="표준 2 27 8 15" xfId="19893" xr:uid="{00000000-0005-0000-0000-0000DB7D0000}"/>
    <cellStyle name="표준 2 27 8 16" xfId="21373" xr:uid="{00000000-0005-0000-0000-0000DC7D0000}"/>
    <cellStyle name="표준 2 27 8 17" xfId="22853" xr:uid="{00000000-0005-0000-0000-0000DD7D0000}"/>
    <cellStyle name="표준 2 27 8 18" xfId="24333" xr:uid="{00000000-0005-0000-0000-0000DE7D0000}"/>
    <cellStyle name="표준 2 27 8 19" xfId="25813" xr:uid="{00000000-0005-0000-0000-0000DF7D0000}"/>
    <cellStyle name="표준 2 27 8 2" xfId="178" xr:uid="{00000000-0005-0000-0000-0000E07D0000}"/>
    <cellStyle name="표준 2 27 8 2 10" xfId="14710" xr:uid="{00000000-0005-0000-0000-0000E17D0000}"/>
    <cellStyle name="표준 2 27 8 2 11" xfId="16190" xr:uid="{00000000-0005-0000-0000-0000E27D0000}"/>
    <cellStyle name="표준 2 27 8 2 12" xfId="17670" xr:uid="{00000000-0005-0000-0000-0000E37D0000}"/>
    <cellStyle name="표준 2 27 8 2 13" xfId="19150" xr:uid="{00000000-0005-0000-0000-0000E47D0000}"/>
    <cellStyle name="표준 2 27 8 2 14" xfId="20630" xr:uid="{00000000-0005-0000-0000-0000E57D0000}"/>
    <cellStyle name="표준 2 27 8 2 15" xfId="22110" xr:uid="{00000000-0005-0000-0000-0000E67D0000}"/>
    <cellStyle name="표준 2 27 8 2 16" xfId="23590" xr:uid="{00000000-0005-0000-0000-0000E77D0000}"/>
    <cellStyle name="표준 2 27 8 2 17" xfId="25070" xr:uid="{00000000-0005-0000-0000-0000E87D0000}"/>
    <cellStyle name="표준 2 27 8 2 18" xfId="26550" xr:uid="{00000000-0005-0000-0000-0000E97D0000}"/>
    <cellStyle name="표준 2 27 8 2 19" xfId="28030" xr:uid="{00000000-0005-0000-0000-0000EA7D0000}"/>
    <cellStyle name="표준 2 27 8 2 2" xfId="2869" xr:uid="{00000000-0005-0000-0000-0000EB7D0000}"/>
    <cellStyle name="표준 2 27 8 2 20" xfId="29510" xr:uid="{00000000-0005-0000-0000-0000EC7D0000}"/>
    <cellStyle name="표준 2 27 8 2 21" xfId="30990" xr:uid="{00000000-0005-0000-0000-0000ED7D0000}"/>
    <cellStyle name="표준 2 27 8 2 22" xfId="32470" xr:uid="{00000000-0005-0000-0000-0000EE7D0000}"/>
    <cellStyle name="표준 2 27 8 2 23" xfId="33950" xr:uid="{00000000-0005-0000-0000-0000EF7D0000}"/>
    <cellStyle name="표준 2 27 8 2 24" xfId="35430" xr:uid="{00000000-0005-0000-0000-0000F07D0000}"/>
    <cellStyle name="표준 2 27 8 2 25" xfId="36910" xr:uid="{00000000-0005-0000-0000-0000F17D0000}"/>
    <cellStyle name="표준 2 27 8 2 26" xfId="38390" xr:uid="{00000000-0005-0000-0000-0000F27D0000}"/>
    <cellStyle name="표준 2 27 8 2 27" xfId="39870" xr:uid="{00000000-0005-0000-0000-0000F37D0000}"/>
    <cellStyle name="표준 2 27 8 2 28" xfId="41350" xr:uid="{00000000-0005-0000-0000-0000F47D0000}"/>
    <cellStyle name="표준 2 27 8 2 29" xfId="42830" xr:uid="{00000000-0005-0000-0000-0000F57D0000}"/>
    <cellStyle name="표준 2 27 8 2 3" xfId="4350" xr:uid="{00000000-0005-0000-0000-0000F67D0000}"/>
    <cellStyle name="표준 2 27 8 2 30" xfId="44310" xr:uid="{00000000-0005-0000-0000-0000F77D0000}"/>
    <cellStyle name="표준 2 27 8 2 31" xfId="45790" xr:uid="{00000000-0005-0000-0000-0000F87D0000}"/>
    <cellStyle name="표준 2 27 8 2 32" xfId="47271" xr:uid="{00000000-0005-0000-0000-0000F97D0000}"/>
    <cellStyle name="표준 2 27 8 2 33" xfId="48751" xr:uid="{00000000-0005-0000-0000-0000FA7D0000}"/>
    <cellStyle name="표준 2 27 8 2 34" xfId="50231" xr:uid="{00000000-0005-0000-0000-0000FB7D0000}"/>
    <cellStyle name="표준 2 27 8 2 35" xfId="51711" xr:uid="{00000000-0005-0000-0000-0000FC7D0000}"/>
    <cellStyle name="표준 2 27 8 2 36" xfId="53191" xr:uid="{00000000-0005-0000-0000-0000FD7D0000}"/>
    <cellStyle name="표준 2 27 8 2 37" xfId="54671" xr:uid="{00000000-0005-0000-0000-0000FE7D0000}"/>
    <cellStyle name="표준 2 27 8 2 38" xfId="56151" xr:uid="{00000000-0005-0000-0000-0000FF7D0000}"/>
    <cellStyle name="표준 2 27 8 2 39" xfId="57631" xr:uid="{00000000-0005-0000-0000-0000007E0000}"/>
    <cellStyle name="표준 2 27 8 2 4" xfId="5830" xr:uid="{00000000-0005-0000-0000-0000017E0000}"/>
    <cellStyle name="표준 2 27 8 2 40" xfId="59111" xr:uid="{00000000-0005-0000-0000-0000027E0000}"/>
    <cellStyle name="표준 2 27 8 2 41" xfId="60591" xr:uid="{00000000-0005-0000-0000-0000037E0000}"/>
    <cellStyle name="표준 2 27 8 2 42" xfId="62071" xr:uid="{00000000-0005-0000-0000-0000047E0000}"/>
    <cellStyle name="표준 2 27 8 2 5" xfId="7310" xr:uid="{00000000-0005-0000-0000-0000057E0000}"/>
    <cellStyle name="표준 2 27 8 2 6" xfId="8790" xr:uid="{00000000-0005-0000-0000-0000067E0000}"/>
    <cellStyle name="표준 2 27 8 2 7" xfId="10270" xr:uid="{00000000-0005-0000-0000-0000077E0000}"/>
    <cellStyle name="표준 2 27 8 2 8" xfId="11750" xr:uid="{00000000-0005-0000-0000-0000087E0000}"/>
    <cellStyle name="표준 2 27 8 2 9" xfId="13230" xr:uid="{00000000-0005-0000-0000-0000097E0000}"/>
    <cellStyle name="표준 2 27 8 20" xfId="27293" xr:uid="{00000000-0005-0000-0000-00000A7E0000}"/>
    <cellStyle name="표준 2 27 8 21" xfId="28773" xr:uid="{00000000-0005-0000-0000-00000B7E0000}"/>
    <cellStyle name="표준 2 27 8 22" xfId="30253" xr:uid="{00000000-0005-0000-0000-00000C7E0000}"/>
    <cellStyle name="표준 2 27 8 23" xfId="31733" xr:uid="{00000000-0005-0000-0000-00000D7E0000}"/>
    <cellStyle name="표준 2 27 8 24" xfId="33213" xr:uid="{00000000-0005-0000-0000-00000E7E0000}"/>
    <cellStyle name="표준 2 27 8 25" xfId="34693" xr:uid="{00000000-0005-0000-0000-00000F7E0000}"/>
    <cellStyle name="표준 2 27 8 26" xfId="36173" xr:uid="{00000000-0005-0000-0000-0000107E0000}"/>
    <cellStyle name="표준 2 27 8 27" xfId="37653" xr:uid="{00000000-0005-0000-0000-0000117E0000}"/>
    <cellStyle name="표준 2 27 8 28" xfId="39133" xr:uid="{00000000-0005-0000-0000-0000127E0000}"/>
    <cellStyle name="표준 2 27 8 29" xfId="40613" xr:uid="{00000000-0005-0000-0000-0000137E0000}"/>
    <cellStyle name="표준 2 27 8 3" xfId="2132" xr:uid="{00000000-0005-0000-0000-0000147E0000}"/>
    <cellStyle name="표준 2 27 8 30" xfId="42093" xr:uid="{00000000-0005-0000-0000-0000157E0000}"/>
    <cellStyle name="표준 2 27 8 31" xfId="43573" xr:uid="{00000000-0005-0000-0000-0000167E0000}"/>
    <cellStyle name="표준 2 27 8 32" xfId="45053" xr:uid="{00000000-0005-0000-0000-0000177E0000}"/>
    <cellStyle name="표준 2 27 8 33" xfId="46534" xr:uid="{00000000-0005-0000-0000-0000187E0000}"/>
    <cellStyle name="표준 2 27 8 34" xfId="48014" xr:uid="{00000000-0005-0000-0000-0000197E0000}"/>
    <cellStyle name="표준 2 27 8 35" xfId="49494" xr:uid="{00000000-0005-0000-0000-00001A7E0000}"/>
    <cellStyle name="표준 2 27 8 36" xfId="50974" xr:uid="{00000000-0005-0000-0000-00001B7E0000}"/>
    <cellStyle name="표준 2 27 8 37" xfId="52454" xr:uid="{00000000-0005-0000-0000-00001C7E0000}"/>
    <cellStyle name="표준 2 27 8 38" xfId="53934" xr:uid="{00000000-0005-0000-0000-00001D7E0000}"/>
    <cellStyle name="표준 2 27 8 39" xfId="55414" xr:uid="{00000000-0005-0000-0000-00001E7E0000}"/>
    <cellStyle name="표준 2 27 8 4" xfId="3613" xr:uid="{00000000-0005-0000-0000-00001F7E0000}"/>
    <cellStyle name="표준 2 27 8 40" xfId="56894" xr:uid="{00000000-0005-0000-0000-0000207E0000}"/>
    <cellStyle name="표준 2 27 8 41" xfId="58374" xr:uid="{00000000-0005-0000-0000-0000217E0000}"/>
    <cellStyle name="표준 2 27 8 42" xfId="59854" xr:uid="{00000000-0005-0000-0000-0000227E0000}"/>
    <cellStyle name="표준 2 27 8 43" xfId="61334" xr:uid="{00000000-0005-0000-0000-0000237E0000}"/>
    <cellStyle name="표준 2 27 8 5" xfId="5093" xr:uid="{00000000-0005-0000-0000-0000247E0000}"/>
    <cellStyle name="표준 2 27 8 6" xfId="6573" xr:uid="{00000000-0005-0000-0000-0000257E0000}"/>
    <cellStyle name="표준 2 27 8 7" xfId="8053" xr:uid="{00000000-0005-0000-0000-0000267E0000}"/>
    <cellStyle name="표준 2 27 8 8" xfId="9533" xr:uid="{00000000-0005-0000-0000-0000277E0000}"/>
    <cellStyle name="표준 2 27 8 9" xfId="11013" xr:uid="{00000000-0005-0000-0000-0000287E0000}"/>
    <cellStyle name="표준 2 27 9" xfId="924" xr:uid="{00000000-0005-0000-0000-0000297E0000}"/>
    <cellStyle name="표준 2 27 9 10" xfId="12526" xr:uid="{00000000-0005-0000-0000-00002A7E0000}"/>
    <cellStyle name="표준 2 27 9 11" xfId="14006" xr:uid="{00000000-0005-0000-0000-00002B7E0000}"/>
    <cellStyle name="표준 2 27 9 12" xfId="15486" xr:uid="{00000000-0005-0000-0000-00002C7E0000}"/>
    <cellStyle name="표준 2 27 9 13" xfId="16966" xr:uid="{00000000-0005-0000-0000-00002D7E0000}"/>
    <cellStyle name="표준 2 27 9 14" xfId="18446" xr:uid="{00000000-0005-0000-0000-00002E7E0000}"/>
    <cellStyle name="표준 2 27 9 15" xfId="19926" xr:uid="{00000000-0005-0000-0000-00002F7E0000}"/>
    <cellStyle name="표준 2 27 9 16" xfId="21406" xr:uid="{00000000-0005-0000-0000-0000307E0000}"/>
    <cellStyle name="표준 2 27 9 17" xfId="22886" xr:uid="{00000000-0005-0000-0000-0000317E0000}"/>
    <cellStyle name="표준 2 27 9 18" xfId="24366" xr:uid="{00000000-0005-0000-0000-0000327E0000}"/>
    <cellStyle name="표준 2 27 9 19" xfId="25846" xr:uid="{00000000-0005-0000-0000-0000337E0000}"/>
    <cellStyle name="표준 2 27 9 2" xfId="145" xr:uid="{00000000-0005-0000-0000-0000347E0000}"/>
    <cellStyle name="표준 2 27 9 2 10" xfId="14743" xr:uid="{00000000-0005-0000-0000-0000357E0000}"/>
    <cellStyle name="표준 2 27 9 2 11" xfId="16223" xr:uid="{00000000-0005-0000-0000-0000367E0000}"/>
    <cellStyle name="표준 2 27 9 2 12" xfId="17703" xr:uid="{00000000-0005-0000-0000-0000377E0000}"/>
    <cellStyle name="표준 2 27 9 2 13" xfId="19183" xr:uid="{00000000-0005-0000-0000-0000387E0000}"/>
    <cellStyle name="표준 2 27 9 2 14" xfId="20663" xr:uid="{00000000-0005-0000-0000-0000397E0000}"/>
    <cellStyle name="표준 2 27 9 2 15" xfId="22143" xr:uid="{00000000-0005-0000-0000-00003A7E0000}"/>
    <cellStyle name="표준 2 27 9 2 16" xfId="23623" xr:uid="{00000000-0005-0000-0000-00003B7E0000}"/>
    <cellStyle name="표준 2 27 9 2 17" xfId="25103" xr:uid="{00000000-0005-0000-0000-00003C7E0000}"/>
    <cellStyle name="표준 2 27 9 2 18" xfId="26583" xr:uid="{00000000-0005-0000-0000-00003D7E0000}"/>
    <cellStyle name="표준 2 27 9 2 19" xfId="28063" xr:uid="{00000000-0005-0000-0000-00003E7E0000}"/>
    <cellStyle name="표준 2 27 9 2 2" xfId="2902" xr:uid="{00000000-0005-0000-0000-00003F7E0000}"/>
    <cellStyle name="표준 2 27 9 2 20" xfId="29543" xr:uid="{00000000-0005-0000-0000-0000407E0000}"/>
    <cellStyle name="표준 2 27 9 2 21" xfId="31023" xr:uid="{00000000-0005-0000-0000-0000417E0000}"/>
    <cellStyle name="표준 2 27 9 2 22" xfId="32503" xr:uid="{00000000-0005-0000-0000-0000427E0000}"/>
    <cellStyle name="표준 2 27 9 2 23" xfId="33983" xr:uid="{00000000-0005-0000-0000-0000437E0000}"/>
    <cellStyle name="표준 2 27 9 2 24" xfId="35463" xr:uid="{00000000-0005-0000-0000-0000447E0000}"/>
    <cellStyle name="표준 2 27 9 2 25" xfId="36943" xr:uid="{00000000-0005-0000-0000-0000457E0000}"/>
    <cellStyle name="표준 2 27 9 2 26" xfId="38423" xr:uid="{00000000-0005-0000-0000-0000467E0000}"/>
    <cellStyle name="표준 2 27 9 2 27" xfId="39903" xr:uid="{00000000-0005-0000-0000-0000477E0000}"/>
    <cellStyle name="표준 2 27 9 2 28" xfId="41383" xr:uid="{00000000-0005-0000-0000-0000487E0000}"/>
    <cellStyle name="표준 2 27 9 2 29" xfId="42863" xr:uid="{00000000-0005-0000-0000-0000497E0000}"/>
    <cellStyle name="표준 2 27 9 2 3" xfId="4383" xr:uid="{00000000-0005-0000-0000-00004A7E0000}"/>
    <cellStyle name="표준 2 27 9 2 30" xfId="44343" xr:uid="{00000000-0005-0000-0000-00004B7E0000}"/>
    <cellStyle name="표준 2 27 9 2 31" xfId="45823" xr:uid="{00000000-0005-0000-0000-00004C7E0000}"/>
    <cellStyle name="표준 2 27 9 2 32" xfId="47304" xr:uid="{00000000-0005-0000-0000-00004D7E0000}"/>
    <cellStyle name="표준 2 27 9 2 33" xfId="48784" xr:uid="{00000000-0005-0000-0000-00004E7E0000}"/>
    <cellStyle name="표준 2 27 9 2 34" xfId="50264" xr:uid="{00000000-0005-0000-0000-00004F7E0000}"/>
    <cellStyle name="표준 2 27 9 2 35" xfId="51744" xr:uid="{00000000-0005-0000-0000-0000507E0000}"/>
    <cellStyle name="표준 2 27 9 2 36" xfId="53224" xr:uid="{00000000-0005-0000-0000-0000517E0000}"/>
    <cellStyle name="표준 2 27 9 2 37" xfId="54704" xr:uid="{00000000-0005-0000-0000-0000527E0000}"/>
    <cellStyle name="표준 2 27 9 2 38" xfId="56184" xr:uid="{00000000-0005-0000-0000-0000537E0000}"/>
    <cellStyle name="표준 2 27 9 2 39" xfId="57664" xr:uid="{00000000-0005-0000-0000-0000547E0000}"/>
    <cellStyle name="표준 2 27 9 2 4" xfId="5863" xr:uid="{00000000-0005-0000-0000-0000557E0000}"/>
    <cellStyle name="표준 2 27 9 2 40" xfId="59144" xr:uid="{00000000-0005-0000-0000-0000567E0000}"/>
    <cellStyle name="표준 2 27 9 2 41" xfId="60624" xr:uid="{00000000-0005-0000-0000-0000577E0000}"/>
    <cellStyle name="표준 2 27 9 2 42" xfId="62104" xr:uid="{00000000-0005-0000-0000-0000587E0000}"/>
    <cellStyle name="표준 2 27 9 2 5" xfId="7343" xr:uid="{00000000-0005-0000-0000-0000597E0000}"/>
    <cellStyle name="표준 2 27 9 2 6" xfId="8823" xr:uid="{00000000-0005-0000-0000-00005A7E0000}"/>
    <cellStyle name="표준 2 27 9 2 7" xfId="10303" xr:uid="{00000000-0005-0000-0000-00005B7E0000}"/>
    <cellStyle name="표준 2 27 9 2 8" xfId="11783" xr:uid="{00000000-0005-0000-0000-00005C7E0000}"/>
    <cellStyle name="표준 2 27 9 2 9" xfId="13263" xr:uid="{00000000-0005-0000-0000-00005D7E0000}"/>
    <cellStyle name="표준 2 27 9 20" xfId="27326" xr:uid="{00000000-0005-0000-0000-00005E7E0000}"/>
    <cellStyle name="표준 2 27 9 21" xfId="28806" xr:uid="{00000000-0005-0000-0000-00005F7E0000}"/>
    <cellStyle name="표준 2 27 9 22" xfId="30286" xr:uid="{00000000-0005-0000-0000-0000607E0000}"/>
    <cellStyle name="표준 2 27 9 23" xfId="31766" xr:uid="{00000000-0005-0000-0000-0000617E0000}"/>
    <cellStyle name="표준 2 27 9 24" xfId="33246" xr:uid="{00000000-0005-0000-0000-0000627E0000}"/>
    <cellStyle name="표준 2 27 9 25" xfId="34726" xr:uid="{00000000-0005-0000-0000-0000637E0000}"/>
    <cellStyle name="표준 2 27 9 26" xfId="36206" xr:uid="{00000000-0005-0000-0000-0000647E0000}"/>
    <cellStyle name="표준 2 27 9 27" xfId="37686" xr:uid="{00000000-0005-0000-0000-0000657E0000}"/>
    <cellStyle name="표준 2 27 9 28" xfId="39166" xr:uid="{00000000-0005-0000-0000-0000667E0000}"/>
    <cellStyle name="표준 2 27 9 29" xfId="40646" xr:uid="{00000000-0005-0000-0000-0000677E0000}"/>
    <cellStyle name="표준 2 27 9 3" xfId="2165" xr:uid="{00000000-0005-0000-0000-0000687E0000}"/>
    <cellStyle name="표준 2 27 9 30" xfId="42126" xr:uid="{00000000-0005-0000-0000-0000697E0000}"/>
    <cellStyle name="표준 2 27 9 31" xfId="43606" xr:uid="{00000000-0005-0000-0000-00006A7E0000}"/>
    <cellStyle name="표준 2 27 9 32" xfId="45086" xr:uid="{00000000-0005-0000-0000-00006B7E0000}"/>
    <cellStyle name="표준 2 27 9 33" xfId="46567" xr:uid="{00000000-0005-0000-0000-00006C7E0000}"/>
    <cellStyle name="표준 2 27 9 34" xfId="48047" xr:uid="{00000000-0005-0000-0000-00006D7E0000}"/>
    <cellStyle name="표준 2 27 9 35" xfId="49527" xr:uid="{00000000-0005-0000-0000-00006E7E0000}"/>
    <cellStyle name="표준 2 27 9 36" xfId="51007" xr:uid="{00000000-0005-0000-0000-00006F7E0000}"/>
    <cellStyle name="표준 2 27 9 37" xfId="52487" xr:uid="{00000000-0005-0000-0000-0000707E0000}"/>
    <cellStyle name="표준 2 27 9 38" xfId="53967" xr:uid="{00000000-0005-0000-0000-0000717E0000}"/>
    <cellStyle name="표준 2 27 9 39" xfId="55447" xr:uid="{00000000-0005-0000-0000-0000727E0000}"/>
    <cellStyle name="표준 2 27 9 4" xfId="3646" xr:uid="{00000000-0005-0000-0000-0000737E0000}"/>
    <cellStyle name="표준 2 27 9 40" xfId="56927" xr:uid="{00000000-0005-0000-0000-0000747E0000}"/>
    <cellStyle name="표준 2 27 9 41" xfId="58407" xr:uid="{00000000-0005-0000-0000-0000757E0000}"/>
    <cellStyle name="표준 2 27 9 42" xfId="59887" xr:uid="{00000000-0005-0000-0000-0000767E0000}"/>
    <cellStyle name="표준 2 27 9 43" xfId="61367" xr:uid="{00000000-0005-0000-0000-0000777E0000}"/>
    <cellStyle name="표준 2 27 9 5" xfId="5126" xr:uid="{00000000-0005-0000-0000-0000787E0000}"/>
    <cellStyle name="표준 2 27 9 6" xfId="6606" xr:uid="{00000000-0005-0000-0000-0000797E0000}"/>
    <cellStyle name="표준 2 27 9 7" xfId="8086" xr:uid="{00000000-0005-0000-0000-00007A7E0000}"/>
    <cellStyle name="표준 2 27 9 8" xfId="9566" xr:uid="{00000000-0005-0000-0000-00007B7E0000}"/>
    <cellStyle name="표준 2 27 9 9" xfId="11046" xr:uid="{00000000-0005-0000-0000-00007C7E0000}"/>
    <cellStyle name="표준 2 28" xfId="1535" xr:uid="{00000000-0005-0000-0000-00007D7E0000}"/>
    <cellStyle name="표준 2 28 10" xfId="854" xr:uid="{00000000-0005-0000-0000-00007E7E0000}"/>
    <cellStyle name="표준 2 28 10 10" xfId="12596" xr:uid="{00000000-0005-0000-0000-00007F7E0000}"/>
    <cellStyle name="표준 2 28 10 11" xfId="14076" xr:uid="{00000000-0005-0000-0000-0000807E0000}"/>
    <cellStyle name="표준 2 28 10 12" xfId="15556" xr:uid="{00000000-0005-0000-0000-0000817E0000}"/>
    <cellStyle name="표준 2 28 10 13" xfId="17036" xr:uid="{00000000-0005-0000-0000-0000827E0000}"/>
    <cellStyle name="표준 2 28 10 14" xfId="18516" xr:uid="{00000000-0005-0000-0000-0000837E0000}"/>
    <cellStyle name="표준 2 28 10 15" xfId="19996" xr:uid="{00000000-0005-0000-0000-0000847E0000}"/>
    <cellStyle name="표준 2 28 10 16" xfId="21476" xr:uid="{00000000-0005-0000-0000-0000857E0000}"/>
    <cellStyle name="표준 2 28 10 17" xfId="22956" xr:uid="{00000000-0005-0000-0000-0000867E0000}"/>
    <cellStyle name="표준 2 28 10 18" xfId="24436" xr:uid="{00000000-0005-0000-0000-0000877E0000}"/>
    <cellStyle name="표준 2 28 10 19" xfId="25916" xr:uid="{00000000-0005-0000-0000-0000887E0000}"/>
    <cellStyle name="표준 2 28 10 2" xfId="75" xr:uid="{00000000-0005-0000-0000-0000897E0000}"/>
    <cellStyle name="표준 2 28 10 2 10" xfId="14813" xr:uid="{00000000-0005-0000-0000-00008A7E0000}"/>
    <cellStyle name="표준 2 28 10 2 11" xfId="16293" xr:uid="{00000000-0005-0000-0000-00008B7E0000}"/>
    <cellStyle name="표준 2 28 10 2 12" xfId="17773" xr:uid="{00000000-0005-0000-0000-00008C7E0000}"/>
    <cellStyle name="표준 2 28 10 2 13" xfId="19253" xr:uid="{00000000-0005-0000-0000-00008D7E0000}"/>
    <cellStyle name="표준 2 28 10 2 14" xfId="20733" xr:uid="{00000000-0005-0000-0000-00008E7E0000}"/>
    <cellStyle name="표준 2 28 10 2 15" xfId="22213" xr:uid="{00000000-0005-0000-0000-00008F7E0000}"/>
    <cellStyle name="표준 2 28 10 2 16" xfId="23693" xr:uid="{00000000-0005-0000-0000-0000907E0000}"/>
    <cellStyle name="표준 2 28 10 2 17" xfId="25173" xr:uid="{00000000-0005-0000-0000-0000917E0000}"/>
    <cellStyle name="표준 2 28 10 2 18" xfId="26653" xr:uid="{00000000-0005-0000-0000-0000927E0000}"/>
    <cellStyle name="표준 2 28 10 2 19" xfId="28133" xr:uid="{00000000-0005-0000-0000-0000937E0000}"/>
    <cellStyle name="표준 2 28 10 2 2" xfId="2972" xr:uid="{00000000-0005-0000-0000-0000947E0000}"/>
    <cellStyle name="표준 2 28 10 2 20" xfId="29613" xr:uid="{00000000-0005-0000-0000-0000957E0000}"/>
    <cellStyle name="표준 2 28 10 2 21" xfId="31093" xr:uid="{00000000-0005-0000-0000-0000967E0000}"/>
    <cellStyle name="표준 2 28 10 2 22" xfId="32573" xr:uid="{00000000-0005-0000-0000-0000977E0000}"/>
    <cellStyle name="표준 2 28 10 2 23" xfId="34053" xr:uid="{00000000-0005-0000-0000-0000987E0000}"/>
    <cellStyle name="표준 2 28 10 2 24" xfId="35533" xr:uid="{00000000-0005-0000-0000-0000997E0000}"/>
    <cellStyle name="표준 2 28 10 2 25" xfId="37013" xr:uid="{00000000-0005-0000-0000-00009A7E0000}"/>
    <cellStyle name="표준 2 28 10 2 26" xfId="38493" xr:uid="{00000000-0005-0000-0000-00009B7E0000}"/>
    <cellStyle name="표준 2 28 10 2 27" xfId="39973" xr:uid="{00000000-0005-0000-0000-00009C7E0000}"/>
    <cellStyle name="표준 2 28 10 2 28" xfId="41453" xr:uid="{00000000-0005-0000-0000-00009D7E0000}"/>
    <cellStyle name="표준 2 28 10 2 29" xfId="42933" xr:uid="{00000000-0005-0000-0000-00009E7E0000}"/>
    <cellStyle name="표준 2 28 10 2 3" xfId="4453" xr:uid="{00000000-0005-0000-0000-00009F7E0000}"/>
    <cellStyle name="표준 2 28 10 2 30" xfId="44413" xr:uid="{00000000-0005-0000-0000-0000A07E0000}"/>
    <cellStyle name="표준 2 28 10 2 31" xfId="45893" xr:uid="{00000000-0005-0000-0000-0000A17E0000}"/>
    <cellStyle name="표준 2 28 10 2 32" xfId="47374" xr:uid="{00000000-0005-0000-0000-0000A27E0000}"/>
    <cellStyle name="표준 2 28 10 2 33" xfId="48854" xr:uid="{00000000-0005-0000-0000-0000A37E0000}"/>
    <cellStyle name="표준 2 28 10 2 34" xfId="50334" xr:uid="{00000000-0005-0000-0000-0000A47E0000}"/>
    <cellStyle name="표준 2 28 10 2 35" xfId="51814" xr:uid="{00000000-0005-0000-0000-0000A57E0000}"/>
    <cellStyle name="표준 2 28 10 2 36" xfId="53294" xr:uid="{00000000-0005-0000-0000-0000A67E0000}"/>
    <cellStyle name="표준 2 28 10 2 37" xfId="54774" xr:uid="{00000000-0005-0000-0000-0000A77E0000}"/>
    <cellStyle name="표준 2 28 10 2 38" xfId="56254" xr:uid="{00000000-0005-0000-0000-0000A87E0000}"/>
    <cellStyle name="표준 2 28 10 2 39" xfId="57734" xr:uid="{00000000-0005-0000-0000-0000A97E0000}"/>
    <cellStyle name="표준 2 28 10 2 4" xfId="5933" xr:uid="{00000000-0005-0000-0000-0000AA7E0000}"/>
    <cellStyle name="표준 2 28 10 2 40" xfId="59214" xr:uid="{00000000-0005-0000-0000-0000AB7E0000}"/>
    <cellStyle name="표준 2 28 10 2 41" xfId="60694" xr:uid="{00000000-0005-0000-0000-0000AC7E0000}"/>
    <cellStyle name="표준 2 28 10 2 42" xfId="62174" xr:uid="{00000000-0005-0000-0000-0000AD7E0000}"/>
    <cellStyle name="표준 2 28 10 2 5" xfId="7413" xr:uid="{00000000-0005-0000-0000-0000AE7E0000}"/>
    <cellStyle name="표준 2 28 10 2 6" xfId="8893" xr:uid="{00000000-0005-0000-0000-0000AF7E0000}"/>
    <cellStyle name="표준 2 28 10 2 7" xfId="10373" xr:uid="{00000000-0005-0000-0000-0000B07E0000}"/>
    <cellStyle name="표준 2 28 10 2 8" xfId="11853" xr:uid="{00000000-0005-0000-0000-0000B17E0000}"/>
    <cellStyle name="표준 2 28 10 2 9" xfId="13333" xr:uid="{00000000-0005-0000-0000-0000B27E0000}"/>
    <cellStyle name="표준 2 28 10 20" xfId="27396" xr:uid="{00000000-0005-0000-0000-0000B37E0000}"/>
    <cellStyle name="표준 2 28 10 21" xfId="28876" xr:uid="{00000000-0005-0000-0000-0000B47E0000}"/>
    <cellStyle name="표준 2 28 10 22" xfId="30356" xr:uid="{00000000-0005-0000-0000-0000B57E0000}"/>
    <cellStyle name="표준 2 28 10 23" xfId="31836" xr:uid="{00000000-0005-0000-0000-0000B67E0000}"/>
    <cellStyle name="표준 2 28 10 24" xfId="33316" xr:uid="{00000000-0005-0000-0000-0000B77E0000}"/>
    <cellStyle name="표준 2 28 10 25" xfId="34796" xr:uid="{00000000-0005-0000-0000-0000B87E0000}"/>
    <cellStyle name="표준 2 28 10 26" xfId="36276" xr:uid="{00000000-0005-0000-0000-0000B97E0000}"/>
    <cellStyle name="표준 2 28 10 27" xfId="37756" xr:uid="{00000000-0005-0000-0000-0000BA7E0000}"/>
    <cellStyle name="표준 2 28 10 28" xfId="39236" xr:uid="{00000000-0005-0000-0000-0000BB7E0000}"/>
    <cellStyle name="표준 2 28 10 29" xfId="40716" xr:uid="{00000000-0005-0000-0000-0000BC7E0000}"/>
    <cellStyle name="표준 2 28 10 3" xfId="2235" xr:uid="{00000000-0005-0000-0000-0000BD7E0000}"/>
    <cellStyle name="표준 2 28 10 30" xfId="42196" xr:uid="{00000000-0005-0000-0000-0000BE7E0000}"/>
    <cellStyle name="표준 2 28 10 31" xfId="43676" xr:uid="{00000000-0005-0000-0000-0000BF7E0000}"/>
    <cellStyle name="표준 2 28 10 32" xfId="45156" xr:uid="{00000000-0005-0000-0000-0000C07E0000}"/>
    <cellStyle name="표준 2 28 10 33" xfId="46637" xr:uid="{00000000-0005-0000-0000-0000C17E0000}"/>
    <cellStyle name="표준 2 28 10 34" xfId="48117" xr:uid="{00000000-0005-0000-0000-0000C27E0000}"/>
    <cellStyle name="표준 2 28 10 35" xfId="49597" xr:uid="{00000000-0005-0000-0000-0000C37E0000}"/>
    <cellStyle name="표준 2 28 10 36" xfId="51077" xr:uid="{00000000-0005-0000-0000-0000C47E0000}"/>
    <cellStyle name="표준 2 28 10 37" xfId="52557" xr:uid="{00000000-0005-0000-0000-0000C57E0000}"/>
    <cellStyle name="표준 2 28 10 38" xfId="54037" xr:uid="{00000000-0005-0000-0000-0000C67E0000}"/>
    <cellStyle name="표준 2 28 10 39" xfId="55517" xr:uid="{00000000-0005-0000-0000-0000C77E0000}"/>
    <cellStyle name="표준 2 28 10 4" xfId="3716" xr:uid="{00000000-0005-0000-0000-0000C87E0000}"/>
    <cellStyle name="표준 2 28 10 40" xfId="56997" xr:uid="{00000000-0005-0000-0000-0000C97E0000}"/>
    <cellStyle name="표준 2 28 10 41" xfId="58477" xr:uid="{00000000-0005-0000-0000-0000CA7E0000}"/>
    <cellStyle name="표준 2 28 10 42" xfId="59957" xr:uid="{00000000-0005-0000-0000-0000CB7E0000}"/>
    <cellStyle name="표준 2 28 10 43" xfId="61437" xr:uid="{00000000-0005-0000-0000-0000CC7E0000}"/>
    <cellStyle name="표준 2 28 10 5" xfId="5196" xr:uid="{00000000-0005-0000-0000-0000CD7E0000}"/>
    <cellStyle name="표준 2 28 10 6" xfId="6676" xr:uid="{00000000-0005-0000-0000-0000CE7E0000}"/>
    <cellStyle name="표준 2 28 10 7" xfId="8156" xr:uid="{00000000-0005-0000-0000-0000CF7E0000}"/>
    <cellStyle name="표준 2 28 10 8" xfId="9636" xr:uid="{00000000-0005-0000-0000-0000D07E0000}"/>
    <cellStyle name="표준 2 28 10 9" xfId="11116" xr:uid="{00000000-0005-0000-0000-0000D17E0000}"/>
    <cellStyle name="표준 2 28 11" xfId="816" xr:uid="{00000000-0005-0000-0000-0000D27E0000}"/>
    <cellStyle name="표준 2 28 12" xfId="1165" xr:uid="{00000000-0005-0000-0000-0000D37E0000}"/>
    <cellStyle name="표준 2 28 12 10" xfId="12285" xr:uid="{00000000-0005-0000-0000-0000D47E0000}"/>
    <cellStyle name="표준 2 28 12 11" xfId="13765" xr:uid="{00000000-0005-0000-0000-0000D57E0000}"/>
    <cellStyle name="표준 2 28 12 12" xfId="15245" xr:uid="{00000000-0005-0000-0000-0000D67E0000}"/>
    <cellStyle name="표준 2 28 12 13" xfId="16725" xr:uid="{00000000-0005-0000-0000-0000D77E0000}"/>
    <cellStyle name="표준 2 28 12 14" xfId="18205" xr:uid="{00000000-0005-0000-0000-0000D87E0000}"/>
    <cellStyle name="표준 2 28 12 15" xfId="19685" xr:uid="{00000000-0005-0000-0000-0000D97E0000}"/>
    <cellStyle name="표준 2 28 12 16" xfId="21165" xr:uid="{00000000-0005-0000-0000-0000DA7E0000}"/>
    <cellStyle name="표준 2 28 12 17" xfId="22645" xr:uid="{00000000-0005-0000-0000-0000DB7E0000}"/>
    <cellStyle name="표준 2 28 12 18" xfId="24125" xr:uid="{00000000-0005-0000-0000-0000DC7E0000}"/>
    <cellStyle name="표준 2 28 12 19" xfId="25605" xr:uid="{00000000-0005-0000-0000-0000DD7E0000}"/>
    <cellStyle name="표준 2 28 12 2" xfId="386" xr:uid="{00000000-0005-0000-0000-0000DE7E0000}"/>
    <cellStyle name="표준 2 28 12 2 10" xfId="14502" xr:uid="{00000000-0005-0000-0000-0000DF7E0000}"/>
    <cellStyle name="표준 2 28 12 2 11" xfId="15982" xr:uid="{00000000-0005-0000-0000-0000E07E0000}"/>
    <cellStyle name="표준 2 28 12 2 12" xfId="17462" xr:uid="{00000000-0005-0000-0000-0000E17E0000}"/>
    <cellStyle name="표준 2 28 12 2 13" xfId="18942" xr:uid="{00000000-0005-0000-0000-0000E27E0000}"/>
    <cellStyle name="표준 2 28 12 2 14" xfId="20422" xr:uid="{00000000-0005-0000-0000-0000E37E0000}"/>
    <cellStyle name="표준 2 28 12 2 15" xfId="21902" xr:uid="{00000000-0005-0000-0000-0000E47E0000}"/>
    <cellStyle name="표준 2 28 12 2 16" xfId="23382" xr:uid="{00000000-0005-0000-0000-0000E57E0000}"/>
    <cellStyle name="표준 2 28 12 2 17" xfId="24862" xr:uid="{00000000-0005-0000-0000-0000E67E0000}"/>
    <cellStyle name="표준 2 28 12 2 18" xfId="26342" xr:uid="{00000000-0005-0000-0000-0000E77E0000}"/>
    <cellStyle name="표준 2 28 12 2 19" xfId="27822" xr:uid="{00000000-0005-0000-0000-0000E87E0000}"/>
    <cellStyle name="표준 2 28 12 2 2" xfId="2661" xr:uid="{00000000-0005-0000-0000-0000E97E0000}"/>
    <cellStyle name="표준 2 28 12 2 20" xfId="29302" xr:uid="{00000000-0005-0000-0000-0000EA7E0000}"/>
    <cellStyle name="표준 2 28 12 2 21" xfId="30782" xr:uid="{00000000-0005-0000-0000-0000EB7E0000}"/>
    <cellStyle name="표준 2 28 12 2 22" xfId="32262" xr:uid="{00000000-0005-0000-0000-0000EC7E0000}"/>
    <cellStyle name="표준 2 28 12 2 23" xfId="33742" xr:uid="{00000000-0005-0000-0000-0000ED7E0000}"/>
    <cellStyle name="표준 2 28 12 2 24" xfId="35222" xr:uid="{00000000-0005-0000-0000-0000EE7E0000}"/>
    <cellStyle name="표준 2 28 12 2 25" xfId="36702" xr:uid="{00000000-0005-0000-0000-0000EF7E0000}"/>
    <cellStyle name="표준 2 28 12 2 26" xfId="38182" xr:uid="{00000000-0005-0000-0000-0000F07E0000}"/>
    <cellStyle name="표준 2 28 12 2 27" xfId="39662" xr:uid="{00000000-0005-0000-0000-0000F17E0000}"/>
    <cellStyle name="표준 2 28 12 2 28" xfId="41142" xr:uid="{00000000-0005-0000-0000-0000F27E0000}"/>
    <cellStyle name="표준 2 28 12 2 29" xfId="42622" xr:uid="{00000000-0005-0000-0000-0000F37E0000}"/>
    <cellStyle name="표준 2 28 12 2 3" xfId="4142" xr:uid="{00000000-0005-0000-0000-0000F47E0000}"/>
    <cellStyle name="표준 2 28 12 2 30" xfId="44102" xr:uid="{00000000-0005-0000-0000-0000F57E0000}"/>
    <cellStyle name="표준 2 28 12 2 31" xfId="45582" xr:uid="{00000000-0005-0000-0000-0000F67E0000}"/>
    <cellStyle name="표준 2 28 12 2 32" xfId="47063" xr:uid="{00000000-0005-0000-0000-0000F77E0000}"/>
    <cellStyle name="표준 2 28 12 2 33" xfId="48543" xr:uid="{00000000-0005-0000-0000-0000F87E0000}"/>
    <cellStyle name="표준 2 28 12 2 34" xfId="50023" xr:uid="{00000000-0005-0000-0000-0000F97E0000}"/>
    <cellStyle name="표준 2 28 12 2 35" xfId="51503" xr:uid="{00000000-0005-0000-0000-0000FA7E0000}"/>
    <cellStyle name="표준 2 28 12 2 36" xfId="52983" xr:uid="{00000000-0005-0000-0000-0000FB7E0000}"/>
    <cellStyle name="표준 2 28 12 2 37" xfId="54463" xr:uid="{00000000-0005-0000-0000-0000FC7E0000}"/>
    <cellStyle name="표준 2 28 12 2 38" xfId="55943" xr:uid="{00000000-0005-0000-0000-0000FD7E0000}"/>
    <cellStyle name="표준 2 28 12 2 39" xfId="57423" xr:uid="{00000000-0005-0000-0000-0000FE7E0000}"/>
    <cellStyle name="표준 2 28 12 2 4" xfId="5622" xr:uid="{00000000-0005-0000-0000-0000FF7E0000}"/>
    <cellStyle name="표준 2 28 12 2 40" xfId="58903" xr:uid="{00000000-0005-0000-0000-0000007F0000}"/>
    <cellStyle name="표준 2 28 12 2 41" xfId="60383" xr:uid="{00000000-0005-0000-0000-0000017F0000}"/>
    <cellStyle name="표준 2 28 12 2 42" xfId="61863" xr:uid="{00000000-0005-0000-0000-0000027F0000}"/>
    <cellStyle name="표준 2 28 12 2 5" xfId="7102" xr:uid="{00000000-0005-0000-0000-0000037F0000}"/>
    <cellStyle name="표준 2 28 12 2 6" xfId="8582" xr:uid="{00000000-0005-0000-0000-0000047F0000}"/>
    <cellStyle name="표준 2 28 12 2 7" xfId="10062" xr:uid="{00000000-0005-0000-0000-0000057F0000}"/>
    <cellStyle name="표준 2 28 12 2 8" xfId="11542" xr:uid="{00000000-0005-0000-0000-0000067F0000}"/>
    <cellStyle name="표준 2 28 12 2 9" xfId="13022" xr:uid="{00000000-0005-0000-0000-0000077F0000}"/>
    <cellStyle name="표준 2 28 12 20" xfId="27085" xr:uid="{00000000-0005-0000-0000-0000087F0000}"/>
    <cellStyle name="표준 2 28 12 21" xfId="28565" xr:uid="{00000000-0005-0000-0000-0000097F0000}"/>
    <cellStyle name="표준 2 28 12 22" xfId="30045" xr:uid="{00000000-0005-0000-0000-00000A7F0000}"/>
    <cellStyle name="표준 2 28 12 23" xfId="31525" xr:uid="{00000000-0005-0000-0000-00000B7F0000}"/>
    <cellStyle name="표준 2 28 12 24" xfId="33005" xr:uid="{00000000-0005-0000-0000-00000C7F0000}"/>
    <cellStyle name="표준 2 28 12 25" xfId="34485" xr:uid="{00000000-0005-0000-0000-00000D7F0000}"/>
    <cellStyle name="표준 2 28 12 26" xfId="35965" xr:uid="{00000000-0005-0000-0000-00000E7F0000}"/>
    <cellStyle name="표준 2 28 12 27" xfId="37445" xr:uid="{00000000-0005-0000-0000-00000F7F0000}"/>
    <cellStyle name="표준 2 28 12 28" xfId="38925" xr:uid="{00000000-0005-0000-0000-0000107F0000}"/>
    <cellStyle name="표준 2 28 12 29" xfId="40405" xr:uid="{00000000-0005-0000-0000-0000117F0000}"/>
    <cellStyle name="표준 2 28 12 3" xfId="1924" xr:uid="{00000000-0005-0000-0000-0000127F0000}"/>
    <cellStyle name="표준 2 28 12 30" xfId="41885" xr:uid="{00000000-0005-0000-0000-0000137F0000}"/>
    <cellStyle name="표준 2 28 12 31" xfId="43365" xr:uid="{00000000-0005-0000-0000-0000147F0000}"/>
    <cellStyle name="표준 2 28 12 32" xfId="44845" xr:uid="{00000000-0005-0000-0000-0000157F0000}"/>
    <cellStyle name="표준 2 28 12 33" xfId="46326" xr:uid="{00000000-0005-0000-0000-0000167F0000}"/>
    <cellStyle name="표준 2 28 12 34" xfId="47806" xr:uid="{00000000-0005-0000-0000-0000177F0000}"/>
    <cellStyle name="표준 2 28 12 35" xfId="49286" xr:uid="{00000000-0005-0000-0000-0000187F0000}"/>
    <cellStyle name="표준 2 28 12 36" xfId="50766" xr:uid="{00000000-0005-0000-0000-0000197F0000}"/>
    <cellStyle name="표준 2 28 12 37" xfId="52246" xr:uid="{00000000-0005-0000-0000-00001A7F0000}"/>
    <cellStyle name="표준 2 28 12 38" xfId="53726" xr:uid="{00000000-0005-0000-0000-00001B7F0000}"/>
    <cellStyle name="표준 2 28 12 39" xfId="55206" xr:uid="{00000000-0005-0000-0000-00001C7F0000}"/>
    <cellStyle name="표준 2 28 12 4" xfId="3405" xr:uid="{00000000-0005-0000-0000-00001D7F0000}"/>
    <cellStyle name="표준 2 28 12 40" xfId="56686" xr:uid="{00000000-0005-0000-0000-00001E7F0000}"/>
    <cellStyle name="표준 2 28 12 41" xfId="58166" xr:uid="{00000000-0005-0000-0000-00001F7F0000}"/>
    <cellStyle name="표준 2 28 12 42" xfId="59646" xr:uid="{00000000-0005-0000-0000-0000207F0000}"/>
    <cellStyle name="표준 2 28 12 43" xfId="61126" xr:uid="{00000000-0005-0000-0000-0000217F0000}"/>
    <cellStyle name="표준 2 28 12 5" xfId="4885" xr:uid="{00000000-0005-0000-0000-0000227F0000}"/>
    <cellStyle name="표준 2 28 12 6" xfId="6365" xr:uid="{00000000-0005-0000-0000-0000237F0000}"/>
    <cellStyle name="표준 2 28 12 7" xfId="7845" xr:uid="{00000000-0005-0000-0000-0000247F0000}"/>
    <cellStyle name="표준 2 28 12 8" xfId="9325" xr:uid="{00000000-0005-0000-0000-0000257F0000}"/>
    <cellStyle name="표준 2 28 12 9" xfId="10805" xr:uid="{00000000-0005-0000-0000-0000267F0000}"/>
    <cellStyle name="표준 2 28 2" xfId="1111" xr:uid="{00000000-0005-0000-0000-0000277F0000}"/>
    <cellStyle name="표준 2 28 2 10" xfId="12339" xr:uid="{00000000-0005-0000-0000-0000287F0000}"/>
    <cellStyle name="표준 2 28 2 11" xfId="13819" xr:uid="{00000000-0005-0000-0000-0000297F0000}"/>
    <cellStyle name="표준 2 28 2 12" xfId="15299" xr:uid="{00000000-0005-0000-0000-00002A7F0000}"/>
    <cellStyle name="표준 2 28 2 13" xfId="16779" xr:uid="{00000000-0005-0000-0000-00002B7F0000}"/>
    <cellStyle name="표준 2 28 2 14" xfId="18259" xr:uid="{00000000-0005-0000-0000-00002C7F0000}"/>
    <cellStyle name="표준 2 28 2 15" xfId="19739" xr:uid="{00000000-0005-0000-0000-00002D7F0000}"/>
    <cellStyle name="표준 2 28 2 16" xfId="21219" xr:uid="{00000000-0005-0000-0000-00002E7F0000}"/>
    <cellStyle name="표준 2 28 2 17" xfId="22699" xr:uid="{00000000-0005-0000-0000-00002F7F0000}"/>
    <cellStyle name="표준 2 28 2 18" xfId="24179" xr:uid="{00000000-0005-0000-0000-0000307F0000}"/>
    <cellStyle name="표준 2 28 2 19" xfId="25659" xr:uid="{00000000-0005-0000-0000-0000317F0000}"/>
    <cellStyle name="표준 2 28 2 2" xfId="332" xr:uid="{00000000-0005-0000-0000-0000327F0000}"/>
    <cellStyle name="표준 2 28 2 2 10" xfId="14556" xr:uid="{00000000-0005-0000-0000-0000337F0000}"/>
    <cellStyle name="표준 2 28 2 2 11" xfId="16036" xr:uid="{00000000-0005-0000-0000-0000347F0000}"/>
    <cellStyle name="표준 2 28 2 2 12" xfId="17516" xr:uid="{00000000-0005-0000-0000-0000357F0000}"/>
    <cellStyle name="표준 2 28 2 2 13" xfId="18996" xr:uid="{00000000-0005-0000-0000-0000367F0000}"/>
    <cellStyle name="표준 2 28 2 2 14" xfId="20476" xr:uid="{00000000-0005-0000-0000-0000377F0000}"/>
    <cellStyle name="표준 2 28 2 2 15" xfId="21956" xr:uid="{00000000-0005-0000-0000-0000387F0000}"/>
    <cellStyle name="표준 2 28 2 2 16" xfId="23436" xr:uid="{00000000-0005-0000-0000-0000397F0000}"/>
    <cellStyle name="표준 2 28 2 2 17" xfId="24916" xr:uid="{00000000-0005-0000-0000-00003A7F0000}"/>
    <cellStyle name="표준 2 28 2 2 18" xfId="26396" xr:uid="{00000000-0005-0000-0000-00003B7F0000}"/>
    <cellStyle name="표준 2 28 2 2 19" xfId="27876" xr:uid="{00000000-0005-0000-0000-00003C7F0000}"/>
    <cellStyle name="표준 2 28 2 2 2" xfId="2715" xr:uid="{00000000-0005-0000-0000-00003D7F0000}"/>
    <cellStyle name="표준 2 28 2 2 20" xfId="29356" xr:uid="{00000000-0005-0000-0000-00003E7F0000}"/>
    <cellStyle name="표준 2 28 2 2 21" xfId="30836" xr:uid="{00000000-0005-0000-0000-00003F7F0000}"/>
    <cellStyle name="표준 2 28 2 2 22" xfId="32316" xr:uid="{00000000-0005-0000-0000-0000407F0000}"/>
    <cellStyle name="표준 2 28 2 2 23" xfId="33796" xr:uid="{00000000-0005-0000-0000-0000417F0000}"/>
    <cellStyle name="표준 2 28 2 2 24" xfId="35276" xr:uid="{00000000-0005-0000-0000-0000427F0000}"/>
    <cellStyle name="표준 2 28 2 2 25" xfId="36756" xr:uid="{00000000-0005-0000-0000-0000437F0000}"/>
    <cellStyle name="표준 2 28 2 2 26" xfId="38236" xr:uid="{00000000-0005-0000-0000-0000447F0000}"/>
    <cellStyle name="표준 2 28 2 2 27" xfId="39716" xr:uid="{00000000-0005-0000-0000-0000457F0000}"/>
    <cellStyle name="표준 2 28 2 2 28" xfId="41196" xr:uid="{00000000-0005-0000-0000-0000467F0000}"/>
    <cellStyle name="표준 2 28 2 2 29" xfId="42676" xr:uid="{00000000-0005-0000-0000-0000477F0000}"/>
    <cellStyle name="표준 2 28 2 2 3" xfId="4196" xr:uid="{00000000-0005-0000-0000-0000487F0000}"/>
    <cellStyle name="표준 2 28 2 2 30" xfId="44156" xr:uid="{00000000-0005-0000-0000-0000497F0000}"/>
    <cellStyle name="표준 2 28 2 2 31" xfId="45636" xr:uid="{00000000-0005-0000-0000-00004A7F0000}"/>
    <cellStyle name="표준 2 28 2 2 32" xfId="47117" xr:uid="{00000000-0005-0000-0000-00004B7F0000}"/>
    <cellStyle name="표준 2 28 2 2 33" xfId="48597" xr:uid="{00000000-0005-0000-0000-00004C7F0000}"/>
    <cellStyle name="표준 2 28 2 2 34" xfId="50077" xr:uid="{00000000-0005-0000-0000-00004D7F0000}"/>
    <cellStyle name="표준 2 28 2 2 35" xfId="51557" xr:uid="{00000000-0005-0000-0000-00004E7F0000}"/>
    <cellStyle name="표준 2 28 2 2 36" xfId="53037" xr:uid="{00000000-0005-0000-0000-00004F7F0000}"/>
    <cellStyle name="표준 2 28 2 2 37" xfId="54517" xr:uid="{00000000-0005-0000-0000-0000507F0000}"/>
    <cellStyle name="표준 2 28 2 2 38" xfId="55997" xr:uid="{00000000-0005-0000-0000-0000517F0000}"/>
    <cellStyle name="표준 2 28 2 2 39" xfId="57477" xr:uid="{00000000-0005-0000-0000-0000527F0000}"/>
    <cellStyle name="표준 2 28 2 2 4" xfId="5676" xr:uid="{00000000-0005-0000-0000-0000537F0000}"/>
    <cellStyle name="표준 2 28 2 2 40" xfId="58957" xr:uid="{00000000-0005-0000-0000-0000547F0000}"/>
    <cellStyle name="표준 2 28 2 2 41" xfId="60437" xr:uid="{00000000-0005-0000-0000-0000557F0000}"/>
    <cellStyle name="표준 2 28 2 2 42" xfId="61917" xr:uid="{00000000-0005-0000-0000-0000567F0000}"/>
    <cellStyle name="표준 2 28 2 2 5" xfId="7156" xr:uid="{00000000-0005-0000-0000-0000577F0000}"/>
    <cellStyle name="표준 2 28 2 2 6" xfId="8636" xr:uid="{00000000-0005-0000-0000-0000587F0000}"/>
    <cellStyle name="표준 2 28 2 2 7" xfId="10116" xr:uid="{00000000-0005-0000-0000-0000597F0000}"/>
    <cellStyle name="표준 2 28 2 2 8" xfId="11596" xr:uid="{00000000-0005-0000-0000-00005A7F0000}"/>
    <cellStyle name="표준 2 28 2 2 9" xfId="13076" xr:uid="{00000000-0005-0000-0000-00005B7F0000}"/>
    <cellStyle name="표준 2 28 2 20" xfId="27139" xr:uid="{00000000-0005-0000-0000-00005C7F0000}"/>
    <cellStyle name="표준 2 28 2 21" xfId="28619" xr:uid="{00000000-0005-0000-0000-00005D7F0000}"/>
    <cellStyle name="표준 2 28 2 22" xfId="30099" xr:uid="{00000000-0005-0000-0000-00005E7F0000}"/>
    <cellStyle name="표준 2 28 2 23" xfId="31579" xr:uid="{00000000-0005-0000-0000-00005F7F0000}"/>
    <cellStyle name="표준 2 28 2 24" xfId="33059" xr:uid="{00000000-0005-0000-0000-0000607F0000}"/>
    <cellStyle name="표준 2 28 2 25" xfId="34539" xr:uid="{00000000-0005-0000-0000-0000617F0000}"/>
    <cellStyle name="표준 2 28 2 26" xfId="36019" xr:uid="{00000000-0005-0000-0000-0000627F0000}"/>
    <cellStyle name="표준 2 28 2 27" xfId="37499" xr:uid="{00000000-0005-0000-0000-0000637F0000}"/>
    <cellStyle name="표준 2 28 2 28" xfId="38979" xr:uid="{00000000-0005-0000-0000-0000647F0000}"/>
    <cellStyle name="표준 2 28 2 29" xfId="40459" xr:uid="{00000000-0005-0000-0000-0000657F0000}"/>
    <cellStyle name="표준 2 28 2 3" xfId="1978" xr:uid="{00000000-0005-0000-0000-0000667F0000}"/>
    <cellStyle name="표준 2 28 2 30" xfId="41939" xr:uid="{00000000-0005-0000-0000-0000677F0000}"/>
    <cellStyle name="표준 2 28 2 31" xfId="43419" xr:uid="{00000000-0005-0000-0000-0000687F0000}"/>
    <cellStyle name="표준 2 28 2 32" xfId="44899" xr:uid="{00000000-0005-0000-0000-0000697F0000}"/>
    <cellStyle name="표준 2 28 2 33" xfId="46380" xr:uid="{00000000-0005-0000-0000-00006A7F0000}"/>
    <cellStyle name="표준 2 28 2 34" xfId="47860" xr:uid="{00000000-0005-0000-0000-00006B7F0000}"/>
    <cellStyle name="표준 2 28 2 35" xfId="49340" xr:uid="{00000000-0005-0000-0000-00006C7F0000}"/>
    <cellStyle name="표준 2 28 2 36" xfId="50820" xr:uid="{00000000-0005-0000-0000-00006D7F0000}"/>
    <cellStyle name="표준 2 28 2 37" xfId="52300" xr:uid="{00000000-0005-0000-0000-00006E7F0000}"/>
    <cellStyle name="표준 2 28 2 38" xfId="53780" xr:uid="{00000000-0005-0000-0000-00006F7F0000}"/>
    <cellStyle name="표준 2 28 2 39" xfId="55260" xr:uid="{00000000-0005-0000-0000-0000707F0000}"/>
    <cellStyle name="표준 2 28 2 4" xfId="3459" xr:uid="{00000000-0005-0000-0000-0000717F0000}"/>
    <cellStyle name="표준 2 28 2 40" xfId="56740" xr:uid="{00000000-0005-0000-0000-0000727F0000}"/>
    <cellStyle name="표준 2 28 2 41" xfId="58220" xr:uid="{00000000-0005-0000-0000-0000737F0000}"/>
    <cellStyle name="표준 2 28 2 42" xfId="59700" xr:uid="{00000000-0005-0000-0000-0000747F0000}"/>
    <cellStyle name="표준 2 28 2 43" xfId="61180" xr:uid="{00000000-0005-0000-0000-0000757F0000}"/>
    <cellStyle name="표준 2 28 2 5" xfId="4939" xr:uid="{00000000-0005-0000-0000-0000767F0000}"/>
    <cellStyle name="표준 2 28 2 6" xfId="6419" xr:uid="{00000000-0005-0000-0000-0000777F0000}"/>
    <cellStyle name="표준 2 28 2 7" xfId="7899" xr:uid="{00000000-0005-0000-0000-0000787F0000}"/>
    <cellStyle name="표준 2 28 2 8" xfId="9379" xr:uid="{00000000-0005-0000-0000-0000797F0000}"/>
    <cellStyle name="표준 2 28 2 9" xfId="10859" xr:uid="{00000000-0005-0000-0000-00007A7F0000}"/>
    <cellStyle name="표준 2 28 3" xfId="1082" xr:uid="{00000000-0005-0000-0000-00007B7F0000}"/>
    <cellStyle name="표준 2 28 3 10" xfId="12368" xr:uid="{00000000-0005-0000-0000-00007C7F0000}"/>
    <cellStyle name="표준 2 28 3 11" xfId="13848" xr:uid="{00000000-0005-0000-0000-00007D7F0000}"/>
    <cellStyle name="표준 2 28 3 12" xfId="15328" xr:uid="{00000000-0005-0000-0000-00007E7F0000}"/>
    <cellStyle name="표준 2 28 3 13" xfId="16808" xr:uid="{00000000-0005-0000-0000-00007F7F0000}"/>
    <cellStyle name="표준 2 28 3 14" xfId="18288" xr:uid="{00000000-0005-0000-0000-0000807F0000}"/>
    <cellStyle name="표준 2 28 3 15" xfId="19768" xr:uid="{00000000-0005-0000-0000-0000817F0000}"/>
    <cellStyle name="표준 2 28 3 16" xfId="21248" xr:uid="{00000000-0005-0000-0000-0000827F0000}"/>
    <cellStyle name="표준 2 28 3 17" xfId="22728" xr:uid="{00000000-0005-0000-0000-0000837F0000}"/>
    <cellStyle name="표준 2 28 3 18" xfId="24208" xr:uid="{00000000-0005-0000-0000-0000847F0000}"/>
    <cellStyle name="표준 2 28 3 19" xfId="25688" xr:uid="{00000000-0005-0000-0000-0000857F0000}"/>
    <cellStyle name="표준 2 28 3 2" xfId="303" xr:uid="{00000000-0005-0000-0000-0000867F0000}"/>
    <cellStyle name="표준 2 28 3 2 10" xfId="14585" xr:uid="{00000000-0005-0000-0000-0000877F0000}"/>
    <cellStyle name="표준 2 28 3 2 11" xfId="16065" xr:uid="{00000000-0005-0000-0000-0000887F0000}"/>
    <cellStyle name="표준 2 28 3 2 12" xfId="17545" xr:uid="{00000000-0005-0000-0000-0000897F0000}"/>
    <cellStyle name="표준 2 28 3 2 13" xfId="19025" xr:uid="{00000000-0005-0000-0000-00008A7F0000}"/>
    <cellStyle name="표준 2 28 3 2 14" xfId="20505" xr:uid="{00000000-0005-0000-0000-00008B7F0000}"/>
    <cellStyle name="표준 2 28 3 2 15" xfId="21985" xr:uid="{00000000-0005-0000-0000-00008C7F0000}"/>
    <cellStyle name="표준 2 28 3 2 16" xfId="23465" xr:uid="{00000000-0005-0000-0000-00008D7F0000}"/>
    <cellStyle name="표준 2 28 3 2 17" xfId="24945" xr:uid="{00000000-0005-0000-0000-00008E7F0000}"/>
    <cellStyle name="표준 2 28 3 2 18" xfId="26425" xr:uid="{00000000-0005-0000-0000-00008F7F0000}"/>
    <cellStyle name="표준 2 28 3 2 19" xfId="27905" xr:uid="{00000000-0005-0000-0000-0000907F0000}"/>
    <cellStyle name="표준 2 28 3 2 2" xfId="2744" xr:uid="{00000000-0005-0000-0000-0000917F0000}"/>
    <cellStyle name="표준 2 28 3 2 20" xfId="29385" xr:uid="{00000000-0005-0000-0000-0000927F0000}"/>
    <cellStyle name="표준 2 28 3 2 21" xfId="30865" xr:uid="{00000000-0005-0000-0000-0000937F0000}"/>
    <cellStyle name="표준 2 28 3 2 22" xfId="32345" xr:uid="{00000000-0005-0000-0000-0000947F0000}"/>
    <cellStyle name="표준 2 28 3 2 23" xfId="33825" xr:uid="{00000000-0005-0000-0000-0000957F0000}"/>
    <cellStyle name="표준 2 28 3 2 24" xfId="35305" xr:uid="{00000000-0005-0000-0000-0000967F0000}"/>
    <cellStyle name="표준 2 28 3 2 25" xfId="36785" xr:uid="{00000000-0005-0000-0000-0000977F0000}"/>
    <cellStyle name="표준 2 28 3 2 26" xfId="38265" xr:uid="{00000000-0005-0000-0000-0000987F0000}"/>
    <cellStyle name="표준 2 28 3 2 27" xfId="39745" xr:uid="{00000000-0005-0000-0000-0000997F0000}"/>
    <cellStyle name="표준 2 28 3 2 28" xfId="41225" xr:uid="{00000000-0005-0000-0000-00009A7F0000}"/>
    <cellStyle name="표준 2 28 3 2 29" xfId="42705" xr:uid="{00000000-0005-0000-0000-00009B7F0000}"/>
    <cellStyle name="표준 2 28 3 2 3" xfId="4225" xr:uid="{00000000-0005-0000-0000-00009C7F0000}"/>
    <cellStyle name="표준 2 28 3 2 30" xfId="44185" xr:uid="{00000000-0005-0000-0000-00009D7F0000}"/>
    <cellStyle name="표준 2 28 3 2 31" xfId="45665" xr:uid="{00000000-0005-0000-0000-00009E7F0000}"/>
    <cellStyle name="표준 2 28 3 2 32" xfId="47146" xr:uid="{00000000-0005-0000-0000-00009F7F0000}"/>
    <cellStyle name="표준 2 28 3 2 33" xfId="48626" xr:uid="{00000000-0005-0000-0000-0000A07F0000}"/>
    <cellStyle name="표준 2 28 3 2 34" xfId="50106" xr:uid="{00000000-0005-0000-0000-0000A17F0000}"/>
    <cellStyle name="표준 2 28 3 2 35" xfId="51586" xr:uid="{00000000-0005-0000-0000-0000A27F0000}"/>
    <cellStyle name="표준 2 28 3 2 36" xfId="53066" xr:uid="{00000000-0005-0000-0000-0000A37F0000}"/>
    <cellStyle name="표준 2 28 3 2 37" xfId="54546" xr:uid="{00000000-0005-0000-0000-0000A47F0000}"/>
    <cellStyle name="표준 2 28 3 2 38" xfId="56026" xr:uid="{00000000-0005-0000-0000-0000A57F0000}"/>
    <cellStyle name="표준 2 28 3 2 39" xfId="57506" xr:uid="{00000000-0005-0000-0000-0000A67F0000}"/>
    <cellStyle name="표준 2 28 3 2 4" xfId="5705" xr:uid="{00000000-0005-0000-0000-0000A77F0000}"/>
    <cellStyle name="표준 2 28 3 2 40" xfId="58986" xr:uid="{00000000-0005-0000-0000-0000A87F0000}"/>
    <cellStyle name="표준 2 28 3 2 41" xfId="60466" xr:uid="{00000000-0005-0000-0000-0000A97F0000}"/>
    <cellStyle name="표준 2 28 3 2 42" xfId="61946" xr:uid="{00000000-0005-0000-0000-0000AA7F0000}"/>
    <cellStyle name="표준 2 28 3 2 5" xfId="7185" xr:uid="{00000000-0005-0000-0000-0000AB7F0000}"/>
    <cellStyle name="표준 2 28 3 2 6" xfId="8665" xr:uid="{00000000-0005-0000-0000-0000AC7F0000}"/>
    <cellStyle name="표준 2 28 3 2 7" xfId="10145" xr:uid="{00000000-0005-0000-0000-0000AD7F0000}"/>
    <cellStyle name="표준 2 28 3 2 8" xfId="11625" xr:uid="{00000000-0005-0000-0000-0000AE7F0000}"/>
    <cellStyle name="표준 2 28 3 2 9" xfId="13105" xr:uid="{00000000-0005-0000-0000-0000AF7F0000}"/>
    <cellStyle name="표준 2 28 3 20" xfId="27168" xr:uid="{00000000-0005-0000-0000-0000B07F0000}"/>
    <cellStyle name="표준 2 28 3 21" xfId="28648" xr:uid="{00000000-0005-0000-0000-0000B17F0000}"/>
    <cellStyle name="표준 2 28 3 22" xfId="30128" xr:uid="{00000000-0005-0000-0000-0000B27F0000}"/>
    <cellStyle name="표준 2 28 3 23" xfId="31608" xr:uid="{00000000-0005-0000-0000-0000B37F0000}"/>
    <cellStyle name="표준 2 28 3 24" xfId="33088" xr:uid="{00000000-0005-0000-0000-0000B47F0000}"/>
    <cellStyle name="표준 2 28 3 25" xfId="34568" xr:uid="{00000000-0005-0000-0000-0000B57F0000}"/>
    <cellStyle name="표준 2 28 3 26" xfId="36048" xr:uid="{00000000-0005-0000-0000-0000B67F0000}"/>
    <cellStyle name="표준 2 28 3 27" xfId="37528" xr:uid="{00000000-0005-0000-0000-0000B77F0000}"/>
    <cellStyle name="표준 2 28 3 28" xfId="39008" xr:uid="{00000000-0005-0000-0000-0000B87F0000}"/>
    <cellStyle name="표준 2 28 3 29" xfId="40488" xr:uid="{00000000-0005-0000-0000-0000B97F0000}"/>
    <cellStyle name="표준 2 28 3 3" xfId="2007" xr:uid="{00000000-0005-0000-0000-0000BA7F0000}"/>
    <cellStyle name="표준 2 28 3 30" xfId="41968" xr:uid="{00000000-0005-0000-0000-0000BB7F0000}"/>
    <cellStyle name="표준 2 28 3 31" xfId="43448" xr:uid="{00000000-0005-0000-0000-0000BC7F0000}"/>
    <cellStyle name="표준 2 28 3 32" xfId="44928" xr:uid="{00000000-0005-0000-0000-0000BD7F0000}"/>
    <cellStyle name="표준 2 28 3 33" xfId="46409" xr:uid="{00000000-0005-0000-0000-0000BE7F0000}"/>
    <cellStyle name="표준 2 28 3 34" xfId="47889" xr:uid="{00000000-0005-0000-0000-0000BF7F0000}"/>
    <cellStyle name="표준 2 28 3 35" xfId="49369" xr:uid="{00000000-0005-0000-0000-0000C07F0000}"/>
    <cellStyle name="표준 2 28 3 36" xfId="50849" xr:uid="{00000000-0005-0000-0000-0000C17F0000}"/>
    <cellStyle name="표준 2 28 3 37" xfId="52329" xr:uid="{00000000-0005-0000-0000-0000C27F0000}"/>
    <cellStyle name="표준 2 28 3 38" xfId="53809" xr:uid="{00000000-0005-0000-0000-0000C37F0000}"/>
    <cellStyle name="표준 2 28 3 39" xfId="55289" xr:uid="{00000000-0005-0000-0000-0000C47F0000}"/>
    <cellStyle name="표준 2 28 3 4" xfId="3488" xr:uid="{00000000-0005-0000-0000-0000C57F0000}"/>
    <cellStyle name="표준 2 28 3 40" xfId="56769" xr:uid="{00000000-0005-0000-0000-0000C67F0000}"/>
    <cellStyle name="표준 2 28 3 41" xfId="58249" xr:uid="{00000000-0005-0000-0000-0000C77F0000}"/>
    <cellStyle name="표준 2 28 3 42" xfId="59729" xr:uid="{00000000-0005-0000-0000-0000C87F0000}"/>
    <cellStyle name="표준 2 28 3 43" xfId="61209" xr:uid="{00000000-0005-0000-0000-0000C97F0000}"/>
    <cellStyle name="표준 2 28 3 5" xfId="4968" xr:uid="{00000000-0005-0000-0000-0000CA7F0000}"/>
    <cellStyle name="표준 2 28 3 6" xfId="6448" xr:uid="{00000000-0005-0000-0000-0000CB7F0000}"/>
    <cellStyle name="표준 2 28 3 7" xfId="7928" xr:uid="{00000000-0005-0000-0000-0000CC7F0000}"/>
    <cellStyle name="표준 2 28 3 8" xfId="9408" xr:uid="{00000000-0005-0000-0000-0000CD7F0000}"/>
    <cellStyle name="표준 2 28 3 9" xfId="10888" xr:uid="{00000000-0005-0000-0000-0000CE7F0000}"/>
    <cellStyle name="표준 2 28 4" xfId="1052" xr:uid="{00000000-0005-0000-0000-0000CF7F0000}"/>
    <cellStyle name="표준 2 28 4 10" xfId="12398" xr:uid="{00000000-0005-0000-0000-0000D07F0000}"/>
    <cellStyle name="표준 2 28 4 11" xfId="13878" xr:uid="{00000000-0005-0000-0000-0000D17F0000}"/>
    <cellStyle name="표준 2 28 4 12" xfId="15358" xr:uid="{00000000-0005-0000-0000-0000D27F0000}"/>
    <cellStyle name="표준 2 28 4 13" xfId="16838" xr:uid="{00000000-0005-0000-0000-0000D37F0000}"/>
    <cellStyle name="표준 2 28 4 14" xfId="18318" xr:uid="{00000000-0005-0000-0000-0000D47F0000}"/>
    <cellStyle name="표준 2 28 4 15" xfId="19798" xr:uid="{00000000-0005-0000-0000-0000D57F0000}"/>
    <cellStyle name="표준 2 28 4 16" xfId="21278" xr:uid="{00000000-0005-0000-0000-0000D67F0000}"/>
    <cellStyle name="표준 2 28 4 17" xfId="22758" xr:uid="{00000000-0005-0000-0000-0000D77F0000}"/>
    <cellStyle name="표준 2 28 4 18" xfId="24238" xr:uid="{00000000-0005-0000-0000-0000D87F0000}"/>
    <cellStyle name="표준 2 28 4 19" xfId="25718" xr:uid="{00000000-0005-0000-0000-0000D97F0000}"/>
    <cellStyle name="표준 2 28 4 2" xfId="273" xr:uid="{00000000-0005-0000-0000-0000DA7F0000}"/>
    <cellStyle name="표준 2 28 4 2 10" xfId="14615" xr:uid="{00000000-0005-0000-0000-0000DB7F0000}"/>
    <cellStyle name="표준 2 28 4 2 11" xfId="16095" xr:uid="{00000000-0005-0000-0000-0000DC7F0000}"/>
    <cellStyle name="표준 2 28 4 2 12" xfId="17575" xr:uid="{00000000-0005-0000-0000-0000DD7F0000}"/>
    <cellStyle name="표준 2 28 4 2 13" xfId="19055" xr:uid="{00000000-0005-0000-0000-0000DE7F0000}"/>
    <cellStyle name="표준 2 28 4 2 14" xfId="20535" xr:uid="{00000000-0005-0000-0000-0000DF7F0000}"/>
    <cellStyle name="표준 2 28 4 2 15" xfId="22015" xr:uid="{00000000-0005-0000-0000-0000E07F0000}"/>
    <cellStyle name="표준 2 28 4 2 16" xfId="23495" xr:uid="{00000000-0005-0000-0000-0000E17F0000}"/>
    <cellStyle name="표준 2 28 4 2 17" xfId="24975" xr:uid="{00000000-0005-0000-0000-0000E27F0000}"/>
    <cellStyle name="표준 2 28 4 2 18" xfId="26455" xr:uid="{00000000-0005-0000-0000-0000E37F0000}"/>
    <cellStyle name="표준 2 28 4 2 19" xfId="27935" xr:uid="{00000000-0005-0000-0000-0000E47F0000}"/>
    <cellStyle name="표준 2 28 4 2 2" xfId="2774" xr:uid="{00000000-0005-0000-0000-0000E57F0000}"/>
    <cellStyle name="표준 2 28 4 2 20" xfId="29415" xr:uid="{00000000-0005-0000-0000-0000E67F0000}"/>
    <cellStyle name="표준 2 28 4 2 21" xfId="30895" xr:uid="{00000000-0005-0000-0000-0000E77F0000}"/>
    <cellStyle name="표준 2 28 4 2 22" xfId="32375" xr:uid="{00000000-0005-0000-0000-0000E87F0000}"/>
    <cellStyle name="표준 2 28 4 2 23" xfId="33855" xr:uid="{00000000-0005-0000-0000-0000E97F0000}"/>
    <cellStyle name="표준 2 28 4 2 24" xfId="35335" xr:uid="{00000000-0005-0000-0000-0000EA7F0000}"/>
    <cellStyle name="표준 2 28 4 2 25" xfId="36815" xr:uid="{00000000-0005-0000-0000-0000EB7F0000}"/>
    <cellStyle name="표준 2 28 4 2 26" xfId="38295" xr:uid="{00000000-0005-0000-0000-0000EC7F0000}"/>
    <cellStyle name="표준 2 28 4 2 27" xfId="39775" xr:uid="{00000000-0005-0000-0000-0000ED7F0000}"/>
    <cellStyle name="표준 2 28 4 2 28" xfId="41255" xr:uid="{00000000-0005-0000-0000-0000EE7F0000}"/>
    <cellStyle name="표준 2 28 4 2 29" xfId="42735" xr:uid="{00000000-0005-0000-0000-0000EF7F0000}"/>
    <cellStyle name="표준 2 28 4 2 3" xfId="4255" xr:uid="{00000000-0005-0000-0000-0000F07F0000}"/>
    <cellStyle name="표준 2 28 4 2 30" xfId="44215" xr:uid="{00000000-0005-0000-0000-0000F17F0000}"/>
    <cellStyle name="표준 2 28 4 2 31" xfId="45695" xr:uid="{00000000-0005-0000-0000-0000F27F0000}"/>
    <cellStyle name="표준 2 28 4 2 32" xfId="47176" xr:uid="{00000000-0005-0000-0000-0000F37F0000}"/>
    <cellStyle name="표준 2 28 4 2 33" xfId="48656" xr:uid="{00000000-0005-0000-0000-0000F47F0000}"/>
    <cellStyle name="표준 2 28 4 2 34" xfId="50136" xr:uid="{00000000-0005-0000-0000-0000F57F0000}"/>
    <cellStyle name="표준 2 28 4 2 35" xfId="51616" xr:uid="{00000000-0005-0000-0000-0000F67F0000}"/>
    <cellStyle name="표준 2 28 4 2 36" xfId="53096" xr:uid="{00000000-0005-0000-0000-0000F77F0000}"/>
    <cellStyle name="표준 2 28 4 2 37" xfId="54576" xr:uid="{00000000-0005-0000-0000-0000F87F0000}"/>
    <cellStyle name="표준 2 28 4 2 38" xfId="56056" xr:uid="{00000000-0005-0000-0000-0000F97F0000}"/>
    <cellStyle name="표준 2 28 4 2 39" xfId="57536" xr:uid="{00000000-0005-0000-0000-0000FA7F0000}"/>
    <cellStyle name="표준 2 28 4 2 4" xfId="5735" xr:uid="{00000000-0005-0000-0000-0000FB7F0000}"/>
    <cellStyle name="표준 2 28 4 2 40" xfId="59016" xr:uid="{00000000-0005-0000-0000-0000FC7F0000}"/>
    <cellStyle name="표준 2 28 4 2 41" xfId="60496" xr:uid="{00000000-0005-0000-0000-0000FD7F0000}"/>
    <cellStyle name="표준 2 28 4 2 42" xfId="61976" xr:uid="{00000000-0005-0000-0000-0000FE7F0000}"/>
    <cellStyle name="표준 2 28 4 2 5" xfId="7215" xr:uid="{00000000-0005-0000-0000-0000FF7F0000}"/>
    <cellStyle name="표준 2 28 4 2 6" xfId="8695" xr:uid="{00000000-0005-0000-0000-000000800000}"/>
    <cellStyle name="표준 2 28 4 2 7" xfId="10175" xr:uid="{00000000-0005-0000-0000-000001800000}"/>
    <cellStyle name="표준 2 28 4 2 8" xfId="11655" xr:uid="{00000000-0005-0000-0000-000002800000}"/>
    <cellStyle name="표준 2 28 4 2 9" xfId="13135" xr:uid="{00000000-0005-0000-0000-000003800000}"/>
    <cellStyle name="표준 2 28 4 20" xfId="27198" xr:uid="{00000000-0005-0000-0000-000004800000}"/>
    <cellStyle name="표준 2 28 4 21" xfId="28678" xr:uid="{00000000-0005-0000-0000-000005800000}"/>
    <cellStyle name="표준 2 28 4 22" xfId="30158" xr:uid="{00000000-0005-0000-0000-000006800000}"/>
    <cellStyle name="표준 2 28 4 23" xfId="31638" xr:uid="{00000000-0005-0000-0000-000007800000}"/>
    <cellStyle name="표준 2 28 4 24" xfId="33118" xr:uid="{00000000-0005-0000-0000-000008800000}"/>
    <cellStyle name="표준 2 28 4 25" xfId="34598" xr:uid="{00000000-0005-0000-0000-000009800000}"/>
    <cellStyle name="표준 2 28 4 26" xfId="36078" xr:uid="{00000000-0005-0000-0000-00000A800000}"/>
    <cellStyle name="표준 2 28 4 27" xfId="37558" xr:uid="{00000000-0005-0000-0000-00000B800000}"/>
    <cellStyle name="표준 2 28 4 28" xfId="39038" xr:uid="{00000000-0005-0000-0000-00000C800000}"/>
    <cellStyle name="표준 2 28 4 29" xfId="40518" xr:uid="{00000000-0005-0000-0000-00000D800000}"/>
    <cellStyle name="표준 2 28 4 3" xfId="2037" xr:uid="{00000000-0005-0000-0000-00000E800000}"/>
    <cellStyle name="표준 2 28 4 30" xfId="41998" xr:uid="{00000000-0005-0000-0000-00000F800000}"/>
    <cellStyle name="표준 2 28 4 31" xfId="43478" xr:uid="{00000000-0005-0000-0000-000010800000}"/>
    <cellStyle name="표준 2 28 4 32" xfId="44958" xr:uid="{00000000-0005-0000-0000-000011800000}"/>
    <cellStyle name="표준 2 28 4 33" xfId="46439" xr:uid="{00000000-0005-0000-0000-000012800000}"/>
    <cellStyle name="표준 2 28 4 34" xfId="47919" xr:uid="{00000000-0005-0000-0000-000013800000}"/>
    <cellStyle name="표준 2 28 4 35" xfId="49399" xr:uid="{00000000-0005-0000-0000-000014800000}"/>
    <cellStyle name="표준 2 28 4 36" xfId="50879" xr:uid="{00000000-0005-0000-0000-000015800000}"/>
    <cellStyle name="표준 2 28 4 37" xfId="52359" xr:uid="{00000000-0005-0000-0000-000016800000}"/>
    <cellStyle name="표준 2 28 4 38" xfId="53839" xr:uid="{00000000-0005-0000-0000-000017800000}"/>
    <cellStyle name="표준 2 28 4 39" xfId="55319" xr:uid="{00000000-0005-0000-0000-000018800000}"/>
    <cellStyle name="표준 2 28 4 4" xfId="3518" xr:uid="{00000000-0005-0000-0000-000019800000}"/>
    <cellStyle name="표준 2 28 4 40" xfId="56799" xr:uid="{00000000-0005-0000-0000-00001A800000}"/>
    <cellStyle name="표준 2 28 4 41" xfId="58279" xr:uid="{00000000-0005-0000-0000-00001B800000}"/>
    <cellStyle name="표준 2 28 4 42" xfId="59759" xr:uid="{00000000-0005-0000-0000-00001C800000}"/>
    <cellStyle name="표준 2 28 4 43" xfId="61239" xr:uid="{00000000-0005-0000-0000-00001D800000}"/>
    <cellStyle name="표준 2 28 4 5" xfId="4998" xr:uid="{00000000-0005-0000-0000-00001E800000}"/>
    <cellStyle name="표준 2 28 4 6" xfId="6478" xr:uid="{00000000-0005-0000-0000-00001F800000}"/>
    <cellStyle name="표준 2 28 4 7" xfId="7958" xr:uid="{00000000-0005-0000-0000-000020800000}"/>
    <cellStyle name="표준 2 28 4 8" xfId="9438" xr:uid="{00000000-0005-0000-0000-000021800000}"/>
    <cellStyle name="표준 2 28 4 9" xfId="10918" xr:uid="{00000000-0005-0000-0000-000022800000}"/>
    <cellStyle name="표준 2 28 5" xfId="1021" xr:uid="{00000000-0005-0000-0000-000023800000}"/>
    <cellStyle name="표준 2 28 5 10" xfId="12429" xr:uid="{00000000-0005-0000-0000-000024800000}"/>
    <cellStyle name="표준 2 28 5 11" xfId="13909" xr:uid="{00000000-0005-0000-0000-000025800000}"/>
    <cellStyle name="표준 2 28 5 12" xfId="15389" xr:uid="{00000000-0005-0000-0000-000026800000}"/>
    <cellStyle name="표준 2 28 5 13" xfId="16869" xr:uid="{00000000-0005-0000-0000-000027800000}"/>
    <cellStyle name="표준 2 28 5 14" xfId="18349" xr:uid="{00000000-0005-0000-0000-000028800000}"/>
    <cellStyle name="표준 2 28 5 15" xfId="19829" xr:uid="{00000000-0005-0000-0000-000029800000}"/>
    <cellStyle name="표준 2 28 5 16" xfId="21309" xr:uid="{00000000-0005-0000-0000-00002A800000}"/>
    <cellStyle name="표준 2 28 5 17" xfId="22789" xr:uid="{00000000-0005-0000-0000-00002B800000}"/>
    <cellStyle name="표준 2 28 5 18" xfId="24269" xr:uid="{00000000-0005-0000-0000-00002C800000}"/>
    <cellStyle name="표준 2 28 5 19" xfId="25749" xr:uid="{00000000-0005-0000-0000-00002D800000}"/>
    <cellStyle name="표준 2 28 5 2" xfId="242" xr:uid="{00000000-0005-0000-0000-00002E800000}"/>
    <cellStyle name="표준 2 28 5 2 10" xfId="14646" xr:uid="{00000000-0005-0000-0000-00002F800000}"/>
    <cellStyle name="표준 2 28 5 2 11" xfId="16126" xr:uid="{00000000-0005-0000-0000-000030800000}"/>
    <cellStyle name="표준 2 28 5 2 12" xfId="17606" xr:uid="{00000000-0005-0000-0000-000031800000}"/>
    <cellStyle name="표준 2 28 5 2 13" xfId="19086" xr:uid="{00000000-0005-0000-0000-000032800000}"/>
    <cellStyle name="표준 2 28 5 2 14" xfId="20566" xr:uid="{00000000-0005-0000-0000-000033800000}"/>
    <cellStyle name="표준 2 28 5 2 15" xfId="22046" xr:uid="{00000000-0005-0000-0000-000034800000}"/>
    <cellStyle name="표준 2 28 5 2 16" xfId="23526" xr:uid="{00000000-0005-0000-0000-000035800000}"/>
    <cellStyle name="표준 2 28 5 2 17" xfId="25006" xr:uid="{00000000-0005-0000-0000-000036800000}"/>
    <cellStyle name="표준 2 28 5 2 18" xfId="26486" xr:uid="{00000000-0005-0000-0000-000037800000}"/>
    <cellStyle name="표준 2 28 5 2 19" xfId="27966" xr:uid="{00000000-0005-0000-0000-000038800000}"/>
    <cellStyle name="표준 2 28 5 2 2" xfId="2805" xr:uid="{00000000-0005-0000-0000-000039800000}"/>
    <cellStyle name="표준 2 28 5 2 20" xfId="29446" xr:uid="{00000000-0005-0000-0000-00003A800000}"/>
    <cellStyle name="표준 2 28 5 2 21" xfId="30926" xr:uid="{00000000-0005-0000-0000-00003B800000}"/>
    <cellStyle name="표준 2 28 5 2 22" xfId="32406" xr:uid="{00000000-0005-0000-0000-00003C800000}"/>
    <cellStyle name="표준 2 28 5 2 23" xfId="33886" xr:uid="{00000000-0005-0000-0000-00003D800000}"/>
    <cellStyle name="표준 2 28 5 2 24" xfId="35366" xr:uid="{00000000-0005-0000-0000-00003E800000}"/>
    <cellStyle name="표준 2 28 5 2 25" xfId="36846" xr:uid="{00000000-0005-0000-0000-00003F800000}"/>
    <cellStyle name="표준 2 28 5 2 26" xfId="38326" xr:uid="{00000000-0005-0000-0000-000040800000}"/>
    <cellStyle name="표준 2 28 5 2 27" xfId="39806" xr:uid="{00000000-0005-0000-0000-000041800000}"/>
    <cellStyle name="표준 2 28 5 2 28" xfId="41286" xr:uid="{00000000-0005-0000-0000-000042800000}"/>
    <cellStyle name="표준 2 28 5 2 29" xfId="42766" xr:uid="{00000000-0005-0000-0000-000043800000}"/>
    <cellStyle name="표준 2 28 5 2 3" xfId="4286" xr:uid="{00000000-0005-0000-0000-000044800000}"/>
    <cellStyle name="표준 2 28 5 2 30" xfId="44246" xr:uid="{00000000-0005-0000-0000-000045800000}"/>
    <cellStyle name="표준 2 28 5 2 31" xfId="45726" xr:uid="{00000000-0005-0000-0000-000046800000}"/>
    <cellStyle name="표준 2 28 5 2 32" xfId="47207" xr:uid="{00000000-0005-0000-0000-000047800000}"/>
    <cellStyle name="표준 2 28 5 2 33" xfId="48687" xr:uid="{00000000-0005-0000-0000-000048800000}"/>
    <cellStyle name="표준 2 28 5 2 34" xfId="50167" xr:uid="{00000000-0005-0000-0000-000049800000}"/>
    <cellStyle name="표준 2 28 5 2 35" xfId="51647" xr:uid="{00000000-0005-0000-0000-00004A800000}"/>
    <cellStyle name="표준 2 28 5 2 36" xfId="53127" xr:uid="{00000000-0005-0000-0000-00004B800000}"/>
    <cellStyle name="표준 2 28 5 2 37" xfId="54607" xr:uid="{00000000-0005-0000-0000-00004C800000}"/>
    <cellStyle name="표준 2 28 5 2 38" xfId="56087" xr:uid="{00000000-0005-0000-0000-00004D800000}"/>
    <cellStyle name="표준 2 28 5 2 39" xfId="57567" xr:uid="{00000000-0005-0000-0000-00004E800000}"/>
    <cellStyle name="표준 2 28 5 2 4" xfId="5766" xr:uid="{00000000-0005-0000-0000-00004F800000}"/>
    <cellStyle name="표준 2 28 5 2 40" xfId="59047" xr:uid="{00000000-0005-0000-0000-000050800000}"/>
    <cellStyle name="표준 2 28 5 2 41" xfId="60527" xr:uid="{00000000-0005-0000-0000-000051800000}"/>
    <cellStyle name="표준 2 28 5 2 42" xfId="62007" xr:uid="{00000000-0005-0000-0000-000052800000}"/>
    <cellStyle name="표준 2 28 5 2 5" xfId="7246" xr:uid="{00000000-0005-0000-0000-000053800000}"/>
    <cellStyle name="표준 2 28 5 2 6" xfId="8726" xr:uid="{00000000-0005-0000-0000-000054800000}"/>
    <cellStyle name="표준 2 28 5 2 7" xfId="10206" xr:uid="{00000000-0005-0000-0000-000055800000}"/>
    <cellStyle name="표준 2 28 5 2 8" xfId="11686" xr:uid="{00000000-0005-0000-0000-000056800000}"/>
    <cellStyle name="표준 2 28 5 2 9" xfId="13166" xr:uid="{00000000-0005-0000-0000-000057800000}"/>
    <cellStyle name="표준 2 28 5 20" xfId="27229" xr:uid="{00000000-0005-0000-0000-000058800000}"/>
    <cellStyle name="표준 2 28 5 21" xfId="28709" xr:uid="{00000000-0005-0000-0000-000059800000}"/>
    <cellStyle name="표준 2 28 5 22" xfId="30189" xr:uid="{00000000-0005-0000-0000-00005A800000}"/>
    <cellStyle name="표준 2 28 5 23" xfId="31669" xr:uid="{00000000-0005-0000-0000-00005B800000}"/>
    <cellStyle name="표준 2 28 5 24" xfId="33149" xr:uid="{00000000-0005-0000-0000-00005C800000}"/>
    <cellStyle name="표준 2 28 5 25" xfId="34629" xr:uid="{00000000-0005-0000-0000-00005D800000}"/>
    <cellStyle name="표준 2 28 5 26" xfId="36109" xr:uid="{00000000-0005-0000-0000-00005E800000}"/>
    <cellStyle name="표준 2 28 5 27" xfId="37589" xr:uid="{00000000-0005-0000-0000-00005F800000}"/>
    <cellStyle name="표준 2 28 5 28" xfId="39069" xr:uid="{00000000-0005-0000-0000-000060800000}"/>
    <cellStyle name="표준 2 28 5 29" xfId="40549" xr:uid="{00000000-0005-0000-0000-000061800000}"/>
    <cellStyle name="표준 2 28 5 3" xfId="2068" xr:uid="{00000000-0005-0000-0000-000062800000}"/>
    <cellStyle name="표준 2 28 5 30" xfId="42029" xr:uid="{00000000-0005-0000-0000-000063800000}"/>
    <cellStyle name="표준 2 28 5 31" xfId="43509" xr:uid="{00000000-0005-0000-0000-000064800000}"/>
    <cellStyle name="표준 2 28 5 32" xfId="44989" xr:uid="{00000000-0005-0000-0000-000065800000}"/>
    <cellStyle name="표준 2 28 5 33" xfId="46470" xr:uid="{00000000-0005-0000-0000-000066800000}"/>
    <cellStyle name="표준 2 28 5 34" xfId="47950" xr:uid="{00000000-0005-0000-0000-000067800000}"/>
    <cellStyle name="표준 2 28 5 35" xfId="49430" xr:uid="{00000000-0005-0000-0000-000068800000}"/>
    <cellStyle name="표준 2 28 5 36" xfId="50910" xr:uid="{00000000-0005-0000-0000-000069800000}"/>
    <cellStyle name="표준 2 28 5 37" xfId="52390" xr:uid="{00000000-0005-0000-0000-00006A800000}"/>
    <cellStyle name="표준 2 28 5 38" xfId="53870" xr:uid="{00000000-0005-0000-0000-00006B800000}"/>
    <cellStyle name="표준 2 28 5 39" xfId="55350" xr:uid="{00000000-0005-0000-0000-00006C800000}"/>
    <cellStyle name="표준 2 28 5 4" xfId="3549" xr:uid="{00000000-0005-0000-0000-00006D800000}"/>
    <cellStyle name="표준 2 28 5 40" xfId="56830" xr:uid="{00000000-0005-0000-0000-00006E800000}"/>
    <cellStyle name="표준 2 28 5 41" xfId="58310" xr:uid="{00000000-0005-0000-0000-00006F800000}"/>
    <cellStyle name="표준 2 28 5 42" xfId="59790" xr:uid="{00000000-0005-0000-0000-000070800000}"/>
    <cellStyle name="표준 2 28 5 43" xfId="61270" xr:uid="{00000000-0005-0000-0000-000071800000}"/>
    <cellStyle name="표준 2 28 5 5" xfId="5029" xr:uid="{00000000-0005-0000-0000-000072800000}"/>
    <cellStyle name="표준 2 28 5 6" xfId="6509" xr:uid="{00000000-0005-0000-0000-000073800000}"/>
    <cellStyle name="표준 2 28 5 7" xfId="7989" xr:uid="{00000000-0005-0000-0000-000074800000}"/>
    <cellStyle name="표준 2 28 5 8" xfId="9469" xr:uid="{00000000-0005-0000-0000-000075800000}"/>
    <cellStyle name="표준 2 28 5 9" xfId="10949" xr:uid="{00000000-0005-0000-0000-000076800000}"/>
    <cellStyle name="표준 2 28 6" xfId="989" xr:uid="{00000000-0005-0000-0000-000077800000}"/>
    <cellStyle name="표준 2 28 6 10" xfId="12461" xr:uid="{00000000-0005-0000-0000-000078800000}"/>
    <cellStyle name="표준 2 28 6 11" xfId="13941" xr:uid="{00000000-0005-0000-0000-000079800000}"/>
    <cellStyle name="표준 2 28 6 12" xfId="15421" xr:uid="{00000000-0005-0000-0000-00007A800000}"/>
    <cellStyle name="표준 2 28 6 13" xfId="16901" xr:uid="{00000000-0005-0000-0000-00007B800000}"/>
    <cellStyle name="표준 2 28 6 14" xfId="18381" xr:uid="{00000000-0005-0000-0000-00007C800000}"/>
    <cellStyle name="표준 2 28 6 15" xfId="19861" xr:uid="{00000000-0005-0000-0000-00007D800000}"/>
    <cellStyle name="표준 2 28 6 16" xfId="21341" xr:uid="{00000000-0005-0000-0000-00007E800000}"/>
    <cellStyle name="표준 2 28 6 17" xfId="22821" xr:uid="{00000000-0005-0000-0000-00007F800000}"/>
    <cellStyle name="표준 2 28 6 18" xfId="24301" xr:uid="{00000000-0005-0000-0000-000080800000}"/>
    <cellStyle name="표준 2 28 6 19" xfId="25781" xr:uid="{00000000-0005-0000-0000-000081800000}"/>
    <cellStyle name="표준 2 28 6 2" xfId="210" xr:uid="{00000000-0005-0000-0000-000082800000}"/>
    <cellStyle name="표준 2 28 6 2 10" xfId="14678" xr:uid="{00000000-0005-0000-0000-000083800000}"/>
    <cellStyle name="표준 2 28 6 2 11" xfId="16158" xr:uid="{00000000-0005-0000-0000-000084800000}"/>
    <cellStyle name="표준 2 28 6 2 12" xfId="17638" xr:uid="{00000000-0005-0000-0000-000085800000}"/>
    <cellStyle name="표준 2 28 6 2 13" xfId="19118" xr:uid="{00000000-0005-0000-0000-000086800000}"/>
    <cellStyle name="표준 2 28 6 2 14" xfId="20598" xr:uid="{00000000-0005-0000-0000-000087800000}"/>
    <cellStyle name="표준 2 28 6 2 15" xfId="22078" xr:uid="{00000000-0005-0000-0000-000088800000}"/>
    <cellStyle name="표준 2 28 6 2 16" xfId="23558" xr:uid="{00000000-0005-0000-0000-000089800000}"/>
    <cellStyle name="표준 2 28 6 2 17" xfId="25038" xr:uid="{00000000-0005-0000-0000-00008A800000}"/>
    <cellStyle name="표준 2 28 6 2 18" xfId="26518" xr:uid="{00000000-0005-0000-0000-00008B800000}"/>
    <cellStyle name="표준 2 28 6 2 19" xfId="27998" xr:uid="{00000000-0005-0000-0000-00008C800000}"/>
    <cellStyle name="표준 2 28 6 2 2" xfId="2837" xr:uid="{00000000-0005-0000-0000-00008D800000}"/>
    <cellStyle name="표준 2 28 6 2 20" xfId="29478" xr:uid="{00000000-0005-0000-0000-00008E800000}"/>
    <cellStyle name="표준 2 28 6 2 21" xfId="30958" xr:uid="{00000000-0005-0000-0000-00008F800000}"/>
    <cellStyle name="표준 2 28 6 2 22" xfId="32438" xr:uid="{00000000-0005-0000-0000-000090800000}"/>
    <cellStyle name="표준 2 28 6 2 23" xfId="33918" xr:uid="{00000000-0005-0000-0000-000091800000}"/>
    <cellStyle name="표준 2 28 6 2 24" xfId="35398" xr:uid="{00000000-0005-0000-0000-000092800000}"/>
    <cellStyle name="표준 2 28 6 2 25" xfId="36878" xr:uid="{00000000-0005-0000-0000-000093800000}"/>
    <cellStyle name="표준 2 28 6 2 26" xfId="38358" xr:uid="{00000000-0005-0000-0000-000094800000}"/>
    <cellStyle name="표준 2 28 6 2 27" xfId="39838" xr:uid="{00000000-0005-0000-0000-000095800000}"/>
    <cellStyle name="표준 2 28 6 2 28" xfId="41318" xr:uid="{00000000-0005-0000-0000-000096800000}"/>
    <cellStyle name="표준 2 28 6 2 29" xfId="42798" xr:uid="{00000000-0005-0000-0000-000097800000}"/>
    <cellStyle name="표준 2 28 6 2 3" xfId="4318" xr:uid="{00000000-0005-0000-0000-000098800000}"/>
    <cellStyle name="표준 2 28 6 2 30" xfId="44278" xr:uid="{00000000-0005-0000-0000-000099800000}"/>
    <cellStyle name="표준 2 28 6 2 31" xfId="45758" xr:uid="{00000000-0005-0000-0000-00009A800000}"/>
    <cellStyle name="표준 2 28 6 2 32" xfId="47239" xr:uid="{00000000-0005-0000-0000-00009B800000}"/>
    <cellStyle name="표준 2 28 6 2 33" xfId="48719" xr:uid="{00000000-0005-0000-0000-00009C800000}"/>
    <cellStyle name="표준 2 28 6 2 34" xfId="50199" xr:uid="{00000000-0005-0000-0000-00009D800000}"/>
    <cellStyle name="표준 2 28 6 2 35" xfId="51679" xr:uid="{00000000-0005-0000-0000-00009E800000}"/>
    <cellStyle name="표준 2 28 6 2 36" xfId="53159" xr:uid="{00000000-0005-0000-0000-00009F800000}"/>
    <cellStyle name="표준 2 28 6 2 37" xfId="54639" xr:uid="{00000000-0005-0000-0000-0000A0800000}"/>
    <cellStyle name="표준 2 28 6 2 38" xfId="56119" xr:uid="{00000000-0005-0000-0000-0000A1800000}"/>
    <cellStyle name="표준 2 28 6 2 39" xfId="57599" xr:uid="{00000000-0005-0000-0000-0000A2800000}"/>
    <cellStyle name="표준 2 28 6 2 4" xfId="5798" xr:uid="{00000000-0005-0000-0000-0000A3800000}"/>
    <cellStyle name="표준 2 28 6 2 40" xfId="59079" xr:uid="{00000000-0005-0000-0000-0000A4800000}"/>
    <cellStyle name="표준 2 28 6 2 41" xfId="60559" xr:uid="{00000000-0005-0000-0000-0000A5800000}"/>
    <cellStyle name="표준 2 28 6 2 42" xfId="62039" xr:uid="{00000000-0005-0000-0000-0000A6800000}"/>
    <cellStyle name="표준 2 28 6 2 5" xfId="7278" xr:uid="{00000000-0005-0000-0000-0000A7800000}"/>
    <cellStyle name="표준 2 28 6 2 6" xfId="8758" xr:uid="{00000000-0005-0000-0000-0000A8800000}"/>
    <cellStyle name="표준 2 28 6 2 7" xfId="10238" xr:uid="{00000000-0005-0000-0000-0000A9800000}"/>
    <cellStyle name="표준 2 28 6 2 8" xfId="11718" xr:uid="{00000000-0005-0000-0000-0000AA800000}"/>
    <cellStyle name="표준 2 28 6 2 9" xfId="13198" xr:uid="{00000000-0005-0000-0000-0000AB800000}"/>
    <cellStyle name="표준 2 28 6 20" xfId="27261" xr:uid="{00000000-0005-0000-0000-0000AC800000}"/>
    <cellStyle name="표준 2 28 6 21" xfId="28741" xr:uid="{00000000-0005-0000-0000-0000AD800000}"/>
    <cellStyle name="표준 2 28 6 22" xfId="30221" xr:uid="{00000000-0005-0000-0000-0000AE800000}"/>
    <cellStyle name="표준 2 28 6 23" xfId="31701" xr:uid="{00000000-0005-0000-0000-0000AF800000}"/>
    <cellStyle name="표준 2 28 6 24" xfId="33181" xr:uid="{00000000-0005-0000-0000-0000B0800000}"/>
    <cellStyle name="표준 2 28 6 25" xfId="34661" xr:uid="{00000000-0005-0000-0000-0000B1800000}"/>
    <cellStyle name="표준 2 28 6 26" xfId="36141" xr:uid="{00000000-0005-0000-0000-0000B2800000}"/>
    <cellStyle name="표준 2 28 6 27" xfId="37621" xr:uid="{00000000-0005-0000-0000-0000B3800000}"/>
    <cellStyle name="표준 2 28 6 28" xfId="39101" xr:uid="{00000000-0005-0000-0000-0000B4800000}"/>
    <cellStyle name="표준 2 28 6 29" xfId="40581" xr:uid="{00000000-0005-0000-0000-0000B5800000}"/>
    <cellStyle name="표준 2 28 6 3" xfId="2100" xr:uid="{00000000-0005-0000-0000-0000B6800000}"/>
    <cellStyle name="표준 2 28 6 30" xfId="42061" xr:uid="{00000000-0005-0000-0000-0000B7800000}"/>
    <cellStyle name="표준 2 28 6 31" xfId="43541" xr:uid="{00000000-0005-0000-0000-0000B8800000}"/>
    <cellStyle name="표준 2 28 6 32" xfId="45021" xr:uid="{00000000-0005-0000-0000-0000B9800000}"/>
    <cellStyle name="표준 2 28 6 33" xfId="46502" xr:uid="{00000000-0005-0000-0000-0000BA800000}"/>
    <cellStyle name="표준 2 28 6 34" xfId="47982" xr:uid="{00000000-0005-0000-0000-0000BB800000}"/>
    <cellStyle name="표준 2 28 6 35" xfId="49462" xr:uid="{00000000-0005-0000-0000-0000BC800000}"/>
    <cellStyle name="표준 2 28 6 36" xfId="50942" xr:uid="{00000000-0005-0000-0000-0000BD800000}"/>
    <cellStyle name="표준 2 28 6 37" xfId="52422" xr:uid="{00000000-0005-0000-0000-0000BE800000}"/>
    <cellStyle name="표준 2 28 6 38" xfId="53902" xr:uid="{00000000-0005-0000-0000-0000BF800000}"/>
    <cellStyle name="표준 2 28 6 39" xfId="55382" xr:uid="{00000000-0005-0000-0000-0000C0800000}"/>
    <cellStyle name="표준 2 28 6 4" xfId="3581" xr:uid="{00000000-0005-0000-0000-0000C1800000}"/>
    <cellStyle name="표준 2 28 6 40" xfId="56862" xr:uid="{00000000-0005-0000-0000-0000C2800000}"/>
    <cellStyle name="표준 2 28 6 41" xfId="58342" xr:uid="{00000000-0005-0000-0000-0000C3800000}"/>
    <cellStyle name="표준 2 28 6 42" xfId="59822" xr:uid="{00000000-0005-0000-0000-0000C4800000}"/>
    <cellStyle name="표준 2 28 6 43" xfId="61302" xr:uid="{00000000-0005-0000-0000-0000C5800000}"/>
    <cellStyle name="표준 2 28 6 5" xfId="5061" xr:uid="{00000000-0005-0000-0000-0000C6800000}"/>
    <cellStyle name="표준 2 28 6 6" xfId="6541" xr:uid="{00000000-0005-0000-0000-0000C7800000}"/>
    <cellStyle name="표준 2 28 6 7" xfId="8021" xr:uid="{00000000-0005-0000-0000-0000C8800000}"/>
    <cellStyle name="표준 2 28 6 8" xfId="9501" xr:uid="{00000000-0005-0000-0000-0000C9800000}"/>
    <cellStyle name="표준 2 28 6 9" xfId="10981" xr:uid="{00000000-0005-0000-0000-0000CA800000}"/>
    <cellStyle name="표준 2 28 7" xfId="956" xr:uid="{00000000-0005-0000-0000-0000CB800000}"/>
    <cellStyle name="표준 2 28 7 10" xfId="12494" xr:uid="{00000000-0005-0000-0000-0000CC800000}"/>
    <cellStyle name="표준 2 28 7 11" xfId="13974" xr:uid="{00000000-0005-0000-0000-0000CD800000}"/>
    <cellStyle name="표준 2 28 7 12" xfId="15454" xr:uid="{00000000-0005-0000-0000-0000CE800000}"/>
    <cellStyle name="표준 2 28 7 13" xfId="16934" xr:uid="{00000000-0005-0000-0000-0000CF800000}"/>
    <cellStyle name="표준 2 28 7 14" xfId="18414" xr:uid="{00000000-0005-0000-0000-0000D0800000}"/>
    <cellStyle name="표준 2 28 7 15" xfId="19894" xr:uid="{00000000-0005-0000-0000-0000D1800000}"/>
    <cellStyle name="표준 2 28 7 16" xfId="21374" xr:uid="{00000000-0005-0000-0000-0000D2800000}"/>
    <cellStyle name="표준 2 28 7 17" xfId="22854" xr:uid="{00000000-0005-0000-0000-0000D3800000}"/>
    <cellStyle name="표준 2 28 7 18" xfId="24334" xr:uid="{00000000-0005-0000-0000-0000D4800000}"/>
    <cellStyle name="표준 2 28 7 19" xfId="25814" xr:uid="{00000000-0005-0000-0000-0000D5800000}"/>
    <cellStyle name="표준 2 28 7 2" xfId="177" xr:uid="{00000000-0005-0000-0000-0000D6800000}"/>
    <cellStyle name="표준 2 28 7 2 10" xfId="14711" xr:uid="{00000000-0005-0000-0000-0000D7800000}"/>
    <cellStyle name="표준 2 28 7 2 11" xfId="16191" xr:uid="{00000000-0005-0000-0000-0000D8800000}"/>
    <cellStyle name="표준 2 28 7 2 12" xfId="17671" xr:uid="{00000000-0005-0000-0000-0000D9800000}"/>
    <cellStyle name="표준 2 28 7 2 13" xfId="19151" xr:uid="{00000000-0005-0000-0000-0000DA800000}"/>
    <cellStyle name="표준 2 28 7 2 14" xfId="20631" xr:uid="{00000000-0005-0000-0000-0000DB800000}"/>
    <cellStyle name="표준 2 28 7 2 15" xfId="22111" xr:uid="{00000000-0005-0000-0000-0000DC800000}"/>
    <cellStyle name="표준 2 28 7 2 16" xfId="23591" xr:uid="{00000000-0005-0000-0000-0000DD800000}"/>
    <cellStyle name="표준 2 28 7 2 17" xfId="25071" xr:uid="{00000000-0005-0000-0000-0000DE800000}"/>
    <cellStyle name="표준 2 28 7 2 18" xfId="26551" xr:uid="{00000000-0005-0000-0000-0000DF800000}"/>
    <cellStyle name="표준 2 28 7 2 19" xfId="28031" xr:uid="{00000000-0005-0000-0000-0000E0800000}"/>
    <cellStyle name="표준 2 28 7 2 2" xfId="2870" xr:uid="{00000000-0005-0000-0000-0000E1800000}"/>
    <cellStyle name="표준 2 28 7 2 20" xfId="29511" xr:uid="{00000000-0005-0000-0000-0000E2800000}"/>
    <cellStyle name="표준 2 28 7 2 21" xfId="30991" xr:uid="{00000000-0005-0000-0000-0000E3800000}"/>
    <cellStyle name="표준 2 28 7 2 22" xfId="32471" xr:uid="{00000000-0005-0000-0000-0000E4800000}"/>
    <cellStyle name="표준 2 28 7 2 23" xfId="33951" xr:uid="{00000000-0005-0000-0000-0000E5800000}"/>
    <cellStyle name="표준 2 28 7 2 24" xfId="35431" xr:uid="{00000000-0005-0000-0000-0000E6800000}"/>
    <cellStyle name="표준 2 28 7 2 25" xfId="36911" xr:uid="{00000000-0005-0000-0000-0000E7800000}"/>
    <cellStyle name="표준 2 28 7 2 26" xfId="38391" xr:uid="{00000000-0005-0000-0000-0000E8800000}"/>
    <cellStyle name="표준 2 28 7 2 27" xfId="39871" xr:uid="{00000000-0005-0000-0000-0000E9800000}"/>
    <cellStyle name="표준 2 28 7 2 28" xfId="41351" xr:uid="{00000000-0005-0000-0000-0000EA800000}"/>
    <cellStyle name="표준 2 28 7 2 29" xfId="42831" xr:uid="{00000000-0005-0000-0000-0000EB800000}"/>
    <cellStyle name="표준 2 28 7 2 3" xfId="4351" xr:uid="{00000000-0005-0000-0000-0000EC800000}"/>
    <cellStyle name="표준 2 28 7 2 30" xfId="44311" xr:uid="{00000000-0005-0000-0000-0000ED800000}"/>
    <cellStyle name="표준 2 28 7 2 31" xfId="45791" xr:uid="{00000000-0005-0000-0000-0000EE800000}"/>
    <cellStyle name="표준 2 28 7 2 32" xfId="47272" xr:uid="{00000000-0005-0000-0000-0000EF800000}"/>
    <cellStyle name="표준 2 28 7 2 33" xfId="48752" xr:uid="{00000000-0005-0000-0000-0000F0800000}"/>
    <cellStyle name="표준 2 28 7 2 34" xfId="50232" xr:uid="{00000000-0005-0000-0000-0000F1800000}"/>
    <cellStyle name="표준 2 28 7 2 35" xfId="51712" xr:uid="{00000000-0005-0000-0000-0000F2800000}"/>
    <cellStyle name="표준 2 28 7 2 36" xfId="53192" xr:uid="{00000000-0005-0000-0000-0000F3800000}"/>
    <cellStyle name="표준 2 28 7 2 37" xfId="54672" xr:uid="{00000000-0005-0000-0000-0000F4800000}"/>
    <cellStyle name="표준 2 28 7 2 38" xfId="56152" xr:uid="{00000000-0005-0000-0000-0000F5800000}"/>
    <cellStyle name="표준 2 28 7 2 39" xfId="57632" xr:uid="{00000000-0005-0000-0000-0000F6800000}"/>
    <cellStyle name="표준 2 28 7 2 4" xfId="5831" xr:uid="{00000000-0005-0000-0000-0000F7800000}"/>
    <cellStyle name="표준 2 28 7 2 40" xfId="59112" xr:uid="{00000000-0005-0000-0000-0000F8800000}"/>
    <cellStyle name="표준 2 28 7 2 41" xfId="60592" xr:uid="{00000000-0005-0000-0000-0000F9800000}"/>
    <cellStyle name="표준 2 28 7 2 42" xfId="62072" xr:uid="{00000000-0005-0000-0000-0000FA800000}"/>
    <cellStyle name="표준 2 28 7 2 5" xfId="7311" xr:uid="{00000000-0005-0000-0000-0000FB800000}"/>
    <cellStyle name="표준 2 28 7 2 6" xfId="8791" xr:uid="{00000000-0005-0000-0000-0000FC800000}"/>
    <cellStyle name="표준 2 28 7 2 7" xfId="10271" xr:uid="{00000000-0005-0000-0000-0000FD800000}"/>
    <cellStyle name="표준 2 28 7 2 8" xfId="11751" xr:uid="{00000000-0005-0000-0000-0000FE800000}"/>
    <cellStyle name="표준 2 28 7 2 9" xfId="13231" xr:uid="{00000000-0005-0000-0000-0000FF800000}"/>
    <cellStyle name="표준 2 28 7 20" xfId="27294" xr:uid="{00000000-0005-0000-0000-000000810000}"/>
    <cellStyle name="표준 2 28 7 21" xfId="28774" xr:uid="{00000000-0005-0000-0000-000001810000}"/>
    <cellStyle name="표준 2 28 7 22" xfId="30254" xr:uid="{00000000-0005-0000-0000-000002810000}"/>
    <cellStyle name="표준 2 28 7 23" xfId="31734" xr:uid="{00000000-0005-0000-0000-000003810000}"/>
    <cellStyle name="표준 2 28 7 24" xfId="33214" xr:uid="{00000000-0005-0000-0000-000004810000}"/>
    <cellStyle name="표준 2 28 7 25" xfId="34694" xr:uid="{00000000-0005-0000-0000-000005810000}"/>
    <cellStyle name="표준 2 28 7 26" xfId="36174" xr:uid="{00000000-0005-0000-0000-000006810000}"/>
    <cellStyle name="표준 2 28 7 27" xfId="37654" xr:uid="{00000000-0005-0000-0000-000007810000}"/>
    <cellStyle name="표준 2 28 7 28" xfId="39134" xr:uid="{00000000-0005-0000-0000-000008810000}"/>
    <cellStyle name="표준 2 28 7 29" xfId="40614" xr:uid="{00000000-0005-0000-0000-000009810000}"/>
    <cellStyle name="표준 2 28 7 3" xfId="2133" xr:uid="{00000000-0005-0000-0000-00000A810000}"/>
    <cellStyle name="표준 2 28 7 30" xfId="42094" xr:uid="{00000000-0005-0000-0000-00000B810000}"/>
    <cellStyle name="표준 2 28 7 31" xfId="43574" xr:uid="{00000000-0005-0000-0000-00000C810000}"/>
    <cellStyle name="표준 2 28 7 32" xfId="45054" xr:uid="{00000000-0005-0000-0000-00000D810000}"/>
    <cellStyle name="표준 2 28 7 33" xfId="46535" xr:uid="{00000000-0005-0000-0000-00000E810000}"/>
    <cellStyle name="표준 2 28 7 34" xfId="48015" xr:uid="{00000000-0005-0000-0000-00000F810000}"/>
    <cellStyle name="표준 2 28 7 35" xfId="49495" xr:uid="{00000000-0005-0000-0000-000010810000}"/>
    <cellStyle name="표준 2 28 7 36" xfId="50975" xr:uid="{00000000-0005-0000-0000-000011810000}"/>
    <cellStyle name="표준 2 28 7 37" xfId="52455" xr:uid="{00000000-0005-0000-0000-000012810000}"/>
    <cellStyle name="표준 2 28 7 38" xfId="53935" xr:uid="{00000000-0005-0000-0000-000013810000}"/>
    <cellStyle name="표준 2 28 7 39" xfId="55415" xr:uid="{00000000-0005-0000-0000-000014810000}"/>
    <cellStyle name="표준 2 28 7 4" xfId="3614" xr:uid="{00000000-0005-0000-0000-000015810000}"/>
    <cellStyle name="표준 2 28 7 40" xfId="56895" xr:uid="{00000000-0005-0000-0000-000016810000}"/>
    <cellStyle name="표준 2 28 7 41" xfId="58375" xr:uid="{00000000-0005-0000-0000-000017810000}"/>
    <cellStyle name="표준 2 28 7 42" xfId="59855" xr:uid="{00000000-0005-0000-0000-000018810000}"/>
    <cellStyle name="표준 2 28 7 43" xfId="61335" xr:uid="{00000000-0005-0000-0000-000019810000}"/>
    <cellStyle name="표준 2 28 7 5" xfId="5094" xr:uid="{00000000-0005-0000-0000-00001A810000}"/>
    <cellStyle name="표준 2 28 7 6" xfId="6574" xr:uid="{00000000-0005-0000-0000-00001B810000}"/>
    <cellStyle name="표준 2 28 7 7" xfId="8054" xr:uid="{00000000-0005-0000-0000-00001C810000}"/>
    <cellStyle name="표준 2 28 7 8" xfId="9534" xr:uid="{00000000-0005-0000-0000-00001D810000}"/>
    <cellStyle name="표준 2 28 7 9" xfId="11014" xr:uid="{00000000-0005-0000-0000-00001E810000}"/>
    <cellStyle name="표준 2 28 8" xfId="923" xr:uid="{00000000-0005-0000-0000-00001F810000}"/>
    <cellStyle name="표준 2 28 8 10" xfId="12527" xr:uid="{00000000-0005-0000-0000-000020810000}"/>
    <cellStyle name="표준 2 28 8 11" xfId="14007" xr:uid="{00000000-0005-0000-0000-000021810000}"/>
    <cellStyle name="표준 2 28 8 12" xfId="15487" xr:uid="{00000000-0005-0000-0000-000022810000}"/>
    <cellStyle name="표준 2 28 8 13" xfId="16967" xr:uid="{00000000-0005-0000-0000-000023810000}"/>
    <cellStyle name="표준 2 28 8 14" xfId="18447" xr:uid="{00000000-0005-0000-0000-000024810000}"/>
    <cellStyle name="표준 2 28 8 15" xfId="19927" xr:uid="{00000000-0005-0000-0000-000025810000}"/>
    <cellStyle name="표준 2 28 8 16" xfId="21407" xr:uid="{00000000-0005-0000-0000-000026810000}"/>
    <cellStyle name="표준 2 28 8 17" xfId="22887" xr:uid="{00000000-0005-0000-0000-000027810000}"/>
    <cellStyle name="표준 2 28 8 18" xfId="24367" xr:uid="{00000000-0005-0000-0000-000028810000}"/>
    <cellStyle name="표준 2 28 8 19" xfId="25847" xr:uid="{00000000-0005-0000-0000-000029810000}"/>
    <cellStyle name="표준 2 28 8 2" xfId="144" xr:uid="{00000000-0005-0000-0000-00002A810000}"/>
    <cellStyle name="표준 2 28 8 2 10" xfId="14744" xr:uid="{00000000-0005-0000-0000-00002B810000}"/>
    <cellStyle name="표준 2 28 8 2 11" xfId="16224" xr:uid="{00000000-0005-0000-0000-00002C810000}"/>
    <cellStyle name="표준 2 28 8 2 12" xfId="17704" xr:uid="{00000000-0005-0000-0000-00002D810000}"/>
    <cellStyle name="표준 2 28 8 2 13" xfId="19184" xr:uid="{00000000-0005-0000-0000-00002E810000}"/>
    <cellStyle name="표준 2 28 8 2 14" xfId="20664" xr:uid="{00000000-0005-0000-0000-00002F810000}"/>
    <cellStyle name="표준 2 28 8 2 15" xfId="22144" xr:uid="{00000000-0005-0000-0000-000030810000}"/>
    <cellStyle name="표준 2 28 8 2 16" xfId="23624" xr:uid="{00000000-0005-0000-0000-000031810000}"/>
    <cellStyle name="표준 2 28 8 2 17" xfId="25104" xr:uid="{00000000-0005-0000-0000-000032810000}"/>
    <cellStyle name="표준 2 28 8 2 18" xfId="26584" xr:uid="{00000000-0005-0000-0000-000033810000}"/>
    <cellStyle name="표준 2 28 8 2 19" xfId="28064" xr:uid="{00000000-0005-0000-0000-000034810000}"/>
    <cellStyle name="표준 2 28 8 2 2" xfId="2903" xr:uid="{00000000-0005-0000-0000-000035810000}"/>
    <cellStyle name="표준 2 28 8 2 20" xfId="29544" xr:uid="{00000000-0005-0000-0000-000036810000}"/>
    <cellStyle name="표준 2 28 8 2 21" xfId="31024" xr:uid="{00000000-0005-0000-0000-000037810000}"/>
    <cellStyle name="표준 2 28 8 2 22" xfId="32504" xr:uid="{00000000-0005-0000-0000-000038810000}"/>
    <cellStyle name="표준 2 28 8 2 23" xfId="33984" xr:uid="{00000000-0005-0000-0000-000039810000}"/>
    <cellStyle name="표준 2 28 8 2 24" xfId="35464" xr:uid="{00000000-0005-0000-0000-00003A810000}"/>
    <cellStyle name="표준 2 28 8 2 25" xfId="36944" xr:uid="{00000000-0005-0000-0000-00003B810000}"/>
    <cellStyle name="표준 2 28 8 2 26" xfId="38424" xr:uid="{00000000-0005-0000-0000-00003C810000}"/>
    <cellStyle name="표준 2 28 8 2 27" xfId="39904" xr:uid="{00000000-0005-0000-0000-00003D810000}"/>
    <cellStyle name="표준 2 28 8 2 28" xfId="41384" xr:uid="{00000000-0005-0000-0000-00003E810000}"/>
    <cellStyle name="표준 2 28 8 2 29" xfId="42864" xr:uid="{00000000-0005-0000-0000-00003F810000}"/>
    <cellStyle name="표준 2 28 8 2 3" xfId="4384" xr:uid="{00000000-0005-0000-0000-000040810000}"/>
    <cellStyle name="표준 2 28 8 2 30" xfId="44344" xr:uid="{00000000-0005-0000-0000-000041810000}"/>
    <cellStyle name="표준 2 28 8 2 31" xfId="45824" xr:uid="{00000000-0005-0000-0000-000042810000}"/>
    <cellStyle name="표준 2 28 8 2 32" xfId="47305" xr:uid="{00000000-0005-0000-0000-000043810000}"/>
    <cellStyle name="표준 2 28 8 2 33" xfId="48785" xr:uid="{00000000-0005-0000-0000-000044810000}"/>
    <cellStyle name="표준 2 28 8 2 34" xfId="50265" xr:uid="{00000000-0005-0000-0000-000045810000}"/>
    <cellStyle name="표준 2 28 8 2 35" xfId="51745" xr:uid="{00000000-0005-0000-0000-000046810000}"/>
    <cellStyle name="표준 2 28 8 2 36" xfId="53225" xr:uid="{00000000-0005-0000-0000-000047810000}"/>
    <cellStyle name="표준 2 28 8 2 37" xfId="54705" xr:uid="{00000000-0005-0000-0000-000048810000}"/>
    <cellStyle name="표준 2 28 8 2 38" xfId="56185" xr:uid="{00000000-0005-0000-0000-000049810000}"/>
    <cellStyle name="표준 2 28 8 2 39" xfId="57665" xr:uid="{00000000-0005-0000-0000-00004A810000}"/>
    <cellStyle name="표준 2 28 8 2 4" xfId="5864" xr:uid="{00000000-0005-0000-0000-00004B810000}"/>
    <cellStyle name="표준 2 28 8 2 40" xfId="59145" xr:uid="{00000000-0005-0000-0000-00004C810000}"/>
    <cellStyle name="표준 2 28 8 2 41" xfId="60625" xr:uid="{00000000-0005-0000-0000-00004D810000}"/>
    <cellStyle name="표준 2 28 8 2 42" xfId="62105" xr:uid="{00000000-0005-0000-0000-00004E810000}"/>
    <cellStyle name="표준 2 28 8 2 5" xfId="7344" xr:uid="{00000000-0005-0000-0000-00004F810000}"/>
    <cellStyle name="표준 2 28 8 2 6" xfId="8824" xr:uid="{00000000-0005-0000-0000-000050810000}"/>
    <cellStyle name="표준 2 28 8 2 7" xfId="10304" xr:uid="{00000000-0005-0000-0000-000051810000}"/>
    <cellStyle name="표준 2 28 8 2 8" xfId="11784" xr:uid="{00000000-0005-0000-0000-000052810000}"/>
    <cellStyle name="표준 2 28 8 2 9" xfId="13264" xr:uid="{00000000-0005-0000-0000-000053810000}"/>
    <cellStyle name="표준 2 28 8 20" xfId="27327" xr:uid="{00000000-0005-0000-0000-000054810000}"/>
    <cellStyle name="표준 2 28 8 21" xfId="28807" xr:uid="{00000000-0005-0000-0000-000055810000}"/>
    <cellStyle name="표준 2 28 8 22" xfId="30287" xr:uid="{00000000-0005-0000-0000-000056810000}"/>
    <cellStyle name="표준 2 28 8 23" xfId="31767" xr:uid="{00000000-0005-0000-0000-000057810000}"/>
    <cellStyle name="표준 2 28 8 24" xfId="33247" xr:uid="{00000000-0005-0000-0000-000058810000}"/>
    <cellStyle name="표준 2 28 8 25" xfId="34727" xr:uid="{00000000-0005-0000-0000-000059810000}"/>
    <cellStyle name="표준 2 28 8 26" xfId="36207" xr:uid="{00000000-0005-0000-0000-00005A810000}"/>
    <cellStyle name="표준 2 28 8 27" xfId="37687" xr:uid="{00000000-0005-0000-0000-00005B810000}"/>
    <cellStyle name="표준 2 28 8 28" xfId="39167" xr:uid="{00000000-0005-0000-0000-00005C810000}"/>
    <cellStyle name="표준 2 28 8 29" xfId="40647" xr:uid="{00000000-0005-0000-0000-00005D810000}"/>
    <cellStyle name="표준 2 28 8 3" xfId="2166" xr:uid="{00000000-0005-0000-0000-00005E810000}"/>
    <cellStyle name="표준 2 28 8 30" xfId="42127" xr:uid="{00000000-0005-0000-0000-00005F810000}"/>
    <cellStyle name="표준 2 28 8 31" xfId="43607" xr:uid="{00000000-0005-0000-0000-000060810000}"/>
    <cellStyle name="표준 2 28 8 32" xfId="45087" xr:uid="{00000000-0005-0000-0000-000061810000}"/>
    <cellStyle name="표준 2 28 8 33" xfId="46568" xr:uid="{00000000-0005-0000-0000-000062810000}"/>
    <cellStyle name="표준 2 28 8 34" xfId="48048" xr:uid="{00000000-0005-0000-0000-000063810000}"/>
    <cellStyle name="표준 2 28 8 35" xfId="49528" xr:uid="{00000000-0005-0000-0000-000064810000}"/>
    <cellStyle name="표준 2 28 8 36" xfId="51008" xr:uid="{00000000-0005-0000-0000-000065810000}"/>
    <cellStyle name="표준 2 28 8 37" xfId="52488" xr:uid="{00000000-0005-0000-0000-000066810000}"/>
    <cellStyle name="표준 2 28 8 38" xfId="53968" xr:uid="{00000000-0005-0000-0000-000067810000}"/>
    <cellStyle name="표준 2 28 8 39" xfId="55448" xr:uid="{00000000-0005-0000-0000-000068810000}"/>
    <cellStyle name="표준 2 28 8 4" xfId="3647" xr:uid="{00000000-0005-0000-0000-000069810000}"/>
    <cellStyle name="표준 2 28 8 40" xfId="56928" xr:uid="{00000000-0005-0000-0000-00006A810000}"/>
    <cellStyle name="표준 2 28 8 41" xfId="58408" xr:uid="{00000000-0005-0000-0000-00006B810000}"/>
    <cellStyle name="표준 2 28 8 42" xfId="59888" xr:uid="{00000000-0005-0000-0000-00006C810000}"/>
    <cellStyle name="표준 2 28 8 43" xfId="61368" xr:uid="{00000000-0005-0000-0000-00006D810000}"/>
    <cellStyle name="표준 2 28 8 5" xfId="5127" xr:uid="{00000000-0005-0000-0000-00006E810000}"/>
    <cellStyle name="표준 2 28 8 6" xfId="6607" xr:uid="{00000000-0005-0000-0000-00006F810000}"/>
    <cellStyle name="표준 2 28 8 7" xfId="8087" xr:uid="{00000000-0005-0000-0000-000070810000}"/>
    <cellStyle name="표준 2 28 8 8" xfId="9567" xr:uid="{00000000-0005-0000-0000-000071810000}"/>
    <cellStyle name="표준 2 28 8 9" xfId="11047" xr:uid="{00000000-0005-0000-0000-000072810000}"/>
    <cellStyle name="표준 2 28 9" xfId="889" xr:uid="{00000000-0005-0000-0000-000073810000}"/>
    <cellStyle name="표준 2 28 9 10" xfId="12561" xr:uid="{00000000-0005-0000-0000-000074810000}"/>
    <cellStyle name="표준 2 28 9 11" xfId="14041" xr:uid="{00000000-0005-0000-0000-000075810000}"/>
    <cellStyle name="표준 2 28 9 12" xfId="15521" xr:uid="{00000000-0005-0000-0000-000076810000}"/>
    <cellStyle name="표준 2 28 9 13" xfId="17001" xr:uid="{00000000-0005-0000-0000-000077810000}"/>
    <cellStyle name="표준 2 28 9 14" xfId="18481" xr:uid="{00000000-0005-0000-0000-000078810000}"/>
    <cellStyle name="표준 2 28 9 15" xfId="19961" xr:uid="{00000000-0005-0000-0000-000079810000}"/>
    <cellStyle name="표준 2 28 9 16" xfId="21441" xr:uid="{00000000-0005-0000-0000-00007A810000}"/>
    <cellStyle name="표준 2 28 9 17" xfId="22921" xr:uid="{00000000-0005-0000-0000-00007B810000}"/>
    <cellStyle name="표준 2 28 9 18" xfId="24401" xr:uid="{00000000-0005-0000-0000-00007C810000}"/>
    <cellStyle name="표준 2 28 9 19" xfId="25881" xr:uid="{00000000-0005-0000-0000-00007D810000}"/>
    <cellStyle name="표준 2 28 9 2" xfId="110" xr:uid="{00000000-0005-0000-0000-00007E810000}"/>
    <cellStyle name="표준 2 28 9 2 10" xfId="14778" xr:uid="{00000000-0005-0000-0000-00007F810000}"/>
    <cellStyle name="표준 2 28 9 2 11" xfId="16258" xr:uid="{00000000-0005-0000-0000-000080810000}"/>
    <cellStyle name="표준 2 28 9 2 12" xfId="17738" xr:uid="{00000000-0005-0000-0000-000081810000}"/>
    <cellStyle name="표준 2 28 9 2 13" xfId="19218" xr:uid="{00000000-0005-0000-0000-000082810000}"/>
    <cellStyle name="표준 2 28 9 2 14" xfId="20698" xr:uid="{00000000-0005-0000-0000-000083810000}"/>
    <cellStyle name="표준 2 28 9 2 15" xfId="22178" xr:uid="{00000000-0005-0000-0000-000084810000}"/>
    <cellStyle name="표준 2 28 9 2 16" xfId="23658" xr:uid="{00000000-0005-0000-0000-000085810000}"/>
    <cellStyle name="표준 2 28 9 2 17" xfId="25138" xr:uid="{00000000-0005-0000-0000-000086810000}"/>
    <cellStyle name="표준 2 28 9 2 18" xfId="26618" xr:uid="{00000000-0005-0000-0000-000087810000}"/>
    <cellStyle name="표준 2 28 9 2 19" xfId="28098" xr:uid="{00000000-0005-0000-0000-000088810000}"/>
    <cellStyle name="표준 2 28 9 2 2" xfId="2937" xr:uid="{00000000-0005-0000-0000-000089810000}"/>
    <cellStyle name="표준 2 28 9 2 20" xfId="29578" xr:uid="{00000000-0005-0000-0000-00008A810000}"/>
    <cellStyle name="표준 2 28 9 2 21" xfId="31058" xr:uid="{00000000-0005-0000-0000-00008B810000}"/>
    <cellStyle name="표준 2 28 9 2 22" xfId="32538" xr:uid="{00000000-0005-0000-0000-00008C810000}"/>
    <cellStyle name="표준 2 28 9 2 23" xfId="34018" xr:uid="{00000000-0005-0000-0000-00008D810000}"/>
    <cellStyle name="표준 2 28 9 2 24" xfId="35498" xr:uid="{00000000-0005-0000-0000-00008E810000}"/>
    <cellStyle name="표준 2 28 9 2 25" xfId="36978" xr:uid="{00000000-0005-0000-0000-00008F810000}"/>
    <cellStyle name="표준 2 28 9 2 26" xfId="38458" xr:uid="{00000000-0005-0000-0000-000090810000}"/>
    <cellStyle name="표준 2 28 9 2 27" xfId="39938" xr:uid="{00000000-0005-0000-0000-000091810000}"/>
    <cellStyle name="표준 2 28 9 2 28" xfId="41418" xr:uid="{00000000-0005-0000-0000-000092810000}"/>
    <cellStyle name="표준 2 28 9 2 29" xfId="42898" xr:uid="{00000000-0005-0000-0000-000093810000}"/>
    <cellStyle name="표준 2 28 9 2 3" xfId="4418" xr:uid="{00000000-0005-0000-0000-000094810000}"/>
    <cellStyle name="표준 2 28 9 2 30" xfId="44378" xr:uid="{00000000-0005-0000-0000-000095810000}"/>
    <cellStyle name="표준 2 28 9 2 31" xfId="45858" xr:uid="{00000000-0005-0000-0000-000096810000}"/>
    <cellStyle name="표준 2 28 9 2 32" xfId="47339" xr:uid="{00000000-0005-0000-0000-000097810000}"/>
    <cellStyle name="표준 2 28 9 2 33" xfId="48819" xr:uid="{00000000-0005-0000-0000-000098810000}"/>
    <cellStyle name="표준 2 28 9 2 34" xfId="50299" xr:uid="{00000000-0005-0000-0000-000099810000}"/>
    <cellStyle name="표준 2 28 9 2 35" xfId="51779" xr:uid="{00000000-0005-0000-0000-00009A810000}"/>
    <cellStyle name="표준 2 28 9 2 36" xfId="53259" xr:uid="{00000000-0005-0000-0000-00009B810000}"/>
    <cellStyle name="표준 2 28 9 2 37" xfId="54739" xr:uid="{00000000-0005-0000-0000-00009C810000}"/>
    <cellStyle name="표준 2 28 9 2 38" xfId="56219" xr:uid="{00000000-0005-0000-0000-00009D810000}"/>
    <cellStyle name="표준 2 28 9 2 39" xfId="57699" xr:uid="{00000000-0005-0000-0000-00009E810000}"/>
    <cellStyle name="표준 2 28 9 2 4" xfId="5898" xr:uid="{00000000-0005-0000-0000-00009F810000}"/>
    <cellStyle name="표준 2 28 9 2 40" xfId="59179" xr:uid="{00000000-0005-0000-0000-0000A0810000}"/>
    <cellStyle name="표준 2 28 9 2 41" xfId="60659" xr:uid="{00000000-0005-0000-0000-0000A1810000}"/>
    <cellStyle name="표준 2 28 9 2 42" xfId="62139" xr:uid="{00000000-0005-0000-0000-0000A2810000}"/>
    <cellStyle name="표준 2 28 9 2 5" xfId="7378" xr:uid="{00000000-0005-0000-0000-0000A3810000}"/>
    <cellStyle name="표준 2 28 9 2 6" xfId="8858" xr:uid="{00000000-0005-0000-0000-0000A4810000}"/>
    <cellStyle name="표준 2 28 9 2 7" xfId="10338" xr:uid="{00000000-0005-0000-0000-0000A5810000}"/>
    <cellStyle name="표준 2 28 9 2 8" xfId="11818" xr:uid="{00000000-0005-0000-0000-0000A6810000}"/>
    <cellStyle name="표준 2 28 9 2 9" xfId="13298" xr:uid="{00000000-0005-0000-0000-0000A7810000}"/>
    <cellStyle name="표준 2 28 9 20" xfId="27361" xr:uid="{00000000-0005-0000-0000-0000A8810000}"/>
    <cellStyle name="표준 2 28 9 21" xfId="28841" xr:uid="{00000000-0005-0000-0000-0000A9810000}"/>
    <cellStyle name="표준 2 28 9 22" xfId="30321" xr:uid="{00000000-0005-0000-0000-0000AA810000}"/>
    <cellStyle name="표준 2 28 9 23" xfId="31801" xr:uid="{00000000-0005-0000-0000-0000AB810000}"/>
    <cellStyle name="표준 2 28 9 24" xfId="33281" xr:uid="{00000000-0005-0000-0000-0000AC810000}"/>
    <cellStyle name="표준 2 28 9 25" xfId="34761" xr:uid="{00000000-0005-0000-0000-0000AD810000}"/>
    <cellStyle name="표준 2 28 9 26" xfId="36241" xr:uid="{00000000-0005-0000-0000-0000AE810000}"/>
    <cellStyle name="표준 2 28 9 27" xfId="37721" xr:uid="{00000000-0005-0000-0000-0000AF810000}"/>
    <cellStyle name="표준 2 28 9 28" xfId="39201" xr:uid="{00000000-0005-0000-0000-0000B0810000}"/>
    <cellStyle name="표준 2 28 9 29" xfId="40681" xr:uid="{00000000-0005-0000-0000-0000B1810000}"/>
    <cellStyle name="표준 2 28 9 3" xfId="2200" xr:uid="{00000000-0005-0000-0000-0000B2810000}"/>
    <cellStyle name="표준 2 28 9 30" xfId="42161" xr:uid="{00000000-0005-0000-0000-0000B3810000}"/>
    <cellStyle name="표준 2 28 9 31" xfId="43641" xr:uid="{00000000-0005-0000-0000-0000B4810000}"/>
    <cellStyle name="표준 2 28 9 32" xfId="45121" xr:uid="{00000000-0005-0000-0000-0000B5810000}"/>
    <cellStyle name="표준 2 28 9 33" xfId="46602" xr:uid="{00000000-0005-0000-0000-0000B6810000}"/>
    <cellStyle name="표준 2 28 9 34" xfId="48082" xr:uid="{00000000-0005-0000-0000-0000B7810000}"/>
    <cellStyle name="표준 2 28 9 35" xfId="49562" xr:uid="{00000000-0005-0000-0000-0000B8810000}"/>
    <cellStyle name="표준 2 28 9 36" xfId="51042" xr:uid="{00000000-0005-0000-0000-0000B9810000}"/>
    <cellStyle name="표준 2 28 9 37" xfId="52522" xr:uid="{00000000-0005-0000-0000-0000BA810000}"/>
    <cellStyle name="표준 2 28 9 38" xfId="54002" xr:uid="{00000000-0005-0000-0000-0000BB810000}"/>
    <cellStyle name="표준 2 28 9 39" xfId="55482" xr:uid="{00000000-0005-0000-0000-0000BC810000}"/>
    <cellStyle name="표준 2 28 9 4" xfId="3681" xr:uid="{00000000-0005-0000-0000-0000BD810000}"/>
    <cellStyle name="표준 2 28 9 40" xfId="56962" xr:uid="{00000000-0005-0000-0000-0000BE810000}"/>
    <cellStyle name="표준 2 28 9 41" xfId="58442" xr:uid="{00000000-0005-0000-0000-0000BF810000}"/>
    <cellStyle name="표준 2 28 9 42" xfId="59922" xr:uid="{00000000-0005-0000-0000-0000C0810000}"/>
    <cellStyle name="표준 2 28 9 43" xfId="61402" xr:uid="{00000000-0005-0000-0000-0000C1810000}"/>
    <cellStyle name="표준 2 28 9 5" xfId="5161" xr:uid="{00000000-0005-0000-0000-0000C2810000}"/>
    <cellStyle name="표준 2 28 9 6" xfId="6641" xr:uid="{00000000-0005-0000-0000-0000C3810000}"/>
    <cellStyle name="표준 2 28 9 7" xfId="8121" xr:uid="{00000000-0005-0000-0000-0000C4810000}"/>
    <cellStyle name="표준 2 28 9 8" xfId="9601" xr:uid="{00000000-0005-0000-0000-0000C5810000}"/>
    <cellStyle name="표준 2 28 9 9" xfId="11081" xr:uid="{00000000-0005-0000-0000-0000C6810000}"/>
    <cellStyle name="표준 2 29" xfId="1534" xr:uid="{00000000-0005-0000-0000-0000C7810000}"/>
    <cellStyle name="표준 2 29 10" xfId="815" xr:uid="{00000000-0005-0000-0000-0000C8810000}"/>
    <cellStyle name="표준 2 29 11" xfId="1110" xr:uid="{00000000-0005-0000-0000-0000C9810000}"/>
    <cellStyle name="표준 2 29 11 10" xfId="12340" xr:uid="{00000000-0005-0000-0000-0000CA810000}"/>
    <cellStyle name="표준 2 29 11 11" xfId="13820" xr:uid="{00000000-0005-0000-0000-0000CB810000}"/>
    <cellStyle name="표준 2 29 11 12" xfId="15300" xr:uid="{00000000-0005-0000-0000-0000CC810000}"/>
    <cellStyle name="표준 2 29 11 13" xfId="16780" xr:uid="{00000000-0005-0000-0000-0000CD810000}"/>
    <cellStyle name="표준 2 29 11 14" xfId="18260" xr:uid="{00000000-0005-0000-0000-0000CE810000}"/>
    <cellStyle name="표준 2 29 11 15" xfId="19740" xr:uid="{00000000-0005-0000-0000-0000CF810000}"/>
    <cellStyle name="표준 2 29 11 16" xfId="21220" xr:uid="{00000000-0005-0000-0000-0000D0810000}"/>
    <cellStyle name="표준 2 29 11 17" xfId="22700" xr:uid="{00000000-0005-0000-0000-0000D1810000}"/>
    <cellStyle name="표준 2 29 11 18" xfId="24180" xr:uid="{00000000-0005-0000-0000-0000D2810000}"/>
    <cellStyle name="표준 2 29 11 19" xfId="25660" xr:uid="{00000000-0005-0000-0000-0000D3810000}"/>
    <cellStyle name="표준 2 29 11 2" xfId="331" xr:uid="{00000000-0005-0000-0000-0000D4810000}"/>
    <cellStyle name="표준 2 29 11 2 10" xfId="14557" xr:uid="{00000000-0005-0000-0000-0000D5810000}"/>
    <cellStyle name="표준 2 29 11 2 11" xfId="16037" xr:uid="{00000000-0005-0000-0000-0000D6810000}"/>
    <cellStyle name="표준 2 29 11 2 12" xfId="17517" xr:uid="{00000000-0005-0000-0000-0000D7810000}"/>
    <cellStyle name="표준 2 29 11 2 13" xfId="18997" xr:uid="{00000000-0005-0000-0000-0000D8810000}"/>
    <cellStyle name="표준 2 29 11 2 14" xfId="20477" xr:uid="{00000000-0005-0000-0000-0000D9810000}"/>
    <cellStyle name="표준 2 29 11 2 15" xfId="21957" xr:uid="{00000000-0005-0000-0000-0000DA810000}"/>
    <cellStyle name="표준 2 29 11 2 16" xfId="23437" xr:uid="{00000000-0005-0000-0000-0000DB810000}"/>
    <cellStyle name="표준 2 29 11 2 17" xfId="24917" xr:uid="{00000000-0005-0000-0000-0000DC810000}"/>
    <cellStyle name="표준 2 29 11 2 18" xfId="26397" xr:uid="{00000000-0005-0000-0000-0000DD810000}"/>
    <cellStyle name="표준 2 29 11 2 19" xfId="27877" xr:uid="{00000000-0005-0000-0000-0000DE810000}"/>
    <cellStyle name="표준 2 29 11 2 2" xfId="2716" xr:uid="{00000000-0005-0000-0000-0000DF810000}"/>
    <cellStyle name="표준 2 29 11 2 20" xfId="29357" xr:uid="{00000000-0005-0000-0000-0000E0810000}"/>
    <cellStyle name="표준 2 29 11 2 21" xfId="30837" xr:uid="{00000000-0005-0000-0000-0000E1810000}"/>
    <cellStyle name="표준 2 29 11 2 22" xfId="32317" xr:uid="{00000000-0005-0000-0000-0000E2810000}"/>
    <cellStyle name="표준 2 29 11 2 23" xfId="33797" xr:uid="{00000000-0005-0000-0000-0000E3810000}"/>
    <cellStyle name="표준 2 29 11 2 24" xfId="35277" xr:uid="{00000000-0005-0000-0000-0000E4810000}"/>
    <cellStyle name="표준 2 29 11 2 25" xfId="36757" xr:uid="{00000000-0005-0000-0000-0000E5810000}"/>
    <cellStyle name="표준 2 29 11 2 26" xfId="38237" xr:uid="{00000000-0005-0000-0000-0000E6810000}"/>
    <cellStyle name="표준 2 29 11 2 27" xfId="39717" xr:uid="{00000000-0005-0000-0000-0000E7810000}"/>
    <cellStyle name="표준 2 29 11 2 28" xfId="41197" xr:uid="{00000000-0005-0000-0000-0000E8810000}"/>
    <cellStyle name="표준 2 29 11 2 29" xfId="42677" xr:uid="{00000000-0005-0000-0000-0000E9810000}"/>
    <cellStyle name="표준 2 29 11 2 3" xfId="4197" xr:uid="{00000000-0005-0000-0000-0000EA810000}"/>
    <cellStyle name="표준 2 29 11 2 30" xfId="44157" xr:uid="{00000000-0005-0000-0000-0000EB810000}"/>
    <cellStyle name="표준 2 29 11 2 31" xfId="45637" xr:uid="{00000000-0005-0000-0000-0000EC810000}"/>
    <cellStyle name="표준 2 29 11 2 32" xfId="47118" xr:uid="{00000000-0005-0000-0000-0000ED810000}"/>
    <cellStyle name="표준 2 29 11 2 33" xfId="48598" xr:uid="{00000000-0005-0000-0000-0000EE810000}"/>
    <cellStyle name="표준 2 29 11 2 34" xfId="50078" xr:uid="{00000000-0005-0000-0000-0000EF810000}"/>
    <cellStyle name="표준 2 29 11 2 35" xfId="51558" xr:uid="{00000000-0005-0000-0000-0000F0810000}"/>
    <cellStyle name="표준 2 29 11 2 36" xfId="53038" xr:uid="{00000000-0005-0000-0000-0000F1810000}"/>
    <cellStyle name="표준 2 29 11 2 37" xfId="54518" xr:uid="{00000000-0005-0000-0000-0000F2810000}"/>
    <cellStyle name="표준 2 29 11 2 38" xfId="55998" xr:uid="{00000000-0005-0000-0000-0000F3810000}"/>
    <cellStyle name="표준 2 29 11 2 39" xfId="57478" xr:uid="{00000000-0005-0000-0000-0000F4810000}"/>
    <cellStyle name="표준 2 29 11 2 4" xfId="5677" xr:uid="{00000000-0005-0000-0000-0000F5810000}"/>
    <cellStyle name="표준 2 29 11 2 40" xfId="58958" xr:uid="{00000000-0005-0000-0000-0000F6810000}"/>
    <cellStyle name="표준 2 29 11 2 41" xfId="60438" xr:uid="{00000000-0005-0000-0000-0000F7810000}"/>
    <cellStyle name="표준 2 29 11 2 42" xfId="61918" xr:uid="{00000000-0005-0000-0000-0000F8810000}"/>
    <cellStyle name="표준 2 29 11 2 5" xfId="7157" xr:uid="{00000000-0005-0000-0000-0000F9810000}"/>
    <cellStyle name="표준 2 29 11 2 6" xfId="8637" xr:uid="{00000000-0005-0000-0000-0000FA810000}"/>
    <cellStyle name="표준 2 29 11 2 7" xfId="10117" xr:uid="{00000000-0005-0000-0000-0000FB810000}"/>
    <cellStyle name="표준 2 29 11 2 8" xfId="11597" xr:uid="{00000000-0005-0000-0000-0000FC810000}"/>
    <cellStyle name="표준 2 29 11 2 9" xfId="13077" xr:uid="{00000000-0005-0000-0000-0000FD810000}"/>
    <cellStyle name="표준 2 29 11 20" xfId="27140" xr:uid="{00000000-0005-0000-0000-0000FE810000}"/>
    <cellStyle name="표준 2 29 11 21" xfId="28620" xr:uid="{00000000-0005-0000-0000-0000FF810000}"/>
    <cellStyle name="표준 2 29 11 22" xfId="30100" xr:uid="{00000000-0005-0000-0000-000000820000}"/>
    <cellStyle name="표준 2 29 11 23" xfId="31580" xr:uid="{00000000-0005-0000-0000-000001820000}"/>
    <cellStyle name="표준 2 29 11 24" xfId="33060" xr:uid="{00000000-0005-0000-0000-000002820000}"/>
    <cellStyle name="표준 2 29 11 25" xfId="34540" xr:uid="{00000000-0005-0000-0000-000003820000}"/>
    <cellStyle name="표준 2 29 11 26" xfId="36020" xr:uid="{00000000-0005-0000-0000-000004820000}"/>
    <cellStyle name="표준 2 29 11 27" xfId="37500" xr:uid="{00000000-0005-0000-0000-000005820000}"/>
    <cellStyle name="표준 2 29 11 28" xfId="38980" xr:uid="{00000000-0005-0000-0000-000006820000}"/>
    <cellStyle name="표준 2 29 11 29" xfId="40460" xr:uid="{00000000-0005-0000-0000-000007820000}"/>
    <cellStyle name="표준 2 29 11 3" xfId="1979" xr:uid="{00000000-0005-0000-0000-000008820000}"/>
    <cellStyle name="표준 2 29 11 30" xfId="41940" xr:uid="{00000000-0005-0000-0000-000009820000}"/>
    <cellStyle name="표준 2 29 11 31" xfId="43420" xr:uid="{00000000-0005-0000-0000-00000A820000}"/>
    <cellStyle name="표준 2 29 11 32" xfId="44900" xr:uid="{00000000-0005-0000-0000-00000B820000}"/>
    <cellStyle name="표준 2 29 11 33" xfId="46381" xr:uid="{00000000-0005-0000-0000-00000C820000}"/>
    <cellStyle name="표준 2 29 11 34" xfId="47861" xr:uid="{00000000-0005-0000-0000-00000D820000}"/>
    <cellStyle name="표준 2 29 11 35" xfId="49341" xr:uid="{00000000-0005-0000-0000-00000E820000}"/>
    <cellStyle name="표준 2 29 11 36" xfId="50821" xr:uid="{00000000-0005-0000-0000-00000F820000}"/>
    <cellStyle name="표준 2 29 11 37" xfId="52301" xr:uid="{00000000-0005-0000-0000-000010820000}"/>
    <cellStyle name="표준 2 29 11 38" xfId="53781" xr:uid="{00000000-0005-0000-0000-000011820000}"/>
    <cellStyle name="표준 2 29 11 39" xfId="55261" xr:uid="{00000000-0005-0000-0000-000012820000}"/>
    <cellStyle name="표준 2 29 11 4" xfId="3460" xr:uid="{00000000-0005-0000-0000-000013820000}"/>
    <cellStyle name="표준 2 29 11 40" xfId="56741" xr:uid="{00000000-0005-0000-0000-000014820000}"/>
    <cellStyle name="표준 2 29 11 41" xfId="58221" xr:uid="{00000000-0005-0000-0000-000015820000}"/>
    <cellStyle name="표준 2 29 11 42" xfId="59701" xr:uid="{00000000-0005-0000-0000-000016820000}"/>
    <cellStyle name="표준 2 29 11 43" xfId="61181" xr:uid="{00000000-0005-0000-0000-000017820000}"/>
    <cellStyle name="표준 2 29 11 5" xfId="4940" xr:uid="{00000000-0005-0000-0000-000018820000}"/>
    <cellStyle name="표준 2 29 11 6" xfId="6420" xr:uid="{00000000-0005-0000-0000-000019820000}"/>
    <cellStyle name="표준 2 29 11 7" xfId="7900" xr:uid="{00000000-0005-0000-0000-00001A820000}"/>
    <cellStyle name="표준 2 29 11 8" xfId="9380" xr:uid="{00000000-0005-0000-0000-00001B820000}"/>
    <cellStyle name="표준 2 29 11 9" xfId="10860" xr:uid="{00000000-0005-0000-0000-00001C820000}"/>
    <cellStyle name="표준 2 29 2" xfId="1081" xr:uid="{00000000-0005-0000-0000-00001D820000}"/>
    <cellStyle name="표준 2 29 2 10" xfId="12369" xr:uid="{00000000-0005-0000-0000-00001E820000}"/>
    <cellStyle name="표준 2 29 2 11" xfId="13849" xr:uid="{00000000-0005-0000-0000-00001F820000}"/>
    <cellStyle name="표준 2 29 2 12" xfId="15329" xr:uid="{00000000-0005-0000-0000-000020820000}"/>
    <cellStyle name="표준 2 29 2 13" xfId="16809" xr:uid="{00000000-0005-0000-0000-000021820000}"/>
    <cellStyle name="표준 2 29 2 14" xfId="18289" xr:uid="{00000000-0005-0000-0000-000022820000}"/>
    <cellStyle name="표준 2 29 2 15" xfId="19769" xr:uid="{00000000-0005-0000-0000-000023820000}"/>
    <cellStyle name="표준 2 29 2 16" xfId="21249" xr:uid="{00000000-0005-0000-0000-000024820000}"/>
    <cellStyle name="표준 2 29 2 17" xfId="22729" xr:uid="{00000000-0005-0000-0000-000025820000}"/>
    <cellStyle name="표준 2 29 2 18" xfId="24209" xr:uid="{00000000-0005-0000-0000-000026820000}"/>
    <cellStyle name="표준 2 29 2 19" xfId="25689" xr:uid="{00000000-0005-0000-0000-000027820000}"/>
    <cellStyle name="표준 2 29 2 2" xfId="302" xr:uid="{00000000-0005-0000-0000-000028820000}"/>
    <cellStyle name="표준 2 29 2 2 10" xfId="14586" xr:uid="{00000000-0005-0000-0000-000029820000}"/>
    <cellStyle name="표준 2 29 2 2 11" xfId="16066" xr:uid="{00000000-0005-0000-0000-00002A820000}"/>
    <cellStyle name="표준 2 29 2 2 12" xfId="17546" xr:uid="{00000000-0005-0000-0000-00002B820000}"/>
    <cellStyle name="표준 2 29 2 2 13" xfId="19026" xr:uid="{00000000-0005-0000-0000-00002C820000}"/>
    <cellStyle name="표준 2 29 2 2 14" xfId="20506" xr:uid="{00000000-0005-0000-0000-00002D820000}"/>
    <cellStyle name="표준 2 29 2 2 15" xfId="21986" xr:uid="{00000000-0005-0000-0000-00002E820000}"/>
    <cellStyle name="표준 2 29 2 2 16" xfId="23466" xr:uid="{00000000-0005-0000-0000-00002F820000}"/>
    <cellStyle name="표준 2 29 2 2 17" xfId="24946" xr:uid="{00000000-0005-0000-0000-000030820000}"/>
    <cellStyle name="표준 2 29 2 2 18" xfId="26426" xr:uid="{00000000-0005-0000-0000-000031820000}"/>
    <cellStyle name="표준 2 29 2 2 19" xfId="27906" xr:uid="{00000000-0005-0000-0000-000032820000}"/>
    <cellStyle name="표준 2 29 2 2 2" xfId="2745" xr:uid="{00000000-0005-0000-0000-000033820000}"/>
    <cellStyle name="표준 2 29 2 2 20" xfId="29386" xr:uid="{00000000-0005-0000-0000-000034820000}"/>
    <cellStyle name="표준 2 29 2 2 21" xfId="30866" xr:uid="{00000000-0005-0000-0000-000035820000}"/>
    <cellStyle name="표준 2 29 2 2 22" xfId="32346" xr:uid="{00000000-0005-0000-0000-000036820000}"/>
    <cellStyle name="표준 2 29 2 2 23" xfId="33826" xr:uid="{00000000-0005-0000-0000-000037820000}"/>
    <cellStyle name="표준 2 29 2 2 24" xfId="35306" xr:uid="{00000000-0005-0000-0000-000038820000}"/>
    <cellStyle name="표준 2 29 2 2 25" xfId="36786" xr:uid="{00000000-0005-0000-0000-000039820000}"/>
    <cellStyle name="표준 2 29 2 2 26" xfId="38266" xr:uid="{00000000-0005-0000-0000-00003A820000}"/>
    <cellStyle name="표준 2 29 2 2 27" xfId="39746" xr:uid="{00000000-0005-0000-0000-00003B820000}"/>
    <cellStyle name="표준 2 29 2 2 28" xfId="41226" xr:uid="{00000000-0005-0000-0000-00003C820000}"/>
    <cellStyle name="표준 2 29 2 2 29" xfId="42706" xr:uid="{00000000-0005-0000-0000-00003D820000}"/>
    <cellStyle name="표준 2 29 2 2 3" xfId="4226" xr:uid="{00000000-0005-0000-0000-00003E820000}"/>
    <cellStyle name="표준 2 29 2 2 30" xfId="44186" xr:uid="{00000000-0005-0000-0000-00003F820000}"/>
    <cellStyle name="표준 2 29 2 2 31" xfId="45666" xr:uid="{00000000-0005-0000-0000-000040820000}"/>
    <cellStyle name="표준 2 29 2 2 32" xfId="47147" xr:uid="{00000000-0005-0000-0000-000041820000}"/>
    <cellStyle name="표준 2 29 2 2 33" xfId="48627" xr:uid="{00000000-0005-0000-0000-000042820000}"/>
    <cellStyle name="표준 2 29 2 2 34" xfId="50107" xr:uid="{00000000-0005-0000-0000-000043820000}"/>
    <cellStyle name="표준 2 29 2 2 35" xfId="51587" xr:uid="{00000000-0005-0000-0000-000044820000}"/>
    <cellStyle name="표준 2 29 2 2 36" xfId="53067" xr:uid="{00000000-0005-0000-0000-000045820000}"/>
    <cellStyle name="표준 2 29 2 2 37" xfId="54547" xr:uid="{00000000-0005-0000-0000-000046820000}"/>
    <cellStyle name="표준 2 29 2 2 38" xfId="56027" xr:uid="{00000000-0005-0000-0000-000047820000}"/>
    <cellStyle name="표준 2 29 2 2 39" xfId="57507" xr:uid="{00000000-0005-0000-0000-000048820000}"/>
    <cellStyle name="표준 2 29 2 2 4" xfId="5706" xr:uid="{00000000-0005-0000-0000-000049820000}"/>
    <cellStyle name="표준 2 29 2 2 40" xfId="58987" xr:uid="{00000000-0005-0000-0000-00004A820000}"/>
    <cellStyle name="표준 2 29 2 2 41" xfId="60467" xr:uid="{00000000-0005-0000-0000-00004B820000}"/>
    <cellStyle name="표준 2 29 2 2 42" xfId="61947" xr:uid="{00000000-0005-0000-0000-00004C820000}"/>
    <cellStyle name="표준 2 29 2 2 5" xfId="7186" xr:uid="{00000000-0005-0000-0000-00004D820000}"/>
    <cellStyle name="표준 2 29 2 2 6" xfId="8666" xr:uid="{00000000-0005-0000-0000-00004E820000}"/>
    <cellStyle name="표준 2 29 2 2 7" xfId="10146" xr:uid="{00000000-0005-0000-0000-00004F820000}"/>
    <cellStyle name="표준 2 29 2 2 8" xfId="11626" xr:uid="{00000000-0005-0000-0000-000050820000}"/>
    <cellStyle name="표준 2 29 2 2 9" xfId="13106" xr:uid="{00000000-0005-0000-0000-000051820000}"/>
    <cellStyle name="표준 2 29 2 20" xfId="27169" xr:uid="{00000000-0005-0000-0000-000052820000}"/>
    <cellStyle name="표준 2 29 2 21" xfId="28649" xr:uid="{00000000-0005-0000-0000-000053820000}"/>
    <cellStyle name="표준 2 29 2 22" xfId="30129" xr:uid="{00000000-0005-0000-0000-000054820000}"/>
    <cellStyle name="표준 2 29 2 23" xfId="31609" xr:uid="{00000000-0005-0000-0000-000055820000}"/>
    <cellStyle name="표준 2 29 2 24" xfId="33089" xr:uid="{00000000-0005-0000-0000-000056820000}"/>
    <cellStyle name="표준 2 29 2 25" xfId="34569" xr:uid="{00000000-0005-0000-0000-000057820000}"/>
    <cellStyle name="표준 2 29 2 26" xfId="36049" xr:uid="{00000000-0005-0000-0000-000058820000}"/>
    <cellStyle name="표준 2 29 2 27" xfId="37529" xr:uid="{00000000-0005-0000-0000-000059820000}"/>
    <cellStyle name="표준 2 29 2 28" xfId="39009" xr:uid="{00000000-0005-0000-0000-00005A820000}"/>
    <cellStyle name="표준 2 29 2 29" xfId="40489" xr:uid="{00000000-0005-0000-0000-00005B820000}"/>
    <cellStyle name="표준 2 29 2 3" xfId="2008" xr:uid="{00000000-0005-0000-0000-00005C820000}"/>
    <cellStyle name="표준 2 29 2 30" xfId="41969" xr:uid="{00000000-0005-0000-0000-00005D820000}"/>
    <cellStyle name="표준 2 29 2 31" xfId="43449" xr:uid="{00000000-0005-0000-0000-00005E820000}"/>
    <cellStyle name="표준 2 29 2 32" xfId="44929" xr:uid="{00000000-0005-0000-0000-00005F820000}"/>
    <cellStyle name="표준 2 29 2 33" xfId="46410" xr:uid="{00000000-0005-0000-0000-000060820000}"/>
    <cellStyle name="표준 2 29 2 34" xfId="47890" xr:uid="{00000000-0005-0000-0000-000061820000}"/>
    <cellStyle name="표준 2 29 2 35" xfId="49370" xr:uid="{00000000-0005-0000-0000-000062820000}"/>
    <cellStyle name="표준 2 29 2 36" xfId="50850" xr:uid="{00000000-0005-0000-0000-000063820000}"/>
    <cellStyle name="표준 2 29 2 37" xfId="52330" xr:uid="{00000000-0005-0000-0000-000064820000}"/>
    <cellStyle name="표준 2 29 2 38" xfId="53810" xr:uid="{00000000-0005-0000-0000-000065820000}"/>
    <cellStyle name="표준 2 29 2 39" xfId="55290" xr:uid="{00000000-0005-0000-0000-000066820000}"/>
    <cellStyle name="표준 2 29 2 4" xfId="3489" xr:uid="{00000000-0005-0000-0000-000067820000}"/>
    <cellStyle name="표준 2 29 2 40" xfId="56770" xr:uid="{00000000-0005-0000-0000-000068820000}"/>
    <cellStyle name="표준 2 29 2 41" xfId="58250" xr:uid="{00000000-0005-0000-0000-000069820000}"/>
    <cellStyle name="표준 2 29 2 42" xfId="59730" xr:uid="{00000000-0005-0000-0000-00006A820000}"/>
    <cellStyle name="표준 2 29 2 43" xfId="61210" xr:uid="{00000000-0005-0000-0000-00006B820000}"/>
    <cellStyle name="표준 2 29 2 5" xfId="4969" xr:uid="{00000000-0005-0000-0000-00006C820000}"/>
    <cellStyle name="표준 2 29 2 6" xfId="6449" xr:uid="{00000000-0005-0000-0000-00006D820000}"/>
    <cellStyle name="표준 2 29 2 7" xfId="7929" xr:uid="{00000000-0005-0000-0000-00006E820000}"/>
    <cellStyle name="표준 2 29 2 8" xfId="9409" xr:uid="{00000000-0005-0000-0000-00006F820000}"/>
    <cellStyle name="표준 2 29 2 9" xfId="10889" xr:uid="{00000000-0005-0000-0000-000070820000}"/>
    <cellStyle name="표준 2 29 3" xfId="1051" xr:uid="{00000000-0005-0000-0000-000071820000}"/>
    <cellStyle name="표준 2 29 3 10" xfId="12399" xr:uid="{00000000-0005-0000-0000-000072820000}"/>
    <cellStyle name="표준 2 29 3 11" xfId="13879" xr:uid="{00000000-0005-0000-0000-000073820000}"/>
    <cellStyle name="표준 2 29 3 12" xfId="15359" xr:uid="{00000000-0005-0000-0000-000074820000}"/>
    <cellStyle name="표준 2 29 3 13" xfId="16839" xr:uid="{00000000-0005-0000-0000-000075820000}"/>
    <cellStyle name="표준 2 29 3 14" xfId="18319" xr:uid="{00000000-0005-0000-0000-000076820000}"/>
    <cellStyle name="표준 2 29 3 15" xfId="19799" xr:uid="{00000000-0005-0000-0000-000077820000}"/>
    <cellStyle name="표준 2 29 3 16" xfId="21279" xr:uid="{00000000-0005-0000-0000-000078820000}"/>
    <cellStyle name="표준 2 29 3 17" xfId="22759" xr:uid="{00000000-0005-0000-0000-000079820000}"/>
    <cellStyle name="표준 2 29 3 18" xfId="24239" xr:uid="{00000000-0005-0000-0000-00007A820000}"/>
    <cellStyle name="표준 2 29 3 19" xfId="25719" xr:uid="{00000000-0005-0000-0000-00007B820000}"/>
    <cellStyle name="표준 2 29 3 2" xfId="272" xr:uid="{00000000-0005-0000-0000-00007C820000}"/>
    <cellStyle name="표준 2 29 3 2 10" xfId="14616" xr:uid="{00000000-0005-0000-0000-00007D820000}"/>
    <cellStyle name="표준 2 29 3 2 11" xfId="16096" xr:uid="{00000000-0005-0000-0000-00007E820000}"/>
    <cellStyle name="표준 2 29 3 2 12" xfId="17576" xr:uid="{00000000-0005-0000-0000-00007F820000}"/>
    <cellStyle name="표준 2 29 3 2 13" xfId="19056" xr:uid="{00000000-0005-0000-0000-000080820000}"/>
    <cellStyle name="표준 2 29 3 2 14" xfId="20536" xr:uid="{00000000-0005-0000-0000-000081820000}"/>
    <cellStyle name="표준 2 29 3 2 15" xfId="22016" xr:uid="{00000000-0005-0000-0000-000082820000}"/>
    <cellStyle name="표준 2 29 3 2 16" xfId="23496" xr:uid="{00000000-0005-0000-0000-000083820000}"/>
    <cellStyle name="표준 2 29 3 2 17" xfId="24976" xr:uid="{00000000-0005-0000-0000-000084820000}"/>
    <cellStyle name="표준 2 29 3 2 18" xfId="26456" xr:uid="{00000000-0005-0000-0000-000085820000}"/>
    <cellStyle name="표준 2 29 3 2 19" xfId="27936" xr:uid="{00000000-0005-0000-0000-000086820000}"/>
    <cellStyle name="표준 2 29 3 2 2" xfId="2775" xr:uid="{00000000-0005-0000-0000-000087820000}"/>
    <cellStyle name="표준 2 29 3 2 20" xfId="29416" xr:uid="{00000000-0005-0000-0000-000088820000}"/>
    <cellStyle name="표준 2 29 3 2 21" xfId="30896" xr:uid="{00000000-0005-0000-0000-000089820000}"/>
    <cellStyle name="표준 2 29 3 2 22" xfId="32376" xr:uid="{00000000-0005-0000-0000-00008A820000}"/>
    <cellStyle name="표준 2 29 3 2 23" xfId="33856" xr:uid="{00000000-0005-0000-0000-00008B820000}"/>
    <cellStyle name="표준 2 29 3 2 24" xfId="35336" xr:uid="{00000000-0005-0000-0000-00008C820000}"/>
    <cellStyle name="표준 2 29 3 2 25" xfId="36816" xr:uid="{00000000-0005-0000-0000-00008D820000}"/>
    <cellStyle name="표준 2 29 3 2 26" xfId="38296" xr:uid="{00000000-0005-0000-0000-00008E820000}"/>
    <cellStyle name="표준 2 29 3 2 27" xfId="39776" xr:uid="{00000000-0005-0000-0000-00008F820000}"/>
    <cellStyle name="표준 2 29 3 2 28" xfId="41256" xr:uid="{00000000-0005-0000-0000-000090820000}"/>
    <cellStyle name="표준 2 29 3 2 29" xfId="42736" xr:uid="{00000000-0005-0000-0000-000091820000}"/>
    <cellStyle name="표준 2 29 3 2 3" xfId="4256" xr:uid="{00000000-0005-0000-0000-000092820000}"/>
    <cellStyle name="표준 2 29 3 2 30" xfId="44216" xr:uid="{00000000-0005-0000-0000-000093820000}"/>
    <cellStyle name="표준 2 29 3 2 31" xfId="45696" xr:uid="{00000000-0005-0000-0000-000094820000}"/>
    <cellStyle name="표준 2 29 3 2 32" xfId="47177" xr:uid="{00000000-0005-0000-0000-000095820000}"/>
    <cellStyle name="표준 2 29 3 2 33" xfId="48657" xr:uid="{00000000-0005-0000-0000-000096820000}"/>
    <cellStyle name="표준 2 29 3 2 34" xfId="50137" xr:uid="{00000000-0005-0000-0000-000097820000}"/>
    <cellStyle name="표준 2 29 3 2 35" xfId="51617" xr:uid="{00000000-0005-0000-0000-000098820000}"/>
    <cellStyle name="표준 2 29 3 2 36" xfId="53097" xr:uid="{00000000-0005-0000-0000-000099820000}"/>
    <cellStyle name="표준 2 29 3 2 37" xfId="54577" xr:uid="{00000000-0005-0000-0000-00009A820000}"/>
    <cellStyle name="표준 2 29 3 2 38" xfId="56057" xr:uid="{00000000-0005-0000-0000-00009B820000}"/>
    <cellStyle name="표준 2 29 3 2 39" xfId="57537" xr:uid="{00000000-0005-0000-0000-00009C820000}"/>
    <cellStyle name="표준 2 29 3 2 4" xfId="5736" xr:uid="{00000000-0005-0000-0000-00009D820000}"/>
    <cellStyle name="표준 2 29 3 2 40" xfId="59017" xr:uid="{00000000-0005-0000-0000-00009E820000}"/>
    <cellStyle name="표준 2 29 3 2 41" xfId="60497" xr:uid="{00000000-0005-0000-0000-00009F820000}"/>
    <cellStyle name="표준 2 29 3 2 42" xfId="61977" xr:uid="{00000000-0005-0000-0000-0000A0820000}"/>
    <cellStyle name="표준 2 29 3 2 5" xfId="7216" xr:uid="{00000000-0005-0000-0000-0000A1820000}"/>
    <cellStyle name="표준 2 29 3 2 6" xfId="8696" xr:uid="{00000000-0005-0000-0000-0000A2820000}"/>
    <cellStyle name="표준 2 29 3 2 7" xfId="10176" xr:uid="{00000000-0005-0000-0000-0000A3820000}"/>
    <cellStyle name="표준 2 29 3 2 8" xfId="11656" xr:uid="{00000000-0005-0000-0000-0000A4820000}"/>
    <cellStyle name="표준 2 29 3 2 9" xfId="13136" xr:uid="{00000000-0005-0000-0000-0000A5820000}"/>
    <cellStyle name="표준 2 29 3 20" xfId="27199" xr:uid="{00000000-0005-0000-0000-0000A6820000}"/>
    <cellStyle name="표준 2 29 3 21" xfId="28679" xr:uid="{00000000-0005-0000-0000-0000A7820000}"/>
    <cellStyle name="표준 2 29 3 22" xfId="30159" xr:uid="{00000000-0005-0000-0000-0000A8820000}"/>
    <cellStyle name="표준 2 29 3 23" xfId="31639" xr:uid="{00000000-0005-0000-0000-0000A9820000}"/>
    <cellStyle name="표준 2 29 3 24" xfId="33119" xr:uid="{00000000-0005-0000-0000-0000AA820000}"/>
    <cellStyle name="표준 2 29 3 25" xfId="34599" xr:uid="{00000000-0005-0000-0000-0000AB820000}"/>
    <cellStyle name="표준 2 29 3 26" xfId="36079" xr:uid="{00000000-0005-0000-0000-0000AC820000}"/>
    <cellStyle name="표준 2 29 3 27" xfId="37559" xr:uid="{00000000-0005-0000-0000-0000AD820000}"/>
    <cellStyle name="표준 2 29 3 28" xfId="39039" xr:uid="{00000000-0005-0000-0000-0000AE820000}"/>
    <cellStyle name="표준 2 29 3 29" xfId="40519" xr:uid="{00000000-0005-0000-0000-0000AF820000}"/>
    <cellStyle name="표준 2 29 3 3" xfId="2038" xr:uid="{00000000-0005-0000-0000-0000B0820000}"/>
    <cellStyle name="표준 2 29 3 30" xfId="41999" xr:uid="{00000000-0005-0000-0000-0000B1820000}"/>
    <cellStyle name="표준 2 29 3 31" xfId="43479" xr:uid="{00000000-0005-0000-0000-0000B2820000}"/>
    <cellStyle name="표준 2 29 3 32" xfId="44959" xr:uid="{00000000-0005-0000-0000-0000B3820000}"/>
    <cellStyle name="표준 2 29 3 33" xfId="46440" xr:uid="{00000000-0005-0000-0000-0000B4820000}"/>
    <cellStyle name="표준 2 29 3 34" xfId="47920" xr:uid="{00000000-0005-0000-0000-0000B5820000}"/>
    <cellStyle name="표준 2 29 3 35" xfId="49400" xr:uid="{00000000-0005-0000-0000-0000B6820000}"/>
    <cellStyle name="표준 2 29 3 36" xfId="50880" xr:uid="{00000000-0005-0000-0000-0000B7820000}"/>
    <cellStyle name="표준 2 29 3 37" xfId="52360" xr:uid="{00000000-0005-0000-0000-0000B8820000}"/>
    <cellStyle name="표준 2 29 3 38" xfId="53840" xr:uid="{00000000-0005-0000-0000-0000B9820000}"/>
    <cellStyle name="표준 2 29 3 39" xfId="55320" xr:uid="{00000000-0005-0000-0000-0000BA820000}"/>
    <cellStyle name="표준 2 29 3 4" xfId="3519" xr:uid="{00000000-0005-0000-0000-0000BB820000}"/>
    <cellStyle name="표준 2 29 3 40" xfId="56800" xr:uid="{00000000-0005-0000-0000-0000BC820000}"/>
    <cellStyle name="표준 2 29 3 41" xfId="58280" xr:uid="{00000000-0005-0000-0000-0000BD820000}"/>
    <cellStyle name="표준 2 29 3 42" xfId="59760" xr:uid="{00000000-0005-0000-0000-0000BE820000}"/>
    <cellStyle name="표준 2 29 3 43" xfId="61240" xr:uid="{00000000-0005-0000-0000-0000BF820000}"/>
    <cellStyle name="표준 2 29 3 5" xfId="4999" xr:uid="{00000000-0005-0000-0000-0000C0820000}"/>
    <cellStyle name="표준 2 29 3 6" xfId="6479" xr:uid="{00000000-0005-0000-0000-0000C1820000}"/>
    <cellStyle name="표준 2 29 3 7" xfId="7959" xr:uid="{00000000-0005-0000-0000-0000C2820000}"/>
    <cellStyle name="표준 2 29 3 8" xfId="9439" xr:uid="{00000000-0005-0000-0000-0000C3820000}"/>
    <cellStyle name="표준 2 29 3 9" xfId="10919" xr:uid="{00000000-0005-0000-0000-0000C4820000}"/>
    <cellStyle name="표준 2 29 4" xfId="1020" xr:uid="{00000000-0005-0000-0000-0000C5820000}"/>
    <cellStyle name="표준 2 29 4 10" xfId="12430" xr:uid="{00000000-0005-0000-0000-0000C6820000}"/>
    <cellStyle name="표준 2 29 4 11" xfId="13910" xr:uid="{00000000-0005-0000-0000-0000C7820000}"/>
    <cellStyle name="표준 2 29 4 12" xfId="15390" xr:uid="{00000000-0005-0000-0000-0000C8820000}"/>
    <cellStyle name="표준 2 29 4 13" xfId="16870" xr:uid="{00000000-0005-0000-0000-0000C9820000}"/>
    <cellStyle name="표준 2 29 4 14" xfId="18350" xr:uid="{00000000-0005-0000-0000-0000CA820000}"/>
    <cellStyle name="표준 2 29 4 15" xfId="19830" xr:uid="{00000000-0005-0000-0000-0000CB820000}"/>
    <cellStyle name="표준 2 29 4 16" xfId="21310" xr:uid="{00000000-0005-0000-0000-0000CC820000}"/>
    <cellStyle name="표준 2 29 4 17" xfId="22790" xr:uid="{00000000-0005-0000-0000-0000CD820000}"/>
    <cellStyle name="표준 2 29 4 18" xfId="24270" xr:uid="{00000000-0005-0000-0000-0000CE820000}"/>
    <cellStyle name="표준 2 29 4 19" xfId="25750" xr:uid="{00000000-0005-0000-0000-0000CF820000}"/>
    <cellStyle name="표준 2 29 4 2" xfId="241" xr:uid="{00000000-0005-0000-0000-0000D0820000}"/>
    <cellStyle name="표준 2 29 4 2 10" xfId="14647" xr:uid="{00000000-0005-0000-0000-0000D1820000}"/>
    <cellStyle name="표준 2 29 4 2 11" xfId="16127" xr:uid="{00000000-0005-0000-0000-0000D2820000}"/>
    <cellStyle name="표준 2 29 4 2 12" xfId="17607" xr:uid="{00000000-0005-0000-0000-0000D3820000}"/>
    <cellStyle name="표준 2 29 4 2 13" xfId="19087" xr:uid="{00000000-0005-0000-0000-0000D4820000}"/>
    <cellStyle name="표준 2 29 4 2 14" xfId="20567" xr:uid="{00000000-0005-0000-0000-0000D5820000}"/>
    <cellStyle name="표준 2 29 4 2 15" xfId="22047" xr:uid="{00000000-0005-0000-0000-0000D6820000}"/>
    <cellStyle name="표준 2 29 4 2 16" xfId="23527" xr:uid="{00000000-0005-0000-0000-0000D7820000}"/>
    <cellStyle name="표준 2 29 4 2 17" xfId="25007" xr:uid="{00000000-0005-0000-0000-0000D8820000}"/>
    <cellStyle name="표준 2 29 4 2 18" xfId="26487" xr:uid="{00000000-0005-0000-0000-0000D9820000}"/>
    <cellStyle name="표준 2 29 4 2 19" xfId="27967" xr:uid="{00000000-0005-0000-0000-0000DA820000}"/>
    <cellStyle name="표준 2 29 4 2 2" xfId="2806" xr:uid="{00000000-0005-0000-0000-0000DB820000}"/>
    <cellStyle name="표준 2 29 4 2 20" xfId="29447" xr:uid="{00000000-0005-0000-0000-0000DC820000}"/>
    <cellStyle name="표준 2 29 4 2 21" xfId="30927" xr:uid="{00000000-0005-0000-0000-0000DD820000}"/>
    <cellStyle name="표준 2 29 4 2 22" xfId="32407" xr:uid="{00000000-0005-0000-0000-0000DE820000}"/>
    <cellStyle name="표준 2 29 4 2 23" xfId="33887" xr:uid="{00000000-0005-0000-0000-0000DF820000}"/>
    <cellStyle name="표준 2 29 4 2 24" xfId="35367" xr:uid="{00000000-0005-0000-0000-0000E0820000}"/>
    <cellStyle name="표준 2 29 4 2 25" xfId="36847" xr:uid="{00000000-0005-0000-0000-0000E1820000}"/>
    <cellStyle name="표준 2 29 4 2 26" xfId="38327" xr:uid="{00000000-0005-0000-0000-0000E2820000}"/>
    <cellStyle name="표준 2 29 4 2 27" xfId="39807" xr:uid="{00000000-0005-0000-0000-0000E3820000}"/>
    <cellStyle name="표준 2 29 4 2 28" xfId="41287" xr:uid="{00000000-0005-0000-0000-0000E4820000}"/>
    <cellStyle name="표준 2 29 4 2 29" xfId="42767" xr:uid="{00000000-0005-0000-0000-0000E5820000}"/>
    <cellStyle name="표준 2 29 4 2 3" xfId="4287" xr:uid="{00000000-0005-0000-0000-0000E6820000}"/>
    <cellStyle name="표준 2 29 4 2 30" xfId="44247" xr:uid="{00000000-0005-0000-0000-0000E7820000}"/>
    <cellStyle name="표준 2 29 4 2 31" xfId="45727" xr:uid="{00000000-0005-0000-0000-0000E8820000}"/>
    <cellStyle name="표준 2 29 4 2 32" xfId="47208" xr:uid="{00000000-0005-0000-0000-0000E9820000}"/>
    <cellStyle name="표준 2 29 4 2 33" xfId="48688" xr:uid="{00000000-0005-0000-0000-0000EA820000}"/>
    <cellStyle name="표준 2 29 4 2 34" xfId="50168" xr:uid="{00000000-0005-0000-0000-0000EB820000}"/>
    <cellStyle name="표준 2 29 4 2 35" xfId="51648" xr:uid="{00000000-0005-0000-0000-0000EC820000}"/>
    <cellStyle name="표준 2 29 4 2 36" xfId="53128" xr:uid="{00000000-0005-0000-0000-0000ED820000}"/>
    <cellStyle name="표준 2 29 4 2 37" xfId="54608" xr:uid="{00000000-0005-0000-0000-0000EE820000}"/>
    <cellStyle name="표준 2 29 4 2 38" xfId="56088" xr:uid="{00000000-0005-0000-0000-0000EF820000}"/>
    <cellStyle name="표준 2 29 4 2 39" xfId="57568" xr:uid="{00000000-0005-0000-0000-0000F0820000}"/>
    <cellStyle name="표준 2 29 4 2 4" xfId="5767" xr:uid="{00000000-0005-0000-0000-0000F1820000}"/>
    <cellStyle name="표준 2 29 4 2 40" xfId="59048" xr:uid="{00000000-0005-0000-0000-0000F2820000}"/>
    <cellStyle name="표준 2 29 4 2 41" xfId="60528" xr:uid="{00000000-0005-0000-0000-0000F3820000}"/>
    <cellStyle name="표준 2 29 4 2 42" xfId="62008" xr:uid="{00000000-0005-0000-0000-0000F4820000}"/>
    <cellStyle name="표준 2 29 4 2 5" xfId="7247" xr:uid="{00000000-0005-0000-0000-0000F5820000}"/>
    <cellStyle name="표준 2 29 4 2 6" xfId="8727" xr:uid="{00000000-0005-0000-0000-0000F6820000}"/>
    <cellStyle name="표준 2 29 4 2 7" xfId="10207" xr:uid="{00000000-0005-0000-0000-0000F7820000}"/>
    <cellStyle name="표준 2 29 4 2 8" xfId="11687" xr:uid="{00000000-0005-0000-0000-0000F8820000}"/>
    <cellStyle name="표준 2 29 4 2 9" xfId="13167" xr:uid="{00000000-0005-0000-0000-0000F9820000}"/>
    <cellStyle name="표준 2 29 4 20" xfId="27230" xr:uid="{00000000-0005-0000-0000-0000FA820000}"/>
    <cellStyle name="표준 2 29 4 21" xfId="28710" xr:uid="{00000000-0005-0000-0000-0000FB820000}"/>
    <cellStyle name="표준 2 29 4 22" xfId="30190" xr:uid="{00000000-0005-0000-0000-0000FC820000}"/>
    <cellStyle name="표준 2 29 4 23" xfId="31670" xr:uid="{00000000-0005-0000-0000-0000FD820000}"/>
    <cellStyle name="표준 2 29 4 24" xfId="33150" xr:uid="{00000000-0005-0000-0000-0000FE820000}"/>
    <cellStyle name="표준 2 29 4 25" xfId="34630" xr:uid="{00000000-0005-0000-0000-0000FF820000}"/>
    <cellStyle name="표준 2 29 4 26" xfId="36110" xr:uid="{00000000-0005-0000-0000-000000830000}"/>
    <cellStyle name="표준 2 29 4 27" xfId="37590" xr:uid="{00000000-0005-0000-0000-000001830000}"/>
    <cellStyle name="표준 2 29 4 28" xfId="39070" xr:uid="{00000000-0005-0000-0000-000002830000}"/>
    <cellStyle name="표준 2 29 4 29" xfId="40550" xr:uid="{00000000-0005-0000-0000-000003830000}"/>
    <cellStyle name="표준 2 29 4 3" xfId="2069" xr:uid="{00000000-0005-0000-0000-000004830000}"/>
    <cellStyle name="표준 2 29 4 30" xfId="42030" xr:uid="{00000000-0005-0000-0000-000005830000}"/>
    <cellStyle name="표준 2 29 4 31" xfId="43510" xr:uid="{00000000-0005-0000-0000-000006830000}"/>
    <cellStyle name="표준 2 29 4 32" xfId="44990" xr:uid="{00000000-0005-0000-0000-000007830000}"/>
    <cellStyle name="표준 2 29 4 33" xfId="46471" xr:uid="{00000000-0005-0000-0000-000008830000}"/>
    <cellStyle name="표준 2 29 4 34" xfId="47951" xr:uid="{00000000-0005-0000-0000-000009830000}"/>
    <cellStyle name="표준 2 29 4 35" xfId="49431" xr:uid="{00000000-0005-0000-0000-00000A830000}"/>
    <cellStyle name="표준 2 29 4 36" xfId="50911" xr:uid="{00000000-0005-0000-0000-00000B830000}"/>
    <cellStyle name="표준 2 29 4 37" xfId="52391" xr:uid="{00000000-0005-0000-0000-00000C830000}"/>
    <cellStyle name="표준 2 29 4 38" xfId="53871" xr:uid="{00000000-0005-0000-0000-00000D830000}"/>
    <cellStyle name="표준 2 29 4 39" xfId="55351" xr:uid="{00000000-0005-0000-0000-00000E830000}"/>
    <cellStyle name="표준 2 29 4 4" xfId="3550" xr:uid="{00000000-0005-0000-0000-00000F830000}"/>
    <cellStyle name="표준 2 29 4 40" xfId="56831" xr:uid="{00000000-0005-0000-0000-000010830000}"/>
    <cellStyle name="표준 2 29 4 41" xfId="58311" xr:uid="{00000000-0005-0000-0000-000011830000}"/>
    <cellStyle name="표준 2 29 4 42" xfId="59791" xr:uid="{00000000-0005-0000-0000-000012830000}"/>
    <cellStyle name="표준 2 29 4 43" xfId="61271" xr:uid="{00000000-0005-0000-0000-000013830000}"/>
    <cellStyle name="표준 2 29 4 5" xfId="5030" xr:uid="{00000000-0005-0000-0000-000014830000}"/>
    <cellStyle name="표준 2 29 4 6" xfId="6510" xr:uid="{00000000-0005-0000-0000-000015830000}"/>
    <cellStyle name="표준 2 29 4 7" xfId="7990" xr:uid="{00000000-0005-0000-0000-000016830000}"/>
    <cellStyle name="표준 2 29 4 8" xfId="9470" xr:uid="{00000000-0005-0000-0000-000017830000}"/>
    <cellStyle name="표준 2 29 4 9" xfId="10950" xr:uid="{00000000-0005-0000-0000-000018830000}"/>
    <cellStyle name="표준 2 29 5" xfId="988" xr:uid="{00000000-0005-0000-0000-000019830000}"/>
    <cellStyle name="표준 2 29 5 10" xfId="12462" xr:uid="{00000000-0005-0000-0000-00001A830000}"/>
    <cellStyle name="표준 2 29 5 11" xfId="13942" xr:uid="{00000000-0005-0000-0000-00001B830000}"/>
    <cellStyle name="표준 2 29 5 12" xfId="15422" xr:uid="{00000000-0005-0000-0000-00001C830000}"/>
    <cellStyle name="표준 2 29 5 13" xfId="16902" xr:uid="{00000000-0005-0000-0000-00001D830000}"/>
    <cellStyle name="표준 2 29 5 14" xfId="18382" xr:uid="{00000000-0005-0000-0000-00001E830000}"/>
    <cellStyle name="표준 2 29 5 15" xfId="19862" xr:uid="{00000000-0005-0000-0000-00001F830000}"/>
    <cellStyle name="표준 2 29 5 16" xfId="21342" xr:uid="{00000000-0005-0000-0000-000020830000}"/>
    <cellStyle name="표준 2 29 5 17" xfId="22822" xr:uid="{00000000-0005-0000-0000-000021830000}"/>
    <cellStyle name="표준 2 29 5 18" xfId="24302" xr:uid="{00000000-0005-0000-0000-000022830000}"/>
    <cellStyle name="표준 2 29 5 19" xfId="25782" xr:uid="{00000000-0005-0000-0000-000023830000}"/>
    <cellStyle name="표준 2 29 5 2" xfId="209" xr:uid="{00000000-0005-0000-0000-000024830000}"/>
    <cellStyle name="표준 2 29 5 2 10" xfId="14679" xr:uid="{00000000-0005-0000-0000-000025830000}"/>
    <cellStyle name="표준 2 29 5 2 11" xfId="16159" xr:uid="{00000000-0005-0000-0000-000026830000}"/>
    <cellStyle name="표준 2 29 5 2 12" xfId="17639" xr:uid="{00000000-0005-0000-0000-000027830000}"/>
    <cellStyle name="표준 2 29 5 2 13" xfId="19119" xr:uid="{00000000-0005-0000-0000-000028830000}"/>
    <cellStyle name="표준 2 29 5 2 14" xfId="20599" xr:uid="{00000000-0005-0000-0000-000029830000}"/>
    <cellStyle name="표준 2 29 5 2 15" xfId="22079" xr:uid="{00000000-0005-0000-0000-00002A830000}"/>
    <cellStyle name="표준 2 29 5 2 16" xfId="23559" xr:uid="{00000000-0005-0000-0000-00002B830000}"/>
    <cellStyle name="표준 2 29 5 2 17" xfId="25039" xr:uid="{00000000-0005-0000-0000-00002C830000}"/>
    <cellStyle name="표준 2 29 5 2 18" xfId="26519" xr:uid="{00000000-0005-0000-0000-00002D830000}"/>
    <cellStyle name="표준 2 29 5 2 19" xfId="27999" xr:uid="{00000000-0005-0000-0000-00002E830000}"/>
    <cellStyle name="표준 2 29 5 2 2" xfId="2838" xr:uid="{00000000-0005-0000-0000-00002F830000}"/>
    <cellStyle name="표준 2 29 5 2 20" xfId="29479" xr:uid="{00000000-0005-0000-0000-000030830000}"/>
    <cellStyle name="표준 2 29 5 2 21" xfId="30959" xr:uid="{00000000-0005-0000-0000-000031830000}"/>
    <cellStyle name="표준 2 29 5 2 22" xfId="32439" xr:uid="{00000000-0005-0000-0000-000032830000}"/>
    <cellStyle name="표준 2 29 5 2 23" xfId="33919" xr:uid="{00000000-0005-0000-0000-000033830000}"/>
    <cellStyle name="표준 2 29 5 2 24" xfId="35399" xr:uid="{00000000-0005-0000-0000-000034830000}"/>
    <cellStyle name="표준 2 29 5 2 25" xfId="36879" xr:uid="{00000000-0005-0000-0000-000035830000}"/>
    <cellStyle name="표준 2 29 5 2 26" xfId="38359" xr:uid="{00000000-0005-0000-0000-000036830000}"/>
    <cellStyle name="표준 2 29 5 2 27" xfId="39839" xr:uid="{00000000-0005-0000-0000-000037830000}"/>
    <cellStyle name="표준 2 29 5 2 28" xfId="41319" xr:uid="{00000000-0005-0000-0000-000038830000}"/>
    <cellStyle name="표준 2 29 5 2 29" xfId="42799" xr:uid="{00000000-0005-0000-0000-000039830000}"/>
    <cellStyle name="표준 2 29 5 2 3" xfId="4319" xr:uid="{00000000-0005-0000-0000-00003A830000}"/>
    <cellStyle name="표준 2 29 5 2 30" xfId="44279" xr:uid="{00000000-0005-0000-0000-00003B830000}"/>
    <cellStyle name="표준 2 29 5 2 31" xfId="45759" xr:uid="{00000000-0005-0000-0000-00003C830000}"/>
    <cellStyle name="표준 2 29 5 2 32" xfId="47240" xr:uid="{00000000-0005-0000-0000-00003D830000}"/>
    <cellStyle name="표준 2 29 5 2 33" xfId="48720" xr:uid="{00000000-0005-0000-0000-00003E830000}"/>
    <cellStyle name="표준 2 29 5 2 34" xfId="50200" xr:uid="{00000000-0005-0000-0000-00003F830000}"/>
    <cellStyle name="표준 2 29 5 2 35" xfId="51680" xr:uid="{00000000-0005-0000-0000-000040830000}"/>
    <cellStyle name="표준 2 29 5 2 36" xfId="53160" xr:uid="{00000000-0005-0000-0000-000041830000}"/>
    <cellStyle name="표준 2 29 5 2 37" xfId="54640" xr:uid="{00000000-0005-0000-0000-000042830000}"/>
    <cellStyle name="표준 2 29 5 2 38" xfId="56120" xr:uid="{00000000-0005-0000-0000-000043830000}"/>
    <cellStyle name="표준 2 29 5 2 39" xfId="57600" xr:uid="{00000000-0005-0000-0000-000044830000}"/>
    <cellStyle name="표준 2 29 5 2 4" xfId="5799" xr:uid="{00000000-0005-0000-0000-000045830000}"/>
    <cellStyle name="표준 2 29 5 2 40" xfId="59080" xr:uid="{00000000-0005-0000-0000-000046830000}"/>
    <cellStyle name="표준 2 29 5 2 41" xfId="60560" xr:uid="{00000000-0005-0000-0000-000047830000}"/>
    <cellStyle name="표준 2 29 5 2 42" xfId="62040" xr:uid="{00000000-0005-0000-0000-000048830000}"/>
    <cellStyle name="표준 2 29 5 2 5" xfId="7279" xr:uid="{00000000-0005-0000-0000-000049830000}"/>
    <cellStyle name="표준 2 29 5 2 6" xfId="8759" xr:uid="{00000000-0005-0000-0000-00004A830000}"/>
    <cellStyle name="표준 2 29 5 2 7" xfId="10239" xr:uid="{00000000-0005-0000-0000-00004B830000}"/>
    <cellStyle name="표준 2 29 5 2 8" xfId="11719" xr:uid="{00000000-0005-0000-0000-00004C830000}"/>
    <cellStyle name="표준 2 29 5 2 9" xfId="13199" xr:uid="{00000000-0005-0000-0000-00004D830000}"/>
    <cellStyle name="표준 2 29 5 20" xfId="27262" xr:uid="{00000000-0005-0000-0000-00004E830000}"/>
    <cellStyle name="표준 2 29 5 21" xfId="28742" xr:uid="{00000000-0005-0000-0000-00004F830000}"/>
    <cellStyle name="표준 2 29 5 22" xfId="30222" xr:uid="{00000000-0005-0000-0000-000050830000}"/>
    <cellStyle name="표준 2 29 5 23" xfId="31702" xr:uid="{00000000-0005-0000-0000-000051830000}"/>
    <cellStyle name="표준 2 29 5 24" xfId="33182" xr:uid="{00000000-0005-0000-0000-000052830000}"/>
    <cellStyle name="표준 2 29 5 25" xfId="34662" xr:uid="{00000000-0005-0000-0000-000053830000}"/>
    <cellStyle name="표준 2 29 5 26" xfId="36142" xr:uid="{00000000-0005-0000-0000-000054830000}"/>
    <cellStyle name="표준 2 29 5 27" xfId="37622" xr:uid="{00000000-0005-0000-0000-000055830000}"/>
    <cellStyle name="표준 2 29 5 28" xfId="39102" xr:uid="{00000000-0005-0000-0000-000056830000}"/>
    <cellStyle name="표준 2 29 5 29" xfId="40582" xr:uid="{00000000-0005-0000-0000-000057830000}"/>
    <cellStyle name="표준 2 29 5 3" xfId="2101" xr:uid="{00000000-0005-0000-0000-000058830000}"/>
    <cellStyle name="표준 2 29 5 30" xfId="42062" xr:uid="{00000000-0005-0000-0000-000059830000}"/>
    <cellStyle name="표준 2 29 5 31" xfId="43542" xr:uid="{00000000-0005-0000-0000-00005A830000}"/>
    <cellStyle name="표준 2 29 5 32" xfId="45022" xr:uid="{00000000-0005-0000-0000-00005B830000}"/>
    <cellStyle name="표준 2 29 5 33" xfId="46503" xr:uid="{00000000-0005-0000-0000-00005C830000}"/>
    <cellStyle name="표준 2 29 5 34" xfId="47983" xr:uid="{00000000-0005-0000-0000-00005D830000}"/>
    <cellStyle name="표준 2 29 5 35" xfId="49463" xr:uid="{00000000-0005-0000-0000-00005E830000}"/>
    <cellStyle name="표준 2 29 5 36" xfId="50943" xr:uid="{00000000-0005-0000-0000-00005F830000}"/>
    <cellStyle name="표준 2 29 5 37" xfId="52423" xr:uid="{00000000-0005-0000-0000-000060830000}"/>
    <cellStyle name="표준 2 29 5 38" xfId="53903" xr:uid="{00000000-0005-0000-0000-000061830000}"/>
    <cellStyle name="표준 2 29 5 39" xfId="55383" xr:uid="{00000000-0005-0000-0000-000062830000}"/>
    <cellStyle name="표준 2 29 5 4" xfId="3582" xr:uid="{00000000-0005-0000-0000-000063830000}"/>
    <cellStyle name="표준 2 29 5 40" xfId="56863" xr:uid="{00000000-0005-0000-0000-000064830000}"/>
    <cellStyle name="표준 2 29 5 41" xfId="58343" xr:uid="{00000000-0005-0000-0000-000065830000}"/>
    <cellStyle name="표준 2 29 5 42" xfId="59823" xr:uid="{00000000-0005-0000-0000-000066830000}"/>
    <cellStyle name="표준 2 29 5 43" xfId="61303" xr:uid="{00000000-0005-0000-0000-000067830000}"/>
    <cellStyle name="표준 2 29 5 5" xfId="5062" xr:uid="{00000000-0005-0000-0000-000068830000}"/>
    <cellStyle name="표준 2 29 5 6" xfId="6542" xr:uid="{00000000-0005-0000-0000-000069830000}"/>
    <cellStyle name="표준 2 29 5 7" xfId="8022" xr:uid="{00000000-0005-0000-0000-00006A830000}"/>
    <cellStyle name="표준 2 29 5 8" xfId="9502" xr:uid="{00000000-0005-0000-0000-00006B830000}"/>
    <cellStyle name="표준 2 29 5 9" xfId="10982" xr:uid="{00000000-0005-0000-0000-00006C830000}"/>
    <cellStyle name="표준 2 29 6" xfId="955" xr:uid="{00000000-0005-0000-0000-00006D830000}"/>
    <cellStyle name="표준 2 29 6 10" xfId="12495" xr:uid="{00000000-0005-0000-0000-00006E830000}"/>
    <cellStyle name="표준 2 29 6 11" xfId="13975" xr:uid="{00000000-0005-0000-0000-00006F830000}"/>
    <cellStyle name="표준 2 29 6 12" xfId="15455" xr:uid="{00000000-0005-0000-0000-000070830000}"/>
    <cellStyle name="표준 2 29 6 13" xfId="16935" xr:uid="{00000000-0005-0000-0000-000071830000}"/>
    <cellStyle name="표준 2 29 6 14" xfId="18415" xr:uid="{00000000-0005-0000-0000-000072830000}"/>
    <cellStyle name="표준 2 29 6 15" xfId="19895" xr:uid="{00000000-0005-0000-0000-000073830000}"/>
    <cellStyle name="표준 2 29 6 16" xfId="21375" xr:uid="{00000000-0005-0000-0000-000074830000}"/>
    <cellStyle name="표준 2 29 6 17" xfId="22855" xr:uid="{00000000-0005-0000-0000-000075830000}"/>
    <cellStyle name="표준 2 29 6 18" xfId="24335" xr:uid="{00000000-0005-0000-0000-000076830000}"/>
    <cellStyle name="표준 2 29 6 19" xfId="25815" xr:uid="{00000000-0005-0000-0000-000077830000}"/>
    <cellStyle name="표준 2 29 6 2" xfId="176" xr:uid="{00000000-0005-0000-0000-000078830000}"/>
    <cellStyle name="표준 2 29 6 2 10" xfId="14712" xr:uid="{00000000-0005-0000-0000-000079830000}"/>
    <cellStyle name="표준 2 29 6 2 11" xfId="16192" xr:uid="{00000000-0005-0000-0000-00007A830000}"/>
    <cellStyle name="표준 2 29 6 2 12" xfId="17672" xr:uid="{00000000-0005-0000-0000-00007B830000}"/>
    <cellStyle name="표준 2 29 6 2 13" xfId="19152" xr:uid="{00000000-0005-0000-0000-00007C830000}"/>
    <cellStyle name="표준 2 29 6 2 14" xfId="20632" xr:uid="{00000000-0005-0000-0000-00007D830000}"/>
    <cellStyle name="표준 2 29 6 2 15" xfId="22112" xr:uid="{00000000-0005-0000-0000-00007E830000}"/>
    <cellStyle name="표준 2 29 6 2 16" xfId="23592" xr:uid="{00000000-0005-0000-0000-00007F830000}"/>
    <cellStyle name="표준 2 29 6 2 17" xfId="25072" xr:uid="{00000000-0005-0000-0000-000080830000}"/>
    <cellStyle name="표준 2 29 6 2 18" xfId="26552" xr:uid="{00000000-0005-0000-0000-000081830000}"/>
    <cellStyle name="표준 2 29 6 2 19" xfId="28032" xr:uid="{00000000-0005-0000-0000-000082830000}"/>
    <cellStyle name="표준 2 29 6 2 2" xfId="2871" xr:uid="{00000000-0005-0000-0000-000083830000}"/>
    <cellStyle name="표준 2 29 6 2 20" xfId="29512" xr:uid="{00000000-0005-0000-0000-000084830000}"/>
    <cellStyle name="표준 2 29 6 2 21" xfId="30992" xr:uid="{00000000-0005-0000-0000-000085830000}"/>
    <cellStyle name="표준 2 29 6 2 22" xfId="32472" xr:uid="{00000000-0005-0000-0000-000086830000}"/>
    <cellStyle name="표준 2 29 6 2 23" xfId="33952" xr:uid="{00000000-0005-0000-0000-000087830000}"/>
    <cellStyle name="표준 2 29 6 2 24" xfId="35432" xr:uid="{00000000-0005-0000-0000-000088830000}"/>
    <cellStyle name="표준 2 29 6 2 25" xfId="36912" xr:uid="{00000000-0005-0000-0000-000089830000}"/>
    <cellStyle name="표준 2 29 6 2 26" xfId="38392" xr:uid="{00000000-0005-0000-0000-00008A830000}"/>
    <cellStyle name="표준 2 29 6 2 27" xfId="39872" xr:uid="{00000000-0005-0000-0000-00008B830000}"/>
    <cellStyle name="표준 2 29 6 2 28" xfId="41352" xr:uid="{00000000-0005-0000-0000-00008C830000}"/>
    <cellStyle name="표준 2 29 6 2 29" xfId="42832" xr:uid="{00000000-0005-0000-0000-00008D830000}"/>
    <cellStyle name="표준 2 29 6 2 3" xfId="4352" xr:uid="{00000000-0005-0000-0000-00008E830000}"/>
    <cellStyle name="표준 2 29 6 2 30" xfId="44312" xr:uid="{00000000-0005-0000-0000-00008F830000}"/>
    <cellStyle name="표준 2 29 6 2 31" xfId="45792" xr:uid="{00000000-0005-0000-0000-000090830000}"/>
    <cellStyle name="표준 2 29 6 2 32" xfId="47273" xr:uid="{00000000-0005-0000-0000-000091830000}"/>
    <cellStyle name="표준 2 29 6 2 33" xfId="48753" xr:uid="{00000000-0005-0000-0000-000092830000}"/>
    <cellStyle name="표준 2 29 6 2 34" xfId="50233" xr:uid="{00000000-0005-0000-0000-000093830000}"/>
    <cellStyle name="표준 2 29 6 2 35" xfId="51713" xr:uid="{00000000-0005-0000-0000-000094830000}"/>
    <cellStyle name="표준 2 29 6 2 36" xfId="53193" xr:uid="{00000000-0005-0000-0000-000095830000}"/>
    <cellStyle name="표준 2 29 6 2 37" xfId="54673" xr:uid="{00000000-0005-0000-0000-000096830000}"/>
    <cellStyle name="표준 2 29 6 2 38" xfId="56153" xr:uid="{00000000-0005-0000-0000-000097830000}"/>
    <cellStyle name="표준 2 29 6 2 39" xfId="57633" xr:uid="{00000000-0005-0000-0000-000098830000}"/>
    <cellStyle name="표준 2 29 6 2 4" xfId="5832" xr:uid="{00000000-0005-0000-0000-000099830000}"/>
    <cellStyle name="표준 2 29 6 2 40" xfId="59113" xr:uid="{00000000-0005-0000-0000-00009A830000}"/>
    <cellStyle name="표준 2 29 6 2 41" xfId="60593" xr:uid="{00000000-0005-0000-0000-00009B830000}"/>
    <cellStyle name="표준 2 29 6 2 42" xfId="62073" xr:uid="{00000000-0005-0000-0000-00009C830000}"/>
    <cellStyle name="표준 2 29 6 2 5" xfId="7312" xr:uid="{00000000-0005-0000-0000-00009D830000}"/>
    <cellStyle name="표준 2 29 6 2 6" xfId="8792" xr:uid="{00000000-0005-0000-0000-00009E830000}"/>
    <cellStyle name="표준 2 29 6 2 7" xfId="10272" xr:uid="{00000000-0005-0000-0000-00009F830000}"/>
    <cellStyle name="표준 2 29 6 2 8" xfId="11752" xr:uid="{00000000-0005-0000-0000-0000A0830000}"/>
    <cellStyle name="표준 2 29 6 2 9" xfId="13232" xr:uid="{00000000-0005-0000-0000-0000A1830000}"/>
    <cellStyle name="표준 2 29 6 20" xfId="27295" xr:uid="{00000000-0005-0000-0000-0000A2830000}"/>
    <cellStyle name="표준 2 29 6 21" xfId="28775" xr:uid="{00000000-0005-0000-0000-0000A3830000}"/>
    <cellStyle name="표준 2 29 6 22" xfId="30255" xr:uid="{00000000-0005-0000-0000-0000A4830000}"/>
    <cellStyle name="표준 2 29 6 23" xfId="31735" xr:uid="{00000000-0005-0000-0000-0000A5830000}"/>
    <cellStyle name="표준 2 29 6 24" xfId="33215" xr:uid="{00000000-0005-0000-0000-0000A6830000}"/>
    <cellStyle name="표준 2 29 6 25" xfId="34695" xr:uid="{00000000-0005-0000-0000-0000A7830000}"/>
    <cellStyle name="표준 2 29 6 26" xfId="36175" xr:uid="{00000000-0005-0000-0000-0000A8830000}"/>
    <cellStyle name="표준 2 29 6 27" xfId="37655" xr:uid="{00000000-0005-0000-0000-0000A9830000}"/>
    <cellStyle name="표준 2 29 6 28" xfId="39135" xr:uid="{00000000-0005-0000-0000-0000AA830000}"/>
    <cellStyle name="표준 2 29 6 29" xfId="40615" xr:uid="{00000000-0005-0000-0000-0000AB830000}"/>
    <cellStyle name="표준 2 29 6 3" xfId="2134" xr:uid="{00000000-0005-0000-0000-0000AC830000}"/>
    <cellStyle name="표준 2 29 6 30" xfId="42095" xr:uid="{00000000-0005-0000-0000-0000AD830000}"/>
    <cellStyle name="표준 2 29 6 31" xfId="43575" xr:uid="{00000000-0005-0000-0000-0000AE830000}"/>
    <cellStyle name="표준 2 29 6 32" xfId="45055" xr:uid="{00000000-0005-0000-0000-0000AF830000}"/>
    <cellStyle name="표준 2 29 6 33" xfId="46536" xr:uid="{00000000-0005-0000-0000-0000B0830000}"/>
    <cellStyle name="표준 2 29 6 34" xfId="48016" xr:uid="{00000000-0005-0000-0000-0000B1830000}"/>
    <cellStyle name="표준 2 29 6 35" xfId="49496" xr:uid="{00000000-0005-0000-0000-0000B2830000}"/>
    <cellStyle name="표준 2 29 6 36" xfId="50976" xr:uid="{00000000-0005-0000-0000-0000B3830000}"/>
    <cellStyle name="표준 2 29 6 37" xfId="52456" xr:uid="{00000000-0005-0000-0000-0000B4830000}"/>
    <cellStyle name="표준 2 29 6 38" xfId="53936" xr:uid="{00000000-0005-0000-0000-0000B5830000}"/>
    <cellStyle name="표준 2 29 6 39" xfId="55416" xr:uid="{00000000-0005-0000-0000-0000B6830000}"/>
    <cellStyle name="표준 2 29 6 4" xfId="3615" xr:uid="{00000000-0005-0000-0000-0000B7830000}"/>
    <cellStyle name="표준 2 29 6 40" xfId="56896" xr:uid="{00000000-0005-0000-0000-0000B8830000}"/>
    <cellStyle name="표준 2 29 6 41" xfId="58376" xr:uid="{00000000-0005-0000-0000-0000B9830000}"/>
    <cellStyle name="표준 2 29 6 42" xfId="59856" xr:uid="{00000000-0005-0000-0000-0000BA830000}"/>
    <cellStyle name="표준 2 29 6 43" xfId="61336" xr:uid="{00000000-0005-0000-0000-0000BB830000}"/>
    <cellStyle name="표준 2 29 6 5" xfId="5095" xr:uid="{00000000-0005-0000-0000-0000BC830000}"/>
    <cellStyle name="표준 2 29 6 6" xfId="6575" xr:uid="{00000000-0005-0000-0000-0000BD830000}"/>
    <cellStyle name="표준 2 29 6 7" xfId="8055" xr:uid="{00000000-0005-0000-0000-0000BE830000}"/>
    <cellStyle name="표준 2 29 6 8" xfId="9535" xr:uid="{00000000-0005-0000-0000-0000BF830000}"/>
    <cellStyle name="표준 2 29 6 9" xfId="11015" xr:uid="{00000000-0005-0000-0000-0000C0830000}"/>
    <cellStyle name="표준 2 29 7" xfId="922" xr:uid="{00000000-0005-0000-0000-0000C1830000}"/>
    <cellStyle name="표준 2 29 7 10" xfId="12528" xr:uid="{00000000-0005-0000-0000-0000C2830000}"/>
    <cellStyle name="표준 2 29 7 11" xfId="14008" xr:uid="{00000000-0005-0000-0000-0000C3830000}"/>
    <cellStyle name="표준 2 29 7 12" xfId="15488" xr:uid="{00000000-0005-0000-0000-0000C4830000}"/>
    <cellStyle name="표준 2 29 7 13" xfId="16968" xr:uid="{00000000-0005-0000-0000-0000C5830000}"/>
    <cellStyle name="표준 2 29 7 14" xfId="18448" xr:uid="{00000000-0005-0000-0000-0000C6830000}"/>
    <cellStyle name="표준 2 29 7 15" xfId="19928" xr:uid="{00000000-0005-0000-0000-0000C7830000}"/>
    <cellStyle name="표준 2 29 7 16" xfId="21408" xr:uid="{00000000-0005-0000-0000-0000C8830000}"/>
    <cellStyle name="표준 2 29 7 17" xfId="22888" xr:uid="{00000000-0005-0000-0000-0000C9830000}"/>
    <cellStyle name="표준 2 29 7 18" xfId="24368" xr:uid="{00000000-0005-0000-0000-0000CA830000}"/>
    <cellStyle name="표준 2 29 7 19" xfId="25848" xr:uid="{00000000-0005-0000-0000-0000CB830000}"/>
    <cellStyle name="표준 2 29 7 2" xfId="143" xr:uid="{00000000-0005-0000-0000-0000CC830000}"/>
    <cellStyle name="표준 2 29 7 2 10" xfId="14745" xr:uid="{00000000-0005-0000-0000-0000CD830000}"/>
    <cellStyle name="표준 2 29 7 2 11" xfId="16225" xr:uid="{00000000-0005-0000-0000-0000CE830000}"/>
    <cellStyle name="표준 2 29 7 2 12" xfId="17705" xr:uid="{00000000-0005-0000-0000-0000CF830000}"/>
    <cellStyle name="표준 2 29 7 2 13" xfId="19185" xr:uid="{00000000-0005-0000-0000-0000D0830000}"/>
    <cellStyle name="표준 2 29 7 2 14" xfId="20665" xr:uid="{00000000-0005-0000-0000-0000D1830000}"/>
    <cellStyle name="표준 2 29 7 2 15" xfId="22145" xr:uid="{00000000-0005-0000-0000-0000D2830000}"/>
    <cellStyle name="표준 2 29 7 2 16" xfId="23625" xr:uid="{00000000-0005-0000-0000-0000D3830000}"/>
    <cellStyle name="표준 2 29 7 2 17" xfId="25105" xr:uid="{00000000-0005-0000-0000-0000D4830000}"/>
    <cellStyle name="표준 2 29 7 2 18" xfId="26585" xr:uid="{00000000-0005-0000-0000-0000D5830000}"/>
    <cellStyle name="표준 2 29 7 2 19" xfId="28065" xr:uid="{00000000-0005-0000-0000-0000D6830000}"/>
    <cellStyle name="표준 2 29 7 2 2" xfId="2904" xr:uid="{00000000-0005-0000-0000-0000D7830000}"/>
    <cellStyle name="표준 2 29 7 2 20" xfId="29545" xr:uid="{00000000-0005-0000-0000-0000D8830000}"/>
    <cellStyle name="표준 2 29 7 2 21" xfId="31025" xr:uid="{00000000-0005-0000-0000-0000D9830000}"/>
    <cellStyle name="표준 2 29 7 2 22" xfId="32505" xr:uid="{00000000-0005-0000-0000-0000DA830000}"/>
    <cellStyle name="표준 2 29 7 2 23" xfId="33985" xr:uid="{00000000-0005-0000-0000-0000DB830000}"/>
    <cellStyle name="표준 2 29 7 2 24" xfId="35465" xr:uid="{00000000-0005-0000-0000-0000DC830000}"/>
    <cellStyle name="표준 2 29 7 2 25" xfId="36945" xr:uid="{00000000-0005-0000-0000-0000DD830000}"/>
    <cellStyle name="표준 2 29 7 2 26" xfId="38425" xr:uid="{00000000-0005-0000-0000-0000DE830000}"/>
    <cellStyle name="표준 2 29 7 2 27" xfId="39905" xr:uid="{00000000-0005-0000-0000-0000DF830000}"/>
    <cellStyle name="표준 2 29 7 2 28" xfId="41385" xr:uid="{00000000-0005-0000-0000-0000E0830000}"/>
    <cellStyle name="표준 2 29 7 2 29" xfId="42865" xr:uid="{00000000-0005-0000-0000-0000E1830000}"/>
    <cellStyle name="표준 2 29 7 2 3" xfId="4385" xr:uid="{00000000-0005-0000-0000-0000E2830000}"/>
    <cellStyle name="표준 2 29 7 2 30" xfId="44345" xr:uid="{00000000-0005-0000-0000-0000E3830000}"/>
    <cellStyle name="표준 2 29 7 2 31" xfId="45825" xr:uid="{00000000-0005-0000-0000-0000E4830000}"/>
    <cellStyle name="표준 2 29 7 2 32" xfId="47306" xr:uid="{00000000-0005-0000-0000-0000E5830000}"/>
    <cellStyle name="표준 2 29 7 2 33" xfId="48786" xr:uid="{00000000-0005-0000-0000-0000E6830000}"/>
    <cellStyle name="표준 2 29 7 2 34" xfId="50266" xr:uid="{00000000-0005-0000-0000-0000E7830000}"/>
    <cellStyle name="표준 2 29 7 2 35" xfId="51746" xr:uid="{00000000-0005-0000-0000-0000E8830000}"/>
    <cellStyle name="표준 2 29 7 2 36" xfId="53226" xr:uid="{00000000-0005-0000-0000-0000E9830000}"/>
    <cellStyle name="표준 2 29 7 2 37" xfId="54706" xr:uid="{00000000-0005-0000-0000-0000EA830000}"/>
    <cellStyle name="표준 2 29 7 2 38" xfId="56186" xr:uid="{00000000-0005-0000-0000-0000EB830000}"/>
    <cellStyle name="표준 2 29 7 2 39" xfId="57666" xr:uid="{00000000-0005-0000-0000-0000EC830000}"/>
    <cellStyle name="표준 2 29 7 2 4" xfId="5865" xr:uid="{00000000-0005-0000-0000-0000ED830000}"/>
    <cellStyle name="표준 2 29 7 2 40" xfId="59146" xr:uid="{00000000-0005-0000-0000-0000EE830000}"/>
    <cellStyle name="표준 2 29 7 2 41" xfId="60626" xr:uid="{00000000-0005-0000-0000-0000EF830000}"/>
    <cellStyle name="표준 2 29 7 2 42" xfId="62106" xr:uid="{00000000-0005-0000-0000-0000F0830000}"/>
    <cellStyle name="표준 2 29 7 2 5" xfId="7345" xr:uid="{00000000-0005-0000-0000-0000F1830000}"/>
    <cellStyle name="표준 2 29 7 2 6" xfId="8825" xr:uid="{00000000-0005-0000-0000-0000F2830000}"/>
    <cellStyle name="표준 2 29 7 2 7" xfId="10305" xr:uid="{00000000-0005-0000-0000-0000F3830000}"/>
    <cellStyle name="표준 2 29 7 2 8" xfId="11785" xr:uid="{00000000-0005-0000-0000-0000F4830000}"/>
    <cellStyle name="표준 2 29 7 2 9" xfId="13265" xr:uid="{00000000-0005-0000-0000-0000F5830000}"/>
    <cellStyle name="표준 2 29 7 20" xfId="27328" xr:uid="{00000000-0005-0000-0000-0000F6830000}"/>
    <cellStyle name="표준 2 29 7 21" xfId="28808" xr:uid="{00000000-0005-0000-0000-0000F7830000}"/>
    <cellStyle name="표준 2 29 7 22" xfId="30288" xr:uid="{00000000-0005-0000-0000-0000F8830000}"/>
    <cellStyle name="표준 2 29 7 23" xfId="31768" xr:uid="{00000000-0005-0000-0000-0000F9830000}"/>
    <cellStyle name="표준 2 29 7 24" xfId="33248" xr:uid="{00000000-0005-0000-0000-0000FA830000}"/>
    <cellStyle name="표준 2 29 7 25" xfId="34728" xr:uid="{00000000-0005-0000-0000-0000FB830000}"/>
    <cellStyle name="표준 2 29 7 26" xfId="36208" xr:uid="{00000000-0005-0000-0000-0000FC830000}"/>
    <cellStyle name="표준 2 29 7 27" xfId="37688" xr:uid="{00000000-0005-0000-0000-0000FD830000}"/>
    <cellStyle name="표준 2 29 7 28" xfId="39168" xr:uid="{00000000-0005-0000-0000-0000FE830000}"/>
    <cellStyle name="표준 2 29 7 29" xfId="40648" xr:uid="{00000000-0005-0000-0000-0000FF830000}"/>
    <cellStyle name="표준 2 29 7 3" xfId="2167" xr:uid="{00000000-0005-0000-0000-000000840000}"/>
    <cellStyle name="표준 2 29 7 30" xfId="42128" xr:uid="{00000000-0005-0000-0000-000001840000}"/>
    <cellStyle name="표준 2 29 7 31" xfId="43608" xr:uid="{00000000-0005-0000-0000-000002840000}"/>
    <cellStyle name="표준 2 29 7 32" xfId="45088" xr:uid="{00000000-0005-0000-0000-000003840000}"/>
    <cellStyle name="표준 2 29 7 33" xfId="46569" xr:uid="{00000000-0005-0000-0000-000004840000}"/>
    <cellStyle name="표준 2 29 7 34" xfId="48049" xr:uid="{00000000-0005-0000-0000-000005840000}"/>
    <cellStyle name="표준 2 29 7 35" xfId="49529" xr:uid="{00000000-0005-0000-0000-000006840000}"/>
    <cellStyle name="표준 2 29 7 36" xfId="51009" xr:uid="{00000000-0005-0000-0000-000007840000}"/>
    <cellStyle name="표준 2 29 7 37" xfId="52489" xr:uid="{00000000-0005-0000-0000-000008840000}"/>
    <cellStyle name="표준 2 29 7 38" xfId="53969" xr:uid="{00000000-0005-0000-0000-000009840000}"/>
    <cellStyle name="표준 2 29 7 39" xfId="55449" xr:uid="{00000000-0005-0000-0000-00000A840000}"/>
    <cellStyle name="표준 2 29 7 4" xfId="3648" xr:uid="{00000000-0005-0000-0000-00000B840000}"/>
    <cellStyle name="표준 2 29 7 40" xfId="56929" xr:uid="{00000000-0005-0000-0000-00000C840000}"/>
    <cellStyle name="표준 2 29 7 41" xfId="58409" xr:uid="{00000000-0005-0000-0000-00000D840000}"/>
    <cellStyle name="표준 2 29 7 42" xfId="59889" xr:uid="{00000000-0005-0000-0000-00000E840000}"/>
    <cellStyle name="표준 2 29 7 43" xfId="61369" xr:uid="{00000000-0005-0000-0000-00000F840000}"/>
    <cellStyle name="표준 2 29 7 5" xfId="5128" xr:uid="{00000000-0005-0000-0000-000010840000}"/>
    <cellStyle name="표준 2 29 7 6" xfId="6608" xr:uid="{00000000-0005-0000-0000-000011840000}"/>
    <cellStyle name="표준 2 29 7 7" xfId="8088" xr:uid="{00000000-0005-0000-0000-000012840000}"/>
    <cellStyle name="표준 2 29 7 8" xfId="9568" xr:uid="{00000000-0005-0000-0000-000013840000}"/>
    <cellStyle name="표준 2 29 7 9" xfId="11048" xr:uid="{00000000-0005-0000-0000-000014840000}"/>
    <cellStyle name="표준 2 29 8" xfId="888" xr:uid="{00000000-0005-0000-0000-000015840000}"/>
    <cellStyle name="표준 2 29 8 10" xfId="12562" xr:uid="{00000000-0005-0000-0000-000016840000}"/>
    <cellStyle name="표준 2 29 8 11" xfId="14042" xr:uid="{00000000-0005-0000-0000-000017840000}"/>
    <cellStyle name="표준 2 29 8 12" xfId="15522" xr:uid="{00000000-0005-0000-0000-000018840000}"/>
    <cellStyle name="표준 2 29 8 13" xfId="17002" xr:uid="{00000000-0005-0000-0000-000019840000}"/>
    <cellStyle name="표준 2 29 8 14" xfId="18482" xr:uid="{00000000-0005-0000-0000-00001A840000}"/>
    <cellStyle name="표준 2 29 8 15" xfId="19962" xr:uid="{00000000-0005-0000-0000-00001B840000}"/>
    <cellStyle name="표준 2 29 8 16" xfId="21442" xr:uid="{00000000-0005-0000-0000-00001C840000}"/>
    <cellStyle name="표준 2 29 8 17" xfId="22922" xr:uid="{00000000-0005-0000-0000-00001D840000}"/>
    <cellStyle name="표준 2 29 8 18" xfId="24402" xr:uid="{00000000-0005-0000-0000-00001E840000}"/>
    <cellStyle name="표준 2 29 8 19" xfId="25882" xr:uid="{00000000-0005-0000-0000-00001F840000}"/>
    <cellStyle name="표준 2 29 8 2" xfId="109" xr:uid="{00000000-0005-0000-0000-000020840000}"/>
    <cellStyle name="표준 2 29 8 2 10" xfId="14779" xr:uid="{00000000-0005-0000-0000-000021840000}"/>
    <cellStyle name="표준 2 29 8 2 11" xfId="16259" xr:uid="{00000000-0005-0000-0000-000022840000}"/>
    <cellStyle name="표준 2 29 8 2 12" xfId="17739" xr:uid="{00000000-0005-0000-0000-000023840000}"/>
    <cellStyle name="표준 2 29 8 2 13" xfId="19219" xr:uid="{00000000-0005-0000-0000-000024840000}"/>
    <cellStyle name="표준 2 29 8 2 14" xfId="20699" xr:uid="{00000000-0005-0000-0000-000025840000}"/>
    <cellStyle name="표준 2 29 8 2 15" xfId="22179" xr:uid="{00000000-0005-0000-0000-000026840000}"/>
    <cellStyle name="표준 2 29 8 2 16" xfId="23659" xr:uid="{00000000-0005-0000-0000-000027840000}"/>
    <cellStyle name="표준 2 29 8 2 17" xfId="25139" xr:uid="{00000000-0005-0000-0000-000028840000}"/>
    <cellStyle name="표준 2 29 8 2 18" xfId="26619" xr:uid="{00000000-0005-0000-0000-000029840000}"/>
    <cellStyle name="표준 2 29 8 2 19" xfId="28099" xr:uid="{00000000-0005-0000-0000-00002A840000}"/>
    <cellStyle name="표준 2 29 8 2 2" xfId="2938" xr:uid="{00000000-0005-0000-0000-00002B840000}"/>
    <cellStyle name="표준 2 29 8 2 20" xfId="29579" xr:uid="{00000000-0005-0000-0000-00002C840000}"/>
    <cellStyle name="표준 2 29 8 2 21" xfId="31059" xr:uid="{00000000-0005-0000-0000-00002D840000}"/>
    <cellStyle name="표준 2 29 8 2 22" xfId="32539" xr:uid="{00000000-0005-0000-0000-00002E840000}"/>
    <cellStyle name="표준 2 29 8 2 23" xfId="34019" xr:uid="{00000000-0005-0000-0000-00002F840000}"/>
    <cellStyle name="표준 2 29 8 2 24" xfId="35499" xr:uid="{00000000-0005-0000-0000-000030840000}"/>
    <cellStyle name="표준 2 29 8 2 25" xfId="36979" xr:uid="{00000000-0005-0000-0000-000031840000}"/>
    <cellStyle name="표준 2 29 8 2 26" xfId="38459" xr:uid="{00000000-0005-0000-0000-000032840000}"/>
    <cellStyle name="표준 2 29 8 2 27" xfId="39939" xr:uid="{00000000-0005-0000-0000-000033840000}"/>
    <cellStyle name="표준 2 29 8 2 28" xfId="41419" xr:uid="{00000000-0005-0000-0000-000034840000}"/>
    <cellStyle name="표준 2 29 8 2 29" xfId="42899" xr:uid="{00000000-0005-0000-0000-000035840000}"/>
    <cellStyle name="표준 2 29 8 2 3" xfId="4419" xr:uid="{00000000-0005-0000-0000-000036840000}"/>
    <cellStyle name="표준 2 29 8 2 30" xfId="44379" xr:uid="{00000000-0005-0000-0000-000037840000}"/>
    <cellStyle name="표준 2 29 8 2 31" xfId="45859" xr:uid="{00000000-0005-0000-0000-000038840000}"/>
    <cellStyle name="표준 2 29 8 2 32" xfId="47340" xr:uid="{00000000-0005-0000-0000-000039840000}"/>
    <cellStyle name="표준 2 29 8 2 33" xfId="48820" xr:uid="{00000000-0005-0000-0000-00003A840000}"/>
    <cellStyle name="표준 2 29 8 2 34" xfId="50300" xr:uid="{00000000-0005-0000-0000-00003B840000}"/>
    <cellStyle name="표준 2 29 8 2 35" xfId="51780" xr:uid="{00000000-0005-0000-0000-00003C840000}"/>
    <cellStyle name="표준 2 29 8 2 36" xfId="53260" xr:uid="{00000000-0005-0000-0000-00003D840000}"/>
    <cellStyle name="표준 2 29 8 2 37" xfId="54740" xr:uid="{00000000-0005-0000-0000-00003E840000}"/>
    <cellStyle name="표준 2 29 8 2 38" xfId="56220" xr:uid="{00000000-0005-0000-0000-00003F840000}"/>
    <cellStyle name="표준 2 29 8 2 39" xfId="57700" xr:uid="{00000000-0005-0000-0000-000040840000}"/>
    <cellStyle name="표준 2 29 8 2 4" xfId="5899" xr:uid="{00000000-0005-0000-0000-000041840000}"/>
    <cellStyle name="표준 2 29 8 2 40" xfId="59180" xr:uid="{00000000-0005-0000-0000-000042840000}"/>
    <cellStyle name="표준 2 29 8 2 41" xfId="60660" xr:uid="{00000000-0005-0000-0000-000043840000}"/>
    <cellStyle name="표준 2 29 8 2 42" xfId="62140" xr:uid="{00000000-0005-0000-0000-000044840000}"/>
    <cellStyle name="표준 2 29 8 2 5" xfId="7379" xr:uid="{00000000-0005-0000-0000-000045840000}"/>
    <cellStyle name="표준 2 29 8 2 6" xfId="8859" xr:uid="{00000000-0005-0000-0000-000046840000}"/>
    <cellStyle name="표준 2 29 8 2 7" xfId="10339" xr:uid="{00000000-0005-0000-0000-000047840000}"/>
    <cellStyle name="표준 2 29 8 2 8" xfId="11819" xr:uid="{00000000-0005-0000-0000-000048840000}"/>
    <cellStyle name="표준 2 29 8 2 9" xfId="13299" xr:uid="{00000000-0005-0000-0000-000049840000}"/>
    <cellStyle name="표준 2 29 8 20" xfId="27362" xr:uid="{00000000-0005-0000-0000-00004A840000}"/>
    <cellStyle name="표준 2 29 8 21" xfId="28842" xr:uid="{00000000-0005-0000-0000-00004B840000}"/>
    <cellStyle name="표준 2 29 8 22" xfId="30322" xr:uid="{00000000-0005-0000-0000-00004C840000}"/>
    <cellStyle name="표준 2 29 8 23" xfId="31802" xr:uid="{00000000-0005-0000-0000-00004D840000}"/>
    <cellStyle name="표준 2 29 8 24" xfId="33282" xr:uid="{00000000-0005-0000-0000-00004E840000}"/>
    <cellStyle name="표준 2 29 8 25" xfId="34762" xr:uid="{00000000-0005-0000-0000-00004F840000}"/>
    <cellStyle name="표준 2 29 8 26" xfId="36242" xr:uid="{00000000-0005-0000-0000-000050840000}"/>
    <cellStyle name="표준 2 29 8 27" xfId="37722" xr:uid="{00000000-0005-0000-0000-000051840000}"/>
    <cellStyle name="표준 2 29 8 28" xfId="39202" xr:uid="{00000000-0005-0000-0000-000052840000}"/>
    <cellStyle name="표준 2 29 8 29" xfId="40682" xr:uid="{00000000-0005-0000-0000-000053840000}"/>
    <cellStyle name="표준 2 29 8 3" xfId="2201" xr:uid="{00000000-0005-0000-0000-000054840000}"/>
    <cellStyle name="표준 2 29 8 30" xfId="42162" xr:uid="{00000000-0005-0000-0000-000055840000}"/>
    <cellStyle name="표준 2 29 8 31" xfId="43642" xr:uid="{00000000-0005-0000-0000-000056840000}"/>
    <cellStyle name="표준 2 29 8 32" xfId="45122" xr:uid="{00000000-0005-0000-0000-000057840000}"/>
    <cellStyle name="표준 2 29 8 33" xfId="46603" xr:uid="{00000000-0005-0000-0000-000058840000}"/>
    <cellStyle name="표준 2 29 8 34" xfId="48083" xr:uid="{00000000-0005-0000-0000-000059840000}"/>
    <cellStyle name="표준 2 29 8 35" xfId="49563" xr:uid="{00000000-0005-0000-0000-00005A840000}"/>
    <cellStyle name="표준 2 29 8 36" xfId="51043" xr:uid="{00000000-0005-0000-0000-00005B840000}"/>
    <cellStyle name="표준 2 29 8 37" xfId="52523" xr:uid="{00000000-0005-0000-0000-00005C840000}"/>
    <cellStyle name="표준 2 29 8 38" xfId="54003" xr:uid="{00000000-0005-0000-0000-00005D840000}"/>
    <cellStyle name="표준 2 29 8 39" xfId="55483" xr:uid="{00000000-0005-0000-0000-00005E840000}"/>
    <cellStyle name="표준 2 29 8 4" xfId="3682" xr:uid="{00000000-0005-0000-0000-00005F840000}"/>
    <cellStyle name="표준 2 29 8 40" xfId="56963" xr:uid="{00000000-0005-0000-0000-000060840000}"/>
    <cellStyle name="표준 2 29 8 41" xfId="58443" xr:uid="{00000000-0005-0000-0000-000061840000}"/>
    <cellStyle name="표준 2 29 8 42" xfId="59923" xr:uid="{00000000-0005-0000-0000-000062840000}"/>
    <cellStyle name="표준 2 29 8 43" xfId="61403" xr:uid="{00000000-0005-0000-0000-000063840000}"/>
    <cellStyle name="표준 2 29 8 5" xfId="5162" xr:uid="{00000000-0005-0000-0000-000064840000}"/>
    <cellStyle name="표준 2 29 8 6" xfId="6642" xr:uid="{00000000-0005-0000-0000-000065840000}"/>
    <cellStyle name="표준 2 29 8 7" xfId="8122" xr:uid="{00000000-0005-0000-0000-000066840000}"/>
    <cellStyle name="표준 2 29 8 8" xfId="9602" xr:uid="{00000000-0005-0000-0000-000067840000}"/>
    <cellStyle name="표준 2 29 8 9" xfId="11082" xr:uid="{00000000-0005-0000-0000-000068840000}"/>
    <cellStyle name="표준 2 29 9" xfId="853" xr:uid="{00000000-0005-0000-0000-000069840000}"/>
    <cellStyle name="표준 2 29 9 10" xfId="12597" xr:uid="{00000000-0005-0000-0000-00006A840000}"/>
    <cellStyle name="표준 2 29 9 11" xfId="14077" xr:uid="{00000000-0005-0000-0000-00006B840000}"/>
    <cellStyle name="표준 2 29 9 12" xfId="15557" xr:uid="{00000000-0005-0000-0000-00006C840000}"/>
    <cellStyle name="표준 2 29 9 13" xfId="17037" xr:uid="{00000000-0005-0000-0000-00006D840000}"/>
    <cellStyle name="표준 2 29 9 14" xfId="18517" xr:uid="{00000000-0005-0000-0000-00006E840000}"/>
    <cellStyle name="표준 2 29 9 15" xfId="19997" xr:uid="{00000000-0005-0000-0000-00006F840000}"/>
    <cellStyle name="표준 2 29 9 16" xfId="21477" xr:uid="{00000000-0005-0000-0000-000070840000}"/>
    <cellStyle name="표준 2 29 9 17" xfId="22957" xr:uid="{00000000-0005-0000-0000-000071840000}"/>
    <cellStyle name="표준 2 29 9 18" xfId="24437" xr:uid="{00000000-0005-0000-0000-000072840000}"/>
    <cellStyle name="표준 2 29 9 19" xfId="25917" xr:uid="{00000000-0005-0000-0000-000073840000}"/>
    <cellStyle name="표준 2 29 9 2" xfId="74" xr:uid="{00000000-0005-0000-0000-000074840000}"/>
    <cellStyle name="표준 2 29 9 2 10" xfId="14814" xr:uid="{00000000-0005-0000-0000-000075840000}"/>
    <cellStyle name="표준 2 29 9 2 11" xfId="16294" xr:uid="{00000000-0005-0000-0000-000076840000}"/>
    <cellStyle name="표준 2 29 9 2 12" xfId="17774" xr:uid="{00000000-0005-0000-0000-000077840000}"/>
    <cellStyle name="표준 2 29 9 2 13" xfId="19254" xr:uid="{00000000-0005-0000-0000-000078840000}"/>
    <cellStyle name="표준 2 29 9 2 14" xfId="20734" xr:uid="{00000000-0005-0000-0000-000079840000}"/>
    <cellStyle name="표준 2 29 9 2 15" xfId="22214" xr:uid="{00000000-0005-0000-0000-00007A840000}"/>
    <cellStyle name="표준 2 29 9 2 16" xfId="23694" xr:uid="{00000000-0005-0000-0000-00007B840000}"/>
    <cellStyle name="표준 2 29 9 2 17" xfId="25174" xr:uid="{00000000-0005-0000-0000-00007C840000}"/>
    <cellStyle name="표준 2 29 9 2 18" xfId="26654" xr:uid="{00000000-0005-0000-0000-00007D840000}"/>
    <cellStyle name="표준 2 29 9 2 19" xfId="28134" xr:uid="{00000000-0005-0000-0000-00007E840000}"/>
    <cellStyle name="표준 2 29 9 2 2" xfId="2973" xr:uid="{00000000-0005-0000-0000-00007F840000}"/>
    <cellStyle name="표준 2 29 9 2 20" xfId="29614" xr:uid="{00000000-0005-0000-0000-000080840000}"/>
    <cellStyle name="표준 2 29 9 2 21" xfId="31094" xr:uid="{00000000-0005-0000-0000-000081840000}"/>
    <cellStyle name="표준 2 29 9 2 22" xfId="32574" xr:uid="{00000000-0005-0000-0000-000082840000}"/>
    <cellStyle name="표준 2 29 9 2 23" xfId="34054" xr:uid="{00000000-0005-0000-0000-000083840000}"/>
    <cellStyle name="표준 2 29 9 2 24" xfId="35534" xr:uid="{00000000-0005-0000-0000-000084840000}"/>
    <cellStyle name="표준 2 29 9 2 25" xfId="37014" xr:uid="{00000000-0005-0000-0000-000085840000}"/>
    <cellStyle name="표준 2 29 9 2 26" xfId="38494" xr:uid="{00000000-0005-0000-0000-000086840000}"/>
    <cellStyle name="표준 2 29 9 2 27" xfId="39974" xr:uid="{00000000-0005-0000-0000-000087840000}"/>
    <cellStyle name="표준 2 29 9 2 28" xfId="41454" xr:uid="{00000000-0005-0000-0000-000088840000}"/>
    <cellStyle name="표준 2 29 9 2 29" xfId="42934" xr:uid="{00000000-0005-0000-0000-000089840000}"/>
    <cellStyle name="표준 2 29 9 2 3" xfId="4454" xr:uid="{00000000-0005-0000-0000-00008A840000}"/>
    <cellStyle name="표준 2 29 9 2 30" xfId="44414" xr:uid="{00000000-0005-0000-0000-00008B840000}"/>
    <cellStyle name="표준 2 29 9 2 31" xfId="45894" xr:uid="{00000000-0005-0000-0000-00008C840000}"/>
    <cellStyle name="표준 2 29 9 2 32" xfId="47375" xr:uid="{00000000-0005-0000-0000-00008D840000}"/>
    <cellStyle name="표준 2 29 9 2 33" xfId="48855" xr:uid="{00000000-0005-0000-0000-00008E840000}"/>
    <cellStyle name="표준 2 29 9 2 34" xfId="50335" xr:uid="{00000000-0005-0000-0000-00008F840000}"/>
    <cellStyle name="표준 2 29 9 2 35" xfId="51815" xr:uid="{00000000-0005-0000-0000-000090840000}"/>
    <cellStyle name="표준 2 29 9 2 36" xfId="53295" xr:uid="{00000000-0005-0000-0000-000091840000}"/>
    <cellStyle name="표준 2 29 9 2 37" xfId="54775" xr:uid="{00000000-0005-0000-0000-000092840000}"/>
    <cellStyle name="표준 2 29 9 2 38" xfId="56255" xr:uid="{00000000-0005-0000-0000-000093840000}"/>
    <cellStyle name="표준 2 29 9 2 39" xfId="57735" xr:uid="{00000000-0005-0000-0000-000094840000}"/>
    <cellStyle name="표준 2 29 9 2 4" xfId="5934" xr:uid="{00000000-0005-0000-0000-000095840000}"/>
    <cellStyle name="표준 2 29 9 2 40" xfId="59215" xr:uid="{00000000-0005-0000-0000-000096840000}"/>
    <cellStyle name="표준 2 29 9 2 41" xfId="60695" xr:uid="{00000000-0005-0000-0000-000097840000}"/>
    <cellStyle name="표준 2 29 9 2 42" xfId="62175" xr:uid="{00000000-0005-0000-0000-000098840000}"/>
    <cellStyle name="표준 2 29 9 2 5" xfId="7414" xr:uid="{00000000-0005-0000-0000-000099840000}"/>
    <cellStyle name="표준 2 29 9 2 6" xfId="8894" xr:uid="{00000000-0005-0000-0000-00009A840000}"/>
    <cellStyle name="표준 2 29 9 2 7" xfId="10374" xr:uid="{00000000-0005-0000-0000-00009B840000}"/>
    <cellStyle name="표준 2 29 9 2 8" xfId="11854" xr:uid="{00000000-0005-0000-0000-00009C840000}"/>
    <cellStyle name="표준 2 29 9 2 9" xfId="13334" xr:uid="{00000000-0005-0000-0000-00009D840000}"/>
    <cellStyle name="표준 2 29 9 20" xfId="27397" xr:uid="{00000000-0005-0000-0000-00009E840000}"/>
    <cellStyle name="표준 2 29 9 21" xfId="28877" xr:uid="{00000000-0005-0000-0000-00009F840000}"/>
    <cellStyle name="표준 2 29 9 22" xfId="30357" xr:uid="{00000000-0005-0000-0000-0000A0840000}"/>
    <cellStyle name="표준 2 29 9 23" xfId="31837" xr:uid="{00000000-0005-0000-0000-0000A1840000}"/>
    <cellStyle name="표준 2 29 9 24" xfId="33317" xr:uid="{00000000-0005-0000-0000-0000A2840000}"/>
    <cellStyle name="표준 2 29 9 25" xfId="34797" xr:uid="{00000000-0005-0000-0000-0000A3840000}"/>
    <cellStyle name="표준 2 29 9 26" xfId="36277" xr:uid="{00000000-0005-0000-0000-0000A4840000}"/>
    <cellStyle name="표준 2 29 9 27" xfId="37757" xr:uid="{00000000-0005-0000-0000-0000A5840000}"/>
    <cellStyle name="표준 2 29 9 28" xfId="39237" xr:uid="{00000000-0005-0000-0000-0000A6840000}"/>
    <cellStyle name="표준 2 29 9 29" xfId="40717" xr:uid="{00000000-0005-0000-0000-0000A7840000}"/>
    <cellStyle name="표준 2 29 9 3" xfId="2236" xr:uid="{00000000-0005-0000-0000-0000A8840000}"/>
    <cellStyle name="표준 2 29 9 30" xfId="42197" xr:uid="{00000000-0005-0000-0000-0000A9840000}"/>
    <cellStyle name="표준 2 29 9 31" xfId="43677" xr:uid="{00000000-0005-0000-0000-0000AA840000}"/>
    <cellStyle name="표준 2 29 9 32" xfId="45157" xr:uid="{00000000-0005-0000-0000-0000AB840000}"/>
    <cellStyle name="표준 2 29 9 33" xfId="46638" xr:uid="{00000000-0005-0000-0000-0000AC840000}"/>
    <cellStyle name="표준 2 29 9 34" xfId="48118" xr:uid="{00000000-0005-0000-0000-0000AD840000}"/>
    <cellStyle name="표준 2 29 9 35" xfId="49598" xr:uid="{00000000-0005-0000-0000-0000AE840000}"/>
    <cellStyle name="표준 2 29 9 36" xfId="51078" xr:uid="{00000000-0005-0000-0000-0000AF840000}"/>
    <cellStyle name="표준 2 29 9 37" xfId="52558" xr:uid="{00000000-0005-0000-0000-0000B0840000}"/>
    <cellStyle name="표준 2 29 9 38" xfId="54038" xr:uid="{00000000-0005-0000-0000-0000B1840000}"/>
    <cellStyle name="표준 2 29 9 39" xfId="55518" xr:uid="{00000000-0005-0000-0000-0000B2840000}"/>
    <cellStyle name="표준 2 29 9 4" xfId="3717" xr:uid="{00000000-0005-0000-0000-0000B3840000}"/>
    <cellStyle name="표준 2 29 9 40" xfId="56998" xr:uid="{00000000-0005-0000-0000-0000B4840000}"/>
    <cellStyle name="표준 2 29 9 41" xfId="58478" xr:uid="{00000000-0005-0000-0000-0000B5840000}"/>
    <cellStyle name="표준 2 29 9 42" xfId="59958" xr:uid="{00000000-0005-0000-0000-0000B6840000}"/>
    <cellStyle name="표준 2 29 9 43" xfId="61438" xr:uid="{00000000-0005-0000-0000-0000B7840000}"/>
    <cellStyle name="표준 2 29 9 5" xfId="5197" xr:uid="{00000000-0005-0000-0000-0000B8840000}"/>
    <cellStyle name="표준 2 29 9 6" xfId="6677" xr:uid="{00000000-0005-0000-0000-0000B9840000}"/>
    <cellStyle name="표준 2 29 9 7" xfId="8157" xr:uid="{00000000-0005-0000-0000-0000BA840000}"/>
    <cellStyle name="표준 2 29 9 8" xfId="9637" xr:uid="{00000000-0005-0000-0000-0000BB840000}"/>
    <cellStyle name="표준 2 29 9 9" xfId="11117" xr:uid="{00000000-0005-0000-0000-0000BC840000}"/>
    <cellStyle name="표준 2 3" xfId="1560" xr:uid="{00000000-0005-0000-0000-0000BD840000}"/>
    <cellStyle name="표준 2 3 10" xfId="1457" xr:uid="{00000000-0005-0000-0000-0000BE840000}"/>
    <cellStyle name="표준 2 3 10 10" xfId="11993" xr:uid="{00000000-0005-0000-0000-0000BF840000}"/>
    <cellStyle name="표준 2 3 10 11" xfId="13473" xr:uid="{00000000-0005-0000-0000-0000C0840000}"/>
    <cellStyle name="표준 2 3 10 12" xfId="14953" xr:uid="{00000000-0005-0000-0000-0000C1840000}"/>
    <cellStyle name="표준 2 3 10 13" xfId="16433" xr:uid="{00000000-0005-0000-0000-0000C2840000}"/>
    <cellStyle name="표준 2 3 10 14" xfId="17913" xr:uid="{00000000-0005-0000-0000-0000C3840000}"/>
    <cellStyle name="표준 2 3 10 15" xfId="19393" xr:uid="{00000000-0005-0000-0000-0000C4840000}"/>
    <cellStyle name="표준 2 3 10 16" xfId="20873" xr:uid="{00000000-0005-0000-0000-0000C5840000}"/>
    <cellStyle name="표준 2 3 10 17" xfId="22353" xr:uid="{00000000-0005-0000-0000-0000C6840000}"/>
    <cellStyle name="표준 2 3 10 18" xfId="23833" xr:uid="{00000000-0005-0000-0000-0000C7840000}"/>
    <cellStyle name="표준 2 3 10 19" xfId="25313" xr:uid="{00000000-0005-0000-0000-0000C8840000}"/>
    <cellStyle name="표준 2 3 10 2" xfId="678" xr:uid="{00000000-0005-0000-0000-0000C9840000}"/>
    <cellStyle name="표준 2 3 10 2 10" xfId="14210" xr:uid="{00000000-0005-0000-0000-0000CA840000}"/>
    <cellStyle name="표준 2 3 10 2 11" xfId="15690" xr:uid="{00000000-0005-0000-0000-0000CB840000}"/>
    <cellStyle name="표준 2 3 10 2 12" xfId="17170" xr:uid="{00000000-0005-0000-0000-0000CC840000}"/>
    <cellStyle name="표준 2 3 10 2 13" xfId="18650" xr:uid="{00000000-0005-0000-0000-0000CD840000}"/>
    <cellStyle name="표준 2 3 10 2 14" xfId="20130" xr:uid="{00000000-0005-0000-0000-0000CE840000}"/>
    <cellStyle name="표준 2 3 10 2 15" xfId="21610" xr:uid="{00000000-0005-0000-0000-0000CF840000}"/>
    <cellStyle name="표준 2 3 10 2 16" xfId="23090" xr:uid="{00000000-0005-0000-0000-0000D0840000}"/>
    <cellStyle name="표준 2 3 10 2 17" xfId="24570" xr:uid="{00000000-0005-0000-0000-0000D1840000}"/>
    <cellStyle name="표준 2 3 10 2 18" xfId="26050" xr:uid="{00000000-0005-0000-0000-0000D2840000}"/>
    <cellStyle name="표준 2 3 10 2 19" xfId="27530" xr:uid="{00000000-0005-0000-0000-0000D3840000}"/>
    <cellStyle name="표준 2 3 10 2 2" xfId="2369" xr:uid="{00000000-0005-0000-0000-0000D4840000}"/>
    <cellStyle name="표준 2 3 10 2 20" xfId="29010" xr:uid="{00000000-0005-0000-0000-0000D5840000}"/>
    <cellStyle name="표준 2 3 10 2 21" xfId="30490" xr:uid="{00000000-0005-0000-0000-0000D6840000}"/>
    <cellStyle name="표준 2 3 10 2 22" xfId="31970" xr:uid="{00000000-0005-0000-0000-0000D7840000}"/>
    <cellStyle name="표준 2 3 10 2 23" xfId="33450" xr:uid="{00000000-0005-0000-0000-0000D8840000}"/>
    <cellStyle name="표준 2 3 10 2 24" xfId="34930" xr:uid="{00000000-0005-0000-0000-0000D9840000}"/>
    <cellStyle name="표준 2 3 10 2 25" xfId="36410" xr:uid="{00000000-0005-0000-0000-0000DA840000}"/>
    <cellStyle name="표준 2 3 10 2 26" xfId="37890" xr:uid="{00000000-0005-0000-0000-0000DB840000}"/>
    <cellStyle name="표준 2 3 10 2 27" xfId="39370" xr:uid="{00000000-0005-0000-0000-0000DC840000}"/>
    <cellStyle name="표준 2 3 10 2 28" xfId="40850" xr:uid="{00000000-0005-0000-0000-0000DD840000}"/>
    <cellStyle name="표준 2 3 10 2 29" xfId="42330" xr:uid="{00000000-0005-0000-0000-0000DE840000}"/>
    <cellStyle name="표준 2 3 10 2 3" xfId="3850" xr:uid="{00000000-0005-0000-0000-0000DF840000}"/>
    <cellStyle name="표준 2 3 10 2 30" xfId="43810" xr:uid="{00000000-0005-0000-0000-0000E0840000}"/>
    <cellStyle name="표준 2 3 10 2 31" xfId="45290" xr:uid="{00000000-0005-0000-0000-0000E1840000}"/>
    <cellStyle name="표준 2 3 10 2 32" xfId="46771" xr:uid="{00000000-0005-0000-0000-0000E2840000}"/>
    <cellStyle name="표준 2 3 10 2 33" xfId="48251" xr:uid="{00000000-0005-0000-0000-0000E3840000}"/>
    <cellStyle name="표준 2 3 10 2 34" xfId="49731" xr:uid="{00000000-0005-0000-0000-0000E4840000}"/>
    <cellStyle name="표준 2 3 10 2 35" xfId="51211" xr:uid="{00000000-0005-0000-0000-0000E5840000}"/>
    <cellStyle name="표준 2 3 10 2 36" xfId="52691" xr:uid="{00000000-0005-0000-0000-0000E6840000}"/>
    <cellStyle name="표준 2 3 10 2 37" xfId="54171" xr:uid="{00000000-0005-0000-0000-0000E7840000}"/>
    <cellStyle name="표준 2 3 10 2 38" xfId="55651" xr:uid="{00000000-0005-0000-0000-0000E8840000}"/>
    <cellStyle name="표준 2 3 10 2 39" xfId="57131" xr:uid="{00000000-0005-0000-0000-0000E9840000}"/>
    <cellStyle name="표준 2 3 10 2 4" xfId="5330" xr:uid="{00000000-0005-0000-0000-0000EA840000}"/>
    <cellStyle name="표준 2 3 10 2 40" xfId="58611" xr:uid="{00000000-0005-0000-0000-0000EB840000}"/>
    <cellStyle name="표준 2 3 10 2 41" xfId="60091" xr:uid="{00000000-0005-0000-0000-0000EC840000}"/>
    <cellStyle name="표준 2 3 10 2 42" xfId="61571" xr:uid="{00000000-0005-0000-0000-0000ED840000}"/>
    <cellStyle name="표준 2 3 10 2 5" xfId="6810" xr:uid="{00000000-0005-0000-0000-0000EE840000}"/>
    <cellStyle name="표준 2 3 10 2 6" xfId="8290" xr:uid="{00000000-0005-0000-0000-0000EF840000}"/>
    <cellStyle name="표준 2 3 10 2 7" xfId="9770" xr:uid="{00000000-0005-0000-0000-0000F0840000}"/>
    <cellStyle name="표준 2 3 10 2 8" xfId="11250" xr:uid="{00000000-0005-0000-0000-0000F1840000}"/>
    <cellStyle name="표준 2 3 10 2 9" xfId="12730" xr:uid="{00000000-0005-0000-0000-0000F2840000}"/>
    <cellStyle name="표준 2 3 10 20" xfId="26793" xr:uid="{00000000-0005-0000-0000-0000F3840000}"/>
    <cellStyle name="표준 2 3 10 21" xfId="28273" xr:uid="{00000000-0005-0000-0000-0000F4840000}"/>
    <cellStyle name="표준 2 3 10 22" xfId="29753" xr:uid="{00000000-0005-0000-0000-0000F5840000}"/>
    <cellStyle name="표준 2 3 10 23" xfId="31233" xr:uid="{00000000-0005-0000-0000-0000F6840000}"/>
    <cellStyle name="표준 2 3 10 24" xfId="32713" xr:uid="{00000000-0005-0000-0000-0000F7840000}"/>
    <cellStyle name="표준 2 3 10 25" xfId="34193" xr:uid="{00000000-0005-0000-0000-0000F8840000}"/>
    <cellStyle name="표준 2 3 10 26" xfId="35673" xr:uid="{00000000-0005-0000-0000-0000F9840000}"/>
    <cellStyle name="표준 2 3 10 27" xfId="37153" xr:uid="{00000000-0005-0000-0000-0000FA840000}"/>
    <cellStyle name="표준 2 3 10 28" xfId="38633" xr:uid="{00000000-0005-0000-0000-0000FB840000}"/>
    <cellStyle name="표준 2 3 10 29" xfId="40113" xr:uid="{00000000-0005-0000-0000-0000FC840000}"/>
    <cellStyle name="표준 2 3 10 3" xfId="1632" xr:uid="{00000000-0005-0000-0000-0000FD840000}"/>
    <cellStyle name="표준 2 3 10 30" xfId="41593" xr:uid="{00000000-0005-0000-0000-0000FE840000}"/>
    <cellStyle name="표준 2 3 10 31" xfId="43073" xr:uid="{00000000-0005-0000-0000-0000FF840000}"/>
    <cellStyle name="표준 2 3 10 32" xfId="44553" xr:uid="{00000000-0005-0000-0000-000000850000}"/>
    <cellStyle name="표준 2 3 10 33" xfId="46034" xr:uid="{00000000-0005-0000-0000-000001850000}"/>
    <cellStyle name="표준 2 3 10 34" xfId="47514" xr:uid="{00000000-0005-0000-0000-000002850000}"/>
    <cellStyle name="표준 2 3 10 35" xfId="48994" xr:uid="{00000000-0005-0000-0000-000003850000}"/>
    <cellStyle name="표준 2 3 10 36" xfId="50474" xr:uid="{00000000-0005-0000-0000-000004850000}"/>
    <cellStyle name="표준 2 3 10 37" xfId="51954" xr:uid="{00000000-0005-0000-0000-000005850000}"/>
    <cellStyle name="표준 2 3 10 38" xfId="53434" xr:uid="{00000000-0005-0000-0000-000006850000}"/>
    <cellStyle name="표준 2 3 10 39" xfId="54914" xr:uid="{00000000-0005-0000-0000-000007850000}"/>
    <cellStyle name="표준 2 3 10 4" xfId="3113" xr:uid="{00000000-0005-0000-0000-000008850000}"/>
    <cellStyle name="표준 2 3 10 40" xfId="56394" xr:uid="{00000000-0005-0000-0000-000009850000}"/>
    <cellStyle name="표준 2 3 10 41" xfId="57874" xr:uid="{00000000-0005-0000-0000-00000A850000}"/>
    <cellStyle name="표준 2 3 10 42" xfId="59354" xr:uid="{00000000-0005-0000-0000-00000B850000}"/>
    <cellStyle name="표준 2 3 10 43" xfId="60834" xr:uid="{00000000-0005-0000-0000-00000C850000}"/>
    <cellStyle name="표준 2 3 10 5" xfId="4593" xr:uid="{00000000-0005-0000-0000-00000D850000}"/>
    <cellStyle name="표준 2 3 10 6" xfId="6073" xr:uid="{00000000-0005-0000-0000-00000E850000}"/>
    <cellStyle name="표준 2 3 10 7" xfId="7553" xr:uid="{00000000-0005-0000-0000-00000F850000}"/>
    <cellStyle name="표준 2 3 10 8" xfId="9033" xr:uid="{00000000-0005-0000-0000-000010850000}"/>
    <cellStyle name="표준 2 3 10 9" xfId="10513" xr:uid="{00000000-0005-0000-0000-000011850000}"/>
    <cellStyle name="표준 2 3 11" xfId="1446" xr:uid="{00000000-0005-0000-0000-000012850000}"/>
    <cellStyle name="표준 2 3 11 10" xfId="12004" xr:uid="{00000000-0005-0000-0000-000013850000}"/>
    <cellStyle name="표준 2 3 11 11" xfId="13484" xr:uid="{00000000-0005-0000-0000-000014850000}"/>
    <cellStyle name="표준 2 3 11 12" xfId="14964" xr:uid="{00000000-0005-0000-0000-000015850000}"/>
    <cellStyle name="표준 2 3 11 13" xfId="16444" xr:uid="{00000000-0005-0000-0000-000016850000}"/>
    <cellStyle name="표준 2 3 11 14" xfId="17924" xr:uid="{00000000-0005-0000-0000-000017850000}"/>
    <cellStyle name="표준 2 3 11 15" xfId="19404" xr:uid="{00000000-0005-0000-0000-000018850000}"/>
    <cellStyle name="표준 2 3 11 16" xfId="20884" xr:uid="{00000000-0005-0000-0000-000019850000}"/>
    <cellStyle name="표준 2 3 11 17" xfId="22364" xr:uid="{00000000-0005-0000-0000-00001A850000}"/>
    <cellStyle name="표준 2 3 11 18" xfId="23844" xr:uid="{00000000-0005-0000-0000-00001B850000}"/>
    <cellStyle name="표준 2 3 11 19" xfId="25324" xr:uid="{00000000-0005-0000-0000-00001C850000}"/>
    <cellStyle name="표준 2 3 11 2" xfId="667" xr:uid="{00000000-0005-0000-0000-00001D850000}"/>
    <cellStyle name="표준 2 3 11 2 10" xfId="14221" xr:uid="{00000000-0005-0000-0000-00001E850000}"/>
    <cellStyle name="표준 2 3 11 2 11" xfId="15701" xr:uid="{00000000-0005-0000-0000-00001F850000}"/>
    <cellStyle name="표준 2 3 11 2 12" xfId="17181" xr:uid="{00000000-0005-0000-0000-000020850000}"/>
    <cellStyle name="표준 2 3 11 2 13" xfId="18661" xr:uid="{00000000-0005-0000-0000-000021850000}"/>
    <cellStyle name="표준 2 3 11 2 14" xfId="20141" xr:uid="{00000000-0005-0000-0000-000022850000}"/>
    <cellStyle name="표준 2 3 11 2 15" xfId="21621" xr:uid="{00000000-0005-0000-0000-000023850000}"/>
    <cellStyle name="표준 2 3 11 2 16" xfId="23101" xr:uid="{00000000-0005-0000-0000-000024850000}"/>
    <cellStyle name="표준 2 3 11 2 17" xfId="24581" xr:uid="{00000000-0005-0000-0000-000025850000}"/>
    <cellStyle name="표준 2 3 11 2 18" xfId="26061" xr:uid="{00000000-0005-0000-0000-000026850000}"/>
    <cellStyle name="표준 2 3 11 2 19" xfId="27541" xr:uid="{00000000-0005-0000-0000-000027850000}"/>
    <cellStyle name="표준 2 3 11 2 2" xfId="2380" xr:uid="{00000000-0005-0000-0000-000028850000}"/>
    <cellStyle name="표준 2 3 11 2 20" xfId="29021" xr:uid="{00000000-0005-0000-0000-000029850000}"/>
    <cellStyle name="표준 2 3 11 2 21" xfId="30501" xr:uid="{00000000-0005-0000-0000-00002A850000}"/>
    <cellStyle name="표준 2 3 11 2 22" xfId="31981" xr:uid="{00000000-0005-0000-0000-00002B850000}"/>
    <cellStyle name="표준 2 3 11 2 23" xfId="33461" xr:uid="{00000000-0005-0000-0000-00002C850000}"/>
    <cellStyle name="표준 2 3 11 2 24" xfId="34941" xr:uid="{00000000-0005-0000-0000-00002D850000}"/>
    <cellStyle name="표준 2 3 11 2 25" xfId="36421" xr:uid="{00000000-0005-0000-0000-00002E850000}"/>
    <cellStyle name="표준 2 3 11 2 26" xfId="37901" xr:uid="{00000000-0005-0000-0000-00002F850000}"/>
    <cellStyle name="표준 2 3 11 2 27" xfId="39381" xr:uid="{00000000-0005-0000-0000-000030850000}"/>
    <cellStyle name="표준 2 3 11 2 28" xfId="40861" xr:uid="{00000000-0005-0000-0000-000031850000}"/>
    <cellStyle name="표준 2 3 11 2 29" xfId="42341" xr:uid="{00000000-0005-0000-0000-000032850000}"/>
    <cellStyle name="표준 2 3 11 2 3" xfId="3861" xr:uid="{00000000-0005-0000-0000-000033850000}"/>
    <cellStyle name="표준 2 3 11 2 30" xfId="43821" xr:uid="{00000000-0005-0000-0000-000034850000}"/>
    <cellStyle name="표준 2 3 11 2 31" xfId="45301" xr:uid="{00000000-0005-0000-0000-000035850000}"/>
    <cellStyle name="표준 2 3 11 2 32" xfId="46782" xr:uid="{00000000-0005-0000-0000-000036850000}"/>
    <cellStyle name="표준 2 3 11 2 33" xfId="48262" xr:uid="{00000000-0005-0000-0000-000037850000}"/>
    <cellStyle name="표준 2 3 11 2 34" xfId="49742" xr:uid="{00000000-0005-0000-0000-000038850000}"/>
    <cellStyle name="표준 2 3 11 2 35" xfId="51222" xr:uid="{00000000-0005-0000-0000-000039850000}"/>
    <cellStyle name="표준 2 3 11 2 36" xfId="52702" xr:uid="{00000000-0005-0000-0000-00003A850000}"/>
    <cellStyle name="표준 2 3 11 2 37" xfId="54182" xr:uid="{00000000-0005-0000-0000-00003B850000}"/>
    <cellStyle name="표준 2 3 11 2 38" xfId="55662" xr:uid="{00000000-0005-0000-0000-00003C850000}"/>
    <cellStyle name="표준 2 3 11 2 39" xfId="57142" xr:uid="{00000000-0005-0000-0000-00003D850000}"/>
    <cellStyle name="표준 2 3 11 2 4" xfId="5341" xr:uid="{00000000-0005-0000-0000-00003E850000}"/>
    <cellStyle name="표준 2 3 11 2 40" xfId="58622" xr:uid="{00000000-0005-0000-0000-00003F850000}"/>
    <cellStyle name="표준 2 3 11 2 41" xfId="60102" xr:uid="{00000000-0005-0000-0000-000040850000}"/>
    <cellStyle name="표준 2 3 11 2 42" xfId="61582" xr:uid="{00000000-0005-0000-0000-000041850000}"/>
    <cellStyle name="표준 2 3 11 2 5" xfId="6821" xr:uid="{00000000-0005-0000-0000-000042850000}"/>
    <cellStyle name="표준 2 3 11 2 6" xfId="8301" xr:uid="{00000000-0005-0000-0000-000043850000}"/>
    <cellStyle name="표준 2 3 11 2 7" xfId="9781" xr:uid="{00000000-0005-0000-0000-000044850000}"/>
    <cellStyle name="표준 2 3 11 2 8" xfId="11261" xr:uid="{00000000-0005-0000-0000-000045850000}"/>
    <cellStyle name="표준 2 3 11 2 9" xfId="12741" xr:uid="{00000000-0005-0000-0000-000046850000}"/>
    <cellStyle name="표준 2 3 11 20" xfId="26804" xr:uid="{00000000-0005-0000-0000-000047850000}"/>
    <cellStyle name="표준 2 3 11 21" xfId="28284" xr:uid="{00000000-0005-0000-0000-000048850000}"/>
    <cellStyle name="표준 2 3 11 22" xfId="29764" xr:uid="{00000000-0005-0000-0000-000049850000}"/>
    <cellStyle name="표준 2 3 11 23" xfId="31244" xr:uid="{00000000-0005-0000-0000-00004A850000}"/>
    <cellStyle name="표준 2 3 11 24" xfId="32724" xr:uid="{00000000-0005-0000-0000-00004B850000}"/>
    <cellStyle name="표준 2 3 11 25" xfId="34204" xr:uid="{00000000-0005-0000-0000-00004C850000}"/>
    <cellStyle name="표준 2 3 11 26" xfId="35684" xr:uid="{00000000-0005-0000-0000-00004D850000}"/>
    <cellStyle name="표준 2 3 11 27" xfId="37164" xr:uid="{00000000-0005-0000-0000-00004E850000}"/>
    <cellStyle name="표준 2 3 11 28" xfId="38644" xr:uid="{00000000-0005-0000-0000-00004F850000}"/>
    <cellStyle name="표준 2 3 11 29" xfId="40124" xr:uid="{00000000-0005-0000-0000-000050850000}"/>
    <cellStyle name="표준 2 3 11 3" xfId="1643" xr:uid="{00000000-0005-0000-0000-000051850000}"/>
    <cellStyle name="표준 2 3 11 30" xfId="41604" xr:uid="{00000000-0005-0000-0000-000052850000}"/>
    <cellStyle name="표준 2 3 11 31" xfId="43084" xr:uid="{00000000-0005-0000-0000-000053850000}"/>
    <cellStyle name="표준 2 3 11 32" xfId="44564" xr:uid="{00000000-0005-0000-0000-000054850000}"/>
    <cellStyle name="표준 2 3 11 33" xfId="46045" xr:uid="{00000000-0005-0000-0000-000055850000}"/>
    <cellStyle name="표준 2 3 11 34" xfId="47525" xr:uid="{00000000-0005-0000-0000-000056850000}"/>
    <cellStyle name="표준 2 3 11 35" xfId="49005" xr:uid="{00000000-0005-0000-0000-000057850000}"/>
    <cellStyle name="표준 2 3 11 36" xfId="50485" xr:uid="{00000000-0005-0000-0000-000058850000}"/>
    <cellStyle name="표준 2 3 11 37" xfId="51965" xr:uid="{00000000-0005-0000-0000-000059850000}"/>
    <cellStyle name="표준 2 3 11 38" xfId="53445" xr:uid="{00000000-0005-0000-0000-00005A850000}"/>
    <cellStyle name="표준 2 3 11 39" xfId="54925" xr:uid="{00000000-0005-0000-0000-00005B850000}"/>
    <cellStyle name="표준 2 3 11 4" xfId="3124" xr:uid="{00000000-0005-0000-0000-00005C850000}"/>
    <cellStyle name="표준 2 3 11 40" xfId="56405" xr:uid="{00000000-0005-0000-0000-00005D850000}"/>
    <cellStyle name="표준 2 3 11 41" xfId="57885" xr:uid="{00000000-0005-0000-0000-00005E850000}"/>
    <cellStyle name="표준 2 3 11 42" xfId="59365" xr:uid="{00000000-0005-0000-0000-00005F850000}"/>
    <cellStyle name="표준 2 3 11 43" xfId="60845" xr:uid="{00000000-0005-0000-0000-000060850000}"/>
    <cellStyle name="표준 2 3 11 5" xfId="4604" xr:uid="{00000000-0005-0000-0000-000061850000}"/>
    <cellStyle name="표준 2 3 11 6" xfId="6084" xr:uid="{00000000-0005-0000-0000-000062850000}"/>
    <cellStyle name="표준 2 3 11 7" xfId="7564" xr:uid="{00000000-0005-0000-0000-000063850000}"/>
    <cellStyle name="표준 2 3 11 8" xfId="9044" xr:uid="{00000000-0005-0000-0000-000064850000}"/>
    <cellStyle name="표준 2 3 11 9" xfId="10524" xr:uid="{00000000-0005-0000-0000-000065850000}"/>
    <cellStyle name="표준 2 3 12" xfId="1434" xr:uid="{00000000-0005-0000-0000-000066850000}"/>
    <cellStyle name="표준 2 3 12 10" xfId="12016" xr:uid="{00000000-0005-0000-0000-000067850000}"/>
    <cellStyle name="표준 2 3 12 11" xfId="13496" xr:uid="{00000000-0005-0000-0000-000068850000}"/>
    <cellStyle name="표준 2 3 12 12" xfId="14976" xr:uid="{00000000-0005-0000-0000-000069850000}"/>
    <cellStyle name="표준 2 3 12 13" xfId="16456" xr:uid="{00000000-0005-0000-0000-00006A850000}"/>
    <cellStyle name="표준 2 3 12 14" xfId="17936" xr:uid="{00000000-0005-0000-0000-00006B850000}"/>
    <cellStyle name="표준 2 3 12 15" xfId="19416" xr:uid="{00000000-0005-0000-0000-00006C850000}"/>
    <cellStyle name="표준 2 3 12 16" xfId="20896" xr:uid="{00000000-0005-0000-0000-00006D850000}"/>
    <cellStyle name="표준 2 3 12 17" xfId="22376" xr:uid="{00000000-0005-0000-0000-00006E850000}"/>
    <cellStyle name="표준 2 3 12 18" xfId="23856" xr:uid="{00000000-0005-0000-0000-00006F850000}"/>
    <cellStyle name="표준 2 3 12 19" xfId="25336" xr:uid="{00000000-0005-0000-0000-000070850000}"/>
    <cellStyle name="표준 2 3 12 2" xfId="655" xr:uid="{00000000-0005-0000-0000-000071850000}"/>
    <cellStyle name="표준 2 3 12 2 10" xfId="14233" xr:uid="{00000000-0005-0000-0000-000072850000}"/>
    <cellStyle name="표준 2 3 12 2 11" xfId="15713" xr:uid="{00000000-0005-0000-0000-000073850000}"/>
    <cellStyle name="표준 2 3 12 2 12" xfId="17193" xr:uid="{00000000-0005-0000-0000-000074850000}"/>
    <cellStyle name="표준 2 3 12 2 13" xfId="18673" xr:uid="{00000000-0005-0000-0000-000075850000}"/>
    <cellStyle name="표준 2 3 12 2 14" xfId="20153" xr:uid="{00000000-0005-0000-0000-000076850000}"/>
    <cellStyle name="표준 2 3 12 2 15" xfId="21633" xr:uid="{00000000-0005-0000-0000-000077850000}"/>
    <cellStyle name="표준 2 3 12 2 16" xfId="23113" xr:uid="{00000000-0005-0000-0000-000078850000}"/>
    <cellStyle name="표준 2 3 12 2 17" xfId="24593" xr:uid="{00000000-0005-0000-0000-000079850000}"/>
    <cellStyle name="표준 2 3 12 2 18" xfId="26073" xr:uid="{00000000-0005-0000-0000-00007A850000}"/>
    <cellStyle name="표준 2 3 12 2 19" xfId="27553" xr:uid="{00000000-0005-0000-0000-00007B850000}"/>
    <cellStyle name="표준 2 3 12 2 2" xfId="2392" xr:uid="{00000000-0005-0000-0000-00007C850000}"/>
    <cellStyle name="표준 2 3 12 2 20" xfId="29033" xr:uid="{00000000-0005-0000-0000-00007D850000}"/>
    <cellStyle name="표준 2 3 12 2 21" xfId="30513" xr:uid="{00000000-0005-0000-0000-00007E850000}"/>
    <cellStyle name="표준 2 3 12 2 22" xfId="31993" xr:uid="{00000000-0005-0000-0000-00007F850000}"/>
    <cellStyle name="표준 2 3 12 2 23" xfId="33473" xr:uid="{00000000-0005-0000-0000-000080850000}"/>
    <cellStyle name="표준 2 3 12 2 24" xfId="34953" xr:uid="{00000000-0005-0000-0000-000081850000}"/>
    <cellStyle name="표준 2 3 12 2 25" xfId="36433" xr:uid="{00000000-0005-0000-0000-000082850000}"/>
    <cellStyle name="표준 2 3 12 2 26" xfId="37913" xr:uid="{00000000-0005-0000-0000-000083850000}"/>
    <cellStyle name="표준 2 3 12 2 27" xfId="39393" xr:uid="{00000000-0005-0000-0000-000084850000}"/>
    <cellStyle name="표준 2 3 12 2 28" xfId="40873" xr:uid="{00000000-0005-0000-0000-000085850000}"/>
    <cellStyle name="표준 2 3 12 2 29" xfId="42353" xr:uid="{00000000-0005-0000-0000-000086850000}"/>
    <cellStyle name="표준 2 3 12 2 3" xfId="3873" xr:uid="{00000000-0005-0000-0000-000087850000}"/>
    <cellStyle name="표준 2 3 12 2 30" xfId="43833" xr:uid="{00000000-0005-0000-0000-000088850000}"/>
    <cellStyle name="표준 2 3 12 2 31" xfId="45313" xr:uid="{00000000-0005-0000-0000-000089850000}"/>
    <cellStyle name="표준 2 3 12 2 32" xfId="46794" xr:uid="{00000000-0005-0000-0000-00008A850000}"/>
    <cellStyle name="표준 2 3 12 2 33" xfId="48274" xr:uid="{00000000-0005-0000-0000-00008B850000}"/>
    <cellStyle name="표준 2 3 12 2 34" xfId="49754" xr:uid="{00000000-0005-0000-0000-00008C850000}"/>
    <cellStyle name="표준 2 3 12 2 35" xfId="51234" xr:uid="{00000000-0005-0000-0000-00008D850000}"/>
    <cellStyle name="표준 2 3 12 2 36" xfId="52714" xr:uid="{00000000-0005-0000-0000-00008E850000}"/>
    <cellStyle name="표준 2 3 12 2 37" xfId="54194" xr:uid="{00000000-0005-0000-0000-00008F850000}"/>
    <cellStyle name="표준 2 3 12 2 38" xfId="55674" xr:uid="{00000000-0005-0000-0000-000090850000}"/>
    <cellStyle name="표준 2 3 12 2 39" xfId="57154" xr:uid="{00000000-0005-0000-0000-000091850000}"/>
    <cellStyle name="표준 2 3 12 2 4" xfId="5353" xr:uid="{00000000-0005-0000-0000-000092850000}"/>
    <cellStyle name="표준 2 3 12 2 40" xfId="58634" xr:uid="{00000000-0005-0000-0000-000093850000}"/>
    <cellStyle name="표준 2 3 12 2 41" xfId="60114" xr:uid="{00000000-0005-0000-0000-000094850000}"/>
    <cellStyle name="표준 2 3 12 2 42" xfId="61594" xr:uid="{00000000-0005-0000-0000-000095850000}"/>
    <cellStyle name="표준 2 3 12 2 5" xfId="6833" xr:uid="{00000000-0005-0000-0000-000096850000}"/>
    <cellStyle name="표준 2 3 12 2 6" xfId="8313" xr:uid="{00000000-0005-0000-0000-000097850000}"/>
    <cellStyle name="표준 2 3 12 2 7" xfId="9793" xr:uid="{00000000-0005-0000-0000-000098850000}"/>
    <cellStyle name="표준 2 3 12 2 8" xfId="11273" xr:uid="{00000000-0005-0000-0000-000099850000}"/>
    <cellStyle name="표준 2 3 12 2 9" xfId="12753" xr:uid="{00000000-0005-0000-0000-00009A850000}"/>
    <cellStyle name="표준 2 3 12 20" xfId="26816" xr:uid="{00000000-0005-0000-0000-00009B850000}"/>
    <cellStyle name="표준 2 3 12 21" xfId="28296" xr:uid="{00000000-0005-0000-0000-00009C850000}"/>
    <cellStyle name="표준 2 3 12 22" xfId="29776" xr:uid="{00000000-0005-0000-0000-00009D850000}"/>
    <cellStyle name="표준 2 3 12 23" xfId="31256" xr:uid="{00000000-0005-0000-0000-00009E850000}"/>
    <cellStyle name="표준 2 3 12 24" xfId="32736" xr:uid="{00000000-0005-0000-0000-00009F850000}"/>
    <cellStyle name="표준 2 3 12 25" xfId="34216" xr:uid="{00000000-0005-0000-0000-0000A0850000}"/>
    <cellStyle name="표준 2 3 12 26" xfId="35696" xr:uid="{00000000-0005-0000-0000-0000A1850000}"/>
    <cellStyle name="표준 2 3 12 27" xfId="37176" xr:uid="{00000000-0005-0000-0000-0000A2850000}"/>
    <cellStyle name="표준 2 3 12 28" xfId="38656" xr:uid="{00000000-0005-0000-0000-0000A3850000}"/>
    <cellStyle name="표준 2 3 12 29" xfId="40136" xr:uid="{00000000-0005-0000-0000-0000A4850000}"/>
    <cellStyle name="표준 2 3 12 3" xfId="1655" xr:uid="{00000000-0005-0000-0000-0000A5850000}"/>
    <cellStyle name="표준 2 3 12 30" xfId="41616" xr:uid="{00000000-0005-0000-0000-0000A6850000}"/>
    <cellStyle name="표준 2 3 12 31" xfId="43096" xr:uid="{00000000-0005-0000-0000-0000A7850000}"/>
    <cellStyle name="표준 2 3 12 32" xfId="44576" xr:uid="{00000000-0005-0000-0000-0000A8850000}"/>
    <cellStyle name="표준 2 3 12 33" xfId="46057" xr:uid="{00000000-0005-0000-0000-0000A9850000}"/>
    <cellStyle name="표준 2 3 12 34" xfId="47537" xr:uid="{00000000-0005-0000-0000-0000AA850000}"/>
    <cellStyle name="표준 2 3 12 35" xfId="49017" xr:uid="{00000000-0005-0000-0000-0000AB850000}"/>
    <cellStyle name="표준 2 3 12 36" xfId="50497" xr:uid="{00000000-0005-0000-0000-0000AC850000}"/>
    <cellStyle name="표준 2 3 12 37" xfId="51977" xr:uid="{00000000-0005-0000-0000-0000AD850000}"/>
    <cellStyle name="표준 2 3 12 38" xfId="53457" xr:uid="{00000000-0005-0000-0000-0000AE850000}"/>
    <cellStyle name="표준 2 3 12 39" xfId="54937" xr:uid="{00000000-0005-0000-0000-0000AF850000}"/>
    <cellStyle name="표준 2 3 12 4" xfId="3136" xr:uid="{00000000-0005-0000-0000-0000B0850000}"/>
    <cellStyle name="표준 2 3 12 40" xfId="56417" xr:uid="{00000000-0005-0000-0000-0000B1850000}"/>
    <cellStyle name="표준 2 3 12 41" xfId="57897" xr:uid="{00000000-0005-0000-0000-0000B2850000}"/>
    <cellStyle name="표준 2 3 12 42" xfId="59377" xr:uid="{00000000-0005-0000-0000-0000B3850000}"/>
    <cellStyle name="표준 2 3 12 43" xfId="60857" xr:uid="{00000000-0005-0000-0000-0000B4850000}"/>
    <cellStyle name="표준 2 3 12 5" xfId="4616" xr:uid="{00000000-0005-0000-0000-0000B5850000}"/>
    <cellStyle name="표준 2 3 12 6" xfId="6096" xr:uid="{00000000-0005-0000-0000-0000B6850000}"/>
    <cellStyle name="표준 2 3 12 7" xfId="7576" xr:uid="{00000000-0005-0000-0000-0000B7850000}"/>
    <cellStyle name="표준 2 3 12 8" xfId="9056" xr:uid="{00000000-0005-0000-0000-0000B8850000}"/>
    <cellStyle name="표준 2 3 12 9" xfId="10536" xr:uid="{00000000-0005-0000-0000-0000B9850000}"/>
    <cellStyle name="표준 2 3 13" xfId="1421" xr:uid="{00000000-0005-0000-0000-0000BA850000}"/>
    <cellStyle name="표준 2 3 13 10" xfId="12029" xr:uid="{00000000-0005-0000-0000-0000BB850000}"/>
    <cellStyle name="표준 2 3 13 11" xfId="13509" xr:uid="{00000000-0005-0000-0000-0000BC850000}"/>
    <cellStyle name="표준 2 3 13 12" xfId="14989" xr:uid="{00000000-0005-0000-0000-0000BD850000}"/>
    <cellStyle name="표준 2 3 13 13" xfId="16469" xr:uid="{00000000-0005-0000-0000-0000BE850000}"/>
    <cellStyle name="표준 2 3 13 14" xfId="17949" xr:uid="{00000000-0005-0000-0000-0000BF850000}"/>
    <cellStyle name="표준 2 3 13 15" xfId="19429" xr:uid="{00000000-0005-0000-0000-0000C0850000}"/>
    <cellStyle name="표준 2 3 13 16" xfId="20909" xr:uid="{00000000-0005-0000-0000-0000C1850000}"/>
    <cellStyle name="표준 2 3 13 17" xfId="22389" xr:uid="{00000000-0005-0000-0000-0000C2850000}"/>
    <cellStyle name="표준 2 3 13 18" xfId="23869" xr:uid="{00000000-0005-0000-0000-0000C3850000}"/>
    <cellStyle name="표준 2 3 13 19" xfId="25349" xr:uid="{00000000-0005-0000-0000-0000C4850000}"/>
    <cellStyle name="표준 2 3 13 2" xfId="642" xr:uid="{00000000-0005-0000-0000-0000C5850000}"/>
    <cellStyle name="표준 2 3 13 2 10" xfId="14246" xr:uid="{00000000-0005-0000-0000-0000C6850000}"/>
    <cellStyle name="표준 2 3 13 2 11" xfId="15726" xr:uid="{00000000-0005-0000-0000-0000C7850000}"/>
    <cellStyle name="표준 2 3 13 2 12" xfId="17206" xr:uid="{00000000-0005-0000-0000-0000C8850000}"/>
    <cellStyle name="표준 2 3 13 2 13" xfId="18686" xr:uid="{00000000-0005-0000-0000-0000C9850000}"/>
    <cellStyle name="표준 2 3 13 2 14" xfId="20166" xr:uid="{00000000-0005-0000-0000-0000CA850000}"/>
    <cellStyle name="표준 2 3 13 2 15" xfId="21646" xr:uid="{00000000-0005-0000-0000-0000CB850000}"/>
    <cellStyle name="표준 2 3 13 2 16" xfId="23126" xr:uid="{00000000-0005-0000-0000-0000CC850000}"/>
    <cellStyle name="표준 2 3 13 2 17" xfId="24606" xr:uid="{00000000-0005-0000-0000-0000CD850000}"/>
    <cellStyle name="표준 2 3 13 2 18" xfId="26086" xr:uid="{00000000-0005-0000-0000-0000CE850000}"/>
    <cellStyle name="표준 2 3 13 2 19" xfId="27566" xr:uid="{00000000-0005-0000-0000-0000CF850000}"/>
    <cellStyle name="표준 2 3 13 2 2" xfId="2405" xr:uid="{00000000-0005-0000-0000-0000D0850000}"/>
    <cellStyle name="표준 2 3 13 2 20" xfId="29046" xr:uid="{00000000-0005-0000-0000-0000D1850000}"/>
    <cellStyle name="표준 2 3 13 2 21" xfId="30526" xr:uid="{00000000-0005-0000-0000-0000D2850000}"/>
    <cellStyle name="표준 2 3 13 2 22" xfId="32006" xr:uid="{00000000-0005-0000-0000-0000D3850000}"/>
    <cellStyle name="표준 2 3 13 2 23" xfId="33486" xr:uid="{00000000-0005-0000-0000-0000D4850000}"/>
    <cellStyle name="표준 2 3 13 2 24" xfId="34966" xr:uid="{00000000-0005-0000-0000-0000D5850000}"/>
    <cellStyle name="표준 2 3 13 2 25" xfId="36446" xr:uid="{00000000-0005-0000-0000-0000D6850000}"/>
    <cellStyle name="표준 2 3 13 2 26" xfId="37926" xr:uid="{00000000-0005-0000-0000-0000D7850000}"/>
    <cellStyle name="표준 2 3 13 2 27" xfId="39406" xr:uid="{00000000-0005-0000-0000-0000D8850000}"/>
    <cellStyle name="표준 2 3 13 2 28" xfId="40886" xr:uid="{00000000-0005-0000-0000-0000D9850000}"/>
    <cellStyle name="표준 2 3 13 2 29" xfId="42366" xr:uid="{00000000-0005-0000-0000-0000DA850000}"/>
    <cellStyle name="표준 2 3 13 2 3" xfId="3886" xr:uid="{00000000-0005-0000-0000-0000DB850000}"/>
    <cellStyle name="표준 2 3 13 2 30" xfId="43846" xr:uid="{00000000-0005-0000-0000-0000DC850000}"/>
    <cellStyle name="표준 2 3 13 2 31" xfId="45326" xr:uid="{00000000-0005-0000-0000-0000DD850000}"/>
    <cellStyle name="표준 2 3 13 2 32" xfId="46807" xr:uid="{00000000-0005-0000-0000-0000DE850000}"/>
    <cellStyle name="표준 2 3 13 2 33" xfId="48287" xr:uid="{00000000-0005-0000-0000-0000DF850000}"/>
    <cellStyle name="표준 2 3 13 2 34" xfId="49767" xr:uid="{00000000-0005-0000-0000-0000E0850000}"/>
    <cellStyle name="표준 2 3 13 2 35" xfId="51247" xr:uid="{00000000-0005-0000-0000-0000E1850000}"/>
    <cellStyle name="표준 2 3 13 2 36" xfId="52727" xr:uid="{00000000-0005-0000-0000-0000E2850000}"/>
    <cellStyle name="표준 2 3 13 2 37" xfId="54207" xr:uid="{00000000-0005-0000-0000-0000E3850000}"/>
    <cellStyle name="표준 2 3 13 2 38" xfId="55687" xr:uid="{00000000-0005-0000-0000-0000E4850000}"/>
    <cellStyle name="표준 2 3 13 2 39" xfId="57167" xr:uid="{00000000-0005-0000-0000-0000E5850000}"/>
    <cellStyle name="표준 2 3 13 2 4" xfId="5366" xr:uid="{00000000-0005-0000-0000-0000E6850000}"/>
    <cellStyle name="표준 2 3 13 2 40" xfId="58647" xr:uid="{00000000-0005-0000-0000-0000E7850000}"/>
    <cellStyle name="표준 2 3 13 2 41" xfId="60127" xr:uid="{00000000-0005-0000-0000-0000E8850000}"/>
    <cellStyle name="표준 2 3 13 2 42" xfId="61607" xr:uid="{00000000-0005-0000-0000-0000E9850000}"/>
    <cellStyle name="표준 2 3 13 2 5" xfId="6846" xr:uid="{00000000-0005-0000-0000-0000EA850000}"/>
    <cellStyle name="표준 2 3 13 2 6" xfId="8326" xr:uid="{00000000-0005-0000-0000-0000EB850000}"/>
    <cellStyle name="표준 2 3 13 2 7" xfId="9806" xr:uid="{00000000-0005-0000-0000-0000EC850000}"/>
    <cellStyle name="표준 2 3 13 2 8" xfId="11286" xr:uid="{00000000-0005-0000-0000-0000ED850000}"/>
    <cellStyle name="표준 2 3 13 2 9" xfId="12766" xr:uid="{00000000-0005-0000-0000-0000EE850000}"/>
    <cellStyle name="표준 2 3 13 20" xfId="26829" xr:uid="{00000000-0005-0000-0000-0000EF850000}"/>
    <cellStyle name="표준 2 3 13 21" xfId="28309" xr:uid="{00000000-0005-0000-0000-0000F0850000}"/>
    <cellStyle name="표준 2 3 13 22" xfId="29789" xr:uid="{00000000-0005-0000-0000-0000F1850000}"/>
    <cellStyle name="표준 2 3 13 23" xfId="31269" xr:uid="{00000000-0005-0000-0000-0000F2850000}"/>
    <cellStyle name="표준 2 3 13 24" xfId="32749" xr:uid="{00000000-0005-0000-0000-0000F3850000}"/>
    <cellStyle name="표준 2 3 13 25" xfId="34229" xr:uid="{00000000-0005-0000-0000-0000F4850000}"/>
    <cellStyle name="표준 2 3 13 26" xfId="35709" xr:uid="{00000000-0005-0000-0000-0000F5850000}"/>
    <cellStyle name="표준 2 3 13 27" xfId="37189" xr:uid="{00000000-0005-0000-0000-0000F6850000}"/>
    <cellStyle name="표준 2 3 13 28" xfId="38669" xr:uid="{00000000-0005-0000-0000-0000F7850000}"/>
    <cellStyle name="표준 2 3 13 29" xfId="40149" xr:uid="{00000000-0005-0000-0000-0000F8850000}"/>
    <cellStyle name="표준 2 3 13 3" xfId="1668" xr:uid="{00000000-0005-0000-0000-0000F9850000}"/>
    <cellStyle name="표준 2 3 13 30" xfId="41629" xr:uid="{00000000-0005-0000-0000-0000FA850000}"/>
    <cellStyle name="표준 2 3 13 31" xfId="43109" xr:uid="{00000000-0005-0000-0000-0000FB850000}"/>
    <cellStyle name="표준 2 3 13 32" xfId="44589" xr:uid="{00000000-0005-0000-0000-0000FC850000}"/>
    <cellStyle name="표준 2 3 13 33" xfId="46070" xr:uid="{00000000-0005-0000-0000-0000FD850000}"/>
    <cellStyle name="표준 2 3 13 34" xfId="47550" xr:uid="{00000000-0005-0000-0000-0000FE850000}"/>
    <cellStyle name="표준 2 3 13 35" xfId="49030" xr:uid="{00000000-0005-0000-0000-0000FF850000}"/>
    <cellStyle name="표준 2 3 13 36" xfId="50510" xr:uid="{00000000-0005-0000-0000-000000860000}"/>
    <cellStyle name="표준 2 3 13 37" xfId="51990" xr:uid="{00000000-0005-0000-0000-000001860000}"/>
    <cellStyle name="표준 2 3 13 38" xfId="53470" xr:uid="{00000000-0005-0000-0000-000002860000}"/>
    <cellStyle name="표준 2 3 13 39" xfId="54950" xr:uid="{00000000-0005-0000-0000-000003860000}"/>
    <cellStyle name="표준 2 3 13 4" xfId="3149" xr:uid="{00000000-0005-0000-0000-000004860000}"/>
    <cellStyle name="표준 2 3 13 40" xfId="56430" xr:uid="{00000000-0005-0000-0000-000005860000}"/>
    <cellStyle name="표준 2 3 13 41" xfId="57910" xr:uid="{00000000-0005-0000-0000-000006860000}"/>
    <cellStyle name="표준 2 3 13 42" xfId="59390" xr:uid="{00000000-0005-0000-0000-000007860000}"/>
    <cellStyle name="표준 2 3 13 43" xfId="60870" xr:uid="{00000000-0005-0000-0000-000008860000}"/>
    <cellStyle name="표준 2 3 13 5" xfId="4629" xr:uid="{00000000-0005-0000-0000-000009860000}"/>
    <cellStyle name="표준 2 3 13 6" xfId="6109" xr:uid="{00000000-0005-0000-0000-00000A860000}"/>
    <cellStyle name="표준 2 3 13 7" xfId="7589" xr:uid="{00000000-0005-0000-0000-00000B860000}"/>
    <cellStyle name="표준 2 3 13 8" xfId="9069" xr:uid="{00000000-0005-0000-0000-00000C860000}"/>
    <cellStyle name="표준 2 3 13 9" xfId="10549" xr:uid="{00000000-0005-0000-0000-00000D860000}"/>
    <cellStyle name="표준 2 3 14" xfId="1407" xr:uid="{00000000-0005-0000-0000-00000E860000}"/>
    <cellStyle name="표준 2 3 14 10" xfId="12043" xr:uid="{00000000-0005-0000-0000-00000F860000}"/>
    <cellStyle name="표준 2 3 14 11" xfId="13523" xr:uid="{00000000-0005-0000-0000-000010860000}"/>
    <cellStyle name="표준 2 3 14 12" xfId="15003" xr:uid="{00000000-0005-0000-0000-000011860000}"/>
    <cellStyle name="표준 2 3 14 13" xfId="16483" xr:uid="{00000000-0005-0000-0000-000012860000}"/>
    <cellStyle name="표준 2 3 14 14" xfId="17963" xr:uid="{00000000-0005-0000-0000-000013860000}"/>
    <cellStyle name="표준 2 3 14 15" xfId="19443" xr:uid="{00000000-0005-0000-0000-000014860000}"/>
    <cellStyle name="표준 2 3 14 16" xfId="20923" xr:uid="{00000000-0005-0000-0000-000015860000}"/>
    <cellStyle name="표준 2 3 14 17" xfId="22403" xr:uid="{00000000-0005-0000-0000-000016860000}"/>
    <cellStyle name="표준 2 3 14 18" xfId="23883" xr:uid="{00000000-0005-0000-0000-000017860000}"/>
    <cellStyle name="표준 2 3 14 19" xfId="25363" xr:uid="{00000000-0005-0000-0000-000018860000}"/>
    <cellStyle name="표준 2 3 14 2" xfId="628" xr:uid="{00000000-0005-0000-0000-000019860000}"/>
    <cellStyle name="표준 2 3 14 2 10" xfId="14260" xr:uid="{00000000-0005-0000-0000-00001A860000}"/>
    <cellStyle name="표준 2 3 14 2 11" xfId="15740" xr:uid="{00000000-0005-0000-0000-00001B860000}"/>
    <cellStyle name="표준 2 3 14 2 12" xfId="17220" xr:uid="{00000000-0005-0000-0000-00001C860000}"/>
    <cellStyle name="표준 2 3 14 2 13" xfId="18700" xr:uid="{00000000-0005-0000-0000-00001D860000}"/>
    <cellStyle name="표준 2 3 14 2 14" xfId="20180" xr:uid="{00000000-0005-0000-0000-00001E860000}"/>
    <cellStyle name="표준 2 3 14 2 15" xfId="21660" xr:uid="{00000000-0005-0000-0000-00001F860000}"/>
    <cellStyle name="표준 2 3 14 2 16" xfId="23140" xr:uid="{00000000-0005-0000-0000-000020860000}"/>
    <cellStyle name="표준 2 3 14 2 17" xfId="24620" xr:uid="{00000000-0005-0000-0000-000021860000}"/>
    <cellStyle name="표준 2 3 14 2 18" xfId="26100" xr:uid="{00000000-0005-0000-0000-000022860000}"/>
    <cellStyle name="표준 2 3 14 2 19" xfId="27580" xr:uid="{00000000-0005-0000-0000-000023860000}"/>
    <cellStyle name="표준 2 3 14 2 2" xfId="2419" xr:uid="{00000000-0005-0000-0000-000024860000}"/>
    <cellStyle name="표준 2 3 14 2 20" xfId="29060" xr:uid="{00000000-0005-0000-0000-000025860000}"/>
    <cellStyle name="표준 2 3 14 2 21" xfId="30540" xr:uid="{00000000-0005-0000-0000-000026860000}"/>
    <cellStyle name="표준 2 3 14 2 22" xfId="32020" xr:uid="{00000000-0005-0000-0000-000027860000}"/>
    <cellStyle name="표준 2 3 14 2 23" xfId="33500" xr:uid="{00000000-0005-0000-0000-000028860000}"/>
    <cellStyle name="표준 2 3 14 2 24" xfId="34980" xr:uid="{00000000-0005-0000-0000-000029860000}"/>
    <cellStyle name="표준 2 3 14 2 25" xfId="36460" xr:uid="{00000000-0005-0000-0000-00002A860000}"/>
    <cellStyle name="표준 2 3 14 2 26" xfId="37940" xr:uid="{00000000-0005-0000-0000-00002B860000}"/>
    <cellStyle name="표준 2 3 14 2 27" xfId="39420" xr:uid="{00000000-0005-0000-0000-00002C860000}"/>
    <cellStyle name="표준 2 3 14 2 28" xfId="40900" xr:uid="{00000000-0005-0000-0000-00002D860000}"/>
    <cellStyle name="표준 2 3 14 2 29" xfId="42380" xr:uid="{00000000-0005-0000-0000-00002E860000}"/>
    <cellStyle name="표준 2 3 14 2 3" xfId="3900" xr:uid="{00000000-0005-0000-0000-00002F860000}"/>
    <cellStyle name="표준 2 3 14 2 30" xfId="43860" xr:uid="{00000000-0005-0000-0000-000030860000}"/>
    <cellStyle name="표준 2 3 14 2 31" xfId="45340" xr:uid="{00000000-0005-0000-0000-000031860000}"/>
    <cellStyle name="표준 2 3 14 2 32" xfId="46821" xr:uid="{00000000-0005-0000-0000-000032860000}"/>
    <cellStyle name="표준 2 3 14 2 33" xfId="48301" xr:uid="{00000000-0005-0000-0000-000033860000}"/>
    <cellStyle name="표준 2 3 14 2 34" xfId="49781" xr:uid="{00000000-0005-0000-0000-000034860000}"/>
    <cellStyle name="표준 2 3 14 2 35" xfId="51261" xr:uid="{00000000-0005-0000-0000-000035860000}"/>
    <cellStyle name="표준 2 3 14 2 36" xfId="52741" xr:uid="{00000000-0005-0000-0000-000036860000}"/>
    <cellStyle name="표준 2 3 14 2 37" xfId="54221" xr:uid="{00000000-0005-0000-0000-000037860000}"/>
    <cellStyle name="표준 2 3 14 2 38" xfId="55701" xr:uid="{00000000-0005-0000-0000-000038860000}"/>
    <cellStyle name="표준 2 3 14 2 39" xfId="57181" xr:uid="{00000000-0005-0000-0000-000039860000}"/>
    <cellStyle name="표준 2 3 14 2 4" xfId="5380" xr:uid="{00000000-0005-0000-0000-00003A860000}"/>
    <cellStyle name="표준 2 3 14 2 40" xfId="58661" xr:uid="{00000000-0005-0000-0000-00003B860000}"/>
    <cellStyle name="표준 2 3 14 2 41" xfId="60141" xr:uid="{00000000-0005-0000-0000-00003C860000}"/>
    <cellStyle name="표준 2 3 14 2 42" xfId="61621" xr:uid="{00000000-0005-0000-0000-00003D860000}"/>
    <cellStyle name="표준 2 3 14 2 5" xfId="6860" xr:uid="{00000000-0005-0000-0000-00003E860000}"/>
    <cellStyle name="표준 2 3 14 2 6" xfId="8340" xr:uid="{00000000-0005-0000-0000-00003F860000}"/>
    <cellStyle name="표준 2 3 14 2 7" xfId="9820" xr:uid="{00000000-0005-0000-0000-000040860000}"/>
    <cellStyle name="표준 2 3 14 2 8" xfId="11300" xr:uid="{00000000-0005-0000-0000-000041860000}"/>
    <cellStyle name="표준 2 3 14 2 9" xfId="12780" xr:uid="{00000000-0005-0000-0000-000042860000}"/>
    <cellStyle name="표준 2 3 14 20" xfId="26843" xr:uid="{00000000-0005-0000-0000-000043860000}"/>
    <cellStyle name="표준 2 3 14 21" xfId="28323" xr:uid="{00000000-0005-0000-0000-000044860000}"/>
    <cellStyle name="표준 2 3 14 22" xfId="29803" xr:uid="{00000000-0005-0000-0000-000045860000}"/>
    <cellStyle name="표준 2 3 14 23" xfId="31283" xr:uid="{00000000-0005-0000-0000-000046860000}"/>
    <cellStyle name="표준 2 3 14 24" xfId="32763" xr:uid="{00000000-0005-0000-0000-000047860000}"/>
    <cellStyle name="표준 2 3 14 25" xfId="34243" xr:uid="{00000000-0005-0000-0000-000048860000}"/>
    <cellStyle name="표준 2 3 14 26" xfId="35723" xr:uid="{00000000-0005-0000-0000-000049860000}"/>
    <cellStyle name="표준 2 3 14 27" xfId="37203" xr:uid="{00000000-0005-0000-0000-00004A860000}"/>
    <cellStyle name="표준 2 3 14 28" xfId="38683" xr:uid="{00000000-0005-0000-0000-00004B860000}"/>
    <cellStyle name="표준 2 3 14 29" xfId="40163" xr:uid="{00000000-0005-0000-0000-00004C860000}"/>
    <cellStyle name="표준 2 3 14 3" xfId="1682" xr:uid="{00000000-0005-0000-0000-00004D860000}"/>
    <cellStyle name="표준 2 3 14 30" xfId="41643" xr:uid="{00000000-0005-0000-0000-00004E860000}"/>
    <cellStyle name="표준 2 3 14 31" xfId="43123" xr:uid="{00000000-0005-0000-0000-00004F860000}"/>
    <cellStyle name="표준 2 3 14 32" xfId="44603" xr:uid="{00000000-0005-0000-0000-000050860000}"/>
    <cellStyle name="표준 2 3 14 33" xfId="46084" xr:uid="{00000000-0005-0000-0000-000051860000}"/>
    <cellStyle name="표준 2 3 14 34" xfId="47564" xr:uid="{00000000-0005-0000-0000-000052860000}"/>
    <cellStyle name="표준 2 3 14 35" xfId="49044" xr:uid="{00000000-0005-0000-0000-000053860000}"/>
    <cellStyle name="표준 2 3 14 36" xfId="50524" xr:uid="{00000000-0005-0000-0000-000054860000}"/>
    <cellStyle name="표준 2 3 14 37" xfId="52004" xr:uid="{00000000-0005-0000-0000-000055860000}"/>
    <cellStyle name="표준 2 3 14 38" xfId="53484" xr:uid="{00000000-0005-0000-0000-000056860000}"/>
    <cellStyle name="표준 2 3 14 39" xfId="54964" xr:uid="{00000000-0005-0000-0000-000057860000}"/>
    <cellStyle name="표준 2 3 14 4" xfId="3163" xr:uid="{00000000-0005-0000-0000-000058860000}"/>
    <cellStyle name="표준 2 3 14 40" xfId="56444" xr:uid="{00000000-0005-0000-0000-000059860000}"/>
    <cellStyle name="표준 2 3 14 41" xfId="57924" xr:uid="{00000000-0005-0000-0000-00005A860000}"/>
    <cellStyle name="표준 2 3 14 42" xfId="59404" xr:uid="{00000000-0005-0000-0000-00005B860000}"/>
    <cellStyle name="표준 2 3 14 43" xfId="60884" xr:uid="{00000000-0005-0000-0000-00005C860000}"/>
    <cellStyle name="표준 2 3 14 5" xfId="4643" xr:uid="{00000000-0005-0000-0000-00005D860000}"/>
    <cellStyle name="표준 2 3 14 6" xfId="6123" xr:uid="{00000000-0005-0000-0000-00005E860000}"/>
    <cellStyle name="표준 2 3 14 7" xfId="7603" xr:uid="{00000000-0005-0000-0000-00005F860000}"/>
    <cellStyle name="표준 2 3 14 8" xfId="9083" xr:uid="{00000000-0005-0000-0000-000060860000}"/>
    <cellStyle name="표준 2 3 14 9" xfId="10563" xr:uid="{00000000-0005-0000-0000-000061860000}"/>
    <cellStyle name="표준 2 3 15" xfId="1392" xr:uid="{00000000-0005-0000-0000-000062860000}"/>
    <cellStyle name="표준 2 3 15 10" xfId="12058" xr:uid="{00000000-0005-0000-0000-000063860000}"/>
    <cellStyle name="표준 2 3 15 11" xfId="13538" xr:uid="{00000000-0005-0000-0000-000064860000}"/>
    <cellStyle name="표준 2 3 15 12" xfId="15018" xr:uid="{00000000-0005-0000-0000-000065860000}"/>
    <cellStyle name="표준 2 3 15 13" xfId="16498" xr:uid="{00000000-0005-0000-0000-000066860000}"/>
    <cellStyle name="표준 2 3 15 14" xfId="17978" xr:uid="{00000000-0005-0000-0000-000067860000}"/>
    <cellStyle name="표준 2 3 15 15" xfId="19458" xr:uid="{00000000-0005-0000-0000-000068860000}"/>
    <cellStyle name="표준 2 3 15 16" xfId="20938" xr:uid="{00000000-0005-0000-0000-000069860000}"/>
    <cellStyle name="표준 2 3 15 17" xfId="22418" xr:uid="{00000000-0005-0000-0000-00006A860000}"/>
    <cellStyle name="표준 2 3 15 18" xfId="23898" xr:uid="{00000000-0005-0000-0000-00006B860000}"/>
    <cellStyle name="표준 2 3 15 19" xfId="25378" xr:uid="{00000000-0005-0000-0000-00006C860000}"/>
    <cellStyle name="표준 2 3 15 2" xfId="613" xr:uid="{00000000-0005-0000-0000-00006D860000}"/>
    <cellStyle name="표준 2 3 15 2 10" xfId="14275" xr:uid="{00000000-0005-0000-0000-00006E860000}"/>
    <cellStyle name="표준 2 3 15 2 11" xfId="15755" xr:uid="{00000000-0005-0000-0000-00006F860000}"/>
    <cellStyle name="표준 2 3 15 2 12" xfId="17235" xr:uid="{00000000-0005-0000-0000-000070860000}"/>
    <cellStyle name="표준 2 3 15 2 13" xfId="18715" xr:uid="{00000000-0005-0000-0000-000071860000}"/>
    <cellStyle name="표준 2 3 15 2 14" xfId="20195" xr:uid="{00000000-0005-0000-0000-000072860000}"/>
    <cellStyle name="표준 2 3 15 2 15" xfId="21675" xr:uid="{00000000-0005-0000-0000-000073860000}"/>
    <cellStyle name="표준 2 3 15 2 16" xfId="23155" xr:uid="{00000000-0005-0000-0000-000074860000}"/>
    <cellStyle name="표준 2 3 15 2 17" xfId="24635" xr:uid="{00000000-0005-0000-0000-000075860000}"/>
    <cellStyle name="표준 2 3 15 2 18" xfId="26115" xr:uid="{00000000-0005-0000-0000-000076860000}"/>
    <cellStyle name="표준 2 3 15 2 19" xfId="27595" xr:uid="{00000000-0005-0000-0000-000077860000}"/>
    <cellStyle name="표준 2 3 15 2 2" xfId="2434" xr:uid="{00000000-0005-0000-0000-000078860000}"/>
    <cellStyle name="표준 2 3 15 2 20" xfId="29075" xr:uid="{00000000-0005-0000-0000-000079860000}"/>
    <cellStyle name="표준 2 3 15 2 21" xfId="30555" xr:uid="{00000000-0005-0000-0000-00007A860000}"/>
    <cellStyle name="표준 2 3 15 2 22" xfId="32035" xr:uid="{00000000-0005-0000-0000-00007B860000}"/>
    <cellStyle name="표준 2 3 15 2 23" xfId="33515" xr:uid="{00000000-0005-0000-0000-00007C860000}"/>
    <cellStyle name="표준 2 3 15 2 24" xfId="34995" xr:uid="{00000000-0005-0000-0000-00007D860000}"/>
    <cellStyle name="표준 2 3 15 2 25" xfId="36475" xr:uid="{00000000-0005-0000-0000-00007E860000}"/>
    <cellStyle name="표준 2 3 15 2 26" xfId="37955" xr:uid="{00000000-0005-0000-0000-00007F860000}"/>
    <cellStyle name="표준 2 3 15 2 27" xfId="39435" xr:uid="{00000000-0005-0000-0000-000080860000}"/>
    <cellStyle name="표준 2 3 15 2 28" xfId="40915" xr:uid="{00000000-0005-0000-0000-000081860000}"/>
    <cellStyle name="표준 2 3 15 2 29" xfId="42395" xr:uid="{00000000-0005-0000-0000-000082860000}"/>
    <cellStyle name="표준 2 3 15 2 3" xfId="3915" xr:uid="{00000000-0005-0000-0000-000083860000}"/>
    <cellStyle name="표준 2 3 15 2 30" xfId="43875" xr:uid="{00000000-0005-0000-0000-000084860000}"/>
    <cellStyle name="표준 2 3 15 2 31" xfId="45355" xr:uid="{00000000-0005-0000-0000-000085860000}"/>
    <cellStyle name="표준 2 3 15 2 32" xfId="46836" xr:uid="{00000000-0005-0000-0000-000086860000}"/>
    <cellStyle name="표준 2 3 15 2 33" xfId="48316" xr:uid="{00000000-0005-0000-0000-000087860000}"/>
    <cellStyle name="표준 2 3 15 2 34" xfId="49796" xr:uid="{00000000-0005-0000-0000-000088860000}"/>
    <cellStyle name="표준 2 3 15 2 35" xfId="51276" xr:uid="{00000000-0005-0000-0000-000089860000}"/>
    <cellStyle name="표준 2 3 15 2 36" xfId="52756" xr:uid="{00000000-0005-0000-0000-00008A860000}"/>
    <cellStyle name="표준 2 3 15 2 37" xfId="54236" xr:uid="{00000000-0005-0000-0000-00008B860000}"/>
    <cellStyle name="표준 2 3 15 2 38" xfId="55716" xr:uid="{00000000-0005-0000-0000-00008C860000}"/>
    <cellStyle name="표준 2 3 15 2 39" xfId="57196" xr:uid="{00000000-0005-0000-0000-00008D860000}"/>
    <cellStyle name="표준 2 3 15 2 4" xfId="5395" xr:uid="{00000000-0005-0000-0000-00008E860000}"/>
    <cellStyle name="표준 2 3 15 2 40" xfId="58676" xr:uid="{00000000-0005-0000-0000-00008F860000}"/>
    <cellStyle name="표준 2 3 15 2 41" xfId="60156" xr:uid="{00000000-0005-0000-0000-000090860000}"/>
    <cellStyle name="표준 2 3 15 2 42" xfId="61636" xr:uid="{00000000-0005-0000-0000-000091860000}"/>
    <cellStyle name="표준 2 3 15 2 5" xfId="6875" xr:uid="{00000000-0005-0000-0000-000092860000}"/>
    <cellStyle name="표준 2 3 15 2 6" xfId="8355" xr:uid="{00000000-0005-0000-0000-000093860000}"/>
    <cellStyle name="표준 2 3 15 2 7" xfId="9835" xr:uid="{00000000-0005-0000-0000-000094860000}"/>
    <cellStyle name="표준 2 3 15 2 8" xfId="11315" xr:uid="{00000000-0005-0000-0000-000095860000}"/>
    <cellStyle name="표준 2 3 15 2 9" xfId="12795" xr:uid="{00000000-0005-0000-0000-000096860000}"/>
    <cellStyle name="표준 2 3 15 20" xfId="26858" xr:uid="{00000000-0005-0000-0000-000097860000}"/>
    <cellStyle name="표준 2 3 15 21" xfId="28338" xr:uid="{00000000-0005-0000-0000-000098860000}"/>
    <cellStyle name="표준 2 3 15 22" xfId="29818" xr:uid="{00000000-0005-0000-0000-000099860000}"/>
    <cellStyle name="표준 2 3 15 23" xfId="31298" xr:uid="{00000000-0005-0000-0000-00009A860000}"/>
    <cellStyle name="표준 2 3 15 24" xfId="32778" xr:uid="{00000000-0005-0000-0000-00009B860000}"/>
    <cellStyle name="표준 2 3 15 25" xfId="34258" xr:uid="{00000000-0005-0000-0000-00009C860000}"/>
    <cellStyle name="표준 2 3 15 26" xfId="35738" xr:uid="{00000000-0005-0000-0000-00009D860000}"/>
    <cellStyle name="표준 2 3 15 27" xfId="37218" xr:uid="{00000000-0005-0000-0000-00009E860000}"/>
    <cellStyle name="표준 2 3 15 28" xfId="38698" xr:uid="{00000000-0005-0000-0000-00009F860000}"/>
    <cellStyle name="표준 2 3 15 29" xfId="40178" xr:uid="{00000000-0005-0000-0000-0000A0860000}"/>
    <cellStyle name="표준 2 3 15 3" xfId="1697" xr:uid="{00000000-0005-0000-0000-0000A1860000}"/>
    <cellStyle name="표준 2 3 15 30" xfId="41658" xr:uid="{00000000-0005-0000-0000-0000A2860000}"/>
    <cellStyle name="표준 2 3 15 31" xfId="43138" xr:uid="{00000000-0005-0000-0000-0000A3860000}"/>
    <cellStyle name="표준 2 3 15 32" xfId="44618" xr:uid="{00000000-0005-0000-0000-0000A4860000}"/>
    <cellStyle name="표준 2 3 15 33" xfId="46099" xr:uid="{00000000-0005-0000-0000-0000A5860000}"/>
    <cellStyle name="표준 2 3 15 34" xfId="47579" xr:uid="{00000000-0005-0000-0000-0000A6860000}"/>
    <cellStyle name="표준 2 3 15 35" xfId="49059" xr:uid="{00000000-0005-0000-0000-0000A7860000}"/>
    <cellStyle name="표준 2 3 15 36" xfId="50539" xr:uid="{00000000-0005-0000-0000-0000A8860000}"/>
    <cellStyle name="표준 2 3 15 37" xfId="52019" xr:uid="{00000000-0005-0000-0000-0000A9860000}"/>
    <cellStyle name="표준 2 3 15 38" xfId="53499" xr:uid="{00000000-0005-0000-0000-0000AA860000}"/>
    <cellStyle name="표준 2 3 15 39" xfId="54979" xr:uid="{00000000-0005-0000-0000-0000AB860000}"/>
    <cellStyle name="표준 2 3 15 4" xfId="3178" xr:uid="{00000000-0005-0000-0000-0000AC860000}"/>
    <cellStyle name="표준 2 3 15 40" xfId="56459" xr:uid="{00000000-0005-0000-0000-0000AD860000}"/>
    <cellStyle name="표준 2 3 15 41" xfId="57939" xr:uid="{00000000-0005-0000-0000-0000AE860000}"/>
    <cellStyle name="표준 2 3 15 42" xfId="59419" xr:uid="{00000000-0005-0000-0000-0000AF860000}"/>
    <cellStyle name="표준 2 3 15 43" xfId="60899" xr:uid="{00000000-0005-0000-0000-0000B0860000}"/>
    <cellStyle name="표준 2 3 15 5" xfId="4658" xr:uid="{00000000-0005-0000-0000-0000B1860000}"/>
    <cellStyle name="표준 2 3 15 6" xfId="6138" xr:uid="{00000000-0005-0000-0000-0000B2860000}"/>
    <cellStyle name="표준 2 3 15 7" xfId="7618" xr:uid="{00000000-0005-0000-0000-0000B3860000}"/>
    <cellStyle name="표준 2 3 15 8" xfId="9098" xr:uid="{00000000-0005-0000-0000-0000B4860000}"/>
    <cellStyle name="표준 2 3 15 9" xfId="10578" xr:uid="{00000000-0005-0000-0000-0000B5860000}"/>
    <cellStyle name="표준 2 3 16" xfId="1376" xr:uid="{00000000-0005-0000-0000-0000B6860000}"/>
    <cellStyle name="표준 2 3 16 10" xfId="12074" xr:uid="{00000000-0005-0000-0000-0000B7860000}"/>
    <cellStyle name="표준 2 3 16 11" xfId="13554" xr:uid="{00000000-0005-0000-0000-0000B8860000}"/>
    <cellStyle name="표준 2 3 16 12" xfId="15034" xr:uid="{00000000-0005-0000-0000-0000B9860000}"/>
    <cellStyle name="표준 2 3 16 13" xfId="16514" xr:uid="{00000000-0005-0000-0000-0000BA860000}"/>
    <cellStyle name="표준 2 3 16 14" xfId="17994" xr:uid="{00000000-0005-0000-0000-0000BB860000}"/>
    <cellStyle name="표준 2 3 16 15" xfId="19474" xr:uid="{00000000-0005-0000-0000-0000BC860000}"/>
    <cellStyle name="표준 2 3 16 16" xfId="20954" xr:uid="{00000000-0005-0000-0000-0000BD860000}"/>
    <cellStyle name="표준 2 3 16 17" xfId="22434" xr:uid="{00000000-0005-0000-0000-0000BE860000}"/>
    <cellStyle name="표준 2 3 16 18" xfId="23914" xr:uid="{00000000-0005-0000-0000-0000BF860000}"/>
    <cellStyle name="표준 2 3 16 19" xfId="25394" xr:uid="{00000000-0005-0000-0000-0000C0860000}"/>
    <cellStyle name="표준 2 3 16 2" xfId="597" xr:uid="{00000000-0005-0000-0000-0000C1860000}"/>
    <cellStyle name="표준 2 3 16 2 10" xfId="14291" xr:uid="{00000000-0005-0000-0000-0000C2860000}"/>
    <cellStyle name="표준 2 3 16 2 11" xfId="15771" xr:uid="{00000000-0005-0000-0000-0000C3860000}"/>
    <cellStyle name="표준 2 3 16 2 12" xfId="17251" xr:uid="{00000000-0005-0000-0000-0000C4860000}"/>
    <cellStyle name="표준 2 3 16 2 13" xfId="18731" xr:uid="{00000000-0005-0000-0000-0000C5860000}"/>
    <cellStyle name="표준 2 3 16 2 14" xfId="20211" xr:uid="{00000000-0005-0000-0000-0000C6860000}"/>
    <cellStyle name="표준 2 3 16 2 15" xfId="21691" xr:uid="{00000000-0005-0000-0000-0000C7860000}"/>
    <cellStyle name="표준 2 3 16 2 16" xfId="23171" xr:uid="{00000000-0005-0000-0000-0000C8860000}"/>
    <cellStyle name="표준 2 3 16 2 17" xfId="24651" xr:uid="{00000000-0005-0000-0000-0000C9860000}"/>
    <cellStyle name="표준 2 3 16 2 18" xfId="26131" xr:uid="{00000000-0005-0000-0000-0000CA860000}"/>
    <cellStyle name="표준 2 3 16 2 19" xfId="27611" xr:uid="{00000000-0005-0000-0000-0000CB860000}"/>
    <cellStyle name="표준 2 3 16 2 2" xfId="2450" xr:uid="{00000000-0005-0000-0000-0000CC860000}"/>
    <cellStyle name="표준 2 3 16 2 20" xfId="29091" xr:uid="{00000000-0005-0000-0000-0000CD860000}"/>
    <cellStyle name="표준 2 3 16 2 21" xfId="30571" xr:uid="{00000000-0005-0000-0000-0000CE860000}"/>
    <cellStyle name="표준 2 3 16 2 22" xfId="32051" xr:uid="{00000000-0005-0000-0000-0000CF860000}"/>
    <cellStyle name="표준 2 3 16 2 23" xfId="33531" xr:uid="{00000000-0005-0000-0000-0000D0860000}"/>
    <cellStyle name="표준 2 3 16 2 24" xfId="35011" xr:uid="{00000000-0005-0000-0000-0000D1860000}"/>
    <cellStyle name="표준 2 3 16 2 25" xfId="36491" xr:uid="{00000000-0005-0000-0000-0000D2860000}"/>
    <cellStyle name="표준 2 3 16 2 26" xfId="37971" xr:uid="{00000000-0005-0000-0000-0000D3860000}"/>
    <cellStyle name="표준 2 3 16 2 27" xfId="39451" xr:uid="{00000000-0005-0000-0000-0000D4860000}"/>
    <cellStyle name="표준 2 3 16 2 28" xfId="40931" xr:uid="{00000000-0005-0000-0000-0000D5860000}"/>
    <cellStyle name="표준 2 3 16 2 29" xfId="42411" xr:uid="{00000000-0005-0000-0000-0000D6860000}"/>
    <cellStyle name="표준 2 3 16 2 3" xfId="3931" xr:uid="{00000000-0005-0000-0000-0000D7860000}"/>
    <cellStyle name="표준 2 3 16 2 30" xfId="43891" xr:uid="{00000000-0005-0000-0000-0000D8860000}"/>
    <cellStyle name="표준 2 3 16 2 31" xfId="45371" xr:uid="{00000000-0005-0000-0000-0000D9860000}"/>
    <cellStyle name="표준 2 3 16 2 32" xfId="46852" xr:uid="{00000000-0005-0000-0000-0000DA860000}"/>
    <cellStyle name="표준 2 3 16 2 33" xfId="48332" xr:uid="{00000000-0005-0000-0000-0000DB860000}"/>
    <cellStyle name="표준 2 3 16 2 34" xfId="49812" xr:uid="{00000000-0005-0000-0000-0000DC860000}"/>
    <cellStyle name="표준 2 3 16 2 35" xfId="51292" xr:uid="{00000000-0005-0000-0000-0000DD860000}"/>
    <cellStyle name="표준 2 3 16 2 36" xfId="52772" xr:uid="{00000000-0005-0000-0000-0000DE860000}"/>
    <cellStyle name="표준 2 3 16 2 37" xfId="54252" xr:uid="{00000000-0005-0000-0000-0000DF860000}"/>
    <cellStyle name="표준 2 3 16 2 38" xfId="55732" xr:uid="{00000000-0005-0000-0000-0000E0860000}"/>
    <cellStyle name="표준 2 3 16 2 39" xfId="57212" xr:uid="{00000000-0005-0000-0000-0000E1860000}"/>
    <cellStyle name="표준 2 3 16 2 4" xfId="5411" xr:uid="{00000000-0005-0000-0000-0000E2860000}"/>
    <cellStyle name="표준 2 3 16 2 40" xfId="58692" xr:uid="{00000000-0005-0000-0000-0000E3860000}"/>
    <cellStyle name="표준 2 3 16 2 41" xfId="60172" xr:uid="{00000000-0005-0000-0000-0000E4860000}"/>
    <cellStyle name="표준 2 3 16 2 42" xfId="61652" xr:uid="{00000000-0005-0000-0000-0000E5860000}"/>
    <cellStyle name="표준 2 3 16 2 5" xfId="6891" xr:uid="{00000000-0005-0000-0000-0000E6860000}"/>
    <cellStyle name="표준 2 3 16 2 6" xfId="8371" xr:uid="{00000000-0005-0000-0000-0000E7860000}"/>
    <cellStyle name="표준 2 3 16 2 7" xfId="9851" xr:uid="{00000000-0005-0000-0000-0000E8860000}"/>
    <cellStyle name="표준 2 3 16 2 8" xfId="11331" xr:uid="{00000000-0005-0000-0000-0000E9860000}"/>
    <cellStyle name="표준 2 3 16 2 9" xfId="12811" xr:uid="{00000000-0005-0000-0000-0000EA860000}"/>
    <cellStyle name="표준 2 3 16 20" xfId="26874" xr:uid="{00000000-0005-0000-0000-0000EB860000}"/>
    <cellStyle name="표준 2 3 16 21" xfId="28354" xr:uid="{00000000-0005-0000-0000-0000EC860000}"/>
    <cellStyle name="표준 2 3 16 22" xfId="29834" xr:uid="{00000000-0005-0000-0000-0000ED860000}"/>
    <cellStyle name="표준 2 3 16 23" xfId="31314" xr:uid="{00000000-0005-0000-0000-0000EE860000}"/>
    <cellStyle name="표준 2 3 16 24" xfId="32794" xr:uid="{00000000-0005-0000-0000-0000EF860000}"/>
    <cellStyle name="표준 2 3 16 25" xfId="34274" xr:uid="{00000000-0005-0000-0000-0000F0860000}"/>
    <cellStyle name="표준 2 3 16 26" xfId="35754" xr:uid="{00000000-0005-0000-0000-0000F1860000}"/>
    <cellStyle name="표준 2 3 16 27" xfId="37234" xr:uid="{00000000-0005-0000-0000-0000F2860000}"/>
    <cellStyle name="표준 2 3 16 28" xfId="38714" xr:uid="{00000000-0005-0000-0000-0000F3860000}"/>
    <cellStyle name="표준 2 3 16 29" xfId="40194" xr:uid="{00000000-0005-0000-0000-0000F4860000}"/>
    <cellStyle name="표준 2 3 16 3" xfId="1713" xr:uid="{00000000-0005-0000-0000-0000F5860000}"/>
    <cellStyle name="표준 2 3 16 30" xfId="41674" xr:uid="{00000000-0005-0000-0000-0000F6860000}"/>
    <cellStyle name="표준 2 3 16 31" xfId="43154" xr:uid="{00000000-0005-0000-0000-0000F7860000}"/>
    <cellStyle name="표준 2 3 16 32" xfId="44634" xr:uid="{00000000-0005-0000-0000-0000F8860000}"/>
    <cellStyle name="표준 2 3 16 33" xfId="46115" xr:uid="{00000000-0005-0000-0000-0000F9860000}"/>
    <cellStyle name="표준 2 3 16 34" xfId="47595" xr:uid="{00000000-0005-0000-0000-0000FA860000}"/>
    <cellStyle name="표준 2 3 16 35" xfId="49075" xr:uid="{00000000-0005-0000-0000-0000FB860000}"/>
    <cellStyle name="표준 2 3 16 36" xfId="50555" xr:uid="{00000000-0005-0000-0000-0000FC860000}"/>
    <cellStyle name="표준 2 3 16 37" xfId="52035" xr:uid="{00000000-0005-0000-0000-0000FD860000}"/>
    <cellStyle name="표준 2 3 16 38" xfId="53515" xr:uid="{00000000-0005-0000-0000-0000FE860000}"/>
    <cellStyle name="표준 2 3 16 39" xfId="54995" xr:uid="{00000000-0005-0000-0000-0000FF860000}"/>
    <cellStyle name="표준 2 3 16 4" xfId="3194" xr:uid="{00000000-0005-0000-0000-000000870000}"/>
    <cellStyle name="표준 2 3 16 40" xfId="56475" xr:uid="{00000000-0005-0000-0000-000001870000}"/>
    <cellStyle name="표준 2 3 16 41" xfId="57955" xr:uid="{00000000-0005-0000-0000-000002870000}"/>
    <cellStyle name="표준 2 3 16 42" xfId="59435" xr:uid="{00000000-0005-0000-0000-000003870000}"/>
    <cellStyle name="표준 2 3 16 43" xfId="60915" xr:uid="{00000000-0005-0000-0000-000004870000}"/>
    <cellStyle name="표준 2 3 16 5" xfId="4674" xr:uid="{00000000-0005-0000-0000-000005870000}"/>
    <cellStyle name="표준 2 3 16 6" xfId="6154" xr:uid="{00000000-0005-0000-0000-000006870000}"/>
    <cellStyle name="표준 2 3 16 7" xfId="7634" xr:uid="{00000000-0005-0000-0000-000007870000}"/>
    <cellStyle name="표준 2 3 16 8" xfId="9114" xr:uid="{00000000-0005-0000-0000-000008870000}"/>
    <cellStyle name="표준 2 3 16 9" xfId="10594" xr:uid="{00000000-0005-0000-0000-000009870000}"/>
    <cellStyle name="표준 2 3 17" xfId="1359" xr:uid="{00000000-0005-0000-0000-00000A870000}"/>
    <cellStyle name="표준 2 3 17 10" xfId="12091" xr:uid="{00000000-0005-0000-0000-00000B870000}"/>
    <cellStyle name="표준 2 3 17 11" xfId="13571" xr:uid="{00000000-0005-0000-0000-00000C870000}"/>
    <cellStyle name="표준 2 3 17 12" xfId="15051" xr:uid="{00000000-0005-0000-0000-00000D870000}"/>
    <cellStyle name="표준 2 3 17 13" xfId="16531" xr:uid="{00000000-0005-0000-0000-00000E870000}"/>
    <cellStyle name="표준 2 3 17 14" xfId="18011" xr:uid="{00000000-0005-0000-0000-00000F870000}"/>
    <cellStyle name="표준 2 3 17 15" xfId="19491" xr:uid="{00000000-0005-0000-0000-000010870000}"/>
    <cellStyle name="표준 2 3 17 16" xfId="20971" xr:uid="{00000000-0005-0000-0000-000011870000}"/>
    <cellStyle name="표준 2 3 17 17" xfId="22451" xr:uid="{00000000-0005-0000-0000-000012870000}"/>
    <cellStyle name="표준 2 3 17 18" xfId="23931" xr:uid="{00000000-0005-0000-0000-000013870000}"/>
    <cellStyle name="표준 2 3 17 19" xfId="25411" xr:uid="{00000000-0005-0000-0000-000014870000}"/>
    <cellStyle name="표준 2 3 17 2" xfId="580" xr:uid="{00000000-0005-0000-0000-000015870000}"/>
    <cellStyle name="표준 2 3 17 2 10" xfId="14308" xr:uid="{00000000-0005-0000-0000-000016870000}"/>
    <cellStyle name="표준 2 3 17 2 11" xfId="15788" xr:uid="{00000000-0005-0000-0000-000017870000}"/>
    <cellStyle name="표준 2 3 17 2 12" xfId="17268" xr:uid="{00000000-0005-0000-0000-000018870000}"/>
    <cellStyle name="표준 2 3 17 2 13" xfId="18748" xr:uid="{00000000-0005-0000-0000-000019870000}"/>
    <cellStyle name="표준 2 3 17 2 14" xfId="20228" xr:uid="{00000000-0005-0000-0000-00001A870000}"/>
    <cellStyle name="표준 2 3 17 2 15" xfId="21708" xr:uid="{00000000-0005-0000-0000-00001B870000}"/>
    <cellStyle name="표준 2 3 17 2 16" xfId="23188" xr:uid="{00000000-0005-0000-0000-00001C870000}"/>
    <cellStyle name="표준 2 3 17 2 17" xfId="24668" xr:uid="{00000000-0005-0000-0000-00001D870000}"/>
    <cellStyle name="표준 2 3 17 2 18" xfId="26148" xr:uid="{00000000-0005-0000-0000-00001E870000}"/>
    <cellStyle name="표준 2 3 17 2 19" xfId="27628" xr:uid="{00000000-0005-0000-0000-00001F870000}"/>
    <cellStyle name="표준 2 3 17 2 2" xfId="2467" xr:uid="{00000000-0005-0000-0000-000020870000}"/>
    <cellStyle name="표준 2 3 17 2 20" xfId="29108" xr:uid="{00000000-0005-0000-0000-000021870000}"/>
    <cellStyle name="표준 2 3 17 2 21" xfId="30588" xr:uid="{00000000-0005-0000-0000-000022870000}"/>
    <cellStyle name="표준 2 3 17 2 22" xfId="32068" xr:uid="{00000000-0005-0000-0000-000023870000}"/>
    <cellStyle name="표준 2 3 17 2 23" xfId="33548" xr:uid="{00000000-0005-0000-0000-000024870000}"/>
    <cellStyle name="표준 2 3 17 2 24" xfId="35028" xr:uid="{00000000-0005-0000-0000-000025870000}"/>
    <cellStyle name="표준 2 3 17 2 25" xfId="36508" xr:uid="{00000000-0005-0000-0000-000026870000}"/>
    <cellStyle name="표준 2 3 17 2 26" xfId="37988" xr:uid="{00000000-0005-0000-0000-000027870000}"/>
    <cellStyle name="표준 2 3 17 2 27" xfId="39468" xr:uid="{00000000-0005-0000-0000-000028870000}"/>
    <cellStyle name="표준 2 3 17 2 28" xfId="40948" xr:uid="{00000000-0005-0000-0000-000029870000}"/>
    <cellStyle name="표준 2 3 17 2 29" xfId="42428" xr:uid="{00000000-0005-0000-0000-00002A870000}"/>
    <cellStyle name="표준 2 3 17 2 3" xfId="3948" xr:uid="{00000000-0005-0000-0000-00002B870000}"/>
    <cellStyle name="표준 2 3 17 2 30" xfId="43908" xr:uid="{00000000-0005-0000-0000-00002C870000}"/>
    <cellStyle name="표준 2 3 17 2 31" xfId="45388" xr:uid="{00000000-0005-0000-0000-00002D870000}"/>
    <cellStyle name="표준 2 3 17 2 32" xfId="46869" xr:uid="{00000000-0005-0000-0000-00002E870000}"/>
    <cellStyle name="표준 2 3 17 2 33" xfId="48349" xr:uid="{00000000-0005-0000-0000-00002F870000}"/>
    <cellStyle name="표준 2 3 17 2 34" xfId="49829" xr:uid="{00000000-0005-0000-0000-000030870000}"/>
    <cellStyle name="표준 2 3 17 2 35" xfId="51309" xr:uid="{00000000-0005-0000-0000-000031870000}"/>
    <cellStyle name="표준 2 3 17 2 36" xfId="52789" xr:uid="{00000000-0005-0000-0000-000032870000}"/>
    <cellStyle name="표준 2 3 17 2 37" xfId="54269" xr:uid="{00000000-0005-0000-0000-000033870000}"/>
    <cellStyle name="표준 2 3 17 2 38" xfId="55749" xr:uid="{00000000-0005-0000-0000-000034870000}"/>
    <cellStyle name="표준 2 3 17 2 39" xfId="57229" xr:uid="{00000000-0005-0000-0000-000035870000}"/>
    <cellStyle name="표준 2 3 17 2 4" xfId="5428" xr:uid="{00000000-0005-0000-0000-000036870000}"/>
    <cellStyle name="표준 2 3 17 2 40" xfId="58709" xr:uid="{00000000-0005-0000-0000-000037870000}"/>
    <cellStyle name="표준 2 3 17 2 41" xfId="60189" xr:uid="{00000000-0005-0000-0000-000038870000}"/>
    <cellStyle name="표준 2 3 17 2 42" xfId="61669" xr:uid="{00000000-0005-0000-0000-000039870000}"/>
    <cellStyle name="표준 2 3 17 2 5" xfId="6908" xr:uid="{00000000-0005-0000-0000-00003A870000}"/>
    <cellStyle name="표준 2 3 17 2 6" xfId="8388" xr:uid="{00000000-0005-0000-0000-00003B870000}"/>
    <cellStyle name="표준 2 3 17 2 7" xfId="9868" xr:uid="{00000000-0005-0000-0000-00003C870000}"/>
    <cellStyle name="표준 2 3 17 2 8" xfId="11348" xr:uid="{00000000-0005-0000-0000-00003D870000}"/>
    <cellStyle name="표준 2 3 17 2 9" xfId="12828" xr:uid="{00000000-0005-0000-0000-00003E870000}"/>
    <cellStyle name="표준 2 3 17 20" xfId="26891" xr:uid="{00000000-0005-0000-0000-00003F870000}"/>
    <cellStyle name="표준 2 3 17 21" xfId="28371" xr:uid="{00000000-0005-0000-0000-000040870000}"/>
    <cellStyle name="표준 2 3 17 22" xfId="29851" xr:uid="{00000000-0005-0000-0000-000041870000}"/>
    <cellStyle name="표준 2 3 17 23" xfId="31331" xr:uid="{00000000-0005-0000-0000-000042870000}"/>
    <cellStyle name="표준 2 3 17 24" xfId="32811" xr:uid="{00000000-0005-0000-0000-000043870000}"/>
    <cellStyle name="표준 2 3 17 25" xfId="34291" xr:uid="{00000000-0005-0000-0000-000044870000}"/>
    <cellStyle name="표준 2 3 17 26" xfId="35771" xr:uid="{00000000-0005-0000-0000-000045870000}"/>
    <cellStyle name="표준 2 3 17 27" xfId="37251" xr:uid="{00000000-0005-0000-0000-000046870000}"/>
    <cellStyle name="표준 2 3 17 28" xfId="38731" xr:uid="{00000000-0005-0000-0000-000047870000}"/>
    <cellStyle name="표준 2 3 17 29" xfId="40211" xr:uid="{00000000-0005-0000-0000-000048870000}"/>
    <cellStyle name="표준 2 3 17 3" xfId="1730" xr:uid="{00000000-0005-0000-0000-000049870000}"/>
    <cellStyle name="표준 2 3 17 30" xfId="41691" xr:uid="{00000000-0005-0000-0000-00004A870000}"/>
    <cellStyle name="표준 2 3 17 31" xfId="43171" xr:uid="{00000000-0005-0000-0000-00004B870000}"/>
    <cellStyle name="표준 2 3 17 32" xfId="44651" xr:uid="{00000000-0005-0000-0000-00004C870000}"/>
    <cellStyle name="표준 2 3 17 33" xfId="46132" xr:uid="{00000000-0005-0000-0000-00004D870000}"/>
    <cellStyle name="표준 2 3 17 34" xfId="47612" xr:uid="{00000000-0005-0000-0000-00004E870000}"/>
    <cellStyle name="표준 2 3 17 35" xfId="49092" xr:uid="{00000000-0005-0000-0000-00004F870000}"/>
    <cellStyle name="표준 2 3 17 36" xfId="50572" xr:uid="{00000000-0005-0000-0000-000050870000}"/>
    <cellStyle name="표준 2 3 17 37" xfId="52052" xr:uid="{00000000-0005-0000-0000-000051870000}"/>
    <cellStyle name="표준 2 3 17 38" xfId="53532" xr:uid="{00000000-0005-0000-0000-000052870000}"/>
    <cellStyle name="표준 2 3 17 39" xfId="55012" xr:uid="{00000000-0005-0000-0000-000053870000}"/>
    <cellStyle name="표준 2 3 17 4" xfId="3211" xr:uid="{00000000-0005-0000-0000-000054870000}"/>
    <cellStyle name="표준 2 3 17 40" xfId="56492" xr:uid="{00000000-0005-0000-0000-000055870000}"/>
    <cellStyle name="표준 2 3 17 41" xfId="57972" xr:uid="{00000000-0005-0000-0000-000056870000}"/>
    <cellStyle name="표준 2 3 17 42" xfId="59452" xr:uid="{00000000-0005-0000-0000-000057870000}"/>
    <cellStyle name="표준 2 3 17 43" xfId="60932" xr:uid="{00000000-0005-0000-0000-000058870000}"/>
    <cellStyle name="표준 2 3 17 5" xfId="4691" xr:uid="{00000000-0005-0000-0000-000059870000}"/>
    <cellStyle name="표준 2 3 17 6" xfId="6171" xr:uid="{00000000-0005-0000-0000-00005A870000}"/>
    <cellStyle name="표준 2 3 17 7" xfId="7651" xr:uid="{00000000-0005-0000-0000-00005B870000}"/>
    <cellStyle name="표준 2 3 17 8" xfId="9131" xr:uid="{00000000-0005-0000-0000-00005C870000}"/>
    <cellStyle name="표준 2 3 17 9" xfId="10611" xr:uid="{00000000-0005-0000-0000-00005D870000}"/>
    <cellStyle name="표준 2 3 18" xfId="1341" xr:uid="{00000000-0005-0000-0000-00005E870000}"/>
    <cellStyle name="표준 2 3 18 10" xfId="12109" xr:uid="{00000000-0005-0000-0000-00005F870000}"/>
    <cellStyle name="표준 2 3 18 11" xfId="13589" xr:uid="{00000000-0005-0000-0000-000060870000}"/>
    <cellStyle name="표준 2 3 18 12" xfId="15069" xr:uid="{00000000-0005-0000-0000-000061870000}"/>
    <cellStyle name="표준 2 3 18 13" xfId="16549" xr:uid="{00000000-0005-0000-0000-000062870000}"/>
    <cellStyle name="표준 2 3 18 14" xfId="18029" xr:uid="{00000000-0005-0000-0000-000063870000}"/>
    <cellStyle name="표준 2 3 18 15" xfId="19509" xr:uid="{00000000-0005-0000-0000-000064870000}"/>
    <cellStyle name="표준 2 3 18 16" xfId="20989" xr:uid="{00000000-0005-0000-0000-000065870000}"/>
    <cellStyle name="표준 2 3 18 17" xfId="22469" xr:uid="{00000000-0005-0000-0000-000066870000}"/>
    <cellStyle name="표준 2 3 18 18" xfId="23949" xr:uid="{00000000-0005-0000-0000-000067870000}"/>
    <cellStyle name="표준 2 3 18 19" xfId="25429" xr:uid="{00000000-0005-0000-0000-000068870000}"/>
    <cellStyle name="표준 2 3 18 2" xfId="562" xr:uid="{00000000-0005-0000-0000-000069870000}"/>
    <cellStyle name="표준 2 3 18 2 10" xfId="14326" xr:uid="{00000000-0005-0000-0000-00006A870000}"/>
    <cellStyle name="표준 2 3 18 2 11" xfId="15806" xr:uid="{00000000-0005-0000-0000-00006B870000}"/>
    <cellStyle name="표준 2 3 18 2 12" xfId="17286" xr:uid="{00000000-0005-0000-0000-00006C870000}"/>
    <cellStyle name="표준 2 3 18 2 13" xfId="18766" xr:uid="{00000000-0005-0000-0000-00006D870000}"/>
    <cellStyle name="표준 2 3 18 2 14" xfId="20246" xr:uid="{00000000-0005-0000-0000-00006E870000}"/>
    <cellStyle name="표준 2 3 18 2 15" xfId="21726" xr:uid="{00000000-0005-0000-0000-00006F870000}"/>
    <cellStyle name="표준 2 3 18 2 16" xfId="23206" xr:uid="{00000000-0005-0000-0000-000070870000}"/>
    <cellStyle name="표준 2 3 18 2 17" xfId="24686" xr:uid="{00000000-0005-0000-0000-000071870000}"/>
    <cellStyle name="표준 2 3 18 2 18" xfId="26166" xr:uid="{00000000-0005-0000-0000-000072870000}"/>
    <cellStyle name="표준 2 3 18 2 19" xfId="27646" xr:uid="{00000000-0005-0000-0000-000073870000}"/>
    <cellStyle name="표준 2 3 18 2 2" xfId="2485" xr:uid="{00000000-0005-0000-0000-000074870000}"/>
    <cellStyle name="표준 2 3 18 2 20" xfId="29126" xr:uid="{00000000-0005-0000-0000-000075870000}"/>
    <cellStyle name="표준 2 3 18 2 21" xfId="30606" xr:uid="{00000000-0005-0000-0000-000076870000}"/>
    <cellStyle name="표준 2 3 18 2 22" xfId="32086" xr:uid="{00000000-0005-0000-0000-000077870000}"/>
    <cellStyle name="표준 2 3 18 2 23" xfId="33566" xr:uid="{00000000-0005-0000-0000-000078870000}"/>
    <cellStyle name="표준 2 3 18 2 24" xfId="35046" xr:uid="{00000000-0005-0000-0000-000079870000}"/>
    <cellStyle name="표준 2 3 18 2 25" xfId="36526" xr:uid="{00000000-0005-0000-0000-00007A870000}"/>
    <cellStyle name="표준 2 3 18 2 26" xfId="38006" xr:uid="{00000000-0005-0000-0000-00007B870000}"/>
    <cellStyle name="표준 2 3 18 2 27" xfId="39486" xr:uid="{00000000-0005-0000-0000-00007C870000}"/>
    <cellStyle name="표준 2 3 18 2 28" xfId="40966" xr:uid="{00000000-0005-0000-0000-00007D870000}"/>
    <cellStyle name="표준 2 3 18 2 29" xfId="42446" xr:uid="{00000000-0005-0000-0000-00007E870000}"/>
    <cellStyle name="표준 2 3 18 2 3" xfId="3966" xr:uid="{00000000-0005-0000-0000-00007F870000}"/>
    <cellStyle name="표준 2 3 18 2 30" xfId="43926" xr:uid="{00000000-0005-0000-0000-000080870000}"/>
    <cellStyle name="표준 2 3 18 2 31" xfId="45406" xr:uid="{00000000-0005-0000-0000-000081870000}"/>
    <cellStyle name="표준 2 3 18 2 32" xfId="46887" xr:uid="{00000000-0005-0000-0000-000082870000}"/>
    <cellStyle name="표준 2 3 18 2 33" xfId="48367" xr:uid="{00000000-0005-0000-0000-000083870000}"/>
    <cellStyle name="표준 2 3 18 2 34" xfId="49847" xr:uid="{00000000-0005-0000-0000-000084870000}"/>
    <cellStyle name="표준 2 3 18 2 35" xfId="51327" xr:uid="{00000000-0005-0000-0000-000085870000}"/>
    <cellStyle name="표준 2 3 18 2 36" xfId="52807" xr:uid="{00000000-0005-0000-0000-000086870000}"/>
    <cellStyle name="표준 2 3 18 2 37" xfId="54287" xr:uid="{00000000-0005-0000-0000-000087870000}"/>
    <cellStyle name="표준 2 3 18 2 38" xfId="55767" xr:uid="{00000000-0005-0000-0000-000088870000}"/>
    <cellStyle name="표준 2 3 18 2 39" xfId="57247" xr:uid="{00000000-0005-0000-0000-000089870000}"/>
    <cellStyle name="표준 2 3 18 2 4" xfId="5446" xr:uid="{00000000-0005-0000-0000-00008A870000}"/>
    <cellStyle name="표준 2 3 18 2 40" xfId="58727" xr:uid="{00000000-0005-0000-0000-00008B870000}"/>
    <cellStyle name="표준 2 3 18 2 41" xfId="60207" xr:uid="{00000000-0005-0000-0000-00008C870000}"/>
    <cellStyle name="표준 2 3 18 2 42" xfId="61687" xr:uid="{00000000-0005-0000-0000-00008D870000}"/>
    <cellStyle name="표준 2 3 18 2 5" xfId="6926" xr:uid="{00000000-0005-0000-0000-00008E870000}"/>
    <cellStyle name="표준 2 3 18 2 6" xfId="8406" xr:uid="{00000000-0005-0000-0000-00008F870000}"/>
    <cellStyle name="표준 2 3 18 2 7" xfId="9886" xr:uid="{00000000-0005-0000-0000-000090870000}"/>
    <cellStyle name="표준 2 3 18 2 8" xfId="11366" xr:uid="{00000000-0005-0000-0000-000091870000}"/>
    <cellStyle name="표준 2 3 18 2 9" xfId="12846" xr:uid="{00000000-0005-0000-0000-000092870000}"/>
    <cellStyle name="표준 2 3 18 20" xfId="26909" xr:uid="{00000000-0005-0000-0000-000093870000}"/>
    <cellStyle name="표준 2 3 18 21" xfId="28389" xr:uid="{00000000-0005-0000-0000-000094870000}"/>
    <cellStyle name="표준 2 3 18 22" xfId="29869" xr:uid="{00000000-0005-0000-0000-000095870000}"/>
    <cellStyle name="표준 2 3 18 23" xfId="31349" xr:uid="{00000000-0005-0000-0000-000096870000}"/>
    <cellStyle name="표준 2 3 18 24" xfId="32829" xr:uid="{00000000-0005-0000-0000-000097870000}"/>
    <cellStyle name="표준 2 3 18 25" xfId="34309" xr:uid="{00000000-0005-0000-0000-000098870000}"/>
    <cellStyle name="표준 2 3 18 26" xfId="35789" xr:uid="{00000000-0005-0000-0000-000099870000}"/>
    <cellStyle name="표준 2 3 18 27" xfId="37269" xr:uid="{00000000-0005-0000-0000-00009A870000}"/>
    <cellStyle name="표준 2 3 18 28" xfId="38749" xr:uid="{00000000-0005-0000-0000-00009B870000}"/>
    <cellStyle name="표준 2 3 18 29" xfId="40229" xr:uid="{00000000-0005-0000-0000-00009C870000}"/>
    <cellStyle name="표준 2 3 18 3" xfId="1748" xr:uid="{00000000-0005-0000-0000-00009D870000}"/>
    <cellStyle name="표준 2 3 18 30" xfId="41709" xr:uid="{00000000-0005-0000-0000-00009E870000}"/>
    <cellStyle name="표준 2 3 18 31" xfId="43189" xr:uid="{00000000-0005-0000-0000-00009F870000}"/>
    <cellStyle name="표준 2 3 18 32" xfId="44669" xr:uid="{00000000-0005-0000-0000-0000A0870000}"/>
    <cellStyle name="표준 2 3 18 33" xfId="46150" xr:uid="{00000000-0005-0000-0000-0000A1870000}"/>
    <cellStyle name="표준 2 3 18 34" xfId="47630" xr:uid="{00000000-0005-0000-0000-0000A2870000}"/>
    <cellStyle name="표준 2 3 18 35" xfId="49110" xr:uid="{00000000-0005-0000-0000-0000A3870000}"/>
    <cellStyle name="표준 2 3 18 36" xfId="50590" xr:uid="{00000000-0005-0000-0000-0000A4870000}"/>
    <cellStyle name="표준 2 3 18 37" xfId="52070" xr:uid="{00000000-0005-0000-0000-0000A5870000}"/>
    <cellStyle name="표준 2 3 18 38" xfId="53550" xr:uid="{00000000-0005-0000-0000-0000A6870000}"/>
    <cellStyle name="표준 2 3 18 39" xfId="55030" xr:uid="{00000000-0005-0000-0000-0000A7870000}"/>
    <cellStyle name="표준 2 3 18 4" xfId="3229" xr:uid="{00000000-0005-0000-0000-0000A8870000}"/>
    <cellStyle name="표준 2 3 18 40" xfId="56510" xr:uid="{00000000-0005-0000-0000-0000A9870000}"/>
    <cellStyle name="표준 2 3 18 41" xfId="57990" xr:uid="{00000000-0005-0000-0000-0000AA870000}"/>
    <cellStyle name="표준 2 3 18 42" xfId="59470" xr:uid="{00000000-0005-0000-0000-0000AB870000}"/>
    <cellStyle name="표준 2 3 18 43" xfId="60950" xr:uid="{00000000-0005-0000-0000-0000AC870000}"/>
    <cellStyle name="표준 2 3 18 5" xfId="4709" xr:uid="{00000000-0005-0000-0000-0000AD870000}"/>
    <cellStyle name="표준 2 3 18 6" xfId="6189" xr:uid="{00000000-0005-0000-0000-0000AE870000}"/>
    <cellStyle name="표준 2 3 18 7" xfId="7669" xr:uid="{00000000-0005-0000-0000-0000AF870000}"/>
    <cellStyle name="표준 2 3 18 8" xfId="9149" xr:uid="{00000000-0005-0000-0000-0000B0870000}"/>
    <cellStyle name="표준 2 3 18 9" xfId="10629" xr:uid="{00000000-0005-0000-0000-0000B1870000}"/>
    <cellStyle name="표준 2 3 19" xfId="1322" xr:uid="{00000000-0005-0000-0000-0000B2870000}"/>
    <cellStyle name="표준 2 3 19 10" xfId="12128" xr:uid="{00000000-0005-0000-0000-0000B3870000}"/>
    <cellStyle name="표준 2 3 19 11" xfId="13608" xr:uid="{00000000-0005-0000-0000-0000B4870000}"/>
    <cellStyle name="표준 2 3 19 12" xfId="15088" xr:uid="{00000000-0005-0000-0000-0000B5870000}"/>
    <cellStyle name="표준 2 3 19 13" xfId="16568" xr:uid="{00000000-0005-0000-0000-0000B6870000}"/>
    <cellStyle name="표준 2 3 19 14" xfId="18048" xr:uid="{00000000-0005-0000-0000-0000B7870000}"/>
    <cellStyle name="표준 2 3 19 15" xfId="19528" xr:uid="{00000000-0005-0000-0000-0000B8870000}"/>
    <cellStyle name="표준 2 3 19 16" xfId="21008" xr:uid="{00000000-0005-0000-0000-0000B9870000}"/>
    <cellStyle name="표준 2 3 19 17" xfId="22488" xr:uid="{00000000-0005-0000-0000-0000BA870000}"/>
    <cellStyle name="표준 2 3 19 18" xfId="23968" xr:uid="{00000000-0005-0000-0000-0000BB870000}"/>
    <cellStyle name="표준 2 3 19 19" xfId="25448" xr:uid="{00000000-0005-0000-0000-0000BC870000}"/>
    <cellStyle name="표준 2 3 19 2" xfId="543" xr:uid="{00000000-0005-0000-0000-0000BD870000}"/>
    <cellStyle name="표준 2 3 19 2 10" xfId="14345" xr:uid="{00000000-0005-0000-0000-0000BE870000}"/>
    <cellStyle name="표준 2 3 19 2 11" xfId="15825" xr:uid="{00000000-0005-0000-0000-0000BF870000}"/>
    <cellStyle name="표준 2 3 19 2 12" xfId="17305" xr:uid="{00000000-0005-0000-0000-0000C0870000}"/>
    <cellStyle name="표준 2 3 19 2 13" xfId="18785" xr:uid="{00000000-0005-0000-0000-0000C1870000}"/>
    <cellStyle name="표준 2 3 19 2 14" xfId="20265" xr:uid="{00000000-0005-0000-0000-0000C2870000}"/>
    <cellStyle name="표준 2 3 19 2 15" xfId="21745" xr:uid="{00000000-0005-0000-0000-0000C3870000}"/>
    <cellStyle name="표준 2 3 19 2 16" xfId="23225" xr:uid="{00000000-0005-0000-0000-0000C4870000}"/>
    <cellStyle name="표준 2 3 19 2 17" xfId="24705" xr:uid="{00000000-0005-0000-0000-0000C5870000}"/>
    <cellStyle name="표준 2 3 19 2 18" xfId="26185" xr:uid="{00000000-0005-0000-0000-0000C6870000}"/>
    <cellStyle name="표준 2 3 19 2 19" xfId="27665" xr:uid="{00000000-0005-0000-0000-0000C7870000}"/>
    <cellStyle name="표준 2 3 19 2 2" xfId="2504" xr:uid="{00000000-0005-0000-0000-0000C8870000}"/>
    <cellStyle name="표준 2 3 19 2 20" xfId="29145" xr:uid="{00000000-0005-0000-0000-0000C9870000}"/>
    <cellStyle name="표준 2 3 19 2 21" xfId="30625" xr:uid="{00000000-0005-0000-0000-0000CA870000}"/>
    <cellStyle name="표준 2 3 19 2 22" xfId="32105" xr:uid="{00000000-0005-0000-0000-0000CB870000}"/>
    <cellStyle name="표준 2 3 19 2 23" xfId="33585" xr:uid="{00000000-0005-0000-0000-0000CC870000}"/>
    <cellStyle name="표준 2 3 19 2 24" xfId="35065" xr:uid="{00000000-0005-0000-0000-0000CD870000}"/>
    <cellStyle name="표준 2 3 19 2 25" xfId="36545" xr:uid="{00000000-0005-0000-0000-0000CE870000}"/>
    <cellStyle name="표준 2 3 19 2 26" xfId="38025" xr:uid="{00000000-0005-0000-0000-0000CF870000}"/>
    <cellStyle name="표준 2 3 19 2 27" xfId="39505" xr:uid="{00000000-0005-0000-0000-0000D0870000}"/>
    <cellStyle name="표준 2 3 19 2 28" xfId="40985" xr:uid="{00000000-0005-0000-0000-0000D1870000}"/>
    <cellStyle name="표준 2 3 19 2 29" xfId="42465" xr:uid="{00000000-0005-0000-0000-0000D2870000}"/>
    <cellStyle name="표준 2 3 19 2 3" xfId="3985" xr:uid="{00000000-0005-0000-0000-0000D3870000}"/>
    <cellStyle name="표준 2 3 19 2 30" xfId="43945" xr:uid="{00000000-0005-0000-0000-0000D4870000}"/>
    <cellStyle name="표준 2 3 19 2 31" xfId="45425" xr:uid="{00000000-0005-0000-0000-0000D5870000}"/>
    <cellStyle name="표준 2 3 19 2 32" xfId="46906" xr:uid="{00000000-0005-0000-0000-0000D6870000}"/>
    <cellStyle name="표준 2 3 19 2 33" xfId="48386" xr:uid="{00000000-0005-0000-0000-0000D7870000}"/>
    <cellStyle name="표준 2 3 19 2 34" xfId="49866" xr:uid="{00000000-0005-0000-0000-0000D8870000}"/>
    <cellStyle name="표준 2 3 19 2 35" xfId="51346" xr:uid="{00000000-0005-0000-0000-0000D9870000}"/>
    <cellStyle name="표준 2 3 19 2 36" xfId="52826" xr:uid="{00000000-0005-0000-0000-0000DA870000}"/>
    <cellStyle name="표준 2 3 19 2 37" xfId="54306" xr:uid="{00000000-0005-0000-0000-0000DB870000}"/>
    <cellStyle name="표준 2 3 19 2 38" xfId="55786" xr:uid="{00000000-0005-0000-0000-0000DC870000}"/>
    <cellStyle name="표준 2 3 19 2 39" xfId="57266" xr:uid="{00000000-0005-0000-0000-0000DD870000}"/>
    <cellStyle name="표준 2 3 19 2 4" xfId="5465" xr:uid="{00000000-0005-0000-0000-0000DE870000}"/>
    <cellStyle name="표준 2 3 19 2 40" xfId="58746" xr:uid="{00000000-0005-0000-0000-0000DF870000}"/>
    <cellStyle name="표준 2 3 19 2 41" xfId="60226" xr:uid="{00000000-0005-0000-0000-0000E0870000}"/>
    <cellStyle name="표준 2 3 19 2 42" xfId="61706" xr:uid="{00000000-0005-0000-0000-0000E1870000}"/>
    <cellStyle name="표준 2 3 19 2 5" xfId="6945" xr:uid="{00000000-0005-0000-0000-0000E2870000}"/>
    <cellStyle name="표준 2 3 19 2 6" xfId="8425" xr:uid="{00000000-0005-0000-0000-0000E3870000}"/>
    <cellStyle name="표준 2 3 19 2 7" xfId="9905" xr:uid="{00000000-0005-0000-0000-0000E4870000}"/>
    <cellStyle name="표준 2 3 19 2 8" xfId="11385" xr:uid="{00000000-0005-0000-0000-0000E5870000}"/>
    <cellStyle name="표준 2 3 19 2 9" xfId="12865" xr:uid="{00000000-0005-0000-0000-0000E6870000}"/>
    <cellStyle name="표준 2 3 19 20" xfId="26928" xr:uid="{00000000-0005-0000-0000-0000E7870000}"/>
    <cellStyle name="표준 2 3 19 21" xfId="28408" xr:uid="{00000000-0005-0000-0000-0000E8870000}"/>
    <cellStyle name="표준 2 3 19 22" xfId="29888" xr:uid="{00000000-0005-0000-0000-0000E9870000}"/>
    <cellStyle name="표준 2 3 19 23" xfId="31368" xr:uid="{00000000-0005-0000-0000-0000EA870000}"/>
    <cellStyle name="표준 2 3 19 24" xfId="32848" xr:uid="{00000000-0005-0000-0000-0000EB870000}"/>
    <cellStyle name="표준 2 3 19 25" xfId="34328" xr:uid="{00000000-0005-0000-0000-0000EC870000}"/>
    <cellStyle name="표준 2 3 19 26" xfId="35808" xr:uid="{00000000-0005-0000-0000-0000ED870000}"/>
    <cellStyle name="표준 2 3 19 27" xfId="37288" xr:uid="{00000000-0005-0000-0000-0000EE870000}"/>
    <cellStyle name="표준 2 3 19 28" xfId="38768" xr:uid="{00000000-0005-0000-0000-0000EF870000}"/>
    <cellStyle name="표준 2 3 19 29" xfId="40248" xr:uid="{00000000-0005-0000-0000-0000F0870000}"/>
    <cellStyle name="표준 2 3 19 3" xfId="1767" xr:uid="{00000000-0005-0000-0000-0000F1870000}"/>
    <cellStyle name="표준 2 3 19 30" xfId="41728" xr:uid="{00000000-0005-0000-0000-0000F2870000}"/>
    <cellStyle name="표준 2 3 19 31" xfId="43208" xr:uid="{00000000-0005-0000-0000-0000F3870000}"/>
    <cellStyle name="표준 2 3 19 32" xfId="44688" xr:uid="{00000000-0005-0000-0000-0000F4870000}"/>
    <cellStyle name="표준 2 3 19 33" xfId="46169" xr:uid="{00000000-0005-0000-0000-0000F5870000}"/>
    <cellStyle name="표준 2 3 19 34" xfId="47649" xr:uid="{00000000-0005-0000-0000-0000F6870000}"/>
    <cellStyle name="표준 2 3 19 35" xfId="49129" xr:uid="{00000000-0005-0000-0000-0000F7870000}"/>
    <cellStyle name="표준 2 3 19 36" xfId="50609" xr:uid="{00000000-0005-0000-0000-0000F8870000}"/>
    <cellStyle name="표준 2 3 19 37" xfId="52089" xr:uid="{00000000-0005-0000-0000-0000F9870000}"/>
    <cellStyle name="표준 2 3 19 38" xfId="53569" xr:uid="{00000000-0005-0000-0000-0000FA870000}"/>
    <cellStyle name="표준 2 3 19 39" xfId="55049" xr:uid="{00000000-0005-0000-0000-0000FB870000}"/>
    <cellStyle name="표준 2 3 19 4" xfId="3248" xr:uid="{00000000-0005-0000-0000-0000FC870000}"/>
    <cellStyle name="표준 2 3 19 40" xfId="56529" xr:uid="{00000000-0005-0000-0000-0000FD870000}"/>
    <cellStyle name="표준 2 3 19 41" xfId="58009" xr:uid="{00000000-0005-0000-0000-0000FE870000}"/>
    <cellStyle name="표준 2 3 19 42" xfId="59489" xr:uid="{00000000-0005-0000-0000-0000FF870000}"/>
    <cellStyle name="표준 2 3 19 43" xfId="60969" xr:uid="{00000000-0005-0000-0000-000000880000}"/>
    <cellStyle name="표준 2 3 19 5" xfId="4728" xr:uid="{00000000-0005-0000-0000-000001880000}"/>
    <cellStyle name="표준 2 3 19 6" xfId="6208" xr:uid="{00000000-0005-0000-0000-000002880000}"/>
    <cellStyle name="표준 2 3 19 7" xfId="7688" xr:uid="{00000000-0005-0000-0000-000003880000}"/>
    <cellStyle name="표준 2 3 19 8" xfId="9168" xr:uid="{00000000-0005-0000-0000-000004880000}"/>
    <cellStyle name="표준 2 3 19 9" xfId="10648" xr:uid="{00000000-0005-0000-0000-000005880000}"/>
    <cellStyle name="표준 2 3 2" xfId="1509" xr:uid="{00000000-0005-0000-0000-000006880000}"/>
    <cellStyle name="표준 2 3 2 10" xfId="11941" xr:uid="{00000000-0005-0000-0000-000007880000}"/>
    <cellStyle name="표준 2 3 2 11" xfId="13421" xr:uid="{00000000-0005-0000-0000-000008880000}"/>
    <cellStyle name="표준 2 3 2 12" xfId="14901" xr:uid="{00000000-0005-0000-0000-000009880000}"/>
    <cellStyle name="표준 2 3 2 13" xfId="16381" xr:uid="{00000000-0005-0000-0000-00000A880000}"/>
    <cellStyle name="표준 2 3 2 14" xfId="17861" xr:uid="{00000000-0005-0000-0000-00000B880000}"/>
    <cellStyle name="표준 2 3 2 15" xfId="19341" xr:uid="{00000000-0005-0000-0000-00000C880000}"/>
    <cellStyle name="표준 2 3 2 16" xfId="20821" xr:uid="{00000000-0005-0000-0000-00000D880000}"/>
    <cellStyle name="표준 2 3 2 17" xfId="22301" xr:uid="{00000000-0005-0000-0000-00000E880000}"/>
    <cellStyle name="표준 2 3 2 18" xfId="23781" xr:uid="{00000000-0005-0000-0000-00000F880000}"/>
    <cellStyle name="표준 2 3 2 19" xfId="25261" xr:uid="{00000000-0005-0000-0000-000010880000}"/>
    <cellStyle name="표준 2 3 2 2" xfId="730" xr:uid="{00000000-0005-0000-0000-000011880000}"/>
    <cellStyle name="표준 2 3 2 2 10" xfId="14158" xr:uid="{00000000-0005-0000-0000-000012880000}"/>
    <cellStyle name="표준 2 3 2 2 11" xfId="15638" xr:uid="{00000000-0005-0000-0000-000013880000}"/>
    <cellStyle name="표준 2 3 2 2 12" xfId="17118" xr:uid="{00000000-0005-0000-0000-000014880000}"/>
    <cellStyle name="표준 2 3 2 2 13" xfId="18598" xr:uid="{00000000-0005-0000-0000-000015880000}"/>
    <cellStyle name="표준 2 3 2 2 14" xfId="20078" xr:uid="{00000000-0005-0000-0000-000016880000}"/>
    <cellStyle name="표준 2 3 2 2 15" xfId="21558" xr:uid="{00000000-0005-0000-0000-000017880000}"/>
    <cellStyle name="표준 2 3 2 2 16" xfId="23038" xr:uid="{00000000-0005-0000-0000-000018880000}"/>
    <cellStyle name="표준 2 3 2 2 17" xfId="24518" xr:uid="{00000000-0005-0000-0000-000019880000}"/>
    <cellStyle name="표준 2 3 2 2 18" xfId="25998" xr:uid="{00000000-0005-0000-0000-00001A880000}"/>
    <cellStyle name="표준 2 3 2 2 19" xfId="27478" xr:uid="{00000000-0005-0000-0000-00001B880000}"/>
    <cellStyle name="표준 2 3 2 2 2" xfId="2317" xr:uid="{00000000-0005-0000-0000-00001C880000}"/>
    <cellStyle name="표준 2 3 2 2 20" xfId="28958" xr:uid="{00000000-0005-0000-0000-00001D880000}"/>
    <cellStyle name="표준 2 3 2 2 21" xfId="30438" xr:uid="{00000000-0005-0000-0000-00001E880000}"/>
    <cellStyle name="표준 2 3 2 2 22" xfId="31918" xr:uid="{00000000-0005-0000-0000-00001F880000}"/>
    <cellStyle name="표준 2 3 2 2 23" xfId="33398" xr:uid="{00000000-0005-0000-0000-000020880000}"/>
    <cellStyle name="표준 2 3 2 2 24" xfId="34878" xr:uid="{00000000-0005-0000-0000-000021880000}"/>
    <cellStyle name="표준 2 3 2 2 25" xfId="36358" xr:uid="{00000000-0005-0000-0000-000022880000}"/>
    <cellStyle name="표준 2 3 2 2 26" xfId="37838" xr:uid="{00000000-0005-0000-0000-000023880000}"/>
    <cellStyle name="표준 2 3 2 2 27" xfId="39318" xr:uid="{00000000-0005-0000-0000-000024880000}"/>
    <cellStyle name="표준 2 3 2 2 28" xfId="40798" xr:uid="{00000000-0005-0000-0000-000025880000}"/>
    <cellStyle name="표준 2 3 2 2 29" xfId="42278" xr:uid="{00000000-0005-0000-0000-000026880000}"/>
    <cellStyle name="표준 2 3 2 2 3" xfId="3798" xr:uid="{00000000-0005-0000-0000-000027880000}"/>
    <cellStyle name="표준 2 3 2 2 30" xfId="43758" xr:uid="{00000000-0005-0000-0000-000028880000}"/>
    <cellStyle name="표준 2 3 2 2 31" xfId="45238" xr:uid="{00000000-0005-0000-0000-000029880000}"/>
    <cellStyle name="표준 2 3 2 2 32" xfId="46719" xr:uid="{00000000-0005-0000-0000-00002A880000}"/>
    <cellStyle name="표준 2 3 2 2 33" xfId="48199" xr:uid="{00000000-0005-0000-0000-00002B880000}"/>
    <cellStyle name="표준 2 3 2 2 34" xfId="49679" xr:uid="{00000000-0005-0000-0000-00002C880000}"/>
    <cellStyle name="표준 2 3 2 2 35" xfId="51159" xr:uid="{00000000-0005-0000-0000-00002D880000}"/>
    <cellStyle name="표준 2 3 2 2 36" xfId="52639" xr:uid="{00000000-0005-0000-0000-00002E880000}"/>
    <cellStyle name="표준 2 3 2 2 37" xfId="54119" xr:uid="{00000000-0005-0000-0000-00002F880000}"/>
    <cellStyle name="표준 2 3 2 2 38" xfId="55599" xr:uid="{00000000-0005-0000-0000-000030880000}"/>
    <cellStyle name="표준 2 3 2 2 39" xfId="57079" xr:uid="{00000000-0005-0000-0000-000031880000}"/>
    <cellStyle name="표준 2 3 2 2 4" xfId="5278" xr:uid="{00000000-0005-0000-0000-000032880000}"/>
    <cellStyle name="표준 2 3 2 2 40" xfId="58559" xr:uid="{00000000-0005-0000-0000-000033880000}"/>
    <cellStyle name="표준 2 3 2 2 41" xfId="60039" xr:uid="{00000000-0005-0000-0000-000034880000}"/>
    <cellStyle name="표준 2 3 2 2 42" xfId="61519" xr:uid="{00000000-0005-0000-0000-000035880000}"/>
    <cellStyle name="표준 2 3 2 2 5" xfId="6758" xr:uid="{00000000-0005-0000-0000-000036880000}"/>
    <cellStyle name="표준 2 3 2 2 6" xfId="8238" xr:uid="{00000000-0005-0000-0000-000037880000}"/>
    <cellStyle name="표준 2 3 2 2 7" xfId="9718" xr:uid="{00000000-0005-0000-0000-000038880000}"/>
    <cellStyle name="표준 2 3 2 2 8" xfId="11198" xr:uid="{00000000-0005-0000-0000-000039880000}"/>
    <cellStyle name="표준 2 3 2 2 9" xfId="12678" xr:uid="{00000000-0005-0000-0000-00003A880000}"/>
    <cellStyle name="표준 2 3 2 20" xfId="26741" xr:uid="{00000000-0005-0000-0000-00003B880000}"/>
    <cellStyle name="표준 2 3 2 21" xfId="28221" xr:uid="{00000000-0005-0000-0000-00003C880000}"/>
    <cellStyle name="표준 2 3 2 22" xfId="29701" xr:uid="{00000000-0005-0000-0000-00003D880000}"/>
    <cellStyle name="표준 2 3 2 23" xfId="31181" xr:uid="{00000000-0005-0000-0000-00003E880000}"/>
    <cellStyle name="표준 2 3 2 24" xfId="32661" xr:uid="{00000000-0005-0000-0000-00003F880000}"/>
    <cellStyle name="표준 2 3 2 25" xfId="34141" xr:uid="{00000000-0005-0000-0000-000040880000}"/>
    <cellStyle name="표준 2 3 2 26" xfId="35621" xr:uid="{00000000-0005-0000-0000-000041880000}"/>
    <cellStyle name="표준 2 3 2 27" xfId="37101" xr:uid="{00000000-0005-0000-0000-000042880000}"/>
    <cellStyle name="표준 2 3 2 28" xfId="38581" xr:uid="{00000000-0005-0000-0000-000043880000}"/>
    <cellStyle name="표준 2 3 2 29" xfId="40061" xr:uid="{00000000-0005-0000-0000-000044880000}"/>
    <cellStyle name="표준 2 3 2 3" xfId="1580" xr:uid="{00000000-0005-0000-0000-000045880000}"/>
    <cellStyle name="표준 2 3 2 30" xfId="41541" xr:uid="{00000000-0005-0000-0000-000046880000}"/>
    <cellStyle name="표준 2 3 2 31" xfId="43021" xr:uid="{00000000-0005-0000-0000-000047880000}"/>
    <cellStyle name="표준 2 3 2 32" xfId="44501" xr:uid="{00000000-0005-0000-0000-000048880000}"/>
    <cellStyle name="표준 2 3 2 33" xfId="45982" xr:uid="{00000000-0005-0000-0000-000049880000}"/>
    <cellStyle name="표준 2 3 2 34" xfId="47462" xr:uid="{00000000-0005-0000-0000-00004A880000}"/>
    <cellStyle name="표준 2 3 2 35" xfId="48942" xr:uid="{00000000-0005-0000-0000-00004B880000}"/>
    <cellStyle name="표준 2 3 2 36" xfId="50422" xr:uid="{00000000-0005-0000-0000-00004C880000}"/>
    <cellStyle name="표준 2 3 2 37" xfId="51902" xr:uid="{00000000-0005-0000-0000-00004D880000}"/>
    <cellStyle name="표준 2 3 2 38" xfId="53382" xr:uid="{00000000-0005-0000-0000-00004E880000}"/>
    <cellStyle name="표준 2 3 2 39" xfId="54862" xr:uid="{00000000-0005-0000-0000-00004F880000}"/>
    <cellStyle name="표준 2 3 2 4" xfId="3061" xr:uid="{00000000-0005-0000-0000-000050880000}"/>
    <cellStyle name="표준 2 3 2 40" xfId="56342" xr:uid="{00000000-0005-0000-0000-000051880000}"/>
    <cellStyle name="표준 2 3 2 41" xfId="57822" xr:uid="{00000000-0005-0000-0000-000052880000}"/>
    <cellStyle name="표준 2 3 2 42" xfId="59302" xr:uid="{00000000-0005-0000-0000-000053880000}"/>
    <cellStyle name="표준 2 3 2 43" xfId="60782" xr:uid="{00000000-0005-0000-0000-000054880000}"/>
    <cellStyle name="표준 2 3 2 5" xfId="4541" xr:uid="{00000000-0005-0000-0000-000055880000}"/>
    <cellStyle name="표준 2 3 2 6" xfId="6021" xr:uid="{00000000-0005-0000-0000-000056880000}"/>
    <cellStyle name="표준 2 3 2 7" xfId="7501" xr:uid="{00000000-0005-0000-0000-000057880000}"/>
    <cellStyle name="표준 2 3 2 8" xfId="8981" xr:uid="{00000000-0005-0000-0000-000058880000}"/>
    <cellStyle name="표준 2 3 2 9" xfId="10461" xr:uid="{00000000-0005-0000-0000-000059880000}"/>
    <cellStyle name="표준 2 3 20" xfId="1302" xr:uid="{00000000-0005-0000-0000-00005A880000}"/>
    <cellStyle name="표준 2 3 20 10" xfId="12148" xr:uid="{00000000-0005-0000-0000-00005B880000}"/>
    <cellStyle name="표준 2 3 20 11" xfId="13628" xr:uid="{00000000-0005-0000-0000-00005C880000}"/>
    <cellStyle name="표준 2 3 20 12" xfId="15108" xr:uid="{00000000-0005-0000-0000-00005D880000}"/>
    <cellStyle name="표준 2 3 20 13" xfId="16588" xr:uid="{00000000-0005-0000-0000-00005E880000}"/>
    <cellStyle name="표준 2 3 20 14" xfId="18068" xr:uid="{00000000-0005-0000-0000-00005F880000}"/>
    <cellStyle name="표준 2 3 20 15" xfId="19548" xr:uid="{00000000-0005-0000-0000-000060880000}"/>
    <cellStyle name="표준 2 3 20 16" xfId="21028" xr:uid="{00000000-0005-0000-0000-000061880000}"/>
    <cellStyle name="표준 2 3 20 17" xfId="22508" xr:uid="{00000000-0005-0000-0000-000062880000}"/>
    <cellStyle name="표준 2 3 20 18" xfId="23988" xr:uid="{00000000-0005-0000-0000-000063880000}"/>
    <cellStyle name="표준 2 3 20 19" xfId="25468" xr:uid="{00000000-0005-0000-0000-000064880000}"/>
    <cellStyle name="표준 2 3 20 2" xfId="523" xr:uid="{00000000-0005-0000-0000-000065880000}"/>
    <cellStyle name="표준 2 3 20 2 10" xfId="14365" xr:uid="{00000000-0005-0000-0000-000066880000}"/>
    <cellStyle name="표준 2 3 20 2 11" xfId="15845" xr:uid="{00000000-0005-0000-0000-000067880000}"/>
    <cellStyle name="표준 2 3 20 2 12" xfId="17325" xr:uid="{00000000-0005-0000-0000-000068880000}"/>
    <cellStyle name="표준 2 3 20 2 13" xfId="18805" xr:uid="{00000000-0005-0000-0000-000069880000}"/>
    <cellStyle name="표준 2 3 20 2 14" xfId="20285" xr:uid="{00000000-0005-0000-0000-00006A880000}"/>
    <cellStyle name="표준 2 3 20 2 15" xfId="21765" xr:uid="{00000000-0005-0000-0000-00006B880000}"/>
    <cellStyle name="표준 2 3 20 2 16" xfId="23245" xr:uid="{00000000-0005-0000-0000-00006C880000}"/>
    <cellStyle name="표준 2 3 20 2 17" xfId="24725" xr:uid="{00000000-0005-0000-0000-00006D880000}"/>
    <cellStyle name="표준 2 3 20 2 18" xfId="26205" xr:uid="{00000000-0005-0000-0000-00006E880000}"/>
    <cellStyle name="표준 2 3 20 2 19" xfId="27685" xr:uid="{00000000-0005-0000-0000-00006F880000}"/>
    <cellStyle name="표준 2 3 20 2 2" xfId="2524" xr:uid="{00000000-0005-0000-0000-000070880000}"/>
    <cellStyle name="표준 2 3 20 2 20" xfId="29165" xr:uid="{00000000-0005-0000-0000-000071880000}"/>
    <cellStyle name="표준 2 3 20 2 21" xfId="30645" xr:uid="{00000000-0005-0000-0000-000072880000}"/>
    <cellStyle name="표준 2 3 20 2 22" xfId="32125" xr:uid="{00000000-0005-0000-0000-000073880000}"/>
    <cellStyle name="표준 2 3 20 2 23" xfId="33605" xr:uid="{00000000-0005-0000-0000-000074880000}"/>
    <cellStyle name="표준 2 3 20 2 24" xfId="35085" xr:uid="{00000000-0005-0000-0000-000075880000}"/>
    <cellStyle name="표준 2 3 20 2 25" xfId="36565" xr:uid="{00000000-0005-0000-0000-000076880000}"/>
    <cellStyle name="표준 2 3 20 2 26" xfId="38045" xr:uid="{00000000-0005-0000-0000-000077880000}"/>
    <cellStyle name="표준 2 3 20 2 27" xfId="39525" xr:uid="{00000000-0005-0000-0000-000078880000}"/>
    <cellStyle name="표준 2 3 20 2 28" xfId="41005" xr:uid="{00000000-0005-0000-0000-000079880000}"/>
    <cellStyle name="표준 2 3 20 2 29" xfId="42485" xr:uid="{00000000-0005-0000-0000-00007A880000}"/>
    <cellStyle name="표준 2 3 20 2 3" xfId="4005" xr:uid="{00000000-0005-0000-0000-00007B880000}"/>
    <cellStyle name="표준 2 3 20 2 30" xfId="43965" xr:uid="{00000000-0005-0000-0000-00007C880000}"/>
    <cellStyle name="표준 2 3 20 2 31" xfId="45445" xr:uid="{00000000-0005-0000-0000-00007D880000}"/>
    <cellStyle name="표준 2 3 20 2 32" xfId="46926" xr:uid="{00000000-0005-0000-0000-00007E880000}"/>
    <cellStyle name="표준 2 3 20 2 33" xfId="48406" xr:uid="{00000000-0005-0000-0000-00007F880000}"/>
    <cellStyle name="표준 2 3 20 2 34" xfId="49886" xr:uid="{00000000-0005-0000-0000-000080880000}"/>
    <cellStyle name="표준 2 3 20 2 35" xfId="51366" xr:uid="{00000000-0005-0000-0000-000081880000}"/>
    <cellStyle name="표준 2 3 20 2 36" xfId="52846" xr:uid="{00000000-0005-0000-0000-000082880000}"/>
    <cellStyle name="표준 2 3 20 2 37" xfId="54326" xr:uid="{00000000-0005-0000-0000-000083880000}"/>
    <cellStyle name="표준 2 3 20 2 38" xfId="55806" xr:uid="{00000000-0005-0000-0000-000084880000}"/>
    <cellStyle name="표준 2 3 20 2 39" xfId="57286" xr:uid="{00000000-0005-0000-0000-000085880000}"/>
    <cellStyle name="표준 2 3 20 2 4" xfId="5485" xr:uid="{00000000-0005-0000-0000-000086880000}"/>
    <cellStyle name="표준 2 3 20 2 40" xfId="58766" xr:uid="{00000000-0005-0000-0000-000087880000}"/>
    <cellStyle name="표준 2 3 20 2 41" xfId="60246" xr:uid="{00000000-0005-0000-0000-000088880000}"/>
    <cellStyle name="표준 2 3 20 2 42" xfId="61726" xr:uid="{00000000-0005-0000-0000-000089880000}"/>
    <cellStyle name="표준 2 3 20 2 5" xfId="6965" xr:uid="{00000000-0005-0000-0000-00008A880000}"/>
    <cellStyle name="표준 2 3 20 2 6" xfId="8445" xr:uid="{00000000-0005-0000-0000-00008B880000}"/>
    <cellStyle name="표준 2 3 20 2 7" xfId="9925" xr:uid="{00000000-0005-0000-0000-00008C880000}"/>
    <cellStyle name="표준 2 3 20 2 8" xfId="11405" xr:uid="{00000000-0005-0000-0000-00008D880000}"/>
    <cellStyle name="표준 2 3 20 2 9" xfId="12885" xr:uid="{00000000-0005-0000-0000-00008E880000}"/>
    <cellStyle name="표준 2 3 20 20" xfId="26948" xr:uid="{00000000-0005-0000-0000-00008F880000}"/>
    <cellStyle name="표준 2 3 20 21" xfId="28428" xr:uid="{00000000-0005-0000-0000-000090880000}"/>
    <cellStyle name="표준 2 3 20 22" xfId="29908" xr:uid="{00000000-0005-0000-0000-000091880000}"/>
    <cellStyle name="표준 2 3 20 23" xfId="31388" xr:uid="{00000000-0005-0000-0000-000092880000}"/>
    <cellStyle name="표준 2 3 20 24" xfId="32868" xr:uid="{00000000-0005-0000-0000-000093880000}"/>
    <cellStyle name="표준 2 3 20 25" xfId="34348" xr:uid="{00000000-0005-0000-0000-000094880000}"/>
    <cellStyle name="표준 2 3 20 26" xfId="35828" xr:uid="{00000000-0005-0000-0000-000095880000}"/>
    <cellStyle name="표준 2 3 20 27" xfId="37308" xr:uid="{00000000-0005-0000-0000-000096880000}"/>
    <cellStyle name="표준 2 3 20 28" xfId="38788" xr:uid="{00000000-0005-0000-0000-000097880000}"/>
    <cellStyle name="표준 2 3 20 29" xfId="40268" xr:uid="{00000000-0005-0000-0000-000098880000}"/>
    <cellStyle name="표준 2 3 20 3" xfId="1787" xr:uid="{00000000-0005-0000-0000-000099880000}"/>
    <cellStyle name="표준 2 3 20 30" xfId="41748" xr:uid="{00000000-0005-0000-0000-00009A880000}"/>
    <cellStyle name="표준 2 3 20 31" xfId="43228" xr:uid="{00000000-0005-0000-0000-00009B880000}"/>
    <cellStyle name="표준 2 3 20 32" xfId="44708" xr:uid="{00000000-0005-0000-0000-00009C880000}"/>
    <cellStyle name="표준 2 3 20 33" xfId="46189" xr:uid="{00000000-0005-0000-0000-00009D880000}"/>
    <cellStyle name="표준 2 3 20 34" xfId="47669" xr:uid="{00000000-0005-0000-0000-00009E880000}"/>
    <cellStyle name="표준 2 3 20 35" xfId="49149" xr:uid="{00000000-0005-0000-0000-00009F880000}"/>
    <cellStyle name="표준 2 3 20 36" xfId="50629" xr:uid="{00000000-0005-0000-0000-0000A0880000}"/>
    <cellStyle name="표준 2 3 20 37" xfId="52109" xr:uid="{00000000-0005-0000-0000-0000A1880000}"/>
    <cellStyle name="표준 2 3 20 38" xfId="53589" xr:uid="{00000000-0005-0000-0000-0000A2880000}"/>
    <cellStyle name="표준 2 3 20 39" xfId="55069" xr:uid="{00000000-0005-0000-0000-0000A3880000}"/>
    <cellStyle name="표준 2 3 20 4" xfId="3268" xr:uid="{00000000-0005-0000-0000-0000A4880000}"/>
    <cellStyle name="표준 2 3 20 40" xfId="56549" xr:uid="{00000000-0005-0000-0000-0000A5880000}"/>
    <cellStyle name="표준 2 3 20 41" xfId="58029" xr:uid="{00000000-0005-0000-0000-0000A6880000}"/>
    <cellStyle name="표준 2 3 20 42" xfId="59509" xr:uid="{00000000-0005-0000-0000-0000A7880000}"/>
    <cellStyle name="표준 2 3 20 43" xfId="60989" xr:uid="{00000000-0005-0000-0000-0000A8880000}"/>
    <cellStyle name="표준 2 3 20 5" xfId="4748" xr:uid="{00000000-0005-0000-0000-0000A9880000}"/>
    <cellStyle name="표준 2 3 20 6" xfId="6228" xr:uid="{00000000-0005-0000-0000-0000AA880000}"/>
    <cellStyle name="표준 2 3 20 7" xfId="7708" xr:uid="{00000000-0005-0000-0000-0000AB880000}"/>
    <cellStyle name="표준 2 3 20 8" xfId="9188" xr:uid="{00000000-0005-0000-0000-0000AC880000}"/>
    <cellStyle name="표준 2 3 20 9" xfId="10668" xr:uid="{00000000-0005-0000-0000-0000AD880000}"/>
    <cellStyle name="표준 2 3 21" xfId="1282" xr:uid="{00000000-0005-0000-0000-0000AE880000}"/>
    <cellStyle name="표준 2 3 21 10" xfId="12168" xr:uid="{00000000-0005-0000-0000-0000AF880000}"/>
    <cellStyle name="표준 2 3 21 11" xfId="13648" xr:uid="{00000000-0005-0000-0000-0000B0880000}"/>
    <cellStyle name="표준 2 3 21 12" xfId="15128" xr:uid="{00000000-0005-0000-0000-0000B1880000}"/>
    <cellStyle name="표준 2 3 21 13" xfId="16608" xr:uid="{00000000-0005-0000-0000-0000B2880000}"/>
    <cellStyle name="표준 2 3 21 14" xfId="18088" xr:uid="{00000000-0005-0000-0000-0000B3880000}"/>
    <cellStyle name="표준 2 3 21 15" xfId="19568" xr:uid="{00000000-0005-0000-0000-0000B4880000}"/>
    <cellStyle name="표준 2 3 21 16" xfId="21048" xr:uid="{00000000-0005-0000-0000-0000B5880000}"/>
    <cellStyle name="표준 2 3 21 17" xfId="22528" xr:uid="{00000000-0005-0000-0000-0000B6880000}"/>
    <cellStyle name="표준 2 3 21 18" xfId="24008" xr:uid="{00000000-0005-0000-0000-0000B7880000}"/>
    <cellStyle name="표준 2 3 21 19" xfId="25488" xr:uid="{00000000-0005-0000-0000-0000B8880000}"/>
    <cellStyle name="표준 2 3 21 2" xfId="503" xr:uid="{00000000-0005-0000-0000-0000B9880000}"/>
    <cellStyle name="표준 2 3 21 2 10" xfId="14385" xr:uid="{00000000-0005-0000-0000-0000BA880000}"/>
    <cellStyle name="표준 2 3 21 2 11" xfId="15865" xr:uid="{00000000-0005-0000-0000-0000BB880000}"/>
    <cellStyle name="표준 2 3 21 2 12" xfId="17345" xr:uid="{00000000-0005-0000-0000-0000BC880000}"/>
    <cellStyle name="표준 2 3 21 2 13" xfId="18825" xr:uid="{00000000-0005-0000-0000-0000BD880000}"/>
    <cellStyle name="표준 2 3 21 2 14" xfId="20305" xr:uid="{00000000-0005-0000-0000-0000BE880000}"/>
    <cellStyle name="표준 2 3 21 2 15" xfId="21785" xr:uid="{00000000-0005-0000-0000-0000BF880000}"/>
    <cellStyle name="표준 2 3 21 2 16" xfId="23265" xr:uid="{00000000-0005-0000-0000-0000C0880000}"/>
    <cellStyle name="표준 2 3 21 2 17" xfId="24745" xr:uid="{00000000-0005-0000-0000-0000C1880000}"/>
    <cellStyle name="표준 2 3 21 2 18" xfId="26225" xr:uid="{00000000-0005-0000-0000-0000C2880000}"/>
    <cellStyle name="표준 2 3 21 2 19" xfId="27705" xr:uid="{00000000-0005-0000-0000-0000C3880000}"/>
    <cellStyle name="표준 2 3 21 2 2" xfId="2544" xr:uid="{00000000-0005-0000-0000-0000C4880000}"/>
    <cellStyle name="표준 2 3 21 2 20" xfId="29185" xr:uid="{00000000-0005-0000-0000-0000C5880000}"/>
    <cellStyle name="표준 2 3 21 2 21" xfId="30665" xr:uid="{00000000-0005-0000-0000-0000C6880000}"/>
    <cellStyle name="표준 2 3 21 2 22" xfId="32145" xr:uid="{00000000-0005-0000-0000-0000C7880000}"/>
    <cellStyle name="표준 2 3 21 2 23" xfId="33625" xr:uid="{00000000-0005-0000-0000-0000C8880000}"/>
    <cellStyle name="표준 2 3 21 2 24" xfId="35105" xr:uid="{00000000-0005-0000-0000-0000C9880000}"/>
    <cellStyle name="표준 2 3 21 2 25" xfId="36585" xr:uid="{00000000-0005-0000-0000-0000CA880000}"/>
    <cellStyle name="표준 2 3 21 2 26" xfId="38065" xr:uid="{00000000-0005-0000-0000-0000CB880000}"/>
    <cellStyle name="표준 2 3 21 2 27" xfId="39545" xr:uid="{00000000-0005-0000-0000-0000CC880000}"/>
    <cellStyle name="표준 2 3 21 2 28" xfId="41025" xr:uid="{00000000-0005-0000-0000-0000CD880000}"/>
    <cellStyle name="표준 2 3 21 2 29" xfId="42505" xr:uid="{00000000-0005-0000-0000-0000CE880000}"/>
    <cellStyle name="표준 2 3 21 2 3" xfId="4025" xr:uid="{00000000-0005-0000-0000-0000CF880000}"/>
    <cellStyle name="표준 2 3 21 2 30" xfId="43985" xr:uid="{00000000-0005-0000-0000-0000D0880000}"/>
    <cellStyle name="표준 2 3 21 2 31" xfId="45465" xr:uid="{00000000-0005-0000-0000-0000D1880000}"/>
    <cellStyle name="표준 2 3 21 2 32" xfId="46946" xr:uid="{00000000-0005-0000-0000-0000D2880000}"/>
    <cellStyle name="표준 2 3 21 2 33" xfId="48426" xr:uid="{00000000-0005-0000-0000-0000D3880000}"/>
    <cellStyle name="표준 2 3 21 2 34" xfId="49906" xr:uid="{00000000-0005-0000-0000-0000D4880000}"/>
    <cellStyle name="표준 2 3 21 2 35" xfId="51386" xr:uid="{00000000-0005-0000-0000-0000D5880000}"/>
    <cellStyle name="표준 2 3 21 2 36" xfId="52866" xr:uid="{00000000-0005-0000-0000-0000D6880000}"/>
    <cellStyle name="표준 2 3 21 2 37" xfId="54346" xr:uid="{00000000-0005-0000-0000-0000D7880000}"/>
    <cellStyle name="표준 2 3 21 2 38" xfId="55826" xr:uid="{00000000-0005-0000-0000-0000D8880000}"/>
    <cellStyle name="표준 2 3 21 2 39" xfId="57306" xr:uid="{00000000-0005-0000-0000-0000D9880000}"/>
    <cellStyle name="표준 2 3 21 2 4" xfId="5505" xr:uid="{00000000-0005-0000-0000-0000DA880000}"/>
    <cellStyle name="표준 2 3 21 2 40" xfId="58786" xr:uid="{00000000-0005-0000-0000-0000DB880000}"/>
    <cellStyle name="표준 2 3 21 2 41" xfId="60266" xr:uid="{00000000-0005-0000-0000-0000DC880000}"/>
    <cellStyle name="표준 2 3 21 2 42" xfId="61746" xr:uid="{00000000-0005-0000-0000-0000DD880000}"/>
    <cellStyle name="표준 2 3 21 2 5" xfId="6985" xr:uid="{00000000-0005-0000-0000-0000DE880000}"/>
    <cellStyle name="표준 2 3 21 2 6" xfId="8465" xr:uid="{00000000-0005-0000-0000-0000DF880000}"/>
    <cellStyle name="표준 2 3 21 2 7" xfId="9945" xr:uid="{00000000-0005-0000-0000-0000E0880000}"/>
    <cellStyle name="표준 2 3 21 2 8" xfId="11425" xr:uid="{00000000-0005-0000-0000-0000E1880000}"/>
    <cellStyle name="표준 2 3 21 2 9" xfId="12905" xr:uid="{00000000-0005-0000-0000-0000E2880000}"/>
    <cellStyle name="표준 2 3 21 20" xfId="26968" xr:uid="{00000000-0005-0000-0000-0000E3880000}"/>
    <cellStyle name="표준 2 3 21 21" xfId="28448" xr:uid="{00000000-0005-0000-0000-0000E4880000}"/>
    <cellStyle name="표준 2 3 21 22" xfId="29928" xr:uid="{00000000-0005-0000-0000-0000E5880000}"/>
    <cellStyle name="표준 2 3 21 23" xfId="31408" xr:uid="{00000000-0005-0000-0000-0000E6880000}"/>
    <cellStyle name="표준 2 3 21 24" xfId="32888" xr:uid="{00000000-0005-0000-0000-0000E7880000}"/>
    <cellStyle name="표준 2 3 21 25" xfId="34368" xr:uid="{00000000-0005-0000-0000-0000E8880000}"/>
    <cellStyle name="표준 2 3 21 26" xfId="35848" xr:uid="{00000000-0005-0000-0000-0000E9880000}"/>
    <cellStyle name="표준 2 3 21 27" xfId="37328" xr:uid="{00000000-0005-0000-0000-0000EA880000}"/>
    <cellStyle name="표준 2 3 21 28" xfId="38808" xr:uid="{00000000-0005-0000-0000-0000EB880000}"/>
    <cellStyle name="표준 2 3 21 29" xfId="40288" xr:uid="{00000000-0005-0000-0000-0000EC880000}"/>
    <cellStyle name="표준 2 3 21 3" xfId="1807" xr:uid="{00000000-0005-0000-0000-0000ED880000}"/>
    <cellStyle name="표준 2 3 21 30" xfId="41768" xr:uid="{00000000-0005-0000-0000-0000EE880000}"/>
    <cellStyle name="표준 2 3 21 31" xfId="43248" xr:uid="{00000000-0005-0000-0000-0000EF880000}"/>
    <cellStyle name="표준 2 3 21 32" xfId="44728" xr:uid="{00000000-0005-0000-0000-0000F0880000}"/>
    <cellStyle name="표준 2 3 21 33" xfId="46209" xr:uid="{00000000-0005-0000-0000-0000F1880000}"/>
    <cellStyle name="표준 2 3 21 34" xfId="47689" xr:uid="{00000000-0005-0000-0000-0000F2880000}"/>
    <cellStyle name="표준 2 3 21 35" xfId="49169" xr:uid="{00000000-0005-0000-0000-0000F3880000}"/>
    <cellStyle name="표준 2 3 21 36" xfId="50649" xr:uid="{00000000-0005-0000-0000-0000F4880000}"/>
    <cellStyle name="표준 2 3 21 37" xfId="52129" xr:uid="{00000000-0005-0000-0000-0000F5880000}"/>
    <cellStyle name="표준 2 3 21 38" xfId="53609" xr:uid="{00000000-0005-0000-0000-0000F6880000}"/>
    <cellStyle name="표준 2 3 21 39" xfId="55089" xr:uid="{00000000-0005-0000-0000-0000F7880000}"/>
    <cellStyle name="표준 2 3 21 4" xfId="3288" xr:uid="{00000000-0005-0000-0000-0000F8880000}"/>
    <cellStyle name="표준 2 3 21 40" xfId="56569" xr:uid="{00000000-0005-0000-0000-0000F9880000}"/>
    <cellStyle name="표준 2 3 21 41" xfId="58049" xr:uid="{00000000-0005-0000-0000-0000FA880000}"/>
    <cellStyle name="표준 2 3 21 42" xfId="59529" xr:uid="{00000000-0005-0000-0000-0000FB880000}"/>
    <cellStyle name="표준 2 3 21 43" xfId="61009" xr:uid="{00000000-0005-0000-0000-0000FC880000}"/>
    <cellStyle name="표준 2 3 21 5" xfId="4768" xr:uid="{00000000-0005-0000-0000-0000FD880000}"/>
    <cellStyle name="표준 2 3 21 6" xfId="6248" xr:uid="{00000000-0005-0000-0000-0000FE880000}"/>
    <cellStyle name="표준 2 3 21 7" xfId="7728" xr:uid="{00000000-0005-0000-0000-0000FF880000}"/>
    <cellStyle name="표준 2 3 21 8" xfId="9208" xr:uid="{00000000-0005-0000-0000-000000890000}"/>
    <cellStyle name="표준 2 3 21 9" xfId="10688" xr:uid="{00000000-0005-0000-0000-000001890000}"/>
    <cellStyle name="표준 2 3 22" xfId="1260" xr:uid="{00000000-0005-0000-0000-000002890000}"/>
    <cellStyle name="표준 2 3 22 10" xfId="12190" xr:uid="{00000000-0005-0000-0000-000003890000}"/>
    <cellStyle name="표준 2 3 22 11" xfId="13670" xr:uid="{00000000-0005-0000-0000-000004890000}"/>
    <cellStyle name="표준 2 3 22 12" xfId="15150" xr:uid="{00000000-0005-0000-0000-000005890000}"/>
    <cellStyle name="표준 2 3 22 13" xfId="16630" xr:uid="{00000000-0005-0000-0000-000006890000}"/>
    <cellStyle name="표준 2 3 22 14" xfId="18110" xr:uid="{00000000-0005-0000-0000-000007890000}"/>
    <cellStyle name="표준 2 3 22 15" xfId="19590" xr:uid="{00000000-0005-0000-0000-000008890000}"/>
    <cellStyle name="표준 2 3 22 16" xfId="21070" xr:uid="{00000000-0005-0000-0000-000009890000}"/>
    <cellStyle name="표준 2 3 22 17" xfId="22550" xr:uid="{00000000-0005-0000-0000-00000A890000}"/>
    <cellStyle name="표준 2 3 22 18" xfId="24030" xr:uid="{00000000-0005-0000-0000-00000B890000}"/>
    <cellStyle name="표준 2 3 22 19" xfId="25510" xr:uid="{00000000-0005-0000-0000-00000C890000}"/>
    <cellStyle name="표준 2 3 22 2" xfId="481" xr:uid="{00000000-0005-0000-0000-00000D890000}"/>
    <cellStyle name="표준 2 3 22 2 10" xfId="14407" xr:uid="{00000000-0005-0000-0000-00000E890000}"/>
    <cellStyle name="표준 2 3 22 2 11" xfId="15887" xr:uid="{00000000-0005-0000-0000-00000F890000}"/>
    <cellStyle name="표준 2 3 22 2 12" xfId="17367" xr:uid="{00000000-0005-0000-0000-000010890000}"/>
    <cellStyle name="표준 2 3 22 2 13" xfId="18847" xr:uid="{00000000-0005-0000-0000-000011890000}"/>
    <cellStyle name="표준 2 3 22 2 14" xfId="20327" xr:uid="{00000000-0005-0000-0000-000012890000}"/>
    <cellStyle name="표준 2 3 22 2 15" xfId="21807" xr:uid="{00000000-0005-0000-0000-000013890000}"/>
    <cellStyle name="표준 2 3 22 2 16" xfId="23287" xr:uid="{00000000-0005-0000-0000-000014890000}"/>
    <cellStyle name="표준 2 3 22 2 17" xfId="24767" xr:uid="{00000000-0005-0000-0000-000015890000}"/>
    <cellStyle name="표준 2 3 22 2 18" xfId="26247" xr:uid="{00000000-0005-0000-0000-000016890000}"/>
    <cellStyle name="표준 2 3 22 2 19" xfId="27727" xr:uid="{00000000-0005-0000-0000-000017890000}"/>
    <cellStyle name="표준 2 3 22 2 2" xfId="2566" xr:uid="{00000000-0005-0000-0000-000018890000}"/>
    <cellStyle name="표준 2 3 22 2 20" xfId="29207" xr:uid="{00000000-0005-0000-0000-000019890000}"/>
    <cellStyle name="표준 2 3 22 2 21" xfId="30687" xr:uid="{00000000-0005-0000-0000-00001A890000}"/>
    <cellStyle name="표준 2 3 22 2 22" xfId="32167" xr:uid="{00000000-0005-0000-0000-00001B890000}"/>
    <cellStyle name="표준 2 3 22 2 23" xfId="33647" xr:uid="{00000000-0005-0000-0000-00001C890000}"/>
    <cellStyle name="표준 2 3 22 2 24" xfId="35127" xr:uid="{00000000-0005-0000-0000-00001D890000}"/>
    <cellStyle name="표준 2 3 22 2 25" xfId="36607" xr:uid="{00000000-0005-0000-0000-00001E890000}"/>
    <cellStyle name="표준 2 3 22 2 26" xfId="38087" xr:uid="{00000000-0005-0000-0000-00001F890000}"/>
    <cellStyle name="표준 2 3 22 2 27" xfId="39567" xr:uid="{00000000-0005-0000-0000-000020890000}"/>
    <cellStyle name="표준 2 3 22 2 28" xfId="41047" xr:uid="{00000000-0005-0000-0000-000021890000}"/>
    <cellStyle name="표준 2 3 22 2 29" xfId="42527" xr:uid="{00000000-0005-0000-0000-000022890000}"/>
    <cellStyle name="표준 2 3 22 2 3" xfId="4047" xr:uid="{00000000-0005-0000-0000-000023890000}"/>
    <cellStyle name="표준 2 3 22 2 30" xfId="44007" xr:uid="{00000000-0005-0000-0000-000024890000}"/>
    <cellStyle name="표준 2 3 22 2 31" xfId="45487" xr:uid="{00000000-0005-0000-0000-000025890000}"/>
    <cellStyle name="표준 2 3 22 2 32" xfId="46968" xr:uid="{00000000-0005-0000-0000-000026890000}"/>
    <cellStyle name="표준 2 3 22 2 33" xfId="48448" xr:uid="{00000000-0005-0000-0000-000027890000}"/>
    <cellStyle name="표준 2 3 22 2 34" xfId="49928" xr:uid="{00000000-0005-0000-0000-000028890000}"/>
    <cellStyle name="표준 2 3 22 2 35" xfId="51408" xr:uid="{00000000-0005-0000-0000-000029890000}"/>
    <cellStyle name="표준 2 3 22 2 36" xfId="52888" xr:uid="{00000000-0005-0000-0000-00002A890000}"/>
    <cellStyle name="표준 2 3 22 2 37" xfId="54368" xr:uid="{00000000-0005-0000-0000-00002B890000}"/>
    <cellStyle name="표준 2 3 22 2 38" xfId="55848" xr:uid="{00000000-0005-0000-0000-00002C890000}"/>
    <cellStyle name="표준 2 3 22 2 39" xfId="57328" xr:uid="{00000000-0005-0000-0000-00002D890000}"/>
    <cellStyle name="표준 2 3 22 2 4" xfId="5527" xr:uid="{00000000-0005-0000-0000-00002E890000}"/>
    <cellStyle name="표준 2 3 22 2 40" xfId="58808" xr:uid="{00000000-0005-0000-0000-00002F890000}"/>
    <cellStyle name="표준 2 3 22 2 41" xfId="60288" xr:uid="{00000000-0005-0000-0000-000030890000}"/>
    <cellStyle name="표준 2 3 22 2 42" xfId="61768" xr:uid="{00000000-0005-0000-0000-000031890000}"/>
    <cellStyle name="표준 2 3 22 2 5" xfId="7007" xr:uid="{00000000-0005-0000-0000-000032890000}"/>
    <cellStyle name="표준 2 3 22 2 6" xfId="8487" xr:uid="{00000000-0005-0000-0000-000033890000}"/>
    <cellStyle name="표준 2 3 22 2 7" xfId="9967" xr:uid="{00000000-0005-0000-0000-000034890000}"/>
    <cellStyle name="표준 2 3 22 2 8" xfId="11447" xr:uid="{00000000-0005-0000-0000-000035890000}"/>
    <cellStyle name="표준 2 3 22 2 9" xfId="12927" xr:uid="{00000000-0005-0000-0000-000036890000}"/>
    <cellStyle name="표준 2 3 22 20" xfId="26990" xr:uid="{00000000-0005-0000-0000-000037890000}"/>
    <cellStyle name="표준 2 3 22 21" xfId="28470" xr:uid="{00000000-0005-0000-0000-000038890000}"/>
    <cellStyle name="표준 2 3 22 22" xfId="29950" xr:uid="{00000000-0005-0000-0000-000039890000}"/>
    <cellStyle name="표준 2 3 22 23" xfId="31430" xr:uid="{00000000-0005-0000-0000-00003A890000}"/>
    <cellStyle name="표준 2 3 22 24" xfId="32910" xr:uid="{00000000-0005-0000-0000-00003B890000}"/>
    <cellStyle name="표준 2 3 22 25" xfId="34390" xr:uid="{00000000-0005-0000-0000-00003C890000}"/>
    <cellStyle name="표준 2 3 22 26" xfId="35870" xr:uid="{00000000-0005-0000-0000-00003D890000}"/>
    <cellStyle name="표준 2 3 22 27" xfId="37350" xr:uid="{00000000-0005-0000-0000-00003E890000}"/>
    <cellStyle name="표준 2 3 22 28" xfId="38830" xr:uid="{00000000-0005-0000-0000-00003F890000}"/>
    <cellStyle name="표준 2 3 22 29" xfId="40310" xr:uid="{00000000-0005-0000-0000-000040890000}"/>
    <cellStyle name="표준 2 3 22 3" xfId="1829" xr:uid="{00000000-0005-0000-0000-000041890000}"/>
    <cellStyle name="표준 2 3 22 30" xfId="41790" xr:uid="{00000000-0005-0000-0000-000042890000}"/>
    <cellStyle name="표준 2 3 22 31" xfId="43270" xr:uid="{00000000-0005-0000-0000-000043890000}"/>
    <cellStyle name="표준 2 3 22 32" xfId="44750" xr:uid="{00000000-0005-0000-0000-000044890000}"/>
    <cellStyle name="표준 2 3 22 33" xfId="46231" xr:uid="{00000000-0005-0000-0000-000045890000}"/>
    <cellStyle name="표준 2 3 22 34" xfId="47711" xr:uid="{00000000-0005-0000-0000-000046890000}"/>
    <cellStyle name="표준 2 3 22 35" xfId="49191" xr:uid="{00000000-0005-0000-0000-000047890000}"/>
    <cellStyle name="표준 2 3 22 36" xfId="50671" xr:uid="{00000000-0005-0000-0000-000048890000}"/>
    <cellStyle name="표준 2 3 22 37" xfId="52151" xr:uid="{00000000-0005-0000-0000-000049890000}"/>
    <cellStyle name="표준 2 3 22 38" xfId="53631" xr:uid="{00000000-0005-0000-0000-00004A890000}"/>
    <cellStyle name="표준 2 3 22 39" xfId="55111" xr:uid="{00000000-0005-0000-0000-00004B890000}"/>
    <cellStyle name="표준 2 3 22 4" xfId="3310" xr:uid="{00000000-0005-0000-0000-00004C890000}"/>
    <cellStyle name="표준 2 3 22 40" xfId="56591" xr:uid="{00000000-0005-0000-0000-00004D890000}"/>
    <cellStyle name="표준 2 3 22 41" xfId="58071" xr:uid="{00000000-0005-0000-0000-00004E890000}"/>
    <cellStyle name="표준 2 3 22 42" xfId="59551" xr:uid="{00000000-0005-0000-0000-00004F890000}"/>
    <cellStyle name="표준 2 3 22 43" xfId="61031" xr:uid="{00000000-0005-0000-0000-000050890000}"/>
    <cellStyle name="표준 2 3 22 5" xfId="4790" xr:uid="{00000000-0005-0000-0000-000051890000}"/>
    <cellStyle name="표준 2 3 22 6" xfId="6270" xr:uid="{00000000-0005-0000-0000-000052890000}"/>
    <cellStyle name="표준 2 3 22 7" xfId="7750" xr:uid="{00000000-0005-0000-0000-000053890000}"/>
    <cellStyle name="표준 2 3 22 8" xfId="9230" xr:uid="{00000000-0005-0000-0000-000054890000}"/>
    <cellStyle name="표준 2 3 22 9" xfId="10710" xr:uid="{00000000-0005-0000-0000-000055890000}"/>
    <cellStyle name="표준 2 3 23" xfId="1237" xr:uid="{00000000-0005-0000-0000-000056890000}"/>
    <cellStyle name="표준 2 3 23 10" xfId="12213" xr:uid="{00000000-0005-0000-0000-000057890000}"/>
    <cellStyle name="표준 2 3 23 11" xfId="13693" xr:uid="{00000000-0005-0000-0000-000058890000}"/>
    <cellStyle name="표준 2 3 23 12" xfId="15173" xr:uid="{00000000-0005-0000-0000-000059890000}"/>
    <cellStyle name="표준 2 3 23 13" xfId="16653" xr:uid="{00000000-0005-0000-0000-00005A890000}"/>
    <cellStyle name="표준 2 3 23 14" xfId="18133" xr:uid="{00000000-0005-0000-0000-00005B890000}"/>
    <cellStyle name="표준 2 3 23 15" xfId="19613" xr:uid="{00000000-0005-0000-0000-00005C890000}"/>
    <cellStyle name="표준 2 3 23 16" xfId="21093" xr:uid="{00000000-0005-0000-0000-00005D890000}"/>
    <cellStyle name="표준 2 3 23 17" xfId="22573" xr:uid="{00000000-0005-0000-0000-00005E890000}"/>
    <cellStyle name="표준 2 3 23 18" xfId="24053" xr:uid="{00000000-0005-0000-0000-00005F890000}"/>
    <cellStyle name="표준 2 3 23 19" xfId="25533" xr:uid="{00000000-0005-0000-0000-000060890000}"/>
    <cellStyle name="표준 2 3 23 2" xfId="458" xr:uid="{00000000-0005-0000-0000-000061890000}"/>
    <cellStyle name="표준 2 3 23 2 10" xfId="14430" xr:uid="{00000000-0005-0000-0000-000062890000}"/>
    <cellStyle name="표준 2 3 23 2 11" xfId="15910" xr:uid="{00000000-0005-0000-0000-000063890000}"/>
    <cellStyle name="표준 2 3 23 2 12" xfId="17390" xr:uid="{00000000-0005-0000-0000-000064890000}"/>
    <cellStyle name="표준 2 3 23 2 13" xfId="18870" xr:uid="{00000000-0005-0000-0000-000065890000}"/>
    <cellStyle name="표준 2 3 23 2 14" xfId="20350" xr:uid="{00000000-0005-0000-0000-000066890000}"/>
    <cellStyle name="표준 2 3 23 2 15" xfId="21830" xr:uid="{00000000-0005-0000-0000-000067890000}"/>
    <cellStyle name="표준 2 3 23 2 16" xfId="23310" xr:uid="{00000000-0005-0000-0000-000068890000}"/>
    <cellStyle name="표준 2 3 23 2 17" xfId="24790" xr:uid="{00000000-0005-0000-0000-000069890000}"/>
    <cellStyle name="표준 2 3 23 2 18" xfId="26270" xr:uid="{00000000-0005-0000-0000-00006A890000}"/>
    <cellStyle name="표준 2 3 23 2 19" xfId="27750" xr:uid="{00000000-0005-0000-0000-00006B890000}"/>
    <cellStyle name="표준 2 3 23 2 2" xfId="2589" xr:uid="{00000000-0005-0000-0000-00006C890000}"/>
    <cellStyle name="표준 2 3 23 2 20" xfId="29230" xr:uid="{00000000-0005-0000-0000-00006D890000}"/>
    <cellStyle name="표준 2 3 23 2 21" xfId="30710" xr:uid="{00000000-0005-0000-0000-00006E890000}"/>
    <cellStyle name="표준 2 3 23 2 22" xfId="32190" xr:uid="{00000000-0005-0000-0000-00006F890000}"/>
    <cellStyle name="표준 2 3 23 2 23" xfId="33670" xr:uid="{00000000-0005-0000-0000-000070890000}"/>
    <cellStyle name="표준 2 3 23 2 24" xfId="35150" xr:uid="{00000000-0005-0000-0000-000071890000}"/>
    <cellStyle name="표준 2 3 23 2 25" xfId="36630" xr:uid="{00000000-0005-0000-0000-000072890000}"/>
    <cellStyle name="표준 2 3 23 2 26" xfId="38110" xr:uid="{00000000-0005-0000-0000-000073890000}"/>
    <cellStyle name="표준 2 3 23 2 27" xfId="39590" xr:uid="{00000000-0005-0000-0000-000074890000}"/>
    <cellStyle name="표준 2 3 23 2 28" xfId="41070" xr:uid="{00000000-0005-0000-0000-000075890000}"/>
    <cellStyle name="표준 2 3 23 2 29" xfId="42550" xr:uid="{00000000-0005-0000-0000-000076890000}"/>
    <cellStyle name="표준 2 3 23 2 3" xfId="4070" xr:uid="{00000000-0005-0000-0000-000077890000}"/>
    <cellStyle name="표준 2 3 23 2 30" xfId="44030" xr:uid="{00000000-0005-0000-0000-000078890000}"/>
    <cellStyle name="표준 2 3 23 2 31" xfId="45510" xr:uid="{00000000-0005-0000-0000-000079890000}"/>
    <cellStyle name="표준 2 3 23 2 32" xfId="46991" xr:uid="{00000000-0005-0000-0000-00007A890000}"/>
    <cellStyle name="표준 2 3 23 2 33" xfId="48471" xr:uid="{00000000-0005-0000-0000-00007B890000}"/>
    <cellStyle name="표준 2 3 23 2 34" xfId="49951" xr:uid="{00000000-0005-0000-0000-00007C890000}"/>
    <cellStyle name="표준 2 3 23 2 35" xfId="51431" xr:uid="{00000000-0005-0000-0000-00007D890000}"/>
    <cellStyle name="표준 2 3 23 2 36" xfId="52911" xr:uid="{00000000-0005-0000-0000-00007E890000}"/>
    <cellStyle name="표준 2 3 23 2 37" xfId="54391" xr:uid="{00000000-0005-0000-0000-00007F890000}"/>
    <cellStyle name="표준 2 3 23 2 38" xfId="55871" xr:uid="{00000000-0005-0000-0000-000080890000}"/>
    <cellStyle name="표준 2 3 23 2 39" xfId="57351" xr:uid="{00000000-0005-0000-0000-000081890000}"/>
    <cellStyle name="표준 2 3 23 2 4" xfId="5550" xr:uid="{00000000-0005-0000-0000-000082890000}"/>
    <cellStyle name="표준 2 3 23 2 40" xfId="58831" xr:uid="{00000000-0005-0000-0000-000083890000}"/>
    <cellStyle name="표준 2 3 23 2 41" xfId="60311" xr:uid="{00000000-0005-0000-0000-000084890000}"/>
    <cellStyle name="표준 2 3 23 2 42" xfId="61791" xr:uid="{00000000-0005-0000-0000-000085890000}"/>
    <cellStyle name="표준 2 3 23 2 5" xfId="7030" xr:uid="{00000000-0005-0000-0000-000086890000}"/>
    <cellStyle name="표준 2 3 23 2 6" xfId="8510" xr:uid="{00000000-0005-0000-0000-000087890000}"/>
    <cellStyle name="표준 2 3 23 2 7" xfId="9990" xr:uid="{00000000-0005-0000-0000-000088890000}"/>
    <cellStyle name="표준 2 3 23 2 8" xfId="11470" xr:uid="{00000000-0005-0000-0000-000089890000}"/>
    <cellStyle name="표준 2 3 23 2 9" xfId="12950" xr:uid="{00000000-0005-0000-0000-00008A890000}"/>
    <cellStyle name="표준 2 3 23 20" xfId="27013" xr:uid="{00000000-0005-0000-0000-00008B890000}"/>
    <cellStyle name="표준 2 3 23 21" xfId="28493" xr:uid="{00000000-0005-0000-0000-00008C890000}"/>
    <cellStyle name="표준 2 3 23 22" xfId="29973" xr:uid="{00000000-0005-0000-0000-00008D890000}"/>
    <cellStyle name="표준 2 3 23 23" xfId="31453" xr:uid="{00000000-0005-0000-0000-00008E890000}"/>
    <cellStyle name="표준 2 3 23 24" xfId="32933" xr:uid="{00000000-0005-0000-0000-00008F890000}"/>
    <cellStyle name="표준 2 3 23 25" xfId="34413" xr:uid="{00000000-0005-0000-0000-000090890000}"/>
    <cellStyle name="표준 2 3 23 26" xfId="35893" xr:uid="{00000000-0005-0000-0000-000091890000}"/>
    <cellStyle name="표준 2 3 23 27" xfId="37373" xr:uid="{00000000-0005-0000-0000-000092890000}"/>
    <cellStyle name="표준 2 3 23 28" xfId="38853" xr:uid="{00000000-0005-0000-0000-000093890000}"/>
    <cellStyle name="표준 2 3 23 29" xfId="40333" xr:uid="{00000000-0005-0000-0000-000094890000}"/>
    <cellStyle name="표준 2 3 23 3" xfId="1852" xr:uid="{00000000-0005-0000-0000-000095890000}"/>
    <cellStyle name="표준 2 3 23 30" xfId="41813" xr:uid="{00000000-0005-0000-0000-000096890000}"/>
    <cellStyle name="표준 2 3 23 31" xfId="43293" xr:uid="{00000000-0005-0000-0000-000097890000}"/>
    <cellStyle name="표준 2 3 23 32" xfId="44773" xr:uid="{00000000-0005-0000-0000-000098890000}"/>
    <cellStyle name="표준 2 3 23 33" xfId="46254" xr:uid="{00000000-0005-0000-0000-000099890000}"/>
    <cellStyle name="표준 2 3 23 34" xfId="47734" xr:uid="{00000000-0005-0000-0000-00009A890000}"/>
    <cellStyle name="표준 2 3 23 35" xfId="49214" xr:uid="{00000000-0005-0000-0000-00009B890000}"/>
    <cellStyle name="표준 2 3 23 36" xfId="50694" xr:uid="{00000000-0005-0000-0000-00009C890000}"/>
    <cellStyle name="표준 2 3 23 37" xfId="52174" xr:uid="{00000000-0005-0000-0000-00009D890000}"/>
    <cellStyle name="표준 2 3 23 38" xfId="53654" xr:uid="{00000000-0005-0000-0000-00009E890000}"/>
    <cellStyle name="표준 2 3 23 39" xfId="55134" xr:uid="{00000000-0005-0000-0000-00009F890000}"/>
    <cellStyle name="표준 2 3 23 4" xfId="3333" xr:uid="{00000000-0005-0000-0000-0000A0890000}"/>
    <cellStyle name="표준 2 3 23 40" xfId="56614" xr:uid="{00000000-0005-0000-0000-0000A1890000}"/>
    <cellStyle name="표준 2 3 23 41" xfId="58094" xr:uid="{00000000-0005-0000-0000-0000A2890000}"/>
    <cellStyle name="표준 2 3 23 42" xfId="59574" xr:uid="{00000000-0005-0000-0000-0000A3890000}"/>
    <cellStyle name="표준 2 3 23 43" xfId="61054" xr:uid="{00000000-0005-0000-0000-0000A4890000}"/>
    <cellStyle name="표준 2 3 23 5" xfId="4813" xr:uid="{00000000-0005-0000-0000-0000A5890000}"/>
    <cellStyle name="표준 2 3 23 6" xfId="6293" xr:uid="{00000000-0005-0000-0000-0000A6890000}"/>
    <cellStyle name="표준 2 3 23 7" xfId="7773" xr:uid="{00000000-0005-0000-0000-0000A7890000}"/>
    <cellStyle name="표준 2 3 23 8" xfId="9253" xr:uid="{00000000-0005-0000-0000-0000A8890000}"/>
    <cellStyle name="표준 2 3 23 9" xfId="10733" xr:uid="{00000000-0005-0000-0000-0000A9890000}"/>
    <cellStyle name="표준 2 3 24" xfId="1214" xr:uid="{00000000-0005-0000-0000-0000AA890000}"/>
    <cellStyle name="표준 2 3 24 10" xfId="12236" xr:uid="{00000000-0005-0000-0000-0000AB890000}"/>
    <cellStyle name="표준 2 3 24 11" xfId="13716" xr:uid="{00000000-0005-0000-0000-0000AC890000}"/>
    <cellStyle name="표준 2 3 24 12" xfId="15196" xr:uid="{00000000-0005-0000-0000-0000AD890000}"/>
    <cellStyle name="표준 2 3 24 13" xfId="16676" xr:uid="{00000000-0005-0000-0000-0000AE890000}"/>
    <cellStyle name="표준 2 3 24 14" xfId="18156" xr:uid="{00000000-0005-0000-0000-0000AF890000}"/>
    <cellStyle name="표준 2 3 24 15" xfId="19636" xr:uid="{00000000-0005-0000-0000-0000B0890000}"/>
    <cellStyle name="표준 2 3 24 16" xfId="21116" xr:uid="{00000000-0005-0000-0000-0000B1890000}"/>
    <cellStyle name="표준 2 3 24 17" xfId="22596" xr:uid="{00000000-0005-0000-0000-0000B2890000}"/>
    <cellStyle name="표준 2 3 24 18" xfId="24076" xr:uid="{00000000-0005-0000-0000-0000B3890000}"/>
    <cellStyle name="표준 2 3 24 19" xfId="25556" xr:uid="{00000000-0005-0000-0000-0000B4890000}"/>
    <cellStyle name="표준 2 3 24 2" xfId="435" xr:uid="{00000000-0005-0000-0000-0000B5890000}"/>
    <cellStyle name="표준 2 3 24 2 10" xfId="14453" xr:uid="{00000000-0005-0000-0000-0000B6890000}"/>
    <cellStyle name="표준 2 3 24 2 11" xfId="15933" xr:uid="{00000000-0005-0000-0000-0000B7890000}"/>
    <cellStyle name="표준 2 3 24 2 12" xfId="17413" xr:uid="{00000000-0005-0000-0000-0000B8890000}"/>
    <cellStyle name="표준 2 3 24 2 13" xfId="18893" xr:uid="{00000000-0005-0000-0000-0000B9890000}"/>
    <cellStyle name="표준 2 3 24 2 14" xfId="20373" xr:uid="{00000000-0005-0000-0000-0000BA890000}"/>
    <cellStyle name="표준 2 3 24 2 15" xfId="21853" xr:uid="{00000000-0005-0000-0000-0000BB890000}"/>
    <cellStyle name="표준 2 3 24 2 16" xfId="23333" xr:uid="{00000000-0005-0000-0000-0000BC890000}"/>
    <cellStyle name="표준 2 3 24 2 17" xfId="24813" xr:uid="{00000000-0005-0000-0000-0000BD890000}"/>
    <cellStyle name="표준 2 3 24 2 18" xfId="26293" xr:uid="{00000000-0005-0000-0000-0000BE890000}"/>
    <cellStyle name="표준 2 3 24 2 19" xfId="27773" xr:uid="{00000000-0005-0000-0000-0000BF890000}"/>
    <cellStyle name="표준 2 3 24 2 2" xfId="2612" xr:uid="{00000000-0005-0000-0000-0000C0890000}"/>
    <cellStyle name="표준 2 3 24 2 20" xfId="29253" xr:uid="{00000000-0005-0000-0000-0000C1890000}"/>
    <cellStyle name="표준 2 3 24 2 21" xfId="30733" xr:uid="{00000000-0005-0000-0000-0000C2890000}"/>
    <cellStyle name="표준 2 3 24 2 22" xfId="32213" xr:uid="{00000000-0005-0000-0000-0000C3890000}"/>
    <cellStyle name="표준 2 3 24 2 23" xfId="33693" xr:uid="{00000000-0005-0000-0000-0000C4890000}"/>
    <cellStyle name="표준 2 3 24 2 24" xfId="35173" xr:uid="{00000000-0005-0000-0000-0000C5890000}"/>
    <cellStyle name="표준 2 3 24 2 25" xfId="36653" xr:uid="{00000000-0005-0000-0000-0000C6890000}"/>
    <cellStyle name="표준 2 3 24 2 26" xfId="38133" xr:uid="{00000000-0005-0000-0000-0000C7890000}"/>
    <cellStyle name="표준 2 3 24 2 27" xfId="39613" xr:uid="{00000000-0005-0000-0000-0000C8890000}"/>
    <cellStyle name="표준 2 3 24 2 28" xfId="41093" xr:uid="{00000000-0005-0000-0000-0000C9890000}"/>
    <cellStyle name="표준 2 3 24 2 29" xfId="42573" xr:uid="{00000000-0005-0000-0000-0000CA890000}"/>
    <cellStyle name="표준 2 3 24 2 3" xfId="4093" xr:uid="{00000000-0005-0000-0000-0000CB890000}"/>
    <cellStyle name="표준 2 3 24 2 30" xfId="44053" xr:uid="{00000000-0005-0000-0000-0000CC890000}"/>
    <cellStyle name="표준 2 3 24 2 31" xfId="45533" xr:uid="{00000000-0005-0000-0000-0000CD890000}"/>
    <cellStyle name="표준 2 3 24 2 32" xfId="47014" xr:uid="{00000000-0005-0000-0000-0000CE890000}"/>
    <cellStyle name="표준 2 3 24 2 33" xfId="48494" xr:uid="{00000000-0005-0000-0000-0000CF890000}"/>
    <cellStyle name="표준 2 3 24 2 34" xfId="49974" xr:uid="{00000000-0005-0000-0000-0000D0890000}"/>
    <cellStyle name="표준 2 3 24 2 35" xfId="51454" xr:uid="{00000000-0005-0000-0000-0000D1890000}"/>
    <cellStyle name="표준 2 3 24 2 36" xfId="52934" xr:uid="{00000000-0005-0000-0000-0000D2890000}"/>
    <cellStyle name="표준 2 3 24 2 37" xfId="54414" xr:uid="{00000000-0005-0000-0000-0000D3890000}"/>
    <cellStyle name="표준 2 3 24 2 38" xfId="55894" xr:uid="{00000000-0005-0000-0000-0000D4890000}"/>
    <cellStyle name="표준 2 3 24 2 39" xfId="57374" xr:uid="{00000000-0005-0000-0000-0000D5890000}"/>
    <cellStyle name="표준 2 3 24 2 4" xfId="5573" xr:uid="{00000000-0005-0000-0000-0000D6890000}"/>
    <cellStyle name="표준 2 3 24 2 40" xfId="58854" xr:uid="{00000000-0005-0000-0000-0000D7890000}"/>
    <cellStyle name="표준 2 3 24 2 41" xfId="60334" xr:uid="{00000000-0005-0000-0000-0000D8890000}"/>
    <cellStyle name="표준 2 3 24 2 42" xfId="61814" xr:uid="{00000000-0005-0000-0000-0000D9890000}"/>
    <cellStyle name="표준 2 3 24 2 5" xfId="7053" xr:uid="{00000000-0005-0000-0000-0000DA890000}"/>
    <cellStyle name="표준 2 3 24 2 6" xfId="8533" xr:uid="{00000000-0005-0000-0000-0000DB890000}"/>
    <cellStyle name="표준 2 3 24 2 7" xfId="10013" xr:uid="{00000000-0005-0000-0000-0000DC890000}"/>
    <cellStyle name="표준 2 3 24 2 8" xfId="11493" xr:uid="{00000000-0005-0000-0000-0000DD890000}"/>
    <cellStyle name="표준 2 3 24 2 9" xfId="12973" xr:uid="{00000000-0005-0000-0000-0000DE890000}"/>
    <cellStyle name="표준 2 3 24 20" xfId="27036" xr:uid="{00000000-0005-0000-0000-0000DF890000}"/>
    <cellStyle name="표준 2 3 24 21" xfId="28516" xr:uid="{00000000-0005-0000-0000-0000E0890000}"/>
    <cellStyle name="표준 2 3 24 22" xfId="29996" xr:uid="{00000000-0005-0000-0000-0000E1890000}"/>
    <cellStyle name="표준 2 3 24 23" xfId="31476" xr:uid="{00000000-0005-0000-0000-0000E2890000}"/>
    <cellStyle name="표준 2 3 24 24" xfId="32956" xr:uid="{00000000-0005-0000-0000-0000E3890000}"/>
    <cellStyle name="표준 2 3 24 25" xfId="34436" xr:uid="{00000000-0005-0000-0000-0000E4890000}"/>
    <cellStyle name="표준 2 3 24 26" xfId="35916" xr:uid="{00000000-0005-0000-0000-0000E5890000}"/>
    <cellStyle name="표준 2 3 24 27" xfId="37396" xr:uid="{00000000-0005-0000-0000-0000E6890000}"/>
    <cellStyle name="표준 2 3 24 28" xfId="38876" xr:uid="{00000000-0005-0000-0000-0000E7890000}"/>
    <cellStyle name="표준 2 3 24 29" xfId="40356" xr:uid="{00000000-0005-0000-0000-0000E8890000}"/>
    <cellStyle name="표준 2 3 24 3" xfId="1875" xr:uid="{00000000-0005-0000-0000-0000E9890000}"/>
    <cellStyle name="표준 2 3 24 30" xfId="41836" xr:uid="{00000000-0005-0000-0000-0000EA890000}"/>
    <cellStyle name="표준 2 3 24 31" xfId="43316" xr:uid="{00000000-0005-0000-0000-0000EB890000}"/>
    <cellStyle name="표준 2 3 24 32" xfId="44796" xr:uid="{00000000-0005-0000-0000-0000EC890000}"/>
    <cellStyle name="표준 2 3 24 33" xfId="46277" xr:uid="{00000000-0005-0000-0000-0000ED890000}"/>
    <cellStyle name="표준 2 3 24 34" xfId="47757" xr:uid="{00000000-0005-0000-0000-0000EE890000}"/>
    <cellStyle name="표준 2 3 24 35" xfId="49237" xr:uid="{00000000-0005-0000-0000-0000EF890000}"/>
    <cellStyle name="표준 2 3 24 36" xfId="50717" xr:uid="{00000000-0005-0000-0000-0000F0890000}"/>
    <cellStyle name="표준 2 3 24 37" xfId="52197" xr:uid="{00000000-0005-0000-0000-0000F1890000}"/>
    <cellStyle name="표준 2 3 24 38" xfId="53677" xr:uid="{00000000-0005-0000-0000-0000F2890000}"/>
    <cellStyle name="표준 2 3 24 39" xfId="55157" xr:uid="{00000000-0005-0000-0000-0000F3890000}"/>
    <cellStyle name="표준 2 3 24 4" xfId="3356" xr:uid="{00000000-0005-0000-0000-0000F4890000}"/>
    <cellStyle name="표준 2 3 24 40" xfId="56637" xr:uid="{00000000-0005-0000-0000-0000F5890000}"/>
    <cellStyle name="표준 2 3 24 41" xfId="58117" xr:uid="{00000000-0005-0000-0000-0000F6890000}"/>
    <cellStyle name="표준 2 3 24 42" xfId="59597" xr:uid="{00000000-0005-0000-0000-0000F7890000}"/>
    <cellStyle name="표준 2 3 24 43" xfId="61077" xr:uid="{00000000-0005-0000-0000-0000F8890000}"/>
    <cellStyle name="표준 2 3 24 5" xfId="4836" xr:uid="{00000000-0005-0000-0000-0000F9890000}"/>
    <cellStyle name="표준 2 3 24 6" xfId="6316" xr:uid="{00000000-0005-0000-0000-0000FA890000}"/>
    <cellStyle name="표준 2 3 24 7" xfId="7796" xr:uid="{00000000-0005-0000-0000-0000FB890000}"/>
    <cellStyle name="표준 2 3 24 8" xfId="9276" xr:uid="{00000000-0005-0000-0000-0000FC890000}"/>
    <cellStyle name="표준 2 3 24 9" xfId="10756" xr:uid="{00000000-0005-0000-0000-0000FD890000}"/>
    <cellStyle name="표준 2 3 25" xfId="1189" xr:uid="{00000000-0005-0000-0000-0000FE890000}"/>
    <cellStyle name="표준 2 3 25 10" xfId="12261" xr:uid="{00000000-0005-0000-0000-0000FF890000}"/>
    <cellStyle name="표준 2 3 25 11" xfId="13741" xr:uid="{00000000-0005-0000-0000-0000008A0000}"/>
    <cellStyle name="표준 2 3 25 12" xfId="15221" xr:uid="{00000000-0005-0000-0000-0000018A0000}"/>
    <cellStyle name="표준 2 3 25 13" xfId="16701" xr:uid="{00000000-0005-0000-0000-0000028A0000}"/>
    <cellStyle name="표준 2 3 25 14" xfId="18181" xr:uid="{00000000-0005-0000-0000-0000038A0000}"/>
    <cellStyle name="표준 2 3 25 15" xfId="19661" xr:uid="{00000000-0005-0000-0000-0000048A0000}"/>
    <cellStyle name="표준 2 3 25 16" xfId="21141" xr:uid="{00000000-0005-0000-0000-0000058A0000}"/>
    <cellStyle name="표준 2 3 25 17" xfId="22621" xr:uid="{00000000-0005-0000-0000-0000068A0000}"/>
    <cellStyle name="표준 2 3 25 18" xfId="24101" xr:uid="{00000000-0005-0000-0000-0000078A0000}"/>
    <cellStyle name="표준 2 3 25 19" xfId="25581" xr:uid="{00000000-0005-0000-0000-0000088A0000}"/>
    <cellStyle name="표준 2 3 25 2" xfId="410" xr:uid="{00000000-0005-0000-0000-0000098A0000}"/>
    <cellStyle name="표준 2 3 25 2 10" xfId="14478" xr:uid="{00000000-0005-0000-0000-00000A8A0000}"/>
    <cellStyle name="표준 2 3 25 2 11" xfId="15958" xr:uid="{00000000-0005-0000-0000-00000B8A0000}"/>
    <cellStyle name="표준 2 3 25 2 12" xfId="17438" xr:uid="{00000000-0005-0000-0000-00000C8A0000}"/>
    <cellStyle name="표준 2 3 25 2 13" xfId="18918" xr:uid="{00000000-0005-0000-0000-00000D8A0000}"/>
    <cellStyle name="표준 2 3 25 2 14" xfId="20398" xr:uid="{00000000-0005-0000-0000-00000E8A0000}"/>
    <cellStyle name="표준 2 3 25 2 15" xfId="21878" xr:uid="{00000000-0005-0000-0000-00000F8A0000}"/>
    <cellStyle name="표준 2 3 25 2 16" xfId="23358" xr:uid="{00000000-0005-0000-0000-0000108A0000}"/>
    <cellStyle name="표준 2 3 25 2 17" xfId="24838" xr:uid="{00000000-0005-0000-0000-0000118A0000}"/>
    <cellStyle name="표준 2 3 25 2 18" xfId="26318" xr:uid="{00000000-0005-0000-0000-0000128A0000}"/>
    <cellStyle name="표준 2 3 25 2 19" xfId="27798" xr:uid="{00000000-0005-0000-0000-0000138A0000}"/>
    <cellStyle name="표준 2 3 25 2 2" xfId="2637" xr:uid="{00000000-0005-0000-0000-0000148A0000}"/>
    <cellStyle name="표준 2 3 25 2 20" xfId="29278" xr:uid="{00000000-0005-0000-0000-0000158A0000}"/>
    <cellStyle name="표준 2 3 25 2 21" xfId="30758" xr:uid="{00000000-0005-0000-0000-0000168A0000}"/>
    <cellStyle name="표준 2 3 25 2 22" xfId="32238" xr:uid="{00000000-0005-0000-0000-0000178A0000}"/>
    <cellStyle name="표준 2 3 25 2 23" xfId="33718" xr:uid="{00000000-0005-0000-0000-0000188A0000}"/>
    <cellStyle name="표준 2 3 25 2 24" xfId="35198" xr:uid="{00000000-0005-0000-0000-0000198A0000}"/>
    <cellStyle name="표준 2 3 25 2 25" xfId="36678" xr:uid="{00000000-0005-0000-0000-00001A8A0000}"/>
    <cellStyle name="표준 2 3 25 2 26" xfId="38158" xr:uid="{00000000-0005-0000-0000-00001B8A0000}"/>
    <cellStyle name="표준 2 3 25 2 27" xfId="39638" xr:uid="{00000000-0005-0000-0000-00001C8A0000}"/>
    <cellStyle name="표준 2 3 25 2 28" xfId="41118" xr:uid="{00000000-0005-0000-0000-00001D8A0000}"/>
    <cellStyle name="표준 2 3 25 2 29" xfId="42598" xr:uid="{00000000-0005-0000-0000-00001E8A0000}"/>
    <cellStyle name="표준 2 3 25 2 3" xfId="4118" xr:uid="{00000000-0005-0000-0000-00001F8A0000}"/>
    <cellStyle name="표준 2 3 25 2 30" xfId="44078" xr:uid="{00000000-0005-0000-0000-0000208A0000}"/>
    <cellStyle name="표준 2 3 25 2 31" xfId="45558" xr:uid="{00000000-0005-0000-0000-0000218A0000}"/>
    <cellStyle name="표준 2 3 25 2 32" xfId="47039" xr:uid="{00000000-0005-0000-0000-0000228A0000}"/>
    <cellStyle name="표준 2 3 25 2 33" xfId="48519" xr:uid="{00000000-0005-0000-0000-0000238A0000}"/>
    <cellStyle name="표준 2 3 25 2 34" xfId="49999" xr:uid="{00000000-0005-0000-0000-0000248A0000}"/>
    <cellStyle name="표준 2 3 25 2 35" xfId="51479" xr:uid="{00000000-0005-0000-0000-0000258A0000}"/>
    <cellStyle name="표준 2 3 25 2 36" xfId="52959" xr:uid="{00000000-0005-0000-0000-0000268A0000}"/>
    <cellStyle name="표준 2 3 25 2 37" xfId="54439" xr:uid="{00000000-0005-0000-0000-0000278A0000}"/>
    <cellStyle name="표준 2 3 25 2 38" xfId="55919" xr:uid="{00000000-0005-0000-0000-0000288A0000}"/>
    <cellStyle name="표준 2 3 25 2 39" xfId="57399" xr:uid="{00000000-0005-0000-0000-0000298A0000}"/>
    <cellStyle name="표준 2 3 25 2 4" xfId="5598" xr:uid="{00000000-0005-0000-0000-00002A8A0000}"/>
    <cellStyle name="표준 2 3 25 2 40" xfId="58879" xr:uid="{00000000-0005-0000-0000-00002B8A0000}"/>
    <cellStyle name="표준 2 3 25 2 41" xfId="60359" xr:uid="{00000000-0005-0000-0000-00002C8A0000}"/>
    <cellStyle name="표준 2 3 25 2 42" xfId="61839" xr:uid="{00000000-0005-0000-0000-00002D8A0000}"/>
    <cellStyle name="표준 2 3 25 2 5" xfId="7078" xr:uid="{00000000-0005-0000-0000-00002E8A0000}"/>
    <cellStyle name="표준 2 3 25 2 6" xfId="8558" xr:uid="{00000000-0005-0000-0000-00002F8A0000}"/>
    <cellStyle name="표준 2 3 25 2 7" xfId="10038" xr:uid="{00000000-0005-0000-0000-0000308A0000}"/>
    <cellStyle name="표준 2 3 25 2 8" xfId="11518" xr:uid="{00000000-0005-0000-0000-0000318A0000}"/>
    <cellStyle name="표준 2 3 25 2 9" xfId="12998" xr:uid="{00000000-0005-0000-0000-0000328A0000}"/>
    <cellStyle name="표준 2 3 25 20" xfId="27061" xr:uid="{00000000-0005-0000-0000-0000338A0000}"/>
    <cellStyle name="표준 2 3 25 21" xfId="28541" xr:uid="{00000000-0005-0000-0000-0000348A0000}"/>
    <cellStyle name="표준 2 3 25 22" xfId="30021" xr:uid="{00000000-0005-0000-0000-0000358A0000}"/>
    <cellStyle name="표준 2 3 25 23" xfId="31501" xr:uid="{00000000-0005-0000-0000-0000368A0000}"/>
    <cellStyle name="표준 2 3 25 24" xfId="32981" xr:uid="{00000000-0005-0000-0000-0000378A0000}"/>
    <cellStyle name="표준 2 3 25 25" xfId="34461" xr:uid="{00000000-0005-0000-0000-0000388A0000}"/>
    <cellStyle name="표준 2 3 25 26" xfId="35941" xr:uid="{00000000-0005-0000-0000-0000398A0000}"/>
    <cellStyle name="표준 2 3 25 27" xfId="37421" xr:uid="{00000000-0005-0000-0000-00003A8A0000}"/>
    <cellStyle name="표준 2 3 25 28" xfId="38901" xr:uid="{00000000-0005-0000-0000-00003B8A0000}"/>
    <cellStyle name="표준 2 3 25 29" xfId="40381" xr:uid="{00000000-0005-0000-0000-00003C8A0000}"/>
    <cellStyle name="표준 2 3 25 3" xfId="1900" xr:uid="{00000000-0005-0000-0000-00003D8A0000}"/>
    <cellStyle name="표준 2 3 25 30" xfId="41861" xr:uid="{00000000-0005-0000-0000-00003E8A0000}"/>
    <cellStyle name="표준 2 3 25 31" xfId="43341" xr:uid="{00000000-0005-0000-0000-00003F8A0000}"/>
    <cellStyle name="표준 2 3 25 32" xfId="44821" xr:uid="{00000000-0005-0000-0000-0000408A0000}"/>
    <cellStyle name="표준 2 3 25 33" xfId="46302" xr:uid="{00000000-0005-0000-0000-0000418A0000}"/>
    <cellStyle name="표준 2 3 25 34" xfId="47782" xr:uid="{00000000-0005-0000-0000-0000428A0000}"/>
    <cellStyle name="표준 2 3 25 35" xfId="49262" xr:uid="{00000000-0005-0000-0000-0000438A0000}"/>
    <cellStyle name="표준 2 3 25 36" xfId="50742" xr:uid="{00000000-0005-0000-0000-0000448A0000}"/>
    <cellStyle name="표준 2 3 25 37" xfId="52222" xr:uid="{00000000-0005-0000-0000-0000458A0000}"/>
    <cellStyle name="표준 2 3 25 38" xfId="53702" xr:uid="{00000000-0005-0000-0000-0000468A0000}"/>
    <cellStyle name="표준 2 3 25 39" xfId="55182" xr:uid="{00000000-0005-0000-0000-0000478A0000}"/>
    <cellStyle name="표준 2 3 25 4" xfId="3381" xr:uid="{00000000-0005-0000-0000-0000488A0000}"/>
    <cellStyle name="표준 2 3 25 40" xfId="56662" xr:uid="{00000000-0005-0000-0000-0000498A0000}"/>
    <cellStyle name="표준 2 3 25 41" xfId="58142" xr:uid="{00000000-0005-0000-0000-00004A8A0000}"/>
    <cellStyle name="표준 2 3 25 42" xfId="59622" xr:uid="{00000000-0005-0000-0000-00004B8A0000}"/>
    <cellStyle name="표준 2 3 25 43" xfId="61102" xr:uid="{00000000-0005-0000-0000-00004C8A0000}"/>
    <cellStyle name="표준 2 3 25 5" xfId="4861" xr:uid="{00000000-0005-0000-0000-00004D8A0000}"/>
    <cellStyle name="표준 2 3 25 6" xfId="6341" xr:uid="{00000000-0005-0000-0000-00004E8A0000}"/>
    <cellStyle name="표준 2 3 25 7" xfId="7821" xr:uid="{00000000-0005-0000-0000-00004F8A0000}"/>
    <cellStyle name="표준 2 3 25 8" xfId="9301" xr:uid="{00000000-0005-0000-0000-0000508A0000}"/>
    <cellStyle name="표준 2 3 25 9" xfId="10781" xr:uid="{00000000-0005-0000-0000-0000518A0000}"/>
    <cellStyle name="표준 2 3 26" xfId="1163" xr:uid="{00000000-0005-0000-0000-0000528A0000}"/>
    <cellStyle name="표준 2 3 26 10" xfId="12287" xr:uid="{00000000-0005-0000-0000-0000538A0000}"/>
    <cellStyle name="표준 2 3 26 11" xfId="13767" xr:uid="{00000000-0005-0000-0000-0000548A0000}"/>
    <cellStyle name="표준 2 3 26 12" xfId="15247" xr:uid="{00000000-0005-0000-0000-0000558A0000}"/>
    <cellStyle name="표준 2 3 26 13" xfId="16727" xr:uid="{00000000-0005-0000-0000-0000568A0000}"/>
    <cellStyle name="표준 2 3 26 14" xfId="18207" xr:uid="{00000000-0005-0000-0000-0000578A0000}"/>
    <cellStyle name="표준 2 3 26 15" xfId="19687" xr:uid="{00000000-0005-0000-0000-0000588A0000}"/>
    <cellStyle name="표준 2 3 26 16" xfId="21167" xr:uid="{00000000-0005-0000-0000-0000598A0000}"/>
    <cellStyle name="표준 2 3 26 17" xfId="22647" xr:uid="{00000000-0005-0000-0000-00005A8A0000}"/>
    <cellStyle name="표준 2 3 26 18" xfId="24127" xr:uid="{00000000-0005-0000-0000-00005B8A0000}"/>
    <cellStyle name="표준 2 3 26 19" xfId="25607" xr:uid="{00000000-0005-0000-0000-00005C8A0000}"/>
    <cellStyle name="표준 2 3 26 2" xfId="384" xr:uid="{00000000-0005-0000-0000-00005D8A0000}"/>
    <cellStyle name="표준 2 3 26 2 10" xfId="14504" xr:uid="{00000000-0005-0000-0000-00005E8A0000}"/>
    <cellStyle name="표준 2 3 26 2 11" xfId="15984" xr:uid="{00000000-0005-0000-0000-00005F8A0000}"/>
    <cellStyle name="표준 2 3 26 2 12" xfId="17464" xr:uid="{00000000-0005-0000-0000-0000608A0000}"/>
    <cellStyle name="표준 2 3 26 2 13" xfId="18944" xr:uid="{00000000-0005-0000-0000-0000618A0000}"/>
    <cellStyle name="표준 2 3 26 2 14" xfId="20424" xr:uid="{00000000-0005-0000-0000-0000628A0000}"/>
    <cellStyle name="표준 2 3 26 2 15" xfId="21904" xr:uid="{00000000-0005-0000-0000-0000638A0000}"/>
    <cellStyle name="표준 2 3 26 2 16" xfId="23384" xr:uid="{00000000-0005-0000-0000-0000648A0000}"/>
    <cellStyle name="표준 2 3 26 2 17" xfId="24864" xr:uid="{00000000-0005-0000-0000-0000658A0000}"/>
    <cellStyle name="표준 2 3 26 2 18" xfId="26344" xr:uid="{00000000-0005-0000-0000-0000668A0000}"/>
    <cellStyle name="표준 2 3 26 2 19" xfId="27824" xr:uid="{00000000-0005-0000-0000-0000678A0000}"/>
    <cellStyle name="표준 2 3 26 2 2" xfId="2663" xr:uid="{00000000-0005-0000-0000-0000688A0000}"/>
    <cellStyle name="표준 2 3 26 2 20" xfId="29304" xr:uid="{00000000-0005-0000-0000-0000698A0000}"/>
    <cellStyle name="표준 2 3 26 2 21" xfId="30784" xr:uid="{00000000-0005-0000-0000-00006A8A0000}"/>
    <cellStyle name="표준 2 3 26 2 22" xfId="32264" xr:uid="{00000000-0005-0000-0000-00006B8A0000}"/>
    <cellStyle name="표준 2 3 26 2 23" xfId="33744" xr:uid="{00000000-0005-0000-0000-00006C8A0000}"/>
    <cellStyle name="표준 2 3 26 2 24" xfId="35224" xr:uid="{00000000-0005-0000-0000-00006D8A0000}"/>
    <cellStyle name="표준 2 3 26 2 25" xfId="36704" xr:uid="{00000000-0005-0000-0000-00006E8A0000}"/>
    <cellStyle name="표준 2 3 26 2 26" xfId="38184" xr:uid="{00000000-0005-0000-0000-00006F8A0000}"/>
    <cellStyle name="표준 2 3 26 2 27" xfId="39664" xr:uid="{00000000-0005-0000-0000-0000708A0000}"/>
    <cellStyle name="표준 2 3 26 2 28" xfId="41144" xr:uid="{00000000-0005-0000-0000-0000718A0000}"/>
    <cellStyle name="표준 2 3 26 2 29" xfId="42624" xr:uid="{00000000-0005-0000-0000-0000728A0000}"/>
    <cellStyle name="표준 2 3 26 2 3" xfId="4144" xr:uid="{00000000-0005-0000-0000-0000738A0000}"/>
    <cellStyle name="표준 2 3 26 2 30" xfId="44104" xr:uid="{00000000-0005-0000-0000-0000748A0000}"/>
    <cellStyle name="표준 2 3 26 2 31" xfId="45584" xr:uid="{00000000-0005-0000-0000-0000758A0000}"/>
    <cellStyle name="표준 2 3 26 2 32" xfId="47065" xr:uid="{00000000-0005-0000-0000-0000768A0000}"/>
    <cellStyle name="표준 2 3 26 2 33" xfId="48545" xr:uid="{00000000-0005-0000-0000-0000778A0000}"/>
    <cellStyle name="표준 2 3 26 2 34" xfId="50025" xr:uid="{00000000-0005-0000-0000-0000788A0000}"/>
    <cellStyle name="표준 2 3 26 2 35" xfId="51505" xr:uid="{00000000-0005-0000-0000-0000798A0000}"/>
    <cellStyle name="표준 2 3 26 2 36" xfId="52985" xr:uid="{00000000-0005-0000-0000-00007A8A0000}"/>
    <cellStyle name="표준 2 3 26 2 37" xfId="54465" xr:uid="{00000000-0005-0000-0000-00007B8A0000}"/>
    <cellStyle name="표준 2 3 26 2 38" xfId="55945" xr:uid="{00000000-0005-0000-0000-00007C8A0000}"/>
    <cellStyle name="표준 2 3 26 2 39" xfId="57425" xr:uid="{00000000-0005-0000-0000-00007D8A0000}"/>
    <cellStyle name="표준 2 3 26 2 4" xfId="5624" xr:uid="{00000000-0005-0000-0000-00007E8A0000}"/>
    <cellStyle name="표준 2 3 26 2 40" xfId="58905" xr:uid="{00000000-0005-0000-0000-00007F8A0000}"/>
    <cellStyle name="표준 2 3 26 2 41" xfId="60385" xr:uid="{00000000-0005-0000-0000-0000808A0000}"/>
    <cellStyle name="표준 2 3 26 2 42" xfId="61865" xr:uid="{00000000-0005-0000-0000-0000818A0000}"/>
    <cellStyle name="표준 2 3 26 2 5" xfId="7104" xr:uid="{00000000-0005-0000-0000-0000828A0000}"/>
    <cellStyle name="표준 2 3 26 2 6" xfId="8584" xr:uid="{00000000-0005-0000-0000-0000838A0000}"/>
    <cellStyle name="표준 2 3 26 2 7" xfId="10064" xr:uid="{00000000-0005-0000-0000-0000848A0000}"/>
    <cellStyle name="표준 2 3 26 2 8" xfId="11544" xr:uid="{00000000-0005-0000-0000-0000858A0000}"/>
    <cellStyle name="표준 2 3 26 2 9" xfId="13024" xr:uid="{00000000-0005-0000-0000-0000868A0000}"/>
    <cellStyle name="표준 2 3 26 20" xfId="27087" xr:uid="{00000000-0005-0000-0000-0000878A0000}"/>
    <cellStyle name="표준 2 3 26 21" xfId="28567" xr:uid="{00000000-0005-0000-0000-0000888A0000}"/>
    <cellStyle name="표준 2 3 26 22" xfId="30047" xr:uid="{00000000-0005-0000-0000-0000898A0000}"/>
    <cellStyle name="표준 2 3 26 23" xfId="31527" xr:uid="{00000000-0005-0000-0000-00008A8A0000}"/>
    <cellStyle name="표준 2 3 26 24" xfId="33007" xr:uid="{00000000-0005-0000-0000-00008B8A0000}"/>
    <cellStyle name="표준 2 3 26 25" xfId="34487" xr:uid="{00000000-0005-0000-0000-00008C8A0000}"/>
    <cellStyle name="표준 2 3 26 26" xfId="35967" xr:uid="{00000000-0005-0000-0000-00008D8A0000}"/>
    <cellStyle name="표준 2 3 26 27" xfId="37447" xr:uid="{00000000-0005-0000-0000-00008E8A0000}"/>
    <cellStyle name="표준 2 3 26 28" xfId="38927" xr:uid="{00000000-0005-0000-0000-00008F8A0000}"/>
    <cellStyle name="표준 2 3 26 29" xfId="40407" xr:uid="{00000000-0005-0000-0000-0000908A0000}"/>
    <cellStyle name="표준 2 3 26 3" xfId="1926" xr:uid="{00000000-0005-0000-0000-0000918A0000}"/>
    <cellStyle name="표준 2 3 26 30" xfId="41887" xr:uid="{00000000-0005-0000-0000-0000928A0000}"/>
    <cellStyle name="표준 2 3 26 31" xfId="43367" xr:uid="{00000000-0005-0000-0000-0000938A0000}"/>
    <cellStyle name="표준 2 3 26 32" xfId="44847" xr:uid="{00000000-0005-0000-0000-0000948A0000}"/>
    <cellStyle name="표준 2 3 26 33" xfId="46328" xr:uid="{00000000-0005-0000-0000-0000958A0000}"/>
    <cellStyle name="표준 2 3 26 34" xfId="47808" xr:uid="{00000000-0005-0000-0000-0000968A0000}"/>
    <cellStyle name="표준 2 3 26 35" xfId="49288" xr:uid="{00000000-0005-0000-0000-0000978A0000}"/>
    <cellStyle name="표준 2 3 26 36" xfId="50768" xr:uid="{00000000-0005-0000-0000-0000988A0000}"/>
    <cellStyle name="표준 2 3 26 37" xfId="52248" xr:uid="{00000000-0005-0000-0000-0000998A0000}"/>
    <cellStyle name="표준 2 3 26 38" xfId="53728" xr:uid="{00000000-0005-0000-0000-00009A8A0000}"/>
    <cellStyle name="표준 2 3 26 39" xfId="55208" xr:uid="{00000000-0005-0000-0000-00009B8A0000}"/>
    <cellStyle name="표준 2 3 26 4" xfId="3407" xr:uid="{00000000-0005-0000-0000-00009C8A0000}"/>
    <cellStyle name="표준 2 3 26 40" xfId="56688" xr:uid="{00000000-0005-0000-0000-00009D8A0000}"/>
    <cellStyle name="표준 2 3 26 41" xfId="58168" xr:uid="{00000000-0005-0000-0000-00009E8A0000}"/>
    <cellStyle name="표준 2 3 26 42" xfId="59648" xr:uid="{00000000-0005-0000-0000-00009F8A0000}"/>
    <cellStyle name="표준 2 3 26 43" xfId="61128" xr:uid="{00000000-0005-0000-0000-0000A08A0000}"/>
    <cellStyle name="표준 2 3 26 5" xfId="4887" xr:uid="{00000000-0005-0000-0000-0000A18A0000}"/>
    <cellStyle name="표준 2 3 26 6" xfId="6367" xr:uid="{00000000-0005-0000-0000-0000A28A0000}"/>
    <cellStyle name="표준 2 3 26 7" xfId="7847" xr:uid="{00000000-0005-0000-0000-0000A38A0000}"/>
    <cellStyle name="표준 2 3 26 8" xfId="9327" xr:uid="{00000000-0005-0000-0000-0000A48A0000}"/>
    <cellStyle name="표준 2 3 26 9" xfId="10807" xr:uid="{00000000-0005-0000-0000-0000A58A0000}"/>
    <cellStyle name="표준 2 3 27" xfId="1136" xr:uid="{00000000-0005-0000-0000-0000A68A0000}"/>
    <cellStyle name="표준 2 3 27 10" xfId="12314" xr:uid="{00000000-0005-0000-0000-0000A78A0000}"/>
    <cellStyle name="표준 2 3 27 11" xfId="13794" xr:uid="{00000000-0005-0000-0000-0000A88A0000}"/>
    <cellStyle name="표준 2 3 27 12" xfId="15274" xr:uid="{00000000-0005-0000-0000-0000A98A0000}"/>
    <cellStyle name="표준 2 3 27 13" xfId="16754" xr:uid="{00000000-0005-0000-0000-0000AA8A0000}"/>
    <cellStyle name="표준 2 3 27 14" xfId="18234" xr:uid="{00000000-0005-0000-0000-0000AB8A0000}"/>
    <cellStyle name="표준 2 3 27 15" xfId="19714" xr:uid="{00000000-0005-0000-0000-0000AC8A0000}"/>
    <cellStyle name="표준 2 3 27 16" xfId="21194" xr:uid="{00000000-0005-0000-0000-0000AD8A0000}"/>
    <cellStyle name="표준 2 3 27 17" xfId="22674" xr:uid="{00000000-0005-0000-0000-0000AE8A0000}"/>
    <cellStyle name="표준 2 3 27 18" xfId="24154" xr:uid="{00000000-0005-0000-0000-0000AF8A0000}"/>
    <cellStyle name="표준 2 3 27 19" xfId="25634" xr:uid="{00000000-0005-0000-0000-0000B08A0000}"/>
    <cellStyle name="표준 2 3 27 2" xfId="357" xr:uid="{00000000-0005-0000-0000-0000B18A0000}"/>
    <cellStyle name="표준 2 3 27 2 10" xfId="14531" xr:uid="{00000000-0005-0000-0000-0000B28A0000}"/>
    <cellStyle name="표준 2 3 27 2 11" xfId="16011" xr:uid="{00000000-0005-0000-0000-0000B38A0000}"/>
    <cellStyle name="표준 2 3 27 2 12" xfId="17491" xr:uid="{00000000-0005-0000-0000-0000B48A0000}"/>
    <cellStyle name="표준 2 3 27 2 13" xfId="18971" xr:uid="{00000000-0005-0000-0000-0000B58A0000}"/>
    <cellStyle name="표준 2 3 27 2 14" xfId="20451" xr:uid="{00000000-0005-0000-0000-0000B68A0000}"/>
    <cellStyle name="표준 2 3 27 2 15" xfId="21931" xr:uid="{00000000-0005-0000-0000-0000B78A0000}"/>
    <cellStyle name="표준 2 3 27 2 16" xfId="23411" xr:uid="{00000000-0005-0000-0000-0000B88A0000}"/>
    <cellStyle name="표준 2 3 27 2 17" xfId="24891" xr:uid="{00000000-0005-0000-0000-0000B98A0000}"/>
    <cellStyle name="표준 2 3 27 2 18" xfId="26371" xr:uid="{00000000-0005-0000-0000-0000BA8A0000}"/>
    <cellStyle name="표준 2 3 27 2 19" xfId="27851" xr:uid="{00000000-0005-0000-0000-0000BB8A0000}"/>
    <cellStyle name="표준 2 3 27 2 2" xfId="2690" xr:uid="{00000000-0005-0000-0000-0000BC8A0000}"/>
    <cellStyle name="표준 2 3 27 2 20" xfId="29331" xr:uid="{00000000-0005-0000-0000-0000BD8A0000}"/>
    <cellStyle name="표준 2 3 27 2 21" xfId="30811" xr:uid="{00000000-0005-0000-0000-0000BE8A0000}"/>
    <cellStyle name="표준 2 3 27 2 22" xfId="32291" xr:uid="{00000000-0005-0000-0000-0000BF8A0000}"/>
    <cellStyle name="표준 2 3 27 2 23" xfId="33771" xr:uid="{00000000-0005-0000-0000-0000C08A0000}"/>
    <cellStyle name="표준 2 3 27 2 24" xfId="35251" xr:uid="{00000000-0005-0000-0000-0000C18A0000}"/>
    <cellStyle name="표준 2 3 27 2 25" xfId="36731" xr:uid="{00000000-0005-0000-0000-0000C28A0000}"/>
    <cellStyle name="표준 2 3 27 2 26" xfId="38211" xr:uid="{00000000-0005-0000-0000-0000C38A0000}"/>
    <cellStyle name="표준 2 3 27 2 27" xfId="39691" xr:uid="{00000000-0005-0000-0000-0000C48A0000}"/>
    <cellStyle name="표준 2 3 27 2 28" xfId="41171" xr:uid="{00000000-0005-0000-0000-0000C58A0000}"/>
    <cellStyle name="표준 2 3 27 2 29" xfId="42651" xr:uid="{00000000-0005-0000-0000-0000C68A0000}"/>
    <cellStyle name="표준 2 3 27 2 3" xfId="4171" xr:uid="{00000000-0005-0000-0000-0000C78A0000}"/>
    <cellStyle name="표준 2 3 27 2 30" xfId="44131" xr:uid="{00000000-0005-0000-0000-0000C88A0000}"/>
    <cellStyle name="표준 2 3 27 2 31" xfId="45611" xr:uid="{00000000-0005-0000-0000-0000C98A0000}"/>
    <cellStyle name="표준 2 3 27 2 32" xfId="47092" xr:uid="{00000000-0005-0000-0000-0000CA8A0000}"/>
    <cellStyle name="표준 2 3 27 2 33" xfId="48572" xr:uid="{00000000-0005-0000-0000-0000CB8A0000}"/>
    <cellStyle name="표준 2 3 27 2 34" xfId="50052" xr:uid="{00000000-0005-0000-0000-0000CC8A0000}"/>
    <cellStyle name="표준 2 3 27 2 35" xfId="51532" xr:uid="{00000000-0005-0000-0000-0000CD8A0000}"/>
    <cellStyle name="표준 2 3 27 2 36" xfId="53012" xr:uid="{00000000-0005-0000-0000-0000CE8A0000}"/>
    <cellStyle name="표준 2 3 27 2 37" xfId="54492" xr:uid="{00000000-0005-0000-0000-0000CF8A0000}"/>
    <cellStyle name="표준 2 3 27 2 38" xfId="55972" xr:uid="{00000000-0005-0000-0000-0000D08A0000}"/>
    <cellStyle name="표준 2 3 27 2 39" xfId="57452" xr:uid="{00000000-0005-0000-0000-0000D18A0000}"/>
    <cellStyle name="표준 2 3 27 2 4" xfId="5651" xr:uid="{00000000-0005-0000-0000-0000D28A0000}"/>
    <cellStyle name="표준 2 3 27 2 40" xfId="58932" xr:uid="{00000000-0005-0000-0000-0000D38A0000}"/>
    <cellStyle name="표준 2 3 27 2 41" xfId="60412" xr:uid="{00000000-0005-0000-0000-0000D48A0000}"/>
    <cellStyle name="표준 2 3 27 2 42" xfId="61892" xr:uid="{00000000-0005-0000-0000-0000D58A0000}"/>
    <cellStyle name="표준 2 3 27 2 5" xfId="7131" xr:uid="{00000000-0005-0000-0000-0000D68A0000}"/>
    <cellStyle name="표준 2 3 27 2 6" xfId="8611" xr:uid="{00000000-0005-0000-0000-0000D78A0000}"/>
    <cellStyle name="표준 2 3 27 2 7" xfId="10091" xr:uid="{00000000-0005-0000-0000-0000D88A0000}"/>
    <cellStyle name="표준 2 3 27 2 8" xfId="11571" xr:uid="{00000000-0005-0000-0000-0000D98A0000}"/>
    <cellStyle name="표준 2 3 27 2 9" xfId="13051" xr:uid="{00000000-0005-0000-0000-0000DA8A0000}"/>
    <cellStyle name="표준 2 3 27 20" xfId="27114" xr:uid="{00000000-0005-0000-0000-0000DB8A0000}"/>
    <cellStyle name="표준 2 3 27 21" xfId="28594" xr:uid="{00000000-0005-0000-0000-0000DC8A0000}"/>
    <cellStyle name="표준 2 3 27 22" xfId="30074" xr:uid="{00000000-0005-0000-0000-0000DD8A0000}"/>
    <cellStyle name="표준 2 3 27 23" xfId="31554" xr:uid="{00000000-0005-0000-0000-0000DE8A0000}"/>
    <cellStyle name="표준 2 3 27 24" xfId="33034" xr:uid="{00000000-0005-0000-0000-0000DF8A0000}"/>
    <cellStyle name="표준 2 3 27 25" xfId="34514" xr:uid="{00000000-0005-0000-0000-0000E08A0000}"/>
    <cellStyle name="표준 2 3 27 26" xfId="35994" xr:uid="{00000000-0005-0000-0000-0000E18A0000}"/>
    <cellStyle name="표준 2 3 27 27" xfId="37474" xr:uid="{00000000-0005-0000-0000-0000E28A0000}"/>
    <cellStyle name="표준 2 3 27 28" xfId="38954" xr:uid="{00000000-0005-0000-0000-0000E38A0000}"/>
    <cellStyle name="표준 2 3 27 29" xfId="40434" xr:uid="{00000000-0005-0000-0000-0000E48A0000}"/>
    <cellStyle name="표준 2 3 27 3" xfId="1953" xr:uid="{00000000-0005-0000-0000-0000E58A0000}"/>
    <cellStyle name="표준 2 3 27 30" xfId="41914" xr:uid="{00000000-0005-0000-0000-0000E68A0000}"/>
    <cellStyle name="표준 2 3 27 31" xfId="43394" xr:uid="{00000000-0005-0000-0000-0000E78A0000}"/>
    <cellStyle name="표준 2 3 27 32" xfId="44874" xr:uid="{00000000-0005-0000-0000-0000E88A0000}"/>
    <cellStyle name="표준 2 3 27 33" xfId="46355" xr:uid="{00000000-0005-0000-0000-0000E98A0000}"/>
    <cellStyle name="표준 2 3 27 34" xfId="47835" xr:uid="{00000000-0005-0000-0000-0000EA8A0000}"/>
    <cellStyle name="표준 2 3 27 35" xfId="49315" xr:uid="{00000000-0005-0000-0000-0000EB8A0000}"/>
    <cellStyle name="표준 2 3 27 36" xfId="50795" xr:uid="{00000000-0005-0000-0000-0000EC8A0000}"/>
    <cellStyle name="표준 2 3 27 37" xfId="52275" xr:uid="{00000000-0005-0000-0000-0000ED8A0000}"/>
    <cellStyle name="표준 2 3 27 38" xfId="53755" xr:uid="{00000000-0005-0000-0000-0000EE8A0000}"/>
    <cellStyle name="표준 2 3 27 39" xfId="55235" xr:uid="{00000000-0005-0000-0000-0000EF8A0000}"/>
    <cellStyle name="표준 2 3 27 4" xfId="3434" xr:uid="{00000000-0005-0000-0000-0000F08A0000}"/>
    <cellStyle name="표준 2 3 27 40" xfId="56715" xr:uid="{00000000-0005-0000-0000-0000F18A0000}"/>
    <cellStyle name="표준 2 3 27 41" xfId="58195" xr:uid="{00000000-0005-0000-0000-0000F28A0000}"/>
    <cellStyle name="표준 2 3 27 42" xfId="59675" xr:uid="{00000000-0005-0000-0000-0000F38A0000}"/>
    <cellStyle name="표준 2 3 27 43" xfId="61155" xr:uid="{00000000-0005-0000-0000-0000F48A0000}"/>
    <cellStyle name="표준 2 3 27 5" xfId="4914" xr:uid="{00000000-0005-0000-0000-0000F58A0000}"/>
    <cellStyle name="표준 2 3 27 6" xfId="6394" xr:uid="{00000000-0005-0000-0000-0000F68A0000}"/>
    <cellStyle name="표준 2 3 27 7" xfId="7874" xr:uid="{00000000-0005-0000-0000-0000F78A0000}"/>
    <cellStyle name="표준 2 3 27 8" xfId="9354" xr:uid="{00000000-0005-0000-0000-0000F88A0000}"/>
    <cellStyle name="표준 2 3 27 9" xfId="10834" xr:uid="{00000000-0005-0000-0000-0000F98A0000}"/>
    <cellStyle name="표준 2 3 28" xfId="1107" xr:uid="{00000000-0005-0000-0000-0000FA8A0000}"/>
    <cellStyle name="표준 2 3 28 10" xfId="12343" xr:uid="{00000000-0005-0000-0000-0000FB8A0000}"/>
    <cellStyle name="표준 2 3 28 11" xfId="13823" xr:uid="{00000000-0005-0000-0000-0000FC8A0000}"/>
    <cellStyle name="표준 2 3 28 12" xfId="15303" xr:uid="{00000000-0005-0000-0000-0000FD8A0000}"/>
    <cellStyle name="표준 2 3 28 13" xfId="16783" xr:uid="{00000000-0005-0000-0000-0000FE8A0000}"/>
    <cellStyle name="표준 2 3 28 14" xfId="18263" xr:uid="{00000000-0005-0000-0000-0000FF8A0000}"/>
    <cellStyle name="표준 2 3 28 15" xfId="19743" xr:uid="{00000000-0005-0000-0000-0000008B0000}"/>
    <cellStyle name="표준 2 3 28 16" xfId="21223" xr:uid="{00000000-0005-0000-0000-0000018B0000}"/>
    <cellStyle name="표준 2 3 28 17" xfId="22703" xr:uid="{00000000-0005-0000-0000-0000028B0000}"/>
    <cellStyle name="표준 2 3 28 18" xfId="24183" xr:uid="{00000000-0005-0000-0000-0000038B0000}"/>
    <cellStyle name="표준 2 3 28 19" xfId="25663" xr:uid="{00000000-0005-0000-0000-0000048B0000}"/>
    <cellStyle name="표준 2 3 28 2" xfId="328" xr:uid="{00000000-0005-0000-0000-0000058B0000}"/>
    <cellStyle name="표준 2 3 28 2 10" xfId="14560" xr:uid="{00000000-0005-0000-0000-0000068B0000}"/>
    <cellStyle name="표준 2 3 28 2 11" xfId="16040" xr:uid="{00000000-0005-0000-0000-0000078B0000}"/>
    <cellStyle name="표준 2 3 28 2 12" xfId="17520" xr:uid="{00000000-0005-0000-0000-0000088B0000}"/>
    <cellStyle name="표준 2 3 28 2 13" xfId="19000" xr:uid="{00000000-0005-0000-0000-0000098B0000}"/>
    <cellStyle name="표준 2 3 28 2 14" xfId="20480" xr:uid="{00000000-0005-0000-0000-00000A8B0000}"/>
    <cellStyle name="표준 2 3 28 2 15" xfId="21960" xr:uid="{00000000-0005-0000-0000-00000B8B0000}"/>
    <cellStyle name="표준 2 3 28 2 16" xfId="23440" xr:uid="{00000000-0005-0000-0000-00000C8B0000}"/>
    <cellStyle name="표준 2 3 28 2 17" xfId="24920" xr:uid="{00000000-0005-0000-0000-00000D8B0000}"/>
    <cellStyle name="표준 2 3 28 2 18" xfId="26400" xr:uid="{00000000-0005-0000-0000-00000E8B0000}"/>
    <cellStyle name="표준 2 3 28 2 19" xfId="27880" xr:uid="{00000000-0005-0000-0000-00000F8B0000}"/>
    <cellStyle name="표준 2 3 28 2 2" xfId="2719" xr:uid="{00000000-0005-0000-0000-0000108B0000}"/>
    <cellStyle name="표준 2 3 28 2 20" xfId="29360" xr:uid="{00000000-0005-0000-0000-0000118B0000}"/>
    <cellStyle name="표준 2 3 28 2 21" xfId="30840" xr:uid="{00000000-0005-0000-0000-0000128B0000}"/>
    <cellStyle name="표준 2 3 28 2 22" xfId="32320" xr:uid="{00000000-0005-0000-0000-0000138B0000}"/>
    <cellStyle name="표준 2 3 28 2 23" xfId="33800" xr:uid="{00000000-0005-0000-0000-0000148B0000}"/>
    <cellStyle name="표준 2 3 28 2 24" xfId="35280" xr:uid="{00000000-0005-0000-0000-0000158B0000}"/>
    <cellStyle name="표준 2 3 28 2 25" xfId="36760" xr:uid="{00000000-0005-0000-0000-0000168B0000}"/>
    <cellStyle name="표준 2 3 28 2 26" xfId="38240" xr:uid="{00000000-0005-0000-0000-0000178B0000}"/>
    <cellStyle name="표준 2 3 28 2 27" xfId="39720" xr:uid="{00000000-0005-0000-0000-0000188B0000}"/>
    <cellStyle name="표준 2 3 28 2 28" xfId="41200" xr:uid="{00000000-0005-0000-0000-0000198B0000}"/>
    <cellStyle name="표준 2 3 28 2 29" xfId="42680" xr:uid="{00000000-0005-0000-0000-00001A8B0000}"/>
    <cellStyle name="표준 2 3 28 2 3" xfId="4200" xr:uid="{00000000-0005-0000-0000-00001B8B0000}"/>
    <cellStyle name="표준 2 3 28 2 30" xfId="44160" xr:uid="{00000000-0005-0000-0000-00001C8B0000}"/>
    <cellStyle name="표준 2 3 28 2 31" xfId="45640" xr:uid="{00000000-0005-0000-0000-00001D8B0000}"/>
    <cellStyle name="표준 2 3 28 2 32" xfId="47121" xr:uid="{00000000-0005-0000-0000-00001E8B0000}"/>
    <cellStyle name="표준 2 3 28 2 33" xfId="48601" xr:uid="{00000000-0005-0000-0000-00001F8B0000}"/>
    <cellStyle name="표준 2 3 28 2 34" xfId="50081" xr:uid="{00000000-0005-0000-0000-0000208B0000}"/>
    <cellStyle name="표준 2 3 28 2 35" xfId="51561" xr:uid="{00000000-0005-0000-0000-0000218B0000}"/>
    <cellStyle name="표준 2 3 28 2 36" xfId="53041" xr:uid="{00000000-0005-0000-0000-0000228B0000}"/>
    <cellStyle name="표준 2 3 28 2 37" xfId="54521" xr:uid="{00000000-0005-0000-0000-0000238B0000}"/>
    <cellStyle name="표준 2 3 28 2 38" xfId="56001" xr:uid="{00000000-0005-0000-0000-0000248B0000}"/>
    <cellStyle name="표준 2 3 28 2 39" xfId="57481" xr:uid="{00000000-0005-0000-0000-0000258B0000}"/>
    <cellStyle name="표준 2 3 28 2 4" xfId="5680" xr:uid="{00000000-0005-0000-0000-0000268B0000}"/>
    <cellStyle name="표준 2 3 28 2 40" xfId="58961" xr:uid="{00000000-0005-0000-0000-0000278B0000}"/>
    <cellStyle name="표준 2 3 28 2 41" xfId="60441" xr:uid="{00000000-0005-0000-0000-0000288B0000}"/>
    <cellStyle name="표준 2 3 28 2 42" xfId="61921" xr:uid="{00000000-0005-0000-0000-0000298B0000}"/>
    <cellStyle name="표준 2 3 28 2 5" xfId="7160" xr:uid="{00000000-0005-0000-0000-00002A8B0000}"/>
    <cellStyle name="표준 2 3 28 2 6" xfId="8640" xr:uid="{00000000-0005-0000-0000-00002B8B0000}"/>
    <cellStyle name="표준 2 3 28 2 7" xfId="10120" xr:uid="{00000000-0005-0000-0000-00002C8B0000}"/>
    <cellStyle name="표준 2 3 28 2 8" xfId="11600" xr:uid="{00000000-0005-0000-0000-00002D8B0000}"/>
    <cellStyle name="표준 2 3 28 2 9" xfId="13080" xr:uid="{00000000-0005-0000-0000-00002E8B0000}"/>
    <cellStyle name="표준 2 3 28 20" xfId="27143" xr:uid="{00000000-0005-0000-0000-00002F8B0000}"/>
    <cellStyle name="표준 2 3 28 21" xfId="28623" xr:uid="{00000000-0005-0000-0000-0000308B0000}"/>
    <cellStyle name="표준 2 3 28 22" xfId="30103" xr:uid="{00000000-0005-0000-0000-0000318B0000}"/>
    <cellStyle name="표준 2 3 28 23" xfId="31583" xr:uid="{00000000-0005-0000-0000-0000328B0000}"/>
    <cellStyle name="표준 2 3 28 24" xfId="33063" xr:uid="{00000000-0005-0000-0000-0000338B0000}"/>
    <cellStyle name="표준 2 3 28 25" xfId="34543" xr:uid="{00000000-0005-0000-0000-0000348B0000}"/>
    <cellStyle name="표준 2 3 28 26" xfId="36023" xr:uid="{00000000-0005-0000-0000-0000358B0000}"/>
    <cellStyle name="표준 2 3 28 27" xfId="37503" xr:uid="{00000000-0005-0000-0000-0000368B0000}"/>
    <cellStyle name="표준 2 3 28 28" xfId="38983" xr:uid="{00000000-0005-0000-0000-0000378B0000}"/>
    <cellStyle name="표준 2 3 28 29" xfId="40463" xr:uid="{00000000-0005-0000-0000-0000388B0000}"/>
    <cellStyle name="표준 2 3 28 3" xfId="1982" xr:uid="{00000000-0005-0000-0000-0000398B0000}"/>
    <cellStyle name="표준 2 3 28 30" xfId="41943" xr:uid="{00000000-0005-0000-0000-00003A8B0000}"/>
    <cellStyle name="표준 2 3 28 31" xfId="43423" xr:uid="{00000000-0005-0000-0000-00003B8B0000}"/>
    <cellStyle name="표준 2 3 28 32" xfId="44903" xr:uid="{00000000-0005-0000-0000-00003C8B0000}"/>
    <cellStyle name="표준 2 3 28 33" xfId="46384" xr:uid="{00000000-0005-0000-0000-00003D8B0000}"/>
    <cellStyle name="표준 2 3 28 34" xfId="47864" xr:uid="{00000000-0005-0000-0000-00003E8B0000}"/>
    <cellStyle name="표준 2 3 28 35" xfId="49344" xr:uid="{00000000-0005-0000-0000-00003F8B0000}"/>
    <cellStyle name="표준 2 3 28 36" xfId="50824" xr:uid="{00000000-0005-0000-0000-0000408B0000}"/>
    <cellStyle name="표준 2 3 28 37" xfId="52304" xr:uid="{00000000-0005-0000-0000-0000418B0000}"/>
    <cellStyle name="표준 2 3 28 38" xfId="53784" xr:uid="{00000000-0005-0000-0000-0000428B0000}"/>
    <cellStyle name="표준 2 3 28 39" xfId="55264" xr:uid="{00000000-0005-0000-0000-0000438B0000}"/>
    <cellStyle name="표준 2 3 28 4" xfId="3463" xr:uid="{00000000-0005-0000-0000-0000448B0000}"/>
    <cellStyle name="표준 2 3 28 40" xfId="56744" xr:uid="{00000000-0005-0000-0000-0000458B0000}"/>
    <cellStyle name="표준 2 3 28 41" xfId="58224" xr:uid="{00000000-0005-0000-0000-0000468B0000}"/>
    <cellStyle name="표준 2 3 28 42" xfId="59704" xr:uid="{00000000-0005-0000-0000-0000478B0000}"/>
    <cellStyle name="표준 2 3 28 43" xfId="61184" xr:uid="{00000000-0005-0000-0000-0000488B0000}"/>
    <cellStyle name="표준 2 3 28 5" xfId="4943" xr:uid="{00000000-0005-0000-0000-0000498B0000}"/>
    <cellStyle name="표준 2 3 28 6" xfId="6423" xr:uid="{00000000-0005-0000-0000-00004A8B0000}"/>
    <cellStyle name="표준 2 3 28 7" xfId="7903" xr:uid="{00000000-0005-0000-0000-00004B8B0000}"/>
    <cellStyle name="표준 2 3 28 8" xfId="9383" xr:uid="{00000000-0005-0000-0000-00004C8B0000}"/>
    <cellStyle name="표준 2 3 28 9" xfId="10863" xr:uid="{00000000-0005-0000-0000-00004D8B0000}"/>
    <cellStyle name="표준 2 3 29" xfId="1077" xr:uid="{00000000-0005-0000-0000-00004E8B0000}"/>
    <cellStyle name="표준 2 3 29 10" xfId="12373" xr:uid="{00000000-0005-0000-0000-00004F8B0000}"/>
    <cellStyle name="표준 2 3 29 11" xfId="13853" xr:uid="{00000000-0005-0000-0000-0000508B0000}"/>
    <cellStyle name="표준 2 3 29 12" xfId="15333" xr:uid="{00000000-0005-0000-0000-0000518B0000}"/>
    <cellStyle name="표준 2 3 29 13" xfId="16813" xr:uid="{00000000-0005-0000-0000-0000528B0000}"/>
    <cellStyle name="표준 2 3 29 14" xfId="18293" xr:uid="{00000000-0005-0000-0000-0000538B0000}"/>
    <cellStyle name="표준 2 3 29 15" xfId="19773" xr:uid="{00000000-0005-0000-0000-0000548B0000}"/>
    <cellStyle name="표준 2 3 29 16" xfId="21253" xr:uid="{00000000-0005-0000-0000-0000558B0000}"/>
    <cellStyle name="표준 2 3 29 17" xfId="22733" xr:uid="{00000000-0005-0000-0000-0000568B0000}"/>
    <cellStyle name="표준 2 3 29 18" xfId="24213" xr:uid="{00000000-0005-0000-0000-0000578B0000}"/>
    <cellStyle name="표준 2 3 29 19" xfId="25693" xr:uid="{00000000-0005-0000-0000-0000588B0000}"/>
    <cellStyle name="표준 2 3 29 2" xfId="298" xr:uid="{00000000-0005-0000-0000-0000598B0000}"/>
    <cellStyle name="표준 2 3 29 2 10" xfId="14590" xr:uid="{00000000-0005-0000-0000-00005A8B0000}"/>
    <cellStyle name="표준 2 3 29 2 11" xfId="16070" xr:uid="{00000000-0005-0000-0000-00005B8B0000}"/>
    <cellStyle name="표준 2 3 29 2 12" xfId="17550" xr:uid="{00000000-0005-0000-0000-00005C8B0000}"/>
    <cellStyle name="표준 2 3 29 2 13" xfId="19030" xr:uid="{00000000-0005-0000-0000-00005D8B0000}"/>
    <cellStyle name="표준 2 3 29 2 14" xfId="20510" xr:uid="{00000000-0005-0000-0000-00005E8B0000}"/>
    <cellStyle name="표준 2 3 29 2 15" xfId="21990" xr:uid="{00000000-0005-0000-0000-00005F8B0000}"/>
    <cellStyle name="표준 2 3 29 2 16" xfId="23470" xr:uid="{00000000-0005-0000-0000-0000608B0000}"/>
    <cellStyle name="표준 2 3 29 2 17" xfId="24950" xr:uid="{00000000-0005-0000-0000-0000618B0000}"/>
    <cellStyle name="표준 2 3 29 2 18" xfId="26430" xr:uid="{00000000-0005-0000-0000-0000628B0000}"/>
    <cellStyle name="표준 2 3 29 2 19" xfId="27910" xr:uid="{00000000-0005-0000-0000-0000638B0000}"/>
    <cellStyle name="표준 2 3 29 2 2" xfId="2749" xr:uid="{00000000-0005-0000-0000-0000648B0000}"/>
    <cellStyle name="표준 2 3 29 2 20" xfId="29390" xr:uid="{00000000-0005-0000-0000-0000658B0000}"/>
    <cellStyle name="표준 2 3 29 2 21" xfId="30870" xr:uid="{00000000-0005-0000-0000-0000668B0000}"/>
    <cellStyle name="표준 2 3 29 2 22" xfId="32350" xr:uid="{00000000-0005-0000-0000-0000678B0000}"/>
    <cellStyle name="표준 2 3 29 2 23" xfId="33830" xr:uid="{00000000-0005-0000-0000-0000688B0000}"/>
    <cellStyle name="표준 2 3 29 2 24" xfId="35310" xr:uid="{00000000-0005-0000-0000-0000698B0000}"/>
    <cellStyle name="표준 2 3 29 2 25" xfId="36790" xr:uid="{00000000-0005-0000-0000-00006A8B0000}"/>
    <cellStyle name="표준 2 3 29 2 26" xfId="38270" xr:uid="{00000000-0005-0000-0000-00006B8B0000}"/>
    <cellStyle name="표준 2 3 29 2 27" xfId="39750" xr:uid="{00000000-0005-0000-0000-00006C8B0000}"/>
    <cellStyle name="표준 2 3 29 2 28" xfId="41230" xr:uid="{00000000-0005-0000-0000-00006D8B0000}"/>
    <cellStyle name="표준 2 3 29 2 29" xfId="42710" xr:uid="{00000000-0005-0000-0000-00006E8B0000}"/>
    <cellStyle name="표준 2 3 29 2 3" xfId="4230" xr:uid="{00000000-0005-0000-0000-00006F8B0000}"/>
    <cellStyle name="표준 2 3 29 2 30" xfId="44190" xr:uid="{00000000-0005-0000-0000-0000708B0000}"/>
    <cellStyle name="표준 2 3 29 2 31" xfId="45670" xr:uid="{00000000-0005-0000-0000-0000718B0000}"/>
    <cellStyle name="표준 2 3 29 2 32" xfId="47151" xr:uid="{00000000-0005-0000-0000-0000728B0000}"/>
    <cellStyle name="표준 2 3 29 2 33" xfId="48631" xr:uid="{00000000-0005-0000-0000-0000738B0000}"/>
    <cellStyle name="표준 2 3 29 2 34" xfId="50111" xr:uid="{00000000-0005-0000-0000-0000748B0000}"/>
    <cellStyle name="표준 2 3 29 2 35" xfId="51591" xr:uid="{00000000-0005-0000-0000-0000758B0000}"/>
    <cellStyle name="표준 2 3 29 2 36" xfId="53071" xr:uid="{00000000-0005-0000-0000-0000768B0000}"/>
    <cellStyle name="표준 2 3 29 2 37" xfId="54551" xr:uid="{00000000-0005-0000-0000-0000778B0000}"/>
    <cellStyle name="표준 2 3 29 2 38" xfId="56031" xr:uid="{00000000-0005-0000-0000-0000788B0000}"/>
    <cellStyle name="표준 2 3 29 2 39" xfId="57511" xr:uid="{00000000-0005-0000-0000-0000798B0000}"/>
    <cellStyle name="표준 2 3 29 2 4" xfId="5710" xr:uid="{00000000-0005-0000-0000-00007A8B0000}"/>
    <cellStyle name="표준 2 3 29 2 40" xfId="58991" xr:uid="{00000000-0005-0000-0000-00007B8B0000}"/>
    <cellStyle name="표준 2 3 29 2 41" xfId="60471" xr:uid="{00000000-0005-0000-0000-00007C8B0000}"/>
    <cellStyle name="표준 2 3 29 2 42" xfId="61951" xr:uid="{00000000-0005-0000-0000-00007D8B0000}"/>
    <cellStyle name="표준 2 3 29 2 5" xfId="7190" xr:uid="{00000000-0005-0000-0000-00007E8B0000}"/>
    <cellStyle name="표준 2 3 29 2 6" xfId="8670" xr:uid="{00000000-0005-0000-0000-00007F8B0000}"/>
    <cellStyle name="표준 2 3 29 2 7" xfId="10150" xr:uid="{00000000-0005-0000-0000-0000808B0000}"/>
    <cellStyle name="표준 2 3 29 2 8" xfId="11630" xr:uid="{00000000-0005-0000-0000-0000818B0000}"/>
    <cellStyle name="표준 2 3 29 2 9" xfId="13110" xr:uid="{00000000-0005-0000-0000-0000828B0000}"/>
    <cellStyle name="표준 2 3 29 20" xfId="27173" xr:uid="{00000000-0005-0000-0000-0000838B0000}"/>
    <cellStyle name="표준 2 3 29 21" xfId="28653" xr:uid="{00000000-0005-0000-0000-0000848B0000}"/>
    <cellStyle name="표준 2 3 29 22" xfId="30133" xr:uid="{00000000-0005-0000-0000-0000858B0000}"/>
    <cellStyle name="표준 2 3 29 23" xfId="31613" xr:uid="{00000000-0005-0000-0000-0000868B0000}"/>
    <cellStyle name="표준 2 3 29 24" xfId="33093" xr:uid="{00000000-0005-0000-0000-0000878B0000}"/>
    <cellStyle name="표준 2 3 29 25" xfId="34573" xr:uid="{00000000-0005-0000-0000-0000888B0000}"/>
    <cellStyle name="표준 2 3 29 26" xfId="36053" xr:uid="{00000000-0005-0000-0000-0000898B0000}"/>
    <cellStyle name="표준 2 3 29 27" xfId="37533" xr:uid="{00000000-0005-0000-0000-00008A8B0000}"/>
    <cellStyle name="표준 2 3 29 28" xfId="39013" xr:uid="{00000000-0005-0000-0000-00008B8B0000}"/>
    <cellStyle name="표준 2 3 29 29" xfId="40493" xr:uid="{00000000-0005-0000-0000-00008C8B0000}"/>
    <cellStyle name="표준 2 3 29 3" xfId="2012" xr:uid="{00000000-0005-0000-0000-00008D8B0000}"/>
    <cellStyle name="표준 2 3 29 30" xfId="41973" xr:uid="{00000000-0005-0000-0000-00008E8B0000}"/>
    <cellStyle name="표준 2 3 29 31" xfId="43453" xr:uid="{00000000-0005-0000-0000-00008F8B0000}"/>
    <cellStyle name="표준 2 3 29 32" xfId="44933" xr:uid="{00000000-0005-0000-0000-0000908B0000}"/>
    <cellStyle name="표준 2 3 29 33" xfId="46414" xr:uid="{00000000-0005-0000-0000-0000918B0000}"/>
    <cellStyle name="표준 2 3 29 34" xfId="47894" xr:uid="{00000000-0005-0000-0000-0000928B0000}"/>
    <cellStyle name="표준 2 3 29 35" xfId="49374" xr:uid="{00000000-0005-0000-0000-0000938B0000}"/>
    <cellStyle name="표준 2 3 29 36" xfId="50854" xr:uid="{00000000-0005-0000-0000-0000948B0000}"/>
    <cellStyle name="표준 2 3 29 37" xfId="52334" xr:uid="{00000000-0005-0000-0000-0000958B0000}"/>
    <cellStyle name="표준 2 3 29 38" xfId="53814" xr:uid="{00000000-0005-0000-0000-0000968B0000}"/>
    <cellStyle name="표준 2 3 29 39" xfId="55294" xr:uid="{00000000-0005-0000-0000-0000978B0000}"/>
    <cellStyle name="표준 2 3 29 4" xfId="3493" xr:uid="{00000000-0005-0000-0000-0000988B0000}"/>
    <cellStyle name="표준 2 3 29 40" xfId="56774" xr:uid="{00000000-0005-0000-0000-0000998B0000}"/>
    <cellStyle name="표준 2 3 29 41" xfId="58254" xr:uid="{00000000-0005-0000-0000-00009A8B0000}"/>
    <cellStyle name="표준 2 3 29 42" xfId="59734" xr:uid="{00000000-0005-0000-0000-00009B8B0000}"/>
    <cellStyle name="표준 2 3 29 43" xfId="61214" xr:uid="{00000000-0005-0000-0000-00009C8B0000}"/>
    <cellStyle name="표준 2 3 29 5" xfId="4973" xr:uid="{00000000-0005-0000-0000-00009D8B0000}"/>
    <cellStyle name="표준 2 3 29 6" xfId="6453" xr:uid="{00000000-0005-0000-0000-00009E8B0000}"/>
    <cellStyle name="표준 2 3 29 7" xfId="7933" xr:uid="{00000000-0005-0000-0000-00009F8B0000}"/>
    <cellStyle name="표준 2 3 29 8" xfId="9413" xr:uid="{00000000-0005-0000-0000-0000A08B0000}"/>
    <cellStyle name="표준 2 3 29 9" xfId="10893" xr:uid="{00000000-0005-0000-0000-0000A18B0000}"/>
    <cellStyle name="표준 2 3 3" xfId="1506" xr:uid="{00000000-0005-0000-0000-0000A28B0000}"/>
    <cellStyle name="표준 2 3 3 10" xfId="11944" xr:uid="{00000000-0005-0000-0000-0000A38B0000}"/>
    <cellStyle name="표준 2 3 3 11" xfId="13424" xr:uid="{00000000-0005-0000-0000-0000A48B0000}"/>
    <cellStyle name="표준 2 3 3 12" xfId="14904" xr:uid="{00000000-0005-0000-0000-0000A58B0000}"/>
    <cellStyle name="표준 2 3 3 13" xfId="16384" xr:uid="{00000000-0005-0000-0000-0000A68B0000}"/>
    <cellStyle name="표준 2 3 3 14" xfId="17864" xr:uid="{00000000-0005-0000-0000-0000A78B0000}"/>
    <cellStyle name="표준 2 3 3 15" xfId="19344" xr:uid="{00000000-0005-0000-0000-0000A88B0000}"/>
    <cellStyle name="표준 2 3 3 16" xfId="20824" xr:uid="{00000000-0005-0000-0000-0000A98B0000}"/>
    <cellStyle name="표준 2 3 3 17" xfId="22304" xr:uid="{00000000-0005-0000-0000-0000AA8B0000}"/>
    <cellStyle name="표준 2 3 3 18" xfId="23784" xr:uid="{00000000-0005-0000-0000-0000AB8B0000}"/>
    <cellStyle name="표준 2 3 3 19" xfId="25264" xr:uid="{00000000-0005-0000-0000-0000AC8B0000}"/>
    <cellStyle name="표준 2 3 3 2" xfId="727" xr:uid="{00000000-0005-0000-0000-0000AD8B0000}"/>
    <cellStyle name="표준 2 3 3 2 10" xfId="14161" xr:uid="{00000000-0005-0000-0000-0000AE8B0000}"/>
    <cellStyle name="표준 2 3 3 2 11" xfId="15641" xr:uid="{00000000-0005-0000-0000-0000AF8B0000}"/>
    <cellStyle name="표준 2 3 3 2 12" xfId="17121" xr:uid="{00000000-0005-0000-0000-0000B08B0000}"/>
    <cellStyle name="표준 2 3 3 2 13" xfId="18601" xr:uid="{00000000-0005-0000-0000-0000B18B0000}"/>
    <cellStyle name="표준 2 3 3 2 14" xfId="20081" xr:uid="{00000000-0005-0000-0000-0000B28B0000}"/>
    <cellStyle name="표준 2 3 3 2 15" xfId="21561" xr:uid="{00000000-0005-0000-0000-0000B38B0000}"/>
    <cellStyle name="표준 2 3 3 2 16" xfId="23041" xr:uid="{00000000-0005-0000-0000-0000B48B0000}"/>
    <cellStyle name="표준 2 3 3 2 17" xfId="24521" xr:uid="{00000000-0005-0000-0000-0000B58B0000}"/>
    <cellStyle name="표준 2 3 3 2 18" xfId="26001" xr:uid="{00000000-0005-0000-0000-0000B68B0000}"/>
    <cellStyle name="표준 2 3 3 2 19" xfId="27481" xr:uid="{00000000-0005-0000-0000-0000B78B0000}"/>
    <cellStyle name="표준 2 3 3 2 2" xfId="2320" xr:uid="{00000000-0005-0000-0000-0000B88B0000}"/>
    <cellStyle name="표준 2 3 3 2 20" xfId="28961" xr:uid="{00000000-0005-0000-0000-0000B98B0000}"/>
    <cellStyle name="표준 2 3 3 2 21" xfId="30441" xr:uid="{00000000-0005-0000-0000-0000BA8B0000}"/>
    <cellStyle name="표준 2 3 3 2 22" xfId="31921" xr:uid="{00000000-0005-0000-0000-0000BB8B0000}"/>
    <cellStyle name="표준 2 3 3 2 23" xfId="33401" xr:uid="{00000000-0005-0000-0000-0000BC8B0000}"/>
    <cellStyle name="표준 2 3 3 2 24" xfId="34881" xr:uid="{00000000-0005-0000-0000-0000BD8B0000}"/>
    <cellStyle name="표준 2 3 3 2 25" xfId="36361" xr:uid="{00000000-0005-0000-0000-0000BE8B0000}"/>
    <cellStyle name="표준 2 3 3 2 26" xfId="37841" xr:uid="{00000000-0005-0000-0000-0000BF8B0000}"/>
    <cellStyle name="표준 2 3 3 2 27" xfId="39321" xr:uid="{00000000-0005-0000-0000-0000C08B0000}"/>
    <cellStyle name="표준 2 3 3 2 28" xfId="40801" xr:uid="{00000000-0005-0000-0000-0000C18B0000}"/>
    <cellStyle name="표준 2 3 3 2 29" xfId="42281" xr:uid="{00000000-0005-0000-0000-0000C28B0000}"/>
    <cellStyle name="표준 2 3 3 2 3" xfId="3801" xr:uid="{00000000-0005-0000-0000-0000C38B0000}"/>
    <cellStyle name="표준 2 3 3 2 30" xfId="43761" xr:uid="{00000000-0005-0000-0000-0000C48B0000}"/>
    <cellStyle name="표준 2 3 3 2 31" xfId="45241" xr:uid="{00000000-0005-0000-0000-0000C58B0000}"/>
    <cellStyle name="표준 2 3 3 2 32" xfId="46722" xr:uid="{00000000-0005-0000-0000-0000C68B0000}"/>
    <cellStyle name="표준 2 3 3 2 33" xfId="48202" xr:uid="{00000000-0005-0000-0000-0000C78B0000}"/>
    <cellStyle name="표준 2 3 3 2 34" xfId="49682" xr:uid="{00000000-0005-0000-0000-0000C88B0000}"/>
    <cellStyle name="표준 2 3 3 2 35" xfId="51162" xr:uid="{00000000-0005-0000-0000-0000C98B0000}"/>
    <cellStyle name="표준 2 3 3 2 36" xfId="52642" xr:uid="{00000000-0005-0000-0000-0000CA8B0000}"/>
    <cellStyle name="표준 2 3 3 2 37" xfId="54122" xr:uid="{00000000-0005-0000-0000-0000CB8B0000}"/>
    <cellStyle name="표준 2 3 3 2 38" xfId="55602" xr:uid="{00000000-0005-0000-0000-0000CC8B0000}"/>
    <cellStyle name="표준 2 3 3 2 39" xfId="57082" xr:uid="{00000000-0005-0000-0000-0000CD8B0000}"/>
    <cellStyle name="표준 2 3 3 2 4" xfId="5281" xr:uid="{00000000-0005-0000-0000-0000CE8B0000}"/>
    <cellStyle name="표준 2 3 3 2 40" xfId="58562" xr:uid="{00000000-0005-0000-0000-0000CF8B0000}"/>
    <cellStyle name="표준 2 3 3 2 41" xfId="60042" xr:uid="{00000000-0005-0000-0000-0000D08B0000}"/>
    <cellStyle name="표준 2 3 3 2 42" xfId="61522" xr:uid="{00000000-0005-0000-0000-0000D18B0000}"/>
    <cellStyle name="표준 2 3 3 2 5" xfId="6761" xr:uid="{00000000-0005-0000-0000-0000D28B0000}"/>
    <cellStyle name="표준 2 3 3 2 6" xfId="8241" xr:uid="{00000000-0005-0000-0000-0000D38B0000}"/>
    <cellStyle name="표준 2 3 3 2 7" xfId="9721" xr:uid="{00000000-0005-0000-0000-0000D48B0000}"/>
    <cellStyle name="표준 2 3 3 2 8" xfId="11201" xr:uid="{00000000-0005-0000-0000-0000D58B0000}"/>
    <cellStyle name="표준 2 3 3 2 9" xfId="12681" xr:uid="{00000000-0005-0000-0000-0000D68B0000}"/>
    <cellStyle name="표준 2 3 3 20" xfId="26744" xr:uid="{00000000-0005-0000-0000-0000D78B0000}"/>
    <cellStyle name="표준 2 3 3 21" xfId="28224" xr:uid="{00000000-0005-0000-0000-0000D88B0000}"/>
    <cellStyle name="표준 2 3 3 22" xfId="29704" xr:uid="{00000000-0005-0000-0000-0000D98B0000}"/>
    <cellStyle name="표준 2 3 3 23" xfId="31184" xr:uid="{00000000-0005-0000-0000-0000DA8B0000}"/>
    <cellStyle name="표준 2 3 3 24" xfId="32664" xr:uid="{00000000-0005-0000-0000-0000DB8B0000}"/>
    <cellStyle name="표준 2 3 3 25" xfId="34144" xr:uid="{00000000-0005-0000-0000-0000DC8B0000}"/>
    <cellStyle name="표준 2 3 3 26" xfId="35624" xr:uid="{00000000-0005-0000-0000-0000DD8B0000}"/>
    <cellStyle name="표준 2 3 3 27" xfId="37104" xr:uid="{00000000-0005-0000-0000-0000DE8B0000}"/>
    <cellStyle name="표준 2 3 3 28" xfId="38584" xr:uid="{00000000-0005-0000-0000-0000DF8B0000}"/>
    <cellStyle name="표준 2 3 3 29" xfId="40064" xr:uid="{00000000-0005-0000-0000-0000E08B0000}"/>
    <cellStyle name="표준 2 3 3 3" xfId="1583" xr:uid="{00000000-0005-0000-0000-0000E18B0000}"/>
    <cellStyle name="표준 2 3 3 30" xfId="41544" xr:uid="{00000000-0005-0000-0000-0000E28B0000}"/>
    <cellStyle name="표준 2 3 3 31" xfId="43024" xr:uid="{00000000-0005-0000-0000-0000E38B0000}"/>
    <cellStyle name="표준 2 3 3 32" xfId="44504" xr:uid="{00000000-0005-0000-0000-0000E48B0000}"/>
    <cellStyle name="표준 2 3 3 33" xfId="45985" xr:uid="{00000000-0005-0000-0000-0000E58B0000}"/>
    <cellStyle name="표준 2 3 3 34" xfId="47465" xr:uid="{00000000-0005-0000-0000-0000E68B0000}"/>
    <cellStyle name="표준 2 3 3 35" xfId="48945" xr:uid="{00000000-0005-0000-0000-0000E78B0000}"/>
    <cellStyle name="표준 2 3 3 36" xfId="50425" xr:uid="{00000000-0005-0000-0000-0000E88B0000}"/>
    <cellStyle name="표준 2 3 3 37" xfId="51905" xr:uid="{00000000-0005-0000-0000-0000E98B0000}"/>
    <cellStyle name="표준 2 3 3 38" xfId="53385" xr:uid="{00000000-0005-0000-0000-0000EA8B0000}"/>
    <cellStyle name="표준 2 3 3 39" xfId="54865" xr:uid="{00000000-0005-0000-0000-0000EB8B0000}"/>
    <cellStyle name="표준 2 3 3 4" xfId="3064" xr:uid="{00000000-0005-0000-0000-0000EC8B0000}"/>
    <cellStyle name="표준 2 3 3 40" xfId="56345" xr:uid="{00000000-0005-0000-0000-0000ED8B0000}"/>
    <cellStyle name="표준 2 3 3 41" xfId="57825" xr:uid="{00000000-0005-0000-0000-0000EE8B0000}"/>
    <cellStyle name="표준 2 3 3 42" xfId="59305" xr:uid="{00000000-0005-0000-0000-0000EF8B0000}"/>
    <cellStyle name="표준 2 3 3 43" xfId="60785" xr:uid="{00000000-0005-0000-0000-0000F08B0000}"/>
    <cellStyle name="표준 2 3 3 5" xfId="4544" xr:uid="{00000000-0005-0000-0000-0000F18B0000}"/>
    <cellStyle name="표준 2 3 3 6" xfId="6024" xr:uid="{00000000-0005-0000-0000-0000F28B0000}"/>
    <cellStyle name="표준 2 3 3 7" xfId="7504" xr:uid="{00000000-0005-0000-0000-0000F38B0000}"/>
    <cellStyle name="표준 2 3 3 8" xfId="8984" xr:uid="{00000000-0005-0000-0000-0000F48B0000}"/>
    <cellStyle name="표준 2 3 3 9" xfId="10464" xr:uid="{00000000-0005-0000-0000-0000F58B0000}"/>
    <cellStyle name="표준 2 3 30" xfId="1046" xr:uid="{00000000-0005-0000-0000-0000F68B0000}"/>
    <cellStyle name="표준 2 3 30 10" xfId="12404" xr:uid="{00000000-0005-0000-0000-0000F78B0000}"/>
    <cellStyle name="표준 2 3 30 11" xfId="13884" xr:uid="{00000000-0005-0000-0000-0000F88B0000}"/>
    <cellStyle name="표준 2 3 30 12" xfId="15364" xr:uid="{00000000-0005-0000-0000-0000F98B0000}"/>
    <cellStyle name="표준 2 3 30 13" xfId="16844" xr:uid="{00000000-0005-0000-0000-0000FA8B0000}"/>
    <cellStyle name="표준 2 3 30 14" xfId="18324" xr:uid="{00000000-0005-0000-0000-0000FB8B0000}"/>
    <cellStyle name="표준 2 3 30 15" xfId="19804" xr:uid="{00000000-0005-0000-0000-0000FC8B0000}"/>
    <cellStyle name="표준 2 3 30 16" xfId="21284" xr:uid="{00000000-0005-0000-0000-0000FD8B0000}"/>
    <cellStyle name="표준 2 3 30 17" xfId="22764" xr:uid="{00000000-0005-0000-0000-0000FE8B0000}"/>
    <cellStyle name="표준 2 3 30 18" xfId="24244" xr:uid="{00000000-0005-0000-0000-0000FF8B0000}"/>
    <cellStyle name="표준 2 3 30 19" xfId="25724" xr:uid="{00000000-0005-0000-0000-0000008C0000}"/>
    <cellStyle name="표준 2 3 30 2" xfId="267" xr:uid="{00000000-0005-0000-0000-0000018C0000}"/>
    <cellStyle name="표준 2 3 30 2 10" xfId="14621" xr:uid="{00000000-0005-0000-0000-0000028C0000}"/>
    <cellStyle name="표준 2 3 30 2 11" xfId="16101" xr:uid="{00000000-0005-0000-0000-0000038C0000}"/>
    <cellStyle name="표준 2 3 30 2 12" xfId="17581" xr:uid="{00000000-0005-0000-0000-0000048C0000}"/>
    <cellStyle name="표준 2 3 30 2 13" xfId="19061" xr:uid="{00000000-0005-0000-0000-0000058C0000}"/>
    <cellStyle name="표준 2 3 30 2 14" xfId="20541" xr:uid="{00000000-0005-0000-0000-0000068C0000}"/>
    <cellStyle name="표준 2 3 30 2 15" xfId="22021" xr:uid="{00000000-0005-0000-0000-0000078C0000}"/>
    <cellStyle name="표준 2 3 30 2 16" xfId="23501" xr:uid="{00000000-0005-0000-0000-0000088C0000}"/>
    <cellStyle name="표준 2 3 30 2 17" xfId="24981" xr:uid="{00000000-0005-0000-0000-0000098C0000}"/>
    <cellStyle name="표준 2 3 30 2 18" xfId="26461" xr:uid="{00000000-0005-0000-0000-00000A8C0000}"/>
    <cellStyle name="표준 2 3 30 2 19" xfId="27941" xr:uid="{00000000-0005-0000-0000-00000B8C0000}"/>
    <cellStyle name="표준 2 3 30 2 2" xfId="2780" xr:uid="{00000000-0005-0000-0000-00000C8C0000}"/>
    <cellStyle name="표준 2 3 30 2 20" xfId="29421" xr:uid="{00000000-0005-0000-0000-00000D8C0000}"/>
    <cellStyle name="표준 2 3 30 2 21" xfId="30901" xr:uid="{00000000-0005-0000-0000-00000E8C0000}"/>
    <cellStyle name="표준 2 3 30 2 22" xfId="32381" xr:uid="{00000000-0005-0000-0000-00000F8C0000}"/>
    <cellStyle name="표준 2 3 30 2 23" xfId="33861" xr:uid="{00000000-0005-0000-0000-0000108C0000}"/>
    <cellStyle name="표준 2 3 30 2 24" xfId="35341" xr:uid="{00000000-0005-0000-0000-0000118C0000}"/>
    <cellStyle name="표준 2 3 30 2 25" xfId="36821" xr:uid="{00000000-0005-0000-0000-0000128C0000}"/>
    <cellStyle name="표준 2 3 30 2 26" xfId="38301" xr:uid="{00000000-0005-0000-0000-0000138C0000}"/>
    <cellStyle name="표준 2 3 30 2 27" xfId="39781" xr:uid="{00000000-0005-0000-0000-0000148C0000}"/>
    <cellStyle name="표준 2 3 30 2 28" xfId="41261" xr:uid="{00000000-0005-0000-0000-0000158C0000}"/>
    <cellStyle name="표준 2 3 30 2 29" xfId="42741" xr:uid="{00000000-0005-0000-0000-0000168C0000}"/>
    <cellStyle name="표준 2 3 30 2 3" xfId="4261" xr:uid="{00000000-0005-0000-0000-0000178C0000}"/>
    <cellStyle name="표준 2 3 30 2 30" xfId="44221" xr:uid="{00000000-0005-0000-0000-0000188C0000}"/>
    <cellStyle name="표준 2 3 30 2 31" xfId="45701" xr:uid="{00000000-0005-0000-0000-0000198C0000}"/>
    <cellStyle name="표준 2 3 30 2 32" xfId="47182" xr:uid="{00000000-0005-0000-0000-00001A8C0000}"/>
    <cellStyle name="표준 2 3 30 2 33" xfId="48662" xr:uid="{00000000-0005-0000-0000-00001B8C0000}"/>
    <cellStyle name="표준 2 3 30 2 34" xfId="50142" xr:uid="{00000000-0005-0000-0000-00001C8C0000}"/>
    <cellStyle name="표준 2 3 30 2 35" xfId="51622" xr:uid="{00000000-0005-0000-0000-00001D8C0000}"/>
    <cellStyle name="표준 2 3 30 2 36" xfId="53102" xr:uid="{00000000-0005-0000-0000-00001E8C0000}"/>
    <cellStyle name="표준 2 3 30 2 37" xfId="54582" xr:uid="{00000000-0005-0000-0000-00001F8C0000}"/>
    <cellStyle name="표준 2 3 30 2 38" xfId="56062" xr:uid="{00000000-0005-0000-0000-0000208C0000}"/>
    <cellStyle name="표준 2 3 30 2 39" xfId="57542" xr:uid="{00000000-0005-0000-0000-0000218C0000}"/>
    <cellStyle name="표준 2 3 30 2 4" xfId="5741" xr:uid="{00000000-0005-0000-0000-0000228C0000}"/>
    <cellStyle name="표준 2 3 30 2 40" xfId="59022" xr:uid="{00000000-0005-0000-0000-0000238C0000}"/>
    <cellStyle name="표준 2 3 30 2 41" xfId="60502" xr:uid="{00000000-0005-0000-0000-0000248C0000}"/>
    <cellStyle name="표준 2 3 30 2 42" xfId="61982" xr:uid="{00000000-0005-0000-0000-0000258C0000}"/>
    <cellStyle name="표준 2 3 30 2 5" xfId="7221" xr:uid="{00000000-0005-0000-0000-0000268C0000}"/>
    <cellStyle name="표준 2 3 30 2 6" xfId="8701" xr:uid="{00000000-0005-0000-0000-0000278C0000}"/>
    <cellStyle name="표준 2 3 30 2 7" xfId="10181" xr:uid="{00000000-0005-0000-0000-0000288C0000}"/>
    <cellStyle name="표준 2 3 30 2 8" xfId="11661" xr:uid="{00000000-0005-0000-0000-0000298C0000}"/>
    <cellStyle name="표준 2 3 30 2 9" xfId="13141" xr:uid="{00000000-0005-0000-0000-00002A8C0000}"/>
    <cellStyle name="표준 2 3 30 20" xfId="27204" xr:uid="{00000000-0005-0000-0000-00002B8C0000}"/>
    <cellStyle name="표준 2 3 30 21" xfId="28684" xr:uid="{00000000-0005-0000-0000-00002C8C0000}"/>
    <cellStyle name="표준 2 3 30 22" xfId="30164" xr:uid="{00000000-0005-0000-0000-00002D8C0000}"/>
    <cellStyle name="표준 2 3 30 23" xfId="31644" xr:uid="{00000000-0005-0000-0000-00002E8C0000}"/>
    <cellStyle name="표준 2 3 30 24" xfId="33124" xr:uid="{00000000-0005-0000-0000-00002F8C0000}"/>
    <cellStyle name="표준 2 3 30 25" xfId="34604" xr:uid="{00000000-0005-0000-0000-0000308C0000}"/>
    <cellStyle name="표준 2 3 30 26" xfId="36084" xr:uid="{00000000-0005-0000-0000-0000318C0000}"/>
    <cellStyle name="표준 2 3 30 27" xfId="37564" xr:uid="{00000000-0005-0000-0000-0000328C0000}"/>
    <cellStyle name="표준 2 3 30 28" xfId="39044" xr:uid="{00000000-0005-0000-0000-0000338C0000}"/>
    <cellStyle name="표준 2 3 30 29" xfId="40524" xr:uid="{00000000-0005-0000-0000-0000348C0000}"/>
    <cellStyle name="표준 2 3 30 3" xfId="2043" xr:uid="{00000000-0005-0000-0000-0000358C0000}"/>
    <cellStyle name="표준 2 3 30 30" xfId="42004" xr:uid="{00000000-0005-0000-0000-0000368C0000}"/>
    <cellStyle name="표준 2 3 30 31" xfId="43484" xr:uid="{00000000-0005-0000-0000-0000378C0000}"/>
    <cellStyle name="표준 2 3 30 32" xfId="44964" xr:uid="{00000000-0005-0000-0000-0000388C0000}"/>
    <cellStyle name="표준 2 3 30 33" xfId="46445" xr:uid="{00000000-0005-0000-0000-0000398C0000}"/>
    <cellStyle name="표준 2 3 30 34" xfId="47925" xr:uid="{00000000-0005-0000-0000-00003A8C0000}"/>
    <cellStyle name="표준 2 3 30 35" xfId="49405" xr:uid="{00000000-0005-0000-0000-00003B8C0000}"/>
    <cellStyle name="표준 2 3 30 36" xfId="50885" xr:uid="{00000000-0005-0000-0000-00003C8C0000}"/>
    <cellStyle name="표준 2 3 30 37" xfId="52365" xr:uid="{00000000-0005-0000-0000-00003D8C0000}"/>
    <cellStyle name="표준 2 3 30 38" xfId="53845" xr:uid="{00000000-0005-0000-0000-00003E8C0000}"/>
    <cellStyle name="표준 2 3 30 39" xfId="55325" xr:uid="{00000000-0005-0000-0000-00003F8C0000}"/>
    <cellStyle name="표준 2 3 30 4" xfId="3524" xr:uid="{00000000-0005-0000-0000-0000408C0000}"/>
    <cellStyle name="표준 2 3 30 40" xfId="56805" xr:uid="{00000000-0005-0000-0000-0000418C0000}"/>
    <cellStyle name="표준 2 3 30 41" xfId="58285" xr:uid="{00000000-0005-0000-0000-0000428C0000}"/>
    <cellStyle name="표준 2 3 30 42" xfId="59765" xr:uid="{00000000-0005-0000-0000-0000438C0000}"/>
    <cellStyle name="표준 2 3 30 43" xfId="61245" xr:uid="{00000000-0005-0000-0000-0000448C0000}"/>
    <cellStyle name="표준 2 3 30 5" xfId="5004" xr:uid="{00000000-0005-0000-0000-0000458C0000}"/>
    <cellStyle name="표준 2 3 30 6" xfId="6484" xr:uid="{00000000-0005-0000-0000-0000468C0000}"/>
    <cellStyle name="표준 2 3 30 7" xfId="7964" xr:uid="{00000000-0005-0000-0000-0000478C0000}"/>
    <cellStyle name="표준 2 3 30 8" xfId="9444" xr:uid="{00000000-0005-0000-0000-0000488C0000}"/>
    <cellStyle name="표준 2 3 30 9" xfId="10924" xr:uid="{00000000-0005-0000-0000-0000498C0000}"/>
    <cellStyle name="표준 2 3 31" xfId="1014" xr:uid="{00000000-0005-0000-0000-00004A8C0000}"/>
    <cellStyle name="표준 2 3 31 10" xfId="12436" xr:uid="{00000000-0005-0000-0000-00004B8C0000}"/>
    <cellStyle name="표준 2 3 31 11" xfId="13916" xr:uid="{00000000-0005-0000-0000-00004C8C0000}"/>
    <cellStyle name="표준 2 3 31 12" xfId="15396" xr:uid="{00000000-0005-0000-0000-00004D8C0000}"/>
    <cellStyle name="표준 2 3 31 13" xfId="16876" xr:uid="{00000000-0005-0000-0000-00004E8C0000}"/>
    <cellStyle name="표준 2 3 31 14" xfId="18356" xr:uid="{00000000-0005-0000-0000-00004F8C0000}"/>
    <cellStyle name="표준 2 3 31 15" xfId="19836" xr:uid="{00000000-0005-0000-0000-0000508C0000}"/>
    <cellStyle name="표준 2 3 31 16" xfId="21316" xr:uid="{00000000-0005-0000-0000-0000518C0000}"/>
    <cellStyle name="표준 2 3 31 17" xfId="22796" xr:uid="{00000000-0005-0000-0000-0000528C0000}"/>
    <cellStyle name="표준 2 3 31 18" xfId="24276" xr:uid="{00000000-0005-0000-0000-0000538C0000}"/>
    <cellStyle name="표준 2 3 31 19" xfId="25756" xr:uid="{00000000-0005-0000-0000-0000548C0000}"/>
    <cellStyle name="표준 2 3 31 2" xfId="235" xr:uid="{00000000-0005-0000-0000-0000558C0000}"/>
    <cellStyle name="표준 2 3 31 2 10" xfId="14653" xr:uid="{00000000-0005-0000-0000-0000568C0000}"/>
    <cellStyle name="표준 2 3 31 2 11" xfId="16133" xr:uid="{00000000-0005-0000-0000-0000578C0000}"/>
    <cellStyle name="표준 2 3 31 2 12" xfId="17613" xr:uid="{00000000-0005-0000-0000-0000588C0000}"/>
    <cellStyle name="표준 2 3 31 2 13" xfId="19093" xr:uid="{00000000-0005-0000-0000-0000598C0000}"/>
    <cellStyle name="표준 2 3 31 2 14" xfId="20573" xr:uid="{00000000-0005-0000-0000-00005A8C0000}"/>
    <cellStyle name="표준 2 3 31 2 15" xfId="22053" xr:uid="{00000000-0005-0000-0000-00005B8C0000}"/>
    <cellStyle name="표준 2 3 31 2 16" xfId="23533" xr:uid="{00000000-0005-0000-0000-00005C8C0000}"/>
    <cellStyle name="표준 2 3 31 2 17" xfId="25013" xr:uid="{00000000-0005-0000-0000-00005D8C0000}"/>
    <cellStyle name="표준 2 3 31 2 18" xfId="26493" xr:uid="{00000000-0005-0000-0000-00005E8C0000}"/>
    <cellStyle name="표준 2 3 31 2 19" xfId="27973" xr:uid="{00000000-0005-0000-0000-00005F8C0000}"/>
    <cellStyle name="표준 2 3 31 2 2" xfId="2812" xr:uid="{00000000-0005-0000-0000-0000608C0000}"/>
    <cellStyle name="표준 2 3 31 2 20" xfId="29453" xr:uid="{00000000-0005-0000-0000-0000618C0000}"/>
    <cellStyle name="표준 2 3 31 2 21" xfId="30933" xr:uid="{00000000-0005-0000-0000-0000628C0000}"/>
    <cellStyle name="표준 2 3 31 2 22" xfId="32413" xr:uid="{00000000-0005-0000-0000-0000638C0000}"/>
    <cellStyle name="표준 2 3 31 2 23" xfId="33893" xr:uid="{00000000-0005-0000-0000-0000648C0000}"/>
    <cellStyle name="표준 2 3 31 2 24" xfId="35373" xr:uid="{00000000-0005-0000-0000-0000658C0000}"/>
    <cellStyle name="표준 2 3 31 2 25" xfId="36853" xr:uid="{00000000-0005-0000-0000-0000668C0000}"/>
    <cellStyle name="표준 2 3 31 2 26" xfId="38333" xr:uid="{00000000-0005-0000-0000-0000678C0000}"/>
    <cellStyle name="표준 2 3 31 2 27" xfId="39813" xr:uid="{00000000-0005-0000-0000-0000688C0000}"/>
    <cellStyle name="표준 2 3 31 2 28" xfId="41293" xr:uid="{00000000-0005-0000-0000-0000698C0000}"/>
    <cellStyle name="표준 2 3 31 2 29" xfId="42773" xr:uid="{00000000-0005-0000-0000-00006A8C0000}"/>
    <cellStyle name="표준 2 3 31 2 3" xfId="4293" xr:uid="{00000000-0005-0000-0000-00006B8C0000}"/>
    <cellStyle name="표준 2 3 31 2 30" xfId="44253" xr:uid="{00000000-0005-0000-0000-00006C8C0000}"/>
    <cellStyle name="표준 2 3 31 2 31" xfId="45733" xr:uid="{00000000-0005-0000-0000-00006D8C0000}"/>
    <cellStyle name="표준 2 3 31 2 32" xfId="47214" xr:uid="{00000000-0005-0000-0000-00006E8C0000}"/>
    <cellStyle name="표준 2 3 31 2 33" xfId="48694" xr:uid="{00000000-0005-0000-0000-00006F8C0000}"/>
    <cellStyle name="표준 2 3 31 2 34" xfId="50174" xr:uid="{00000000-0005-0000-0000-0000708C0000}"/>
    <cellStyle name="표준 2 3 31 2 35" xfId="51654" xr:uid="{00000000-0005-0000-0000-0000718C0000}"/>
    <cellStyle name="표준 2 3 31 2 36" xfId="53134" xr:uid="{00000000-0005-0000-0000-0000728C0000}"/>
    <cellStyle name="표준 2 3 31 2 37" xfId="54614" xr:uid="{00000000-0005-0000-0000-0000738C0000}"/>
    <cellStyle name="표준 2 3 31 2 38" xfId="56094" xr:uid="{00000000-0005-0000-0000-0000748C0000}"/>
    <cellStyle name="표준 2 3 31 2 39" xfId="57574" xr:uid="{00000000-0005-0000-0000-0000758C0000}"/>
    <cellStyle name="표준 2 3 31 2 4" xfId="5773" xr:uid="{00000000-0005-0000-0000-0000768C0000}"/>
    <cellStyle name="표준 2 3 31 2 40" xfId="59054" xr:uid="{00000000-0005-0000-0000-0000778C0000}"/>
    <cellStyle name="표준 2 3 31 2 41" xfId="60534" xr:uid="{00000000-0005-0000-0000-0000788C0000}"/>
    <cellStyle name="표준 2 3 31 2 42" xfId="62014" xr:uid="{00000000-0005-0000-0000-0000798C0000}"/>
    <cellStyle name="표준 2 3 31 2 5" xfId="7253" xr:uid="{00000000-0005-0000-0000-00007A8C0000}"/>
    <cellStyle name="표준 2 3 31 2 6" xfId="8733" xr:uid="{00000000-0005-0000-0000-00007B8C0000}"/>
    <cellStyle name="표준 2 3 31 2 7" xfId="10213" xr:uid="{00000000-0005-0000-0000-00007C8C0000}"/>
    <cellStyle name="표준 2 3 31 2 8" xfId="11693" xr:uid="{00000000-0005-0000-0000-00007D8C0000}"/>
    <cellStyle name="표준 2 3 31 2 9" xfId="13173" xr:uid="{00000000-0005-0000-0000-00007E8C0000}"/>
    <cellStyle name="표준 2 3 31 20" xfId="27236" xr:uid="{00000000-0005-0000-0000-00007F8C0000}"/>
    <cellStyle name="표준 2 3 31 21" xfId="28716" xr:uid="{00000000-0005-0000-0000-0000808C0000}"/>
    <cellStyle name="표준 2 3 31 22" xfId="30196" xr:uid="{00000000-0005-0000-0000-0000818C0000}"/>
    <cellStyle name="표준 2 3 31 23" xfId="31676" xr:uid="{00000000-0005-0000-0000-0000828C0000}"/>
    <cellStyle name="표준 2 3 31 24" xfId="33156" xr:uid="{00000000-0005-0000-0000-0000838C0000}"/>
    <cellStyle name="표준 2 3 31 25" xfId="34636" xr:uid="{00000000-0005-0000-0000-0000848C0000}"/>
    <cellStyle name="표준 2 3 31 26" xfId="36116" xr:uid="{00000000-0005-0000-0000-0000858C0000}"/>
    <cellStyle name="표준 2 3 31 27" xfId="37596" xr:uid="{00000000-0005-0000-0000-0000868C0000}"/>
    <cellStyle name="표준 2 3 31 28" xfId="39076" xr:uid="{00000000-0005-0000-0000-0000878C0000}"/>
    <cellStyle name="표준 2 3 31 29" xfId="40556" xr:uid="{00000000-0005-0000-0000-0000888C0000}"/>
    <cellStyle name="표준 2 3 31 3" xfId="2075" xr:uid="{00000000-0005-0000-0000-0000898C0000}"/>
    <cellStyle name="표준 2 3 31 30" xfId="42036" xr:uid="{00000000-0005-0000-0000-00008A8C0000}"/>
    <cellStyle name="표준 2 3 31 31" xfId="43516" xr:uid="{00000000-0005-0000-0000-00008B8C0000}"/>
    <cellStyle name="표준 2 3 31 32" xfId="44996" xr:uid="{00000000-0005-0000-0000-00008C8C0000}"/>
    <cellStyle name="표준 2 3 31 33" xfId="46477" xr:uid="{00000000-0005-0000-0000-00008D8C0000}"/>
    <cellStyle name="표준 2 3 31 34" xfId="47957" xr:uid="{00000000-0005-0000-0000-00008E8C0000}"/>
    <cellStyle name="표준 2 3 31 35" xfId="49437" xr:uid="{00000000-0005-0000-0000-00008F8C0000}"/>
    <cellStyle name="표준 2 3 31 36" xfId="50917" xr:uid="{00000000-0005-0000-0000-0000908C0000}"/>
    <cellStyle name="표준 2 3 31 37" xfId="52397" xr:uid="{00000000-0005-0000-0000-0000918C0000}"/>
    <cellStyle name="표준 2 3 31 38" xfId="53877" xr:uid="{00000000-0005-0000-0000-0000928C0000}"/>
    <cellStyle name="표준 2 3 31 39" xfId="55357" xr:uid="{00000000-0005-0000-0000-0000938C0000}"/>
    <cellStyle name="표준 2 3 31 4" xfId="3556" xr:uid="{00000000-0005-0000-0000-0000948C0000}"/>
    <cellStyle name="표준 2 3 31 40" xfId="56837" xr:uid="{00000000-0005-0000-0000-0000958C0000}"/>
    <cellStyle name="표준 2 3 31 41" xfId="58317" xr:uid="{00000000-0005-0000-0000-0000968C0000}"/>
    <cellStyle name="표준 2 3 31 42" xfId="59797" xr:uid="{00000000-0005-0000-0000-0000978C0000}"/>
    <cellStyle name="표준 2 3 31 43" xfId="61277" xr:uid="{00000000-0005-0000-0000-0000988C0000}"/>
    <cellStyle name="표준 2 3 31 5" xfId="5036" xr:uid="{00000000-0005-0000-0000-0000998C0000}"/>
    <cellStyle name="표준 2 3 31 6" xfId="6516" xr:uid="{00000000-0005-0000-0000-00009A8C0000}"/>
    <cellStyle name="표준 2 3 31 7" xfId="7996" xr:uid="{00000000-0005-0000-0000-00009B8C0000}"/>
    <cellStyle name="표준 2 3 31 8" xfId="9476" xr:uid="{00000000-0005-0000-0000-00009C8C0000}"/>
    <cellStyle name="표준 2 3 31 9" xfId="10956" xr:uid="{00000000-0005-0000-0000-00009D8C0000}"/>
    <cellStyle name="표준 2 3 32" xfId="981" xr:uid="{00000000-0005-0000-0000-00009E8C0000}"/>
    <cellStyle name="표준 2 3 32 10" xfId="12469" xr:uid="{00000000-0005-0000-0000-00009F8C0000}"/>
    <cellStyle name="표준 2 3 32 11" xfId="13949" xr:uid="{00000000-0005-0000-0000-0000A08C0000}"/>
    <cellStyle name="표준 2 3 32 12" xfId="15429" xr:uid="{00000000-0005-0000-0000-0000A18C0000}"/>
    <cellStyle name="표준 2 3 32 13" xfId="16909" xr:uid="{00000000-0005-0000-0000-0000A28C0000}"/>
    <cellStyle name="표준 2 3 32 14" xfId="18389" xr:uid="{00000000-0005-0000-0000-0000A38C0000}"/>
    <cellStyle name="표준 2 3 32 15" xfId="19869" xr:uid="{00000000-0005-0000-0000-0000A48C0000}"/>
    <cellStyle name="표준 2 3 32 16" xfId="21349" xr:uid="{00000000-0005-0000-0000-0000A58C0000}"/>
    <cellStyle name="표준 2 3 32 17" xfId="22829" xr:uid="{00000000-0005-0000-0000-0000A68C0000}"/>
    <cellStyle name="표준 2 3 32 18" xfId="24309" xr:uid="{00000000-0005-0000-0000-0000A78C0000}"/>
    <cellStyle name="표준 2 3 32 19" xfId="25789" xr:uid="{00000000-0005-0000-0000-0000A88C0000}"/>
    <cellStyle name="표준 2 3 32 2" xfId="202" xr:uid="{00000000-0005-0000-0000-0000A98C0000}"/>
    <cellStyle name="표준 2 3 32 2 10" xfId="14686" xr:uid="{00000000-0005-0000-0000-0000AA8C0000}"/>
    <cellStyle name="표준 2 3 32 2 11" xfId="16166" xr:uid="{00000000-0005-0000-0000-0000AB8C0000}"/>
    <cellStyle name="표준 2 3 32 2 12" xfId="17646" xr:uid="{00000000-0005-0000-0000-0000AC8C0000}"/>
    <cellStyle name="표준 2 3 32 2 13" xfId="19126" xr:uid="{00000000-0005-0000-0000-0000AD8C0000}"/>
    <cellStyle name="표준 2 3 32 2 14" xfId="20606" xr:uid="{00000000-0005-0000-0000-0000AE8C0000}"/>
    <cellStyle name="표준 2 3 32 2 15" xfId="22086" xr:uid="{00000000-0005-0000-0000-0000AF8C0000}"/>
    <cellStyle name="표준 2 3 32 2 16" xfId="23566" xr:uid="{00000000-0005-0000-0000-0000B08C0000}"/>
    <cellStyle name="표준 2 3 32 2 17" xfId="25046" xr:uid="{00000000-0005-0000-0000-0000B18C0000}"/>
    <cellStyle name="표준 2 3 32 2 18" xfId="26526" xr:uid="{00000000-0005-0000-0000-0000B28C0000}"/>
    <cellStyle name="표준 2 3 32 2 19" xfId="28006" xr:uid="{00000000-0005-0000-0000-0000B38C0000}"/>
    <cellStyle name="표준 2 3 32 2 2" xfId="2845" xr:uid="{00000000-0005-0000-0000-0000B48C0000}"/>
    <cellStyle name="표준 2 3 32 2 20" xfId="29486" xr:uid="{00000000-0005-0000-0000-0000B58C0000}"/>
    <cellStyle name="표준 2 3 32 2 21" xfId="30966" xr:uid="{00000000-0005-0000-0000-0000B68C0000}"/>
    <cellStyle name="표준 2 3 32 2 22" xfId="32446" xr:uid="{00000000-0005-0000-0000-0000B78C0000}"/>
    <cellStyle name="표준 2 3 32 2 23" xfId="33926" xr:uid="{00000000-0005-0000-0000-0000B88C0000}"/>
    <cellStyle name="표준 2 3 32 2 24" xfId="35406" xr:uid="{00000000-0005-0000-0000-0000B98C0000}"/>
    <cellStyle name="표준 2 3 32 2 25" xfId="36886" xr:uid="{00000000-0005-0000-0000-0000BA8C0000}"/>
    <cellStyle name="표준 2 3 32 2 26" xfId="38366" xr:uid="{00000000-0005-0000-0000-0000BB8C0000}"/>
    <cellStyle name="표준 2 3 32 2 27" xfId="39846" xr:uid="{00000000-0005-0000-0000-0000BC8C0000}"/>
    <cellStyle name="표준 2 3 32 2 28" xfId="41326" xr:uid="{00000000-0005-0000-0000-0000BD8C0000}"/>
    <cellStyle name="표준 2 3 32 2 29" xfId="42806" xr:uid="{00000000-0005-0000-0000-0000BE8C0000}"/>
    <cellStyle name="표준 2 3 32 2 3" xfId="4326" xr:uid="{00000000-0005-0000-0000-0000BF8C0000}"/>
    <cellStyle name="표준 2 3 32 2 30" xfId="44286" xr:uid="{00000000-0005-0000-0000-0000C08C0000}"/>
    <cellStyle name="표준 2 3 32 2 31" xfId="45766" xr:uid="{00000000-0005-0000-0000-0000C18C0000}"/>
    <cellStyle name="표준 2 3 32 2 32" xfId="47247" xr:uid="{00000000-0005-0000-0000-0000C28C0000}"/>
    <cellStyle name="표준 2 3 32 2 33" xfId="48727" xr:uid="{00000000-0005-0000-0000-0000C38C0000}"/>
    <cellStyle name="표준 2 3 32 2 34" xfId="50207" xr:uid="{00000000-0005-0000-0000-0000C48C0000}"/>
    <cellStyle name="표준 2 3 32 2 35" xfId="51687" xr:uid="{00000000-0005-0000-0000-0000C58C0000}"/>
    <cellStyle name="표준 2 3 32 2 36" xfId="53167" xr:uid="{00000000-0005-0000-0000-0000C68C0000}"/>
    <cellStyle name="표준 2 3 32 2 37" xfId="54647" xr:uid="{00000000-0005-0000-0000-0000C78C0000}"/>
    <cellStyle name="표준 2 3 32 2 38" xfId="56127" xr:uid="{00000000-0005-0000-0000-0000C88C0000}"/>
    <cellStyle name="표준 2 3 32 2 39" xfId="57607" xr:uid="{00000000-0005-0000-0000-0000C98C0000}"/>
    <cellStyle name="표준 2 3 32 2 4" xfId="5806" xr:uid="{00000000-0005-0000-0000-0000CA8C0000}"/>
    <cellStyle name="표준 2 3 32 2 40" xfId="59087" xr:uid="{00000000-0005-0000-0000-0000CB8C0000}"/>
    <cellStyle name="표준 2 3 32 2 41" xfId="60567" xr:uid="{00000000-0005-0000-0000-0000CC8C0000}"/>
    <cellStyle name="표준 2 3 32 2 42" xfId="62047" xr:uid="{00000000-0005-0000-0000-0000CD8C0000}"/>
    <cellStyle name="표준 2 3 32 2 5" xfId="7286" xr:uid="{00000000-0005-0000-0000-0000CE8C0000}"/>
    <cellStyle name="표준 2 3 32 2 6" xfId="8766" xr:uid="{00000000-0005-0000-0000-0000CF8C0000}"/>
    <cellStyle name="표준 2 3 32 2 7" xfId="10246" xr:uid="{00000000-0005-0000-0000-0000D08C0000}"/>
    <cellStyle name="표준 2 3 32 2 8" xfId="11726" xr:uid="{00000000-0005-0000-0000-0000D18C0000}"/>
    <cellStyle name="표준 2 3 32 2 9" xfId="13206" xr:uid="{00000000-0005-0000-0000-0000D28C0000}"/>
    <cellStyle name="표준 2 3 32 20" xfId="27269" xr:uid="{00000000-0005-0000-0000-0000D38C0000}"/>
    <cellStyle name="표준 2 3 32 21" xfId="28749" xr:uid="{00000000-0005-0000-0000-0000D48C0000}"/>
    <cellStyle name="표준 2 3 32 22" xfId="30229" xr:uid="{00000000-0005-0000-0000-0000D58C0000}"/>
    <cellStyle name="표준 2 3 32 23" xfId="31709" xr:uid="{00000000-0005-0000-0000-0000D68C0000}"/>
    <cellStyle name="표준 2 3 32 24" xfId="33189" xr:uid="{00000000-0005-0000-0000-0000D78C0000}"/>
    <cellStyle name="표준 2 3 32 25" xfId="34669" xr:uid="{00000000-0005-0000-0000-0000D88C0000}"/>
    <cellStyle name="표준 2 3 32 26" xfId="36149" xr:uid="{00000000-0005-0000-0000-0000D98C0000}"/>
    <cellStyle name="표준 2 3 32 27" xfId="37629" xr:uid="{00000000-0005-0000-0000-0000DA8C0000}"/>
    <cellStyle name="표준 2 3 32 28" xfId="39109" xr:uid="{00000000-0005-0000-0000-0000DB8C0000}"/>
    <cellStyle name="표준 2 3 32 29" xfId="40589" xr:uid="{00000000-0005-0000-0000-0000DC8C0000}"/>
    <cellStyle name="표준 2 3 32 3" xfId="2108" xr:uid="{00000000-0005-0000-0000-0000DD8C0000}"/>
    <cellStyle name="표준 2 3 32 30" xfId="42069" xr:uid="{00000000-0005-0000-0000-0000DE8C0000}"/>
    <cellStyle name="표준 2 3 32 31" xfId="43549" xr:uid="{00000000-0005-0000-0000-0000DF8C0000}"/>
    <cellStyle name="표준 2 3 32 32" xfId="45029" xr:uid="{00000000-0005-0000-0000-0000E08C0000}"/>
    <cellStyle name="표준 2 3 32 33" xfId="46510" xr:uid="{00000000-0005-0000-0000-0000E18C0000}"/>
    <cellStyle name="표준 2 3 32 34" xfId="47990" xr:uid="{00000000-0005-0000-0000-0000E28C0000}"/>
    <cellStyle name="표준 2 3 32 35" xfId="49470" xr:uid="{00000000-0005-0000-0000-0000E38C0000}"/>
    <cellStyle name="표준 2 3 32 36" xfId="50950" xr:uid="{00000000-0005-0000-0000-0000E48C0000}"/>
    <cellStyle name="표준 2 3 32 37" xfId="52430" xr:uid="{00000000-0005-0000-0000-0000E58C0000}"/>
    <cellStyle name="표준 2 3 32 38" xfId="53910" xr:uid="{00000000-0005-0000-0000-0000E68C0000}"/>
    <cellStyle name="표준 2 3 32 39" xfId="55390" xr:uid="{00000000-0005-0000-0000-0000E78C0000}"/>
    <cellStyle name="표준 2 3 32 4" xfId="3589" xr:uid="{00000000-0005-0000-0000-0000E88C0000}"/>
    <cellStyle name="표준 2 3 32 40" xfId="56870" xr:uid="{00000000-0005-0000-0000-0000E98C0000}"/>
    <cellStyle name="표준 2 3 32 41" xfId="58350" xr:uid="{00000000-0005-0000-0000-0000EA8C0000}"/>
    <cellStyle name="표준 2 3 32 42" xfId="59830" xr:uid="{00000000-0005-0000-0000-0000EB8C0000}"/>
    <cellStyle name="표준 2 3 32 43" xfId="61310" xr:uid="{00000000-0005-0000-0000-0000EC8C0000}"/>
    <cellStyle name="표준 2 3 32 5" xfId="5069" xr:uid="{00000000-0005-0000-0000-0000ED8C0000}"/>
    <cellStyle name="표준 2 3 32 6" xfId="6549" xr:uid="{00000000-0005-0000-0000-0000EE8C0000}"/>
    <cellStyle name="표준 2 3 32 7" xfId="8029" xr:uid="{00000000-0005-0000-0000-0000EF8C0000}"/>
    <cellStyle name="표준 2 3 32 8" xfId="9509" xr:uid="{00000000-0005-0000-0000-0000F08C0000}"/>
    <cellStyle name="표준 2 3 32 9" xfId="10989" xr:uid="{00000000-0005-0000-0000-0000F18C0000}"/>
    <cellStyle name="표준 2 3 33" xfId="948" xr:uid="{00000000-0005-0000-0000-0000F28C0000}"/>
    <cellStyle name="표준 2 3 33 10" xfId="12502" xr:uid="{00000000-0005-0000-0000-0000F38C0000}"/>
    <cellStyle name="표준 2 3 33 11" xfId="13982" xr:uid="{00000000-0005-0000-0000-0000F48C0000}"/>
    <cellStyle name="표준 2 3 33 12" xfId="15462" xr:uid="{00000000-0005-0000-0000-0000F58C0000}"/>
    <cellStyle name="표준 2 3 33 13" xfId="16942" xr:uid="{00000000-0005-0000-0000-0000F68C0000}"/>
    <cellStyle name="표준 2 3 33 14" xfId="18422" xr:uid="{00000000-0005-0000-0000-0000F78C0000}"/>
    <cellStyle name="표준 2 3 33 15" xfId="19902" xr:uid="{00000000-0005-0000-0000-0000F88C0000}"/>
    <cellStyle name="표준 2 3 33 16" xfId="21382" xr:uid="{00000000-0005-0000-0000-0000F98C0000}"/>
    <cellStyle name="표준 2 3 33 17" xfId="22862" xr:uid="{00000000-0005-0000-0000-0000FA8C0000}"/>
    <cellStyle name="표준 2 3 33 18" xfId="24342" xr:uid="{00000000-0005-0000-0000-0000FB8C0000}"/>
    <cellStyle name="표준 2 3 33 19" xfId="25822" xr:uid="{00000000-0005-0000-0000-0000FC8C0000}"/>
    <cellStyle name="표준 2 3 33 2" xfId="169" xr:uid="{00000000-0005-0000-0000-0000FD8C0000}"/>
    <cellStyle name="표준 2 3 33 2 10" xfId="14719" xr:uid="{00000000-0005-0000-0000-0000FE8C0000}"/>
    <cellStyle name="표준 2 3 33 2 11" xfId="16199" xr:uid="{00000000-0005-0000-0000-0000FF8C0000}"/>
    <cellStyle name="표준 2 3 33 2 12" xfId="17679" xr:uid="{00000000-0005-0000-0000-0000008D0000}"/>
    <cellStyle name="표준 2 3 33 2 13" xfId="19159" xr:uid="{00000000-0005-0000-0000-0000018D0000}"/>
    <cellStyle name="표준 2 3 33 2 14" xfId="20639" xr:uid="{00000000-0005-0000-0000-0000028D0000}"/>
    <cellStyle name="표준 2 3 33 2 15" xfId="22119" xr:uid="{00000000-0005-0000-0000-0000038D0000}"/>
    <cellStyle name="표준 2 3 33 2 16" xfId="23599" xr:uid="{00000000-0005-0000-0000-0000048D0000}"/>
    <cellStyle name="표준 2 3 33 2 17" xfId="25079" xr:uid="{00000000-0005-0000-0000-0000058D0000}"/>
    <cellStyle name="표준 2 3 33 2 18" xfId="26559" xr:uid="{00000000-0005-0000-0000-0000068D0000}"/>
    <cellStyle name="표준 2 3 33 2 19" xfId="28039" xr:uid="{00000000-0005-0000-0000-0000078D0000}"/>
    <cellStyle name="표준 2 3 33 2 2" xfId="2878" xr:uid="{00000000-0005-0000-0000-0000088D0000}"/>
    <cellStyle name="표준 2 3 33 2 20" xfId="29519" xr:uid="{00000000-0005-0000-0000-0000098D0000}"/>
    <cellStyle name="표준 2 3 33 2 21" xfId="30999" xr:uid="{00000000-0005-0000-0000-00000A8D0000}"/>
    <cellStyle name="표준 2 3 33 2 22" xfId="32479" xr:uid="{00000000-0005-0000-0000-00000B8D0000}"/>
    <cellStyle name="표준 2 3 33 2 23" xfId="33959" xr:uid="{00000000-0005-0000-0000-00000C8D0000}"/>
    <cellStyle name="표준 2 3 33 2 24" xfId="35439" xr:uid="{00000000-0005-0000-0000-00000D8D0000}"/>
    <cellStyle name="표준 2 3 33 2 25" xfId="36919" xr:uid="{00000000-0005-0000-0000-00000E8D0000}"/>
    <cellStyle name="표준 2 3 33 2 26" xfId="38399" xr:uid="{00000000-0005-0000-0000-00000F8D0000}"/>
    <cellStyle name="표준 2 3 33 2 27" xfId="39879" xr:uid="{00000000-0005-0000-0000-0000108D0000}"/>
    <cellStyle name="표준 2 3 33 2 28" xfId="41359" xr:uid="{00000000-0005-0000-0000-0000118D0000}"/>
    <cellStyle name="표준 2 3 33 2 29" xfId="42839" xr:uid="{00000000-0005-0000-0000-0000128D0000}"/>
    <cellStyle name="표준 2 3 33 2 3" xfId="4359" xr:uid="{00000000-0005-0000-0000-0000138D0000}"/>
    <cellStyle name="표준 2 3 33 2 30" xfId="44319" xr:uid="{00000000-0005-0000-0000-0000148D0000}"/>
    <cellStyle name="표준 2 3 33 2 31" xfId="45799" xr:uid="{00000000-0005-0000-0000-0000158D0000}"/>
    <cellStyle name="표준 2 3 33 2 32" xfId="47280" xr:uid="{00000000-0005-0000-0000-0000168D0000}"/>
    <cellStyle name="표준 2 3 33 2 33" xfId="48760" xr:uid="{00000000-0005-0000-0000-0000178D0000}"/>
    <cellStyle name="표준 2 3 33 2 34" xfId="50240" xr:uid="{00000000-0005-0000-0000-0000188D0000}"/>
    <cellStyle name="표준 2 3 33 2 35" xfId="51720" xr:uid="{00000000-0005-0000-0000-0000198D0000}"/>
    <cellStyle name="표준 2 3 33 2 36" xfId="53200" xr:uid="{00000000-0005-0000-0000-00001A8D0000}"/>
    <cellStyle name="표준 2 3 33 2 37" xfId="54680" xr:uid="{00000000-0005-0000-0000-00001B8D0000}"/>
    <cellStyle name="표준 2 3 33 2 38" xfId="56160" xr:uid="{00000000-0005-0000-0000-00001C8D0000}"/>
    <cellStyle name="표준 2 3 33 2 39" xfId="57640" xr:uid="{00000000-0005-0000-0000-00001D8D0000}"/>
    <cellStyle name="표준 2 3 33 2 4" xfId="5839" xr:uid="{00000000-0005-0000-0000-00001E8D0000}"/>
    <cellStyle name="표준 2 3 33 2 40" xfId="59120" xr:uid="{00000000-0005-0000-0000-00001F8D0000}"/>
    <cellStyle name="표준 2 3 33 2 41" xfId="60600" xr:uid="{00000000-0005-0000-0000-0000208D0000}"/>
    <cellStyle name="표준 2 3 33 2 42" xfId="62080" xr:uid="{00000000-0005-0000-0000-0000218D0000}"/>
    <cellStyle name="표준 2 3 33 2 5" xfId="7319" xr:uid="{00000000-0005-0000-0000-0000228D0000}"/>
    <cellStyle name="표준 2 3 33 2 6" xfId="8799" xr:uid="{00000000-0005-0000-0000-0000238D0000}"/>
    <cellStyle name="표준 2 3 33 2 7" xfId="10279" xr:uid="{00000000-0005-0000-0000-0000248D0000}"/>
    <cellStyle name="표준 2 3 33 2 8" xfId="11759" xr:uid="{00000000-0005-0000-0000-0000258D0000}"/>
    <cellStyle name="표준 2 3 33 2 9" xfId="13239" xr:uid="{00000000-0005-0000-0000-0000268D0000}"/>
    <cellStyle name="표준 2 3 33 20" xfId="27302" xr:uid="{00000000-0005-0000-0000-0000278D0000}"/>
    <cellStyle name="표준 2 3 33 21" xfId="28782" xr:uid="{00000000-0005-0000-0000-0000288D0000}"/>
    <cellStyle name="표준 2 3 33 22" xfId="30262" xr:uid="{00000000-0005-0000-0000-0000298D0000}"/>
    <cellStyle name="표준 2 3 33 23" xfId="31742" xr:uid="{00000000-0005-0000-0000-00002A8D0000}"/>
    <cellStyle name="표준 2 3 33 24" xfId="33222" xr:uid="{00000000-0005-0000-0000-00002B8D0000}"/>
    <cellStyle name="표준 2 3 33 25" xfId="34702" xr:uid="{00000000-0005-0000-0000-00002C8D0000}"/>
    <cellStyle name="표준 2 3 33 26" xfId="36182" xr:uid="{00000000-0005-0000-0000-00002D8D0000}"/>
    <cellStyle name="표준 2 3 33 27" xfId="37662" xr:uid="{00000000-0005-0000-0000-00002E8D0000}"/>
    <cellStyle name="표준 2 3 33 28" xfId="39142" xr:uid="{00000000-0005-0000-0000-00002F8D0000}"/>
    <cellStyle name="표준 2 3 33 29" xfId="40622" xr:uid="{00000000-0005-0000-0000-0000308D0000}"/>
    <cellStyle name="표준 2 3 33 3" xfId="2141" xr:uid="{00000000-0005-0000-0000-0000318D0000}"/>
    <cellStyle name="표준 2 3 33 30" xfId="42102" xr:uid="{00000000-0005-0000-0000-0000328D0000}"/>
    <cellStyle name="표준 2 3 33 31" xfId="43582" xr:uid="{00000000-0005-0000-0000-0000338D0000}"/>
    <cellStyle name="표준 2 3 33 32" xfId="45062" xr:uid="{00000000-0005-0000-0000-0000348D0000}"/>
    <cellStyle name="표준 2 3 33 33" xfId="46543" xr:uid="{00000000-0005-0000-0000-0000358D0000}"/>
    <cellStyle name="표준 2 3 33 34" xfId="48023" xr:uid="{00000000-0005-0000-0000-0000368D0000}"/>
    <cellStyle name="표준 2 3 33 35" xfId="49503" xr:uid="{00000000-0005-0000-0000-0000378D0000}"/>
    <cellStyle name="표준 2 3 33 36" xfId="50983" xr:uid="{00000000-0005-0000-0000-0000388D0000}"/>
    <cellStyle name="표준 2 3 33 37" xfId="52463" xr:uid="{00000000-0005-0000-0000-0000398D0000}"/>
    <cellStyle name="표준 2 3 33 38" xfId="53943" xr:uid="{00000000-0005-0000-0000-00003A8D0000}"/>
    <cellStyle name="표준 2 3 33 39" xfId="55423" xr:uid="{00000000-0005-0000-0000-00003B8D0000}"/>
    <cellStyle name="표준 2 3 33 4" xfId="3622" xr:uid="{00000000-0005-0000-0000-00003C8D0000}"/>
    <cellStyle name="표준 2 3 33 40" xfId="56903" xr:uid="{00000000-0005-0000-0000-00003D8D0000}"/>
    <cellStyle name="표준 2 3 33 41" xfId="58383" xr:uid="{00000000-0005-0000-0000-00003E8D0000}"/>
    <cellStyle name="표준 2 3 33 42" xfId="59863" xr:uid="{00000000-0005-0000-0000-00003F8D0000}"/>
    <cellStyle name="표준 2 3 33 43" xfId="61343" xr:uid="{00000000-0005-0000-0000-0000408D0000}"/>
    <cellStyle name="표준 2 3 33 5" xfId="5102" xr:uid="{00000000-0005-0000-0000-0000418D0000}"/>
    <cellStyle name="표준 2 3 33 6" xfId="6582" xr:uid="{00000000-0005-0000-0000-0000428D0000}"/>
    <cellStyle name="표준 2 3 33 7" xfId="8062" xr:uid="{00000000-0005-0000-0000-0000438D0000}"/>
    <cellStyle name="표준 2 3 33 8" xfId="9542" xr:uid="{00000000-0005-0000-0000-0000448D0000}"/>
    <cellStyle name="표준 2 3 33 9" xfId="11022" xr:uid="{00000000-0005-0000-0000-0000458D0000}"/>
    <cellStyle name="표준 2 3 34" xfId="914" xr:uid="{00000000-0005-0000-0000-0000468D0000}"/>
    <cellStyle name="표준 2 3 34 10" xfId="12536" xr:uid="{00000000-0005-0000-0000-0000478D0000}"/>
    <cellStyle name="표준 2 3 34 11" xfId="14016" xr:uid="{00000000-0005-0000-0000-0000488D0000}"/>
    <cellStyle name="표준 2 3 34 12" xfId="15496" xr:uid="{00000000-0005-0000-0000-0000498D0000}"/>
    <cellStyle name="표준 2 3 34 13" xfId="16976" xr:uid="{00000000-0005-0000-0000-00004A8D0000}"/>
    <cellStyle name="표준 2 3 34 14" xfId="18456" xr:uid="{00000000-0005-0000-0000-00004B8D0000}"/>
    <cellStyle name="표준 2 3 34 15" xfId="19936" xr:uid="{00000000-0005-0000-0000-00004C8D0000}"/>
    <cellStyle name="표준 2 3 34 16" xfId="21416" xr:uid="{00000000-0005-0000-0000-00004D8D0000}"/>
    <cellStyle name="표준 2 3 34 17" xfId="22896" xr:uid="{00000000-0005-0000-0000-00004E8D0000}"/>
    <cellStyle name="표준 2 3 34 18" xfId="24376" xr:uid="{00000000-0005-0000-0000-00004F8D0000}"/>
    <cellStyle name="표준 2 3 34 19" xfId="25856" xr:uid="{00000000-0005-0000-0000-0000508D0000}"/>
    <cellStyle name="표준 2 3 34 2" xfId="135" xr:uid="{00000000-0005-0000-0000-0000518D0000}"/>
    <cellStyle name="표준 2 3 34 2 10" xfId="14753" xr:uid="{00000000-0005-0000-0000-0000528D0000}"/>
    <cellStyle name="표준 2 3 34 2 11" xfId="16233" xr:uid="{00000000-0005-0000-0000-0000538D0000}"/>
    <cellStyle name="표준 2 3 34 2 12" xfId="17713" xr:uid="{00000000-0005-0000-0000-0000548D0000}"/>
    <cellStyle name="표준 2 3 34 2 13" xfId="19193" xr:uid="{00000000-0005-0000-0000-0000558D0000}"/>
    <cellStyle name="표준 2 3 34 2 14" xfId="20673" xr:uid="{00000000-0005-0000-0000-0000568D0000}"/>
    <cellStyle name="표준 2 3 34 2 15" xfId="22153" xr:uid="{00000000-0005-0000-0000-0000578D0000}"/>
    <cellStyle name="표준 2 3 34 2 16" xfId="23633" xr:uid="{00000000-0005-0000-0000-0000588D0000}"/>
    <cellStyle name="표준 2 3 34 2 17" xfId="25113" xr:uid="{00000000-0005-0000-0000-0000598D0000}"/>
    <cellStyle name="표준 2 3 34 2 18" xfId="26593" xr:uid="{00000000-0005-0000-0000-00005A8D0000}"/>
    <cellStyle name="표준 2 3 34 2 19" xfId="28073" xr:uid="{00000000-0005-0000-0000-00005B8D0000}"/>
    <cellStyle name="표준 2 3 34 2 2" xfId="2912" xr:uid="{00000000-0005-0000-0000-00005C8D0000}"/>
    <cellStyle name="표준 2 3 34 2 20" xfId="29553" xr:uid="{00000000-0005-0000-0000-00005D8D0000}"/>
    <cellStyle name="표준 2 3 34 2 21" xfId="31033" xr:uid="{00000000-0005-0000-0000-00005E8D0000}"/>
    <cellStyle name="표준 2 3 34 2 22" xfId="32513" xr:uid="{00000000-0005-0000-0000-00005F8D0000}"/>
    <cellStyle name="표준 2 3 34 2 23" xfId="33993" xr:uid="{00000000-0005-0000-0000-0000608D0000}"/>
    <cellStyle name="표준 2 3 34 2 24" xfId="35473" xr:uid="{00000000-0005-0000-0000-0000618D0000}"/>
    <cellStyle name="표준 2 3 34 2 25" xfId="36953" xr:uid="{00000000-0005-0000-0000-0000628D0000}"/>
    <cellStyle name="표준 2 3 34 2 26" xfId="38433" xr:uid="{00000000-0005-0000-0000-0000638D0000}"/>
    <cellStyle name="표준 2 3 34 2 27" xfId="39913" xr:uid="{00000000-0005-0000-0000-0000648D0000}"/>
    <cellStyle name="표준 2 3 34 2 28" xfId="41393" xr:uid="{00000000-0005-0000-0000-0000658D0000}"/>
    <cellStyle name="표준 2 3 34 2 29" xfId="42873" xr:uid="{00000000-0005-0000-0000-0000668D0000}"/>
    <cellStyle name="표준 2 3 34 2 3" xfId="4393" xr:uid="{00000000-0005-0000-0000-0000678D0000}"/>
    <cellStyle name="표준 2 3 34 2 30" xfId="44353" xr:uid="{00000000-0005-0000-0000-0000688D0000}"/>
    <cellStyle name="표준 2 3 34 2 31" xfId="45833" xr:uid="{00000000-0005-0000-0000-0000698D0000}"/>
    <cellStyle name="표준 2 3 34 2 32" xfId="47314" xr:uid="{00000000-0005-0000-0000-00006A8D0000}"/>
    <cellStyle name="표준 2 3 34 2 33" xfId="48794" xr:uid="{00000000-0005-0000-0000-00006B8D0000}"/>
    <cellStyle name="표준 2 3 34 2 34" xfId="50274" xr:uid="{00000000-0005-0000-0000-00006C8D0000}"/>
    <cellStyle name="표준 2 3 34 2 35" xfId="51754" xr:uid="{00000000-0005-0000-0000-00006D8D0000}"/>
    <cellStyle name="표준 2 3 34 2 36" xfId="53234" xr:uid="{00000000-0005-0000-0000-00006E8D0000}"/>
    <cellStyle name="표준 2 3 34 2 37" xfId="54714" xr:uid="{00000000-0005-0000-0000-00006F8D0000}"/>
    <cellStyle name="표준 2 3 34 2 38" xfId="56194" xr:uid="{00000000-0005-0000-0000-0000708D0000}"/>
    <cellStyle name="표준 2 3 34 2 39" xfId="57674" xr:uid="{00000000-0005-0000-0000-0000718D0000}"/>
    <cellStyle name="표준 2 3 34 2 4" xfId="5873" xr:uid="{00000000-0005-0000-0000-0000728D0000}"/>
    <cellStyle name="표준 2 3 34 2 40" xfId="59154" xr:uid="{00000000-0005-0000-0000-0000738D0000}"/>
    <cellStyle name="표준 2 3 34 2 41" xfId="60634" xr:uid="{00000000-0005-0000-0000-0000748D0000}"/>
    <cellStyle name="표준 2 3 34 2 42" xfId="62114" xr:uid="{00000000-0005-0000-0000-0000758D0000}"/>
    <cellStyle name="표준 2 3 34 2 5" xfId="7353" xr:uid="{00000000-0005-0000-0000-0000768D0000}"/>
    <cellStyle name="표준 2 3 34 2 6" xfId="8833" xr:uid="{00000000-0005-0000-0000-0000778D0000}"/>
    <cellStyle name="표준 2 3 34 2 7" xfId="10313" xr:uid="{00000000-0005-0000-0000-0000788D0000}"/>
    <cellStyle name="표준 2 3 34 2 8" xfId="11793" xr:uid="{00000000-0005-0000-0000-0000798D0000}"/>
    <cellStyle name="표준 2 3 34 2 9" xfId="13273" xr:uid="{00000000-0005-0000-0000-00007A8D0000}"/>
    <cellStyle name="표준 2 3 34 20" xfId="27336" xr:uid="{00000000-0005-0000-0000-00007B8D0000}"/>
    <cellStyle name="표준 2 3 34 21" xfId="28816" xr:uid="{00000000-0005-0000-0000-00007C8D0000}"/>
    <cellStyle name="표준 2 3 34 22" xfId="30296" xr:uid="{00000000-0005-0000-0000-00007D8D0000}"/>
    <cellStyle name="표준 2 3 34 23" xfId="31776" xr:uid="{00000000-0005-0000-0000-00007E8D0000}"/>
    <cellStyle name="표준 2 3 34 24" xfId="33256" xr:uid="{00000000-0005-0000-0000-00007F8D0000}"/>
    <cellStyle name="표준 2 3 34 25" xfId="34736" xr:uid="{00000000-0005-0000-0000-0000808D0000}"/>
    <cellStyle name="표준 2 3 34 26" xfId="36216" xr:uid="{00000000-0005-0000-0000-0000818D0000}"/>
    <cellStyle name="표준 2 3 34 27" xfId="37696" xr:uid="{00000000-0005-0000-0000-0000828D0000}"/>
    <cellStyle name="표준 2 3 34 28" xfId="39176" xr:uid="{00000000-0005-0000-0000-0000838D0000}"/>
    <cellStyle name="표준 2 3 34 29" xfId="40656" xr:uid="{00000000-0005-0000-0000-0000848D0000}"/>
    <cellStyle name="표준 2 3 34 3" xfId="2175" xr:uid="{00000000-0005-0000-0000-0000858D0000}"/>
    <cellStyle name="표준 2 3 34 30" xfId="42136" xr:uid="{00000000-0005-0000-0000-0000868D0000}"/>
    <cellStyle name="표준 2 3 34 31" xfId="43616" xr:uid="{00000000-0005-0000-0000-0000878D0000}"/>
    <cellStyle name="표준 2 3 34 32" xfId="45096" xr:uid="{00000000-0005-0000-0000-0000888D0000}"/>
    <cellStyle name="표준 2 3 34 33" xfId="46577" xr:uid="{00000000-0005-0000-0000-0000898D0000}"/>
    <cellStyle name="표준 2 3 34 34" xfId="48057" xr:uid="{00000000-0005-0000-0000-00008A8D0000}"/>
    <cellStyle name="표준 2 3 34 35" xfId="49537" xr:uid="{00000000-0005-0000-0000-00008B8D0000}"/>
    <cellStyle name="표준 2 3 34 36" xfId="51017" xr:uid="{00000000-0005-0000-0000-00008C8D0000}"/>
    <cellStyle name="표준 2 3 34 37" xfId="52497" xr:uid="{00000000-0005-0000-0000-00008D8D0000}"/>
    <cellStyle name="표준 2 3 34 38" xfId="53977" xr:uid="{00000000-0005-0000-0000-00008E8D0000}"/>
    <cellStyle name="표준 2 3 34 39" xfId="55457" xr:uid="{00000000-0005-0000-0000-00008F8D0000}"/>
    <cellStyle name="표준 2 3 34 4" xfId="3656" xr:uid="{00000000-0005-0000-0000-0000908D0000}"/>
    <cellStyle name="표준 2 3 34 40" xfId="56937" xr:uid="{00000000-0005-0000-0000-0000918D0000}"/>
    <cellStyle name="표준 2 3 34 41" xfId="58417" xr:uid="{00000000-0005-0000-0000-0000928D0000}"/>
    <cellStyle name="표준 2 3 34 42" xfId="59897" xr:uid="{00000000-0005-0000-0000-0000938D0000}"/>
    <cellStyle name="표준 2 3 34 43" xfId="61377" xr:uid="{00000000-0005-0000-0000-0000948D0000}"/>
    <cellStyle name="표준 2 3 34 5" xfId="5136" xr:uid="{00000000-0005-0000-0000-0000958D0000}"/>
    <cellStyle name="표준 2 3 34 6" xfId="6616" xr:uid="{00000000-0005-0000-0000-0000968D0000}"/>
    <cellStyle name="표준 2 3 34 7" xfId="8096" xr:uid="{00000000-0005-0000-0000-0000978D0000}"/>
    <cellStyle name="표준 2 3 34 8" xfId="9576" xr:uid="{00000000-0005-0000-0000-0000988D0000}"/>
    <cellStyle name="표준 2 3 34 9" xfId="11056" xr:uid="{00000000-0005-0000-0000-0000998D0000}"/>
    <cellStyle name="표준 2 3 35" xfId="879" xr:uid="{00000000-0005-0000-0000-00009A8D0000}"/>
    <cellStyle name="표준 2 3 35 10" xfId="12571" xr:uid="{00000000-0005-0000-0000-00009B8D0000}"/>
    <cellStyle name="표준 2 3 35 11" xfId="14051" xr:uid="{00000000-0005-0000-0000-00009C8D0000}"/>
    <cellStyle name="표준 2 3 35 12" xfId="15531" xr:uid="{00000000-0005-0000-0000-00009D8D0000}"/>
    <cellStyle name="표준 2 3 35 13" xfId="17011" xr:uid="{00000000-0005-0000-0000-00009E8D0000}"/>
    <cellStyle name="표준 2 3 35 14" xfId="18491" xr:uid="{00000000-0005-0000-0000-00009F8D0000}"/>
    <cellStyle name="표준 2 3 35 15" xfId="19971" xr:uid="{00000000-0005-0000-0000-0000A08D0000}"/>
    <cellStyle name="표준 2 3 35 16" xfId="21451" xr:uid="{00000000-0005-0000-0000-0000A18D0000}"/>
    <cellStyle name="표준 2 3 35 17" xfId="22931" xr:uid="{00000000-0005-0000-0000-0000A28D0000}"/>
    <cellStyle name="표준 2 3 35 18" xfId="24411" xr:uid="{00000000-0005-0000-0000-0000A38D0000}"/>
    <cellStyle name="표준 2 3 35 19" xfId="25891" xr:uid="{00000000-0005-0000-0000-0000A48D0000}"/>
    <cellStyle name="표준 2 3 35 2" xfId="100" xr:uid="{00000000-0005-0000-0000-0000A58D0000}"/>
    <cellStyle name="표준 2 3 35 2 10" xfId="14788" xr:uid="{00000000-0005-0000-0000-0000A68D0000}"/>
    <cellStyle name="표준 2 3 35 2 11" xfId="16268" xr:uid="{00000000-0005-0000-0000-0000A78D0000}"/>
    <cellStyle name="표준 2 3 35 2 12" xfId="17748" xr:uid="{00000000-0005-0000-0000-0000A88D0000}"/>
    <cellStyle name="표준 2 3 35 2 13" xfId="19228" xr:uid="{00000000-0005-0000-0000-0000A98D0000}"/>
    <cellStyle name="표준 2 3 35 2 14" xfId="20708" xr:uid="{00000000-0005-0000-0000-0000AA8D0000}"/>
    <cellStyle name="표준 2 3 35 2 15" xfId="22188" xr:uid="{00000000-0005-0000-0000-0000AB8D0000}"/>
    <cellStyle name="표준 2 3 35 2 16" xfId="23668" xr:uid="{00000000-0005-0000-0000-0000AC8D0000}"/>
    <cellStyle name="표준 2 3 35 2 17" xfId="25148" xr:uid="{00000000-0005-0000-0000-0000AD8D0000}"/>
    <cellStyle name="표준 2 3 35 2 18" xfId="26628" xr:uid="{00000000-0005-0000-0000-0000AE8D0000}"/>
    <cellStyle name="표준 2 3 35 2 19" xfId="28108" xr:uid="{00000000-0005-0000-0000-0000AF8D0000}"/>
    <cellStyle name="표준 2 3 35 2 2" xfId="2947" xr:uid="{00000000-0005-0000-0000-0000B08D0000}"/>
    <cellStyle name="표준 2 3 35 2 20" xfId="29588" xr:uid="{00000000-0005-0000-0000-0000B18D0000}"/>
    <cellStyle name="표준 2 3 35 2 21" xfId="31068" xr:uid="{00000000-0005-0000-0000-0000B28D0000}"/>
    <cellStyle name="표준 2 3 35 2 22" xfId="32548" xr:uid="{00000000-0005-0000-0000-0000B38D0000}"/>
    <cellStyle name="표준 2 3 35 2 23" xfId="34028" xr:uid="{00000000-0005-0000-0000-0000B48D0000}"/>
    <cellStyle name="표준 2 3 35 2 24" xfId="35508" xr:uid="{00000000-0005-0000-0000-0000B58D0000}"/>
    <cellStyle name="표준 2 3 35 2 25" xfId="36988" xr:uid="{00000000-0005-0000-0000-0000B68D0000}"/>
    <cellStyle name="표준 2 3 35 2 26" xfId="38468" xr:uid="{00000000-0005-0000-0000-0000B78D0000}"/>
    <cellStyle name="표준 2 3 35 2 27" xfId="39948" xr:uid="{00000000-0005-0000-0000-0000B88D0000}"/>
    <cellStyle name="표준 2 3 35 2 28" xfId="41428" xr:uid="{00000000-0005-0000-0000-0000B98D0000}"/>
    <cellStyle name="표준 2 3 35 2 29" xfId="42908" xr:uid="{00000000-0005-0000-0000-0000BA8D0000}"/>
    <cellStyle name="표준 2 3 35 2 3" xfId="4428" xr:uid="{00000000-0005-0000-0000-0000BB8D0000}"/>
    <cellStyle name="표준 2 3 35 2 30" xfId="44388" xr:uid="{00000000-0005-0000-0000-0000BC8D0000}"/>
    <cellStyle name="표준 2 3 35 2 31" xfId="45868" xr:uid="{00000000-0005-0000-0000-0000BD8D0000}"/>
    <cellStyle name="표준 2 3 35 2 32" xfId="47349" xr:uid="{00000000-0005-0000-0000-0000BE8D0000}"/>
    <cellStyle name="표준 2 3 35 2 33" xfId="48829" xr:uid="{00000000-0005-0000-0000-0000BF8D0000}"/>
    <cellStyle name="표준 2 3 35 2 34" xfId="50309" xr:uid="{00000000-0005-0000-0000-0000C08D0000}"/>
    <cellStyle name="표준 2 3 35 2 35" xfId="51789" xr:uid="{00000000-0005-0000-0000-0000C18D0000}"/>
    <cellStyle name="표준 2 3 35 2 36" xfId="53269" xr:uid="{00000000-0005-0000-0000-0000C28D0000}"/>
    <cellStyle name="표준 2 3 35 2 37" xfId="54749" xr:uid="{00000000-0005-0000-0000-0000C38D0000}"/>
    <cellStyle name="표준 2 3 35 2 38" xfId="56229" xr:uid="{00000000-0005-0000-0000-0000C48D0000}"/>
    <cellStyle name="표준 2 3 35 2 39" xfId="57709" xr:uid="{00000000-0005-0000-0000-0000C58D0000}"/>
    <cellStyle name="표준 2 3 35 2 4" xfId="5908" xr:uid="{00000000-0005-0000-0000-0000C68D0000}"/>
    <cellStyle name="표준 2 3 35 2 40" xfId="59189" xr:uid="{00000000-0005-0000-0000-0000C78D0000}"/>
    <cellStyle name="표준 2 3 35 2 41" xfId="60669" xr:uid="{00000000-0005-0000-0000-0000C88D0000}"/>
    <cellStyle name="표준 2 3 35 2 42" xfId="62149" xr:uid="{00000000-0005-0000-0000-0000C98D0000}"/>
    <cellStyle name="표준 2 3 35 2 5" xfId="7388" xr:uid="{00000000-0005-0000-0000-0000CA8D0000}"/>
    <cellStyle name="표준 2 3 35 2 6" xfId="8868" xr:uid="{00000000-0005-0000-0000-0000CB8D0000}"/>
    <cellStyle name="표준 2 3 35 2 7" xfId="10348" xr:uid="{00000000-0005-0000-0000-0000CC8D0000}"/>
    <cellStyle name="표준 2 3 35 2 8" xfId="11828" xr:uid="{00000000-0005-0000-0000-0000CD8D0000}"/>
    <cellStyle name="표준 2 3 35 2 9" xfId="13308" xr:uid="{00000000-0005-0000-0000-0000CE8D0000}"/>
    <cellStyle name="표준 2 3 35 20" xfId="27371" xr:uid="{00000000-0005-0000-0000-0000CF8D0000}"/>
    <cellStyle name="표준 2 3 35 21" xfId="28851" xr:uid="{00000000-0005-0000-0000-0000D08D0000}"/>
    <cellStyle name="표준 2 3 35 22" xfId="30331" xr:uid="{00000000-0005-0000-0000-0000D18D0000}"/>
    <cellStyle name="표준 2 3 35 23" xfId="31811" xr:uid="{00000000-0005-0000-0000-0000D28D0000}"/>
    <cellStyle name="표준 2 3 35 24" xfId="33291" xr:uid="{00000000-0005-0000-0000-0000D38D0000}"/>
    <cellStyle name="표준 2 3 35 25" xfId="34771" xr:uid="{00000000-0005-0000-0000-0000D48D0000}"/>
    <cellStyle name="표준 2 3 35 26" xfId="36251" xr:uid="{00000000-0005-0000-0000-0000D58D0000}"/>
    <cellStyle name="표준 2 3 35 27" xfId="37731" xr:uid="{00000000-0005-0000-0000-0000D68D0000}"/>
    <cellStyle name="표준 2 3 35 28" xfId="39211" xr:uid="{00000000-0005-0000-0000-0000D78D0000}"/>
    <cellStyle name="표준 2 3 35 29" xfId="40691" xr:uid="{00000000-0005-0000-0000-0000D88D0000}"/>
    <cellStyle name="표준 2 3 35 3" xfId="2210" xr:uid="{00000000-0005-0000-0000-0000D98D0000}"/>
    <cellStyle name="표준 2 3 35 30" xfId="42171" xr:uid="{00000000-0005-0000-0000-0000DA8D0000}"/>
    <cellStyle name="표준 2 3 35 31" xfId="43651" xr:uid="{00000000-0005-0000-0000-0000DB8D0000}"/>
    <cellStyle name="표준 2 3 35 32" xfId="45131" xr:uid="{00000000-0005-0000-0000-0000DC8D0000}"/>
    <cellStyle name="표준 2 3 35 33" xfId="46612" xr:uid="{00000000-0005-0000-0000-0000DD8D0000}"/>
    <cellStyle name="표준 2 3 35 34" xfId="48092" xr:uid="{00000000-0005-0000-0000-0000DE8D0000}"/>
    <cellStyle name="표준 2 3 35 35" xfId="49572" xr:uid="{00000000-0005-0000-0000-0000DF8D0000}"/>
    <cellStyle name="표준 2 3 35 36" xfId="51052" xr:uid="{00000000-0005-0000-0000-0000E08D0000}"/>
    <cellStyle name="표준 2 3 35 37" xfId="52532" xr:uid="{00000000-0005-0000-0000-0000E18D0000}"/>
    <cellStyle name="표준 2 3 35 38" xfId="54012" xr:uid="{00000000-0005-0000-0000-0000E28D0000}"/>
    <cellStyle name="표준 2 3 35 39" xfId="55492" xr:uid="{00000000-0005-0000-0000-0000E38D0000}"/>
    <cellStyle name="표준 2 3 35 4" xfId="3691" xr:uid="{00000000-0005-0000-0000-0000E48D0000}"/>
    <cellStyle name="표준 2 3 35 40" xfId="56972" xr:uid="{00000000-0005-0000-0000-0000E58D0000}"/>
    <cellStyle name="표준 2 3 35 41" xfId="58452" xr:uid="{00000000-0005-0000-0000-0000E68D0000}"/>
    <cellStyle name="표준 2 3 35 42" xfId="59932" xr:uid="{00000000-0005-0000-0000-0000E78D0000}"/>
    <cellStyle name="표준 2 3 35 43" xfId="61412" xr:uid="{00000000-0005-0000-0000-0000E88D0000}"/>
    <cellStyle name="표준 2 3 35 5" xfId="5171" xr:uid="{00000000-0005-0000-0000-0000E98D0000}"/>
    <cellStyle name="표준 2 3 35 6" xfId="6651" xr:uid="{00000000-0005-0000-0000-0000EA8D0000}"/>
    <cellStyle name="표준 2 3 35 7" xfId="8131" xr:uid="{00000000-0005-0000-0000-0000EB8D0000}"/>
    <cellStyle name="표준 2 3 35 8" xfId="9611" xr:uid="{00000000-0005-0000-0000-0000EC8D0000}"/>
    <cellStyle name="표준 2 3 35 9" xfId="11091" xr:uid="{00000000-0005-0000-0000-0000ED8D0000}"/>
    <cellStyle name="표준 2 3 36" xfId="841" xr:uid="{00000000-0005-0000-0000-0000EE8D0000}"/>
    <cellStyle name="표준 2 3 37" xfId="1513" xr:uid="{00000000-0005-0000-0000-0000EF8D0000}"/>
    <cellStyle name="표준 2 3 37 10" xfId="11937" xr:uid="{00000000-0005-0000-0000-0000F08D0000}"/>
    <cellStyle name="표준 2 3 37 11" xfId="13417" xr:uid="{00000000-0005-0000-0000-0000F18D0000}"/>
    <cellStyle name="표준 2 3 37 12" xfId="14897" xr:uid="{00000000-0005-0000-0000-0000F28D0000}"/>
    <cellStyle name="표준 2 3 37 13" xfId="16377" xr:uid="{00000000-0005-0000-0000-0000F38D0000}"/>
    <cellStyle name="표준 2 3 37 14" xfId="17857" xr:uid="{00000000-0005-0000-0000-0000F48D0000}"/>
    <cellStyle name="표준 2 3 37 15" xfId="19337" xr:uid="{00000000-0005-0000-0000-0000F58D0000}"/>
    <cellStyle name="표준 2 3 37 16" xfId="20817" xr:uid="{00000000-0005-0000-0000-0000F68D0000}"/>
    <cellStyle name="표준 2 3 37 17" xfId="22297" xr:uid="{00000000-0005-0000-0000-0000F78D0000}"/>
    <cellStyle name="표준 2 3 37 18" xfId="23777" xr:uid="{00000000-0005-0000-0000-0000F88D0000}"/>
    <cellStyle name="표준 2 3 37 19" xfId="25257" xr:uid="{00000000-0005-0000-0000-0000F98D0000}"/>
    <cellStyle name="표준 2 3 37 2" xfId="734" xr:uid="{00000000-0005-0000-0000-0000FA8D0000}"/>
    <cellStyle name="표준 2 3 37 2 10" xfId="14154" xr:uid="{00000000-0005-0000-0000-0000FB8D0000}"/>
    <cellStyle name="표준 2 3 37 2 11" xfId="15634" xr:uid="{00000000-0005-0000-0000-0000FC8D0000}"/>
    <cellStyle name="표준 2 3 37 2 12" xfId="17114" xr:uid="{00000000-0005-0000-0000-0000FD8D0000}"/>
    <cellStyle name="표준 2 3 37 2 13" xfId="18594" xr:uid="{00000000-0005-0000-0000-0000FE8D0000}"/>
    <cellStyle name="표준 2 3 37 2 14" xfId="20074" xr:uid="{00000000-0005-0000-0000-0000FF8D0000}"/>
    <cellStyle name="표준 2 3 37 2 15" xfId="21554" xr:uid="{00000000-0005-0000-0000-0000008E0000}"/>
    <cellStyle name="표준 2 3 37 2 16" xfId="23034" xr:uid="{00000000-0005-0000-0000-0000018E0000}"/>
    <cellStyle name="표준 2 3 37 2 17" xfId="24514" xr:uid="{00000000-0005-0000-0000-0000028E0000}"/>
    <cellStyle name="표준 2 3 37 2 18" xfId="25994" xr:uid="{00000000-0005-0000-0000-0000038E0000}"/>
    <cellStyle name="표준 2 3 37 2 19" xfId="27474" xr:uid="{00000000-0005-0000-0000-0000048E0000}"/>
    <cellStyle name="표준 2 3 37 2 2" xfId="2313" xr:uid="{00000000-0005-0000-0000-0000058E0000}"/>
    <cellStyle name="표준 2 3 37 2 20" xfId="28954" xr:uid="{00000000-0005-0000-0000-0000068E0000}"/>
    <cellStyle name="표준 2 3 37 2 21" xfId="30434" xr:uid="{00000000-0005-0000-0000-0000078E0000}"/>
    <cellStyle name="표준 2 3 37 2 22" xfId="31914" xr:uid="{00000000-0005-0000-0000-0000088E0000}"/>
    <cellStyle name="표준 2 3 37 2 23" xfId="33394" xr:uid="{00000000-0005-0000-0000-0000098E0000}"/>
    <cellStyle name="표준 2 3 37 2 24" xfId="34874" xr:uid="{00000000-0005-0000-0000-00000A8E0000}"/>
    <cellStyle name="표준 2 3 37 2 25" xfId="36354" xr:uid="{00000000-0005-0000-0000-00000B8E0000}"/>
    <cellStyle name="표준 2 3 37 2 26" xfId="37834" xr:uid="{00000000-0005-0000-0000-00000C8E0000}"/>
    <cellStyle name="표준 2 3 37 2 27" xfId="39314" xr:uid="{00000000-0005-0000-0000-00000D8E0000}"/>
    <cellStyle name="표준 2 3 37 2 28" xfId="40794" xr:uid="{00000000-0005-0000-0000-00000E8E0000}"/>
    <cellStyle name="표준 2 3 37 2 29" xfId="42274" xr:uid="{00000000-0005-0000-0000-00000F8E0000}"/>
    <cellStyle name="표준 2 3 37 2 3" xfId="3794" xr:uid="{00000000-0005-0000-0000-0000108E0000}"/>
    <cellStyle name="표준 2 3 37 2 30" xfId="43754" xr:uid="{00000000-0005-0000-0000-0000118E0000}"/>
    <cellStyle name="표준 2 3 37 2 31" xfId="45234" xr:uid="{00000000-0005-0000-0000-0000128E0000}"/>
    <cellStyle name="표준 2 3 37 2 32" xfId="46715" xr:uid="{00000000-0005-0000-0000-0000138E0000}"/>
    <cellStyle name="표준 2 3 37 2 33" xfId="48195" xr:uid="{00000000-0005-0000-0000-0000148E0000}"/>
    <cellStyle name="표준 2 3 37 2 34" xfId="49675" xr:uid="{00000000-0005-0000-0000-0000158E0000}"/>
    <cellStyle name="표준 2 3 37 2 35" xfId="51155" xr:uid="{00000000-0005-0000-0000-0000168E0000}"/>
    <cellStyle name="표준 2 3 37 2 36" xfId="52635" xr:uid="{00000000-0005-0000-0000-0000178E0000}"/>
    <cellStyle name="표준 2 3 37 2 37" xfId="54115" xr:uid="{00000000-0005-0000-0000-0000188E0000}"/>
    <cellStyle name="표준 2 3 37 2 38" xfId="55595" xr:uid="{00000000-0005-0000-0000-0000198E0000}"/>
    <cellStyle name="표준 2 3 37 2 39" xfId="57075" xr:uid="{00000000-0005-0000-0000-00001A8E0000}"/>
    <cellStyle name="표준 2 3 37 2 4" xfId="5274" xr:uid="{00000000-0005-0000-0000-00001B8E0000}"/>
    <cellStyle name="표준 2 3 37 2 40" xfId="58555" xr:uid="{00000000-0005-0000-0000-00001C8E0000}"/>
    <cellStyle name="표준 2 3 37 2 41" xfId="60035" xr:uid="{00000000-0005-0000-0000-00001D8E0000}"/>
    <cellStyle name="표준 2 3 37 2 42" xfId="61515" xr:uid="{00000000-0005-0000-0000-00001E8E0000}"/>
    <cellStyle name="표준 2 3 37 2 5" xfId="6754" xr:uid="{00000000-0005-0000-0000-00001F8E0000}"/>
    <cellStyle name="표준 2 3 37 2 6" xfId="8234" xr:uid="{00000000-0005-0000-0000-0000208E0000}"/>
    <cellStyle name="표준 2 3 37 2 7" xfId="9714" xr:uid="{00000000-0005-0000-0000-0000218E0000}"/>
    <cellStyle name="표준 2 3 37 2 8" xfId="11194" xr:uid="{00000000-0005-0000-0000-0000228E0000}"/>
    <cellStyle name="표준 2 3 37 2 9" xfId="12674" xr:uid="{00000000-0005-0000-0000-0000238E0000}"/>
    <cellStyle name="표준 2 3 37 20" xfId="26737" xr:uid="{00000000-0005-0000-0000-0000248E0000}"/>
    <cellStyle name="표준 2 3 37 21" xfId="28217" xr:uid="{00000000-0005-0000-0000-0000258E0000}"/>
    <cellStyle name="표준 2 3 37 22" xfId="29697" xr:uid="{00000000-0005-0000-0000-0000268E0000}"/>
    <cellStyle name="표준 2 3 37 23" xfId="31177" xr:uid="{00000000-0005-0000-0000-0000278E0000}"/>
    <cellStyle name="표준 2 3 37 24" xfId="32657" xr:uid="{00000000-0005-0000-0000-0000288E0000}"/>
    <cellStyle name="표준 2 3 37 25" xfId="34137" xr:uid="{00000000-0005-0000-0000-0000298E0000}"/>
    <cellStyle name="표준 2 3 37 26" xfId="35617" xr:uid="{00000000-0005-0000-0000-00002A8E0000}"/>
    <cellStyle name="표준 2 3 37 27" xfId="37097" xr:uid="{00000000-0005-0000-0000-00002B8E0000}"/>
    <cellStyle name="표준 2 3 37 28" xfId="38577" xr:uid="{00000000-0005-0000-0000-00002C8E0000}"/>
    <cellStyle name="표준 2 3 37 29" xfId="40057" xr:uid="{00000000-0005-0000-0000-00002D8E0000}"/>
    <cellStyle name="표준 2 3 37 3" xfId="1576" xr:uid="{00000000-0005-0000-0000-00002E8E0000}"/>
    <cellStyle name="표준 2 3 37 30" xfId="41537" xr:uid="{00000000-0005-0000-0000-00002F8E0000}"/>
    <cellStyle name="표준 2 3 37 31" xfId="43017" xr:uid="{00000000-0005-0000-0000-0000308E0000}"/>
    <cellStyle name="표준 2 3 37 32" xfId="44497" xr:uid="{00000000-0005-0000-0000-0000318E0000}"/>
    <cellStyle name="표준 2 3 37 33" xfId="45978" xr:uid="{00000000-0005-0000-0000-0000328E0000}"/>
    <cellStyle name="표준 2 3 37 34" xfId="47458" xr:uid="{00000000-0005-0000-0000-0000338E0000}"/>
    <cellStyle name="표준 2 3 37 35" xfId="48938" xr:uid="{00000000-0005-0000-0000-0000348E0000}"/>
    <cellStyle name="표준 2 3 37 36" xfId="50418" xr:uid="{00000000-0005-0000-0000-0000358E0000}"/>
    <cellStyle name="표준 2 3 37 37" xfId="51898" xr:uid="{00000000-0005-0000-0000-0000368E0000}"/>
    <cellStyle name="표준 2 3 37 38" xfId="53378" xr:uid="{00000000-0005-0000-0000-0000378E0000}"/>
    <cellStyle name="표준 2 3 37 39" xfId="54858" xr:uid="{00000000-0005-0000-0000-0000388E0000}"/>
    <cellStyle name="표준 2 3 37 4" xfId="3057" xr:uid="{00000000-0005-0000-0000-0000398E0000}"/>
    <cellStyle name="표준 2 3 37 40" xfId="56338" xr:uid="{00000000-0005-0000-0000-00003A8E0000}"/>
    <cellStyle name="표준 2 3 37 41" xfId="57818" xr:uid="{00000000-0005-0000-0000-00003B8E0000}"/>
    <cellStyle name="표준 2 3 37 42" xfId="59298" xr:uid="{00000000-0005-0000-0000-00003C8E0000}"/>
    <cellStyle name="표준 2 3 37 43" xfId="60778" xr:uid="{00000000-0005-0000-0000-00003D8E0000}"/>
    <cellStyle name="표준 2 3 37 5" xfId="4537" xr:uid="{00000000-0005-0000-0000-00003E8E0000}"/>
    <cellStyle name="표준 2 3 37 6" xfId="6017" xr:uid="{00000000-0005-0000-0000-00003F8E0000}"/>
    <cellStyle name="표준 2 3 37 7" xfId="7497" xr:uid="{00000000-0005-0000-0000-0000408E0000}"/>
    <cellStyle name="표준 2 3 37 8" xfId="8977" xr:uid="{00000000-0005-0000-0000-0000418E0000}"/>
    <cellStyle name="표준 2 3 37 9" xfId="10457" xr:uid="{00000000-0005-0000-0000-0000428E0000}"/>
    <cellStyle name="표준 2 3 4" xfId="1502" xr:uid="{00000000-0005-0000-0000-0000438E0000}"/>
    <cellStyle name="표준 2 3 4 10" xfId="11948" xr:uid="{00000000-0005-0000-0000-0000448E0000}"/>
    <cellStyle name="표준 2 3 4 11" xfId="13428" xr:uid="{00000000-0005-0000-0000-0000458E0000}"/>
    <cellStyle name="표준 2 3 4 12" xfId="14908" xr:uid="{00000000-0005-0000-0000-0000468E0000}"/>
    <cellStyle name="표준 2 3 4 13" xfId="16388" xr:uid="{00000000-0005-0000-0000-0000478E0000}"/>
    <cellStyle name="표준 2 3 4 14" xfId="17868" xr:uid="{00000000-0005-0000-0000-0000488E0000}"/>
    <cellStyle name="표준 2 3 4 15" xfId="19348" xr:uid="{00000000-0005-0000-0000-0000498E0000}"/>
    <cellStyle name="표준 2 3 4 16" xfId="20828" xr:uid="{00000000-0005-0000-0000-00004A8E0000}"/>
    <cellStyle name="표준 2 3 4 17" xfId="22308" xr:uid="{00000000-0005-0000-0000-00004B8E0000}"/>
    <cellStyle name="표준 2 3 4 18" xfId="23788" xr:uid="{00000000-0005-0000-0000-00004C8E0000}"/>
    <cellStyle name="표준 2 3 4 19" xfId="25268" xr:uid="{00000000-0005-0000-0000-00004D8E0000}"/>
    <cellStyle name="표준 2 3 4 2" xfId="723" xr:uid="{00000000-0005-0000-0000-00004E8E0000}"/>
    <cellStyle name="표준 2 3 4 2 10" xfId="14165" xr:uid="{00000000-0005-0000-0000-00004F8E0000}"/>
    <cellStyle name="표준 2 3 4 2 11" xfId="15645" xr:uid="{00000000-0005-0000-0000-0000508E0000}"/>
    <cellStyle name="표준 2 3 4 2 12" xfId="17125" xr:uid="{00000000-0005-0000-0000-0000518E0000}"/>
    <cellStyle name="표준 2 3 4 2 13" xfId="18605" xr:uid="{00000000-0005-0000-0000-0000528E0000}"/>
    <cellStyle name="표준 2 3 4 2 14" xfId="20085" xr:uid="{00000000-0005-0000-0000-0000538E0000}"/>
    <cellStyle name="표준 2 3 4 2 15" xfId="21565" xr:uid="{00000000-0005-0000-0000-0000548E0000}"/>
    <cellStyle name="표준 2 3 4 2 16" xfId="23045" xr:uid="{00000000-0005-0000-0000-0000558E0000}"/>
    <cellStyle name="표준 2 3 4 2 17" xfId="24525" xr:uid="{00000000-0005-0000-0000-0000568E0000}"/>
    <cellStyle name="표준 2 3 4 2 18" xfId="26005" xr:uid="{00000000-0005-0000-0000-0000578E0000}"/>
    <cellStyle name="표준 2 3 4 2 19" xfId="27485" xr:uid="{00000000-0005-0000-0000-0000588E0000}"/>
    <cellStyle name="표준 2 3 4 2 2" xfId="2324" xr:uid="{00000000-0005-0000-0000-0000598E0000}"/>
    <cellStyle name="표준 2 3 4 2 20" xfId="28965" xr:uid="{00000000-0005-0000-0000-00005A8E0000}"/>
    <cellStyle name="표준 2 3 4 2 21" xfId="30445" xr:uid="{00000000-0005-0000-0000-00005B8E0000}"/>
    <cellStyle name="표준 2 3 4 2 22" xfId="31925" xr:uid="{00000000-0005-0000-0000-00005C8E0000}"/>
    <cellStyle name="표준 2 3 4 2 23" xfId="33405" xr:uid="{00000000-0005-0000-0000-00005D8E0000}"/>
    <cellStyle name="표준 2 3 4 2 24" xfId="34885" xr:uid="{00000000-0005-0000-0000-00005E8E0000}"/>
    <cellStyle name="표준 2 3 4 2 25" xfId="36365" xr:uid="{00000000-0005-0000-0000-00005F8E0000}"/>
    <cellStyle name="표준 2 3 4 2 26" xfId="37845" xr:uid="{00000000-0005-0000-0000-0000608E0000}"/>
    <cellStyle name="표준 2 3 4 2 27" xfId="39325" xr:uid="{00000000-0005-0000-0000-0000618E0000}"/>
    <cellStyle name="표준 2 3 4 2 28" xfId="40805" xr:uid="{00000000-0005-0000-0000-0000628E0000}"/>
    <cellStyle name="표준 2 3 4 2 29" xfId="42285" xr:uid="{00000000-0005-0000-0000-0000638E0000}"/>
    <cellStyle name="표준 2 3 4 2 3" xfId="3805" xr:uid="{00000000-0005-0000-0000-0000648E0000}"/>
    <cellStyle name="표준 2 3 4 2 30" xfId="43765" xr:uid="{00000000-0005-0000-0000-0000658E0000}"/>
    <cellStyle name="표준 2 3 4 2 31" xfId="45245" xr:uid="{00000000-0005-0000-0000-0000668E0000}"/>
    <cellStyle name="표준 2 3 4 2 32" xfId="46726" xr:uid="{00000000-0005-0000-0000-0000678E0000}"/>
    <cellStyle name="표준 2 3 4 2 33" xfId="48206" xr:uid="{00000000-0005-0000-0000-0000688E0000}"/>
    <cellStyle name="표준 2 3 4 2 34" xfId="49686" xr:uid="{00000000-0005-0000-0000-0000698E0000}"/>
    <cellStyle name="표준 2 3 4 2 35" xfId="51166" xr:uid="{00000000-0005-0000-0000-00006A8E0000}"/>
    <cellStyle name="표준 2 3 4 2 36" xfId="52646" xr:uid="{00000000-0005-0000-0000-00006B8E0000}"/>
    <cellStyle name="표준 2 3 4 2 37" xfId="54126" xr:uid="{00000000-0005-0000-0000-00006C8E0000}"/>
    <cellStyle name="표준 2 3 4 2 38" xfId="55606" xr:uid="{00000000-0005-0000-0000-00006D8E0000}"/>
    <cellStyle name="표준 2 3 4 2 39" xfId="57086" xr:uid="{00000000-0005-0000-0000-00006E8E0000}"/>
    <cellStyle name="표준 2 3 4 2 4" xfId="5285" xr:uid="{00000000-0005-0000-0000-00006F8E0000}"/>
    <cellStyle name="표준 2 3 4 2 40" xfId="58566" xr:uid="{00000000-0005-0000-0000-0000708E0000}"/>
    <cellStyle name="표준 2 3 4 2 41" xfId="60046" xr:uid="{00000000-0005-0000-0000-0000718E0000}"/>
    <cellStyle name="표준 2 3 4 2 42" xfId="61526" xr:uid="{00000000-0005-0000-0000-0000728E0000}"/>
    <cellStyle name="표준 2 3 4 2 5" xfId="6765" xr:uid="{00000000-0005-0000-0000-0000738E0000}"/>
    <cellStyle name="표준 2 3 4 2 6" xfId="8245" xr:uid="{00000000-0005-0000-0000-0000748E0000}"/>
    <cellStyle name="표준 2 3 4 2 7" xfId="9725" xr:uid="{00000000-0005-0000-0000-0000758E0000}"/>
    <cellStyle name="표준 2 3 4 2 8" xfId="11205" xr:uid="{00000000-0005-0000-0000-0000768E0000}"/>
    <cellStyle name="표준 2 3 4 2 9" xfId="12685" xr:uid="{00000000-0005-0000-0000-0000778E0000}"/>
    <cellStyle name="표준 2 3 4 20" xfId="26748" xr:uid="{00000000-0005-0000-0000-0000788E0000}"/>
    <cellStyle name="표준 2 3 4 21" xfId="28228" xr:uid="{00000000-0005-0000-0000-0000798E0000}"/>
    <cellStyle name="표준 2 3 4 22" xfId="29708" xr:uid="{00000000-0005-0000-0000-00007A8E0000}"/>
    <cellStyle name="표준 2 3 4 23" xfId="31188" xr:uid="{00000000-0005-0000-0000-00007B8E0000}"/>
    <cellStyle name="표준 2 3 4 24" xfId="32668" xr:uid="{00000000-0005-0000-0000-00007C8E0000}"/>
    <cellStyle name="표준 2 3 4 25" xfId="34148" xr:uid="{00000000-0005-0000-0000-00007D8E0000}"/>
    <cellStyle name="표준 2 3 4 26" xfId="35628" xr:uid="{00000000-0005-0000-0000-00007E8E0000}"/>
    <cellStyle name="표준 2 3 4 27" xfId="37108" xr:uid="{00000000-0005-0000-0000-00007F8E0000}"/>
    <cellStyle name="표준 2 3 4 28" xfId="38588" xr:uid="{00000000-0005-0000-0000-0000808E0000}"/>
    <cellStyle name="표준 2 3 4 29" xfId="40068" xr:uid="{00000000-0005-0000-0000-0000818E0000}"/>
    <cellStyle name="표준 2 3 4 3" xfId="1587" xr:uid="{00000000-0005-0000-0000-0000828E0000}"/>
    <cellStyle name="표준 2 3 4 30" xfId="41548" xr:uid="{00000000-0005-0000-0000-0000838E0000}"/>
    <cellStyle name="표준 2 3 4 31" xfId="43028" xr:uid="{00000000-0005-0000-0000-0000848E0000}"/>
    <cellStyle name="표준 2 3 4 32" xfId="44508" xr:uid="{00000000-0005-0000-0000-0000858E0000}"/>
    <cellStyle name="표준 2 3 4 33" xfId="45989" xr:uid="{00000000-0005-0000-0000-0000868E0000}"/>
    <cellStyle name="표준 2 3 4 34" xfId="47469" xr:uid="{00000000-0005-0000-0000-0000878E0000}"/>
    <cellStyle name="표준 2 3 4 35" xfId="48949" xr:uid="{00000000-0005-0000-0000-0000888E0000}"/>
    <cellStyle name="표준 2 3 4 36" xfId="50429" xr:uid="{00000000-0005-0000-0000-0000898E0000}"/>
    <cellStyle name="표준 2 3 4 37" xfId="51909" xr:uid="{00000000-0005-0000-0000-00008A8E0000}"/>
    <cellStyle name="표준 2 3 4 38" xfId="53389" xr:uid="{00000000-0005-0000-0000-00008B8E0000}"/>
    <cellStyle name="표준 2 3 4 39" xfId="54869" xr:uid="{00000000-0005-0000-0000-00008C8E0000}"/>
    <cellStyle name="표준 2 3 4 4" xfId="3068" xr:uid="{00000000-0005-0000-0000-00008D8E0000}"/>
    <cellStyle name="표준 2 3 4 40" xfId="56349" xr:uid="{00000000-0005-0000-0000-00008E8E0000}"/>
    <cellStyle name="표준 2 3 4 41" xfId="57829" xr:uid="{00000000-0005-0000-0000-00008F8E0000}"/>
    <cellStyle name="표준 2 3 4 42" xfId="59309" xr:uid="{00000000-0005-0000-0000-0000908E0000}"/>
    <cellStyle name="표준 2 3 4 43" xfId="60789" xr:uid="{00000000-0005-0000-0000-0000918E0000}"/>
    <cellStyle name="표준 2 3 4 5" xfId="4548" xr:uid="{00000000-0005-0000-0000-0000928E0000}"/>
    <cellStyle name="표준 2 3 4 6" xfId="6028" xr:uid="{00000000-0005-0000-0000-0000938E0000}"/>
    <cellStyle name="표준 2 3 4 7" xfId="7508" xr:uid="{00000000-0005-0000-0000-0000948E0000}"/>
    <cellStyle name="표준 2 3 4 8" xfId="8988" xr:uid="{00000000-0005-0000-0000-0000958E0000}"/>
    <cellStyle name="표준 2 3 4 9" xfId="10468" xr:uid="{00000000-0005-0000-0000-0000968E0000}"/>
    <cellStyle name="표준 2 3 5" xfId="1497" xr:uid="{00000000-0005-0000-0000-0000978E0000}"/>
    <cellStyle name="표준 2 3 5 10" xfId="11953" xr:uid="{00000000-0005-0000-0000-0000988E0000}"/>
    <cellStyle name="표준 2 3 5 11" xfId="13433" xr:uid="{00000000-0005-0000-0000-0000998E0000}"/>
    <cellStyle name="표준 2 3 5 12" xfId="14913" xr:uid="{00000000-0005-0000-0000-00009A8E0000}"/>
    <cellStyle name="표준 2 3 5 13" xfId="16393" xr:uid="{00000000-0005-0000-0000-00009B8E0000}"/>
    <cellStyle name="표준 2 3 5 14" xfId="17873" xr:uid="{00000000-0005-0000-0000-00009C8E0000}"/>
    <cellStyle name="표준 2 3 5 15" xfId="19353" xr:uid="{00000000-0005-0000-0000-00009D8E0000}"/>
    <cellStyle name="표준 2 3 5 16" xfId="20833" xr:uid="{00000000-0005-0000-0000-00009E8E0000}"/>
    <cellStyle name="표준 2 3 5 17" xfId="22313" xr:uid="{00000000-0005-0000-0000-00009F8E0000}"/>
    <cellStyle name="표준 2 3 5 18" xfId="23793" xr:uid="{00000000-0005-0000-0000-0000A08E0000}"/>
    <cellStyle name="표준 2 3 5 19" xfId="25273" xr:uid="{00000000-0005-0000-0000-0000A18E0000}"/>
    <cellStyle name="표준 2 3 5 2" xfId="718" xr:uid="{00000000-0005-0000-0000-0000A28E0000}"/>
    <cellStyle name="표준 2 3 5 2 10" xfId="14170" xr:uid="{00000000-0005-0000-0000-0000A38E0000}"/>
    <cellStyle name="표준 2 3 5 2 11" xfId="15650" xr:uid="{00000000-0005-0000-0000-0000A48E0000}"/>
    <cellStyle name="표준 2 3 5 2 12" xfId="17130" xr:uid="{00000000-0005-0000-0000-0000A58E0000}"/>
    <cellStyle name="표준 2 3 5 2 13" xfId="18610" xr:uid="{00000000-0005-0000-0000-0000A68E0000}"/>
    <cellStyle name="표준 2 3 5 2 14" xfId="20090" xr:uid="{00000000-0005-0000-0000-0000A78E0000}"/>
    <cellStyle name="표준 2 3 5 2 15" xfId="21570" xr:uid="{00000000-0005-0000-0000-0000A88E0000}"/>
    <cellStyle name="표준 2 3 5 2 16" xfId="23050" xr:uid="{00000000-0005-0000-0000-0000A98E0000}"/>
    <cellStyle name="표준 2 3 5 2 17" xfId="24530" xr:uid="{00000000-0005-0000-0000-0000AA8E0000}"/>
    <cellStyle name="표준 2 3 5 2 18" xfId="26010" xr:uid="{00000000-0005-0000-0000-0000AB8E0000}"/>
    <cellStyle name="표준 2 3 5 2 19" xfId="27490" xr:uid="{00000000-0005-0000-0000-0000AC8E0000}"/>
    <cellStyle name="표준 2 3 5 2 2" xfId="2329" xr:uid="{00000000-0005-0000-0000-0000AD8E0000}"/>
    <cellStyle name="표준 2 3 5 2 20" xfId="28970" xr:uid="{00000000-0005-0000-0000-0000AE8E0000}"/>
    <cellStyle name="표준 2 3 5 2 21" xfId="30450" xr:uid="{00000000-0005-0000-0000-0000AF8E0000}"/>
    <cellStyle name="표준 2 3 5 2 22" xfId="31930" xr:uid="{00000000-0005-0000-0000-0000B08E0000}"/>
    <cellStyle name="표준 2 3 5 2 23" xfId="33410" xr:uid="{00000000-0005-0000-0000-0000B18E0000}"/>
    <cellStyle name="표준 2 3 5 2 24" xfId="34890" xr:uid="{00000000-0005-0000-0000-0000B28E0000}"/>
    <cellStyle name="표준 2 3 5 2 25" xfId="36370" xr:uid="{00000000-0005-0000-0000-0000B38E0000}"/>
    <cellStyle name="표준 2 3 5 2 26" xfId="37850" xr:uid="{00000000-0005-0000-0000-0000B48E0000}"/>
    <cellStyle name="표준 2 3 5 2 27" xfId="39330" xr:uid="{00000000-0005-0000-0000-0000B58E0000}"/>
    <cellStyle name="표준 2 3 5 2 28" xfId="40810" xr:uid="{00000000-0005-0000-0000-0000B68E0000}"/>
    <cellStyle name="표준 2 3 5 2 29" xfId="42290" xr:uid="{00000000-0005-0000-0000-0000B78E0000}"/>
    <cellStyle name="표준 2 3 5 2 3" xfId="3810" xr:uid="{00000000-0005-0000-0000-0000B88E0000}"/>
    <cellStyle name="표준 2 3 5 2 30" xfId="43770" xr:uid="{00000000-0005-0000-0000-0000B98E0000}"/>
    <cellStyle name="표준 2 3 5 2 31" xfId="45250" xr:uid="{00000000-0005-0000-0000-0000BA8E0000}"/>
    <cellStyle name="표준 2 3 5 2 32" xfId="46731" xr:uid="{00000000-0005-0000-0000-0000BB8E0000}"/>
    <cellStyle name="표준 2 3 5 2 33" xfId="48211" xr:uid="{00000000-0005-0000-0000-0000BC8E0000}"/>
    <cellStyle name="표준 2 3 5 2 34" xfId="49691" xr:uid="{00000000-0005-0000-0000-0000BD8E0000}"/>
    <cellStyle name="표준 2 3 5 2 35" xfId="51171" xr:uid="{00000000-0005-0000-0000-0000BE8E0000}"/>
    <cellStyle name="표준 2 3 5 2 36" xfId="52651" xr:uid="{00000000-0005-0000-0000-0000BF8E0000}"/>
    <cellStyle name="표준 2 3 5 2 37" xfId="54131" xr:uid="{00000000-0005-0000-0000-0000C08E0000}"/>
    <cellStyle name="표준 2 3 5 2 38" xfId="55611" xr:uid="{00000000-0005-0000-0000-0000C18E0000}"/>
    <cellStyle name="표준 2 3 5 2 39" xfId="57091" xr:uid="{00000000-0005-0000-0000-0000C28E0000}"/>
    <cellStyle name="표준 2 3 5 2 4" xfId="5290" xr:uid="{00000000-0005-0000-0000-0000C38E0000}"/>
    <cellStyle name="표준 2 3 5 2 40" xfId="58571" xr:uid="{00000000-0005-0000-0000-0000C48E0000}"/>
    <cellStyle name="표준 2 3 5 2 41" xfId="60051" xr:uid="{00000000-0005-0000-0000-0000C58E0000}"/>
    <cellStyle name="표준 2 3 5 2 42" xfId="61531" xr:uid="{00000000-0005-0000-0000-0000C68E0000}"/>
    <cellStyle name="표준 2 3 5 2 5" xfId="6770" xr:uid="{00000000-0005-0000-0000-0000C78E0000}"/>
    <cellStyle name="표준 2 3 5 2 6" xfId="8250" xr:uid="{00000000-0005-0000-0000-0000C88E0000}"/>
    <cellStyle name="표준 2 3 5 2 7" xfId="9730" xr:uid="{00000000-0005-0000-0000-0000C98E0000}"/>
    <cellStyle name="표준 2 3 5 2 8" xfId="11210" xr:uid="{00000000-0005-0000-0000-0000CA8E0000}"/>
    <cellStyle name="표준 2 3 5 2 9" xfId="12690" xr:uid="{00000000-0005-0000-0000-0000CB8E0000}"/>
    <cellStyle name="표준 2 3 5 20" xfId="26753" xr:uid="{00000000-0005-0000-0000-0000CC8E0000}"/>
    <cellStyle name="표준 2 3 5 21" xfId="28233" xr:uid="{00000000-0005-0000-0000-0000CD8E0000}"/>
    <cellStyle name="표준 2 3 5 22" xfId="29713" xr:uid="{00000000-0005-0000-0000-0000CE8E0000}"/>
    <cellStyle name="표준 2 3 5 23" xfId="31193" xr:uid="{00000000-0005-0000-0000-0000CF8E0000}"/>
    <cellStyle name="표준 2 3 5 24" xfId="32673" xr:uid="{00000000-0005-0000-0000-0000D08E0000}"/>
    <cellStyle name="표준 2 3 5 25" xfId="34153" xr:uid="{00000000-0005-0000-0000-0000D18E0000}"/>
    <cellStyle name="표준 2 3 5 26" xfId="35633" xr:uid="{00000000-0005-0000-0000-0000D28E0000}"/>
    <cellStyle name="표준 2 3 5 27" xfId="37113" xr:uid="{00000000-0005-0000-0000-0000D38E0000}"/>
    <cellStyle name="표준 2 3 5 28" xfId="38593" xr:uid="{00000000-0005-0000-0000-0000D48E0000}"/>
    <cellStyle name="표준 2 3 5 29" xfId="40073" xr:uid="{00000000-0005-0000-0000-0000D58E0000}"/>
    <cellStyle name="표준 2 3 5 3" xfId="1592" xr:uid="{00000000-0005-0000-0000-0000D68E0000}"/>
    <cellStyle name="표준 2 3 5 30" xfId="41553" xr:uid="{00000000-0005-0000-0000-0000D78E0000}"/>
    <cellStyle name="표준 2 3 5 31" xfId="43033" xr:uid="{00000000-0005-0000-0000-0000D88E0000}"/>
    <cellStyle name="표준 2 3 5 32" xfId="44513" xr:uid="{00000000-0005-0000-0000-0000D98E0000}"/>
    <cellStyle name="표준 2 3 5 33" xfId="45994" xr:uid="{00000000-0005-0000-0000-0000DA8E0000}"/>
    <cellStyle name="표준 2 3 5 34" xfId="47474" xr:uid="{00000000-0005-0000-0000-0000DB8E0000}"/>
    <cellStyle name="표준 2 3 5 35" xfId="48954" xr:uid="{00000000-0005-0000-0000-0000DC8E0000}"/>
    <cellStyle name="표준 2 3 5 36" xfId="50434" xr:uid="{00000000-0005-0000-0000-0000DD8E0000}"/>
    <cellStyle name="표준 2 3 5 37" xfId="51914" xr:uid="{00000000-0005-0000-0000-0000DE8E0000}"/>
    <cellStyle name="표준 2 3 5 38" xfId="53394" xr:uid="{00000000-0005-0000-0000-0000DF8E0000}"/>
    <cellStyle name="표준 2 3 5 39" xfId="54874" xr:uid="{00000000-0005-0000-0000-0000E08E0000}"/>
    <cellStyle name="표준 2 3 5 4" xfId="3073" xr:uid="{00000000-0005-0000-0000-0000E18E0000}"/>
    <cellStyle name="표준 2 3 5 40" xfId="56354" xr:uid="{00000000-0005-0000-0000-0000E28E0000}"/>
    <cellStyle name="표준 2 3 5 41" xfId="57834" xr:uid="{00000000-0005-0000-0000-0000E38E0000}"/>
    <cellStyle name="표준 2 3 5 42" xfId="59314" xr:uid="{00000000-0005-0000-0000-0000E48E0000}"/>
    <cellStyle name="표준 2 3 5 43" xfId="60794" xr:uid="{00000000-0005-0000-0000-0000E58E0000}"/>
    <cellStyle name="표준 2 3 5 5" xfId="4553" xr:uid="{00000000-0005-0000-0000-0000E68E0000}"/>
    <cellStyle name="표준 2 3 5 6" xfId="6033" xr:uid="{00000000-0005-0000-0000-0000E78E0000}"/>
    <cellStyle name="표준 2 3 5 7" xfId="7513" xr:uid="{00000000-0005-0000-0000-0000E88E0000}"/>
    <cellStyle name="표준 2 3 5 8" xfId="8993" xr:uid="{00000000-0005-0000-0000-0000E98E0000}"/>
    <cellStyle name="표준 2 3 5 9" xfId="10473" xr:uid="{00000000-0005-0000-0000-0000EA8E0000}"/>
    <cellStyle name="표준 2 3 6" xfId="1491" xr:uid="{00000000-0005-0000-0000-0000EB8E0000}"/>
    <cellStyle name="표준 2 3 6 10" xfId="11959" xr:uid="{00000000-0005-0000-0000-0000EC8E0000}"/>
    <cellStyle name="표준 2 3 6 11" xfId="13439" xr:uid="{00000000-0005-0000-0000-0000ED8E0000}"/>
    <cellStyle name="표준 2 3 6 12" xfId="14919" xr:uid="{00000000-0005-0000-0000-0000EE8E0000}"/>
    <cellStyle name="표준 2 3 6 13" xfId="16399" xr:uid="{00000000-0005-0000-0000-0000EF8E0000}"/>
    <cellStyle name="표준 2 3 6 14" xfId="17879" xr:uid="{00000000-0005-0000-0000-0000F08E0000}"/>
    <cellStyle name="표준 2 3 6 15" xfId="19359" xr:uid="{00000000-0005-0000-0000-0000F18E0000}"/>
    <cellStyle name="표준 2 3 6 16" xfId="20839" xr:uid="{00000000-0005-0000-0000-0000F28E0000}"/>
    <cellStyle name="표준 2 3 6 17" xfId="22319" xr:uid="{00000000-0005-0000-0000-0000F38E0000}"/>
    <cellStyle name="표준 2 3 6 18" xfId="23799" xr:uid="{00000000-0005-0000-0000-0000F48E0000}"/>
    <cellStyle name="표준 2 3 6 19" xfId="25279" xr:uid="{00000000-0005-0000-0000-0000F58E0000}"/>
    <cellStyle name="표준 2 3 6 2" xfId="712" xr:uid="{00000000-0005-0000-0000-0000F68E0000}"/>
    <cellStyle name="표준 2 3 6 2 10" xfId="14176" xr:uid="{00000000-0005-0000-0000-0000F78E0000}"/>
    <cellStyle name="표준 2 3 6 2 11" xfId="15656" xr:uid="{00000000-0005-0000-0000-0000F88E0000}"/>
    <cellStyle name="표준 2 3 6 2 12" xfId="17136" xr:uid="{00000000-0005-0000-0000-0000F98E0000}"/>
    <cellStyle name="표준 2 3 6 2 13" xfId="18616" xr:uid="{00000000-0005-0000-0000-0000FA8E0000}"/>
    <cellStyle name="표준 2 3 6 2 14" xfId="20096" xr:uid="{00000000-0005-0000-0000-0000FB8E0000}"/>
    <cellStyle name="표준 2 3 6 2 15" xfId="21576" xr:uid="{00000000-0005-0000-0000-0000FC8E0000}"/>
    <cellStyle name="표준 2 3 6 2 16" xfId="23056" xr:uid="{00000000-0005-0000-0000-0000FD8E0000}"/>
    <cellStyle name="표준 2 3 6 2 17" xfId="24536" xr:uid="{00000000-0005-0000-0000-0000FE8E0000}"/>
    <cellStyle name="표준 2 3 6 2 18" xfId="26016" xr:uid="{00000000-0005-0000-0000-0000FF8E0000}"/>
    <cellStyle name="표준 2 3 6 2 19" xfId="27496" xr:uid="{00000000-0005-0000-0000-0000008F0000}"/>
    <cellStyle name="표준 2 3 6 2 2" xfId="2335" xr:uid="{00000000-0005-0000-0000-0000018F0000}"/>
    <cellStyle name="표준 2 3 6 2 20" xfId="28976" xr:uid="{00000000-0005-0000-0000-0000028F0000}"/>
    <cellStyle name="표준 2 3 6 2 21" xfId="30456" xr:uid="{00000000-0005-0000-0000-0000038F0000}"/>
    <cellStyle name="표준 2 3 6 2 22" xfId="31936" xr:uid="{00000000-0005-0000-0000-0000048F0000}"/>
    <cellStyle name="표준 2 3 6 2 23" xfId="33416" xr:uid="{00000000-0005-0000-0000-0000058F0000}"/>
    <cellStyle name="표준 2 3 6 2 24" xfId="34896" xr:uid="{00000000-0005-0000-0000-0000068F0000}"/>
    <cellStyle name="표준 2 3 6 2 25" xfId="36376" xr:uid="{00000000-0005-0000-0000-0000078F0000}"/>
    <cellStyle name="표준 2 3 6 2 26" xfId="37856" xr:uid="{00000000-0005-0000-0000-0000088F0000}"/>
    <cellStyle name="표준 2 3 6 2 27" xfId="39336" xr:uid="{00000000-0005-0000-0000-0000098F0000}"/>
    <cellStyle name="표준 2 3 6 2 28" xfId="40816" xr:uid="{00000000-0005-0000-0000-00000A8F0000}"/>
    <cellStyle name="표준 2 3 6 2 29" xfId="42296" xr:uid="{00000000-0005-0000-0000-00000B8F0000}"/>
    <cellStyle name="표준 2 3 6 2 3" xfId="3816" xr:uid="{00000000-0005-0000-0000-00000C8F0000}"/>
    <cellStyle name="표준 2 3 6 2 30" xfId="43776" xr:uid="{00000000-0005-0000-0000-00000D8F0000}"/>
    <cellStyle name="표준 2 3 6 2 31" xfId="45256" xr:uid="{00000000-0005-0000-0000-00000E8F0000}"/>
    <cellStyle name="표준 2 3 6 2 32" xfId="46737" xr:uid="{00000000-0005-0000-0000-00000F8F0000}"/>
    <cellStyle name="표준 2 3 6 2 33" xfId="48217" xr:uid="{00000000-0005-0000-0000-0000108F0000}"/>
    <cellStyle name="표준 2 3 6 2 34" xfId="49697" xr:uid="{00000000-0005-0000-0000-0000118F0000}"/>
    <cellStyle name="표준 2 3 6 2 35" xfId="51177" xr:uid="{00000000-0005-0000-0000-0000128F0000}"/>
    <cellStyle name="표준 2 3 6 2 36" xfId="52657" xr:uid="{00000000-0005-0000-0000-0000138F0000}"/>
    <cellStyle name="표준 2 3 6 2 37" xfId="54137" xr:uid="{00000000-0005-0000-0000-0000148F0000}"/>
    <cellStyle name="표준 2 3 6 2 38" xfId="55617" xr:uid="{00000000-0005-0000-0000-0000158F0000}"/>
    <cellStyle name="표준 2 3 6 2 39" xfId="57097" xr:uid="{00000000-0005-0000-0000-0000168F0000}"/>
    <cellStyle name="표준 2 3 6 2 4" xfId="5296" xr:uid="{00000000-0005-0000-0000-0000178F0000}"/>
    <cellStyle name="표준 2 3 6 2 40" xfId="58577" xr:uid="{00000000-0005-0000-0000-0000188F0000}"/>
    <cellStyle name="표준 2 3 6 2 41" xfId="60057" xr:uid="{00000000-0005-0000-0000-0000198F0000}"/>
    <cellStyle name="표준 2 3 6 2 42" xfId="61537" xr:uid="{00000000-0005-0000-0000-00001A8F0000}"/>
    <cellStyle name="표준 2 3 6 2 5" xfId="6776" xr:uid="{00000000-0005-0000-0000-00001B8F0000}"/>
    <cellStyle name="표준 2 3 6 2 6" xfId="8256" xr:uid="{00000000-0005-0000-0000-00001C8F0000}"/>
    <cellStyle name="표준 2 3 6 2 7" xfId="9736" xr:uid="{00000000-0005-0000-0000-00001D8F0000}"/>
    <cellStyle name="표준 2 3 6 2 8" xfId="11216" xr:uid="{00000000-0005-0000-0000-00001E8F0000}"/>
    <cellStyle name="표준 2 3 6 2 9" xfId="12696" xr:uid="{00000000-0005-0000-0000-00001F8F0000}"/>
    <cellStyle name="표준 2 3 6 20" xfId="26759" xr:uid="{00000000-0005-0000-0000-0000208F0000}"/>
    <cellStyle name="표준 2 3 6 21" xfId="28239" xr:uid="{00000000-0005-0000-0000-0000218F0000}"/>
    <cellStyle name="표준 2 3 6 22" xfId="29719" xr:uid="{00000000-0005-0000-0000-0000228F0000}"/>
    <cellStyle name="표준 2 3 6 23" xfId="31199" xr:uid="{00000000-0005-0000-0000-0000238F0000}"/>
    <cellStyle name="표준 2 3 6 24" xfId="32679" xr:uid="{00000000-0005-0000-0000-0000248F0000}"/>
    <cellStyle name="표준 2 3 6 25" xfId="34159" xr:uid="{00000000-0005-0000-0000-0000258F0000}"/>
    <cellStyle name="표준 2 3 6 26" xfId="35639" xr:uid="{00000000-0005-0000-0000-0000268F0000}"/>
    <cellStyle name="표준 2 3 6 27" xfId="37119" xr:uid="{00000000-0005-0000-0000-0000278F0000}"/>
    <cellStyle name="표준 2 3 6 28" xfId="38599" xr:uid="{00000000-0005-0000-0000-0000288F0000}"/>
    <cellStyle name="표준 2 3 6 29" xfId="40079" xr:uid="{00000000-0005-0000-0000-0000298F0000}"/>
    <cellStyle name="표준 2 3 6 3" xfId="1598" xr:uid="{00000000-0005-0000-0000-00002A8F0000}"/>
    <cellStyle name="표준 2 3 6 30" xfId="41559" xr:uid="{00000000-0005-0000-0000-00002B8F0000}"/>
    <cellStyle name="표준 2 3 6 31" xfId="43039" xr:uid="{00000000-0005-0000-0000-00002C8F0000}"/>
    <cellStyle name="표준 2 3 6 32" xfId="44519" xr:uid="{00000000-0005-0000-0000-00002D8F0000}"/>
    <cellStyle name="표준 2 3 6 33" xfId="46000" xr:uid="{00000000-0005-0000-0000-00002E8F0000}"/>
    <cellStyle name="표준 2 3 6 34" xfId="47480" xr:uid="{00000000-0005-0000-0000-00002F8F0000}"/>
    <cellStyle name="표준 2 3 6 35" xfId="48960" xr:uid="{00000000-0005-0000-0000-0000308F0000}"/>
    <cellStyle name="표준 2 3 6 36" xfId="50440" xr:uid="{00000000-0005-0000-0000-0000318F0000}"/>
    <cellStyle name="표준 2 3 6 37" xfId="51920" xr:uid="{00000000-0005-0000-0000-0000328F0000}"/>
    <cellStyle name="표준 2 3 6 38" xfId="53400" xr:uid="{00000000-0005-0000-0000-0000338F0000}"/>
    <cellStyle name="표준 2 3 6 39" xfId="54880" xr:uid="{00000000-0005-0000-0000-0000348F0000}"/>
    <cellStyle name="표준 2 3 6 4" xfId="3079" xr:uid="{00000000-0005-0000-0000-0000358F0000}"/>
    <cellStyle name="표준 2 3 6 40" xfId="56360" xr:uid="{00000000-0005-0000-0000-0000368F0000}"/>
    <cellStyle name="표준 2 3 6 41" xfId="57840" xr:uid="{00000000-0005-0000-0000-0000378F0000}"/>
    <cellStyle name="표준 2 3 6 42" xfId="59320" xr:uid="{00000000-0005-0000-0000-0000388F0000}"/>
    <cellStyle name="표준 2 3 6 43" xfId="60800" xr:uid="{00000000-0005-0000-0000-0000398F0000}"/>
    <cellStyle name="표준 2 3 6 5" xfId="4559" xr:uid="{00000000-0005-0000-0000-00003A8F0000}"/>
    <cellStyle name="표준 2 3 6 6" xfId="6039" xr:uid="{00000000-0005-0000-0000-00003B8F0000}"/>
    <cellStyle name="표준 2 3 6 7" xfId="7519" xr:uid="{00000000-0005-0000-0000-00003C8F0000}"/>
    <cellStyle name="표준 2 3 6 8" xfId="8999" xr:uid="{00000000-0005-0000-0000-00003D8F0000}"/>
    <cellStyle name="표준 2 3 6 9" xfId="10479" xr:uid="{00000000-0005-0000-0000-00003E8F0000}"/>
    <cellStyle name="표준 2 3 7" xfId="1484" xr:uid="{00000000-0005-0000-0000-00003F8F0000}"/>
    <cellStyle name="표준 2 3 7 10" xfId="11966" xr:uid="{00000000-0005-0000-0000-0000408F0000}"/>
    <cellStyle name="표준 2 3 7 11" xfId="13446" xr:uid="{00000000-0005-0000-0000-0000418F0000}"/>
    <cellStyle name="표준 2 3 7 12" xfId="14926" xr:uid="{00000000-0005-0000-0000-0000428F0000}"/>
    <cellStyle name="표준 2 3 7 13" xfId="16406" xr:uid="{00000000-0005-0000-0000-0000438F0000}"/>
    <cellStyle name="표준 2 3 7 14" xfId="17886" xr:uid="{00000000-0005-0000-0000-0000448F0000}"/>
    <cellStyle name="표준 2 3 7 15" xfId="19366" xr:uid="{00000000-0005-0000-0000-0000458F0000}"/>
    <cellStyle name="표준 2 3 7 16" xfId="20846" xr:uid="{00000000-0005-0000-0000-0000468F0000}"/>
    <cellStyle name="표준 2 3 7 17" xfId="22326" xr:uid="{00000000-0005-0000-0000-0000478F0000}"/>
    <cellStyle name="표준 2 3 7 18" xfId="23806" xr:uid="{00000000-0005-0000-0000-0000488F0000}"/>
    <cellStyle name="표준 2 3 7 19" xfId="25286" xr:uid="{00000000-0005-0000-0000-0000498F0000}"/>
    <cellStyle name="표준 2 3 7 2" xfId="705" xr:uid="{00000000-0005-0000-0000-00004A8F0000}"/>
    <cellStyle name="표준 2 3 7 2 10" xfId="14183" xr:uid="{00000000-0005-0000-0000-00004B8F0000}"/>
    <cellStyle name="표준 2 3 7 2 11" xfId="15663" xr:uid="{00000000-0005-0000-0000-00004C8F0000}"/>
    <cellStyle name="표준 2 3 7 2 12" xfId="17143" xr:uid="{00000000-0005-0000-0000-00004D8F0000}"/>
    <cellStyle name="표준 2 3 7 2 13" xfId="18623" xr:uid="{00000000-0005-0000-0000-00004E8F0000}"/>
    <cellStyle name="표준 2 3 7 2 14" xfId="20103" xr:uid="{00000000-0005-0000-0000-00004F8F0000}"/>
    <cellStyle name="표준 2 3 7 2 15" xfId="21583" xr:uid="{00000000-0005-0000-0000-0000508F0000}"/>
    <cellStyle name="표준 2 3 7 2 16" xfId="23063" xr:uid="{00000000-0005-0000-0000-0000518F0000}"/>
    <cellStyle name="표준 2 3 7 2 17" xfId="24543" xr:uid="{00000000-0005-0000-0000-0000528F0000}"/>
    <cellStyle name="표준 2 3 7 2 18" xfId="26023" xr:uid="{00000000-0005-0000-0000-0000538F0000}"/>
    <cellStyle name="표준 2 3 7 2 19" xfId="27503" xr:uid="{00000000-0005-0000-0000-0000548F0000}"/>
    <cellStyle name="표준 2 3 7 2 2" xfId="2342" xr:uid="{00000000-0005-0000-0000-0000558F0000}"/>
    <cellStyle name="표준 2 3 7 2 20" xfId="28983" xr:uid="{00000000-0005-0000-0000-0000568F0000}"/>
    <cellStyle name="표준 2 3 7 2 21" xfId="30463" xr:uid="{00000000-0005-0000-0000-0000578F0000}"/>
    <cellStyle name="표준 2 3 7 2 22" xfId="31943" xr:uid="{00000000-0005-0000-0000-0000588F0000}"/>
    <cellStyle name="표준 2 3 7 2 23" xfId="33423" xr:uid="{00000000-0005-0000-0000-0000598F0000}"/>
    <cellStyle name="표준 2 3 7 2 24" xfId="34903" xr:uid="{00000000-0005-0000-0000-00005A8F0000}"/>
    <cellStyle name="표준 2 3 7 2 25" xfId="36383" xr:uid="{00000000-0005-0000-0000-00005B8F0000}"/>
    <cellStyle name="표준 2 3 7 2 26" xfId="37863" xr:uid="{00000000-0005-0000-0000-00005C8F0000}"/>
    <cellStyle name="표준 2 3 7 2 27" xfId="39343" xr:uid="{00000000-0005-0000-0000-00005D8F0000}"/>
    <cellStyle name="표준 2 3 7 2 28" xfId="40823" xr:uid="{00000000-0005-0000-0000-00005E8F0000}"/>
    <cellStyle name="표준 2 3 7 2 29" xfId="42303" xr:uid="{00000000-0005-0000-0000-00005F8F0000}"/>
    <cellStyle name="표준 2 3 7 2 3" xfId="3823" xr:uid="{00000000-0005-0000-0000-0000608F0000}"/>
    <cellStyle name="표준 2 3 7 2 30" xfId="43783" xr:uid="{00000000-0005-0000-0000-0000618F0000}"/>
    <cellStyle name="표준 2 3 7 2 31" xfId="45263" xr:uid="{00000000-0005-0000-0000-0000628F0000}"/>
    <cellStyle name="표준 2 3 7 2 32" xfId="46744" xr:uid="{00000000-0005-0000-0000-0000638F0000}"/>
    <cellStyle name="표준 2 3 7 2 33" xfId="48224" xr:uid="{00000000-0005-0000-0000-0000648F0000}"/>
    <cellStyle name="표준 2 3 7 2 34" xfId="49704" xr:uid="{00000000-0005-0000-0000-0000658F0000}"/>
    <cellStyle name="표준 2 3 7 2 35" xfId="51184" xr:uid="{00000000-0005-0000-0000-0000668F0000}"/>
    <cellStyle name="표준 2 3 7 2 36" xfId="52664" xr:uid="{00000000-0005-0000-0000-0000678F0000}"/>
    <cellStyle name="표준 2 3 7 2 37" xfId="54144" xr:uid="{00000000-0005-0000-0000-0000688F0000}"/>
    <cellStyle name="표준 2 3 7 2 38" xfId="55624" xr:uid="{00000000-0005-0000-0000-0000698F0000}"/>
    <cellStyle name="표준 2 3 7 2 39" xfId="57104" xr:uid="{00000000-0005-0000-0000-00006A8F0000}"/>
    <cellStyle name="표준 2 3 7 2 4" xfId="5303" xr:uid="{00000000-0005-0000-0000-00006B8F0000}"/>
    <cellStyle name="표준 2 3 7 2 40" xfId="58584" xr:uid="{00000000-0005-0000-0000-00006C8F0000}"/>
    <cellStyle name="표준 2 3 7 2 41" xfId="60064" xr:uid="{00000000-0005-0000-0000-00006D8F0000}"/>
    <cellStyle name="표준 2 3 7 2 42" xfId="61544" xr:uid="{00000000-0005-0000-0000-00006E8F0000}"/>
    <cellStyle name="표준 2 3 7 2 5" xfId="6783" xr:uid="{00000000-0005-0000-0000-00006F8F0000}"/>
    <cellStyle name="표준 2 3 7 2 6" xfId="8263" xr:uid="{00000000-0005-0000-0000-0000708F0000}"/>
    <cellStyle name="표준 2 3 7 2 7" xfId="9743" xr:uid="{00000000-0005-0000-0000-0000718F0000}"/>
    <cellStyle name="표준 2 3 7 2 8" xfId="11223" xr:uid="{00000000-0005-0000-0000-0000728F0000}"/>
    <cellStyle name="표준 2 3 7 2 9" xfId="12703" xr:uid="{00000000-0005-0000-0000-0000738F0000}"/>
    <cellStyle name="표준 2 3 7 20" xfId="26766" xr:uid="{00000000-0005-0000-0000-0000748F0000}"/>
    <cellStyle name="표준 2 3 7 21" xfId="28246" xr:uid="{00000000-0005-0000-0000-0000758F0000}"/>
    <cellStyle name="표준 2 3 7 22" xfId="29726" xr:uid="{00000000-0005-0000-0000-0000768F0000}"/>
    <cellStyle name="표준 2 3 7 23" xfId="31206" xr:uid="{00000000-0005-0000-0000-0000778F0000}"/>
    <cellStyle name="표준 2 3 7 24" xfId="32686" xr:uid="{00000000-0005-0000-0000-0000788F0000}"/>
    <cellStyle name="표준 2 3 7 25" xfId="34166" xr:uid="{00000000-0005-0000-0000-0000798F0000}"/>
    <cellStyle name="표준 2 3 7 26" xfId="35646" xr:uid="{00000000-0005-0000-0000-00007A8F0000}"/>
    <cellStyle name="표준 2 3 7 27" xfId="37126" xr:uid="{00000000-0005-0000-0000-00007B8F0000}"/>
    <cellStyle name="표준 2 3 7 28" xfId="38606" xr:uid="{00000000-0005-0000-0000-00007C8F0000}"/>
    <cellStyle name="표준 2 3 7 29" xfId="40086" xr:uid="{00000000-0005-0000-0000-00007D8F0000}"/>
    <cellStyle name="표준 2 3 7 3" xfId="1605" xr:uid="{00000000-0005-0000-0000-00007E8F0000}"/>
    <cellStyle name="표준 2 3 7 30" xfId="41566" xr:uid="{00000000-0005-0000-0000-00007F8F0000}"/>
    <cellStyle name="표준 2 3 7 31" xfId="43046" xr:uid="{00000000-0005-0000-0000-0000808F0000}"/>
    <cellStyle name="표준 2 3 7 32" xfId="44526" xr:uid="{00000000-0005-0000-0000-0000818F0000}"/>
    <cellStyle name="표준 2 3 7 33" xfId="46007" xr:uid="{00000000-0005-0000-0000-0000828F0000}"/>
    <cellStyle name="표준 2 3 7 34" xfId="47487" xr:uid="{00000000-0005-0000-0000-0000838F0000}"/>
    <cellStyle name="표준 2 3 7 35" xfId="48967" xr:uid="{00000000-0005-0000-0000-0000848F0000}"/>
    <cellStyle name="표준 2 3 7 36" xfId="50447" xr:uid="{00000000-0005-0000-0000-0000858F0000}"/>
    <cellStyle name="표준 2 3 7 37" xfId="51927" xr:uid="{00000000-0005-0000-0000-0000868F0000}"/>
    <cellStyle name="표준 2 3 7 38" xfId="53407" xr:uid="{00000000-0005-0000-0000-0000878F0000}"/>
    <cellStyle name="표준 2 3 7 39" xfId="54887" xr:uid="{00000000-0005-0000-0000-0000888F0000}"/>
    <cellStyle name="표준 2 3 7 4" xfId="3086" xr:uid="{00000000-0005-0000-0000-0000898F0000}"/>
    <cellStyle name="표준 2 3 7 40" xfId="56367" xr:uid="{00000000-0005-0000-0000-00008A8F0000}"/>
    <cellStyle name="표준 2 3 7 41" xfId="57847" xr:uid="{00000000-0005-0000-0000-00008B8F0000}"/>
    <cellStyle name="표준 2 3 7 42" xfId="59327" xr:uid="{00000000-0005-0000-0000-00008C8F0000}"/>
    <cellStyle name="표준 2 3 7 43" xfId="60807" xr:uid="{00000000-0005-0000-0000-00008D8F0000}"/>
    <cellStyle name="표준 2 3 7 5" xfId="4566" xr:uid="{00000000-0005-0000-0000-00008E8F0000}"/>
    <cellStyle name="표준 2 3 7 6" xfId="6046" xr:uid="{00000000-0005-0000-0000-00008F8F0000}"/>
    <cellStyle name="표준 2 3 7 7" xfId="7526" xr:uid="{00000000-0005-0000-0000-0000908F0000}"/>
    <cellStyle name="표준 2 3 7 8" xfId="9006" xr:uid="{00000000-0005-0000-0000-0000918F0000}"/>
    <cellStyle name="표준 2 3 7 9" xfId="10486" xr:uid="{00000000-0005-0000-0000-0000928F0000}"/>
    <cellStyle name="표준 2 3 8" xfId="1476" xr:uid="{00000000-0005-0000-0000-0000938F0000}"/>
    <cellStyle name="표준 2 3 8 10" xfId="11974" xr:uid="{00000000-0005-0000-0000-0000948F0000}"/>
    <cellStyle name="표준 2 3 8 11" xfId="13454" xr:uid="{00000000-0005-0000-0000-0000958F0000}"/>
    <cellStyle name="표준 2 3 8 12" xfId="14934" xr:uid="{00000000-0005-0000-0000-0000968F0000}"/>
    <cellStyle name="표준 2 3 8 13" xfId="16414" xr:uid="{00000000-0005-0000-0000-0000978F0000}"/>
    <cellStyle name="표준 2 3 8 14" xfId="17894" xr:uid="{00000000-0005-0000-0000-0000988F0000}"/>
    <cellStyle name="표준 2 3 8 15" xfId="19374" xr:uid="{00000000-0005-0000-0000-0000998F0000}"/>
    <cellStyle name="표준 2 3 8 16" xfId="20854" xr:uid="{00000000-0005-0000-0000-00009A8F0000}"/>
    <cellStyle name="표준 2 3 8 17" xfId="22334" xr:uid="{00000000-0005-0000-0000-00009B8F0000}"/>
    <cellStyle name="표준 2 3 8 18" xfId="23814" xr:uid="{00000000-0005-0000-0000-00009C8F0000}"/>
    <cellStyle name="표준 2 3 8 19" xfId="25294" xr:uid="{00000000-0005-0000-0000-00009D8F0000}"/>
    <cellStyle name="표준 2 3 8 2" xfId="697" xr:uid="{00000000-0005-0000-0000-00009E8F0000}"/>
    <cellStyle name="표준 2 3 8 2 10" xfId="14191" xr:uid="{00000000-0005-0000-0000-00009F8F0000}"/>
    <cellStyle name="표준 2 3 8 2 11" xfId="15671" xr:uid="{00000000-0005-0000-0000-0000A08F0000}"/>
    <cellStyle name="표준 2 3 8 2 12" xfId="17151" xr:uid="{00000000-0005-0000-0000-0000A18F0000}"/>
    <cellStyle name="표준 2 3 8 2 13" xfId="18631" xr:uid="{00000000-0005-0000-0000-0000A28F0000}"/>
    <cellStyle name="표준 2 3 8 2 14" xfId="20111" xr:uid="{00000000-0005-0000-0000-0000A38F0000}"/>
    <cellStyle name="표준 2 3 8 2 15" xfId="21591" xr:uid="{00000000-0005-0000-0000-0000A48F0000}"/>
    <cellStyle name="표준 2 3 8 2 16" xfId="23071" xr:uid="{00000000-0005-0000-0000-0000A58F0000}"/>
    <cellStyle name="표준 2 3 8 2 17" xfId="24551" xr:uid="{00000000-0005-0000-0000-0000A68F0000}"/>
    <cellStyle name="표준 2 3 8 2 18" xfId="26031" xr:uid="{00000000-0005-0000-0000-0000A78F0000}"/>
    <cellStyle name="표준 2 3 8 2 19" xfId="27511" xr:uid="{00000000-0005-0000-0000-0000A88F0000}"/>
    <cellStyle name="표준 2 3 8 2 2" xfId="2350" xr:uid="{00000000-0005-0000-0000-0000A98F0000}"/>
    <cellStyle name="표준 2 3 8 2 20" xfId="28991" xr:uid="{00000000-0005-0000-0000-0000AA8F0000}"/>
    <cellStyle name="표준 2 3 8 2 21" xfId="30471" xr:uid="{00000000-0005-0000-0000-0000AB8F0000}"/>
    <cellStyle name="표준 2 3 8 2 22" xfId="31951" xr:uid="{00000000-0005-0000-0000-0000AC8F0000}"/>
    <cellStyle name="표준 2 3 8 2 23" xfId="33431" xr:uid="{00000000-0005-0000-0000-0000AD8F0000}"/>
    <cellStyle name="표준 2 3 8 2 24" xfId="34911" xr:uid="{00000000-0005-0000-0000-0000AE8F0000}"/>
    <cellStyle name="표준 2 3 8 2 25" xfId="36391" xr:uid="{00000000-0005-0000-0000-0000AF8F0000}"/>
    <cellStyle name="표준 2 3 8 2 26" xfId="37871" xr:uid="{00000000-0005-0000-0000-0000B08F0000}"/>
    <cellStyle name="표준 2 3 8 2 27" xfId="39351" xr:uid="{00000000-0005-0000-0000-0000B18F0000}"/>
    <cellStyle name="표준 2 3 8 2 28" xfId="40831" xr:uid="{00000000-0005-0000-0000-0000B28F0000}"/>
    <cellStyle name="표준 2 3 8 2 29" xfId="42311" xr:uid="{00000000-0005-0000-0000-0000B38F0000}"/>
    <cellStyle name="표준 2 3 8 2 3" xfId="3831" xr:uid="{00000000-0005-0000-0000-0000B48F0000}"/>
    <cellStyle name="표준 2 3 8 2 30" xfId="43791" xr:uid="{00000000-0005-0000-0000-0000B58F0000}"/>
    <cellStyle name="표준 2 3 8 2 31" xfId="45271" xr:uid="{00000000-0005-0000-0000-0000B68F0000}"/>
    <cellStyle name="표준 2 3 8 2 32" xfId="46752" xr:uid="{00000000-0005-0000-0000-0000B78F0000}"/>
    <cellStyle name="표준 2 3 8 2 33" xfId="48232" xr:uid="{00000000-0005-0000-0000-0000B88F0000}"/>
    <cellStyle name="표준 2 3 8 2 34" xfId="49712" xr:uid="{00000000-0005-0000-0000-0000B98F0000}"/>
    <cellStyle name="표준 2 3 8 2 35" xfId="51192" xr:uid="{00000000-0005-0000-0000-0000BA8F0000}"/>
    <cellStyle name="표준 2 3 8 2 36" xfId="52672" xr:uid="{00000000-0005-0000-0000-0000BB8F0000}"/>
    <cellStyle name="표준 2 3 8 2 37" xfId="54152" xr:uid="{00000000-0005-0000-0000-0000BC8F0000}"/>
    <cellStyle name="표준 2 3 8 2 38" xfId="55632" xr:uid="{00000000-0005-0000-0000-0000BD8F0000}"/>
    <cellStyle name="표준 2 3 8 2 39" xfId="57112" xr:uid="{00000000-0005-0000-0000-0000BE8F0000}"/>
    <cellStyle name="표준 2 3 8 2 4" xfId="5311" xr:uid="{00000000-0005-0000-0000-0000BF8F0000}"/>
    <cellStyle name="표준 2 3 8 2 40" xfId="58592" xr:uid="{00000000-0005-0000-0000-0000C08F0000}"/>
    <cellStyle name="표준 2 3 8 2 41" xfId="60072" xr:uid="{00000000-0005-0000-0000-0000C18F0000}"/>
    <cellStyle name="표준 2 3 8 2 42" xfId="61552" xr:uid="{00000000-0005-0000-0000-0000C28F0000}"/>
    <cellStyle name="표준 2 3 8 2 5" xfId="6791" xr:uid="{00000000-0005-0000-0000-0000C38F0000}"/>
    <cellStyle name="표준 2 3 8 2 6" xfId="8271" xr:uid="{00000000-0005-0000-0000-0000C48F0000}"/>
    <cellStyle name="표준 2 3 8 2 7" xfId="9751" xr:uid="{00000000-0005-0000-0000-0000C58F0000}"/>
    <cellStyle name="표준 2 3 8 2 8" xfId="11231" xr:uid="{00000000-0005-0000-0000-0000C68F0000}"/>
    <cellStyle name="표준 2 3 8 2 9" xfId="12711" xr:uid="{00000000-0005-0000-0000-0000C78F0000}"/>
    <cellStyle name="표준 2 3 8 20" xfId="26774" xr:uid="{00000000-0005-0000-0000-0000C88F0000}"/>
    <cellStyle name="표준 2 3 8 21" xfId="28254" xr:uid="{00000000-0005-0000-0000-0000C98F0000}"/>
    <cellStyle name="표준 2 3 8 22" xfId="29734" xr:uid="{00000000-0005-0000-0000-0000CA8F0000}"/>
    <cellStyle name="표준 2 3 8 23" xfId="31214" xr:uid="{00000000-0005-0000-0000-0000CB8F0000}"/>
    <cellStyle name="표준 2 3 8 24" xfId="32694" xr:uid="{00000000-0005-0000-0000-0000CC8F0000}"/>
    <cellStyle name="표준 2 3 8 25" xfId="34174" xr:uid="{00000000-0005-0000-0000-0000CD8F0000}"/>
    <cellStyle name="표준 2 3 8 26" xfId="35654" xr:uid="{00000000-0005-0000-0000-0000CE8F0000}"/>
    <cellStyle name="표준 2 3 8 27" xfId="37134" xr:uid="{00000000-0005-0000-0000-0000CF8F0000}"/>
    <cellStyle name="표준 2 3 8 28" xfId="38614" xr:uid="{00000000-0005-0000-0000-0000D08F0000}"/>
    <cellStyle name="표준 2 3 8 29" xfId="40094" xr:uid="{00000000-0005-0000-0000-0000D18F0000}"/>
    <cellStyle name="표준 2 3 8 3" xfId="1613" xr:uid="{00000000-0005-0000-0000-0000D28F0000}"/>
    <cellStyle name="표준 2 3 8 30" xfId="41574" xr:uid="{00000000-0005-0000-0000-0000D38F0000}"/>
    <cellStyle name="표준 2 3 8 31" xfId="43054" xr:uid="{00000000-0005-0000-0000-0000D48F0000}"/>
    <cellStyle name="표준 2 3 8 32" xfId="44534" xr:uid="{00000000-0005-0000-0000-0000D58F0000}"/>
    <cellStyle name="표준 2 3 8 33" xfId="46015" xr:uid="{00000000-0005-0000-0000-0000D68F0000}"/>
    <cellStyle name="표준 2 3 8 34" xfId="47495" xr:uid="{00000000-0005-0000-0000-0000D78F0000}"/>
    <cellStyle name="표준 2 3 8 35" xfId="48975" xr:uid="{00000000-0005-0000-0000-0000D88F0000}"/>
    <cellStyle name="표준 2 3 8 36" xfId="50455" xr:uid="{00000000-0005-0000-0000-0000D98F0000}"/>
    <cellStyle name="표준 2 3 8 37" xfId="51935" xr:uid="{00000000-0005-0000-0000-0000DA8F0000}"/>
    <cellStyle name="표준 2 3 8 38" xfId="53415" xr:uid="{00000000-0005-0000-0000-0000DB8F0000}"/>
    <cellStyle name="표준 2 3 8 39" xfId="54895" xr:uid="{00000000-0005-0000-0000-0000DC8F0000}"/>
    <cellStyle name="표준 2 3 8 4" xfId="3094" xr:uid="{00000000-0005-0000-0000-0000DD8F0000}"/>
    <cellStyle name="표준 2 3 8 40" xfId="56375" xr:uid="{00000000-0005-0000-0000-0000DE8F0000}"/>
    <cellStyle name="표준 2 3 8 41" xfId="57855" xr:uid="{00000000-0005-0000-0000-0000DF8F0000}"/>
    <cellStyle name="표준 2 3 8 42" xfId="59335" xr:uid="{00000000-0005-0000-0000-0000E08F0000}"/>
    <cellStyle name="표준 2 3 8 43" xfId="60815" xr:uid="{00000000-0005-0000-0000-0000E18F0000}"/>
    <cellStyle name="표준 2 3 8 5" xfId="4574" xr:uid="{00000000-0005-0000-0000-0000E28F0000}"/>
    <cellStyle name="표준 2 3 8 6" xfId="6054" xr:uid="{00000000-0005-0000-0000-0000E38F0000}"/>
    <cellStyle name="표준 2 3 8 7" xfId="7534" xr:uid="{00000000-0005-0000-0000-0000E48F0000}"/>
    <cellStyle name="표준 2 3 8 8" xfId="9014" xr:uid="{00000000-0005-0000-0000-0000E58F0000}"/>
    <cellStyle name="표준 2 3 8 9" xfId="10494" xr:uid="{00000000-0005-0000-0000-0000E68F0000}"/>
    <cellStyle name="표준 2 3 9" xfId="1467" xr:uid="{00000000-0005-0000-0000-0000E78F0000}"/>
    <cellStyle name="표준 2 3 9 10" xfId="11983" xr:uid="{00000000-0005-0000-0000-0000E88F0000}"/>
    <cellStyle name="표준 2 3 9 11" xfId="13463" xr:uid="{00000000-0005-0000-0000-0000E98F0000}"/>
    <cellStyle name="표준 2 3 9 12" xfId="14943" xr:uid="{00000000-0005-0000-0000-0000EA8F0000}"/>
    <cellStyle name="표준 2 3 9 13" xfId="16423" xr:uid="{00000000-0005-0000-0000-0000EB8F0000}"/>
    <cellStyle name="표준 2 3 9 14" xfId="17903" xr:uid="{00000000-0005-0000-0000-0000EC8F0000}"/>
    <cellStyle name="표준 2 3 9 15" xfId="19383" xr:uid="{00000000-0005-0000-0000-0000ED8F0000}"/>
    <cellStyle name="표준 2 3 9 16" xfId="20863" xr:uid="{00000000-0005-0000-0000-0000EE8F0000}"/>
    <cellStyle name="표준 2 3 9 17" xfId="22343" xr:uid="{00000000-0005-0000-0000-0000EF8F0000}"/>
    <cellStyle name="표준 2 3 9 18" xfId="23823" xr:uid="{00000000-0005-0000-0000-0000F08F0000}"/>
    <cellStyle name="표준 2 3 9 19" xfId="25303" xr:uid="{00000000-0005-0000-0000-0000F18F0000}"/>
    <cellStyle name="표준 2 3 9 2" xfId="688" xr:uid="{00000000-0005-0000-0000-0000F28F0000}"/>
    <cellStyle name="표준 2 3 9 2 10" xfId="14200" xr:uid="{00000000-0005-0000-0000-0000F38F0000}"/>
    <cellStyle name="표준 2 3 9 2 11" xfId="15680" xr:uid="{00000000-0005-0000-0000-0000F48F0000}"/>
    <cellStyle name="표준 2 3 9 2 12" xfId="17160" xr:uid="{00000000-0005-0000-0000-0000F58F0000}"/>
    <cellStyle name="표준 2 3 9 2 13" xfId="18640" xr:uid="{00000000-0005-0000-0000-0000F68F0000}"/>
    <cellStyle name="표준 2 3 9 2 14" xfId="20120" xr:uid="{00000000-0005-0000-0000-0000F78F0000}"/>
    <cellStyle name="표준 2 3 9 2 15" xfId="21600" xr:uid="{00000000-0005-0000-0000-0000F88F0000}"/>
    <cellStyle name="표준 2 3 9 2 16" xfId="23080" xr:uid="{00000000-0005-0000-0000-0000F98F0000}"/>
    <cellStyle name="표준 2 3 9 2 17" xfId="24560" xr:uid="{00000000-0005-0000-0000-0000FA8F0000}"/>
    <cellStyle name="표준 2 3 9 2 18" xfId="26040" xr:uid="{00000000-0005-0000-0000-0000FB8F0000}"/>
    <cellStyle name="표준 2 3 9 2 19" xfId="27520" xr:uid="{00000000-0005-0000-0000-0000FC8F0000}"/>
    <cellStyle name="표준 2 3 9 2 2" xfId="2359" xr:uid="{00000000-0005-0000-0000-0000FD8F0000}"/>
    <cellStyle name="표준 2 3 9 2 20" xfId="29000" xr:uid="{00000000-0005-0000-0000-0000FE8F0000}"/>
    <cellStyle name="표준 2 3 9 2 21" xfId="30480" xr:uid="{00000000-0005-0000-0000-0000FF8F0000}"/>
    <cellStyle name="표준 2 3 9 2 22" xfId="31960" xr:uid="{00000000-0005-0000-0000-000000900000}"/>
    <cellStyle name="표준 2 3 9 2 23" xfId="33440" xr:uid="{00000000-0005-0000-0000-000001900000}"/>
    <cellStyle name="표준 2 3 9 2 24" xfId="34920" xr:uid="{00000000-0005-0000-0000-000002900000}"/>
    <cellStyle name="표준 2 3 9 2 25" xfId="36400" xr:uid="{00000000-0005-0000-0000-000003900000}"/>
    <cellStyle name="표준 2 3 9 2 26" xfId="37880" xr:uid="{00000000-0005-0000-0000-000004900000}"/>
    <cellStyle name="표준 2 3 9 2 27" xfId="39360" xr:uid="{00000000-0005-0000-0000-000005900000}"/>
    <cellStyle name="표준 2 3 9 2 28" xfId="40840" xr:uid="{00000000-0005-0000-0000-000006900000}"/>
    <cellStyle name="표준 2 3 9 2 29" xfId="42320" xr:uid="{00000000-0005-0000-0000-000007900000}"/>
    <cellStyle name="표준 2 3 9 2 3" xfId="3840" xr:uid="{00000000-0005-0000-0000-000008900000}"/>
    <cellStyle name="표준 2 3 9 2 30" xfId="43800" xr:uid="{00000000-0005-0000-0000-000009900000}"/>
    <cellStyle name="표준 2 3 9 2 31" xfId="45280" xr:uid="{00000000-0005-0000-0000-00000A900000}"/>
    <cellStyle name="표준 2 3 9 2 32" xfId="46761" xr:uid="{00000000-0005-0000-0000-00000B900000}"/>
    <cellStyle name="표준 2 3 9 2 33" xfId="48241" xr:uid="{00000000-0005-0000-0000-00000C900000}"/>
    <cellStyle name="표준 2 3 9 2 34" xfId="49721" xr:uid="{00000000-0005-0000-0000-00000D900000}"/>
    <cellStyle name="표준 2 3 9 2 35" xfId="51201" xr:uid="{00000000-0005-0000-0000-00000E900000}"/>
    <cellStyle name="표준 2 3 9 2 36" xfId="52681" xr:uid="{00000000-0005-0000-0000-00000F900000}"/>
    <cellStyle name="표준 2 3 9 2 37" xfId="54161" xr:uid="{00000000-0005-0000-0000-000010900000}"/>
    <cellStyle name="표준 2 3 9 2 38" xfId="55641" xr:uid="{00000000-0005-0000-0000-000011900000}"/>
    <cellStyle name="표준 2 3 9 2 39" xfId="57121" xr:uid="{00000000-0005-0000-0000-000012900000}"/>
    <cellStyle name="표준 2 3 9 2 4" xfId="5320" xr:uid="{00000000-0005-0000-0000-000013900000}"/>
    <cellStyle name="표준 2 3 9 2 40" xfId="58601" xr:uid="{00000000-0005-0000-0000-000014900000}"/>
    <cellStyle name="표준 2 3 9 2 41" xfId="60081" xr:uid="{00000000-0005-0000-0000-000015900000}"/>
    <cellStyle name="표준 2 3 9 2 42" xfId="61561" xr:uid="{00000000-0005-0000-0000-000016900000}"/>
    <cellStyle name="표준 2 3 9 2 5" xfId="6800" xr:uid="{00000000-0005-0000-0000-000017900000}"/>
    <cellStyle name="표준 2 3 9 2 6" xfId="8280" xr:uid="{00000000-0005-0000-0000-000018900000}"/>
    <cellStyle name="표준 2 3 9 2 7" xfId="9760" xr:uid="{00000000-0005-0000-0000-000019900000}"/>
    <cellStyle name="표준 2 3 9 2 8" xfId="11240" xr:uid="{00000000-0005-0000-0000-00001A900000}"/>
    <cellStyle name="표준 2 3 9 2 9" xfId="12720" xr:uid="{00000000-0005-0000-0000-00001B900000}"/>
    <cellStyle name="표준 2 3 9 20" xfId="26783" xr:uid="{00000000-0005-0000-0000-00001C900000}"/>
    <cellStyle name="표준 2 3 9 21" xfId="28263" xr:uid="{00000000-0005-0000-0000-00001D900000}"/>
    <cellStyle name="표준 2 3 9 22" xfId="29743" xr:uid="{00000000-0005-0000-0000-00001E900000}"/>
    <cellStyle name="표준 2 3 9 23" xfId="31223" xr:uid="{00000000-0005-0000-0000-00001F900000}"/>
    <cellStyle name="표준 2 3 9 24" xfId="32703" xr:uid="{00000000-0005-0000-0000-000020900000}"/>
    <cellStyle name="표준 2 3 9 25" xfId="34183" xr:uid="{00000000-0005-0000-0000-000021900000}"/>
    <cellStyle name="표준 2 3 9 26" xfId="35663" xr:uid="{00000000-0005-0000-0000-000022900000}"/>
    <cellStyle name="표준 2 3 9 27" xfId="37143" xr:uid="{00000000-0005-0000-0000-000023900000}"/>
    <cellStyle name="표준 2 3 9 28" xfId="38623" xr:uid="{00000000-0005-0000-0000-000024900000}"/>
    <cellStyle name="표준 2 3 9 29" xfId="40103" xr:uid="{00000000-0005-0000-0000-000025900000}"/>
    <cellStyle name="표준 2 3 9 3" xfId="1622" xr:uid="{00000000-0005-0000-0000-000026900000}"/>
    <cellStyle name="표준 2 3 9 30" xfId="41583" xr:uid="{00000000-0005-0000-0000-000027900000}"/>
    <cellStyle name="표준 2 3 9 31" xfId="43063" xr:uid="{00000000-0005-0000-0000-000028900000}"/>
    <cellStyle name="표준 2 3 9 32" xfId="44543" xr:uid="{00000000-0005-0000-0000-000029900000}"/>
    <cellStyle name="표준 2 3 9 33" xfId="46024" xr:uid="{00000000-0005-0000-0000-00002A900000}"/>
    <cellStyle name="표준 2 3 9 34" xfId="47504" xr:uid="{00000000-0005-0000-0000-00002B900000}"/>
    <cellStyle name="표준 2 3 9 35" xfId="48984" xr:uid="{00000000-0005-0000-0000-00002C900000}"/>
    <cellStyle name="표준 2 3 9 36" xfId="50464" xr:uid="{00000000-0005-0000-0000-00002D900000}"/>
    <cellStyle name="표준 2 3 9 37" xfId="51944" xr:uid="{00000000-0005-0000-0000-00002E900000}"/>
    <cellStyle name="표준 2 3 9 38" xfId="53424" xr:uid="{00000000-0005-0000-0000-00002F900000}"/>
    <cellStyle name="표준 2 3 9 39" xfId="54904" xr:uid="{00000000-0005-0000-0000-000030900000}"/>
    <cellStyle name="표준 2 3 9 4" xfId="3103" xr:uid="{00000000-0005-0000-0000-000031900000}"/>
    <cellStyle name="표준 2 3 9 40" xfId="56384" xr:uid="{00000000-0005-0000-0000-000032900000}"/>
    <cellStyle name="표준 2 3 9 41" xfId="57864" xr:uid="{00000000-0005-0000-0000-000033900000}"/>
    <cellStyle name="표준 2 3 9 42" xfId="59344" xr:uid="{00000000-0005-0000-0000-000034900000}"/>
    <cellStyle name="표준 2 3 9 43" xfId="60824" xr:uid="{00000000-0005-0000-0000-000035900000}"/>
    <cellStyle name="표준 2 3 9 5" xfId="4583" xr:uid="{00000000-0005-0000-0000-000036900000}"/>
    <cellStyle name="표준 2 3 9 6" xfId="6063" xr:uid="{00000000-0005-0000-0000-000037900000}"/>
    <cellStyle name="표준 2 3 9 7" xfId="7543" xr:uid="{00000000-0005-0000-0000-000038900000}"/>
    <cellStyle name="표준 2 3 9 8" xfId="9023" xr:uid="{00000000-0005-0000-0000-000039900000}"/>
    <cellStyle name="표준 2 3 9 9" xfId="10503" xr:uid="{00000000-0005-0000-0000-00003A900000}"/>
    <cellStyle name="표준 2 30" xfId="1533" xr:uid="{00000000-0005-0000-0000-00003B900000}"/>
    <cellStyle name="표준 2 30 10" xfId="814" xr:uid="{00000000-0005-0000-0000-00003C900000}"/>
    <cellStyle name="표준 2 30 11" xfId="1138" xr:uid="{00000000-0005-0000-0000-00003D900000}"/>
    <cellStyle name="표준 2 30 11 10" xfId="12312" xr:uid="{00000000-0005-0000-0000-00003E900000}"/>
    <cellStyle name="표준 2 30 11 11" xfId="13792" xr:uid="{00000000-0005-0000-0000-00003F900000}"/>
    <cellStyle name="표준 2 30 11 12" xfId="15272" xr:uid="{00000000-0005-0000-0000-000040900000}"/>
    <cellStyle name="표준 2 30 11 13" xfId="16752" xr:uid="{00000000-0005-0000-0000-000041900000}"/>
    <cellStyle name="표준 2 30 11 14" xfId="18232" xr:uid="{00000000-0005-0000-0000-000042900000}"/>
    <cellStyle name="표준 2 30 11 15" xfId="19712" xr:uid="{00000000-0005-0000-0000-000043900000}"/>
    <cellStyle name="표준 2 30 11 16" xfId="21192" xr:uid="{00000000-0005-0000-0000-000044900000}"/>
    <cellStyle name="표준 2 30 11 17" xfId="22672" xr:uid="{00000000-0005-0000-0000-000045900000}"/>
    <cellStyle name="표준 2 30 11 18" xfId="24152" xr:uid="{00000000-0005-0000-0000-000046900000}"/>
    <cellStyle name="표준 2 30 11 19" xfId="25632" xr:uid="{00000000-0005-0000-0000-000047900000}"/>
    <cellStyle name="표준 2 30 11 2" xfId="359" xr:uid="{00000000-0005-0000-0000-000048900000}"/>
    <cellStyle name="표준 2 30 11 2 10" xfId="14529" xr:uid="{00000000-0005-0000-0000-000049900000}"/>
    <cellStyle name="표준 2 30 11 2 11" xfId="16009" xr:uid="{00000000-0005-0000-0000-00004A900000}"/>
    <cellStyle name="표준 2 30 11 2 12" xfId="17489" xr:uid="{00000000-0005-0000-0000-00004B900000}"/>
    <cellStyle name="표준 2 30 11 2 13" xfId="18969" xr:uid="{00000000-0005-0000-0000-00004C900000}"/>
    <cellStyle name="표준 2 30 11 2 14" xfId="20449" xr:uid="{00000000-0005-0000-0000-00004D900000}"/>
    <cellStyle name="표준 2 30 11 2 15" xfId="21929" xr:uid="{00000000-0005-0000-0000-00004E900000}"/>
    <cellStyle name="표준 2 30 11 2 16" xfId="23409" xr:uid="{00000000-0005-0000-0000-00004F900000}"/>
    <cellStyle name="표준 2 30 11 2 17" xfId="24889" xr:uid="{00000000-0005-0000-0000-000050900000}"/>
    <cellStyle name="표준 2 30 11 2 18" xfId="26369" xr:uid="{00000000-0005-0000-0000-000051900000}"/>
    <cellStyle name="표준 2 30 11 2 19" xfId="27849" xr:uid="{00000000-0005-0000-0000-000052900000}"/>
    <cellStyle name="표준 2 30 11 2 2" xfId="2688" xr:uid="{00000000-0005-0000-0000-000053900000}"/>
    <cellStyle name="표준 2 30 11 2 20" xfId="29329" xr:uid="{00000000-0005-0000-0000-000054900000}"/>
    <cellStyle name="표준 2 30 11 2 21" xfId="30809" xr:uid="{00000000-0005-0000-0000-000055900000}"/>
    <cellStyle name="표준 2 30 11 2 22" xfId="32289" xr:uid="{00000000-0005-0000-0000-000056900000}"/>
    <cellStyle name="표준 2 30 11 2 23" xfId="33769" xr:uid="{00000000-0005-0000-0000-000057900000}"/>
    <cellStyle name="표준 2 30 11 2 24" xfId="35249" xr:uid="{00000000-0005-0000-0000-000058900000}"/>
    <cellStyle name="표준 2 30 11 2 25" xfId="36729" xr:uid="{00000000-0005-0000-0000-000059900000}"/>
    <cellStyle name="표준 2 30 11 2 26" xfId="38209" xr:uid="{00000000-0005-0000-0000-00005A900000}"/>
    <cellStyle name="표준 2 30 11 2 27" xfId="39689" xr:uid="{00000000-0005-0000-0000-00005B900000}"/>
    <cellStyle name="표준 2 30 11 2 28" xfId="41169" xr:uid="{00000000-0005-0000-0000-00005C900000}"/>
    <cellStyle name="표준 2 30 11 2 29" xfId="42649" xr:uid="{00000000-0005-0000-0000-00005D900000}"/>
    <cellStyle name="표준 2 30 11 2 3" xfId="4169" xr:uid="{00000000-0005-0000-0000-00005E900000}"/>
    <cellStyle name="표준 2 30 11 2 30" xfId="44129" xr:uid="{00000000-0005-0000-0000-00005F900000}"/>
    <cellStyle name="표준 2 30 11 2 31" xfId="45609" xr:uid="{00000000-0005-0000-0000-000060900000}"/>
    <cellStyle name="표준 2 30 11 2 32" xfId="47090" xr:uid="{00000000-0005-0000-0000-000061900000}"/>
    <cellStyle name="표준 2 30 11 2 33" xfId="48570" xr:uid="{00000000-0005-0000-0000-000062900000}"/>
    <cellStyle name="표준 2 30 11 2 34" xfId="50050" xr:uid="{00000000-0005-0000-0000-000063900000}"/>
    <cellStyle name="표준 2 30 11 2 35" xfId="51530" xr:uid="{00000000-0005-0000-0000-000064900000}"/>
    <cellStyle name="표준 2 30 11 2 36" xfId="53010" xr:uid="{00000000-0005-0000-0000-000065900000}"/>
    <cellStyle name="표준 2 30 11 2 37" xfId="54490" xr:uid="{00000000-0005-0000-0000-000066900000}"/>
    <cellStyle name="표준 2 30 11 2 38" xfId="55970" xr:uid="{00000000-0005-0000-0000-000067900000}"/>
    <cellStyle name="표준 2 30 11 2 39" xfId="57450" xr:uid="{00000000-0005-0000-0000-000068900000}"/>
    <cellStyle name="표준 2 30 11 2 4" xfId="5649" xr:uid="{00000000-0005-0000-0000-000069900000}"/>
    <cellStyle name="표준 2 30 11 2 40" xfId="58930" xr:uid="{00000000-0005-0000-0000-00006A900000}"/>
    <cellStyle name="표준 2 30 11 2 41" xfId="60410" xr:uid="{00000000-0005-0000-0000-00006B900000}"/>
    <cellStyle name="표준 2 30 11 2 42" xfId="61890" xr:uid="{00000000-0005-0000-0000-00006C900000}"/>
    <cellStyle name="표준 2 30 11 2 5" xfId="7129" xr:uid="{00000000-0005-0000-0000-00006D900000}"/>
    <cellStyle name="표준 2 30 11 2 6" xfId="8609" xr:uid="{00000000-0005-0000-0000-00006E900000}"/>
    <cellStyle name="표준 2 30 11 2 7" xfId="10089" xr:uid="{00000000-0005-0000-0000-00006F900000}"/>
    <cellStyle name="표준 2 30 11 2 8" xfId="11569" xr:uid="{00000000-0005-0000-0000-000070900000}"/>
    <cellStyle name="표준 2 30 11 2 9" xfId="13049" xr:uid="{00000000-0005-0000-0000-000071900000}"/>
    <cellStyle name="표준 2 30 11 20" xfId="27112" xr:uid="{00000000-0005-0000-0000-000072900000}"/>
    <cellStyle name="표준 2 30 11 21" xfId="28592" xr:uid="{00000000-0005-0000-0000-000073900000}"/>
    <cellStyle name="표준 2 30 11 22" xfId="30072" xr:uid="{00000000-0005-0000-0000-000074900000}"/>
    <cellStyle name="표준 2 30 11 23" xfId="31552" xr:uid="{00000000-0005-0000-0000-000075900000}"/>
    <cellStyle name="표준 2 30 11 24" xfId="33032" xr:uid="{00000000-0005-0000-0000-000076900000}"/>
    <cellStyle name="표준 2 30 11 25" xfId="34512" xr:uid="{00000000-0005-0000-0000-000077900000}"/>
    <cellStyle name="표준 2 30 11 26" xfId="35992" xr:uid="{00000000-0005-0000-0000-000078900000}"/>
    <cellStyle name="표준 2 30 11 27" xfId="37472" xr:uid="{00000000-0005-0000-0000-000079900000}"/>
    <cellStyle name="표준 2 30 11 28" xfId="38952" xr:uid="{00000000-0005-0000-0000-00007A900000}"/>
    <cellStyle name="표준 2 30 11 29" xfId="40432" xr:uid="{00000000-0005-0000-0000-00007B900000}"/>
    <cellStyle name="표준 2 30 11 3" xfId="1951" xr:uid="{00000000-0005-0000-0000-00007C900000}"/>
    <cellStyle name="표준 2 30 11 30" xfId="41912" xr:uid="{00000000-0005-0000-0000-00007D900000}"/>
    <cellStyle name="표준 2 30 11 31" xfId="43392" xr:uid="{00000000-0005-0000-0000-00007E900000}"/>
    <cellStyle name="표준 2 30 11 32" xfId="44872" xr:uid="{00000000-0005-0000-0000-00007F900000}"/>
    <cellStyle name="표준 2 30 11 33" xfId="46353" xr:uid="{00000000-0005-0000-0000-000080900000}"/>
    <cellStyle name="표준 2 30 11 34" xfId="47833" xr:uid="{00000000-0005-0000-0000-000081900000}"/>
    <cellStyle name="표준 2 30 11 35" xfId="49313" xr:uid="{00000000-0005-0000-0000-000082900000}"/>
    <cellStyle name="표준 2 30 11 36" xfId="50793" xr:uid="{00000000-0005-0000-0000-000083900000}"/>
    <cellStyle name="표준 2 30 11 37" xfId="52273" xr:uid="{00000000-0005-0000-0000-000084900000}"/>
    <cellStyle name="표준 2 30 11 38" xfId="53753" xr:uid="{00000000-0005-0000-0000-000085900000}"/>
    <cellStyle name="표준 2 30 11 39" xfId="55233" xr:uid="{00000000-0005-0000-0000-000086900000}"/>
    <cellStyle name="표준 2 30 11 4" xfId="3432" xr:uid="{00000000-0005-0000-0000-000087900000}"/>
    <cellStyle name="표준 2 30 11 40" xfId="56713" xr:uid="{00000000-0005-0000-0000-000088900000}"/>
    <cellStyle name="표준 2 30 11 41" xfId="58193" xr:uid="{00000000-0005-0000-0000-000089900000}"/>
    <cellStyle name="표준 2 30 11 42" xfId="59673" xr:uid="{00000000-0005-0000-0000-00008A900000}"/>
    <cellStyle name="표준 2 30 11 43" xfId="61153" xr:uid="{00000000-0005-0000-0000-00008B900000}"/>
    <cellStyle name="표준 2 30 11 5" xfId="4912" xr:uid="{00000000-0005-0000-0000-00008C900000}"/>
    <cellStyle name="표준 2 30 11 6" xfId="6392" xr:uid="{00000000-0005-0000-0000-00008D900000}"/>
    <cellStyle name="표준 2 30 11 7" xfId="7872" xr:uid="{00000000-0005-0000-0000-00008E900000}"/>
    <cellStyle name="표준 2 30 11 8" xfId="9352" xr:uid="{00000000-0005-0000-0000-00008F900000}"/>
    <cellStyle name="표준 2 30 11 9" xfId="10832" xr:uid="{00000000-0005-0000-0000-000090900000}"/>
    <cellStyle name="표준 2 30 2" xfId="1080" xr:uid="{00000000-0005-0000-0000-000091900000}"/>
    <cellStyle name="표준 2 30 2 10" xfId="12370" xr:uid="{00000000-0005-0000-0000-000092900000}"/>
    <cellStyle name="표준 2 30 2 11" xfId="13850" xr:uid="{00000000-0005-0000-0000-000093900000}"/>
    <cellStyle name="표준 2 30 2 12" xfId="15330" xr:uid="{00000000-0005-0000-0000-000094900000}"/>
    <cellStyle name="표준 2 30 2 13" xfId="16810" xr:uid="{00000000-0005-0000-0000-000095900000}"/>
    <cellStyle name="표준 2 30 2 14" xfId="18290" xr:uid="{00000000-0005-0000-0000-000096900000}"/>
    <cellStyle name="표준 2 30 2 15" xfId="19770" xr:uid="{00000000-0005-0000-0000-000097900000}"/>
    <cellStyle name="표준 2 30 2 16" xfId="21250" xr:uid="{00000000-0005-0000-0000-000098900000}"/>
    <cellStyle name="표준 2 30 2 17" xfId="22730" xr:uid="{00000000-0005-0000-0000-000099900000}"/>
    <cellStyle name="표준 2 30 2 18" xfId="24210" xr:uid="{00000000-0005-0000-0000-00009A900000}"/>
    <cellStyle name="표준 2 30 2 19" xfId="25690" xr:uid="{00000000-0005-0000-0000-00009B900000}"/>
    <cellStyle name="표준 2 30 2 2" xfId="301" xr:uid="{00000000-0005-0000-0000-00009C900000}"/>
    <cellStyle name="표준 2 30 2 2 10" xfId="14587" xr:uid="{00000000-0005-0000-0000-00009D900000}"/>
    <cellStyle name="표준 2 30 2 2 11" xfId="16067" xr:uid="{00000000-0005-0000-0000-00009E900000}"/>
    <cellStyle name="표준 2 30 2 2 12" xfId="17547" xr:uid="{00000000-0005-0000-0000-00009F900000}"/>
    <cellStyle name="표준 2 30 2 2 13" xfId="19027" xr:uid="{00000000-0005-0000-0000-0000A0900000}"/>
    <cellStyle name="표준 2 30 2 2 14" xfId="20507" xr:uid="{00000000-0005-0000-0000-0000A1900000}"/>
    <cellStyle name="표준 2 30 2 2 15" xfId="21987" xr:uid="{00000000-0005-0000-0000-0000A2900000}"/>
    <cellStyle name="표준 2 30 2 2 16" xfId="23467" xr:uid="{00000000-0005-0000-0000-0000A3900000}"/>
    <cellStyle name="표준 2 30 2 2 17" xfId="24947" xr:uid="{00000000-0005-0000-0000-0000A4900000}"/>
    <cellStyle name="표준 2 30 2 2 18" xfId="26427" xr:uid="{00000000-0005-0000-0000-0000A5900000}"/>
    <cellStyle name="표준 2 30 2 2 19" xfId="27907" xr:uid="{00000000-0005-0000-0000-0000A6900000}"/>
    <cellStyle name="표준 2 30 2 2 2" xfId="2746" xr:uid="{00000000-0005-0000-0000-0000A7900000}"/>
    <cellStyle name="표준 2 30 2 2 20" xfId="29387" xr:uid="{00000000-0005-0000-0000-0000A8900000}"/>
    <cellStyle name="표준 2 30 2 2 21" xfId="30867" xr:uid="{00000000-0005-0000-0000-0000A9900000}"/>
    <cellStyle name="표준 2 30 2 2 22" xfId="32347" xr:uid="{00000000-0005-0000-0000-0000AA900000}"/>
    <cellStyle name="표준 2 30 2 2 23" xfId="33827" xr:uid="{00000000-0005-0000-0000-0000AB900000}"/>
    <cellStyle name="표준 2 30 2 2 24" xfId="35307" xr:uid="{00000000-0005-0000-0000-0000AC900000}"/>
    <cellStyle name="표준 2 30 2 2 25" xfId="36787" xr:uid="{00000000-0005-0000-0000-0000AD900000}"/>
    <cellStyle name="표준 2 30 2 2 26" xfId="38267" xr:uid="{00000000-0005-0000-0000-0000AE900000}"/>
    <cellStyle name="표준 2 30 2 2 27" xfId="39747" xr:uid="{00000000-0005-0000-0000-0000AF900000}"/>
    <cellStyle name="표준 2 30 2 2 28" xfId="41227" xr:uid="{00000000-0005-0000-0000-0000B0900000}"/>
    <cellStyle name="표준 2 30 2 2 29" xfId="42707" xr:uid="{00000000-0005-0000-0000-0000B1900000}"/>
    <cellStyle name="표준 2 30 2 2 3" xfId="4227" xr:uid="{00000000-0005-0000-0000-0000B2900000}"/>
    <cellStyle name="표준 2 30 2 2 30" xfId="44187" xr:uid="{00000000-0005-0000-0000-0000B3900000}"/>
    <cellStyle name="표준 2 30 2 2 31" xfId="45667" xr:uid="{00000000-0005-0000-0000-0000B4900000}"/>
    <cellStyle name="표준 2 30 2 2 32" xfId="47148" xr:uid="{00000000-0005-0000-0000-0000B5900000}"/>
    <cellStyle name="표준 2 30 2 2 33" xfId="48628" xr:uid="{00000000-0005-0000-0000-0000B6900000}"/>
    <cellStyle name="표준 2 30 2 2 34" xfId="50108" xr:uid="{00000000-0005-0000-0000-0000B7900000}"/>
    <cellStyle name="표준 2 30 2 2 35" xfId="51588" xr:uid="{00000000-0005-0000-0000-0000B8900000}"/>
    <cellStyle name="표준 2 30 2 2 36" xfId="53068" xr:uid="{00000000-0005-0000-0000-0000B9900000}"/>
    <cellStyle name="표준 2 30 2 2 37" xfId="54548" xr:uid="{00000000-0005-0000-0000-0000BA900000}"/>
    <cellStyle name="표준 2 30 2 2 38" xfId="56028" xr:uid="{00000000-0005-0000-0000-0000BB900000}"/>
    <cellStyle name="표준 2 30 2 2 39" xfId="57508" xr:uid="{00000000-0005-0000-0000-0000BC900000}"/>
    <cellStyle name="표준 2 30 2 2 4" xfId="5707" xr:uid="{00000000-0005-0000-0000-0000BD900000}"/>
    <cellStyle name="표준 2 30 2 2 40" xfId="58988" xr:uid="{00000000-0005-0000-0000-0000BE900000}"/>
    <cellStyle name="표준 2 30 2 2 41" xfId="60468" xr:uid="{00000000-0005-0000-0000-0000BF900000}"/>
    <cellStyle name="표준 2 30 2 2 42" xfId="61948" xr:uid="{00000000-0005-0000-0000-0000C0900000}"/>
    <cellStyle name="표준 2 30 2 2 5" xfId="7187" xr:uid="{00000000-0005-0000-0000-0000C1900000}"/>
    <cellStyle name="표준 2 30 2 2 6" xfId="8667" xr:uid="{00000000-0005-0000-0000-0000C2900000}"/>
    <cellStyle name="표준 2 30 2 2 7" xfId="10147" xr:uid="{00000000-0005-0000-0000-0000C3900000}"/>
    <cellStyle name="표준 2 30 2 2 8" xfId="11627" xr:uid="{00000000-0005-0000-0000-0000C4900000}"/>
    <cellStyle name="표준 2 30 2 2 9" xfId="13107" xr:uid="{00000000-0005-0000-0000-0000C5900000}"/>
    <cellStyle name="표준 2 30 2 20" xfId="27170" xr:uid="{00000000-0005-0000-0000-0000C6900000}"/>
    <cellStyle name="표준 2 30 2 21" xfId="28650" xr:uid="{00000000-0005-0000-0000-0000C7900000}"/>
    <cellStyle name="표준 2 30 2 22" xfId="30130" xr:uid="{00000000-0005-0000-0000-0000C8900000}"/>
    <cellStyle name="표준 2 30 2 23" xfId="31610" xr:uid="{00000000-0005-0000-0000-0000C9900000}"/>
    <cellStyle name="표준 2 30 2 24" xfId="33090" xr:uid="{00000000-0005-0000-0000-0000CA900000}"/>
    <cellStyle name="표준 2 30 2 25" xfId="34570" xr:uid="{00000000-0005-0000-0000-0000CB900000}"/>
    <cellStyle name="표준 2 30 2 26" xfId="36050" xr:uid="{00000000-0005-0000-0000-0000CC900000}"/>
    <cellStyle name="표준 2 30 2 27" xfId="37530" xr:uid="{00000000-0005-0000-0000-0000CD900000}"/>
    <cellStyle name="표준 2 30 2 28" xfId="39010" xr:uid="{00000000-0005-0000-0000-0000CE900000}"/>
    <cellStyle name="표준 2 30 2 29" xfId="40490" xr:uid="{00000000-0005-0000-0000-0000CF900000}"/>
    <cellStyle name="표준 2 30 2 3" xfId="2009" xr:uid="{00000000-0005-0000-0000-0000D0900000}"/>
    <cellStyle name="표준 2 30 2 30" xfId="41970" xr:uid="{00000000-0005-0000-0000-0000D1900000}"/>
    <cellStyle name="표준 2 30 2 31" xfId="43450" xr:uid="{00000000-0005-0000-0000-0000D2900000}"/>
    <cellStyle name="표준 2 30 2 32" xfId="44930" xr:uid="{00000000-0005-0000-0000-0000D3900000}"/>
    <cellStyle name="표준 2 30 2 33" xfId="46411" xr:uid="{00000000-0005-0000-0000-0000D4900000}"/>
    <cellStyle name="표준 2 30 2 34" xfId="47891" xr:uid="{00000000-0005-0000-0000-0000D5900000}"/>
    <cellStyle name="표준 2 30 2 35" xfId="49371" xr:uid="{00000000-0005-0000-0000-0000D6900000}"/>
    <cellStyle name="표준 2 30 2 36" xfId="50851" xr:uid="{00000000-0005-0000-0000-0000D7900000}"/>
    <cellStyle name="표준 2 30 2 37" xfId="52331" xr:uid="{00000000-0005-0000-0000-0000D8900000}"/>
    <cellStyle name="표준 2 30 2 38" xfId="53811" xr:uid="{00000000-0005-0000-0000-0000D9900000}"/>
    <cellStyle name="표준 2 30 2 39" xfId="55291" xr:uid="{00000000-0005-0000-0000-0000DA900000}"/>
    <cellStyle name="표준 2 30 2 4" xfId="3490" xr:uid="{00000000-0005-0000-0000-0000DB900000}"/>
    <cellStyle name="표준 2 30 2 40" xfId="56771" xr:uid="{00000000-0005-0000-0000-0000DC900000}"/>
    <cellStyle name="표준 2 30 2 41" xfId="58251" xr:uid="{00000000-0005-0000-0000-0000DD900000}"/>
    <cellStyle name="표준 2 30 2 42" xfId="59731" xr:uid="{00000000-0005-0000-0000-0000DE900000}"/>
    <cellStyle name="표준 2 30 2 43" xfId="61211" xr:uid="{00000000-0005-0000-0000-0000DF900000}"/>
    <cellStyle name="표준 2 30 2 5" xfId="4970" xr:uid="{00000000-0005-0000-0000-0000E0900000}"/>
    <cellStyle name="표준 2 30 2 6" xfId="6450" xr:uid="{00000000-0005-0000-0000-0000E1900000}"/>
    <cellStyle name="표준 2 30 2 7" xfId="7930" xr:uid="{00000000-0005-0000-0000-0000E2900000}"/>
    <cellStyle name="표준 2 30 2 8" xfId="9410" xr:uid="{00000000-0005-0000-0000-0000E3900000}"/>
    <cellStyle name="표준 2 30 2 9" xfId="10890" xr:uid="{00000000-0005-0000-0000-0000E4900000}"/>
    <cellStyle name="표준 2 30 3" xfId="1050" xr:uid="{00000000-0005-0000-0000-0000E5900000}"/>
    <cellStyle name="표준 2 30 3 10" xfId="12400" xr:uid="{00000000-0005-0000-0000-0000E6900000}"/>
    <cellStyle name="표준 2 30 3 11" xfId="13880" xr:uid="{00000000-0005-0000-0000-0000E7900000}"/>
    <cellStyle name="표준 2 30 3 12" xfId="15360" xr:uid="{00000000-0005-0000-0000-0000E8900000}"/>
    <cellStyle name="표준 2 30 3 13" xfId="16840" xr:uid="{00000000-0005-0000-0000-0000E9900000}"/>
    <cellStyle name="표준 2 30 3 14" xfId="18320" xr:uid="{00000000-0005-0000-0000-0000EA900000}"/>
    <cellStyle name="표준 2 30 3 15" xfId="19800" xr:uid="{00000000-0005-0000-0000-0000EB900000}"/>
    <cellStyle name="표준 2 30 3 16" xfId="21280" xr:uid="{00000000-0005-0000-0000-0000EC900000}"/>
    <cellStyle name="표준 2 30 3 17" xfId="22760" xr:uid="{00000000-0005-0000-0000-0000ED900000}"/>
    <cellStyle name="표준 2 30 3 18" xfId="24240" xr:uid="{00000000-0005-0000-0000-0000EE900000}"/>
    <cellStyle name="표준 2 30 3 19" xfId="25720" xr:uid="{00000000-0005-0000-0000-0000EF900000}"/>
    <cellStyle name="표준 2 30 3 2" xfId="271" xr:uid="{00000000-0005-0000-0000-0000F0900000}"/>
    <cellStyle name="표준 2 30 3 2 10" xfId="14617" xr:uid="{00000000-0005-0000-0000-0000F1900000}"/>
    <cellStyle name="표준 2 30 3 2 11" xfId="16097" xr:uid="{00000000-0005-0000-0000-0000F2900000}"/>
    <cellStyle name="표준 2 30 3 2 12" xfId="17577" xr:uid="{00000000-0005-0000-0000-0000F3900000}"/>
    <cellStyle name="표준 2 30 3 2 13" xfId="19057" xr:uid="{00000000-0005-0000-0000-0000F4900000}"/>
    <cellStyle name="표준 2 30 3 2 14" xfId="20537" xr:uid="{00000000-0005-0000-0000-0000F5900000}"/>
    <cellStyle name="표준 2 30 3 2 15" xfId="22017" xr:uid="{00000000-0005-0000-0000-0000F6900000}"/>
    <cellStyle name="표준 2 30 3 2 16" xfId="23497" xr:uid="{00000000-0005-0000-0000-0000F7900000}"/>
    <cellStyle name="표준 2 30 3 2 17" xfId="24977" xr:uid="{00000000-0005-0000-0000-0000F8900000}"/>
    <cellStyle name="표준 2 30 3 2 18" xfId="26457" xr:uid="{00000000-0005-0000-0000-0000F9900000}"/>
    <cellStyle name="표준 2 30 3 2 19" xfId="27937" xr:uid="{00000000-0005-0000-0000-0000FA900000}"/>
    <cellStyle name="표준 2 30 3 2 2" xfId="2776" xr:uid="{00000000-0005-0000-0000-0000FB900000}"/>
    <cellStyle name="표준 2 30 3 2 20" xfId="29417" xr:uid="{00000000-0005-0000-0000-0000FC900000}"/>
    <cellStyle name="표준 2 30 3 2 21" xfId="30897" xr:uid="{00000000-0005-0000-0000-0000FD900000}"/>
    <cellStyle name="표준 2 30 3 2 22" xfId="32377" xr:uid="{00000000-0005-0000-0000-0000FE900000}"/>
    <cellStyle name="표준 2 30 3 2 23" xfId="33857" xr:uid="{00000000-0005-0000-0000-0000FF900000}"/>
    <cellStyle name="표준 2 30 3 2 24" xfId="35337" xr:uid="{00000000-0005-0000-0000-000000910000}"/>
    <cellStyle name="표준 2 30 3 2 25" xfId="36817" xr:uid="{00000000-0005-0000-0000-000001910000}"/>
    <cellStyle name="표준 2 30 3 2 26" xfId="38297" xr:uid="{00000000-0005-0000-0000-000002910000}"/>
    <cellStyle name="표준 2 30 3 2 27" xfId="39777" xr:uid="{00000000-0005-0000-0000-000003910000}"/>
    <cellStyle name="표준 2 30 3 2 28" xfId="41257" xr:uid="{00000000-0005-0000-0000-000004910000}"/>
    <cellStyle name="표준 2 30 3 2 29" xfId="42737" xr:uid="{00000000-0005-0000-0000-000005910000}"/>
    <cellStyle name="표준 2 30 3 2 3" xfId="4257" xr:uid="{00000000-0005-0000-0000-000006910000}"/>
    <cellStyle name="표준 2 30 3 2 30" xfId="44217" xr:uid="{00000000-0005-0000-0000-000007910000}"/>
    <cellStyle name="표준 2 30 3 2 31" xfId="45697" xr:uid="{00000000-0005-0000-0000-000008910000}"/>
    <cellStyle name="표준 2 30 3 2 32" xfId="47178" xr:uid="{00000000-0005-0000-0000-000009910000}"/>
    <cellStyle name="표준 2 30 3 2 33" xfId="48658" xr:uid="{00000000-0005-0000-0000-00000A910000}"/>
    <cellStyle name="표준 2 30 3 2 34" xfId="50138" xr:uid="{00000000-0005-0000-0000-00000B910000}"/>
    <cellStyle name="표준 2 30 3 2 35" xfId="51618" xr:uid="{00000000-0005-0000-0000-00000C910000}"/>
    <cellStyle name="표준 2 30 3 2 36" xfId="53098" xr:uid="{00000000-0005-0000-0000-00000D910000}"/>
    <cellStyle name="표준 2 30 3 2 37" xfId="54578" xr:uid="{00000000-0005-0000-0000-00000E910000}"/>
    <cellStyle name="표준 2 30 3 2 38" xfId="56058" xr:uid="{00000000-0005-0000-0000-00000F910000}"/>
    <cellStyle name="표준 2 30 3 2 39" xfId="57538" xr:uid="{00000000-0005-0000-0000-000010910000}"/>
    <cellStyle name="표준 2 30 3 2 4" xfId="5737" xr:uid="{00000000-0005-0000-0000-000011910000}"/>
    <cellStyle name="표준 2 30 3 2 40" xfId="59018" xr:uid="{00000000-0005-0000-0000-000012910000}"/>
    <cellStyle name="표준 2 30 3 2 41" xfId="60498" xr:uid="{00000000-0005-0000-0000-000013910000}"/>
    <cellStyle name="표준 2 30 3 2 42" xfId="61978" xr:uid="{00000000-0005-0000-0000-000014910000}"/>
    <cellStyle name="표준 2 30 3 2 5" xfId="7217" xr:uid="{00000000-0005-0000-0000-000015910000}"/>
    <cellStyle name="표준 2 30 3 2 6" xfId="8697" xr:uid="{00000000-0005-0000-0000-000016910000}"/>
    <cellStyle name="표준 2 30 3 2 7" xfId="10177" xr:uid="{00000000-0005-0000-0000-000017910000}"/>
    <cellStyle name="표준 2 30 3 2 8" xfId="11657" xr:uid="{00000000-0005-0000-0000-000018910000}"/>
    <cellStyle name="표준 2 30 3 2 9" xfId="13137" xr:uid="{00000000-0005-0000-0000-000019910000}"/>
    <cellStyle name="표준 2 30 3 20" xfId="27200" xr:uid="{00000000-0005-0000-0000-00001A910000}"/>
    <cellStyle name="표준 2 30 3 21" xfId="28680" xr:uid="{00000000-0005-0000-0000-00001B910000}"/>
    <cellStyle name="표준 2 30 3 22" xfId="30160" xr:uid="{00000000-0005-0000-0000-00001C910000}"/>
    <cellStyle name="표준 2 30 3 23" xfId="31640" xr:uid="{00000000-0005-0000-0000-00001D910000}"/>
    <cellStyle name="표준 2 30 3 24" xfId="33120" xr:uid="{00000000-0005-0000-0000-00001E910000}"/>
    <cellStyle name="표준 2 30 3 25" xfId="34600" xr:uid="{00000000-0005-0000-0000-00001F910000}"/>
    <cellStyle name="표준 2 30 3 26" xfId="36080" xr:uid="{00000000-0005-0000-0000-000020910000}"/>
    <cellStyle name="표준 2 30 3 27" xfId="37560" xr:uid="{00000000-0005-0000-0000-000021910000}"/>
    <cellStyle name="표준 2 30 3 28" xfId="39040" xr:uid="{00000000-0005-0000-0000-000022910000}"/>
    <cellStyle name="표준 2 30 3 29" xfId="40520" xr:uid="{00000000-0005-0000-0000-000023910000}"/>
    <cellStyle name="표준 2 30 3 3" xfId="2039" xr:uid="{00000000-0005-0000-0000-000024910000}"/>
    <cellStyle name="표준 2 30 3 30" xfId="42000" xr:uid="{00000000-0005-0000-0000-000025910000}"/>
    <cellStyle name="표준 2 30 3 31" xfId="43480" xr:uid="{00000000-0005-0000-0000-000026910000}"/>
    <cellStyle name="표준 2 30 3 32" xfId="44960" xr:uid="{00000000-0005-0000-0000-000027910000}"/>
    <cellStyle name="표준 2 30 3 33" xfId="46441" xr:uid="{00000000-0005-0000-0000-000028910000}"/>
    <cellStyle name="표준 2 30 3 34" xfId="47921" xr:uid="{00000000-0005-0000-0000-000029910000}"/>
    <cellStyle name="표준 2 30 3 35" xfId="49401" xr:uid="{00000000-0005-0000-0000-00002A910000}"/>
    <cellStyle name="표준 2 30 3 36" xfId="50881" xr:uid="{00000000-0005-0000-0000-00002B910000}"/>
    <cellStyle name="표준 2 30 3 37" xfId="52361" xr:uid="{00000000-0005-0000-0000-00002C910000}"/>
    <cellStyle name="표준 2 30 3 38" xfId="53841" xr:uid="{00000000-0005-0000-0000-00002D910000}"/>
    <cellStyle name="표준 2 30 3 39" xfId="55321" xr:uid="{00000000-0005-0000-0000-00002E910000}"/>
    <cellStyle name="표준 2 30 3 4" xfId="3520" xr:uid="{00000000-0005-0000-0000-00002F910000}"/>
    <cellStyle name="표준 2 30 3 40" xfId="56801" xr:uid="{00000000-0005-0000-0000-000030910000}"/>
    <cellStyle name="표준 2 30 3 41" xfId="58281" xr:uid="{00000000-0005-0000-0000-000031910000}"/>
    <cellStyle name="표준 2 30 3 42" xfId="59761" xr:uid="{00000000-0005-0000-0000-000032910000}"/>
    <cellStyle name="표준 2 30 3 43" xfId="61241" xr:uid="{00000000-0005-0000-0000-000033910000}"/>
    <cellStyle name="표준 2 30 3 5" xfId="5000" xr:uid="{00000000-0005-0000-0000-000034910000}"/>
    <cellStyle name="표준 2 30 3 6" xfId="6480" xr:uid="{00000000-0005-0000-0000-000035910000}"/>
    <cellStyle name="표준 2 30 3 7" xfId="7960" xr:uid="{00000000-0005-0000-0000-000036910000}"/>
    <cellStyle name="표준 2 30 3 8" xfId="9440" xr:uid="{00000000-0005-0000-0000-000037910000}"/>
    <cellStyle name="표준 2 30 3 9" xfId="10920" xr:uid="{00000000-0005-0000-0000-000038910000}"/>
    <cellStyle name="표준 2 30 4" xfId="1019" xr:uid="{00000000-0005-0000-0000-000039910000}"/>
    <cellStyle name="표준 2 30 4 10" xfId="12431" xr:uid="{00000000-0005-0000-0000-00003A910000}"/>
    <cellStyle name="표준 2 30 4 11" xfId="13911" xr:uid="{00000000-0005-0000-0000-00003B910000}"/>
    <cellStyle name="표준 2 30 4 12" xfId="15391" xr:uid="{00000000-0005-0000-0000-00003C910000}"/>
    <cellStyle name="표준 2 30 4 13" xfId="16871" xr:uid="{00000000-0005-0000-0000-00003D910000}"/>
    <cellStyle name="표준 2 30 4 14" xfId="18351" xr:uid="{00000000-0005-0000-0000-00003E910000}"/>
    <cellStyle name="표준 2 30 4 15" xfId="19831" xr:uid="{00000000-0005-0000-0000-00003F910000}"/>
    <cellStyle name="표준 2 30 4 16" xfId="21311" xr:uid="{00000000-0005-0000-0000-000040910000}"/>
    <cellStyle name="표준 2 30 4 17" xfId="22791" xr:uid="{00000000-0005-0000-0000-000041910000}"/>
    <cellStyle name="표준 2 30 4 18" xfId="24271" xr:uid="{00000000-0005-0000-0000-000042910000}"/>
    <cellStyle name="표준 2 30 4 19" xfId="25751" xr:uid="{00000000-0005-0000-0000-000043910000}"/>
    <cellStyle name="표준 2 30 4 2" xfId="240" xr:uid="{00000000-0005-0000-0000-000044910000}"/>
    <cellStyle name="표준 2 30 4 2 10" xfId="14648" xr:uid="{00000000-0005-0000-0000-000045910000}"/>
    <cellStyle name="표준 2 30 4 2 11" xfId="16128" xr:uid="{00000000-0005-0000-0000-000046910000}"/>
    <cellStyle name="표준 2 30 4 2 12" xfId="17608" xr:uid="{00000000-0005-0000-0000-000047910000}"/>
    <cellStyle name="표준 2 30 4 2 13" xfId="19088" xr:uid="{00000000-0005-0000-0000-000048910000}"/>
    <cellStyle name="표준 2 30 4 2 14" xfId="20568" xr:uid="{00000000-0005-0000-0000-000049910000}"/>
    <cellStyle name="표준 2 30 4 2 15" xfId="22048" xr:uid="{00000000-0005-0000-0000-00004A910000}"/>
    <cellStyle name="표준 2 30 4 2 16" xfId="23528" xr:uid="{00000000-0005-0000-0000-00004B910000}"/>
    <cellStyle name="표준 2 30 4 2 17" xfId="25008" xr:uid="{00000000-0005-0000-0000-00004C910000}"/>
    <cellStyle name="표준 2 30 4 2 18" xfId="26488" xr:uid="{00000000-0005-0000-0000-00004D910000}"/>
    <cellStyle name="표준 2 30 4 2 19" xfId="27968" xr:uid="{00000000-0005-0000-0000-00004E910000}"/>
    <cellStyle name="표준 2 30 4 2 2" xfId="2807" xr:uid="{00000000-0005-0000-0000-00004F910000}"/>
    <cellStyle name="표준 2 30 4 2 20" xfId="29448" xr:uid="{00000000-0005-0000-0000-000050910000}"/>
    <cellStyle name="표준 2 30 4 2 21" xfId="30928" xr:uid="{00000000-0005-0000-0000-000051910000}"/>
    <cellStyle name="표준 2 30 4 2 22" xfId="32408" xr:uid="{00000000-0005-0000-0000-000052910000}"/>
    <cellStyle name="표준 2 30 4 2 23" xfId="33888" xr:uid="{00000000-0005-0000-0000-000053910000}"/>
    <cellStyle name="표준 2 30 4 2 24" xfId="35368" xr:uid="{00000000-0005-0000-0000-000054910000}"/>
    <cellStyle name="표준 2 30 4 2 25" xfId="36848" xr:uid="{00000000-0005-0000-0000-000055910000}"/>
    <cellStyle name="표준 2 30 4 2 26" xfId="38328" xr:uid="{00000000-0005-0000-0000-000056910000}"/>
    <cellStyle name="표준 2 30 4 2 27" xfId="39808" xr:uid="{00000000-0005-0000-0000-000057910000}"/>
    <cellStyle name="표준 2 30 4 2 28" xfId="41288" xr:uid="{00000000-0005-0000-0000-000058910000}"/>
    <cellStyle name="표준 2 30 4 2 29" xfId="42768" xr:uid="{00000000-0005-0000-0000-000059910000}"/>
    <cellStyle name="표준 2 30 4 2 3" xfId="4288" xr:uid="{00000000-0005-0000-0000-00005A910000}"/>
    <cellStyle name="표준 2 30 4 2 30" xfId="44248" xr:uid="{00000000-0005-0000-0000-00005B910000}"/>
    <cellStyle name="표준 2 30 4 2 31" xfId="45728" xr:uid="{00000000-0005-0000-0000-00005C910000}"/>
    <cellStyle name="표준 2 30 4 2 32" xfId="47209" xr:uid="{00000000-0005-0000-0000-00005D910000}"/>
    <cellStyle name="표준 2 30 4 2 33" xfId="48689" xr:uid="{00000000-0005-0000-0000-00005E910000}"/>
    <cellStyle name="표준 2 30 4 2 34" xfId="50169" xr:uid="{00000000-0005-0000-0000-00005F910000}"/>
    <cellStyle name="표준 2 30 4 2 35" xfId="51649" xr:uid="{00000000-0005-0000-0000-000060910000}"/>
    <cellStyle name="표준 2 30 4 2 36" xfId="53129" xr:uid="{00000000-0005-0000-0000-000061910000}"/>
    <cellStyle name="표준 2 30 4 2 37" xfId="54609" xr:uid="{00000000-0005-0000-0000-000062910000}"/>
    <cellStyle name="표준 2 30 4 2 38" xfId="56089" xr:uid="{00000000-0005-0000-0000-000063910000}"/>
    <cellStyle name="표준 2 30 4 2 39" xfId="57569" xr:uid="{00000000-0005-0000-0000-000064910000}"/>
    <cellStyle name="표준 2 30 4 2 4" xfId="5768" xr:uid="{00000000-0005-0000-0000-000065910000}"/>
    <cellStyle name="표준 2 30 4 2 40" xfId="59049" xr:uid="{00000000-0005-0000-0000-000066910000}"/>
    <cellStyle name="표준 2 30 4 2 41" xfId="60529" xr:uid="{00000000-0005-0000-0000-000067910000}"/>
    <cellStyle name="표준 2 30 4 2 42" xfId="62009" xr:uid="{00000000-0005-0000-0000-000068910000}"/>
    <cellStyle name="표준 2 30 4 2 5" xfId="7248" xr:uid="{00000000-0005-0000-0000-000069910000}"/>
    <cellStyle name="표준 2 30 4 2 6" xfId="8728" xr:uid="{00000000-0005-0000-0000-00006A910000}"/>
    <cellStyle name="표준 2 30 4 2 7" xfId="10208" xr:uid="{00000000-0005-0000-0000-00006B910000}"/>
    <cellStyle name="표준 2 30 4 2 8" xfId="11688" xr:uid="{00000000-0005-0000-0000-00006C910000}"/>
    <cellStyle name="표준 2 30 4 2 9" xfId="13168" xr:uid="{00000000-0005-0000-0000-00006D910000}"/>
    <cellStyle name="표준 2 30 4 20" xfId="27231" xr:uid="{00000000-0005-0000-0000-00006E910000}"/>
    <cellStyle name="표준 2 30 4 21" xfId="28711" xr:uid="{00000000-0005-0000-0000-00006F910000}"/>
    <cellStyle name="표준 2 30 4 22" xfId="30191" xr:uid="{00000000-0005-0000-0000-000070910000}"/>
    <cellStyle name="표준 2 30 4 23" xfId="31671" xr:uid="{00000000-0005-0000-0000-000071910000}"/>
    <cellStyle name="표준 2 30 4 24" xfId="33151" xr:uid="{00000000-0005-0000-0000-000072910000}"/>
    <cellStyle name="표준 2 30 4 25" xfId="34631" xr:uid="{00000000-0005-0000-0000-000073910000}"/>
    <cellStyle name="표준 2 30 4 26" xfId="36111" xr:uid="{00000000-0005-0000-0000-000074910000}"/>
    <cellStyle name="표준 2 30 4 27" xfId="37591" xr:uid="{00000000-0005-0000-0000-000075910000}"/>
    <cellStyle name="표준 2 30 4 28" xfId="39071" xr:uid="{00000000-0005-0000-0000-000076910000}"/>
    <cellStyle name="표준 2 30 4 29" xfId="40551" xr:uid="{00000000-0005-0000-0000-000077910000}"/>
    <cellStyle name="표준 2 30 4 3" xfId="2070" xr:uid="{00000000-0005-0000-0000-000078910000}"/>
    <cellStyle name="표준 2 30 4 30" xfId="42031" xr:uid="{00000000-0005-0000-0000-000079910000}"/>
    <cellStyle name="표준 2 30 4 31" xfId="43511" xr:uid="{00000000-0005-0000-0000-00007A910000}"/>
    <cellStyle name="표준 2 30 4 32" xfId="44991" xr:uid="{00000000-0005-0000-0000-00007B910000}"/>
    <cellStyle name="표준 2 30 4 33" xfId="46472" xr:uid="{00000000-0005-0000-0000-00007C910000}"/>
    <cellStyle name="표준 2 30 4 34" xfId="47952" xr:uid="{00000000-0005-0000-0000-00007D910000}"/>
    <cellStyle name="표준 2 30 4 35" xfId="49432" xr:uid="{00000000-0005-0000-0000-00007E910000}"/>
    <cellStyle name="표준 2 30 4 36" xfId="50912" xr:uid="{00000000-0005-0000-0000-00007F910000}"/>
    <cellStyle name="표준 2 30 4 37" xfId="52392" xr:uid="{00000000-0005-0000-0000-000080910000}"/>
    <cellStyle name="표준 2 30 4 38" xfId="53872" xr:uid="{00000000-0005-0000-0000-000081910000}"/>
    <cellStyle name="표준 2 30 4 39" xfId="55352" xr:uid="{00000000-0005-0000-0000-000082910000}"/>
    <cellStyle name="표준 2 30 4 4" xfId="3551" xr:uid="{00000000-0005-0000-0000-000083910000}"/>
    <cellStyle name="표준 2 30 4 40" xfId="56832" xr:uid="{00000000-0005-0000-0000-000084910000}"/>
    <cellStyle name="표준 2 30 4 41" xfId="58312" xr:uid="{00000000-0005-0000-0000-000085910000}"/>
    <cellStyle name="표준 2 30 4 42" xfId="59792" xr:uid="{00000000-0005-0000-0000-000086910000}"/>
    <cellStyle name="표준 2 30 4 43" xfId="61272" xr:uid="{00000000-0005-0000-0000-000087910000}"/>
    <cellStyle name="표준 2 30 4 5" xfId="5031" xr:uid="{00000000-0005-0000-0000-000088910000}"/>
    <cellStyle name="표준 2 30 4 6" xfId="6511" xr:uid="{00000000-0005-0000-0000-000089910000}"/>
    <cellStyle name="표준 2 30 4 7" xfId="7991" xr:uid="{00000000-0005-0000-0000-00008A910000}"/>
    <cellStyle name="표준 2 30 4 8" xfId="9471" xr:uid="{00000000-0005-0000-0000-00008B910000}"/>
    <cellStyle name="표준 2 30 4 9" xfId="10951" xr:uid="{00000000-0005-0000-0000-00008C910000}"/>
    <cellStyle name="표준 2 30 5" xfId="987" xr:uid="{00000000-0005-0000-0000-00008D910000}"/>
    <cellStyle name="표준 2 30 5 10" xfId="12463" xr:uid="{00000000-0005-0000-0000-00008E910000}"/>
    <cellStyle name="표준 2 30 5 11" xfId="13943" xr:uid="{00000000-0005-0000-0000-00008F910000}"/>
    <cellStyle name="표준 2 30 5 12" xfId="15423" xr:uid="{00000000-0005-0000-0000-000090910000}"/>
    <cellStyle name="표준 2 30 5 13" xfId="16903" xr:uid="{00000000-0005-0000-0000-000091910000}"/>
    <cellStyle name="표준 2 30 5 14" xfId="18383" xr:uid="{00000000-0005-0000-0000-000092910000}"/>
    <cellStyle name="표준 2 30 5 15" xfId="19863" xr:uid="{00000000-0005-0000-0000-000093910000}"/>
    <cellStyle name="표준 2 30 5 16" xfId="21343" xr:uid="{00000000-0005-0000-0000-000094910000}"/>
    <cellStyle name="표준 2 30 5 17" xfId="22823" xr:uid="{00000000-0005-0000-0000-000095910000}"/>
    <cellStyle name="표준 2 30 5 18" xfId="24303" xr:uid="{00000000-0005-0000-0000-000096910000}"/>
    <cellStyle name="표준 2 30 5 19" xfId="25783" xr:uid="{00000000-0005-0000-0000-000097910000}"/>
    <cellStyle name="표준 2 30 5 2" xfId="208" xr:uid="{00000000-0005-0000-0000-000098910000}"/>
    <cellStyle name="표준 2 30 5 2 10" xfId="14680" xr:uid="{00000000-0005-0000-0000-000099910000}"/>
    <cellStyle name="표준 2 30 5 2 11" xfId="16160" xr:uid="{00000000-0005-0000-0000-00009A910000}"/>
    <cellStyle name="표준 2 30 5 2 12" xfId="17640" xr:uid="{00000000-0005-0000-0000-00009B910000}"/>
    <cellStyle name="표준 2 30 5 2 13" xfId="19120" xr:uid="{00000000-0005-0000-0000-00009C910000}"/>
    <cellStyle name="표준 2 30 5 2 14" xfId="20600" xr:uid="{00000000-0005-0000-0000-00009D910000}"/>
    <cellStyle name="표준 2 30 5 2 15" xfId="22080" xr:uid="{00000000-0005-0000-0000-00009E910000}"/>
    <cellStyle name="표준 2 30 5 2 16" xfId="23560" xr:uid="{00000000-0005-0000-0000-00009F910000}"/>
    <cellStyle name="표준 2 30 5 2 17" xfId="25040" xr:uid="{00000000-0005-0000-0000-0000A0910000}"/>
    <cellStyle name="표준 2 30 5 2 18" xfId="26520" xr:uid="{00000000-0005-0000-0000-0000A1910000}"/>
    <cellStyle name="표준 2 30 5 2 19" xfId="28000" xr:uid="{00000000-0005-0000-0000-0000A2910000}"/>
    <cellStyle name="표준 2 30 5 2 2" xfId="2839" xr:uid="{00000000-0005-0000-0000-0000A3910000}"/>
    <cellStyle name="표준 2 30 5 2 20" xfId="29480" xr:uid="{00000000-0005-0000-0000-0000A4910000}"/>
    <cellStyle name="표준 2 30 5 2 21" xfId="30960" xr:uid="{00000000-0005-0000-0000-0000A5910000}"/>
    <cellStyle name="표준 2 30 5 2 22" xfId="32440" xr:uid="{00000000-0005-0000-0000-0000A6910000}"/>
    <cellStyle name="표준 2 30 5 2 23" xfId="33920" xr:uid="{00000000-0005-0000-0000-0000A7910000}"/>
    <cellStyle name="표준 2 30 5 2 24" xfId="35400" xr:uid="{00000000-0005-0000-0000-0000A8910000}"/>
    <cellStyle name="표준 2 30 5 2 25" xfId="36880" xr:uid="{00000000-0005-0000-0000-0000A9910000}"/>
    <cellStyle name="표준 2 30 5 2 26" xfId="38360" xr:uid="{00000000-0005-0000-0000-0000AA910000}"/>
    <cellStyle name="표준 2 30 5 2 27" xfId="39840" xr:uid="{00000000-0005-0000-0000-0000AB910000}"/>
    <cellStyle name="표준 2 30 5 2 28" xfId="41320" xr:uid="{00000000-0005-0000-0000-0000AC910000}"/>
    <cellStyle name="표준 2 30 5 2 29" xfId="42800" xr:uid="{00000000-0005-0000-0000-0000AD910000}"/>
    <cellStyle name="표준 2 30 5 2 3" xfId="4320" xr:uid="{00000000-0005-0000-0000-0000AE910000}"/>
    <cellStyle name="표준 2 30 5 2 30" xfId="44280" xr:uid="{00000000-0005-0000-0000-0000AF910000}"/>
    <cellStyle name="표준 2 30 5 2 31" xfId="45760" xr:uid="{00000000-0005-0000-0000-0000B0910000}"/>
    <cellStyle name="표준 2 30 5 2 32" xfId="47241" xr:uid="{00000000-0005-0000-0000-0000B1910000}"/>
    <cellStyle name="표준 2 30 5 2 33" xfId="48721" xr:uid="{00000000-0005-0000-0000-0000B2910000}"/>
    <cellStyle name="표준 2 30 5 2 34" xfId="50201" xr:uid="{00000000-0005-0000-0000-0000B3910000}"/>
    <cellStyle name="표준 2 30 5 2 35" xfId="51681" xr:uid="{00000000-0005-0000-0000-0000B4910000}"/>
    <cellStyle name="표준 2 30 5 2 36" xfId="53161" xr:uid="{00000000-0005-0000-0000-0000B5910000}"/>
    <cellStyle name="표준 2 30 5 2 37" xfId="54641" xr:uid="{00000000-0005-0000-0000-0000B6910000}"/>
    <cellStyle name="표준 2 30 5 2 38" xfId="56121" xr:uid="{00000000-0005-0000-0000-0000B7910000}"/>
    <cellStyle name="표준 2 30 5 2 39" xfId="57601" xr:uid="{00000000-0005-0000-0000-0000B8910000}"/>
    <cellStyle name="표준 2 30 5 2 4" xfId="5800" xr:uid="{00000000-0005-0000-0000-0000B9910000}"/>
    <cellStyle name="표준 2 30 5 2 40" xfId="59081" xr:uid="{00000000-0005-0000-0000-0000BA910000}"/>
    <cellStyle name="표준 2 30 5 2 41" xfId="60561" xr:uid="{00000000-0005-0000-0000-0000BB910000}"/>
    <cellStyle name="표준 2 30 5 2 42" xfId="62041" xr:uid="{00000000-0005-0000-0000-0000BC910000}"/>
    <cellStyle name="표준 2 30 5 2 5" xfId="7280" xr:uid="{00000000-0005-0000-0000-0000BD910000}"/>
    <cellStyle name="표준 2 30 5 2 6" xfId="8760" xr:uid="{00000000-0005-0000-0000-0000BE910000}"/>
    <cellStyle name="표준 2 30 5 2 7" xfId="10240" xr:uid="{00000000-0005-0000-0000-0000BF910000}"/>
    <cellStyle name="표준 2 30 5 2 8" xfId="11720" xr:uid="{00000000-0005-0000-0000-0000C0910000}"/>
    <cellStyle name="표준 2 30 5 2 9" xfId="13200" xr:uid="{00000000-0005-0000-0000-0000C1910000}"/>
    <cellStyle name="표준 2 30 5 20" xfId="27263" xr:uid="{00000000-0005-0000-0000-0000C2910000}"/>
    <cellStyle name="표준 2 30 5 21" xfId="28743" xr:uid="{00000000-0005-0000-0000-0000C3910000}"/>
    <cellStyle name="표준 2 30 5 22" xfId="30223" xr:uid="{00000000-0005-0000-0000-0000C4910000}"/>
    <cellStyle name="표준 2 30 5 23" xfId="31703" xr:uid="{00000000-0005-0000-0000-0000C5910000}"/>
    <cellStyle name="표준 2 30 5 24" xfId="33183" xr:uid="{00000000-0005-0000-0000-0000C6910000}"/>
    <cellStyle name="표준 2 30 5 25" xfId="34663" xr:uid="{00000000-0005-0000-0000-0000C7910000}"/>
    <cellStyle name="표준 2 30 5 26" xfId="36143" xr:uid="{00000000-0005-0000-0000-0000C8910000}"/>
    <cellStyle name="표준 2 30 5 27" xfId="37623" xr:uid="{00000000-0005-0000-0000-0000C9910000}"/>
    <cellStyle name="표준 2 30 5 28" xfId="39103" xr:uid="{00000000-0005-0000-0000-0000CA910000}"/>
    <cellStyle name="표준 2 30 5 29" xfId="40583" xr:uid="{00000000-0005-0000-0000-0000CB910000}"/>
    <cellStyle name="표준 2 30 5 3" xfId="2102" xr:uid="{00000000-0005-0000-0000-0000CC910000}"/>
    <cellStyle name="표준 2 30 5 30" xfId="42063" xr:uid="{00000000-0005-0000-0000-0000CD910000}"/>
    <cellStyle name="표준 2 30 5 31" xfId="43543" xr:uid="{00000000-0005-0000-0000-0000CE910000}"/>
    <cellStyle name="표준 2 30 5 32" xfId="45023" xr:uid="{00000000-0005-0000-0000-0000CF910000}"/>
    <cellStyle name="표준 2 30 5 33" xfId="46504" xr:uid="{00000000-0005-0000-0000-0000D0910000}"/>
    <cellStyle name="표준 2 30 5 34" xfId="47984" xr:uid="{00000000-0005-0000-0000-0000D1910000}"/>
    <cellStyle name="표준 2 30 5 35" xfId="49464" xr:uid="{00000000-0005-0000-0000-0000D2910000}"/>
    <cellStyle name="표준 2 30 5 36" xfId="50944" xr:uid="{00000000-0005-0000-0000-0000D3910000}"/>
    <cellStyle name="표준 2 30 5 37" xfId="52424" xr:uid="{00000000-0005-0000-0000-0000D4910000}"/>
    <cellStyle name="표준 2 30 5 38" xfId="53904" xr:uid="{00000000-0005-0000-0000-0000D5910000}"/>
    <cellStyle name="표준 2 30 5 39" xfId="55384" xr:uid="{00000000-0005-0000-0000-0000D6910000}"/>
    <cellStyle name="표준 2 30 5 4" xfId="3583" xr:uid="{00000000-0005-0000-0000-0000D7910000}"/>
    <cellStyle name="표준 2 30 5 40" xfId="56864" xr:uid="{00000000-0005-0000-0000-0000D8910000}"/>
    <cellStyle name="표준 2 30 5 41" xfId="58344" xr:uid="{00000000-0005-0000-0000-0000D9910000}"/>
    <cellStyle name="표준 2 30 5 42" xfId="59824" xr:uid="{00000000-0005-0000-0000-0000DA910000}"/>
    <cellStyle name="표준 2 30 5 43" xfId="61304" xr:uid="{00000000-0005-0000-0000-0000DB910000}"/>
    <cellStyle name="표준 2 30 5 5" xfId="5063" xr:uid="{00000000-0005-0000-0000-0000DC910000}"/>
    <cellStyle name="표준 2 30 5 6" xfId="6543" xr:uid="{00000000-0005-0000-0000-0000DD910000}"/>
    <cellStyle name="표준 2 30 5 7" xfId="8023" xr:uid="{00000000-0005-0000-0000-0000DE910000}"/>
    <cellStyle name="표준 2 30 5 8" xfId="9503" xr:uid="{00000000-0005-0000-0000-0000DF910000}"/>
    <cellStyle name="표준 2 30 5 9" xfId="10983" xr:uid="{00000000-0005-0000-0000-0000E0910000}"/>
    <cellStyle name="표준 2 30 6" xfId="954" xr:uid="{00000000-0005-0000-0000-0000E1910000}"/>
    <cellStyle name="표준 2 30 6 10" xfId="12496" xr:uid="{00000000-0005-0000-0000-0000E2910000}"/>
    <cellStyle name="표준 2 30 6 11" xfId="13976" xr:uid="{00000000-0005-0000-0000-0000E3910000}"/>
    <cellStyle name="표준 2 30 6 12" xfId="15456" xr:uid="{00000000-0005-0000-0000-0000E4910000}"/>
    <cellStyle name="표준 2 30 6 13" xfId="16936" xr:uid="{00000000-0005-0000-0000-0000E5910000}"/>
    <cellStyle name="표준 2 30 6 14" xfId="18416" xr:uid="{00000000-0005-0000-0000-0000E6910000}"/>
    <cellStyle name="표준 2 30 6 15" xfId="19896" xr:uid="{00000000-0005-0000-0000-0000E7910000}"/>
    <cellStyle name="표준 2 30 6 16" xfId="21376" xr:uid="{00000000-0005-0000-0000-0000E8910000}"/>
    <cellStyle name="표준 2 30 6 17" xfId="22856" xr:uid="{00000000-0005-0000-0000-0000E9910000}"/>
    <cellStyle name="표준 2 30 6 18" xfId="24336" xr:uid="{00000000-0005-0000-0000-0000EA910000}"/>
    <cellStyle name="표준 2 30 6 19" xfId="25816" xr:uid="{00000000-0005-0000-0000-0000EB910000}"/>
    <cellStyle name="표준 2 30 6 2" xfId="175" xr:uid="{00000000-0005-0000-0000-0000EC910000}"/>
    <cellStyle name="표준 2 30 6 2 10" xfId="14713" xr:uid="{00000000-0005-0000-0000-0000ED910000}"/>
    <cellStyle name="표준 2 30 6 2 11" xfId="16193" xr:uid="{00000000-0005-0000-0000-0000EE910000}"/>
    <cellStyle name="표준 2 30 6 2 12" xfId="17673" xr:uid="{00000000-0005-0000-0000-0000EF910000}"/>
    <cellStyle name="표준 2 30 6 2 13" xfId="19153" xr:uid="{00000000-0005-0000-0000-0000F0910000}"/>
    <cellStyle name="표준 2 30 6 2 14" xfId="20633" xr:uid="{00000000-0005-0000-0000-0000F1910000}"/>
    <cellStyle name="표준 2 30 6 2 15" xfId="22113" xr:uid="{00000000-0005-0000-0000-0000F2910000}"/>
    <cellStyle name="표준 2 30 6 2 16" xfId="23593" xr:uid="{00000000-0005-0000-0000-0000F3910000}"/>
    <cellStyle name="표준 2 30 6 2 17" xfId="25073" xr:uid="{00000000-0005-0000-0000-0000F4910000}"/>
    <cellStyle name="표준 2 30 6 2 18" xfId="26553" xr:uid="{00000000-0005-0000-0000-0000F5910000}"/>
    <cellStyle name="표준 2 30 6 2 19" xfId="28033" xr:uid="{00000000-0005-0000-0000-0000F6910000}"/>
    <cellStyle name="표준 2 30 6 2 2" xfId="2872" xr:uid="{00000000-0005-0000-0000-0000F7910000}"/>
    <cellStyle name="표준 2 30 6 2 20" xfId="29513" xr:uid="{00000000-0005-0000-0000-0000F8910000}"/>
    <cellStyle name="표준 2 30 6 2 21" xfId="30993" xr:uid="{00000000-0005-0000-0000-0000F9910000}"/>
    <cellStyle name="표준 2 30 6 2 22" xfId="32473" xr:uid="{00000000-0005-0000-0000-0000FA910000}"/>
    <cellStyle name="표준 2 30 6 2 23" xfId="33953" xr:uid="{00000000-0005-0000-0000-0000FB910000}"/>
    <cellStyle name="표준 2 30 6 2 24" xfId="35433" xr:uid="{00000000-0005-0000-0000-0000FC910000}"/>
    <cellStyle name="표준 2 30 6 2 25" xfId="36913" xr:uid="{00000000-0005-0000-0000-0000FD910000}"/>
    <cellStyle name="표준 2 30 6 2 26" xfId="38393" xr:uid="{00000000-0005-0000-0000-0000FE910000}"/>
    <cellStyle name="표준 2 30 6 2 27" xfId="39873" xr:uid="{00000000-0005-0000-0000-0000FF910000}"/>
    <cellStyle name="표준 2 30 6 2 28" xfId="41353" xr:uid="{00000000-0005-0000-0000-000000920000}"/>
    <cellStyle name="표준 2 30 6 2 29" xfId="42833" xr:uid="{00000000-0005-0000-0000-000001920000}"/>
    <cellStyle name="표준 2 30 6 2 3" xfId="4353" xr:uid="{00000000-0005-0000-0000-000002920000}"/>
    <cellStyle name="표준 2 30 6 2 30" xfId="44313" xr:uid="{00000000-0005-0000-0000-000003920000}"/>
    <cellStyle name="표준 2 30 6 2 31" xfId="45793" xr:uid="{00000000-0005-0000-0000-000004920000}"/>
    <cellStyle name="표준 2 30 6 2 32" xfId="47274" xr:uid="{00000000-0005-0000-0000-000005920000}"/>
    <cellStyle name="표준 2 30 6 2 33" xfId="48754" xr:uid="{00000000-0005-0000-0000-000006920000}"/>
    <cellStyle name="표준 2 30 6 2 34" xfId="50234" xr:uid="{00000000-0005-0000-0000-000007920000}"/>
    <cellStyle name="표준 2 30 6 2 35" xfId="51714" xr:uid="{00000000-0005-0000-0000-000008920000}"/>
    <cellStyle name="표준 2 30 6 2 36" xfId="53194" xr:uid="{00000000-0005-0000-0000-000009920000}"/>
    <cellStyle name="표준 2 30 6 2 37" xfId="54674" xr:uid="{00000000-0005-0000-0000-00000A920000}"/>
    <cellStyle name="표준 2 30 6 2 38" xfId="56154" xr:uid="{00000000-0005-0000-0000-00000B920000}"/>
    <cellStyle name="표준 2 30 6 2 39" xfId="57634" xr:uid="{00000000-0005-0000-0000-00000C920000}"/>
    <cellStyle name="표준 2 30 6 2 4" xfId="5833" xr:uid="{00000000-0005-0000-0000-00000D920000}"/>
    <cellStyle name="표준 2 30 6 2 40" xfId="59114" xr:uid="{00000000-0005-0000-0000-00000E920000}"/>
    <cellStyle name="표준 2 30 6 2 41" xfId="60594" xr:uid="{00000000-0005-0000-0000-00000F920000}"/>
    <cellStyle name="표준 2 30 6 2 42" xfId="62074" xr:uid="{00000000-0005-0000-0000-000010920000}"/>
    <cellStyle name="표준 2 30 6 2 5" xfId="7313" xr:uid="{00000000-0005-0000-0000-000011920000}"/>
    <cellStyle name="표준 2 30 6 2 6" xfId="8793" xr:uid="{00000000-0005-0000-0000-000012920000}"/>
    <cellStyle name="표준 2 30 6 2 7" xfId="10273" xr:uid="{00000000-0005-0000-0000-000013920000}"/>
    <cellStyle name="표준 2 30 6 2 8" xfId="11753" xr:uid="{00000000-0005-0000-0000-000014920000}"/>
    <cellStyle name="표준 2 30 6 2 9" xfId="13233" xr:uid="{00000000-0005-0000-0000-000015920000}"/>
    <cellStyle name="표준 2 30 6 20" xfId="27296" xr:uid="{00000000-0005-0000-0000-000016920000}"/>
    <cellStyle name="표준 2 30 6 21" xfId="28776" xr:uid="{00000000-0005-0000-0000-000017920000}"/>
    <cellStyle name="표준 2 30 6 22" xfId="30256" xr:uid="{00000000-0005-0000-0000-000018920000}"/>
    <cellStyle name="표준 2 30 6 23" xfId="31736" xr:uid="{00000000-0005-0000-0000-000019920000}"/>
    <cellStyle name="표준 2 30 6 24" xfId="33216" xr:uid="{00000000-0005-0000-0000-00001A920000}"/>
    <cellStyle name="표준 2 30 6 25" xfId="34696" xr:uid="{00000000-0005-0000-0000-00001B920000}"/>
    <cellStyle name="표준 2 30 6 26" xfId="36176" xr:uid="{00000000-0005-0000-0000-00001C920000}"/>
    <cellStyle name="표준 2 30 6 27" xfId="37656" xr:uid="{00000000-0005-0000-0000-00001D920000}"/>
    <cellStyle name="표준 2 30 6 28" xfId="39136" xr:uid="{00000000-0005-0000-0000-00001E920000}"/>
    <cellStyle name="표준 2 30 6 29" xfId="40616" xr:uid="{00000000-0005-0000-0000-00001F920000}"/>
    <cellStyle name="표준 2 30 6 3" xfId="2135" xr:uid="{00000000-0005-0000-0000-000020920000}"/>
    <cellStyle name="표준 2 30 6 30" xfId="42096" xr:uid="{00000000-0005-0000-0000-000021920000}"/>
    <cellStyle name="표준 2 30 6 31" xfId="43576" xr:uid="{00000000-0005-0000-0000-000022920000}"/>
    <cellStyle name="표준 2 30 6 32" xfId="45056" xr:uid="{00000000-0005-0000-0000-000023920000}"/>
    <cellStyle name="표준 2 30 6 33" xfId="46537" xr:uid="{00000000-0005-0000-0000-000024920000}"/>
    <cellStyle name="표준 2 30 6 34" xfId="48017" xr:uid="{00000000-0005-0000-0000-000025920000}"/>
    <cellStyle name="표준 2 30 6 35" xfId="49497" xr:uid="{00000000-0005-0000-0000-000026920000}"/>
    <cellStyle name="표준 2 30 6 36" xfId="50977" xr:uid="{00000000-0005-0000-0000-000027920000}"/>
    <cellStyle name="표준 2 30 6 37" xfId="52457" xr:uid="{00000000-0005-0000-0000-000028920000}"/>
    <cellStyle name="표준 2 30 6 38" xfId="53937" xr:uid="{00000000-0005-0000-0000-000029920000}"/>
    <cellStyle name="표준 2 30 6 39" xfId="55417" xr:uid="{00000000-0005-0000-0000-00002A920000}"/>
    <cellStyle name="표준 2 30 6 4" xfId="3616" xr:uid="{00000000-0005-0000-0000-00002B920000}"/>
    <cellStyle name="표준 2 30 6 40" xfId="56897" xr:uid="{00000000-0005-0000-0000-00002C920000}"/>
    <cellStyle name="표준 2 30 6 41" xfId="58377" xr:uid="{00000000-0005-0000-0000-00002D920000}"/>
    <cellStyle name="표준 2 30 6 42" xfId="59857" xr:uid="{00000000-0005-0000-0000-00002E920000}"/>
    <cellStyle name="표준 2 30 6 43" xfId="61337" xr:uid="{00000000-0005-0000-0000-00002F920000}"/>
    <cellStyle name="표준 2 30 6 5" xfId="5096" xr:uid="{00000000-0005-0000-0000-000030920000}"/>
    <cellStyle name="표준 2 30 6 6" xfId="6576" xr:uid="{00000000-0005-0000-0000-000031920000}"/>
    <cellStyle name="표준 2 30 6 7" xfId="8056" xr:uid="{00000000-0005-0000-0000-000032920000}"/>
    <cellStyle name="표준 2 30 6 8" xfId="9536" xr:uid="{00000000-0005-0000-0000-000033920000}"/>
    <cellStyle name="표준 2 30 6 9" xfId="11016" xr:uid="{00000000-0005-0000-0000-000034920000}"/>
    <cellStyle name="표준 2 30 7" xfId="921" xr:uid="{00000000-0005-0000-0000-000035920000}"/>
    <cellStyle name="표준 2 30 7 10" xfId="12529" xr:uid="{00000000-0005-0000-0000-000036920000}"/>
    <cellStyle name="표준 2 30 7 11" xfId="14009" xr:uid="{00000000-0005-0000-0000-000037920000}"/>
    <cellStyle name="표준 2 30 7 12" xfId="15489" xr:uid="{00000000-0005-0000-0000-000038920000}"/>
    <cellStyle name="표준 2 30 7 13" xfId="16969" xr:uid="{00000000-0005-0000-0000-000039920000}"/>
    <cellStyle name="표준 2 30 7 14" xfId="18449" xr:uid="{00000000-0005-0000-0000-00003A920000}"/>
    <cellStyle name="표준 2 30 7 15" xfId="19929" xr:uid="{00000000-0005-0000-0000-00003B920000}"/>
    <cellStyle name="표준 2 30 7 16" xfId="21409" xr:uid="{00000000-0005-0000-0000-00003C920000}"/>
    <cellStyle name="표준 2 30 7 17" xfId="22889" xr:uid="{00000000-0005-0000-0000-00003D920000}"/>
    <cellStyle name="표준 2 30 7 18" xfId="24369" xr:uid="{00000000-0005-0000-0000-00003E920000}"/>
    <cellStyle name="표준 2 30 7 19" xfId="25849" xr:uid="{00000000-0005-0000-0000-00003F920000}"/>
    <cellStyle name="표준 2 30 7 2" xfId="142" xr:uid="{00000000-0005-0000-0000-000040920000}"/>
    <cellStyle name="표준 2 30 7 2 10" xfId="14746" xr:uid="{00000000-0005-0000-0000-000041920000}"/>
    <cellStyle name="표준 2 30 7 2 11" xfId="16226" xr:uid="{00000000-0005-0000-0000-000042920000}"/>
    <cellStyle name="표준 2 30 7 2 12" xfId="17706" xr:uid="{00000000-0005-0000-0000-000043920000}"/>
    <cellStyle name="표준 2 30 7 2 13" xfId="19186" xr:uid="{00000000-0005-0000-0000-000044920000}"/>
    <cellStyle name="표준 2 30 7 2 14" xfId="20666" xr:uid="{00000000-0005-0000-0000-000045920000}"/>
    <cellStyle name="표준 2 30 7 2 15" xfId="22146" xr:uid="{00000000-0005-0000-0000-000046920000}"/>
    <cellStyle name="표준 2 30 7 2 16" xfId="23626" xr:uid="{00000000-0005-0000-0000-000047920000}"/>
    <cellStyle name="표준 2 30 7 2 17" xfId="25106" xr:uid="{00000000-0005-0000-0000-000048920000}"/>
    <cellStyle name="표준 2 30 7 2 18" xfId="26586" xr:uid="{00000000-0005-0000-0000-000049920000}"/>
    <cellStyle name="표준 2 30 7 2 19" xfId="28066" xr:uid="{00000000-0005-0000-0000-00004A920000}"/>
    <cellStyle name="표준 2 30 7 2 2" xfId="2905" xr:uid="{00000000-0005-0000-0000-00004B920000}"/>
    <cellStyle name="표준 2 30 7 2 20" xfId="29546" xr:uid="{00000000-0005-0000-0000-00004C920000}"/>
    <cellStyle name="표준 2 30 7 2 21" xfId="31026" xr:uid="{00000000-0005-0000-0000-00004D920000}"/>
    <cellStyle name="표준 2 30 7 2 22" xfId="32506" xr:uid="{00000000-0005-0000-0000-00004E920000}"/>
    <cellStyle name="표준 2 30 7 2 23" xfId="33986" xr:uid="{00000000-0005-0000-0000-00004F920000}"/>
    <cellStyle name="표준 2 30 7 2 24" xfId="35466" xr:uid="{00000000-0005-0000-0000-000050920000}"/>
    <cellStyle name="표준 2 30 7 2 25" xfId="36946" xr:uid="{00000000-0005-0000-0000-000051920000}"/>
    <cellStyle name="표준 2 30 7 2 26" xfId="38426" xr:uid="{00000000-0005-0000-0000-000052920000}"/>
    <cellStyle name="표준 2 30 7 2 27" xfId="39906" xr:uid="{00000000-0005-0000-0000-000053920000}"/>
    <cellStyle name="표준 2 30 7 2 28" xfId="41386" xr:uid="{00000000-0005-0000-0000-000054920000}"/>
    <cellStyle name="표준 2 30 7 2 29" xfId="42866" xr:uid="{00000000-0005-0000-0000-000055920000}"/>
    <cellStyle name="표준 2 30 7 2 3" xfId="4386" xr:uid="{00000000-0005-0000-0000-000056920000}"/>
    <cellStyle name="표준 2 30 7 2 30" xfId="44346" xr:uid="{00000000-0005-0000-0000-000057920000}"/>
    <cellStyle name="표준 2 30 7 2 31" xfId="45826" xr:uid="{00000000-0005-0000-0000-000058920000}"/>
    <cellStyle name="표준 2 30 7 2 32" xfId="47307" xr:uid="{00000000-0005-0000-0000-000059920000}"/>
    <cellStyle name="표준 2 30 7 2 33" xfId="48787" xr:uid="{00000000-0005-0000-0000-00005A920000}"/>
    <cellStyle name="표준 2 30 7 2 34" xfId="50267" xr:uid="{00000000-0005-0000-0000-00005B920000}"/>
    <cellStyle name="표준 2 30 7 2 35" xfId="51747" xr:uid="{00000000-0005-0000-0000-00005C920000}"/>
    <cellStyle name="표준 2 30 7 2 36" xfId="53227" xr:uid="{00000000-0005-0000-0000-00005D920000}"/>
    <cellStyle name="표준 2 30 7 2 37" xfId="54707" xr:uid="{00000000-0005-0000-0000-00005E920000}"/>
    <cellStyle name="표준 2 30 7 2 38" xfId="56187" xr:uid="{00000000-0005-0000-0000-00005F920000}"/>
    <cellStyle name="표준 2 30 7 2 39" xfId="57667" xr:uid="{00000000-0005-0000-0000-000060920000}"/>
    <cellStyle name="표준 2 30 7 2 4" xfId="5866" xr:uid="{00000000-0005-0000-0000-000061920000}"/>
    <cellStyle name="표준 2 30 7 2 40" xfId="59147" xr:uid="{00000000-0005-0000-0000-000062920000}"/>
    <cellStyle name="표준 2 30 7 2 41" xfId="60627" xr:uid="{00000000-0005-0000-0000-000063920000}"/>
    <cellStyle name="표준 2 30 7 2 42" xfId="62107" xr:uid="{00000000-0005-0000-0000-000064920000}"/>
    <cellStyle name="표준 2 30 7 2 5" xfId="7346" xr:uid="{00000000-0005-0000-0000-000065920000}"/>
    <cellStyle name="표준 2 30 7 2 6" xfId="8826" xr:uid="{00000000-0005-0000-0000-000066920000}"/>
    <cellStyle name="표준 2 30 7 2 7" xfId="10306" xr:uid="{00000000-0005-0000-0000-000067920000}"/>
    <cellStyle name="표준 2 30 7 2 8" xfId="11786" xr:uid="{00000000-0005-0000-0000-000068920000}"/>
    <cellStyle name="표준 2 30 7 2 9" xfId="13266" xr:uid="{00000000-0005-0000-0000-000069920000}"/>
    <cellStyle name="표준 2 30 7 20" xfId="27329" xr:uid="{00000000-0005-0000-0000-00006A920000}"/>
    <cellStyle name="표준 2 30 7 21" xfId="28809" xr:uid="{00000000-0005-0000-0000-00006B920000}"/>
    <cellStyle name="표준 2 30 7 22" xfId="30289" xr:uid="{00000000-0005-0000-0000-00006C920000}"/>
    <cellStyle name="표준 2 30 7 23" xfId="31769" xr:uid="{00000000-0005-0000-0000-00006D920000}"/>
    <cellStyle name="표준 2 30 7 24" xfId="33249" xr:uid="{00000000-0005-0000-0000-00006E920000}"/>
    <cellStyle name="표준 2 30 7 25" xfId="34729" xr:uid="{00000000-0005-0000-0000-00006F920000}"/>
    <cellStyle name="표준 2 30 7 26" xfId="36209" xr:uid="{00000000-0005-0000-0000-000070920000}"/>
    <cellStyle name="표준 2 30 7 27" xfId="37689" xr:uid="{00000000-0005-0000-0000-000071920000}"/>
    <cellStyle name="표준 2 30 7 28" xfId="39169" xr:uid="{00000000-0005-0000-0000-000072920000}"/>
    <cellStyle name="표준 2 30 7 29" xfId="40649" xr:uid="{00000000-0005-0000-0000-000073920000}"/>
    <cellStyle name="표준 2 30 7 3" xfId="2168" xr:uid="{00000000-0005-0000-0000-000074920000}"/>
    <cellStyle name="표준 2 30 7 30" xfId="42129" xr:uid="{00000000-0005-0000-0000-000075920000}"/>
    <cellStyle name="표준 2 30 7 31" xfId="43609" xr:uid="{00000000-0005-0000-0000-000076920000}"/>
    <cellStyle name="표준 2 30 7 32" xfId="45089" xr:uid="{00000000-0005-0000-0000-000077920000}"/>
    <cellStyle name="표준 2 30 7 33" xfId="46570" xr:uid="{00000000-0005-0000-0000-000078920000}"/>
    <cellStyle name="표준 2 30 7 34" xfId="48050" xr:uid="{00000000-0005-0000-0000-000079920000}"/>
    <cellStyle name="표준 2 30 7 35" xfId="49530" xr:uid="{00000000-0005-0000-0000-00007A920000}"/>
    <cellStyle name="표준 2 30 7 36" xfId="51010" xr:uid="{00000000-0005-0000-0000-00007B920000}"/>
    <cellStyle name="표준 2 30 7 37" xfId="52490" xr:uid="{00000000-0005-0000-0000-00007C920000}"/>
    <cellStyle name="표준 2 30 7 38" xfId="53970" xr:uid="{00000000-0005-0000-0000-00007D920000}"/>
    <cellStyle name="표준 2 30 7 39" xfId="55450" xr:uid="{00000000-0005-0000-0000-00007E920000}"/>
    <cellStyle name="표준 2 30 7 4" xfId="3649" xr:uid="{00000000-0005-0000-0000-00007F920000}"/>
    <cellStyle name="표준 2 30 7 40" xfId="56930" xr:uid="{00000000-0005-0000-0000-000080920000}"/>
    <cellStyle name="표준 2 30 7 41" xfId="58410" xr:uid="{00000000-0005-0000-0000-000081920000}"/>
    <cellStyle name="표준 2 30 7 42" xfId="59890" xr:uid="{00000000-0005-0000-0000-000082920000}"/>
    <cellStyle name="표준 2 30 7 43" xfId="61370" xr:uid="{00000000-0005-0000-0000-000083920000}"/>
    <cellStyle name="표준 2 30 7 5" xfId="5129" xr:uid="{00000000-0005-0000-0000-000084920000}"/>
    <cellStyle name="표준 2 30 7 6" xfId="6609" xr:uid="{00000000-0005-0000-0000-000085920000}"/>
    <cellStyle name="표준 2 30 7 7" xfId="8089" xr:uid="{00000000-0005-0000-0000-000086920000}"/>
    <cellStyle name="표준 2 30 7 8" xfId="9569" xr:uid="{00000000-0005-0000-0000-000087920000}"/>
    <cellStyle name="표준 2 30 7 9" xfId="11049" xr:uid="{00000000-0005-0000-0000-000088920000}"/>
    <cellStyle name="표준 2 30 8" xfId="887" xr:uid="{00000000-0005-0000-0000-000089920000}"/>
    <cellStyle name="표준 2 30 8 10" xfId="12563" xr:uid="{00000000-0005-0000-0000-00008A920000}"/>
    <cellStyle name="표준 2 30 8 11" xfId="14043" xr:uid="{00000000-0005-0000-0000-00008B920000}"/>
    <cellStyle name="표준 2 30 8 12" xfId="15523" xr:uid="{00000000-0005-0000-0000-00008C920000}"/>
    <cellStyle name="표준 2 30 8 13" xfId="17003" xr:uid="{00000000-0005-0000-0000-00008D920000}"/>
    <cellStyle name="표준 2 30 8 14" xfId="18483" xr:uid="{00000000-0005-0000-0000-00008E920000}"/>
    <cellStyle name="표준 2 30 8 15" xfId="19963" xr:uid="{00000000-0005-0000-0000-00008F920000}"/>
    <cellStyle name="표준 2 30 8 16" xfId="21443" xr:uid="{00000000-0005-0000-0000-000090920000}"/>
    <cellStyle name="표준 2 30 8 17" xfId="22923" xr:uid="{00000000-0005-0000-0000-000091920000}"/>
    <cellStyle name="표준 2 30 8 18" xfId="24403" xr:uid="{00000000-0005-0000-0000-000092920000}"/>
    <cellStyle name="표준 2 30 8 19" xfId="25883" xr:uid="{00000000-0005-0000-0000-000093920000}"/>
    <cellStyle name="표준 2 30 8 2" xfId="108" xr:uid="{00000000-0005-0000-0000-000094920000}"/>
    <cellStyle name="표준 2 30 8 2 10" xfId="14780" xr:uid="{00000000-0005-0000-0000-000095920000}"/>
    <cellStyle name="표준 2 30 8 2 11" xfId="16260" xr:uid="{00000000-0005-0000-0000-000096920000}"/>
    <cellStyle name="표준 2 30 8 2 12" xfId="17740" xr:uid="{00000000-0005-0000-0000-000097920000}"/>
    <cellStyle name="표준 2 30 8 2 13" xfId="19220" xr:uid="{00000000-0005-0000-0000-000098920000}"/>
    <cellStyle name="표준 2 30 8 2 14" xfId="20700" xr:uid="{00000000-0005-0000-0000-000099920000}"/>
    <cellStyle name="표준 2 30 8 2 15" xfId="22180" xr:uid="{00000000-0005-0000-0000-00009A920000}"/>
    <cellStyle name="표준 2 30 8 2 16" xfId="23660" xr:uid="{00000000-0005-0000-0000-00009B920000}"/>
    <cellStyle name="표준 2 30 8 2 17" xfId="25140" xr:uid="{00000000-0005-0000-0000-00009C920000}"/>
    <cellStyle name="표준 2 30 8 2 18" xfId="26620" xr:uid="{00000000-0005-0000-0000-00009D920000}"/>
    <cellStyle name="표준 2 30 8 2 19" xfId="28100" xr:uid="{00000000-0005-0000-0000-00009E920000}"/>
    <cellStyle name="표준 2 30 8 2 2" xfId="2939" xr:uid="{00000000-0005-0000-0000-00009F920000}"/>
    <cellStyle name="표준 2 30 8 2 20" xfId="29580" xr:uid="{00000000-0005-0000-0000-0000A0920000}"/>
    <cellStyle name="표준 2 30 8 2 21" xfId="31060" xr:uid="{00000000-0005-0000-0000-0000A1920000}"/>
    <cellStyle name="표준 2 30 8 2 22" xfId="32540" xr:uid="{00000000-0005-0000-0000-0000A2920000}"/>
    <cellStyle name="표준 2 30 8 2 23" xfId="34020" xr:uid="{00000000-0005-0000-0000-0000A3920000}"/>
    <cellStyle name="표준 2 30 8 2 24" xfId="35500" xr:uid="{00000000-0005-0000-0000-0000A4920000}"/>
    <cellStyle name="표준 2 30 8 2 25" xfId="36980" xr:uid="{00000000-0005-0000-0000-0000A5920000}"/>
    <cellStyle name="표준 2 30 8 2 26" xfId="38460" xr:uid="{00000000-0005-0000-0000-0000A6920000}"/>
    <cellStyle name="표준 2 30 8 2 27" xfId="39940" xr:uid="{00000000-0005-0000-0000-0000A7920000}"/>
    <cellStyle name="표준 2 30 8 2 28" xfId="41420" xr:uid="{00000000-0005-0000-0000-0000A8920000}"/>
    <cellStyle name="표준 2 30 8 2 29" xfId="42900" xr:uid="{00000000-0005-0000-0000-0000A9920000}"/>
    <cellStyle name="표준 2 30 8 2 3" xfId="4420" xr:uid="{00000000-0005-0000-0000-0000AA920000}"/>
    <cellStyle name="표준 2 30 8 2 30" xfId="44380" xr:uid="{00000000-0005-0000-0000-0000AB920000}"/>
    <cellStyle name="표준 2 30 8 2 31" xfId="45860" xr:uid="{00000000-0005-0000-0000-0000AC920000}"/>
    <cellStyle name="표준 2 30 8 2 32" xfId="47341" xr:uid="{00000000-0005-0000-0000-0000AD920000}"/>
    <cellStyle name="표준 2 30 8 2 33" xfId="48821" xr:uid="{00000000-0005-0000-0000-0000AE920000}"/>
    <cellStyle name="표준 2 30 8 2 34" xfId="50301" xr:uid="{00000000-0005-0000-0000-0000AF920000}"/>
    <cellStyle name="표준 2 30 8 2 35" xfId="51781" xr:uid="{00000000-0005-0000-0000-0000B0920000}"/>
    <cellStyle name="표준 2 30 8 2 36" xfId="53261" xr:uid="{00000000-0005-0000-0000-0000B1920000}"/>
    <cellStyle name="표준 2 30 8 2 37" xfId="54741" xr:uid="{00000000-0005-0000-0000-0000B2920000}"/>
    <cellStyle name="표준 2 30 8 2 38" xfId="56221" xr:uid="{00000000-0005-0000-0000-0000B3920000}"/>
    <cellStyle name="표준 2 30 8 2 39" xfId="57701" xr:uid="{00000000-0005-0000-0000-0000B4920000}"/>
    <cellStyle name="표준 2 30 8 2 4" xfId="5900" xr:uid="{00000000-0005-0000-0000-0000B5920000}"/>
    <cellStyle name="표준 2 30 8 2 40" xfId="59181" xr:uid="{00000000-0005-0000-0000-0000B6920000}"/>
    <cellStyle name="표준 2 30 8 2 41" xfId="60661" xr:uid="{00000000-0005-0000-0000-0000B7920000}"/>
    <cellStyle name="표준 2 30 8 2 42" xfId="62141" xr:uid="{00000000-0005-0000-0000-0000B8920000}"/>
    <cellStyle name="표준 2 30 8 2 5" xfId="7380" xr:uid="{00000000-0005-0000-0000-0000B9920000}"/>
    <cellStyle name="표준 2 30 8 2 6" xfId="8860" xr:uid="{00000000-0005-0000-0000-0000BA920000}"/>
    <cellStyle name="표준 2 30 8 2 7" xfId="10340" xr:uid="{00000000-0005-0000-0000-0000BB920000}"/>
    <cellStyle name="표준 2 30 8 2 8" xfId="11820" xr:uid="{00000000-0005-0000-0000-0000BC920000}"/>
    <cellStyle name="표준 2 30 8 2 9" xfId="13300" xr:uid="{00000000-0005-0000-0000-0000BD920000}"/>
    <cellStyle name="표준 2 30 8 20" xfId="27363" xr:uid="{00000000-0005-0000-0000-0000BE920000}"/>
    <cellStyle name="표준 2 30 8 21" xfId="28843" xr:uid="{00000000-0005-0000-0000-0000BF920000}"/>
    <cellStyle name="표준 2 30 8 22" xfId="30323" xr:uid="{00000000-0005-0000-0000-0000C0920000}"/>
    <cellStyle name="표준 2 30 8 23" xfId="31803" xr:uid="{00000000-0005-0000-0000-0000C1920000}"/>
    <cellStyle name="표준 2 30 8 24" xfId="33283" xr:uid="{00000000-0005-0000-0000-0000C2920000}"/>
    <cellStyle name="표준 2 30 8 25" xfId="34763" xr:uid="{00000000-0005-0000-0000-0000C3920000}"/>
    <cellStyle name="표준 2 30 8 26" xfId="36243" xr:uid="{00000000-0005-0000-0000-0000C4920000}"/>
    <cellStyle name="표준 2 30 8 27" xfId="37723" xr:uid="{00000000-0005-0000-0000-0000C5920000}"/>
    <cellStyle name="표준 2 30 8 28" xfId="39203" xr:uid="{00000000-0005-0000-0000-0000C6920000}"/>
    <cellStyle name="표준 2 30 8 29" xfId="40683" xr:uid="{00000000-0005-0000-0000-0000C7920000}"/>
    <cellStyle name="표준 2 30 8 3" xfId="2202" xr:uid="{00000000-0005-0000-0000-0000C8920000}"/>
    <cellStyle name="표준 2 30 8 30" xfId="42163" xr:uid="{00000000-0005-0000-0000-0000C9920000}"/>
    <cellStyle name="표준 2 30 8 31" xfId="43643" xr:uid="{00000000-0005-0000-0000-0000CA920000}"/>
    <cellStyle name="표준 2 30 8 32" xfId="45123" xr:uid="{00000000-0005-0000-0000-0000CB920000}"/>
    <cellStyle name="표준 2 30 8 33" xfId="46604" xr:uid="{00000000-0005-0000-0000-0000CC920000}"/>
    <cellStyle name="표준 2 30 8 34" xfId="48084" xr:uid="{00000000-0005-0000-0000-0000CD920000}"/>
    <cellStyle name="표준 2 30 8 35" xfId="49564" xr:uid="{00000000-0005-0000-0000-0000CE920000}"/>
    <cellStyle name="표준 2 30 8 36" xfId="51044" xr:uid="{00000000-0005-0000-0000-0000CF920000}"/>
    <cellStyle name="표준 2 30 8 37" xfId="52524" xr:uid="{00000000-0005-0000-0000-0000D0920000}"/>
    <cellStyle name="표준 2 30 8 38" xfId="54004" xr:uid="{00000000-0005-0000-0000-0000D1920000}"/>
    <cellStyle name="표준 2 30 8 39" xfId="55484" xr:uid="{00000000-0005-0000-0000-0000D2920000}"/>
    <cellStyle name="표준 2 30 8 4" xfId="3683" xr:uid="{00000000-0005-0000-0000-0000D3920000}"/>
    <cellStyle name="표준 2 30 8 40" xfId="56964" xr:uid="{00000000-0005-0000-0000-0000D4920000}"/>
    <cellStyle name="표준 2 30 8 41" xfId="58444" xr:uid="{00000000-0005-0000-0000-0000D5920000}"/>
    <cellStyle name="표준 2 30 8 42" xfId="59924" xr:uid="{00000000-0005-0000-0000-0000D6920000}"/>
    <cellStyle name="표준 2 30 8 43" xfId="61404" xr:uid="{00000000-0005-0000-0000-0000D7920000}"/>
    <cellStyle name="표준 2 30 8 5" xfId="5163" xr:uid="{00000000-0005-0000-0000-0000D8920000}"/>
    <cellStyle name="표준 2 30 8 6" xfId="6643" xr:uid="{00000000-0005-0000-0000-0000D9920000}"/>
    <cellStyle name="표준 2 30 8 7" xfId="8123" xr:uid="{00000000-0005-0000-0000-0000DA920000}"/>
    <cellStyle name="표준 2 30 8 8" xfId="9603" xr:uid="{00000000-0005-0000-0000-0000DB920000}"/>
    <cellStyle name="표준 2 30 8 9" xfId="11083" xr:uid="{00000000-0005-0000-0000-0000DC920000}"/>
    <cellStyle name="표준 2 30 9" xfId="852" xr:uid="{00000000-0005-0000-0000-0000DD920000}"/>
    <cellStyle name="표준 2 30 9 10" xfId="12598" xr:uid="{00000000-0005-0000-0000-0000DE920000}"/>
    <cellStyle name="표준 2 30 9 11" xfId="14078" xr:uid="{00000000-0005-0000-0000-0000DF920000}"/>
    <cellStyle name="표준 2 30 9 12" xfId="15558" xr:uid="{00000000-0005-0000-0000-0000E0920000}"/>
    <cellStyle name="표준 2 30 9 13" xfId="17038" xr:uid="{00000000-0005-0000-0000-0000E1920000}"/>
    <cellStyle name="표준 2 30 9 14" xfId="18518" xr:uid="{00000000-0005-0000-0000-0000E2920000}"/>
    <cellStyle name="표준 2 30 9 15" xfId="19998" xr:uid="{00000000-0005-0000-0000-0000E3920000}"/>
    <cellStyle name="표준 2 30 9 16" xfId="21478" xr:uid="{00000000-0005-0000-0000-0000E4920000}"/>
    <cellStyle name="표준 2 30 9 17" xfId="22958" xr:uid="{00000000-0005-0000-0000-0000E5920000}"/>
    <cellStyle name="표준 2 30 9 18" xfId="24438" xr:uid="{00000000-0005-0000-0000-0000E6920000}"/>
    <cellStyle name="표준 2 30 9 19" xfId="25918" xr:uid="{00000000-0005-0000-0000-0000E7920000}"/>
    <cellStyle name="표준 2 30 9 2" xfId="73" xr:uid="{00000000-0005-0000-0000-0000E8920000}"/>
    <cellStyle name="표준 2 30 9 2 10" xfId="14815" xr:uid="{00000000-0005-0000-0000-0000E9920000}"/>
    <cellStyle name="표준 2 30 9 2 11" xfId="16295" xr:uid="{00000000-0005-0000-0000-0000EA920000}"/>
    <cellStyle name="표준 2 30 9 2 12" xfId="17775" xr:uid="{00000000-0005-0000-0000-0000EB920000}"/>
    <cellStyle name="표준 2 30 9 2 13" xfId="19255" xr:uid="{00000000-0005-0000-0000-0000EC920000}"/>
    <cellStyle name="표준 2 30 9 2 14" xfId="20735" xr:uid="{00000000-0005-0000-0000-0000ED920000}"/>
    <cellStyle name="표준 2 30 9 2 15" xfId="22215" xr:uid="{00000000-0005-0000-0000-0000EE920000}"/>
    <cellStyle name="표준 2 30 9 2 16" xfId="23695" xr:uid="{00000000-0005-0000-0000-0000EF920000}"/>
    <cellStyle name="표준 2 30 9 2 17" xfId="25175" xr:uid="{00000000-0005-0000-0000-0000F0920000}"/>
    <cellStyle name="표준 2 30 9 2 18" xfId="26655" xr:uid="{00000000-0005-0000-0000-0000F1920000}"/>
    <cellStyle name="표준 2 30 9 2 19" xfId="28135" xr:uid="{00000000-0005-0000-0000-0000F2920000}"/>
    <cellStyle name="표준 2 30 9 2 2" xfId="2974" xr:uid="{00000000-0005-0000-0000-0000F3920000}"/>
    <cellStyle name="표준 2 30 9 2 20" xfId="29615" xr:uid="{00000000-0005-0000-0000-0000F4920000}"/>
    <cellStyle name="표준 2 30 9 2 21" xfId="31095" xr:uid="{00000000-0005-0000-0000-0000F5920000}"/>
    <cellStyle name="표준 2 30 9 2 22" xfId="32575" xr:uid="{00000000-0005-0000-0000-0000F6920000}"/>
    <cellStyle name="표준 2 30 9 2 23" xfId="34055" xr:uid="{00000000-0005-0000-0000-0000F7920000}"/>
    <cellStyle name="표준 2 30 9 2 24" xfId="35535" xr:uid="{00000000-0005-0000-0000-0000F8920000}"/>
    <cellStyle name="표준 2 30 9 2 25" xfId="37015" xr:uid="{00000000-0005-0000-0000-0000F9920000}"/>
    <cellStyle name="표준 2 30 9 2 26" xfId="38495" xr:uid="{00000000-0005-0000-0000-0000FA920000}"/>
    <cellStyle name="표준 2 30 9 2 27" xfId="39975" xr:uid="{00000000-0005-0000-0000-0000FB920000}"/>
    <cellStyle name="표준 2 30 9 2 28" xfId="41455" xr:uid="{00000000-0005-0000-0000-0000FC920000}"/>
    <cellStyle name="표준 2 30 9 2 29" xfId="42935" xr:uid="{00000000-0005-0000-0000-0000FD920000}"/>
    <cellStyle name="표준 2 30 9 2 3" xfId="4455" xr:uid="{00000000-0005-0000-0000-0000FE920000}"/>
    <cellStyle name="표준 2 30 9 2 30" xfId="44415" xr:uid="{00000000-0005-0000-0000-0000FF920000}"/>
    <cellStyle name="표준 2 30 9 2 31" xfId="45895" xr:uid="{00000000-0005-0000-0000-000000930000}"/>
    <cellStyle name="표준 2 30 9 2 32" xfId="47376" xr:uid="{00000000-0005-0000-0000-000001930000}"/>
    <cellStyle name="표준 2 30 9 2 33" xfId="48856" xr:uid="{00000000-0005-0000-0000-000002930000}"/>
    <cellStyle name="표준 2 30 9 2 34" xfId="50336" xr:uid="{00000000-0005-0000-0000-000003930000}"/>
    <cellStyle name="표준 2 30 9 2 35" xfId="51816" xr:uid="{00000000-0005-0000-0000-000004930000}"/>
    <cellStyle name="표준 2 30 9 2 36" xfId="53296" xr:uid="{00000000-0005-0000-0000-000005930000}"/>
    <cellStyle name="표준 2 30 9 2 37" xfId="54776" xr:uid="{00000000-0005-0000-0000-000006930000}"/>
    <cellStyle name="표준 2 30 9 2 38" xfId="56256" xr:uid="{00000000-0005-0000-0000-000007930000}"/>
    <cellStyle name="표준 2 30 9 2 39" xfId="57736" xr:uid="{00000000-0005-0000-0000-000008930000}"/>
    <cellStyle name="표준 2 30 9 2 4" xfId="5935" xr:uid="{00000000-0005-0000-0000-000009930000}"/>
    <cellStyle name="표준 2 30 9 2 40" xfId="59216" xr:uid="{00000000-0005-0000-0000-00000A930000}"/>
    <cellStyle name="표준 2 30 9 2 41" xfId="60696" xr:uid="{00000000-0005-0000-0000-00000B930000}"/>
    <cellStyle name="표준 2 30 9 2 42" xfId="62176" xr:uid="{00000000-0005-0000-0000-00000C930000}"/>
    <cellStyle name="표준 2 30 9 2 5" xfId="7415" xr:uid="{00000000-0005-0000-0000-00000D930000}"/>
    <cellStyle name="표준 2 30 9 2 6" xfId="8895" xr:uid="{00000000-0005-0000-0000-00000E930000}"/>
    <cellStyle name="표준 2 30 9 2 7" xfId="10375" xr:uid="{00000000-0005-0000-0000-00000F930000}"/>
    <cellStyle name="표준 2 30 9 2 8" xfId="11855" xr:uid="{00000000-0005-0000-0000-000010930000}"/>
    <cellStyle name="표준 2 30 9 2 9" xfId="13335" xr:uid="{00000000-0005-0000-0000-000011930000}"/>
    <cellStyle name="표준 2 30 9 20" xfId="27398" xr:uid="{00000000-0005-0000-0000-000012930000}"/>
    <cellStyle name="표준 2 30 9 21" xfId="28878" xr:uid="{00000000-0005-0000-0000-000013930000}"/>
    <cellStyle name="표준 2 30 9 22" xfId="30358" xr:uid="{00000000-0005-0000-0000-000014930000}"/>
    <cellStyle name="표준 2 30 9 23" xfId="31838" xr:uid="{00000000-0005-0000-0000-000015930000}"/>
    <cellStyle name="표준 2 30 9 24" xfId="33318" xr:uid="{00000000-0005-0000-0000-000016930000}"/>
    <cellStyle name="표준 2 30 9 25" xfId="34798" xr:uid="{00000000-0005-0000-0000-000017930000}"/>
    <cellStyle name="표준 2 30 9 26" xfId="36278" xr:uid="{00000000-0005-0000-0000-000018930000}"/>
    <cellStyle name="표준 2 30 9 27" xfId="37758" xr:uid="{00000000-0005-0000-0000-000019930000}"/>
    <cellStyle name="표준 2 30 9 28" xfId="39238" xr:uid="{00000000-0005-0000-0000-00001A930000}"/>
    <cellStyle name="표준 2 30 9 29" xfId="40718" xr:uid="{00000000-0005-0000-0000-00001B930000}"/>
    <cellStyle name="표준 2 30 9 3" xfId="2237" xr:uid="{00000000-0005-0000-0000-00001C930000}"/>
    <cellStyle name="표준 2 30 9 30" xfId="42198" xr:uid="{00000000-0005-0000-0000-00001D930000}"/>
    <cellStyle name="표준 2 30 9 31" xfId="43678" xr:uid="{00000000-0005-0000-0000-00001E930000}"/>
    <cellStyle name="표준 2 30 9 32" xfId="45158" xr:uid="{00000000-0005-0000-0000-00001F930000}"/>
    <cellStyle name="표준 2 30 9 33" xfId="46639" xr:uid="{00000000-0005-0000-0000-000020930000}"/>
    <cellStyle name="표준 2 30 9 34" xfId="48119" xr:uid="{00000000-0005-0000-0000-000021930000}"/>
    <cellStyle name="표준 2 30 9 35" xfId="49599" xr:uid="{00000000-0005-0000-0000-000022930000}"/>
    <cellStyle name="표준 2 30 9 36" xfId="51079" xr:uid="{00000000-0005-0000-0000-000023930000}"/>
    <cellStyle name="표준 2 30 9 37" xfId="52559" xr:uid="{00000000-0005-0000-0000-000024930000}"/>
    <cellStyle name="표준 2 30 9 38" xfId="54039" xr:uid="{00000000-0005-0000-0000-000025930000}"/>
    <cellStyle name="표준 2 30 9 39" xfId="55519" xr:uid="{00000000-0005-0000-0000-000026930000}"/>
    <cellStyle name="표준 2 30 9 4" xfId="3718" xr:uid="{00000000-0005-0000-0000-000027930000}"/>
    <cellStyle name="표준 2 30 9 40" xfId="56999" xr:uid="{00000000-0005-0000-0000-000028930000}"/>
    <cellStyle name="표준 2 30 9 41" xfId="58479" xr:uid="{00000000-0005-0000-0000-000029930000}"/>
    <cellStyle name="표준 2 30 9 42" xfId="59959" xr:uid="{00000000-0005-0000-0000-00002A930000}"/>
    <cellStyle name="표준 2 30 9 43" xfId="61439" xr:uid="{00000000-0005-0000-0000-00002B930000}"/>
    <cellStyle name="표준 2 30 9 5" xfId="5198" xr:uid="{00000000-0005-0000-0000-00002C930000}"/>
    <cellStyle name="표준 2 30 9 6" xfId="6678" xr:uid="{00000000-0005-0000-0000-00002D930000}"/>
    <cellStyle name="표준 2 30 9 7" xfId="8158" xr:uid="{00000000-0005-0000-0000-00002E930000}"/>
    <cellStyle name="표준 2 30 9 8" xfId="9638" xr:uid="{00000000-0005-0000-0000-00002F930000}"/>
    <cellStyle name="표준 2 30 9 9" xfId="11118" xr:uid="{00000000-0005-0000-0000-000030930000}"/>
    <cellStyle name="표준 2 31" xfId="1532" xr:uid="{00000000-0005-0000-0000-000031930000}"/>
    <cellStyle name="표준 2 31 10" xfId="1109" xr:uid="{00000000-0005-0000-0000-000032930000}"/>
    <cellStyle name="표준 2 31 10 10" xfId="12341" xr:uid="{00000000-0005-0000-0000-000033930000}"/>
    <cellStyle name="표준 2 31 10 11" xfId="13821" xr:uid="{00000000-0005-0000-0000-000034930000}"/>
    <cellStyle name="표준 2 31 10 12" xfId="15301" xr:uid="{00000000-0005-0000-0000-000035930000}"/>
    <cellStyle name="표준 2 31 10 13" xfId="16781" xr:uid="{00000000-0005-0000-0000-000036930000}"/>
    <cellStyle name="표준 2 31 10 14" xfId="18261" xr:uid="{00000000-0005-0000-0000-000037930000}"/>
    <cellStyle name="표준 2 31 10 15" xfId="19741" xr:uid="{00000000-0005-0000-0000-000038930000}"/>
    <cellStyle name="표준 2 31 10 16" xfId="21221" xr:uid="{00000000-0005-0000-0000-000039930000}"/>
    <cellStyle name="표준 2 31 10 17" xfId="22701" xr:uid="{00000000-0005-0000-0000-00003A930000}"/>
    <cellStyle name="표준 2 31 10 18" xfId="24181" xr:uid="{00000000-0005-0000-0000-00003B930000}"/>
    <cellStyle name="표준 2 31 10 19" xfId="25661" xr:uid="{00000000-0005-0000-0000-00003C930000}"/>
    <cellStyle name="표준 2 31 10 2" xfId="330" xr:uid="{00000000-0005-0000-0000-00003D930000}"/>
    <cellStyle name="표준 2 31 10 2 10" xfId="14558" xr:uid="{00000000-0005-0000-0000-00003E930000}"/>
    <cellStyle name="표준 2 31 10 2 11" xfId="16038" xr:uid="{00000000-0005-0000-0000-00003F930000}"/>
    <cellStyle name="표준 2 31 10 2 12" xfId="17518" xr:uid="{00000000-0005-0000-0000-000040930000}"/>
    <cellStyle name="표준 2 31 10 2 13" xfId="18998" xr:uid="{00000000-0005-0000-0000-000041930000}"/>
    <cellStyle name="표준 2 31 10 2 14" xfId="20478" xr:uid="{00000000-0005-0000-0000-000042930000}"/>
    <cellStyle name="표준 2 31 10 2 15" xfId="21958" xr:uid="{00000000-0005-0000-0000-000043930000}"/>
    <cellStyle name="표준 2 31 10 2 16" xfId="23438" xr:uid="{00000000-0005-0000-0000-000044930000}"/>
    <cellStyle name="표준 2 31 10 2 17" xfId="24918" xr:uid="{00000000-0005-0000-0000-000045930000}"/>
    <cellStyle name="표준 2 31 10 2 18" xfId="26398" xr:uid="{00000000-0005-0000-0000-000046930000}"/>
    <cellStyle name="표준 2 31 10 2 19" xfId="27878" xr:uid="{00000000-0005-0000-0000-000047930000}"/>
    <cellStyle name="표준 2 31 10 2 2" xfId="2717" xr:uid="{00000000-0005-0000-0000-000048930000}"/>
    <cellStyle name="표준 2 31 10 2 20" xfId="29358" xr:uid="{00000000-0005-0000-0000-000049930000}"/>
    <cellStyle name="표준 2 31 10 2 21" xfId="30838" xr:uid="{00000000-0005-0000-0000-00004A930000}"/>
    <cellStyle name="표준 2 31 10 2 22" xfId="32318" xr:uid="{00000000-0005-0000-0000-00004B930000}"/>
    <cellStyle name="표준 2 31 10 2 23" xfId="33798" xr:uid="{00000000-0005-0000-0000-00004C930000}"/>
    <cellStyle name="표준 2 31 10 2 24" xfId="35278" xr:uid="{00000000-0005-0000-0000-00004D930000}"/>
    <cellStyle name="표준 2 31 10 2 25" xfId="36758" xr:uid="{00000000-0005-0000-0000-00004E930000}"/>
    <cellStyle name="표준 2 31 10 2 26" xfId="38238" xr:uid="{00000000-0005-0000-0000-00004F930000}"/>
    <cellStyle name="표준 2 31 10 2 27" xfId="39718" xr:uid="{00000000-0005-0000-0000-000050930000}"/>
    <cellStyle name="표준 2 31 10 2 28" xfId="41198" xr:uid="{00000000-0005-0000-0000-000051930000}"/>
    <cellStyle name="표준 2 31 10 2 29" xfId="42678" xr:uid="{00000000-0005-0000-0000-000052930000}"/>
    <cellStyle name="표준 2 31 10 2 3" xfId="4198" xr:uid="{00000000-0005-0000-0000-000053930000}"/>
    <cellStyle name="표준 2 31 10 2 30" xfId="44158" xr:uid="{00000000-0005-0000-0000-000054930000}"/>
    <cellStyle name="표준 2 31 10 2 31" xfId="45638" xr:uid="{00000000-0005-0000-0000-000055930000}"/>
    <cellStyle name="표준 2 31 10 2 32" xfId="47119" xr:uid="{00000000-0005-0000-0000-000056930000}"/>
    <cellStyle name="표준 2 31 10 2 33" xfId="48599" xr:uid="{00000000-0005-0000-0000-000057930000}"/>
    <cellStyle name="표준 2 31 10 2 34" xfId="50079" xr:uid="{00000000-0005-0000-0000-000058930000}"/>
    <cellStyle name="표준 2 31 10 2 35" xfId="51559" xr:uid="{00000000-0005-0000-0000-000059930000}"/>
    <cellStyle name="표준 2 31 10 2 36" xfId="53039" xr:uid="{00000000-0005-0000-0000-00005A930000}"/>
    <cellStyle name="표준 2 31 10 2 37" xfId="54519" xr:uid="{00000000-0005-0000-0000-00005B930000}"/>
    <cellStyle name="표준 2 31 10 2 38" xfId="55999" xr:uid="{00000000-0005-0000-0000-00005C930000}"/>
    <cellStyle name="표준 2 31 10 2 39" xfId="57479" xr:uid="{00000000-0005-0000-0000-00005D930000}"/>
    <cellStyle name="표준 2 31 10 2 4" xfId="5678" xr:uid="{00000000-0005-0000-0000-00005E930000}"/>
    <cellStyle name="표준 2 31 10 2 40" xfId="58959" xr:uid="{00000000-0005-0000-0000-00005F930000}"/>
    <cellStyle name="표준 2 31 10 2 41" xfId="60439" xr:uid="{00000000-0005-0000-0000-000060930000}"/>
    <cellStyle name="표준 2 31 10 2 42" xfId="61919" xr:uid="{00000000-0005-0000-0000-000061930000}"/>
    <cellStyle name="표준 2 31 10 2 5" xfId="7158" xr:uid="{00000000-0005-0000-0000-000062930000}"/>
    <cellStyle name="표준 2 31 10 2 6" xfId="8638" xr:uid="{00000000-0005-0000-0000-000063930000}"/>
    <cellStyle name="표준 2 31 10 2 7" xfId="10118" xr:uid="{00000000-0005-0000-0000-000064930000}"/>
    <cellStyle name="표준 2 31 10 2 8" xfId="11598" xr:uid="{00000000-0005-0000-0000-000065930000}"/>
    <cellStyle name="표준 2 31 10 2 9" xfId="13078" xr:uid="{00000000-0005-0000-0000-000066930000}"/>
    <cellStyle name="표준 2 31 10 20" xfId="27141" xr:uid="{00000000-0005-0000-0000-000067930000}"/>
    <cellStyle name="표준 2 31 10 21" xfId="28621" xr:uid="{00000000-0005-0000-0000-000068930000}"/>
    <cellStyle name="표준 2 31 10 22" xfId="30101" xr:uid="{00000000-0005-0000-0000-000069930000}"/>
    <cellStyle name="표준 2 31 10 23" xfId="31581" xr:uid="{00000000-0005-0000-0000-00006A930000}"/>
    <cellStyle name="표준 2 31 10 24" xfId="33061" xr:uid="{00000000-0005-0000-0000-00006B930000}"/>
    <cellStyle name="표준 2 31 10 25" xfId="34541" xr:uid="{00000000-0005-0000-0000-00006C930000}"/>
    <cellStyle name="표준 2 31 10 26" xfId="36021" xr:uid="{00000000-0005-0000-0000-00006D930000}"/>
    <cellStyle name="표준 2 31 10 27" xfId="37501" xr:uid="{00000000-0005-0000-0000-00006E930000}"/>
    <cellStyle name="표준 2 31 10 28" xfId="38981" xr:uid="{00000000-0005-0000-0000-00006F930000}"/>
    <cellStyle name="표준 2 31 10 29" xfId="40461" xr:uid="{00000000-0005-0000-0000-000070930000}"/>
    <cellStyle name="표준 2 31 10 3" xfId="1980" xr:uid="{00000000-0005-0000-0000-000071930000}"/>
    <cellStyle name="표준 2 31 10 30" xfId="41941" xr:uid="{00000000-0005-0000-0000-000072930000}"/>
    <cellStyle name="표준 2 31 10 31" xfId="43421" xr:uid="{00000000-0005-0000-0000-000073930000}"/>
    <cellStyle name="표준 2 31 10 32" xfId="44901" xr:uid="{00000000-0005-0000-0000-000074930000}"/>
    <cellStyle name="표준 2 31 10 33" xfId="46382" xr:uid="{00000000-0005-0000-0000-000075930000}"/>
    <cellStyle name="표준 2 31 10 34" xfId="47862" xr:uid="{00000000-0005-0000-0000-000076930000}"/>
    <cellStyle name="표준 2 31 10 35" xfId="49342" xr:uid="{00000000-0005-0000-0000-000077930000}"/>
    <cellStyle name="표준 2 31 10 36" xfId="50822" xr:uid="{00000000-0005-0000-0000-000078930000}"/>
    <cellStyle name="표준 2 31 10 37" xfId="52302" xr:uid="{00000000-0005-0000-0000-000079930000}"/>
    <cellStyle name="표준 2 31 10 38" xfId="53782" xr:uid="{00000000-0005-0000-0000-00007A930000}"/>
    <cellStyle name="표준 2 31 10 39" xfId="55262" xr:uid="{00000000-0005-0000-0000-00007B930000}"/>
    <cellStyle name="표준 2 31 10 4" xfId="3461" xr:uid="{00000000-0005-0000-0000-00007C930000}"/>
    <cellStyle name="표준 2 31 10 40" xfId="56742" xr:uid="{00000000-0005-0000-0000-00007D930000}"/>
    <cellStyle name="표준 2 31 10 41" xfId="58222" xr:uid="{00000000-0005-0000-0000-00007E930000}"/>
    <cellStyle name="표준 2 31 10 42" xfId="59702" xr:uid="{00000000-0005-0000-0000-00007F930000}"/>
    <cellStyle name="표준 2 31 10 43" xfId="61182" xr:uid="{00000000-0005-0000-0000-000080930000}"/>
    <cellStyle name="표준 2 31 10 5" xfId="4941" xr:uid="{00000000-0005-0000-0000-000081930000}"/>
    <cellStyle name="표준 2 31 10 6" xfId="6421" xr:uid="{00000000-0005-0000-0000-000082930000}"/>
    <cellStyle name="표준 2 31 10 7" xfId="7901" xr:uid="{00000000-0005-0000-0000-000083930000}"/>
    <cellStyle name="표준 2 31 10 8" xfId="9381" xr:uid="{00000000-0005-0000-0000-000084930000}"/>
    <cellStyle name="표준 2 31 10 9" xfId="10861" xr:uid="{00000000-0005-0000-0000-000085930000}"/>
    <cellStyle name="표준 2 31 2" xfId="1049" xr:uid="{00000000-0005-0000-0000-000086930000}"/>
    <cellStyle name="표준 2 31 2 10" xfId="12401" xr:uid="{00000000-0005-0000-0000-000087930000}"/>
    <cellStyle name="표준 2 31 2 11" xfId="13881" xr:uid="{00000000-0005-0000-0000-000088930000}"/>
    <cellStyle name="표준 2 31 2 12" xfId="15361" xr:uid="{00000000-0005-0000-0000-000089930000}"/>
    <cellStyle name="표준 2 31 2 13" xfId="16841" xr:uid="{00000000-0005-0000-0000-00008A930000}"/>
    <cellStyle name="표준 2 31 2 14" xfId="18321" xr:uid="{00000000-0005-0000-0000-00008B930000}"/>
    <cellStyle name="표준 2 31 2 15" xfId="19801" xr:uid="{00000000-0005-0000-0000-00008C930000}"/>
    <cellStyle name="표준 2 31 2 16" xfId="21281" xr:uid="{00000000-0005-0000-0000-00008D930000}"/>
    <cellStyle name="표준 2 31 2 17" xfId="22761" xr:uid="{00000000-0005-0000-0000-00008E930000}"/>
    <cellStyle name="표준 2 31 2 18" xfId="24241" xr:uid="{00000000-0005-0000-0000-00008F930000}"/>
    <cellStyle name="표준 2 31 2 19" xfId="25721" xr:uid="{00000000-0005-0000-0000-000090930000}"/>
    <cellStyle name="표준 2 31 2 2" xfId="270" xr:uid="{00000000-0005-0000-0000-000091930000}"/>
    <cellStyle name="표준 2 31 2 2 10" xfId="14618" xr:uid="{00000000-0005-0000-0000-000092930000}"/>
    <cellStyle name="표준 2 31 2 2 11" xfId="16098" xr:uid="{00000000-0005-0000-0000-000093930000}"/>
    <cellStyle name="표준 2 31 2 2 12" xfId="17578" xr:uid="{00000000-0005-0000-0000-000094930000}"/>
    <cellStyle name="표준 2 31 2 2 13" xfId="19058" xr:uid="{00000000-0005-0000-0000-000095930000}"/>
    <cellStyle name="표준 2 31 2 2 14" xfId="20538" xr:uid="{00000000-0005-0000-0000-000096930000}"/>
    <cellStyle name="표준 2 31 2 2 15" xfId="22018" xr:uid="{00000000-0005-0000-0000-000097930000}"/>
    <cellStyle name="표준 2 31 2 2 16" xfId="23498" xr:uid="{00000000-0005-0000-0000-000098930000}"/>
    <cellStyle name="표준 2 31 2 2 17" xfId="24978" xr:uid="{00000000-0005-0000-0000-000099930000}"/>
    <cellStyle name="표준 2 31 2 2 18" xfId="26458" xr:uid="{00000000-0005-0000-0000-00009A930000}"/>
    <cellStyle name="표준 2 31 2 2 19" xfId="27938" xr:uid="{00000000-0005-0000-0000-00009B930000}"/>
    <cellStyle name="표준 2 31 2 2 2" xfId="2777" xr:uid="{00000000-0005-0000-0000-00009C930000}"/>
    <cellStyle name="표준 2 31 2 2 20" xfId="29418" xr:uid="{00000000-0005-0000-0000-00009D930000}"/>
    <cellStyle name="표준 2 31 2 2 21" xfId="30898" xr:uid="{00000000-0005-0000-0000-00009E930000}"/>
    <cellStyle name="표준 2 31 2 2 22" xfId="32378" xr:uid="{00000000-0005-0000-0000-00009F930000}"/>
    <cellStyle name="표준 2 31 2 2 23" xfId="33858" xr:uid="{00000000-0005-0000-0000-0000A0930000}"/>
    <cellStyle name="표준 2 31 2 2 24" xfId="35338" xr:uid="{00000000-0005-0000-0000-0000A1930000}"/>
    <cellStyle name="표준 2 31 2 2 25" xfId="36818" xr:uid="{00000000-0005-0000-0000-0000A2930000}"/>
    <cellStyle name="표준 2 31 2 2 26" xfId="38298" xr:uid="{00000000-0005-0000-0000-0000A3930000}"/>
    <cellStyle name="표준 2 31 2 2 27" xfId="39778" xr:uid="{00000000-0005-0000-0000-0000A4930000}"/>
    <cellStyle name="표준 2 31 2 2 28" xfId="41258" xr:uid="{00000000-0005-0000-0000-0000A5930000}"/>
    <cellStyle name="표준 2 31 2 2 29" xfId="42738" xr:uid="{00000000-0005-0000-0000-0000A6930000}"/>
    <cellStyle name="표준 2 31 2 2 3" xfId="4258" xr:uid="{00000000-0005-0000-0000-0000A7930000}"/>
    <cellStyle name="표준 2 31 2 2 30" xfId="44218" xr:uid="{00000000-0005-0000-0000-0000A8930000}"/>
    <cellStyle name="표준 2 31 2 2 31" xfId="45698" xr:uid="{00000000-0005-0000-0000-0000A9930000}"/>
    <cellStyle name="표준 2 31 2 2 32" xfId="47179" xr:uid="{00000000-0005-0000-0000-0000AA930000}"/>
    <cellStyle name="표준 2 31 2 2 33" xfId="48659" xr:uid="{00000000-0005-0000-0000-0000AB930000}"/>
    <cellStyle name="표준 2 31 2 2 34" xfId="50139" xr:uid="{00000000-0005-0000-0000-0000AC930000}"/>
    <cellStyle name="표준 2 31 2 2 35" xfId="51619" xr:uid="{00000000-0005-0000-0000-0000AD930000}"/>
    <cellStyle name="표준 2 31 2 2 36" xfId="53099" xr:uid="{00000000-0005-0000-0000-0000AE930000}"/>
    <cellStyle name="표준 2 31 2 2 37" xfId="54579" xr:uid="{00000000-0005-0000-0000-0000AF930000}"/>
    <cellStyle name="표준 2 31 2 2 38" xfId="56059" xr:uid="{00000000-0005-0000-0000-0000B0930000}"/>
    <cellStyle name="표준 2 31 2 2 39" xfId="57539" xr:uid="{00000000-0005-0000-0000-0000B1930000}"/>
    <cellStyle name="표준 2 31 2 2 4" xfId="5738" xr:uid="{00000000-0005-0000-0000-0000B2930000}"/>
    <cellStyle name="표준 2 31 2 2 40" xfId="59019" xr:uid="{00000000-0005-0000-0000-0000B3930000}"/>
    <cellStyle name="표준 2 31 2 2 41" xfId="60499" xr:uid="{00000000-0005-0000-0000-0000B4930000}"/>
    <cellStyle name="표준 2 31 2 2 42" xfId="61979" xr:uid="{00000000-0005-0000-0000-0000B5930000}"/>
    <cellStyle name="표준 2 31 2 2 5" xfId="7218" xr:uid="{00000000-0005-0000-0000-0000B6930000}"/>
    <cellStyle name="표준 2 31 2 2 6" xfId="8698" xr:uid="{00000000-0005-0000-0000-0000B7930000}"/>
    <cellStyle name="표준 2 31 2 2 7" xfId="10178" xr:uid="{00000000-0005-0000-0000-0000B8930000}"/>
    <cellStyle name="표준 2 31 2 2 8" xfId="11658" xr:uid="{00000000-0005-0000-0000-0000B9930000}"/>
    <cellStyle name="표준 2 31 2 2 9" xfId="13138" xr:uid="{00000000-0005-0000-0000-0000BA930000}"/>
    <cellStyle name="표준 2 31 2 20" xfId="27201" xr:uid="{00000000-0005-0000-0000-0000BB930000}"/>
    <cellStyle name="표준 2 31 2 21" xfId="28681" xr:uid="{00000000-0005-0000-0000-0000BC930000}"/>
    <cellStyle name="표준 2 31 2 22" xfId="30161" xr:uid="{00000000-0005-0000-0000-0000BD930000}"/>
    <cellStyle name="표준 2 31 2 23" xfId="31641" xr:uid="{00000000-0005-0000-0000-0000BE930000}"/>
    <cellStyle name="표준 2 31 2 24" xfId="33121" xr:uid="{00000000-0005-0000-0000-0000BF930000}"/>
    <cellStyle name="표준 2 31 2 25" xfId="34601" xr:uid="{00000000-0005-0000-0000-0000C0930000}"/>
    <cellStyle name="표준 2 31 2 26" xfId="36081" xr:uid="{00000000-0005-0000-0000-0000C1930000}"/>
    <cellStyle name="표준 2 31 2 27" xfId="37561" xr:uid="{00000000-0005-0000-0000-0000C2930000}"/>
    <cellStyle name="표준 2 31 2 28" xfId="39041" xr:uid="{00000000-0005-0000-0000-0000C3930000}"/>
    <cellStyle name="표준 2 31 2 29" xfId="40521" xr:uid="{00000000-0005-0000-0000-0000C4930000}"/>
    <cellStyle name="표준 2 31 2 3" xfId="2040" xr:uid="{00000000-0005-0000-0000-0000C5930000}"/>
    <cellStyle name="표준 2 31 2 30" xfId="42001" xr:uid="{00000000-0005-0000-0000-0000C6930000}"/>
    <cellStyle name="표준 2 31 2 31" xfId="43481" xr:uid="{00000000-0005-0000-0000-0000C7930000}"/>
    <cellStyle name="표준 2 31 2 32" xfId="44961" xr:uid="{00000000-0005-0000-0000-0000C8930000}"/>
    <cellStyle name="표준 2 31 2 33" xfId="46442" xr:uid="{00000000-0005-0000-0000-0000C9930000}"/>
    <cellStyle name="표준 2 31 2 34" xfId="47922" xr:uid="{00000000-0005-0000-0000-0000CA930000}"/>
    <cellStyle name="표준 2 31 2 35" xfId="49402" xr:uid="{00000000-0005-0000-0000-0000CB930000}"/>
    <cellStyle name="표준 2 31 2 36" xfId="50882" xr:uid="{00000000-0005-0000-0000-0000CC930000}"/>
    <cellStyle name="표준 2 31 2 37" xfId="52362" xr:uid="{00000000-0005-0000-0000-0000CD930000}"/>
    <cellStyle name="표준 2 31 2 38" xfId="53842" xr:uid="{00000000-0005-0000-0000-0000CE930000}"/>
    <cellStyle name="표준 2 31 2 39" xfId="55322" xr:uid="{00000000-0005-0000-0000-0000CF930000}"/>
    <cellStyle name="표준 2 31 2 4" xfId="3521" xr:uid="{00000000-0005-0000-0000-0000D0930000}"/>
    <cellStyle name="표준 2 31 2 40" xfId="56802" xr:uid="{00000000-0005-0000-0000-0000D1930000}"/>
    <cellStyle name="표준 2 31 2 41" xfId="58282" xr:uid="{00000000-0005-0000-0000-0000D2930000}"/>
    <cellStyle name="표준 2 31 2 42" xfId="59762" xr:uid="{00000000-0005-0000-0000-0000D3930000}"/>
    <cellStyle name="표준 2 31 2 43" xfId="61242" xr:uid="{00000000-0005-0000-0000-0000D4930000}"/>
    <cellStyle name="표준 2 31 2 5" xfId="5001" xr:uid="{00000000-0005-0000-0000-0000D5930000}"/>
    <cellStyle name="표준 2 31 2 6" xfId="6481" xr:uid="{00000000-0005-0000-0000-0000D6930000}"/>
    <cellStyle name="표준 2 31 2 7" xfId="7961" xr:uid="{00000000-0005-0000-0000-0000D7930000}"/>
    <cellStyle name="표준 2 31 2 8" xfId="9441" xr:uid="{00000000-0005-0000-0000-0000D8930000}"/>
    <cellStyle name="표준 2 31 2 9" xfId="10921" xr:uid="{00000000-0005-0000-0000-0000D9930000}"/>
    <cellStyle name="표준 2 31 3" xfId="1018" xr:uid="{00000000-0005-0000-0000-0000DA930000}"/>
    <cellStyle name="표준 2 31 3 10" xfId="12432" xr:uid="{00000000-0005-0000-0000-0000DB930000}"/>
    <cellStyle name="표준 2 31 3 11" xfId="13912" xr:uid="{00000000-0005-0000-0000-0000DC930000}"/>
    <cellStyle name="표준 2 31 3 12" xfId="15392" xr:uid="{00000000-0005-0000-0000-0000DD930000}"/>
    <cellStyle name="표준 2 31 3 13" xfId="16872" xr:uid="{00000000-0005-0000-0000-0000DE930000}"/>
    <cellStyle name="표준 2 31 3 14" xfId="18352" xr:uid="{00000000-0005-0000-0000-0000DF930000}"/>
    <cellStyle name="표준 2 31 3 15" xfId="19832" xr:uid="{00000000-0005-0000-0000-0000E0930000}"/>
    <cellStyle name="표준 2 31 3 16" xfId="21312" xr:uid="{00000000-0005-0000-0000-0000E1930000}"/>
    <cellStyle name="표준 2 31 3 17" xfId="22792" xr:uid="{00000000-0005-0000-0000-0000E2930000}"/>
    <cellStyle name="표준 2 31 3 18" xfId="24272" xr:uid="{00000000-0005-0000-0000-0000E3930000}"/>
    <cellStyle name="표준 2 31 3 19" xfId="25752" xr:uid="{00000000-0005-0000-0000-0000E4930000}"/>
    <cellStyle name="표준 2 31 3 2" xfId="239" xr:uid="{00000000-0005-0000-0000-0000E5930000}"/>
    <cellStyle name="표준 2 31 3 2 10" xfId="14649" xr:uid="{00000000-0005-0000-0000-0000E6930000}"/>
    <cellStyle name="표준 2 31 3 2 11" xfId="16129" xr:uid="{00000000-0005-0000-0000-0000E7930000}"/>
    <cellStyle name="표준 2 31 3 2 12" xfId="17609" xr:uid="{00000000-0005-0000-0000-0000E8930000}"/>
    <cellStyle name="표준 2 31 3 2 13" xfId="19089" xr:uid="{00000000-0005-0000-0000-0000E9930000}"/>
    <cellStyle name="표준 2 31 3 2 14" xfId="20569" xr:uid="{00000000-0005-0000-0000-0000EA930000}"/>
    <cellStyle name="표준 2 31 3 2 15" xfId="22049" xr:uid="{00000000-0005-0000-0000-0000EB930000}"/>
    <cellStyle name="표준 2 31 3 2 16" xfId="23529" xr:uid="{00000000-0005-0000-0000-0000EC930000}"/>
    <cellStyle name="표준 2 31 3 2 17" xfId="25009" xr:uid="{00000000-0005-0000-0000-0000ED930000}"/>
    <cellStyle name="표준 2 31 3 2 18" xfId="26489" xr:uid="{00000000-0005-0000-0000-0000EE930000}"/>
    <cellStyle name="표준 2 31 3 2 19" xfId="27969" xr:uid="{00000000-0005-0000-0000-0000EF930000}"/>
    <cellStyle name="표준 2 31 3 2 2" xfId="2808" xr:uid="{00000000-0005-0000-0000-0000F0930000}"/>
    <cellStyle name="표준 2 31 3 2 20" xfId="29449" xr:uid="{00000000-0005-0000-0000-0000F1930000}"/>
    <cellStyle name="표준 2 31 3 2 21" xfId="30929" xr:uid="{00000000-0005-0000-0000-0000F2930000}"/>
    <cellStyle name="표준 2 31 3 2 22" xfId="32409" xr:uid="{00000000-0005-0000-0000-0000F3930000}"/>
    <cellStyle name="표준 2 31 3 2 23" xfId="33889" xr:uid="{00000000-0005-0000-0000-0000F4930000}"/>
    <cellStyle name="표준 2 31 3 2 24" xfId="35369" xr:uid="{00000000-0005-0000-0000-0000F5930000}"/>
    <cellStyle name="표준 2 31 3 2 25" xfId="36849" xr:uid="{00000000-0005-0000-0000-0000F6930000}"/>
    <cellStyle name="표준 2 31 3 2 26" xfId="38329" xr:uid="{00000000-0005-0000-0000-0000F7930000}"/>
    <cellStyle name="표준 2 31 3 2 27" xfId="39809" xr:uid="{00000000-0005-0000-0000-0000F8930000}"/>
    <cellStyle name="표준 2 31 3 2 28" xfId="41289" xr:uid="{00000000-0005-0000-0000-0000F9930000}"/>
    <cellStyle name="표준 2 31 3 2 29" xfId="42769" xr:uid="{00000000-0005-0000-0000-0000FA930000}"/>
    <cellStyle name="표준 2 31 3 2 3" xfId="4289" xr:uid="{00000000-0005-0000-0000-0000FB930000}"/>
    <cellStyle name="표준 2 31 3 2 30" xfId="44249" xr:uid="{00000000-0005-0000-0000-0000FC930000}"/>
    <cellStyle name="표준 2 31 3 2 31" xfId="45729" xr:uid="{00000000-0005-0000-0000-0000FD930000}"/>
    <cellStyle name="표준 2 31 3 2 32" xfId="47210" xr:uid="{00000000-0005-0000-0000-0000FE930000}"/>
    <cellStyle name="표준 2 31 3 2 33" xfId="48690" xr:uid="{00000000-0005-0000-0000-0000FF930000}"/>
    <cellStyle name="표준 2 31 3 2 34" xfId="50170" xr:uid="{00000000-0005-0000-0000-000000940000}"/>
    <cellStyle name="표준 2 31 3 2 35" xfId="51650" xr:uid="{00000000-0005-0000-0000-000001940000}"/>
    <cellStyle name="표준 2 31 3 2 36" xfId="53130" xr:uid="{00000000-0005-0000-0000-000002940000}"/>
    <cellStyle name="표준 2 31 3 2 37" xfId="54610" xr:uid="{00000000-0005-0000-0000-000003940000}"/>
    <cellStyle name="표준 2 31 3 2 38" xfId="56090" xr:uid="{00000000-0005-0000-0000-000004940000}"/>
    <cellStyle name="표준 2 31 3 2 39" xfId="57570" xr:uid="{00000000-0005-0000-0000-000005940000}"/>
    <cellStyle name="표준 2 31 3 2 4" xfId="5769" xr:uid="{00000000-0005-0000-0000-000006940000}"/>
    <cellStyle name="표준 2 31 3 2 40" xfId="59050" xr:uid="{00000000-0005-0000-0000-000007940000}"/>
    <cellStyle name="표준 2 31 3 2 41" xfId="60530" xr:uid="{00000000-0005-0000-0000-000008940000}"/>
    <cellStyle name="표준 2 31 3 2 42" xfId="62010" xr:uid="{00000000-0005-0000-0000-000009940000}"/>
    <cellStyle name="표준 2 31 3 2 5" xfId="7249" xr:uid="{00000000-0005-0000-0000-00000A940000}"/>
    <cellStyle name="표준 2 31 3 2 6" xfId="8729" xr:uid="{00000000-0005-0000-0000-00000B940000}"/>
    <cellStyle name="표준 2 31 3 2 7" xfId="10209" xr:uid="{00000000-0005-0000-0000-00000C940000}"/>
    <cellStyle name="표준 2 31 3 2 8" xfId="11689" xr:uid="{00000000-0005-0000-0000-00000D940000}"/>
    <cellStyle name="표준 2 31 3 2 9" xfId="13169" xr:uid="{00000000-0005-0000-0000-00000E940000}"/>
    <cellStyle name="표준 2 31 3 20" xfId="27232" xr:uid="{00000000-0005-0000-0000-00000F940000}"/>
    <cellStyle name="표준 2 31 3 21" xfId="28712" xr:uid="{00000000-0005-0000-0000-000010940000}"/>
    <cellStyle name="표준 2 31 3 22" xfId="30192" xr:uid="{00000000-0005-0000-0000-000011940000}"/>
    <cellStyle name="표준 2 31 3 23" xfId="31672" xr:uid="{00000000-0005-0000-0000-000012940000}"/>
    <cellStyle name="표준 2 31 3 24" xfId="33152" xr:uid="{00000000-0005-0000-0000-000013940000}"/>
    <cellStyle name="표준 2 31 3 25" xfId="34632" xr:uid="{00000000-0005-0000-0000-000014940000}"/>
    <cellStyle name="표준 2 31 3 26" xfId="36112" xr:uid="{00000000-0005-0000-0000-000015940000}"/>
    <cellStyle name="표준 2 31 3 27" xfId="37592" xr:uid="{00000000-0005-0000-0000-000016940000}"/>
    <cellStyle name="표준 2 31 3 28" xfId="39072" xr:uid="{00000000-0005-0000-0000-000017940000}"/>
    <cellStyle name="표준 2 31 3 29" xfId="40552" xr:uid="{00000000-0005-0000-0000-000018940000}"/>
    <cellStyle name="표준 2 31 3 3" xfId="2071" xr:uid="{00000000-0005-0000-0000-000019940000}"/>
    <cellStyle name="표준 2 31 3 30" xfId="42032" xr:uid="{00000000-0005-0000-0000-00001A940000}"/>
    <cellStyle name="표준 2 31 3 31" xfId="43512" xr:uid="{00000000-0005-0000-0000-00001B940000}"/>
    <cellStyle name="표준 2 31 3 32" xfId="44992" xr:uid="{00000000-0005-0000-0000-00001C940000}"/>
    <cellStyle name="표준 2 31 3 33" xfId="46473" xr:uid="{00000000-0005-0000-0000-00001D940000}"/>
    <cellStyle name="표준 2 31 3 34" xfId="47953" xr:uid="{00000000-0005-0000-0000-00001E940000}"/>
    <cellStyle name="표준 2 31 3 35" xfId="49433" xr:uid="{00000000-0005-0000-0000-00001F940000}"/>
    <cellStyle name="표준 2 31 3 36" xfId="50913" xr:uid="{00000000-0005-0000-0000-000020940000}"/>
    <cellStyle name="표준 2 31 3 37" xfId="52393" xr:uid="{00000000-0005-0000-0000-000021940000}"/>
    <cellStyle name="표준 2 31 3 38" xfId="53873" xr:uid="{00000000-0005-0000-0000-000022940000}"/>
    <cellStyle name="표준 2 31 3 39" xfId="55353" xr:uid="{00000000-0005-0000-0000-000023940000}"/>
    <cellStyle name="표준 2 31 3 4" xfId="3552" xr:uid="{00000000-0005-0000-0000-000024940000}"/>
    <cellStyle name="표준 2 31 3 40" xfId="56833" xr:uid="{00000000-0005-0000-0000-000025940000}"/>
    <cellStyle name="표준 2 31 3 41" xfId="58313" xr:uid="{00000000-0005-0000-0000-000026940000}"/>
    <cellStyle name="표준 2 31 3 42" xfId="59793" xr:uid="{00000000-0005-0000-0000-000027940000}"/>
    <cellStyle name="표준 2 31 3 43" xfId="61273" xr:uid="{00000000-0005-0000-0000-000028940000}"/>
    <cellStyle name="표준 2 31 3 5" xfId="5032" xr:uid="{00000000-0005-0000-0000-000029940000}"/>
    <cellStyle name="표준 2 31 3 6" xfId="6512" xr:uid="{00000000-0005-0000-0000-00002A940000}"/>
    <cellStyle name="표준 2 31 3 7" xfId="7992" xr:uid="{00000000-0005-0000-0000-00002B940000}"/>
    <cellStyle name="표준 2 31 3 8" xfId="9472" xr:uid="{00000000-0005-0000-0000-00002C940000}"/>
    <cellStyle name="표준 2 31 3 9" xfId="10952" xr:uid="{00000000-0005-0000-0000-00002D940000}"/>
    <cellStyle name="표준 2 31 4" xfId="986" xr:uid="{00000000-0005-0000-0000-00002E940000}"/>
    <cellStyle name="표준 2 31 4 10" xfId="12464" xr:uid="{00000000-0005-0000-0000-00002F940000}"/>
    <cellStyle name="표준 2 31 4 11" xfId="13944" xr:uid="{00000000-0005-0000-0000-000030940000}"/>
    <cellStyle name="표준 2 31 4 12" xfId="15424" xr:uid="{00000000-0005-0000-0000-000031940000}"/>
    <cellStyle name="표준 2 31 4 13" xfId="16904" xr:uid="{00000000-0005-0000-0000-000032940000}"/>
    <cellStyle name="표준 2 31 4 14" xfId="18384" xr:uid="{00000000-0005-0000-0000-000033940000}"/>
    <cellStyle name="표준 2 31 4 15" xfId="19864" xr:uid="{00000000-0005-0000-0000-000034940000}"/>
    <cellStyle name="표준 2 31 4 16" xfId="21344" xr:uid="{00000000-0005-0000-0000-000035940000}"/>
    <cellStyle name="표준 2 31 4 17" xfId="22824" xr:uid="{00000000-0005-0000-0000-000036940000}"/>
    <cellStyle name="표준 2 31 4 18" xfId="24304" xr:uid="{00000000-0005-0000-0000-000037940000}"/>
    <cellStyle name="표준 2 31 4 19" xfId="25784" xr:uid="{00000000-0005-0000-0000-000038940000}"/>
    <cellStyle name="표준 2 31 4 2" xfId="207" xr:uid="{00000000-0005-0000-0000-000039940000}"/>
    <cellStyle name="표준 2 31 4 2 10" xfId="14681" xr:uid="{00000000-0005-0000-0000-00003A940000}"/>
    <cellStyle name="표준 2 31 4 2 11" xfId="16161" xr:uid="{00000000-0005-0000-0000-00003B940000}"/>
    <cellStyle name="표준 2 31 4 2 12" xfId="17641" xr:uid="{00000000-0005-0000-0000-00003C940000}"/>
    <cellStyle name="표준 2 31 4 2 13" xfId="19121" xr:uid="{00000000-0005-0000-0000-00003D940000}"/>
    <cellStyle name="표준 2 31 4 2 14" xfId="20601" xr:uid="{00000000-0005-0000-0000-00003E940000}"/>
    <cellStyle name="표준 2 31 4 2 15" xfId="22081" xr:uid="{00000000-0005-0000-0000-00003F940000}"/>
    <cellStyle name="표준 2 31 4 2 16" xfId="23561" xr:uid="{00000000-0005-0000-0000-000040940000}"/>
    <cellStyle name="표준 2 31 4 2 17" xfId="25041" xr:uid="{00000000-0005-0000-0000-000041940000}"/>
    <cellStyle name="표준 2 31 4 2 18" xfId="26521" xr:uid="{00000000-0005-0000-0000-000042940000}"/>
    <cellStyle name="표준 2 31 4 2 19" xfId="28001" xr:uid="{00000000-0005-0000-0000-000043940000}"/>
    <cellStyle name="표준 2 31 4 2 2" xfId="2840" xr:uid="{00000000-0005-0000-0000-000044940000}"/>
    <cellStyle name="표준 2 31 4 2 20" xfId="29481" xr:uid="{00000000-0005-0000-0000-000045940000}"/>
    <cellStyle name="표준 2 31 4 2 21" xfId="30961" xr:uid="{00000000-0005-0000-0000-000046940000}"/>
    <cellStyle name="표준 2 31 4 2 22" xfId="32441" xr:uid="{00000000-0005-0000-0000-000047940000}"/>
    <cellStyle name="표준 2 31 4 2 23" xfId="33921" xr:uid="{00000000-0005-0000-0000-000048940000}"/>
    <cellStyle name="표준 2 31 4 2 24" xfId="35401" xr:uid="{00000000-0005-0000-0000-000049940000}"/>
    <cellStyle name="표준 2 31 4 2 25" xfId="36881" xr:uid="{00000000-0005-0000-0000-00004A940000}"/>
    <cellStyle name="표준 2 31 4 2 26" xfId="38361" xr:uid="{00000000-0005-0000-0000-00004B940000}"/>
    <cellStyle name="표준 2 31 4 2 27" xfId="39841" xr:uid="{00000000-0005-0000-0000-00004C940000}"/>
    <cellStyle name="표준 2 31 4 2 28" xfId="41321" xr:uid="{00000000-0005-0000-0000-00004D940000}"/>
    <cellStyle name="표준 2 31 4 2 29" xfId="42801" xr:uid="{00000000-0005-0000-0000-00004E940000}"/>
    <cellStyle name="표준 2 31 4 2 3" xfId="4321" xr:uid="{00000000-0005-0000-0000-00004F940000}"/>
    <cellStyle name="표준 2 31 4 2 30" xfId="44281" xr:uid="{00000000-0005-0000-0000-000050940000}"/>
    <cellStyle name="표준 2 31 4 2 31" xfId="45761" xr:uid="{00000000-0005-0000-0000-000051940000}"/>
    <cellStyle name="표준 2 31 4 2 32" xfId="47242" xr:uid="{00000000-0005-0000-0000-000052940000}"/>
    <cellStyle name="표준 2 31 4 2 33" xfId="48722" xr:uid="{00000000-0005-0000-0000-000053940000}"/>
    <cellStyle name="표준 2 31 4 2 34" xfId="50202" xr:uid="{00000000-0005-0000-0000-000054940000}"/>
    <cellStyle name="표준 2 31 4 2 35" xfId="51682" xr:uid="{00000000-0005-0000-0000-000055940000}"/>
    <cellStyle name="표준 2 31 4 2 36" xfId="53162" xr:uid="{00000000-0005-0000-0000-000056940000}"/>
    <cellStyle name="표준 2 31 4 2 37" xfId="54642" xr:uid="{00000000-0005-0000-0000-000057940000}"/>
    <cellStyle name="표준 2 31 4 2 38" xfId="56122" xr:uid="{00000000-0005-0000-0000-000058940000}"/>
    <cellStyle name="표준 2 31 4 2 39" xfId="57602" xr:uid="{00000000-0005-0000-0000-000059940000}"/>
    <cellStyle name="표준 2 31 4 2 4" xfId="5801" xr:uid="{00000000-0005-0000-0000-00005A940000}"/>
    <cellStyle name="표준 2 31 4 2 40" xfId="59082" xr:uid="{00000000-0005-0000-0000-00005B940000}"/>
    <cellStyle name="표준 2 31 4 2 41" xfId="60562" xr:uid="{00000000-0005-0000-0000-00005C940000}"/>
    <cellStyle name="표준 2 31 4 2 42" xfId="62042" xr:uid="{00000000-0005-0000-0000-00005D940000}"/>
    <cellStyle name="표준 2 31 4 2 5" xfId="7281" xr:uid="{00000000-0005-0000-0000-00005E940000}"/>
    <cellStyle name="표준 2 31 4 2 6" xfId="8761" xr:uid="{00000000-0005-0000-0000-00005F940000}"/>
    <cellStyle name="표준 2 31 4 2 7" xfId="10241" xr:uid="{00000000-0005-0000-0000-000060940000}"/>
    <cellStyle name="표준 2 31 4 2 8" xfId="11721" xr:uid="{00000000-0005-0000-0000-000061940000}"/>
    <cellStyle name="표준 2 31 4 2 9" xfId="13201" xr:uid="{00000000-0005-0000-0000-000062940000}"/>
    <cellStyle name="표준 2 31 4 20" xfId="27264" xr:uid="{00000000-0005-0000-0000-000063940000}"/>
    <cellStyle name="표준 2 31 4 21" xfId="28744" xr:uid="{00000000-0005-0000-0000-000064940000}"/>
    <cellStyle name="표준 2 31 4 22" xfId="30224" xr:uid="{00000000-0005-0000-0000-000065940000}"/>
    <cellStyle name="표준 2 31 4 23" xfId="31704" xr:uid="{00000000-0005-0000-0000-000066940000}"/>
    <cellStyle name="표준 2 31 4 24" xfId="33184" xr:uid="{00000000-0005-0000-0000-000067940000}"/>
    <cellStyle name="표준 2 31 4 25" xfId="34664" xr:uid="{00000000-0005-0000-0000-000068940000}"/>
    <cellStyle name="표준 2 31 4 26" xfId="36144" xr:uid="{00000000-0005-0000-0000-000069940000}"/>
    <cellStyle name="표준 2 31 4 27" xfId="37624" xr:uid="{00000000-0005-0000-0000-00006A940000}"/>
    <cellStyle name="표준 2 31 4 28" xfId="39104" xr:uid="{00000000-0005-0000-0000-00006B940000}"/>
    <cellStyle name="표준 2 31 4 29" xfId="40584" xr:uid="{00000000-0005-0000-0000-00006C940000}"/>
    <cellStyle name="표준 2 31 4 3" xfId="2103" xr:uid="{00000000-0005-0000-0000-00006D940000}"/>
    <cellStyle name="표준 2 31 4 30" xfId="42064" xr:uid="{00000000-0005-0000-0000-00006E940000}"/>
    <cellStyle name="표준 2 31 4 31" xfId="43544" xr:uid="{00000000-0005-0000-0000-00006F940000}"/>
    <cellStyle name="표준 2 31 4 32" xfId="45024" xr:uid="{00000000-0005-0000-0000-000070940000}"/>
    <cellStyle name="표준 2 31 4 33" xfId="46505" xr:uid="{00000000-0005-0000-0000-000071940000}"/>
    <cellStyle name="표준 2 31 4 34" xfId="47985" xr:uid="{00000000-0005-0000-0000-000072940000}"/>
    <cellStyle name="표준 2 31 4 35" xfId="49465" xr:uid="{00000000-0005-0000-0000-000073940000}"/>
    <cellStyle name="표준 2 31 4 36" xfId="50945" xr:uid="{00000000-0005-0000-0000-000074940000}"/>
    <cellStyle name="표준 2 31 4 37" xfId="52425" xr:uid="{00000000-0005-0000-0000-000075940000}"/>
    <cellStyle name="표준 2 31 4 38" xfId="53905" xr:uid="{00000000-0005-0000-0000-000076940000}"/>
    <cellStyle name="표준 2 31 4 39" xfId="55385" xr:uid="{00000000-0005-0000-0000-000077940000}"/>
    <cellStyle name="표준 2 31 4 4" xfId="3584" xr:uid="{00000000-0005-0000-0000-000078940000}"/>
    <cellStyle name="표준 2 31 4 40" xfId="56865" xr:uid="{00000000-0005-0000-0000-000079940000}"/>
    <cellStyle name="표준 2 31 4 41" xfId="58345" xr:uid="{00000000-0005-0000-0000-00007A940000}"/>
    <cellStyle name="표준 2 31 4 42" xfId="59825" xr:uid="{00000000-0005-0000-0000-00007B940000}"/>
    <cellStyle name="표준 2 31 4 43" xfId="61305" xr:uid="{00000000-0005-0000-0000-00007C940000}"/>
    <cellStyle name="표준 2 31 4 5" xfId="5064" xr:uid="{00000000-0005-0000-0000-00007D940000}"/>
    <cellStyle name="표준 2 31 4 6" xfId="6544" xr:uid="{00000000-0005-0000-0000-00007E940000}"/>
    <cellStyle name="표준 2 31 4 7" xfId="8024" xr:uid="{00000000-0005-0000-0000-00007F940000}"/>
    <cellStyle name="표준 2 31 4 8" xfId="9504" xr:uid="{00000000-0005-0000-0000-000080940000}"/>
    <cellStyle name="표준 2 31 4 9" xfId="10984" xr:uid="{00000000-0005-0000-0000-000081940000}"/>
    <cellStyle name="표준 2 31 5" xfId="953" xr:uid="{00000000-0005-0000-0000-000082940000}"/>
    <cellStyle name="표준 2 31 5 10" xfId="12497" xr:uid="{00000000-0005-0000-0000-000083940000}"/>
    <cellStyle name="표준 2 31 5 11" xfId="13977" xr:uid="{00000000-0005-0000-0000-000084940000}"/>
    <cellStyle name="표준 2 31 5 12" xfId="15457" xr:uid="{00000000-0005-0000-0000-000085940000}"/>
    <cellStyle name="표준 2 31 5 13" xfId="16937" xr:uid="{00000000-0005-0000-0000-000086940000}"/>
    <cellStyle name="표준 2 31 5 14" xfId="18417" xr:uid="{00000000-0005-0000-0000-000087940000}"/>
    <cellStyle name="표준 2 31 5 15" xfId="19897" xr:uid="{00000000-0005-0000-0000-000088940000}"/>
    <cellStyle name="표준 2 31 5 16" xfId="21377" xr:uid="{00000000-0005-0000-0000-000089940000}"/>
    <cellStyle name="표준 2 31 5 17" xfId="22857" xr:uid="{00000000-0005-0000-0000-00008A940000}"/>
    <cellStyle name="표준 2 31 5 18" xfId="24337" xr:uid="{00000000-0005-0000-0000-00008B940000}"/>
    <cellStyle name="표준 2 31 5 19" xfId="25817" xr:uid="{00000000-0005-0000-0000-00008C940000}"/>
    <cellStyle name="표준 2 31 5 2" xfId="174" xr:uid="{00000000-0005-0000-0000-00008D940000}"/>
    <cellStyle name="표준 2 31 5 2 10" xfId="14714" xr:uid="{00000000-0005-0000-0000-00008E940000}"/>
    <cellStyle name="표준 2 31 5 2 11" xfId="16194" xr:uid="{00000000-0005-0000-0000-00008F940000}"/>
    <cellStyle name="표준 2 31 5 2 12" xfId="17674" xr:uid="{00000000-0005-0000-0000-000090940000}"/>
    <cellStyle name="표준 2 31 5 2 13" xfId="19154" xr:uid="{00000000-0005-0000-0000-000091940000}"/>
    <cellStyle name="표준 2 31 5 2 14" xfId="20634" xr:uid="{00000000-0005-0000-0000-000092940000}"/>
    <cellStyle name="표준 2 31 5 2 15" xfId="22114" xr:uid="{00000000-0005-0000-0000-000093940000}"/>
    <cellStyle name="표준 2 31 5 2 16" xfId="23594" xr:uid="{00000000-0005-0000-0000-000094940000}"/>
    <cellStyle name="표준 2 31 5 2 17" xfId="25074" xr:uid="{00000000-0005-0000-0000-000095940000}"/>
    <cellStyle name="표준 2 31 5 2 18" xfId="26554" xr:uid="{00000000-0005-0000-0000-000096940000}"/>
    <cellStyle name="표준 2 31 5 2 19" xfId="28034" xr:uid="{00000000-0005-0000-0000-000097940000}"/>
    <cellStyle name="표준 2 31 5 2 2" xfId="2873" xr:uid="{00000000-0005-0000-0000-000098940000}"/>
    <cellStyle name="표준 2 31 5 2 20" xfId="29514" xr:uid="{00000000-0005-0000-0000-000099940000}"/>
    <cellStyle name="표준 2 31 5 2 21" xfId="30994" xr:uid="{00000000-0005-0000-0000-00009A940000}"/>
    <cellStyle name="표준 2 31 5 2 22" xfId="32474" xr:uid="{00000000-0005-0000-0000-00009B940000}"/>
    <cellStyle name="표준 2 31 5 2 23" xfId="33954" xr:uid="{00000000-0005-0000-0000-00009C940000}"/>
    <cellStyle name="표준 2 31 5 2 24" xfId="35434" xr:uid="{00000000-0005-0000-0000-00009D940000}"/>
    <cellStyle name="표준 2 31 5 2 25" xfId="36914" xr:uid="{00000000-0005-0000-0000-00009E940000}"/>
    <cellStyle name="표준 2 31 5 2 26" xfId="38394" xr:uid="{00000000-0005-0000-0000-00009F940000}"/>
    <cellStyle name="표준 2 31 5 2 27" xfId="39874" xr:uid="{00000000-0005-0000-0000-0000A0940000}"/>
    <cellStyle name="표준 2 31 5 2 28" xfId="41354" xr:uid="{00000000-0005-0000-0000-0000A1940000}"/>
    <cellStyle name="표준 2 31 5 2 29" xfId="42834" xr:uid="{00000000-0005-0000-0000-0000A2940000}"/>
    <cellStyle name="표준 2 31 5 2 3" xfId="4354" xr:uid="{00000000-0005-0000-0000-0000A3940000}"/>
    <cellStyle name="표준 2 31 5 2 30" xfId="44314" xr:uid="{00000000-0005-0000-0000-0000A4940000}"/>
    <cellStyle name="표준 2 31 5 2 31" xfId="45794" xr:uid="{00000000-0005-0000-0000-0000A5940000}"/>
    <cellStyle name="표준 2 31 5 2 32" xfId="47275" xr:uid="{00000000-0005-0000-0000-0000A6940000}"/>
    <cellStyle name="표준 2 31 5 2 33" xfId="48755" xr:uid="{00000000-0005-0000-0000-0000A7940000}"/>
    <cellStyle name="표준 2 31 5 2 34" xfId="50235" xr:uid="{00000000-0005-0000-0000-0000A8940000}"/>
    <cellStyle name="표준 2 31 5 2 35" xfId="51715" xr:uid="{00000000-0005-0000-0000-0000A9940000}"/>
    <cellStyle name="표준 2 31 5 2 36" xfId="53195" xr:uid="{00000000-0005-0000-0000-0000AA940000}"/>
    <cellStyle name="표준 2 31 5 2 37" xfId="54675" xr:uid="{00000000-0005-0000-0000-0000AB940000}"/>
    <cellStyle name="표준 2 31 5 2 38" xfId="56155" xr:uid="{00000000-0005-0000-0000-0000AC940000}"/>
    <cellStyle name="표준 2 31 5 2 39" xfId="57635" xr:uid="{00000000-0005-0000-0000-0000AD940000}"/>
    <cellStyle name="표준 2 31 5 2 4" xfId="5834" xr:uid="{00000000-0005-0000-0000-0000AE940000}"/>
    <cellStyle name="표준 2 31 5 2 40" xfId="59115" xr:uid="{00000000-0005-0000-0000-0000AF940000}"/>
    <cellStyle name="표준 2 31 5 2 41" xfId="60595" xr:uid="{00000000-0005-0000-0000-0000B0940000}"/>
    <cellStyle name="표준 2 31 5 2 42" xfId="62075" xr:uid="{00000000-0005-0000-0000-0000B1940000}"/>
    <cellStyle name="표준 2 31 5 2 5" xfId="7314" xr:uid="{00000000-0005-0000-0000-0000B2940000}"/>
    <cellStyle name="표준 2 31 5 2 6" xfId="8794" xr:uid="{00000000-0005-0000-0000-0000B3940000}"/>
    <cellStyle name="표준 2 31 5 2 7" xfId="10274" xr:uid="{00000000-0005-0000-0000-0000B4940000}"/>
    <cellStyle name="표준 2 31 5 2 8" xfId="11754" xr:uid="{00000000-0005-0000-0000-0000B5940000}"/>
    <cellStyle name="표준 2 31 5 2 9" xfId="13234" xr:uid="{00000000-0005-0000-0000-0000B6940000}"/>
    <cellStyle name="표준 2 31 5 20" xfId="27297" xr:uid="{00000000-0005-0000-0000-0000B7940000}"/>
    <cellStyle name="표준 2 31 5 21" xfId="28777" xr:uid="{00000000-0005-0000-0000-0000B8940000}"/>
    <cellStyle name="표준 2 31 5 22" xfId="30257" xr:uid="{00000000-0005-0000-0000-0000B9940000}"/>
    <cellStyle name="표준 2 31 5 23" xfId="31737" xr:uid="{00000000-0005-0000-0000-0000BA940000}"/>
    <cellStyle name="표준 2 31 5 24" xfId="33217" xr:uid="{00000000-0005-0000-0000-0000BB940000}"/>
    <cellStyle name="표준 2 31 5 25" xfId="34697" xr:uid="{00000000-0005-0000-0000-0000BC940000}"/>
    <cellStyle name="표준 2 31 5 26" xfId="36177" xr:uid="{00000000-0005-0000-0000-0000BD940000}"/>
    <cellStyle name="표준 2 31 5 27" xfId="37657" xr:uid="{00000000-0005-0000-0000-0000BE940000}"/>
    <cellStyle name="표준 2 31 5 28" xfId="39137" xr:uid="{00000000-0005-0000-0000-0000BF940000}"/>
    <cellStyle name="표준 2 31 5 29" xfId="40617" xr:uid="{00000000-0005-0000-0000-0000C0940000}"/>
    <cellStyle name="표준 2 31 5 3" xfId="2136" xr:uid="{00000000-0005-0000-0000-0000C1940000}"/>
    <cellStyle name="표준 2 31 5 30" xfId="42097" xr:uid="{00000000-0005-0000-0000-0000C2940000}"/>
    <cellStyle name="표준 2 31 5 31" xfId="43577" xr:uid="{00000000-0005-0000-0000-0000C3940000}"/>
    <cellStyle name="표준 2 31 5 32" xfId="45057" xr:uid="{00000000-0005-0000-0000-0000C4940000}"/>
    <cellStyle name="표준 2 31 5 33" xfId="46538" xr:uid="{00000000-0005-0000-0000-0000C5940000}"/>
    <cellStyle name="표준 2 31 5 34" xfId="48018" xr:uid="{00000000-0005-0000-0000-0000C6940000}"/>
    <cellStyle name="표준 2 31 5 35" xfId="49498" xr:uid="{00000000-0005-0000-0000-0000C7940000}"/>
    <cellStyle name="표준 2 31 5 36" xfId="50978" xr:uid="{00000000-0005-0000-0000-0000C8940000}"/>
    <cellStyle name="표준 2 31 5 37" xfId="52458" xr:uid="{00000000-0005-0000-0000-0000C9940000}"/>
    <cellStyle name="표준 2 31 5 38" xfId="53938" xr:uid="{00000000-0005-0000-0000-0000CA940000}"/>
    <cellStyle name="표준 2 31 5 39" xfId="55418" xr:uid="{00000000-0005-0000-0000-0000CB940000}"/>
    <cellStyle name="표준 2 31 5 4" xfId="3617" xr:uid="{00000000-0005-0000-0000-0000CC940000}"/>
    <cellStyle name="표준 2 31 5 40" xfId="56898" xr:uid="{00000000-0005-0000-0000-0000CD940000}"/>
    <cellStyle name="표준 2 31 5 41" xfId="58378" xr:uid="{00000000-0005-0000-0000-0000CE940000}"/>
    <cellStyle name="표준 2 31 5 42" xfId="59858" xr:uid="{00000000-0005-0000-0000-0000CF940000}"/>
    <cellStyle name="표준 2 31 5 43" xfId="61338" xr:uid="{00000000-0005-0000-0000-0000D0940000}"/>
    <cellStyle name="표준 2 31 5 5" xfId="5097" xr:uid="{00000000-0005-0000-0000-0000D1940000}"/>
    <cellStyle name="표준 2 31 5 6" xfId="6577" xr:uid="{00000000-0005-0000-0000-0000D2940000}"/>
    <cellStyle name="표준 2 31 5 7" xfId="8057" xr:uid="{00000000-0005-0000-0000-0000D3940000}"/>
    <cellStyle name="표준 2 31 5 8" xfId="9537" xr:uid="{00000000-0005-0000-0000-0000D4940000}"/>
    <cellStyle name="표준 2 31 5 9" xfId="11017" xr:uid="{00000000-0005-0000-0000-0000D5940000}"/>
    <cellStyle name="표준 2 31 6" xfId="920" xr:uid="{00000000-0005-0000-0000-0000D6940000}"/>
    <cellStyle name="표준 2 31 6 10" xfId="12530" xr:uid="{00000000-0005-0000-0000-0000D7940000}"/>
    <cellStyle name="표준 2 31 6 11" xfId="14010" xr:uid="{00000000-0005-0000-0000-0000D8940000}"/>
    <cellStyle name="표준 2 31 6 12" xfId="15490" xr:uid="{00000000-0005-0000-0000-0000D9940000}"/>
    <cellStyle name="표준 2 31 6 13" xfId="16970" xr:uid="{00000000-0005-0000-0000-0000DA940000}"/>
    <cellStyle name="표준 2 31 6 14" xfId="18450" xr:uid="{00000000-0005-0000-0000-0000DB940000}"/>
    <cellStyle name="표준 2 31 6 15" xfId="19930" xr:uid="{00000000-0005-0000-0000-0000DC940000}"/>
    <cellStyle name="표준 2 31 6 16" xfId="21410" xr:uid="{00000000-0005-0000-0000-0000DD940000}"/>
    <cellStyle name="표준 2 31 6 17" xfId="22890" xr:uid="{00000000-0005-0000-0000-0000DE940000}"/>
    <cellStyle name="표준 2 31 6 18" xfId="24370" xr:uid="{00000000-0005-0000-0000-0000DF940000}"/>
    <cellStyle name="표준 2 31 6 19" xfId="25850" xr:uid="{00000000-0005-0000-0000-0000E0940000}"/>
    <cellStyle name="표준 2 31 6 2" xfId="141" xr:uid="{00000000-0005-0000-0000-0000E1940000}"/>
    <cellStyle name="표준 2 31 6 2 10" xfId="14747" xr:uid="{00000000-0005-0000-0000-0000E2940000}"/>
    <cellStyle name="표준 2 31 6 2 11" xfId="16227" xr:uid="{00000000-0005-0000-0000-0000E3940000}"/>
    <cellStyle name="표준 2 31 6 2 12" xfId="17707" xr:uid="{00000000-0005-0000-0000-0000E4940000}"/>
    <cellStyle name="표준 2 31 6 2 13" xfId="19187" xr:uid="{00000000-0005-0000-0000-0000E5940000}"/>
    <cellStyle name="표준 2 31 6 2 14" xfId="20667" xr:uid="{00000000-0005-0000-0000-0000E6940000}"/>
    <cellStyle name="표준 2 31 6 2 15" xfId="22147" xr:uid="{00000000-0005-0000-0000-0000E7940000}"/>
    <cellStyle name="표준 2 31 6 2 16" xfId="23627" xr:uid="{00000000-0005-0000-0000-0000E8940000}"/>
    <cellStyle name="표준 2 31 6 2 17" xfId="25107" xr:uid="{00000000-0005-0000-0000-0000E9940000}"/>
    <cellStyle name="표준 2 31 6 2 18" xfId="26587" xr:uid="{00000000-0005-0000-0000-0000EA940000}"/>
    <cellStyle name="표준 2 31 6 2 19" xfId="28067" xr:uid="{00000000-0005-0000-0000-0000EB940000}"/>
    <cellStyle name="표준 2 31 6 2 2" xfId="2906" xr:uid="{00000000-0005-0000-0000-0000EC940000}"/>
    <cellStyle name="표준 2 31 6 2 20" xfId="29547" xr:uid="{00000000-0005-0000-0000-0000ED940000}"/>
    <cellStyle name="표준 2 31 6 2 21" xfId="31027" xr:uid="{00000000-0005-0000-0000-0000EE940000}"/>
    <cellStyle name="표준 2 31 6 2 22" xfId="32507" xr:uid="{00000000-0005-0000-0000-0000EF940000}"/>
    <cellStyle name="표준 2 31 6 2 23" xfId="33987" xr:uid="{00000000-0005-0000-0000-0000F0940000}"/>
    <cellStyle name="표준 2 31 6 2 24" xfId="35467" xr:uid="{00000000-0005-0000-0000-0000F1940000}"/>
    <cellStyle name="표준 2 31 6 2 25" xfId="36947" xr:uid="{00000000-0005-0000-0000-0000F2940000}"/>
    <cellStyle name="표준 2 31 6 2 26" xfId="38427" xr:uid="{00000000-0005-0000-0000-0000F3940000}"/>
    <cellStyle name="표준 2 31 6 2 27" xfId="39907" xr:uid="{00000000-0005-0000-0000-0000F4940000}"/>
    <cellStyle name="표준 2 31 6 2 28" xfId="41387" xr:uid="{00000000-0005-0000-0000-0000F5940000}"/>
    <cellStyle name="표준 2 31 6 2 29" xfId="42867" xr:uid="{00000000-0005-0000-0000-0000F6940000}"/>
    <cellStyle name="표준 2 31 6 2 3" xfId="4387" xr:uid="{00000000-0005-0000-0000-0000F7940000}"/>
    <cellStyle name="표준 2 31 6 2 30" xfId="44347" xr:uid="{00000000-0005-0000-0000-0000F8940000}"/>
    <cellStyle name="표준 2 31 6 2 31" xfId="45827" xr:uid="{00000000-0005-0000-0000-0000F9940000}"/>
    <cellStyle name="표준 2 31 6 2 32" xfId="47308" xr:uid="{00000000-0005-0000-0000-0000FA940000}"/>
    <cellStyle name="표준 2 31 6 2 33" xfId="48788" xr:uid="{00000000-0005-0000-0000-0000FB940000}"/>
    <cellStyle name="표준 2 31 6 2 34" xfId="50268" xr:uid="{00000000-0005-0000-0000-0000FC940000}"/>
    <cellStyle name="표준 2 31 6 2 35" xfId="51748" xr:uid="{00000000-0005-0000-0000-0000FD940000}"/>
    <cellStyle name="표준 2 31 6 2 36" xfId="53228" xr:uid="{00000000-0005-0000-0000-0000FE940000}"/>
    <cellStyle name="표준 2 31 6 2 37" xfId="54708" xr:uid="{00000000-0005-0000-0000-0000FF940000}"/>
    <cellStyle name="표준 2 31 6 2 38" xfId="56188" xr:uid="{00000000-0005-0000-0000-000000950000}"/>
    <cellStyle name="표준 2 31 6 2 39" xfId="57668" xr:uid="{00000000-0005-0000-0000-000001950000}"/>
    <cellStyle name="표준 2 31 6 2 4" xfId="5867" xr:uid="{00000000-0005-0000-0000-000002950000}"/>
    <cellStyle name="표준 2 31 6 2 40" xfId="59148" xr:uid="{00000000-0005-0000-0000-000003950000}"/>
    <cellStyle name="표준 2 31 6 2 41" xfId="60628" xr:uid="{00000000-0005-0000-0000-000004950000}"/>
    <cellStyle name="표준 2 31 6 2 42" xfId="62108" xr:uid="{00000000-0005-0000-0000-000005950000}"/>
    <cellStyle name="표준 2 31 6 2 5" xfId="7347" xr:uid="{00000000-0005-0000-0000-000006950000}"/>
    <cellStyle name="표준 2 31 6 2 6" xfId="8827" xr:uid="{00000000-0005-0000-0000-000007950000}"/>
    <cellStyle name="표준 2 31 6 2 7" xfId="10307" xr:uid="{00000000-0005-0000-0000-000008950000}"/>
    <cellStyle name="표준 2 31 6 2 8" xfId="11787" xr:uid="{00000000-0005-0000-0000-000009950000}"/>
    <cellStyle name="표준 2 31 6 2 9" xfId="13267" xr:uid="{00000000-0005-0000-0000-00000A950000}"/>
    <cellStyle name="표준 2 31 6 20" xfId="27330" xr:uid="{00000000-0005-0000-0000-00000B950000}"/>
    <cellStyle name="표준 2 31 6 21" xfId="28810" xr:uid="{00000000-0005-0000-0000-00000C950000}"/>
    <cellStyle name="표준 2 31 6 22" xfId="30290" xr:uid="{00000000-0005-0000-0000-00000D950000}"/>
    <cellStyle name="표준 2 31 6 23" xfId="31770" xr:uid="{00000000-0005-0000-0000-00000E950000}"/>
    <cellStyle name="표준 2 31 6 24" xfId="33250" xr:uid="{00000000-0005-0000-0000-00000F950000}"/>
    <cellStyle name="표준 2 31 6 25" xfId="34730" xr:uid="{00000000-0005-0000-0000-000010950000}"/>
    <cellStyle name="표준 2 31 6 26" xfId="36210" xr:uid="{00000000-0005-0000-0000-000011950000}"/>
    <cellStyle name="표준 2 31 6 27" xfId="37690" xr:uid="{00000000-0005-0000-0000-000012950000}"/>
    <cellStyle name="표준 2 31 6 28" xfId="39170" xr:uid="{00000000-0005-0000-0000-000013950000}"/>
    <cellStyle name="표준 2 31 6 29" xfId="40650" xr:uid="{00000000-0005-0000-0000-000014950000}"/>
    <cellStyle name="표준 2 31 6 3" xfId="2169" xr:uid="{00000000-0005-0000-0000-000015950000}"/>
    <cellStyle name="표준 2 31 6 30" xfId="42130" xr:uid="{00000000-0005-0000-0000-000016950000}"/>
    <cellStyle name="표준 2 31 6 31" xfId="43610" xr:uid="{00000000-0005-0000-0000-000017950000}"/>
    <cellStyle name="표준 2 31 6 32" xfId="45090" xr:uid="{00000000-0005-0000-0000-000018950000}"/>
    <cellStyle name="표준 2 31 6 33" xfId="46571" xr:uid="{00000000-0005-0000-0000-000019950000}"/>
    <cellStyle name="표준 2 31 6 34" xfId="48051" xr:uid="{00000000-0005-0000-0000-00001A950000}"/>
    <cellStyle name="표준 2 31 6 35" xfId="49531" xr:uid="{00000000-0005-0000-0000-00001B950000}"/>
    <cellStyle name="표준 2 31 6 36" xfId="51011" xr:uid="{00000000-0005-0000-0000-00001C950000}"/>
    <cellStyle name="표준 2 31 6 37" xfId="52491" xr:uid="{00000000-0005-0000-0000-00001D950000}"/>
    <cellStyle name="표준 2 31 6 38" xfId="53971" xr:uid="{00000000-0005-0000-0000-00001E950000}"/>
    <cellStyle name="표준 2 31 6 39" xfId="55451" xr:uid="{00000000-0005-0000-0000-00001F950000}"/>
    <cellStyle name="표준 2 31 6 4" xfId="3650" xr:uid="{00000000-0005-0000-0000-000020950000}"/>
    <cellStyle name="표준 2 31 6 40" xfId="56931" xr:uid="{00000000-0005-0000-0000-000021950000}"/>
    <cellStyle name="표준 2 31 6 41" xfId="58411" xr:uid="{00000000-0005-0000-0000-000022950000}"/>
    <cellStyle name="표준 2 31 6 42" xfId="59891" xr:uid="{00000000-0005-0000-0000-000023950000}"/>
    <cellStyle name="표준 2 31 6 43" xfId="61371" xr:uid="{00000000-0005-0000-0000-000024950000}"/>
    <cellStyle name="표준 2 31 6 5" xfId="5130" xr:uid="{00000000-0005-0000-0000-000025950000}"/>
    <cellStyle name="표준 2 31 6 6" xfId="6610" xr:uid="{00000000-0005-0000-0000-000026950000}"/>
    <cellStyle name="표준 2 31 6 7" xfId="8090" xr:uid="{00000000-0005-0000-0000-000027950000}"/>
    <cellStyle name="표준 2 31 6 8" xfId="9570" xr:uid="{00000000-0005-0000-0000-000028950000}"/>
    <cellStyle name="표준 2 31 6 9" xfId="11050" xr:uid="{00000000-0005-0000-0000-000029950000}"/>
    <cellStyle name="표준 2 31 7" xfId="886" xr:uid="{00000000-0005-0000-0000-00002A950000}"/>
    <cellStyle name="표준 2 31 7 10" xfId="12564" xr:uid="{00000000-0005-0000-0000-00002B950000}"/>
    <cellStyle name="표준 2 31 7 11" xfId="14044" xr:uid="{00000000-0005-0000-0000-00002C950000}"/>
    <cellStyle name="표준 2 31 7 12" xfId="15524" xr:uid="{00000000-0005-0000-0000-00002D950000}"/>
    <cellStyle name="표준 2 31 7 13" xfId="17004" xr:uid="{00000000-0005-0000-0000-00002E950000}"/>
    <cellStyle name="표준 2 31 7 14" xfId="18484" xr:uid="{00000000-0005-0000-0000-00002F950000}"/>
    <cellStyle name="표준 2 31 7 15" xfId="19964" xr:uid="{00000000-0005-0000-0000-000030950000}"/>
    <cellStyle name="표준 2 31 7 16" xfId="21444" xr:uid="{00000000-0005-0000-0000-000031950000}"/>
    <cellStyle name="표준 2 31 7 17" xfId="22924" xr:uid="{00000000-0005-0000-0000-000032950000}"/>
    <cellStyle name="표준 2 31 7 18" xfId="24404" xr:uid="{00000000-0005-0000-0000-000033950000}"/>
    <cellStyle name="표준 2 31 7 19" xfId="25884" xr:uid="{00000000-0005-0000-0000-000034950000}"/>
    <cellStyle name="표준 2 31 7 2" xfId="107" xr:uid="{00000000-0005-0000-0000-000035950000}"/>
    <cellStyle name="표준 2 31 7 2 10" xfId="14781" xr:uid="{00000000-0005-0000-0000-000036950000}"/>
    <cellStyle name="표준 2 31 7 2 11" xfId="16261" xr:uid="{00000000-0005-0000-0000-000037950000}"/>
    <cellStyle name="표준 2 31 7 2 12" xfId="17741" xr:uid="{00000000-0005-0000-0000-000038950000}"/>
    <cellStyle name="표준 2 31 7 2 13" xfId="19221" xr:uid="{00000000-0005-0000-0000-000039950000}"/>
    <cellStyle name="표준 2 31 7 2 14" xfId="20701" xr:uid="{00000000-0005-0000-0000-00003A950000}"/>
    <cellStyle name="표준 2 31 7 2 15" xfId="22181" xr:uid="{00000000-0005-0000-0000-00003B950000}"/>
    <cellStyle name="표준 2 31 7 2 16" xfId="23661" xr:uid="{00000000-0005-0000-0000-00003C950000}"/>
    <cellStyle name="표준 2 31 7 2 17" xfId="25141" xr:uid="{00000000-0005-0000-0000-00003D950000}"/>
    <cellStyle name="표준 2 31 7 2 18" xfId="26621" xr:uid="{00000000-0005-0000-0000-00003E950000}"/>
    <cellStyle name="표준 2 31 7 2 19" xfId="28101" xr:uid="{00000000-0005-0000-0000-00003F950000}"/>
    <cellStyle name="표준 2 31 7 2 2" xfId="2940" xr:uid="{00000000-0005-0000-0000-000040950000}"/>
    <cellStyle name="표준 2 31 7 2 20" xfId="29581" xr:uid="{00000000-0005-0000-0000-000041950000}"/>
    <cellStyle name="표준 2 31 7 2 21" xfId="31061" xr:uid="{00000000-0005-0000-0000-000042950000}"/>
    <cellStyle name="표준 2 31 7 2 22" xfId="32541" xr:uid="{00000000-0005-0000-0000-000043950000}"/>
    <cellStyle name="표준 2 31 7 2 23" xfId="34021" xr:uid="{00000000-0005-0000-0000-000044950000}"/>
    <cellStyle name="표준 2 31 7 2 24" xfId="35501" xr:uid="{00000000-0005-0000-0000-000045950000}"/>
    <cellStyle name="표준 2 31 7 2 25" xfId="36981" xr:uid="{00000000-0005-0000-0000-000046950000}"/>
    <cellStyle name="표준 2 31 7 2 26" xfId="38461" xr:uid="{00000000-0005-0000-0000-000047950000}"/>
    <cellStyle name="표준 2 31 7 2 27" xfId="39941" xr:uid="{00000000-0005-0000-0000-000048950000}"/>
    <cellStyle name="표준 2 31 7 2 28" xfId="41421" xr:uid="{00000000-0005-0000-0000-000049950000}"/>
    <cellStyle name="표준 2 31 7 2 29" xfId="42901" xr:uid="{00000000-0005-0000-0000-00004A950000}"/>
    <cellStyle name="표준 2 31 7 2 3" xfId="4421" xr:uid="{00000000-0005-0000-0000-00004B950000}"/>
    <cellStyle name="표준 2 31 7 2 30" xfId="44381" xr:uid="{00000000-0005-0000-0000-00004C950000}"/>
    <cellStyle name="표준 2 31 7 2 31" xfId="45861" xr:uid="{00000000-0005-0000-0000-00004D950000}"/>
    <cellStyle name="표준 2 31 7 2 32" xfId="47342" xr:uid="{00000000-0005-0000-0000-00004E950000}"/>
    <cellStyle name="표준 2 31 7 2 33" xfId="48822" xr:uid="{00000000-0005-0000-0000-00004F950000}"/>
    <cellStyle name="표준 2 31 7 2 34" xfId="50302" xr:uid="{00000000-0005-0000-0000-000050950000}"/>
    <cellStyle name="표준 2 31 7 2 35" xfId="51782" xr:uid="{00000000-0005-0000-0000-000051950000}"/>
    <cellStyle name="표준 2 31 7 2 36" xfId="53262" xr:uid="{00000000-0005-0000-0000-000052950000}"/>
    <cellStyle name="표준 2 31 7 2 37" xfId="54742" xr:uid="{00000000-0005-0000-0000-000053950000}"/>
    <cellStyle name="표준 2 31 7 2 38" xfId="56222" xr:uid="{00000000-0005-0000-0000-000054950000}"/>
    <cellStyle name="표준 2 31 7 2 39" xfId="57702" xr:uid="{00000000-0005-0000-0000-000055950000}"/>
    <cellStyle name="표준 2 31 7 2 4" xfId="5901" xr:uid="{00000000-0005-0000-0000-000056950000}"/>
    <cellStyle name="표준 2 31 7 2 40" xfId="59182" xr:uid="{00000000-0005-0000-0000-000057950000}"/>
    <cellStyle name="표준 2 31 7 2 41" xfId="60662" xr:uid="{00000000-0005-0000-0000-000058950000}"/>
    <cellStyle name="표준 2 31 7 2 42" xfId="62142" xr:uid="{00000000-0005-0000-0000-000059950000}"/>
    <cellStyle name="표준 2 31 7 2 5" xfId="7381" xr:uid="{00000000-0005-0000-0000-00005A950000}"/>
    <cellStyle name="표준 2 31 7 2 6" xfId="8861" xr:uid="{00000000-0005-0000-0000-00005B950000}"/>
    <cellStyle name="표준 2 31 7 2 7" xfId="10341" xr:uid="{00000000-0005-0000-0000-00005C950000}"/>
    <cellStyle name="표준 2 31 7 2 8" xfId="11821" xr:uid="{00000000-0005-0000-0000-00005D950000}"/>
    <cellStyle name="표준 2 31 7 2 9" xfId="13301" xr:uid="{00000000-0005-0000-0000-00005E950000}"/>
    <cellStyle name="표준 2 31 7 20" xfId="27364" xr:uid="{00000000-0005-0000-0000-00005F950000}"/>
    <cellStyle name="표준 2 31 7 21" xfId="28844" xr:uid="{00000000-0005-0000-0000-000060950000}"/>
    <cellStyle name="표준 2 31 7 22" xfId="30324" xr:uid="{00000000-0005-0000-0000-000061950000}"/>
    <cellStyle name="표준 2 31 7 23" xfId="31804" xr:uid="{00000000-0005-0000-0000-000062950000}"/>
    <cellStyle name="표준 2 31 7 24" xfId="33284" xr:uid="{00000000-0005-0000-0000-000063950000}"/>
    <cellStyle name="표준 2 31 7 25" xfId="34764" xr:uid="{00000000-0005-0000-0000-000064950000}"/>
    <cellStyle name="표준 2 31 7 26" xfId="36244" xr:uid="{00000000-0005-0000-0000-000065950000}"/>
    <cellStyle name="표준 2 31 7 27" xfId="37724" xr:uid="{00000000-0005-0000-0000-000066950000}"/>
    <cellStyle name="표준 2 31 7 28" xfId="39204" xr:uid="{00000000-0005-0000-0000-000067950000}"/>
    <cellStyle name="표준 2 31 7 29" xfId="40684" xr:uid="{00000000-0005-0000-0000-000068950000}"/>
    <cellStyle name="표준 2 31 7 3" xfId="2203" xr:uid="{00000000-0005-0000-0000-000069950000}"/>
    <cellStyle name="표준 2 31 7 30" xfId="42164" xr:uid="{00000000-0005-0000-0000-00006A950000}"/>
    <cellStyle name="표준 2 31 7 31" xfId="43644" xr:uid="{00000000-0005-0000-0000-00006B950000}"/>
    <cellStyle name="표준 2 31 7 32" xfId="45124" xr:uid="{00000000-0005-0000-0000-00006C950000}"/>
    <cellStyle name="표준 2 31 7 33" xfId="46605" xr:uid="{00000000-0005-0000-0000-00006D950000}"/>
    <cellStyle name="표준 2 31 7 34" xfId="48085" xr:uid="{00000000-0005-0000-0000-00006E950000}"/>
    <cellStyle name="표준 2 31 7 35" xfId="49565" xr:uid="{00000000-0005-0000-0000-00006F950000}"/>
    <cellStyle name="표준 2 31 7 36" xfId="51045" xr:uid="{00000000-0005-0000-0000-000070950000}"/>
    <cellStyle name="표준 2 31 7 37" xfId="52525" xr:uid="{00000000-0005-0000-0000-000071950000}"/>
    <cellStyle name="표준 2 31 7 38" xfId="54005" xr:uid="{00000000-0005-0000-0000-000072950000}"/>
    <cellStyle name="표준 2 31 7 39" xfId="55485" xr:uid="{00000000-0005-0000-0000-000073950000}"/>
    <cellStyle name="표준 2 31 7 4" xfId="3684" xr:uid="{00000000-0005-0000-0000-000074950000}"/>
    <cellStyle name="표준 2 31 7 40" xfId="56965" xr:uid="{00000000-0005-0000-0000-000075950000}"/>
    <cellStyle name="표준 2 31 7 41" xfId="58445" xr:uid="{00000000-0005-0000-0000-000076950000}"/>
    <cellStyle name="표준 2 31 7 42" xfId="59925" xr:uid="{00000000-0005-0000-0000-000077950000}"/>
    <cellStyle name="표준 2 31 7 43" xfId="61405" xr:uid="{00000000-0005-0000-0000-000078950000}"/>
    <cellStyle name="표준 2 31 7 5" xfId="5164" xr:uid="{00000000-0005-0000-0000-000079950000}"/>
    <cellStyle name="표준 2 31 7 6" xfId="6644" xr:uid="{00000000-0005-0000-0000-00007A950000}"/>
    <cellStyle name="표준 2 31 7 7" xfId="8124" xr:uid="{00000000-0005-0000-0000-00007B950000}"/>
    <cellStyle name="표준 2 31 7 8" xfId="9604" xr:uid="{00000000-0005-0000-0000-00007C950000}"/>
    <cellStyle name="표준 2 31 7 9" xfId="11084" xr:uid="{00000000-0005-0000-0000-00007D950000}"/>
    <cellStyle name="표준 2 31 8" xfId="851" xr:uid="{00000000-0005-0000-0000-00007E950000}"/>
    <cellStyle name="표준 2 31 8 10" xfId="12599" xr:uid="{00000000-0005-0000-0000-00007F950000}"/>
    <cellStyle name="표준 2 31 8 11" xfId="14079" xr:uid="{00000000-0005-0000-0000-000080950000}"/>
    <cellStyle name="표준 2 31 8 12" xfId="15559" xr:uid="{00000000-0005-0000-0000-000081950000}"/>
    <cellStyle name="표준 2 31 8 13" xfId="17039" xr:uid="{00000000-0005-0000-0000-000082950000}"/>
    <cellStyle name="표준 2 31 8 14" xfId="18519" xr:uid="{00000000-0005-0000-0000-000083950000}"/>
    <cellStyle name="표준 2 31 8 15" xfId="19999" xr:uid="{00000000-0005-0000-0000-000084950000}"/>
    <cellStyle name="표준 2 31 8 16" xfId="21479" xr:uid="{00000000-0005-0000-0000-000085950000}"/>
    <cellStyle name="표준 2 31 8 17" xfId="22959" xr:uid="{00000000-0005-0000-0000-000086950000}"/>
    <cellStyle name="표준 2 31 8 18" xfId="24439" xr:uid="{00000000-0005-0000-0000-000087950000}"/>
    <cellStyle name="표준 2 31 8 19" xfId="25919" xr:uid="{00000000-0005-0000-0000-000088950000}"/>
    <cellStyle name="표준 2 31 8 2" xfId="72" xr:uid="{00000000-0005-0000-0000-000089950000}"/>
    <cellStyle name="표준 2 31 8 2 10" xfId="14816" xr:uid="{00000000-0005-0000-0000-00008A950000}"/>
    <cellStyle name="표준 2 31 8 2 11" xfId="16296" xr:uid="{00000000-0005-0000-0000-00008B950000}"/>
    <cellStyle name="표준 2 31 8 2 12" xfId="17776" xr:uid="{00000000-0005-0000-0000-00008C950000}"/>
    <cellStyle name="표준 2 31 8 2 13" xfId="19256" xr:uid="{00000000-0005-0000-0000-00008D950000}"/>
    <cellStyle name="표준 2 31 8 2 14" xfId="20736" xr:uid="{00000000-0005-0000-0000-00008E950000}"/>
    <cellStyle name="표준 2 31 8 2 15" xfId="22216" xr:uid="{00000000-0005-0000-0000-00008F950000}"/>
    <cellStyle name="표준 2 31 8 2 16" xfId="23696" xr:uid="{00000000-0005-0000-0000-000090950000}"/>
    <cellStyle name="표준 2 31 8 2 17" xfId="25176" xr:uid="{00000000-0005-0000-0000-000091950000}"/>
    <cellStyle name="표준 2 31 8 2 18" xfId="26656" xr:uid="{00000000-0005-0000-0000-000092950000}"/>
    <cellStyle name="표준 2 31 8 2 19" xfId="28136" xr:uid="{00000000-0005-0000-0000-000093950000}"/>
    <cellStyle name="표준 2 31 8 2 2" xfId="2975" xr:uid="{00000000-0005-0000-0000-000094950000}"/>
    <cellStyle name="표준 2 31 8 2 20" xfId="29616" xr:uid="{00000000-0005-0000-0000-000095950000}"/>
    <cellStyle name="표준 2 31 8 2 21" xfId="31096" xr:uid="{00000000-0005-0000-0000-000096950000}"/>
    <cellStyle name="표준 2 31 8 2 22" xfId="32576" xr:uid="{00000000-0005-0000-0000-000097950000}"/>
    <cellStyle name="표준 2 31 8 2 23" xfId="34056" xr:uid="{00000000-0005-0000-0000-000098950000}"/>
    <cellStyle name="표준 2 31 8 2 24" xfId="35536" xr:uid="{00000000-0005-0000-0000-000099950000}"/>
    <cellStyle name="표준 2 31 8 2 25" xfId="37016" xr:uid="{00000000-0005-0000-0000-00009A950000}"/>
    <cellStyle name="표준 2 31 8 2 26" xfId="38496" xr:uid="{00000000-0005-0000-0000-00009B950000}"/>
    <cellStyle name="표준 2 31 8 2 27" xfId="39976" xr:uid="{00000000-0005-0000-0000-00009C950000}"/>
    <cellStyle name="표준 2 31 8 2 28" xfId="41456" xr:uid="{00000000-0005-0000-0000-00009D950000}"/>
    <cellStyle name="표준 2 31 8 2 29" xfId="42936" xr:uid="{00000000-0005-0000-0000-00009E950000}"/>
    <cellStyle name="표준 2 31 8 2 3" xfId="4456" xr:uid="{00000000-0005-0000-0000-00009F950000}"/>
    <cellStyle name="표준 2 31 8 2 30" xfId="44416" xr:uid="{00000000-0005-0000-0000-0000A0950000}"/>
    <cellStyle name="표준 2 31 8 2 31" xfId="45896" xr:uid="{00000000-0005-0000-0000-0000A1950000}"/>
    <cellStyle name="표준 2 31 8 2 32" xfId="47377" xr:uid="{00000000-0005-0000-0000-0000A2950000}"/>
    <cellStyle name="표준 2 31 8 2 33" xfId="48857" xr:uid="{00000000-0005-0000-0000-0000A3950000}"/>
    <cellStyle name="표준 2 31 8 2 34" xfId="50337" xr:uid="{00000000-0005-0000-0000-0000A4950000}"/>
    <cellStyle name="표준 2 31 8 2 35" xfId="51817" xr:uid="{00000000-0005-0000-0000-0000A5950000}"/>
    <cellStyle name="표준 2 31 8 2 36" xfId="53297" xr:uid="{00000000-0005-0000-0000-0000A6950000}"/>
    <cellStyle name="표준 2 31 8 2 37" xfId="54777" xr:uid="{00000000-0005-0000-0000-0000A7950000}"/>
    <cellStyle name="표준 2 31 8 2 38" xfId="56257" xr:uid="{00000000-0005-0000-0000-0000A8950000}"/>
    <cellStyle name="표준 2 31 8 2 39" xfId="57737" xr:uid="{00000000-0005-0000-0000-0000A9950000}"/>
    <cellStyle name="표준 2 31 8 2 4" xfId="5936" xr:uid="{00000000-0005-0000-0000-0000AA950000}"/>
    <cellStyle name="표준 2 31 8 2 40" xfId="59217" xr:uid="{00000000-0005-0000-0000-0000AB950000}"/>
    <cellStyle name="표준 2 31 8 2 41" xfId="60697" xr:uid="{00000000-0005-0000-0000-0000AC950000}"/>
    <cellStyle name="표준 2 31 8 2 42" xfId="62177" xr:uid="{00000000-0005-0000-0000-0000AD950000}"/>
    <cellStyle name="표준 2 31 8 2 5" xfId="7416" xr:uid="{00000000-0005-0000-0000-0000AE950000}"/>
    <cellStyle name="표준 2 31 8 2 6" xfId="8896" xr:uid="{00000000-0005-0000-0000-0000AF950000}"/>
    <cellStyle name="표준 2 31 8 2 7" xfId="10376" xr:uid="{00000000-0005-0000-0000-0000B0950000}"/>
    <cellStyle name="표준 2 31 8 2 8" xfId="11856" xr:uid="{00000000-0005-0000-0000-0000B1950000}"/>
    <cellStyle name="표준 2 31 8 2 9" xfId="13336" xr:uid="{00000000-0005-0000-0000-0000B2950000}"/>
    <cellStyle name="표준 2 31 8 20" xfId="27399" xr:uid="{00000000-0005-0000-0000-0000B3950000}"/>
    <cellStyle name="표준 2 31 8 21" xfId="28879" xr:uid="{00000000-0005-0000-0000-0000B4950000}"/>
    <cellStyle name="표준 2 31 8 22" xfId="30359" xr:uid="{00000000-0005-0000-0000-0000B5950000}"/>
    <cellStyle name="표준 2 31 8 23" xfId="31839" xr:uid="{00000000-0005-0000-0000-0000B6950000}"/>
    <cellStyle name="표준 2 31 8 24" xfId="33319" xr:uid="{00000000-0005-0000-0000-0000B7950000}"/>
    <cellStyle name="표준 2 31 8 25" xfId="34799" xr:uid="{00000000-0005-0000-0000-0000B8950000}"/>
    <cellStyle name="표준 2 31 8 26" xfId="36279" xr:uid="{00000000-0005-0000-0000-0000B9950000}"/>
    <cellStyle name="표준 2 31 8 27" xfId="37759" xr:uid="{00000000-0005-0000-0000-0000BA950000}"/>
    <cellStyle name="표준 2 31 8 28" xfId="39239" xr:uid="{00000000-0005-0000-0000-0000BB950000}"/>
    <cellStyle name="표준 2 31 8 29" xfId="40719" xr:uid="{00000000-0005-0000-0000-0000BC950000}"/>
    <cellStyle name="표준 2 31 8 3" xfId="2238" xr:uid="{00000000-0005-0000-0000-0000BD950000}"/>
    <cellStyle name="표준 2 31 8 30" xfId="42199" xr:uid="{00000000-0005-0000-0000-0000BE950000}"/>
    <cellStyle name="표준 2 31 8 31" xfId="43679" xr:uid="{00000000-0005-0000-0000-0000BF950000}"/>
    <cellStyle name="표준 2 31 8 32" xfId="45159" xr:uid="{00000000-0005-0000-0000-0000C0950000}"/>
    <cellStyle name="표준 2 31 8 33" xfId="46640" xr:uid="{00000000-0005-0000-0000-0000C1950000}"/>
    <cellStyle name="표준 2 31 8 34" xfId="48120" xr:uid="{00000000-0005-0000-0000-0000C2950000}"/>
    <cellStyle name="표준 2 31 8 35" xfId="49600" xr:uid="{00000000-0005-0000-0000-0000C3950000}"/>
    <cellStyle name="표준 2 31 8 36" xfId="51080" xr:uid="{00000000-0005-0000-0000-0000C4950000}"/>
    <cellStyle name="표준 2 31 8 37" xfId="52560" xr:uid="{00000000-0005-0000-0000-0000C5950000}"/>
    <cellStyle name="표준 2 31 8 38" xfId="54040" xr:uid="{00000000-0005-0000-0000-0000C6950000}"/>
    <cellStyle name="표준 2 31 8 39" xfId="55520" xr:uid="{00000000-0005-0000-0000-0000C7950000}"/>
    <cellStyle name="표준 2 31 8 4" xfId="3719" xr:uid="{00000000-0005-0000-0000-0000C8950000}"/>
    <cellStyle name="표준 2 31 8 40" xfId="57000" xr:uid="{00000000-0005-0000-0000-0000C9950000}"/>
    <cellStyle name="표준 2 31 8 41" xfId="58480" xr:uid="{00000000-0005-0000-0000-0000CA950000}"/>
    <cellStyle name="표준 2 31 8 42" xfId="59960" xr:uid="{00000000-0005-0000-0000-0000CB950000}"/>
    <cellStyle name="표준 2 31 8 43" xfId="61440" xr:uid="{00000000-0005-0000-0000-0000CC950000}"/>
    <cellStyle name="표준 2 31 8 5" xfId="5199" xr:uid="{00000000-0005-0000-0000-0000CD950000}"/>
    <cellStyle name="표준 2 31 8 6" xfId="6679" xr:uid="{00000000-0005-0000-0000-0000CE950000}"/>
    <cellStyle name="표준 2 31 8 7" xfId="8159" xr:uid="{00000000-0005-0000-0000-0000CF950000}"/>
    <cellStyle name="표준 2 31 8 8" xfId="9639" xr:uid="{00000000-0005-0000-0000-0000D0950000}"/>
    <cellStyle name="표준 2 31 8 9" xfId="11119" xr:uid="{00000000-0005-0000-0000-0000D1950000}"/>
    <cellStyle name="표준 2 31 9" xfId="813" xr:uid="{00000000-0005-0000-0000-0000D2950000}"/>
    <cellStyle name="표준 2 32" xfId="1531" xr:uid="{00000000-0005-0000-0000-0000D3950000}"/>
    <cellStyle name="표준 2 32 2" xfId="1017" xr:uid="{00000000-0005-0000-0000-0000D4950000}"/>
    <cellStyle name="표준 2 32 2 10" xfId="12433" xr:uid="{00000000-0005-0000-0000-0000D5950000}"/>
    <cellStyle name="표준 2 32 2 11" xfId="13913" xr:uid="{00000000-0005-0000-0000-0000D6950000}"/>
    <cellStyle name="표준 2 32 2 12" xfId="15393" xr:uid="{00000000-0005-0000-0000-0000D7950000}"/>
    <cellStyle name="표준 2 32 2 13" xfId="16873" xr:uid="{00000000-0005-0000-0000-0000D8950000}"/>
    <cellStyle name="표준 2 32 2 14" xfId="18353" xr:uid="{00000000-0005-0000-0000-0000D9950000}"/>
    <cellStyle name="표준 2 32 2 15" xfId="19833" xr:uid="{00000000-0005-0000-0000-0000DA950000}"/>
    <cellStyle name="표준 2 32 2 16" xfId="21313" xr:uid="{00000000-0005-0000-0000-0000DB950000}"/>
    <cellStyle name="표준 2 32 2 17" xfId="22793" xr:uid="{00000000-0005-0000-0000-0000DC950000}"/>
    <cellStyle name="표준 2 32 2 18" xfId="24273" xr:uid="{00000000-0005-0000-0000-0000DD950000}"/>
    <cellStyle name="표준 2 32 2 19" xfId="25753" xr:uid="{00000000-0005-0000-0000-0000DE950000}"/>
    <cellStyle name="표준 2 32 2 2" xfId="238" xr:uid="{00000000-0005-0000-0000-0000DF950000}"/>
    <cellStyle name="표준 2 32 2 2 10" xfId="14650" xr:uid="{00000000-0005-0000-0000-0000E0950000}"/>
    <cellStyle name="표준 2 32 2 2 11" xfId="16130" xr:uid="{00000000-0005-0000-0000-0000E1950000}"/>
    <cellStyle name="표준 2 32 2 2 12" xfId="17610" xr:uid="{00000000-0005-0000-0000-0000E2950000}"/>
    <cellStyle name="표준 2 32 2 2 13" xfId="19090" xr:uid="{00000000-0005-0000-0000-0000E3950000}"/>
    <cellStyle name="표준 2 32 2 2 14" xfId="20570" xr:uid="{00000000-0005-0000-0000-0000E4950000}"/>
    <cellStyle name="표준 2 32 2 2 15" xfId="22050" xr:uid="{00000000-0005-0000-0000-0000E5950000}"/>
    <cellStyle name="표준 2 32 2 2 16" xfId="23530" xr:uid="{00000000-0005-0000-0000-0000E6950000}"/>
    <cellStyle name="표준 2 32 2 2 17" xfId="25010" xr:uid="{00000000-0005-0000-0000-0000E7950000}"/>
    <cellStyle name="표준 2 32 2 2 18" xfId="26490" xr:uid="{00000000-0005-0000-0000-0000E8950000}"/>
    <cellStyle name="표준 2 32 2 2 19" xfId="27970" xr:uid="{00000000-0005-0000-0000-0000E9950000}"/>
    <cellStyle name="표준 2 32 2 2 2" xfId="2809" xr:uid="{00000000-0005-0000-0000-0000EA950000}"/>
    <cellStyle name="표준 2 32 2 2 20" xfId="29450" xr:uid="{00000000-0005-0000-0000-0000EB950000}"/>
    <cellStyle name="표준 2 32 2 2 21" xfId="30930" xr:uid="{00000000-0005-0000-0000-0000EC950000}"/>
    <cellStyle name="표준 2 32 2 2 22" xfId="32410" xr:uid="{00000000-0005-0000-0000-0000ED950000}"/>
    <cellStyle name="표준 2 32 2 2 23" xfId="33890" xr:uid="{00000000-0005-0000-0000-0000EE950000}"/>
    <cellStyle name="표준 2 32 2 2 24" xfId="35370" xr:uid="{00000000-0005-0000-0000-0000EF950000}"/>
    <cellStyle name="표준 2 32 2 2 25" xfId="36850" xr:uid="{00000000-0005-0000-0000-0000F0950000}"/>
    <cellStyle name="표준 2 32 2 2 26" xfId="38330" xr:uid="{00000000-0005-0000-0000-0000F1950000}"/>
    <cellStyle name="표준 2 32 2 2 27" xfId="39810" xr:uid="{00000000-0005-0000-0000-0000F2950000}"/>
    <cellStyle name="표준 2 32 2 2 28" xfId="41290" xr:uid="{00000000-0005-0000-0000-0000F3950000}"/>
    <cellStyle name="표준 2 32 2 2 29" xfId="42770" xr:uid="{00000000-0005-0000-0000-0000F4950000}"/>
    <cellStyle name="표준 2 32 2 2 3" xfId="4290" xr:uid="{00000000-0005-0000-0000-0000F5950000}"/>
    <cellStyle name="표준 2 32 2 2 30" xfId="44250" xr:uid="{00000000-0005-0000-0000-0000F6950000}"/>
    <cellStyle name="표준 2 32 2 2 31" xfId="45730" xr:uid="{00000000-0005-0000-0000-0000F7950000}"/>
    <cellStyle name="표준 2 32 2 2 32" xfId="47211" xr:uid="{00000000-0005-0000-0000-0000F8950000}"/>
    <cellStyle name="표준 2 32 2 2 33" xfId="48691" xr:uid="{00000000-0005-0000-0000-0000F9950000}"/>
    <cellStyle name="표준 2 32 2 2 34" xfId="50171" xr:uid="{00000000-0005-0000-0000-0000FA950000}"/>
    <cellStyle name="표준 2 32 2 2 35" xfId="51651" xr:uid="{00000000-0005-0000-0000-0000FB950000}"/>
    <cellStyle name="표준 2 32 2 2 36" xfId="53131" xr:uid="{00000000-0005-0000-0000-0000FC950000}"/>
    <cellStyle name="표준 2 32 2 2 37" xfId="54611" xr:uid="{00000000-0005-0000-0000-0000FD950000}"/>
    <cellStyle name="표준 2 32 2 2 38" xfId="56091" xr:uid="{00000000-0005-0000-0000-0000FE950000}"/>
    <cellStyle name="표준 2 32 2 2 39" xfId="57571" xr:uid="{00000000-0005-0000-0000-0000FF950000}"/>
    <cellStyle name="표준 2 32 2 2 4" xfId="5770" xr:uid="{00000000-0005-0000-0000-000000960000}"/>
    <cellStyle name="표준 2 32 2 2 40" xfId="59051" xr:uid="{00000000-0005-0000-0000-000001960000}"/>
    <cellStyle name="표준 2 32 2 2 41" xfId="60531" xr:uid="{00000000-0005-0000-0000-000002960000}"/>
    <cellStyle name="표준 2 32 2 2 42" xfId="62011" xr:uid="{00000000-0005-0000-0000-000003960000}"/>
    <cellStyle name="표준 2 32 2 2 5" xfId="7250" xr:uid="{00000000-0005-0000-0000-000004960000}"/>
    <cellStyle name="표준 2 32 2 2 6" xfId="8730" xr:uid="{00000000-0005-0000-0000-000005960000}"/>
    <cellStyle name="표준 2 32 2 2 7" xfId="10210" xr:uid="{00000000-0005-0000-0000-000006960000}"/>
    <cellStyle name="표준 2 32 2 2 8" xfId="11690" xr:uid="{00000000-0005-0000-0000-000007960000}"/>
    <cellStyle name="표준 2 32 2 2 9" xfId="13170" xr:uid="{00000000-0005-0000-0000-000008960000}"/>
    <cellStyle name="표준 2 32 2 20" xfId="27233" xr:uid="{00000000-0005-0000-0000-000009960000}"/>
    <cellStyle name="표준 2 32 2 21" xfId="28713" xr:uid="{00000000-0005-0000-0000-00000A960000}"/>
    <cellStyle name="표준 2 32 2 22" xfId="30193" xr:uid="{00000000-0005-0000-0000-00000B960000}"/>
    <cellStyle name="표준 2 32 2 23" xfId="31673" xr:uid="{00000000-0005-0000-0000-00000C960000}"/>
    <cellStyle name="표준 2 32 2 24" xfId="33153" xr:uid="{00000000-0005-0000-0000-00000D960000}"/>
    <cellStyle name="표준 2 32 2 25" xfId="34633" xr:uid="{00000000-0005-0000-0000-00000E960000}"/>
    <cellStyle name="표준 2 32 2 26" xfId="36113" xr:uid="{00000000-0005-0000-0000-00000F960000}"/>
    <cellStyle name="표준 2 32 2 27" xfId="37593" xr:uid="{00000000-0005-0000-0000-000010960000}"/>
    <cellStyle name="표준 2 32 2 28" xfId="39073" xr:uid="{00000000-0005-0000-0000-000011960000}"/>
    <cellStyle name="표준 2 32 2 29" xfId="40553" xr:uid="{00000000-0005-0000-0000-000012960000}"/>
    <cellStyle name="표준 2 32 2 3" xfId="2072" xr:uid="{00000000-0005-0000-0000-000013960000}"/>
    <cellStyle name="표준 2 32 2 30" xfId="42033" xr:uid="{00000000-0005-0000-0000-000014960000}"/>
    <cellStyle name="표준 2 32 2 31" xfId="43513" xr:uid="{00000000-0005-0000-0000-000015960000}"/>
    <cellStyle name="표준 2 32 2 32" xfId="44993" xr:uid="{00000000-0005-0000-0000-000016960000}"/>
    <cellStyle name="표준 2 32 2 33" xfId="46474" xr:uid="{00000000-0005-0000-0000-000017960000}"/>
    <cellStyle name="표준 2 32 2 34" xfId="47954" xr:uid="{00000000-0005-0000-0000-000018960000}"/>
    <cellStyle name="표준 2 32 2 35" xfId="49434" xr:uid="{00000000-0005-0000-0000-000019960000}"/>
    <cellStyle name="표준 2 32 2 36" xfId="50914" xr:uid="{00000000-0005-0000-0000-00001A960000}"/>
    <cellStyle name="표준 2 32 2 37" xfId="52394" xr:uid="{00000000-0005-0000-0000-00001B960000}"/>
    <cellStyle name="표준 2 32 2 38" xfId="53874" xr:uid="{00000000-0005-0000-0000-00001C960000}"/>
    <cellStyle name="표준 2 32 2 39" xfId="55354" xr:uid="{00000000-0005-0000-0000-00001D960000}"/>
    <cellStyle name="표준 2 32 2 4" xfId="3553" xr:uid="{00000000-0005-0000-0000-00001E960000}"/>
    <cellStyle name="표준 2 32 2 40" xfId="56834" xr:uid="{00000000-0005-0000-0000-00001F960000}"/>
    <cellStyle name="표준 2 32 2 41" xfId="58314" xr:uid="{00000000-0005-0000-0000-000020960000}"/>
    <cellStyle name="표준 2 32 2 42" xfId="59794" xr:uid="{00000000-0005-0000-0000-000021960000}"/>
    <cellStyle name="표준 2 32 2 43" xfId="61274" xr:uid="{00000000-0005-0000-0000-000022960000}"/>
    <cellStyle name="표준 2 32 2 5" xfId="5033" xr:uid="{00000000-0005-0000-0000-000023960000}"/>
    <cellStyle name="표준 2 32 2 6" xfId="6513" xr:uid="{00000000-0005-0000-0000-000024960000}"/>
    <cellStyle name="표준 2 32 2 7" xfId="7993" xr:uid="{00000000-0005-0000-0000-000025960000}"/>
    <cellStyle name="표준 2 32 2 8" xfId="9473" xr:uid="{00000000-0005-0000-0000-000026960000}"/>
    <cellStyle name="표준 2 32 2 9" xfId="10953" xr:uid="{00000000-0005-0000-0000-000027960000}"/>
    <cellStyle name="표준 2 32 3" xfId="985" xr:uid="{00000000-0005-0000-0000-000028960000}"/>
    <cellStyle name="표준 2 32 3 10" xfId="12465" xr:uid="{00000000-0005-0000-0000-000029960000}"/>
    <cellStyle name="표준 2 32 3 11" xfId="13945" xr:uid="{00000000-0005-0000-0000-00002A960000}"/>
    <cellStyle name="표준 2 32 3 12" xfId="15425" xr:uid="{00000000-0005-0000-0000-00002B960000}"/>
    <cellStyle name="표준 2 32 3 13" xfId="16905" xr:uid="{00000000-0005-0000-0000-00002C960000}"/>
    <cellStyle name="표준 2 32 3 14" xfId="18385" xr:uid="{00000000-0005-0000-0000-00002D960000}"/>
    <cellStyle name="표준 2 32 3 15" xfId="19865" xr:uid="{00000000-0005-0000-0000-00002E960000}"/>
    <cellStyle name="표준 2 32 3 16" xfId="21345" xr:uid="{00000000-0005-0000-0000-00002F960000}"/>
    <cellStyle name="표준 2 32 3 17" xfId="22825" xr:uid="{00000000-0005-0000-0000-000030960000}"/>
    <cellStyle name="표준 2 32 3 18" xfId="24305" xr:uid="{00000000-0005-0000-0000-000031960000}"/>
    <cellStyle name="표준 2 32 3 19" xfId="25785" xr:uid="{00000000-0005-0000-0000-000032960000}"/>
    <cellStyle name="표준 2 32 3 2" xfId="206" xr:uid="{00000000-0005-0000-0000-000033960000}"/>
    <cellStyle name="표준 2 32 3 2 10" xfId="14682" xr:uid="{00000000-0005-0000-0000-000034960000}"/>
    <cellStyle name="표준 2 32 3 2 11" xfId="16162" xr:uid="{00000000-0005-0000-0000-000035960000}"/>
    <cellStyle name="표준 2 32 3 2 12" xfId="17642" xr:uid="{00000000-0005-0000-0000-000036960000}"/>
    <cellStyle name="표준 2 32 3 2 13" xfId="19122" xr:uid="{00000000-0005-0000-0000-000037960000}"/>
    <cellStyle name="표준 2 32 3 2 14" xfId="20602" xr:uid="{00000000-0005-0000-0000-000038960000}"/>
    <cellStyle name="표준 2 32 3 2 15" xfId="22082" xr:uid="{00000000-0005-0000-0000-000039960000}"/>
    <cellStyle name="표준 2 32 3 2 16" xfId="23562" xr:uid="{00000000-0005-0000-0000-00003A960000}"/>
    <cellStyle name="표준 2 32 3 2 17" xfId="25042" xr:uid="{00000000-0005-0000-0000-00003B960000}"/>
    <cellStyle name="표준 2 32 3 2 18" xfId="26522" xr:uid="{00000000-0005-0000-0000-00003C960000}"/>
    <cellStyle name="표준 2 32 3 2 19" xfId="28002" xr:uid="{00000000-0005-0000-0000-00003D960000}"/>
    <cellStyle name="표준 2 32 3 2 2" xfId="2841" xr:uid="{00000000-0005-0000-0000-00003E960000}"/>
    <cellStyle name="표준 2 32 3 2 20" xfId="29482" xr:uid="{00000000-0005-0000-0000-00003F960000}"/>
    <cellStyle name="표준 2 32 3 2 21" xfId="30962" xr:uid="{00000000-0005-0000-0000-000040960000}"/>
    <cellStyle name="표준 2 32 3 2 22" xfId="32442" xr:uid="{00000000-0005-0000-0000-000041960000}"/>
    <cellStyle name="표준 2 32 3 2 23" xfId="33922" xr:uid="{00000000-0005-0000-0000-000042960000}"/>
    <cellStyle name="표준 2 32 3 2 24" xfId="35402" xr:uid="{00000000-0005-0000-0000-000043960000}"/>
    <cellStyle name="표준 2 32 3 2 25" xfId="36882" xr:uid="{00000000-0005-0000-0000-000044960000}"/>
    <cellStyle name="표준 2 32 3 2 26" xfId="38362" xr:uid="{00000000-0005-0000-0000-000045960000}"/>
    <cellStyle name="표준 2 32 3 2 27" xfId="39842" xr:uid="{00000000-0005-0000-0000-000046960000}"/>
    <cellStyle name="표준 2 32 3 2 28" xfId="41322" xr:uid="{00000000-0005-0000-0000-000047960000}"/>
    <cellStyle name="표준 2 32 3 2 29" xfId="42802" xr:uid="{00000000-0005-0000-0000-000048960000}"/>
    <cellStyle name="표준 2 32 3 2 3" xfId="4322" xr:uid="{00000000-0005-0000-0000-000049960000}"/>
    <cellStyle name="표준 2 32 3 2 30" xfId="44282" xr:uid="{00000000-0005-0000-0000-00004A960000}"/>
    <cellStyle name="표준 2 32 3 2 31" xfId="45762" xr:uid="{00000000-0005-0000-0000-00004B960000}"/>
    <cellStyle name="표준 2 32 3 2 32" xfId="47243" xr:uid="{00000000-0005-0000-0000-00004C960000}"/>
    <cellStyle name="표준 2 32 3 2 33" xfId="48723" xr:uid="{00000000-0005-0000-0000-00004D960000}"/>
    <cellStyle name="표준 2 32 3 2 34" xfId="50203" xr:uid="{00000000-0005-0000-0000-00004E960000}"/>
    <cellStyle name="표준 2 32 3 2 35" xfId="51683" xr:uid="{00000000-0005-0000-0000-00004F960000}"/>
    <cellStyle name="표준 2 32 3 2 36" xfId="53163" xr:uid="{00000000-0005-0000-0000-000050960000}"/>
    <cellStyle name="표준 2 32 3 2 37" xfId="54643" xr:uid="{00000000-0005-0000-0000-000051960000}"/>
    <cellStyle name="표준 2 32 3 2 38" xfId="56123" xr:uid="{00000000-0005-0000-0000-000052960000}"/>
    <cellStyle name="표준 2 32 3 2 39" xfId="57603" xr:uid="{00000000-0005-0000-0000-000053960000}"/>
    <cellStyle name="표준 2 32 3 2 4" xfId="5802" xr:uid="{00000000-0005-0000-0000-000054960000}"/>
    <cellStyle name="표준 2 32 3 2 40" xfId="59083" xr:uid="{00000000-0005-0000-0000-000055960000}"/>
    <cellStyle name="표준 2 32 3 2 41" xfId="60563" xr:uid="{00000000-0005-0000-0000-000056960000}"/>
    <cellStyle name="표준 2 32 3 2 42" xfId="62043" xr:uid="{00000000-0005-0000-0000-000057960000}"/>
    <cellStyle name="표준 2 32 3 2 5" xfId="7282" xr:uid="{00000000-0005-0000-0000-000058960000}"/>
    <cellStyle name="표준 2 32 3 2 6" xfId="8762" xr:uid="{00000000-0005-0000-0000-000059960000}"/>
    <cellStyle name="표준 2 32 3 2 7" xfId="10242" xr:uid="{00000000-0005-0000-0000-00005A960000}"/>
    <cellStyle name="표준 2 32 3 2 8" xfId="11722" xr:uid="{00000000-0005-0000-0000-00005B960000}"/>
    <cellStyle name="표준 2 32 3 2 9" xfId="13202" xr:uid="{00000000-0005-0000-0000-00005C960000}"/>
    <cellStyle name="표준 2 32 3 20" xfId="27265" xr:uid="{00000000-0005-0000-0000-00005D960000}"/>
    <cellStyle name="표준 2 32 3 21" xfId="28745" xr:uid="{00000000-0005-0000-0000-00005E960000}"/>
    <cellStyle name="표준 2 32 3 22" xfId="30225" xr:uid="{00000000-0005-0000-0000-00005F960000}"/>
    <cellStyle name="표준 2 32 3 23" xfId="31705" xr:uid="{00000000-0005-0000-0000-000060960000}"/>
    <cellStyle name="표준 2 32 3 24" xfId="33185" xr:uid="{00000000-0005-0000-0000-000061960000}"/>
    <cellStyle name="표준 2 32 3 25" xfId="34665" xr:uid="{00000000-0005-0000-0000-000062960000}"/>
    <cellStyle name="표준 2 32 3 26" xfId="36145" xr:uid="{00000000-0005-0000-0000-000063960000}"/>
    <cellStyle name="표준 2 32 3 27" xfId="37625" xr:uid="{00000000-0005-0000-0000-000064960000}"/>
    <cellStyle name="표준 2 32 3 28" xfId="39105" xr:uid="{00000000-0005-0000-0000-000065960000}"/>
    <cellStyle name="표준 2 32 3 29" xfId="40585" xr:uid="{00000000-0005-0000-0000-000066960000}"/>
    <cellStyle name="표준 2 32 3 3" xfId="2104" xr:uid="{00000000-0005-0000-0000-000067960000}"/>
    <cellStyle name="표준 2 32 3 30" xfId="42065" xr:uid="{00000000-0005-0000-0000-000068960000}"/>
    <cellStyle name="표준 2 32 3 31" xfId="43545" xr:uid="{00000000-0005-0000-0000-000069960000}"/>
    <cellStyle name="표준 2 32 3 32" xfId="45025" xr:uid="{00000000-0005-0000-0000-00006A960000}"/>
    <cellStyle name="표준 2 32 3 33" xfId="46506" xr:uid="{00000000-0005-0000-0000-00006B960000}"/>
    <cellStyle name="표준 2 32 3 34" xfId="47986" xr:uid="{00000000-0005-0000-0000-00006C960000}"/>
    <cellStyle name="표준 2 32 3 35" xfId="49466" xr:uid="{00000000-0005-0000-0000-00006D960000}"/>
    <cellStyle name="표준 2 32 3 36" xfId="50946" xr:uid="{00000000-0005-0000-0000-00006E960000}"/>
    <cellStyle name="표준 2 32 3 37" xfId="52426" xr:uid="{00000000-0005-0000-0000-00006F960000}"/>
    <cellStyle name="표준 2 32 3 38" xfId="53906" xr:uid="{00000000-0005-0000-0000-000070960000}"/>
    <cellStyle name="표준 2 32 3 39" xfId="55386" xr:uid="{00000000-0005-0000-0000-000071960000}"/>
    <cellStyle name="표준 2 32 3 4" xfId="3585" xr:uid="{00000000-0005-0000-0000-000072960000}"/>
    <cellStyle name="표준 2 32 3 40" xfId="56866" xr:uid="{00000000-0005-0000-0000-000073960000}"/>
    <cellStyle name="표준 2 32 3 41" xfId="58346" xr:uid="{00000000-0005-0000-0000-000074960000}"/>
    <cellStyle name="표준 2 32 3 42" xfId="59826" xr:uid="{00000000-0005-0000-0000-000075960000}"/>
    <cellStyle name="표준 2 32 3 43" xfId="61306" xr:uid="{00000000-0005-0000-0000-000076960000}"/>
    <cellStyle name="표준 2 32 3 5" xfId="5065" xr:uid="{00000000-0005-0000-0000-000077960000}"/>
    <cellStyle name="표준 2 32 3 6" xfId="6545" xr:uid="{00000000-0005-0000-0000-000078960000}"/>
    <cellStyle name="표준 2 32 3 7" xfId="8025" xr:uid="{00000000-0005-0000-0000-000079960000}"/>
    <cellStyle name="표준 2 32 3 8" xfId="9505" xr:uid="{00000000-0005-0000-0000-00007A960000}"/>
    <cellStyle name="표준 2 32 3 9" xfId="10985" xr:uid="{00000000-0005-0000-0000-00007B960000}"/>
    <cellStyle name="표준 2 32 4" xfId="952" xr:uid="{00000000-0005-0000-0000-00007C960000}"/>
    <cellStyle name="표준 2 32 4 10" xfId="12498" xr:uid="{00000000-0005-0000-0000-00007D960000}"/>
    <cellStyle name="표준 2 32 4 11" xfId="13978" xr:uid="{00000000-0005-0000-0000-00007E960000}"/>
    <cellStyle name="표준 2 32 4 12" xfId="15458" xr:uid="{00000000-0005-0000-0000-00007F960000}"/>
    <cellStyle name="표준 2 32 4 13" xfId="16938" xr:uid="{00000000-0005-0000-0000-000080960000}"/>
    <cellStyle name="표준 2 32 4 14" xfId="18418" xr:uid="{00000000-0005-0000-0000-000081960000}"/>
    <cellStyle name="표준 2 32 4 15" xfId="19898" xr:uid="{00000000-0005-0000-0000-000082960000}"/>
    <cellStyle name="표준 2 32 4 16" xfId="21378" xr:uid="{00000000-0005-0000-0000-000083960000}"/>
    <cellStyle name="표준 2 32 4 17" xfId="22858" xr:uid="{00000000-0005-0000-0000-000084960000}"/>
    <cellStyle name="표준 2 32 4 18" xfId="24338" xr:uid="{00000000-0005-0000-0000-000085960000}"/>
    <cellStyle name="표준 2 32 4 19" xfId="25818" xr:uid="{00000000-0005-0000-0000-000086960000}"/>
    <cellStyle name="표준 2 32 4 2" xfId="173" xr:uid="{00000000-0005-0000-0000-000087960000}"/>
    <cellStyle name="표준 2 32 4 2 10" xfId="14715" xr:uid="{00000000-0005-0000-0000-000088960000}"/>
    <cellStyle name="표준 2 32 4 2 11" xfId="16195" xr:uid="{00000000-0005-0000-0000-000089960000}"/>
    <cellStyle name="표준 2 32 4 2 12" xfId="17675" xr:uid="{00000000-0005-0000-0000-00008A960000}"/>
    <cellStyle name="표준 2 32 4 2 13" xfId="19155" xr:uid="{00000000-0005-0000-0000-00008B960000}"/>
    <cellStyle name="표준 2 32 4 2 14" xfId="20635" xr:uid="{00000000-0005-0000-0000-00008C960000}"/>
    <cellStyle name="표준 2 32 4 2 15" xfId="22115" xr:uid="{00000000-0005-0000-0000-00008D960000}"/>
    <cellStyle name="표준 2 32 4 2 16" xfId="23595" xr:uid="{00000000-0005-0000-0000-00008E960000}"/>
    <cellStyle name="표준 2 32 4 2 17" xfId="25075" xr:uid="{00000000-0005-0000-0000-00008F960000}"/>
    <cellStyle name="표준 2 32 4 2 18" xfId="26555" xr:uid="{00000000-0005-0000-0000-000090960000}"/>
    <cellStyle name="표준 2 32 4 2 19" xfId="28035" xr:uid="{00000000-0005-0000-0000-000091960000}"/>
    <cellStyle name="표준 2 32 4 2 2" xfId="2874" xr:uid="{00000000-0005-0000-0000-000092960000}"/>
    <cellStyle name="표준 2 32 4 2 20" xfId="29515" xr:uid="{00000000-0005-0000-0000-000093960000}"/>
    <cellStyle name="표준 2 32 4 2 21" xfId="30995" xr:uid="{00000000-0005-0000-0000-000094960000}"/>
    <cellStyle name="표준 2 32 4 2 22" xfId="32475" xr:uid="{00000000-0005-0000-0000-000095960000}"/>
    <cellStyle name="표준 2 32 4 2 23" xfId="33955" xr:uid="{00000000-0005-0000-0000-000096960000}"/>
    <cellStyle name="표준 2 32 4 2 24" xfId="35435" xr:uid="{00000000-0005-0000-0000-000097960000}"/>
    <cellStyle name="표준 2 32 4 2 25" xfId="36915" xr:uid="{00000000-0005-0000-0000-000098960000}"/>
    <cellStyle name="표준 2 32 4 2 26" xfId="38395" xr:uid="{00000000-0005-0000-0000-000099960000}"/>
    <cellStyle name="표준 2 32 4 2 27" xfId="39875" xr:uid="{00000000-0005-0000-0000-00009A960000}"/>
    <cellStyle name="표준 2 32 4 2 28" xfId="41355" xr:uid="{00000000-0005-0000-0000-00009B960000}"/>
    <cellStyle name="표준 2 32 4 2 29" xfId="42835" xr:uid="{00000000-0005-0000-0000-00009C960000}"/>
    <cellStyle name="표준 2 32 4 2 3" xfId="4355" xr:uid="{00000000-0005-0000-0000-00009D960000}"/>
    <cellStyle name="표준 2 32 4 2 30" xfId="44315" xr:uid="{00000000-0005-0000-0000-00009E960000}"/>
    <cellStyle name="표준 2 32 4 2 31" xfId="45795" xr:uid="{00000000-0005-0000-0000-00009F960000}"/>
    <cellStyle name="표준 2 32 4 2 32" xfId="47276" xr:uid="{00000000-0005-0000-0000-0000A0960000}"/>
    <cellStyle name="표준 2 32 4 2 33" xfId="48756" xr:uid="{00000000-0005-0000-0000-0000A1960000}"/>
    <cellStyle name="표준 2 32 4 2 34" xfId="50236" xr:uid="{00000000-0005-0000-0000-0000A2960000}"/>
    <cellStyle name="표준 2 32 4 2 35" xfId="51716" xr:uid="{00000000-0005-0000-0000-0000A3960000}"/>
    <cellStyle name="표준 2 32 4 2 36" xfId="53196" xr:uid="{00000000-0005-0000-0000-0000A4960000}"/>
    <cellStyle name="표준 2 32 4 2 37" xfId="54676" xr:uid="{00000000-0005-0000-0000-0000A5960000}"/>
    <cellStyle name="표준 2 32 4 2 38" xfId="56156" xr:uid="{00000000-0005-0000-0000-0000A6960000}"/>
    <cellStyle name="표준 2 32 4 2 39" xfId="57636" xr:uid="{00000000-0005-0000-0000-0000A7960000}"/>
    <cellStyle name="표준 2 32 4 2 4" xfId="5835" xr:uid="{00000000-0005-0000-0000-0000A8960000}"/>
    <cellStyle name="표준 2 32 4 2 40" xfId="59116" xr:uid="{00000000-0005-0000-0000-0000A9960000}"/>
    <cellStyle name="표준 2 32 4 2 41" xfId="60596" xr:uid="{00000000-0005-0000-0000-0000AA960000}"/>
    <cellStyle name="표준 2 32 4 2 42" xfId="62076" xr:uid="{00000000-0005-0000-0000-0000AB960000}"/>
    <cellStyle name="표준 2 32 4 2 5" xfId="7315" xr:uid="{00000000-0005-0000-0000-0000AC960000}"/>
    <cellStyle name="표준 2 32 4 2 6" xfId="8795" xr:uid="{00000000-0005-0000-0000-0000AD960000}"/>
    <cellStyle name="표준 2 32 4 2 7" xfId="10275" xr:uid="{00000000-0005-0000-0000-0000AE960000}"/>
    <cellStyle name="표준 2 32 4 2 8" xfId="11755" xr:uid="{00000000-0005-0000-0000-0000AF960000}"/>
    <cellStyle name="표준 2 32 4 2 9" xfId="13235" xr:uid="{00000000-0005-0000-0000-0000B0960000}"/>
    <cellStyle name="표준 2 32 4 20" xfId="27298" xr:uid="{00000000-0005-0000-0000-0000B1960000}"/>
    <cellStyle name="표준 2 32 4 21" xfId="28778" xr:uid="{00000000-0005-0000-0000-0000B2960000}"/>
    <cellStyle name="표준 2 32 4 22" xfId="30258" xr:uid="{00000000-0005-0000-0000-0000B3960000}"/>
    <cellStyle name="표준 2 32 4 23" xfId="31738" xr:uid="{00000000-0005-0000-0000-0000B4960000}"/>
    <cellStyle name="표준 2 32 4 24" xfId="33218" xr:uid="{00000000-0005-0000-0000-0000B5960000}"/>
    <cellStyle name="표준 2 32 4 25" xfId="34698" xr:uid="{00000000-0005-0000-0000-0000B6960000}"/>
    <cellStyle name="표준 2 32 4 26" xfId="36178" xr:uid="{00000000-0005-0000-0000-0000B7960000}"/>
    <cellStyle name="표준 2 32 4 27" xfId="37658" xr:uid="{00000000-0005-0000-0000-0000B8960000}"/>
    <cellStyle name="표준 2 32 4 28" xfId="39138" xr:uid="{00000000-0005-0000-0000-0000B9960000}"/>
    <cellStyle name="표준 2 32 4 29" xfId="40618" xr:uid="{00000000-0005-0000-0000-0000BA960000}"/>
    <cellStyle name="표준 2 32 4 3" xfId="2137" xr:uid="{00000000-0005-0000-0000-0000BB960000}"/>
    <cellStyle name="표준 2 32 4 30" xfId="42098" xr:uid="{00000000-0005-0000-0000-0000BC960000}"/>
    <cellStyle name="표준 2 32 4 31" xfId="43578" xr:uid="{00000000-0005-0000-0000-0000BD960000}"/>
    <cellStyle name="표준 2 32 4 32" xfId="45058" xr:uid="{00000000-0005-0000-0000-0000BE960000}"/>
    <cellStyle name="표준 2 32 4 33" xfId="46539" xr:uid="{00000000-0005-0000-0000-0000BF960000}"/>
    <cellStyle name="표준 2 32 4 34" xfId="48019" xr:uid="{00000000-0005-0000-0000-0000C0960000}"/>
    <cellStyle name="표준 2 32 4 35" xfId="49499" xr:uid="{00000000-0005-0000-0000-0000C1960000}"/>
    <cellStyle name="표준 2 32 4 36" xfId="50979" xr:uid="{00000000-0005-0000-0000-0000C2960000}"/>
    <cellStyle name="표준 2 32 4 37" xfId="52459" xr:uid="{00000000-0005-0000-0000-0000C3960000}"/>
    <cellStyle name="표준 2 32 4 38" xfId="53939" xr:uid="{00000000-0005-0000-0000-0000C4960000}"/>
    <cellStyle name="표준 2 32 4 39" xfId="55419" xr:uid="{00000000-0005-0000-0000-0000C5960000}"/>
    <cellStyle name="표준 2 32 4 4" xfId="3618" xr:uid="{00000000-0005-0000-0000-0000C6960000}"/>
    <cellStyle name="표준 2 32 4 40" xfId="56899" xr:uid="{00000000-0005-0000-0000-0000C7960000}"/>
    <cellStyle name="표준 2 32 4 41" xfId="58379" xr:uid="{00000000-0005-0000-0000-0000C8960000}"/>
    <cellStyle name="표준 2 32 4 42" xfId="59859" xr:uid="{00000000-0005-0000-0000-0000C9960000}"/>
    <cellStyle name="표준 2 32 4 43" xfId="61339" xr:uid="{00000000-0005-0000-0000-0000CA960000}"/>
    <cellStyle name="표준 2 32 4 5" xfId="5098" xr:uid="{00000000-0005-0000-0000-0000CB960000}"/>
    <cellStyle name="표준 2 32 4 6" xfId="6578" xr:uid="{00000000-0005-0000-0000-0000CC960000}"/>
    <cellStyle name="표준 2 32 4 7" xfId="8058" xr:uid="{00000000-0005-0000-0000-0000CD960000}"/>
    <cellStyle name="표준 2 32 4 8" xfId="9538" xr:uid="{00000000-0005-0000-0000-0000CE960000}"/>
    <cellStyle name="표준 2 32 4 9" xfId="11018" xr:uid="{00000000-0005-0000-0000-0000CF960000}"/>
    <cellStyle name="표준 2 32 5" xfId="919" xr:uid="{00000000-0005-0000-0000-0000D0960000}"/>
    <cellStyle name="표준 2 32 5 10" xfId="12531" xr:uid="{00000000-0005-0000-0000-0000D1960000}"/>
    <cellStyle name="표준 2 32 5 11" xfId="14011" xr:uid="{00000000-0005-0000-0000-0000D2960000}"/>
    <cellStyle name="표준 2 32 5 12" xfId="15491" xr:uid="{00000000-0005-0000-0000-0000D3960000}"/>
    <cellStyle name="표준 2 32 5 13" xfId="16971" xr:uid="{00000000-0005-0000-0000-0000D4960000}"/>
    <cellStyle name="표준 2 32 5 14" xfId="18451" xr:uid="{00000000-0005-0000-0000-0000D5960000}"/>
    <cellStyle name="표준 2 32 5 15" xfId="19931" xr:uid="{00000000-0005-0000-0000-0000D6960000}"/>
    <cellStyle name="표준 2 32 5 16" xfId="21411" xr:uid="{00000000-0005-0000-0000-0000D7960000}"/>
    <cellStyle name="표준 2 32 5 17" xfId="22891" xr:uid="{00000000-0005-0000-0000-0000D8960000}"/>
    <cellStyle name="표준 2 32 5 18" xfId="24371" xr:uid="{00000000-0005-0000-0000-0000D9960000}"/>
    <cellStyle name="표준 2 32 5 19" xfId="25851" xr:uid="{00000000-0005-0000-0000-0000DA960000}"/>
    <cellStyle name="표준 2 32 5 2" xfId="140" xr:uid="{00000000-0005-0000-0000-0000DB960000}"/>
    <cellStyle name="표준 2 32 5 2 10" xfId="14748" xr:uid="{00000000-0005-0000-0000-0000DC960000}"/>
    <cellStyle name="표준 2 32 5 2 11" xfId="16228" xr:uid="{00000000-0005-0000-0000-0000DD960000}"/>
    <cellStyle name="표준 2 32 5 2 12" xfId="17708" xr:uid="{00000000-0005-0000-0000-0000DE960000}"/>
    <cellStyle name="표준 2 32 5 2 13" xfId="19188" xr:uid="{00000000-0005-0000-0000-0000DF960000}"/>
    <cellStyle name="표준 2 32 5 2 14" xfId="20668" xr:uid="{00000000-0005-0000-0000-0000E0960000}"/>
    <cellStyle name="표준 2 32 5 2 15" xfId="22148" xr:uid="{00000000-0005-0000-0000-0000E1960000}"/>
    <cellStyle name="표준 2 32 5 2 16" xfId="23628" xr:uid="{00000000-0005-0000-0000-0000E2960000}"/>
    <cellStyle name="표준 2 32 5 2 17" xfId="25108" xr:uid="{00000000-0005-0000-0000-0000E3960000}"/>
    <cellStyle name="표준 2 32 5 2 18" xfId="26588" xr:uid="{00000000-0005-0000-0000-0000E4960000}"/>
    <cellStyle name="표준 2 32 5 2 19" xfId="28068" xr:uid="{00000000-0005-0000-0000-0000E5960000}"/>
    <cellStyle name="표준 2 32 5 2 2" xfId="2907" xr:uid="{00000000-0005-0000-0000-0000E6960000}"/>
    <cellStyle name="표준 2 32 5 2 20" xfId="29548" xr:uid="{00000000-0005-0000-0000-0000E7960000}"/>
    <cellStyle name="표준 2 32 5 2 21" xfId="31028" xr:uid="{00000000-0005-0000-0000-0000E8960000}"/>
    <cellStyle name="표준 2 32 5 2 22" xfId="32508" xr:uid="{00000000-0005-0000-0000-0000E9960000}"/>
    <cellStyle name="표준 2 32 5 2 23" xfId="33988" xr:uid="{00000000-0005-0000-0000-0000EA960000}"/>
    <cellStyle name="표준 2 32 5 2 24" xfId="35468" xr:uid="{00000000-0005-0000-0000-0000EB960000}"/>
    <cellStyle name="표준 2 32 5 2 25" xfId="36948" xr:uid="{00000000-0005-0000-0000-0000EC960000}"/>
    <cellStyle name="표준 2 32 5 2 26" xfId="38428" xr:uid="{00000000-0005-0000-0000-0000ED960000}"/>
    <cellStyle name="표준 2 32 5 2 27" xfId="39908" xr:uid="{00000000-0005-0000-0000-0000EE960000}"/>
    <cellStyle name="표준 2 32 5 2 28" xfId="41388" xr:uid="{00000000-0005-0000-0000-0000EF960000}"/>
    <cellStyle name="표준 2 32 5 2 29" xfId="42868" xr:uid="{00000000-0005-0000-0000-0000F0960000}"/>
    <cellStyle name="표준 2 32 5 2 3" xfId="4388" xr:uid="{00000000-0005-0000-0000-0000F1960000}"/>
    <cellStyle name="표준 2 32 5 2 30" xfId="44348" xr:uid="{00000000-0005-0000-0000-0000F2960000}"/>
    <cellStyle name="표준 2 32 5 2 31" xfId="45828" xr:uid="{00000000-0005-0000-0000-0000F3960000}"/>
    <cellStyle name="표준 2 32 5 2 32" xfId="47309" xr:uid="{00000000-0005-0000-0000-0000F4960000}"/>
    <cellStyle name="표준 2 32 5 2 33" xfId="48789" xr:uid="{00000000-0005-0000-0000-0000F5960000}"/>
    <cellStyle name="표준 2 32 5 2 34" xfId="50269" xr:uid="{00000000-0005-0000-0000-0000F6960000}"/>
    <cellStyle name="표준 2 32 5 2 35" xfId="51749" xr:uid="{00000000-0005-0000-0000-0000F7960000}"/>
    <cellStyle name="표준 2 32 5 2 36" xfId="53229" xr:uid="{00000000-0005-0000-0000-0000F8960000}"/>
    <cellStyle name="표준 2 32 5 2 37" xfId="54709" xr:uid="{00000000-0005-0000-0000-0000F9960000}"/>
    <cellStyle name="표준 2 32 5 2 38" xfId="56189" xr:uid="{00000000-0005-0000-0000-0000FA960000}"/>
    <cellStyle name="표준 2 32 5 2 39" xfId="57669" xr:uid="{00000000-0005-0000-0000-0000FB960000}"/>
    <cellStyle name="표준 2 32 5 2 4" xfId="5868" xr:uid="{00000000-0005-0000-0000-0000FC960000}"/>
    <cellStyle name="표준 2 32 5 2 40" xfId="59149" xr:uid="{00000000-0005-0000-0000-0000FD960000}"/>
    <cellStyle name="표준 2 32 5 2 41" xfId="60629" xr:uid="{00000000-0005-0000-0000-0000FE960000}"/>
    <cellStyle name="표준 2 32 5 2 42" xfId="62109" xr:uid="{00000000-0005-0000-0000-0000FF960000}"/>
    <cellStyle name="표준 2 32 5 2 5" xfId="7348" xr:uid="{00000000-0005-0000-0000-000000970000}"/>
    <cellStyle name="표준 2 32 5 2 6" xfId="8828" xr:uid="{00000000-0005-0000-0000-000001970000}"/>
    <cellStyle name="표준 2 32 5 2 7" xfId="10308" xr:uid="{00000000-0005-0000-0000-000002970000}"/>
    <cellStyle name="표준 2 32 5 2 8" xfId="11788" xr:uid="{00000000-0005-0000-0000-000003970000}"/>
    <cellStyle name="표준 2 32 5 2 9" xfId="13268" xr:uid="{00000000-0005-0000-0000-000004970000}"/>
    <cellStyle name="표준 2 32 5 20" xfId="27331" xr:uid="{00000000-0005-0000-0000-000005970000}"/>
    <cellStyle name="표준 2 32 5 21" xfId="28811" xr:uid="{00000000-0005-0000-0000-000006970000}"/>
    <cellStyle name="표준 2 32 5 22" xfId="30291" xr:uid="{00000000-0005-0000-0000-000007970000}"/>
    <cellStyle name="표준 2 32 5 23" xfId="31771" xr:uid="{00000000-0005-0000-0000-000008970000}"/>
    <cellStyle name="표준 2 32 5 24" xfId="33251" xr:uid="{00000000-0005-0000-0000-000009970000}"/>
    <cellStyle name="표준 2 32 5 25" xfId="34731" xr:uid="{00000000-0005-0000-0000-00000A970000}"/>
    <cellStyle name="표준 2 32 5 26" xfId="36211" xr:uid="{00000000-0005-0000-0000-00000B970000}"/>
    <cellStyle name="표준 2 32 5 27" xfId="37691" xr:uid="{00000000-0005-0000-0000-00000C970000}"/>
    <cellStyle name="표준 2 32 5 28" xfId="39171" xr:uid="{00000000-0005-0000-0000-00000D970000}"/>
    <cellStyle name="표준 2 32 5 29" xfId="40651" xr:uid="{00000000-0005-0000-0000-00000E970000}"/>
    <cellStyle name="표준 2 32 5 3" xfId="2170" xr:uid="{00000000-0005-0000-0000-00000F970000}"/>
    <cellStyle name="표준 2 32 5 30" xfId="42131" xr:uid="{00000000-0005-0000-0000-000010970000}"/>
    <cellStyle name="표준 2 32 5 31" xfId="43611" xr:uid="{00000000-0005-0000-0000-000011970000}"/>
    <cellStyle name="표준 2 32 5 32" xfId="45091" xr:uid="{00000000-0005-0000-0000-000012970000}"/>
    <cellStyle name="표준 2 32 5 33" xfId="46572" xr:uid="{00000000-0005-0000-0000-000013970000}"/>
    <cellStyle name="표준 2 32 5 34" xfId="48052" xr:uid="{00000000-0005-0000-0000-000014970000}"/>
    <cellStyle name="표준 2 32 5 35" xfId="49532" xr:uid="{00000000-0005-0000-0000-000015970000}"/>
    <cellStyle name="표준 2 32 5 36" xfId="51012" xr:uid="{00000000-0005-0000-0000-000016970000}"/>
    <cellStyle name="표준 2 32 5 37" xfId="52492" xr:uid="{00000000-0005-0000-0000-000017970000}"/>
    <cellStyle name="표준 2 32 5 38" xfId="53972" xr:uid="{00000000-0005-0000-0000-000018970000}"/>
    <cellStyle name="표준 2 32 5 39" xfId="55452" xr:uid="{00000000-0005-0000-0000-000019970000}"/>
    <cellStyle name="표준 2 32 5 4" xfId="3651" xr:uid="{00000000-0005-0000-0000-00001A970000}"/>
    <cellStyle name="표준 2 32 5 40" xfId="56932" xr:uid="{00000000-0005-0000-0000-00001B970000}"/>
    <cellStyle name="표준 2 32 5 41" xfId="58412" xr:uid="{00000000-0005-0000-0000-00001C970000}"/>
    <cellStyle name="표준 2 32 5 42" xfId="59892" xr:uid="{00000000-0005-0000-0000-00001D970000}"/>
    <cellStyle name="표준 2 32 5 43" xfId="61372" xr:uid="{00000000-0005-0000-0000-00001E970000}"/>
    <cellStyle name="표준 2 32 5 5" xfId="5131" xr:uid="{00000000-0005-0000-0000-00001F970000}"/>
    <cellStyle name="표준 2 32 5 6" xfId="6611" xr:uid="{00000000-0005-0000-0000-000020970000}"/>
    <cellStyle name="표준 2 32 5 7" xfId="8091" xr:uid="{00000000-0005-0000-0000-000021970000}"/>
    <cellStyle name="표준 2 32 5 8" xfId="9571" xr:uid="{00000000-0005-0000-0000-000022970000}"/>
    <cellStyle name="표준 2 32 5 9" xfId="11051" xr:uid="{00000000-0005-0000-0000-000023970000}"/>
    <cellStyle name="표준 2 32 6" xfId="885" xr:uid="{00000000-0005-0000-0000-000024970000}"/>
    <cellStyle name="표준 2 32 6 10" xfId="12565" xr:uid="{00000000-0005-0000-0000-000025970000}"/>
    <cellStyle name="표준 2 32 6 11" xfId="14045" xr:uid="{00000000-0005-0000-0000-000026970000}"/>
    <cellStyle name="표준 2 32 6 12" xfId="15525" xr:uid="{00000000-0005-0000-0000-000027970000}"/>
    <cellStyle name="표준 2 32 6 13" xfId="17005" xr:uid="{00000000-0005-0000-0000-000028970000}"/>
    <cellStyle name="표준 2 32 6 14" xfId="18485" xr:uid="{00000000-0005-0000-0000-000029970000}"/>
    <cellStyle name="표준 2 32 6 15" xfId="19965" xr:uid="{00000000-0005-0000-0000-00002A970000}"/>
    <cellStyle name="표준 2 32 6 16" xfId="21445" xr:uid="{00000000-0005-0000-0000-00002B970000}"/>
    <cellStyle name="표준 2 32 6 17" xfId="22925" xr:uid="{00000000-0005-0000-0000-00002C970000}"/>
    <cellStyle name="표준 2 32 6 18" xfId="24405" xr:uid="{00000000-0005-0000-0000-00002D970000}"/>
    <cellStyle name="표준 2 32 6 19" xfId="25885" xr:uid="{00000000-0005-0000-0000-00002E970000}"/>
    <cellStyle name="표준 2 32 6 2" xfId="106" xr:uid="{00000000-0005-0000-0000-00002F970000}"/>
    <cellStyle name="표준 2 32 6 2 10" xfId="14782" xr:uid="{00000000-0005-0000-0000-000030970000}"/>
    <cellStyle name="표준 2 32 6 2 11" xfId="16262" xr:uid="{00000000-0005-0000-0000-000031970000}"/>
    <cellStyle name="표준 2 32 6 2 12" xfId="17742" xr:uid="{00000000-0005-0000-0000-000032970000}"/>
    <cellStyle name="표준 2 32 6 2 13" xfId="19222" xr:uid="{00000000-0005-0000-0000-000033970000}"/>
    <cellStyle name="표준 2 32 6 2 14" xfId="20702" xr:uid="{00000000-0005-0000-0000-000034970000}"/>
    <cellStyle name="표준 2 32 6 2 15" xfId="22182" xr:uid="{00000000-0005-0000-0000-000035970000}"/>
    <cellStyle name="표준 2 32 6 2 16" xfId="23662" xr:uid="{00000000-0005-0000-0000-000036970000}"/>
    <cellStyle name="표준 2 32 6 2 17" xfId="25142" xr:uid="{00000000-0005-0000-0000-000037970000}"/>
    <cellStyle name="표준 2 32 6 2 18" xfId="26622" xr:uid="{00000000-0005-0000-0000-000038970000}"/>
    <cellStyle name="표준 2 32 6 2 19" xfId="28102" xr:uid="{00000000-0005-0000-0000-000039970000}"/>
    <cellStyle name="표준 2 32 6 2 2" xfId="2941" xr:uid="{00000000-0005-0000-0000-00003A970000}"/>
    <cellStyle name="표준 2 32 6 2 20" xfId="29582" xr:uid="{00000000-0005-0000-0000-00003B970000}"/>
    <cellStyle name="표준 2 32 6 2 21" xfId="31062" xr:uid="{00000000-0005-0000-0000-00003C970000}"/>
    <cellStyle name="표준 2 32 6 2 22" xfId="32542" xr:uid="{00000000-0005-0000-0000-00003D970000}"/>
    <cellStyle name="표준 2 32 6 2 23" xfId="34022" xr:uid="{00000000-0005-0000-0000-00003E970000}"/>
    <cellStyle name="표준 2 32 6 2 24" xfId="35502" xr:uid="{00000000-0005-0000-0000-00003F970000}"/>
    <cellStyle name="표준 2 32 6 2 25" xfId="36982" xr:uid="{00000000-0005-0000-0000-000040970000}"/>
    <cellStyle name="표준 2 32 6 2 26" xfId="38462" xr:uid="{00000000-0005-0000-0000-000041970000}"/>
    <cellStyle name="표준 2 32 6 2 27" xfId="39942" xr:uid="{00000000-0005-0000-0000-000042970000}"/>
    <cellStyle name="표준 2 32 6 2 28" xfId="41422" xr:uid="{00000000-0005-0000-0000-000043970000}"/>
    <cellStyle name="표준 2 32 6 2 29" xfId="42902" xr:uid="{00000000-0005-0000-0000-000044970000}"/>
    <cellStyle name="표준 2 32 6 2 3" xfId="4422" xr:uid="{00000000-0005-0000-0000-000045970000}"/>
    <cellStyle name="표준 2 32 6 2 30" xfId="44382" xr:uid="{00000000-0005-0000-0000-000046970000}"/>
    <cellStyle name="표준 2 32 6 2 31" xfId="45862" xr:uid="{00000000-0005-0000-0000-000047970000}"/>
    <cellStyle name="표준 2 32 6 2 32" xfId="47343" xr:uid="{00000000-0005-0000-0000-000048970000}"/>
    <cellStyle name="표준 2 32 6 2 33" xfId="48823" xr:uid="{00000000-0005-0000-0000-000049970000}"/>
    <cellStyle name="표준 2 32 6 2 34" xfId="50303" xr:uid="{00000000-0005-0000-0000-00004A970000}"/>
    <cellStyle name="표준 2 32 6 2 35" xfId="51783" xr:uid="{00000000-0005-0000-0000-00004B970000}"/>
    <cellStyle name="표준 2 32 6 2 36" xfId="53263" xr:uid="{00000000-0005-0000-0000-00004C970000}"/>
    <cellStyle name="표준 2 32 6 2 37" xfId="54743" xr:uid="{00000000-0005-0000-0000-00004D970000}"/>
    <cellStyle name="표준 2 32 6 2 38" xfId="56223" xr:uid="{00000000-0005-0000-0000-00004E970000}"/>
    <cellStyle name="표준 2 32 6 2 39" xfId="57703" xr:uid="{00000000-0005-0000-0000-00004F970000}"/>
    <cellStyle name="표준 2 32 6 2 4" xfId="5902" xr:uid="{00000000-0005-0000-0000-000050970000}"/>
    <cellStyle name="표준 2 32 6 2 40" xfId="59183" xr:uid="{00000000-0005-0000-0000-000051970000}"/>
    <cellStyle name="표준 2 32 6 2 41" xfId="60663" xr:uid="{00000000-0005-0000-0000-000052970000}"/>
    <cellStyle name="표준 2 32 6 2 42" xfId="62143" xr:uid="{00000000-0005-0000-0000-000053970000}"/>
    <cellStyle name="표준 2 32 6 2 5" xfId="7382" xr:uid="{00000000-0005-0000-0000-000054970000}"/>
    <cellStyle name="표준 2 32 6 2 6" xfId="8862" xr:uid="{00000000-0005-0000-0000-000055970000}"/>
    <cellStyle name="표준 2 32 6 2 7" xfId="10342" xr:uid="{00000000-0005-0000-0000-000056970000}"/>
    <cellStyle name="표준 2 32 6 2 8" xfId="11822" xr:uid="{00000000-0005-0000-0000-000057970000}"/>
    <cellStyle name="표준 2 32 6 2 9" xfId="13302" xr:uid="{00000000-0005-0000-0000-000058970000}"/>
    <cellStyle name="표준 2 32 6 20" xfId="27365" xr:uid="{00000000-0005-0000-0000-000059970000}"/>
    <cellStyle name="표준 2 32 6 21" xfId="28845" xr:uid="{00000000-0005-0000-0000-00005A970000}"/>
    <cellStyle name="표준 2 32 6 22" xfId="30325" xr:uid="{00000000-0005-0000-0000-00005B970000}"/>
    <cellStyle name="표준 2 32 6 23" xfId="31805" xr:uid="{00000000-0005-0000-0000-00005C970000}"/>
    <cellStyle name="표준 2 32 6 24" xfId="33285" xr:uid="{00000000-0005-0000-0000-00005D970000}"/>
    <cellStyle name="표준 2 32 6 25" xfId="34765" xr:uid="{00000000-0005-0000-0000-00005E970000}"/>
    <cellStyle name="표준 2 32 6 26" xfId="36245" xr:uid="{00000000-0005-0000-0000-00005F970000}"/>
    <cellStyle name="표준 2 32 6 27" xfId="37725" xr:uid="{00000000-0005-0000-0000-000060970000}"/>
    <cellStyle name="표준 2 32 6 28" xfId="39205" xr:uid="{00000000-0005-0000-0000-000061970000}"/>
    <cellStyle name="표준 2 32 6 29" xfId="40685" xr:uid="{00000000-0005-0000-0000-000062970000}"/>
    <cellStyle name="표준 2 32 6 3" xfId="2204" xr:uid="{00000000-0005-0000-0000-000063970000}"/>
    <cellStyle name="표준 2 32 6 30" xfId="42165" xr:uid="{00000000-0005-0000-0000-000064970000}"/>
    <cellStyle name="표준 2 32 6 31" xfId="43645" xr:uid="{00000000-0005-0000-0000-000065970000}"/>
    <cellStyle name="표준 2 32 6 32" xfId="45125" xr:uid="{00000000-0005-0000-0000-000066970000}"/>
    <cellStyle name="표준 2 32 6 33" xfId="46606" xr:uid="{00000000-0005-0000-0000-000067970000}"/>
    <cellStyle name="표준 2 32 6 34" xfId="48086" xr:uid="{00000000-0005-0000-0000-000068970000}"/>
    <cellStyle name="표준 2 32 6 35" xfId="49566" xr:uid="{00000000-0005-0000-0000-000069970000}"/>
    <cellStyle name="표준 2 32 6 36" xfId="51046" xr:uid="{00000000-0005-0000-0000-00006A970000}"/>
    <cellStyle name="표준 2 32 6 37" xfId="52526" xr:uid="{00000000-0005-0000-0000-00006B970000}"/>
    <cellStyle name="표준 2 32 6 38" xfId="54006" xr:uid="{00000000-0005-0000-0000-00006C970000}"/>
    <cellStyle name="표준 2 32 6 39" xfId="55486" xr:uid="{00000000-0005-0000-0000-00006D970000}"/>
    <cellStyle name="표준 2 32 6 4" xfId="3685" xr:uid="{00000000-0005-0000-0000-00006E970000}"/>
    <cellStyle name="표준 2 32 6 40" xfId="56966" xr:uid="{00000000-0005-0000-0000-00006F970000}"/>
    <cellStyle name="표준 2 32 6 41" xfId="58446" xr:uid="{00000000-0005-0000-0000-000070970000}"/>
    <cellStyle name="표준 2 32 6 42" xfId="59926" xr:uid="{00000000-0005-0000-0000-000071970000}"/>
    <cellStyle name="표준 2 32 6 43" xfId="61406" xr:uid="{00000000-0005-0000-0000-000072970000}"/>
    <cellStyle name="표준 2 32 6 5" xfId="5165" xr:uid="{00000000-0005-0000-0000-000073970000}"/>
    <cellStyle name="표준 2 32 6 6" xfId="6645" xr:uid="{00000000-0005-0000-0000-000074970000}"/>
    <cellStyle name="표준 2 32 6 7" xfId="8125" xr:uid="{00000000-0005-0000-0000-000075970000}"/>
    <cellStyle name="표준 2 32 6 8" xfId="9605" xr:uid="{00000000-0005-0000-0000-000076970000}"/>
    <cellStyle name="표준 2 32 6 9" xfId="11085" xr:uid="{00000000-0005-0000-0000-000077970000}"/>
    <cellStyle name="표준 2 32 7" xfId="850" xr:uid="{00000000-0005-0000-0000-000078970000}"/>
    <cellStyle name="표준 2 32 7 10" xfId="12600" xr:uid="{00000000-0005-0000-0000-000079970000}"/>
    <cellStyle name="표준 2 32 7 11" xfId="14080" xr:uid="{00000000-0005-0000-0000-00007A970000}"/>
    <cellStyle name="표준 2 32 7 12" xfId="15560" xr:uid="{00000000-0005-0000-0000-00007B970000}"/>
    <cellStyle name="표준 2 32 7 13" xfId="17040" xr:uid="{00000000-0005-0000-0000-00007C970000}"/>
    <cellStyle name="표준 2 32 7 14" xfId="18520" xr:uid="{00000000-0005-0000-0000-00007D970000}"/>
    <cellStyle name="표준 2 32 7 15" xfId="20000" xr:uid="{00000000-0005-0000-0000-00007E970000}"/>
    <cellStyle name="표준 2 32 7 16" xfId="21480" xr:uid="{00000000-0005-0000-0000-00007F970000}"/>
    <cellStyle name="표준 2 32 7 17" xfId="22960" xr:uid="{00000000-0005-0000-0000-000080970000}"/>
    <cellStyle name="표준 2 32 7 18" xfId="24440" xr:uid="{00000000-0005-0000-0000-000081970000}"/>
    <cellStyle name="표준 2 32 7 19" xfId="25920" xr:uid="{00000000-0005-0000-0000-000082970000}"/>
    <cellStyle name="표준 2 32 7 2" xfId="71" xr:uid="{00000000-0005-0000-0000-000083970000}"/>
    <cellStyle name="표준 2 32 7 2 10" xfId="14817" xr:uid="{00000000-0005-0000-0000-000084970000}"/>
    <cellStyle name="표준 2 32 7 2 11" xfId="16297" xr:uid="{00000000-0005-0000-0000-000085970000}"/>
    <cellStyle name="표준 2 32 7 2 12" xfId="17777" xr:uid="{00000000-0005-0000-0000-000086970000}"/>
    <cellStyle name="표준 2 32 7 2 13" xfId="19257" xr:uid="{00000000-0005-0000-0000-000087970000}"/>
    <cellStyle name="표준 2 32 7 2 14" xfId="20737" xr:uid="{00000000-0005-0000-0000-000088970000}"/>
    <cellStyle name="표준 2 32 7 2 15" xfId="22217" xr:uid="{00000000-0005-0000-0000-000089970000}"/>
    <cellStyle name="표준 2 32 7 2 16" xfId="23697" xr:uid="{00000000-0005-0000-0000-00008A970000}"/>
    <cellStyle name="표준 2 32 7 2 17" xfId="25177" xr:uid="{00000000-0005-0000-0000-00008B970000}"/>
    <cellStyle name="표준 2 32 7 2 18" xfId="26657" xr:uid="{00000000-0005-0000-0000-00008C970000}"/>
    <cellStyle name="표준 2 32 7 2 19" xfId="28137" xr:uid="{00000000-0005-0000-0000-00008D970000}"/>
    <cellStyle name="표준 2 32 7 2 2" xfId="2976" xr:uid="{00000000-0005-0000-0000-00008E970000}"/>
    <cellStyle name="표준 2 32 7 2 20" xfId="29617" xr:uid="{00000000-0005-0000-0000-00008F970000}"/>
    <cellStyle name="표준 2 32 7 2 21" xfId="31097" xr:uid="{00000000-0005-0000-0000-000090970000}"/>
    <cellStyle name="표준 2 32 7 2 22" xfId="32577" xr:uid="{00000000-0005-0000-0000-000091970000}"/>
    <cellStyle name="표준 2 32 7 2 23" xfId="34057" xr:uid="{00000000-0005-0000-0000-000092970000}"/>
    <cellStyle name="표준 2 32 7 2 24" xfId="35537" xr:uid="{00000000-0005-0000-0000-000093970000}"/>
    <cellStyle name="표준 2 32 7 2 25" xfId="37017" xr:uid="{00000000-0005-0000-0000-000094970000}"/>
    <cellStyle name="표준 2 32 7 2 26" xfId="38497" xr:uid="{00000000-0005-0000-0000-000095970000}"/>
    <cellStyle name="표준 2 32 7 2 27" xfId="39977" xr:uid="{00000000-0005-0000-0000-000096970000}"/>
    <cellStyle name="표준 2 32 7 2 28" xfId="41457" xr:uid="{00000000-0005-0000-0000-000097970000}"/>
    <cellStyle name="표준 2 32 7 2 29" xfId="42937" xr:uid="{00000000-0005-0000-0000-000098970000}"/>
    <cellStyle name="표준 2 32 7 2 3" xfId="4457" xr:uid="{00000000-0005-0000-0000-000099970000}"/>
    <cellStyle name="표준 2 32 7 2 30" xfId="44417" xr:uid="{00000000-0005-0000-0000-00009A970000}"/>
    <cellStyle name="표준 2 32 7 2 31" xfId="45897" xr:uid="{00000000-0005-0000-0000-00009B970000}"/>
    <cellStyle name="표준 2 32 7 2 32" xfId="47378" xr:uid="{00000000-0005-0000-0000-00009C970000}"/>
    <cellStyle name="표준 2 32 7 2 33" xfId="48858" xr:uid="{00000000-0005-0000-0000-00009D970000}"/>
    <cellStyle name="표준 2 32 7 2 34" xfId="50338" xr:uid="{00000000-0005-0000-0000-00009E970000}"/>
    <cellStyle name="표준 2 32 7 2 35" xfId="51818" xr:uid="{00000000-0005-0000-0000-00009F970000}"/>
    <cellStyle name="표준 2 32 7 2 36" xfId="53298" xr:uid="{00000000-0005-0000-0000-0000A0970000}"/>
    <cellStyle name="표준 2 32 7 2 37" xfId="54778" xr:uid="{00000000-0005-0000-0000-0000A1970000}"/>
    <cellStyle name="표준 2 32 7 2 38" xfId="56258" xr:uid="{00000000-0005-0000-0000-0000A2970000}"/>
    <cellStyle name="표준 2 32 7 2 39" xfId="57738" xr:uid="{00000000-0005-0000-0000-0000A3970000}"/>
    <cellStyle name="표준 2 32 7 2 4" xfId="5937" xr:uid="{00000000-0005-0000-0000-0000A4970000}"/>
    <cellStyle name="표준 2 32 7 2 40" xfId="59218" xr:uid="{00000000-0005-0000-0000-0000A5970000}"/>
    <cellStyle name="표준 2 32 7 2 41" xfId="60698" xr:uid="{00000000-0005-0000-0000-0000A6970000}"/>
    <cellStyle name="표준 2 32 7 2 42" xfId="62178" xr:uid="{00000000-0005-0000-0000-0000A7970000}"/>
    <cellStyle name="표준 2 32 7 2 5" xfId="7417" xr:uid="{00000000-0005-0000-0000-0000A8970000}"/>
    <cellStyle name="표준 2 32 7 2 6" xfId="8897" xr:uid="{00000000-0005-0000-0000-0000A9970000}"/>
    <cellStyle name="표준 2 32 7 2 7" xfId="10377" xr:uid="{00000000-0005-0000-0000-0000AA970000}"/>
    <cellStyle name="표준 2 32 7 2 8" xfId="11857" xr:uid="{00000000-0005-0000-0000-0000AB970000}"/>
    <cellStyle name="표준 2 32 7 2 9" xfId="13337" xr:uid="{00000000-0005-0000-0000-0000AC970000}"/>
    <cellStyle name="표준 2 32 7 20" xfId="27400" xr:uid="{00000000-0005-0000-0000-0000AD970000}"/>
    <cellStyle name="표준 2 32 7 21" xfId="28880" xr:uid="{00000000-0005-0000-0000-0000AE970000}"/>
    <cellStyle name="표준 2 32 7 22" xfId="30360" xr:uid="{00000000-0005-0000-0000-0000AF970000}"/>
    <cellStyle name="표준 2 32 7 23" xfId="31840" xr:uid="{00000000-0005-0000-0000-0000B0970000}"/>
    <cellStyle name="표준 2 32 7 24" xfId="33320" xr:uid="{00000000-0005-0000-0000-0000B1970000}"/>
    <cellStyle name="표준 2 32 7 25" xfId="34800" xr:uid="{00000000-0005-0000-0000-0000B2970000}"/>
    <cellStyle name="표준 2 32 7 26" xfId="36280" xr:uid="{00000000-0005-0000-0000-0000B3970000}"/>
    <cellStyle name="표준 2 32 7 27" xfId="37760" xr:uid="{00000000-0005-0000-0000-0000B4970000}"/>
    <cellStyle name="표준 2 32 7 28" xfId="39240" xr:uid="{00000000-0005-0000-0000-0000B5970000}"/>
    <cellStyle name="표준 2 32 7 29" xfId="40720" xr:uid="{00000000-0005-0000-0000-0000B6970000}"/>
    <cellStyle name="표준 2 32 7 3" xfId="2239" xr:uid="{00000000-0005-0000-0000-0000B7970000}"/>
    <cellStyle name="표준 2 32 7 30" xfId="42200" xr:uid="{00000000-0005-0000-0000-0000B8970000}"/>
    <cellStyle name="표준 2 32 7 31" xfId="43680" xr:uid="{00000000-0005-0000-0000-0000B9970000}"/>
    <cellStyle name="표준 2 32 7 32" xfId="45160" xr:uid="{00000000-0005-0000-0000-0000BA970000}"/>
    <cellStyle name="표준 2 32 7 33" xfId="46641" xr:uid="{00000000-0005-0000-0000-0000BB970000}"/>
    <cellStyle name="표준 2 32 7 34" xfId="48121" xr:uid="{00000000-0005-0000-0000-0000BC970000}"/>
    <cellStyle name="표준 2 32 7 35" xfId="49601" xr:uid="{00000000-0005-0000-0000-0000BD970000}"/>
    <cellStyle name="표준 2 32 7 36" xfId="51081" xr:uid="{00000000-0005-0000-0000-0000BE970000}"/>
    <cellStyle name="표준 2 32 7 37" xfId="52561" xr:uid="{00000000-0005-0000-0000-0000BF970000}"/>
    <cellStyle name="표준 2 32 7 38" xfId="54041" xr:uid="{00000000-0005-0000-0000-0000C0970000}"/>
    <cellStyle name="표준 2 32 7 39" xfId="55521" xr:uid="{00000000-0005-0000-0000-0000C1970000}"/>
    <cellStyle name="표준 2 32 7 4" xfId="3720" xr:uid="{00000000-0005-0000-0000-0000C2970000}"/>
    <cellStyle name="표준 2 32 7 40" xfId="57001" xr:uid="{00000000-0005-0000-0000-0000C3970000}"/>
    <cellStyle name="표준 2 32 7 41" xfId="58481" xr:uid="{00000000-0005-0000-0000-0000C4970000}"/>
    <cellStyle name="표준 2 32 7 42" xfId="59961" xr:uid="{00000000-0005-0000-0000-0000C5970000}"/>
    <cellStyle name="표준 2 32 7 43" xfId="61441" xr:uid="{00000000-0005-0000-0000-0000C6970000}"/>
    <cellStyle name="표준 2 32 7 5" xfId="5200" xr:uid="{00000000-0005-0000-0000-0000C7970000}"/>
    <cellStyle name="표준 2 32 7 6" xfId="6680" xr:uid="{00000000-0005-0000-0000-0000C8970000}"/>
    <cellStyle name="표준 2 32 7 7" xfId="8160" xr:uid="{00000000-0005-0000-0000-0000C9970000}"/>
    <cellStyle name="표준 2 32 7 8" xfId="9640" xr:uid="{00000000-0005-0000-0000-0000CA970000}"/>
    <cellStyle name="표준 2 32 7 9" xfId="11120" xr:uid="{00000000-0005-0000-0000-0000CB970000}"/>
    <cellStyle name="표준 2 32 8" xfId="812" xr:uid="{00000000-0005-0000-0000-0000CC970000}"/>
    <cellStyle name="표준 2 32 9" xfId="1079" xr:uid="{00000000-0005-0000-0000-0000CD970000}"/>
    <cellStyle name="표준 2 32 9 10" xfId="12371" xr:uid="{00000000-0005-0000-0000-0000CE970000}"/>
    <cellStyle name="표준 2 32 9 11" xfId="13851" xr:uid="{00000000-0005-0000-0000-0000CF970000}"/>
    <cellStyle name="표준 2 32 9 12" xfId="15331" xr:uid="{00000000-0005-0000-0000-0000D0970000}"/>
    <cellStyle name="표준 2 32 9 13" xfId="16811" xr:uid="{00000000-0005-0000-0000-0000D1970000}"/>
    <cellStyle name="표준 2 32 9 14" xfId="18291" xr:uid="{00000000-0005-0000-0000-0000D2970000}"/>
    <cellStyle name="표준 2 32 9 15" xfId="19771" xr:uid="{00000000-0005-0000-0000-0000D3970000}"/>
    <cellStyle name="표준 2 32 9 16" xfId="21251" xr:uid="{00000000-0005-0000-0000-0000D4970000}"/>
    <cellStyle name="표준 2 32 9 17" xfId="22731" xr:uid="{00000000-0005-0000-0000-0000D5970000}"/>
    <cellStyle name="표준 2 32 9 18" xfId="24211" xr:uid="{00000000-0005-0000-0000-0000D6970000}"/>
    <cellStyle name="표준 2 32 9 19" xfId="25691" xr:uid="{00000000-0005-0000-0000-0000D7970000}"/>
    <cellStyle name="표준 2 32 9 2" xfId="300" xr:uid="{00000000-0005-0000-0000-0000D8970000}"/>
    <cellStyle name="표준 2 32 9 2 10" xfId="14588" xr:uid="{00000000-0005-0000-0000-0000D9970000}"/>
    <cellStyle name="표준 2 32 9 2 11" xfId="16068" xr:uid="{00000000-0005-0000-0000-0000DA970000}"/>
    <cellStyle name="표준 2 32 9 2 12" xfId="17548" xr:uid="{00000000-0005-0000-0000-0000DB970000}"/>
    <cellStyle name="표준 2 32 9 2 13" xfId="19028" xr:uid="{00000000-0005-0000-0000-0000DC970000}"/>
    <cellStyle name="표준 2 32 9 2 14" xfId="20508" xr:uid="{00000000-0005-0000-0000-0000DD970000}"/>
    <cellStyle name="표준 2 32 9 2 15" xfId="21988" xr:uid="{00000000-0005-0000-0000-0000DE970000}"/>
    <cellStyle name="표준 2 32 9 2 16" xfId="23468" xr:uid="{00000000-0005-0000-0000-0000DF970000}"/>
    <cellStyle name="표준 2 32 9 2 17" xfId="24948" xr:uid="{00000000-0005-0000-0000-0000E0970000}"/>
    <cellStyle name="표준 2 32 9 2 18" xfId="26428" xr:uid="{00000000-0005-0000-0000-0000E1970000}"/>
    <cellStyle name="표준 2 32 9 2 19" xfId="27908" xr:uid="{00000000-0005-0000-0000-0000E2970000}"/>
    <cellStyle name="표준 2 32 9 2 2" xfId="2747" xr:uid="{00000000-0005-0000-0000-0000E3970000}"/>
    <cellStyle name="표준 2 32 9 2 20" xfId="29388" xr:uid="{00000000-0005-0000-0000-0000E4970000}"/>
    <cellStyle name="표준 2 32 9 2 21" xfId="30868" xr:uid="{00000000-0005-0000-0000-0000E5970000}"/>
    <cellStyle name="표준 2 32 9 2 22" xfId="32348" xr:uid="{00000000-0005-0000-0000-0000E6970000}"/>
    <cellStyle name="표준 2 32 9 2 23" xfId="33828" xr:uid="{00000000-0005-0000-0000-0000E7970000}"/>
    <cellStyle name="표준 2 32 9 2 24" xfId="35308" xr:uid="{00000000-0005-0000-0000-0000E8970000}"/>
    <cellStyle name="표준 2 32 9 2 25" xfId="36788" xr:uid="{00000000-0005-0000-0000-0000E9970000}"/>
    <cellStyle name="표준 2 32 9 2 26" xfId="38268" xr:uid="{00000000-0005-0000-0000-0000EA970000}"/>
    <cellStyle name="표준 2 32 9 2 27" xfId="39748" xr:uid="{00000000-0005-0000-0000-0000EB970000}"/>
    <cellStyle name="표준 2 32 9 2 28" xfId="41228" xr:uid="{00000000-0005-0000-0000-0000EC970000}"/>
    <cellStyle name="표준 2 32 9 2 29" xfId="42708" xr:uid="{00000000-0005-0000-0000-0000ED970000}"/>
    <cellStyle name="표준 2 32 9 2 3" xfId="4228" xr:uid="{00000000-0005-0000-0000-0000EE970000}"/>
    <cellStyle name="표준 2 32 9 2 30" xfId="44188" xr:uid="{00000000-0005-0000-0000-0000EF970000}"/>
    <cellStyle name="표준 2 32 9 2 31" xfId="45668" xr:uid="{00000000-0005-0000-0000-0000F0970000}"/>
    <cellStyle name="표준 2 32 9 2 32" xfId="47149" xr:uid="{00000000-0005-0000-0000-0000F1970000}"/>
    <cellStyle name="표준 2 32 9 2 33" xfId="48629" xr:uid="{00000000-0005-0000-0000-0000F2970000}"/>
    <cellStyle name="표준 2 32 9 2 34" xfId="50109" xr:uid="{00000000-0005-0000-0000-0000F3970000}"/>
    <cellStyle name="표준 2 32 9 2 35" xfId="51589" xr:uid="{00000000-0005-0000-0000-0000F4970000}"/>
    <cellStyle name="표준 2 32 9 2 36" xfId="53069" xr:uid="{00000000-0005-0000-0000-0000F5970000}"/>
    <cellStyle name="표준 2 32 9 2 37" xfId="54549" xr:uid="{00000000-0005-0000-0000-0000F6970000}"/>
    <cellStyle name="표준 2 32 9 2 38" xfId="56029" xr:uid="{00000000-0005-0000-0000-0000F7970000}"/>
    <cellStyle name="표준 2 32 9 2 39" xfId="57509" xr:uid="{00000000-0005-0000-0000-0000F8970000}"/>
    <cellStyle name="표준 2 32 9 2 4" xfId="5708" xr:uid="{00000000-0005-0000-0000-0000F9970000}"/>
    <cellStyle name="표준 2 32 9 2 40" xfId="58989" xr:uid="{00000000-0005-0000-0000-0000FA970000}"/>
    <cellStyle name="표준 2 32 9 2 41" xfId="60469" xr:uid="{00000000-0005-0000-0000-0000FB970000}"/>
    <cellStyle name="표준 2 32 9 2 42" xfId="61949" xr:uid="{00000000-0005-0000-0000-0000FC970000}"/>
    <cellStyle name="표준 2 32 9 2 5" xfId="7188" xr:uid="{00000000-0005-0000-0000-0000FD970000}"/>
    <cellStyle name="표준 2 32 9 2 6" xfId="8668" xr:uid="{00000000-0005-0000-0000-0000FE970000}"/>
    <cellStyle name="표준 2 32 9 2 7" xfId="10148" xr:uid="{00000000-0005-0000-0000-0000FF970000}"/>
    <cellStyle name="표준 2 32 9 2 8" xfId="11628" xr:uid="{00000000-0005-0000-0000-000000980000}"/>
    <cellStyle name="표준 2 32 9 2 9" xfId="13108" xr:uid="{00000000-0005-0000-0000-000001980000}"/>
    <cellStyle name="표준 2 32 9 20" xfId="27171" xr:uid="{00000000-0005-0000-0000-000002980000}"/>
    <cellStyle name="표준 2 32 9 21" xfId="28651" xr:uid="{00000000-0005-0000-0000-000003980000}"/>
    <cellStyle name="표준 2 32 9 22" xfId="30131" xr:uid="{00000000-0005-0000-0000-000004980000}"/>
    <cellStyle name="표준 2 32 9 23" xfId="31611" xr:uid="{00000000-0005-0000-0000-000005980000}"/>
    <cellStyle name="표준 2 32 9 24" xfId="33091" xr:uid="{00000000-0005-0000-0000-000006980000}"/>
    <cellStyle name="표준 2 32 9 25" xfId="34571" xr:uid="{00000000-0005-0000-0000-000007980000}"/>
    <cellStyle name="표준 2 32 9 26" xfId="36051" xr:uid="{00000000-0005-0000-0000-000008980000}"/>
    <cellStyle name="표준 2 32 9 27" xfId="37531" xr:uid="{00000000-0005-0000-0000-000009980000}"/>
    <cellStyle name="표준 2 32 9 28" xfId="39011" xr:uid="{00000000-0005-0000-0000-00000A980000}"/>
    <cellStyle name="표준 2 32 9 29" xfId="40491" xr:uid="{00000000-0005-0000-0000-00000B980000}"/>
    <cellStyle name="표준 2 32 9 3" xfId="2010" xr:uid="{00000000-0005-0000-0000-00000C980000}"/>
    <cellStyle name="표준 2 32 9 30" xfId="41971" xr:uid="{00000000-0005-0000-0000-00000D980000}"/>
    <cellStyle name="표준 2 32 9 31" xfId="43451" xr:uid="{00000000-0005-0000-0000-00000E980000}"/>
    <cellStyle name="표준 2 32 9 32" xfId="44931" xr:uid="{00000000-0005-0000-0000-00000F980000}"/>
    <cellStyle name="표준 2 32 9 33" xfId="46412" xr:uid="{00000000-0005-0000-0000-000010980000}"/>
    <cellStyle name="표준 2 32 9 34" xfId="47892" xr:uid="{00000000-0005-0000-0000-000011980000}"/>
    <cellStyle name="표준 2 32 9 35" xfId="49372" xr:uid="{00000000-0005-0000-0000-000012980000}"/>
    <cellStyle name="표준 2 32 9 36" xfId="50852" xr:uid="{00000000-0005-0000-0000-000013980000}"/>
    <cellStyle name="표준 2 32 9 37" xfId="52332" xr:uid="{00000000-0005-0000-0000-000014980000}"/>
    <cellStyle name="표준 2 32 9 38" xfId="53812" xr:uid="{00000000-0005-0000-0000-000015980000}"/>
    <cellStyle name="표준 2 32 9 39" xfId="55292" xr:uid="{00000000-0005-0000-0000-000016980000}"/>
    <cellStyle name="표준 2 32 9 4" xfId="3491" xr:uid="{00000000-0005-0000-0000-000017980000}"/>
    <cellStyle name="표준 2 32 9 40" xfId="56772" xr:uid="{00000000-0005-0000-0000-000018980000}"/>
    <cellStyle name="표준 2 32 9 41" xfId="58252" xr:uid="{00000000-0005-0000-0000-000019980000}"/>
    <cellStyle name="표준 2 32 9 42" xfId="59732" xr:uid="{00000000-0005-0000-0000-00001A980000}"/>
    <cellStyle name="표준 2 32 9 43" xfId="61212" xr:uid="{00000000-0005-0000-0000-00001B980000}"/>
    <cellStyle name="표준 2 32 9 5" xfId="4971" xr:uid="{00000000-0005-0000-0000-00001C980000}"/>
    <cellStyle name="표준 2 32 9 6" xfId="6451" xr:uid="{00000000-0005-0000-0000-00001D980000}"/>
    <cellStyle name="표준 2 32 9 7" xfId="7931" xr:uid="{00000000-0005-0000-0000-00001E980000}"/>
    <cellStyle name="표준 2 32 9 8" xfId="9411" xr:uid="{00000000-0005-0000-0000-00001F980000}"/>
    <cellStyle name="표준 2 32 9 9" xfId="10891" xr:uid="{00000000-0005-0000-0000-000020980000}"/>
    <cellStyle name="표준 2 33" xfId="1530" xr:uid="{00000000-0005-0000-0000-000021980000}"/>
    <cellStyle name="표준 2 33 2" xfId="984" xr:uid="{00000000-0005-0000-0000-000022980000}"/>
    <cellStyle name="표준 2 33 2 10" xfId="12466" xr:uid="{00000000-0005-0000-0000-000023980000}"/>
    <cellStyle name="표준 2 33 2 11" xfId="13946" xr:uid="{00000000-0005-0000-0000-000024980000}"/>
    <cellStyle name="표준 2 33 2 12" xfId="15426" xr:uid="{00000000-0005-0000-0000-000025980000}"/>
    <cellStyle name="표준 2 33 2 13" xfId="16906" xr:uid="{00000000-0005-0000-0000-000026980000}"/>
    <cellStyle name="표준 2 33 2 14" xfId="18386" xr:uid="{00000000-0005-0000-0000-000027980000}"/>
    <cellStyle name="표준 2 33 2 15" xfId="19866" xr:uid="{00000000-0005-0000-0000-000028980000}"/>
    <cellStyle name="표준 2 33 2 16" xfId="21346" xr:uid="{00000000-0005-0000-0000-000029980000}"/>
    <cellStyle name="표준 2 33 2 17" xfId="22826" xr:uid="{00000000-0005-0000-0000-00002A980000}"/>
    <cellStyle name="표준 2 33 2 18" xfId="24306" xr:uid="{00000000-0005-0000-0000-00002B980000}"/>
    <cellStyle name="표준 2 33 2 19" xfId="25786" xr:uid="{00000000-0005-0000-0000-00002C980000}"/>
    <cellStyle name="표준 2 33 2 2" xfId="205" xr:uid="{00000000-0005-0000-0000-00002D980000}"/>
    <cellStyle name="표준 2 33 2 2 10" xfId="14683" xr:uid="{00000000-0005-0000-0000-00002E980000}"/>
    <cellStyle name="표준 2 33 2 2 11" xfId="16163" xr:uid="{00000000-0005-0000-0000-00002F980000}"/>
    <cellStyle name="표준 2 33 2 2 12" xfId="17643" xr:uid="{00000000-0005-0000-0000-000030980000}"/>
    <cellStyle name="표준 2 33 2 2 13" xfId="19123" xr:uid="{00000000-0005-0000-0000-000031980000}"/>
    <cellStyle name="표준 2 33 2 2 14" xfId="20603" xr:uid="{00000000-0005-0000-0000-000032980000}"/>
    <cellStyle name="표준 2 33 2 2 15" xfId="22083" xr:uid="{00000000-0005-0000-0000-000033980000}"/>
    <cellStyle name="표준 2 33 2 2 16" xfId="23563" xr:uid="{00000000-0005-0000-0000-000034980000}"/>
    <cellStyle name="표준 2 33 2 2 17" xfId="25043" xr:uid="{00000000-0005-0000-0000-000035980000}"/>
    <cellStyle name="표준 2 33 2 2 18" xfId="26523" xr:uid="{00000000-0005-0000-0000-000036980000}"/>
    <cellStyle name="표준 2 33 2 2 19" xfId="28003" xr:uid="{00000000-0005-0000-0000-000037980000}"/>
    <cellStyle name="표준 2 33 2 2 2" xfId="2842" xr:uid="{00000000-0005-0000-0000-000038980000}"/>
    <cellStyle name="표준 2 33 2 2 20" xfId="29483" xr:uid="{00000000-0005-0000-0000-000039980000}"/>
    <cellStyle name="표준 2 33 2 2 21" xfId="30963" xr:uid="{00000000-0005-0000-0000-00003A980000}"/>
    <cellStyle name="표준 2 33 2 2 22" xfId="32443" xr:uid="{00000000-0005-0000-0000-00003B980000}"/>
    <cellStyle name="표준 2 33 2 2 23" xfId="33923" xr:uid="{00000000-0005-0000-0000-00003C980000}"/>
    <cellStyle name="표준 2 33 2 2 24" xfId="35403" xr:uid="{00000000-0005-0000-0000-00003D980000}"/>
    <cellStyle name="표준 2 33 2 2 25" xfId="36883" xr:uid="{00000000-0005-0000-0000-00003E980000}"/>
    <cellStyle name="표준 2 33 2 2 26" xfId="38363" xr:uid="{00000000-0005-0000-0000-00003F980000}"/>
    <cellStyle name="표준 2 33 2 2 27" xfId="39843" xr:uid="{00000000-0005-0000-0000-000040980000}"/>
    <cellStyle name="표준 2 33 2 2 28" xfId="41323" xr:uid="{00000000-0005-0000-0000-000041980000}"/>
    <cellStyle name="표준 2 33 2 2 29" xfId="42803" xr:uid="{00000000-0005-0000-0000-000042980000}"/>
    <cellStyle name="표준 2 33 2 2 3" xfId="4323" xr:uid="{00000000-0005-0000-0000-000043980000}"/>
    <cellStyle name="표준 2 33 2 2 30" xfId="44283" xr:uid="{00000000-0005-0000-0000-000044980000}"/>
    <cellStyle name="표준 2 33 2 2 31" xfId="45763" xr:uid="{00000000-0005-0000-0000-000045980000}"/>
    <cellStyle name="표준 2 33 2 2 32" xfId="47244" xr:uid="{00000000-0005-0000-0000-000046980000}"/>
    <cellStyle name="표준 2 33 2 2 33" xfId="48724" xr:uid="{00000000-0005-0000-0000-000047980000}"/>
    <cellStyle name="표준 2 33 2 2 34" xfId="50204" xr:uid="{00000000-0005-0000-0000-000048980000}"/>
    <cellStyle name="표준 2 33 2 2 35" xfId="51684" xr:uid="{00000000-0005-0000-0000-000049980000}"/>
    <cellStyle name="표준 2 33 2 2 36" xfId="53164" xr:uid="{00000000-0005-0000-0000-00004A980000}"/>
    <cellStyle name="표준 2 33 2 2 37" xfId="54644" xr:uid="{00000000-0005-0000-0000-00004B980000}"/>
    <cellStyle name="표준 2 33 2 2 38" xfId="56124" xr:uid="{00000000-0005-0000-0000-00004C980000}"/>
    <cellStyle name="표준 2 33 2 2 39" xfId="57604" xr:uid="{00000000-0005-0000-0000-00004D980000}"/>
    <cellStyle name="표준 2 33 2 2 4" xfId="5803" xr:uid="{00000000-0005-0000-0000-00004E980000}"/>
    <cellStyle name="표준 2 33 2 2 40" xfId="59084" xr:uid="{00000000-0005-0000-0000-00004F980000}"/>
    <cellStyle name="표준 2 33 2 2 41" xfId="60564" xr:uid="{00000000-0005-0000-0000-000050980000}"/>
    <cellStyle name="표준 2 33 2 2 42" xfId="62044" xr:uid="{00000000-0005-0000-0000-000051980000}"/>
    <cellStyle name="표준 2 33 2 2 5" xfId="7283" xr:uid="{00000000-0005-0000-0000-000052980000}"/>
    <cellStyle name="표준 2 33 2 2 6" xfId="8763" xr:uid="{00000000-0005-0000-0000-000053980000}"/>
    <cellStyle name="표준 2 33 2 2 7" xfId="10243" xr:uid="{00000000-0005-0000-0000-000054980000}"/>
    <cellStyle name="표준 2 33 2 2 8" xfId="11723" xr:uid="{00000000-0005-0000-0000-000055980000}"/>
    <cellStyle name="표준 2 33 2 2 9" xfId="13203" xr:uid="{00000000-0005-0000-0000-000056980000}"/>
    <cellStyle name="표준 2 33 2 20" xfId="27266" xr:uid="{00000000-0005-0000-0000-000057980000}"/>
    <cellStyle name="표준 2 33 2 21" xfId="28746" xr:uid="{00000000-0005-0000-0000-000058980000}"/>
    <cellStyle name="표준 2 33 2 22" xfId="30226" xr:uid="{00000000-0005-0000-0000-000059980000}"/>
    <cellStyle name="표준 2 33 2 23" xfId="31706" xr:uid="{00000000-0005-0000-0000-00005A980000}"/>
    <cellStyle name="표준 2 33 2 24" xfId="33186" xr:uid="{00000000-0005-0000-0000-00005B980000}"/>
    <cellStyle name="표준 2 33 2 25" xfId="34666" xr:uid="{00000000-0005-0000-0000-00005C980000}"/>
    <cellStyle name="표준 2 33 2 26" xfId="36146" xr:uid="{00000000-0005-0000-0000-00005D980000}"/>
    <cellStyle name="표준 2 33 2 27" xfId="37626" xr:uid="{00000000-0005-0000-0000-00005E980000}"/>
    <cellStyle name="표준 2 33 2 28" xfId="39106" xr:uid="{00000000-0005-0000-0000-00005F980000}"/>
    <cellStyle name="표준 2 33 2 29" xfId="40586" xr:uid="{00000000-0005-0000-0000-000060980000}"/>
    <cellStyle name="표준 2 33 2 3" xfId="2105" xr:uid="{00000000-0005-0000-0000-000061980000}"/>
    <cellStyle name="표준 2 33 2 30" xfId="42066" xr:uid="{00000000-0005-0000-0000-000062980000}"/>
    <cellStyle name="표준 2 33 2 31" xfId="43546" xr:uid="{00000000-0005-0000-0000-000063980000}"/>
    <cellStyle name="표준 2 33 2 32" xfId="45026" xr:uid="{00000000-0005-0000-0000-000064980000}"/>
    <cellStyle name="표준 2 33 2 33" xfId="46507" xr:uid="{00000000-0005-0000-0000-000065980000}"/>
    <cellStyle name="표준 2 33 2 34" xfId="47987" xr:uid="{00000000-0005-0000-0000-000066980000}"/>
    <cellStyle name="표준 2 33 2 35" xfId="49467" xr:uid="{00000000-0005-0000-0000-000067980000}"/>
    <cellStyle name="표준 2 33 2 36" xfId="50947" xr:uid="{00000000-0005-0000-0000-000068980000}"/>
    <cellStyle name="표준 2 33 2 37" xfId="52427" xr:uid="{00000000-0005-0000-0000-000069980000}"/>
    <cellStyle name="표준 2 33 2 38" xfId="53907" xr:uid="{00000000-0005-0000-0000-00006A980000}"/>
    <cellStyle name="표준 2 33 2 39" xfId="55387" xr:uid="{00000000-0005-0000-0000-00006B980000}"/>
    <cellStyle name="표준 2 33 2 4" xfId="3586" xr:uid="{00000000-0005-0000-0000-00006C980000}"/>
    <cellStyle name="표준 2 33 2 40" xfId="56867" xr:uid="{00000000-0005-0000-0000-00006D980000}"/>
    <cellStyle name="표준 2 33 2 41" xfId="58347" xr:uid="{00000000-0005-0000-0000-00006E980000}"/>
    <cellStyle name="표준 2 33 2 42" xfId="59827" xr:uid="{00000000-0005-0000-0000-00006F980000}"/>
    <cellStyle name="표준 2 33 2 43" xfId="61307" xr:uid="{00000000-0005-0000-0000-000070980000}"/>
    <cellStyle name="표준 2 33 2 5" xfId="5066" xr:uid="{00000000-0005-0000-0000-000071980000}"/>
    <cellStyle name="표준 2 33 2 6" xfId="6546" xr:uid="{00000000-0005-0000-0000-000072980000}"/>
    <cellStyle name="표준 2 33 2 7" xfId="8026" xr:uid="{00000000-0005-0000-0000-000073980000}"/>
    <cellStyle name="표준 2 33 2 8" xfId="9506" xr:uid="{00000000-0005-0000-0000-000074980000}"/>
    <cellStyle name="표준 2 33 2 9" xfId="10986" xr:uid="{00000000-0005-0000-0000-000075980000}"/>
    <cellStyle name="표준 2 33 3" xfId="951" xr:uid="{00000000-0005-0000-0000-000076980000}"/>
    <cellStyle name="표준 2 33 3 10" xfId="12499" xr:uid="{00000000-0005-0000-0000-000077980000}"/>
    <cellStyle name="표준 2 33 3 11" xfId="13979" xr:uid="{00000000-0005-0000-0000-000078980000}"/>
    <cellStyle name="표준 2 33 3 12" xfId="15459" xr:uid="{00000000-0005-0000-0000-000079980000}"/>
    <cellStyle name="표준 2 33 3 13" xfId="16939" xr:uid="{00000000-0005-0000-0000-00007A980000}"/>
    <cellStyle name="표준 2 33 3 14" xfId="18419" xr:uid="{00000000-0005-0000-0000-00007B980000}"/>
    <cellStyle name="표준 2 33 3 15" xfId="19899" xr:uid="{00000000-0005-0000-0000-00007C980000}"/>
    <cellStyle name="표준 2 33 3 16" xfId="21379" xr:uid="{00000000-0005-0000-0000-00007D980000}"/>
    <cellStyle name="표준 2 33 3 17" xfId="22859" xr:uid="{00000000-0005-0000-0000-00007E980000}"/>
    <cellStyle name="표준 2 33 3 18" xfId="24339" xr:uid="{00000000-0005-0000-0000-00007F980000}"/>
    <cellStyle name="표준 2 33 3 19" xfId="25819" xr:uid="{00000000-0005-0000-0000-000080980000}"/>
    <cellStyle name="표준 2 33 3 2" xfId="172" xr:uid="{00000000-0005-0000-0000-000081980000}"/>
    <cellStyle name="표준 2 33 3 2 10" xfId="14716" xr:uid="{00000000-0005-0000-0000-000082980000}"/>
    <cellStyle name="표준 2 33 3 2 11" xfId="16196" xr:uid="{00000000-0005-0000-0000-000083980000}"/>
    <cellStyle name="표준 2 33 3 2 12" xfId="17676" xr:uid="{00000000-0005-0000-0000-000084980000}"/>
    <cellStyle name="표준 2 33 3 2 13" xfId="19156" xr:uid="{00000000-0005-0000-0000-000085980000}"/>
    <cellStyle name="표준 2 33 3 2 14" xfId="20636" xr:uid="{00000000-0005-0000-0000-000086980000}"/>
    <cellStyle name="표준 2 33 3 2 15" xfId="22116" xr:uid="{00000000-0005-0000-0000-000087980000}"/>
    <cellStyle name="표준 2 33 3 2 16" xfId="23596" xr:uid="{00000000-0005-0000-0000-000088980000}"/>
    <cellStyle name="표준 2 33 3 2 17" xfId="25076" xr:uid="{00000000-0005-0000-0000-000089980000}"/>
    <cellStyle name="표준 2 33 3 2 18" xfId="26556" xr:uid="{00000000-0005-0000-0000-00008A980000}"/>
    <cellStyle name="표준 2 33 3 2 19" xfId="28036" xr:uid="{00000000-0005-0000-0000-00008B980000}"/>
    <cellStyle name="표준 2 33 3 2 2" xfId="2875" xr:uid="{00000000-0005-0000-0000-00008C980000}"/>
    <cellStyle name="표준 2 33 3 2 20" xfId="29516" xr:uid="{00000000-0005-0000-0000-00008D980000}"/>
    <cellStyle name="표준 2 33 3 2 21" xfId="30996" xr:uid="{00000000-0005-0000-0000-00008E980000}"/>
    <cellStyle name="표준 2 33 3 2 22" xfId="32476" xr:uid="{00000000-0005-0000-0000-00008F980000}"/>
    <cellStyle name="표준 2 33 3 2 23" xfId="33956" xr:uid="{00000000-0005-0000-0000-000090980000}"/>
    <cellStyle name="표준 2 33 3 2 24" xfId="35436" xr:uid="{00000000-0005-0000-0000-000091980000}"/>
    <cellStyle name="표준 2 33 3 2 25" xfId="36916" xr:uid="{00000000-0005-0000-0000-000092980000}"/>
    <cellStyle name="표준 2 33 3 2 26" xfId="38396" xr:uid="{00000000-0005-0000-0000-000093980000}"/>
    <cellStyle name="표준 2 33 3 2 27" xfId="39876" xr:uid="{00000000-0005-0000-0000-000094980000}"/>
    <cellStyle name="표준 2 33 3 2 28" xfId="41356" xr:uid="{00000000-0005-0000-0000-000095980000}"/>
    <cellStyle name="표준 2 33 3 2 29" xfId="42836" xr:uid="{00000000-0005-0000-0000-000096980000}"/>
    <cellStyle name="표준 2 33 3 2 3" xfId="4356" xr:uid="{00000000-0005-0000-0000-000097980000}"/>
    <cellStyle name="표준 2 33 3 2 30" xfId="44316" xr:uid="{00000000-0005-0000-0000-000098980000}"/>
    <cellStyle name="표준 2 33 3 2 31" xfId="45796" xr:uid="{00000000-0005-0000-0000-000099980000}"/>
    <cellStyle name="표준 2 33 3 2 32" xfId="47277" xr:uid="{00000000-0005-0000-0000-00009A980000}"/>
    <cellStyle name="표준 2 33 3 2 33" xfId="48757" xr:uid="{00000000-0005-0000-0000-00009B980000}"/>
    <cellStyle name="표준 2 33 3 2 34" xfId="50237" xr:uid="{00000000-0005-0000-0000-00009C980000}"/>
    <cellStyle name="표준 2 33 3 2 35" xfId="51717" xr:uid="{00000000-0005-0000-0000-00009D980000}"/>
    <cellStyle name="표준 2 33 3 2 36" xfId="53197" xr:uid="{00000000-0005-0000-0000-00009E980000}"/>
    <cellStyle name="표준 2 33 3 2 37" xfId="54677" xr:uid="{00000000-0005-0000-0000-00009F980000}"/>
    <cellStyle name="표준 2 33 3 2 38" xfId="56157" xr:uid="{00000000-0005-0000-0000-0000A0980000}"/>
    <cellStyle name="표준 2 33 3 2 39" xfId="57637" xr:uid="{00000000-0005-0000-0000-0000A1980000}"/>
    <cellStyle name="표준 2 33 3 2 4" xfId="5836" xr:uid="{00000000-0005-0000-0000-0000A2980000}"/>
    <cellStyle name="표준 2 33 3 2 40" xfId="59117" xr:uid="{00000000-0005-0000-0000-0000A3980000}"/>
    <cellStyle name="표준 2 33 3 2 41" xfId="60597" xr:uid="{00000000-0005-0000-0000-0000A4980000}"/>
    <cellStyle name="표준 2 33 3 2 42" xfId="62077" xr:uid="{00000000-0005-0000-0000-0000A5980000}"/>
    <cellStyle name="표준 2 33 3 2 5" xfId="7316" xr:uid="{00000000-0005-0000-0000-0000A6980000}"/>
    <cellStyle name="표준 2 33 3 2 6" xfId="8796" xr:uid="{00000000-0005-0000-0000-0000A7980000}"/>
    <cellStyle name="표준 2 33 3 2 7" xfId="10276" xr:uid="{00000000-0005-0000-0000-0000A8980000}"/>
    <cellStyle name="표준 2 33 3 2 8" xfId="11756" xr:uid="{00000000-0005-0000-0000-0000A9980000}"/>
    <cellStyle name="표준 2 33 3 2 9" xfId="13236" xr:uid="{00000000-0005-0000-0000-0000AA980000}"/>
    <cellStyle name="표준 2 33 3 20" xfId="27299" xr:uid="{00000000-0005-0000-0000-0000AB980000}"/>
    <cellStyle name="표준 2 33 3 21" xfId="28779" xr:uid="{00000000-0005-0000-0000-0000AC980000}"/>
    <cellStyle name="표준 2 33 3 22" xfId="30259" xr:uid="{00000000-0005-0000-0000-0000AD980000}"/>
    <cellStyle name="표준 2 33 3 23" xfId="31739" xr:uid="{00000000-0005-0000-0000-0000AE980000}"/>
    <cellStyle name="표준 2 33 3 24" xfId="33219" xr:uid="{00000000-0005-0000-0000-0000AF980000}"/>
    <cellStyle name="표준 2 33 3 25" xfId="34699" xr:uid="{00000000-0005-0000-0000-0000B0980000}"/>
    <cellStyle name="표준 2 33 3 26" xfId="36179" xr:uid="{00000000-0005-0000-0000-0000B1980000}"/>
    <cellStyle name="표준 2 33 3 27" xfId="37659" xr:uid="{00000000-0005-0000-0000-0000B2980000}"/>
    <cellStyle name="표준 2 33 3 28" xfId="39139" xr:uid="{00000000-0005-0000-0000-0000B3980000}"/>
    <cellStyle name="표준 2 33 3 29" xfId="40619" xr:uid="{00000000-0005-0000-0000-0000B4980000}"/>
    <cellStyle name="표준 2 33 3 3" xfId="2138" xr:uid="{00000000-0005-0000-0000-0000B5980000}"/>
    <cellStyle name="표준 2 33 3 30" xfId="42099" xr:uid="{00000000-0005-0000-0000-0000B6980000}"/>
    <cellStyle name="표준 2 33 3 31" xfId="43579" xr:uid="{00000000-0005-0000-0000-0000B7980000}"/>
    <cellStyle name="표준 2 33 3 32" xfId="45059" xr:uid="{00000000-0005-0000-0000-0000B8980000}"/>
    <cellStyle name="표준 2 33 3 33" xfId="46540" xr:uid="{00000000-0005-0000-0000-0000B9980000}"/>
    <cellStyle name="표준 2 33 3 34" xfId="48020" xr:uid="{00000000-0005-0000-0000-0000BA980000}"/>
    <cellStyle name="표준 2 33 3 35" xfId="49500" xr:uid="{00000000-0005-0000-0000-0000BB980000}"/>
    <cellStyle name="표준 2 33 3 36" xfId="50980" xr:uid="{00000000-0005-0000-0000-0000BC980000}"/>
    <cellStyle name="표준 2 33 3 37" xfId="52460" xr:uid="{00000000-0005-0000-0000-0000BD980000}"/>
    <cellStyle name="표준 2 33 3 38" xfId="53940" xr:uid="{00000000-0005-0000-0000-0000BE980000}"/>
    <cellStyle name="표준 2 33 3 39" xfId="55420" xr:uid="{00000000-0005-0000-0000-0000BF980000}"/>
    <cellStyle name="표준 2 33 3 4" xfId="3619" xr:uid="{00000000-0005-0000-0000-0000C0980000}"/>
    <cellStyle name="표준 2 33 3 40" xfId="56900" xr:uid="{00000000-0005-0000-0000-0000C1980000}"/>
    <cellStyle name="표준 2 33 3 41" xfId="58380" xr:uid="{00000000-0005-0000-0000-0000C2980000}"/>
    <cellStyle name="표준 2 33 3 42" xfId="59860" xr:uid="{00000000-0005-0000-0000-0000C3980000}"/>
    <cellStyle name="표준 2 33 3 43" xfId="61340" xr:uid="{00000000-0005-0000-0000-0000C4980000}"/>
    <cellStyle name="표준 2 33 3 5" xfId="5099" xr:uid="{00000000-0005-0000-0000-0000C5980000}"/>
    <cellStyle name="표준 2 33 3 6" xfId="6579" xr:uid="{00000000-0005-0000-0000-0000C6980000}"/>
    <cellStyle name="표준 2 33 3 7" xfId="8059" xr:uid="{00000000-0005-0000-0000-0000C7980000}"/>
    <cellStyle name="표준 2 33 3 8" xfId="9539" xr:uid="{00000000-0005-0000-0000-0000C8980000}"/>
    <cellStyle name="표준 2 33 3 9" xfId="11019" xr:uid="{00000000-0005-0000-0000-0000C9980000}"/>
    <cellStyle name="표준 2 33 4" xfId="918" xr:uid="{00000000-0005-0000-0000-0000CA980000}"/>
    <cellStyle name="표준 2 33 4 10" xfId="12532" xr:uid="{00000000-0005-0000-0000-0000CB980000}"/>
    <cellStyle name="표준 2 33 4 11" xfId="14012" xr:uid="{00000000-0005-0000-0000-0000CC980000}"/>
    <cellStyle name="표준 2 33 4 12" xfId="15492" xr:uid="{00000000-0005-0000-0000-0000CD980000}"/>
    <cellStyle name="표준 2 33 4 13" xfId="16972" xr:uid="{00000000-0005-0000-0000-0000CE980000}"/>
    <cellStyle name="표준 2 33 4 14" xfId="18452" xr:uid="{00000000-0005-0000-0000-0000CF980000}"/>
    <cellStyle name="표준 2 33 4 15" xfId="19932" xr:uid="{00000000-0005-0000-0000-0000D0980000}"/>
    <cellStyle name="표준 2 33 4 16" xfId="21412" xr:uid="{00000000-0005-0000-0000-0000D1980000}"/>
    <cellStyle name="표준 2 33 4 17" xfId="22892" xr:uid="{00000000-0005-0000-0000-0000D2980000}"/>
    <cellStyle name="표준 2 33 4 18" xfId="24372" xr:uid="{00000000-0005-0000-0000-0000D3980000}"/>
    <cellStyle name="표준 2 33 4 19" xfId="25852" xr:uid="{00000000-0005-0000-0000-0000D4980000}"/>
    <cellStyle name="표준 2 33 4 2" xfId="139" xr:uid="{00000000-0005-0000-0000-0000D5980000}"/>
    <cellStyle name="표준 2 33 4 2 10" xfId="14749" xr:uid="{00000000-0005-0000-0000-0000D6980000}"/>
    <cellStyle name="표준 2 33 4 2 11" xfId="16229" xr:uid="{00000000-0005-0000-0000-0000D7980000}"/>
    <cellStyle name="표준 2 33 4 2 12" xfId="17709" xr:uid="{00000000-0005-0000-0000-0000D8980000}"/>
    <cellStyle name="표준 2 33 4 2 13" xfId="19189" xr:uid="{00000000-0005-0000-0000-0000D9980000}"/>
    <cellStyle name="표준 2 33 4 2 14" xfId="20669" xr:uid="{00000000-0005-0000-0000-0000DA980000}"/>
    <cellStyle name="표준 2 33 4 2 15" xfId="22149" xr:uid="{00000000-0005-0000-0000-0000DB980000}"/>
    <cellStyle name="표준 2 33 4 2 16" xfId="23629" xr:uid="{00000000-0005-0000-0000-0000DC980000}"/>
    <cellStyle name="표준 2 33 4 2 17" xfId="25109" xr:uid="{00000000-0005-0000-0000-0000DD980000}"/>
    <cellStyle name="표준 2 33 4 2 18" xfId="26589" xr:uid="{00000000-0005-0000-0000-0000DE980000}"/>
    <cellStyle name="표준 2 33 4 2 19" xfId="28069" xr:uid="{00000000-0005-0000-0000-0000DF980000}"/>
    <cellStyle name="표준 2 33 4 2 2" xfId="2908" xr:uid="{00000000-0005-0000-0000-0000E0980000}"/>
    <cellStyle name="표준 2 33 4 2 20" xfId="29549" xr:uid="{00000000-0005-0000-0000-0000E1980000}"/>
    <cellStyle name="표준 2 33 4 2 21" xfId="31029" xr:uid="{00000000-0005-0000-0000-0000E2980000}"/>
    <cellStyle name="표준 2 33 4 2 22" xfId="32509" xr:uid="{00000000-0005-0000-0000-0000E3980000}"/>
    <cellStyle name="표준 2 33 4 2 23" xfId="33989" xr:uid="{00000000-0005-0000-0000-0000E4980000}"/>
    <cellStyle name="표준 2 33 4 2 24" xfId="35469" xr:uid="{00000000-0005-0000-0000-0000E5980000}"/>
    <cellStyle name="표준 2 33 4 2 25" xfId="36949" xr:uid="{00000000-0005-0000-0000-0000E6980000}"/>
    <cellStyle name="표준 2 33 4 2 26" xfId="38429" xr:uid="{00000000-0005-0000-0000-0000E7980000}"/>
    <cellStyle name="표준 2 33 4 2 27" xfId="39909" xr:uid="{00000000-0005-0000-0000-0000E8980000}"/>
    <cellStyle name="표준 2 33 4 2 28" xfId="41389" xr:uid="{00000000-0005-0000-0000-0000E9980000}"/>
    <cellStyle name="표준 2 33 4 2 29" xfId="42869" xr:uid="{00000000-0005-0000-0000-0000EA980000}"/>
    <cellStyle name="표준 2 33 4 2 3" xfId="4389" xr:uid="{00000000-0005-0000-0000-0000EB980000}"/>
    <cellStyle name="표준 2 33 4 2 30" xfId="44349" xr:uid="{00000000-0005-0000-0000-0000EC980000}"/>
    <cellStyle name="표준 2 33 4 2 31" xfId="45829" xr:uid="{00000000-0005-0000-0000-0000ED980000}"/>
    <cellStyle name="표준 2 33 4 2 32" xfId="47310" xr:uid="{00000000-0005-0000-0000-0000EE980000}"/>
    <cellStyle name="표준 2 33 4 2 33" xfId="48790" xr:uid="{00000000-0005-0000-0000-0000EF980000}"/>
    <cellStyle name="표준 2 33 4 2 34" xfId="50270" xr:uid="{00000000-0005-0000-0000-0000F0980000}"/>
    <cellStyle name="표준 2 33 4 2 35" xfId="51750" xr:uid="{00000000-0005-0000-0000-0000F1980000}"/>
    <cellStyle name="표준 2 33 4 2 36" xfId="53230" xr:uid="{00000000-0005-0000-0000-0000F2980000}"/>
    <cellStyle name="표준 2 33 4 2 37" xfId="54710" xr:uid="{00000000-0005-0000-0000-0000F3980000}"/>
    <cellStyle name="표준 2 33 4 2 38" xfId="56190" xr:uid="{00000000-0005-0000-0000-0000F4980000}"/>
    <cellStyle name="표준 2 33 4 2 39" xfId="57670" xr:uid="{00000000-0005-0000-0000-0000F5980000}"/>
    <cellStyle name="표준 2 33 4 2 4" xfId="5869" xr:uid="{00000000-0005-0000-0000-0000F6980000}"/>
    <cellStyle name="표준 2 33 4 2 40" xfId="59150" xr:uid="{00000000-0005-0000-0000-0000F7980000}"/>
    <cellStyle name="표준 2 33 4 2 41" xfId="60630" xr:uid="{00000000-0005-0000-0000-0000F8980000}"/>
    <cellStyle name="표준 2 33 4 2 42" xfId="62110" xr:uid="{00000000-0005-0000-0000-0000F9980000}"/>
    <cellStyle name="표준 2 33 4 2 5" xfId="7349" xr:uid="{00000000-0005-0000-0000-0000FA980000}"/>
    <cellStyle name="표준 2 33 4 2 6" xfId="8829" xr:uid="{00000000-0005-0000-0000-0000FB980000}"/>
    <cellStyle name="표준 2 33 4 2 7" xfId="10309" xr:uid="{00000000-0005-0000-0000-0000FC980000}"/>
    <cellStyle name="표준 2 33 4 2 8" xfId="11789" xr:uid="{00000000-0005-0000-0000-0000FD980000}"/>
    <cellStyle name="표준 2 33 4 2 9" xfId="13269" xr:uid="{00000000-0005-0000-0000-0000FE980000}"/>
    <cellStyle name="표준 2 33 4 20" xfId="27332" xr:uid="{00000000-0005-0000-0000-0000FF980000}"/>
    <cellStyle name="표준 2 33 4 21" xfId="28812" xr:uid="{00000000-0005-0000-0000-000000990000}"/>
    <cellStyle name="표준 2 33 4 22" xfId="30292" xr:uid="{00000000-0005-0000-0000-000001990000}"/>
    <cellStyle name="표준 2 33 4 23" xfId="31772" xr:uid="{00000000-0005-0000-0000-000002990000}"/>
    <cellStyle name="표준 2 33 4 24" xfId="33252" xr:uid="{00000000-0005-0000-0000-000003990000}"/>
    <cellStyle name="표준 2 33 4 25" xfId="34732" xr:uid="{00000000-0005-0000-0000-000004990000}"/>
    <cellStyle name="표준 2 33 4 26" xfId="36212" xr:uid="{00000000-0005-0000-0000-000005990000}"/>
    <cellStyle name="표준 2 33 4 27" xfId="37692" xr:uid="{00000000-0005-0000-0000-000006990000}"/>
    <cellStyle name="표준 2 33 4 28" xfId="39172" xr:uid="{00000000-0005-0000-0000-000007990000}"/>
    <cellStyle name="표준 2 33 4 29" xfId="40652" xr:uid="{00000000-0005-0000-0000-000008990000}"/>
    <cellStyle name="표준 2 33 4 3" xfId="2171" xr:uid="{00000000-0005-0000-0000-000009990000}"/>
    <cellStyle name="표준 2 33 4 30" xfId="42132" xr:uid="{00000000-0005-0000-0000-00000A990000}"/>
    <cellStyle name="표준 2 33 4 31" xfId="43612" xr:uid="{00000000-0005-0000-0000-00000B990000}"/>
    <cellStyle name="표준 2 33 4 32" xfId="45092" xr:uid="{00000000-0005-0000-0000-00000C990000}"/>
    <cellStyle name="표준 2 33 4 33" xfId="46573" xr:uid="{00000000-0005-0000-0000-00000D990000}"/>
    <cellStyle name="표준 2 33 4 34" xfId="48053" xr:uid="{00000000-0005-0000-0000-00000E990000}"/>
    <cellStyle name="표준 2 33 4 35" xfId="49533" xr:uid="{00000000-0005-0000-0000-00000F990000}"/>
    <cellStyle name="표준 2 33 4 36" xfId="51013" xr:uid="{00000000-0005-0000-0000-000010990000}"/>
    <cellStyle name="표준 2 33 4 37" xfId="52493" xr:uid="{00000000-0005-0000-0000-000011990000}"/>
    <cellStyle name="표준 2 33 4 38" xfId="53973" xr:uid="{00000000-0005-0000-0000-000012990000}"/>
    <cellStyle name="표준 2 33 4 39" xfId="55453" xr:uid="{00000000-0005-0000-0000-000013990000}"/>
    <cellStyle name="표준 2 33 4 4" xfId="3652" xr:uid="{00000000-0005-0000-0000-000014990000}"/>
    <cellStyle name="표준 2 33 4 40" xfId="56933" xr:uid="{00000000-0005-0000-0000-000015990000}"/>
    <cellStyle name="표준 2 33 4 41" xfId="58413" xr:uid="{00000000-0005-0000-0000-000016990000}"/>
    <cellStyle name="표준 2 33 4 42" xfId="59893" xr:uid="{00000000-0005-0000-0000-000017990000}"/>
    <cellStyle name="표준 2 33 4 43" xfId="61373" xr:uid="{00000000-0005-0000-0000-000018990000}"/>
    <cellStyle name="표준 2 33 4 5" xfId="5132" xr:uid="{00000000-0005-0000-0000-000019990000}"/>
    <cellStyle name="표준 2 33 4 6" xfId="6612" xr:uid="{00000000-0005-0000-0000-00001A990000}"/>
    <cellStyle name="표준 2 33 4 7" xfId="8092" xr:uid="{00000000-0005-0000-0000-00001B990000}"/>
    <cellStyle name="표준 2 33 4 8" xfId="9572" xr:uid="{00000000-0005-0000-0000-00001C990000}"/>
    <cellStyle name="표준 2 33 4 9" xfId="11052" xr:uid="{00000000-0005-0000-0000-00001D990000}"/>
    <cellStyle name="표준 2 33 5" xfId="884" xr:uid="{00000000-0005-0000-0000-00001E990000}"/>
    <cellStyle name="표준 2 33 5 10" xfId="12566" xr:uid="{00000000-0005-0000-0000-00001F990000}"/>
    <cellStyle name="표준 2 33 5 11" xfId="14046" xr:uid="{00000000-0005-0000-0000-000020990000}"/>
    <cellStyle name="표준 2 33 5 12" xfId="15526" xr:uid="{00000000-0005-0000-0000-000021990000}"/>
    <cellStyle name="표준 2 33 5 13" xfId="17006" xr:uid="{00000000-0005-0000-0000-000022990000}"/>
    <cellStyle name="표준 2 33 5 14" xfId="18486" xr:uid="{00000000-0005-0000-0000-000023990000}"/>
    <cellStyle name="표준 2 33 5 15" xfId="19966" xr:uid="{00000000-0005-0000-0000-000024990000}"/>
    <cellStyle name="표준 2 33 5 16" xfId="21446" xr:uid="{00000000-0005-0000-0000-000025990000}"/>
    <cellStyle name="표준 2 33 5 17" xfId="22926" xr:uid="{00000000-0005-0000-0000-000026990000}"/>
    <cellStyle name="표준 2 33 5 18" xfId="24406" xr:uid="{00000000-0005-0000-0000-000027990000}"/>
    <cellStyle name="표준 2 33 5 19" xfId="25886" xr:uid="{00000000-0005-0000-0000-000028990000}"/>
    <cellStyle name="표준 2 33 5 2" xfId="105" xr:uid="{00000000-0005-0000-0000-000029990000}"/>
    <cellStyle name="표준 2 33 5 2 10" xfId="14783" xr:uid="{00000000-0005-0000-0000-00002A990000}"/>
    <cellStyle name="표준 2 33 5 2 11" xfId="16263" xr:uid="{00000000-0005-0000-0000-00002B990000}"/>
    <cellStyle name="표준 2 33 5 2 12" xfId="17743" xr:uid="{00000000-0005-0000-0000-00002C990000}"/>
    <cellStyle name="표준 2 33 5 2 13" xfId="19223" xr:uid="{00000000-0005-0000-0000-00002D990000}"/>
    <cellStyle name="표준 2 33 5 2 14" xfId="20703" xr:uid="{00000000-0005-0000-0000-00002E990000}"/>
    <cellStyle name="표준 2 33 5 2 15" xfId="22183" xr:uid="{00000000-0005-0000-0000-00002F990000}"/>
    <cellStyle name="표준 2 33 5 2 16" xfId="23663" xr:uid="{00000000-0005-0000-0000-000030990000}"/>
    <cellStyle name="표준 2 33 5 2 17" xfId="25143" xr:uid="{00000000-0005-0000-0000-000031990000}"/>
    <cellStyle name="표준 2 33 5 2 18" xfId="26623" xr:uid="{00000000-0005-0000-0000-000032990000}"/>
    <cellStyle name="표준 2 33 5 2 19" xfId="28103" xr:uid="{00000000-0005-0000-0000-000033990000}"/>
    <cellStyle name="표준 2 33 5 2 2" xfId="2942" xr:uid="{00000000-0005-0000-0000-000034990000}"/>
    <cellStyle name="표준 2 33 5 2 20" xfId="29583" xr:uid="{00000000-0005-0000-0000-000035990000}"/>
    <cellStyle name="표준 2 33 5 2 21" xfId="31063" xr:uid="{00000000-0005-0000-0000-000036990000}"/>
    <cellStyle name="표준 2 33 5 2 22" xfId="32543" xr:uid="{00000000-0005-0000-0000-000037990000}"/>
    <cellStyle name="표준 2 33 5 2 23" xfId="34023" xr:uid="{00000000-0005-0000-0000-000038990000}"/>
    <cellStyle name="표준 2 33 5 2 24" xfId="35503" xr:uid="{00000000-0005-0000-0000-000039990000}"/>
    <cellStyle name="표준 2 33 5 2 25" xfId="36983" xr:uid="{00000000-0005-0000-0000-00003A990000}"/>
    <cellStyle name="표준 2 33 5 2 26" xfId="38463" xr:uid="{00000000-0005-0000-0000-00003B990000}"/>
    <cellStyle name="표준 2 33 5 2 27" xfId="39943" xr:uid="{00000000-0005-0000-0000-00003C990000}"/>
    <cellStyle name="표준 2 33 5 2 28" xfId="41423" xr:uid="{00000000-0005-0000-0000-00003D990000}"/>
    <cellStyle name="표준 2 33 5 2 29" xfId="42903" xr:uid="{00000000-0005-0000-0000-00003E990000}"/>
    <cellStyle name="표준 2 33 5 2 3" xfId="4423" xr:uid="{00000000-0005-0000-0000-00003F990000}"/>
    <cellStyle name="표준 2 33 5 2 30" xfId="44383" xr:uid="{00000000-0005-0000-0000-000040990000}"/>
    <cellStyle name="표준 2 33 5 2 31" xfId="45863" xr:uid="{00000000-0005-0000-0000-000041990000}"/>
    <cellStyle name="표준 2 33 5 2 32" xfId="47344" xr:uid="{00000000-0005-0000-0000-000042990000}"/>
    <cellStyle name="표준 2 33 5 2 33" xfId="48824" xr:uid="{00000000-0005-0000-0000-000043990000}"/>
    <cellStyle name="표준 2 33 5 2 34" xfId="50304" xr:uid="{00000000-0005-0000-0000-000044990000}"/>
    <cellStyle name="표준 2 33 5 2 35" xfId="51784" xr:uid="{00000000-0005-0000-0000-000045990000}"/>
    <cellStyle name="표준 2 33 5 2 36" xfId="53264" xr:uid="{00000000-0005-0000-0000-000046990000}"/>
    <cellStyle name="표준 2 33 5 2 37" xfId="54744" xr:uid="{00000000-0005-0000-0000-000047990000}"/>
    <cellStyle name="표준 2 33 5 2 38" xfId="56224" xr:uid="{00000000-0005-0000-0000-000048990000}"/>
    <cellStyle name="표준 2 33 5 2 39" xfId="57704" xr:uid="{00000000-0005-0000-0000-000049990000}"/>
    <cellStyle name="표준 2 33 5 2 4" xfId="5903" xr:uid="{00000000-0005-0000-0000-00004A990000}"/>
    <cellStyle name="표준 2 33 5 2 40" xfId="59184" xr:uid="{00000000-0005-0000-0000-00004B990000}"/>
    <cellStyle name="표준 2 33 5 2 41" xfId="60664" xr:uid="{00000000-0005-0000-0000-00004C990000}"/>
    <cellStyle name="표준 2 33 5 2 42" xfId="62144" xr:uid="{00000000-0005-0000-0000-00004D990000}"/>
    <cellStyle name="표준 2 33 5 2 5" xfId="7383" xr:uid="{00000000-0005-0000-0000-00004E990000}"/>
    <cellStyle name="표준 2 33 5 2 6" xfId="8863" xr:uid="{00000000-0005-0000-0000-00004F990000}"/>
    <cellStyle name="표준 2 33 5 2 7" xfId="10343" xr:uid="{00000000-0005-0000-0000-000050990000}"/>
    <cellStyle name="표준 2 33 5 2 8" xfId="11823" xr:uid="{00000000-0005-0000-0000-000051990000}"/>
    <cellStyle name="표준 2 33 5 2 9" xfId="13303" xr:uid="{00000000-0005-0000-0000-000052990000}"/>
    <cellStyle name="표준 2 33 5 20" xfId="27366" xr:uid="{00000000-0005-0000-0000-000053990000}"/>
    <cellStyle name="표준 2 33 5 21" xfId="28846" xr:uid="{00000000-0005-0000-0000-000054990000}"/>
    <cellStyle name="표준 2 33 5 22" xfId="30326" xr:uid="{00000000-0005-0000-0000-000055990000}"/>
    <cellStyle name="표준 2 33 5 23" xfId="31806" xr:uid="{00000000-0005-0000-0000-000056990000}"/>
    <cellStyle name="표준 2 33 5 24" xfId="33286" xr:uid="{00000000-0005-0000-0000-000057990000}"/>
    <cellStyle name="표준 2 33 5 25" xfId="34766" xr:uid="{00000000-0005-0000-0000-000058990000}"/>
    <cellStyle name="표준 2 33 5 26" xfId="36246" xr:uid="{00000000-0005-0000-0000-000059990000}"/>
    <cellStyle name="표준 2 33 5 27" xfId="37726" xr:uid="{00000000-0005-0000-0000-00005A990000}"/>
    <cellStyle name="표준 2 33 5 28" xfId="39206" xr:uid="{00000000-0005-0000-0000-00005B990000}"/>
    <cellStyle name="표준 2 33 5 29" xfId="40686" xr:uid="{00000000-0005-0000-0000-00005C990000}"/>
    <cellStyle name="표준 2 33 5 3" xfId="2205" xr:uid="{00000000-0005-0000-0000-00005D990000}"/>
    <cellStyle name="표준 2 33 5 30" xfId="42166" xr:uid="{00000000-0005-0000-0000-00005E990000}"/>
    <cellStyle name="표준 2 33 5 31" xfId="43646" xr:uid="{00000000-0005-0000-0000-00005F990000}"/>
    <cellStyle name="표준 2 33 5 32" xfId="45126" xr:uid="{00000000-0005-0000-0000-000060990000}"/>
    <cellStyle name="표준 2 33 5 33" xfId="46607" xr:uid="{00000000-0005-0000-0000-000061990000}"/>
    <cellStyle name="표준 2 33 5 34" xfId="48087" xr:uid="{00000000-0005-0000-0000-000062990000}"/>
    <cellStyle name="표준 2 33 5 35" xfId="49567" xr:uid="{00000000-0005-0000-0000-000063990000}"/>
    <cellStyle name="표준 2 33 5 36" xfId="51047" xr:uid="{00000000-0005-0000-0000-000064990000}"/>
    <cellStyle name="표준 2 33 5 37" xfId="52527" xr:uid="{00000000-0005-0000-0000-000065990000}"/>
    <cellStyle name="표준 2 33 5 38" xfId="54007" xr:uid="{00000000-0005-0000-0000-000066990000}"/>
    <cellStyle name="표준 2 33 5 39" xfId="55487" xr:uid="{00000000-0005-0000-0000-000067990000}"/>
    <cellStyle name="표준 2 33 5 4" xfId="3686" xr:uid="{00000000-0005-0000-0000-000068990000}"/>
    <cellStyle name="표준 2 33 5 40" xfId="56967" xr:uid="{00000000-0005-0000-0000-000069990000}"/>
    <cellStyle name="표준 2 33 5 41" xfId="58447" xr:uid="{00000000-0005-0000-0000-00006A990000}"/>
    <cellStyle name="표준 2 33 5 42" xfId="59927" xr:uid="{00000000-0005-0000-0000-00006B990000}"/>
    <cellStyle name="표준 2 33 5 43" xfId="61407" xr:uid="{00000000-0005-0000-0000-00006C990000}"/>
    <cellStyle name="표준 2 33 5 5" xfId="5166" xr:uid="{00000000-0005-0000-0000-00006D990000}"/>
    <cellStyle name="표준 2 33 5 6" xfId="6646" xr:uid="{00000000-0005-0000-0000-00006E990000}"/>
    <cellStyle name="표준 2 33 5 7" xfId="8126" xr:uid="{00000000-0005-0000-0000-00006F990000}"/>
    <cellStyle name="표준 2 33 5 8" xfId="9606" xr:uid="{00000000-0005-0000-0000-000070990000}"/>
    <cellStyle name="표준 2 33 5 9" xfId="11086" xr:uid="{00000000-0005-0000-0000-000071990000}"/>
    <cellStyle name="표준 2 33 6" xfId="849" xr:uid="{00000000-0005-0000-0000-000072990000}"/>
    <cellStyle name="표준 2 33 6 10" xfId="12601" xr:uid="{00000000-0005-0000-0000-000073990000}"/>
    <cellStyle name="표준 2 33 6 11" xfId="14081" xr:uid="{00000000-0005-0000-0000-000074990000}"/>
    <cellStyle name="표준 2 33 6 12" xfId="15561" xr:uid="{00000000-0005-0000-0000-000075990000}"/>
    <cellStyle name="표준 2 33 6 13" xfId="17041" xr:uid="{00000000-0005-0000-0000-000076990000}"/>
    <cellStyle name="표준 2 33 6 14" xfId="18521" xr:uid="{00000000-0005-0000-0000-000077990000}"/>
    <cellStyle name="표준 2 33 6 15" xfId="20001" xr:uid="{00000000-0005-0000-0000-000078990000}"/>
    <cellStyle name="표준 2 33 6 16" xfId="21481" xr:uid="{00000000-0005-0000-0000-000079990000}"/>
    <cellStyle name="표준 2 33 6 17" xfId="22961" xr:uid="{00000000-0005-0000-0000-00007A990000}"/>
    <cellStyle name="표준 2 33 6 18" xfId="24441" xr:uid="{00000000-0005-0000-0000-00007B990000}"/>
    <cellStyle name="표준 2 33 6 19" xfId="25921" xr:uid="{00000000-0005-0000-0000-00007C990000}"/>
    <cellStyle name="표준 2 33 6 2" xfId="70" xr:uid="{00000000-0005-0000-0000-00007D990000}"/>
    <cellStyle name="표준 2 33 6 2 10" xfId="14818" xr:uid="{00000000-0005-0000-0000-00007E990000}"/>
    <cellStyle name="표준 2 33 6 2 11" xfId="16298" xr:uid="{00000000-0005-0000-0000-00007F990000}"/>
    <cellStyle name="표준 2 33 6 2 12" xfId="17778" xr:uid="{00000000-0005-0000-0000-000080990000}"/>
    <cellStyle name="표준 2 33 6 2 13" xfId="19258" xr:uid="{00000000-0005-0000-0000-000081990000}"/>
    <cellStyle name="표준 2 33 6 2 14" xfId="20738" xr:uid="{00000000-0005-0000-0000-000082990000}"/>
    <cellStyle name="표준 2 33 6 2 15" xfId="22218" xr:uid="{00000000-0005-0000-0000-000083990000}"/>
    <cellStyle name="표준 2 33 6 2 16" xfId="23698" xr:uid="{00000000-0005-0000-0000-000084990000}"/>
    <cellStyle name="표준 2 33 6 2 17" xfId="25178" xr:uid="{00000000-0005-0000-0000-000085990000}"/>
    <cellStyle name="표준 2 33 6 2 18" xfId="26658" xr:uid="{00000000-0005-0000-0000-000086990000}"/>
    <cellStyle name="표준 2 33 6 2 19" xfId="28138" xr:uid="{00000000-0005-0000-0000-000087990000}"/>
    <cellStyle name="표준 2 33 6 2 2" xfId="2977" xr:uid="{00000000-0005-0000-0000-000088990000}"/>
    <cellStyle name="표준 2 33 6 2 20" xfId="29618" xr:uid="{00000000-0005-0000-0000-000089990000}"/>
    <cellStyle name="표준 2 33 6 2 21" xfId="31098" xr:uid="{00000000-0005-0000-0000-00008A990000}"/>
    <cellStyle name="표준 2 33 6 2 22" xfId="32578" xr:uid="{00000000-0005-0000-0000-00008B990000}"/>
    <cellStyle name="표준 2 33 6 2 23" xfId="34058" xr:uid="{00000000-0005-0000-0000-00008C990000}"/>
    <cellStyle name="표준 2 33 6 2 24" xfId="35538" xr:uid="{00000000-0005-0000-0000-00008D990000}"/>
    <cellStyle name="표준 2 33 6 2 25" xfId="37018" xr:uid="{00000000-0005-0000-0000-00008E990000}"/>
    <cellStyle name="표준 2 33 6 2 26" xfId="38498" xr:uid="{00000000-0005-0000-0000-00008F990000}"/>
    <cellStyle name="표준 2 33 6 2 27" xfId="39978" xr:uid="{00000000-0005-0000-0000-000090990000}"/>
    <cellStyle name="표준 2 33 6 2 28" xfId="41458" xr:uid="{00000000-0005-0000-0000-000091990000}"/>
    <cellStyle name="표준 2 33 6 2 29" xfId="42938" xr:uid="{00000000-0005-0000-0000-000092990000}"/>
    <cellStyle name="표준 2 33 6 2 3" xfId="4458" xr:uid="{00000000-0005-0000-0000-000093990000}"/>
    <cellStyle name="표준 2 33 6 2 30" xfId="44418" xr:uid="{00000000-0005-0000-0000-000094990000}"/>
    <cellStyle name="표준 2 33 6 2 31" xfId="45898" xr:uid="{00000000-0005-0000-0000-000095990000}"/>
    <cellStyle name="표준 2 33 6 2 32" xfId="47379" xr:uid="{00000000-0005-0000-0000-000096990000}"/>
    <cellStyle name="표준 2 33 6 2 33" xfId="48859" xr:uid="{00000000-0005-0000-0000-000097990000}"/>
    <cellStyle name="표준 2 33 6 2 34" xfId="50339" xr:uid="{00000000-0005-0000-0000-000098990000}"/>
    <cellStyle name="표준 2 33 6 2 35" xfId="51819" xr:uid="{00000000-0005-0000-0000-000099990000}"/>
    <cellStyle name="표준 2 33 6 2 36" xfId="53299" xr:uid="{00000000-0005-0000-0000-00009A990000}"/>
    <cellStyle name="표준 2 33 6 2 37" xfId="54779" xr:uid="{00000000-0005-0000-0000-00009B990000}"/>
    <cellStyle name="표준 2 33 6 2 38" xfId="56259" xr:uid="{00000000-0005-0000-0000-00009C990000}"/>
    <cellStyle name="표준 2 33 6 2 39" xfId="57739" xr:uid="{00000000-0005-0000-0000-00009D990000}"/>
    <cellStyle name="표준 2 33 6 2 4" xfId="5938" xr:uid="{00000000-0005-0000-0000-00009E990000}"/>
    <cellStyle name="표준 2 33 6 2 40" xfId="59219" xr:uid="{00000000-0005-0000-0000-00009F990000}"/>
    <cellStyle name="표준 2 33 6 2 41" xfId="60699" xr:uid="{00000000-0005-0000-0000-0000A0990000}"/>
    <cellStyle name="표준 2 33 6 2 42" xfId="62179" xr:uid="{00000000-0005-0000-0000-0000A1990000}"/>
    <cellStyle name="표준 2 33 6 2 5" xfId="7418" xr:uid="{00000000-0005-0000-0000-0000A2990000}"/>
    <cellStyle name="표준 2 33 6 2 6" xfId="8898" xr:uid="{00000000-0005-0000-0000-0000A3990000}"/>
    <cellStyle name="표준 2 33 6 2 7" xfId="10378" xr:uid="{00000000-0005-0000-0000-0000A4990000}"/>
    <cellStyle name="표준 2 33 6 2 8" xfId="11858" xr:uid="{00000000-0005-0000-0000-0000A5990000}"/>
    <cellStyle name="표준 2 33 6 2 9" xfId="13338" xr:uid="{00000000-0005-0000-0000-0000A6990000}"/>
    <cellStyle name="표준 2 33 6 20" xfId="27401" xr:uid="{00000000-0005-0000-0000-0000A7990000}"/>
    <cellStyle name="표준 2 33 6 21" xfId="28881" xr:uid="{00000000-0005-0000-0000-0000A8990000}"/>
    <cellStyle name="표준 2 33 6 22" xfId="30361" xr:uid="{00000000-0005-0000-0000-0000A9990000}"/>
    <cellStyle name="표준 2 33 6 23" xfId="31841" xr:uid="{00000000-0005-0000-0000-0000AA990000}"/>
    <cellStyle name="표준 2 33 6 24" xfId="33321" xr:uid="{00000000-0005-0000-0000-0000AB990000}"/>
    <cellStyle name="표준 2 33 6 25" xfId="34801" xr:uid="{00000000-0005-0000-0000-0000AC990000}"/>
    <cellStyle name="표준 2 33 6 26" xfId="36281" xr:uid="{00000000-0005-0000-0000-0000AD990000}"/>
    <cellStyle name="표준 2 33 6 27" xfId="37761" xr:uid="{00000000-0005-0000-0000-0000AE990000}"/>
    <cellStyle name="표준 2 33 6 28" xfId="39241" xr:uid="{00000000-0005-0000-0000-0000AF990000}"/>
    <cellStyle name="표준 2 33 6 29" xfId="40721" xr:uid="{00000000-0005-0000-0000-0000B0990000}"/>
    <cellStyle name="표준 2 33 6 3" xfId="2240" xr:uid="{00000000-0005-0000-0000-0000B1990000}"/>
    <cellStyle name="표준 2 33 6 30" xfId="42201" xr:uid="{00000000-0005-0000-0000-0000B2990000}"/>
    <cellStyle name="표준 2 33 6 31" xfId="43681" xr:uid="{00000000-0005-0000-0000-0000B3990000}"/>
    <cellStyle name="표준 2 33 6 32" xfId="45161" xr:uid="{00000000-0005-0000-0000-0000B4990000}"/>
    <cellStyle name="표준 2 33 6 33" xfId="46642" xr:uid="{00000000-0005-0000-0000-0000B5990000}"/>
    <cellStyle name="표준 2 33 6 34" xfId="48122" xr:uid="{00000000-0005-0000-0000-0000B6990000}"/>
    <cellStyle name="표준 2 33 6 35" xfId="49602" xr:uid="{00000000-0005-0000-0000-0000B7990000}"/>
    <cellStyle name="표준 2 33 6 36" xfId="51082" xr:uid="{00000000-0005-0000-0000-0000B8990000}"/>
    <cellStyle name="표준 2 33 6 37" xfId="52562" xr:uid="{00000000-0005-0000-0000-0000B9990000}"/>
    <cellStyle name="표준 2 33 6 38" xfId="54042" xr:uid="{00000000-0005-0000-0000-0000BA990000}"/>
    <cellStyle name="표준 2 33 6 39" xfId="55522" xr:uid="{00000000-0005-0000-0000-0000BB990000}"/>
    <cellStyle name="표준 2 33 6 4" xfId="3721" xr:uid="{00000000-0005-0000-0000-0000BC990000}"/>
    <cellStyle name="표준 2 33 6 40" xfId="57002" xr:uid="{00000000-0005-0000-0000-0000BD990000}"/>
    <cellStyle name="표준 2 33 6 41" xfId="58482" xr:uid="{00000000-0005-0000-0000-0000BE990000}"/>
    <cellStyle name="표준 2 33 6 42" xfId="59962" xr:uid="{00000000-0005-0000-0000-0000BF990000}"/>
    <cellStyle name="표준 2 33 6 43" xfId="61442" xr:uid="{00000000-0005-0000-0000-0000C0990000}"/>
    <cellStyle name="표준 2 33 6 5" xfId="5201" xr:uid="{00000000-0005-0000-0000-0000C1990000}"/>
    <cellStyle name="표준 2 33 6 6" xfId="6681" xr:uid="{00000000-0005-0000-0000-0000C2990000}"/>
    <cellStyle name="표준 2 33 6 7" xfId="8161" xr:uid="{00000000-0005-0000-0000-0000C3990000}"/>
    <cellStyle name="표준 2 33 6 8" xfId="9641" xr:uid="{00000000-0005-0000-0000-0000C4990000}"/>
    <cellStyle name="표준 2 33 6 9" xfId="11121" xr:uid="{00000000-0005-0000-0000-0000C5990000}"/>
    <cellStyle name="표준 2 33 7" xfId="811" xr:uid="{00000000-0005-0000-0000-0000C6990000}"/>
    <cellStyle name="표준 2 33 8" xfId="1048" xr:uid="{00000000-0005-0000-0000-0000C7990000}"/>
    <cellStyle name="표준 2 33 8 10" xfId="12402" xr:uid="{00000000-0005-0000-0000-0000C8990000}"/>
    <cellStyle name="표준 2 33 8 11" xfId="13882" xr:uid="{00000000-0005-0000-0000-0000C9990000}"/>
    <cellStyle name="표준 2 33 8 12" xfId="15362" xr:uid="{00000000-0005-0000-0000-0000CA990000}"/>
    <cellStyle name="표준 2 33 8 13" xfId="16842" xr:uid="{00000000-0005-0000-0000-0000CB990000}"/>
    <cellStyle name="표준 2 33 8 14" xfId="18322" xr:uid="{00000000-0005-0000-0000-0000CC990000}"/>
    <cellStyle name="표준 2 33 8 15" xfId="19802" xr:uid="{00000000-0005-0000-0000-0000CD990000}"/>
    <cellStyle name="표준 2 33 8 16" xfId="21282" xr:uid="{00000000-0005-0000-0000-0000CE990000}"/>
    <cellStyle name="표준 2 33 8 17" xfId="22762" xr:uid="{00000000-0005-0000-0000-0000CF990000}"/>
    <cellStyle name="표준 2 33 8 18" xfId="24242" xr:uid="{00000000-0005-0000-0000-0000D0990000}"/>
    <cellStyle name="표준 2 33 8 19" xfId="25722" xr:uid="{00000000-0005-0000-0000-0000D1990000}"/>
    <cellStyle name="표준 2 33 8 2" xfId="269" xr:uid="{00000000-0005-0000-0000-0000D2990000}"/>
    <cellStyle name="표준 2 33 8 2 10" xfId="14619" xr:uid="{00000000-0005-0000-0000-0000D3990000}"/>
    <cellStyle name="표준 2 33 8 2 11" xfId="16099" xr:uid="{00000000-0005-0000-0000-0000D4990000}"/>
    <cellStyle name="표준 2 33 8 2 12" xfId="17579" xr:uid="{00000000-0005-0000-0000-0000D5990000}"/>
    <cellStyle name="표준 2 33 8 2 13" xfId="19059" xr:uid="{00000000-0005-0000-0000-0000D6990000}"/>
    <cellStyle name="표준 2 33 8 2 14" xfId="20539" xr:uid="{00000000-0005-0000-0000-0000D7990000}"/>
    <cellStyle name="표준 2 33 8 2 15" xfId="22019" xr:uid="{00000000-0005-0000-0000-0000D8990000}"/>
    <cellStyle name="표준 2 33 8 2 16" xfId="23499" xr:uid="{00000000-0005-0000-0000-0000D9990000}"/>
    <cellStyle name="표준 2 33 8 2 17" xfId="24979" xr:uid="{00000000-0005-0000-0000-0000DA990000}"/>
    <cellStyle name="표준 2 33 8 2 18" xfId="26459" xr:uid="{00000000-0005-0000-0000-0000DB990000}"/>
    <cellStyle name="표준 2 33 8 2 19" xfId="27939" xr:uid="{00000000-0005-0000-0000-0000DC990000}"/>
    <cellStyle name="표준 2 33 8 2 2" xfId="2778" xr:uid="{00000000-0005-0000-0000-0000DD990000}"/>
    <cellStyle name="표준 2 33 8 2 20" xfId="29419" xr:uid="{00000000-0005-0000-0000-0000DE990000}"/>
    <cellStyle name="표준 2 33 8 2 21" xfId="30899" xr:uid="{00000000-0005-0000-0000-0000DF990000}"/>
    <cellStyle name="표준 2 33 8 2 22" xfId="32379" xr:uid="{00000000-0005-0000-0000-0000E0990000}"/>
    <cellStyle name="표준 2 33 8 2 23" xfId="33859" xr:uid="{00000000-0005-0000-0000-0000E1990000}"/>
    <cellStyle name="표준 2 33 8 2 24" xfId="35339" xr:uid="{00000000-0005-0000-0000-0000E2990000}"/>
    <cellStyle name="표준 2 33 8 2 25" xfId="36819" xr:uid="{00000000-0005-0000-0000-0000E3990000}"/>
    <cellStyle name="표준 2 33 8 2 26" xfId="38299" xr:uid="{00000000-0005-0000-0000-0000E4990000}"/>
    <cellStyle name="표준 2 33 8 2 27" xfId="39779" xr:uid="{00000000-0005-0000-0000-0000E5990000}"/>
    <cellStyle name="표준 2 33 8 2 28" xfId="41259" xr:uid="{00000000-0005-0000-0000-0000E6990000}"/>
    <cellStyle name="표준 2 33 8 2 29" xfId="42739" xr:uid="{00000000-0005-0000-0000-0000E7990000}"/>
    <cellStyle name="표준 2 33 8 2 3" xfId="4259" xr:uid="{00000000-0005-0000-0000-0000E8990000}"/>
    <cellStyle name="표준 2 33 8 2 30" xfId="44219" xr:uid="{00000000-0005-0000-0000-0000E9990000}"/>
    <cellStyle name="표준 2 33 8 2 31" xfId="45699" xr:uid="{00000000-0005-0000-0000-0000EA990000}"/>
    <cellStyle name="표준 2 33 8 2 32" xfId="47180" xr:uid="{00000000-0005-0000-0000-0000EB990000}"/>
    <cellStyle name="표준 2 33 8 2 33" xfId="48660" xr:uid="{00000000-0005-0000-0000-0000EC990000}"/>
    <cellStyle name="표준 2 33 8 2 34" xfId="50140" xr:uid="{00000000-0005-0000-0000-0000ED990000}"/>
    <cellStyle name="표준 2 33 8 2 35" xfId="51620" xr:uid="{00000000-0005-0000-0000-0000EE990000}"/>
    <cellStyle name="표준 2 33 8 2 36" xfId="53100" xr:uid="{00000000-0005-0000-0000-0000EF990000}"/>
    <cellStyle name="표준 2 33 8 2 37" xfId="54580" xr:uid="{00000000-0005-0000-0000-0000F0990000}"/>
    <cellStyle name="표준 2 33 8 2 38" xfId="56060" xr:uid="{00000000-0005-0000-0000-0000F1990000}"/>
    <cellStyle name="표준 2 33 8 2 39" xfId="57540" xr:uid="{00000000-0005-0000-0000-0000F2990000}"/>
    <cellStyle name="표준 2 33 8 2 4" xfId="5739" xr:uid="{00000000-0005-0000-0000-0000F3990000}"/>
    <cellStyle name="표준 2 33 8 2 40" xfId="59020" xr:uid="{00000000-0005-0000-0000-0000F4990000}"/>
    <cellStyle name="표준 2 33 8 2 41" xfId="60500" xr:uid="{00000000-0005-0000-0000-0000F5990000}"/>
    <cellStyle name="표준 2 33 8 2 42" xfId="61980" xr:uid="{00000000-0005-0000-0000-0000F6990000}"/>
    <cellStyle name="표준 2 33 8 2 5" xfId="7219" xr:uid="{00000000-0005-0000-0000-0000F7990000}"/>
    <cellStyle name="표준 2 33 8 2 6" xfId="8699" xr:uid="{00000000-0005-0000-0000-0000F8990000}"/>
    <cellStyle name="표준 2 33 8 2 7" xfId="10179" xr:uid="{00000000-0005-0000-0000-0000F9990000}"/>
    <cellStyle name="표준 2 33 8 2 8" xfId="11659" xr:uid="{00000000-0005-0000-0000-0000FA990000}"/>
    <cellStyle name="표준 2 33 8 2 9" xfId="13139" xr:uid="{00000000-0005-0000-0000-0000FB990000}"/>
    <cellStyle name="표준 2 33 8 20" xfId="27202" xr:uid="{00000000-0005-0000-0000-0000FC990000}"/>
    <cellStyle name="표준 2 33 8 21" xfId="28682" xr:uid="{00000000-0005-0000-0000-0000FD990000}"/>
    <cellStyle name="표준 2 33 8 22" xfId="30162" xr:uid="{00000000-0005-0000-0000-0000FE990000}"/>
    <cellStyle name="표준 2 33 8 23" xfId="31642" xr:uid="{00000000-0005-0000-0000-0000FF990000}"/>
    <cellStyle name="표준 2 33 8 24" xfId="33122" xr:uid="{00000000-0005-0000-0000-0000009A0000}"/>
    <cellStyle name="표준 2 33 8 25" xfId="34602" xr:uid="{00000000-0005-0000-0000-0000019A0000}"/>
    <cellStyle name="표준 2 33 8 26" xfId="36082" xr:uid="{00000000-0005-0000-0000-0000029A0000}"/>
    <cellStyle name="표준 2 33 8 27" xfId="37562" xr:uid="{00000000-0005-0000-0000-0000039A0000}"/>
    <cellStyle name="표준 2 33 8 28" xfId="39042" xr:uid="{00000000-0005-0000-0000-0000049A0000}"/>
    <cellStyle name="표준 2 33 8 29" xfId="40522" xr:uid="{00000000-0005-0000-0000-0000059A0000}"/>
    <cellStyle name="표준 2 33 8 3" xfId="2041" xr:uid="{00000000-0005-0000-0000-0000069A0000}"/>
    <cellStyle name="표준 2 33 8 30" xfId="42002" xr:uid="{00000000-0005-0000-0000-0000079A0000}"/>
    <cellStyle name="표준 2 33 8 31" xfId="43482" xr:uid="{00000000-0005-0000-0000-0000089A0000}"/>
    <cellStyle name="표준 2 33 8 32" xfId="44962" xr:uid="{00000000-0005-0000-0000-0000099A0000}"/>
    <cellStyle name="표준 2 33 8 33" xfId="46443" xr:uid="{00000000-0005-0000-0000-00000A9A0000}"/>
    <cellStyle name="표준 2 33 8 34" xfId="47923" xr:uid="{00000000-0005-0000-0000-00000B9A0000}"/>
    <cellStyle name="표준 2 33 8 35" xfId="49403" xr:uid="{00000000-0005-0000-0000-00000C9A0000}"/>
    <cellStyle name="표준 2 33 8 36" xfId="50883" xr:uid="{00000000-0005-0000-0000-00000D9A0000}"/>
    <cellStyle name="표준 2 33 8 37" xfId="52363" xr:uid="{00000000-0005-0000-0000-00000E9A0000}"/>
    <cellStyle name="표준 2 33 8 38" xfId="53843" xr:uid="{00000000-0005-0000-0000-00000F9A0000}"/>
    <cellStyle name="표준 2 33 8 39" xfId="55323" xr:uid="{00000000-0005-0000-0000-0000109A0000}"/>
    <cellStyle name="표준 2 33 8 4" xfId="3522" xr:uid="{00000000-0005-0000-0000-0000119A0000}"/>
    <cellStyle name="표준 2 33 8 40" xfId="56803" xr:uid="{00000000-0005-0000-0000-0000129A0000}"/>
    <cellStyle name="표준 2 33 8 41" xfId="58283" xr:uid="{00000000-0005-0000-0000-0000139A0000}"/>
    <cellStyle name="표준 2 33 8 42" xfId="59763" xr:uid="{00000000-0005-0000-0000-0000149A0000}"/>
    <cellStyle name="표준 2 33 8 43" xfId="61243" xr:uid="{00000000-0005-0000-0000-0000159A0000}"/>
    <cellStyle name="표준 2 33 8 5" xfId="5002" xr:uid="{00000000-0005-0000-0000-0000169A0000}"/>
    <cellStyle name="표준 2 33 8 6" xfId="6482" xr:uid="{00000000-0005-0000-0000-0000179A0000}"/>
    <cellStyle name="표준 2 33 8 7" xfId="7962" xr:uid="{00000000-0005-0000-0000-0000189A0000}"/>
    <cellStyle name="표준 2 33 8 8" xfId="9442" xr:uid="{00000000-0005-0000-0000-0000199A0000}"/>
    <cellStyle name="표준 2 33 8 9" xfId="10922" xr:uid="{00000000-0005-0000-0000-00001A9A0000}"/>
    <cellStyle name="표준 2 34" xfId="1529" xr:uid="{00000000-0005-0000-0000-00001B9A0000}"/>
    <cellStyle name="표준 2 34 2" xfId="917" xr:uid="{00000000-0005-0000-0000-00001C9A0000}"/>
    <cellStyle name="표준 2 34 2 10" xfId="12533" xr:uid="{00000000-0005-0000-0000-00001D9A0000}"/>
    <cellStyle name="표준 2 34 2 11" xfId="14013" xr:uid="{00000000-0005-0000-0000-00001E9A0000}"/>
    <cellStyle name="표준 2 34 2 12" xfId="15493" xr:uid="{00000000-0005-0000-0000-00001F9A0000}"/>
    <cellStyle name="표준 2 34 2 13" xfId="16973" xr:uid="{00000000-0005-0000-0000-0000209A0000}"/>
    <cellStyle name="표준 2 34 2 14" xfId="18453" xr:uid="{00000000-0005-0000-0000-0000219A0000}"/>
    <cellStyle name="표준 2 34 2 15" xfId="19933" xr:uid="{00000000-0005-0000-0000-0000229A0000}"/>
    <cellStyle name="표준 2 34 2 16" xfId="21413" xr:uid="{00000000-0005-0000-0000-0000239A0000}"/>
    <cellStyle name="표준 2 34 2 17" xfId="22893" xr:uid="{00000000-0005-0000-0000-0000249A0000}"/>
    <cellStyle name="표준 2 34 2 18" xfId="24373" xr:uid="{00000000-0005-0000-0000-0000259A0000}"/>
    <cellStyle name="표준 2 34 2 19" xfId="25853" xr:uid="{00000000-0005-0000-0000-0000269A0000}"/>
    <cellStyle name="표준 2 34 2 2" xfId="138" xr:uid="{00000000-0005-0000-0000-0000279A0000}"/>
    <cellStyle name="표준 2 34 2 2 10" xfId="14750" xr:uid="{00000000-0005-0000-0000-0000289A0000}"/>
    <cellStyle name="표준 2 34 2 2 11" xfId="16230" xr:uid="{00000000-0005-0000-0000-0000299A0000}"/>
    <cellStyle name="표준 2 34 2 2 12" xfId="17710" xr:uid="{00000000-0005-0000-0000-00002A9A0000}"/>
    <cellStyle name="표준 2 34 2 2 13" xfId="19190" xr:uid="{00000000-0005-0000-0000-00002B9A0000}"/>
    <cellStyle name="표준 2 34 2 2 14" xfId="20670" xr:uid="{00000000-0005-0000-0000-00002C9A0000}"/>
    <cellStyle name="표준 2 34 2 2 15" xfId="22150" xr:uid="{00000000-0005-0000-0000-00002D9A0000}"/>
    <cellStyle name="표준 2 34 2 2 16" xfId="23630" xr:uid="{00000000-0005-0000-0000-00002E9A0000}"/>
    <cellStyle name="표준 2 34 2 2 17" xfId="25110" xr:uid="{00000000-0005-0000-0000-00002F9A0000}"/>
    <cellStyle name="표준 2 34 2 2 18" xfId="26590" xr:uid="{00000000-0005-0000-0000-0000309A0000}"/>
    <cellStyle name="표준 2 34 2 2 19" xfId="28070" xr:uid="{00000000-0005-0000-0000-0000319A0000}"/>
    <cellStyle name="표준 2 34 2 2 2" xfId="2909" xr:uid="{00000000-0005-0000-0000-0000329A0000}"/>
    <cellStyle name="표준 2 34 2 2 20" xfId="29550" xr:uid="{00000000-0005-0000-0000-0000339A0000}"/>
    <cellStyle name="표준 2 34 2 2 21" xfId="31030" xr:uid="{00000000-0005-0000-0000-0000349A0000}"/>
    <cellStyle name="표준 2 34 2 2 22" xfId="32510" xr:uid="{00000000-0005-0000-0000-0000359A0000}"/>
    <cellStyle name="표준 2 34 2 2 23" xfId="33990" xr:uid="{00000000-0005-0000-0000-0000369A0000}"/>
    <cellStyle name="표준 2 34 2 2 24" xfId="35470" xr:uid="{00000000-0005-0000-0000-0000379A0000}"/>
    <cellStyle name="표준 2 34 2 2 25" xfId="36950" xr:uid="{00000000-0005-0000-0000-0000389A0000}"/>
    <cellStyle name="표준 2 34 2 2 26" xfId="38430" xr:uid="{00000000-0005-0000-0000-0000399A0000}"/>
    <cellStyle name="표준 2 34 2 2 27" xfId="39910" xr:uid="{00000000-0005-0000-0000-00003A9A0000}"/>
    <cellStyle name="표준 2 34 2 2 28" xfId="41390" xr:uid="{00000000-0005-0000-0000-00003B9A0000}"/>
    <cellStyle name="표준 2 34 2 2 29" xfId="42870" xr:uid="{00000000-0005-0000-0000-00003C9A0000}"/>
    <cellStyle name="표준 2 34 2 2 3" xfId="4390" xr:uid="{00000000-0005-0000-0000-00003D9A0000}"/>
    <cellStyle name="표준 2 34 2 2 30" xfId="44350" xr:uid="{00000000-0005-0000-0000-00003E9A0000}"/>
    <cellStyle name="표준 2 34 2 2 31" xfId="45830" xr:uid="{00000000-0005-0000-0000-00003F9A0000}"/>
    <cellStyle name="표준 2 34 2 2 32" xfId="47311" xr:uid="{00000000-0005-0000-0000-0000409A0000}"/>
    <cellStyle name="표준 2 34 2 2 33" xfId="48791" xr:uid="{00000000-0005-0000-0000-0000419A0000}"/>
    <cellStyle name="표준 2 34 2 2 34" xfId="50271" xr:uid="{00000000-0005-0000-0000-0000429A0000}"/>
    <cellStyle name="표준 2 34 2 2 35" xfId="51751" xr:uid="{00000000-0005-0000-0000-0000439A0000}"/>
    <cellStyle name="표준 2 34 2 2 36" xfId="53231" xr:uid="{00000000-0005-0000-0000-0000449A0000}"/>
    <cellStyle name="표준 2 34 2 2 37" xfId="54711" xr:uid="{00000000-0005-0000-0000-0000459A0000}"/>
    <cellStyle name="표준 2 34 2 2 38" xfId="56191" xr:uid="{00000000-0005-0000-0000-0000469A0000}"/>
    <cellStyle name="표준 2 34 2 2 39" xfId="57671" xr:uid="{00000000-0005-0000-0000-0000479A0000}"/>
    <cellStyle name="표준 2 34 2 2 4" xfId="5870" xr:uid="{00000000-0005-0000-0000-0000489A0000}"/>
    <cellStyle name="표준 2 34 2 2 40" xfId="59151" xr:uid="{00000000-0005-0000-0000-0000499A0000}"/>
    <cellStyle name="표준 2 34 2 2 41" xfId="60631" xr:uid="{00000000-0005-0000-0000-00004A9A0000}"/>
    <cellStyle name="표준 2 34 2 2 42" xfId="62111" xr:uid="{00000000-0005-0000-0000-00004B9A0000}"/>
    <cellStyle name="표준 2 34 2 2 5" xfId="7350" xr:uid="{00000000-0005-0000-0000-00004C9A0000}"/>
    <cellStyle name="표준 2 34 2 2 6" xfId="8830" xr:uid="{00000000-0005-0000-0000-00004D9A0000}"/>
    <cellStyle name="표준 2 34 2 2 7" xfId="10310" xr:uid="{00000000-0005-0000-0000-00004E9A0000}"/>
    <cellStyle name="표준 2 34 2 2 8" xfId="11790" xr:uid="{00000000-0005-0000-0000-00004F9A0000}"/>
    <cellStyle name="표준 2 34 2 2 9" xfId="13270" xr:uid="{00000000-0005-0000-0000-0000509A0000}"/>
    <cellStyle name="표준 2 34 2 20" xfId="27333" xr:uid="{00000000-0005-0000-0000-0000519A0000}"/>
    <cellStyle name="표준 2 34 2 21" xfId="28813" xr:uid="{00000000-0005-0000-0000-0000529A0000}"/>
    <cellStyle name="표준 2 34 2 22" xfId="30293" xr:uid="{00000000-0005-0000-0000-0000539A0000}"/>
    <cellStyle name="표준 2 34 2 23" xfId="31773" xr:uid="{00000000-0005-0000-0000-0000549A0000}"/>
    <cellStyle name="표준 2 34 2 24" xfId="33253" xr:uid="{00000000-0005-0000-0000-0000559A0000}"/>
    <cellStyle name="표준 2 34 2 25" xfId="34733" xr:uid="{00000000-0005-0000-0000-0000569A0000}"/>
    <cellStyle name="표준 2 34 2 26" xfId="36213" xr:uid="{00000000-0005-0000-0000-0000579A0000}"/>
    <cellStyle name="표준 2 34 2 27" xfId="37693" xr:uid="{00000000-0005-0000-0000-0000589A0000}"/>
    <cellStyle name="표준 2 34 2 28" xfId="39173" xr:uid="{00000000-0005-0000-0000-0000599A0000}"/>
    <cellStyle name="표준 2 34 2 29" xfId="40653" xr:uid="{00000000-0005-0000-0000-00005A9A0000}"/>
    <cellStyle name="표준 2 34 2 3" xfId="2172" xr:uid="{00000000-0005-0000-0000-00005B9A0000}"/>
    <cellStyle name="표준 2 34 2 30" xfId="42133" xr:uid="{00000000-0005-0000-0000-00005C9A0000}"/>
    <cellStyle name="표준 2 34 2 31" xfId="43613" xr:uid="{00000000-0005-0000-0000-00005D9A0000}"/>
    <cellStyle name="표준 2 34 2 32" xfId="45093" xr:uid="{00000000-0005-0000-0000-00005E9A0000}"/>
    <cellStyle name="표준 2 34 2 33" xfId="46574" xr:uid="{00000000-0005-0000-0000-00005F9A0000}"/>
    <cellStyle name="표준 2 34 2 34" xfId="48054" xr:uid="{00000000-0005-0000-0000-0000609A0000}"/>
    <cellStyle name="표준 2 34 2 35" xfId="49534" xr:uid="{00000000-0005-0000-0000-0000619A0000}"/>
    <cellStyle name="표준 2 34 2 36" xfId="51014" xr:uid="{00000000-0005-0000-0000-0000629A0000}"/>
    <cellStyle name="표준 2 34 2 37" xfId="52494" xr:uid="{00000000-0005-0000-0000-0000639A0000}"/>
    <cellStyle name="표준 2 34 2 38" xfId="53974" xr:uid="{00000000-0005-0000-0000-0000649A0000}"/>
    <cellStyle name="표준 2 34 2 39" xfId="55454" xr:uid="{00000000-0005-0000-0000-0000659A0000}"/>
    <cellStyle name="표준 2 34 2 4" xfId="3653" xr:uid="{00000000-0005-0000-0000-0000669A0000}"/>
    <cellStyle name="표준 2 34 2 40" xfId="56934" xr:uid="{00000000-0005-0000-0000-0000679A0000}"/>
    <cellStyle name="표준 2 34 2 41" xfId="58414" xr:uid="{00000000-0005-0000-0000-0000689A0000}"/>
    <cellStyle name="표준 2 34 2 42" xfId="59894" xr:uid="{00000000-0005-0000-0000-0000699A0000}"/>
    <cellStyle name="표준 2 34 2 43" xfId="61374" xr:uid="{00000000-0005-0000-0000-00006A9A0000}"/>
    <cellStyle name="표준 2 34 2 5" xfId="5133" xr:uid="{00000000-0005-0000-0000-00006B9A0000}"/>
    <cellStyle name="표준 2 34 2 6" xfId="6613" xr:uid="{00000000-0005-0000-0000-00006C9A0000}"/>
    <cellStyle name="표준 2 34 2 7" xfId="8093" xr:uid="{00000000-0005-0000-0000-00006D9A0000}"/>
    <cellStyle name="표준 2 34 2 8" xfId="9573" xr:uid="{00000000-0005-0000-0000-00006E9A0000}"/>
    <cellStyle name="표준 2 34 2 9" xfId="11053" xr:uid="{00000000-0005-0000-0000-00006F9A0000}"/>
    <cellStyle name="표준 2 34 3" xfId="883" xr:uid="{00000000-0005-0000-0000-0000709A0000}"/>
    <cellStyle name="표준 2 34 3 10" xfId="12567" xr:uid="{00000000-0005-0000-0000-0000719A0000}"/>
    <cellStyle name="표준 2 34 3 11" xfId="14047" xr:uid="{00000000-0005-0000-0000-0000729A0000}"/>
    <cellStyle name="표준 2 34 3 12" xfId="15527" xr:uid="{00000000-0005-0000-0000-0000739A0000}"/>
    <cellStyle name="표준 2 34 3 13" xfId="17007" xr:uid="{00000000-0005-0000-0000-0000749A0000}"/>
    <cellStyle name="표준 2 34 3 14" xfId="18487" xr:uid="{00000000-0005-0000-0000-0000759A0000}"/>
    <cellStyle name="표준 2 34 3 15" xfId="19967" xr:uid="{00000000-0005-0000-0000-0000769A0000}"/>
    <cellStyle name="표준 2 34 3 16" xfId="21447" xr:uid="{00000000-0005-0000-0000-0000779A0000}"/>
    <cellStyle name="표준 2 34 3 17" xfId="22927" xr:uid="{00000000-0005-0000-0000-0000789A0000}"/>
    <cellStyle name="표준 2 34 3 18" xfId="24407" xr:uid="{00000000-0005-0000-0000-0000799A0000}"/>
    <cellStyle name="표준 2 34 3 19" xfId="25887" xr:uid="{00000000-0005-0000-0000-00007A9A0000}"/>
    <cellStyle name="표준 2 34 3 2" xfId="104" xr:uid="{00000000-0005-0000-0000-00007B9A0000}"/>
    <cellStyle name="표준 2 34 3 2 10" xfId="14784" xr:uid="{00000000-0005-0000-0000-00007C9A0000}"/>
    <cellStyle name="표준 2 34 3 2 11" xfId="16264" xr:uid="{00000000-0005-0000-0000-00007D9A0000}"/>
    <cellStyle name="표준 2 34 3 2 12" xfId="17744" xr:uid="{00000000-0005-0000-0000-00007E9A0000}"/>
    <cellStyle name="표준 2 34 3 2 13" xfId="19224" xr:uid="{00000000-0005-0000-0000-00007F9A0000}"/>
    <cellStyle name="표준 2 34 3 2 14" xfId="20704" xr:uid="{00000000-0005-0000-0000-0000809A0000}"/>
    <cellStyle name="표준 2 34 3 2 15" xfId="22184" xr:uid="{00000000-0005-0000-0000-0000819A0000}"/>
    <cellStyle name="표준 2 34 3 2 16" xfId="23664" xr:uid="{00000000-0005-0000-0000-0000829A0000}"/>
    <cellStyle name="표준 2 34 3 2 17" xfId="25144" xr:uid="{00000000-0005-0000-0000-0000839A0000}"/>
    <cellStyle name="표준 2 34 3 2 18" xfId="26624" xr:uid="{00000000-0005-0000-0000-0000849A0000}"/>
    <cellStyle name="표준 2 34 3 2 19" xfId="28104" xr:uid="{00000000-0005-0000-0000-0000859A0000}"/>
    <cellStyle name="표준 2 34 3 2 2" xfId="2943" xr:uid="{00000000-0005-0000-0000-0000869A0000}"/>
    <cellStyle name="표준 2 34 3 2 20" xfId="29584" xr:uid="{00000000-0005-0000-0000-0000879A0000}"/>
    <cellStyle name="표준 2 34 3 2 21" xfId="31064" xr:uid="{00000000-0005-0000-0000-0000889A0000}"/>
    <cellStyle name="표준 2 34 3 2 22" xfId="32544" xr:uid="{00000000-0005-0000-0000-0000899A0000}"/>
    <cellStyle name="표준 2 34 3 2 23" xfId="34024" xr:uid="{00000000-0005-0000-0000-00008A9A0000}"/>
    <cellStyle name="표준 2 34 3 2 24" xfId="35504" xr:uid="{00000000-0005-0000-0000-00008B9A0000}"/>
    <cellStyle name="표준 2 34 3 2 25" xfId="36984" xr:uid="{00000000-0005-0000-0000-00008C9A0000}"/>
    <cellStyle name="표준 2 34 3 2 26" xfId="38464" xr:uid="{00000000-0005-0000-0000-00008D9A0000}"/>
    <cellStyle name="표준 2 34 3 2 27" xfId="39944" xr:uid="{00000000-0005-0000-0000-00008E9A0000}"/>
    <cellStyle name="표준 2 34 3 2 28" xfId="41424" xr:uid="{00000000-0005-0000-0000-00008F9A0000}"/>
    <cellStyle name="표준 2 34 3 2 29" xfId="42904" xr:uid="{00000000-0005-0000-0000-0000909A0000}"/>
    <cellStyle name="표준 2 34 3 2 3" xfId="4424" xr:uid="{00000000-0005-0000-0000-0000919A0000}"/>
    <cellStyle name="표준 2 34 3 2 30" xfId="44384" xr:uid="{00000000-0005-0000-0000-0000929A0000}"/>
    <cellStyle name="표준 2 34 3 2 31" xfId="45864" xr:uid="{00000000-0005-0000-0000-0000939A0000}"/>
    <cellStyle name="표준 2 34 3 2 32" xfId="47345" xr:uid="{00000000-0005-0000-0000-0000949A0000}"/>
    <cellStyle name="표준 2 34 3 2 33" xfId="48825" xr:uid="{00000000-0005-0000-0000-0000959A0000}"/>
    <cellStyle name="표준 2 34 3 2 34" xfId="50305" xr:uid="{00000000-0005-0000-0000-0000969A0000}"/>
    <cellStyle name="표준 2 34 3 2 35" xfId="51785" xr:uid="{00000000-0005-0000-0000-0000979A0000}"/>
    <cellStyle name="표준 2 34 3 2 36" xfId="53265" xr:uid="{00000000-0005-0000-0000-0000989A0000}"/>
    <cellStyle name="표준 2 34 3 2 37" xfId="54745" xr:uid="{00000000-0005-0000-0000-0000999A0000}"/>
    <cellStyle name="표준 2 34 3 2 38" xfId="56225" xr:uid="{00000000-0005-0000-0000-00009A9A0000}"/>
    <cellStyle name="표준 2 34 3 2 39" xfId="57705" xr:uid="{00000000-0005-0000-0000-00009B9A0000}"/>
    <cellStyle name="표준 2 34 3 2 4" xfId="5904" xr:uid="{00000000-0005-0000-0000-00009C9A0000}"/>
    <cellStyle name="표준 2 34 3 2 40" xfId="59185" xr:uid="{00000000-0005-0000-0000-00009D9A0000}"/>
    <cellStyle name="표준 2 34 3 2 41" xfId="60665" xr:uid="{00000000-0005-0000-0000-00009E9A0000}"/>
    <cellStyle name="표준 2 34 3 2 42" xfId="62145" xr:uid="{00000000-0005-0000-0000-00009F9A0000}"/>
    <cellStyle name="표준 2 34 3 2 5" xfId="7384" xr:uid="{00000000-0005-0000-0000-0000A09A0000}"/>
    <cellStyle name="표준 2 34 3 2 6" xfId="8864" xr:uid="{00000000-0005-0000-0000-0000A19A0000}"/>
    <cellStyle name="표준 2 34 3 2 7" xfId="10344" xr:uid="{00000000-0005-0000-0000-0000A29A0000}"/>
    <cellStyle name="표준 2 34 3 2 8" xfId="11824" xr:uid="{00000000-0005-0000-0000-0000A39A0000}"/>
    <cellStyle name="표준 2 34 3 2 9" xfId="13304" xr:uid="{00000000-0005-0000-0000-0000A49A0000}"/>
    <cellStyle name="표준 2 34 3 20" xfId="27367" xr:uid="{00000000-0005-0000-0000-0000A59A0000}"/>
    <cellStyle name="표준 2 34 3 21" xfId="28847" xr:uid="{00000000-0005-0000-0000-0000A69A0000}"/>
    <cellStyle name="표준 2 34 3 22" xfId="30327" xr:uid="{00000000-0005-0000-0000-0000A79A0000}"/>
    <cellStyle name="표준 2 34 3 23" xfId="31807" xr:uid="{00000000-0005-0000-0000-0000A89A0000}"/>
    <cellStyle name="표준 2 34 3 24" xfId="33287" xr:uid="{00000000-0005-0000-0000-0000A99A0000}"/>
    <cellStyle name="표준 2 34 3 25" xfId="34767" xr:uid="{00000000-0005-0000-0000-0000AA9A0000}"/>
    <cellStyle name="표준 2 34 3 26" xfId="36247" xr:uid="{00000000-0005-0000-0000-0000AB9A0000}"/>
    <cellStyle name="표준 2 34 3 27" xfId="37727" xr:uid="{00000000-0005-0000-0000-0000AC9A0000}"/>
    <cellStyle name="표준 2 34 3 28" xfId="39207" xr:uid="{00000000-0005-0000-0000-0000AD9A0000}"/>
    <cellStyle name="표준 2 34 3 29" xfId="40687" xr:uid="{00000000-0005-0000-0000-0000AE9A0000}"/>
    <cellStyle name="표준 2 34 3 3" xfId="2206" xr:uid="{00000000-0005-0000-0000-0000AF9A0000}"/>
    <cellStyle name="표준 2 34 3 30" xfId="42167" xr:uid="{00000000-0005-0000-0000-0000B09A0000}"/>
    <cellStyle name="표준 2 34 3 31" xfId="43647" xr:uid="{00000000-0005-0000-0000-0000B19A0000}"/>
    <cellStyle name="표준 2 34 3 32" xfId="45127" xr:uid="{00000000-0005-0000-0000-0000B29A0000}"/>
    <cellStyle name="표준 2 34 3 33" xfId="46608" xr:uid="{00000000-0005-0000-0000-0000B39A0000}"/>
    <cellStyle name="표준 2 34 3 34" xfId="48088" xr:uid="{00000000-0005-0000-0000-0000B49A0000}"/>
    <cellStyle name="표준 2 34 3 35" xfId="49568" xr:uid="{00000000-0005-0000-0000-0000B59A0000}"/>
    <cellStyle name="표준 2 34 3 36" xfId="51048" xr:uid="{00000000-0005-0000-0000-0000B69A0000}"/>
    <cellStyle name="표준 2 34 3 37" xfId="52528" xr:uid="{00000000-0005-0000-0000-0000B79A0000}"/>
    <cellStyle name="표준 2 34 3 38" xfId="54008" xr:uid="{00000000-0005-0000-0000-0000B89A0000}"/>
    <cellStyle name="표준 2 34 3 39" xfId="55488" xr:uid="{00000000-0005-0000-0000-0000B99A0000}"/>
    <cellStyle name="표준 2 34 3 4" xfId="3687" xr:uid="{00000000-0005-0000-0000-0000BA9A0000}"/>
    <cellStyle name="표준 2 34 3 40" xfId="56968" xr:uid="{00000000-0005-0000-0000-0000BB9A0000}"/>
    <cellStyle name="표준 2 34 3 41" xfId="58448" xr:uid="{00000000-0005-0000-0000-0000BC9A0000}"/>
    <cellStyle name="표준 2 34 3 42" xfId="59928" xr:uid="{00000000-0005-0000-0000-0000BD9A0000}"/>
    <cellStyle name="표준 2 34 3 43" xfId="61408" xr:uid="{00000000-0005-0000-0000-0000BE9A0000}"/>
    <cellStyle name="표준 2 34 3 5" xfId="5167" xr:uid="{00000000-0005-0000-0000-0000BF9A0000}"/>
    <cellStyle name="표준 2 34 3 6" xfId="6647" xr:uid="{00000000-0005-0000-0000-0000C09A0000}"/>
    <cellStyle name="표준 2 34 3 7" xfId="8127" xr:uid="{00000000-0005-0000-0000-0000C19A0000}"/>
    <cellStyle name="표준 2 34 3 8" xfId="9607" xr:uid="{00000000-0005-0000-0000-0000C29A0000}"/>
    <cellStyle name="표준 2 34 3 9" xfId="11087" xr:uid="{00000000-0005-0000-0000-0000C39A0000}"/>
    <cellStyle name="표준 2 34 4" xfId="848" xr:uid="{00000000-0005-0000-0000-0000C49A0000}"/>
    <cellStyle name="표준 2 34 4 10" xfId="12602" xr:uid="{00000000-0005-0000-0000-0000C59A0000}"/>
    <cellStyle name="표준 2 34 4 11" xfId="14082" xr:uid="{00000000-0005-0000-0000-0000C69A0000}"/>
    <cellStyle name="표준 2 34 4 12" xfId="15562" xr:uid="{00000000-0005-0000-0000-0000C79A0000}"/>
    <cellStyle name="표준 2 34 4 13" xfId="17042" xr:uid="{00000000-0005-0000-0000-0000C89A0000}"/>
    <cellStyle name="표준 2 34 4 14" xfId="18522" xr:uid="{00000000-0005-0000-0000-0000C99A0000}"/>
    <cellStyle name="표준 2 34 4 15" xfId="20002" xr:uid="{00000000-0005-0000-0000-0000CA9A0000}"/>
    <cellStyle name="표준 2 34 4 16" xfId="21482" xr:uid="{00000000-0005-0000-0000-0000CB9A0000}"/>
    <cellStyle name="표준 2 34 4 17" xfId="22962" xr:uid="{00000000-0005-0000-0000-0000CC9A0000}"/>
    <cellStyle name="표준 2 34 4 18" xfId="24442" xr:uid="{00000000-0005-0000-0000-0000CD9A0000}"/>
    <cellStyle name="표준 2 34 4 19" xfId="25922" xr:uid="{00000000-0005-0000-0000-0000CE9A0000}"/>
    <cellStyle name="표준 2 34 4 2" xfId="69" xr:uid="{00000000-0005-0000-0000-0000CF9A0000}"/>
    <cellStyle name="표준 2 34 4 2 10" xfId="14819" xr:uid="{00000000-0005-0000-0000-0000D09A0000}"/>
    <cellStyle name="표준 2 34 4 2 11" xfId="16299" xr:uid="{00000000-0005-0000-0000-0000D19A0000}"/>
    <cellStyle name="표준 2 34 4 2 12" xfId="17779" xr:uid="{00000000-0005-0000-0000-0000D29A0000}"/>
    <cellStyle name="표준 2 34 4 2 13" xfId="19259" xr:uid="{00000000-0005-0000-0000-0000D39A0000}"/>
    <cellStyle name="표준 2 34 4 2 14" xfId="20739" xr:uid="{00000000-0005-0000-0000-0000D49A0000}"/>
    <cellStyle name="표준 2 34 4 2 15" xfId="22219" xr:uid="{00000000-0005-0000-0000-0000D59A0000}"/>
    <cellStyle name="표준 2 34 4 2 16" xfId="23699" xr:uid="{00000000-0005-0000-0000-0000D69A0000}"/>
    <cellStyle name="표준 2 34 4 2 17" xfId="25179" xr:uid="{00000000-0005-0000-0000-0000D79A0000}"/>
    <cellStyle name="표준 2 34 4 2 18" xfId="26659" xr:uid="{00000000-0005-0000-0000-0000D89A0000}"/>
    <cellStyle name="표준 2 34 4 2 19" xfId="28139" xr:uid="{00000000-0005-0000-0000-0000D99A0000}"/>
    <cellStyle name="표준 2 34 4 2 2" xfId="2978" xr:uid="{00000000-0005-0000-0000-0000DA9A0000}"/>
    <cellStyle name="표준 2 34 4 2 20" xfId="29619" xr:uid="{00000000-0005-0000-0000-0000DB9A0000}"/>
    <cellStyle name="표준 2 34 4 2 21" xfId="31099" xr:uid="{00000000-0005-0000-0000-0000DC9A0000}"/>
    <cellStyle name="표준 2 34 4 2 22" xfId="32579" xr:uid="{00000000-0005-0000-0000-0000DD9A0000}"/>
    <cellStyle name="표준 2 34 4 2 23" xfId="34059" xr:uid="{00000000-0005-0000-0000-0000DE9A0000}"/>
    <cellStyle name="표준 2 34 4 2 24" xfId="35539" xr:uid="{00000000-0005-0000-0000-0000DF9A0000}"/>
    <cellStyle name="표준 2 34 4 2 25" xfId="37019" xr:uid="{00000000-0005-0000-0000-0000E09A0000}"/>
    <cellStyle name="표준 2 34 4 2 26" xfId="38499" xr:uid="{00000000-0005-0000-0000-0000E19A0000}"/>
    <cellStyle name="표준 2 34 4 2 27" xfId="39979" xr:uid="{00000000-0005-0000-0000-0000E29A0000}"/>
    <cellStyle name="표준 2 34 4 2 28" xfId="41459" xr:uid="{00000000-0005-0000-0000-0000E39A0000}"/>
    <cellStyle name="표준 2 34 4 2 29" xfId="42939" xr:uid="{00000000-0005-0000-0000-0000E49A0000}"/>
    <cellStyle name="표준 2 34 4 2 3" xfId="4459" xr:uid="{00000000-0005-0000-0000-0000E59A0000}"/>
    <cellStyle name="표준 2 34 4 2 30" xfId="44419" xr:uid="{00000000-0005-0000-0000-0000E69A0000}"/>
    <cellStyle name="표준 2 34 4 2 31" xfId="45899" xr:uid="{00000000-0005-0000-0000-0000E79A0000}"/>
    <cellStyle name="표준 2 34 4 2 32" xfId="47380" xr:uid="{00000000-0005-0000-0000-0000E89A0000}"/>
    <cellStyle name="표준 2 34 4 2 33" xfId="48860" xr:uid="{00000000-0005-0000-0000-0000E99A0000}"/>
    <cellStyle name="표준 2 34 4 2 34" xfId="50340" xr:uid="{00000000-0005-0000-0000-0000EA9A0000}"/>
    <cellStyle name="표준 2 34 4 2 35" xfId="51820" xr:uid="{00000000-0005-0000-0000-0000EB9A0000}"/>
    <cellStyle name="표준 2 34 4 2 36" xfId="53300" xr:uid="{00000000-0005-0000-0000-0000EC9A0000}"/>
    <cellStyle name="표준 2 34 4 2 37" xfId="54780" xr:uid="{00000000-0005-0000-0000-0000ED9A0000}"/>
    <cellStyle name="표준 2 34 4 2 38" xfId="56260" xr:uid="{00000000-0005-0000-0000-0000EE9A0000}"/>
    <cellStyle name="표준 2 34 4 2 39" xfId="57740" xr:uid="{00000000-0005-0000-0000-0000EF9A0000}"/>
    <cellStyle name="표준 2 34 4 2 4" xfId="5939" xr:uid="{00000000-0005-0000-0000-0000F09A0000}"/>
    <cellStyle name="표준 2 34 4 2 40" xfId="59220" xr:uid="{00000000-0005-0000-0000-0000F19A0000}"/>
    <cellStyle name="표준 2 34 4 2 41" xfId="60700" xr:uid="{00000000-0005-0000-0000-0000F29A0000}"/>
    <cellStyle name="표준 2 34 4 2 42" xfId="62180" xr:uid="{00000000-0005-0000-0000-0000F39A0000}"/>
    <cellStyle name="표준 2 34 4 2 5" xfId="7419" xr:uid="{00000000-0005-0000-0000-0000F49A0000}"/>
    <cellStyle name="표준 2 34 4 2 6" xfId="8899" xr:uid="{00000000-0005-0000-0000-0000F59A0000}"/>
    <cellStyle name="표준 2 34 4 2 7" xfId="10379" xr:uid="{00000000-0005-0000-0000-0000F69A0000}"/>
    <cellStyle name="표준 2 34 4 2 8" xfId="11859" xr:uid="{00000000-0005-0000-0000-0000F79A0000}"/>
    <cellStyle name="표준 2 34 4 2 9" xfId="13339" xr:uid="{00000000-0005-0000-0000-0000F89A0000}"/>
    <cellStyle name="표준 2 34 4 20" xfId="27402" xr:uid="{00000000-0005-0000-0000-0000F99A0000}"/>
    <cellStyle name="표준 2 34 4 21" xfId="28882" xr:uid="{00000000-0005-0000-0000-0000FA9A0000}"/>
    <cellStyle name="표준 2 34 4 22" xfId="30362" xr:uid="{00000000-0005-0000-0000-0000FB9A0000}"/>
    <cellStyle name="표준 2 34 4 23" xfId="31842" xr:uid="{00000000-0005-0000-0000-0000FC9A0000}"/>
    <cellStyle name="표준 2 34 4 24" xfId="33322" xr:uid="{00000000-0005-0000-0000-0000FD9A0000}"/>
    <cellStyle name="표준 2 34 4 25" xfId="34802" xr:uid="{00000000-0005-0000-0000-0000FE9A0000}"/>
    <cellStyle name="표준 2 34 4 26" xfId="36282" xr:uid="{00000000-0005-0000-0000-0000FF9A0000}"/>
    <cellStyle name="표준 2 34 4 27" xfId="37762" xr:uid="{00000000-0005-0000-0000-0000009B0000}"/>
    <cellStyle name="표준 2 34 4 28" xfId="39242" xr:uid="{00000000-0005-0000-0000-0000019B0000}"/>
    <cellStyle name="표준 2 34 4 29" xfId="40722" xr:uid="{00000000-0005-0000-0000-0000029B0000}"/>
    <cellStyle name="표준 2 34 4 3" xfId="2241" xr:uid="{00000000-0005-0000-0000-0000039B0000}"/>
    <cellStyle name="표준 2 34 4 30" xfId="42202" xr:uid="{00000000-0005-0000-0000-0000049B0000}"/>
    <cellStyle name="표준 2 34 4 31" xfId="43682" xr:uid="{00000000-0005-0000-0000-0000059B0000}"/>
    <cellStyle name="표준 2 34 4 32" xfId="45162" xr:uid="{00000000-0005-0000-0000-0000069B0000}"/>
    <cellStyle name="표준 2 34 4 33" xfId="46643" xr:uid="{00000000-0005-0000-0000-0000079B0000}"/>
    <cellStyle name="표준 2 34 4 34" xfId="48123" xr:uid="{00000000-0005-0000-0000-0000089B0000}"/>
    <cellStyle name="표준 2 34 4 35" xfId="49603" xr:uid="{00000000-0005-0000-0000-0000099B0000}"/>
    <cellStyle name="표준 2 34 4 36" xfId="51083" xr:uid="{00000000-0005-0000-0000-00000A9B0000}"/>
    <cellStyle name="표준 2 34 4 37" xfId="52563" xr:uid="{00000000-0005-0000-0000-00000B9B0000}"/>
    <cellStyle name="표준 2 34 4 38" xfId="54043" xr:uid="{00000000-0005-0000-0000-00000C9B0000}"/>
    <cellStyle name="표준 2 34 4 39" xfId="55523" xr:uid="{00000000-0005-0000-0000-00000D9B0000}"/>
    <cellStyle name="표준 2 34 4 4" xfId="3722" xr:uid="{00000000-0005-0000-0000-00000E9B0000}"/>
    <cellStyle name="표준 2 34 4 40" xfId="57003" xr:uid="{00000000-0005-0000-0000-00000F9B0000}"/>
    <cellStyle name="표준 2 34 4 41" xfId="58483" xr:uid="{00000000-0005-0000-0000-0000109B0000}"/>
    <cellStyle name="표준 2 34 4 42" xfId="59963" xr:uid="{00000000-0005-0000-0000-0000119B0000}"/>
    <cellStyle name="표준 2 34 4 43" xfId="61443" xr:uid="{00000000-0005-0000-0000-0000129B0000}"/>
    <cellStyle name="표준 2 34 4 5" xfId="5202" xr:uid="{00000000-0005-0000-0000-0000139B0000}"/>
    <cellStyle name="표준 2 34 4 6" xfId="6682" xr:uid="{00000000-0005-0000-0000-0000149B0000}"/>
    <cellStyle name="표준 2 34 4 7" xfId="8162" xr:uid="{00000000-0005-0000-0000-0000159B0000}"/>
    <cellStyle name="표준 2 34 4 8" xfId="9642" xr:uid="{00000000-0005-0000-0000-0000169B0000}"/>
    <cellStyle name="표준 2 34 4 9" xfId="11122" xr:uid="{00000000-0005-0000-0000-0000179B0000}"/>
    <cellStyle name="표준 2 34 5" xfId="810" xr:uid="{00000000-0005-0000-0000-0000189B0000}"/>
    <cellStyle name="표준 2 34 6" xfId="1016" xr:uid="{00000000-0005-0000-0000-0000199B0000}"/>
    <cellStyle name="표준 2 34 6 10" xfId="12434" xr:uid="{00000000-0005-0000-0000-00001A9B0000}"/>
    <cellStyle name="표준 2 34 6 11" xfId="13914" xr:uid="{00000000-0005-0000-0000-00001B9B0000}"/>
    <cellStyle name="표준 2 34 6 12" xfId="15394" xr:uid="{00000000-0005-0000-0000-00001C9B0000}"/>
    <cellStyle name="표준 2 34 6 13" xfId="16874" xr:uid="{00000000-0005-0000-0000-00001D9B0000}"/>
    <cellStyle name="표준 2 34 6 14" xfId="18354" xr:uid="{00000000-0005-0000-0000-00001E9B0000}"/>
    <cellStyle name="표준 2 34 6 15" xfId="19834" xr:uid="{00000000-0005-0000-0000-00001F9B0000}"/>
    <cellStyle name="표준 2 34 6 16" xfId="21314" xr:uid="{00000000-0005-0000-0000-0000209B0000}"/>
    <cellStyle name="표준 2 34 6 17" xfId="22794" xr:uid="{00000000-0005-0000-0000-0000219B0000}"/>
    <cellStyle name="표준 2 34 6 18" xfId="24274" xr:uid="{00000000-0005-0000-0000-0000229B0000}"/>
    <cellStyle name="표준 2 34 6 19" xfId="25754" xr:uid="{00000000-0005-0000-0000-0000239B0000}"/>
    <cellStyle name="표준 2 34 6 2" xfId="237" xr:uid="{00000000-0005-0000-0000-0000249B0000}"/>
    <cellStyle name="표준 2 34 6 2 10" xfId="14651" xr:uid="{00000000-0005-0000-0000-0000259B0000}"/>
    <cellStyle name="표준 2 34 6 2 11" xfId="16131" xr:uid="{00000000-0005-0000-0000-0000269B0000}"/>
    <cellStyle name="표준 2 34 6 2 12" xfId="17611" xr:uid="{00000000-0005-0000-0000-0000279B0000}"/>
    <cellStyle name="표준 2 34 6 2 13" xfId="19091" xr:uid="{00000000-0005-0000-0000-0000289B0000}"/>
    <cellStyle name="표준 2 34 6 2 14" xfId="20571" xr:uid="{00000000-0005-0000-0000-0000299B0000}"/>
    <cellStyle name="표준 2 34 6 2 15" xfId="22051" xr:uid="{00000000-0005-0000-0000-00002A9B0000}"/>
    <cellStyle name="표준 2 34 6 2 16" xfId="23531" xr:uid="{00000000-0005-0000-0000-00002B9B0000}"/>
    <cellStyle name="표준 2 34 6 2 17" xfId="25011" xr:uid="{00000000-0005-0000-0000-00002C9B0000}"/>
    <cellStyle name="표준 2 34 6 2 18" xfId="26491" xr:uid="{00000000-0005-0000-0000-00002D9B0000}"/>
    <cellStyle name="표준 2 34 6 2 19" xfId="27971" xr:uid="{00000000-0005-0000-0000-00002E9B0000}"/>
    <cellStyle name="표준 2 34 6 2 2" xfId="2810" xr:uid="{00000000-0005-0000-0000-00002F9B0000}"/>
    <cellStyle name="표준 2 34 6 2 20" xfId="29451" xr:uid="{00000000-0005-0000-0000-0000309B0000}"/>
    <cellStyle name="표준 2 34 6 2 21" xfId="30931" xr:uid="{00000000-0005-0000-0000-0000319B0000}"/>
    <cellStyle name="표준 2 34 6 2 22" xfId="32411" xr:uid="{00000000-0005-0000-0000-0000329B0000}"/>
    <cellStyle name="표준 2 34 6 2 23" xfId="33891" xr:uid="{00000000-0005-0000-0000-0000339B0000}"/>
    <cellStyle name="표준 2 34 6 2 24" xfId="35371" xr:uid="{00000000-0005-0000-0000-0000349B0000}"/>
    <cellStyle name="표준 2 34 6 2 25" xfId="36851" xr:uid="{00000000-0005-0000-0000-0000359B0000}"/>
    <cellStyle name="표준 2 34 6 2 26" xfId="38331" xr:uid="{00000000-0005-0000-0000-0000369B0000}"/>
    <cellStyle name="표준 2 34 6 2 27" xfId="39811" xr:uid="{00000000-0005-0000-0000-0000379B0000}"/>
    <cellStyle name="표준 2 34 6 2 28" xfId="41291" xr:uid="{00000000-0005-0000-0000-0000389B0000}"/>
    <cellStyle name="표준 2 34 6 2 29" xfId="42771" xr:uid="{00000000-0005-0000-0000-0000399B0000}"/>
    <cellStyle name="표준 2 34 6 2 3" xfId="4291" xr:uid="{00000000-0005-0000-0000-00003A9B0000}"/>
    <cellStyle name="표준 2 34 6 2 30" xfId="44251" xr:uid="{00000000-0005-0000-0000-00003B9B0000}"/>
    <cellStyle name="표준 2 34 6 2 31" xfId="45731" xr:uid="{00000000-0005-0000-0000-00003C9B0000}"/>
    <cellStyle name="표준 2 34 6 2 32" xfId="47212" xr:uid="{00000000-0005-0000-0000-00003D9B0000}"/>
    <cellStyle name="표준 2 34 6 2 33" xfId="48692" xr:uid="{00000000-0005-0000-0000-00003E9B0000}"/>
    <cellStyle name="표준 2 34 6 2 34" xfId="50172" xr:uid="{00000000-0005-0000-0000-00003F9B0000}"/>
    <cellStyle name="표준 2 34 6 2 35" xfId="51652" xr:uid="{00000000-0005-0000-0000-0000409B0000}"/>
    <cellStyle name="표준 2 34 6 2 36" xfId="53132" xr:uid="{00000000-0005-0000-0000-0000419B0000}"/>
    <cellStyle name="표준 2 34 6 2 37" xfId="54612" xr:uid="{00000000-0005-0000-0000-0000429B0000}"/>
    <cellStyle name="표준 2 34 6 2 38" xfId="56092" xr:uid="{00000000-0005-0000-0000-0000439B0000}"/>
    <cellStyle name="표준 2 34 6 2 39" xfId="57572" xr:uid="{00000000-0005-0000-0000-0000449B0000}"/>
    <cellStyle name="표준 2 34 6 2 4" xfId="5771" xr:uid="{00000000-0005-0000-0000-0000459B0000}"/>
    <cellStyle name="표준 2 34 6 2 40" xfId="59052" xr:uid="{00000000-0005-0000-0000-0000469B0000}"/>
    <cellStyle name="표준 2 34 6 2 41" xfId="60532" xr:uid="{00000000-0005-0000-0000-0000479B0000}"/>
    <cellStyle name="표준 2 34 6 2 42" xfId="62012" xr:uid="{00000000-0005-0000-0000-0000489B0000}"/>
    <cellStyle name="표준 2 34 6 2 5" xfId="7251" xr:uid="{00000000-0005-0000-0000-0000499B0000}"/>
    <cellStyle name="표준 2 34 6 2 6" xfId="8731" xr:uid="{00000000-0005-0000-0000-00004A9B0000}"/>
    <cellStyle name="표준 2 34 6 2 7" xfId="10211" xr:uid="{00000000-0005-0000-0000-00004B9B0000}"/>
    <cellStyle name="표준 2 34 6 2 8" xfId="11691" xr:uid="{00000000-0005-0000-0000-00004C9B0000}"/>
    <cellStyle name="표준 2 34 6 2 9" xfId="13171" xr:uid="{00000000-0005-0000-0000-00004D9B0000}"/>
    <cellStyle name="표준 2 34 6 20" xfId="27234" xr:uid="{00000000-0005-0000-0000-00004E9B0000}"/>
    <cellStyle name="표준 2 34 6 21" xfId="28714" xr:uid="{00000000-0005-0000-0000-00004F9B0000}"/>
    <cellStyle name="표준 2 34 6 22" xfId="30194" xr:uid="{00000000-0005-0000-0000-0000509B0000}"/>
    <cellStyle name="표준 2 34 6 23" xfId="31674" xr:uid="{00000000-0005-0000-0000-0000519B0000}"/>
    <cellStyle name="표준 2 34 6 24" xfId="33154" xr:uid="{00000000-0005-0000-0000-0000529B0000}"/>
    <cellStyle name="표준 2 34 6 25" xfId="34634" xr:uid="{00000000-0005-0000-0000-0000539B0000}"/>
    <cellStyle name="표준 2 34 6 26" xfId="36114" xr:uid="{00000000-0005-0000-0000-0000549B0000}"/>
    <cellStyle name="표준 2 34 6 27" xfId="37594" xr:uid="{00000000-0005-0000-0000-0000559B0000}"/>
    <cellStyle name="표준 2 34 6 28" xfId="39074" xr:uid="{00000000-0005-0000-0000-0000569B0000}"/>
    <cellStyle name="표준 2 34 6 29" xfId="40554" xr:uid="{00000000-0005-0000-0000-0000579B0000}"/>
    <cellStyle name="표준 2 34 6 3" xfId="2073" xr:uid="{00000000-0005-0000-0000-0000589B0000}"/>
    <cellStyle name="표준 2 34 6 30" xfId="42034" xr:uid="{00000000-0005-0000-0000-0000599B0000}"/>
    <cellStyle name="표준 2 34 6 31" xfId="43514" xr:uid="{00000000-0005-0000-0000-00005A9B0000}"/>
    <cellStyle name="표준 2 34 6 32" xfId="44994" xr:uid="{00000000-0005-0000-0000-00005B9B0000}"/>
    <cellStyle name="표준 2 34 6 33" xfId="46475" xr:uid="{00000000-0005-0000-0000-00005C9B0000}"/>
    <cellStyle name="표준 2 34 6 34" xfId="47955" xr:uid="{00000000-0005-0000-0000-00005D9B0000}"/>
    <cellStyle name="표준 2 34 6 35" xfId="49435" xr:uid="{00000000-0005-0000-0000-00005E9B0000}"/>
    <cellStyle name="표준 2 34 6 36" xfId="50915" xr:uid="{00000000-0005-0000-0000-00005F9B0000}"/>
    <cellStyle name="표준 2 34 6 37" xfId="52395" xr:uid="{00000000-0005-0000-0000-0000609B0000}"/>
    <cellStyle name="표준 2 34 6 38" xfId="53875" xr:uid="{00000000-0005-0000-0000-0000619B0000}"/>
    <cellStyle name="표준 2 34 6 39" xfId="55355" xr:uid="{00000000-0005-0000-0000-0000629B0000}"/>
    <cellStyle name="표준 2 34 6 4" xfId="3554" xr:uid="{00000000-0005-0000-0000-0000639B0000}"/>
    <cellStyle name="표준 2 34 6 40" xfId="56835" xr:uid="{00000000-0005-0000-0000-0000649B0000}"/>
    <cellStyle name="표준 2 34 6 41" xfId="58315" xr:uid="{00000000-0005-0000-0000-0000659B0000}"/>
    <cellStyle name="표준 2 34 6 42" xfId="59795" xr:uid="{00000000-0005-0000-0000-0000669B0000}"/>
    <cellStyle name="표준 2 34 6 43" xfId="61275" xr:uid="{00000000-0005-0000-0000-0000679B0000}"/>
    <cellStyle name="표준 2 34 6 5" xfId="5034" xr:uid="{00000000-0005-0000-0000-0000689B0000}"/>
    <cellStyle name="표준 2 34 6 6" xfId="6514" xr:uid="{00000000-0005-0000-0000-0000699B0000}"/>
    <cellStyle name="표준 2 34 6 7" xfId="7994" xr:uid="{00000000-0005-0000-0000-00006A9B0000}"/>
    <cellStyle name="표준 2 34 6 8" xfId="9474" xr:uid="{00000000-0005-0000-0000-00006B9B0000}"/>
    <cellStyle name="표준 2 34 6 9" xfId="10954" xr:uid="{00000000-0005-0000-0000-00006C9B0000}"/>
    <cellStyle name="표준 2 35" xfId="1528" xr:uid="{00000000-0005-0000-0000-00006D9B0000}"/>
    <cellStyle name="표준 2 35 2" xfId="882" xr:uid="{00000000-0005-0000-0000-00006E9B0000}"/>
    <cellStyle name="표준 2 35 2 10" xfId="12568" xr:uid="{00000000-0005-0000-0000-00006F9B0000}"/>
    <cellStyle name="표준 2 35 2 11" xfId="14048" xr:uid="{00000000-0005-0000-0000-0000709B0000}"/>
    <cellStyle name="표준 2 35 2 12" xfId="15528" xr:uid="{00000000-0005-0000-0000-0000719B0000}"/>
    <cellStyle name="표준 2 35 2 13" xfId="17008" xr:uid="{00000000-0005-0000-0000-0000729B0000}"/>
    <cellStyle name="표준 2 35 2 14" xfId="18488" xr:uid="{00000000-0005-0000-0000-0000739B0000}"/>
    <cellStyle name="표준 2 35 2 15" xfId="19968" xr:uid="{00000000-0005-0000-0000-0000749B0000}"/>
    <cellStyle name="표준 2 35 2 16" xfId="21448" xr:uid="{00000000-0005-0000-0000-0000759B0000}"/>
    <cellStyle name="표준 2 35 2 17" xfId="22928" xr:uid="{00000000-0005-0000-0000-0000769B0000}"/>
    <cellStyle name="표준 2 35 2 18" xfId="24408" xr:uid="{00000000-0005-0000-0000-0000779B0000}"/>
    <cellStyle name="표준 2 35 2 19" xfId="25888" xr:uid="{00000000-0005-0000-0000-0000789B0000}"/>
    <cellStyle name="표준 2 35 2 2" xfId="103" xr:uid="{00000000-0005-0000-0000-0000799B0000}"/>
    <cellStyle name="표준 2 35 2 2 10" xfId="14785" xr:uid="{00000000-0005-0000-0000-00007A9B0000}"/>
    <cellStyle name="표준 2 35 2 2 11" xfId="16265" xr:uid="{00000000-0005-0000-0000-00007B9B0000}"/>
    <cellStyle name="표준 2 35 2 2 12" xfId="17745" xr:uid="{00000000-0005-0000-0000-00007C9B0000}"/>
    <cellStyle name="표준 2 35 2 2 13" xfId="19225" xr:uid="{00000000-0005-0000-0000-00007D9B0000}"/>
    <cellStyle name="표준 2 35 2 2 14" xfId="20705" xr:uid="{00000000-0005-0000-0000-00007E9B0000}"/>
    <cellStyle name="표준 2 35 2 2 15" xfId="22185" xr:uid="{00000000-0005-0000-0000-00007F9B0000}"/>
    <cellStyle name="표준 2 35 2 2 16" xfId="23665" xr:uid="{00000000-0005-0000-0000-0000809B0000}"/>
    <cellStyle name="표준 2 35 2 2 17" xfId="25145" xr:uid="{00000000-0005-0000-0000-0000819B0000}"/>
    <cellStyle name="표준 2 35 2 2 18" xfId="26625" xr:uid="{00000000-0005-0000-0000-0000829B0000}"/>
    <cellStyle name="표준 2 35 2 2 19" xfId="28105" xr:uid="{00000000-0005-0000-0000-0000839B0000}"/>
    <cellStyle name="표준 2 35 2 2 2" xfId="2944" xr:uid="{00000000-0005-0000-0000-0000849B0000}"/>
    <cellStyle name="표준 2 35 2 2 20" xfId="29585" xr:uid="{00000000-0005-0000-0000-0000859B0000}"/>
    <cellStyle name="표준 2 35 2 2 21" xfId="31065" xr:uid="{00000000-0005-0000-0000-0000869B0000}"/>
    <cellStyle name="표준 2 35 2 2 22" xfId="32545" xr:uid="{00000000-0005-0000-0000-0000879B0000}"/>
    <cellStyle name="표준 2 35 2 2 23" xfId="34025" xr:uid="{00000000-0005-0000-0000-0000889B0000}"/>
    <cellStyle name="표준 2 35 2 2 24" xfId="35505" xr:uid="{00000000-0005-0000-0000-0000899B0000}"/>
    <cellStyle name="표준 2 35 2 2 25" xfId="36985" xr:uid="{00000000-0005-0000-0000-00008A9B0000}"/>
    <cellStyle name="표준 2 35 2 2 26" xfId="38465" xr:uid="{00000000-0005-0000-0000-00008B9B0000}"/>
    <cellStyle name="표준 2 35 2 2 27" xfId="39945" xr:uid="{00000000-0005-0000-0000-00008C9B0000}"/>
    <cellStyle name="표준 2 35 2 2 28" xfId="41425" xr:uid="{00000000-0005-0000-0000-00008D9B0000}"/>
    <cellStyle name="표준 2 35 2 2 29" xfId="42905" xr:uid="{00000000-0005-0000-0000-00008E9B0000}"/>
    <cellStyle name="표준 2 35 2 2 3" xfId="4425" xr:uid="{00000000-0005-0000-0000-00008F9B0000}"/>
    <cellStyle name="표준 2 35 2 2 30" xfId="44385" xr:uid="{00000000-0005-0000-0000-0000909B0000}"/>
    <cellStyle name="표준 2 35 2 2 31" xfId="45865" xr:uid="{00000000-0005-0000-0000-0000919B0000}"/>
    <cellStyle name="표준 2 35 2 2 32" xfId="47346" xr:uid="{00000000-0005-0000-0000-0000929B0000}"/>
    <cellStyle name="표준 2 35 2 2 33" xfId="48826" xr:uid="{00000000-0005-0000-0000-0000939B0000}"/>
    <cellStyle name="표준 2 35 2 2 34" xfId="50306" xr:uid="{00000000-0005-0000-0000-0000949B0000}"/>
    <cellStyle name="표준 2 35 2 2 35" xfId="51786" xr:uid="{00000000-0005-0000-0000-0000959B0000}"/>
    <cellStyle name="표준 2 35 2 2 36" xfId="53266" xr:uid="{00000000-0005-0000-0000-0000969B0000}"/>
    <cellStyle name="표준 2 35 2 2 37" xfId="54746" xr:uid="{00000000-0005-0000-0000-0000979B0000}"/>
    <cellStyle name="표준 2 35 2 2 38" xfId="56226" xr:uid="{00000000-0005-0000-0000-0000989B0000}"/>
    <cellStyle name="표준 2 35 2 2 39" xfId="57706" xr:uid="{00000000-0005-0000-0000-0000999B0000}"/>
    <cellStyle name="표준 2 35 2 2 4" xfId="5905" xr:uid="{00000000-0005-0000-0000-00009A9B0000}"/>
    <cellStyle name="표준 2 35 2 2 40" xfId="59186" xr:uid="{00000000-0005-0000-0000-00009B9B0000}"/>
    <cellStyle name="표준 2 35 2 2 41" xfId="60666" xr:uid="{00000000-0005-0000-0000-00009C9B0000}"/>
    <cellStyle name="표준 2 35 2 2 42" xfId="62146" xr:uid="{00000000-0005-0000-0000-00009D9B0000}"/>
    <cellStyle name="표준 2 35 2 2 5" xfId="7385" xr:uid="{00000000-0005-0000-0000-00009E9B0000}"/>
    <cellStyle name="표준 2 35 2 2 6" xfId="8865" xr:uid="{00000000-0005-0000-0000-00009F9B0000}"/>
    <cellStyle name="표준 2 35 2 2 7" xfId="10345" xr:uid="{00000000-0005-0000-0000-0000A09B0000}"/>
    <cellStyle name="표준 2 35 2 2 8" xfId="11825" xr:uid="{00000000-0005-0000-0000-0000A19B0000}"/>
    <cellStyle name="표준 2 35 2 2 9" xfId="13305" xr:uid="{00000000-0005-0000-0000-0000A29B0000}"/>
    <cellStyle name="표준 2 35 2 20" xfId="27368" xr:uid="{00000000-0005-0000-0000-0000A39B0000}"/>
    <cellStyle name="표준 2 35 2 21" xfId="28848" xr:uid="{00000000-0005-0000-0000-0000A49B0000}"/>
    <cellStyle name="표준 2 35 2 22" xfId="30328" xr:uid="{00000000-0005-0000-0000-0000A59B0000}"/>
    <cellStyle name="표준 2 35 2 23" xfId="31808" xr:uid="{00000000-0005-0000-0000-0000A69B0000}"/>
    <cellStyle name="표준 2 35 2 24" xfId="33288" xr:uid="{00000000-0005-0000-0000-0000A79B0000}"/>
    <cellStyle name="표준 2 35 2 25" xfId="34768" xr:uid="{00000000-0005-0000-0000-0000A89B0000}"/>
    <cellStyle name="표준 2 35 2 26" xfId="36248" xr:uid="{00000000-0005-0000-0000-0000A99B0000}"/>
    <cellStyle name="표준 2 35 2 27" xfId="37728" xr:uid="{00000000-0005-0000-0000-0000AA9B0000}"/>
    <cellStyle name="표준 2 35 2 28" xfId="39208" xr:uid="{00000000-0005-0000-0000-0000AB9B0000}"/>
    <cellStyle name="표준 2 35 2 29" xfId="40688" xr:uid="{00000000-0005-0000-0000-0000AC9B0000}"/>
    <cellStyle name="표준 2 35 2 3" xfId="2207" xr:uid="{00000000-0005-0000-0000-0000AD9B0000}"/>
    <cellStyle name="표준 2 35 2 30" xfId="42168" xr:uid="{00000000-0005-0000-0000-0000AE9B0000}"/>
    <cellStyle name="표준 2 35 2 31" xfId="43648" xr:uid="{00000000-0005-0000-0000-0000AF9B0000}"/>
    <cellStyle name="표준 2 35 2 32" xfId="45128" xr:uid="{00000000-0005-0000-0000-0000B09B0000}"/>
    <cellStyle name="표준 2 35 2 33" xfId="46609" xr:uid="{00000000-0005-0000-0000-0000B19B0000}"/>
    <cellStyle name="표준 2 35 2 34" xfId="48089" xr:uid="{00000000-0005-0000-0000-0000B29B0000}"/>
    <cellStyle name="표준 2 35 2 35" xfId="49569" xr:uid="{00000000-0005-0000-0000-0000B39B0000}"/>
    <cellStyle name="표준 2 35 2 36" xfId="51049" xr:uid="{00000000-0005-0000-0000-0000B49B0000}"/>
    <cellStyle name="표준 2 35 2 37" xfId="52529" xr:uid="{00000000-0005-0000-0000-0000B59B0000}"/>
    <cellStyle name="표준 2 35 2 38" xfId="54009" xr:uid="{00000000-0005-0000-0000-0000B69B0000}"/>
    <cellStyle name="표준 2 35 2 39" xfId="55489" xr:uid="{00000000-0005-0000-0000-0000B79B0000}"/>
    <cellStyle name="표준 2 35 2 4" xfId="3688" xr:uid="{00000000-0005-0000-0000-0000B89B0000}"/>
    <cellStyle name="표준 2 35 2 40" xfId="56969" xr:uid="{00000000-0005-0000-0000-0000B99B0000}"/>
    <cellStyle name="표준 2 35 2 41" xfId="58449" xr:uid="{00000000-0005-0000-0000-0000BA9B0000}"/>
    <cellStyle name="표준 2 35 2 42" xfId="59929" xr:uid="{00000000-0005-0000-0000-0000BB9B0000}"/>
    <cellStyle name="표준 2 35 2 43" xfId="61409" xr:uid="{00000000-0005-0000-0000-0000BC9B0000}"/>
    <cellStyle name="표준 2 35 2 5" xfId="5168" xr:uid="{00000000-0005-0000-0000-0000BD9B0000}"/>
    <cellStyle name="표준 2 35 2 6" xfId="6648" xr:uid="{00000000-0005-0000-0000-0000BE9B0000}"/>
    <cellStyle name="표준 2 35 2 7" xfId="8128" xr:uid="{00000000-0005-0000-0000-0000BF9B0000}"/>
    <cellStyle name="표준 2 35 2 8" xfId="9608" xr:uid="{00000000-0005-0000-0000-0000C09B0000}"/>
    <cellStyle name="표준 2 35 2 9" xfId="11088" xr:uid="{00000000-0005-0000-0000-0000C19B0000}"/>
    <cellStyle name="표준 2 35 3" xfId="847" xr:uid="{00000000-0005-0000-0000-0000C29B0000}"/>
    <cellStyle name="표준 2 35 3 10" xfId="12603" xr:uid="{00000000-0005-0000-0000-0000C39B0000}"/>
    <cellStyle name="표준 2 35 3 11" xfId="14083" xr:uid="{00000000-0005-0000-0000-0000C49B0000}"/>
    <cellStyle name="표준 2 35 3 12" xfId="15563" xr:uid="{00000000-0005-0000-0000-0000C59B0000}"/>
    <cellStyle name="표준 2 35 3 13" xfId="17043" xr:uid="{00000000-0005-0000-0000-0000C69B0000}"/>
    <cellStyle name="표준 2 35 3 14" xfId="18523" xr:uid="{00000000-0005-0000-0000-0000C79B0000}"/>
    <cellStyle name="표준 2 35 3 15" xfId="20003" xr:uid="{00000000-0005-0000-0000-0000C89B0000}"/>
    <cellStyle name="표준 2 35 3 16" xfId="21483" xr:uid="{00000000-0005-0000-0000-0000C99B0000}"/>
    <cellStyle name="표준 2 35 3 17" xfId="22963" xr:uid="{00000000-0005-0000-0000-0000CA9B0000}"/>
    <cellStyle name="표준 2 35 3 18" xfId="24443" xr:uid="{00000000-0005-0000-0000-0000CB9B0000}"/>
    <cellStyle name="표준 2 35 3 19" xfId="25923" xr:uid="{00000000-0005-0000-0000-0000CC9B0000}"/>
    <cellStyle name="표준 2 35 3 2" xfId="68" xr:uid="{00000000-0005-0000-0000-0000CD9B0000}"/>
    <cellStyle name="표준 2 35 3 2 10" xfId="14820" xr:uid="{00000000-0005-0000-0000-0000CE9B0000}"/>
    <cellStyle name="표준 2 35 3 2 11" xfId="16300" xr:uid="{00000000-0005-0000-0000-0000CF9B0000}"/>
    <cellStyle name="표준 2 35 3 2 12" xfId="17780" xr:uid="{00000000-0005-0000-0000-0000D09B0000}"/>
    <cellStyle name="표준 2 35 3 2 13" xfId="19260" xr:uid="{00000000-0005-0000-0000-0000D19B0000}"/>
    <cellStyle name="표준 2 35 3 2 14" xfId="20740" xr:uid="{00000000-0005-0000-0000-0000D29B0000}"/>
    <cellStyle name="표준 2 35 3 2 15" xfId="22220" xr:uid="{00000000-0005-0000-0000-0000D39B0000}"/>
    <cellStyle name="표준 2 35 3 2 16" xfId="23700" xr:uid="{00000000-0005-0000-0000-0000D49B0000}"/>
    <cellStyle name="표준 2 35 3 2 17" xfId="25180" xr:uid="{00000000-0005-0000-0000-0000D59B0000}"/>
    <cellStyle name="표준 2 35 3 2 18" xfId="26660" xr:uid="{00000000-0005-0000-0000-0000D69B0000}"/>
    <cellStyle name="표준 2 35 3 2 19" xfId="28140" xr:uid="{00000000-0005-0000-0000-0000D79B0000}"/>
    <cellStyle name="표준 2 35 3 2 2" xfId="2979" xr:uid="{00000000-0005-0000-0000-0000D89B0000}"/>
    <cellStyle name="표준 2 35 3 2 20" xfId="29620" xr:uid="{00000000-0005-0000-0000-0000D99B0000}"/>
    <cellStyle name="표준 2 35 3 2 21" xfId="31100" xr:uid="{00000000-0005-0000-0000-0000DA9B0000}"/>
    <cellStyle name="표준 2 35 3 2 22" xfId="32580" xr:uid="{00000000-0005-0000-0000-0000DB9B0000}"/>
    <cellStyle name="표준 2 35 3 2 23" xfId="34060" xr:uid="{00000000-0005-0000-0000-0000DC9B0000}"/>
    <cellStyle name="표준 2 35 3 2 24" xfId="35540" xr:uid="{00000000-0005-0000-0000-0000DD9B0000}"/>
    <cellStyle name="표준 2 35 3 2 25" xfId="37020" xr:uid="{00000000-0005-0000-0000-0000DE9B0000}"/>
    <cellStyle name="표준 2 35 3 2 26" xfId="38500" xr:uid="{00000000-0005-0000-0000-0000DF9B0000}"/>
    <cellStyle name="표준 2 35 3 2 27" xfId="39980" xr:uid="{00000000-0005-0000-0000-0000E09B0000}"/>
    <cellStyle name="표준 2 35 3 2 28" xfId="41460" xr:uid="{00000000-0005-0000-0000-0000E19B0000}"/>
    <cellStyle name="표준 2 35 3 2 29" xfId="42940" xr:uid="{00000000-0005-0000-0000-0000E29B0000}"/>
    <cellStyle name="표준 2 35 3 2 3" xfId="4460" xr:uid="{00000000-0005-0000-0000-0000E39B0000}"/>
    <cellStyle name="표준 2 35 3 2 30" xfId="44420" xr:uid="{00000000-0005-0000-0000-0000E49B0000}"/>
    <cellStyle name="표준 2 35 3 2 31" xfId="45900" xr:uid="{00000000-0005-0000-0000-0000E59B0000}"/>
    <cellStyle name="표준 2 35 3 2 32" xfId="47381" xr:uid="{00000000-0005-0000-0000-0000E69B0000}"/>
    <cellStyle name="표준 2 35 3 2 33" xfId="48861" xr:uid="{00000000-0005-0000-0000-0000E79B0000}"/>
    <cellStyle name="표준 2 35 3 2 34" xfId="50341" xr:uid="{00000000-0005-0000-0000-0000E89B0000}"/>
    <cellStyle name="표준 2 35 3 2 35" xfId="51821" xr:uid="{00000000-0005-0000-0000-0000E99B0000}"/>
    <cellStyle name="표준 2 35 3 2 36" xfId="53301" xr:uid="{00000000-0005-0000-0000-0000EA9B0000}"/>
    <cellStyle name="표준 2 35 3 2 37" xfId="54781" xr:uid="{00000000-0005-0000-0000-0000EB9B0000}"/>
    <cellStyle name="표준 2 35 3 2 38" xfId="56261" xr:uid="{00000000-0005-0000-0000-0000EC9B0000}"/>
    <cellStyle name="표준 2 35 3 2 39" xfId="57741" xr:uid="{00000000-0005-0000-0000-0000ED9B0000}"/>
    <cellStyle name="표준 2 35 3 2 4" xfId="5940" xr:uid="{00000000-0005-0000-0000-0000EE9B0000}"/>
    <cellStyle name="표준 2 35 3 2 40" xfId="59221" xr:uid="{00000000-0005-0000-0000-0000EF9B0000}"/>
    <cellStyle name="표준 2 35 3 2 41" xfId="60701" xr:uid="{00000000-0005-0000-0000-0000F09B0000}"/>
    <cellStyle name="표준 2 35 3 2 42" xfId="62181" xr:uid="{00000000-0005-0000-0000-0000F19B0000}"/>
    <cellStyle name="표준 2 35 3 2 5" xfId="7420" xr:uid="{00000000-0005-0000-0000-0000F29B0000}"/>
    <cellStyle name="표준 2 35 3 2 6" xfId="8900" xr:uid="{00000000-0005-0000-0000-0000F39B0000}"/>
    <cellStyle name="표준 2 35 3 2 7" xfId="10380" xr:uid="{00000000-0005-0000-0000-0000F49B0000}"/>
    <cellStyle name="표준 2 35 3 2 8" xfId="11860" xr:uid="{00000000-0005-0000-0000-0000F59B0000}"/>
    <cellStyle name="표준 2 35 3 2 9" xfId="13340" xr:uid="{00000000-0005-0000-0000-0000F69B0000}"/>
    <cellStyle name="표준 2 35 3 20" xfId="27403" xr:uid="{00000000-0005-0000-0000-0000F79B0000}"/>
    <cellStyle name="표준 2 35 3 21" xfId="28883" xr:uid="{00000000-0005-0000-0000-0000F89B0000}"/>
    <cellStyle name="표준 2 35 3 22" xfId="30363" xr:uid="{00000000-0005-0000-0000-0000F99B0000}"/>
    <cellStyle name="표준 2 35 3 23" xfId="31843" xr:uid="{00000000-0005-0000-0000-0000FA9B0000}"/>
    <cellStyle name="표준 2 35 3 24" xfId="33323" xr:uid="{00000000-0005-0000-0000-0000FB9B0000}"/>
    <cellStyle name="표준 2 35 3 25" xfId="34803" xr:uid="{00000000-0005-0000-0000-0000FC9B0000}"/>
    <cellStyle name="표준 2 35 3 26" xfId="36283" xr:uid="{00000000-0005-0000-0000-0000FD9B0000}"/>
    <cellStyle name="표준 2 35 3 27" xfId="37763" xr:uid="{00000000-0005-0000-0000-0000FE9B0000}"/>
    <cellStyle name="표준 2 35 3 28" xfId="39243" xr:uid="{00000000-0005-0000-0000-0000FF9B0000}"/>
    <cellStyle name="표준 2 35 3 29" xfId="40723" xr:uid="{00000000-0005-0000-0000-0000009C0000}"/>
    <cellStyle name="표준 2 35 3 3" xfId="2242" xr:uid="{00000000-0005-0000-0000-0000019C0000}"/>
    <cellStyle name="표준 2 35 3 30" xfId="42203" xr:uid="{00000000-0005-0000-0000-0000029C0000}"/>
    <cellStyle name="표준 2 35 3 31" xfId="43683" xr:uid="{00000000-0005-0000-0000-0000039C0000}"/>
    <cellStyle name="표준 2 35 3 32" xfId="45163" xr:uid="{00000000-0005-0000-0000-0000049C0000}"/>
    <cellStyle name="표준 2 35 3 33" xfId="46644" xr:uid="{00000000-0005-0000-0000-0000059C0000}"/>
    <cellStyle name="표준 2 35 3 34" xfId="48124" xr:uid="{00000000-0005-0000-0000-0000069C0000}"/>
    <cellStyle name="표준 2 35 3 35" xfId="49604" xr:uid="{00000000-0005-0000-0000-0000079C0000}"/>
    <cellStyle name="표준 2 35 3 36" xfId="51084" xr:uid="{00000000-0005-0000-0000-0000089C0000}"/>
    <cellStyle name="표준 2 35 3 37" xfId="52564" xr:uid="{00000000-0005-0000-0000-0000099C0000}"/>
    <cellStyle name="표준 2 35 3 38" xfId="54044" xr:uid="{00000000-0005-0000-0000-00000A9C0000}"/>
    <cellStyle name="표준 2 35 3 39" xfId="55524" xr:uid="{00000000-0005-0000-0000-00000B9C0000}"/>
    <cellStyle name="표준 2 35 3 4" xfId="3723" xr:uid="{00000000-0005-0000-0000-00000C9C0000}"/>
    <cellStyle name="표준 2 35 3 40" xfId="57004" xr:uid="{00000000-0005-0000-0000-00000D9C0000}"/>
    <cellStyle name="표준 2 35 3 41" xfId="58484" xr:uid="{00000000-0005-0000-0000-00000E9C0000}"/>
    <cellStyle name="표준 2 35 3 42" xfId="59964" xr:uid="{00000000-0005-0000-0000-00000F9C0000}"/>
    <cellStyle name="표준 2 35 3 43" xfId="61444" xr:uid="{00000000-0005-0000-0000-0000109C0000}"/>
    <cellStyle name="표준 2 35 3 5" xfId="5203" xr:uid="{00000000-0005-0000-0000-0000119C0000}"/>
    <cellStyle name="표준 2 35 3 6" xfId="6683" xr:uid="{00000000-0005-0000-0000-0000129C0000}"/>
    <cellStyle name="표준 2 35 3 7" xfId="8163" xr:uid="{00000000-0005-0000-0000-0000139C0000}"/>
    <cellStyle name="표준 2 35 3 8" xfId="9643" xr:uid="{00000000-0005-0000-0000-0000149C0000}"/>
    <cellStyle name="표준 2 35 3 9" xfId="11123" xr:uid="{00000000-0005-0000-0000-0000159C0000}"/>
    <cellStyle name="표준 2 35 4" xfId="809" xr:uid="{00000000-0005-0000-0000-0000169C0000}"/>
    <cellStyle name="표준 2 35 5" xfId="983" xr:uid="{00000000-0005-0000-0000-0000179C0000}"/>
    <cellStyle name="표준 2 35 5 10" xfId="12467" xr:uid="{00000000-0005-0000-0000-0000189C0000}"/>
    <cellStyle name="표준 2 35 5 11" xfId="13947" xr:uid="{00000000-0005-0000-0000-0000199C0000}"/>
    <cellStyle name="표준 2 35 5 12" xfId="15427" xr:uid="{00000000-0005-0000-0000-00001A9C0000}"/>
    <cellStyle name="표준 2 35 5 13" xfId="16907" xr:uid="{00000000-0005-0000-0000-00001B9C0000}"/>
    <cellStyle name="표준 2 35 5 14" xfId="18387" xr:uid="{00000000-0005-0000-0000-00001C9C0000}"/>
    <cellStyle name="표준 2 35 5 15" xfId="19867" xr:uid="{00000000-0005-0000-0000-00001D9C0000}"/>
    <cellStyle name="표준 2 35 5 16" xfId="21347" xr:uid="{00000000-0005-0000-0000-00001E9C0000}"/>
    <cellStyle name="표준 2 35 5 17" xfId="22827" xr:uid="{00000000-0005-0000-0000-00001F9C0000}"/>
    <cellStyle name="표준 2 35 5 18" xfId="24307" xr:uid="{00000000-0005-0000-0000-0000209C0000}"/>
    <cellStyle name="표준 2 35 5 19" xfId="25787" xr:uid="{00000000-0005-0000-0000-0000219C0000}"/>
    <cellStyle name="표준 2 35 5 2" xfId="204" xr:uid="{00000000-0005-0000-0000-0000229C0000}"/>
    <cellStyle name="표준 2 35 5 2 10" xfId="14684" xr:uid="{00000000-0005-0000-0000-0000239C0000}"/>
    <cellStyle name="표준 2 35 5 2 11" xfId="16164" xr:uid="{00000000-0005-0000-0000-0000249C0000}"/>
    <cellStyle name="표준 2 35 5 2 12" xfId="17644" xr:uid="{00000000-0005-0000-0000-0000259C0000}"/>
    <cellStyle name="표준 2 35 5 2 13" xfId="19124" xr:uid="{00000000-0005-0000-0000-0000269C0000}"/>
    <cellStyle name="표준 2 35 5 2 14" xfId="20604" xr:uid="{00000000-0005-0000-0000-0000279C0000}"/>
    <cellStyle name="표준 2 35 5 2 15" xfId="22084" xr:uid="{00000000-0005-0000-0000-0000289C0000}"/>
    <cellStyle name="표준 2 35 5 2 16" xfId="23564" xr:uid="{00000000-0005-0000-0000-0000299C0000}"/>
    <cellStyle name="표준 2 35 5 2 17" xfId="25044" xr:uid="{00000000-0005-0000-0000-00002A9C0000}"/>
    <cellStyle name="표준 2 35 5 2 18" xfId="26524" xr:uid="{00000000-0005-0000-0000-00002B9C0000}"/>
    <cellStyle name="표준 2 35 5 2 19" xfId="28004" xr:uid="{00000000-0005-0000-0000-00002C9C0000}"/>
    <cellStyle name="표준 2 35 5 2 2" xfId="2843" xr:uid="{00000000-0005-0000-0000-00002D9C0000}"/>
    <cellStyle name="표준 2 35 5 2 20" xfId="29484" xr:uid="{00000000-0005-0000-0000-00002E9C0000}"/>
    <cellStyle name="표준 2 35 5 2 21" xfId="30964" xr:uid="{00000000-0005-0000-0000-00002F9C0000}"/>
    <cellStyle name="표준 2 35 5 2 22" xfId="32444" xr:uid="{00000000-0005-0000-0000-0000309C0000}"/>
    <cellStyle name="표준 2 35 5 2 23" xfId="33924" xr:uid="{00000000-0005-0000-0000-0000319C0000}"/>
    <cellStyle name="표준 2 35 5 2 24" xfId="35404" xr:uid="{00000000-0005-0000-0000-0000329C0000}"/>
    <cellStyle name="표준 2 35 5 2 25" xfId="36884" xr:uid="{00000000-0005-0000-0000-0000339C0000}"/>
    <cellStyle name="표준 2 35 5 2 26" xfId="38364" xr:uid="{00000000-0005-0000-0000-0000349C0000}"/>
    <cellStyle name="표준 2 35 5 2 27" xfId="39844" xr:uid="{00000000-0005-0000-0000-0000359C0000}"/>
    <cellStyle name="표준 2 35 5 2 28" xfId="41324" xr:uid="{00000000-0005-0000-0000-0000369C0000}"/>
    <cellStyle name="표준 2 35 5 2 29" xfId="42804" xr:uid="{00000000-0005-0000-0000-0000379C0000}"/>
    <cellStyle name="표준 2 35 5 2 3" xfId="4324" xr:uid="{00000000-0005-0000-0000-0000389C0000}"/>
    <cellStyle name="표준 2 35 5 2 30" xfId="44284" xr:uid="{00000000-0005-0000-0000-0000399C0000}"/>
    <cellStyle name="표준 2 35 5 2 31" xfId="45764" xr:uid="{00000000-0005-0000-0000-00003A9C0000}"/>
    <cellStyle name="표준 2 35 5 2 32" xfId="47245" xr:uid="{00000000-0005-0000-0000-00003B9C0000}"/>
    <cellStyle name="표준 2 35 5 2 33" xfId="48725" xr:uid="{00000000-0005-0000-0000-00003C9C0000}"/>
    <cellStyle name="표준 2 35 5 2 34" xfId="50205" xr:uid="{00000000-0005-0000-0000-00003D9C0000}"/>
    <cellStyle name="표준 2 35 5 2 35" xfId="51685" xr:uid="{00000000-0005-0000-0000-00003E9C0000}"/>
    <cellStyle name="표준 2 35 5 2 36" xfId="53165" xr:uid="{00000000-0005-0000-0000-00003F9C0000}"/>
    <cellStyle name="표준 2 35 5 2 37" xfId="54645" xr:uid="{00000000-0005-0000-0000-0000409C0000}"/>
    <cellStyle name="표준 2 35 5 2 38" xfId="56125" xr:uid="{00000000-0005-0000-0000-0000419C0000}"/>
    <cellStyle name="표준 2 35 5 2 39" xfId="57605" xr:uid="{00000000-0005-0000-0000-0000429C0000}"/>
    <cellStyle name="표준 2 35 5 2 4" xfId="5804" xr:uid="{00000000-0005-0000-0000-0000439C0000}"/>
    <cellStyle name="표준 2 35 5 2 40" xfId="59085" xr:uid="{00000000-0005-0000-0000-0000449C0000}"/>
    <cellStyle name="표준 2 35 5 2 41" xfId="60565" xr:uid="{00000000-0005-0000-0000-0000459C0000}"/>
    <cellStyle name="표준 2 35 5 2 42" xfId="62045" xr:uid="{00000000-0005-0000-0000-0000469C0000}"/>
    <cellStyle name="표준 2 35 5 2 5" xfId="7284" xr:uid="{00000000-0005-0000-0000-0000479C0000}"/>
    <cellStyle name="표준 2 35 5 2 6" xfId="8764" xr:uid="{00000000-0005-0000-0000-0000489C0000}"/>
    <cellStyle name="표준 2 35 5 2 7" xfId="10244" xr:uid="{00000000-0005-0000-0000-0000499C0000}"/>
    <cellStyle name="표준 2 35 5 2 8" xfId="11724" xr:uid="{00000000-0005-0000-0000-00004A9C0000}"/>
    <cellStyle name="표준 2 35 5 2 9" xfId="13204" xr:uid="{00000000-0005-0000-0000-00004B9C0000}"/>
    <cellStyle name="표준 2 35 5 20" xfId="27267" xr:uid="{00000000-0005-0000-0000-00004C9C0000}"/>
    <cellStyle name="표준 2 35 5 21" xfId="28747" xr:uid="{00000000-0005-0000-0000-00004D9C0000}"/>
    <cellStyle name="표준 2 35 5 22" xfId="30227" xr:uid="{00000000-0005-0000-0000-00004E9C0000}"/>
    <cellStyle name="표준 2 35 5 23" xfId="31707" xr:uid="{00000000-0005-0000-0000-00004F9C0000}"/>
    <cellStyle name="표준 2 35 5 24" xfId="33187" xr:uid="{00000000-0005-0000-0000-0000509C0000}"/>
    <cellStyle name="표준 2 35 5 25" xfId="34667" xr:uid="{00000000-0005-0000-0000-0000519C0000}"/>
    <cellStyle name="표준 2 35 5 26" xfId="36147" xr:uid="{00000000-0005-0000-0000-0000529C0000}"/>
    <cellStyle name="표준 2 35 5 27" xfId="37627" xr:uid="{00000000-0005-0000-0000-0000539C0000}"/>
    <cellStyle name="표준 2 35 5 28" xfId="39107" xr:uid="{00000000-0005-0000-0000-0000549C0000}"/>
    <cellStyle name="표준 2 35 5 29" xfId="40587" xr:uid="{00000000-0005-0000-0000-0000559C0000}"/>
    <cellStyle name="표준 2 35 5 3" xfId="2106" xr:uid="{00000000-0005-0000-0000-0000569C0000}"/>
    <cellStyle name="표준 2 35 5 30" xfId="42067" xr:uid="{00000000-0005-0000-0000-0000579C0000}"/>
    <cellStyle name="표준 2 35 5 31" xfId="43547" xr:uid="{00000000-0005-0000-0000-0000589C0000}"/>
    <cellStyle name="표준 2 35 5 32" xfId="45027" xr:uid="{00000000-0005-0000-0000-0000599C0000}"/>
    <cellStyle name="표준 2 35 5 33" xfId="46508" xr:uid="{00000000-0005-0000-0000-00005A9C0000}"/>
    <cellStyle name="표준 2 35 5 34" xfId="47988" xr:uid="{00000000-0005-0000-0000-00005B9C0000}"/>
    <cellStyle name="표준 2 35 5 35" xfId="49468" xr:uid="{00000000-0005-0000-0000-00005C9C0000}"/>
    <cellStyle name="표준 2 35 5 36" xfId="50948" xr:uid="{00000000-0005-0000-0000-00005D9C0000}"/>
    <cellStyle name="표준 2 35 5 37" xfId="52428" xr:uid="{00000000-0005-0000-0000-00005E9C0000}"/>
    <cellStyle name="표준 2 35 5 38" xfId="53908" xr:uid="{00000000-0005-0000-0000-00005F9C0000}"/>
    <cellStyle name="표준 2 35 5 39" xfId="55388" xr:uid="{00000000-0005-0000-0000-0000609C0000}"/>
    <cellStyle name="표준 2 35 5 4" xfId="3587" xr:uid="{00000000-0005-0000-0000-0000619C0000}"/>
    <cellStyle name="표준 2 35 5 40" xfId="56868" xr:uid="{00000000-0005-0000-0000-0000629C0000}"/>
    <cellStyle name="표준 2 35 5 41" xfId="58348" xr:uid="{00000000-0005-0000-0000-0000639C0000}"/>
    <cellStyle name="표준 2 35 5 42" xfId="59828" xr:uid="{00000000-0005-0000-0000-0000649C0000}"/>
    <cellStyle name="표준 2 35 5 43" xfId="61308" xr:uid="{00000000-0005-0000-0000-0000659C0000}"/>
    <cellStyle name="표준 2 35 5 5" xfId="5067" xr:uid="{00000000-0005-0000-0000-0000669C0000}"/>
    <cellStyle name="표준 2 35 5 6" xfId="6547" xr:uid="{00000000-0005-0000-0000-0000679C0000}"/>
    <cellStyle name="표준 2 35 5 7" xfId="8027" xr:uid="{00000000-0005-0000-0000-0000689C0000}"/>
    <cellStyle name="표준 2 35 5 8" xfId="9507" xr:uid="{00000000-0005-0000-0000-0000699C0000}"/>
    <cellStyle name="표준 2 35 5 9" xfId="10987" xr:uid="{00000000-0005-0000-0000-00006A9C0000}"/>
    <cellStyle name="표준 2 36" xfId="1527" xr:uid="{00000000-0005-0000-0000-00006B9C0000}"/>
    <cellStyle name="표준 2 36 2" xfId="846" xr:uid="{00000000-0005-0000-0000-00006C9C0000}"/>
    <cellStyle name="표준 2 36 2 10" xfId="12604" xr:uid="{00000000-0005-0000-0000-00006D9C0000}"/>
    <cellStyle name="표준 2 36 2 11" xfId="14084" xr:uid="{00000000-0005-0000-0000-00006E9C0000}"/>
    <cellStyle name="표준 2 36 2 12" xfId="15564" xr:uid="{00000000-0005-0000-0000-00006F9C0000}"/>
    <cellStyle name="표준 2 36 2 13" xfId="17044" xr:uid="{00000000-0005-0000-0000-0000709C0000}"/>
    <cellStyle name="표준 2 36 2 14" xfId="18524" xr:uid="{00000000-0005-0000-0000-0000719C0000}"/>
    <cellStyle name="표준 2 36 2 15" xfId="20004" xr:uid="{00000000-0005-0000-0000-0000729C0000}"/>
    <cellStyle name="표준 2 36 2 16" xfId="21484" xr:uid="{00000000-0005-0000-0000-0000739C0000}"/>
    <cellStyle name="표준 2 36 2 17" xfId="22964" xr:uid="{00000000-0005-0000-0000-0000749C0000}"/>
    <cellStyle name="표준 2 36 2 18" xfId="24444" xr:uid="{00000000-0005-0000-0000-0000759C0000}"/>
    <cellStyle name="표준 2 36 2 19" xfId="25924" xr:uid="{00000000-0005-0000-0000-0000769C0000}"/>
    <cellStyle name="표준 2 36 2 2" xfId="67" xr:uid="{00000000-0005-0000-0000-0000779C0000}"/>
    <cellStyle name="표준 2 36 2 2 10" xfId="14821" xr:uid="{00000000-0005-0000-0000-0000789C0000}"/>
    <cellStyle name="표준 2 36 2 2 11" xfId="16301" xr:uid="{00000000-0005-0000-0000-0000799C0000}"/>
    <cellStyle name="표준 2 36 2 2 12" xfId="17781" xr:uid="{00000000-0005-0000-0000-00007A9C0000}"/>
    <cellStyle name="표준 2 36 2 2 13" xfId="19261" xr:uid="{00000000-0005-0000-0000-00007B9C0000}"/>
    <cellStyle name="표준 2 36 2 2 14" xfId="20741" xr:uid="{00000000-0005-0000-0000-00007C9C0000}"/>
    <cellStyle name="표준 2 36 2 2 15" xfId="22221" xr:uid="{00000000-0005-0000-0000-00007D9C0000}"/>
    <cellStyle name="표준 2 36 2 2 16" xfId="23701" xr:uid="{00000000-0005-0000-0000-00007E9C0000}"/>
    <cellStyle name="표준 2 36 2 2 17" xfId="25181" xr:uid="{00000000-0005-0000-0000-00007F9C0000}"/>
    <cellStyle name="표준 2 36 2 2 18" xfId="26661" xr:uid="{00000000-0005-0000-0000-0000809C0000}"/>
    <cellStyle name="표준 2 36 2 2 19" xfId="28141" xr:uid="{00000000-0005-0000-0000-0000819C0000}"/>
    <cellStyle name="표준 2 36 2 2 2" xfId="2980" xr:uid="{00000000-0005-0000-0000-0000829C0000}"/>
    <cellStyle name="표준 2 36 2 2 20" xfId="29621" xr:uid="{00000000-0005-0000-0000-0000839C0000}"/>
    <cellStyle name="표준 2 36 2 2 21" xfId="31101" xr:uid="{00000000-0005-0000-0000-0000849C0000}"/>
    <cellStyle name="표준 2 36 2 2 22" xfId="32581" xr:uid="{00000000-0005-0000-0000-0000859C0000}"/>
    <cellStyle name="표준 2 36 2 2 23" xfId="34061" xr:uid="{00000000-0005-0000-0000-0000869C0000}"/>
    <cellStyle name="표준 2 36 2 2 24" xfId="35541" xr:uid="{00000000-0005-0000-0000-0000879C0000}"/>
    <cellStyle name="표준 2 36 2 2 25" xfId="37021" xr:uid="{00000000-0005-0000-0000-0000889C0000}"/>
    <cellStyle name="표준 2 36 2 2 26" xfId="38501" xr:uid="{00000000-0005-0000-0000-0000899C0000}"/>
    <cellStyle name="표준 2 36 2 2 27" xfId="39981" xr:uid="{00000000-0005-0000-0000-00008A9C0000}"/>
    <cellStyle name="표준 2 36 2 2 28" xfId="41461" xr:uid="{00000000-0005-0000-0000-00008B9C0000}"/>
    <cellStyle name="표준 2 36 2 2 29" xfId="42941" xr:uid="{00000000-0005-0000-0000-00008C9C0000}"/>
    <cellStyle name="표준 2 36 2 2 3" xfId="4461" xr:uid="{00000000-0005-0000-0000-00008D9C0000}"/>
    <cellStyle name="표준 2 36 2 2 30" xfId="44421" xr:uid="{00000000-0005-0000-0000-00008E9C0000}"/>
    <cellStyle name="표준 2 36 2 2 31" xfId="45901" xr:uid="{00000000-0005-0000-0000-00008F9C0000}"/>
    <cellStyle name="표준 2 36 2 2 32" xfId="47382" xr:uid="{00000000-0005-0000-0000-0000909C0000}"/>
    <cellStyle name="표준 2 36 2 2 33" xfId="48862" xr:uid="{00000000-0005-0000-0000-0000919C0000}"/>
    <cellStyle name="표준 2 36 2 2 34" xfId="50342" xr:uid="{00000000-0005-0000-0000-0000929C0000}"/>
    <cellStyle name="표준 2 36 2 2 35" xfId="51822" xr:uid="{00000000-0005-0000-0000-0000939C0000}"/>
    <cellStyle name="표준 2 36 2 2 36" xfId="53302" xr:uid="{00000000-0005-0000-0000-0000949C0000}"/>
    <cellStyle name="표준 2 36 2 2 37" xfId="54782" xr:uid="{00000000-0005-0000-0000-0000959C0000}"/>
    <cellStyle name="표준 2 36 2 2 38" xfId="56262" xr:uid="{00000000-0005-0000-0000-0000969C0000}"/>
    <cellStyle name="표준 2 36 2 2 39" xfId="57742" xr:uid="{00000000-0005-0000-0000-0000979C0000}"/>
    <cellStyle name="표준 2 36 2 2 4" xfId="5941" xr:uid="{00000000-0005-0000-0000-0000989C0000}"/>
    <cellStyle name="표준 2 36 2 2 40" xfId="59222" xr:uid="{00000000-0005-0000-0000-0000999C0000}"/>
    <cellStyle name="표준 2 36 2 2 41" xfId="60702" xr:uid="{00000000-0005-0000-0000-00009A9C0000}"/>
    <cellStyle name="표준 2 36 2 2 42" xfId="62182" xr:uid="{00000000-0005-0000-0000-00009B9C0000}"/>
    <cellStyle name="표준 2 36 2 2 5" xfId="7421" xr:uid="{00000000-0005-0000-0000-00009C9C0000}"/>
    <cellStyle name="표준 2 36 2 2 6" xfId="8901" xr:uid="{00000000-0005-0000-0000-00009D9C0000}"/>
    <cellStyle name="표준 2 36 2 2 7" xfId="10381" xr:uid="{00000000-0005-0000-0000-00009E9C0000}"/>
    <cellStyle name="표준 2 36 2 2 8" xfId="11861" xr:uid="{00000000-0005-0000-0000-00009F9C0000}"/>
    <cellStyle name="표준 2 36 2 2 9" xfId="13341" xr:uid="{00000000-0005-0000-0000-0000A09C0000}"/>
    <cellStyle name="표준 2 36 2 20" xfId="27404" xr:uid="{00000000-0005-0000-0000-0000A19C0000}"/>
    <cellStyle name="표준 2 36 2 21" xfId="28884" xr:uid="{00000000-0005-0000-0000-0000A29C0000}"/>
    <cellStyle name="표준 2 36 2 22" xfId="30364" xr:uid="{00000000-0005-0000-0000-0000A39C0000}"/>
    <cellStyle name="표준 2 36 2 23" xfId="31844" xr:uid="{00000000-0005-0000-0000-0000A49C0000}"/>
    <cellStyle name="표준 2 36 2 24" xfId="33324" xr:uid="{00000000-0005-0000-0000-0000A59C0000}"/>
    <cellStyle name="표준 2 36 2 25" xfId="34804" xr:uid="{00000000-0005-0000-0000-0000A69C0000}"/>
    <cellStyle name="표준 2 36 2 26" xfId="36284" xr:uid="{00000000-0005-0000-0000-0000A79C0000}"/>
    <cellStyle name="표준 2 36 2 27" xfId="37764" xr:uid="{00000000-0005-0000-0000-0000A89C0000}"/>
    <cellStyle name="표준 2 36 2 28" xfId="39244" xr:uid="{00000000-0005-0000-0000-0000A99C0000}"/>
    <cellStyle name="표준 2 36 2 29" xfId="40724" xr:uid="{00000000-0005-0000-0000-0000AA9C0000}"/>
    <cellStyle name="표준 2 36 2 3" xfId="2243" xr:uid="{00000000-0005-0000-0000-0000AB9C0000}"/>
    <cellStyle name="표준 2 36 2 30" xfId="42204" xr:uid="{00000000-0005-0000-0000-0000AC9C0000}"/>
    <cellStyle name="표준 2 36 2 31" xfId="43684" xr:uid="{00000000-0005-0000-0000-0000AD9C0000}"/>
    <cellStyle name="표준 2 36 2 32" xfId="45164" xr:uid="{00000000-0005-0000-0000-0000AE9C0000}"/>
    <cellStyle name="표준 2 36 2 33" xfId="46645" xr:uid="{00000000-0005-0000-0000-0000AF9C0000}"/>
    <cellStyle name="표준 2 36 2 34" xfId="48125" xr:uid="{00000000-0005-0000-0000-0000B09C0000}"/>
    <cellStyle name="표준 2 36 2 35" xfId="49605" xr:uid="{00000000-0005-0000-0000-0000B19C0000}"/>
    <cellStyle name="표준 2 36 2 36" xfId="51085" xr:uid="{00000000-0005-0000-0000-0000B29C0000}"/>
    <cellStyle name="표준 2 36 2 37" xfId="52565" xr:uid="{00000000-0005-0000-0000-0000B39C0000}"/>
    <cellStyle name="표준 2 36 2 38" xfId="54045" xr:uid="{00000000-0005-0000-0000-0000B49C0000}"/>
    <cellStyle name="표준 2 36 2 39" xfId="55525" xr:uid="{00000000-0005-0000-0000-0000B59C0000}"/>
    <cellStyle name="표준 2 36 2 4" xfId="3724" xr:uid="{00000000-0005-0000-0000-0000B69C0000}"/>
    <cellStyle name="표준 2 36 2 40" xfId="57005" xr:uid="{00000000-0005-0000-0000-0000B79C0000}"/>
    <cellStyle name="표준 2 36 2 41" xfId="58485" xr:uid="{00000000-0005-0000-0000-0000B89C0000}"/>
    <cellStyle name="표준 2 36 2 42" xfId="59965" xr:uid="{00000000-0005-0000-0000-0000B99C0000}"/>
    <cellStyle name="표준 2 36 2 43" xfId="61445" xr:uid="{00000000-0005-0000-0000-0000BA9C0000}"/>
    <cellStyle name="표준 2 36 2 5" xfId="5204" xr:uid="{00000000-0005-0000-0000-0000BB9C0000}"/>
    <cellStyle name="표준 2 36 2 6" xfId="6684" xr:uid="{00000000-0005-0000-0000-0000BC9C0000}"/>
    <cellStyle name="표준 2 36 2 7" xfId="8164" xr:uid="{00000000-0005-0000-0000-0000BD9C0000}"/>
    <cellStyle name="표준 2 36 2 8" xfId="9644" xr:uid="{00000000-0005-0000-0000-0000BE9C0000}"/>
    <cellStyle name="표준 2 36 2 9" xfId="11124" xr:uid="{00000000-0005-0000-0000-0000BF9C0000}"/>
    <cellStyle name="표준 2 36 3" xfId="808" xr:uid="{00000000-0005-0000-0000-0000C09C0000}"/>
    <cellStyle name="표준 2 36 4" xfId="950" xr:uid="{00000000-0005-0000-0000-0000C19C0000}"/>
    <cellStyle name="표준 2 36 4 10" xfId="12500" xr:uid="{00000000-0005-0000-0000-0000C29C0000}"/>
    <cellStyle name="표준 2 36 4 11" xfId="13980" xr:uid="{00000000-0005-0000-0000-0000C39C0000}"/>
    <cellStyle name="표준 2 36 4 12" xfId="15460" xr:uid="{00000000-0005-0000-0000-0000C49C0000}"/>
    <cellStyle name="표준 2 36 4 13" xfId="16940" xr:uid="{00000000-0005-0000-0000-0000C59C0000}"/>
    <cellStyle name="표준 2 36 4 14" xfId="18420" xr:uid="{00000000-0005-0000-0000-0000C69C0000}"/>
    <cellStyle name="표준 2 36 4 15" xfId="19900" xr:uid="{00000000-0005-0000-0000-0000C79C0000}"/>
    <cellStyle name="표준 2 36 4 16" xfId="21380" xr:uid="{00000000-0005-0000-0000-0000C89C0000}"/>
    <cellStyle name="표준 2 36 4 17" xfId="22860" xr:uid="{00000000-0005-0000-0000-0000C99C0000}"/>
    <cellStyle name="표준 2 36 4 18" xfId="24340" xr:uid="{00000000-0005-0000-0000-0000CA9C0000}"/>
    <cellStyle name="표준 2 36 4 19" xfId="25820" xr:uid="{00000000-0005-0000-0000-0000CB9C0000}"/>
    <cellStyle name="표준 2 36 4 2" xfId="171" xr:uid="{00000000-0005-0000-0000-0000CC9C0000}"/>
    <cellStyle name="표준 2 36 4 2 10" xfId="14717" xr:uid="{00000000-0005-0000-0000-0000CD9C0000}"/>
    <cellStyle name="표준 2 36 4 2 11" xfId="16197" xr:uid="{00000000-0005-0000-0000-0000CE9C0000}"/>
    <cellStyle name="표준 2 36 4 2 12" xfId="17677" xr:uid="{00000000-0005-0000-0000-0000CF9C0000}"/>
    <cellStyle name="표준 2 36 4 2 13" xfId="19157" xr:uid="{00000000-0005-0000-0000-0000D09C0000}"/>
    <cellStyle name="표준 2 36 4 2 14" xfId="20637" xr:uid="{00000000-0005-0000-0000-0000D19C0000}"/>
    <cellStyle name="표준 2 36 4 2 15" xfId="22117" xr:uid="{00000000-0005-0000-0000-0000D29C0000}"/>
    <cellStyle name="표준 2 36 4 2 16" xfId="23597" xr:uid="{00000000-0005-0000-0000-0000D39C0000}"/>
    <cellStyle name="표준 2 36 4 2 17" xfId="25077" xr:uid="{00000000-0005-0000-0000-0000D49C0000}"/>
    <cellStyle name="표준 2 36 4 2 18" xfId="26557" xr:uid="{00000000-0005-0000-0000-0000D59C0000}"/>
    <cellStyle name="표준 2 36 4 2 19" xfId="28037" xr:uid="{00000000-0005-0000-0000-0000D69C0000}"/>
    <cellStyle name="표준 2 36 4 2 2" xfId="2876" xr:uid="{00000000-0005-0000-0000-0000D79C0000}"/>
    <cellStyle name="표준 2 36 4 2 20" xfId="29517" xr:uid="{00000000-0005-0000-0000-0000D89C0000}"/>
    <cellStyle name="표준 2 36 4 2 21" xfId="30997" xr:uid="{00000000-0005-0000-0000-0000D99C0000}"/>
    <cellStyle name="표준 2 36 4 2 22" xfId="32477" xr:uid="{00000000-0005-0000-0000-0000DA9C0000}"/>
    <cellStyle name="표준 2 36 4 2 23" xfId="33957" xr:uid="{00000000-0005-0000-0000-0000DB9C0000}"/>
    <cellStyle name="표준 2 36 4 2 24" xfId="35437" xr:uid="{00000000-0005-0000-0000-0000DC9C0000}"/>
    <cellStyle name="표준 2 36 4 2 25" xfId="36917" xr:uid="{00000000-0005-0000-0000-0000DD9C0000}"/>
    <cellStyle name="표준 2 36 4 2 26" xfId="38397" xr:uid="{00000000-0005-0000-0000-0000DE9C0000}"/>
    <cellStyle name="표준 2 36 4 2 27" xfId="39877" xr:uid="{00000000-0005-0000-0000-0000DF9C0000}"/>
    <cellStyle name="표준 2 36 4 2 28" xfId="41357" xr:uid="{00000000-0005-0000-0000-0000E09C0000}"/>
    <cellStyle name="표준 2 36 4 2 29" xfId="42837" xr:uid="{00000000-0005-0000-0000-0000E19C0000}"/>
    <cellStyle name="표준 2 36 4 2 3" xfId="4357" xr:uid="{00000000-0005-0000-0000-0000E29C0000}"/>
    <cellStyle name="표준 2 36 4 2 30" xfId="44317" xr:uid="{00000000-0005-0000-0000-0000E39C0000}"/>
    <cellStyle name="표준 2 36 4 2 31" xfId="45797" xr:uid="{00000000-0005-0000-0000-0000E49C0000}"/>
    <cellStyle name="표준 2 36 4 2 32" xfId="47278" xr:uid="{00000000-0005-0000-0000-0000E59C0000}"/>
    <cellStyle name="표준 2 36 4 2 33" xfId="48758" xr:uid="{00000000-0005-0000-0000-0000E69C0000}"/>
    <cellStyle name="표준 2 36 4 2 34" xfId="50238" xr:uid="{00000000-0005-0000-0000-0000E79C0000}"/>
    <cellStyle name="표준 2 36 4 2 35" xfId="51718" xr:uid="{00000000-0005-0000-0000-0000E89C0000}"/>
    <cellStyle name="표준 2 36 4 2 36" xfId="53198" xr:uid="{00000000-0005-0000-0000-0000E99C0000}"/>
    <cellStyle name="표준 2 36 4 2 37" xfId="54678" xr:uid="{00000000-0005-0000-0000-0000EA9C0000}"/>
    <cellStyle name="표준 2 36 4 2 38" xfId="56158" xr:uid="{00000000-0005-0000-0000-0000EB9C0000}"/>
    <cellStyle name="표준 2 36 4 2 39" xfId="57638" xr:uid="{00000000-0005-0000-0000-0000EC9C0000}"/>
    <cellStyle name="표준 2 36 4 2 4" xfId="5837" xr:uid="{00000000-0005-0000-0000-0000ED9C0000}"/>
    <cellStyle name="표준 2 36 4 2 40" xfId="59118" xr:uid="{00000000-0005-0000-0000-0000EE9C0000}"/>
    <cellStyle name="표준 2 36 4 2 41" xfId="60598" xr:uid="{00000000-0005-0000-0000-0000EF9C0000}"/>
    <cellStyle name="표준 2 36 4 2 42" xfId="62078" xr:uid="{00000000-0005-0000-0000-0000F09C0000}"/>
    <cellStyle name="표준 2 36 4 2 5" xfId="7317" xr:uid="{00000000-0005-0000-0000-0000F19C0000}"/>
    <cellStyle name="표준 2 36 4 2 6" xfId="8797" xr:uid="{00000000-0005-0000-0000-0000F29C0000}"/>
    <cellStyle name="표준 2 36 4 2 7" xfId="10277" xr:uid="{00000000-0005-0000-0000-0000F39C0000}"/>
    <cellStyle name="표준 2 36 4 2 8" xfId="11757" xr:uid="{00000000-0005-0000-0000-0000F49C0000}"/>
    <cellStyle name="표준 2 36 4 2 9" xfId="13237" xr:uid="{00000000-0005-0000-0000-0000F59C0000}"/>
    <cellStyle name="표준 2 36 4 20" xfId="27300" xr:uid="{00000000-0005-0000-0000-0000F69C0000}"/>
    <cellStyle name="표준 2 36 4 21" xfId="28780" xr:uid="{00000000-0005-0000-0000-0000F79C0000}"/>
    <cellStyle name="표준 2 36 4 22" xfId="30260" xr:uid="{00000000-0005-0000-0000-0000F89C0000}"/>
    <cellStyle name="표준 2 36 4 23" xfId="31740" xr:uid="{00000000-0005-0000-0000-0000F99C0000}"/>
    <cellStyle name="표준 2 36 4 24" xfId="33220" xr:uid="{00000000-0005-0000-0000-0000FA9C0000}"/>
    <cellStyle name="표준 2 36 4 25" xfId="34700" xr:uid="{00000000-0005-0000-0000-0000FB9C0000}"/>
    <cellStyle name="표준 2 36 4 26" xfId="36180" xr:uid="{00000000-0005-0000-0000-0000FC9C0000}"/>
    <cellStyle name="표준 2 36 4 27" xfId="37660" xr:uid="{00000000-0005-0000-0000-0000FD9C0000}"/>
    <cellStyle name="표준 2 36 4 28" xfId="39140" xr:uid="{00000000-0005-0000-0000-0000FE9C0000}"/>
    <cellStyle name="표준 2 36 4 29" xfId="40620" xr:uid="{00000000-0005-0000-0000-0000FF9C0000}"/>
    <cellStyle name="표준 2 36 4 3" xfId="2139" xr:uid="{00000000-0005-0000-0000-0000009D0000}"/>
    <cellStyle name="표준 2 36 4 30" xfId="42100" xr:uid="{00000000-0005-0000-0000-0000019D0000}"/>
    <cellStyle name="표준 2 36 4 31" xfId="43580" xr:uid="{00000000-0005-0000-0000-0000029D0000}"/>
    <cellStyle name="표준 2 36 4 32" xfId="45060" xr:uid="{00000000-0005-0000-0000-0000039D0000}"/>
    <cellStyle name="표준 2 36 4 33" xfId="46541" xr:uid="{00000000-0005-0000-0000-0000049D0000}"/>
    <cellStyle name="표준 2 36 4 34" xfId="48021" xr:uid="{00000000-0005-0000-0000-0000059D0000}"/>
    <cellStyle name="표준 2 36 4 35" xfId="49501" xr:uid="{00000000-0005-0000-0000-0000069D0000}"/>
    <cellStyle name="표준 2 36 4 36" xfId="50981" xr:uid="{00000000-0005-0000-0000-0000079D0000}"/>
    <cellStyle name="표준 2 36 4 37" xfId="52461" xr:uid="{00000000-0005-0000-0000-0000089D0000}"/>
    <cellStyle name="표준 2 36 4 38" xfId="53941" xr:uid="{00000000-0005-0000-0000-0000099D0000}"/>
    <cellStyle name="표준 2 36 4 39" xfId="55421" xr:uid="{00000000-0005-0000-0000-00000A9D0000}"/>
    <cellStyle name="표준 2 36 4 4" xfId="3620" xr:uid="{00000000-0005-0000-0000-00000B9D0000}"/>
    <cellStyle name="표준 2 36 4 40" xfId="56901" xr:uid="{00000000-0005-0000-0000-00000C9D0000}"/>
    <cellStyle name="표준 2 36 4 41" xfId="58381" xr:uid="{00000000-0005-0000-0000-00000D9D0000}"/>
    <cellStyle name="표준 2 36 4 42" xfId="59861" xr:uid="{00000000-0005-0000-0000-00000E9D0000}"/>
    <cellStyle name="표준 2 36 4 43" xfId="61341" xr:uid="{00000000-0005-0000-0000-00000F9D0000}"/>
    <cellStyle name="표준 2 36 4 5" xfId="5100" xr:uid="{00000000-0005-0000-0000-0000109D0000}"/>
    <cellStyle name="표준 2 36 4 6" xfId="6580" xr:uid="{00000000-0005-0000-0000-0000119D0000}"/>
    <cellStyle name="표준 2 36 4 7" xfId="8060" xr:uid="{00000000-0005-0000-0000-0000129D0000}"/>
    <cellStyle name="표준 2 36 4 8" xfId="9540" xr:uid="{00000000-0005-0000-0000-0000139D0000}"/>
    <cellStyle name="표준 2 36 4 9" xfId="11020" xr:uid="{00000000-0005-0000-0000-0000149D0000}"/>
    <cellStyle name="표준 2 37" xfId="1524" xr:uid="{00000000-0005-0000-0000-0000159D0000}"/>
    <cellStyle name="표준 2 37 10" xfId="772" xr:uid="{00000000-0005-0000-0000-0000169D0000}"/>
    <cellStyle name="표준 2 37 10 10" xfId="12640" xr:uid="{00000000-0005-0000-0000-0000179D0000}"/>
    <cellStyle name="표준 2 37 10 11" xfId="14120" xr:uid="{00000000-0005-0000-0000-0000189D0000}"/>
    <cellStyle name="표준 2 37 10 12" xfId="15600" xr:uid="{00000000-0005-0000-0000-0000199D0000}"/>
    <cellStyle name="표준 2 37 10 13" xfId="17080" xr:uid="{00000000-0005-0000-0000-00001A9D0000}"/>
    <cellStyle name="표준 2 37 10 14" xfId="18560" xr:uid="{00000000-0005-0000-0000-00001B9D0000}"/>
    <cellStyle name="표준 2 37 10 15" xfId="20040" xr:uid="{00000000-0005-0000-0000-00001C9D0000}"/>
    <cellStyle name="표준 2 37 10 16" xfId="21520" xr:uid="{00000000-0005-0000-0000-00001D9D0000}"/>
    <cellStyle name="표준 2 37 10 17" xfId="23000" xr:uid="{00000000-0005-0000-0000-00001E9D0000}"/>
    <cellStyle name="표준 2 37 10 18" xfId="24480" xr:uid="{00000000-0005-0000-0000-00001F9D0000}"/>
    <cellStyle name="표준 2 37 10 19" xfId="25960" xr:uid="{00000000-0005-0000-0000-0000209D0000}"/>
    <cellStyle name="표준 2 37 10 2" xfId="31" xr:uid="{00000000-0005-0000-0000-0000219D0000}"/>
    <cellStyle name="표준 2 37 10 2 10" xfId="14857" xr:uid="{00000000-0005-0000-0000-0000229D0000}"/>
    <cellStyle name="표준 2 37 10 2 11" xfId="16337" xr:uid="{00000000-0005-0000-0000-0000239D0000}"/>
    <cellStyle name="표준 2 37 10 2 12" xfId="17817" xr:uid="{00000000-0005-0000-0000-0000249D0000}"/>
    <cellStyle name="표준 2 37 10 2 13" xfId="19297" xr:uid="{00000000-0005-0000-0000-0000259D0000}"/>
    <cellStyle name="표준 2 37 10 2 14" xfId="20777" xr:uid="{00000000-0005-0000-0000-0000269D0000}"/>
    <cellStyle name="표준 2 37 10 2 15" xfId="22257" xr:uid="{00000000-0005-0000-0000-0000279D0000}"/>
    <cellStyle name="표준 2 37 10 2 16" xfId="23737" xr:uid="{00000000-0005-0000-0000-0000289D0000}"/>
    <cellStyle name="표준 2 37 10 2 17" xfId="25217" xr:uid="{00000000-0005-0000-0000-0000299D0000}"/>
    <cellStyle name="표준 2 37 10 2 18" xfId="26697" xr:uid="{00000000-0005-0000-0000-00002A9D0000}"/>
    <cellStyle name="표준 2 37 10 2 19" xfId="28177" xr:uid="{00000000-0005-0000-0000-00002B9D0000}"/>
    <cellStyle name="표준 2 37 10 2 2" xfId="3016" xr:uid="{00000000-0005-0000-0000-00002C9D0000}"/>
    <cellStyle name="표준 2 37 10 2 20" xfId="29657" xr:uid="{00000000-0005-0000-0000-00002D9D0000}"/>
    <cellStyle name="표준 2 37 10 2 21" xfId="31137" xr:uid="{00000000-0005-0000-0000-00002E9D0000}"/>
    <cellStyle name="표준 2 37 10 2 22" xfId="32617" xr:uid="{00000000-0005-0000-0000-00002F9D0000}"/>
    <cellStyle name="표준 2 37 10 2 23" xfId="34097" xr:uid="{00000000-0005-0000-0000-0000309D0000}"/>
    <cellStyle name="표준 2 37 10 2 24" xfId="35577" xr:uid="{00000000-0005-0000-0000-0000319D0000}"/>
    <cellStyle name="표준 2 37 10 2 25" xfId="37057" xr:uid="{00000000-0005-0000-0000-0000329D0000}"/>
    <cellStyle name="표준 2 37 10 2 26" xfId="38537" xr:uid="{00000000-0005-0000-0000-0000339D0000}"/>
    <cellStyle name="표준 2 37 10 2 27" xfId="40017" xr:uid="{00000000-0005-0000-0000-0000349D0000}"/>
    <cellStyle name="표준 2 37 10 2 28" xfId="41497" xr:uid="{00000000-0005-0000-0000-0000359D0000}"/>
    <cellStyle name="표준 2 37 10 2 29" xfId="42977" xr:uid="{00000000-0005-0000-0000-0000369D0000}"/>
    <cellStyle name="표준 2 37 10 2 3" xfId="4497" xr:uid="{00000000-0005-0000-0000-0000379D0000}"/>
    <cellStyle name="표준 2 37 10 2 30" xfId="44457" xr:uid="{00000000-0005-0000-0000-0000389D0000}"/>
    <cellStyle name="표준 2 37 10 2 31" xfId="45937" xr:uid="{00000000-0005-0000-0000-0000399D0000}"/>
    <cellStyle name="표준 2 37 10 2 32" xfId="47418" xr:uid="{00000000-0005-0000-0000-00003A9D0000}"/>
    <cellStyle name="표준 2 37 10 2 33" xfId="48898" xr:uid="{00000000-0005-0000-0000-00003B9D0000}"/>
    <cellStyle name="표준 2 37 10 2 34" xfId="50378" xr:uid="{00000000-0005-0000-0000-00003C9D0000}"/>
    <cellStyle name="표준 2 37 10 2 35" xfId="51858" xr:uid="{00000000-0005-0000-0000-00003D9D0000}"/>
    <cellStyle name="표준 2 37 10 2 36" xfId="53338" xr:uid="{00000000-0005-0000-0000-00003E9D0000}"/>
    <cellStyle name="표준 2 37 10 2 37" xfId="54818" xr:uid="{00000000-0005-0000-0000-00003F9D0000}"/>
    <cellStyle name="표준 2 37 10 2 38" xfId="56298" xr:uid="{00000000-0005-0000-0000-0000409D0000}"/>
    <cellStyle name="표준 2 37 10 2 39" xfId="57778" xr:uid="{00000000-0005-0000-0000-0000419D0000}"/>
    <cellStyle name="표준 2 37 10 2 4" xfId="5977" xr:uid="{00000000-0005-0000-0000-0000429D0000}"/>
    <cellStyle name="표준 2 37 10 2 40" xfId="59258" xr:uid="{00000000-0005-0000-0000-0000439D0000}"/>
    <cellStyle name="표준 2 37 10 2 41" xfId="60738" xr:uid="{00000000-0005-0000-0000-0000449D0000}"/>
    <cellStyle name="표준 2 37 10 2 42" xfId="62218" xr:uid="{00000000-0005-0000-0000-0000459D0000}"/>
    <cellStyle name="표준 2 37 10 2 5" xfId="7457" xr:uid="{00000000-0005-0000-0000-0000469D0000}"/>
    <cellStyle name="표준 2 37 10 2 6" xfId="8937" xr:uid="{00000000-0005-0000-0000-0000479D0000}"/>
    <cellStyle name="표준 2 37 10 2 7" xfId="10417" xr:uid="{00000000-0005-0000-0000-0000489D0000}"/>
    <cellStyle name="표준 2 37 10 2 8" xfId="11897" xr:uid="{00000000-0005-0000-0000-0000499D0000}"/>
    <cellStyle name="표준 2 37 10 2 9" xfId="13377" xr:uid="{00000000-0005-0000-0000-00004A9D0000}"/>
    <cellStyle name="표준 2 37 10 20" xfId="27440" xr:uid="{00000000-0005-0000-0000-00004B9D0000}"/>
    <cellStyle name="표준 2 37 10 21" xfId="28920" xr:uid="{00000000-0005-0000-0000-00004C9D0000}"/>
    <cellStyle name="표준 2 37 10 22" xfId="30400" xr:uid="{00000000-0005-0000-0000-00004D9D0000}"/>
    <cellStyle name="표준 2 37 10 23" xfId="31880" xr:uid="{00000000-0005-0000-0000-00004E9D0000}"/>
    <cellStyle name="표준 2 37 10 24" xfId="33360" xr:uid="{00000000-0005-0000-0000-00004F9D0000}"/>
    <cellStyle name="표준 2 37 10 25" xfId="34840" xr:uid="{00000000-0005-0000-0000-0000509D0000}"/>
    <cellStyle name="표준 2 37 10 26" xfId="36320" xr:uid="{00000000-0005-0000-0000-0000519D0000}"/>
    <cellStyle name="표준 2 37 10 27" xfId="37800" xr:uid="{00000000-0005-0000-0000-0000529D0000}"/>
    <cellStyle name="표준 2 37 10 28" xfId="39280" xr:uid="{00000000-0005-0000-0000-0000539D0000}"/>
    <cellStyle name="표준 2 37 10 29" xfId="40760" xr:uid="{00000000-0005-0000-0000-0000549D0000}"/>
    <cellStyle name="표준 2 37 10 3" xfId="2279" xr:uid="{00000000-0005-0000-0000-0000559D0000}"/>
    <cellStyle name="표준 2 37 10 30" xfId="42240" xr:uid="{00000000-0005-0000-0000-0000569D0000}"/>
    <cellStyle name="표준 2 37 10 31" xfId="43720" xr:uid="{00000000-0005-0000-0000-0000579D0000}"/>
    <cellStyle name="표준 2 37 10 32" xfId="45200" xr:uid="{00000000-0005-0000-0000-0000589D0000}"/>
    <cellStyle name="표준 2 37 10 33" xfId="46681" xr:uid="{00000000-0005-0000-0000-0000599D0000}"/>
    <cellStyle name="표준 2 37 10 34" xfId="48161" xr:uid="{00000000-0005-0000-0000-00005A9D0000}"/>
    <cellStyle name="표준 2 37 10 35" xfId="49641" xr:uid="{00000000-0005-0000-0000-00005B9D0000}"/>
    <cellStyle name="표준 2 37 10 36" xfId="51121" xr:uid="{00000000-0005-0000-0000-00005C9D0000}"/>
    <cellStyle name="표준 2 37 10 37" xfId="52601" xr:uid="{00000000-0005-0000-0000-00005D9D0000}"/>
    <cellStyle name="표준 2 37 10 38" xfId="54081" xr:uid="{00000000-0005-0000-0000-00005E9D0000}"/>
    <cellStyle name="표준 2 37 10 39" xfId="55561" xr:uid="{00000000-0005-0000-0000-00005F9D0000}"/>
    <cellStyle name="표준 2 37 10 4" xfId="3760" xr:uid="{00000000-0005-0000-0000-0000609D0000}"/>
    <cellStyle name="표준 2 37 10 40" xfId="57041" xr:uid="{00000000-0005-0000-0000-0000619D0000}"/>
    <cellStyle name="표준 2 37 10 41" xfId="58521" xr:uid="{00000000-0005-0000-0000-0000629D0000}"/>
    <cellStyle name="표준 2 37 10 42" xfId="60001" xr:uid="{00000000-0005-0000-0000-0000639D0000}"/>
    <cellStyle name="표준 2 37 10 43" xfId="61481" xr:uid="{00000000-0005-0000-0000-0000649D0000}"/>
    <cellStyle name="표준 2 37 10 5" xfId="5240" xr:uid="{00000000-0005-0000-0000-0000659D0000}"/>
    <cellStyle name="표준 2 37 10 6" xfId="6720" xr:uid="{00000000-0005-0000-0000-0000669D0000}"/>
    <cellStyle name="표준 2 37 10 7" xfId="8200" xr:uid="{00000000-0005-0000-0000-0000679D0000}"/>
    <cellStyle name="표준 2 37 10 8" xfId="9680" xr:uid="{00000000-0005-0000-0000-0000689D0000}"/>
    <cellStyle name="표준 2 37 10 9" xfId="11160" xr:uid="{00000000-0005-0000-0000-0000699D0000}"/>
    <cellStyle name="표준 2 37 11" xfId="916" xr:uid="{00000000-0005-0000-0000-00006A9D0000}"/>
    <cellStyle name="표준 2 37 11 10" xfId="12534" xr:uid="{00000000-0005-0000-0000-00006B9D0000}"/>
    <cellStyle name="표준 2 37 11 11" xfId="14014" xr:uid="{00000000-0005-0000-0000-00006C9D0000}"/>
    <cellStyle name="표준 2 37 11 12" xfId="15494" xr:uid="{00000000-0005-0000-0000-00006D9D0000}"/>
    <cellStyle name="표준 2 37 11 13" xfId="16974" xr:uid="{00000000-0005-0000-0000-00006E9D0000}"/>
    <cellStyle name="표준 2 37 11 14" xfId="18454" xr:uid="{00000000-0005-0000-0000-00006F9D0000}"/>
    <cellStyle name="표준 2 37 11 15" xfId="19934" xr:uid="{00000000-0005-0000-0000-0000709D0000}"/>
    <cellStyle name="표준 2 37 11 16" xfId="21414" xr:uid="{00000000-0005-0000-0000-0000719D0000}"/>
    <cellStyle name="표준 2 37 11 17" xfId="22894" xr:uid="{00000000-0005-0000-0000-0000729D0000}"/>
    <cellStyle name="표준 2 37 11 18" xfId="24374" xr:uid="{00000000-0005-0000-0000-0000739D0000}"/>
    <cellStyle name="표준 2 37 11 19" xfId="25854" xr:uid="{00000000-0005-0000-0000-0000749D0000}"/>
    <cellStyle name="표준 2 37 11 2" xfId="137" xr:uid="{00000000-0005-0000-0000-0000759D0000}"/>
    <cellStyle name="표준 2 37 11 2 10" xfId="14751" xr:uid="{00000000-0005-0000-0000-0000769D0000}"/>
    <cellStyle name="표준 2 37 11 2 11" xfId="16231" xr:uid="{00000000-0005-0000-0000-0000779D0000}"/>
    <cellStyle name="표준 2 37 11 2 12" xfId="17711" xr:uid="{00000000-0005-0000-0000-0000789D0000}"/>
    <cellStyle name="표준 2 37 11 2 13" xfId="19191" xr:uid="{00000000-0005-0000-0000-0000799D0000}"/>
    <cellStyle name="표준 2 37 11 2 14" xfId="20671" xr:uid="{00000000-0005-0000-0000-00007A9D0000}"/>
    <cellStyle name="표준 2 37 11 2 15" xfId="22151" xr:uid="{00000000-0005-0000-0000-00007B9D0000}"/>
    <cellStyle name="표준 2 37 11 2 16" xfId="23631" xr:uid="{00000000-0005-0000-0000-00007C9D0000}"/>
    <cellStyle name="표준 2 37 11 2 17" xfId="25111" xr:uid="{00000000-0005-0000-0000-00007D9D0000}"/>
    <cellStyle name="표준 2 37 11 2 18" xfId="26591" xr:uid="{00000000-0005-0000-0000-00007E9D0000}"/>
    <cellStyle name="표준 2 37 11 2 19" xfId="28071" xr:uid="{00000000-0005-0000-0000-00007F9D0000}"/>
    <cellStyle name="표준 2 37 11 2 2" xfId="2910" xr:uid="{00000000-0005-0000-0000-0000809D0000}"/>
    <cellStyle name="표준 2 37 11 2 20" xfId="29551" xr:uid="{00000000-0005-0000-0000-0000819D0000}"/>
    <cellStyle name="표준 2 37 11 2 21" xfId="31031" xr:uid="{00000000-0005-0000-0000-0000829D0000}"/>
    <cellStyle name="표준 2 37 11 2 22" xfId="32511" xr:uid="{00000000-0005-0000-0000-0000839D0000}"/>
    <cellStyle name="표준 2 37 11 2 23" xfId="33991" xr:uid="{00000000-0005-0000-0000-0000849D0000}"/>
    <cellStyle name="표준 2 37 11 2 24" xfId="35471" xr:uid="{00000000-0005-0000-0000-0000859D0000}"/>
    <cellStyle name="표준 2 37 11 2 25" xfId="36951" xr:uid="{00000000-0005-0000-0000-0000869D0000}"/>
    <cellStyle name="표준 2 37 11 2 26" xfId="38431" xr:uid="{00000000-0005-0000-0000-0000879D0000}"/>
    <cellStyle name="표준 2 37 11 2 27" xfId="39911" xr:uid="{00000000-0005-0000-0000-0000889D0000}"/>
    <cellStyle name="표준 2 37 11 2 28" xfId="41391" xr:uid="{00000000-0005-0000-0000-0000899D0000}"/>
    <cellStyle name="표준 2 37 11 2 29" xfId="42871" xr:uid="{00000000-0005-0000-0000-00008A9D0000}"/>
    <cellStyle name="표준 2 37 11 2 3" xfId="4391" xr:uid="{00000000-0005-0000-0000-00008B9D0000}"/>
    <cellStyle name="표준 2 37 11 2 30" xfId="44351" xr:uid="{00000000-0005-0000-0000-00008C9D0000}"/>
    <cellStyle name="표준 2 37 11 2 31" xfId="45831" xr:uid="{00000000-0005-0000-0000-00008D9D0000}"/>
    <cellStyle name="표준 2 37 11 2 32" xfId="47312" xr:uid="{00000000-0005-0000-0000-00008E9D0000}"/>
    <cellStyle name="표준 2 37 11 2 33" xfId="48792" xr:uid="{00000000-0005-0000-0000-00008F9D0000}"/>
    <cellStyle name="표준 2 37 11 2 34" xfId="50272" xr:uid="{00000000-0005-0000-0000-0000909D0000}"/>
    <cellStyle name="표준 2 37 11 2 35" xfId="51752" xr:uid="{00000000-0005-0000-0000-0000919D0000}"/>
    <cellStyle name="표준 2 37 11 2 36" xfId="53232" xr:uid="{00000000-0005-0000-0000-0000929D0000}"/>
    <cellStyle name="표준 2 37 11 2 37" xfId="54712" xr:uid="{00000000-0005-0000-0000-0000939D0000}"/>
    <cellStyle name="표준 2 37 11 2 38" xfId="56192" xr:uid="{00000000-0005-0000-0000-0000949D0000}"/>
    <cellStyle name="표준 2 37 11 2 39" xfId="57672" xr:uid="{00000000-0005-0000-0000-0000959D0000}"/>
    <cellStyle name="표준 2 37 11 2 4" xfId="5871" xr:uid="{00000000-0005-0000-0000-0000969D0000}"/>
    <cellStyle name="표준 2 37 11 2 40" xfId="59152" xr:uid="{00000000-0005-0000-0000-0000979D0000}"/>
    <cellStyle name="표준 2 37 11 2 41" xfId="60632" xr:uid="{00000000-0005-0000-0000-0000989D0000}"/>
    <cellStyle name="표준 2 37 11 2 42" xfId="62112" xr:uid="{00000000-0005-0000-0000-0000999D0000}"/>
    <cellStyle name="표준 2 37 11 2 5" xfId="7351" xr:uid="{00000000-0005-0000-0000-00009A9D0000}"/>
    <cellStyle name="표준 2 37 11 2 6" xfId="8831" xr:uid="{00000000-0005-0000-0000-00009B9D0000}"/>
    <cellStyle name="표준 2 37 11 2 7" xfId="10311" xr:uid="{00000000-0005-0000-0000-00009C9D0000}"/>
    <cellStyle name="표준 2 37 11 2 8" xfId="11791" xr:uid="{00000000-0005-0000-0000-00009D9D0000}"/>
    <cellStyle name="표준 2 37 11 2 9" xfId="13271" xr:uid="{00000000-0005-0000-0000-00009E9D0000}"/>
    <cellStyle name="표준 2 37 11 20" xfId="27334" xr:uid="{00000000-0005-0000-0000-00009F9D0000}"/>
    <cellStyle name="표준 2 37 11 21" xfId="28814" xr:uid="{00000000-0005-0000-0000-0000A09D0000}"/>
    <cellStyle name="표준 2 37 11 22" xfId="30294" xr:uid="{00000000-0005-0000-0000-0000A19D0000}"/>
    <cellStyle name="표준 2 37 11 23" xfId="31774" xr:uid="{00000000-0005-0000-0000-0000A29D0000}"/>
    <cellStyle name="표준 2 37 11 24" xfId="33254" xr:uid="{00000000-0005-0000-0000-0000A39D0000}"/>
    <cellStyle name="표준 2 37 11 25" xfId="34734" xr:uid="{00000000-0005-0000-0000-0000A49D0000}"/>
    <cellStyle name="표준 2 37 11 26" xfId="36214" xr:uid="{00000000-0005-0000-0000-0000A59D0000}"/>
    <cellStyle name="표준 2 37 11 27" xfId="37694" xr:uid="{00000000-0005-0000-0000-0000A69D0000}"/>
    <cellStyle name="표준 2 37 11 28" xfId="39174" xr:uid="{00000000-0005-0000-0000-0000A79D0000}"/>
    <cellStyle name="표준 2 37 11 29" xfId="40654" xr:uid="{00000000-0005-0000-0000-0000A89D0000}"/>
    <cellStyle name="표준 2 37 11 3" xfId="2173" xr:uid="{00000000-0005-0000-0000-0000A99D0000}"/>
    <cellStyle name="표준 2 37 11 30" xfId="42134" xr:uid="{00000000-0005-0000-0000-0000AA9D0000}"/>
    <cellStyle name="표준 2 37 11 31" xfId="43614" xr:uid="{00000000-0005-0000-0000-0000AB9D0000}"/>
    <cellStyle name="표준 2 37 11 32" xfId="45094" xr:uid="{00000000-0005-0000-0000-0000AC9D0000}"/>
    <cellStyle name="표준 2 37 11 33" xfId="46575" xr:uid="{00000000-0005-0000-0000-0000AD9D0000}"/>
    <cellStyle name="표준 2 37 11 34" xfId="48055" xr:uid="{00000000-0005-0000-0000-0000AE9D0000}"/>
    <cellStyle name="표준 2 37 11 35" xfId="49535" xr:uid="{00000000-0005-0000-0000-0000AF9D0000}"/>
    <cellStyle name="표준 2 37 11 36" xfId="51015" xr:uid="{00000000-0005-0000-0000-0000B09D0000}"/>
    <cellStyle name="표준 2 37 11 37" xfId="52495" xr:uid="{00000000-0005-0000-0000-0000B19D0000}"/>
    <cellStyle name="표준 2 37 11 38" xfId="53975" xr:uid="{00000000-0005-0000-0000-0000B29D0000}"/>
    <cellStyle name="표준 2 37 11 39" xfId="55455" xr:uid="{00000000-0005-0000-0000-0000B39D0000}"/>
    <cellStyle name="표준 2 37 11 4" xfId="3654" xr:uid="{00000000-0005-0000-0000-0000B49D0000}"/>
    <cellStyle name="표준 2 37 11 40" xfId="56935" xr:uid="{00000000-0005-0000-0000-0000B59D0000}"/>
    <cellStyle name="표준 2 37 11 41" xfId="58415" xr:uid="{00000000-0005-0000-0000-0000B69D0000}"/>
    <cellStyle name="표준 2 37 11 42" xfId="59895" xr:uid="{00000000-0005-0000-0000-0000B79D0000}"/>
    <cellStyle name="표준 2 37 11 43" xfId="61375" xr:uid="{00000000-0005-0000-0000-0000B89D0000}"/>
    <cellStyle name="표준 2 37 11 5" xfId="5134" xr:uid="{00000000-0005-0000-0000-0000B99D0000}"/>
    <cellStyle name="표준 2 37 11 6" xfId="6614" xr:uid="{00000000-0005-0000-0000-0000BA9D0000}"/>
    <cellStyle name="표준 2 37 11 7" xfId="8094" xr:uid="{00000000-0005-0000-0000-0000BB9D0000}"/>
    <cellStyle name="표준 2 37 11 8" xfId="9574" xr:uid="{00000000-0005-0000-0000-0000BC9D0000}"/>
    <cellStyle name="표준 2 37 11 9" xfId="11054" xr:uid="{00000000-0005-0000-0000-0000BD9D0000}"/>
    <cellStyle name="표준 2 37 12" xfId="744" xr:uid="{00000000-0005-0000-0000-0000BE9D0000}"/>
    <cellStyle name="표준 2 37 12 10" xfId="14144" xr:uid="{00000000-0005-0000-0000-0000BF9D0000}"/>
    <cellStyle name="표준 2 37 12 11" xfId="15624" xr:uid="{00000000-0005-0000-0000-0000C09D0000}"/>
    <cellStyle name="표준 2 37 12 12" xfId="17104" xr:uid="{00000000-0005-0000-0000-0000C19D0000}"/>
    <cellStyle name="표준 2 37 12 13" xfId="18584" xr:uid="{00000000-0005-0000-0000-0000C29D0000}"/>
    <cellStyle name="표준 2 37 12 14" xfId="20064" xr:uid="{00000000-0005-0000-0000-0000C39D0000}"/>
    <cellStyle name="표준 2 37 12 15" xfId="21544" xr:uid="{00000000-0005-0000-0000-0000C49D0000}"/>
    <cellStyle name="표준 2 37 12 16" xfId="23024" xr:uid="{00000000-0005-0000-0000-0000C59D0000}"/>
    <cellStyle name="표준 2 37 12 17" xfId="24504" xr:uid="{00000000-0005-0000-0000-0000C69D0000}"/>
    <cellStyle name="표준 2 37 12 18" xfId="25984" xr:uid="{00000000-0005-0000-0000-0000C79D0000}"/>
    <cellStyle name="표준 2 37 12 19" xfId="27464" xr:uid="{00000000-0005-0000-0000-0000C89D0000}"/>
    <cellStyle name="표준 2 37 12 2" xfId="2303" xr:uid="{00000000-0005-0000-0000-0000C99D0000}"/>
    <cellStyle name="표준 2 37 12 20" xfId="28944" xr:uid="{00000000-0005-0000-0000-0000CA9D0000}"/>
    <cellStyle name="표준 2 37 12 21" xfId="30424" xr:uid="{00000000-0005-0000-0000-0000CB9D0000}"/>
    <cellStyle name="표준 2 37 12 22" xfId="31904" xr:uid="{00000000-0005-0000-0000-0000CC9D0000}"/>
    <cellStyle name="표준 2 37 12 23" xfId="33384" xr:uid="{00000000-0005-0000-0000-0000CD9D0000}"/>
    <cellStyle name="표준 2 37 12 24" xfId="34864" xr:uid="{00000000-0005-0000-0000-0000CE9D0000}"/>
    <cellStyle name="표준 2 37 12 25" xfId="36344" xr:uid="{00000000-0005-0000-0000-0000CF9D0000}"/>
    <cellStyle name="표준 2 37 12 26" xfId="37824" xr:uid="{00000000-0005-0000-0000-0000D09D0000}"/>
    <cellStyle name="표준 2 37 12 27" xfId="39304" xr:uid="{00000000-0005-0000-0000-0000D19D0000}"/>
    <cellStyle name="표준 2 37 12 28" xfId="40784" xr:uid="{00000000-0005-0000-0000-0000D29D0000}"/>
    <cellStyle name="표준 2 37 12 29" xfId="42264" xr:uid="{00000000-0005-0000-0000-0000D39D0000}"/>
    <cellStyle name="표준 2 37 12 3" xfId="3784" xr:uid="{00000000-0005-0000-0000-0000D49D0000}"/>
    <cellStyle name="표준 2 37 12 30" xfId="43744" xr:uid="{00000000-0005-0000-0000-0000D59D0000}"/>
    <cellStyle name="표준 2 37 12 31" xfId="45224" xr:uid="{00000000-0005-0000-0000-0000D69D0000}"/>
    <cellStyle name="표준 2 37 12 32" xfId="46705" xr:uid="{00000000-0005-0000-0000-0000D79D0000}"/>
    <cellStyle name="표준 2 37 12 33" xfId="48185" xr:uid="{00000000-0005-0000-0000-0000D89D0000}"/>
    <cellStyle name="표준 2 37 12 34" xfId="49665" xr:uid="{00000000-0005-0000-0000-0000D99D0000}"/>
    <cellStyle name="표준 2 37 12 35" xfId="51145" xr:uid="{00000000-0005-0000-0000-0000DA9D0000}"/>
    <cellStyle name="표준 2 37 12 36" xfId="52625" xr:uid="{00000000-0005-0000-0000-0000DB9D0000}"/>
    <cellStyle name="표준 2 37 12 37" xfId="54105" xr:uid="{00000000-0005-0000-0000-0000DC9D0000}"/>
    <cellStyle name="표준 2 37 12 38" xfId="55585" xr:uid="{00000000-0005-0000-0000-0000DD9D0000}"/>
    <cellStyle name="표준 2 37 12 39" xfId="57065" xr:uid="{00000000-0005-0000-0000-0000DE9D0000}"/>
    <cellStyle name="표준 2 37 12 4" xfId="5264" xr:uid="{00000000-0005-0000-0000-0000DF9D0000}"/>
    <cellStyle name="표준 2 37 12 40" xfId="58545" xr:uid="{00000000-0005-0000-0000-0000E09D0000}"/>
    <cellStyle name="표준 2 37 12 41" xfId="60025" xr:uid="{00000000-0005-0000-0000-0000E19D0000}"/>
    <cellStyle name="표준 2 37 12 42" xfId="61505" xr:uid="{00000000-0005-0000-0000-0000E29D0000}"/>
    <cellStyle name="표준 2 37 12 5" xfId="6744" xr:uid="{00000000-0005-0000-0000-0000E39D0000}"/>
    <cellStyle name="표준 2 37 12 6" xfId="8224" xr:uid="{00000000-0005-0000-0000-0000E49D0000}"/>
    <cellStyle name="표준 2 37 12 7" xfId="9704" xr:uid="{00000000-0005-0000-0000-0000E59D0000}"/>
    <cellStyle name="표준 2 37 12 8" xfId="11184" xr:uid="{00000000-0005-0000-0000-0000E69D0000}"/>
    <cellStyle name="표준 2 37 12 9" xfId="12664" xr:uid="{00000000-0005-0000-0000-0000E79D0000}"/>
    <cellStyle name="표준 2 37 13" xfId="1566" xr:uid="{00000000-0005-0000-0000-0000E89D0000}"/>
    <cellStyle name="표준 2 37 14" xfId="3047" xr:uid="{00000000-0005-0000-0000-0000E99D0000}"/>
    <cellStyle name="표준 2 37 15" xfId="4527" xr:uid="{00000000-0005-0000-0000-0000EA9D0000}"/>
    <cellStyle name="표준 2 37 16" xfId="6007" xr:uid="{00000000-0005-0000-0000-0000EB9D0000}"/>
    <cellStyle name="표준 2 37 17" xfId="7487" xr:uid="{00000000-0005-0000-0000-0000EC9D0000}"/>
    <cellStyle name="표준 2 37 18" xfId="8967" xr:uid="{00000000-0005-0000-0000-0000ED9D0000}"/>
    <cellStyle name="표준 2 37 19" xfId="10447" xr:uid="{00000000-0005-0000-0000-0000EE9D0000}"/>
    <cellStyle name="표준 2 37 2" xfId="807" xr:uid="{00000000-0005-0000-0000-0000EF9D0000}"/>
    <cellStyle name="표준 2 37 2 10" xfId="12605" xr:uid="{00000000-0005-0000-0000-0000F09D0000}"/>
    <cellStyle name="표준 2 37 2 11" xfId="14085" xr:uid="{00000000-0005-0000-0000-0000F19D0000}"/>
    <cellStyle name="표준 2 37 2 12" xfId="15565" xr:uid="{00000000-0005-0000-0000-0000F29D0000}"/>
    <cellStyle name="표준 2 37 2 13" xfId="17045" xr:uid="{00000000-0005-0000-0000-0000F39D0000}"/>
    <cellStyle name="표준 2 37 2 14" xfId="18525" xr:uid="{00000000-0005-0000-0000-0000F49D0000}"/>
    <cellStyle name="표준 2 37 2 15" xfId="20005" xr:uid="{00000000-0005-0000-0000-0000F59D0000}"/>
    <cellStyle name="표준 2 37 2 16" xfId="21485" xr:uid="{00000000-0005-0000-0000-0000F69D0000}"/>
    <cellStyle name="표준 2 37 2 17" xfId="22965" xr:uid="{00000000-0005-0000-0000-0000F79D0000}"/>
    <cellStyle name="표준 2 37 2 18" xfId="24445" xr:uid="{00000000-0005-0000-0000-0000F89D0000}"/>
    <cellStyle name="표준 2 37 2 19" xfId="25925" xr:uid="{00000000-0005-0000-0000-0000F99D0000}"/>
    <cellStyle name="표준 2 37 2 2" xfId="66" xr:uid="{00000000-0005-0000-0000-0000FA9D0000}"/>
    <cellStyle name="표준 2 37 2 2 10" xfId="14822" xr:uid="{00000000-0005-0000-0000-0000FB9D0000}"/>
    <cellStyle name="표준 2 37 2 2 11" xfId="16302" xr:uid="{00000000-0005-0000-0000-0000FC9D0000}"/>
    <cellStyle name="표준 2 37 2 2 12" xfId="17782" xr:uid="{00000000-0005-0000-0000-0000FD9D0000}"/>
    <cellStyle name="표준 2 37 2 2 13" xfId="19262" xr:uid="{00000000-0005-0000-0000-0000FE9D0000}"/>
    <cellStyle name="표준 2 37 2 2 14" xfId="20742" xr:uid="{00000000-0005-0000-0000-0000FF9D0000}"/>
    <cellStyle name="표준 2 37 2 2 15" xfId="22222" xr:uid="{00000000-0005-0000-0000-0000009E0000}"/>
    <cellStyle name="표준 2 37 2 2 16" xfId="23702" xr:uid="{00000000-0005-0000-0000-0000019E0000}"/>
    <cellStyle name="표준 2 37 2 2 17" xfId="25182" xr:uid="{00000000-0005-0000-0000-0000029E0000}"/>
    <cellStyle name="표준 2 37 2 2 18" xfId="26662" xr:uid="{00000000-0005-0000-0000-0000039E0000}"/>
    <cellStyle name="표준 2 37 2 2 19" xfId="28142" xr:uid="{00000000-0005-0000-0000-0000049E0000}"/>
    <cellStyle name="표준 2 37 2 2 2" xfId="2981" xr:uid="{00000000-0005-0000-0000-0000059E0000}"/>
    <cellStyle name="표준 2 37 2 2 20" xfId="29622" xr:uid="{00000000-0005-0000-0000-0000069E0000}"/>
    <cellStyle name="표준 2 37 2 2 21" xfId="31102" xr:uid="{00000000-0005-0000-0000-0000079E0000}"/>
    <cellStyle name="표준 2 37 2 2 22" xfId="32582" xr:uid="{00000000-0005-0000-0000-0000089E0000}"/>
    <cellStyle name="표준 2 37 2 2 23" xfId="34062" xr:uid="{00000000-0005-0000-0000-0000099E0000}"/>
    <cellStyle name="표준 2 37 2 2 24" xfId="35542" xr:uid="{00000000-0005-0000-0000-00000A9E0000}"/>
    <cellStyle name="표준 2 37 2 2 25" xfId="37022" xr:uid="{00000000-0005-0000-0000-00000B9E0000}"/>
    <cellStyle name="표준 2 37 2 2 26" xfId="38502" xr:uid="{00000000-0005-0000-0000-00000C9E0000}"/>
    <cellStyle name="표준 2 37 2 2 27" xfId="39982" xr:uid="{00000000-0005-0000-0000-00000D9E0000}"/>
    <cellStyle name="표준 2 37 2 2 28" xfId="41462" xr:uid="{00000000-0005-0000-0000-00000E9E0000}"/>
    <cellStyle name="표준 2 37 2 2 29" xfId="42942" xr:uid="{00000000-0005-0000-0000-00000F9E0000}"/>
    <cellStyle name="표준 2 37 2 2 3" xfId="4462" xr:uid="{00000000-0005-0000-0000-0000109E0000}"/>
    <cellStyle name="표준 2 37 2 2 30" xfId="44422" xr:uid="{00000000-0005-0000-0000-0000119E0000}"/>
    <cellStyle name="표준 2 37 2 2 31" xfId="45902" xr:uid="{00000000-0005-0000-0000-0000129E0000}"/>
    <cellStyle name="표준 2 37 2 2 32" xfId="47383" xr:uid="{00000000-0005-0000-0000-0000139E0000}"/>
    <cellStyle name="표준 2 37 2 2 33" xfId="48863" xr:uid="{00000000-0005-0000-0000-0000149E0000}"/>
    <cellStyle name="표준 2 37 2 2 34" xfId="50343" xr:uid="{00000000-0005-0000-0000-0000159E0000}"/>
    <cellStyle name="표준 2 37 2 2 35" xfId="51823" xr:uid="{00000000-0005-0000-0000-0000169E0000}"/>
    <cellStyle name="표준 2 37 2 2 36" xfId="53303" xr:uid="{00000000-0005-0000-0000-0000179E0000}"/>
    <cellStyle name="표준 2 37 2 2 37" xfId="54783" xr:uid="{00000000-0005-0000-0000-0000189E0000}"/>
    <cellStyle name="표준 2 37 2 2 38" xfId="56263" xr:uid="{00000000-0005-0000-0000-0000199E0000}"/>
    <cellStyle name="표준 2 37 2 2 39" xfId="57743" xr:uid="{00000000-0005-0000-0000-00001A9E0000}"/>
    <cellStyle name="표준 2 37 2 2 4" xfId="5942" xr:uid="{00000000-0005-0000-0000-00001B9E0000}"/>
    <cellStyle name="표준 2 37 2 2 40" xfId="59223" xr:uid="{00000000-0005-0000-0000-00001C9E0000}"/>
    <cellStyle name="표준 2 37 2 2 41" xfId="60703" xr:uid="{00000000-0005-0000-0000-00001D9E0000}"/>
    <cellStyle name="표준 2 37 2 2 42" xfId="62183" xr:uid="{00000000-0005-0000-0000-00001E9E0000}"/>
    <cellStyle name="표준 2 37 2 2 5" xfId="7422" xr:uid="{00000000-0005-0000-0000-00001F9E0000}"/>
    <cellStyle name="표준 2 37 2 2 6" xfId="8902" xr:uid="{00000000-0005-0000-0000-0000209E0000}"/>
    <cellStyle name="표준 2 37 2 2 7" xfId="10382" xr:uid="{00000000-0005-0000-0000-0000219E0000}"/>
    <cellStyle name="표준 2 37 2 2 8" xfId="11862" xr:uid="{00000000-0005-0000-0000-0000229E0000}"/>
    <cellStyle name="표준 2 37 2 2 9" xfId="13342" xr:uid="{00000000-0005-0000-0000-0000239E0000}"/>
    <cellStyle name="표준 2 37 2 20" xfId="27405" xr:uid="{00000000-0005-0000-0000-0000249E0000}"/>
    <cellStyle name="표준 2 37 2 21" xfId="28885" xr:uid="{00000000-0005-0000-0000-0000259E0000}"/>
    <cellStyle name="표준 2 37 2 22" xfId="30365" xr:uid="{00000000-0005-0000-0000-0000269E0000}"/>
    <cellStyle name="표준 2 37 2 23" xfId="31845" xr:uid="{00000000-0005-0000-0000-0000279E0000}"/>
    <cellStyle name="표준 2 37 2 24" xfId="33325" xr:uid="{00000000-0005-0000-0000-0000289E0000}"/>
    <cellStyle name="표준 2 37 2 25" xfId="34805" xr:uid="{00000000-0005-0000-0000-0000299E0000}"/>
    <cellStyle name="표준 2 37 2 26" xfId="36285" xr:uid="{00000000-0005-0000-0000-00002A9E0000}"/>
    <cellStyle name="표준 2 37 2 27" xfId="37765" xr:uid="{00000000-0005-0000-0000-00002B9E0000}"/>
    <cellStyle name="표준 2 37 2 28" xfId="39245" xr:uid="{00000000-0005-0000-0000-00002C9E0000}"/>
    <cellStyle name="표준 2 37 2 29" xfId="40725" xr:uid="{00000000-0005-0000-0000-00002D9E0000}"/>
    <cellStyle name="표준 2 37 2 3" xfId="2244" xr:uid="{00000000-0005-0000-0000-00002E9E0000}"/>
    <cellStyle name="표준 2 37 2 30" xfId="42205" xr:uid="{00000000-0005-0000-0000-00002F9E0000}"/>
    <cellStyle name="표준 2 37 2 31" xfId="43685" xr:uid="{00000000-0005-0000-0000-0000309E0000}"/>
    <cellStyle name="표준 2 37 2 32" xfId="45165" xr:uid="{00000000-0005-0000-0000-0000319E0000}"/>
    <cellStyle name="표준 2 37 2 33" xfId="46646" xr:uid="{00000000-0005-0000-0000-0000329E0000}"/>
    <cellStyle name="표준 2 37 2 34" xfId="48126" xr:uid="{00000000-0005-0000-0000-0000339E0000}"/>
    <cellStyle name="표준 2 37 2 35" xfId="49606" xr:uid="{00000000-0005-0000-0000-0000349E0000}"/>
    <cellStyle name="표준 2 37 2 36" xfId="51086" xr:uid="{00000000-0005-0000-0000-0000359E0000}"/>
    <cellStyle name="표준 2 37 2 37" xfId="52566" xr:uid="{00000000-0005-0000-0000-0000369E0000}"/>
    <cellStyle name="표준 2 37 2 38" xfId="54046" xr:uid="{00000000-0005-0000-0000-0000379E0000}"/>
    <cellStyle name="표준 2 37 2 39" xfId="55526" xr:uid="{00000000-0005-0000-0000-0000389E0000}"/>
    <cellStyle name="표준 2 37 2 4" xfId="3725" xr:uid="{00000000-0005-0000-0000-0000399E0000}"/>
    <cellStyle name="표준 2 37 2 40" xfId="57006" xr:uid="{00000000-0005-0000-0000-00003A9E0000}"/>
    <cellStyle name="표준 2 37 2 41" xfId="58486" xr:uid="{00000000-0005-0000-0000-00003B9E0000}"/>
    <cellStyle name="표준 2 37 2 42" xfId="59966" xr:uid="{00000000-0005-0000-0000-00003C9E0000}"/>
    <cellStyle name="표준 2 37 2 43" xfId="61446" xr:uid="{00000000-0005-0000-0000-00003D9E0000}"/>
    <cellStyle name="표준 2 37 2 5" xfId="5205" xr:uid="{00000000-0005-0000-0000-00003E9E0000}"/>
    <cellStyle name="표준 2 37 2 6" xfId="6685" xr:uid="{00000000-0005-0000-0000-00003F9E0000}"/>
    <cellStyle name="표준 2 37 2 7" xfId="8165" xr:uid="{00000000-0005-0000-0000-0000409E0000}"/>
    <cellStyle name="표준 2 37 2 8" xfId="9645" xr:uid="{00000000-0005-0000-0000-0000419E0000}"/>
    <cellStyle name="표준 2 37 2 9" xfId="11125" xr:uid="{00000000-0005-0000-0000-0000429E0000}"/>
    <cellStyle name="표준 2 37 20" xfId="11927" xr:uid="{00000000-0005-0000-0000-0000439E0000}"/>
    <cellStyle name="표준 2 37 21" xfId="13407" xr:uid="{00000000-0005-0000-0000-0000449E0000}"/>
    <cellStyle name="표준 2 37 22" xfId="14887" xr:uid="{00000000-0005-0000-0000-0000459E0000}"/>
    <cellStyle name="표준 2 37 23" xfId="16367" xr:uid="{00000000-0005-0000-0000-0000469E0000}"/>
    <cellStyle name="표준 2 37 24" xfId="17847" xr:uid="{00000000-0005-0000-0000-0000479E0000}"/>
    <cellStyle name="표준 2 37 25" xfId="19327" xr:uid="{00000000-0005-0000-0000-0000489E0000}"/>
    <cellStyle name="표준 2 37 26" xfId="20807" xr:uid="{00000000-0005-0000-0000-0000499E0000}"/>
    <cellStyle name="표준 2 37 27" xfId="22287" xr:uid="{00000000-0005-0000-0000-00004A9E0000}"/>
    <cellStyle name="표준 2 37 28" xfId="23767" xr:uid="{00000000-0005-0000-0000-00004B9E0000}"/>
    <cellStyle name="표준 2 37 29" xfId="25247" xr:uid="{00000000-0005-0000-0000-00004C9E0000}"/>
    <cellStyle name="표준 2 37 3" xfId="806" xr:uid="{00000000-0005-0000-0000-00004D9E0000}"/>
    <cellStyle name="표준 2 37 3 10" xfId="12606" xr:uid="{00000000-0005-0000-0000-00004E9E0000}"/>
    <cellStyle name="표준 2 37 3 11" xfId="14086" xr:uid="{00000000-0005-0000-0000-00004F9E0000}"/>
    <cellStyle name="표준 2 37 3 12" xfId="15566" xr:uid="{00000000-0005-0000-0000-0000509E0000}"/>
    <cellStyle name="표준 2 37 3 13" xfId="17046" xr:uid="{00000000-0005-0000-0000-0000519E0000}"/>
    <cellStyle name="표준 2 37 3 14" xfId="18526" xr:uid="{00000000-0005-0000-0000-0000529E0000}"/>
    <cellStyle name="표준 2 37 3 15" xfId="20006" xr:uid="{00000000-0005-0000-0000-0000539E0000}"/>
    <cellStyle name="표준 2 37 3 16" xfId="21486" xr:uid="{00000000-0005-0000-0000-0000549E0000}"/>
    <cellStyle name="표준 2 37 3 17" xfId="22966" xr:uid="{00000000-0005-0000-0000-0000559E0000}"/>
    <cellStyle name="표준 2 37 3 18" xfId="24446" xr:uid="{00000000-0005-0000-0000-0000569E0000}"/>
    <cellStyle name="표준 2 37 3 19" xfId="25926" xr:uid="{00000000-0005-0000-0000-0000579E0000}"/>
    <cellStyle name="표준 2 37 3 2" xfId="65" xr:uid="{00000000-0005-0000-0000-0000589E0000}"/>
    <cellStyle name="표준 2 37 3 2 10" xfId="14823" xr:uid="{00000000-0005-0000-0000-0000599E0000}"/>
    <cellStyle name="표준 2 37 3 2 11" xfId="16303" xr:uid="{00000000-0005-0000-0000-00005A9E0000}"/>
    <cellStyle name="표준 2 37 3 2 12" xfId="17783" xr:uid="{00000000-0005-0000-0000-00005B9E0000}"/>
    <cellStyle name="표준 2 37 3 2 13" xfId="19263" xr:uid="{00000000-0005-0000-0000-00005C9E0000}"/>
    <cellStyle name="표준 2 37 3 2 14" xfId="20743" xr:uid="{00000000-0005-0000-0000-00005D9E0000}"/>
    <cellStyle name="표준 2 37 3 2 15" xfId="22223" xr:uid="{00000000-0005-0000-0000-00005E9E0000}"/>
    <cellStyle name="표준 2 37 3 2 16" xfId="23703" xr:uid="{00000000-0005-0000-0000-00005F9E0000}"/>
    <cellStyle name="표준 2 37 3 2 17" xfId="25183" xr:uid="{00000000-0005-0000-0000-0000609E0000}"/>
    <cellStyle name="표준 2 37 3 2 18" xfId="26663" xr:uid="{00000000-0005-0000-0000-0000619E0000}"/>
    <cellStyle name="표준 2 37 3 2 19" xfId="28143" xr:uid="{00000000-0005-0000-0000-0000629E0000}"/>
    <cellStyle name="표준 2 37 3 2 2" xfId="2982" xr:uid="{00000000-0005-0000-0000-0000639E0000}"/>
    <cellStyle name="표준 2 37 3 2 20" xfId="29623" xr:uid="{00000000-0005-0000-0000-0000649E0000}"/>
    <cellStyle name="표준 2 37 3 2 21" xfId="31103" xr:uid="{00000000-0005-0000-0000-0000659E0000}"/>
    <cellStyle name="표준 2 37 3 2 22" xfId="32583" xr:uid="{00000000-0005-0000-0000-0000669E0000}"/>
    <cellStyle name="표준 2 37 3 2 23" xfId="34063" xr:uid="{00000000-0005-0000-0000-0000679E0000}"/>
    <cellStyle name="표준 2 37 3 2 24" xfId="35543" xr:uid="{00000000-0005-0000-0000-0000689E0000}"/>
    <cellStyle name="표준 2 37 3 2 25" xfId="37023" xr:uid="{00000000-0005-0000-0000-0000699E0000}"/>
    <cellStyle name="표준 2 37 3 2 26" xfId="38503" xr:uid="{00000000-0005-0000-0000-00006A9E0000}"/>
    <cellStyle name="표준 2 37 3 2 27" xfId="39983" xr:uid="{00000000-0005-0000-0000-00006B9E0000}"/>
    <cellStyle name="표준 2 37 3 2 28" xfId="41463" xr:uid="{00000000-0005-0000-0000-00006C9E0000}"/>
    <cellStyle name="표준 2 37 3 2 29" xfId="42943" xr:uid="{00000000-0005-0000-0000-00006D9E0000}"/>
    <cellStyle name="표준 2 37 3 2 3" xfId="4463" xr:uid="{00000000-0005-0000-0000-00006E9E0000}"/>
    <cellStyle name="표준 2 37 3 2 30" xfId="44423" xr:uid="{00000000-0005-0000-0000-00006F9E0000}"/>
    <cellStyle name="표준 2 37 3 2 31" xfId="45903" xr:uid="{00000000-0005-0000-0000-0000709E0000}"/>
    <cellStyle name="표준 2 37 3 2 32" xfId="47384" xr:uid="{00000000-0005-0000-0000-0000719E0000}"/>
    <cellStyle name="표준 2 37 3 2 33" xfId="48864" xr:uid="{00000000-0005-0000-0000-0000729E0000}"/>
    <cellStyle name="표준 2 37 3 2 34" xfId="50344" xr:uid="{00000000-0005-0000-0000-0000739E0000}"/>
    <cellStyle name="표준 2 37 3 2 35" xfId="51824" xr:uid="{00000000-0005-0000-0000-0000749E0000}"/>
    <cellStyle name="표준 2 37 3 2 36" xfId="53304" xr:uid="{00000000-0005-0000-0000-0000759E0000}"/>
    <cellStyle name="표준 2 37 3 2 37" xfId="54784" xr:uid="{00000000-0005-0000-0000-0000769E0000}"/>
    <cellStyle name="표준 2 37 3 2 38" xfId="56264" xr:uid="{00000000-0005-0000-0000-0000779E0000}"/>
    <cellStyle name="표준 2 37 3 2 39" xfId="57744" xr:uid="{00000000-0005-0000-0000-0000789E0000}"/>
    <cellStyle name="표준 2 37 3 2 4" xfId="5943" xr:uid="{00000000-0005-0000-0000-0000799E0000}"/>
    <cellStyle name="표준 2 37 3 2 40" xfId="59224" xr:uid="{00000000-0005-0000-0000-00007A9E0000}"/>
    <cellStyle name="표준 2 37 3 2 41" xfId="60704" xr:uid="{00000000-0005-0000-0000-00007B9E0000}"/>
    <cellStyle name="표준 2 37 3 2 42" xfId="62184" xr:uid="{00000000-0005-0000-0000-00007C9E0000}"/>
    <cellStyle name="표준 2 37 3 2 5" xfId="7423" xr:uid="{00000000-0005-0000-0000-00007D9E0000}"/>
    <cellStyle name="표준 2 37 3 2 6" xfId="8903" xr:uid="{00000000-0005-0000-0000-00007E9E0000}"/>
    <cellStyle name="표준 2 37 3 2 7" xfId="10383" xr:uid="{00000000-0005-0000-0000-00007F9E0000}"/>
    <cellStyle name="표준 2 37 3 2 8" xfId="11863" xr:uid="{00000000-0005-0000-0000-0000809E0000}"/>
    <cellStyle name="표준 2 37 3 2 9" xfId="13343" xr:uid="{00000000-0005-0000-0000-0000819E0000}"/>
    <cellStyle name="표준 2 37 3 20" xfId="27406" xr:uid="{00000000-0005-0000-0000-0000829E0000}"/>
    <cellStyle name="표준 2 37 3 21" xfId="28886" xr:uid="{00000000-0005-0000-0000-0000839E0000}"/>
    <cellStyle name="표준 2 37 3 22" xfId="30366" xr:uid="{00000000-0005-0000-0000-0000849E0000}"/>
    <cellStyle name="표준 2 37 3 23" xfId="31846" xr:uid="{00000000-0005-0000-0000-0000859E0000}"/>
    <cellStyle name="표준 2 37 3 24" xfId="33326" xr:uid="{00000000-0005-0000-0000-0000869E0000}"/>
    <cellStyle name="표준 2 37 3 25" xfId="34806" xr:uid="{00000000-0005-0000-0000-0000879E0000}"/>
    <cellStyle name="표준 2 37 3 26" xfId="36286" xr:uid="{00000000-0005-0000-0000-0000889E0000}"/>
    <cellStyle name="표준 2 37 3 27" xfId="37766" xr:uid="{00000000-0005-0000-0000-0000899E0000}"/>
    <cellStyle name="표준 2 37 3 28" xfId="39246" xr:uid="{00000000-0005-0000-0000-00008A9E0000}"/>
    <cellStyle name="표준 2 37 3 29" xfId="40726" xr:uid="{00000000-0005-0000-0000-00008B9E0000}"/>
    <cellStyle name="표준 2 37 3 3" xfId="2245" xr:uid="{00000000-0005-0000-0000-00008C9E0000}"/>
    <cellStyle name="표준 2 37 3 30" xfId="42206" xr:uid="{00000000-0005-0000-0000-00008D9E0000}"/>
    <cellStyle name="표준 2 37 3 31" xfId="43686" xr:uid="{00000000-0005-0000-0000-00008E9E0000}"/>
    <cellStyle name="표준 2 37 3 32" xfId="45166" xr:uid="{00000000-0005-0000-0000-00008F9E0000}"/>
    <cellStyle name="표준 2 37 3 33" xfId="46647" xr:uid="{00000000-0005-0000-0000-0000909E0000}"/>
    <cellStyle name="표준 2 37 3 34" xfId="48127" xr:uid="{00000000-0005-0000-0000-0000919E0000}"/>
    <cellStyle name="표준 2 37 3 35" xfId="49607" xr:uid="{00000000-0005-0000-0000-0000929E0000}"/>
    <cellStyle name="표준 2 37 3 36" xfId="51087" xr:uid="{00000000-0005-0000-0000-0000939E0000}"/>
    <cellStyle name="표준 2 37 3 37" xfId="52567" xr:uid="{00000000-0005-0000-0000-0000949E0000}"/>
    <cellStyle name="표준 2 37 3 38" xfId="54047" xr:uid="{00000000-0005-0000-0000-0000959E0000}"/>
    <cellStyle name="표준 2 37 3 39" xfId="55527" xr:uid="{00000000-0005-0000-0000-0000969E0000}"/>
    <cellStyle name="표준 2 37 3 4" xfId="3726" xr:uid="{00000000-0005-0000-0000-0000979E0000}"/>
    <cellStyle name="표준 2 37 3 40" xfId="57007" xr:uid="{00000000-0005-0000-0000-0000989E0000}"/>
    <cellStyle name="표준 2 37 3 41" xfId="58487" xr:uid="{00000000-0005-0000-0000-0000999E0000}"/>
    <cellStyle name="표준 2 37 3 42" xfId="59967" xr:uid="{00000000-0005-0000-0000-00009A9E0000}"/>
    <cellStyle name="표준 2 37 3 43" xfId="61447" xr:uid="{00000000-0005-0000-0000-00009B9E0000}"/>
    <cellStyle name="표준 2 37 3 5" xfId="5206" xr:uid="{00000000-0005-0000-0000-00009C9E0000}"/>
    <cellStyle name="표준 2 37 3 6" xfId="6686" xr:uid="{00000000-0005-0000-0000-00009D9E0000}"/>
    <cellStyle name="표준 2 37 3 7" xfId="8166" xr:uid="{00000000-0005-0000-0000-00009E9E0000}"/>
    <cellStyle name="표준 2 37 3 8" xfId="9646" xr:uid="{00000000-0005-0000-0000-00009F9E0000}"/>
    <cellStyle name="표준 2 37 3 9" xfId="11126" xr:uid="{00000000-0005-0000-0000-0000A09E0000}"/>
    <cellStyle name="표준 2 37 30" xfId="26727" xr:uid="{00000000-0005-0000-0000-0000A19E0000}"/>
    <cellStyle name="표준 2 37 31" xfId="28207" xr:uid="{00000000-0005-0000-0000-0000A29E0000}"/>
    <cellStyle name="표준 2 37 32" xfId="29687" xr:uid="{00000000-0005-0000-0000-0000A39E0000}"/>
    <cellStyle name="표준 2 37 33" xfId="31167" xr:uid="{00000000-0005-0000-0000-0000A49E0000}"/>
    <cellStyle name="표준 2 37 34" xfId="32647" xr:uid="{00000000-0005-0000-0000-0000A59E0000}"/>
    <cellStyle name="표준 2 37 35" xfId="34127" xr:uid="{00000000-0005-0000-0000-0000A69E0000}"/>
    <cellStyle name="표준 2 37 36" xfId="35607" xr:uid="{00000000-0005-0000-0000-0000A79E0000}"/>
    <cellStyle name="표준 2 37 37" xfId="37087" xr:uid="{00000000-0005-0000-0000-0000A89E0000}"/>
    <cellStyle name="표준 2 37 38" xfId="38567" xr:uid="{00000000-0005-0000-0000-0000A99E0000}"/>
    <cellStyle name="표준 2 37 39" xfId="40047" xr:uid="{00000000-0005-0000-0000-0000AA9E0000}"/>
    <cellStyle name="표준 2 37 4" xfId="805" xr:uid="{00000000-0005-0000-0000-0000AB9E0000}"/>
    <cellStyle name="표준 2 37 4 10" xfId="12607" xr:uid="{00000000-0005-0000-0000-0000AC9E0000}"/>
    <cellStyle name="표준 2 37 4 11" xfId="14087" xr:uid="{00000000-0005-0000-0000-0000AD9E0000}"/>
    <cellStyle name="표준 2 37 4 12" xfId="15567" xr:uid="{00000000-0005-0000-0000-0000AE9E0000}"/>
    <cellStyle name="표준 2 37 4 13" xfId="17047" xr:uid="{00000000-0005-0000-0000-0000AF9E0000}"/>
    <cellStyle name="표준 2 37 4 14" xfId="18527" xr:uid="{00000000-0005-0000-0000-0000B09E0000}"/>
    <cellStyle name="표준 2 37 4 15" xfId="20007" xr:uid="{00000000-0005-0000-0000-0000B19E0000}"/>
    <cellStyle name="표준 2 37 4 16" xfId="21487" xr:uid="{00000000-0005-0000-0000-0000B29E0000}"/>
    <cellStyle name="표준 2 37 4 17" xfId="22967" xr:uid="{00000000-0005-0000-0000-0000B39E0000}"/>
    <cellStyle name="표준 2 37 4 18" xfId="24447" xr:uid="{00000000-0005-0000-0000-0000B49E0000}"/>
    <cellStyle name="표준 2 37 4 19" xfId="25927" xr:uid="{00000000-0005-0000-0000-0000B59E0000}"/>
    <cellStyle name="표준 2 37 4 2" xfId="64" xr:uid="{00000000-0005-0000-0000-0000B69E0000}"/>
    <cellStyle name="표준 2 37 4 2 10" xfId="14824" xr:uid="{00000000-0005-0000-0000-0000B79E0000}"/>
    <cellStyle name="표준 2 37 4 2 11" xfId="16304" xr:uid="{00000000-0005-0000-0000-0000B89E0000}"/>
    <cellStyle name="표준 2 37 4 2 12" xfId="17784" xr:uid="{00000000-0005-0000-0000-0000B99E0000}"/>
    <cellStyle name="표준 2 37 4 2 13" xfId="19264" xr:uid="{00000000-0005-0000-0000-0000BA9E0000}"/>
    <cellStyle name="표준 2 37 4 2 14" xfId="20744" xr:uid="{00000000-0005-0000-0000-0000BB9E0000}"/>
    <cellStyle name="표준 2 37 4 2 15" xfId="22224" xr:uid="{00000000-0005-0000-0000-0000BC9E0000}"/>
    <cellStyle name="표준 2 37 4 2 16" xfId="23704" xr:uid="{00000000-0005-0000-0000-0000BD9E0000}"/>
    <cellStyle name="표준 2 37 4 2 17" xfId="25184" xr:uid="{00000000-0005-0000-0000-0000BE9E0000}"/>
    <cellStyle name="표준 2 37 4 2 18" xfId="26664" xr:uid="{00000000-0005-0000-0000-0000BF9E0000}"/>
    <cellStyle name="표준 2 37 4 2 19" xfId="28144" xr:uid="{00000000-0005-0000-0000-0000C09E0000}"/>
    <cellStyle name="표준 2 37 4 2 2" xfId="2983" xr:uid="{00000000-0005-0000-0000-0000C19E0000}"/>
    <cellStyle name="표준 2 37 4 2 20" xfId="29624" xr:uid="{00000000-0005-0000-0000-0000C29E0000}"/>
    <cellStyle name="표준 2 37 4 2 21" xfId="31104" xr:uid="{00000000-0005-0000-0000-0000C39E0000}"/>
    <cellStyle name="표준 2 37 4 2 22" xfId="32584" xr:uid="{00000000-0005-0000-0000-0000C49E0000}"/>
    <cellStyle name="표준 2 37 4 2 23" xfId="34064" xr:uid="{00000000-0005-0000-0000-0000C59E0000}"/>
    <cellStyle name="표준 2 37 4 2 24" xfId="35544" xr:uid="{00000000-0005-0000-0000-0000C69E0000}"/>
    <cellStyle name="표준 2 37 4 2 25" xfId="37024" xr:uid="{00000000-0005-0000-0000-0000C79E0000}"/>
    <cellStyle name="표준 2 37 4 2 26" xfId="38504" xr:uid="{00000000-0005-0000-0000-0000C89E0000}"/>
    <cellStyle name="표준 2 37 4 2 27" xfId="39984" xr:uid="{00000000-0005-0000-0000-0000C99E0000}"/>
    <cellStyle name="표준 2 37 4 2 28" xfId="41464" xr:uid="{00000000-0005-0000-0000-0000CA9E0000}"/>
    <cellStyle name="표준 2 37 4 2 29" xfId="42944" xr:uid="{00000000-0005-0000-0000-0000CB9E0000}"/>
    <cellStyle name="표준 2 37 4 2 3" xfId="4464" xr:uid="{00000000-0005-0000-0000-0000CC9E0000}"/>
    <cellStyle name="표준 2 37 4 2 30" xfId="44424" xr:uid="{00000000-0005-0000-0000-0000CD9E0000}"/>
    <cellStyle name="표준 2 37 4 2 31" xfId="45904" xr:uid="{00000000-0005-0000-0000-0000CE9E0000}"/>
    <cellStyle name="표준 2 37 4 2 32" xfId="47385" xr:uid="{00000000-0005-0000-0000-0000CF9E0000}"/>
    <cellStyle name="표준 2 37 4 2 33" xfId="48865" xr:uid="{00000000-0005-0000-0000-0000D09E0000}"/>
    <cellStyle name="표준 2 37 4 2 34" xfId="50345" xr:uid="{00000000-0005-0000-0000-0000D19E0000}"/>
    <cellStyle name="표준 2 37 4 2 35" xfId="51825" xr:uid="{00000000-0005-0000-0000-0000D29E0000}"/>
    <cellStyle name="표준 2 37 4 2 36" xfId="53305" xr:uid="{00000000-0005-0000-0000-0000D39E0000}"/>
    <cellStyle name="표준 2 37 4 2 37" xfId="54785" xr:uid="{00000000-0005-0000-0000-0000D49E0000}"/>
    <cellStyle name="표준 2 37 4 2 38" xfId="56265" xr:uid="{00000000-0005-0000-0000-0000D59E0000}"/>
    <cellStyle name="표준 2 37 4 2 39" xfId="57745" xr:uid="{00000000-0005-0000-0000-0000D69E0000}"/>
    <cellStyle name="표준 2 37 4 2 4" xfId="5944" xr:uid="{00000000-0005-0000-0000-0000D79E0000}"/>
    <cellStyle name="표준 2 37 4 2 40" xfId="59225" xr:uid="{00000000-0005-0000-0000-0000D89E0000}"/>
    <cellStyle name="표준 2 37 4 2 41" xfId="60705" xr:uid="{00000000-0005-0000-0000-0000D99E0000}"/>
    <cellStyle name="표준 2 37 4 2 42" xfId="62185" xr:uid="{00000000-0005-0000-0000-0000DA9E0000}"/>
    <cellStyle name="표준 2 37 4 2 5" xfId="7424" xr:uid="{00000000-0005-0000-0000-0000DB9E0000}"/>
    <cellStyle name="표준 2 37 4 2 6" xfId="8904" xr:uid="{00000000-0005-0000-0000-0000DC9E0000}"/>
    <cellStyle name="표준 2 37 4 2 7" xfId="10384" xr:uid="{00000000-0005-0000-0000-0000DD9E0000}"/>
    <cellStyle name="표준 2 37 4 2 8" xfId="11864" xr:uid="{00000000-0005-0000-0000-0000DE9E0000}"/>
    <cellStyle name="표준 2 37 4 2 9" xfId="13344" xr:uid="{00000000-0005-0000-0000-0000DF9E0000}"/>
    <cellStyle name="표준 2 37 4 20" xfId="27407" xr:uid="{00000000-0005-0000-0000-0000E09E0000}"/>
    <cellStyle name="표준 2 37 4 21" xfId="28887" xr:uid="{00000000-0005-0000-0000-0000E19E0000}"/>
    <cellStyle name="표준 2 37 4 22" xfId="30367" xr:uid="{00000000-0005-0000-0000-0000E29E0000}"/>
    <cellStyle name="표준 2 37 4 23" xfId="31847" xr:uid="{00000000-0005-0000-0000-0000E39E0000}"/>
    <cellStyle name="표준 2 37 4 24" xfId="33327" xr:uid="{00000000-0005-0000-0000-0000E49E0000}"/>
    <cellStyle name="표준 2 37 4 25" xfId="34807" xr:uid="{00000000-0005-0000-0000-0000E59E0000}"/>
    <cellStyle name="표준 2 37 4 26" xfId="36287" xr:uid="{00000000-0005-0000-0000-0000E69E0000}"/>
    <cellStyle name="표준 2 37 4 27" xfId="37767" xr:uid="{00000000-0005-0000-0000-0000E79E0000}"/>
    <cellStyle name="표준 2 37 4 28" xfId="39247" xr:uid="{00000000-0005-0000-0000-0000E89E0000}"/>
    <cellStyle name="표준 2 37 4 29" xfId="40727" xr:uid="{00000000-0005-0000-0000-0000E99E0000}"/>
    <cellStyle name="표준 2 37 4 3" xfId="2246" xr:uid="{00000000-0005-0000-0000-0000EA9E0000}"/>
    <cellStyle name="표준 2 37 4 30" xfId="42207" xr:uid="{00000000-0005-0000-0000-0000EB9E0000}"/>
    <cellStyle name="표준 2 37 4 31" xfId="43687" xr:uid="{00000000-0005-0000-0000-0000EC9E0000}"/>
    <cellStyle name="표준 2 37 4 32" xfId="45167" xr:uid="{00000000-0005-0000-0000-0000ED9E0000}"/>
    <cellStyle name="표준 2 37 4 33" xfId="46648" xr:uid="{00000000-0005-0000-0000-0000EE9E0000}"/>
    <cellStyle name="표준 2 37 4 34" xfId="48128" xr:uid="{00000000-0005-0000-0000-0000EF9E0000}"/>
    <cellStyle name="표준 2 37 4 35" xfId="49608" xr:uid="{00000000-0005-0000-0000-0000F09E0000}"/>
    <cellStyle name="표준 2 37 4 36" xfId="51088" xr:uid="{00000000-0005-0000-0000-0000F19E0000}"/>
    <cellStyle name="표준 2 37 4 37" xfId="52568" xr:uid="{00000000-0005-0000-0000-0000F29E0000}"/>
    <cellStyle name="표준 2 37 4 38" xfId="54048" xr:uid="{00000000-0005-0000-0000-0000F39E0000}"/>
    <cellStyle name="표준 2 37 4 39" xfId="55528" xr:uid="{00000000-0005-0000-0000-0000F49E0000}"/>
    <cellStyle name="표준 2 37 4 4" xfId="3727" xr:uid="{00000000-0005-0000-0000-0000F59E0000}"/>
    <cellStyle name="표준 2 37 4 40" xfId="57008" xr:uid="{00000000-0005-0000-0000-0000F69E0000}"/>
    <cellStyle name="표준 2 37 4 41" xfId="58488" xr:uid="{00000000-0005-0000-0000-0000F79E0000}"/>
    <cellStyle name="표준 2 37 4 42" xfId="59968" xr:uid="{00000000-0005-0000-0000-0000F89E0000}"/>
    <cellStyle name="표준 2 37 4 43" xfId="61448" xr:uid="{00000000-0005-0000-0000-0000F99E0000}"/>
    <cellStyle name="표준 2 37 4 5" xfId="5207" xr:uid="{00000000-0005-0000-0000-0000FA9E0000}"/>
    <cellStyle name="표준 2 37 4 6" xfId="6687" xr:uid="{00000000-0005-0000-0000-0000FB9E0000}"/>
    <cellStyle name="표준 2 37 4 7" xfId="8167" xr:uid="{00000000-0005-0000-0000-0000FC9E0000}"/>
    <cellStyle name="표준 2 37 4 8" xfId="9647" xr:uid="{00000000-0005-0000-0000-0000FD9E0000}"/>
    <cellStyle name="표준 2 37 4 9" xfId="11127" xr:uid="{00000000-0005-0000-0000-0000FE9E0000}"/>
    <cellStyle name="표준 2 37 40" xfId="41527" xr:uid="{00000000-0005-0000-0000-0000FF9E0000}"/>
    <cellStyle name="표준 2 37 41" xfId="43007" xr:uid="{00000000-0005-0000-0000-0000009F0000}"/>
    <cellStyle name="표준 2 37 42" xfId="44487" xr:uid="{00000000-0005-0000-0000-0000019F0000}"/>
    <cellStyle name="표준 2 37 43" xfId="45968" xr:uid="{00000000-0005-0000-0000-0000029F0000}"/>
    <cellStyle name="표준 2 37 44" xfId="47448" xr:uid="{00000000-0005-0000-0000-0000039F0000}"/>
    <cellStyle name="표준 2 37 45" xfId="48928" xr:uid="{00000000-0005-0000-0000-0000049F0000}"/>
    <cellStyle name="표준 2 37 46" xfId="50408" xr:uid="{00000000-0005-0000-0000-0000059F0000}"/>
    <cellStyle name="표준 2 37 47" xfId="51888" xr:uid="{00000000-0005-0000-0000-0000069F0000}"/>
    <cellStyle name="표준 2 37 48" xfId="53368" xr:uid="{00000000-0005-0000-0000-0000079F0000}"/>
    <cellStyle name="표준 2 37 49" xfId="54848" xr:uid="{00000000-0005-0000-0000-0000089F0000}"/>
    <cellStyle name="표준 2 37 5" xfId="802" xr:uid="{00000000-0005-0000-0000-0000099F0000}"/>
    <cellStyle name="표준 2 37 5 10" xfId="12610" xr:uid="{00000000-0005-0000-0000-00000A9F0000}"/>
    <cellStyle name="표준 2 37 5 11" xfId="14090" xr:uid="{00000000-0005-0000-0000-00000B9F0000}"/>
    <cellStyle name="표준 2 37 5 12" xfId="15570" xr:uid="{00000000-0005-0000-0000-00000C9F0000}"/>
    <cellStyle name="표준 2 37 5 13" xfId="17050" xr:uid="{00000000-0005-0000-0000-00000D9F0000}"/>
    <cellStyle name="표준 2 37 5 14" xfId="18530" xr:uid="{00000000-0005-0000-0000-00000E9F0000}"/>
    <cellStyle name="표준 2 37 5 15" xfId="20010" xr:uid="{00000000-0005-0000-0000-00000F9F0000}"/>
    <cellStyle name="표준 2 37 5 16" xfId="21490" xr:uid="{00000000-0005-0000-0000-0000109F0000}"/>
    <cellStyle name="표준 2 37 5 17" xfId="22970" xr:uid="{00000000-0005-0000-0000-0000119F0000}"/>
    <cellStyle name="표준 2 37 5 18" xfId="24450" xr:uid="{00000000-0005-0000-0000-0000129F0000}"/>
    <cellStyle name="표준 2 37 5 19" xfId="25930" xr:uid="{00000000-0005-0000-0000-0000139F0000}"/>
    <cellStyle name="표준 2 37 5 2" xfId="61" xr:uid="{00000000-0005-0000-0000-0000149F0000}"/>
    <cellStyle name="표준 2 37 5 2 10" xfId="14827" xr:uid="{00000000-0005-0000-0000-0000159F0000}"/>
    <cellStyle name="표준 2 37 5 2 11" xfId="16307" xr:uid="{00000000-0005-0000-0000-0000169F0000}"/>
    <cellStyle name="표준 2 37 5 2 12" xfId="17787" xr:uid="{00000000-0005-0000-0000-0000179F0000}"/>
    <cellStyle name="표준 2 37 5 2 13" xfId="19267" xr:uid="{00000000-0005-0000-0000-0000189F0000}"/>
    <cellStyle name="표준 2 37 5 2 14" xfId="20747" xr:uid="{00000000-0005-0000-0000-0000199F0000}"/>
    <cellStyle name="표준 2 37 5 2 15" xfId="22227" xr:uid="{00000000-0005-0000-0000-00001A9F0000}"/>
    <cellStyle name="표준 2 37 5 2 16" xfId="23707" xr:uid="{00000000-0005-0000-0000-00001B9F0000}"/>
    <cellStyle name="표준 2 37 5 2 17" xfId="25187" xr:uid="{00000000-0005-0000-0000-00001C9F0000}"/>
    <cellStyle name="표준 2 37 5 2 18" xfId="26667" xr:uid="{00000000-0005-0000-0000-00001D9F0000}"/>
    <cellStyle name="표준 2 37 5 2 19" xfId="28147" xr:uid="{00000000-0005-0000-0000-00001E9F0000}"/>
    <cellStyle name="표준 2 37 5 2 2" xfId="2986" xr:uid="{00000000-0005-0000-0000-00001F9F0000}"/>
    <cellStyle name="표준 2 37 5 2 20" xfId="29627" xr:uid="{00000000-0005-0000-0000-0000209F0000}"/>
    <cellStyle name="표준 2 37 5 2 21" xfId="31107" xr:uid="{00000000-0005-0000-0000-0000219F0000}"/>
    <cellStyle name="표준 2 37 5 2 22" xfId="32587" xr:uid="{00000000-0005-0000-0000-0000229F0000}"/>
    <cellStyle name="표준 2 37 5 2 23" xfId="34067" xr:uid="{00000000-0005-0000-0000-0000239F0000}"/>
    <cellStyle name="표준 2 37 5 2 24" xfId="35547" xr:uid="{00000000-0005-0000-0000-0000249F0000}"/>
    <cellStyle name="표준 2 37 5 2 25" xfId="37027" xr:uid="{00000000-0005-0000-0000-0000259F0000}"/>
    <cellStyle name="표준 2 37 5 2 26" xfId="38507" xr:uid="{00000000-0005-0000-0000-0000269F0000}"/>
    <cellStyle name="표준 2 37 5 2 27" xfId="39987" xr:uid="{00000000-0005-0000-0000-0000279F0000}"/>
    <cellStyle name="표준 2 37 5 2 28" xfId="41467" xr:uid="{00000000-0005-0000-0000-0000289F0000}"/>
    <cellStyle name="표준 2 37 5 2 29" xfId="42947" xr:uid="{00000000-0005-0000-0000-0000299F0000}"/>
    <cellStyle name="표준 2 37 5 2 3" xfId="4467" xr:uid="{00000000-0005-0000-0000-00002A9F0000}"/>
    <cellStyle name="표준 2 37 5 2 30" xfId="44427" xr:uid="{00000000-0005-0000-0000-00002B9F0000}"/>
    <cellStyle name="표준 2 37 5 2 31" xfId="45907" xr:uid="{00000000-0005-0000-0000-00002C9F0000}"/>
    <cellStyle name="표준 2 37 5 2 32" xfId="47388" xr:uid="{00000000-0005-0000-0000-00002D9F0000}"/>
    <cellStyle name="표준 2 37 5 2 33" xfId="48868" xr:uid="{00000000-0005-0000-0000-00002E9F0000}"/>
    <cellStyle name="표준 2 37 5 2 34" xfId="50348" xr:uid="{00000000-0005-0000-0000-00002F9F0000}"/>
    <cellStyle name="표준 2 37 5 2 35" xfId="51828" xr:uid="{00000000-0005-0000-0000-0000309F0000}"/>
    <cellStyle name="표준 2 37 5 2 36" xfId="53308" xr:uid="{00000000-0005-0000-0000-0000319F0000}"/>
    <cellStyle name="표준 2 37 5 2 37" xfId="54788" xr:uid="{00000000-0005-0000-0000-0000329F0000}"/>
    <cellStyle name="표준 2 37 5 2 38" xfId="56268" xr:uid="{00000000-0005-0000-0000-0000339F0000}"/>
    <cellStyle name="표준 2 37 5 2 39" xfId="57748" xr:uid="{00000000-0005-0000-0000-0000349F0000}"/>
    <cellStyle name="표준 2 37 5 2 4" xfId="5947" xr:uid="{00000000-0005-0000-0000-0000359F0000}"/>
    <cellStyle name="표준 2 37 5 2 40" xfId="59228" xr:uid="{00000000-0005-0000-0000-0000369F0000}"/>
    <cellStyle name="표준 2 37 5 2 41" xfId="60708" xr:uid="{00000000-0005-0000-0000-0000379F0000}"/>
    <cellStyle name="표준 2 37 5 2 42" xfId="62188" xr:uid="{00000000-0005-0000-0000-0000389F0000}"/>
    <cellStyle name="표준 2 37 5 2 5" xfId="7427" xr:uid="{00000000-0005-0000-0000-0000399F0000}"/>
    <cellStyle name="표준 2 37 5 2 6" xfId="8907" xr:uid="{00000000-0005-0000-0000-00003A9F0000}"/>
    <cellStyle name="표준 2 37 5 2 7" xfId="10387" xr:uid="{00000000-0005-0000-0000-00003B9F0000}"/>
    <cellStyle name="표준 2 37 5 2 8" xfId="11867" xr:uid="{00000000-0005-0000-0000-00003C9F0000}"/>
    <cellStyle name="표준 2 37 5 2 9" xfId="13347" xr:uid="{00000000-0005-0000-0000-00003D9F0000}"/>
    <cellStyle name="표준 2 37 5 20" xfId="27410" xr:uid="{00000000-0005-0000-0000-00003E9F0000}"/>
    <cellStyle name="표준 2 37 5 21" xfId="28890" xr:uid="{00000000-0005-0000-0000-00003F9F0000}"/>
    <cellStyle name="표준 2 37 5 22" xfId="30370" xr:uid="{00000000-0005-0000-0000-0000409F0000}"/>
    <cellStyle name="표준 2 37 5 23" xfId="31850" xr:uid="{00000000-0005-0000-0000-0000419F0000}"/>
    <cellStyle name="표준 2 37 5 24" xfId="33330" xr:uid="{00000000-0005-0000-0000-0000429F0000}"/>
    <cellStyle name="표준 2 37 5 25" xfId="34810" xr:uid="{00000000-0005-0000-0000-0000439F0000}"/>
    <cellStyle name="표준 2 37 5 26" xfId="36290" xr:uid="{00000000-0005-0000-0000-0000449F0000}"/>
    <cellStyle name="표준 2 37 5 27" xfId="37770" xr:uid="{00000000-0005-0000-0000-0000459F0000}"/>
    <cellStyle name="표준 2 37 5 28" xfId="39250" xr:uid="{00000000-0005-0000-0000-0000469F0000}"/>
    <cellStyle name="표준 2 37 5 29" xfId="40730" xr:uid="{00000000-0005-0000-0000-0000479F0000}"/>
    <cellStyle name="표준 2 37 5 3" xfId="2249" xr:uid="{00000000-0005-0000-0000-0000489F0000}"/>
    <cellStyle name="표준 2 37 5 30" xfId="42210" xr:uid="{00000000-0005-0000-0000-0000499F0000}"/>
    <cellStyle name="표준 2 37 5 31" xfId="43690" xr:uid="{00000000-0005-0000-0000-00004A9F0000}"/>
    <cellStyle name="표준 2 37 5 32" xfId="45170" xr:uid="{00000000-0005-0000-0000-00004B9F0000}"/>
    <cellStyle name="표준 2 37 5 33" xfId="46651" xr:uid="{00000000-0005-0000-0000-00004C9F0000}"/>
    <cellStyle name="표준 2 37 5 34" xfId="48131" xr:uid="{00000000-0005-0000-0000-00004D9F0000}"/>
    <cellStyle name="표준 2 37 5 35" xfId="49611" xr:uid="{00000000-0005-0000-0000-00004E9F0000}"/>
    <cellStyle name="표준 2 37 5 36" xfId="51091" xr:uid="{00000000-0005-0000-0000-00004F9F0000}"/>
    <cellStyle name="표준 2 37 5 37" xfId="52571" xr:uid="{00000000-0005-0000-0000-0000509F0000}"/>
    <cellStyle name="표준 2 37 5 38" xfId="54051" xr:uid="{00000000-0005-0000-0000-0000519F0000}"/>
    <cellStyle name="표준 2 37 5 39" xfId="55531" xr:uid="{00000000-0005-0000-0000-0000529F0000}"/>
    <cellStyle name="표준 2 37 5 4" xfId="3730" xr:uid="{00000000-0005-0000-0000-0000539F0000}"/>
    <cellStyle name="표준 2 37 5 40" xfId="57011" xr:uid="{00000000-0005-0000-0000-0000549F0000}"/>
    <cellStyle name="표준 2 37 5 41" xfId="58491" xr:uid="{00000000-0005-0000-0000-0000559F0000}"/>
    <cellStyle name="표준 2 37 5 42" xfId="59971" xr:uid="{00000000-0005-0000-0000-0000569F0000}"/>
    <cellStyle name="표준 2 37 5 43" xfId="61451" xr:uid="{00000000-0005-0000-0000-0000579F0000}"/>
    <cellStyle name="표준 2 37 5 5" xfId="5210" xr:uid="{00000000-0005-0000-0000-0000589F0000}"/>
    <cellStyle name="표준 2 37 5 6" xfId="6690" xr:uid="{00000000-0005-0000-0000-0000599F0000}"/>
    <cellStyle name="표준 2 37 5 7" xfId="8170" xr:uid="{00000000-0005-0000-0000-00005A9F0000}"/>
    <cellStyle name="표준 2 37 5 8" xfId="9650" xr:uid="{00000000-0005-0000-0000-00005B9F0000}"/>
    <cellStyle name="표준 2 37 5 9" xfId="11130" xr:uid="{00000000-0005-0000-0000-00005C9F0000}"/>
    <cellStyle name="표준 2 37 50" xfId="56328" xr:uid="{00000000-0005-0000-0000-00005D9F0000}"/>
    <cellStyle name="표준 2 37 51" xfId="57808" xr:uid="{00000000-0005-0000-0000-00005E9F0000}"/>
    <cellStyle name="표준 2 37 52" xfId="59288" xr:uid="{00000000-0005-0000-0000-00005F9F0000}"/>
    <cellStyle name="표준 2 37 53" xfId="60768" xr:uid="{00000000-0005-0000-0000-0000609F0000}"/>
    <cellStyle name="표준 2 37 6" xfId="798" xr:uid="{00000000-0005-0000-0000-0000619F0000}"/>
    <cellStyle name="표준 2 37 6 10" xfId="12614" xr:uid="{00000000-0005-0000-0000-0000629F0000}"/>
    <cellStyle name="표준 2 37 6 11" xfId="14094" xr:uid="{00000000-0005-0000-0000-0000639F0000}"/>
    <cellStyle name="표준 2 37 6 12" xfId="15574" xr:uid="{00000000-0005-0000-0000-0000649F0000}"/>
    <cellStyle name="표준 2 37 6 13" xfId="17054" xr:uid="{00000000-0005-0000-0000-0000659F0000}"/>
    <cellStyle name="표준 2 37 6 14" xfId="18534" xr:uid="{00000000-0005-0000-0000-0000669F0000}"/>
    <cellStyle name="표준 2 37 6 15" xfId="20014" xr:uid="{00000000-0005-0000-0000-0000679F0000}"/>
    <cellStyle name="표준 2 37 6 16" xfId="21494" xr:uid="{00000000-0005-0000-0000-0000689F0000}"/>
    <cellStyle name="표준 2 37 6 17" xfId="22974" xr:uid="{00000000-0005-0000-0000-0000699F0000}"/>
    <cellStyle name="표준 2 37 6 18" xfId="24454" xr:uid="{00000000-0005-0000-0000-00006A9F0000}"/>
    <cellStyle name="표준 2 37 6 19" xfId="25934" xr:uid="{00000000-0005-0000-0000-00006B9F0000}"/>
    <cellStyle name="표준 2 37 6 2" xfId="57" xr:uid="{00000000-0005-0000-0000-00006C9F0000}"/>
    <cellStyle name="표준 2 37 6 2 10" xfId="14831" xr:uid="{00000000-0005-0000-0000-00006D9F0000}"/>
    <cellStyle name="표준 2 37 6 2 11" xfId="16311" xr:uid="{00000000-0005-0000-0000-00006E9F0000}"/>
    <cellStyle name="표준 2 37 6 2 12" xfId="17791" xr:uid="{00000000-0005-0000-0000-00006F9F0000}"/>
    <cellStyle name="표준 2 37 6 2 13" xfId="19271" xr:uid="{00000000-0005-0000-0000-0000709F0000}"/>
    <cellStyle name="표준 2 37 6 2 14" xfId="20751" xr:uid="{00000000-0005-0000-0000-0000719F0000}"/>
    <cellStyle name="표준 2 37 6 2 15" xfId="22231" xr:uid="{00000000-0005-0000-0000-0000729F0000}"/>
    <cellStyle name="표준 2 37 6 2 16" xfId="23711" xr:uid="{00000000-0005-0000-0000-0000739F0000}"/>
    <cellStyle name="표준 2 37 6 2 17" xfId="25191" xr:uid="{00000000-0005-0000-0000-0000749F0000}"/>
    <cellStyle name="표준 2 37 6 2 18" xfId="26671" xr:uid="{00000000-0005-0000-0000-0000759F0000}"/>
    <cellStyle name="표준 2 37 6 2 19" xfId="28151" xr:uid="{00000000-0005-0000-0000-0000769F0000}"/>
    <cellStyle name="표준 2 37 6 2 2" xfId="2990" xr:uid="{00000000-0005-0000-0000-0000779F0000}"/>
    <cellStyle name="표준 2 37 6 2 20" xfId="29631" xr:uid="{00000000-0005-0000-0000-0000789F0000}"/>
    <cellStyle name="표준 2 37 6 2 21" xfId="31111" xr:uid="{00000000-0005-0000-0000-0000799F0000}"/>
    <cellStyle name="표준 2 37 6 2 22" xfId="32591" xr:uid="{00000000-0005-0000-0000-00007A9F0000}"/>
    <cellStyle name="표준 2 37 6 2 23" xfId="34071" xr:uid="{00000000-0005-0000-0000-00007B9F0000}"/>
    <cellStyle name="표준 2 37 6 2 24" xfId="35551" xr:uid="{00000000-0005-0000-0000-00007C9F0000}"/>
    <cellStyle name="표준 2 37 6 2 25" xfId="37031" xr:uid="{00000000-0005-0000-0000-00007D9F0000}"/>
    <cellStyle name="표준 2 37 6 2 26" xfId="38511" xr:uid="{00000000-0005-0000-0000-00007E9F0000}"/>
    <cellStyle name="표준 2 37 6 2 27" xfId="39991" xr:uid="{00000000-0005-0000-0000-00007F9F0000}"/>
    <cellStyle name="표준 2 37 6 2 28" xfId="41471" xr:uid="{00000000-0005-0000-0000-0000809F0000}"/>
    <cellStyle name="표준 2 37 6 2 29" xfId="42951" xr:uid="{00000000-0005-0000-0000-0000819F0000}"/>
    <cellStyle name="표준 2 37 6 2 3" xfId="4471" xr:uid="{00000000-0005-0000-0000-0000829F0000}"/>
    <cellStyle name="표준 2 37 6 2 30" xfId="44431" xr:uid="{00000000-0005-0000-0000-0000839F0000}"/>
    <cellStyle name="표준 2 37 6 2 31" xfId="45911" xr:uid="{00000000-0005-0000-0000-0000849F0000}"/>
    <cellStyle name="표준 2 37 6 2 32" xfId="47392" xr:uid="{00000000-0005-0000-0000-0000859F0000}"/>
    <cellStyle name="표준 2 37 6 2 33" xfId="48872" xr:uid="{00000000-0005-0000-0000-0000869F0000}"/>
    <cellStyle name="표준 2 37 6 2 34" xfId="50352" xr:uid="{00000000-0005-0000-0000-0000879F0000}"/>
    <cellStyle name="표준 2 37 6 2 35" xfId="51832" xr:uid="{00000000-0005-0000-0000-0000889F0000}"/>
    <cellStyle name="표준 2 37 6 2 36" xfId="53312" xr:uid="{00000000-0005-0000-0000-0000899F0000}"/>
    <cellStyle name="표준 2 37 6 2 37" xfId="54792" xr:uid="{00000000-0005-0000-0000-00008A9F0000}"/>
    <cellStyle name="표준 2 37 6 2 38" xfId="56272" xr:uid="{00000000-0005-0000-0000-00008B9F0000}"/>
    <cellStyle name="표준 2 37 6 2 39" xfId="57752" xr:uid="{00000000-0005-0000-0000-00008C9F0000}"/>
    <cellStyle name="표준 2 37 6 2 4" xfId="5951" xr:uid="{00000000-0005-0000-0000-00008D9F0000}"/>
    <cellStyle name="표준 2 37 6 2 40" xfId="59232" xr:uid="{00000000-0005-0000-0000-00008E9F0000}"/>
    <cellStyle name="표준 2 37 6 2 41" xfId="60712" xr:uid="{00000000-0005-0000-0000-00008F9F0000}"/>
    <cellStyle name="표준 2 37 6 2 42" xfId="62192" xr:uid="{00000000-0005-0000-0000-0000909F0000}"/>
    <cellStyle name="표준 2 37 6 2 5" xfId="7431" xr:uid="{00000000-0005-0000-0000-0000919F0000}"/>
    <cellStyle name="표준 2 37 6 2 6" xfId="8911" xr:uid="{00000000-0005-0000-0000-0000929F0000}"/>
    <cellStyle name="표준 2 37 6 2 7" xfId="10391" xr:uid="{00000000-0005-0000-0000-0000939F0000}"/>
    <cellStyle name="표준 2 37 6 2 8" xfId="11871" xr:uid="{00000000-0005-0000-0000-0000949F0000}"/>
    <cellStyle name="표준 2 37 6 2 9" xfId="13351" xr:uid="{00000000-0005-0000-0000-0000959F0000}"/>
    <cellStyle name="표준 2 37 6 20" xfId="27414" xr:uid="{00000000-0005-0000-0000-0000969F0000}"/>
    <cellStyle name="표준 2 37 6 21" xfId="28894" xr:uid="{00000000-0005-0000-0000-0000979F0000}"/>
    <cellStyle name="표준 2 37 6 22" xfId="30374" xr:uid="{00000000-0005-0000-0000-0000989F0000}"/>
    <cellStyle name="표준 2 37 6 23" xfId="31854" xr:uid="{00000000-0005-0000-0000-0000999F0000}"/>
    <cellStyle name="표준 2 37 6 24" xfId="33334" xr:uid="{00000000-0005-0000-0000-00009A9F0000}"/>
    <cellStyle name="표준 2 37 6 25" xfId="34814" xr:uid="{00000000-0005-0000-0000-00009B9F0000}"/>
    <cellStyle name="표준 2 37 6 26" xfId="36294" xr:uid="{00000000-0005-0000-0000-00009C9F0000}"/>
    <cellStyle name="표준 2 37 6 27" xfId="37774" xr:uid="{00000000-0005-0000-0000-00009D9F0000}"/>
    <cellStyle name="표준 2 37 6 28" xfId="39254" xr:uid="{00000000-0005-0000-0000-00009E9F0000}"/>
    <cellStyle name="표준 2 37 6 29" xfId="40734" xr:uid="{00000000-0005-0000-0000-00009F9F0000}"/>
    <cellStyle name="표준 2 37 6 3" xfId="2253" xr:uid="{00000000-0005-0000-0000-0000A09F0000}"/>
    <cellStyle name="표준 2 37 6 30" xfId="42214" xr:uid="{00000000-0005-0000-0000-0000A19F0000}"/>
    <cellStyle name="표준 2 37 6 31" xfId="43694" xr:uid="{00000000-0005-0000-0000-0000A29F0000}"/>
    <cellStyle name="표준 2 37 6 32" xfId="45174" xr:uid="{00000000-0005-0000-0000-0000A39F0000}"/>
    <cellStyle name="표준 2 37 6 33" xfId="46655" xr:uid="{00000000-0005-0000-0000-0000A49F0000}"/>
    <cellStyle name="표준 2 37 6 34" xfId="48135" xr:uid="{00000000-0005-0000-0000-0000A59F0000}"/>
    <cellStyle name="표준 2 37 6 35" xfId="49615" xr:uid="{00000000-0005-0000-0000-0000A69F0000}"/>
    <cellStyle name="표준 2 37 6 36" xfId="51095" xr:uid="{00000000-0005-0000-0000-0000A79F0000}"/>
    <cellStyle name="표준 2 37 6 37" xfId="52575" xr:uid="{00000000-0005-0000-0000-0000A89F0000}"/>
    <cellStyle name="표준 2 37 6 38" xfId="54055" xr:uid="{00000000-0005-0000-0000-0000A99F0000}"/>
    <cellStyle name="표준 2 37 6 39" xfId="55535" xr:uid="{00000000-0005-0000-0000-0000AA9F0000}"/>
    <cellStyle name="표준 2 37 6 4" xfId="3734" xr:uid="{00000000-0005-0000-0000-0000AB9F0000}"/>
    <cellStyle name="표준 2 37 6 40" xfId="57015" xr:uid="{00000000-0005-0000-0000-0000AC9F0000}"/>
    <cellStyle name="표준 2 37 6 41" xfId="58495" xr:uid="{00000000-0005-0000-0000-0000AD9F0000}"/>
    <cellStyle name="표준 2 37 6 42" xfId="59975" xr:uid="{00000000-0005-0000-0000-0000AE9F0000}"/>
    <cellStyle name="표준 2 37 6 43" xfId="61455" xr:uid="{00000000-0005-0000-0000-0000AF9F0000}"/>
    <cellStyle name="표준 2 37 6 5" xfId="5214" xr:uid="{00000000-0005-0000-0000-0000B09F0000}"/>
    <cellStyle name="표준 2 37 6 6" xfId="6694" xr:uid="{00000000-0005-0000-0000-0000B19F0000}"/>
    <cellStyle name="표준 2 37 6 7" xfId="8174" xr:uid="{00000000-0005-0000-0000-0000B29F0000}"/>
    <cellStyle name="표준 2 37 6 8" xfId="9654" xr:uid="{00000000-0005-0000-0000-0000B39F0000}"/>
    <cellStyle name="표준 2 37 6 9" xfId="11134" xr:uid="{00000000-0005-0000-0000-0000B49F0000}"/>
    <cellStyle name="표준 2 37 7" xfId="793" xr:uid="{00000000-0005-0000-0000-0000B59F0000}"/>
    <cellStyle name="표준 2 37 7 10" xfId="12619" xr:uid="{00000000-0005-0000-0000-0000B69F0000}"/>
    <cellStyle name="표준 2 37 7 11" xfId="14099" xr:uid="{00000000-0005-0000-0000-0000B79F0000}"/>
    <cellStyle name="표준 2 37 7 12" xfId="15579" xr:uid="{00000000-0005-0000-0000-0000B89F0000}"/>
    <cellStyle name="표준 2 37 7 13" xfId="17059" xr:uid="{00000000-0005-0000-0000-0000B99F0000}"/>
    <cellStyle name="표준 2 37 7 14" xfId="18539" xr:uid="{00000000-0005-0000-0000-0000BA9F0000}"/>
    <cellStyle name="표준 2 37 7 15" xfId="20019" xr:uid="{00000000-0005-0000-0000-0000BB9F0000}"/>
    <cellStyle name="표준 2 37 7 16" xfId="21499" xr:uid="{00000000-0005-0000-0000-0000BC9F0000}"/>
    <cellStyle name="표준 2 37 7 17" xfId="22979" xr:uid="{00000000-0005-0000-0000-0000BD9F0000}"/>
    <cellStyle name="표준 2 37 7 18" xfId="24459" xr:uid="{00000000-0005-0000-0000-0000BE9F0000}"/>
    <cellStyle name="표준 2 37 7 19" xfId="25939" xr:uid="{00000000-0005-0000-0000-0000BF9F0000}"/>
    <cellStyle name="표준 2 37 7 2" xfId="52" xr:uid="{00000000-0005-0000-0000-0000C09F0000}"/>
    <cellStyle name="표준 2 37 7 2 10" xfId="14836" xr:uid="{00000000-0005-0000-0000-0000C19F0000}"/>
    <cellStyle name="표준 2 37 7 2 11" xfId="16316" xr:uid="{00000000-0005-0000-0000-0000C29F0000}"/>
    <cellStyle name="표준 2 37 7 2 12" xfId="17796" xr:uid="{00000000-0005-0000-0000-0000C39F0000}"/>
    <cellStyle name="표준 2 37 7 2 13" xfId="19276" xr:uid="{00000000-0005-0000-0000-0000C49F0000}"/>
    <cellStyle name="표준 2 37 7 2 14" xfId="20756" xr:uid="{00000000-0005-0000-0000-0000C59F0000}"/>
    <cellStyle name="표준 2 37 7 2 15" xfId="22236" xr:uid="{00000000-0005-0000-0000-0000C69F0000}"/>
    <cellStyle name="표준 2 37 7 2 16" xfId="23716" xr:uid="{00000000-0005-0000-0000-0000C79F0000}"/>
    <cellStyle name="표준 2 37 7 2 17" xfId="25196" xr:uid="{00000000-0005-0000-0000-0000C89F0000}"/>
    <cellStyle name="표준 2 37 7 2 18" xfId="26676" xr:uid="{00000000-0005-0000-0000-0000C99F0000}"/>
    <cellStyle name="표준 2 37 7 2 19" xfId="28156" xr:uid="{00000000-0005-0000-0000-0000CA9F0000}"/>
    <cellStyle name="표준 2 37 7 2 2" xfId="2995" xr:uid="{00000000-0005-0000-0000-0000CB9F0000}"/>
    <cellStyle name="표준 2 37 7 2 20" xfId="29636" xr:uid="{00000000-0005-0000-0000-0000CC9F0000}"/>
    <cellStyle name="표준 2 37 7 2 21" xfId="31116" xr:uid="{00000000-0005-0000-0000-0000CD9F0000}"/>
    <cellStyle name="표준 2 37 7 2 22" xfId="32596" xr:uid="{00000000-0005-0000-0000-0000CE9F0000}"/>
    <cellStyle name="표준 2 37 7 2 23" xfId="34076" xr:uid="{00000000-0005-0000-0000-0000CF9F0000}"/>
    <cellStyle name="표준 2 37 7 2 24" xfId="35556" xr:uid="{00000000-0005-0000-0000-0000D09F0000}"/>
    <cellStyle name="표준 2 37 7 2 25" xfId="37036" xr:uid="{00000000-0005-0000-0000-0000D19F0000}"/>
    <cellStyle name="표준 2 37 7 2 26" xfId="38516" xr:uid="{00000000-0005-0000-0000-0000D29F0000}"/>
    <cellStyle name="표준 2 37 7 2 27" xfId="39996" xr:uid="{00000000-0005-0000-0000-0000D39F0000}"/>
    <cellStyle name="표준 2 37 7 2 28" xfId="41476" xr:uid="{00000000-0005-0000-0000-0000D49F0000}"/>
    <cellStyle name="표준 2 37 7 2 29" xfId="42956" xr:uid="{00000000-0005-0000-0000-0000D59F0000}"/>
    <cellStyle name="표준 2 37 7 2 3" xfId="4476" xr:uid="{00000000-0005-0000-0000-0000D69F0000}"/>
    <cellStyle name="표준 2 37 7 2 30" xfId="44436" xr:uid="{00000000-0005-0000-0000-0000D79F0000}"/>
    <cellStyle name="표준 2 37 7 2 31" xfId="45916" xr:uid="{00000000-0005-0000-0000-0000D89F0000}"/>
    <cellStyle name="표준 2 37 7 2 32" xfId="47397" xr:uid="{00000000-0005-0000-0000-0000D99F0000}"/>
    <cellStyle name="표준 2 37 7 2 33" xfId="48877" xr:uid="{00000000-0005-0000-0000-0000DA9F0000}"/>
    <cellStyle name="표준 2 37 7 2 34" xfId="50357" xr:uid="{00000000-0005-0000-0000-0000DB9F0000}"/>
    <cellStyle name="표준 2 37 7 2 35" xfId="51837" xr:uid="{00000000-0005-0000-0000-0000DC9F0000}"/>
    <cellStyle name="표준 2 37 7 2 36" xfId="53317" xr:uid="{00000000-0005-0000-0000-0000DD9F0000}"/>
    <cellStyle name="표준 2 37 7 2 37" xfId="54797" xr:uid="{00000000-0005-0000-0000-0000DE9F0000}"/>
    <cellStyle name="표준 2 37 7 2 38" xfId="56277" xr:uid="{00000000-0005-0000-0000-0000DF9F0000}"/>
    <cellStyle name="표준 2 37 7 2 39" xfId="57757" xr:uid="{00000000-0005-0000-0000-0000E09F0000}"/>
    <cellStyle name="표준 2 37 7 2 4" xfId="5956" xr:uid="{00000000-0005-0000-0000-0000E19F0000}"/>
    <cellStyle name="표준 2 37 7 2 40" xfId="59237" xr:uid="{00000000-0005-0000-0000-0000E29F0000}"/>
    <cellStyle name="표준 2 37 7 2 41" xfId="60717" xr:uid="{00000000-0005-0000-0000-0000E39F0000}"/>
    <cellStyle name="표준 2 37 7 2 42" xfId="62197" xr:uid="{00000000-0005-0000-0000-0000E49F0000}"/>
    <cellStyle name="표준 2 37 7 2 5" xfId="7436" xr:uid="{00000000-0005-0000-0000-0000E59F0000}"/>
    <cellStyle name="표준 2 37 7 2 6" xfId="8916" xr:uid="{00000000-0005-0000-0000-0000E69F0000}"/>
    <cellStyle name="표준 2 37 7 2 7" xfId="10396" xr:uid="{00000000-0005-0000-0000-0000E79F0000}"/>
    <cellStyle name="표준 2 37 7 2 8" xfId="11876" xr:uid="{00000000-0005-0000-0000-0000E89F0000}"/>
    <cellStyle name="표준 2 37 7 2 9" xfId="13356" xr:uid="{00000000-0005-0000-0000-0000E99F0000}"/>
    <cellStyle name="표준 2 37 7 20" xfId="27419" xr:uid="{00000000-0005-0000-0000-0000EA9F0000}"/>
    <cellStyle name="표준 2 37 7 21" xfId="28899" xr:uid="{00000000-0005-0000-0000-0000EB9F0000}"/>
    <cellStyle name="표준 2 37 7 22" xfId="30379" xr:uid="{00000000-0005-0000-0000-0000EC9F0000}"/>
    <cellStyle name="표준 2 37 7 23" xfId="31859" xr:uid="{00000000-0005-0000-0000-0000ED9F0000}"/>
    <cellStyle name="표준 2 37 7 24" xfId="33339" xr:uid="{00000000-0005-0000-0000-0000EE9F0000}"/>
    <cellStyle name="표준 2 37 7 25" xfId="34819" xr:uid="{00000000-0005-0000-0000-0000EF9F0000}"/>
    <cellStyle name="표준 2 37 7 26" xfId="36299" xr:uid="{00000000-0005-0000-0000-0000F09F0000}"/>
    <cellStyle name="표준 2 37 7 27" xfId="37779" xr:uid="{00000000-0005-0000-0000-0000F19F0000}"/>
    <cellStyle name="표준 2 37 7 28" xfId="39259" xr:uid="{00000000-0005-0000-0000-0000F29F0000}"/>
    <cellStyle name="표준 2 37 7 29" xfId="40739" xr:uid="{00000000-0005-0000-0000-0000F39F0000}"/>
    <cellStyle name="표준 2 37 7 3" xfId="2258" xr:uid="{00000000-0005-0000-0000-0000F49F0000}"/>
    <cellStyle name="표준 2 37 7 30" xfId="42219" xr:uid="{00000000-0005-0000-0000-0000F59F0000}"/>
    <cellStyle name="표준 2 37 7 31" xfId="43699" xr:uid="{00000000-0005-0000-0000-0000F69F0000}"/>
    <cellStyle name="표준 2 37 7 32" xfId="45179" xr:uid="{00000000-0005-0000-0000-0000F79F0000}"/>
    <cellStyle name="표준 2 37 7 33" xfId="46660" xr:uid="{00000000-0005-0000-0000-0000F89F0000}"/>
    <cellStyle name="표준 2 37 7 34" xfId="48140" xr:uid="{00000000-0005-0000-0000-0000F99F0000}"/>
    <cellStyle name="표준 2 37 7 35" xfId="49620" xr:uid="{00000000-0005-0000-0000-0000FA9F0000}"/>
    <cellStyle name="표준 2 37 7 36" xfId="51100" xr:uid="{00000000-0005-0000-0000-0000FB9F0000}"/>
    <cellStyle name="표준 2 37 7 37" xfId="52580" xr:uid="{00000000-0005-0000-0000-0000FC9F0000}"/>
    <cellStyle name="표준 2 37 7 38" xfId="54060" xr:uid="{00000000-0005-0000-0000-0000FD9F0000}"/>
    <cellStyle name="표준 2 37 7 39" xfId="55540" xr:uid="{00000000-0005-0000-0000-0000FE9F0000}"/>
    <cellStyle name="표준 2 37 7 4" xfId="3739" xr:uid="{00000000-0005-0000-0000-0000FF9F0000}"/>
    <cellStyle name="표준 2 37 7 40" xfId="57020" xr:uid="{00000000-0005-0000-0000-000000A00000}"/>
    <cellStyle name="표준 2 37 7 41" xfId="58500" xr:uid="{00000000-0005-0000-0000-000001A00000}"/>
    <cellStyle name="표준 2 37 7 42" xfId="59980" xr:uid="{00000000-0005-0000-0000-000002A00000}"/>
    <cellStyle name="표준 2 37 7 43" xfId="61460" xr:uid="{00000000-0005-0000-0000-000003A00000}"/>
    <cellStyle name="표준 2 37 7 5" xfId="5219" xr:uid="{00000000-0005-0000-0000-000004A00000}"/>
    <cellStyle name="표준 2 37 7 6" xfId="6699" xr:uid="{00000000-0005-0000-0000-000005A00000}"/>
    <cellStyle name="표준 2 37 7 7" xfId="8179" xr:uid="{00000000-0005-0000-0000-000006A00000}"/>
    <cellStyle name="표준 2 37 7 8" xfId="9659" xr:uid="{00000000-0005-0000-0000-000007A00000}"/>
    <cellStyle name="표준 2 37 7 9" xfId="11139" xr:uid="{00000000-0005-0000-0000-000008A00000}"/>
    <cellStyle name="표준 2 37 8" xfId="787" xr:uid="{00000000-0005-0000-0000-000009A00000}"/>
    <cellStyle name="표준 2 37 8 10" xfId="12625" xr:uid="{00000000-0005-0000-0000-00000AA00000}"/>
    <cellStyle name="표준 2 37 8 11" xfId="14105" xr:uid="{00000000-0005-0000-0000-00000BA00000}"/>
    <cellStyle name="표준 2 37 8 12" xfId="15585" xr:uid="{00000000-0005-0000-0000-00000CA00000}"/>
    <cellStyle name="표준 2 37 8 13" xfId="17065" xr:uid="{00000000-0005-0000-0000-00000DA00000}"/>
    <cellStyle name="표준 2 37 8 14" xfId="18545" xr:uid="{00000000-0005-0000-0000-00000EA00000}"/>
    <cellStyle name="표준 2 37 8 15" xfId="20025" xr:uid="{00000000-0005-0000-0000-00000FA00000}"/>
    <cellStyle name="표준 2 37 8 16" xfId="21505" xr:uid="{00000000-0005-0000-0000-000010A00000}"/>
    <cellStyle name="표준 2 37 8 17" xfId="22985" xr:uid="{00000000-0005-0000-0000-000011A00000}"/>
    <cellStyle name="표준 2 37 8 18" xfId="24465" xr:uid="{00000000-0005-0000-0000-000012A00000}"/>
    <cellStyle name="표준 2 37 8 19" xfId="25945" xr:uid="{00000000-0005-0000-0000-000013A00000}"/>
    <cellStyle name="표준 2 37 8 2" xfId="46" xr:uid="{00000000-0005-0000-0000-000014A00000}"/>
    <cellStyle name="표준 2 37 8 2 10" xfId="14842" xr:uid="{00000000-0005-0000-0000-000015A00000}"/>
    <cellStyle name="표준 2 37 8 2 11" xfId="16322" xr:uid="{00000000-0005-0000-0000-000016A00000}"/>
    <cellStyle name="표준 2 37 8 2 12" xfId="17802" xr:uid="{00000000-0005-0000-0000-000017A00000}"/>
    <cellStyle name="표준 2 37 8 2 13" xfId="19282" xr:uid="{00000000-0005-0000-0000-000018A00000}"/>
    <cellStyle name="표준 2 37 8 2 14" xfId="20762" xr:uid="{00000000-0005-0000-0000-000019A00000}"/>
    <cellStyle name="표준 2 37 8 2 15" xfId="22242" xr:uid="{00000000-0005-0000-0000-00001AA00000}"/>
    <cellStyle name="표준 2 37 8 2 16" xfId="23722" xr:uid="{00000000-0005-0000-0000-00001BA00000}"/>
    <cellStyle name="표준 2 37 8 2 17" xfId="25202" xr:uid="{00000000-0005-0000-0000-00001CA00000}"/>
    <cellStyle name="표준 2 37 8 2 18" xfId="26682" xr:uid="{00000000-0005-0000-0000-00001DA00000}"/>
    <cellStyle name="표준 2 37 8 2 19" xfId="28162" xr:uid="{00000000-0005-0000-0000-00001EA00000}"/>
    <cellStyle name="표준 2 37 8 2 2" xfId="3001" xr:uid="{00000000-0005-0000-0000-00001FA00000}"/>
    <cellStyle name="표준 2 37 8 2 20" xfId="29642" xr:uid="{00000000-0005-0000-0000-000020A00000}"/>
    <cellStyle name="표준 2 37 8 2 21" xfId="31122" xr:uid="{00000000-0005-0000-0000-000021A00000}"/>
    <cellStyle name="표준 2 37 8 2 22" xfId="32602" xr:uid="{00000000-0005-0000-0000-000022A00000}"/>
    <cellStyle name="표준 2 37 8 2 23" xfId="34082" xr:uid="{00000000-0005-0000-0000-000023A00000}"/>
    <cellStyle name="표준 2 37 8 2 24" xfId="35562" xr:uid="{00000000-0005-0000-0000-000024A00000}"/>
    <cellStyle name="표준 2 37 8 2 25" xfId="37042" xr:uid="{00000000-0005-0000-0000-000025A00000}"/>
    <cellStyle name="표준 2 37 8 2 26" xfId="38522" xr:uid="{00000000-0005-0000-0000-000026A00000}"/>
    <cellStyle name="표준 2 37 8 2 27" xfId="40002" xr:uid="{00000000-0005-0000-0000-000027A00000}"/>
    <cellStyle name="표준 2 37 8 2 28" xfId="41482" xr:uid="{00000000-0005-0000-0000-000028A00000}"/>
    <cellStyle name="표준 2 37 8 2 29" xfId="42962" xr:uid="{00000000-0005-0000-0000-000029A00000}"/>
    <cellStyle name="표준 2 37 8 2 3" xfId="4482" xr:uid="{00000000-0005-0000-0000-00002AA00000}"/>
    <cellStyle name="표준 2 37 8 2 30" xfId="44442" xr:uid="{00000000-0005-0000-0000-00002BA00000}"/>
    <cellStyle name="표준 2 37 8 2 31" xfId="45922" xr:uid="{00000000-0005-0000-0000-00002CA00000}"/>
    <cellStyle name="표준 2 37 8 2 32" xfId="47403" xr:uid="{00000000-0005-0000-0000-00002DA00000}"/>
    <cellStyle name="표준 2 37 8 2 33" xfId="48883" xr:uid="{00000000-0005-0000-0000-00002EA00000}"/>
    <cellStyle name="표준 2 37 8 2 34" xfId="50363" xr:uid="{00000000-0005-0000-0000-00002FA00000}"/>
    <cellStyle name="표준 2 37 8 2 35" xfId="51843" xr:uid="{00000000-0005-0000-0000-000030A00000}"/>
    <cellStyle name="표준 2 37 8 2 36" xfId="53323" xr:uid="{00000000-0005-0000-0000-000031A00000}"/>
    <cellStyle name="표준 2 37 8 2 37" xfId="54803" xr:uid="{00000000-0005-0000-0000-000032A00000}"/>
    <cellStyle name="표준 2 37 8 2 38" xfId="56283" xr:uid="{00000000-0005-0000-0000-000033A00000}"/>
    <cellStyle name="표준 2 37 8 2 39" xfId="57763" xr:uid="{00000000-0005-0000-0000-000034A00000}"/>
    <cellStyle name="표준 2 37 8 2 4" xfId="5962" xr:uid="{00000000-0005-0000-0000-000035A00000}"/>
    <cellStyle name="표준 2 37 8 2 40" xfId="59243" xr:uid="{00000000-0005-0000-0000-000036A00000}"/>
    <cellStyle name="표준 2 37 8 2 41" xfId="60723" xr:uid="{00000000-0005-0000-0000-000037A00000}"/>
    <cellStyle name="표준 2 37 8 2 42" xfId="62203" xr:uid="{00000000-0005-0000-0000-000038A00000}"/>
    <cellStyle name="표준 2 37 8 2 5" xfId="7442" xr:uid="{00000000-0005-0000-0000-000039A00000}"/>
    <cellStyle name="표준 2 37 8 2 6" xfId="8922" xr:uid="{00000000-0005-0000-0000-00003AA00000}"/>
    <cellStyle name="표준 2 37 8 2 7" xfId="10402" xr:uid="{00000000-0005-0000-0000-00003BA00000}"/>
    <cellStyle name="표준 2 37 8 2 8" xfId="11882" xr:uid="{00000000-0005-0000-0000-00003CA00000}"/>
    <cellStyle name="표준 2 37 8 2 9" xfId="13362" xr:uid="{00000000-0005-0000-0000-00003DA00000}"/>
    <cellStyle name="표준 2 37 8 20" xfId="27425" xr:uid="{00000000-0005-0000-0000-00003EA00000}"/>
    <cellStyle name="표준 2 37 8 21" xfId="28905" xr:uid="{00000000-0005-0000-0000-00003FA00000}"/>
    <cellStyle name="표준 2 37 8 22" xfId="30385" xr:uid="{00000000-0005-0000-0000-000040A00000}"/>
    <cellStyle name="표준 2 37 8 23" xfId="31865" xr:uid="{00000000-0005-0000-0000-000041A00000}"/>
    <cellStyle name="표준 2 37 8 24" xfId="33345" xr:uid="{00000000-0005-0000-0000-000042A00000}"/>
    <cellStyle name="표준 2 37 8 25" xfId="34825" xr:uid="{00000000-0005-0000-0000-000043A00000}"/>
    <cellStyle name="표준 2 37 8 26" xfId="36305" xr:uid="{00000000-0005-0000-0000-000044A00000}"/>
    <cellStyle name="표준 2 37 8 27" xfId="37785" xr:uid="{00000000-0005-0000-0000-000045A00000}"/>
    <cellStyle name="표준 2 37 8 28" xfId="39265" xr:uid="{00000000-0005-0000-0000-000046A00000}"/>
    <cellStyle name="표준 2 37 8 29" xfId="40745" xr:uid="{00000000-0005-0000-0000-000047A00000}"/>
    <cellStyle name="표준 2 37 8 3" xfId="2264" xr:uid="{00000000-0005-0000-0000-000048A00000}"/>
    <cellStyle name="표준 2 37 8 30" xfId="42225" xr:uid="{00000000-0005-0000-0000-000049A00000}"/>
    <cellStyle name="표준 2 37 8 31" xfId="43705" xr:uid="{00000000-0005-0000-0000-00004AA00000}"/>
    <cellStyle name="표준 2 37 8 32" xfId="45185" xr:uid="{00000000-0005-0000-0000-00004BA00000}"/>
    <cellStyle name="표준 2 37 8 33" xfId="46666" xr:uid="{00000000-0005-0000-0000-00004CA00000}"/>
    <cellStyle name="표준 2 37 8 34" xfId="48146" xr:uid="{00000000-0005-0000-0000-00004DA00000}"/>
    <cellStyle name="표준 2 37 8 35" xfId="49626" xr:uid="{00000000-0005-0000-0000-00004EA00000}"/>
    <cellStyle name="표준 2 37 8 36" xfId="51106" xr:uid="{00000000-0005-0000-0000-00004FA00000}"/>
    <cellStyle name="표준 2 37 8 37" xfId="52586" xr:uid="{00000000-0005-0000-0000-000050A00000}"/>
    <cellStyle name="표준 2 37 8 38" xfId="54066" xr:uid="{00000000-0005-0000-0000-000051A00000}"/>
    <cellStyle name="표준 2 37 8 39" xfId="55546" xr:uid="{00000000-0005-0000-0000-000052A00000}"/>
    <cellStyle name="표준 2 37 8 4" xfId="3745" xr:uid="{00000000-0005-0000-0000-000053A00000}"/>
    <cellStyle name="표준 2 37 8 40" xfId="57026" xr:uid="{00000000-0005-0000-0000-000054A00000}"/>
    <cellStyle name="표준 2 37 8 41" xfId="58506" xr:uid="{00000000-0005-0000-0000-000055A00000}"/>
    <cellStyle name="표준 2 37 8 42" xfId="59986" xr:uid="{00000000-0005-0000-0000-000056A00000}"/>
    <cellStyle name="표준 2 37 8 43" xfId="61466" xr:uid="{00000000-0005-0000-0000-000057A00000}"/>
    <cellStyle name="표준 2 37 8 5" xfId="5225" xr:uid="{00000000-0005-0000-0000-000058A00000}"/>
    <cellStyle name="표준 2 37 8 6" xfId="6705" xr:uid="{00000000-0005-0000-0000-000059A00000}"/>
    <cellStyle name="표준 2 37 8 7" xfId="8185" xr:uid="{00000000-0005-0000-0000-00005AA00000}"/>
    <cellStyle name="표준 2 37 8 8" xfId="9665" xr:uid="{00000000-0005-0000-0000-00005BA00000}"/>
    <cellStyle name="표준 2 37 8 9" xfId="11145" xr:uid="{00000000-0005-0000-0000-00005CA00000}"/>
    <cellStyle name="표준 2 37 9" xfId="780" xr:uid="{00000000-0005-0000-0000-00005DA00000}"/>
    <cellStyle name="표준 2 37 9 10" xfId="12632" xr:uid="{00000000-0005-0000-0000-00005EA00000}"/>
    <cellStyle name="표준 2 37 9 11" xfId="14112" xr:uid="{00000000-0005-0000-0000-00005FA00000}"/>
    <cellStyle name="표준 2 37 9 12" xfId="15592" xr:uid="{00000000-0005-0000-0000-000060A00000}"/>
    <cellStyle name="표준 2 37 9 13" xfId="17072" xr:uid="{00000000-0005-0000-0000-000061A00000}"/>
    <cellStyle name="표준 2 37 9 14" xfId="18552" xr:uid="{00000000-0005-0000-0000-000062A00000}"/>
    <cellStyle name="표준 2 37 9 15" xfId="20032" xr:uid="{00000000-0005-0000-0000-000063A00000}"/>
    <cellStyle name="표준 2 37 9 16" xfId="21512" xr:uid="{00000000-0005-0000-0000-000064A00000}"/>
    <cellStyle name="표준 2 37 9 17" xfId="22992" xr:uid="{00000000-0005-0000-0000-000065A00000}"/>
    <cellStyle name="표준 2 37 9 18" xfId="24472" xr:uid="{00000000-0005-0000-0000-000066A00000}"/>
    <cellStyle name="표준 2 37 9 19" xfId="25952" xr:uid="{00000000-0005-0000-0000-000067A00000}"/>
    <cellStyle name="표준 2 37 9 2" xfId="39" xr:uid="{00000000-0005-0000-0000-000068A00000}"/>
    <cellStyle name="표준 2 37 9 2 10" xfId="14849" xr:uid="{00000000-0005-0000-0000-000069A00000}"/>
    <cellStyle name="표준 2 37 9 2 11" xfId="16329" xr:uid="{00000000-0005-0000-0000-00006AA00000}"/>
    <cellStyle name="표준 2 37 9 2 12" xfId="17809" xr:uid="{00000000-0005-0000-0000-00006BA00000}"/>
    <cellStyle name="표준 2 37 9 2 13" xfId="19289" xr:uid="{00000000-0005-0000-0000-00006CA00000}"/>
    <cellStyle name="표준 2 37 9 2 14" xfId="20769" xr:uid="{00000000-0005-0000-0000-00006DA00000}"/>
    <cellStyle name="표준 2 37 9 2 15" xfId="22249" xr:uid="{00000000-0005-0000-0000-00006EA00000}"/>
    <cellStyle name="표준 2 37 9 2 16" xfId="23729" xr:uid="{00000000-0005-0000-0000-00006FA00000}"/>
    <cellStyle name="표준 2 37 9 2 17" xfId="25209" xr:uid="{00000000-0005-0000-0000-000070A00000}"/>
    <cellStyle name="표준 2 37 9 2 18" xfId="26689" xr:uid="{00000000-0005-0000-0000-000071A00000}"/>
    <cellStyle name="표준 2 37 9 2 19" xfId="28169" xr:uid="{00000000-0005-0000-0000-000072A00000}"/>
    <cellStyle name="표준 2 37 9 2 2" xfId="3008" xr:uid="{00000000-0005-0000-0000-000073A00000}"/>
    <cellStyle name="표준 2 37 9 2 20" xfId="29649" xr:uid="{00000000-0005-0000-0000-000074A00000}"/>
    <cellStyle name="표준 2 37 9 2 21" xfId="31129" xr:uid="{00000000-0005-0000-0000-000075A00000}"/>
    <cellStyle name="표준 2 37 9 2 22" xfId="32609" xr:uid="{00000000-0005-0000-0000-000076A00000}"/>
    <cellStyle name="표준 2 37 9 2 23" xfId="34089" xr:uid="{00000000-0005-0000-0000-000077A00000}"/>
    <cellStyle name="표준 2 37 9 2 24" xfId="35569" xr:uid="{00000000-0005-0000-0000-000078A00000}"/>
    <cellStyle name="표준 2 37 9 2 25" xfId="37049" xr:uid="{00000000-0005-0000-0000-000079A00000}"/>
    <cellStyle name="표준 2 37 9 2 26" xfId="38529" xr:uid="{00000000-0005-0000-0000-00007AA00000}"/>
    <cellStyle name="표준 2 37 9 2 27" xfId="40009" xr:uid="{00000000-0005-0000-0000-00007BA00000}"/>
    <cellStyle name="표준 2 37 9 2 28" xfId="41489" xr:uid="{00000000-0005-0000-0000-00007CA00000}"/>
    <cellStyle name="표준 2 37 9 2 29" xfId="42969" xr:uid="{00000000-0005-0000-0000-00007DA00000}"/>
    <cellStyle name="표준 2 37 9 2 3" xfId="4489" xr:uid="{00000000-0005-0000-0000-00007EA00000}"/>
    <cellStyle name="표준 2 37 9 2 30" xfId="44449" xr:uid="{00000000-0005-0000-0000-00007FA00000}"/>
    <cellStyle name="표준 2 37 9 2 31" xfId="45929" xr:uid="{00000000-0005-0000-0000-000080A00000}"/>
    <cellStyle name="표준 2 37 9 2 32" xfId="47410" xr:uid="{00000000-0005-0000-0000-000081A00000}"/>
    <cellStyle name="표준 2 37 9 2 33" xfId="48890" xr:uid="{00000000-0005-0000-0000-000082A00000}"/>
    <cellStyle name="표준 2 37 9 2 34" xfId="50370" xr:uid="{00000000-0005-0000-0000-000083A00000}"/>
    <cellStyle name="표준 2 37 9 2 35" xfId="51850" xr:uid="{00000000-0005-0000-0000-000084A00000}"/>
    <cellStyle name="표준 2 37 9 2 36" xfId="53330" xr:uid="{00000000-0005-0000-0000-000085A00000}"/>
    <cellStyle name="표준 2 37 9 2 37" xfId="54810" xr:uid="{00000000-0005-0000-0000-000086A00000}"/>
    <cellStyle name="표준 2 37 9 2 38" xfId="56290" xr:uid="{00000000-0005-0000-0000-000087A00000}"/>
    <cellStyle name="표준 2 37 9 2 39" xfId="57770" xr:uid="{00000000-0005-0000-0000-000088A00000}"/>
    <cellStyle name="표준 2 37 9 2 4" xfId="5969" xr:uid="{00000000-0005-0000-0000-000089A00000}"/>
    <cellStyle name="표준 2 37 9 2 40" xfId="59250" xr:uid="{00000000-0005-0000-0000-00008AA00000}"/>
    <cellStyle name="표준 2 37 9 2 41" xfId="60730" xr:uid="{00000000-0005-0000-0000-00008BA00000}"/>
    <cellStyle name="표준 2 37 9 2 42" xfId="62210" xr:uid="{00000000-0005-0000-0000-00008CA00000}"/>
    <cellStyle name="표준 2 37 9 2 5" xfId="7449" xr:uid="{00000000-0005-0000-0000-00008DA00000}"/>
    <cellStyle name="표준 2 37 9 2 6" xfId="8929" xr:uid="{00000000-0005-0000-0000-00008EA00000}"/>
    <cellStyle name="표준 2 37 9 2 7" xfId="10409" xr:uid="{00000000-0005-0000-0000-00008FA00000}"/>
    <cellStyle name="표준 2 37 9 2 8" xfId="11889" xr:uid="{00000000-0005-0000-0000-000090A00000}"/>
    <cellStyle name="표준 2 37 9 2 9" xfId="13369" xr:uid="{00000000-0005-0000-0000-000091A00000}"/>
    <cellStyle name="표준 2 37 9 20" xfId="27432" xr:uid="{00000000-0005-0000-0000-000092A00000}"/>
    <cellStyle name="표준 2 37 9 21" xfId="28912" xr:uid="{00000000-0005-0000-0000-000093A00000}"/>
    <cellStyle name="표준 2 37 9 22" xfId="30392" xr:uid="{00000000-0005-0000-0000-000094A00000}"/>
    <cellStyle name="표준 2 37 9 23" xfId="31872" xr:uid="{00000000-0005-0000-0000-000095A00000}"/>
    <cellStyle name="표준 2 37 9 24" xfId="33352" xr:uid="{00000000-0005-0000-0000-000096A00000}"/>
    <cellStyle name="표준 2 37 9 25" xfId="34832" xr:uid="{00000000-0005-0000-0000-000097A00000}"/>
    <cellStyle name="표준 2 37 9 26" xfId="36312" xr:uid="{00000000-0005-0000-0000-000098A00000}"/>
    <cellStyle name="표준 2 37 9 27" xfId="37792" xr:uid="{00000000-0005-0000-0000-000099A00000}"/>
    <cellStyle name="표준 2 37 9 28" xfId="39272" xr:uid="{00000000-0005-0000-0000-00009AA00000}"/>
    <cellStyle name="표준 2 37 9 29" xfId="40752" xr:uid="{00000000-0005-0000-0000-00009BA00000}"/>
    <cellStyle name="표준 2 37 9 3" xfId="2271" xr:uid="{00000000-0005-0000-0000-00009CA00000}"/>
    <cellStyle name="표준 2 37 9 30" xfId="42232" xr:uid="{00000000-0005-0000-0000-00009DA00000}"/>
    <cellStyle name="표준 2 37 9 31" xfId="43712" xr:uid="{00000000-0005-0000-0000-00009EA00000}"/>
    <cellStyle name="표준 2 37 9 32" xfId="45192" xr:uid="{00000000-0005-0000-0000-00009FA00000}"/>
    <cellStyle name="표준 2 37 9 33" xfId="46673" xr:uid="{00000000-0005-0000-0000-0000A0A00000}"/>
    <cellStyle name="표준 2 37 9 34" xfId="48153" xr:uid="{00000000-0005-0000-0000-0000A1A00000}"/>
    <cellStyle name="표준 2 37 9 35" xfId="49633" xr:uid="{00000000-0005-0000-0000-0000A2A00000}"/>
    <cellStyle name="표준 2 37 9 36" xfId="51113" xr:uid="{00000000-0005-0000-0000-0000A3A00000}"/>
    <cellStyle name="표준 2 37 9 37" xfId="52593" xr:uid="{00000000-0005-0000-0000-0000A4A00000}"/>
    <cellStyle name="표준 2 37 9 38" xfId="54073" xr:uid="{00000000-0005-0000-0000-0000A5A00000}"/>
    <cellStyle name="표준 2 37 9 39" xfId="55553" xr:uid="{00000000-0005-0000-0000-0000A6A00000}"/>
    <cellStyle name="표준 2 37 9 4" xfId="3752" xr:uid="{00000000-0005-0000-0000-0000A7A00000}"/>
    <cellStyle name="표준 2 37 9 40" xfId="57033" xr:uid="{00000000-0005-0000-0000-0000A8A00000}"/>
    <cellStyle name="표준 2 37 9 41" xfId="58513" xr:uid="{00000000-0005-0000-0000-0000A9A00000}"/>
    <cellStyle name="표준 2 37 9 42" xfId="59993" xr:uid="{00000000-0005-0000-0000-0000AAA00000}"/>
    <cellStyle name="표준 2 37 9 43" xfId="61473" xr:uid="{00000000-0005-0000-0000-0000ABA00000}"/>
    <cellStyle name="표준 2 37 9 5" xfId="5232" xr:uid="{00000000-0005-0000-0000-0000ACA00000}"/>
    <cellStyle name="표준 2 37 9 6" xfId="6712" xr:uid="{00000000-0005-0000-0000-0000ADA00000}"/>
    <cellStyle name="표준 2 37 9 7" xfId="8192" xr:uid="{00000000-0005-0000-0000-0000AEA00000}"/>
    <cellStyle name="표준 2 37 9 8" xfId="9672" xr:uid="{00000000-0005-0000-0000-0000AFA00000}"/>
    <cellStyle name="표준 2 37 9 9" xfId="11152" xr:uid="{00000000-0005-0000-0000-0000B0A00000}"/>
    <cellStyle name="표준 2 38" xfId="1522" xr:uid="{00000000-0005-0000-0000-0000B1A00000}"/>
    <cellStyle name="표준 2 38 10" xfId="743" xr:uid="{00000000-0005-0000-0000-0000B2A00000}"/>
    <cellStyle name="표준 2 38 10 10" xfId="14145" xr:uid="{00000000-0005-0000-0000-0000B3A00000}"/>
    <cellStyle name="표준 2 38 10 11" xfId="15625" xr:uid="{00000000-0005-0000-0000-0000B4A00000}"/>
    <cellStyle name="표준 2 38 10 12" xfId="17105" xr:uid="{00000000-0005-0000-0000-0000B5A00000}"/>
    <cellStyle name="표준 2 38 10 13" xfId="18585" xr:uid="{00000000-0005-0000-0000-0000B6A00000}"/>
    <cellStyle name="표준 2 38 10 14" xfId="20065" xr:uid="{00000000-0005-0000-0000-0000B7A00000}"/>
    <cellStyle name="표준 2 38 10 15" xfId="21545" xr:uid="{00000000-0005-0000-0000-0000B8A00000}"/>
    <cellStyle name="표준 2 38 10 16" xfId="23025" xr:uid="{00000000-0005-0000-0000-0000B9A00000}"/>
    <cellStyle name="표준 2 38 10 17" xfId="24505" xr:uid="{00000000-0005-0000-0000-0000BAA00000}"/>
    <cellStyle name="표준 2 38 10 18" xfId="25985" xr:uid="{00000000-0005-0000-0000-0000BBA00000}"/>
    <cellStyle name="표준 2 38 10 19" xfId="27465" xr:uid="{00000000-0005-0000-0000-0000BCA00000}"/>
    <cellStyle name="표준 2 38 10 2" xfId="2304" xr:uid="{00000000-0005-0000-0000-0000BDA00000}"/>
    <cellStyle name="표준 2 38 10 20" xfId="28945" xr:uid="{00000000-0005-0000-0000-0000BEA00000}"/>
    <cellStyle name="표준 2 38 10 21" xfId="30425" xr:uid="{00000000-0005-0000-0000-0000BFA00000}"/>
    <cellStyle name="표준 2 38 10 22" xfId="31905" xr:uid="{00000000-0005-0000-0000-0000C0A00000}"/>
    <cellStyle name="표준 2 38 10 23" xfId="33385" xr:uid="{00000000-0005-0000-0000-0000C1A00000}"/>
    <cellStyle name="표준 2 38 10 24" xfId="34865" xr:uid="{00000000-0005-0000-0000-0000C2A00000}"/>
    <cellStyle name="표준 2 38 10 25" xfId="36345" xr:uid="{00000000-0005-0000-0000-0000C3A00000}"/>
    <cellStyle name="표준 2 38 10 26" xfId="37825" xr:uid="{00000000-0005-0000-0000-0000C4A00000}"/>
    <cellStyle name="표준 2 38 10 27" xfId="39305" xr:uid="{00000000-0005-0000-0000-0000C5A00000}"/>
    <cellStyle name="표준 2 38 10 28" xfId="40785" xr:uid="{00000000-0005-0000-0000-0000C6A00000}"/>
    <cellStyle name="표준 2 38 10 29" xfId="42265" xr:uid="{00000000-0005-0000-0000-0000C7A00000}"/>
    <cellStyle name="표준 2 38 10 3" xfId="3785" xr:uid="{00000000-0005-0000-0000-0000C8A00000}"/>
    <cellStyle name="표준 2 38 10 30" xfId="43745" xr:uid="{00000000-0005-0000-0000-0000C9A00000}"/>
    <cellStyle name="표준 2 38 10 31" xfId="45225" xr:uid="{00000000-0005-0000-0000-0000CAA00000}"/>
    <cellStyle name="표준 2 38 10 32" xfId="46706" xr:uid="{00000000-0005-0000-0000-0000CBA00000}"/>
    <cellStyle name="표준 2 38 10 33" xfId="48186" xr:uid="{00000000-0005-0000-0000-0000CCA00000}"/>
    <cellStyle name="표준 2 38 10 34" xfId="49666" xr:uid="{00000000-0005-0000-0000-0000CDA00000}"/>
    <cellStyle name="표준 2 38 10 35" xfId="51146" xr:uid="{00000000-0005-0000-0000-0000CEA00000}"/>
    <cellStyle name="표준 2 38 10 36" xfId="52626" xr:uid="{00000000-0005-0000-0000-0000CFA00000}"/>
    <cellStyle name="표준 2 38 10 37" xfId="54106" xr:uid="{00000000-0005-0000-0000-0000D0A00000}"/>
    <cellStyle name="표준 2 38 10 38" xfId="55586" xr:uid="{00000000-0005-0000-0000-0000D1A00000}"/>
    <cellStyle name="표준 2 38 10 39" xfId="57066" xr:uid="{00000000-0005-0000-0000-0000D2A00000}"/>
    <cellStyle name="표준 2 38 10 4" xfId="5265" xr:uid="{00000000-0005-0000-0000-0000D3A00000}"/>
    <cellStyle name="표준 2 38 10 40" xfId="58546" xr:uid="{00000000-0005-0000-0000-0000D4A00000}"/>
    <cellStyle name="표준 2 38 10 41" xfId="60026" xr:uid="{00000000-0005-0000-0000-0000D5A00000}"/>
    <cellStyle name="표준 2 38 10 42" xfId="61506" xr:uid="{00000000-0005-0000-0000-0000D6A00000}"/>
    <cellStyle name="표준 2 38 10 5" xfId="6745" xr:uid="{00000000-0005-0000-0000-0000D7A00000}"/>
    <cellStyle name="표준 2 38 10 6" xfId="8225" xr:uid="{00000000-0005-0000-0000-0000D8A00000}"/>
    <cellStyle name="표준 2 38 10 7" xfId="9705" xr:uid="{00000000-0005-0000-0000-0000D9A00000}"/>
    <cellStyle name="표준 2 38 10 8" xfId="11185" xr:uid="{00000000-0005-0000-0000-0000DAA00000}"/>
    <cellStyle name="표준 2 38 10 9" xfId="12665" xr:uid="{00000000-0005-0000-0000-0000DBA00000}"/>
    <cellStyle name="표준 2 38 11" xfId="1567" xr:uid="{00000000-0005-0000-0000-0000DCA00000}"/>
    <cellStyle name="표준 2 38 12" xfId="3048" xr:uid="{00000000-0005-0000-0000-0000DDA00000}"/>
    <cellStyle name="표준 2 38 13" xfId="4528" xr:uid="{00000000-0005-0000-0000-0000DEA00000}"/>
    <cellStyle name="표준 2 38 14" xfId="6008" xr:uid="{00000000-0005-0000-0000-0000DFA00000}"/>
    <cellStyle name="표준 2 38 15" xfId="7488" xr:uid="{00000000-0005-0000-0000-0000E0A00000}"/>
    <cellStyle name="표준 2 38 16" xfId="8968" xr:uid="{00000000-0005-0000-0000-0000E1A00000}"/>
    <cellStyle name="표준 2 38 17" xfId="10448" xr:uid="{00000000-0005-0000-0000-0000E2A00000}"/>
    <cellStyle name="표준 2 38 18" xfId="11928" xr:uid="{00000000-0005-0000-0000-0000E3A00000}"/>
    <cellStyle name="표준 2 38 19" xfId="13408" xr:uid="{00000000-0005-0000-0000-0000E4A00000}"/>
    <cellStyle name="표준 2 38 2" xfId="804" xr:uid="{00000000-0005-0000-0000-0000E5A00000}"/>
    <cellStyle name="표준 2 38 2 10" xfId="12608" xr:uid="{00000000-0005-0000-0000-0000E6A00000}"/>
    <cellStyle name="표준 2 38 2 11" xfId="14088" xr:uid="{00000000-0005-0000-0000-0000E7A00000}"/>
    <cellStyle name="표준 2 38 2 12" xfId="15568" xr:uid="{00000000-0005-0000-0000-0000E8A00000}"/>
    <cellStyle name="표준 2 38 2 13" xfId="17048" xr:uid="{00000000-0005-0000-0000-0000E9A00000}"/>
    <cellStyle name="표준 2 38 2 14" xfId="18528" xr:uid="{00000000-0005-0000-0000-0000EAA00000}"/>
    <cellStyle name="표준 2 38 2 15" xfId="20008" xr:uid="{00000000-0005-0000-0000-0000EBA00000}"/>
    <cellStyle name="표준 2 38 2 16" xfId="21488" xr:uid="{00000000-0005-0000-0000-0000ECA00000}"/>
    <cellStyle name="표준 2 38 2 17" xfId="22968" xr:uid="{00000000-0005-0000-0000-0000EDA00000}"/>
    <cellStyle name="표준 2 38 2 18" xfId="24448" xr:uid="{00000000-0005-0000-0000-0000EEA00000}"/>
    <cellStyle name="표준 2 38 2 19" xfId="25928" xr:uid="{00000000-0005-0000-0000-0000EFA00000}"/>
    <cellStyle name="표준 2 38 2 2" xfId="63" xr:uid="{00000000-0005-0000-0000-0000F0A00000}"/>
    <cellStyle name="표준 2 38 2 2 10" xfId="14825" xr:uid="{00000000-0005-0000-0000-0000F1A00000}"/>
    <cellStyle name="표준 2 38 2 2 11" xfId="16305" xr:uid="{00000000-0005-0000-0000-0000F2A00000}"/>
    <cellStyle name="표준 2 38 2 2 12" xfId="17785" xr:uid="{00000000-0005-0000-0000-0000F3A00000}"/>
    <cellStyle name="표준 2 38 2 2 13" xfId="19265" xr:uid="{00000000-0005-0000-0000-0000F4A00000}"/>
    <cellStyle name="표준 2 38 2 2 14" xfId="20745" xr:uid="{00000000-0005-0000-0000-0000F5A00000}"/>
    <cellStyle name="표준 2 38 2 2 15" xfId="22225" xr:uid="{00000000-0005-0000-0000-0000F6A00000}"/>
    <cellStyle name="표준 2 38 2 2 16" xfId="23705" xr:uid="{00000000-0005-0000-0000-0000F7A00000}"/>
    <cellStyle name="표준 2 38 2 2 17" xfId="25185" xr:uid="{00000000-0005-0000-0000-0000F8A00000}"/>
    <cellStyle name="표준 2 38 2 2 18" xfId="26665" xr:uid="{00000000-0005-0000-0000-0000F9A00000}"/>
    <cellStyle name="표준 2 38 2 2 19" xfId="28145" xr:uid="{00000000-0005-0000-0000-0000FAA00000}"/>
    <cellStyle name="표준 2 38 2 2 2" xfId="2984" xr:uid="{00000000-0005-0000-0000-0000FBA00000}"/>
    <cellStyle name="표준 2 38 2 2 20" xfId="29625" xr:uid="{00000000-0005-0000-0000-0000FCA00000}"/>
    <cellStyle name="표준 2 38 2 2 21" xfId="31105" xr:uid="{00000000-0005-0000-0000-0000FDA00000}"/>
    <cellStyle name="표준 2 38 2 2 22" xfId="32585" xr:uid="{00000000-0005-0000-0000-0000FEA00000}"/>
    <cellStyle name="표준 2 38 2 2 23" xfId="34065" xr:uid="{00000000-0005-0000-0000-0000FFA00000}"/>
    <cellStyle name="표준 2 38 2 2 24" xfId="35545" xr:uid="{00000000-0005-0000-0000-000000A10000}"/>
    <cellStyle name="표준 2 38 2 2 25" xfId="37025" xr:uid="{00000000-0005-0000-0000-000001A10000}"/>
    <cellStyle name="표준 2 38 2 2 26" xfId="38505" xr:uid="{00000000-0005-0000-0000-000002A10000}"/>
    <cellStyle name="표준 2 38 2 2 27" xfId="39985" xr:uid="{00000000-0005-0000-0000-000003A10000}"/>
    <cellStyle name="표준 2 38 2 2 28" xfId="41465" xr:uid="{00000000-0005-0000-0000-000004A10000}"/>
    <cellStyle name="표준 2 38 2 2 29" xfId="42945" xr:uid="{00000000-0005-0000-0000-000005A10000}"/>
    <cellStyle name="표준 2 38 2 2 3" xfId="4465" xr:uid="{00000000-0005-0000-0000-000006A10000}"/>
    <cellStyle name="표준 2 38 2 2 30" xfId="44425" xr:uid="{00000000-0005-0000-0000-000007A10000}"/>
    <cellStyle name="표준 2 38 2 2 31" xfId="45905" xr:uid="{00000000-0005-0000-0000-000008A10000}"/>
    <cellStyle name="표준 2 38 2 2 32" xfId="47386" xr:uid="{00000000-0005-0000-0000-000009A10000}"/>
    <cellStyle name="표준 2 38 2 2 33" xfId="48866" xr:uid="{00000000-0005-0000-0000-00000AA10000}"/>
    <cellStyle name="표준 2 38 2 2 34" xfId="50346" xr:uid="{00000000-0005-0000-0000-00000BA10000}"/>
    <cellStyle name="표준 2 38 2 2 35" xfId="51826" xr:uid="{00000000-0005-0000-0000-00000CA10000}"/>
    <cellStyle name="표준 2 38 2 2 36" xfId="53306" xr:uid="{00000000-0005-0000-0000-00000DA10000}"/>
    <cellStyle name="표준 2 38 2 2 37" xfId="54786" xr:uid="{00000000-0005-0000-0000-00000EA10000}"/>
    <cellStyle name="표준 2 38 2 2 38" xfId="56266" xr:uid="{00000000-0005-0000-0000-00000FA10000}"/>
    <cellStyle name="표준 2 38 2 2 39" xfId="57746" xr:uid="{00000000-0005-0000-0000-000010A10000}"/>
    <cellStyle name="표준 2 38 2 2 4" xfId="5945" xr:uid="{00000000-0005-0000-0000-000011A10000}"/>
    <cellStyle name="표준 2 38 2 2 40" xfId="59226" xr:uid="{00000000-0005-0000-0000-000012A10000}"/>
    <cellStyle name="표준 2 38 2 2 41" xfId="60706" xr:uid="{00000000-0005-0000-0000-000013A10000}"/>
    <cellStyle name="표준 2 38 2 2 42" xfId="62186" xr:uid="{00000000-0005-0000-0000-000014A10000}"/>
    <cellStyle name="표준 2 38 2 2 5" xfId="7425" xr:uid="{00000000-0005-0000-0000-000015A10000}"/>
    <cellStyle name="표준 2 38 2 2 6" xfId="8905" xr:uid="{00000000-0005-0000-0000-000016A10000}"/>
    <cellStyle name="표준 2 38 2 2 7" xfId="10385" xr:uid="{00000000-0005-0000-0000-000017A10000}"/>
    <cellStyle name="표준 2 38 2 2 8" xfId="11865" xr:uid="{00000000-0005-0000-0000-000018A10000}"/>
    <cellStyle name="표준 2 38 2 2 9" xfId="13345" xr:uid="{00000000-0005-0000-0000-000019A10000}"/>
    <cellStyle name="표준 2 38 2 20" xfId="27408" xr:uid="{00000000-0005-0000-0000-00001AA10000}"/>
    <cellStyle name="표준 2 38 2 21" xfId="28888" xr:uid="{00000000-0005-0000-0000-00001BA10000}"/>
    <cellStyle name="표준 2 38 2 22" xfId="30368" xr:uid="{00000000-0005-0000-0000-00001CA10000}"/>
    <cellStyle name="표준 2 38 2 23" xfId="31848" xr:uid="{00000000-0005-0000-0000-00001DA10000}"/>
    <cellStyle name="표준 2 38 2 24" xfId="33328" xr:uid="{00000000-0005-0000-0000-00001EA10000}"/>
    <cellStyle name="표준 2 38 2 25" xfId="34808" xr:uid="{00000000-0005-0000-0000-00001FA10000}"/>
    <cellStyle name="표준 2 38 2 26" xfId="36288" xr:uid="{00000000-0005-0000-0000-000020A10000}"/>
    <cellStyle name="표준 2 38 2 27" xfId="37768" xr:uid="{00000000-0005-0000-0000-000021A10000}"/>
    <cellStyle name="표준 2 38 2 28" xfId="39248" xr:uid="{00000000-0005-0000-0000-000022A10000}"/>
    <cellStyle name="표준 2 38 2 29" xfId="40728" xr:uid="{00000000-0005-0000-0000-000023A10000}"/>
    <cellStyle name="표준 2 38 2 3" xfId="2247" xr:uid="{00000000-0005-0000-0000-000024A10000}"/>
    <cellStyle name="표준 2 38 2 30" xfId="42208" xr:uid="{00000000-0005-0000-0000-000025A10000}"/>
    <cellStyle name="표준 2 38 2 31" xfId="43688" xr:uid="{00000000-0005-0000-0000-000026A10000}"/>
    <cellStyle name="표준 2 38 2 32" xfId="45168" xr:uid="{00000000-0005-0000-0000-000027A10000}"/>
    <cellStyle name="표준 2 38 2 33" xfId="46649" xr:uid="{00000000-0005-0000-0000-000028A10000}"/>
    <cellStyle name="표준 2 38 2 34" xfId="48129" xr:uid="{00000000-0005-0000-0000-000029A10000}"/>
    <cellStyle name="표준 2 38 2 35" xfId="49609" xr:uid="{00000000-0005-0000-0000-00002AA10000}"/>
    <cellStyle name="표준 2 38 2 36" xfId="51089" xr:uid="{00000000-0005-0000-0000-00002BA10000}"/>
    <cellStyle name="표준 2 38 2 37" xfId="52569" xr:uid="{00000000-0005-0000-0000-00002CA10000}"/>
    <cellStyle name="표준 2 38 2 38" xfId="54049" xr:uid="{00000000-0005-0000-0000-00002DA10000}"/>
    <cellStyle name="표준 2 38 2 39" xfId="55529" xr:uid="{00000000-0005-0000-0000-00002EA10000}"/>
    <cellStyle name="표준 2 38 2 4" xfId="3728" xr:uid="{00000000-0005-0000-0000-00002FA10000}"/>
    <cellStyle name="표준 2 38 2 40" xfId="57009" xr:uid="{00000000-0005-0000-0000-000030A10000}"/>
    <cellStyle name="표준 2 38 2 41" xfId="58489" xr:uid="{00000000-0005-0000-0000-000031A10000}"/>
    <cellStyle name="표준 2 38 2 42" xfId="59969" xr:uid="{00000000-0005-0000-0000-000032A10000}"/>
    <cellStyle name="표준 2 38 2 43" xfId="61449" xr:uid="{00000000-0005-0000-0000-000033A10000}"/>
    <cellStyle name="표준 2 38 2 5" xfId="5208" xr:uid="{00000000-0005-0000-0000-000034A10000}"/>
    <cellStyle name="표준 2 38 2 6" xfId="6688" xr:uid="{00000000-0005-0000-0000-000035A10000}"/>
    <cellStyle name="표준 2 38 2 7" xfId="8168" xr:uid="{00000000-0005-0000-0000-000036A10000}"/>
    <cellStyle name="표준 2 38 2 8" xfId="9648" xr:uid="{00000000-0005-0000-0000-000037A10000}"/>
    <cellStyle name="표준 2 38 2 9" xfId="11128" xr:uid="{00000000-0005-0000-0000-000038A10000}"/>
    <cellStyle name="표준 2 38 20" xfId="14888" xr:uid="{00000000-0005-0000-0000-000039A10000}"/>
    <cellStyle name="표준 2 38 21" xfId="16368" xr:uid="{00000000-0005-0000-0000-00003AA10000}"/>
    <cellStyle name="표준 2 38 22" xfId="17848" xr:uid="{00000000-0005-0000-0000-00003BA10000}"/>
    <cellStyle name="표준 2 38 23" xfId="19328" xr:uid="{00000000-0005-0000-0000-00003CA10000}"/>
    <cellStyle name="표준 2 38 24" xfId="20808" xr:uid="{00000000-0005-0000-0000-00003DA10000}"/>
    <cellStyle name="표준 2 38 25" xfId="22288" xr:uid="{00000000-0005-0000-0000-00003EA10000}"/>
    <cellStyle name="표준 2 38 26" xfId="23768" xr:uid="{00000000-0005-0000-0000-00003FA10000}"/>
    <cellStyle name="표준 2 38 27" xfId="25248" xr:uid="{00000000-0005-0000-0000-000040A10000}"/>
    <cellStyle name="표준 2 38 28" xfId="26728" xr:uid="{00000000-0005-0000-0000-000041A10000}"/>
    <cellStyle name="표준 2 38 29" xfId="28208" xr:uid="{00000000-0005-0000-0000-000042A10000}"/>
    <cellStyle name="표준 2 38 3" xfId="801" xr:uid="{00000000-0005-0000-0000-000043A10000}"/>
    <cellStyle name="표준 2 38 3 10" xfId="12611" xr:uid="{00000000-0005-0000-0000-000044A10000}"/>
    <cellStyle name="표준 2 38 3 11" xfId="14091" xr:uid="{00000000-0005-0000-0000-000045A10000}"/>
    <cellStyle name="표준 2 38 3 12" xfId="15571" xr:uid="{00000000-0005-0000-0000-000046A10000}"/>
    <cellStyle name="표준 2 38 3 13" xfId="17051" xr:uid="{00000000-0005-0000-0000-000047A10000}"/>
    <cellStyle name="표준 2 38 3 14" xfId="18531" xr:uid="{00000000-0005-0000-0000-000048A10000}"/>
    <cellStyle name="표준 2 38 3 15" xfId="20011" xr:uid="{00000000-0005-0000-0000-000049A10000}"/>
    <cellStyle name="표준 2 38 3 16" xfId="21491" xr:uid="{00000000-0005-0000-0000-00004AA10000}"/>
    <cellStyle name="표준 2 38 3 17" xfId="22971" xr:uid="{00000000-0005-0000-0000-00004BA10000}"/>
    <cellStyle name="표준 2 38 3 18" xfId="24451" xr:uid="{00000000-0005-0000-0000-00004CA10000}"/>
    <cellStyle name="표준 2 38 3 19" xfId="25931" xr:uid="{00000000-0005-0000-0000-00004DA10000}"/>
    <cellStyle name="표준 2 38 3 2" xfId="60" xr:uid="{00000000-0005-0000-0000-00004EA10000}"/>
    <cellStyle name="표준 2 38 3 2 10" xfId="14828" xr:uid="{00000000-0005-0000-0000-00004FA10000}"/>
    <cellStyle name="표준 2 38 3 2 11" xfId="16308" xr:uid="{00000000-0005-0000-0000-000050A10000}"/>
    <cellStyle name="표준 2 38 3 2 12" xfId="17788" xr:uid="{00000000-0005-0000-0000-000051A10000}"/>
    <cellStyle name="표준 2 38 3 2 13" xfId="19268" xr:uid="{00000000-0005-0000-0000-000052A10000}"/>
    <cellStyle name="표준 2 38 3 2 14" xfId="20748" xr:uid="{00000000-0005-0000-0000-000053A10000}"/>
    <cellStyle name="표준 2 38 3 2 15" xfId="22228" xr:uid="{00000000-0005-0000-0000-000054A10000}"/>
    <cellStyle name="표준 2 38 3 2 16" xfId="23708" xr:uid="{00000000-0005-0000-0000-000055A10000}"/>
    <cellStyle name="표준 2 38 3 2 17" xfId="25188" xr:uid="{00000000-0005-0000-0000-000056A10000}"/>
    <cellStyle name="표준 2 38 3 2 18" xfId="26668" xr:uid="{00000000-0005-0000-0000-000057A10000}"/>
    <cellStyle name="표준 2 38 3 2 19" xfId="28148" xr:uid="{00000000-0005-0000-0000-000058A10000}"/>
    <cellStyle name="표준 2 38 3 2 2" xfId="2987" xr:uid="{00000000-0005-0000-0000-000059A10000}"/>
    <cellStyle name="표준 2 38 3 2 20" xfId="29628" xr:uid="{00000000-0005-0000-0000-00005AA10000}"/>
    <cellStyle name="표준 2 38 3 2 21" xfId="31108" xr:uid="{00000000-0005-0000-0000-00005BA10000}"/>
    <cellStyle name="표준 2 38 3 2 22" xfId="32588" xr:uid="{00000000-0005-0000-0000-00005CA10000}"/>
    <cellStyle name="표준 2 38 3 2 23" xfId="34068" xr:uid="{00000000-0005-0000-0000-00005DA10000}"/>
    <cellStyle name="표준 2 38 3 2 24" xfId="35548" xr:uid="{00000000-0005-0000-0000-00005EA10000}"/>
    <cellStyle name="표준 2 38 3 2 25" xfId="37028" xr:uid="{00000000-0005-0000-0000-00005FA10000}"/>
    <cellStyle name="표준 2 38 3 2 26" xfId="38508" xr:uid="{00000000-0005-0000-0000-000060A10000}"/>
    <cellStyle name="표준 2 38 3 2 27" xfId="39988" xr:uid="{00000000-0005-0000-0000-000061A10000}"/>
    <cellStyle name="표준 2 38 3 2 28" xfId="41468" xr:uid="{00000000-0005-0000-0000-000062A10000}"/>
    <cellStyle name="표준 2 38 3 2 29" xfId="42948" xr:uid="{00000000-0005-0000-0000-000063A10000}"/>
    <cellStyle name="표준 2 38 3 2 3" xfId="4468" xr:uid="{00000000-0005-0000-0000-000064A10000}"/>
    <cellStyle name="표준 2 38 3 2 30" xfId="44428" xr:uid="{00000000-0005-0000-0000-000065A10000}"/>
    <cellStyle name="표준 2 38 3 2 31" xfId="45908" xr:uid="{00000000-0005-0000-0000-000066A10000}"/>
    <cellStyle name="표준 2 38 3 2 32" xfId="47389" xr:uid="{00000000-0005-0000-0000-000067A10000}"/>
    <cellStyle name="표준 2 38 3 2 33" xfId="48869" xr:uid="{00000000-0005-0000-0000-000068A10000}"/>
    <cellStyle name="표준 2 38 3 2 34" xfId="50349" xr:uid="{00000000-0005-0000-0000-000069A10000}"/>
    <cellStyle name="표준 2 38 3 2 35" xfId="51829" xr:uid="{00000000-0005-0000-0000-00006AA10000}"/>
    <cellStyle name="표준 2 38 3 2 36" xfId="53309" xr:uid="{00000000-0005-0000-0000-00006BA10000}"/>
    <cellStyle name="표준 2 38 3 2 37" xfId="54789" xr:uid="{00000000-0005-0000-0000-00006CA10000}"/>
    <cellStyle name="표준 2 38 3 2 38" xfId="56269" xr:uid="{00000000-0005-0000-0000-00006DA10000}"/>
    <cellStyle name="표준 2 38 3 2 39" xfId="57749" xr:uid="{00000000-0005-0000-0000-00006EA10000}"/>
    <cellStyle name="표준 2 38 3 2 4" xfId="5948" xr:uid="{00000000-0005-0000-0000-00006FA10000}"/>
    <cellStyle name="표준 2 38 3 2 40" xfId="59229" xr:uid="{00000000-0005-0000-0000-000070A10000}"/>
    <cellStyle name="표준 2 38 3 2 41" xfId="60709" xr:uid="{00000000-0005-0000-0000-000071A10000}"/>
    <cellStyle name="표준 2 38 3 2 42" xfId="62189" xr:uid="{00000000-0005-0000-0000-000072A10000}"/>
    <cellStyle name="표준 2 38 3 2 5" xfId="7428" xr:uid="{00000000-0005-0000-0000-000073A10000}"/>
    <cellStyle name="표준 2 38 3 2 6" xfId="8908" xr:uid="{00000000-0005-0000-0000-000074A10000}"/>
    <cellStyle name="표준 2 38 3 2 7" xfId="10388" xr:uid="{00000000-0005-0000-0000-000075A10000}"/>
    <cellStyle name="표준 2 38 3 2 8" xfId="11868" xr:uid="{00000000-0005-0000-0000-000076A10000}"/>
    <cellStyle name="표준 2 38 3 2 9" xfId="13348" xr:uid="{00000000-0005-0000-0000-000077A10000}"/>
    <cellStyle name="표준 2 38 3 20" xfId="27411" xr:uid="{00000000-0005-0000-0000-000078A10000}"/>
    <cellStyle name="표준 2 38 3 21" xfId="28891" xr:uid="{00000000-0005-0000-0000-000079A10000}"/>
    <cellStyle name="표준 2 38 3 22" xfId="30371" xr:uid="{00000000-0005-0000-0000-00007AA10000}"/>
    <cellStyle name="표준 2 38 3 23" xfId="31851" xr:uid="{00000000-0005-0000-0000-00007BA10000}"/>
    <cellStyle name="표준 2 38 3 24" xfId="33331" xr:uid="{00000000-0005-0000-0000-00007CA10000}"/>
    <cellStyle name="표준 2 38 3 25" xfId="34811" xr:uid="{00000000-0005-0000-0000-00007DA10000}"/>
    <cellStyle name="표준 2 38 3 26" xfId="36291" xr:uid="{00000000-0005-0000-0000-00007EA10000}"/>
    <cellStyle name="표준 2 38 3 27" xfId="37771" xr:uid="{00000000-0005-0000-0000-00007FA10000}"/>
    <cellStyle name="표준 2 38 3 28" xfId="39251" xr:uid="{00000000-0005-0000-0000-000080A10000}"/>
    <cellStyle name="표준 2 38 3 29" xfId="40731" xr:uid="{00000000-0005-0000-0000-000081A10000}"/>
    <cellStyle name="표준 2 38 3 3" xfId="2250" xr:uid="{00000000-0005-0000-0000-000082A10000}"/>
    <cellStyle name="표준 2 38 3 30" xfId="42211" xr:uid="{00000000-0005-0000-0000-000083A10000}"/>
    <cellStyle name="표준 2 38 3 31" xfId="43691" xr:uid="{00000000-0005-0000-0000-000084A10000}"/>
    <cellStyle name="표준 2 38 3 32" xfId="45171" xr:uid="{00000000-0005-0000-0000-000085A10000}"/>
    <cellStyle name="표준 2 38 3 33" xfId="46652" xr:uid="{00000000-0005-0000-0000-000086A10000}"/>
    <cellStyle name="표준 2 38 3 34" xfId="48132" xr:uid="{00000000-0005-0000-0000-000087A10000}"/>
    <cellStyle name="표준 2 38 3 35" xfId="49612" xr:uid="{00000000-0005-0000-0000-000088A10000}"/>
    <cellStyle name="표준 2 38 3 36" xfId="51092" xr:uid="{00000000-0005-0000-0000-000089A10000}"/>
    <cellStyle name="표준 2 38 3 37" xfId="52572" xr:uid="{00000000-0005-0000-0000-00008AA10000}"/>
    <cellStyle name="표준 2 38 3 38" xfId="54052" xr:uid="{00000000-0005-0000-0000-00008BA10000}"/>
    <cellStyle name="표준 2 38 3 39" xfId="55532" xr:uid="{00000000-0005-0000-0000-00008CA10000}"/>
    <cellStyle name="표준 2 38 3 4" xfId="3731" xr:uid="{00000000-0005-0000-0000-00008DA10000}"/>
    <cellStyle name="표준 2 38 3 40" xfId="57012" xr:uid="{00000000-0005-0000-0000-00008EA10000}"/>
    <cellStyle name="표준 2 38 3 41" xfId="58492" xr:uid="{00000000-0005-0000-0000-00008FA10000}"/>
    <cellStyle name="표준 2 38 3 42" xfId="59972" xr:uid="{00000000-0005-0000-0000-000090A10000}"/>
    <cellStyle name="표준 2 38 3 43" xfId="61452" xr:uid="{00000000-0005-0000-0000-000091A10000}"/>
    <cellStyle name="표준 2 38 3 5" xfId="5211" xr:uid="{00000000-0005-0000-0000-000092A10000}"/>
    <cellStyle name="표준 2 38 3 6" xfId="6691" xr:uid="{00000000-0005-0000-0000-000093A10000}"/>
    <cellStyle name="표준 2 38 3 7" xfId="8171" xr:uid="{00000000-0005-0000-0000-000094A10000}"/>
    <cellStyle name="표준 2 38 3 8" xfId="9651" xr:uid="{00000000-0005-0000-0000-000095A10000}"/>
    <cellStyle name="표준 2 38 3 9" xfId="11131" xr:uid="{00000000-0005-0000-0000-000096A10000}"/>
    <cellStyle name="표준 2 38 30" xfId="29688" xr:uid="{00000000-0005-0000-0000-000097A10000}"/>
    <cellStyle name="표준 2 38 31" xfId="31168" xr:uid="{00000000-0005-0000-0000-000098A10000}"/>
    <cellStyle name="표준 2 38 32" xfId="32648" xr:uid="{00000000-0005-0000-0000-000099A10000}"/>
    <cellStyle name="표준 2 38 33" xfId="34128" xr:uid="{00000000-0005-0000-0000-00009AA10000}"/>
    <cellStyle name="표준 2 38 34" xfId="35608" xr:uid="{00000000-0005-0000-0000-00009BA10000}"/>
    <cellStyle name="표준 2 38 35" xfId="37088" xr:uid="{00000000-0005-0000-0000-00009CA10000}"/>
    <cellStyle name="표준 2 38 36" xfId="38568" xr:uid="{00000000-0005-0000-0000-00009DA10000}"/>
    <cellStyle name="표준 2 38 37" xfId="40048" xr:uid="{00000000-0005-0000-0000-00009EA10000}"/>
    <cellStyle name="표준 2 38 38" xfId="41528" xr:uid="{00000000-0005-0000-0000-00009FA10000}"/>
    <cellStyle name="표준 2 38 39" xfId="43008" xr:uid="{00000000-0005-0000-0000-0000A0A10000}"/>
    <cellStyle name="표준 2 38 4" xfId="797" xr:uid="{00000000-0005-0000-0000-0000A1A10000}"/>
    <cellStyle name="표준 2 38 4 10" xfId="12615" xr:uid="{00000000-0005-0000-0000-0000A2A10000}"/>
    <cellStyle name="표준 2 38 4 11" xfId="14095" xr:uid="{00000000-0005-0000-0000-0000A3A10000}"/>
    <cellStyle name="표준 2 38 4 12" xfId="15575" xr:uid="{00000000-0005-0000-0000-0000A4A10000}"/>
    <cellStyle name="표준 2 38 4 13" xfId="17055" xr:uid="{00000000-0005-0000-0000-0000A5A10000}"/>
    <cellStyle name="표준 2 38 4 14" xfId="18535" xr:uid="{00000000-0005-0000-0000-0000A6A10000}"/>
    <cellStyle name="표준 2 38 4 15" xfId="20015" xr:uid="{00000000-0005-0000-0000-0000A7A10000}"/>
    <cellStyle name="표준 2 38 4 16" xfId="21495" xr:uid="{00000000-0005-0000-0000-0000A8A10000}"/>
    <cellStyle name="표준 2 38 4 17" xfId="22975" xr:uid="{00000000-0005-0000-0000-0000A9A10000}"/>
    <cellStyle name="표준 2 38 4 18" xfId="24455" xr:uid="{00000000-0005-0000-0000-0000AAA10000}"/>
    <cellStyle name="표준 2 38 4 19" xfId="25935" xr:uid="{00000000-0005-0000-0000-0000ABA10000}"/>
    <cellStyle name="표준 2 38 4 2" xfId="56" xr:uid="{00000000-0005-0000-0000-0000ACA10000}"/>
    <cellStyle name="표준 2 38 4 2 10" xfId="14832" xr:uid="{00000000-0005-0000-0000-0000ADA10000}"/>
    <cellStyle name="표준 2 38 4 2 11" xfId="16312" xr:uid="{00000000-0005-0000-0000-0000AEA10000}"/>
    <cellStyle name="표준 2 38 4 2 12" xfId="17792" xr:uid="{00000000-0005-0000-0000-0000AFA10000}"/>
    <cellStyle name="표준 2 38 4 2 13" xfId="19272" xr:uid="{00000000-0005-0000-0000-0000B0A10000}"/>
    <cellStyle name="표준 2 38 4 2 14" xfId="20752" xr:uid="{00000000-0005-0000-0000-0000B1A10000}"/>
    <cellStyle name="표준 2 38 4 2 15" xfId="22232" xr:uid="{00000000-0005-0000-0000-0000B2A10000}"/>
    <cellStyle name="표준 2 38 4 2 16" xfId="23712" xr:uid="{00000000-0005-0000-0000-0000B3A10000}"/>
    <cellStyle name="표준 2 38 4 2 17" xfId="25192" xr:uid="{00000000-0005-0000-0000-0000B4A10000}"/>
    <cellStyle name="표준 2 38 4 2 18" xfId="26672" xr:uid="{00000000-0005-0000-0000-0000B5A10000}"/>
    <cellStyle name="표준 2 38 4 2 19" xfId="28152" xr:uid="{00000000-0005-0000-0000-0000B6A10000}"/>
    <cellStyle name="표준 2 38 4 2 2" xfId="2991" xr:uid="{00000000-0005-0000-0000-0000B7A10000}"/>
    <cellStyle name="표준 2 38 4 2 20" xfId="29632" xr:uid="{00000000-0005-0000-0000-0000B8A10000}"/>
    <cellStyle name="표준 2 38 4 2 21" xfId="31112" xr:uid="{00000000-0005-0000-0000-0000B9A10000}"/>
    <cellStyle name="표준 2 38 4 2 22" xfId="32592" xr:uid="{00000000-0005-0000-0000-0000BAA10000}"/>
    <cellStyle name="표준 2 38 4 2 23" xfId="34072" xr:uid="{00000000-0005-0000-0000-0000BBA10000}"/>
    <cellStyle name="표준 2 38 4 2 24" xfId="35552" xr:uid="{00000000-0005-0000-0000-0000BCA10000}"/>
    <cellStyle name="표준 2 38 4 2 25" xfId="37032" xr:uid="{00000000-0005-0000-0000-0000BDA10000}"/>
    <cellStyle name="표준 2 38 4 2 26" xfId="38512" xr:uid="{00000000-0005-0000-0000-0000BEA10000}"/>
    <cellStyle name="표준 2 38 4 2 27" xfId="39992" xr:uid="{00000000-0005-0000-0000-0000BFA10000}"/>
    <cellStyle name="표준 2 38 4 2 28" xfId="41472" xr:uid="{00000000-0005-0000-0000-0000C0A10000}"/>
    <cellStyle name="표준 2 38 4 2 29" xfId="42952" xr:uid="{00000000-0005-0000-0000-0000C1A10000}"/>
    <cellStyle name="표준 2 38 4 2 3" xfId="4472" xr:uid="{00000000-0005-0000-0000-0000C2A10000}"/>
    <cellStyle name="표준 2 38 4 2 30" xfId="44432" xr:uid="{00000000-0005-0000-0000-0000C3A10000}"/>
    <cellStyle name="표준 2 38 4 2 31" xfId="45912" xr:uid="{00000000-0005-0000-0000-0000C4A10000}"/>
    <cellStyle name="표준 2 38 4 2 32" xfId="47393" xr:uid="{00000000-0005-0000-0000-0000C5A10000}"/>
    <cellStyle name="표준 2 38 4 2 33" xfId="48873" xr:uid="{00000000-0005-0000-0000-0000C6A10000}"/>
    <cellStyle name="표준 2 38 4 2 34" xfId="50353" xr:uid="{00000000-0005-0000-0000-0000C7A10000}"/>
    <cellStyle name="표준 2 38 4 2 35" xfId="51833" xr:uid="{00000000-0005-0000-0000-0000C8A10000}"/>
    <cellStyle name="표준 2 38 4 2 36" xfId="53313" xr:uid="{00000000-0005-0000-0000-0000C9A10000}"/>
    <cellStyle name="표준 2 38 4 2 37" xfId="54793" xr:uid="{00000000-0005-0000-0000-0000CAA10000}"/>
    <cellStyle name="표준 2 38 4 2 38" xfId="56273" xr:uid="{00000000-0005-0000-0000-0000CBA10000}"/>
    <cellStyle name="표준 2 38 4 2 39" xfId="57753" xr:uid="{00000000-0005-0000-0000-0000CCA10000}"/>
    <cellStyle name="표준 2 38 4 2 4" xfId="5952" xr:uid="{00000000-0005-0000-0000-0000CDA10000}"/>
    <cellStyle name="표준 2 38 4 2 40" xfId="59233" xr:uid="{00000000-0005-0000-0000-0000CEA10000}"/>
    <cellStyle name="표준 2 38 4 2 41" xfId="60713" xr:uid="{00000000-0005-0000-0000-0000CFA10000}"/>
    <cellStyle name="표준 2 38 4 2 42" xfId="62193" xr:uid="{00000000-0005-0000-0000-0000D0A10000}"/>
    <cellStyle name="표준 2 38 4 2 5" xfId="7432" xr:uid="{00000000-0005-0000-0000-0000D1A10000}"/>
    <cellStyle name="표준 2 38 4 2 6" xfId="8912" xr:uid="{00000000-0005-0000-0000-0000D2A10000}"/>
    <cellStyle name="표준 2 38 4 2 7" xfId="10392" xr:uid="{00000000-0005-0000-0000-0000D3A10000}"/>
    <cellStyle name="표준 2 38 4 2 8" xfId="11872" xr:uid="{00000000-0005-0000-0000-0000D4A10000}"/>
    <cellStyle name="표준 2 38 4 2 9" xfId="13352" xr:uid="{00000000-0005-0000-0000-0000D5A10000}"/>
    <cellStyle name="표준 2 38 4 20" xfId="27415" xr:uid="{00000000-0005-0000-0000-0000D6A10000}"/>
    <cellStyle name="표준 2 38 4 21" xfId="28895" xr:uid="{00000000-0005-0000-0000-0000D7A10000}"/>
    <cellStyle name="표준 2 38 4 22" xfId="30375" xr:uid="{00000000-0005-0000-0000-0000D8A10000}"/>
    <cellStyle name="표준 2 38 4 23" xfId="31855" xr:uid="{00000000-0005-0000-0000-0000D9A10000}"/>
    <cellStyle name="표준 2 38 4 24" xfId="33335" xr:uid="{00000000-0005-0000-0000-0000DAA10000}"/>
    <cellStyle name="표준 2 38 4 25" xfId="34815" xr:uid="{00000000-0005-0000-0000-0000DBA10000}"/>
    <cellStyle name="표준 2 38 4 26" xfId="36295" xr:uid="{00000000-0005-0000-0000-0000DCA10000}"/>
    <cellStyle name="표준 2 38 4 27" xfId="37775" xr:uid="{00000000-0005-0000-0000-0000DDA10000}"/>
    <cellStyle name="표준 2 38 4 28" xfId="39255" xr:uid="{00000000-0005-0000-0000-0000DEA10000}"/>
    <cellStyle name="표준 2 38 4 29" xfId="40735" xr:uid="{00000000-0005-0000-0000-0000DFA10000}"/>
    <cellStyle name="표준 2 38 4 3" xfId="2254" xr:uid="{00000000-0005-0000-0000-0000E0A10000}"/>
    <cellStyle name="표준 2 38 4 30" xfId="42215" xr:uid="{00000000-0005-0000-0000-0000E1A10000}"/>
    <cellStyle name="표준 2 38 4 31" xfId="43695" xr:uid="{00000000-0005-0000-0000-0000E2A10000}"/>
    <cellStyle name="표준 2 38 4 32" xfId="45175" xr:uid="{00000000-0005-0000-0000-0000E3A10000}"/>
    <cellStyle name="표준 2 38 4 33" xfId="46656" xr:uid="{00000000-0005-0000-0000-0000E4A10000}"/>
    <cellStyle name="표준 2 38 4 34" xfId="48136" xr:uid="{00000000-0005-0000-0000-0000E5A10000}"/>
    <cellStyle name="표준 2 38 4 35" xfId="49616" xr:uid="{00000000-0005-0000-0000-0000E6A10000}"/>
    <cellStyle name="표준 2 38 4 36" xfId="51096" xr:uid="{00000000-0005-0000-0000-0000E7A10000}"/>
    <cellStyle name="표준 2 38 4 37" xfId="52576" xr:uid="{00000000-0005-0000-0000-0000E8A10000}"/>
    <cellStyle name="표준 2 38 4 38" xfId="54056" xr:uid="{00000000-0005-0000-0000-0000E9A10000}"/>
    <cellStyle name="표준 2 38 4 39" xfId="55536" xr:uid="{00000000-0005-0000-0000-0000EAA10000}"/>
    <cellStyle name="표준 2 38 4 4" xfId="3735" xr:uid="{00000000-0005-0000-0000-0000EBA10000}"/>
    <cellStyle name="표준 2 38 4 40" xfId="57016" xr:uid="{00000000-0005-0000-0000-0000ECA10000}"/>
    <cellStyle name="표준 2 38 4 41" xfId="58496" xr:uid="{00000000-0005-0000-0000-0000EDA10000}"/>
    <cellStyle name="표준 2 38 4 42" xfId="59976" xr:uid="{00000000-0005-0000-0000-0000EEA10000}"/>
    <cellStyle name="표준 2 38 4 43" xfId="61456" xr:uid="{00000000-0005-0000-0000-0000EFA10000}"/>
    <cellStyle name="표준 2 38 4 5" xfId="5215" xr:uid="{00000000-0005-0000-0000-0000F0A10000}"/>
    <cellStyle name="표준 2 38 4 6" xfId="6695" xr:uid="{00000000-0005-0000-0000-0000F1A10000}"/>
    <cellStyle name="표준 2 38 4 7" xfId="8175" xr:uid="{00000000-0005-0000-0000-0000F2A10000}"/>
    <cellStyle name="표준 2 38 4 8" xfId="9655" xr:uid="{00000000-0005-0000-0000-0000F3A10000}"/>
    <cellStyle name="표준 2 38 4 9" xfId="11135" xr:uid="{00000000-0005-0000-0000-0000F4A10000}"/>
    <cellStyle name="표준 2 38 40" xfId="44488" xr:uid="{00000000-0005-0000-0000-0000F5A10000}"/>
    <cellStyle name="표준 2 38 41" xfId="45969" xr:uid="{00000000-0005-0000-0000-0000F6A10000}"/>
    <cellStyle name="표준 2 38 42" xfId="47449" xr:uid="{00000000-0005-0000-0000-0000F7A10000}"/>
    <cellStyle name="표준 2 38 43" xfId="48929" xr:uid="{00000000-0005-0000-0000-0000F8A10000}"/>
    <cellStyle name="표준 2 38 44" xfId="50409" xr:uid="{00000000-0005-0000-0000-0000F9A10000}"/>
    <cellStyle name="표준 2 38 45" xfId="51889" xr:uid="{00000000-0005-0000-0000-0000FAA10000}"/>
    <cellStyle name="표준 2 38 46" xfId="53369" xr:uid="{00000000-0005-0000-0000-0000FBA10000}"/>
    <cellStyle name="표준 2 38 47" xfId="54849" xr:uid="{00000000-0005-0000-0000-0000FCA10000}"/>
    <cellStyle name="표준 2 38 48" xfId="56329" xr:uid="{00000000-0005-0000-0000-0000FDA10000}"/>
    <cellStyle name="표준 2 38 49" xfId="57809" xr:uid="{00000000-0005-0000-0000-0000FEA10000}"/>
    <cellStyle name="표준 2 38 5" xfId="792" xr:uid="{00000000-0005-0000-0000-0000FFA10000}"/>
    <cellStyle name="표준 2 38 5 10" xfId="12620" xr:uid="{00000000-0005-0000-0000-000000A20000}"/>
    <cellStyle name="표준 2 38 5 11" xfId="14100" xr:uid="{00000000-0005-0000-0000-000001A20000}"/>
    <cellStyle name="표준 2 38 5 12" xfId="15580" xr:uid="{00000000-0005-0000-0000-000002A20000}"/>
    <cellStyle name="표준 2 38 5 13" xfId="17060" xr:uid="{00000000-0005-0000-0000-000003A20000}"/>
    <cellStyle name="표준 2 38 5 14" xfId="18540" xr:uid="{00000000-0005-0000-0000-000004A20000}"/>
    <cellStyle name="표준 2 38 5 15" xfId="20020" xr:uid="{00000000-0005-0000-0000-000005A20000}"/>
    <cellStyle name="표준 2 38 5 16" xfId="21500" xr:uid="{00000000-0005-0000-0000-000006A20000}"/>
    <cellStyle name="표준 2 38 5 17" xfId="22980" xr:uid="{00000000-0005-0000-0000-000007A20000}"/>
    <cellStyle name="표준 2 38 5 18" xfId="24460" xr:uid="{00000000-0005-0000-0000-000008A20000}"/>
    <cellStyle name="표준 2 38 5 19" xfId="25940" xr:uid="{00000000-0005-0000-0000-000009A20000}"/>
    <cellStyle name="표준 2 38 5 2" xfId="51" xr:uid="{00000000-0005-0000-0000-00000AA20000}"/>
    <cellStyle name="표준 2 38 5 2 10" xfId="14837" xr:uid="{00000000-0005-0000-0000-00000BA20000}"/>
    <cellStyle name="표준 2 38 5 2 11" xfId="16317" xr:uid="{00000000-0005-0000-0000-00000CA20000}"/>
    <cellStyle name="표준 2 38 5 2 12" xfId="17797" xr:uid="{00000000-0005-0000-0000-00000DA20000}"/>
    <cellStyle name="표준 2 38 5 2 13" xfId="19277" xr:uid="{00000000-0005-0000-0000-00000EA20000}"/>
    <cellStyle name="표준 2 38 5 2 14" xfId="20757" xr:uid="{00000000-0005-0000-0000-00000FA20000}"/>
    <cellStyle name="표준 2 38 5 2 15" xfId="22237" xr:uid="{00000000-0005-0000-0000-000010A20000}"/>
    <cellStyle name="표준 2 38 5 2 16" xfId="23717" xr:uid="{00000000-0005-0000-0000-000011A20000}"/>
    <cellStyle name="표준 2 38 5 2 17" xfId="25197" xr:uid="{00000000-0005-0000-0000-000012A20000}"/>
    <cellStyle name="표준 2 38 5 2 18" xfId="26677" xr:uid="{00000000-0005-0000-0000-000013A20000}"/>
    <cellStyle name="표준 2 38 5 2 19" xfId="28157" xr:uid="{00000000-0005-0000-0000-000014A20000}"/>
    <cellStyle name="표준 2 38 5 2 2" xfId="2996" xr:uid="{00000000-0005-0000-0000-000015A20000}"/>
    <cellStyle name="표준 2 38 5 2 20" xfId="29637" xr:uid="{00000000-0005-0000-0000-000016A20000}"/>
    <cellStyle name="표준 2 38 5 2 21" xfId="31117" xr:uid="{00000000-0005-0000-0000-000017A20000}"/>
    <cellStyle name="표준 2 38 5 2 22" xfId="32597" xr:uid="{00000000-0005-0000-0000-000018A20000}"/>
    <cellStyle name="표준 2 38 5 2 23" xfId="34077" xr:uid="{00000000-0005-0000-0000-000019A20000}"/>
    <cellStyle name="표준 2 38 5 2 24" xfId="35557" xr:uid="{00000000-0005-0000-0000-00001AA20000}"/>
    <cellStyle name="표준 2 38 5 2 25" xfId="37037" xr:uid="{00000000-0005-0000-0000-00001BA20000}"/>
    <cellStyle name="표준 2 38 5 2 26" xfId="38517" xr:uid="{00000000-0005-0000-0000-00001CA20000}"/>
    <cellStyle name="표준 2 38 5 2 27" xfId="39997" xr:uid="{00000000-0005-0000-0000-00001DA20000}"/>
    <cellStyle name="표준 2 38 5 2 28" xfId="41477" xr:uid="{00000000-0005-0000-0000-00001EA20000}"/>
    <cellStyle name="표준 2 38 5 2 29" xfId="42957" xr:uid="{00000000-0005-0000-0000-00001FA20000}"/>
    <cellStyle name="표준 2 38 5 2 3" xfId="4477" xr:uid="{00000000-0005-0000-0000-000020A20000}"/>
    <cellStyle name="표준 2 38 5 2 30" xfId="44437" xr:uid="{00000000-0005-0000-0000-000021A20000}"/>
    <cellStyle name="표준 2 38 5 2 31" xfId="45917" xr:uid="{00000000-0005-0000-0000-000022A20000}"/>
    <cellStyle name="표준 2 38 5 2 32" xfId="47398" xr:uid="{00000000-0005-0000-0000-000023A20000}"/>
    <cellStyle name="표준 2 38 5 2 33" xfId="48878" xr:uid="{00000000-0005-0000-0000-000024A20000}"/>
    <cellStyle name="표준 2 38 5 2 34" xfId="50358" xr:uid="{00000000-0005-0000-0000-000025A20000}"/>
    <cellStyle name="표준 2 38 5 2 35" xfId="51838" xr:uid="{00000000-0005-0000-0000-000026A20000}"/>
    <cellStyle name="표준 2 38 5 2 36" xfId="53318" xr:uid="{00000000-0005-0000-0000-000027A20000}"/>
    <cellStyle name="표준 2 38 5 2 37" xfId="54798" xr:uid="{00000000-0005-0000-0000-000028A20000}"/>
    <cellStyle name="표준 2 38 5 2 38" xfId="56278" xr:uid="{00000000-0005-0000-0000-000029A20000}"/>
    <cellStyle name="표준 2 38 5 2 39" xfId="57758" xr:uid="{00000000-0005-0000-0000-00002AA20000}"/>
    <cellStyle name="표준 2 38 5 2 4" xfId="5957" xr:uid="{00000000-0005-0000-0000-00002BA20000}"/>
    <cellStyle name="표준 2 38 5 2 40" xfId="59238" xr:uid="{00000000-0005-0000-0000-00002CA20000}"/>
    <cellStyle name="표준 2 38 5 2 41" xfId="60718" xr:uid="{00000000-0005-0000-0000-00002DA20000}"/>
    <cellStyle name="표준 2 38 5 2 42" xfId="62198" xr:uid="{00000000-0005-0000-0000-00002EA20000}"/>
    <cellStyle name="표준 2 38 5 2 5" xfId="7437" xr:uid="{00000000-0005-0000-0000-00002FA20000}"/>
    <cellStyle name="표준 2 38 5 2 6" xfId="8917" xr:uid="{00000000-0005-0000-0000-000030A20000}"/>
    <cellStyle name="표준 2 38 5 2 7" xfId="10397" xr:uid="{00000000-0005-0000-0000-000031A20000}"/>
    <cellStyle name="표준 2 38 5 2 8" xfId="11877" xr:uid="{00000000-0005-0000-0000-000032A20000}"/>
    <cellStyle name="표준 2 38 5 2 9" xfId="13357" xr:uid="{00000000-0005-0000-0000-000033A20000}"/>
    <cellStyle name="표준 2 38 5 20" xfId="27420" xr:uid="{00000000-0005-0000-0000-000034A20000}"/>
    <cellStyle name="표준 2 38 5 21" xfId="28900" xr:uid="{00000000-0005-0000-0000-000035A20000}"/>
    <cellStyle name="표준 2 38 5 22" xfId="30380" xr:uid="{00000000-0005-0000-0000-000036A20000}"/>
    <cellStyle name="표준 2 38 5 23" xfId="31860" xr:uid="{00000000-0005-0000-0000-000037A20000}"/>
    <cellStyle name="표준 2 38 5 24" xfId="33340" xr:uid="{00000000-0005-0000-0000-000038A20000}"/>
    <cellStyle name="표준 2 38 5 25" xfId="34820" xr:uid="{00000000-0005-0000-0000-000039A20000}"/>
    <cellStyle name="표준 2 38 5 26" xfId="36300" xr:uid="{00000000-0005-0000-0000-00003AA20000}"/>
    <cellStyle name="표준 2 38 5 27" xfId="37780" xr:uid="{00000000-0005-0000-0000-00003BA20000}"/>
    <cellStyle name="표준 2 38 5 28" xfId="39260" xr:uid="{00000000-0005-0000-0000-00003CA20000}"/>
    <cellStyle name="표준 2 38 5 29" xfId="40740" xr:uid="{00000000-0005-0000-0000-00003DA20000}"/>
    <cellStyle name="표준 2 38 5 3" xfId="2259" xr:uid="{00000000-0005-0000-0000-00003EA20000}"/>
    <cellStyle name="표준 2 38 5 30" xfId="42220" xr:uid="{00000000-0005-0000-0000-00003FA20000}"/>
    <cellStyle name="표준 2 38 5 31" xfId="43700" xr:uid="{00000000-0005-0000-0000-000040A20000}"/>
    <cellStyle name="표준 2 38 5 32" xfId="45180" xr:uid="{00000000-0005-0000-0000-000041A20000}"/>
    <cellStyle name="표준 2 38 5 33" xfId="46661" xr:uid="{00000000-0005-0000-0000-000042A20000}"/>
    <cellStyle name="표준 2 38 5 34" xfId="48141" xr:uid="{00000000-0005-0000-0000-000043A20000}"/>
    <cellStyle name="표준 2 38 5 35" xfId="49621" xr:uid="{00000000-0005-0000-0000-000044A20000}"/>
    <cellStyle name="표준 2 38 5 36" xfId="51101" xr:uid="{00000000-0005-0000-0000-000045A20000}"/>
    <cellStyle name="표준 2 38 5 37" xfId="52581" xr:uid="{00000000-0005-0000-0000-000046A20000}"/>
    <cellStyle name="표준 2 38 5 38" xfId="54061" xr:uid="{00000000-0005-0000-0000-000047A20000}"/>
    <cellStyle name="표준 2 38 5 39" xfId="55541" xr:uid="{00000000-0005-0000-0000-000048A20000}"/>
    <cellStyle name="표준 2 38 5 4" xfId="3740" xr:uid="{00000000-0005-0000-0000-000049A20000}"/>
    <cellStyle name="표준 2 38 5 40" xfId="57021" xr:uid="{00000000-0005-0000-0000-00004AA20000}"/>
    <cellStyle name="표준 2 38 5 41" xfId="58501" xr:uid="{00000000-0005-0000-0000-00004BA20000}"/>
    <cellStyle name="표준 2 38 5 42" xfId="59981" xr:uid="{00000000-0005-0000-0000-00004CA20000}"/>
    <cellStyle name="표준 2 38 5 43" xfId="61461" xr:uid="{00000000-0005-0000-0000-00004DA20000}"/>
    <cellStyle name="표준 2 38 5 5" xfId="5220" xr:uid="{00000000-0005-0000-0000-00004EA20000}"/>
    <cellStyle name="표준 2 38 5 6" xfId="6700" xr:uid="{00000000-0005-0000-0000-00004FA20000}"/>
    <cellStyle name="표준 2 38 5 7" xfId="8180" xr:uid="{00000000-0005-0000-0000-000050A20000}"/>
    <cellStyle name="표준 2 38 5 8" xfId="9660" xr:uid="{00000000-0005-0000-0000-000051A20000}"/>
    <cellStyle name="표준 2 38 5 9" xfId="11140" xr:uid="{00000000-0005-0000-0000-000052A20000}"/>
    <cellStyle name="표준 2 38 50" xfId="59289" xr:uid="{00000000-0005-0000-0000-000053A20000}"/>
    <cellStyle name="표준 2 38 51" xfId="60769" xr:uid="{00000000-0005-0000-0000-000054A20000}"/>
    <cellStyle name="표준 2 38 6" xfId="786" xr:uid="{00000000-0005-0000-0000-000055A20000}"/>
    <cellStyle name="표준 2 38 6 10" xfId="12626" xr:uid="{00000000-0005-0000-0000-000056A20000}"/>
    <cellStyle name="표준 2 38 6 11" xfId="14106" xr:uid="{00000000-0005-0000-0000-000057A20000}"/>
    <cellStyle name="표준 2 38 6 12" xfId="15586" xr:uid="{00000000-0005-0000-0000-000058A20000}"/>
    <cellStyle name="표준 2 38 6 13" xfId="17066" xr:uid="{00000000-0005-0000-0000-000059A20000}"/>
    <cellStyle name="표준 2 38 6 14" xfId="18546" xr:uid="{00000000-0005-0000-0000-00005AA20000}"/>
    <cellStyle name="표준 2 38 6 15" xfId="20026" xr:uid="{00000000-0005-0000-0000-00005BA20000}"/>
    <cellStyle name="표준 2 38 6 16" xfId="21506" xr:uid="{00000000-0005-0000-0000-00005CA20000}"/>
    <cellStyle name="표준 2 38 6 17" xfId="22986" xr:uid="{00000000-0005-0000-0000-00005DA20000}"/>
    <cellStyle name="표준 2 38 6 18" xfId="24466" xr:uid="{00000000-0005-0000-0000-00005EA20000}"/>
    <cellStyle name="표준 2 38 6 19" xfId="25946" xr:uid="{00000000-0005-0000-0000-00005FA20000}"/>
    <cellStyle name="표준 2 38 6 2" xfId="45" xr:uid="{00000000-0005-0000-0000-000060A20000}"/>
    <cellStyle name="표준 2 38 6 2 10" xfId="14843" xr:uid="{00000000-0005-0000-0000-000061A20000}"/>
    <cellStyle name="표준 2 38 6 2 11" xfId="16323" xr:uid="{00000000-0005-0000-0000-000062A20000}"/>
    <cellStyle name="표준 2 38 6 2 12" xfId="17803" xr:uid="{00000000-0005-0000-0000-000063A20000}"/>
    <cellStyle name="표준 2 38 6 2 13" xfId="19283" xr:uid="{00000000-0005-0000-0000-000064A20000}"/>
    <cellStyle name="표준 2 38 6 2 14" xfId="20763" xr:uid="{00000000-0005-0000-0000-000065A20000}"/>
    <cellStyle name="표준 2 38 6 2 15" xfId="22243" xr:uid="{00000000-0005-0000-0000-000066A20000}"/>
    <cellStyle name="표준 2 38 6 2 16" xfId="23723" xr:uid="{00000000-0005-0000-0000-000067A20000}"/>
    <cellStyle name="표준 2 38 6 2 17" xfId="25203" xr:uid="{00000000-0005-0000-0000-000068A20000}"/>
    <cellStyle name="표준 2 38 6 2 18" xfId="26683" xr:uid="{00000000-0005-0000-0000-000069A20000}"/>
    <cellStyle name="표준 2 38 6 2 19" xfId="28163" xr:uid="{00000000-0005-0000-0000-00006AA20000}"/>
    <cellStyle name="표준 2 38 6 2 2" xfId="3002" xr:uid="{00000000-0005-0000-0000-00006BA20000}"/>
    <cellStyle name="표준 2 38 6 2 20" xfId="29643" xr:uid="{00000000-0005-0000-0000-00006CA20000}"/>
    <cellStyle name="표준 2 38 6 2 21" xfId="31123" xr:uid="{00000000-0005-0000-0000-00006DA20000}"/>
    <cellStyle name="표준 2 38 6 2 22" xfId="32603" xr:uid="{00000000-0005-0000-0000-00006EA20000}"/>
    <cellStyle name="표준 2 38 6 2 23" xfId="34083" xr:uid="{00000000-0005-0000-0000-00006FA20000}"/>
    <cellStyle name="표준 2 38 6 2 24" xfId="35563" xr:uid="{00000000-0005-0000-0000-000070A20000}"/>
    <cellStyle name="표준 2 38 6 2 25" xfId="37043" xr:uid="{00000000-0005-0000-0000-000071A20000}"/>
    <cellStyle name="표준 2 38 6 2 26" xfId="38523" xr:uid="{00000000-0005-0000-0000-000072A20000}"/>
    <cellStyle name="표준 2 38 6 2 27" xfId="40003" xr:uid="{00000000-0005-0000-0000-000073A20000}"/>
    <cellStyle name="표준 2 38 6 2 28" xfId="41483" xr:uid="{00000000-0005-0000-0000-000074A20000}"/>
    <cellStyle name="표준 2 38 6 2 29" xfId="42963" xr:uid="{00000000-0005-0000-0000-000075A20000}"/>
    <cellStyle name="표준 2 38 6 2 3" xfId="4483" xr:uid="{00000000-0005-0000-0000-000076A20000}"/>
    <cellStyle name="표준 2 38 6 2 30" xfId="44443" xr:uid="{00000000-0005-0000-0000-000077A20000}"/>
    <cellStyle name="표준 2 38 6 2 31" xfId="45923" xr:uid="{00000000-0005-0000-0000-000078A20000}"/>
    <cellStyle name="표준 2 38 6 2 32" xfId="47404" xr:uid="{00000000-0005-0000-0000-000079A20000}"/>
    <cellStyle name="표준 2 38 6 2 33" xfId="48884" xr:uid="{00000000-0005-0000-0000-00007AA20000}"/>
    <cellStyle name="표준 2 38 6 2 34" xfId="50364" xr:uid="{00000000-0005-0000-0000-00007BA20000}"/>
    <cellStyle name="표준 2 38 6 2 35" xfId="51844" xr:uid="{00000000-0005-0000-0000-00007CA20000}"/>
    <cellStyle name="표준 2 38 6 2 36" xfId="53324" xr:uid="{00000000-0005-0000-0000-00007DA20000}"/>
    <cellStyle name="표준 2 38 6 2 37" xfId="54804" xr:uid="{00000000-0005-0000-0000-00007EA20000}"/>
    <cellStyle name="표준 2 38 6 2 38" xfId="56284" xr:uid="{00000000-0005-0000-0000-00007FA20000}"/>
    <cellStyle name="표준 2 38 6 2 39" xfId="57764" xr:uid="{00000000-0005-0000-0000-000080A20000}"/>
    <cellStyle name="표준 2 38 6 2 4" xfId="5963" xr:uid="{00000000-0005-0000-0000-000081A20000}"/>
    <cellStyle name="표준 2 38 6 2 40" xfId="59244" xr:uid="{00000000-0005-0000-0000-000082A20000}"/>
    <cellStyle name="표준 2 38 6 2 41" xfId="60724" xr:uid="{00000000-0005-0000-0000-000083A20000}"/>
    <cellStyle name="표준 2 38 6 2 42" xfId="62204" xr:uid="{00000000-0005-0000-0000-000084A20000}"/>
    <cellStyle name="표준 2 38 6 2 5" xfId="7443" xr:uid="{00000000-0005-0000-0000-000085A20000}"/>
    <cellStyle name="표준 2 38 6 2 6" xfId="8923" xr:uid="{00000000-0005-0000-0000-000086A20000}"/>
    <cellStyle name="표준 2 38 6 2 7" xfId="10403" xr:uid="{00000000-0005-0000-0000-000087A20000}"/>
    <cellStyle name="표준 2 38 6 2 8" xfId="11883" xr:uid="{00000000-0005-0000-0000-000088A20000}"/>
    <cellStyle name="표준 2 38 6 2 9" xfId="13363" xr:uid="{00000000-0005-0000-0000-000089A20000}"/>
    <cellStyle name="표준 2 38 6 20" xfId="27426" xr:uid="{00000000-0005-0000-0000-00008AA20000}"/>
    <cellStyle name="표준 2 38 6 21" xfId="28906" xr:uid="{00000000-0005-0000-0000-00008BA20000}"/>
    <cellStyle name="표준 2 38 6 22" xfId="30386" xr:uid="{00000000-0005-0000-0000-00008CA20000}"/>
    <cellStyle name="표준 2 38 6 23" xfId="31866" xr:uid="{00000000-0005-0000-0000-00008DA20000}"/>
    <cellStyle name="표준 2 38 6 24" xfId="33346" xr:uid="{00000000-0005-0000-0000-00008EA20000}"/>
    <cellStyle name="표준 2 38 6 25" xfId="34826" xr:uid="{00000000-0005-0000-0000-00008FA20000}"/>
    <cellStyle name="표준 2 38 6 26" xfId="36306" xr:uid="{00000000-0005-0000-0000-000090A20000}"/>
    <cellStyle name="표준 2 38 6 27" xfId="37786" xr:uid="{00000000-0005-0000-0000-000091A20000}"/>
    <cellStyle name="표준 2 38 6 28" xfId="39266" xr:uid="{00000000-0005-0000-0000-000092A20000}"/>
    <cellStyle name="표준 2 38 6 29" xfId="40746" xr:uid="{00000000-0005-0000-0000-000093A20000}"/>
    <cellStyle name="표준 2 38 6 3" xfId="2265" xr:uid="{00000000-0005-0000-0000-000094A20000}"/>
    <cellStyle name="표준 2 38 6 30" xfId="42226" xr:uid="{00000000-0005-0000-0000-000095A20000}"/>
    <cellStyle name="표준 2 38 6 31" xfId="43706" xr:uid="{00000000-0005-0000-0000-000096A20000}"/>
    <cellStyle name="표준 2 38 6 32" xfId="45186" xr:uid="{00000000-0005-0000-0000-000097A20000}"/>
    <cellStyle name="표준 2 38 6 33" xfId="46667" xr:uid="{00000000-0005-0000-0000-000098A20000}"/>
    <cellStyle name="표준 2 38 6 34" xfId="48147" xr:uid="{00000000-0005-0000-0000-000099A20000}"/>
    <cellStyle name="표준 2 38 6 35" xfId="49627" xr:uid="{00000000-0005-0000-0000-00009AA20000}"/>
    <cellStyle name="표준 2 38 6 36" xfId="51107" xr:uid="{00000000-0005-0000-0000-00009BA20000}"/>
    <cellStyle name="표준 2 38 6 37" xfId="52587" xr:uid="{00000000-0005-0000-0000-00009CA20000}"/>
    <cellStyle name="표준 2 38 6 38" xfId="54067" xr:uid="{00000000-0005-0000-0000-00009DA20000}"/>
    <cellStyle name="표준 2 38 6 39" xfId="55547" xr:uid="{00000000-0005-0000-0000-00009EA20000}"/>
    <cellStyle name="표준 2 38 6 4" xfId="3746" xr:uid="{00000000-0005-0000-0000-00009FA20000}"/>
    <cellStyle name="표준 2 38 6 40" xfId="57027" xr:uid="{00000000-0005-0000-0000-0000A0A20000}"/>
    <cellStyle name="표준 2 38 6 41" xfId="58507" xr:uid="{00000000-0005-0000-0000-0000A1A20000}"/>
    <cellStyle name="표준 2 38 6 42" xfId="59987" xr:uid="{00000000-0005-0000-0000-0000A2A20000}"/>
    <cellStyle name="표준 2 38 6 43" xfId="61467" xr:uid="{00000000-0005-0000-0000-0000A3A20000}"/>
    <cellStyle name="표준 2 38 6 5" xfId="5226" xr:uid="{00000000-0005-0000-0000-0000A4A20000}"/>
    <cellStyle name="표준 2 38 6 6" xfId="6706" xr:uid="{00000000-0005-0000-0000-0000A5A20000}"/>
    <cellStyle name="표준 2 38 6 7" xfId="8186" xr:uid="{00000000-0005-0000-0000-0000A6A20000}"/>
    <cellStyle name="표준 2 38 6 8" xfId="9666" xr:uid="{00000000-0005-0000-0000-0000A7A20000}"/>
    <cellStyle name="표준 2 38 6 9" xfId="11146" xr:uid="{00000000-0005-0000-0000-0000A8A20000}"/>
    <cellStyle name="표준 2 38 7" xfId="779" xr:uid="{00000000-0005-0000-0000-0000A9A20000}"/>
    <cellStyle name="표준 2 38 7 10" xfId="12633" xr:uid="{00000000-0005-0000-0000-0000AAA20000}"/>
    <cellStyle name="표준 2 38 7 11" xfId="14113" xr:uid="{00000000-0005-0000-0000-0000ABA20000}"/>
    <cellStyle name="표준 2 38 7 12" xfId="15593" xr:uid="{00000000-0005-0000-0000-0000ACA20000}"/>
    <cellStyle name="표준 2 38 7 13" xfId="17073" xr:uid="{00000000-0005-0000-0000-0000ADA20000}"/>
    <cellStyle name="표준 2 38 7 14" xfId="18553" xr:uid="{00000000-0005-0000-0000-0000AEA20000}"/>
    <cellStyle name="표준 2 38 7 15" xfId="20033" xr:uid="{00000000-0005-0000-0000-0000AFA20000}"/>
    <cellStyle name="표준 2 38 7 16" xfId="21513" xr:uid="{00000000-0005-0000-0000-0000B0A20000}"/>
    <cellStyle name="표준 2 38 7 17" xfId="22993" xr:uid="{00000000-0005-0000-0000-0000B1A20000}"/>
    <cellStyle name="표준 2 38 7 18" xfId="24473" xr:uid="{00000000-0005-0000-0000-0000B2A20000}"/>
    <cellStyle name="표준 2 38 7 19" xfId="25953" xr:uid="{00000000-0005-0000-0000-0000B3A20000}"/>
    <cellStyle name="표준 2 38 7 2" xfId="38" xr:uid="{00000000-0005-0000-0000-0000B4A20000}"/>
    <cellStyle name="표준 2 38 7 2 10" xfId="14850" xr:uid="{00000000-0005-0000-0000-0000B5A20000}"/>
    <cellStyle name="표준 2 38 7 2 11" xfId="16330" xr:uid="{00000000-0005-0000-0000-0000B6A20000}"/>
    <cellStyle name="표준 2 38 7 2 12" xfId="17810" xr:uid="{00000000-0005-0000-0000-0000B7A20000}"/>
    <cellStyle name="표준 2 38 7 2 13" xfId="19290" xr:uid="{00000000-0005-0000-0000-0000B8A20000}"/>
    <cellStyle name="표준 2 38 7 2 14" xfId="20770" xr:uid="{00000000-0005-0000-0000-0000B9A20000}"/>
    <cellStyle name="표준 2 38 7 2 15" xfId="22250" xr:uid="{00000000-0005-0000-0000-0000BAA20000}"/>
    <cellStyle name="표준 2 38 7 2 16" xfId="23730" xr:uid="{00000000-0005-0000-0000-0000BBA20000}"/>
    <cellStyle name="표준 2 38 7 2 17" xfId="25210" xr:uid="{00000000-0005-0000-0000-0000BCA20000}"/>
    <cellStyle name="표준 2 38 7 2 18" xfId="26690" xr:uid="{00000000-0005-0000-0000-0000BDA20000}"/>
    <cellStyle name="표준 2 38 7 2 19" xfId="28170" xr:uid="{00000000-0005-0000-0000-0000BEA20000}"/>
    <cellStyle name="표준 2 38 7 2 2" xfId="3009" xr:uid="{00000000-0005-0000-0000-0000BFA20000}"/>
    <cellStyle name="표준 2 38 7 2 20" xfId="29650" xr:uid="{00000000-0005-0000-0000-0000C0A20000}"/>
    <cellStyle name="표준 2 38 7 2 21" xfId="31130" xr:uid="{00000000-0005-0000-0000-0000C1A20000}"/>
    <cellStyle name="표준 2 38 7 2 22" xfId="32610" xr:uid="{00000000-0005-0000-0000-0000C2A20000}"/>
    <cellStyle name="표준 2 38 7 2 23" xfId="34090" xr:uid="{00000000-0005-0000-0000-0000C3A20000}"/>
    <cellStyle name="표준 2 38 7 2 24" xfId="35570" xr:uid="{00000000-0005-0000-0000-0000C4A20000}"/>
    <cellStyle name="표준 2 38 7 2 25" xfId="37050" xr:uid="{00000000-0005-0000-0000-0000C5A20000}"/>
    <cellStyle name="표준 2 38 7 2 26" xfId="38530" xr:uid="{00000000-0005-0000-0000-0000C6A20000}"/>
    <cellStyle name="표준 2 38 7 2 27" xfId="40010" xr:uid="{00000000-0005-0000-0000-0000C7A20000}"/>
    <cellStyle name="표준 2 38 7 2 28" xfId="41490" xr:uid="{00000000-0005-0000-0000-0000C8A20000}"/>
    <cellStyle name="표준 2 38 7 2 29" xfId="42970" xr:uid="{00000000-0005-0000-0000-0000C9A20000}"/>
    <cellStyle name="표준 2 38 7 2 3" xfId="4490" xr:uid="{00000000-0005-0000-0000-0000CAA20000}"/>
    <cellStyle name="표준 2 38 7 2 30" xfId="44450" xr:uid="{00000000-0005-0000-0000-0000CBA20000}"/>
    <cellStyle name="표준 2 38 7 2 31" xfId="45930" xr:uid="{00000000-0005-0000-0000-0000CCA20000}"/>
    <cellStyle name="표준 2 38 7 2 32" xfId="47411" xr:uid="{00000000-0005-0000-0000-0000CDA20000}"/>
    <cellStyle name="표준 2 38 7 2 33" xfId="48891" xr:uid="{00000000-0005-0000-0000-0000CEA20000}"/>
    <cellStyle name="표준 2 38 7 2 34" xfId="50371" xr:uid="{00000000-0005-0000-0000-0000CFA20000}"/>
    <cellStyle name="표준 2 38 7 2 35" xfId="51851" xr:uid="{00000000-0005-0000-0000-0000D0A20000}"/>
    <cellStyle name="표준 2 38 7 2 36" xfId="53331" xr:uid="{00000000-0005-0000-0000-0000D1A20000}"/>
    <cellStyle name="표준 2 38 7 2 37" xfId="54811" xr:uid="{00000000-0005-0000-0000-0000D2A20000}"/>
    <cellStyle name="표준 2 38 7 2 38" xfId="56291" xr:uid="{00000000-0005-0000-0000-0000D3A20000}"/>
    <cellStyle name="표준 2 38 7 2 39" xfId="57771" xr:uid="{00000000-0005-0000-0000-0000D4A20000}"/>
    <cellStyle name="표준 2 38 7 2 4" xfId="5970" xr:uid="{00000000-0005-0000-0000-0000D5A20000}"/>
    <cellStyle name="표준 2 38 7 2 40" xfId="59251" xr:uid="{00000000-0005-0000-0000-0000D6A20000}"/>
    <cellStyle name="표준 2 38 7 2 41" xfId="60731" xr:uid="{00000000-0005-0000-0000-0000D7A20000}"/>
    <cellStyle name="표준 2 38 7 2 42" xfId="62211" xr:uid="{00000000-0005-0000-0000-0000D8A20000}"/>
    <cellStyle name="표준 2 38 7 2 5" xfId="7450" xr:uid="{00000000-0005-0000-0000-0000D9A20000}"/>
    <cellStyle name="표준 2 38 7 2 6" xfId="8930" xr:uid="{00000000-0005-0000-0000-0000DAA20000}"/>
    <cellStyle name="표준 2 38 7 2 7" xfId="10410" xr:uid="{00000000-0005-0000-0000-0000DBA20000}"/>
    <cellStyle name="표준 2 38 7 2 8" xfId="11890" xr:uid="{00000000-0005-0000-0000-0000DCA20000}"/>
    <cellStyle name="표준 2 38 7 2 9" xfId="13370" xr:uid="{00000000-0005-0000-0000-0000DDA20000}"/>
    <cellStyle name="표준 2 38 7 20" xfId="27433" xr:uid="{00000000-0005-0000-0000-0000DEA20000}"/>
    <cellStyle name="표준 2 38 7 21" xfId="28913" xr:uid="{00000000-0005-0000-0000-0000DFA20000}"/>
    <cellStyle name="표준 2 38 7 22" xfId="30393" xr:uid="{00000000-0005-0000-0000-0000E0A20000}"/>
    <cellStyle name="표준 2 38 7 23" xfId="31873" xr:uid="{00000000-0005-0000-0000-0000E1A20000}"/>
    <cellStyle name="표준 2 38 7 24" xfId="33353" xr:uid="{00000000-0005-0000-0000-0000E2A20000}"/>
    <cellStyle name="표준 2 38 7 25" xfId="34833" xr:uid="{00000000-0005-0000-0000-0000E3A20000}"/>
    <cellStyle name="표준 2 38 7 26" xfId="36313" xr:uid="{00000000-0005-0000-0000-0000E4A20000}"/>
    <cellStyle name="표준 2 38 7 27" xfId="37793" xr:uid="{00000000-0005-0000-0000-0000E5A20000}"/>
    <cellStyle name="표준 2 38 7 28" xfId="39273" xr:uid="{00000000-0005-0000-0000-0000E6A20000}"/>
    <cellStyle name="표준 2 38 7 29" xfId="40753" xr:uid="{00000000-0005-0000-0000-0000E7A20000}"/>
    <cellStyle name="표준 2 38 7 3" xfId="2272" xr:uid="{00000000-0005-0000-0000-0000E8A20000}"/>
    <cellStyle name="표준 2 38 7 30" xfId="42233" xr:uid="{00000000-0005-0000-0000-0000E9A20000}"/>
    <cellStyle name="표준 2 38 7 31" xfId="43713" xr:uid="{00000000-0005-0000-0000-0000EAA20000}"/>
    <cellStyle name="표준 2 38 7 32" xfId="45193" xr:uid="{00000000-0005-0000-0000-0000EBA20000}"/>
    <cellStyle name="표준 2 38 7 33" xfId="46674" xr:uid="{00000000-0005-0000-0000-0000ECA20000}"/>
    <cellStyle name="표준 2 38 7 34" xfId="48154" xr:uid="{00000000-0005-0000-0000-0000EDA20000}"/>
    <cellStyle name="표준 2 38 7 35" xfId="49634" xr:uid="{00000000-0005-0000-0000-0000EEA20000}"/>
    <cellStyle name="표준 2 38 7 36" xfId="51114" xr:uid="{00000000-0005-0000-0000-0000EFA20000}"/>
    <cellStyle name="표준 2 38 7 37" xfId="52594" xr:uid="{00000000-0005-0000-0000-0000F0A20000}"/>
    <cellStyle name="표준 2 38 7 38" xfId="54074" xr:uid="{00000000-0005-0000-0000-0000F1A20000}"/>
    <cellStyle name="표준 2 38 7 39" xfId="55554" xr:uid="{00000000-0005-0000-0000-0000F2A20000}"/>
    <cellStyle name="표준 2 38 7 4" xfId="3753" xr:uid="{00000000-0005-0000-0000-0000F3A20000}"/>
    <cellStyle name="표준 2 38 7 40" xfId="57034" xr:uid="{00000000-0005-0000-0000-0000F4A20000}"/>
    <cellStyle name="표준 2 38 7 41" xfId="58514" xr:uid="{00000000-0005-0000-0000-0000F5A20000}"/>
    <cellStyle name="표준 2 38 7 42" xfId="59994" xr:uid="{00000000-0005-0000-0000-0000F6A20000}"/>
    <cellStyle name="표준 2 38 7 43" xfId="61474" xr:uid="{00000000-0005-0000-0000-0000F7A20000}"/>
    <cellStyle name="표준 2 38 7 5" xfId="5233" xr:uid="{00000000-0005-0000-0000-0000F8A20000}"/>
    <cellStyle name="표준 2 38 7 6" xfId="6713" xr:uid="{00000000-0005-0000-0000-0000F9A20000}"/>
    <cellStyle name="표준 2 38 7 7" xfId="8193" xr:uid="{00000000-0005-0000-0000-0000FAA20000}"/>
    <cellStyle name="표준 2 38 7 8" xfId="9673" xr:uid="{00000000-0005-0000-0000-0000FBA20000}"/>
    <cellStyle name="표준 2 38 7 9" xfId="11153" xr:uid="{00000000-0005-0000-0000-0000FCA20000}"/>
    <cellStyle name="표준 2 38 8" xfId="771" xr:uid="{00000000-0005-0000-0000-0000FDA20000}"/>
    <cellStyle name="표준 2 38 8 10" xfId="12641" xr:uid="{00000000-0005-0000-0000-0000FEA20000}"/>
    <cellStyle name="표준 2 38 8 11" xfId="14121" xr:uid="{00000000-0005-0000-0000-0000FFA20000}"/>
    <cellStyle name="표준 2 38 8 12" xfId="15601" xr:uid="{00000000-0005-0000-0000-000000A30000}"/>
    <cellStyle name="표준 2 38 8 13" xfId="17081" xr:uid="{00000000-0005-0000-0000-000001A30000}"/>
    <cellStyle name="표준 2 38 8 14" xfId="18561" xr:uid="{00000000-0005-0000-0000-000002A30000}"/>
    <cellStyle name="표준 2 38 8 15" xfId="20041" xr:uid="{00000000-0005-0000-0000-000003A30000}"/>
    <cellStyle name="표준 2 38 8 16" xfId="21521" xr:uid="{00000000-0005-0000-0000-000004A30000}"/>
    <cellStyle name="표준 2 38 8 17" xfId="23001" xr:uid="{00000000-0005-0000-0000-000005A30000}"/>
    <cellStyle name="표준 2 38 8 18" xfId="24481" xr:uid="{00000000-0005-0000-0000-000006A30000}"/>
    <cellStyle name="표준 2 38 8 19" xfId="25961" xr:uid="{00000000-0005-0000-0000-000007A30000}"/>
    <cellStyle name="표준 2 38 8 2" xfId="30" xr:uid="{00000000-0005-0000-0000-000008A30000}"/>
    <cellStyle name="표준 2 38 8 2 10" xfId="14858" xr:uid="{00000000-0005-0000-0000-000009A30000}"/>
    <cellStyle name="표준 2 38 8 2 11" xfId="16338" xr:uid="{00000000-0005-0000-0000-00000AA30000}"/>
    <cellStyle name="표준 2 38 8 2 12" xfId="17818" xr:uid="{00000000-0005-0000-0000-00000BA30000}"/>
    <cellStyle name="표준 2 38 8 2 13" xfId="19298" xr:uid="{00000000-0005-0000-0000-00000CA30000}"/>
    <cellStyle name="표준 2 38 8 2 14" xfId="20778" xr:uid="{00000000-0005-0000-0000-00000DA30000}"/>
    <cellStyle name="표준 2 38 8 2 15" xfId="22258" xr:uid="{00000000-0005-0000-0000-00000EA30000}"/>
    <cellStyle name="표준 2 38 8 2 16" xfId="23738" xr:uid="{00000000-0005-0000-0000-00000FA30000}"/>
    <cellStyle name="표준 2 38 8 2 17" xfId="25218" xr:uid="{00000000-0005-0000-0000-000010A30000}"/>
    <cellStyle name="표준 2 38 8 2 18" xfId="26698" xr:uid="{00000000-0005-0000-0000-000011A30000}"/>
    <cellStyle name="표준 2 38 8 2 19" xfId="28178" xr:uid="{00000000-0005-0000-0000-000012A30000}"/>
    <cellStyle name="표준 2 38 8 2 2" xfId="3017" xr:uid="{00000000-0005-0000-0000-000013A30000}"/>
    <cellStyle name="표준 2 38 8 2 20" xfId="29658" xr:uid="{00000000-0005-0000-0000-000014A30000}"/>
    <cellStyle name="표준 2 38 8 2 21" xfId="31138" xr:uid="{00000000-0005-0000-0000-000015A30000}"/>
    <cellStyle name="표준 2 38 8 2 22" xfId="32618" xr:uid="{00000000-0005-0000-0000-000016A30000}"/>
    <cellStyle name="표준 2 38 8 2 23" xfId="34098" xr:uid="{00000000-0005-0000-0000-000017A30000}"/>
    <cellStyle name="표준 2 38 8 2 24" xfId="35578" xr:uid="{00000000-0005-0000-0000-000018A30000}"/>
    <cellStyle name="표준 2 38 8 2 25" xfId="37058" xr:uid="{00000000-0005-0000-0000-000019A30000}"/>
    <cellStyle name="표준 2 38 8 2 26" xfId="38538" xr:uid="{00000000-0005-0000-0000-00001AA30000}"/>
    <cellStyle name="표준 2 38 8 2 27" xfId="40018" xr:uid="{00000000-0005-0000-0000-00001BA30000}"/>
    <cellStyle name="표준 2 38 8 2 28" xfId="41498" xr:uid="{00000000-0005-0000-0000-00001CA30000}"/>
    <cellStyle name="표준 2 38 8 2 29" xfId="42978" xr:uid="{00000000-0005-0000-0000-00001DA30000}"/>
    <cellStyle name="표준 2 38 8 2 3" xfId="4498" xr:uid="{00000000-0005-0000-0000-00001EA30000}"/>
    <cellStyle name="표준 2 38 8 2 30" xfId="44458" xr:uid="{00000000-0005-0000-0000-00001FA30000}"/>
    <cellStyle name="표준 2 38 8 2 31" xfId="45938" xr:uid="{00000000-0005-0000-0000-000020A30000}"/>
    <cellStyle name="표준 2 38 8 2 32" xfId="47419" xr:uid="{00000000-0005-0000-0000-000021A30000}"/>
    <cellStyle name="표준 2 38 8 2 33" xfId="48899" xr:uid="{00000000-0005-0000-0000-000022A30000}"/>
    <cellStyle name="표준 2 38 8 2 34" xfId="50379" xr:uid="{00000000-0005-0000-0000-000023A30000}"/>
    <cellStyle name="표준 2 38 8 2 35" xfId="51859" xr:uid="{00000000-0005-0000-0000-000024A30000}"/>
    <cellStyle name="표준 2 38 8 2 36" xfId="53339" xr:uid="{00000000-0005-0000-0000-000025A30000}"/>
    <cellStyle name="표준 2 38 8 2 37" xfId="54819" xr:uid="{00000000-0005-0000-0000-000026A30000}"/>
    <cellStyle name="표준 2 38 8 2 38" xfId="56299" xr:uid="{00000000-0005-0000-0000-000027A30000}"/>
    <cellStyle name="표준 2 38 8 2 39" xfId="57779" xr:uid="{00000000-0005-0000-0000-000028A30000}"/>
    <cellStyle name="표준 2 38 8 2 4" xfId="5978" xr:uid="{00000000-0005-0000-0000-000029A30000}"/>
    <cellStyle name="표준 2 38 8 2 40" xfId="59259" xr:uid="{00000000-0005-0000-0000-00002AA30000}"/>
    <cellStyle name="표준 2 38 8 2 41" xfId="60739" xr:uid="{00000000-0005-0000-0000-00002BA30000}"/>
    <cellStyle name="표준 2 38 8 2 42" xfId="62219" xr:uid="{00000000-0005-0000-0000-00002CA30000}"/>
    <cellStyle name="표준 2 38 8 2 5" xfId="7458" xr:uid="{00000000-0005-0000-0000-00002DA30000}"/>
    <cellStyle name="표준 2 38 8 2 6" xfId="8938" xr:uid="{00000000-0005-0000-0000-00002EA30000}"/>
    <cellStyle name="표준 2 38 8 2 7" xfId="10418" xr:uid="{00000000-0005-0000-0000-00002FA30000}"/>
    <cellStyle name="표준 2 38 8 2 8" xfId="11898" xr:uid="{00000000-0005-0000-0000-000030A30000}"/>
    <cellStyle name="표준 2 38 8 2 9" xfId="13378" xr:uid="{00000000-0005-0000-0000-000031A30000}"/>
    <cellStyle name="표준 2 38 8 20" xfId="27441" xr:uid="{00000000-0005-0000-0000-000032A30000}"/>
    <cellStyle name="표준 2 38 8 21" xfId="28921" xr:uid="{00000000-0005-0000-0000-000033A30000}"/>
    <cellStyle name="표준 2 38 8 22" xfId="30401" xr:uid="{00000000-0005-0000-0000-000034A30000}"/>
    <cellStyle name="표준 2 38 8 23" xfId="31881" xr:uid="{00000000-0005-0000-0000-000035A30000}"/>
    <cellStyle name="표준 2 38 8 24" xfId="33361" xr:uid="{00000000-0005-0000-0000-000036A30000}"/>
    <cellStyle name="표준 2 38 8 25" xfId="34841" xr:uid="{00000000-0005-0000-0000-000037A30000}"/>
    <cellStyle name="표준 2 38 8 26" xfId="36321" xr:uid="{00000000-0005-0000-0000-000038A30000}"/>
    <cellStyle name="표준 2 38 8 27" xfId="37801" xr:uid="{00000000-0005-0000-0000-000039A30000}"/>
    <cellStyle name="표준 2 38 8 28" xfId="39281" xr:uid="{00000000-0005-0000-0000-00003AA30000}"/>
    <cellStyle name="표준 2 38 8 29" xfId="40761" xr:uid="{00000000-0005-0000-0000-00003BA30000}"/>
    <cellStyle name="표준 2 38 8 3" xfId="2280" xr:uid="{00000000-0005-0000-0000-00003CA30000}"/>
    <cellStyle name="표준 2 38 8 30" xfId="42241" xr:uid="{00000000-0005-0000-0000-00003DA30000}"/>
    <cellStyle name="표준 2 38 8 31" xfId="43721" xr:uid="{00000000-0005-0000-0000-00003EA30000}"/>
    <cellStyle name="표준 2 38 8 32" xfId="45201" xr:uid="{00000000-0005-0000-0000-00003FA30000}"/>
    <cellStyle name="표준 2 38 8 33" xfId="46682" xr:uid="{00000000-0005-0000-0000-000040A30000}"/>
    <cellStyle name="표준 2 38 8 34" xfId="48162" xr:uid="{00000000-0005-0000-0000-000041A30000}"/>
    <cellStyle name="표준 2 38 8 35" xfId="49642" xr:uid="{00000000-0005-0000-0000-000042A30000}"/>
    <cellStyle name="표준 2 38 8 36" xfId="51122" xr:uid="{00000000-0005-0000-0000-000043A30000}"/>
    <cellStyle name="표준 2 38 8 37" xfId="52602" xr:uid="{00000000-0005-0000-0000-000044A30000}"/>
    <cellStyle name="표준 2 38 8 38" xfId="54082" xr:uid="{00000000-0005-0000-0000-000045A30000}"/>
    <cellStyle name="표준 2 38 8 39" xfId="55562" xr:uid="{00000000-0005-0000-0000-000046A30000}"/>
    <cellStyle name="표준 2 38 8 4" xfId="3761" xr:uid="{00000000-0005-0000-0000-000047A30000}"/>
    <cellStyle name="표준 2 38 8 40" xfId="57042" xr:uid="{00000000-0005-0000-0000-000048A30000}"/>
    <cellStyle name="표준 2 38 8 41" xfId="58522" xr:uid="{00000000-0005-0000-0000-000049A30000}"/>
    <cellStyle name="표준 2 38 8 42" xfId="60002" xr:uid="{00000000-0005-0000-0000-00004AA30000}"/>
    <cellStyle name="표준 2 38 8 43" xfId="61482" xr:uid="{00000000-0005-0000-0000-00004BA30000}"/>
    <cellStyle name="표준 2 38 8 5" xfId="5241" xr:uid="{00000000-0005-0000-0000-00004CA30000}"/>
    <cellStyle name="표준 2 38 8 6" xfId="6721" xr:uid="{00000000-0005-0000-0000-00004DA30000}"/>
    <cellStyle name="표준 2 38 8 7" xfId="8201" xr:uid="{00000000-0005-0000-0000-00004EA30000}"/>
    <cellStyle name="표준 2 38 8 8" xfId="9681" xr:uid="{00000000-0005-0000-0000-00004FA30000}"/>
    <cellStyle name="표준 2 38 8 9" xfId="11161" xr:uid="{00000000-0005-0000-0000-000050A30000}"/>
    <cellStyle name="표준 2 38 9" xfId="881" xr:uid="{00000000-0005-0000-0000-000051A30000}"/>
    <cellStyle name="표준 2 38 9 10" xfId="12569" xr:uid="{00000000-0005-0000-0000-000052A30000}"/>
    <cellStyle name="표준 2 38 9 11" xfId="14049" xr:uid="{00000000-0005-0000-0000-000053A30000}"/>
    <cellStyle name="표준 2 38 9 12" xfId="15529" xr:uid="{00000000-0005-0000-0000-000054A30000}"/>
    <cellStyle name="표준 2 38 9 13" xfId="17009" xr:uid="{00000000-0005-0000-0000-000055A30000}"/>
    <cellStyle name="표준 2 38 9 14" xfId="18489" xr:uid="{00000000-0005-0000-0000-000056A30000}"/>
    <cellStyle name="표준 2 38 9 15" xfId="19969" xr:uid="{00000000-0005-0000-0000-000057A30000}"/>
    <cellStyle name="표준 2 38 9 16" xfId="21449" xr:uid="{00000000-0005-0000-0000-000058A30000}"/>
    <cellStyle name="표준 2 38 9 17" xfId="22929" xr:uid="{00000000-0005-0000-0000-000059A30000}"/>
    <cellStyle name="표준 2 38 9 18" xfId="24409" xr:uid="{00000000-0005-0000-0000-00005AA30000}"/>
    <cellStyle name="표준 2 38 9 19" xfId="25889" xr:uid="{00000000-0005-0000-0000-00005BA30000}"/>
    <cellStyle name="표준 2 38 9 2" xfId="102" xr:uid="{00000000-0005-0000-0000-00005CA30000}"/>
    <cellStyle name="표준 2 38 9 2 10" xfId="14786" xr:uid="{00000000-0005-0000-0000-00005DA30000}"/>
    <cellStyle name="표준 2 38 9 2 11" xfId="16266" xr:uid="{00000000-0005-0000-0000-00005EA30000}"/>
    <cellStyle name="표준 2 38 9 2 12" xfId="17746" xr:uid="{00000000-0005-0000-0000-00005FA30000}"/>
    <cellStyle name="표준 2 38 9 2 13" xfId="19226" xr:uid="{00000000-0005-0000-0000-000060A30000}"/>
    <cellStyle name="표준 2 38 9 2 14" xfId="20706" xr:uid="{00000000-0005-0000-0000-000061A30000}"/>
    <cellStyle name="표준 2 38 9 2 15" xfId="22186" xr:uid="{00000000-0005-0000-0000-000062A30000}"/>
    <cellStyle name="표준 2 38 9 2 16" xfId="23666" xr:uid="{00000000-0005-0000-0000-000063A30000}"/>
    <cellStyle name="표준 2 38 9 2 17" xfId="25146" xr:uid="{00000000-0005-0000-0000-000064A30000}"/>
    <cellStyle name="표준 2 38 9 2 18" xfId="26626" xr:uid="{00000000-0005-0000-0000-000065A30000}"/>
    <cellStyle name="표준 2 38 9 2 19" xfId="28106" xr:uid="{00000000-0005-0000-0000-000066A30000}"/>
    <cellStyle name="표준 2 38 9 2 2" xfId="2945" xr:uid="{00000000-0005-0000-0000-000067A30000}"/>
    <cellStyle name="표준 2 38 9 2 20" xfId="29586" xr:uid="{00000000-0005-0000-0000-000068A30000}"/>
    <cellStyle name="표준 2 38 9 2 21" xfId="31066" xr:uid="{00000000-0005-0000-0000-000069A30000}"/>
    <cellStyle name="표준 2 38 9 2 22" xfId="32546" xr:uid="{00000000-0005-0000-0000-00006AA30000}"/>
    <cellStyle name="표준 2 38 9 2 23" xfId="34026" xr:uid="{00000000-0005-0000-0000-00006BA30000}"/>
    <cellStyle name="표준 2 38 9 2 24" xfId="35506" xr:uid="{00000000-0005-0000-0000-00006CA30000}"/>
    <cellStyle name="표준 2 38 9 2 25" xfId="36986" xr:uid="{00000000-0005-0000-0000-00006DA30000}"/>
    <cellStyle name="표준 2 38 9 2 26" xfId="38466" xr:uid="{00000000-0005-0000-0000-00006EA30000}"/>
    <cellStyle name="표준 2 38 9 2 27" xfId="39946" xr:uid="{00000000-0005-0000-0000-00006FA30000}"/>
    <cellStyle name="표준 2 38 9 2 28" xfId="41426" xr:uid="{00000000-0005-0000-0000-000070A30000}"/>
    <cellStyle name="표준 2 38 9 2 29" xfId="42906" xr:uid="{00000000-0005-0000-0000-000071A30000}"/>
    <cellStyle name="표준 2 38 9 2 3" xfId="4426" xr:uid="{00000000-0005-0000-0000-000072A30000}"/>
    <cellStyle name="표준 2 38 9 2 30" xfId="44386" xr:uid="{00000000-0005-0000-0000-000073A30000}"/>
    <cellStyle name="표준 2 38 9 2 31" xfId="45866" xr:uid="{00000000-0005-0000-0000-000074A30000}"/>
    <cellStyle name="표준 2 38 9 2 32" xfId="47347" xr:uid="{00000000-0005-0000-0000-000075A30000}"/>
    <cellStyle name="표준 2 38 9 2 33" xfId="48827" xr:uid="{00000000-0005-0000-0000-000076A30000}"/>
    <cellStyle name="표준 2 38 9 2 34" xfId="50307" xr:uid="{00000000-0005-0000-0000-000077A30000}"/>
    <cellStyle name="표준 2 38 9 2 35" xfId="51787" xr:uid="{00000000-0005-0000-0000-000078A30000}"/>
    <cellStyle name="표준 2 38 9 2 36" xfId="53267" xr:uid="{00000000-0005-0000-0000-000079A30000}"/>
    <cellStyle name="표준 2 38 9 2 37" xfId="54747" xr:uid="{00000000-0005-0000-0000-00007AA30000}"/>
    <cellStyle name="표준 2 38 9 2 38" xfId="56227" xr:uid="{00000000-0005-0000-0000-00007BA30000}"/>
    <cellStyle name="표준 2 38 9 2 39" xfId="57707" xr:uid="{00000000-0005-0000-0000-00007CA30000}"/>
    <cellStyle name="표준 2 38 9 2 4" xfId="5906" xr:uid="{00000000-0005-0000-0000-00007DA30000}"/>
    <cellStyle name="표준 2 38 9 2 40" xfId="59187" xr:uid="{00000000-0005-0000-0000-00007EA30000}"/>
    <cellStyle name="표준 2 38 9 2 41" xfId="60667" xr:uid="{00000000-0005-0000-0000-00007FA30000}"/>
    <cellStyle name="표준 2 38 9 2 42" xfId="62147" xr:uid="{00000000-0005-0000-0000-000080A30000}"/>
    <cellStyle name="표준 2 38 9 2 5" xfId="7386" xr:uid="{00000000-0005-0000-0000-000081A30000}"/>
    <cellStyle name="표준 2 38 9 2 6" xfId="8866" xr:uid="{00000000-0005-0000-0000-000082A30000}"/>
    <cellStyle name="표준 2 38 9 2 7" xfId="10346" xr:uid="{00000000-0005-0000-0000-000083A30000}"/>
    <cellStyle name="표준 2 38 9 2 8" xfId="11826" xr:uid="{00000000-0005-0000-0000-000084A30000}"/>
    <cellStyle name="표준 2 38 9 2 9" xfId="13306" xr:uid="{00000000-0005-0000-0000-000085A30000}"/>
    <cellStyle name="표준 2 38 9 20" xfId="27369" xr:uid="{00000000-0005-0000-0000-000086A30000}"/>
    <cellStyle name="표준 2 38 9 21" xfId="28849" xr:uid="{00000000-0005-0000-0000-000087A30000}"/>
    <cellStyle name="표준 2 38 9 22" xfId="30329" xr:uid="{00000000-0005-0000-0000-000088A30000}"/>
    <cellStyle name="표준 2 38 9 23" xfId="31809" xr:uid="{00000000-0005-0000-0000-000089A30000}"/>
    <cellStyle name="표준 2 38 9 24" xfId="33289" xr:uid="{00000000-0005-0000-0000-00008AA30000}"/>
    <cellStyle name="표준 2 38 9 25" xfId="34769" xr:uid="{00000000-0005-0000-0000-00008BA30000}"/>
    <cellStyle name="표준 2 38 9 26" xfId="36249" xr:uid="{00000000-0005-0000-0000-00008CA30000}"/>
    <cellStyle name="표준 2 38 9 27" xfId="37729" xr:uid="{00000000-0005-0000-0000-00008DA30000}"/>
    <cellStyle name="표준 2 38 9 28" xfId="39209" xr:uid="{00000000-0005-0000-0000-00008EA30000}"/>
    <cellStyle name="표준 2 38 9 29" xfId="40689" xr:uid="{00000000-0005-0000-0000-00008FA30000}"/>
    <cellStyle name="표준 2 38 9 3" xfId="2208" xr:uid="{00000000-0005-0000-0000-000090A30000}"/>
    <cellStyle name="표준 2 38 9 30" xfId="42169" xr:uid="{00000000-0005-0000-0000-000091A30000}"/>
    <cellStyle name="표준 2 38 9 31" xfId="43649" xr:uid="{00000000-0005-0000-0000-000092A30000}"/>
    <cellStyle name="표준 2 38 9 32" xfId="45129" xr:uid="{00000000-0005-0000-0000-000093A30000}"/>
    <cellStyle name="표준 2 38 9 33" xfId="46610" xr:uid="{00000000-0005-0000-0000-000094A30000}"/>
    <cellStyle name="표준 2 38 9 34" xfId="48090" xr:uid="{00000000-0005-0000-0000-000095A30000}"/>
    <cellStyle name="표준 2 38 9 35" xfId="49570" xr:uid="{00000000-0005-0000-0000-000096A30000}"/>
    <cellStyle name="표준 2 38 9 36" xfId="51050" xr:uid="{00000000-0005-0000-0000-000097A30000}"/>
    <cellStyle name="표준 2 38 9 37" xfId="52530" xr:uid="{00000000-0005-0000-0000-000098A30000}"/>
    <cellStyle name="표준 2 38 9 38" xfId="54010" xr:uid="{00000000-0005-0000-0000-000099A30000}"/>
    <cellStyle name="표준 2 38 9 39" xfId="55490" xr:uid="{00000000-0005-0000-0000-00009AA30000}"/>
    <cellStyle name="표준 2 38 9 4" xfId="3689" xr:uid="{00000000-0005-0000-0000-00009BA30000}"/>
    <cellStyle name="표준 2 38 9 40" xfId="56970" xr:uid="{00000000-0005-0000-0000-00009CA30000}"/>
    <cellStyle name="표준 2 38 9 41" xfId="58450" xr:uid="{00000000-0005-0000-0000-00009DA30000}"/>
    <cellStyle name="표준 2 38 9 42" xfId="59930" xr:uid="{00000000-0005-0000-0000-00009EA30000}"/>
    <cellStyle name="표준 2 38 9 43" xfId="61410" xr:uid="{00000000-0005-0000-0000-00009FA30000}"/>
    <cellStyle name="표준 2 38 9 5" xfId="5169" xr:uid="{00000000-0005-0000-0000-0000A0A30000}"/>
    <cellStyle name="표준 2 38 9 6" xfId="6649" xr:uid="{00000000-0005-0000-0000-0000A1A30000}"/>
    <cellStyle name="표준 2 38 9 7" xfId="8129" xr:uid="{00000000-0005-0000-0000-0000A2A30000}"/>
    <cellStyle name="표준 2 38 9 8" xfId="9609" xr:uid="{00000000-0005-0000-0000-0000A3A30000}"/>
    <cellStyle name="표준 2 38 9 9" xfId="11089" xr:uid="{00000000-0005-0000-0000-0000A4A30000}"/>
    <cellStyle name="표준 2 39" xfId="1521" xr:uid="{00000000-0005-0000-0000-0000A5A30000}"/>
    <cellStyle name="표준 2 39 10" xfId="742" xr:uid="{00000000-0005-0000-0000-0000A6A30000}"/>
    <cellStyle name="표준 2 39 10 10" xfId="14146" xr:uid="{00000000-0005-0000-0000-0000A7A30000}"/>
    <cellStyle name="표준 2 39 10 11" xfId="15626" xr:uid="{00000000-0005-0000-0000-0000A8A30000}"/>
    <cellStyle name="표준 2 39 10 12" xfId="17106" xr:uid="{00000000-0005-0000-0000-0000A9A30000}"/>
    <cellStyle name="표준 2 39 10 13" xfId="18586" xr:uid="{00000000-0005-0000-0000-0000AAA30000}"/>
    <cellStyle name="표준 2 39 10 14" xfId="20066" xr:uid="{00000000-0005-0000-0000-0000ABA30000}"/>
    <cellStyle name="표준 2 39 10 15" xfId="21546" xr:uid="{00000000-0005-0000-0000-0000ACA30000}"/>
    <cellStyle name="표준 2 39 10 16" xfId="23026" xr:uid="{00000000-0005-0000-0000-0000ADA30000}"/>
    <cellStyle name="표준 2 39 10 17" xfId="24506" xr:uid="{00000000-0005-0000-0000-0000AEA30000}"/>
    <cellStyle name="표준 2 39 10 18" xfId="25986" xr:uid="{00000000-0005-0000-0000-0000AFA30000}"/>
    <cellStyle name="표준 2 39 10 19" xfId="27466" xr:uid="{00000000-0005-0000-0000-0000B0A30000}"/>
    <cellStyle name="표준 2 39 10 2" xfId="2305" xr:uid="{00000000-0005-0000-0000-0000B1A30000}"/>
    <cellStyle name="표준 2 39 10 20" xfId="28946" xr:uid="{00000000-0005-0000-0000-0000B2A30000}"/>
    <cellStyle name="표준 2 39 10 21" xfId="30426" xr:uid="{00000000-0005-0000-0000-0000B3A30000}"/>
    <cellStyle name="표준 2 39 10 22" xfId="31906" xr:uid="{00000000-0005-0000-0000-0000B4A30000}"/>
    <cellStyle name="표준 2 39 10 23" xfId="33386" xr:uid="{00000000-0005-0000-0000-0000B5A30000}"/>
    <cellStyle name="표준 2 39 10 24" xfId="34866" xr:uid="{00000000-0005-0000-0000-0000B6A30000}"/>
    <cellStyle name="표준 2 39 10 25" xfId="36346" xr:uid="{00000000-0005-0000-0000-0000B7A30000}"/>
    <cellStyle name="표준 2 39 10 26" xfId="37826" xr:uid="{00000000-0005-0000-0000-0000B8A30000}"/>
    <cellStyle name="표준 2 39 10 27" xfId="39306" xr:uid="{00000000-0005-0000-0000-0000B9A30000}"/>
    <cellStyle name="표준 2 39 10 28" xfId="40786" xr:uid="{00000000-0005-0000-0000-0000BAA30000}"/>
    <cellStyle name="표준 2 39 10 29" xfId="42266" xr:uid="{00000000-0005-0000-0000-0000BBA30000}"/>
    <cellStyle name="표준 2 39 10 3" xfId="3786" xr:uid="{00000000-0005-0000-0000-0000BCA30000}"/>
    <cellStyle name="표준 2 39 10 30" xfId="43746" xr:uid="{00000000-0005-0000-0000-0000BDA30000}"/>
    <cellStyle name="표준 2 39 10 31" xfId="45226" xr:uid="{00000000-0005-0000-0000-0000BEA30000}"/>
    <cellStyle name="표준 2 39 10 32" xfId="46707" xr:uid="{00000000-0005-0000-0000-0000BFA30000}"/>
    <cellStyle name="표준 2 39 10 33" xfId="48187" xr:uid="{00000000-0005-0000-0000-0000C0A30000}"/>
    <cellStyle name="표준 2 39 10 34" xfId="49667" xr:uid="{00000000-0005-0000-0000-0000C1A30000}"/>
    <cellStyle name="표준 2 39 10 35" xfId="51147" xr:uid="{00000000-0005-0000-0000-0000C2A30000}"/>
    <cellStyle name="표준 2 39 10 36" xfId="52627" xr:uid="{00000000-0005-0000-0000-0000C3A30000}"/>
    <cellStyle name="표준 2 39 10 37" xfId="54107" xr:uid="{00000000-0005-0000-0000-0000C4A30000}"/>
    <cellStyle name="표준 2 39 10 38" xfId="55587" xr:uid="{00000000-0005-0000-0000-0000C5A30000}"/>
    <cellStyle name="표준 2 39 10 39" xfId="57067" xr:uid="{00000000-0005-0000-0000-0000C6A30000}"/>
    <cellStyle name="표준 2 39 10 4" xfId="5266" xr:uid="{00000000-0005-0000-0000-0000C7A30000}"/>
    <cellStyle name="표준 2 39 10 40" xfId="58547" xr:uid="{00000000-0005-0000-0000-0000C8A30000}"/>
    <cellStyle name="표준 2 39 10 41" xfId="60027" xr:uid="{00000000-0005-0000-0000-0000C9A30000}"/>
    <cellStyle name="표준 2 39 10 42" xfId="61507" xr:uid="{00000000-0005-0000-0000-0000CAA30000}"/>
    <cellStyle name="표준 2 39 10 5" xfId="6746" xr:uid="{00000000-0005-0000-0000-0000CBA30000}"/>
    <cellStyle name="표준 2 39 10 6" xfId="8226" xr:uid="{00000000-0005-0000-0000-0000CCA30000}"/>
    <cellStyle name="표준 2 39 10 7" xfId="9706" xr:uid="{00000000-0005-0000-0000-0000CDA30000}"/>
    <cellStyle name="표준 2 39 10 8" xfId="11186" xr:uid="{00000000-0005-0000-0000-0000CEA30000}"/>
    <cellStyle name="표준 2 39 10 9" xfId="12666" xr:uid="{00000000-0005-0000-0000-0000CFA30000}"/>
    <cellStyle name="표준 2 39 11" xfId="1568" xr:uid="{00000000-0005-0000-0000-0000D0A30000}"/>
    <cellStyle name="표준 2 39 12" xfId="3049" xr:uid="{00000000-0005-0000-0000-0000D1A30000}"/>
    <cellStyle name="표준 2 39 13" xfId="4529" xr:uid="{00000000-0005-0000-0000-0000D2A30000}"/>
    <cellStyle name="표준 2 39 14" xfId="6009" xr:uid="{00000000-0005-0000-0000-0000D3A30000}"/>
    <cellStyle name="표준 2 39 15" xfId="7489" xr:uid="{00000000-0005-0000-0000-0000D4A30000}"/>
    <cellStyle name="표준 2 39 16" xfId="8969" xr:uid="{00000000-0005-0000-0000-0000D5A30000}"/>
    <cellStyle name="표준 2 39 17" xfId="10449" xr:uid="{00000000-0005-0000-0000-0000D6A30000}"/>
    <cellStyle name="표준 2 39 18" xfId="11929" xr:uid="{00000000-0005-0000-0000-0000D7A30000}"/>
    <cellStyle name="표준 2 39 19" xfId="13409" xr:uid="{00000000-0005-0000-0000-0000D8A30000}"/>
    <cellStyle name="표준 2 39 2" xfId="803" xr:uid="{00000000-0005-0000-0000-0000D9A30000}"/>
    <cellStyle name="표준 2 39 2 10" xfId="12609" xr:uid="{00000000-0005-0000-0000-0000DAA30000}"/>
    <cellStyle name="표준 2 39 2 11" xfId="14089" xr:uid="{00000000-0005-0000-0000-0000DBA30000}"/>
    <cellStyle name="표준 2 39 2 12" xfId="15569" xr:uid="{00000000-0005-0000-0000-0000DCA30000}"/>
    <cellStyle name="표준 2 39 2 13" xfId="17049" xr:uid="{00000000-0005-0000-0000-0000DDA30000}"/>
    <cellStyle name="표준 2 39 2 14" xfId="18529" xr:uid="{00000000-0005-0000-0000-0000DEA30000}"/>
    <cellStyle name="표준 2 39 2 15" xfId="20009" xr:uid="{00000000-0005-0000-0000-0000DFA30000}"/>
    <cellStyle name="표준 2 39 2 16" xfId="21489" xr:uid="{00000000-0005-0000-0000-0000E0A30000}"/>
    <cellStyle name="표준 2 39 2 17" xfId="22969" xr:uid="{00000000-0005-0000-0000-0000E1A30000}"/>
    <cellStyle name="표준 2 39 2 18" xfId="24449" xr:uid="{00000000-0005-0000-0000-0000E2A30000}"/>
    <cellStyle name="표준 2 39 2 19" xfId="25929" xr:uid="{00000000-0005-0000-0000-0000E3A30000}"/>
    <cellStyle name="표준 2 39 2 2" xfId="62" xr:uid="{00000000-0005-0000-0000-0000E4A30000}"/>
    <cellStyle name="표준 2 39 2 2 10" xfId="14826" xr:uid="{00000000-0005-0000-0000-0000E5A30000}"/>
    <cellStyle name="표준 2 39 2 2 11" xfId="16306" xr:uid="{00000000-0005-0000-0000-0000E6A30000}"/>
    <cellStyle name="표준 2 39 2 2 12" xfId="17786" xr:uid="{00000000-0005-0000-0000-0000E7A30000}"/>
    <cellStyle name="표준 2 39 2 2 13" xfId="19266" xr:uid="{00000000-0005-0000-0000-0000E8A30000}"/>
    <cellStyle name="표준 2 39 2 2 14" xfId="20746" xr:uid="{00000000-0005-0000-0000-0000E9A30000}"/>
    <cellStyle name="표준 2 39 2 2 15" xfId="22226" xr:uid="{00000000-0005-0000-0000-0000EAA30000}"/>
    <cellStyle name="표준 2 39 2 2 16" xfId="23706" xr:uid="{00000000-0005-0000-0000-0000EBA30000}"/>
    <cellStyle name="표준 2 39 2 2 17" xfId="25186" xr:uid="{00000000-0005-0000-0000-0000ECA30000}"/>
    <cellStyle name="표준 2 39 2 2 18" xfId="26666" xr:uid="{00000000-0005-0000-0000-0000EDA30000}"/>
    <cellStyle name="표준 2 39 2 2 19" xfId="28146" xr:uid="{00000000-0005-0000-0000-0000EEA30000}"/>
    <cellStyle name="표준 2 39 2 2 2" xfId="2985" xr:uid="{00000000-0005-0000-0000-0000EFA30000}"/>
    <cellStyle name="표준 2 39 2 2 20" xfId="29626" xr:uid="{00000000-0005-0000-0000-0000F0A30000}"/>
    <cellStyle name="표준 2 39 2 2 21" xfId="31106" xr:uid="{00000000-0005-0000-0000-0000F1A30000}"/>
    <cellStyle name="표준 2 39 2 2 22" xfId="32586" xr:uid="{00000000-0005-0000-0000-0000F2A30000}"/>
    <cellStyle name="표준 2 39 2 2 23" xfId="34066" xr:uid="{00000000-0005-0000-0000-0000F3A30000}"/>
    <cellStyle name="표준 2 39 2 2 24" xfId="35546" xr:uid="{00000000-0005-0000-0000-0000F4A30000}"/>
    <cellStyle name="표준 2 39 2 2 25" xfId="37026" xr:uid="{00000000-0005-0000-0000-0000F5A30000}"/>
    <cellStyle name="표준 2 39 2 2 26" xfId="38506" xr:uid="{00000000-0005-0000-0000-0000F6A30000}"/>
    <cellStyle name="표준 2 39 2 2 27" xfId="39986" xr:uid="{00000000-0005-0000-0000-0000F7A30000}"/>
    <cellStyle name="표준 2 39 2 2 28" xfId="41466" xr:uid="{00000000-0005-0000-0000-0000F8A30000}"/>
    <cellStyle name="표준 2 39 2 2 29" xfId="42946" xr:uid="{00000000-0005-0000-0000-0000F9A30000}"/>
    <cellStyle name="표준 2 39 2 2 3" xfId="4466" xr:uid="{00000000-0005-0000-0000-0000FAA30000}"/>
    <cellStyle name="표준 2 39 2 2 30" xfId="44426" xr:uid="{00000000-0005-0000-0000-0000FBA30000}"/>
    <cellStyle name="표준 2 39 2 2 31" xfId="45906" xr:uid="{00000000-0005-0000-0000-0000FCA30000}"/>
    <cellStyle name="표준 2 39 2 2 32" xfId="47387" xr:uid="{00000000-0005-0000-0000-0000FDA30000}"/>
    <cellStyle name="표준 2 39 2 2 33" xfId="48867" xr:uid="{00000000-0005-0000-0000-0000FEA30000}"/>
    <cellStyle name="표준 2 39 2 2 34" xfId="50347" xr:uid="{00000000-0005-0000-0000-0000FFA30000}"/>
    <cellStyle name="표준 2 39 2 2 35" xfId="51827" xr:uid="{00000000-0005-0000-0000-000000A40000}"/>
    <cellStyle name="표준 2 39 2 2 36" xfId="53307" xr:uid="{00000000-0005-0000-0000-000001A40000}"/>
    <cellStyle name="표준 2 39 2 2 37" xfId="54787" xr:uid="{00000000-0005-0000-0000-000002A40000}"/>
    <cellStyle name="표준 2 39 2 2 38" xfId="56267" xr:uid="{00000000-0005-0000-0000-000003A40000}"/>
    <cellStyle name="표준 2 39 2 2 39" xfId="57747" xr:uid="{00000000-0005-0000-0000-000004A40000}"/>
    <cellStyle name="표준 2 39 2 2 4" xfId="5946" xr:uid="{00000000-0005-0000-0000-000005A40000}"/>
    <cellStyle name="표준 2 39 2 2 40" xfId="59227" xr:uid="{00000000-0005-0000-0000-000006A40000}"/>
    <cellStyle name="표준 2 39 2 2 41" xfId="60707" xr:uid="{00000000-0005-0000-0000-000007A40000}"/>
    <cellStyle name="표준 2 39 2 2 42" xfId="62187" xr:uid="{00000000-0005-0000-0000-000008A40000}"/>
    <cellStyle name="표준 2 39 2 2 5" xfId="7426" xr:uid="{00000000-0005-0000-0000-000009A40000}"/>
    <cellStyle name="표준 2 39 2 2 6" xfId="8906" xr:uid="{00000000-0005-0000-0000-00000AA40000}"/>
    <cellStyle name="표준 2 39 2 2 7" xfId="10386" xr:uid="{00000000-0005-0000-0000-00000BA40000}"/>
    <cellStyle name="표준 2 39 2 2 8" xfId="11866" xr:uid="{00000000-0005-0000-0000-00000CA40000}"/>
    <cellStyle name="표준 2 39 2 2 9" xfId="13346" xr:uid="{00000000-0005-0000-0000-00000DA40000}"/>
    <cellStyle name="표준 2 39 2 20" xfId="27409" xr:uid="{00000000-0005-0000-0000-00000EA40000}"/>
    <cellStyle name="표준 2 39 2 21" xfId="28889" xr:uid="{00000000-0005-0000-0000-00000FA40000}"/>
    <cellStyle name="표준 2 39 2 22" xfId="30369" xr:uid="{00000000-0005-0000-0000-000010A40000}"/>
    <cellStyle name="표준 2 39 2 23" xfId="31849" xr:uid="{00000000-0005-0000-0000-000011A40000}"/>
    <cellStyle name="표준 2 39 2 24" xfId="33329" xr:uid="{00000000-0005-0000-0000-000012A40000}"/>
    <cellStyle name="표준 2 39 2 25" xfId="34809" xr:uid="{00000000-0005-0000-0000-000013A40000}"/>
    <cellStyle name="표준 2 39 2 26" xfId="36289" xr:uid="{00000000-0005-0000-0000-000014A40000}"/>
    <cellStyle name="표준 2 39 2 27" xfId="37769" xr:uid="{00000000-0005-0000-0000-000015A40000}"/>
    <cellStyle name="표준 2 39 2 28" xfId="39249" xr:uid="{00000000-0005-0000-0000-000016A40000}"/>
    <cellStyle name="표준 2 39 2 29" xfId="40729" xr:uid="{00000000-0005-0000-0000-000017A40000}"/>
    <cellStyle name="표준 2 39 2 3" xfId="2248" xr:uid="{00000000-0005-0000-0000-000018A40000}"/>
    <cellStyle name="표준 2 39 2 30" xfId="42209" xr:uid="{00000000-0005-0000-0000-000019A40000}"/>
    <cellStyle name="표준 2 39 2 31" xfId="43689" xr:uid="{00000000-0005-0000-0000-00001AA40000}"/>
    <cellStyle name="표준 2 39 2 32" xfId="45169" xr:uid="{00000000-0005-0000-0000-00001BA40000}"/>
    <cellStyle name="표준 2 39 2 33" xfId="46650" xr:uid="{00000000-0005-0000-0000-00001CA40000}"/>
    <cellStyle name="표준 2 39 2 34" xfId="48130" xr:uid="{00000000-0005-0000-0000-00001DA40000}"/>
    <cellStyle name="표준 2 39 2 35" xfId="49610" xr:uid="{00000000-0005-0000-0000-00001EA40000}"/>
    <cellStyle name="표준 2 39 2 36" xfId="51090" xr:uid="{00000000-0005-0000-0000-00001FA40000}"/>
    <cellStyle name="표준 2 39 2 37" xfId="52570" xr:uid="{00000000-0005-0000-0000-000020A40000}"/>
    <cellStyle name="표준 2 39 2 38" xfId="54050" xr:uid="{00000000-0005-0000-0000-000021A40000}"/>
    <cellStyle name="표준 2 39 2 39" xfId="55530" xr:uid="{00000000-0005-0000-0000-000022A40000}"/>
    <cellStyle name="표준 2 39 2 4" xfId="3729" xr:uid="{00000000-0005-0000-0000-000023A40000}"/>
    <cellStyle name="표준 2 39 2 40" xfId="57010" xr:uid="{00000000-0005-0000-0000-000024A40000}"/>
    <cellStyle name="표준 2 39 2 41" xfId="58490" xr:uid="{00000000-0005-0000-0000-000025A40000}"/>
    <cellStyle name="표준 2 39 2 42" xfId="59970" xr:uid="{00000000-0005-0000-0000-000026A40000}"/>
    <cellStyle name="표준 2 39 2 43" xfId="61450" xr:uid="{00000000-0005-0000-0000-000027A40000}"/>
    <cellStyle name="표준 2 39 2 5" xfId="5209" xr:uid="{00000000-0005-0000-0000-000028A40000}"/>
    <cellStyle name="표준 2 39 2 6" xfId="6689" xr:uid="{00000000-0005-0000-0000-000029A40000}"/>
    <cellStyle name="표준 2 39 2 7" xfId="8169" xr:uid="{00000000-0005-0000-0000-00002AA40000}"/>
    <cellStyle name="표준 2 39 2 8" xfId="9649" xr:uid="{00000000-0005-0000-0000-00002BA40000}"/>
    <cellStyle name="표준 2 39 2 9" xfId="11129" xr:uid="{00000000-0005-0000-0000-00002CA40000}"/>
    <cellStyle name="표준 2 39 20" xfId="14889" xr:uid="{00000000-0005-0000-0000-00002DA40000}"/>
    <cellStyle name="표준 2 39 21" xfId="16369" xr:uid="{00000000-0005-0000-0000-00002EA40000}"/>
    <cellStyle name="표준 2 39 22" xfId="17849" xr:uid="{00000000-0005-0000-0000-00002FA40000}"/>
    <cellStyle name="표준 2 39 23" xfId="19329" xr:uid="{00000000-0005-0000-0000-000030A40000}"/>
    <cellStyle name="표준 2 39 24" xfId="20809" xr:uid="{00000000-0005-0000-0000-000031A40000}"/>
    <cellStyle name="표준 2 39 25" xfId="22289" xr:uid="{00000000-0005-0000-0000-000032A40000}"/>
    <cellStyle name="표준 2 39 26" xfId="23769" xr:uid="{00000000-0005-0000-0000-000033A40000}"/>
    <cellStyle name="표준 2 39 27" xfId="25249" xr:uid="{00000000-0005-0000-0000-000034A40000}"/>
    <cellStyle name="표준 2 39 28" xfId="26729" xr:uid="{00000000-0005-0000-0000-000035A40000}"/>
    <cellStyle name="표준 2 39 29" xfId="28209" xr:uid="{00000000-0005-0000-0000-000036A40000}"/>
    <cellStyle name="표준 2 39 3" xfId="800" xr:uid="{00000000-0005-0000-0000-000037A40000}"/>
    <cellStyle name="표준 2 39 3 10" xfId="12612" xr:uid="{00000000-0005-0000-0000-000038A40000}"/>
    <cellStyle name="표준 2 39 3 11" xfId="14092" xr:uid="{00000000-0005-0000-0000-000039A40000}"/>
    <cellStyle name="표준 2 39 3 12" xfId="15572" xr:uid="{00000000-0005-0000-0000-00003AA40000}"/>
    <cellStyle name="표준 2 39 3 13" xfId="17052" xr:uid="{00000000-0005-0000-0000-00003BA40000}"/>
    <cellStyle name="표준 2 39 3 14" xfId="18532" xr:uid="{00000000-0005-0000-0000-00003CA40000}"/>
    <cellStyle name="표준 2 39 3 15" xfId="20012" xr:uid="{00000000-0005-0000-0000-00003DA40000}"/>
    <cellStyle name="표준 2 39 3 16" xfId="21492" xr:uid="{00000000-0005-0000-0000-00003EA40000}"/>
    <cellStyle name="표준 2 39 3 17" xfId="22972" xr:uid="{00000000-0005-0000-0000-00003FA40000}"/>
    <cellStyle name="표준 2 39 3 18" xfId="24452" xr:uid="{00000000-0005-0000-0000-000040A40000}"/>
    <cellStyle name="표준 2 39 3 19" xfId="25932" xr:uid="{00000000-0005-0000-0000-000041A40000}"/>
    <cellStyle name="표준 2 39 3 2" xfId="59" xr:uid="{00000000-0005-0000-0000-000042A40000}"/>
    <cellStyle name="표준 2 39 3 2 10" xfId="14829" xr:uid="{00000000-0005-0000-0000-000043A40000}"/>
    <cellStyle name="표준 2 39 3 2 11" xfId="16309" xr:uid="{00000000-0005-0000-0000-000044A40000}"/>
    <cellStyle name="표준 2 39 3 2 12" xfId="17789" xr:uid="{00000000-0005-0000-0000-000045A40000}"/>
    <cellStyle name="표준 2 39 3 2 13" xfId="19269" xr:uid="{00000000-0005-0000-0000-000046A40000}"/>
    <cellStyle name="표준 2 39 3 2 14" xfId="20749" xr:uid="{00000000-0005-0000-0000-000047A40000}"/>
    <cellStyle name="표준 2 39 3 2 15" xfId="22229" xr:uid="{00000000-0005-0000-0000-000048A40000}"/>
    <cellStyle name="표준 2 39 3 2 16" xfId="23709" xr:uid="{00000000-0005-0000-0000-000049A40000}"/>
    <cellStyle name="표준 2 39 3 2 17" xfId="25189" xr:uid="{00000000-0005-0000-0000-00004AA40000}"/>
    <cellStyle name="표준 2 39 3 2 18" xfId="26669" xr:uid="{00000000-0005-0000-0000-00004BA40000}"/>
    <cellStyle name="표준 2 39 3 2 19" xfId="28149" xr:uid="{00000000-0005-0000-0000-00004CA40000}"/>
    <cellStyle name="표준 2 39 3 2 2" xfId="2988" xr:uid="{00000000-0005-0000-0000-00004DA40000}"/>
    <cellStyle name="표준 2 39 3 2 20" xfId="29629" xr:uid="{00000000-0005-0000-0000-00004EA40000}"/>
    <cellStyle name="표준 2 39 3 2 21" xfId="31109" xr:uid="{00000000-0005-0000-0000-00004FA40000}"/>
    <cellStyle name="표준 2 39 3 2 22" xfId="32589" xr:uid="{00000000-0005-0000-0000-000050A40000}"/>
    <cellStyle name="표준 2 39 3 2 23" xfId="34069" xr:uid="{00000000-0005-0000-0000-000051A40000}"/>
    <cellStyle name="표준 2 39 3 2 24" xfId="35549" xr:uid="{00000000-0005-0000-0000-000052A40000}"/>
    <cellStyle name="표준 2 39 3 2 25" xfId="37029" xr:uid="{00000000-0005-0000-0000-000053A40000}"/>
    <cellStyle name="표준 2 39 3 2 26" xfId="38509" xr:uid="{00000000-0005-0000-0000-000054A40000}"/>
    <cellStyle name="표준 2 39 3 2 27" xfId="39989" xr:uid="{00000000-0005-0000-0000-000055A40000}"/>
    <cellStyle name="표준 2 39 3 2 28" xfId="41469" xr:uid="{00000000-0005-0000-0000-000056A40000}"/>
    <cellStyle name="표준 2 39 3 2 29" xfId="42949" xr:uid="{00000000-0005-0000-0000-000057A40000}"/>
    <cellStyle name="표준 2 39 3 2 3" xfId="4469" xr:uid="{00000000-0005-0000-0000-000058A40000}"/>
    <cellStyle name="표준 2 39 3 2 30" xfId="44429" xr:uid="{00000000-0005-0000-0000-000059A40000}"/>
    <cellStyle name="표준 2 39 3 2 31" xfId="45909" xr:uid="{00000000-0005-0000-0000-00005AA40000}"/>
    <cellStyle name="표준 2 39 3 2 32" xfId="47390" xr:uid="{00000000-0005-0000-0000-00005BA40000}"/>
    <cellStyle name="표준 2 39 3 2 33" xfId="48870" xr:uid="{00000000-0005-0000-0000-00005CA40000}"/>
    <cellStyle name="표준 2 39 3 2 34" xfId="50350" xr:uid="{00000000-0005-0000-0000-00005DA40000}"/>
    <cellStyle name="표준 2 39 3 2 35" xfId="51830" xr:uid="{00000000-0005-0000-0000-00005EA40000}"/>
    <cellStyle name="표준 2 39 3 2 36" xfId="53310" xr:uid="{00000000-0005-0000-0000-00005FA40000}"/>
    <cellStyle name="표준 2 39 3 2 37" xfId="54790" xr:uid="{00000000-0005-0000-0000-000060A40000}"/>
    <cellStyle name="표준 2 39 3 2 38" xfId="56270" xr:uid="{00000000-0005-0000-0000-000061A40000}"/>
    <cellStyle name="표준 2 39 3 2 39" xfId="57750" xr:uid="{00000000-0005-0000-0000-000062A40000}"/>
    <cellStyle name="표준 2 39 3 2 4" xfId="5949" xr:uid="{00000000-0005-0000-0000-000063A40000}"/>
    <cellStyle name="표준 2 39 3 2 40" xfId="59230" xr:uid="{00000000-0005-0000-0000-000064A40000}"/>
    <cellStyle name="표준 2 39 3 2 41" xfId="60710" xr:uid="{00000000-0005-0000-0000-000065A40000}"/>
    <cellStyle name="표준 2 39 3 2 42" xfId="62190" xr:uid="{00000000-0005-0000-0000-000066A40000}"/>
    <cellStyle name="표준 2 39 3 2 5" xfId="7429" xr:uid="{00000000-0005-0000-0000-000067A40000}"/>
    <cellStyle name="표준 2 39 3 2 6" xfId="8909" xr:uid="{00000000-0005-0000-0000-000068A40000}"/>
    <cellStyle name="표준 2 39 3 2 7" xfId="10389" xr:uid="{00000000-0005-0000-0000-000069A40000}"/>
    <cellStyle name="표준 2 39 3 2 8" xfId="11869" xr:uid="{00000000-0005-0000-0000-00006AA40000}"/>
    <cellStyle name="표준 2 39 3 2 9" xfId="13349" xr:uid="{00000000-0005-0000-0000-00006BA40000}"/>
    <cellStyle name="표준 2 39 3 20" xfId="27412" xr:uid="{00000000-0005-0000-0000-00006CA40000}"/>
    <cellStyle name="표준 2 39 3 21" xfId="28892" xr:uid="{00000000-0005-0000-0000-00006DA40000}"/>
    <cellStyle name="표준 2 39 3 22" xfId="30372" xr:uid="{00000000-0005-0000-0000-00006EA40000}"/>
    <cellStyle name="표준 2 39 3 23" xfId="31852" xr:uid="{00000000-0005-0000-0000-00006FA40000}"/>
    <cellStyle name="표준 2 39 3 24" xfId="33332" xr:uid="{00000000-0005-0000-0000-000070A40000}"/>
    <cellStyle name="표준 2 39 3 25" xfId="34812" xr:uid="{00000000-0005-0000-0000-000071A40000}"/>
    <cellStyle name="표준 2 39 3 26" xfId="36292" xr:uid="{00000000-0005-0000-0000-000072A40000}"/>
    <cellStyle name="표준 2 39 3 27" xfId="37772" xr:uid="{00000000-0005-0000-0000-000073A40000}"/>
    <cellStyle name="표준 2 39 3 28" xfId="39252" xr:uid="{00000000-0005-0000-0000-000074A40000}"/>
    <cellStyle name="표준 2 39 3 29" xfId="40732" xr:uid="{00000000-0005-0000-0000-000075A40000}"/>
    <cellStyle name="표준 2 39 3 3" xfId="2251" xr:uid="{00000000-0005-0000-0000-000076A40000}"/>
    <cellStyle name="표준 2 39 3 30" xfId="42212" xr:uid="{00000000-0005-0000-0000-000077A40000}"/>
    <cellStyle name="표준 2 39 3 31" xfId="43692" xr:uid="{00000000-0005-0000-0000-000078A40000}"/>
    <cellStyle name="표준 2 39 3 32" xfId="45172" xr:uid="{00000000-0005-0000-0000-000079A40000}"/>
    <cellStyle name="표준 2 39 3 33" xfId="46653" xr:uid="{00000000-0005-0000-0000-00007AA40000}"/>
    <cellStyle name="표준 2 39 3 34" xfId="48133" xr:uid="{00000000-0005-0000-0000-00007BA40000}"/>
    <cellStyle name="표준 2 39 3 35" xfId="49613" xr:uid="{00000000-0005-0000-0000-00007CA40000}"/>
    <cellStyle name="표준 2 39 3 36" xfId="51093" xr:uid="{00000000-0005-0000-0000-00007DA40000}"/>
    <cellStyle name="표준 2 39 3 37" xfId="52573" xr:uid="{00000000-0005-0000-0000-00007EA40000}"/>
    <cellStyle name="표준 2 39 3 38" xfId="54053" xr:uid="{00000000-0005-0000-0000-00007FA40000}"/>
    <cellStyle name="표준 2 39 3 39" xfId="55533" xr:uid="{00000000-0005-0000-0000-000080A40000}"/>
    <cellStyle name="표준 2 39 3 4" xfId="3732" xr:uid="{00000000-0005-0000-0000-000081A40000}"/>
    <cellStyle name="표준 2 39 3 40" xfId="57013" xr:uid="{00000000-0005-0000-0000-000082A40000}"/>
    <cellStyle name="표준 2 39 3 41" xfId="58493" xr:uid="{00000000-0005-0000-0000-000083A40000}"/>
    <cellStyle name="표준 2 39 3 42" xfId="59973" xr:uid="{00000000-0005-0000-0000-000084A40000}"/>
    <cellStyle name="표준 2 39 3 43" xfId="61453" xr:uid="{00000000-0005-0000-0000-000085A40000}"/>
    <cellStyle name="표준 2 39 3 5" xfId="5212" xr:uid="{00000000-0005-0000-0000-000086A40000}"/>
    <cellStyle name="표준 2 39 3 6" xfId="6692" xr:uid="{00000000-0005-0000-0000-000087A40000}"/>
    <cellStyle name="표준 2 39 3 7" xfId="8172" xr:uid="{00000000-0005-0000-0000-000088A40000}"/>
    <cellStyle name="표준 2 39 3 8" xfId="9652" xr:uid="{00000000-0005-0000-0000-000089A40000}"/>
    <cellStyle name="표준 2 39 3 9" xfId="11132" xr:uid="{00000000-0005-0000-0000-00008AA40000}"/>
    <cellStyle name="표준 2 39 30" xfId="29689" xr:uid="{00000000-0005-0000-0000-00008BA40000}"/>
    <cellStyle name="표준 2 39 31" xfId="31169" xr:uid="{00000000-0005-0000-0000-00008CA40000}"/>
    <cellStyle name="표준 2 39 32" xfId="32649" xr:uid="{00000000-0005-0000-0000-00008DA40000}"/>
    <cellStyle name="표준 2 39 33" xfId="34129" xr:uid="{00000000-0005-0000-0000-00008EA40000}"/>
    <cellStyle name="표준 2 39 34" xfId="35609" xr:uid="{00000000-0005-0000-0000-00008FA40000}"/>
    <cellStyle name="표준 2 39 35" xfId="37089" xr:uid="{00000000-0005-0000-0000-000090A40000}"/>
    <cellStyle name="표준 2 39 36" xfId="38569" xr:uid="{00000000-0005-0000-0000-000091A40000}"/>
    <cellStyle name="표준 2 39 37" xfId="40049" xr:uid="{00000000-0005-0000-0000-000092A40000}"/>
    <cellStyle name="표준 2 39 38" xfId="41529" xr:uid="{00000000-0005-0000-0000-000093A40000}"/>
    <cellStyle name="표준 2 39 39" xfId="43009" xr:uid="{00000000-0005-0000-0000-000094A40000}"/>
    <cellStyle name="표준 2 39 4" xfId="796" xr:uid="{00000000-0005-0000-0000-000095A40000}"/>
    <cellStyle name="표준 2 39 4 10" xfId="12616" xr:uid="{00000000-0005-0000-0000-000096A40000}"/>
    <cellStyle name="표준 2 39 4 11" xfId="14096" xr:uid="{00000000-0005-0000-0000-000097A40000}"/>
    <cellStyle name="표준 2 39 4 12" xfId="15576" xr:uid="{00000000-0005-0000-0000-000098A40000}"/>
    <cellStyle name="표준 2 39 4 13" xfId="17056" xr:uid="{00000000-0005-0000-0000-000099A40000}"/>
    <cellStyle name="표준 2 39 4 14" xfId="18536" xr:uid="{00000000-0005-0000-0000-00009AA40000}"/>
    <cellStyle name="표준 2 39 4 15" xfId="20016" xr:uid="{00000000-0005-0000-0000-00009BA40000}"/>
    <cellStyle name="표준 2 39 4 16" xfId="21496" xr:uid="{00000000-0005-0000-0000-00009CA40000}"/>
    <cellStyle name="표준 2 39 4 17" xfId="22976" xr:uid="{00000000-0005-0000-0000-00009DA40000}"/>
    <cellStyle name="표준 2 39 4 18" xfId="24456" xr:uid="{00000000-0005-0000-0000-00009EA40000}"/>
    <cellStyle name="표준 2 39 4 19" xfId="25936" xr:uid="{00000000-0005-0000-0000-00009FA40000}"/>
    <cellStyle name="표준 2 39 4 2" xfId="55" xr:uid="{00000000-0005-0000-0000-0000A0A40000}"/>
    <cellStyle name="표준 2 39 4 2 10" xfId="14833" xr:uid="{00000000-0005-0000-0000-0000A1A40000}"/>
    <cellStyle name="표준 2 39 4 2 11" xfId="16313" xr:uid="{00000000-0005-0000-0000-0000A2A40000}"/>
    <cellStyle name="표준 2 39 4 2 12" xfId="17793" xr:uid="{00000000-0005-0000-0000-0000A3A40000}"/>
    <cellStyle name="표준 2 39 4 2 13" xfId="19273" xr:uid="{00000000-0005-0000-0000-0000A4A40000}"/>
    <cellStyle name="표준 2 39 4 2 14" xfId="20753" xr:uid="{00000000-0005-0000-0000-0000A5A40000}"/>
    <cellStyle name="표준 2 39 4 2 15" xfId="22233" xr:uid="{00000000-0005-0000-0000-0000A6A40000}"/>
    <cellStyle name="표준 2 39 4 2 16" xfId="23713" xr:uid="{00000000-0005-0000-0000-0000A7A40000}"/>
    <cellStyle name="표준 2 39 4 2 17" xfId="25193" xr:uid="{00000000-0005-0000-0000-0000A8A40000}"/>
    <cellStyle name="표준 2 39 4 2 18" xfId="26673" xr:uid="{00000000-0005-0000-0000-0000A9A40000}"/>
    <cellStyle name="표준 2 39 4 2 19" xfId="28153" xr:uid="{00000000-0005-0000-0000-0000AAA40000}"/>
    <cellStyle name="표준 2 39 4 2 2" xfId="2992" xr:uid="{00000000-0005-0000-0000-0000ABA40000}"/>
    <cellStyle name="표준 2 39 4 2 20" xfId="29633" xr:uid="{00000000-0005-0000-0000-0000ACA40000}"/>
    <cellStyle name="표준 2 39 4 2 21" xfId="31113" xr:uid="{00000000-0005-0000-0000-0000ADA40000}"/>
    <cellStyle name="표준 2 39 4 2 22" xfId="32593" xr:uid="{00000000-0005-0000-0000-0000AEA40000}"/>
    <cellStyle name="표준 2 39 4 2 23" xfId="34073" xr:uid="{00000000-0005-0000-0000-0000AFA40000}"/>
    <cellStyle name="표준 2 39 4 2 24" xfId="35553" xr:uid="{00000000-0005-0000-0000-0000B0A40000}"/>
    <cellStyle name="표준 2 39 4 2 25" xfId="37033" xr:uid="{00000000-0005-0000-0000-0000B1A40000}"/>
    <cellStyle name="표준 2 39 4 2 26" xfId="38513" xr:uid="{00000000-0005-0000-0000-0000B2A40000}"/>
    <cellStyle name="표준 2 39 4 2 27" xfId="39993" xr:uid="{00000000-0005-0000-0000-0000B3A40000}"/>
    <cellStyle name="표준 2 39 4 2 28" xfId="41473" xr:uid="{00000000-0005-0000-0000-0000B4A40000}"/>
    <cellStyle name="표준 2 39 4 2 29" xfId="42953" xr:uid="{00000000-0005-0000-0000-0000B5A40000}"/>
    <cellStyle name="표준 2 39 4 2 3" xfId="4473" xr:uid="{00000000-0005-0000-0000-0000B6A40000}"/>
    <cellStyle name="표준 2 39 4 2 30" xfId="44433" xr:uid="{00000000-0005-0000-0000-0000B7A40000}"/>
    <cellStyle name="표준 2 39 4 2 31" xfId="45913" xr:uid="{00000000-0005-0000-0000-0000B8A40000}"/>
    <cellStyle name="표준 2 39 4 2 32" xfId="47394" xr:uid="{00000000-0005-0000-0000-0000B9A40000}"/>
    <cellStyle name="표준 2 39 4 2 33" xfId="48874" xr:uid="{00000000-0005-0000-0000-0000BAA40000}"/>
    <cellStyle name="표준 2 39 4 2 34" xfId="50354" xr:uid="{00000000-0005-0000-0000-0000BBA40000}"/>
    <cellStyle name="표준 2 39 4 2 35" xfId="51834" xr:uid="{00000000-0005-0000-0000-0000BCA40000}"/>
    <cellStyle name="표준 2 39 4 2 36" xfId="53314" xr:uid="{00000000-0005-0000-0000-0000BDA40000}"/>
    <cellStyle name="표준 2 39 4 2 37" xfId="54794" xr:uid="{00000000-0005-0000-0000-0000BEA40000}"/>
    <cellStyle name="표준 2 39 4 2 38" xfId="56274" xr:uid="{00000000-0005-0000-0000-0000BFA40000}"/>
    <cellStyle name="표준 2 39 4 2 39" xfId="57754" xr:uid="{00000000-0005-0000-0000-0000C0A40000}"/>
    <cellStyle name="표준 2 39 4 2 4" xfId="5953" xr:uid="{00000000-0005-0000-0000-0000C1A40000}"/>
    <cellStyle name="표준 2 39 4 2 40" xfId="59234" xr:uid="{00000000-0005-0000-0000-0000C2A40000}"/>
    <cellStyle name="표준 2 39 4 2 41" xfId="60714" xr:uid="{00000000-0005-0000-0000-0000C3A40000}"/>
    <cellStyle name="표준 2 39 4 2 42" xfId="62194" xr:uid="{00000000-0005-0000-0000-0000C4A40000}"/>
    <cellStyle name="표준 2 39 4 2 5" xfId="7433" xr:uid="{00000000-0005-0000-0000-0000C5A40000}"/>
    <cellStyle name="표준 2 39 4 2 6" xfId="8913" xr:uid="{00000000-0005-0000-0000-0000C6A40000}"/>
    <cellStyle name="표준 2 39 4 2 7" xfId="10393" xr:uid="{00000000-0005-0000-0000-0000C7A40000}"/>
    <cellStyle name="표준 2 39 4 2 8" xfId="11873" xr:uid="{00000000-0005-0000-0000-0000C8A40000}"/>
    <cellStyle name="표준 2 39 4 2 9" xfId="13353" xr:uid="{00000000-0005-0000-0000-0000C9A40000}"/>
    <cellStyle name="표준 2 39 4 20" xfId="27416" xr:uid="{00000000-0005-0000-0000-0000CAA40000}"/>
    <cellStyle name="표준 2 39 4 21" xfId="28896" xr:uid="{00000000-0005-0000-0000-0000CBA40000}"/>
    <cellStyle name="표준 2 39 4 22" xfId="30376" xr:uid="{00000000-0005-0000-0000-0000CCA40000}"/>
    <cellStyle name="표준 2 39 4 23" xfId="31856" xr:uid="{00000000-0005-0000-0000-0000CDA40000}"/>
    <cellStyle name="표준 2 39 4 24" xfId="33336" xr:uid="{00000000-0005-0000-0000-0000CEA40000}"/>
    <cellStyle name="표준 2 39 4 25" xfId="34816" xr:uid="{00000000-0005-0000-0000-0000CFA40000}"/>
    <cellStyle name="표준 2 39 4 26" xfId="36296" xr:uid="{00000000-0005-0000-0000-0000D0A40000}"/>
    <cellStyle name="표준 2 39 4 27" xfId="37776" xr:uid="{00000000-0005-0000-0000-0000D1A40000}"/>
    <cellStyle name="표준 2 39 4 28" xfId="39256" xr:uid="{00000000-0005-0000-0000-0000D2A40000}"/>
    <cellStyle name="표준 2 39 4 29" xfId="40736" xr:uid="{00000000-0005-0000-0000-0000D3A40000}"/>
    <cellStyle name="표준 2 39 4 3" xfId="2255" xr:uid="{00000000-0005-0000-0000-0000D4A40000}"/>
    <cellStyle name="표준 2 39 4 30" xfId="42216" xr:uid="{00000000-0005-0000-0000-0000D5A40000}"/>
    <cellStyle name="표준 2 39 4 31" xfId="43696" xr:uid="{00000000-0005-0000-0000-0000D6A40000}"/>
    <cellStyle name="표준 2 39 4 32" xfId="45176" xr:uid="{00000000-0005-0000-0000-0000D7A40000}"/>
    <cellStyle name="표준 2 39 4 33" xfId="46657" xr:uid="{00000000-0005-0000-0000-0000D8A40000}"/>
    <cellStyle name="표준 2 39 4 34" xfId="48137" xr:uid="{00000000-0005-0000-0000-0000D9A40000}"/>
    <cellStyle name="표준 2 39 4 35" xfId="49617" xr:uid="{00000000-0005-0000-0000-0000DAA40000}"/>
    <cellStyle name="표준 2 39 4 36" xfId="51097" xr:uid="{00000000-0005-0000-0000-0000DBA40000}"/>
    <cellStyle name="표준 2 39 4 37" xfId="52577" xr:uid="{00000000-0005-0000-0000-0000DCA40000}"/>
    <cellStyle name="표준 2 39 4 38" xfId="54057" xr:uid="{00000000-0005-0000-0000-0000DDA40000}"/>
    <cellStyle name="표준 2 39 4 39" xfId="55537" xr:uid="{00000000-0005-0000-0000-0000DEA40000}"/>
    <cellStyle name="표준 2 39 4 4" xfId="3736" xr:uid="{00000000-0005-0000-0000-0000DFA40000}"/>
    <cellStyle name="표준 2 39 4 40" xfId="57017" xr:uid="{00000000-0005-0000-0000-0000E0A40000}"/>
    <cellStyle name="표준 2 39 4 41" xfId="58497" xr:uid="{00000000-0005-0000-0000-0000E1A40000}"/>
    <cellStyle name="표준 2 39 4 42" xfId="59977" xr:uid="{00000000-0005-0000-0000-0000E2A40000}"/>
    <cellStyle name="표준 2 39 4 43" xfId="61457" xr:uid="{00000000-0005-0000-0000-0000E3A40000}"/>
    <cellStyle name="표준 2 39 4 5" xfId="5216" xr:uid="{00000000-0005-0000-0000-0000E4A40000}"/>
    <cellStyle name="표준 2 39 4 6" xfId="6696" xr:uid="{00000000-0005-0000-0000-0000E5A40000}"/>
    <cellStyle name="표준 2 39 4 7" xfId="8176" xr:uid="{00000000-0005-0000-0000-0000E6A40000}"/>
    <cellStyle name="표준 2 39 4 8" xfId="9656" xr:uid="{00000000-0005-0000-0000-0000E7A40000}"/>
    <cellStyle name="표준 2 39 4 9" xfId="11136" xr:uid="{00000000-0005-0000-0000-0000E8A40000}"/>
    <cellStyle name="표준 2 39 40" xfId="44489" xr:uid="{00000000-0005-0000-0000-0000E9A40000}"/>
    <cellStyle name="표준 2 39 41" xfId="45970" xr:uid="{00000000-0005-0000-0000-0000EAA40000}"/>
    <cellStyle name="표준 2 39 42" xfId="47450" xr:uid="{00000000-0005-0000-0000-0000EBA40000}"/>
    <cellStyle name="표준 2 39 43" xfId="48930" xr:uid="{00000000-0005-0000-0000-0000ECA40000}"/>
    <cellStyle name="표준 2 39 44" xfId="50410" xr:uid="{00000000-0005-0000-0000-0000EDA40000}"/>
    <cellStyle name="표준 2 39 45" xfId="51890" xr:uid="{00000000-0005-0000-0000-0000EEA40000}"/>
    <cellStyle name="표준 2 39 46" xfId="53370" xr:uid="{00000000-0005-0000-0000-0000EFA40000}"/>
    <cellStyle name="표준 2 39 47" xfId="54850" xr:uid="{00000000-0005-0000-0000-0000F0A40000}"/>
    <cellStyle name="표준 2 39 48" xfId="56330" xr:uid="{00000000-0005-0000-0000-0000F1A40000}"/>
    <cellStyle name="표준 2 39 49" xfId="57810" xr:uid="{00000000-0005-0000-0000-0000F2A40000}"/>
    <cellStyle name="표준 2 39 5" xfId="791" xr:uid="{00000000-0005-0000-0000-0000F3A40000}"/>
    <cellStyle name="표준 2 39 5 10" xfId="12621" xr:uid="{00000000-0005-0000-0000-0000F4A40000}"/>
    <cellStyle name="표준 2 39 5 11" xfId="14101" xr:uid="{00000000-0005-0000-0000-0000F5A40000}"/>
    <cellStyle name="표준 2 39 5 12" xfId="15581" xr:uid="{00000000-0005-0000-0000-0000F6A40000}"/>
    <cellStyle name="표준 2 39 5 13" xfId="17061" xr:uid="{00000000-0005-0000-0000-0000F7A40000}"/>
    <cellStyle name="표준 2 39 5 14" xfId="18541" xr:uid="{00000000-0005-0000-0000-0000F8A40000}"/>
    <cellStyle name="표준 2 39 5 15" xfId="20021" xr:uid="{00000000-0005-0000-0000-0000F9A40000}"/>
    <cellStyle name="표준 2 39 5 16" xfId="21501" xr:uid="{00000000-0005-0000-0000-0000FAA40000}"/>
    <cellStyle name="표준 2 39 5 17" xfId="22981" xr:uid="{00000000-0005-0000-0000-0000FBA40000}"/>
    <cellStyle name="표준 2 39 5 18" xfId="24461" xr:uid="{00000000-0005-0000-0000-0000FCA40000}"/>
    <cellStyle name="표준 2 39 5 19" xfId="25941" xr:uid="{00000000-0005-0000-0000-0000FDA40000}"/>
    <cellStyle name="표준 2 39 5 2" xfId="50" xr:uid="{00000000-0005-0000-0000-0000FEA40000}"/>
    <cellStyle name="표준 2 39 5 2 10" xfId="14838" xr:uid="{00000000-0005-0000-0000-0000FFA40000}"/>
    <cellStyle name="표준 2 39 5 2 11" xfId="16318" xr:uid="{00000000-0005-0000-0000-000000A50000}"/>
    <cellStyle name="표준 2 39 5 2 12" xfId="17798" xr:uid="{00000000-0005-0000-0000-000001A50000}"/>
    <cellStyle name="표준 2 39 5 2 13" xfId="19278" xr:uid="{00000000-0005-0000-0000-000002A50000}"/>
    <cellStyle name="표준 2 39 5 2 14" xfId="20758" xr:uid="{00000000-0005-0000-0000-000003A50000}"/>
    <cellStyle name="표준 2 39 5 2 15" xfId="22238" xr:uid="{00000000-0005-0000-0000-000004A50000}"/>
    <cellStyle name="표준 2 39 5 2 16" xfId="23718" xr:uid="{00000000-0005-0000-0000-000005A50000}"/>
    <cellStyle name="표준 2 39 5 2 17" xfId="25198" xr:uid="{00000000-0005-0000-0000-000006A50000}"/>
    <cellStyle name="표준 2 39 5 2 18" xfId="26678" xr:uid="{00000000-0005-0000-0000-000007A50000}"/>
    <cellStyle name="표준 2 39 5 2 19" xfId="28158" xr:uid="{00000000-0005-0000-0000-000008A50000}"/>
    <cellStyle name="표준 2 39 5 2 2" xfId="2997" xr:uid="{00000000-0005-0000-0000-000009A50000}"/>
    <cellStyle name="표준 2 39 5 2 20" xfId="29638" xr:uid="{00000000-0005-0000-0000-00000AA50000}"/>
    <cellStyle name="표준 2 39 5 2 21" xfId="31118" xr:uid="{00000000-0005-0000-0000-00000BA50000}"/>
    <cellStyle name="표준 2 39 5 2 22" xfId="32598" xr:uid="{00000000-0005-0000-0000-00000CA50000}"/>
    <cellStyle name="표준 2 39 5 2 23" xfId="34078" xr:uid="{00000000-0005-0000-0000-00000DA50000}"/>
    <cellStyle name="표준 2 39 5 2 24" xfId="35558" xr:uid="{00000000-0005-0000-0000-00000EA50000}"/>
    <cellStyle name="표준 2 39 5 2 25" xfId="37038" xr:uid="{00000000-0005-0000-0000-00000FA50000}"/>
    <cellStyle name="표준 2 39 5 2 26" xfId="38518" xr:uid="{00000000-0005-0000-0000-000010A50000}"/>
    <cellStyle name="표준 2 39 5 2 27" xfId="39998" xr:uid="{00000000-0005-0000-0000-000011A50000}"/>
    <cellStyle name="표준 2 39 5 2 28" xfId="41478" xr:uid="{00000000-0005-0000-0000-000012A50000}"/>
    <cellStyle name="표준 2 39 5 2 29" xfId="42958" xr:uid="{00000000-0005-0000-0000-000013A50000}"/>
    <cellStyle name="표준 2 39 5 2 3" xfId="4478" xr:uid="{00000000-0005-0000-0000-000014A50000}"/>
    <cellStyle name="표준 2 39 5 2 30" xfId="44438" xr:uid="{00000000-0005-0000-0000-000015A50000}"/>
    <cellStyle name="표준 2 39 5 2 31" xfId="45918" xr:uid="{00000000-0005-0000-0000-000016A50000}"/>
    <cellStyle name="표준 2 39 5 2 32" xfId="47399" xr:uid="{00000000-0005-0000-0000-000017A50000}"/>
    <cellStyle name="표준 2 39 5 2 33" xfId="48879" xr:uid="{00000000-0005-0000-0000-000018A50000}"/>
    <cellStyle name="표준 2 39 5 2 34" xfId="50359" xr:uid="{00000000-0005-0000-0000-000019A50000}"/>
    <cellStyle name="표준 2 39 5 2 35" xfId="51839" xr:uid="{00000000-0005-0000-0000-00001AA50000}"/>
    <cellStyle name="표준 2 39 5 2 36" xfId="53319" xr:uid="{00000000-0005-0000-0000-00001BA50000}"/>
    <cellStyle name="표준 2 39 5 2 37" xfId="54799" xr:uid="{00000000-0005-0000-0000-00001CA50000}"/>
    <cellStyle name="표준 2 39 5 2 38" xfId="56279" xr:uid="{00000000-0005-0000-0000-00001DA50000}"/>
    <cellStyle name="표준 2 39 5 2 39" xfId="57759" xr:uid="{00000000-0005-0000-0000-00001EA50000}"/>
    <cellStyle name="표준 2 39 5 2 4" xfId="5958" xr:uid="{00000000-0005-0000-0000-00001FA50000}"/>
    <cellStyle name="표준 2 39 5 2 40" xfId="59239" xr:uid="{00000000-0005-0000-0000-000020A50000}"/>
    <cellStyle name="표준 2 39 5 2 41" xfId="60719" xr:uid="{00000000-0005-0000-0000-000021A50000}"/>
    <cellStyle name="표준 2 39 5 2 42" xfId="62199" xr:uid="{00000000-0005-0000-0000-000022A50000}"/>
    <cellStyle name="표준 2 39 5 2 5" xfId="7438" xr:uid="{00000000-0005-0000-0000-000023A50000}"/>
    <cellStyle name="표준 2 39 5 2 6" xfId="8918" xr:uid="{00000000-0005-0000-0000-000024A50000}"/>
    <cellStyle name="표준 2 39 5 2 7" xfId="10398" xr:uid="{00000000-0005-0000-0000-000025A50000}"/>
    <cellStyle name="표준 2 39 5 2 8" xfId="11878" xr:uid="{00000000-0005-0000-0000-000026A50000}"/>
    <cellStyle name="표준 2 39 5 2 9" xfId="13358" xr:uid="{00000000-0005-0000-0000-000027A50000}"/>
    <cellStyle name="표준 2 39 5 20" xfId="27421" xr:uid="{00000000-0005-0000-0000-000028A50000}"/>
    <cellStyle name="표준 2 39 5 21" xfId="28901" xr:uid="{00000000-0005-0000-0000-000029A50000}"/>
    <cellStyle name="표준 2 39 5 22" xfId="30381" xr:uid="{00000000-0005-0000-0000-00002AA50000}"/>
    <cellStyle name="표준 2 39 5 23" xfId="31861" xr:uid="{00000000-0005-0000-0000-00002BA50000}"/>
    <cellStyle name="표준 2 39 5 24" xfId="33341" xr:uid="{00000000-0005-0000-0000-00002CA50000}"/>
    <cellStyle name="표준 2 39 5 25" xfId="34821" xr:uid="{00000000-0005-0000-0000-00002DA50000}"/>
    <cellStyle name="표준 2 39 5 26" xfId="36301" xr:uid="{00000000-0005-0000-0000-00002EA50000}"/>
    <cellStyle name="표준 2 39 5 27" xfId="37781" xr:uid="{00000000-0005-0000-0000-00002FA50000}"/>
    <cellStyle name="표준 2 39 5 28" xfId="39261" xr:uid="{00000000-0005-0000-0000-000030A50000}"/>
    <cellStyle name="표준 2 39 5 29" xfId="40741" xr:uid="{00000000-0005-0000-0000-000031A50000}"/>
    <cellStyle name="표준 2 39 5 3" xfId="2260" xr:uid="{00000000-0005-0000-0000-000032A50000}"/>
    <cellStyle name="표준 2 39 5 30" xfId="42221" xr:uid="{00000000-0005-0000-0000-000033A50000}"/>
    <cellStyle name="표준 2 39 5 31" xfId="43701" xr:uid="{00000000-0005-0000-0000-000034A50000}"/>
    <cellStyle name="표준 2 39 5 32" xfId="45181" xr:uid="{00000000-0005-0000-0000-000035A50000}"/>
    <cellStyle name="표준 2 39 5 33" xfId="46662" xr:uid="{00000000-0005-0000-0000-000036A50000}"/>
    <cellStyle name="표준 2 39 5 34" xfId="48142" xr:uid="{00000000-0005-0000-0000-000037A50000}"/>
    <cellStyle name="표준 2 39 5 35" xfId="49622" xr:uid="{00000000-0005-0000-0000-000038A50000}"/>
    <cellStyle name="표준 2 39 5 36" xfId="51102" xr:uid="{00000000-0005-0000-0000-000039A50000}"/>
    <cellStyle name="표준 2 39 5 37" xfId="52582" xr:uid="{00000000-0005-0000-0000-00003AA50000}"/>
    <cellStyle name="표준 2 39 5 38" xfId="54062" xr:uid="{00000000-0005-0000-0000-00003BA50000}"/>
    <cellStyle name="표준 2 39 5 39" xfId="55542" xr:uid="{00000000-0005-0000-0000-00003CA50000}"/>
    <cellStyle name="표준 2 39 5 4" xfId="3741" xr:uid="{00000000-0005-0000-0000-00003DA50000}"/>
    <cellStyle name="표준 2 39 5 40" xfId="57022" xr:uid="{00000000-0005-0000-0000-00003EA50000}"/>
    <cellStyle name="표준 2 39 5 41" xfId="58502" xr:uid="{00000000-0005-0000-0000-00003FA50000}"/>
    <cellStyle name="표준 2 39 5 42" xfId="59982" xr:uid="{00000000-0005-0000-0000-000040A50000}"/>
    <cellStyle name="표준 2 39 5 43" xfId="61462" xr:uid="{00000000-0005-0000-0000-000041A50000}"/>
    <cellStyle name="표준 2 39 5 5" xfId="5221" xr:uid="{00000000-0005-0000-0000-000042A50000}"/>
    <cellStyle name="표준 2 39 5 6" xfId="6701" xr:uid="{00000000-0005-0000-0000-000043A50000}"/>
    <cellStyle name="표준 2 39 5 7" xfId="8181" xr:uid="{00000000-0005-0000-0000-000044A50000}"/>
    <cellStyle name="표준 2 39 5 8" xfId="9661" xr:uid="{00000000-0005-0000-0000-000045A50000}"/>
    <cellStyle name="표준 2 39 5 9" xfId="11141" xr:uid="{00000000-0005-0000-0000-000046A50000}"/>
    <cellStyle name="표준 2 39 50" xfId="59290" xr:uid="{00000000-0005-0000-0000-000047A50000}"/>
    <cellStyle name="표준 2 39 51" xfId="60770" xr:uid="{00000000-0005-0000-0000-000048A50000}"/>
    <cellStyle name="표준 2 39 6" xfId="785" xr:uid="{00000000-0005-0000-0000-000049A50000}"/>
    <cellStyle name="표준 2 39 6 10" xfId="12627" xr:uid="{00000000-0005-0000-0000-00004AA50000}"/>
    <cellStyle name="표준 2 39 6 11" xfId="14107" xr:uid="{00000000-0005-0000-0000-00004BA50000}"/>
    <cellStyle name="표준 2 39 6 12" xfId="15587" xr:uid="{00000000-0005-0000-0000-00004CA50000}"/>
    <cellStyle name="표준 2 39 6 13" xfId="17067" xr:uid="{00000000-0005-0000-0000-00004DA50000}"/>
    <cellStyle name="표준 2 39 6 14" xfId="18547" xr:uid="{00000000-0005-0000-0000-00004EA50000}"/>
    <cellStyle name="표준 2 39 6 15" xfId="20027" xr:uid="{00000000-0005-0000-0000-00004FA50000}"/>
    <cellStyle name="표준 2 39 6 16" xfId="21507" xr:uid="{00000000-0005-0000-0000-000050A50000}"/>
    <cellStyle name="표준 2 39 6 17" xfId="22987" xr:uid="{00000000-0005-0000-0000-000051A50000}"/>
    <cellStyle name="표준 2 39 6 18" xfId="24467" xr:uid="{00000000-0005-0000-0000-000052A50000}"/>
    <cellStyle name="표준 2 39 6 19" xfId="25947" xr:uid="{00000000-0005-0000-0000-000053A50000}"/>
    <cellStyle name="표준 2 39 6 2" xfId="44" xr:uid="{00000000-0005-0000-0000-000054A50000}"/>
    <cellStyle name="표준 2 39 6 2 10" xfId="14844" xr:uid="{00000000-0005-0000-0000-000055A50000}"/>
    <cellStyle name="표준 2 39 6 2 11" xfId="16324" xr:uid="{00000000-0005-0000-0000-000056A50000}"/>
    <cellStyle name="표준 2 39 6 2 12" xfId="17804" xr:uid="{00000000-0005-0000-0000-000057A50000}"/>
    <cellStyle name="표준 2 39 6 2 13" xfId="19284" xr:uid="{00000000-0005-0000-0000-000058A50000}"/>
    <cellStyle name="표준 2 39 6 2 14" xfId="20764" xr:uid="{00000000-0005-0000-0000-000059A50000}"/>
    <cellStyle name="표준 2 39 6 2 15" xfId="22244" xr:uid="{00000000-0005-0000-0000-00005AA50000}"/>
    <cellStyle name="표준 2 39 6 2 16" xfId="23724" xr:uid="{00000000-0005-0000-0000-00005BA50000}"/>
    <cellStyle name="표준 2 39 6 2 17" xfId="25204" xr:uid="{00000000-0005-0000-0000-00005CA50000}"/>
    <cellStyle name="표준 2 39 6 2 18" xfId="26684" xr:uid="{00000000-0005-0000-0000-00005DA50000}"/>
    <cellStyle name="표준 2 39 6 2 19" xfId="28164" xr:uid="{00000000-0005-0000-0000-00005EA50000}"/>
    <cellStyle name="표준 2 39 6 2 2" xfId="3003" xr:uid="{00000000-0005-0000-0000-00005FA50000}"/>
    <cellStyle name="표준 2 39 6 2 20" xfId="29644" xr:uid="{00000000-0005-0000-0000-000060A50000}"/>
    <cellStyle name="표준 2 39 6 2 21" xfId="31124" xr:uid="{00000000-0005-0000-0000-000061A50000}"/>
    <cellStyle name="표준 2 39 6 2 22" xfId="32604" xr:uid="{00000000-0005-0000-0000-000062A50000}"/>
    <cellStyle name="표준 2 39 6 2 23" xfId="34084" xr:uid="{00000000-0005-0000-0000-000063A50000}"/>
    <cellStyle name="표준 2 39 6 2 24" xfId="35564" xr:uid="{00000000-0005-0000-0000-000064A50000}"/>
    <cellStyle name="표준 2 39 6 2 25" xfId="37044" xr:uid="{00000000-0005-0000-0000-000065A50000}"/>
    <cellStyle name="표준 2 39 6 2 26" xfId="38524" xr:uid="{00000000-0005-0000-0000-000066A50000}"/>
    <cellStyle name="표준 2 39 6 2 27" xfId="40004" xr:uid="{00000000-0005-0000-0000-000067A50000}"/>
    <cellStyle name="표준 2 39 6 2 28" xfId="41484" xr:uid="{00000000-0005-0000-0000-000068A50000}"/>
    <cellStyle name="표준 2 39 6 2 29" xfId="42964" xr:uid="{00000000-0005-0000-0000-000069A50000}"/>
    <cellStyle name="표준 2 39 6 2 3" xfId="4484" xr:uid="{00000000-0005-0000-0000-00006AA50000}"/>
    <cellStyle name="표준 2 39 6 2 30" xfId="44444" xr:uid="{00000000-0005-0000-0000-00006BA50000}"/>
    <cellStyle name="표준 2 39 6 2 31" xfId="45924" xr:uid="{00000000-0005-0000-0000-00006CA50000}"/>
    <cellStyle name="표준 2 39 6 2 32" xfId="47405" xr:uid="{00000000-0005-0000-0000-00006DA50000}"/>
    <cellStyle name="표준 2 39 6 2 33" xfId="48885" xr:uid="{00000000-0005-0000-0000-00006EA50000}"/>
    <cellStyle name="표준 2 39 6 2 34" xfId="50365" xr:uid="{00000000-0005-0000-0000-00006FA50000}"/>
    <cellStyle name="표준 2 39 6 2 35" xfId="51845" xr:uid="{00000000-0005-0000-0000-000070A50000}"/>
    <cellStyle name="표준 2 39 6 2 36" xfId="53325" xr:uid="{00000000-0005-0000-0000-000071A50000}"/>
    <cellStyle name="표준 2 39 6 2 37" xfId="54805" xr:uid="{00000000-0005-0000-0000-000072A50000}"/>
    <cellStyle name="표준 2 39 6 2 38" xfId="56285" xr:uid="{00000000-0005-0000-0000-000073A50000}"/>
    <cellStyle name="표준 2 39 6 2 39" xfId="57765" xr:uid="{00000000-0005-0000-0000-000074A50000}"/>
    <cellStyle name="표준 2 39 6 2 4" xfId="5964" xr:uid="{00000000-0005-0000-0000-000075A50000}"/>
    <cellStyle name="표준 2 39 6 2 40" xfId="59245" xr:uid="{00000000-0005-0000-0000-000076A50000}"/>
    <cellStyle name="표준 2 39 6 2 41" xfId="60725" xr:uid="{00000000-0005-0000-0000-000077A50000}"/>
    <cellStyle name="표준 2 39 6 2 42" xfId="62205" xr:uid="{00000000-0005-0000-0000-000078A50000}"/>
    <cellStyle name="표준 2 39 6 2 5" xfId="7444" xr:uid="{00000000-0005-0000-0000-000079A50000}"/>
    <cellStyle name="표준 2 39 6 2 6" xfId="8924" xr:uid="{00000000-0005-0000-0000-00007AA50000}"/>
    <cellStyle name="표준 2 39 6 2 7" xfId="10404" xr:uid="{00000000-0005-0000-0000-00007BA50000}"/>
    <cellStyle name="표준 2 39 6 2 8" xfId="11884" xr:uid="{00000000-0005-0000-0000-00007CA50000}"/>
    <cellStyle name="표준 2 39 6 2 9" xfId="13364" xr:uid="{00000000-0005-0000-0000-00007DA50000}"/>
    <cellStyle name="표준 2 39 6 20" xfId="27427" xr:uid="{00000000-0005-0000-0000-00007EA50000}"/>
    <cellStyle name="표준 2 39 6 21" xfId="28907" xr:uid="{00000000-0005-0000-0000-00007FA50000}"/>
    <cellStyle name="표준 2 39 6 22" xfId="30387" xr:uid="{00000000-0005-0000-0000-000080A50000}"/>
    <cellStyle name="표준 2 39 6 23" xfId="31867" xr:uid="{00000000-0005-0000-0000-000081A50000}"/>
    <cellStyle name="표준 2 39 6 24" xfId="33347" xr:uid="{00000000-0005-0000-0000-000082A50000}"/>
    <cellStyle name="표준 2 39 6 25" xfId="34827" xr:uid="{00000000-0005-0000-0000-000083A50000}"/>
    <cellStyle name="표준 2 39 6 26" xfId="36307" xr:uid="{00000000-0005-0000-0000-000084A50000}"/>
    <cellStyle name="표준 2 39 6 27" xfId="37787" xr:uid="{00000000-0005-0000-0000-000085A50000}"/>
    <cellStyle name="표준 2 39 6 28" xfId="39267" xr:uid="{00000000-0005-0000-0000-000086A50000}"/>
    <cellStyle name="표준 2 39 6 29" xfId="40747" xr:uid="{00000000-0005-0000-0000-000087A50000}"/>
    <cellStyle name="표준 2 39 6 3" xfId="2266" xr:uid="{00000000-0005-0000-0000-000088A50000}"/>
    <cellStyle name="표준 2 39 6 30" xfId="42227" xr:uid="{00000000-0005-0000-0000-000089A50000}"/>
    <cellStyle name="표준 2 39 6 31" xfId="43707" xr:uid="{00000000-0005-0000-0000-00008AA50000}"/>
    <cellStyle name="표준 2 39 6 32" xfId="45187" xr:uid="{00000000-0005-0000-0000-00008BA50000}"/>
    <cellStyle name="표준 2 39 6 33" xfId="46668" xr:uid="{00000000-0005-0000-0000-00008CA50000}"/>
    <cellStyle name="표준 2 39 6 34" xfId="48148" xr:uid="{00000000-0005-0000-0000-00008DA50000}"/>
    <cellStyle name="표준 2 39 6 35" xfId="49628" xr:uid="{00000000-0005-0000-0000-00008EA50000}"/>
    <cellStyle name="표준 2 39 6 36" xfId="51108" xr:uid="{00000000-0005-0000-0000-00008FA50000}"/>
    <cellStyle name="표준 2 39 6 37" xfId="52588" xr:uid="{00000000-0005-0000-0000-000090A50000}"/>
    <cellStyle name="표준 2 39 6 38" xfId="54068" xr:uid="{00000000-0005-0000-0000-000091A50000}"/>
    <cellStyle name="표준 2 39 6 39" xfId="55548" xr:uid="{00000000-0005-0000-0000-000092A50000}"/>
    <cellStyle name="표준 2 39 6 4" xfId="3747" xr:uid="{00000000-0005-0000-0000-000093A50000}"/>
    <cellStyle name="표준 2 39 6 40" xfId="57028" xr:uid="{00000000-0005-0000-0000-000094A50000}"/>
    <cellStyle name="표준 2 39 6 41" xfId="58508" xr:uid="{00000000-0005-0000-0000-000095A50000}"/>
    <cellStyle name="표준 2 39 6 42" xfId="59988" xr:uid="{00000000-0005-0000-0000-000096A50000}"/>
    <cellStyle name="표준 2 39 6 43" xfId="61468" xr:uid="{00000000-0005-0000-0000-000097A50000}"/>
    <cellStyle name="표준 2 39 6 5" xfId="5227" xr:uid="{00000000-0005-0000-0000-000098A50000}"/>
    <cellStyle name="표준 2 39 6 6" xfId="6707" xr:uid="{00000000-0005-0000-0000-000099A50000}"/>
    <cellStyle name="표준 2 39 6 7" xfId="8187" xr:uid="{00000000-0005-0000-0000-00009AA50000}"/>
    <cellStyle name="표준 2 39 6 8" xfId="9667" xr:uid="{00000000-0005-0000-0000-00009BA50000}"/>
    <cellStyle name="표준 2 39 6 9" xfId="11147" xr:uid="{00000000-0005-0000-0000-00009CA50000}"/>
    <cellStyle name="표준 2 39 7" xfId="778" xr:uid="{00000000-0005-0000-0000-00009DA50000}"/>
    <cellStyle name="표준 2 39 7 10" xfId="12634" xr:uid="{00000000-0005-0000-0000-00009EA50000}"/>
    <cellStyle name="표준 2 39 7 11" xfId="14114" xr:uid="{00000000-0005-0000-0000-00009FA50000}"/>
    <cellStyle name="표준 2 39 7 12" xfId="15594" xr:uid="{00000000-0005-0000-0000-0000A0A50000}"/>
    <cellStyle name="표준 2 39 7 13" xfId="17074" xr:uid="{00000000-0005-0000-0000-0000A1A50000}"/>
    <cellStyle name="표준 2 39 7 14" xfId="18554" xr:uid="{00000000-0005-0000-0000-0000A2A50000}"/>
    <cellStyle name="표준 2 39 7 15" xfId="20034" xr:uid="{00000000-0005-0000-0000-0000A3A50000}"/>
    <cellStyle name="표준 2 39 7 16" xfId="21514" xr:uid="{00000000-0005-0000-0000-0000A4A50000}"/>
    <cellStyle name="표준 2 39 7 17" xfId="22994" xr:uid="{00000000-0005-0000-0000-0000A5A50000}"/>
    <cellStyle name="표준 2 39 7 18" xfId="24474" xr:uid="{00000000-0005-0000-0000-0000A6A50000}"/>
    <cellStyle name="표준 2 39 7 19" xfId="25954" xr:uid="{00000000-0005-0000-0000-0000A7A50000}"/>
    <cellStyle name="표준 2 39 7 2" xfId="37" xr:uid="{00000000-0005-0000-0000-0000A8A50000}"/>
    <cellStyle name="표준 2 39 7 2 10" xfId="14851" xr:uid="{00000000-0005-0000-0000-0000A9A50000}"/>
    <cellStyle name="표준 2 39 7 2 11" xfId="16331" xr:uid="{00000000-0005-0000-0000-0000AAA50000}"/>
    <cellStyle name="표준 2 39 7 2 12" xfId="17811" xr:uid="{00000000-0005-0000-0000-0000ABA50000}"/>
    <cellStyle name="표준 2 39 7 2 13" xfId="19291" xr:uid="{00000000-0005-0000-0000-0000ACA50000}"/>
    <cellStyle name="표준 2 39 7 2 14" xfId="20771" xr:uid="{00000000-0005-0000-0000-0000ADA50000}"/>
    <cellStyle name="표준 2 39 7 2 15" xfId="22251" xr:uid="{00000000-0005-0000-0000-0000AEA50000}"/>
    <cellStyle name="표준 2 39 7 2 16" xfId="23731" xr:uid="{00000000-0005-0000-0000-0000AFA50000}"/>
    <cellStyle name="표준 2 39 7 2 17" xfId="25211" xr:uid="{00000000-0005-0000-0000-0000B0A50000}"/>
    <cellStyle name="표준 2 39 7 2 18" xfId="26691" xr:uid="{00000000-0005-0000-0000-0000B1A50000}"/>
    <cellStyle name="표준 2 39 7 2 19" xfId="28171" xr:uid="{00000000-0005-0000-0000-0000B2A50000}"/>
    <cellStyle name="표준 2 39 7 2 2" xfId="3010" xr:uid="{00000000-0005-0000-0000-0000B3A50000}"/>
    <cellStyle name="표준 2 39 7 2 20" xfId="29651" xr:uid="{00000000-0005-0000-0000-0000B4A50000}"/>
    <cellStyle name="표준 2 39 7 2 21" xfId="31131" xr:uid="{00000000-0005-0000-0000-0000B5A50000}"/>
    <cellStyle name="표준 2 39 7 2 22" xfId="32611" xr:uid="{00000000-0005-0000-0000-0000B6A50000}"/>
    <cellStyle name="표준 2 39 7 2 23" xfId="34091" xr:uid="{00000000-0005-0000-0000-0000B7A50000}"/>
    <cellStyle name="표준 2 39 7 2 24" xfId="35571" xr:uid="{00000000-0005-0000-0000-0000B8A50000}"/>
    <cellStyle name="표준 2 39 7 2 25" xfId="37051" xr:uid="{00000000-0005-0000-0000-0000B9A50000}"/>
    <cellStyle name="표준 2 39 7 2 26" xfId="38531" xr:uid="{00000000-0005-0000-0000-0000BAA50000}"/>
    <cellStyle name="표준 2 39 7 2 27" xfId="40011" xr:uid="{00000000-0005-0000-0000-0000BBA50000}"/>
    <cellStyle name="표준 2 39 7 2 28" xfId="41491" xr:uid="{00000000-0005-0000-0000-0000BCA50000}"/>
    <cellStyle name="표준 2 39 7 2 29" xfId="42971" xr:uid="{00000000-0005-0000-0000-0000BDA50000}"/>
    <cellStyle name="표준 2 39 7 2 3" xfId="4491" xr:uid="{00000000-0005-0000-0000-0000BEA50000}"/>
    <cellStyle name="표준 2 39 7 2 30" xfId="44451" xr:uid="{00000000-0005-0000-0000-0000BFA50000}"/>
    <cellStyle name="표준 2 39 7 2 31" xfId="45931" xr:uid="{00000000-0005-0000-0000-0000C0A50000}"/>
    <cellStyle name="표준 2 39 7 2 32" xfId="47412" xr:uid="{00000000-0005-0000-0000-0000C1A50000}"/>
    <cellStyle name="표준 2 39 7 2 33" xfId="48892" xr:uid="{00000000-0005-0000-0000-0000C2A50000}"/>
    <cellStyle name="표준 2 39 7 2 34" xfId="50372" xr:uid="{00000000-0005-0000-0000-0000C3A50000}"/>
    <cellStyle name="표준 2 39 7 2 35" xfId="51852" xr:uid="{00000000-0005-0000-0000-0000C4A50000}"/>
    <cellStyle name="표준 2 39 7 2 36" xfId="53332" xr:uid="{00000000-0005-0000-0000-0000C5A50000}"/>
    <cellStyle name="표준 2 39 7 2 37" xfId="54812" xr:uid="{00000000-0005-0000-0000-0000C6A50000}"/>
    <cellStyle name="표준 2 39 7 2 38" xfId="56292" xr:uid="{00000000-0005-0000-0000-0000C7A50000}"/>
    <cellStyle name="표준 2 39 7 2 39" xfId="57772" xr:uid="{00000000-0005-0000-0000-0000C8A50000}"/>
    <cellStyle name="표준 2 39 7 2 4" xfId="5971" xr:uid="{00000000-0005-0000-0000-0000C9A50000}"/>
    <cellStyle name="표준 2 39 7 2 40" xfId="59252" xr:uid="{00000000-0005-0000-0000-0000CAA50000}"/>
    <cellStyle name="표준 2 39 7 2 41" xfId="60732" xr:uid="{00000000-0005-0000-0000-0000CBA50000}"/>
    <cellStyle name="표준 2 39 7 2 42" xfId="62212" xr:uid="{00000000-0005-0000-0000-0000CCA50000}"/>
    <cellStyle name="표준 2 39 7 2 5" xfId="7451" xr:uid="{00000000-0005-0000-0000-0000CDA50000}"/>
    <cellStyle name="표준 2 39 7 2 6" xfId="8931" xr:uid="{00000000-0005-0000-0000-0000CEA50000}"/>
    <cellStyle name="표준 2 39 7 2 7" xfId="10411" xr:uid="{00000000-0005-0000-0000-0000CFA50000}"/>
    <cellStyle name="표준 2 39 7 2 8" xfId="11891" xr:uid="{00000000-0005-0000-0000-0000D0A50000}"/>
    <cellStyle name="표준 2 39 7 2 9" xfId="13371" xr:uid="{00000000-0005-0000-0000-0000D1A50000}"/>
    <cellStyle name="표준 2 39 7 20" xfId="27434" xr:uid="{00000000-0005-0000-0000-0000D2A50000}"/>
    <cellStyle name="표준 2 39 7 21" xfId="28914" xr:uid="{00000000-0005-0000-0000-0000D3A50000}"/>
    <cellStyle name="표준 2 39 7 22" xfId="30394" xr:uid="{00000000-0005-0000-0000-0000D4A50000}"/>
    <cellStyle name="표준 2 39 7 23" xfId="31874" xr:uid="{00000000-0005-0000-0000-0000D5A50000}"/>
    <cellStyle name="표준 2 39 7 24" xfId="33354" xr:uid="{00000000-0005-0000-0000-0000D6A50000}"/>
    <cellStyle name="표준 2 39 7 25" xfId="34834" xr:uid="{00000000-0005-0000-0000-0000D7A50000}"/>
    <cellStyle name="표준 2 39 7 26" xfId="36314" xr:uid="{00000000-0005-0000-0000-0000D8A50000}"/>
    <cellStyle name="표준 2 39 7 27" xfId="37794" xr:uid="{00000000-0005-0000-0000-0000D9A50000}"/>
    <cellStyle name="표준 2 39 7 28" xfId="39274" xr:uid="{00000000-0005-0000-0000-0000DAA50000}"/>
    <cellStyle name="표준 2 39 7 29" xfId="40754" xr:uid="{00000000-0005-0000-0000-0000DBA50000}"/>
    <cellStyle name="표준 2 39 7 3" xfId="2273" xr:uid="{00000000-0005-0000-0000-0000DCA50000}"/>
    <cellStyle name="표준 2 39 7 30" xfId="42234" xr:uid="{00000000-0005-0000-0000-0000DDA50000}"/>
    <cellStyle name="표준 2 39 7 31" xfId="43714" xr:uid="{00000000-0005-0000-0000-0000DEA50000}"/>
    <cellStyle name="표준 2 39 7 32" xfId="45194" xr:uid="{00000000-0005-0000-0000-0000DFA50000}"/>
    <cellStyle name="표준 2 39 7 33" xfId="46675" xr:uid="{00000000-0005-0000-0000-0000E0A50000}"/>
    <cellStyle name="표준 2 39 7 34" xfId="48155" xr:uid="{00000000-0005-0000-0000-0000E1A50000}"/>
    <cellStyle name="표준 2 39 7 35" xfId="49635" xr:uid="{00000000-0005-0000-0000-0000E2A50000}"/>
    <cellStyle name="표준 2 39 7 36" xfId="51115" xr:uid="{00000000-0005-0000-0000-0000E3A50000}"/>
    <cellStyle name="표준 2 39 7 37" xfId="52595" xr:uid="{00000000-0005-0000-0000-0000E4A50000}"/>
    <cellStyle name="표준 2 39 7 38" xfId="54075" xr:uid="{00000000-0005-0000-0000-0000E5A50000}"/>
    <cellStyle name="표준 2 39 7 39" xfId="55555" xr:uid="{00000000-0005-0000-0000-0000E6A50000}"/>
    <cellStyle name="표준 2 39 7 4" xfId="3754" xr:uid="{00000000-0005-0000-0000-0000E7A50000}"/>
    <cellStyle name="표준 2 39 7 40" xfId="57035" xr:uid="{00000000-0005-0000-0000-0000E8A50000}"/>
    <cellStyle name="표준 2 39 7 41" xfId="58515" xr:uid="{00000000-0005-0000-0000-0000E9A50000}"/>
    <cellStyle name="표준 2 39 7 42" xfId="59995" xr:uid="{00000000-0005-0000-0000-0000EAA50000}"/>
    <cellStyle name="표준 2 39 7 43" xfId="61475" xr:uid="{00000000-0005-0000-0000-0000EBA50000}"/>
    <cellStyle name="표준 2 39 7 5" xfId="5234" xr:uid="{00000000-0005-0000-0000-0000ECA50000}"/>
    <cellStyle name="표준 2 39 7 6" xfId="6714" xr:uid="{00000000-0005-0000-0000-0000EDA50000}"/>
    <cellStyle name="표준 2 39 7 7" xfId="8194" xr:uid="{00000000-0005-0000-0000-0000EEA50000}"/>
    <cellStyle name="표준 2 39 7 8" xfId="9674" xr:uid="{00000000-0005-0000-0000-0000EFA50000}"/>
    <cellStyle name="표준 2 39 7 9" xfId="11154" xr:uid="{00000000-0005-0000-0000-0000F0A50000}"/>
    <cellStyle name="표준 2 39 8" xfId="770" xr:uid="{00000000-0005-0000-0000-0000F1A50000}"/>
    <cellStyle name="표준 2 39 8 10" xfId="12642" xr:uid="{00000000-0005-0000-0000-0000F2A50000}"/>
    <cellStyle name="표준 2 39 8 11" xfId="14122" xr:uid="{00000000-0005-0000-0000-0000F3A50000}"/>
    <cellStyle name="표준 2 39 8 12" xfId="15602" xr:uid="{00000000-0005-0000-0000-0000F4A50000}"/>
    <cellStyle name="표준 2 39 8 13" xfId="17082" xr:uid="{00000000-0005-0000-0000-0000F5A50000}"/>
    <cellStyle name="표준 2 39 8 14" xfId="18562" xr:uid="{00000000-0005-0000-0000-0000F6A50000}"/>
    <cellStyle name="표준 2 39 8 15" xfId="20042" xr:uid="{00000000-0005-0000-0000-0000F7A50000}"/>
    <cellStyle name="표준 2 39 8 16" xfId="21522" xr:uid="{00000000-0005-0000-0000-0000F8A50000}"/>
    <cellStyle name="표준 2 39 8 17" xfId="23002" xr:uid="{00000000-0005-0000-0000-0000F9A50000}"/>
    <cellStyle name="표준 2 39 8 18" xfId="24482" xr:uid="{00000000-0005-0000-0000-0000FAA50000}"/>
    <cellStyle name="표준 2 39 8 19" xfId="25962" xr:uid="{00000000-0005-0000-0000-0000FBA50000}"/>
    <cellStyle name="표준 2 39 8 2" xfId="29" xr:uid="{00000000-0005-0000-0000-0000FCA50000}"/>
    <cellStyle name="표준 2 39 8 2 10" xfId="14859" xr:uid="{00000000-0005-0000-0000-0000FDA50000}"/>
    <cellStyle name="표준 2 39 8 2 11" xfId="16339" xr:uid="{00000000-0005-0000-0000-0000FEA50000}"/>
    <cellStyle name="표준 2 39 8 2 12" xfId="17819" xr:uid="{00000000-0005-0000-0000-0000FFA50000}"/>
    <cellStyle name="표준 2 39 8 2 13" xfId="19299" xr:uid="{00000000-0005-0000-0000-000000A60000}"/>
    <cellStyle name="표준 2 39 8 2 14" xfId="20779" xr:uid="{00000000-0005-0000-0000-000001A60000}"/>
    <cellStyle name="표준 2 39 8 2 15" xfId="22259" xr:uid="{00000000-0005-0000-0000-000002A60000}"/>
    <cellStyle name="표준 2 39 8 2 16" xfId="23739" xr:uid="{00000000-0005-0000-0000-000003A60000}"/>
    <cellStyle name="표준 2 39 8 2 17" xfId="25219" xr:uid="{00000000-0005-0000-0000-000004A60000}"/>
    <cellStyle name="표준 2 39 8 2 18" xfId="26699" xr:uid="{00000000-0005-0000-0000-000005A60000}"/>
    <cellStyle name="표준 2 39 8 2 19" xfId="28179" xr:uid="{00000000-0005-0000-0000-000006A60000}"/>
    <cellStyle name="표준 2 39 8 2 2" xfId="3018" xr:uid="{00000000-0005-0000-0000-000007A60000}"/>
    <cellStyle name="표준 2 39 8 2 20" xfId="29659" xr:uid="{00000000-0005-0000-0000-000008A60000}"/>
    <cellStyle name="표준 2 39 8 2 21" xfId="31139" xr:uid="{00000000-0005-0000-0000-000009A60000}"/>
    <cellStyle name="표준 2 39 8 2 22" xfId="32619" xr:uid="{00000000-0005-0000-0000-00000AA60000}"/>
    <cellStyle name="표준 2 39 8 2 23" xfId="34099" xr:uid="{00000000-0005-0000-0000-00000BA60000}"/>
    <cellStyle name="표준 2 39 8 2 24" xfId="35579" xr:uid="{00000000-0005-0000-0000-00000CA60000}"/>
    <cellStyle name="표준 2 39 8 2 25" xfId="37059" xr:uid="{00000000-0005-0000-0000-00000DA60000}"/>
    <cellStyle name="표준 2 39 8 2 26" xfId="38539" xr:uid="{00000000-0005-0000-0000-00000EA60000}"/>
    <cellStyle name="표준 2 39 8 2 27" xfId="40019" xr:uid="{00000000-0005-0000-0000-00000FA60000}"/>
    <cellStyle name="표준 2 39 8 2 28" xfId="41499" xr:uid="{00000000-0005-0000-0000-000010A60000}"/>
    <cellStyle name="표준 2 39 8 2 29" xfId="42979" xr:uid="{00000000-0005-0000-0000-000011A60000}"/>
    <cellStyle name="표준 2 39 8 2 3" xfId="4499" xr:uid="{00000000-0005-0000-0000-000012A60000}"/>
    <cellStyle name="표준 2 39 8 2 30" xfId="44459" xr:uid="{00000000-0005-0000-0000-000013A60000}"/>
    <cellStyle name="표준 2 39 8 2 31" xfId="45939" xr:uid="{00000000-0005-0000-0000-000014A60000}"/>
    <cellStyle name="표준 2 39 8 2 32" xfId="47420" xr:uid="{00000000-0005-0000-0000-000015A60000}"/>
    <cellStyle name="표준 2 39 8 2 33" xfId="48900" xr:uid="{00000000-0005-0000-0000-000016A60000}"/>
    <cellStyle name="표준 2 39 8 2 34" xfId="50380" xr:uid="{00000000-0005-0000-0000-000017A60000}"/>
    <cellStyle name="표준 2 39 8 2 35" xfId="51860" xr:uid="{00000000-0005-0000-0000-000018A60000}"/>
    <cellStyle name="표준 2 39 8 2 36" xfId="53340" xr:uid="{00000000-0005-0000-0000-000019A60000}"/>
    <cellStyle name="표준 2 39 8 2 37" xfId="54820" xr:uid="{00000000-0005-0000-0000-00001AA60000}"/>
    <cellStyle name="표준 2 39 8 2 38" xfId="56300" xr:uid="{00000000-0005-0000-0000-00001BA60000}"/>
    <cellStyle name="표준 2 39 8 2 39" xfId="57780" xr:uid="{00000000-0005-0000-0000-00001CA60000}"/>
    <cellStyle name="표준 2 39 8 2 4" xfId="5979" xr:uid="{00000000-0005-0000-0000-00001DA60000}"/>
    <cellStyle name="표준 2 39 8 2 40" xfId="59260" xr:uid="{00000000-0005-0000-0000-00001EA60000}"/>
    <cellStyle name="표준 2 39 8 2 41" xfId="60740" xr:uid="{00000000-0005-0000-0000-00001FA60000}"/>
    <cellStyle name="표준 2 39 8 2 42" xfId="62220" xr:uid="{00000000-0005-0000-0000-000020A60000}"/>
    <cellStyle name="표준 2 39 8 2 5" xfId="7459" xr:uid="{00000000-0005-0000-0000-000021A60000}"/>
    <cellStyle name="표준 2 39 8 2 6" xfId="8939" xr:uid="{00000000-0005-0000-0000-000022A60000}"/>
    <cellStyle name="표준 2 39 8 2 7" xfId="10419" xr:uid="{00000000-0005-0000-0000-000023A60000}"/>
    <cellStyle name="표준 2 39 8 2 8" xfId="11899" xr:uid="{00000000-0005-0000-0000-000024A60000}"/>
    <cellStyle name="표준 2 39 8 2 9" xfId="13379" xr:uid="{00000000-0005-0000-0000-000025A60000}"/>
    <cellStyle name="표준 2 39 8 20" xfId="27442" xr:uid="{00000000-0005-0000-0000-000026A60000}"/>
    <cellStyle name="표준 2 39 8 21" xfId="28922" xr:uid="{00000000-0005-0000-0000-000027A60000}"/>
    <cellStyle name="표준 2 39 8 22" xfId="30402" xr:uid="{00000000-0005-0000-0000-000028A60000}"/>
    <cellStyle name="표준 2 39 8 23" xfId="31882" xr:uid="{00000000-0005-0000-0000-000029A60000}"/>
    <cellStyle name="표준 2 39 8 24" xfId="33362" xr:uid="{00000000-0005-0000-0000-00002AA60000}"/>
    <cellStyle name="표준 2 39 8 25" xfId="34842" xr:uid="{00000000-0005-0000-0000-00002BA60000}"/>
    <cellStyle name="표준 2 39 8 26" xfId="36322" xr:uid="{00000000-0005-0000-0000-00002CA60000}"/>
    <cellStyle name="표준 2 39 8 27" xfId="37802" xr:uid="{00000000-0005-0000-0000-00002DA60000}"/>
    <cellStyle name="표준 2 39 8 28" xfId="39282" xr:uid="{00000000-0005-0000-0000-00002EA60000}"/>
    <cellStyle name="표준 2 39 8 29" xfId="40762" xr:uid="{00000000-0005-0000-0000-00002FA60000}"/>
    <cellStyle name="표준 2 39 8 3" xfId="2281" xr:uid="{00000000-0005-0000-0000-000030A60000}"/>
    <cellStyle name="표준 2 39 8 30" xfId="42242" xr:uid="{00000000-0005-0000-0000-000031A60000}"/>
    <cellStyle name="표준 2 39 8 31" xfId="43722" xr:uid="{00000000-0005-0000-0000-000032A60000}"/>
    <cellStyle name="표준 2 39 8 32" xfId="45202" xr:uid="{00000000-0005-0000-0000-000033A60000}"/>
    <cellStyle name="표준 2 39 8 33" xfId="46683" xr:uid="{00000000-0005-0000-0000-000034A60000}"/>
    <cellStyle name="표준 2 39 8 34" xfId="48163" xr:uid="{00000000-0005-0000-0000-000035A60000}"/>
    <cellStyle name="표준 2 39 8 35" xfId="49643" xr:uid="{00000000-0005-0000-0000-000036A60000}"/>
    <cellStyle name="표준 2 39 8 36" xfId="51123" xr:uid="{00000000-0005-0000-0000-000037A60000}"/>
    <cellStyle name="표준 2 39 8 37" xfId="52603" xr:uid="{00000000-0005-0000-0000-000038A60000}"/>
    <cellStyle name="표준 2 39 8 38" xfId="54083" xr:uid="{00000000-0005-0000-0000-000039A60000}"/>
    <cellStyle name="표준 2 39 8 39" xfId="55563" xr:uid="{00000000-0005-0000-0000-00003AA60000}"/>
    <cellStyle name="표준 2 39 8 4" xfId="3762" xr:uid="{00000000-0005-0000-0000-00003BA60000}"/>
    <cellStyle name="표준 2 39 8 40" xfId="57043" xr:uid="{00000000-0005-0000-0000-00003CA60000}"/>
    <cellStyle name="표준 2 39 8 41" xfId="58523" xr:uid="{00000000-0005-0000-0000-00003DA60000}"/>
    <cellStyle name="표준 2 39 8 42" xfId="60003" xr:uid="{00000000-0005-0000-0000-00003EA60000}"/>
    <cellStyle name="표준 2 39 8 43" xfId="61483" xr:uid="{00000000-0005-0000-0000-00003FA60000}"/>
    <cellStyle name="표준 2 39 8 5" xfId="5242" xr:uid="{00000000-0005-0000-0000-000040A60000}"/>
    <cellStyle name="표준 2 39 8 6" xfId="6722" xr:uid="{00000000-0005-0000-0000-000041A60000}"/>
    <cellStyle name="표준 2 39 8 7" xfId="8202" xr:uid="{00000000-0005-0000-0000-000042A60000}"/>
    <cellStyle name="표준 2 39 8 8" xfId="9682" xr:uid="{00000000-0005-0000-0000-000043A60000}"/>
    <cellStyle name="표준 2 39 8 9" xfId="11162" xr:uid="{00000000-0005-0000-0000-000044A60000}"/>
    <cellStyle name="표준 2 39 9" xfId="844" xr:uid="{00000000-0005-0000-0000-000045A60000}"/>
    <cellStyle name="표준 2 4" xfId="1559" xr:uid="{00000000-0005-0000-0000-000046A60000}"/>
    <cellStyle name="표준 2 4 10" xfId="1445" xr:uid="{00000000-0005-0000-0000-000047A60000}"/>
    <cellStyle name="표준 2 4 10 10" xfId="12005" xr:uid="{00000000-0005-0000-0000-000048A60000}"/>
    <cellStyle name="표준 2 4 10 11" xfId="13485" xr:uid="{00000000-0005-0000-0000-000049A60000}"/>
    <cellStyle name="표준 2 4 10 12" xfId="14965" xr:uid="{00000000-0005-0000-0000-00004AA60000}"/>
    <cellStyle name="표준 2 4 10 13" xfId="16445" xr:uid="{00000000-0005-0000-0000-00004BA60000}"/>
    <cellStyle name="표준 2 4 10 14" xfId="17925" xr:uid="{00000000-0005-0000-0000-00004CA60000}"/>
    <cellStyle name="표준 2 4 10 15" xfId="19405" xr:uid="{00000000-0005-0000-0000-00004DA60000}"/>
    <cellStyle name="표준 2 4 10 16" xfId="20885" xr:uid="{00000000-0005-0000-0000-00004EA60000}"/>
    <cellStyle name="표준 2 4 10 17" xfId="22365" xr:uid="{00000000-0005-0000-0000-00004FA60000}"/>
    <cellStyle name="표준 2 4 10 18" xfId="23845" xr:uid="{00000000-0005-0000-0000-000050A60000}"/>
    <cellStyle name="표준 2 4 10 19" xfId="25325" xr:uid="{00000000-0005-0000-0000-000051A60000}"/>
    <cellStyle name="표준 2 4 10 2" xfId="666" xr:uid="{00000000-0005-0000-0000-000052A60000}"/>
    <cellStyle name="표준 2 4 10 2 10" xfId="14222" xr:uid="{00000000-0005-0000-0000-000053A60000}"/>
    <cellStyle name="표준 2 4 10 2 11" xfId="15702" xr:uid="{00000000-0005-0000-0000-000054A60000}"/>
    <cellStyle name="표준 2 4 10 2 12" xfId="17182" xr:uid="{00000000-0005-0000-0000-000055A60000}"/>
    <cellStyle name="표준 2 4 10 2 13" xfId="18662" xr:uid="{00000000-0005-0000-0000-000056A60000}"/>
    <cellStyle name="표준 2 4 10 2 14" xfId="20142" xr:uid="{00000000-0005-0000-0000-000057A60000}"/>
    <cellStyle name="표준 2 4 10 2 15" xfId="21622" xr:uid="{00000000-0005-0000-0000-000058A60000}"/>
    <cellStyle name="표준 2 4 10 2 16" xfId="23102" xr:uid="{00000000-0005-0000-0000-000059A60000}"/>
    <cellStyle name="표준 2 4 10 2 17" xfId="24582" xr:uid="{00000000-0005-0000-0000-00005AA60000}"/>
    <cellStyle name="표준 2 4 10 2 18" xfId="26062" xr:uid="{00000000-0005-0000-0000-00005BA60000}"/>
    <cellStyle name="표준 2 4 10 2 19" xfId="27542" xr:uid="{00000000-0005-0000-0000-00005CA60000}"/>
    <cellStyle name="표준 2 4 10 2 2" xfId="2381" xr:uid="{00000000-0005-0000-0000-00005DA60000}"/>
    <cellStyle name="표준 2 4 10 2 20" xfId="29022" xr:uid="{00000000-0005-0000-0000-00005EA60000}"/>
    <cellStyle name="표준 2 4 10 2 21" xfId="30502" xr:uid="{00000000-0005-0000-0000-00005FA60000}"/>
    <cellStyle name="표준 2 4 10 2 22" xfId="31982" xr:uid="{00000000-0005-0000-0000-000060A60000}"/>
    <cellStyle name="표준 2 4 10 2 23" xfId="33462" xr:uid="{00000000-0005-0000-0000-000061A60000}"/>
    <cellStyle name="표준 2 4 10 2 24" xfId="34942" xr:uid="{00000000-0005-0000-0000-000062A60000}"/>
    <cellStyle name="표준 2 4 10 2 25" xfId="36422" xr:uid="{00000000-0005-0000-0000-000063A60000}"/>
    <cellStyle name="표준 2 4 10 2 26" xfId="37902" xr:uid="{00000000-0005-0000-0000-000064A60000}"/>
    <cellStyle name="표준 2 4 10 2 27" xfId="39382" xr:uid="{00000000-0005-0000-0000-000065A60000}"/>
    <cellStyle name="표준 2 4 10 2 28" xfId="40862" xr:uid="{00000000-0005-0000-0000-000066A60000}"/>
    <cellStyle name="표준 2 4 10 2 29" xfId="42342" xr:uid="{00000000-0005-0000-0000-000067A60000}"/>
    <cellStyle name="표준 2 4 10 2 3" xfId="3862" xr:uid="{00000000-0005-0000-0000-000068A60000}"/>
    <cellStyle name="표준 2 4 10 2 30" xfId="43822" xr:uid="{00000000-0005-0000-0000-000069A60000}"/>
    <cellStyle name="표준 2 4 10 2 31" xfId="45302" xr:uid="{00000000-0005-0000-0000-00006AA60000}"/>
    <cellStyle name="표준 2 4 10 2 32" xfId="46783" xr:uid="{00000000-0005-0000-0000-00006BA60000}"/>
    <cellStyle name="표준 2 4 10 2 33" xfId="48263" xr:uid="{00000000-0005-0000-0000-00006CA60000}"/>
    <cellStyle name="표준 2 4 10 2 34" xfId="49743" xr:uid="{00000000-0005-0000-0000-00006DA60000}"/>
    <cellStyle name="표준 2 4 10 2 35" xfId="51223" xr:uid="{00000000-0005-0000-0000-00006EA60000}"/>
    <cellStyle name="표준 2 4 10 2 36" xfId="52703" xr:uid="{00000000-0005-0000-0000-00006FA60000}"/>
    <cellStyle name="표준 2 4 10 2 37" xfId="54183" xr:uid="{00000000-0005-0000-0000-000070A60000}"/>
    <cellStyle name="표준 2 4 10 2 38" xfId="55663" xr:uid="{00000000-0005-0000-0000-000071A60000}"/>
    <cellStyle name="표준 2 4 10 2 39" xfId="57143" xr:uid="{00000000-0005-0000-0000-000072A60000}"/>
    <cellStyle name="표준 2 4 10 2 4" xfId="5342" xr:uid="{00000000-0005-0000-0000-000073A60000}"/>
    <cellStyle name="표준 2 4 10 2 40" xfId="58623" xr:uid="{00000000-0005-0000-0000-000074A60000}"/>
    <cellStyle name="표준 2 4 10 2 41" xfId="60103" xr:uid="{00000000-0005-0000-0000-000075A60000}"/>
    <cellStyle name="표준 2 4 10 2 42" xfId="61583" xr:uid="{00000000-0005-0000-0000-000076A60000}"/>
    <cellStyle name="표준 2 4 10 2 5" xfId="6822" xr:uid="{00000000-0005-0000-0000-000077A60000}"/>
    <cellStyle name="표준 2 4 10 2 6" xfId="8302" xr:uid="{00000000-0005-0000-0000-000078A60000}"/>
    <cellStyle name="표준 2 4 10 2 7" xfId="9782" xr:uid="{00000000-0005-0000-0000-000079A60000}"/>
    <cellStyle name="표준 2 4 10 2 8" xfId="11262" xr:uid="{00000000-0005-0000-0000-00007AA60000}"/>
    <cellStyle name="표준 2 4 10 2 9" xfId="12742" xr:uid="{00000000-0005-0000-0000-00007BA60000}"/>
    <cellStyle name="표준 2 4 10 20" xfId="26805" xr:uid="{00000000-0005-0000-0000-00007CA60000}"/>
    <cellStyle name="표준 2 4 10 21" xfId="28285" xr:uid="{00000000-0005-0000-0000-00007DA60000}"/>
    <cellStyle name="표준 2 4 10 22" xfId="29765" xr:uid="{00000000-0005-0000-0000-00007EA60000}"/>
    <cellStyle name="표준 2 4 10 23" xfId="31245" xr:uid="{00000000-0005-0000-0000-00007FA60000}"/>
    <cellStyle name="표준 2 4 10 24" xfId="32725" xr:uid="{00000000-0005-0000-0000-000080A60000}"/>
    <cellStyle name="표준 2 4 10 25" xfId="34205" xr:uid="{00000000-0005-0000-0000-000081A60000}"/>
    <cellStyle name="표준 2 4 10 26" xfId="35685" xr:uid="{00000000-0005-0000-0000-000082A60000}"/>
    <cellStyle name="표준 2 4 10 27" xfId="37165" xr:uid="{00000000-0005-0000-0000-000083A60000}"/>
    <cellStyle name="표준 2 4 10 28" xfId="38645" xr:uid="{00000000-0005-0000-0000-000084A60000}"/>
    <cellStyle name="표준 2 4 10 29" xfId="40125" xr:uid="{00000000-0005-0000-0000-000085A60000}"/>
    <cellStyle name="표준 2 4 10 3" xfId="1644" xr:uid="{00000000-0005-0000-0000-000086A60000}"/>
    <cellStyle name="표준 2 4 10 30" xfId="41605" xr:uid="{00000000-0005-0000-0000-000087A60000}"/>
    <cellStyle name="표준 2 4 10 31" xfId="43085" xr:uid="{00000000-0005-0000-0000-000088A60000}"/>
    <cellStyle name="표준 2 4 10 32" xfId="44565" xr:uid="{00000000-0005-0000-0000-000089A60000}"/>
    <cellStyle name="표준 2 4 10 33" xfId="46046" xr:uid="{00000000-0005-0000-0000-00008AA60000}"/>
    <cellStyle name="표준 2 4 10 34" xfId="47526" xr:uid="{00000000-0005-0000-0000-00008BA60000}"/>
    <cellStyle name="표준 2 4 10 35" xfId="49006" xr:uid="{00000000-0005-0000-0000-00008CA60000}"/>
    <cellStyle name="표준 2 4 10 36" xfId="50486" xr:uid="{00000000-0005-0000-0000-00008DA60000}"/>
    <cellStyle name="표준 2 4 10 37" xfId="51966" xr:uid="{00000000-0005-0000-0000-00008EA60000}"/>
    <cellStyle name="표준 2 4 10 38" xfId="53446" xr:uid="{00000000-0005-0000-0000-00008FA60000}"/>
    <cellStyle name="표준 2 4 10 39" xfId="54926" xr:uid="{00000000-0005-0000-0000-000090A60000}"/>
    <cellStyle name="표준 2 4 10 4" xfId="3125" xr:uid="{00000000-0005-0000-0000-000091A60000}"/>
    <cellStyle name="표준 2 4 10 40" xfId="56406" xr:uid="{00000000-0005-0000-0000-000092A60000}"/>
    <cellStyle name="표준 2 4 10 41" xfId="57886" xr:uid="{00000000-0005-0000-0000-000093A60000}"/>
    <cellStyle name="표준 2 4 10 42" xfId="59366" xr:uid="{00000000-0005-0000-0000-000094A60000}"/>
    <cellStyle name="표준 2 4 10 43" xfId="60846" xr:uid="{00000000-0005-0000-0000-000095A60000}"/>
    <cellStyle name="표준 2 4 10 5" xfId="4605" xr:uid="{00000000-0005-0000-0000-000096A60000}"/>
    <cellStyle name="표준 2 4 10 6" xfId="6085" xr:uid="{00000000-0005-0000-0000-000097A60000}"/>
    <cellStyle name="표준 2 4 10 7" xfId="7565" xr:uid="{00000000-0005-0000-0000-000098A60000}"/>
    <cellStyle name="표준 2 4 10 8" xfId="9045" xr:uid="{00000000-0005-0000-0000-000099A60000}"/>
    <cellStyle name="표준 2 4 10 9" xfId="10525" xr:uid="{00000000-0005-0000-0000-00009AA60000}"/>
    <cellStyle name="표준 2 4 11" xfId="1433" xr:uid="{00000000-0005-0000-0000-00009BA60000}"/>
    <cellStyle name="표준 2 4 11 10" xfId="12017" xr:uid="{00000000-0005-0000-0000-00009CA60000}"/>
    <cellStyle name="표준 2 4 11 11" xfId="13497" xr:uid="{00000000-0005-0000-0000-00009DA60000}"/>
    <cellStyle name="표준 2 4 11 12" xfId="14977" xr:uid="{00000000-0005-0000-0000-00009EA60000}"/>
    <cellStyle name="표준 2 4 11 13" xfId="16457" xr:uid="{00000000-0005-0000-0000-00009FA60000}"/>
    <cellStyle name="표준 2 4 11 14" xfId="17937" xr:uid="{00000000-0005-0000-0000-0000A0A60000}"/>
    <cellStyle name="표준 2 4 11 15" xfId="19417" xr:uid="{00000000-0005-0000-0000-0000A1A60000}"/>
    <cellStyle name="표준 2 4 11 16" xfId="20897" xr:uid="{00000000-0005-0000-0000-0000A2A60000}"/>
    <cellStyle name="표준 2 4 11 17" xfId="22377" xr:uid="{00000000-0005-0000-0000-0000A3A60000}"/>
    <cellStyle name="표준 2 4 11 18" xfId="23857" xr:uid="{00000000-0005-0000-0000-0000A4A60000}"/>
    <cellStyle name="표준 2 4 11 19" xfId="25337" xr:uid="{00000000-0005-0000-0000-0000A5A60000}"/>
    <cellStyle name="표준 2 4 11 2" xfId="654" xr:uid="{00000000-0005-0000-0000-0000A6A60000}"/>
    <cellStyle name="표준 2 4 11 2 10" xfId="14234" xr:uid="{00000000-0005-0000-0000-0000A7A60000}"/>
    <cellStyle name="표준 2 4 11 2 11" xfId="15714" xr:uid="{00000000-0005-0000-0000-0000A8A60000}"/>
    <cellStyle name="표준 2 4 11 2 12" xfId="17194" xr:uid="{00000000-0005-0000-0000-0000A9A60000}"/>
    <cellStyle name="표준 2 4 11 2 13" xfId="18674" xr:uid="{00000000-0005-0000-0000-0000AAA60000}"/>
    <cellStyle name="표준 2 4 11 2 14" xfId="20154" xr:uid="{00000000-0005-0000-0000-0000ABA60000}"/>
    <cellStyle name="표준 2 4 11 2 15" xfId="21634" xr:uid="{00000000-0005-0000-0000-0000ACA60000}"/>
    <cellStyle name="표준 2 4 11 2 16" xfId="23114" xr:uid="{00000000-0005-0000-0000-0000ADA60000}"/>
    <cellStyle name="표준 2 4 11 2 17" xfId="24594" xr:uid="{00000000-0005-0000-0000-0000AEA60000}"/>
    <cellStyle name="표준 2 4 11 2 18" xfId="26074" xr:uid="{00000000-0005-0000-0000-0000AFA60000}"/>
    <cellStyle name="표준 2 4 11 2 19" xfId="27554" xr:uid="{00000000-0005-0000-0000-0000B0A60000}"/>
    <cellStyle name="표준 2 4 11 2 2" xfId="2393" xr:uid="{00000000-0005-0000-0000-0000B1A60000}"/>
    <cellStyle name="표준 2 4 11 2 20" xfId="29034" xr:uid="{00000000-0005-0000-0000-0000B2A60000}"/>
    <cellStyle name="표준 2 4 11 2 21" xfId="30514" xr:uid="{00000000-0005-0000-0000-0000B3A60000}"/>
    <cellStyle name="표준 2 4 11 2 22" xfId="31994" xr:uid="{00000000-0005-0000-0000-0000B4A60000}"/>
    <cellStyle name="표준 2 4 11 2 23" xfId="33474" xr:uid="{00000000-0005-0000-0000-0000B5A60000}"/>
    <cellStyle name="표준 2 4 11 2 24" xfId="34954" xr:uid="{00000000-0005-0000-0000-0000B6A60000}"/>
    <cellStyle name="표준 2 4 11 2 25" xfId="36434" xr:uid="{00000000-0005-0000-0000-0000B7A60000}"/>
    <cellStyle name="표준 2 4 11 2 26" xfId="37914" xr:uid="{00000000-0005-0000-0000-0000B8A60000}"/>
    <cellStyle name="표준 2 4 11 2 27" xfId="39394" xr:uid="{00000000-0005-0000-0000-0000B9A60000}"/>
    <cellStyle name="표준 2 4 11 2 28" xfId="40874" xr:uid="{00000000-0005-0000-0000-0000BAA60000}"/>
    <cellStyle name="표준 2 4 11 2 29" xfId="42354" xr:uid="{00000000-0005-0000-0000-0000BBA60000}"/>
    <cellStyle name="표준 2 4 11 2 3" xfId="3874" xr:uid="{00000000-0005-0000-0000-0000BCA60000}"/>
    <cellStyle name="표준 2 4 11 2 30" xfId="43834" xr:uid="{00000000-0005-0000-0000-0000BDA60000}"/>
    <cellStyle name="표준 2 4 11 2 31" xfId="45314" xr:uid="{00000000-0005-0000-0000-0000BEA60000}"/>
    <cellStyle name="표준 2 4 11 2 32" xfId="46795" xr:uid="{00000000-0005-0000-0000-0000BFA60000}"/>
    <cellStyle name="표준 2 4 11 2 33" xfId="48275" xr:uid="{00000000-0005-0000-0000-0000C0A60000}"/>
    <cellStyle name="표준 2 4 11 2 34" xfId="49755" xr:uid="{00000000-0005-0000-0000-0000C1A60000}"/>
    <cellStyle name="표준 2 4 11 2 35" xfId="51235" xr:uid="{00000000-0005-0000-0000-0000C2A60000}"/>
    <cellStyle name="표준 2 4 11 2 36" xfId="52715" xr:uid="{00000000-0005-0000-0000-0000C3A60000}"/>
    <cellStyle name="표준 2 4 11 2 37" xfId="54195" xr:uid="{00000000-0005-0000-0000-0000C4A60000}"/>
    <cellStyle name="표준 2 4 11 2 38" xfId="55675" xr:uid="{00000000-0005-0000-0000-0000C5A60000}"/>
    <cellStyle name="표준 2 4 11 2 39" xfId="57155" xr:uid="{00000000-0005-0000-0000-0000C6A60000}"/>
    <cellStyle name="표준 2 4 11 2 4" xfId="5354" xr:uid="{00000000-0005-0000-0000-0000C7A60000}"/>
    <cellStyle name="표준 2 4 11 2 40" xfId="58635" xr:uid="{00000000-0005-0000-0000-0000C8A60000}"/>
    <cellStyle name="표준 2 4 11 2 41" xfId="60115" xr:uid="{00000000-0005-0000-0000-0000C9A60000}"/>
    <cellStyle name="표준 2 4 11 2 42" xfId="61595" xr:uid="{00000000-0005-0000-0000-0000CAA60000}"/>
    <cellStyle name="표준 2 4 11 2 5" xfId="6834" xr:uid="{00000000-0005-0000-0000-0000CBA60000}"/>
    <cellStyle name="표준 2 4 11 2 6" xfId="8314" xr:uid="{00000000-0005-0000-0000-0000CCA60000}"/>
    <cellStyle name="표준 2 4 11 2 7" xfId="9794" xr:uid="{00000000-0005-0000-0000-0000CDA60000}"/>
    <cellStyle name="표준 2 4 11 2 8" xfId="11274" xr:uid="{00000000-0005-0000-0000-0000CEA60000}"/>
    <cellStyle name="표준 2 4 11 2 9" xfId="12754" xr:uid="{00000000-0005-0000-0000-0000CFA60000}"/>
    <cellStyle name="표준 2 4 11 20" xfId="26817" xr:uid="{00000000-0005-0000-0000-0000D0A60000}"/>
    <cellStyle name="표준 2 4 11 21" xfId="28297" xr:uid="{00000000-0005-0000-0000-0000D1A60000}"/>
    <cellStyle name="표준 2 4 11 22" xfId="29777" xr:uid="{00000000-0005-0000-0000-0000D2A60000}"/>
    <cellStyle name="표준 2 4 11 23" xfId="31257" xr:uid="{00000000-0005-0000-0000-0000D3A60000}"/>
    <cellStyle name="표준 2 4 11 24" xfId="32737" xr:uid="{00000000-0005-0000-0000-0000D4A60000}"/>
    <cellStyle name="표준 2 4 11 25" xfId="34217" xr:uid="{00000000-0005-0000-0000-0000D5A60000}"/>
    <cellStyle name="표준 2 4 11 26" xfId="35697" xr:uid="{00000000-0005-0000-0000-0000D6A60000}"/>
    <cellStyle name="표준 2 4 11 27" xfId="37177" xr:uid="{00000000-0005-0000-0000-0000D7A60000}"/>
    <cellStyle name="표준 2 4 11 28" xfId="38657" xr:uid="{00000000-0005-0000-0000-0000D8A60000}"/>
    <cellStyle name="표준 2 4 11 29" xfId="40137" xr:uid="{00000000-0005-0000-0000-0000D9A60000}"/>
    <cellStyle name="표준 2 4 11 3" xfId="1656" xr:uid="{00000000-0005-0000-0000-0000DAA60000}"/>
    <cellStyle name="표준 2 4 11 30" xfId="41617" xr:uid="{00000000-0005-0000-0000-0000DBA60000}"/>
    <cellStyle name="표준 2 4 11 31" xfId="43097" xr:uid="{00000000-0005-0000-0000-0000DCA60000}"/>
    <cellStyle name="표준 2 4 11 32" xfId="44577" xr:uid="{00000000-0005-0000-0000-0000DDA60000}"/>
    <cellStyle name="표준 2 4 11 33" xfId="46058" xr:uid="{00000000-0005-0000-0000-0000DEA60000}"/>
    <cellStyle name="표준 2 4 11 34" xfId="47538" xr:uid="{00000000-0005-0000-0000-0000DFA60000}"/>
    <cellStyle name="표준 2 4 11 35" xfId="49018" xr:uid="{00000000-0005-0000-0000-0000E0A60000}"/>
    <cellStyle name="표준 2 4 11 36" xfId="50498" xr:uid="{00000000-0005-0000-0000-0000E1A60000}"/>
    <cellStyle name="표준 2 4 11 37" xfId="51978" xr:uid="{00000000-0005-0000-0000-0000E2A60000}"/>
    <cellStyle name="표준 2 4 11 38" xfId="53458" xr:uid="{00000000-0005-0000-0000-0000E3A60000}"/>
    <cellStyle name="표준 2 4 11 39" xfId="54938" xr:uid="{00000000-0005-0000-0000-0000E4A60000}"/>
    <cellStyle name="표준 2 4 11 4" xfId="3137" xr:uid="{00000000-0005-0000-0000-0000E5A60000}"/>
    <cellStyle name="표준 2 4 11 40" xfId="56418" xr:uid="{00000000-0005-0000-0000-0000E6A60000}"/>
    <cellStyle name="표준 2 4 11 41" xfId="57898" xr:uid="{00000000-0005-0000-0000-0000E7A60000}"/>
    <cellStyle name="표준 2 4 11 42" xfId="59378" xr:uid="{00000000-0005-0000-0000-0000E8A60000}"/>
    <cellStyle name="표준 2 4 11 43" xfId="60858" xr:uid="{00000000-0005-0000-0000-0000E9A60000}"/>
    <cellStyle name="표준 2 4 11 5" xfId="4617" xr:uid="{00000000-0005-0000-0000-0000EAA60000}"/>
    <cellStyle name="표준 2 4 11 6" xfId="6097" xr:uid="{00000000-0005-0000-0000-0000EBA60000}"/>
    <cellStyle name="표준 2 4 11 7" xfId="7577" xr:uid="{00000000-0005-0000-0000-0000ECA60000}"/>
    <cellStyle name="표준 2 4 11 8" xfId="9057" xr:uid="{00000000-0005-0000-0000-0000EDA60000}"/>
    <cellStyle name="표준 2 4 11 9" xfId="10537" xr:uid="{00000000-0005-0000-0000-0000EEA60000}"/>
    <cellStyle name="표준 2 4 12" xfId="1420" xr:uid="{00000000-0005-0000-0000-0000EFA60000}"/>
    <cellStyle name="표준 2 4 12 10" xfId="12030" xr:uid="{00000000-0005-0000-0000-0000F0A60000}"/>
    <cellStyle name="표준 2 4 12 11" xfId="13510" xr:uid="{00000000-0005-0000-0000-0000F1A60000}"/>
    <cellStyle name="표준 2 4 12 12" xfId="14990" xr:uid="{00000000-0005-0000-0000-0000F2A60000}"/>
    <cellStyle name="표준 2 4 12 13" xfId="16470" xr:uid="{00000000-0005-0000-0000-0000F3A60000}"/>
    <cellStyle name="표준 2 4 12 14" xfId="17950" xr:uid="{00000000-0005-0000-0000-0000F4A60000}"/>
    <cellStyle name="표준 2 4 12 15" xfId="19430" xr:uid="{00000000-0005-0000-0000-0000F5A60000}"/>
    <cellStyle name="표준 2 4 12 16" xfId="20910" xr:uid="{00000000-0005-0000-0000-0000F6A60000}"/>
    <cellStyle name="표준 2 4 12 17" xfId="22390" xr:uid="{00000000-0005-0000-0000-0000F7A60000}"/>
    <cellStyle name="표준 2 4 12 18" xfId="23870" xr:uid="{00000000-0005-0000-0000-0000F8A60000}"/>
    <cellStyle name="표준 2 4 12 19" xfId="25350" xr:uid="{00000000-0005-0000-0000-0000F9A60000}"/>
    <cellStyle name="표준 2 4 12 2" xfId="641" xr:uid="{00000000-0005-0000-0000-0000FAA60000}"/>
    <cellStyle name="표준 2 4 12 2 10" xfId="14247" xr:uid="{00000000-0005-0000-0000-0000FBA60000}"/>
    <cellStyle name="표준 2 4 12 2 11" xfId="15727" xr:uid="{00000000-0005-0000-0000-0000FCA60000}"/>
    <cellStyle name="표준 2 4 12 2 12" xfId="17207" xr:uid="{00000000-0005-0000-0000-0000FDA60000}"/>
    <cellStyle name="표준 2 4 12 2 13" xfId="18687" xr:uid="{00000000-0005-0000-0000-0000FEA60000}"/>
    <cellStyle name="표준 2 4 12 2 14" xfId="20167" xr:uid="{00000000-0005-0000-0000-0000FFA60000}"/>
    <cellStyle name="표준 2 4 12 2 15" xfId="21647" xr:uid="{00000000-0005-0000-0000-000000A70000}"/>
    <cellStyle name="표준 2 4 12 2 16" xfId="23127" xr:uid="{00000000-0005-0000-0000-000001A70000}"/>
    <cellStyle name="표준 2 4 12 2 17" xfId="24607" xr:uid="{00000000-0005-0000-0000-000002A70000}"/>
    <cellStyle name="표준 2 4 12 2 18" xfId="26087" xr:uid="{00000000-0005-0000-0000-000003A70000}"/>
    <cellStyle name="표준 2 4 12 2 19" xfId="27567" xr:uid="{00000000-0005-0000-0000-000004A70000}"/>
    <cellStyle name="표준 2 4 12 2 2" xfId="2406" xr:uid="{00000000-0005-0000-0000-000005A70000}"/>
    <cellStyle name="표준 2 4 12 2 20" xfId="29047" xr:uid="{00000000-0005-0000-0000-000006A70000}"/>
    <cellStyle name="표준 2 4 12 2 21" xfId="30527" xr:uid="{00000000-0005-0000-0000-000007A70000}"/>
    <cellStyle name="표준 2 4 12 2 22" xfId="32007" xr:uid="{00000000-0005-0000-0000-000008A70000}"/>
    <cellStyle name="표준 2 4 12 2 23" xfId="33487" xr:uid="{00000000-0005-0000-0000-000009A70000}"/>
    <cellStyle name="표준 2 4 12 2 24" xfId="34967" xr:uid="{00000000-0005-0000-0000-00000AA70000}"/>
    <cellStyle name="표준 2 4 12 2 25" xfId="36447" xr:uid="{00000000-0005-0000-0000-00000BA70000}"/>
    <cellStyle name="표준 2 4 12 2 26" xfId="37927" xr:uid="{00000000-0005-0000-0000-00000CA70000}"/>
    <cellStyle name="표준 2 4 12 2 27" xfId="39407" xr:uid="{00000000-0005-0000-0000-00000DA70000}"/>
    <cellStyle name="표준 2 4 12 2 28" xfId="40887" xr:uid="{00000000-0005-0000-0000-00000EA70000}"/>
    <cellStyle name="표준 2 4 12 2 29" xfId="42367" xr:uid="{00000000-0005-0000-0000-00000FA70000}"/>
    <cellStyle name="표준 2 4 12 2 3" xfId="3887" xr:uid="{00000000-0005-0000-0000-000010A70000}"/>
    <cellStyle name="표준 2 4 12 2 30" xfId="43847" xr:uid="{00000000-0005-0000-0000-000011A70000}"/>
    <cellStyle name="표준 2 4 12 2 31" xfId="45327" xr:uid="{00000000-0005-0000-0000-000012A70000}"/>
    <cellStyle name="표준 2 4 12 2 32" xfId="46808" xr:uid="{00000000-0005-0000-0000-000013A70000}"/>
    <cellStyle name="표준 2 4 12 2 33" xfId="48288" xr:uid="{00000000-0005-0000-0000-000014A70000}"/>
    <cellStyle name="표준 2 4 12 2 34" xfId="49768" xr:uid="{00000000-0005-0000-0000-000015A70000}"/>
    <cellStyle name="표준 2 4 12 2 35" xfId="51248" xr:uid="{00000000-0005-0000-0000-000016A70000}"/>
    <cellStyle name="표준 2 4 12 2 36" xfId="52728" xr:uid="{00000000-0005-0000-0000-000017A70000}"/>
    <cellStyle name="표준 2 4 12 2 37" xfId="54208" xr:uid="{00000000-0005-0000-0000-000018A70000}"/>
    <cellStyle name="표준 2 4 12 2 38" xfId="55688" xr:uid="{00000000-0005-0000-0000-000019A70000}"/>
    <cellStyle name="표준 2 4 12 2 39" xfId="57168" xr:uid="{00000000-0005-0000-0000-00001AA70000}"/>
    <cellStyle name="표준 2 4 12 2 4" xfId="5367" xr:uid="{00000000-0005-0000-0000-00001BA70000}"/>
    <cellStyle name="표준 2 4 12 2 40" xfId="58648" xr:uid="{00000000-0005-0000-0000-00001CA70000}"/>
    <cellStyle name="표준 2 4 12 2 41" xfId="60128" xr:uid="{00000000-0005-0000-0000-00001DA70000}"/>
    <cellStyle name="표준 2 4 12 2 42" xfId="61608" xr:uid="{00000000-0005-0000-0000-00001EA70000}"/>
    <cellStyle name="표준 2 4 12 2 5" xfId="6847" xr:uid="{00000000-0005-0000-0000-00001FA70000}"/>
    <cellStyle name="표준 2 4 12 2 6" xfId="8327" xr:uid="{00000000-0005-0000-0000-000020A70000}"/>
    <cellStyle name="표준 2 4 12 2 7" xfId="9807" xr:uid="{00000000-0005-0000-0000-000021A70000}"/>
    <cellStyle name="표준 2 4 12 2 8" xfId="11287" xr:uid="{00000000-0005-0000-0000-000022A70000}"/>
    <cellStyle name="표준 2 4 12 2 9" xfId="12767" xr:uid="{00000000-0005-0000-0000-000023A70000}"/>
    <cellStyle name="표준 2 4 12 20" xfId="26830" xr:uid="{00000000-0005-0000-0000-000024A70000}"/>
    <cellStyle name="표준 2 4 12 21" xfId="28310" xr:uid="{00000000-0005-0000-0000-000025A70000}"/>
    <cellStyle name="표준 2 4 12 22" xfId="29790" xr:uid="{00000000-0005-0000-0000-000026A70000}"/>
    <cellStyle name="표준 2 4 12 23" xfId="31270" xr:uid="{00000000-0005-0000-0000-000027A70000}"/>
    <cellStyle name="표준 2 4 12 24" xfId="32750" xr:uid="{00000000-0005-0000-0000-000028A70000}"/>
    <cellStyle name="표준 2 4 12 25" xfId="34230" xr:uid="{00000000-0005-0000-0000-000029A70000}"/>
    <cellStyle name="표준 2 4 12 26" xfId="35710" xr:uid="{00000000-0005-0000-0000-00002AA70000}"/>
    <cellStyle name="표준 2 4 12 27" xfId="37190" xr:uid="{00000000-0005-0000-0000-00002BA70000}"/>
    <cellStyle name="표준 2 4 12 28" xfId="38670" xr:uid="{00000000-0005-0000-0000-00002CA70000}"/>
    <cellStyle name="표준 2 4 12 29" xfId="40150" xr:uid="{00000000-0005-0000-0000-00002DA70000}"/>
    <cellStyle name="표준 2 4 12 3" xfId="1669" xr:uid="{00000000-0005-0000-0000-00002EA70000}"/>
    <cellStyle name="표준 2 4 12 30" xfId="41630" xr:uid="{00000000-0005-0000-0000-00002FA70000}"/>
    <cellStyle name="표준 2 4 12 31" xfId="43110" xr:uid="{00000000-0005-0000-0000-000030A70000}"/>
    <cellStyle name="표준 2 4 12 32" xfId="44590" xr:uid="{00000000-0005-0000-0000-000031A70000}"/>
    <cellStyle name="표준 2 4 12 33" xfId="46071" xr:uid="{00000000-0005-0000-0000-000032A70000}"/>
    <cellStyle name="표준 2 4 12 34" xfId="47551" xr:uid="{00000000-0005-0000-0000-000033A70000}"/>
    <cellStyle name="표준 2 4 12 35" xfId="49031" xr:uid="{00000000-0005-0000-0000-000034A70000}"/>
    <cellStyle name="표준 2 4 12 36" xfId="50511" xr:uid="{00000000-0005-0000-0000-000035A70000}"/>
    <cellStyle name="표준 2 4 12 37" xfId="51991" xr:uid="{00000000-0005-0000-0000-000036A70000}"/>
    <cellStyle name="표준 2 4 12 38" xfId="53471" xr:uid="{00000000-0005-0000-0000-000037A70000}"/>
    <cellStyle name="표준 2 4 12 39" xfId="54951" xr:uid="{00000000-0005-0000-0000-000038A70000}"/>
    <cellStyle name="표준 2 4 12 4" xfId="3150" xr:uid="{00000000-0005-0000-0000-000039A70000}"/>
    <cellStyle name="표준 2 4 12 40" xfId="56431" xr:uid="{00000000-0005-0000-0000-00003AA70000}"/>
    <cellStyle name="표준 2 4 12 41" xfId="57911" xr:uid="{00000000-0005-0000-0000-00003BA70000}"/>
    <cellStyle name="표준 2 4 12 42" xfId="59391" xr:uid="{00000000-0005-0000-0000-00003CA70000}"/>
    <cellStyle name="표준 2 4 12 43" xfId="60871" xr:uid="{00000000-0005-0000-0000-00003DA70000}"/>
    <cellStyle name="표준 2 4 12 5" xfId="4630" xr:uid="{00000000-0005-0000-0000-00003EA70000}"/>
    <cellStyle name="표준 2 4 12 6" xfId="6110" xr:uid="{00000000-0005-0000-0000-00003FA70000}"/>
    <cellStyle name="표준 2 4 12 7" xfId="7590" xr:uid="{00000000-0005-0000-0000-000040A70000}"/>
    <cellStyle name="표준 2 4 12 8" xfId="9070" xr:uid="{00000000-0005-0000-0000-000041A70000}"/>
    <cellStyle name="표준 2 4 12 9" xfId="10550" xr:uid="{00000000-0005-0000-0000-000042A70000}"/>
    <cellStyle name="표준 2 4 13" xfId="1406" xr:uid="{00000000-0005-0000-0000-000043A70000}"/>
    <cellStyle name="표준 2 4 13 10" xfId="12044" xr:uid="{00000000-0005-0000-0000-000044A70000}"/>
    <cellStyle name="표준 2 4 13 11" xfId="13524" xr:uid="{00000000-0005-0000-0000-000045A70000}"/>
    <cellStyle name="표준 2 4 13 12" xfId="15004" xr:uid="{00000000-0005-0000-0000-000046A70000}"/>
    <cellStyle name="표준 2 4 13 13" xfId="16484" xr:uid="{00000000-0005-0000-0000-000047A70000}"/>
    <cellStyle name="표준 2 4 13 14" xfId="17964" xr:uid="{00000000-0005-0000-0000-000048A70000}"/>
    <cellStyle name="표준 2 4 13 15" xfId="19444" xr:uid="{00000000-0005-0000-0000-000049A70000}"/>
    <cellStyle name="표준 2 4 13 16" xfId="20924" xr:uid="{00000000-0005-0000-0000-00004AA70000}"/>
    <cellStyle name="표준 2 4 13 17" xfId="22404" xr:uid="{00000000-0005-0000-0000-00004BA70000}"/>
    <cellStyle name="표준 2 4 13 18" xfId="23884" xr:uid="{00000000-0005-0000-0000-00004CA70000}"/>
    <cellStyle name="표준 2 4 13 19" xfId="25364" xr:uid="{00000000-0005-0000-0000-00004DA70000}"/>
    <cellStyle name="표준 2 4 13 2" xfId="627" xr:uid="{00000000-0005-0000-0000-00004EA70000}"/>
    <cellStyle name="표준 2 4 13 2 10" xfId="14261" xr:uid="{00000000-0005-0000-0000-00004FA70000}"/>
    <cellStyle name="표준 2 4 13 2 11" xfId="15741" xr:uid="{00000000-0005-0000-0000-000050A70000}"/>
    <cellStyle name="표준 2 4 13 2 12" xfId="17221" xr:uid="{00000000-0005-0000-0000-000051A70000}"/>
    <cellStyle name="표준 2 4 13 2 13" xfId="18701" xr:uid="{00000000-0005-0000-0000-000052A70000}"/>
    <cellStyle name="표준 2 4 13 2 14" xfId="20181" xr:uid="{00000000-0005-0000-0000-000053A70000}"/>
    <cellStyle name="표준 2 4 13 2 15" xfId="21661" xr:uid="{00000000-0005-0000-0000-000054A70000}"/>
    <cellStyle name="표준 2 4 13 2 16" xfId="23141" xr:uid="{00000000-0005-0000-0000-000055A70000}"/>
    <cellStyle name="표준 2 4 13 2 17" xfId="24621" xr:uid="{00000000-0005-0000-0000-000056A70000}"/>
    <cellStyle name="표준 2 4 13 2 18" xfId="26101" xr:uid="{00000000-0005-0000-0000-000057A70000}"/>
    <cellStyle name="표준 2 4 13 2 19" xfId="27581" xr:uid="{00000000-0005-0000-0000-000058A70000}"/>
    <cellStyle name="표준 2 4 13 2 2" xfId="2420" xr:uid="{00000000-0005-0000-0000-000059A70000}"/>
    <cellStyle name="표준 2 4 13 2 20" xfId="29061" xr:uid="{00000000-0005-0000-0000-00005AA70000}"/>
    <cellStyle name="표준 2 4 13 2 21" xfId="30541" xr:uid="{00000000-0005-0000-0000-00005BA70000}"/>
    <cellStyle name="표준 2 4 13 2 22" xfId="32021" xr:uid="{00000000-0005-0000-0000-00005CA70000}"/>
    <cellStyle name="표준 2 4 13 2 23" xfId="33501" xr:uid="{00000000-0005-0000-0000-00005DA70000}"/>
    <cellStyle name="표준 2 4 13 2 24" xfId="34981" xr:uid="{00000000-0005-0000-0000-00005EA70000}"/>
    <cellStyle name="표준 2 4 13 2 25" xfId="36461" xr:uid="{00000000-0005-0000-0000-00005FA70000}"/>
    <cellStyle name="표준 2 4 13 2 26" xfId="37941" xr:uid="{00000000-0005-0000-0000-000060A70000}"/>
    <cellStyle name="표준 2 4 13 2 27" xfId="39421" xr:uid="{00000000-0005-0000-0000-000061A70000}"/>
    <cellStyle name="표준 2 4 13 2 28" xfId="40901" xr:uid="{00000000-0005-0000-0000-000062A70000}"/>
    <cellStyle name="표준 2 4 13 2 29" xfId="42381" xr:uid="{00000000-0005-0000-0000-000063A70000}"/>
    <cellStyle name="표준 2 4 13 2 3" xfId="3901" xr:uid="{00000000-0005-0000-0000-000064A70000}"/>
    <cellStyle name="표준 2 4 13 2 30" xfId="43861" xr:uid="{00000000-0005-0000-0000-000065A70000}"/>
    <cellStyle name="표준 2 4 13 2 31" xfId="45341" xr:uid="{00000000-0005-0000-0000-000066A70000}"/>
    <cellStyle name="표준 2 4 13 2 32" xfId="46822" xr:uid="{00000000-0005-0000-0000-000067A70000}"/>
    <cellStyle name="표준 2 4 13 2 33" xfId="48302" xr:uid="{00000000-0005-0000-0000-000068A70000}"/>
    <cellStyle name="표준 2 4 13 2 34" xfId="49782" xr:uid="{00000000-0005-0000-0000-000069A70000}"/>
    <cellStyle name="표준 2 4 13 2 35" xfId="51262" xr:uid="{00000000-0005-0000-0000-00006AA70000}"/>
    <cellStyle name="표준 2 4 13 2 36" xfId="52742" xr:uid="{00000000-0005-0000-0000-00006BA70000}"/>
    <cellStyle name="표준 2 4 13 2 37" xfId="54222" xr:uid="{00000000-0005-0000-0000-00006CA70000}"/>
    <cellStyle name="표준 2 4 13 2 38" xfId="55702" xr:uid="{00000000-0005-0000-0000-00006DA70000}"/>
    <cellStyle name="표준 2 4 13 2 39" xfId="57182" xr:uid="{00000000-0005-0000-0000-00006EA70000}"/>
    <cellStyle name="표준 2 4 13 2 4" xfId="5381" xr:uid="{00000000-0005-0000-0000-00006FA70000}"/>
    <cellStyle name="표준 2 4 13 2 40" xfId="58662" xr:uid="{00000000-0005-0000-0000-000070A70000}"/>
    <cellStyle name="표준 2 4 13 2 41" xfId="60142" xr:uid="{00000000-0005-0000-0000-000071A70000}"/>
    <cellStyle name="표준 2 4 13 2 42" xfId="61622" xr:uid="{00000000-0005-0000-0000-000072A70000}"/>
    <cellStyle name="표준 2 4 13 2 5" xfId="6861" xr:uid="{00000000-0005-0000-0000-000073A70000}"/>
    <cellStyle name="표준 2 4 13 2 6" xfId="8341" xr:uid="{00000000-0005-0000-0000-000074A70000}"/>
    <cellStyle name="표준 2 4 13 2 7" xfId="9821" xr:uid="{00000000-0005-0000-0000-000075A70000}"/>
    <cellStyle name="표준 2 4 13 2 8" xfId="11301" xr:uid="{00000000-0005-0000-0000-000076A70000}"/>
    <cellStyle name="표준 2 4 13 2 9" xfId="12781" xr:uid="{00000000-0005-0000-0000-000077A70000}"/>
    <cellStyle name="표준 2 4 13 20" xfId="26844" xr:uid="{00000000-0005-0000-0000-000078A70000}"/>
    <cellStyle name="표준 2 4 13 21" xfId="28324" xr:uid="{00000000-0005-0000-0000-000079A70000}"/>
    <cellStyle name="표준 2 4 13 22" xfId="29804" xr:uid="{00000000-0005-0000-0000-00007AA70000}"/>
    <cellStyle name="표준 2 4 13 23" xfId="31284" xr:uid="{00000000-0005-0000-0000-00007BA70000}"/>
    <cellStyle name="표준 2 4 13 24" xfId="32764" xr:uid="{00000000-0005-0000-0000-00007CA70000}"/>
    <cellStyle name="표준 2 4 13 25" xfId="34244" xr:uid="{00000000-0005-0000-0000-00007DA70000}"/>
    <cellStyle name="표준 2 4 13 26" xfId="35724" xr:uid="{00000000-0005-0000-0000-00007EA70000}"/>
    <cellStyle name="표준 2 4 13 27" xfId="37204" xr:uid="{00000000-0005-0000-0000-00007FA70000}"/>
    <cellStyle name="표준 2 4 13 28" xfId="38684" xr:uid="{00000000-0005-0000-0000-000080A70000}"/>
    <cellStyle name="표준 2 4 13 29" xfId="40164" xr:uid="{00000000-0005-0000-0000-000081A70000}"/>
    <cellStyle name="표준 2 4 13 3" xfId="1683" xr:uid="{00000000-0005-0000-0000-000082A70000}"/>
    <cellStyle name="표준 2 4 13 30" xfId="41644" xr:uid="{00000000-0005-0000-0000-000083A70000}"/>
    <cellStyle name="표준 2 4 13 31" xfId="43124" xr:uid="{00000000-0005-0000-0000-000084A70000}"/>
    <cellStyle name="표준 2 4 13 32" xfId="44604" xr:uid="{00000000-0005-0000-0000-000085A70000}"/>
    <cellStyle name="표준 2 4 13 33" xfId="46085" xr:uid="{00000000-0005-0000-0000-000086A70000}"/>
    <cellStyle name="표준 2 4 13 34" xfId="47565" xr:uid="{00000000-0005-0000-0000-000087A70000}"/>
    <cellStyle name="표준 2 4 13 35" xfId="49045" xr:uid="{00000000-0005-0000-0000-000088A70000}"/>
    <cellStyle name="표준 2 4 13 36" xfId="50525" xr:uid="{00000000-0005-0000-0000-000089A70000}"/>
    <cellStyle name="표준 2 4 13 37" xfId="52005" xr:uid="{00000000-0005-0000-0000-00008AA70000}"/>
    <cellStyle name="표준 2 4 13 38" xfId="53485" xr:uid="{00000000-0005-0000-0000-00008BA70000}"/>
    <cellStyle name="표준 2 4 13 39" xfId="54965" xr:uid="{00000000-0005-0000-0000-00008CA70000}"/>
    <cellStyle name="표준 2 4 13 4" xfId="3164" xr:uid="{00000000-0005-0000-0000-00008DA70000}"/>
    <cellStyle name="표준 2 4 13 40" xfId="56445" xr:uid="{00000000-0005-0000-0000-00008EA70000}"/>
    <cellStyle name="표준 2 4 13 41" xfId="57925" xr:uid="{00000000-0005-0000-0000-00008FA70000}"/>
    <cellStyle name="표준 2 4 13 42" xfId="59405" xr:uid="{00000000-0005-0000-0000-000090A70000}"/>
    <cellStyle name="표준 2 4 13 43" xfId="60885" xr:uid="{00000000-0005-0000-0000-000091A70000}"/>
    <cellStyle name="표준 2 4 13 5" xfId="4644" xr:uid="{00000000-0005-0000-0000-000092A70000}"/>
    <cellStyle name="표준 2 4 13 6" xfId="6124" xr:uid="{00000000-0005-0000-0000-000093A70000}"/>
    <cellStyle name="표준 2 4 13 7" xfId="7604" xr:uid="{00000000-0005-0000-0000-000094A70000}"/>
    <cellStyle name="표준 2 4 13 8" xfId="9084" xr:uid="{00000000-0005-0000-0000-000095A70000}"/>
    <cellStyle name="표준 2 4 13 9" xfId="10564" xr:uid="{00000000-0005-0000-0000-000096A70000}"/>
    <cellStyle name="표준 2 4 14" xfId="1391" xr:uid="{00000000-0005-0000-0000-000097A70000}"/>
    <cellStyle name="표준 2 4 14 10" xfId="12059" xr:uid="{00000000-0005-0000-0000-000098A70000}"/>
    <cellStyle name="표준 2 4 14 11" xfId="13539" xr:uid="{00000000-0005-0000-0000-000099A70000}"/>
    <cellStyle name="표준 2 4 14 12" xfId="15019" xr:uid="{00000000-0005-0000-0000-00009AA70000}"/>
    <cellStyle name="표준 2 4 14 13" xfId="16499" xr:uid="{00000000-0005-0000-0000-00009BA70000}"/>
    <cellStyle name="표준 2 4 14 14" xfId="17979" xr:uid="{00000000-0005-0000-0000-00009CA70000}"/>
    <cellStyle name="표준 2 4 14 15" xfId="19459" xr:uid="{00000000-0005-0000-0000-00009DA70000}"/>
    <cellStyle name="표준 2 4 14 16" xfId="20939" xr:uid="{00000000-0005-0000-0000-00009EA70000}"/>
    <cellStyle name="표준 2 4 14 17" xfId="22419" xr:uid="{00000000-0005-0000-0000-00009FA70000}"/>
    <cellStyle name="표준 2 4 14 18" xfId="23899" xr:uid="{00000000-0005-0000-0000-0000A0A70000}"/>
    <cellStyle name="표준 2 4 14 19" xfId="25379" xr:uid="{00000000-0005-0000-0000-0000A1A70000}"/>
    <cellStyle name="표준 2 4 14 2" xfId="612" xr:uid="{00000000-0005-0000-0000-0000A2A70000}"/>
    <cellStyle name="표준 2 4 14 2 10" xfId="14276" xr:uid="{00000000-0005-0000-0000-0000A3A70000}"/>
    <cellStyle name="표준 2 4 14 2 11" xfId="15756" xr:uid="{00000000-0005-0000-0000-0000A4A70000}"/>
    <cellStyle name="표준 2 4 14 2 12" xfId="17236" xr:uid="{00000000-0005-0000-0000-0000A5A70000}"/>
    <cellStyle name="표준 2 4 14 2 13" xfId="18716" xr:uid="{00000000-0005-0000-0000-0000A6A70000}"/>
    <cellStyle name="표준 2 4 14 2 14" xfId="20196" xr:uid="{00000000-0005-0000-0000-0000A7A70000}"/>
    <cellStyle name="표준 2 4 14 2 15" xfId="21676" xr:uid="{00000000-0005-0000-0000-0000A8A70000}"/>
    <cellStyle name="표준 2 4 14 2 16" xfId="23156" xr:uid="{00000000-0005-0000-0000-0000A9A70000}"/>
    <cellStyle name="표준 2 4 14 2 17" xfId="24636" xr:uid="{00000000-0005-0000-0000-0000AAA70000}"/>
    <cellStyle name="표준 2 4 14 2 18" xfId="26116" xr:uid="{00000000-0005-0000-0000-0000ABA70000}"/>
    <cellStyle name="표준 2 4 14 2 19" xfId="27596" xr:uid="{00000000-0005-0000-0000-0000ACA70000}"/>
    <cellStyle name="표준 2 4 14 2 2" xfId="2435" xr:uid="{00000000-0005-0000-0000-0000ADA70000}"/>
    <cellStyle name="표준 2 4 14 2 20" xfId="29076" xr:uid="{00000000-0005-0000-0000-0000AEA70000}"/>
    <cellStyle name="표준 2 4 14 2 21" xfId="30556" xr:uid="{00000000-0005-0000-0000-0000AFA70000}"/>
    <cellStyle name="표준 2 4 14 2 22" xfId="32036" xr:uid="{00000000-0005-0000-0000-0000B0A70000}"/>
    <cellStyle name="표준 2 4 14 2 23" xfId="33516" xr:uid="{00000000-0005-0000-0000-0000B1A70000}"/>
    <cellStyle name="표준 2 4 14 2 24" xfId="34996" xr:uid="{00000000-0005-0000-0000-0000B2A70000}"/>
    <cellStyle name="표준 2 4 14 2 25" xfId="36476" xr:uid="{00000000-0005-0000-0000-0000B3A70000}"/>
    <cellStyle name="표준 2 4 14 2 26" xfId="37956" xr:uid="{00000000-0005-0000-0000-0000B4A70000}"/>
    <cellStyle name="표준 2 4 14 2 27" xfId="39436" xr:uid="{00000000-0005-0000-0000-0000B5A70000}"/>
    <cellStyle name="표준 2 4 14 2 28" xfId="40916" xr:uid="{00000000-0005-0000-0000-0000B6A70000}"/>
    <cellStyle name="표준 2 4 14 2 29" xfId="42396" xr:uid="{00000000-0005-0000-0000-0000B7A70000}"/>
    <cellStyle name="표준 2 4 14 2 3" xfId="3916" xr:uid="{00000000-0005-0000-0000-0000B8A70000}"/>
    <cellStyle name="표준 2 4 14 2 30" xfId="43876" xr:uid="{00000000-0005-0000-0000-0000B9A70000}"/>
    <cellStyle name="표준 2 4 14 2 31" xfId="45356" xr:uid="{00000000-0005-0000-0000-0000BAA70000}"/>
    <cellStyle name="표준 2 4 14 2 32" xfId="46837" xr:uid="{00000000-0005-0000-0000-0000BBA70000}"/>
    <cellStyle name="표준 2 4 14 2 33" xfId="48317" xr:uid="{00000000-0005-0000-0000-0000BCA70000}"/>
    <cellStyle name="표준 2 4 14 2 34" xfId="49797" xr:uid="{00000000-0005-0000-0000-0000BDA70000}"/>
    <cellStyle name="표준 2 4 14 2 35" xfId="51277" xr:uid="{00000000-0005-0000-0000-0000BEA70000}"/>
    <cellStyle name="표준 2 4 14 2 36" xfId="52757" xr:uid="{00000000-0005-0000-0000-0000BFA70000}"/>
    <cellStyle name="표준 2 4 14 2 37" xfId="54237" xr:uid="{00000000-0005-0000-0000-0000C0A70000}"/>
    <cellStyle name="표준 2 4 14 2 38" xfId="55717" xr:uid="{00000000-0005-0000-0000-0000C1A70000}"/>
    <cellStyle name="표준 2 4 14 2 39" xfId="57197" xr:uid="{00000000-0005-0000-0000-0000C2A70000}"/>
    <cellStyle name="표준 2 4 14 2 4" xfId="5396" xr:uid="{00000000-0005-0000-0000-0000C3A70000}"/>
    <cellStyle name="표준 2 4 14 2 40" xfId="58677" xr:uid="{00000000-0005-0000-0000-0000C4A70000}"/>
    <cellStyle name="표준 2 4 14 2 41" xfId="60157" xr:uid="{00000000-0005-0000-0000-0000C5A70000}"/>
    <cellStyle name="표준 2 4 14 2 42" xfId="61637" xr:uid="{00000000-0005-0000-0000-0000C6A70000}"/>
    <cellStyle name="표준 2 4 14 2 5" xfId="6876" xr:uid="{00000000-0005-0000-0000-0000C7A70000}"/>
    <cellStyle name="표준 2 4 14 2 6" xfId="8356" xr:uid="{00000000-0005-0000-0000-0000C8A70000}"/>
    <cellStyle name="표준 2 4 14 2 7" xfId="9836" xr:uid="{00000000-0005-0000-0000-0000C9A70000}"/>
    <cellStyle name="표준 2 4 14 2 8" xfId="11316" xr:uid="{00000000-0005-0000-0000-0000CAA70000}"/>
    <cellStyle name="표준 2 4 14 2 9" xfId="12796" xr:uid="{00000000-0005-0000-0000-0000CBA70000}"/>
    <cellStyle name="표준 2 4 14 20" xfId="26859" xr:uid="{00000000-0005-0000-0000-0000CCA70000}"/>
    <cellStyle name="표준 2 4 14 21" xfId="28339" xr:uid="{00000000-0005-0000-0000-0000CDA70000}"/>
    <cellStyle name="표준 2 4 14 22" xfId="29819" xr:uid="{00000000-0005-0000-0000-0000CEA70000}"/>
    <cellStyle name="표준 2 4 14 23" xfId="31299" xr:uid="{00000000-0005-0000-0000-0000CFA70000}"/>
    <cellStyle name="표준 2 4 14 24" xfId="32779" xr:uid="{00000000-0005-0000-0000-0000D0A70000}"/>
    <cellStyle name="표준 2 4 14 25" xfId="34259" xr:uid="{00000000-0005-0000-0000-0000D1A70000}"/>
    <cellStyle name="표준 2 4 14 26" xfId="35739" xr:uid="{00000000-0005-0000-0000-0000D2A70000}"/>
    <cellStyle name="표준 2 4 14 27" xfId="37219" xr:uid="{00000000-0005-0000-0000-0000D3A70000}"/>
    <cellStyle name="표준 2 4 14 28" xfId="38699" xr:uid="{00000000-0005-0000-0000-0000D4A70000}"/>
    <cellStyle name="표준 2 4 14 29" xfId="40179" xr:uid="{00000000-0005-0000-0000-0000D5A70000}"/>
    <cellStyle name="표준 2 4 14 3" xfId="1698" xr:uid="{00000000-0005-0000-0000-0000D6A70000}"/>
    <cellStyle name="표준 2 4 14 30" xfId="41659" xr:uid="{00000000-0005-0000-0000-0000D7A70000}"/>
    <cellStyle name="표준 2 4 14 31" xfId="43139" xr:uid="{00000000-0005-0000-0000-0000D8A70000}"/>
    <cellStyle name="표준 2 4 14 32" xfId="44619" xr:uid="{00000000-0005-0000-0000-0000D9A70000}"/>
    <cellStyle name="표준 2 4 14 33" xfId="46100" xr:uid="{00000000-0005-0000-0000-0000DAA70000}"/>
    <cellStyle name="표준 2 4 14 34" xfId="47580" xr:uid="{00000000-0005-0000-0000-0000DBA70000}"/>
    <cellStyle name="표준 2 4 14 35" xfId="49060" xr:uid="{00000000-0005-0000-0000-0000DCA70000}"/>
    <cellStyle name="표준 2 4 14 36" xfId="50540" xr:uid="{00000000-0005-0000-0000-0000DDA70000}"/>
    <cellStyle name="표준 2 4 14 37" xfId="52020" xr:uid="{00000000-0005-0000-0000-0000DEA70000}"/>
    <cellStyle name="표준 2 4 14 38" xfId="53500" xr:uid="{00000000-0005-0000-0000-0000DFA70000}"/>
    <cellStyle name="표준 2 4 14 39" xfId="54980" xr:uid="{00000000-0005-0000-0000-0000E0A70000}"/>
    <cellStyle name="표준 2 4 14 4" xfId="3179" xr:uid="{00000000-0005-0000-0000-0000E1A70000}"/>
    <cellStyle name="표준 2 4 14 40" xfId="56460" xr:uid="{00000000-0005-0000-0000-0000E2A70000}"/>
    <cellStyle name="표준 2 4 14 41" xfId="57940" xr:uid="{00000000-0005-0000-0000-0000E3A70000}"/>
    <cellStyle name="표준 2 4 14 42" xfId="59420" xr:uid="{00000000-0005-0000-0000-0000E4A70000}"/>
    <cellStyle name="표준 2 4 14 43" xfId="60900" xr:uid="{00000000-0005-0000-0000-0000E5A70000}"/>
    <cellStyle name="표준 2 4 14 5" xfId="4659" xr:uid="{00000000-0005-0000-0000-0000E6A70000}"/>
    <cellStyle name="표준 2 4 14 6" xfId="6139" xr:uid="{00000000-0005-0000-0000-0000E7A70000}"/>
    <cellStyle name="표준 2 4 14 7" xfId="7619" xr:uid="{00000000-0005-0000-0000-0000E8A70000}"/>
    <cellStyle name="표준 2 4 14 8" xfId="9099" xr:uid="{00000000-0005-0000-0000-0000E9A70000}"/>
    <cellStyle name="표준 2 4 14 9" xfId="10579" xr:uid="{00000000-0005-0000-0000-0000EAA70000}"/>
    <cellStyle name="표준 2 4 15" xfId="1375" xr:uid="{00000000-0005-0000-0000-0000EBA70000}"/>
    <cellStyle name="표준 2 4 15 10" xfId="12075" xr:uid="{00000000-0005-0000-0000-0000ECA70000}"/>
    <cellStyle name="표준 2 4 15 11" xfId="13555" xr:uid="{00000000-0005-0000-0000-0000EDA70000}"/>
    <cellStyle name="표준 2 4 15 12" xfId="15035" xr:uid="{00000000-0005-0000-0000-0000EEA70000}"/>
    <cellStyle name="표준 2 4 15 13" xfId="16515" xr:uid="{00000000-0005-0000-0000-0000EFA70000}"/>
    <cellStyle name="표준 2 4 15 14" xfId="17995" xr:uid="{00000000-0005-0000-0000-0000F0A70000}"/>
    <cellStyle name="표준 2 4 15 15" xfId="19475" xr:uid="{00000000-0005-0000-0000-0000F1A70000}"/>
    <cellStyle name="표준 2 4 15 16" xfId="20955" xr:uid="{00000000-0005-0000-0000-0000F2A70000}"/>
    <cellStyle name="표준 2 4 15 17" xfId="22435" xr:uid="{00000000-0005-0000-0000-0000F3A70000}"/>
    <cellStyle name="표준 2 4 15 18" xfId="23915" xr:uid="{00000000-0005-0000-0000-0000F4A70000}"/>
    <cellStyle name="표준 2 4 15 19" xfId="25395" xr:uid="{00000000-0005-0000-0000-0000F5A70000}"/>
    <cellStyle name="표준 2 4 15 2" xfId="596" xr:uid="{00000000-0005-0000-0000-0000F6A70000}"/>
    <cellStyle name="표준 2 4 15 2 10" xfId="14292" xr:uid="{00000000-0005-0000-0000-0000F7A70000}"/>
    <cellStyle name="표준 2 4 15 2 11" xfId="15772" xr:uid="{00000000-0005-0000-0000-0000F8A70000}"/>
    <cellStyle name="표준 2 4 15 2 12" xfId="17252" xr:uid="{00000000-0005-0000-0000-0000F9A70000}"/>
    <cellStyle name="표준 2 4 15 2 13" xfId="18732" xr:uid="{00000000-0005-0000-0000-0000FAA70000}"/>
    <cellStyle name="표준 2 4 15 2 14" xfId="20212" xr:uid="{00000000-0005-0000-0000-0000FBA70000}"/>
    <cellStyle name="표준 2 4 15 2 15" xfId="21692" xr:uid="{00000000-0005-0000-0000-0000FCA70000}"/>
    <cellStyle name="표준 2 4 15 2 16" xfId="23172" xr:uid="{00000000-0005-0000-0000-0000FDA70000}"/>
    <cellStyle name="표준 2 4 15 2 17" xfId="24652" xr:uid="{00000000-0005-0000-0000-0000FEA70000}"/>
    <cellStyle name="표준 2 4 15 2 18" xfId="26132" xr:uid="{00000000-0005-0000-0000-0000FFA70000}"/>
    <cellStyle name="표준 2 4 15 2 19" xfId="27612" xr:uid="{00000000-0005-0000-0000-000000A80000}"/>
    <cellStyle name="표준 2 4 15 2 2" xfId="2451" xr:uid="{00000000-0005-0000-0000-000001A80000}"/>
    <cellStyle name="표준 2 4 15 2 20" xfId="29092" xr:uid="{00000000-0005-0000-0000-000002A80000}"/>
    <cellStyle name="표준 2 4 15 2 21" xfId="30572" xr:uid="{00000000-0005-0000-0000-000003A80000}"/>
    <cellStyle name="표준 2 4 15 2 22" xfId="32052" xr:uid="{00000000-0005-0000-0000-000004A80000}"/>
    <cellStyle name="표준 2 4 15 2 23" xfId="33532" xr:uid="{00000000-0005-0000-0000-000005A80000}"/>
    <cellStyle name="표준 2 4 15 2 24" xfId="35012" xr:uid="{00000000-0005-0000-0000-000006A80000}"/>
    <cellStyle name="표준 2 4 15 2 25" xfId="36492" xr:uid="{00000000-0005-0000-0000-000007A80000}"/>
    <cellStyle name="표준 2 4 15 2 26" xfId="37972" xr:uid="{00000000-0005-0000-0000-000008A80000}"/>
    <cellStyle name="표준 2 4 15 2 27" xfId="39452" xr:uid="{00000000-0005-0000-0000-000009A80000}"/>
    <cellStyle name="표준 2 4 15 2 28" xfId="40932" xr:uid="{00000000-0005-0000-0000-00000AA80000}"/>
    <cellStyle name="표준 2 4 15 2 29" xfId="42412" xr:uid="{00000000-0005-0000-0000-00000BA80000}"/>
    <cellStyle name="표준 2 4 15 2 3" xfId="3932" xr:uid="{00000000-0005-0000-0000-00000CA80000}"/>
    <cellStyle name="표준 2 4 15 2 30" xfId="43892" xr:uid="{00000000-0005-0000-0000-00000DA80000}"/>
    <cellStyle name="표준 2 4 15 2 31" xfId="45372" xr:uid="{00000000-0005-0000-0000-00000EA80000}"/>
    <cellStyle name="표준 2 4 15 2 32" xfId="46853" xr:uid="{00000000-0005-0000-0000-00000FA80000}"/>
    <cellStyle name="표준 2 4 15 2 33" xfId="48333" xr:uid="{00000000-0005-0000-0000-000010A80000}"/>
    <cellStyle name="표준 2 4 15 2 34" xfId="49813" xr:uid="{00000000-0005-0000-0000-000011A80000}"/>
    <cellStyle name="표준 2 4 15 2 35" xfId="51293" xr:uid="{00000000-0005-0000-0000-000012A80000}"/>
    <cellStyle name="표준 2 4 15 2 36" xfId="52773" xr:uid="{00000000-0005-0000-0000-000013A80000}"/>
    <cellStyle name="표준 2 4 15 2 37" xfId="54253" xr:uid="{00000000-0005-0000-0000-000014A80000}"/>
    <cellStyle name="표준 2 4 15 2 38" xfId="55733" xr:uid="{00000000-0005-0000-0000-000015A80000}"/>
    <cellStyle name="표준 2 4 15 2 39" xfId="57213" xr:uid="{00000000-0005-0000-0000-000016A80000}"/>
    <cellStyle name="표준 2 4 15 2 4" xfId="5412" xr:uid="{00000000-0005-0000-0000-000017A80000}"/>
    <cellStyle name="표준 2 4 15 2 40" xfId="58693" xr:uid="{00000000-0005-0000-0000-000018A80000}"/>
    <cellStyle name="표준 2 4 15 2 41" xfId="60173" xr:uid="{00000000-0005-0000-0000-000019A80000}"/>
    <cellStyle name="표준 2 4 15 2 42" xfId="61653" xr:uid="{00000000-0005-0000-0000-00001AA80000}"/>
    <cellStyle name="표준 2 4 15 2 5" xfId="6892" xr:uid="{00000000-0005-0000-0000-00001BA80000}"/>
    <cellStyle name="표준 2 4 15 2 6" xfId="8372" xr:uid="{00000000-0005-0000-0000-00001CA80000}"/>
    <cellStyle name="표준 2 4 15 2 7" xfId="9852" xr:uid="{00000000-0005-0000-0000-00001DA80000}"/>
    <cellStyle name="표준 2 4 15 2 8" xfId="11332" xr:uid="{00000000-0005-0000-0000-00001EA80000}"/>
    <cellStyle name="표준 2 4 15 2 9" xfId="12812" xr:uid="{00000000-0005-0000-0000-00001FA80000}"/>
    <cellStyle name="표준 2 4 15 20" xfId="26875" xr:uid="{00000000-0005-0000-0000-000020A80000}"/>
    <cellStyle name="표준 2 4 15 21" xfId="28355" xr:uid="{00000000-0005-0000-0000-000021A80000}"/>
    <cellStyle name="표준 2 4 15 22" xfId="29835" xr:uid="{00000000-0005-0000-0000-000022A80000}"/>
    <cellStyle name="표준 2 4 15 23" xfId="31315" xr:uid="{00000000-0005-0000-0000-000023A80000}"/>
    <cellStyle name="표준 2 4 15 24" xfId="32795" xr:uid="{00000000-0005-0000-0000-000024A80000}"/>
    <cellStyle name="표준 2 4 15 25" xfId="34275" xr:uid="{00000000-0005-0000-0000-000025A80000}"/>
    <cellStyle name="표준 2 4 15 26" xfId="35755" xr:uid="{00000000-0005-0000-0000-000026A80000}"/>
    <cellStyle name="표준 2 4 15 27" xfId="37235" xr:uid="{00000000-0005-0000-0000-000027A80000}"/>
    <cellStyle name="표준 2 4 15 28" xfId="38715" xr:uid="{00000000-0005-0000-0000-000028A80000}"/>
    <cellStyle name="표준 2 4 15 29" xfId="40195" xr:uid="{00000000-0005-0000-0000-000029A80000}"/>
    <cellStyle name="표준 2 4 15 3" xfId="1714" xr:uid="{00000000-0005-0000-0000-00002AA80000}"/>
    <cellStyle name="표준 2 4 15 30" xfId="41675" xr:uid="{00000000-0005-0000-0000-00002BA80000}"/>
    <cellStyle name="표준 2 4 15 31" xfId="43155" xr:uid="{00000000-0005-0000-0000-00002CA80000}"/>
    <cellStyle name="표준 2 4 15 32" xfId="44635" xr:uid="{00000000-0005-0000-0000-00002DA80000}"/>
    <cellStyle name="표준 2 4 15 33" xfId="46116" xr:uid="{00000000-0005-0000-0000-00002EA80000}"/>
    <cellStyle name="표준 2 4 15 34" xfId="47596" xr:uid="{00000000-0005-0000-0000-00002FA80000}"/>
    <cellStyle name="표준 2 4 15 35" xfId="49076" xr:uid="{00000000-0005-0000-0000-000030A80000}"/>
    <cellStyle name="표준 2 4 15 36" xfId="50556" xr:uid="{00000000-0005-0000-0000-000031A80000}"/>
    <cellStyle name="표준 2 4 15 37" xfId="52036" xr:uid="{00000000-0005-0000-0000-000032A80000}"/>
    <cellStyle name="표준 2 4 15 38" xfId="53516" xr:uid="{00000000-0005-0000-0000-000033A80000}"/>
    <cellStyle name="표준 2 4 15 39" xfId="54996" xr:uid="{00000000-0005-0000-0000-000034A80000}"/>
    <cellStyle name="표준 2 4 15 4" xfId="3195" xr:uid="{00000000-0005-0000-0000-000035A80000}"/>
    <cellStyle name="표준 2 4 15 40" xfId="56476" xr:uid="{00000000-0005-0000-0000-000036A80000}"/>
    <cellStyle name="표준 2 4 15 41" xfId="57956" xr:uid="{00000000-0005-0000-0000-000037A80000}"/>
    <cellStyle name="표준 2 4 15 42" xfId="59436" xr:uid="{00000000-0005-0000-0000-000038A80000}"/>
    <cellStyle name="표준 2 4 15 43" xfId="60916" xr:uid="{00000000-0005-0000-0000-000039A80000}"/>
    <cellStyle name="표준 2 4 15 5" xfId="4675" xr:uid="{00000000-0005-0000-0000-00003AA80000}"/>
    <cellStyle name="표준 2 4 15 6" xfId="6155" xr:uid="{00000000-0005-0000-0000-00003BA80000}"/>
    <cellStyle name="표준 2 4 15 7" xfId="7635" xr:uid="{00000000-0005-0000-0000-00003CA80000}"/>
    <cellStyle name="표준 2 4 15 8" xfId="9115" xr:uid="{00000000-0005-0000-0000-00003DA80000}"/>
    <cellStyle name="표준 2 4 15 9" xfId="10595" xr:uid="{00000000-0005-0000-0000-00003EA80000}"/>
    <cellStyle name="표준 2 4 16" xfId="1358" xr:uid="{00000000-0005-0000-0000-00003FA80000}"/>
    <cellStyle name="표준 2 4 16 10" xfId="12092" xr:uid="{00000000-0005-0000-0000-000040A80000}"/>
    <cellStyle name="표준 2 4 16 11" xfId="13572" xr:uid="{00000000-0005-0000-0000-000041A80000}"/>
    <cellStyle name="표준 2 4 16 12" xfId="15052" xr:uid="{00000000-0005-0000-0000-000042A80000}"/>
    <cellStyle name="표준 2 4 16 13" xfId="16532" xr:uid="{00000000-0005-0000-0000-000043A80000}"/>
    <cellStyle name="표준 2 4 16 14" xfId="18012" xr:uid="{00000000-0005-0000-0000-000044A80000}"/>
    <cellStyle name="표준 2 4 16 15" xfId="19492" xr:uid="{00000000-0005-0000-0000-000045A80000}"/>
    <cellStyle name="표준 2 4 16 16" xfId="20972" xr:uid="{00000000-0005-0000-0000-000046A80000}"/>
    <cellStyle name="표준 2 4 16 17" xfId="22452" xr:uid="{00000000-0005-0000-0000-000047A80000}"/>
    <cellStyle name="표준 2 4 16 18" xfId="23932" xr:uid="{00000000-0005-0000-0000-000048A80000}"/>
    <cellStyle name="표준 2 4 16 19" xfId="25412" xr:uid="{00000000-0005-0000-0000-000049A80000}"/>
    <cellStyle name="표준 2 4 16 2" xfId="579" xr:uid="{00000000-0005-0000-0000-00004AA80000}"/>
    <cellStyle name="표준 2 4 16 2 10" xfId="14309" xr:uid="{00000000-0005-0000-0000-00004BA80000}"/>
    <cellStyle name="표준 2 4 16 2 11" xfId="15789" xr:uid="{00000000-0005-0000-0000-00004CA80000}"/>
    <cellStyle name="표준 2 4 16 2 12" xfId="17269" xr:uid="{00000000-0005-0000-0000-00004DA80000}"/>
    <cellStyle name="표준 2 4 16 2 13" xfId="18749" xr:uid="{00000000-0005-0000-0000-00004EA80000}"/>
    <cellStyle name="표준 2 4 16 2 14" xfId="20229" xr:uid="{00000000-0005-0000-0000-00004FA80000}"/>
    <cellStyle name="표준 2 4 16 2 15" xfId="21709" xr:uid="{00000000-0005-0000-0000-000050A80000}"/>
    <cellStyle name="표준 2 4 16 2 16" xfId="23189" xr:uid="{00000000-0005-0000-0000-000051A80000}"/>
    <cellStyle name="표준 2 4 16 2 17" xfId="24669" xr:uid="{00000000-0005-0000-0000-000052A80000}"/>
    <cellStyle name="표준 2 4 16 2 18" xfId="26149" xr:uid="{00000000-0005-0000-0000-000053A80000}"/>
    <cellStyle name="표준 2 4 16 2 19" xfId="27629" xr:uid="{00000000-0005-0000-0000-000054A80000}"/>
    <cellStyle name="표준 2 4 16 2 2" xfId="2468" xr:uid="{00000000-0005-0000-0000-000055A80000}"/>
    <cellStyle name="표준 2 4 16 2 20" xfId="29109" xr:uid="{00000000-0005-0000-0000-000056A80000}"/>
    <cellStyle name="표준 2 4 16 2 21" xfId="30589" xr:uid="{00000000-0005-0000-0000-000057A80000}"/>
    <cellStyle name="표준 2 4 16 2 22" xfId="32069" xr:uid="{00000000-0005-0000-0000-000058A80000}"/>
    <cellStyle name="표준 2 4 16 2 23" xfId="33549" xr:uid="{00000000-0005-0000-0000-000059A80000}"/>
    <cellStyle name="표준 2 4 16 2 24" xfId="35029" xr:uid="{00000000-0005-0000-0000-00005AA80000}"/>
    <cellStyle name="표준 2 4 16 2 25" xfId="36509" xr:uid="{00000000-0005-0000-0000-00005BA80000}"/>
    <cellStyle name="표준 2 4 16 2 26" xfId="37989" xr:uid="{00000000-0005-0000-0000-00005CA80000}"/>
    <cellStyle name="표준 2 4 16 2 27" xfId="39469" xr:uid="{00000000-0005-0000-0000-00005DA80000}"/>
    <cellStyle name="표준 2 4 16 2 28" xfId="40949" xr:uid="{00000000-0005-0000-0000-00005EA80000}"/>
    <cellStyle name="표준 2 4 16 2 29" xfId="42429" xr:uid="{00000000-0005-0000-0000-00005FA80000}"/>
    <cellStyle name="표준 2 4 16 2 3" xfId="3949" xr:uid="{00000000-0005-0000-0000-000060A80000}"/>
    <cellStyle name="표준 2 4 16 2 30" xfId="43909" xr:uid="{00000000-0005-0000-0000-000061A80000}"/>
    <cellStyle name="표준 2 4 16 2 31" xfId="45389" xr:uid="{00000000-0005-0000-0000-000062A80000}"/>
    <cellStyle name="표준 2 4 16 2 32" xfId="46870" xr:uid="{00000000-0005-0000-0000-000063A80000}"/>
    <cellStyle name="표준 2 4 16 2 33" xfId="48350" xr:uid="{00000000-0005-0000-0000-000064A80000}"/>
    <cellStyle name="표준 2 4 16 2 34" xfId="49830" xr:uid="{00000000-0005-0000-0000-000065A80000}"/>
    <cellStyle name="표준 2 4 16 2 35" xfId="51310" xr:uid="{00000000-0005-0000-0000-000066A80000}"/>
    <cellStyle name="표준 2 4 16 2 36" xfId="52790" xr:uid="{00000000-0005-0000-0000-000067A80000}"/>
    <cellStyle name="표준 2 4 16 2 37" xfId="54270" xr:uid="{00000000-0005-0000-0000-000068A80000}"/>
    <cellStyle name="표준 2 4 16 2 38" xfId="55750" xr:uid="{00000000-0005-0000-0000-000069A80000}"/>
    <cellStyle name="표준 2 4 16 2 39" xfId="57230" xr:uid="{00000000-0005-0000-0000-00006AA80000}"/>
    <cellStyle name="표준 2 4 16 2 4" xfId="5429" xr:uid="{00000000-0005-0000-0000-00006BA80000}"/>
    <cellStyle name="표준 2 4 16 2 40" xfId="58710" xr:uid="{00000000-0005-0000-0000-00006CA80000}"/>
    <cellStyle name="표준 2 4 16 2 41" xfId="60190" xr:uid="{00000000-0005-0000-0000-00006DA80000}"/>
    <cellStyle name="표준 2 4 16 2 42" xfId="61670" xr:uid="{00000000-0005-0000-0000-00006EA80000}"/>
    <cellStyle name="표준 2 4 16 2 5" xfId="6909" xr:uid="{00000000-0005-0000-0000-00006FA80000}"/>
    <cellStyle name="표준 2 4 16 2 6" xfId="8389" xr:uid="{00000000-0005-0000-0000-000070A80000}"/>
    <cellStyle name="표준 2 4 16 2 7" xfId="9869" xr:uid="{00000000-0005-0000-0000-000071A80000}"/>
    <cellStyle name="표준 2 4 16 2 8" xfId="11349" xr:uid="{00000000-0005-0000-0000-000072A80000}"/>
    <cellStyle name="표준 2 4 16 2 9" xfId="12829" xr:uid="{00000000-0005-0000-0000-000073A80000}"/>
    <cellStyle name="표준 2 4 16 20" xfId="26892" xr:uid="{00000000-0005-0000-0000-000074A80000}"/>
    <cellStyle name="표준 2 4 16 21" xfId="28372" xr:uid="{00000000-0005-0000-0000-000075A80000}"/>
    <cellStyle name="표준 2 4 16 22" xfId="29852" xr:uid="{00000000-0005-0000-0000-000076A80000}"/>
    <cellStyle name="표준 2 4 16 23" xfId="31332" xr:uid="{00000000-0005-0000-0000-000077A80000}"/>
    <cellStyle name="표준 2 4 16 24" xfId="32812" xr:uid="{00000000-0005-0000-0000-000078A80000}"/>
    <cellStyle name="표준 2 4 16 25" xfId="34292" xr:uid="{00000000-0005-0000-0000-000079A80000}"/>
    <cellStyle name="표준 2 4 16 26" xfId="35772" xr:uid="{00000000-0005-0000-0000-00007AA80000}"/>
    <cellStyle name="표준 2 4 16 27" xfId="37252" xr:uid="{00000000-0005-0000-0000-00007BA80000}"/>
    <cellStyle name="표준 2 4 16 28" xfId="38732" xr:uid="{00000000-0005-0000-0000-00007CA80000}"/>
    <cellStyle name="표준 2 4 16 29" xfId="40212" xr:uid="{00000000-0005-0000-0000-00007DA80000}"/>
    <cellStyle name="표준 2 4 16 3" xfId="1731" xr:uid="{00000000-0005-0000-0000-00007EA80000}"/>
    <cellStyle name="표준 2 4 16 30" xfId="41692" xr:uid="{00000000-0005-0000-0000-00007FA80000}"/>
    <cellStyle name="표준 2 4 16 31" xfId="43172" xr:uid="{00000000-0005-0000-0000-000080A80000}"/>
    <cellStyle name="표준 2 4 16 32" xfId="44652" xr:uid="{00000000-0005-0000-0000-000081A80000}"/>
    <cellStyle name="표준 2 4 16 33" xfId="46133" xr:uid="{00000000-0005-0000-0000-000082A80000}"/>
    <cellStyle name="표준 2 4 16 34" xfId="47613" xr:uid="{00000000-0005-0000-0000-000083A80000}"/>
    <cellStyle name="표준 2 4 16 35" xfId="49093" xr:uid="{00000000-0005-0000-0000-000084A80000}"/>
    <cellStyle name="표준 2 4 16 36" xfId="50573" xr:uid="{00000000-0005-0000-0000-000085A80000}"/>
    <cellStyle name="표준 2 4 16 37" xfId="52053" xr:uid="{00000000-0005-0000-0000-000086A80000}"/>
    <cellStyle name="표준 2 4 16 38" xfId="53533" xr:uid="{00000000-0005-0000-0000-000087A80000}"/>
    <cellStyle name="표준 2 4 16 39" xfId="55013" xr:uid="{00000000-0005-0000-0000-000088A80000}"/>
    <cellStyle name="표준 2 4 16 4" xfId="3212" xr:uid="{00000000-0005-0000-0000-000089A80000}"/>
    <cellStyle name="표준 2 4 16 40" xfId="56493" xr:uid="{00000000-0005-0000-0000-00008AA80000}"/>
    <cellStyle name="표준 2 4 16 41" xfId="57973" xr:uid="{00000000-0005-0000-0000-00008BA80000}"/>
    <cellStyle name="표준 2 4 16 42" xfId="59453" xr:uid="{00000000-0005-0000-0000-00008CA80000}"/>
    <cellStyle name="표준 2 4 16 43" xfId="60933" xr:uid="{00000000-0005-0000-0000-00008DA80000}"/>
    <cellStyle name="표준 2 4 16 5" xfId="4692" xr:uid="{00000000-0005-0000-0000-00008EA80000}"/>
    <cellStyle name="표준 2 4 16 6" xfId="6172" xr:uid="{00000000-0005-0000-0000-00008FA80000}"/>
    <cellStyle name="표준 2 4 16 7" xfId="7652" xr:uid="{00000000-0005-0000-0000-000090A80000}"/>
    <cellStyle name="표준 2 4 16 8" xfId="9132" xr:uid="{00000000-0005-0000-0000-000091A80000}"/>
    <cellStyle name="표준 2 4 16 9" xfId="10612" xr:uid="{00000000-0005-0000-0000-000092A80000}"/>
    <cellStyle name="표준 2 4 17" xfId="1340" xr:uid="{00000000-0005-0000-0000-000093A80000}"/>
    <cellStyle name="표준 2 4 17 10" xfId="12110" xr:uid="{00000000-0005-0000-0000-000094A80000}"/>
    <cellStyle name="표준 2 4 17 11" xfId="13590" xr:uid="{00000000-0005-0000-0000-000095A80000}"/>
    <cellStyle name="표준 2 4 17 12" xfId="15070" xr:uid="{00000000-0005-0000-0000-000096A80000}"/>
    <cellStyle name="표준 2 4 17 13" xfId="16550" xr:uid="{00000000-0005-0000-0000-000097A80000}"/>
    <cellStyle name="표준 2 4 17 14" xfId="18030" xr:uid="{00000000-0005-0000-0000-000098A80000}"/>
    <cellStyle name="표준 2 4 17 15" xfId="19510" xr:uid="{00000000-0005-0000-0000-000099A80000}"/>
    <cellStyle name="표준 2 4 17 16" xfId="20990" xr:uid="{00000000-0005-0000-0000-00009AA80000}"/>
    <cellStyle name="표준 2 4 17 17" xfId="22470" xr:uid="{00000000-0005-0000-0000-00009BA80000}"/>
    <cellStyle name="표준 2 4 17 18" xfId="23950" xr:uid="{00000000-0005-0000-0000-00009CA80000}"/>
    <cellStyle name="표준 2 4 17 19" xfId="25430" xr:uid="{00000000-0005-0000-0000-00009DA80000}"/>
    <cellStyle name="표준 2 4 17 2" xfId="561" xr:uid="{00000000-0005-0000-0000-00009EA80000}"/>
    <cellStyle name="표준 2 4 17 2 10" xfId="14327" xr:uid="{00000000-0005-0000-0000-00009FA80000}"/>
    <cellStyle name="표준 2 4 17 2 11" xfId="15807" xr:uid="{00000000-0005-0000-0000-0000A0A80000}"/>
    <cellStyle name="표준 2 4 17 2 12" xfId="17287" xr:uid="{00000000-0005-0000-0000-0000A1A80000}"/>
    <cellStyle name="표준 2 4 17 2 13" xfId="18767" xr:uid="{00000000-0005-0000-0000-0000A2A80000}"/>
    <cellStyle name="표준 2 4 17 2 14" xfId="20247" xr:uid="{00000000-0005-0000-0000-0000A3A80000}"/>
    <cellStyle name="표준 2 4 17 2 15" xfId="21727" xr:uid="{00000000-0005-0000-0000-0000A4A80000}"/>
    <cellStyle name="표준 2 4 17 2 16" xfId="23207" xr:uid="{00000000-0005-0000-0000-0000A5A80000}"/>
    <cellStyle name="표준 2 4 17 2 17" xfId="24687" xr:uid="{00000000-0005-0000-0000-0000A6A80000}"/>
    <cellStyle name="표준 2 4 17 2 18" xfId="26167" xr:uid="{00000000-0005-0000-0000-0000A7A80000}"/>
    <cellStyle name="표준 2 4 17 2 19" xfId="27647" xr:uid="{00000000-0005-0000-0000-0000A8A80000}"/>
    <cellStyle name="표준 2 4 17 2 2" xfId="2486" xr:uid="{00000000-0005-0000-0000-0000A9A80000}"/>
    <cellStyle name="표준 2 4 17 2 20" xfId="29127" xr:uid="{00000000-0005-0000-0000-0000AAA80000}"/>
    <cellStyle name="표준 2 4 17 2 21" xfId="30607" xr:uid="{00000000-0005-0000-0000-0000ABA80000}"/>
    <cellStyle name="표준 2 4 17 2 22" xfId="32087" xr:uid="{00000000-0005-0000-0000-0000ACA80000}"/>
    <cellStyle name="표준 2 4 17 2 23" xfId="33567" xr:uid="{00000000-0005-0000-0000-0000ADA80000}"/>
    <cellStyle name="표준 2 4 17 2 24" xfId="35047" xr:uid="{00000000-0005-0000-0000-0000AEA80000}"/>
    <cellStyle name="표준 2 4 17 2 25" xfId="36527" xr:uid="{00000000-0005-0000-0000-0000AFA80000}"/>
    <cellStyle name="표준 2 4 17 2 26" xfId="38007" xr:uid="{00000000-0005-0000-0000-0000B0A80000}"/>
    <cellStyle name="표준 2 4 17 2 27" xfId="39487" xr:uid="{00000000-0005-0000-0000-0000B1A80000}"/>
    <cellStyle name="표준 2 4 17 2 28" xfId="40967" xr:uid="{00000000-0005-0000-0000-0000B2A80000}"/>
    <cellStyle name="표준 2 4 17 2 29" xfId="42447" xr:uid="{00000000-0005-0000-0000-0000B3A80000}"/>
    <cellStyle name="표준 2 4 17 2 3" xfId="3967" xr:uid="{00000000-0005-0000-0000-0000B4A80000}"/>
    <cellStyle name="표준 2 4 17 2 30" xfId="43927" xr:uid="{00000000-0005-0000-0000-0000B5A80000}"/>
    <cellStyle name="표준 2 4 17 2 31" xfId="45407" xr:uid="{00000000-0005-0000-0000-0000B6A80000}"/>
    <cellStyle name="표준 2 4 17 2 32" xfId="46888" xr:uid="{00000000-0005-0000-0000-0000B7A80000}"/>
    <cellStyle name="표준 2 4 17 2 33" xfId="48368" xr:uid="{00000000-0005-0000-0000-0000B8A80000}"/>
    <cellStyle name="표준 2 4 17 2 34" xfId="49848" xr:uid="{00000000-0005-0000-0000-0000B9A80000}"/>
    <cellStyle name="표준 2 4 17 2 35" xfId="51328" xr:uid="{00000000-0005-0000-0000-0000BAA80000}"/>
    <cellStyle name="표준 2 4 17 2 36" xfId="52808" xr:uid="{00000000-0005-0000-0000-0000BBA80000}"/>
    <cellStyle name="표준 2 4 17 2 37" xfId="54288" xr:uid="{00000000-0005-0000-0000-0000BCA80000}"/>
    <cellStyle name="표준 2 4 17 2 38" xfId="55768" xr:uid="{00000000-0005-0000-0000-0000BDA80000}"/>
    <cellStyle name="표준 2 4 17 2 39" xfId="57248" xr:uid="{00000000-0005-0000-0000-0000BEA80000}"/>
    <cellStyle name="표준 2 4 17 2 4" xfId="5447" xr:uid="{00000000-0005-0000-0000-0000BFA80000}"/>
    <cellStyle name="표준 2 4 17 2 40" xfId="58728" xr:uid="{00000000-0005-0000-0000-0000C0A80000}"/>
    <cellStyle name="표준 2 4 17 2 41" xfId="60208" xr:uid="{00000000-0005-0000-0000-0000C1A80000}"/>
    <cellStyle name="표준 2 4 17 2 42" xfId="61688" xr:uid="{00000000-0005-0000-0000-0000C2A80000}"/>
    <cellStyle name="표준 2 4 17 2 5" xfId="6927" xr:uid="{00000000-0005-0000-0000-0000C3A80000}"/>
    <cellStyle name="표준 2 4 17 2 6" xfId="8407" xr:uid="{00000000-0005-0000-0000-0000C4A80000}"/>
    <cellStyle name="표준 2 4 17 2 7" xfId="9887" xr:uid="{00000000-0005-0000-0000-0000C5A80000}"/>
    <cellStyle name="표준 2 4 17 2 8" xfId="11367" xr:uid="{00000000-0005-0000-0000-0000C6A80000}"/>
    <cellStyle name="표준 2 4 17 2 9" xfId="12847" xr:uid="{00000000-0005-0000-0000-0000C7A80000}"/>
    <cellStyle name="표준 2 4 17 20" xfId="26910" xr:uid="{00000000-0005-0000-0000-0000C8A80000}"/>
    <cellStyle name="표준 2 4 17 21" xfId="28390" xr:uid="{00000000-0005-0000-0000-0000C9A80000}"/>
    <cellStyle name="표준 2 4 17 22" xfId="29870" xr:uid="{00000000-0005-0000-0000-0000CAA80000}"/>
    <cellStyle name="표준 2 4 17 23" xfId="31350" xr:uid="{00000000-0005-0000-0000-0000CBA80000}"/>
    <cellStyle name="표준 2 4 17 24" xfId="32830" xr:uid="{00000000-0005-0000-0000-0000CCA80000}"/>
    <cellStyle name="표준 2 4 17 25" xfId="34310" xr:uid="{00000000-0005-0000-0000-0000CDA80000}"/>
    <cellStyle name="표준 2 4 17 26" xfId="35790" xr:uid="{00000000-0005-0000-0000-0000CEA80000}"/>
    <cellStyle name="표준 2 4 17 27" xfId="37270" xr:uid="{00000000-0005-0000-0000-0000CFA80000}"/>
    <cellStyle name="표준 2 4 17 28" xfId="38750" xr:uid="{00000000-0005-0000-0000-0000D0A80000}"/>
    <cellStyle name="표준 2 4 17 29" xfId="40230" xr:uid="{00000000-0005-0000-0000-0000D1A80000}"/>
    <cellStyle name="표준 2 4 17 3" xfId="1749" xr:uid="{00000000-0005-0000-0000-0000D2A80000}"/>
    <cellStyle name="표준 2 4 17 30" xfId="41710" xr:uid="{00000000-0005-0000-0000-0000D3A80000}"/>
    <cellStyle name="표준 2 4 17 31" xfId="43190" xr:uid="{00000000-0005-0000-0000-0000D4A80000}"/>
    <cellStyle name="표준 2 4 17 32" xfId="44670" xr:uid="{00000000-0005-0000-0000-0000D5A80000}"/>
    <cellStyle name="표준 2 4 17 33" xfId="46151" xr:uid="{00000000-0005-0000-0000-0000D6A80000}"/>
    <cellStyle name="표준 2 4 17 34" xfId="47631" xr:uid="{00000000-0005-0000-0000-0000D7A80000}"/>
    <cellStyle name="표준 2 4 17 35" xfId="49111" xr:uid="{00000000-0005-0000-0000-0000D8A80000}"/>
    <cellStyle name="표준 2 4 17 36" xfId="50591" xr:uid="{00000000-0005-0000-0000-0000D9A80000}"/>
    <cellStyle name="표준 2 4 17 37" xfId="52071" xr:uid="{00000000-0005-0000-0000-0000DAA80000}"/>
    <cellStyle name="표준 2 4 17 38" xfId="53551" xr:uid="{00000000-0005-0000-0000-0000DBA80000}"/>
    <cellStyle name="표준 2 4 17 39" xfId="55031" xr:uid="{00000000-0005-0000-0000-0000DCA80000}"/>
    <cellStyle name="표준 2 4 17 4" xfId="3230" xr:uid="{00000000-0005-0000-0000-0000DDA80000}"/>
    <cellStyle name="표준 2 4 17 40" xfId="56511" xr:uid="{00000000-0005-0000-0000-0000DEA80000}"/>
    <cellStyle name="표준 2 4 17 41" xfId="57991" xr:uid="{00000000-0005-0000-0000-0000DFA80000}"/>
    <cellStyle name="표준 2 4 17 42" xfId="59471" xr:uid="{00000000-0005-0000-0000-0000E0A80000}"/>
    <cellStyle name="표준 2 4 17 43" xfId="60951" xr:uid="{00000000-0005-0000-0000-0000E1A80000}"/>
    <cellStyle name="표준 2 4 17 5" xfId="4710" xr:uid="{00000000-0005-0000-0000-0000E2A80000}"/>
    <cellStyle name="표준 2 4 17 6" xfId="6190" xr:uid="{00000000-0005-0000-0000-0000E3A80000}"/>
    <cellStyle name="표준 2 4 17 7" xfId="7670" xr:uid="{00000000-0005-0000-0000-0000E4A80000}"/>
    <cellStyle name="표준 2 4 17 8" xfId="9150" xr:uid="{00000000-0005-0000-0000-0000E5A80000}"/>
    <cellStyle name="표준 2 4 17 9" xfId="10630" xr:uid="{00000000-0005-0000-0000-0000E6A80000}"/>
    <cellStyle name="표준 2 4 18" xfId="1321" xr:uid="{00000000-0005-0000-0000-0000E7A80000}"/>
    <cellStyle name="표준 2 4 18 10" xfId="12129" xr:uid="{00000000-0005-0000-0000-0000E8A80000}"/>
    <cellStyle name="표준 2 4 18 11" xfId="13609" xr:uid="{00000000-0005-0000-0000-0000E9A80000}"/>
    <cellStyle name="표준 2 4 18 12" xfId="15089" xr:uid="{00000000-0005-0000-0000-0000EAA80000}"/>
    <cellStyle name="표준 2 4 18 13" xfId="16569" xr:uid="{00000000-0005-0000-0000-0000EBA80000}"/>
    <cellStyle name="표준 2 4 18 14" xfId="18049" xr:uid="{00000000-0005-0000-0000-0000ECA80000}"/>
    <cellStyle name="표준 2 4 18 15" xfId="19529" xr:uid="{00000000-0005-0000-0000-0000EDA80000}"/>
    <cellStyle name="표준 2 4 18 16" xfId="21009" xr:uid="{00000000-0005-0000-0000-0000EEA80000}"/>
    <cellStyle name="표준 2 4 18 17" xfId="22489" xr:uid="{00000000-0005-0000-0000-0000EFA80000}"/>
    <cellStyle name="표준 2 4 18 18" xfId="23969" xr:uid="{00000000-0005-0000-0000-0000F0A80000}"/>
    <cellStyle name="표준 2 4 18 19" xfId="25449" xr:uid="{00000000-0005-0000-0000-0000F1A80000}"/>
    <cellStyle name="표준 2 4 18 2" xfId="542" xr:uid="{00000000-0005-0000-0000-0000F2A80000}"/>
    <cellStyle name="표준 2 4 18 2 10" xfId="14346" xr:uid="{00000000-0005-0000-0000-0000F3A80000}"/>
    <cellStyle name="표준 2 4 18 2 11" xfId="15826" xr:uid="{00000000-0005-0000-0000-0000F4A80000}"/>
    <cellStyle name="표준 2 4 18 2 12" xfId="17306" xr:uid="{00000000-0005-0000-0000-0000F5A80000}"/>
    <cellStyle name="표준 2 4 18 2 13" xfId="18786" xr:uid="{00000000-0005-0000-0000-0000F6A80000}"/>
    <cellStyle name="표준 2 4 18 2 14" xfId="20266" xr:uid="{00000000-0005-0000-0000-0000F7A80000}"/>
    <cellStyle name="표준 2 4 18 2 15" xfId="21746" xr:uid="{00000000-0005-0000-0000-0000F8A80000}"/>
    <cellStyle name="표준 2 4 18 2 16" xfId="23226" xr:uid="{00000000-0005-0000-0000-0000F9A80000}"/>
    <cellStyle name="표준 2 4 18 2 17" xfId="24706" xr:uid="{00000000-0005-0000-0000-0000FAA80000}"/>
    <cellStyle name="표준 2 4 18 2 18" xfId="26186" xr:uid="{00000000-0005-0000-0000-0000FBA80000}"/>
    <cellStyle name="표준 2 4 18 2 19" xfId="27666" xr:uid="{00000000-0005-0000-0000-0000FCA80000}"/>
    <cellStyle name="표준 2 4 18 2 2" xfId="2505" xr:uid="{00000000-0005-0000-0000-0000FDA80000}"/>
    <cellStyle name="표준 2 4 18 2 20" xfId="29146" xr:uid="{00000000-0005-0000-0000-0000FEA80000}"/>
    <cellStyle name="표준 2 4 18 2 21" xfId="30626" xr:uid="{00000000-0005-0000-0000-0000FFA80000}"/>
    <cellStyle name="표준 2 4 18 2 22" xfId="32106" xr:uid="{00000000-0005-0000-0000-000000A90000}"/>
    <cellStyle name="표준 2 4 18 2 23" xfId="33586" xr:uid="{00000000-0005-0000-0000-000001A90000}"/>
    <cellStyle name="표준 2 4 18 2 24" xfId="35066" xr:uid="{00000000-0005-0000-0000-000002A90000}"/>
    <cellStyle name="표준 2 4 18 2 25" xfId="36546" xr:uid="{00000000-0005-0000-0000-000003A90000}"/>
    <cellStyle name="표준 2 4 18 2 26" xfId="38026" xr:uid="{00000000-0005-0000-0000-000004A90000}"/>
    <cellStyle name="표준 2 4 18 2 27" xfId="39506" xr:uid="{00000000-0005-0000-0000-000005A90000}"/>
    <cellStyle name="표준 2 4 18 2 28" xfId="40986" xr:uid="{00000000-0005-0000-0000-000006A90000}"/>
    <cellStyle name="표준 2 4 18 2 29" xfId="42466" xr:uid="{00000000-0005-0000-0000-000007A90000}"/>
    <cellStyle name="표준 2 4 18 2 3" xfId="3986" xr:uid="{00000000-0005-0000-0000-000008A90000}"/>
    <cellStyle name="표준 2 4 18 2 30" xfId="43946" xr:uid="{00000000-0005-0000-0000-000009A90000}"/>
    <cellStyle name="표준 2 4 18 2 31" xfId="45426" xr:uid="{00000000-0005-0000-0000-00000AA90000}"/>
    <cellStyle name="표준 2 4 18 2 32" xfId="46907" xr:uid="{00000000-0005-0000-0000-00000BA90000}"/>
    <cellStyle name="표준 2 4 18 2 33" xfId="48387" xr:uid="{00000000-0005-0000-0000-00000CA90000}"/>
    <cellStyle name="표준 2 4 18 2 34" xfId="49867" xr:uid="{00000000-0005-0000-0000-00000DA90000}"/>
    <cellStyle name="표준 2 4 18 2 35" xfId="51347" xr:uid="{00000000-0005-0000-0000-00000EA90000}"/>
    <cellStyle name="표준 2 4 18 2 36" xfId="52827" xr:uid="{00000000-0005-0000-0000-00000FA90000}"/>
    <cellStyle name="표준 2 4 18 2 37" xfId="54307" xr:uid="{00000000-0005-0000-0000-000010A90000}"/>
    <cellStyle name="표준 2 4 18 2 38" xfId="55787" xr:uid="{00000000-0005-0000-0000-000011A90000}"/>
    <cellStyle name="표준 2 4 18 2 39" xfId="57267" xr:uid="{00000000-0005-0000-0000-000012A90000}"/>
    <cellStyle name="표준 2 4 18 2 4" xfId="5466" xr:uid="{00000000-0005-0000-0000-000013A90000}"/>
    <cellStyle name="표준 2 4 18 2 40" xfId="58747" xr:uid="{00000000-0005-0000-0000-000014A90000}"/>
    <cellStyle name="표준 2 4 18 2 41" xfId="60227" xr:uid="{00000000-0005-0000-0000-000015A90000}"/>
    <cellStyle name="표준 2 4 18 2 42" xfId="61707" xr:uid="{00000000-0005-0000-0000-000016A90000}"/>
    <cellStyle name="표준 2 4 18 2 5" xfId="6946" xr:uid="{00000000-0005-0000-0000-000017A90000}"/>
    <cellStyle name="표준 2 4 18 2 6" xfId="8426" xr:uid="{00000000-0005-0000-0000-000018A90000}"/>
    <cellStyle name="표준 2 4 18 2 7" xfId="9906" xr:uid="{00000000-0005-0000-0000-000019A90000}"/>
    <cellStyle name="표준 2 4 18 2 8" xfId="11386" xr:uid="{00000000-0005-0000-0000-00001AA90000}"/>
    <cellStyle name="표준 2 4 18 2 9" xfId="12866" xr:uid="{00000000-0005-0000-0000-00001BA90000}"/>
    <cellStyle name="표준 2 4 18 20" xfId="26929" xr:uid="{00000000-0005-0000-0000-00001CA90000}"/>
    <cellStyle name="표준 2 4 18 21" xfId="28409" xr:uid="{00000000-0005-0000-0000-00001DA90000}"/>
    <cellStyle name="표준 2 4 18 22" xfId="29889" xr:uid="{00000000-0005-0000-0000-00001EA90000}"/>
    <cellStyle name="표준 2 4 18 23" xfId="31369" xr:uid="{00000000-0005-0000-0000-00001FA90000}"/>
    <cellStyle name="표준 2 4 18 24" xfId="32849" xr:uid="{00000000-0005-0000-0000-000020A90000}"/>
    <cellStyle name="표준 2 4 18 25" xfId="34329" xr:uid="{00000000-0005-0000-0000-000021A90000}"/>
    <cellStyle name="표준 2 4 18 26" xfId="35809" xr:uid="{00000000-0005-0000-0000-000022A90000}"/>
    <cellStyle name="표준 2 4 18 27" xfId="37289" xr:uid="{00000000-0005-0000-0000-000023A90000}"/>
    <cellStyle name="표준 2 4 18 28" xfId="38769" xr:uid="{00000000-0005-0000-0000-000024A90000}"/>
    <cellStyle name="표준 2 4 18 29" xfId="40249" xr:uid="{00000000-0005-0000-0000-000025A90000}"/>
    <cellStyle name="표준 2 4 18 3" xfId="1768" xr:uid="{00000000-0005-0000-0000-000026A90000}"/>
    <cellStyle name="표준 2 4 18 30" xfId="41729" xr:uid="{00000000-0005-0000-0000-000027A90000}"/>
    <cellStyle name="표준 2 4 18 31" xfId="43209" xr:uid="{00000000-0005-0000-0000-000028A90000}"/>
    <cellStyle name="표준 2 4 18 32" xfId="44689" xr:uid="{00000000-0005-0000-0000-000029A90000}"/>
    <cellStyle name="표준 2 4 18 33" xfId="46170" xr:uid="{00000000-0005-0000-0000-00002AA90000}"/>
    <cellStyle name="표준 2 4 18 34" xfId="47650" xr:uid="{00000000-0005-0000-0000-00002BA90000}"/>
    <cellStyle name="표준 2 4 18 35" xfId="49130" xr:uid="{00000000-0005-0000-0000-00002CA90000}"/>
    <cellStyle name="표준 2 4 18 36" xfId="50610" xr:uid="{00000000-0005-0000-0000-00002DA90000}"/>
    <cellStyle name="표준 2 4 18 37" xfId="52090" xr:uid="{00000000-0005-0000-0000-00002EA90000}"/>
    <cellStyle name="표준 2 4 18 38" xfId="53570" xr:uid="{00000000-0005-0000-0000-00002FA90000}"/>
    <cellStyle name="표준 2 4 18 39" xfId="55050" xr:uid="{00000000-0005-0000-0000-000030A90000}"/>
    <cellStyle name="표준 2 4 18 4" xfId="3249" xr:uid="{00000000-0005-0000-0000-000031A90000}"/>
    <cellStyle name="표준 2 4 18 40" xfId="56530" xr:uid="{00000000-0005-0000-0000-000032A90000}"/>
    <cellStyle name="표준 2 4 18 41" xfId="58010" xr:uid="{00000000-0005-0000-0000-000033A90000}"/>
    <cellStyle name="표준 2 4 18 42" xfId="59490" xr:uid="{00000000-0005-0000-0000-000034A90000}"/>
    <cellStyle name="표준 2 4 18 43" xfId="60970" xr:uid="{00000000-0005-0000-0000-000035A90000}"/>
    <cellStyle name="표준 2 4 18 5" xfId="4729" xr:uid="{00000000-0005-0000-0000-000036A90000}"/>
    <cellStyle name="표준 2 4 18 6" xfId="6209" xr:uid="{00000000-0005-0000-0000-000037A90000}"/>
    <cellStyle name="표준 2 4 18 7" xfId="7689" xr:uid="{00000000-0005-0000-0000-000038A90000}"/>
    <cellStyle name="표준 2 4 18 8" xfId="9169" xr:uid="{00000000-0005-0000-0000-000039A90000}"/>
    <cellStyle name="표준 2 4 18 9" xfId="10649" xr:uid="{00000000-0005-0000-0000-00003AA90000}"/>
    <cellStyle name="표준 2 4 19" xfId="1301" xr:uid="{00000000-0005-0000-0000-00003BA90000}"/>
    <cellStyle name="표준 2 4 19 10" xfId="12149" xr:uid="{00000000-0005-0000-0000-00003CA90000}"/>
    <cellStyle name="표준 2 4 19 11" xfId="13629" xr:uid="{00000000-0005-0000-0000-00003DA90000}"/>
    <cellStyle name="표준 2 4 19 12" xfId="15109" xr:uid="{00000000-0005-0000-0000-00003EA90000}"/>
    <cellStyle name="표준 2 4 19 13" xfId="16589" xr:uid="{00000000-0005-0000-0000-00003FA90000}"/>
    <cellStyle name="표준 2 4 19 14" xfId="18069" xr:uid="{00000000-0005-0000-0000-000040A90000}"/>
    <cellStyle name="표준 2 4 19 15" xfId="19549" xr:uid="{00000000-0005-0000-0000-000041A90000}"/>
    <cellStyle name="표준 2 4 19 16" xfId="21029" xr:uid="{00000000-0005-0000-0000-000042A90000}"/>
    <cellStyle name="표준 2 4 19 17" xfId="22509" xr:uid="{00000000-0005-0000-0000-000043A90000}"/>
    <cellStyle name="표준 2 4 19 18" xfId="23989" xr:uid="{00000000-0005-0000-0000-000044A90000}"/>
    <cellStyle name="표준 2 4 19 19" xfId="25469" xr:uid="{00000000-0005-0000-0000-000045A90000}"/>
    <cellStyle name="표준 2 4 19 2" xfId="522" xr:uid="{00000000-0005-0000-0000-000046A90000}"/>
    <cellStyle name="표준 2 4 19 2 10" xfId="14366" xr:uid="{00000000-0005-0000-0000-000047A90000}"/>
    <cellStyle name="표준 2 4 19 2 11" xfId="15846" xr:uid="{00000000-0005-0000-0000-000048A90000}"/>
    <cellStyle name="표준 2 4 19 2 12" xfId="17326" xr:uid="{00000000-0005-0000-0000-000049A90000}"/>
    <cellStyle name="표준 2 4 19 2 13" xfId="18806" xr:uid="{00000000-0005-0000-0000-00004AA90000}"/>
    <cellStyle name="표준 2 4 19 2 14" xfId="20286" xr:uid="{00000000-0005-0000-0000-00004BA90000}"/>
    <cellStyle name="표준 2 4 19 2 15" xfId="21766" xr:uid="{00000000-0005-0000-0000-00004CA90000}"/>
    <cellStyle name="표준 2 4 19 2 16" xfId="23246" xr:uid="{00000000-0005-0000-0000-00004DA90000}"/>
    <cellStyle name="표준 2 4 19 2 17" xfId="24726" xr:uid="{00000000-0005-0000-0000-00004EA90000}"/>
    <cellStyle name="표준 2 4 19 2 18" xfId="26206" xr:uid="{00000000-0005-0000-0000-00004FA90000}"/>
    <cellStyle name="표준 2 4 19 2 19" xfId="27686" xr:uid="{00000000-0005-0000-0000-000050A90000}"/>
    <cellStyle name="표준 2 4 19 2 2" xfId="2525" xr:uid="{00000000-0005-0000-0000-000051A90000}"/>
    <cellStyle name="표준 2 4 19 2 20" xfId="29166" xr:uid="{00000000-0005-0000-0000-000052A90000}"/>
    <cellStyle name="표준 2 4 19 2 21" xfId="30646" xr:uid="{00000000-0005-0000-0000-000053A90000}"/>
    <cellStyle name="표준 2 4 19 2 22" xfId="32126" xr:uid="{00000000-0005-0000-0000-000054A90000}"/>
    <cellStyle name="표준 2 4 19 2 23" xfId="33606" xr:uid="{00000000-0005-0000-0000-000055A90000}"/>
    <cellStyle name="표준 2 4 19 2 24" xfId="35086" xr:uid="{00000000-0005-0000-0000-000056A90000}"/>
    <cellStyle name="표준 2 4 19 2 25" xfId="36566" xr:uid="{00000000-0005-0000-0000-000057A90000}"/>
    <cellStyle name="표준 2 4 19 2 26" xfId="38046" xr:uid="{00000000-0005-0000-0000-000058A90000}"/>
    <cellStyle name="표준 2 4 19 2 27" xfId="39526" xr:uid="{00000000-0005-0000-0000-000059A90000}"/>
    <cellStyle name="표준 2 4 19 2 28" xfId="41006" xr:uid="{00000000-0005-0000-0000-00005AA90000}"/>
    <cellStyle name="표준 2 4 19 2 29" xfId="42486" xr:uid="{00000000-0005-0000-0000-00005BA90000}"/>
    <cellStyle name="표준 2 4 19 2 3" xfId="4006" xr:uid="{00000000-0005-0000-0000-00005CA90000}"/>
    <cellStyle name="표준 2 4 19 2 30" xfId="43966" xr:uid="{00000000-0005-0000-0000-00005DA90000}"/>
    <cellStyle name="표준 2 4 19 2 31" xfId="45446" xr:uid="{00000000-0005-0000-0000-00005EA90000}"/>
    <cellStyle name="표준 2 4 19 2 32" xfId="46927" xr:uid="{00000000-0005-0000-0000-00005FA90000}"/>
    <cellStyle name="표준 2 4 19 2 33" xfId="48407" xr:uid="{00000000-0005-0000-0000-000060A90000}"/>
    <cellStyle name="표준 2 4 19 2 34" xfId="49887" xr:uid="{00000000-0005-0000-0000-000061A90000}"/>
    <cellStyle name="표준 2 4 19 2 35" xfId="51367" xr:uid="{00000000-0005-0000-0000-000062A90000}"/>
    <cellStyle name="표준 2 4 19 2 36" xfId="52847" xr:uid="{00000000-0005-0000-0000-000063A90000}"/>
    <cellStyle name="표준 2 4 19 2 37" xfId="54327" xr:uid="{00000000-0005-0000-0000-000064A90000}"/>
    <cellStyle name="표준 2 4 19 2 38" xfId="55807" xr:uid="{00000000-0005-0000-0000-000065A90000}"/>
    <cellStyle name="표준 2 4 19 2 39" xfId="57287" xr:uid="{00000000-0005-0000-0000-000066A90000}"/>
    <cellStyle name="표준 2 4 19 2 4" xfId="5486" xr:uid="{00000000-0005-0000-0000-000067A90000}"/>
    <cellStyle name="표준 2 4 19 2 40" xfId="58767" xr:uid="{00000000-0005-0000-0000-000068A90000}"/>
    <cellStyle name="표준 2 4 19 2 41" xfId="60247" xr:uid="{00000000-0005-0000-0000-000069A90000}"/>
    <cellStyle name="표준 2 4 19 2 42" xfId="61727" xr:uid="{00000000-0005-0000-0000-00006AA90000}"/>
    <cellStyle name="표준 2 4 19 2 5" xfId="6966" xr:uid="{00000000-0005-0000-0000-00006BA90000}"/>
    <cellStyle name="표준 2 4 19 2 6" xfId="8446" xr:uid="{00000000-0005-0000-0000-00006CA90000}"/>
    <cellStyle name="표준 2 4 19 2 7" xfId="9926" xr:uid="{00000000-0005-0000-0000-00006DA90000}"/>
    <cellStyle name="표준 2 4 19 2 8" xfId="11406" xr:uid="{00000000-0005-0000-0000-00006EA90000}"/>
    <cellStyle name="표준 2 4 19 2 9" xfId="12886" xr:uid="{00000000-0005-0000-0000-00006FA90000}"/>
    <cellStyle name="표준 2 4 19 20" xfId="26949" xr:uid="{00000000-0005-0000-0000-000070A90000}"/>
    <cellStyle name="표준 2 4 19 21" xfId="28429" xr:uid="{00000000-0005-0000-0000-000071A90000}"/>
    <cellStyle name="표준 2 4 19 22" xfId="29909" xr:uid="{00000000-0005-0000-0000-000072A90000}"/>
    <cellStyle name="표준 2 4 19 23" xfId="31389" xr:uid="{00000000-0005-0000-0000-000073A90000}"/>
    <cellStyle name="표준 2 4 19 24" xfId="32869" xr:uid="{00000000-0005-0000-0000-000074A90000}"/>
    <cellStyle name="표준 2 4 19 25" xfId="34349" xr:uid="{00000000-0005-0000-0000-000075A90000}"/>
    <cellStyle name="표준 2 4 19 26" xfId="35829" xr:uid="{00000000-0005-0000-0000-000076A90000}"/>
    <cellStyle name="표준 2 4 19 27" xfId="37309" xr:uid="{00000000-0005-0000-0000-000077A90000}"/>
    <cellStyle name="표준 2 4 19 28" xfId="38789" xr:uid="{00000000-0005-0000-0000-000078A90000}"/>
    <cellStyle name="표준 2 4 19 29" xfId="40269" xr:uid="{00000000-0005-0000-0000-000079A90000}"/>
    <cellStyle name="표준 2 4 19 3" xfId="1788" xr:uid="{00000000-0005-0000-0000-00007AA90000}"/>
    <cellStyle name="표준 2 4 19 30" xfId="41749" xr:uid="{00000000-0005-0000-0000-00007BA90000}"/>
    <cellStyle name="표준 2 4 19 31" xfId="43229" xr:uid="{00000000-0005-0000-0000-00007CA90000}"/>
    <cellStyle name="표준 2 4 19 32" xfId="44709" xr:uid="{00000000-0005-0000-0000-00007DA90000}"/>
    <cellStyle name="표준 2 4 19 33" xfId="46190" xr:uid="{00000000-0005-0000-0000-00007EA90000}"/>
    <cellStyle name="표준 2 4 19 34" xfId="47670" xr:uid="{00000000-0005-0000-0000-00007FA90000}"/>
    <cellStyle name="표준 2 4 19 35" xfId="49150" xr:uid="{00000000-0005-0000-0000-000080A90000}"/>
    <cellStyle name="표준 2 4 19 36" xfId="50630" xr:uid="{00000000-0005-0000-0000-000081A90000}"/>
    <cellStyle name="표준 2 4 19 37" xfId="52110" xr:uid="{00000000-0005-0000-0000-000082A90000}"/>
    <cellStyle name="표준 2 4 19 38" xfId="53590" xr:uid="{00000000-0005-0000-0000-000083A90000}"/>
    <cellStyle name="표준 2 4 19 39" xfId="55070" xr:uid="{00000000-0005-0000-0000-000084A90000}"/>
    <cellStyle name="표준 2 4 19 4" xfId="3269" xr:uid="{00000000-0005-0000-0000-000085A90000}"/>
    <cellStyle name="표준 2 4 19 40" xfId="56550" xr:uid="{00000000-0005-0000-0000-000086A90000}"/>
    <cellStyle name="표준 2 4 19 41" xfId="58030" xr:uid="{00000000-0005-0000-0000-000087A90000}"/>
    <cellStyle name="표준 2 4 19 42" xfId="59510" xr:uid="{00000000-0005-0000-0000-000088A90000}"/>
    <cellStyle name="표준 2 4 19 43" xfId="60990" xr:uid="{00000000-0005-0000-0000-000089A90000}"/>
    <cellStyle name="표준 2 4 19 5" xfId="4749" xr:uid="{00000000-0005-0000-0000-00008AA90000}"/>
    <cellStyle name="표준 2 4 19 6" xfId="6229" xr:uid="{00000000-0005-0000-0000-00008BA90000}"/>
    <cellStyle name="표준 2 4 19 7" xfId="7709" xr:uid="{00000000-0005-0000-0000-00008CA90000}"/>
    <cellStyle name="표준 2 4 19 8" xfId="9189" xr:uid="{00000000-0005-0000-0000-00008DA90000}"/>
    <cellStyle name="표준 2 4 19 9" xfId="10669" xr:uid="{00000000-0005-0000-0000-00008EA90000}"/>
    <cellStyle name="표준 2 4 2" xfId="1505" xr:uid="{00000000-0005-0000-0000-00008FA90000}"/>
    <cellStyle name="표준 2 4 2 10" xfId="11945" xr:uid="{00000000-0005-0000-0000-000090A90000}"/>
    <cellStyle name="표준 2 4 2 11" xfId="13425" xr:uid="{00000000-0005-0000-0000-000091A90000}"/>
    <cellStyle name="표준 2 4 2 12" xfId="14905" xr:uid="{00000000-0005-0000-0000-000092A90000}"/>
    <cellStyle name="표준 2 4 2 13" xfId="16385" xr:uid="{00000000-0005-0000-0000-000093A90000}"/>
    <cellStyle name="표준 2 4 2 14" xfId="17865" xr:uid="{00000000-0005-0000-0000-000094A90000}"/>
    <cellStyle name="표준 2 4 2 15" xfId="19345" xr:uid="{00000000-0005-0000-0000-000095A90000}"/>
    <cellStyle name="표준 2 4 2 16" xfId="20825" xr:uid="{00000000-0005-0000-0000-000096A90000}"/>
    <cellStyle name="표준 2 4 2 17" xfId="22305" xr:uid="{00000000-0005-0000-0000-000097A90000}"/>
    <cellStyle name="표준 2 4 2 18" xfId="23785" xr:uid="{00000000-0005-0000-0000-000098A90000}"/>
    <cellStyle name="표준 2 4 2 19" xfId="25265" xr:uid="{00000000-0005-0000-0000-000099A90000}"/>
    <cellStyle name="표준 2 4 2 2" xfId="726" xr:uid="{00000000-0005-0000-0000-00009AA90000}"/>
    <cellStyle name="표준 2 4 2 2 10" xfId="14162" xr:uid="{00000000-0005-0000-0000-00009BA90000}"/>
    <cellStyle name="표준 2 4 2 2 11" xfId="15642" xr:uid="{00000000-0005-0000-0000-00009CA90000}"/>
    <cellStyle name="표준 2 4 2 2 12" xfId="17122" xr:uid="{00000000-0005-0000-0000-00009DA90000}"/>
    <cellStyle name="표준 2 4 2 2 13" xfId="18602" xr:uid="{00000000-0005-0000-0000-00009EA90000}"/>
    <cellStyle name="표준 2 4 2 2 14" xfId="20082" xr:uid="{00000000-0005-0000-0000-00009FA90000}"/>
    <cellStyle name="표준 2 4 2 2 15" xfId="21562" xr:uid="{00000000-0005-0000-0000-0000A0A90000}"/>
    <cellStyle name="표준 2 4 2 2 16" xfId="23042" xr:uid="{00000000-0005-0000-0000-0000A1A90000}"/>
    <cellStyle name="표준 2 4 2 2 17" xfId="24522" xr:uid="{00000000-0005-0000-0000-0000A2A90000}"/>
    <cellStyle name="표준 2 4 2 2 18" xfId="26002" xr:uid="{00000000-0005-0000-0000-0000A3A90000}"/>
    <cellStyle name="표준 2 4 2 2 19" xfId="27482" xr:uid="{00000000-0005-0000-0000-0000A4A90000}"/>
    <cellStyle name="표준 2 4 2 2 2" xfId="2321" xr:uid="{00000000-0005-0000-0000-0000A5A90000}"/>
    <cellStyle name="표준 2 4 2 2 20" xfId="28962" xr:uid="{00000000-0005-0000-0000-0000A6A90000}"/>
    <cellStyle name="표준 2 4 2 2 21" xfId="30442" xr:uid="{00000000-0005-0000-0000-0000A7A90000}"/>
    <cellStyle name="표준 2 4 2 2 22" xfId="31922" xr:uid="{00000000-0005-0000-0000-0000A8A90000}"/>
    <cellStyle name="표준 2 4 2 2 23" xfId="33402" xr:uid="{00000000-0005-0000-0000-0000A9A90000}"/>
    <cellStyle name="표준 2 4 2 2 24" xfId="34882" xr:uid="{00000000-0005-0000-0000-0000AAA90000}"/>
    <cellStyle name="표준 2 4 2 2 25" xfId="36362" xr:uid="{00000000-0005-0000-0000-0000ABA90000}"/>
    <cellStyle name="표준 2 4 2 2 26" xfId="37842" xr:uid="{00000000-0005-0000-0000-0000ACA90000}"/>
    <cellStyle name="표준 2 4 2 2 27" xfId="39322" xr:uid="{00000000-0005-0000-0000-0000ADA90000}"/>
    <cellStyle name="표준 2 4 2 2 28" xfId="40802" xr:uid="{00000000-0005-0000-0000-0000AEA90000}"/>
    <cellStyle name="표준 2 4 2 2 29" xfId="42282" xr:uid="{00000000-0005-0000-0000-0000AFA90000}"/>
    <cellStyle name="표준 2 4 2 2 3" xfId="3802" xr:uid="{00000000-0005-0000-0000-0000B0A90000}"/>
    <cellStyle name="표준 2 4 2 2 30" xfId="43762" xr:uid="{00000000-0005-0000-0000-0000B1A90000}"/>
    <cellStyle name="표준 2 4 2 2 31" xfId="45242" xr:uid="{00000000-0005-0000-0000-0000B2A90000}"/>
    <cellStyle name="표준 2 4 2 2 32" xfId="46723" xr:uid="{00000000-0005-0000-0000-0000B3A90000}"/>
    <cellStyle name="표준 2 4 2 2 33" xfId="48203" xr:uid="{00000000-0005-0000-0000-0000B4A90000}"/>
    <cellStyle name="표준 2 4 2 2 34" xfId="49683" xr:uid="{00000000-0005-0000-0000-0000B5A90000}"/>
    <cellStyle name="표준 2 4 2 2 35" xfId="51163" xr:uid="{00000000-0005-0000-0000-0000B6A90000}"/>
    <cellStyle name="표준 2 4 2 2 36" xfId="52643" xr:uid="{00000000-0005-0000-0000-0000B7A90000}"/>
    <cellStyle name="표준 2 4 2 2 37" xfId="54123" xr:uid="{00000000-0005-0000-0000-0000B8A90000}"/>
    <cellStyle name="표준 2 4 2 2 38" xfId="55603" xr:uid="{00000000-0005-0000-0000-0000B9A90000}"/>
    <cellStyle name="표준 2 4 2 2 39" xfId="57083" xr:uid="{00000000-0005-0000-0000-0000BAA90000}"/>
    <cellStyle name="표준 2 4 2 2 4" xfId="5282" xr:uid="{00000000-0005-0000-0000-0000BBA90000}"/>
    <cellStyle name="표준 2 4 2 2 40" xfId="58563" xr:uid="{00000000-0005-0000-0000-0000BCA90000}"/>
    <cellStyle name="표준 2 4 2 2 41" xfId="60043" xr:uid="{00000000-0005-0000-0000-0000BDA90000}"/>
    <cellStyle name="표준 2 4 2 2 42" xfId="61523" xr:uid="{00000000-0005-0000-0000-0000BEA90000}"/>
    <cellStyle name="표준 2 4 2 2 5" xfId="6762" xr:uid="{00000000-0005-0000-0000-0000BFA90000}"/>
    <cellStyle name="표준 2 4 2 2 6" xfId="8242" xr:uid="{00000000-0005-0000-0000-0000C0A90000}"/>
    <cellStyle name="표준 2 4 2 2 7" xfId="9722" xr:uid="{00000000-0005-0000-0000-0000C1A90000}"/>
    <cellStyle name="표준 2 4 2 2 8" xfId="11202" xr:uid="{00000000-0005-0000-0000-0000C2A90000}"/>
    <cellStyle name="표준 2 4 2 2 9" xfId="12682" xr:uid="{00000000-0005-0000-0000-0000C3A90000}"/>
    <cellStyle name="표준 2 4 2 20" xfId="26745" xr:uid="{00000000-0005-0000-0000-0000C4A90000}"/>
    <cellStyle name="표준 2 4 2 21" xfId="28225" xr:uid="{00000000-0005-0000-0000-0000C5A90000}"/>
    <cellStyle name="표준 2 4 2 22" xfId="29705" xr:uid="{00000000-0005-0000-0000-0000C6A90000}"/>
    <cellStyle name="표준 2 4 2 23" xfId="31185" xr:uid="{00000000-0005-0000-0000-0000C7A90000}"/>
    <cellStyle name="표준 2 4 2 24" xfId="32665" xr:uid="{00000000-0005-0000-0000-0000C8A90000}"/>
    <cellStyle name="표준 2 4 2 25" xfId="34145" xr:uid="{00000000-0005-0000-0000-0000C9A90000}"/>
    <cellStyle name="표준 2 4 2 26" xfId="35625" xr:uid="{00000000-0005-0000-0000-0000CAA90000}"/>
    <cellStyle name="표준 2 4 2 27" xfId="37105" xr:uid="{00000000-0005-0000-0000-0000CBA90000}"/>
    <cellStyle name="표준 2 4 2 28" xfId="38585" xr:uid="{00000000-0005-0000-0000-0000CCA90000}"/>
    <cellStyle name="표준 2 4 2 29" xfId="40065" xr:uid="{00000000-0005-0000-0000-0000CDA90000}"/>
    <cellStyle name="표준 2 4 2 3" xfId="1584" xr:uid="{00000000-0005-0000-0000-0000CEA90000}"/>
    <cellStyle name="표준 2 4 2 30" xfId="41545" xr:uid="{00000000-0005-0000-0000-0000CFA90000}"/>
    <cellStyle name="표준 2 4 2 31" xfId="43025" xr:uid="{00000000-0005-0000-0000-0000D0A90000}"/>
    <cellStyle name="표준 2 4 2 32" xfId="44505" xr:uid="{00000000-0005-0000-0000-0000D1A90000}"/>
    <cellStyle name="표준 2 4 2 33" xfId="45986" xr:uid="{00000000-0005-0000-0000-0000D2A90000}"/>
    <cellStyle name="표준 2 4 2 34" xfId="47466" xr:uid="{00000000-0005-0000-0000-0000D3A90000}"/>
    <cellStyle name="표준 2 4 2 35" xfId="48946" xr:uid="{00000000-0005-0000-0000-0000D4A90000}"/>
    <cellStyle name="표준 2 4 2 36" xfId="50426" xr:uid="{00000000-0005-0000-0000-0000D5A90000}"/>
    <cellStyle name="표준 2 4 2 37" xfId="51906" xr:uid="{00000000-0005-0000-0000-0000D6A90000}"/>
    <cellStyle name="표준 2 4 2 38" xfId="53386" xr:uid="{00000000-0005-0000-0000-0000D7A90000}"/>
    <cellStyle name="표준 2 4 2 39" xfId="54866" xr:uid="{00000000-0005-0000-0000-0000D8A90000}"/>
    <cellStyle name="표준 2 4 2 4" xfId="3065" xr:uid="{00000000-0005-0000-0000-0000D9A90000}"/>
    <cellStyle name="표준 2 4 2 40" xfId="56346" xr:uid="{00000000-0005-0000-0000-0000DAA90000}"/>
    <cellStyle name="표준 2 4 2 41" xfId="57826" xr:uid="{00000000-0005-0000-0000-0000DBA90000}"/>
    <cellStyle name="표준 2 4 2 42" xfId="59306" xr:uid="{00000000-0005-0000-0000-0000DCA90000}"/>
    <cellStyle name="표준 2 4 2 43" xfId="60786" xr:uid="{00000000-0005-0000-0000-0000DDA90000}"/>
    <cellStyle name="표준 2 4 2 5" xfId="4545" xr:uid="{00000000-0005-0000-0000-0000DEA90000}"/>
    <cellStyle name="표준 2 4 2 6" xfId="6025" xr:uid="{00000000-0005-0000-0000-0000DFA90000}"/>
    <cellStyle name="표준 2 4 2 7" xfId="7505" xr:uid="{00000000-0005-0000-0000-0000E0A90000}"/>
    <cellStyle name="표준 2 4 2 8" xfId="8985" xr:uid="{00000000-0005-0000-0000-0000E1A90000}"/>
    <cellStyle name="표준 2 4 2 9" xfId="10465" xr:uid="{00000000-0005-0000-0000-0000E2A90000}"/>
    <cellStyle name="표준 2 4 20" xfId="1281" xr:uid="{00000000-0005-0000-0000-0000E3A90000}"/>
    <cellStyle name="표준 2 4 20 10" xfId="12169" xr:uid="{00000000-0005-0000-0000-0000E4A90000}"/>
    <cellStyle name="표준 2 4 20 11" xfId="13649" xr:uid="{00000000-0005-0000-0000-0000E5A90000}"/>
    <cellStyle name="표준 2 4 20 12" xfId="15129" xr:uid="{00000000-0005-0000-0000-0000E6A90000}"/>
    <cellStyle name="표준 2 4 20 13" xfId="16609" xr:uid="{00000000-0005-0000-0000-0000E7A90000}"/>
    <cellStyle name="표준 2 4 20 14" xfId="18089" xr:uid="{00000000-0005-0000-0000-0000E8A90000}"/>
    <cellStyle name="표준 2 4 20 15" xfId="19569" xr:uid="{00000000-0005-0000-0000-0000E9A90000}"/>
    <cellStyle name="표준 2 4 20 16" xfId="21049" xr:uid="{00000000-0005-0000-0000-0000EAA90000}"/>
    <cellStyle name="표준 2 4 20 17" xfId="22529" xr:uid="{00000000-0005-0000-0000-0000EBA90000}"/>
    <cellStyle name="표준 2 4 20 18" xfId="24009" xr:uid="{00000000-0005-0000-0000-0000ECA90000}"/>
    <cellStyle name="표준 2 4 20 19" xfId="25489" xr:uid="{00000000-0005-0000-0000-0000EDA90000}"/>
    <cellStyle name="표준 2 4 20 2" xfId="502" xr:uid="{00000000-0005-0000-0000-0000EEA90000}"/>
    <cellStyle name="표준 2 4 20 2 10" xfId="14386" xr:uid="{00000000-0005-0000-0000-0000EFA90000}"/>
    <cellStyle name="표준 2 4 20 2 11" xfId="15866" xr:uid="{00000000-0005-0000-0000-0000F0A90000}"/>
    <cellStyle name="표준 2 4 20 2 12" xfId="17346" xr:uid="{00000000-0005-0000-0000-0000F1A90000}"/>
    <cellStyle name="표준 2 4 20 2 13" xfId="18826" xr:uid="{00000000-0005-0000-0000-0000F2A90000}"/>
    <cellStyle name="표준 2 4 20 2 14" xfId="20306" xr:uid="{00000000-0005-0000-0000-0000F3A90000}"/>
    <cellStyle name="표준 2 4 20 2 15" xfId="21786" xr:uid="{00000000-0005-0000-0000-0000F4A90000}"/>
    <cellStyle name="표준 2 4 20 2 16" xfId="23266" xr:uid="{00000000-0005-0000-0000-0000F5A90000}"/>
    <cellStyle name="표준 2 4 20 2 17" xfId="24746" xr:uid="{00000000-0005-0000-0000-0000F6A90000}"/>
    <cellStyle name="표준 2 4 20 2 18" xfId="26226" xr:uid="{00000000-0005-0000-0000-0000F7A90000}"/>
    <cellStyle name="표준 2 4 20 2 19" xfId="27706" xr:uid="{00000000-0005-0000-0000-0000F8A90000}"/>
    <cellStyle name="표준 2 4 20 2 2" xfId="2545" xr:uid="{00000000-0005-0000-0000-0000F9A90000}"/>
    <cellStyle name="표준 2 4 20 2 20" xfId="29186" xr:uid="{00000000-0005-0000-0000-0000FAA90000}"/>
    <cellStyle name="표준 2 4 20 2 21" xfId="30666" xr:uid="{00000000-0005-0000-0000-0000FBA90000}"/>
    <cellStyle name="표준 2 4 20 2 22" xfId="32146" xr:uid="{00000000-0005-0000-0000-0000FCA90000}"/>
    <cellStyle name="표준 2 4 20 2 23" xfId="33626" xr:uid="{00000000-0005-0000-0000-0000FDA90000}"/>
    <cellStyle name="표준 2 4 20 2 24" xfId="35106" xr:uid="{00000000-0005-0000-0000-0000FEA90000}"/>
    <cellStyle name="표준 2 4 20 2 25" xfId="36586" xr:uid="{00000000-0005-0000-0000-0000FFA90000}"/>
    <cellStyle name="표준 2 4 20 2 26" xfId="38066" xr:uid="{00000000-0005-0000-0000-000000AA0000}"/>
    <cellStyle name="표준 2 4 20 2 27" xfId="39546" xr:uid="{00000000-0005-0000-0000-000001AA0000}"/>
    <cellStyle name="표준 2 4 20 2 28" xfId="41026" xr:uid="{00000000-0005-0000-0000-000002AA0000}"/>
    <cellStyle name="표준 2 4 20 2 29" xfId="42506" xr:uid="{00000000-0005-0000-0000-000003AA0000}"/>
    <cellStyle name="표준 2 4 20 2 3" xfId="4026" xr:uid="{00000000-0005-0000-0000-000004AA0000}"/>
    <cellStyle name="표준 2 4 20 2 30" xfId="43986" xr:uid="{00000000-0005-0000-0000-000005AA0000}"/>
    <cellStyle name="표준 2 4 20 2 31" xfId="45466" xr:uid="{00000000-0005-0000-0000-000006AA0000}"/>
    <cellStyle name="표준 2 4 20 2 32" xfId="46947" xr:uid="{00000000-0005-0000-0000-000007AA0000}"/>
    <cellStyle name="표준 2 4 20 2 33" xfId="48427" xr:uid="{00000000-0005-0000-0000-000008AA0000}"/>
    <cellStyle name="표준 2 4 20 2 34" xfId="49907" xr:uid="{00000000-0005-0000-0000-000009AA0000}"/>
    <cellStyle name="표준 2 4 20 2 35" xfId="51387" xr:uid="{00000000-0005-0000-0000-00000AAA0000}"/>
    <cellStyle name="표준 2 4 20 2 36" xfId="52867" xr:uid="{00000000-0005-0000-0000-00000BAA0000}"/>
    <cellStyle name="표준 2 4 20 2 37" xfId="54347" xr:uid="{00000000-0005-0000-0000-00000CAA0000}"/>
    <cellStyle name="표준 2 4 20 2 38" xfId="55827" xr:uid="{00000000-0005-0000-0000-00000DAA0000}"/>
    <cellStyle name="표준 2 4 20 2 39" xfId="57307" xr:uid="{00000000-0005-0000-0000-00000EAA0000}"/>
    <cellStyle name="표준 2 4 20 2 4" xfId="5506" xr:uid="{00000000-0005-0000-0000-00000FAA0000}"/>
    <cellStyle name="표준 2 4 20 2 40" xfId="58787" xr:uid="{00000000-0005-0000-0000-000010AA0000}"/>
    <cellStyle name="표준 2 4 20 2 41" xfId="60267" xr:uid="{00000000-0005-0000-0000-000011AA0000}"/>
    <cellStyle name="표준 2 4 20 2 42" xfId="61747" xr:uid="{00000000-0005-0000-0000-000012AA0000}"/>
    <cellStyle name="표준 2 4 20 2 5" xfId="6986" xr:uid="{00000000-0005-0000-0000-000013AA0000}"/>
    <cellStyle name="표준 2 4 20 2 6" xfId="8466" xr:uid="{00000000-0005-0000-0000-000014AA0000}"/>
    <cellStyle name="표준 2 4 20 2 7" xfId="9946" xr:uid="{00000000-0005-0000-0000-000015AA0000}"/>
    <cellStyle name="표준 2 4 20 2 8" xfId="11426" xr:uid="{00000000-0005-0000-0000-000016AA0000}"/>
    <cellStyle name="표준 2 4 20 2 9" xfId="12906" xr:uid="{00000000-0005-0000-0000-000017AA0000}"/>
    <cellStyle name="표준 2 4 20 20" xfId="26969" xr:uid="{00000000-0005-0000-0000-000018AA0000}"/>
    <cellStyle name="표준 2 4 20 21" xfId="28449" xr:uid="{00000000-0005-0000-0000-000019AA0000}"/>
    <cellStyle name="표준 2 4 20 22" xfId="29929" xr:uid="{00000000-0005-0000-0000-00001AAA0000}"/>
    <cellStyle name="표준 2 4 20 23" xfId="31409" xr:uid="{00000000-0005-0000-0000-00001BAA0000}"/>
    <cellStyle name="표준 2 4 20 24" xfId="32889" xr:uid="{00000000-0005-0000-0000-00001CAA0000}"/>
    <cellStyle name="표준 2 4 20 25" xfId="34369" xr:uid="{00000000-0005-0000-0000-00001DAA0000}"/>
    <cellStyle name="표준 2 4 20 26" xfId="35849" xr:uid="{00000000-0005-0000-0000-00001EAA0000}"/>
    <cellStyle name="표준 2 4 20 27" xfId="37329" xr:uid="{00000000-0005-0000-0000-00001FAA0000}"/>
    <cellStyle name="표준 2 4 20 28" xfId="38809" xr:uid="{00000000-0005-0000-0000-000020AA0000}"/>
    <cellStyle name="표준 2 4 20 29" xfId="40289" xr:uid="{00000000-0005-0000-0000-000021AA0000}"/>
    <cellStyle name="표준 2 4 20 3" xfId="1808" xr:uid="{00000000-0005-0000-0000-000022AA0000}"/>
    <cellStyle name="표준 2 4 20 30" xfId="41769" xr:uid="{00000000-0005-0000-0000-000023AA0000}"/>
    <cellStyle name="표준 2 4 20 31" xfId="43249" xr:uid="{00000000-0005-0000-0000-000024AA0000}"/>
    <cellStyle name="표준 2 4 20 32" xfId="44729" xr:uid="{00000000-0005-0000-0000-000025AA0000}"/>
    <cellStyle name="표준 2 4 20 33" xfId="46210" xr:uid="{00000000-0005-0000-0000-000026AA0000}"/>
    <cellStyle name="표준 2 4 20 34" xfId="47690" xr:uid="{00000000-0005-0000-0000-000027AA0000}"/>
    <cellStyle name="표준 2 4 20 35" xfId="49170" xr:uid="{00000000-0005-0000-0000-000028AA0000}"/>
    <cellStyle name="표준 2 4 20 36" xfId="50650" xr:uid="{00000000-0005-0000-0000-000029AA0000}"/>
    <cellStyle name="표준 2 4 20 37" xfId="52130" xr:uid="{00000000-0005-0000-0000-00002AAA0000}"/>
    <cellStyle name="표준 2 4 20 38" xfId="53610" xr:uid="{00000000-0005-0000-0000-00002BAA0000}"/>
    <cellStyle name="표준 2 4 20 39" xfId="55090" xr:uid="{00000000-0005-0000-0000-00002CAA0000}"/>
    <cellStyle name="표준 2 4 20 4" xfId="3289" xr:uid="{00000000-0005-0000-0000-00002DAA0000}"/>
    <cellStyle name="표준 2 4 20 40" xfId="56570" xr:uid="{00000000-0005-0000-0000-00002EAA0000}"/>
    <cellStyle name="표준 2 4 20 41" xfId="58050" xr:uid="{00000000-0005-0000-0000-00002FAA0000}"/>
    <cellStyle name="표준 2 4 20 42" xfId="59530" xr:uid="{00000000-0005-0000-0000-000030AA0000}"/>
    <cellStyle name="표준 2 4 20 43" xfId="61010" xr:uid="{00000000-0005-0000-0000-000031AA0000}"/>
    <cellStyle name="표준 2 4 20 5" xfId="4769" xr:uid="{00000000-0005-0000-0000-000032AA0000}"/>
    <cellStyle name="표준 2 4 20 6" xfId="6249" xr:uid="{00000000-0005-0000-0000-000033AA0000}"/>
    <cellStyle name="표준 2 4 20 7" xfId="7729" xr:uid="{00000000-0005-0000-0000-000034AA0000}"/>
    <cellStyle name="표준 2 4 20 8" xfId="9209" xr:uid="{00000000-0005-0000-0000-000035AA0000}"/>
    <cellStyle name="표준 2 4 20 9" xfId="10689" xr:uid="{00000000-0005-0000-0000-000036AA0000}"/>
    <cellStyle name="표준 2 4 21" xfId="1259" xr:uid="{00000000-0005-0000-0000-000037AA0000}"/>
    <cellStyle name="표준 2 4 21 10" xfId="12191" xr:uid="{00000000-0005-0000-0000-000038AA0000}"/>
    <cellStyle name="표준 2 4 21 11" xfId="13671" xr:uid="{00000000-0005-0000-0000-000039AA0000}"/>
    <cellStyle name="표준 2 4 21 12" xfId="15151" xr:uid="{00000000-0005-0000-0000-00003AAA0000}"/>
    <cellStyle name="표준 2 4 21 13" xfId="16631" xr:uid="{00000000-0005-0000-0000-00003BAA0000}"/>
    <cellStyle name="표준 2 4 21 14" xfId="18111" xr:uid="{00000000-0005-0000-0000-00003CAA0000}"/>
    <cellStyle name="표준 2 4 21 15" xfId="19591" xr:uid="{00000000-0005-0000-0000-00003DAA0000}"/>
    <cellStyle name="표준 2 4 21 16" xfId="21071" xr:uid="{00000000-0005-0000-0000-00003EAA0000}"/>
    <cellStyle name="표준 2 4 21 17" xfId="22551" xr:uid="{00000000-0005-0000-0000-00003FAA0000}"/>
    <cellStyle name="표준 2 4 21 18" xfId="24031" xr:uid="{00000000-0005-0000-0000-000040AA0000}"/>
    <cellStyle name="표준 2 4 21 19" xfId="25511" xr:uid="{00000000-0005-0000-0000-000041AA0000}"/>
    <cellStyle name="표준 2 4 21 2" xfId="480" xr:uid="{00000000-0005-0000-0000-000042AA0000}"/>
    <cellStyle name="표준 2 4 21 2 10" xfId="14408" xr:uid="{00000000-0005-0000-0000-000043AA0000}"/>
    <cellStyle name="표준 2 4 21 2 11" xfId="15888" xr:uid="{00000000-0005-0000-0000-000044AA0000}"/>
    <cellStyle name="표준 2 4 21 2 12" xfId="17368" xr:uid="{00000000-0005-0000-0000-000045AA0000}"/>
    <cellStyle name="표준 2 4 21 2 13" xfId="18848" xr:uid="{00000000-0005-0000-0000-000046AA0000}"/>
    <cellStyle name="표준 2 4 21 2 14" xfId="20328" xr:uid="{00000000-0005-0000-0000-000047AA0000}"/>
    <cellStyle name="표준 2 4 21 2 15" xfId="21808" xr:uid="{00000000-0005-0000-0000-000048AA0000}"/>
    <cellStyle name="표준 2 4 21 2 16" xfId="23288" xr:uid="{00000000-0005-0000-0000-000049AA0000}"/>
    <cellStyle name="표준 2 4 21 2 17" xfId="24768" xr:uid="{00000000-0005-0000-0000-00004AAA0000}"/>
    <cellStyle name="표준 2 4 21 2 18" xfId="26248" xr:uid="{00000000-0005-0000-0000-00004BAA0000}"/>
    <cellStyle name="표준 2 4 21 2 19" xfId="27728" xr:uid="{00000000-0005-0000-0000-00004CAA0000}"/>
    <cellStyle name="표준 2 4 21 2 2" xfId="2567" xr:uid="{00000000-0005-0000-0000-00004DAA0000}"/>
    <cellStyle name="표준 2 4 21 2 20" xfId="29208" xr:uid="{00000000-0005-0000-0000-00004EAA0000}"/>
    <cellStyle name="표준 2 4 21 2 21" xfId="30688" xr:uid="{00000000-0005-0000-0000-00004FAA0000}"/>
    <cellStyle name="표준 2 4 21 2 22" xfId="32168" xr:uid="{00000000-0005-0000-0000-000050AA0000}"/>
    <cellStyle name="표준 2 4 21 2 23" xfId="33648" xr:uid="{00000000-0005-0000-0000-000051AA0000}"/>
    <cellStyle name="표준 2 4 21 2 24" xfId="35128" xr:uid="{00000000-0005-0000-0000-000052AA0000}"/>
    <cellStyle name="표준 2 4 21 2 25" xfId="36608" xr:uid="{00000000-0005-0000-0000-000053AA0000}"/>
    <cellStyle name="표준 2 4 21 2 26" xfId="38088" xr:uid="{00000000-0005-0000-0000-000054AA0000}"/>
    <cellStyle name="표준 2 4 21 2 27" xfId="39568" xr:uid="{00000000-0005-0000-0000-000055AA0000}"/>
    <cellStyle name="표준 2 4 21 2 28" xfId="41048" xr:uid="{00000000-0005-0000-0000-000056AA0000}"/>
    <cellStyle name="표준 2 4 21 2 29" xfId="42528" xr:uid="{00000000-0005-0000-0000-000057AA0000}"/>
    <cellStyle name="표준 2 4 21 2 3" xfId="4048" xr:uid="{00000000-0005-0000-0000-000058AA0000}"/>
    <cellStyle name="표준 2 4 21 2 30" xfId="44008" xr:uid="{00000000-0005-0000-0000-000059AA0000}"/>
    <cellStyle name="표준 2 4 21 2 31" xfId="45488" xr:uid="{00000000-0005-0000-0000-00005AAA0000}"/>
    <cellStyle name="표준 2 4 21 2 32" xfId="46969" xr:uid="{00000000-0005-0000-0000-00005BAA0000}"/>
    <cellStyle name="표준 2 4 21 2 33" xfId="48449" xr:uid="{00000000-0005-0000-0000-00005CAA0000}"/>
    <cellStyle name="표준 2 4 21 2 34" xfId="49929" xr:uid="{00000000-0005-0000-0000-00005DAA0000}"/>
    <cellStyle name="표준 2 4 21 2 35" xfId="51409" xr:uid="{00000000-0005-0000-0000-00005EAA0000}"/>
    <cellStyle name="표준 2 4 21 2 36" xfId="52889" xr:uid="{00000000-0005-0000-0000-00005FAA0000}"/>
    <cellStyle name="표준 2 4 21 2 37" xfId="54369" xr:uid="{00000000-0005-0000-0000-000060AA0000}"/>
    <cellStyle name="표준 2 4 21 2 38" xfId="55849" xr:uid="{00000000-0005-0000-0000-000061AA0000}"/>
    <cellStyle name="표준 2 4 21 2 39" xfId="57329" xr:uid="{00000000-0005-0000-0000-000062AA0000}"/>
    <cellStyle name="표준 2 4 21 2 4" xfId="5528" xr:uid="{00000000-0005-0000-0000-000063AA0000}"/>
    <cellStyle name="표준 2 4 21 2 40" xfId="58809" xr:uid="{00000000-0005-0000-0000-000064AA0000}"/>
    <cellStyle name="표준 2 4 21 2 41" xfId="60289" xr:uid="{00000000-0005-0000-0000-000065AA0000}"/>
    <cellStyle name="표준 2 4 21 2 42" xfId="61769" xr:uid="{00000000-0005-0000-0000-000066AA0000}"/>
    <cellStyle name="표준 2 4 21 2 5" xfId="7008" xr:uid="{00000000-0005-0000-0000-000067AA0000}"/>
    <cellStyle name="표준 2 4 21 2 6" xfId="8488" xr:uid="{00000000-0005-0000-0000-000068AA0000}"/>
    <cellStyle name="표준 2 4 21 2 7" xfId="9968" xr:uid="{00000000-0005-0000-0000-000069AA0000}"/>
    <cellStyle name="표준 2 4 21 2 8" xfId="11448" xr:uid="{00000000-0005-0000-0000-00006AAA0000}"/>
    <cellStyle name="표준 2 4 21 2 9" xfId="12928" xr:uid="{00000000-0005-0000-0000-00006BAA0000}"/>
    <cellStyle name="표준 2 4 21 20" xfId="26991" xr:uid="{00000000-0005-0000-0000-00006CAA0000}"/>
    <cellStyle name="표준 2 4 21 21" xfId="28471" xr:uid="{00000000-0005-0000-0000-00006DAA0000}"/>
    <cellStyle name="표준 2 4 21 22" xfId="29951" xr:uid="{00000000-0005-0000-0000-00006EAA0000}"/>
    <cellStyle name="표준 2 4 21 23" xfId="31431" xr:uid="{00000000-0005-0000-0000-00006FAA0000}"/>
    <cellStyle name="표준 2 4 21 24" xfId="32911" xr:uid="{00000000-0005-0000-0000-000070AA0000}"/>
    <cellStyle name="표준 2 4 21 25" xfId="34391" xr:uid="{00000000-0005-0000-0000-000071AA0000}"/>
    <cellStyle name="표준 2 4 21 26" xfId="35871" xr:uid="{00000000-0005-0000-0000-000072AA0000}"/>
    <cellStyle name="표준 2 4 21 27" xfId="37351" xr:uid="{00000000-0005-0000-0000-000073AA0000}"/>
    <cellStyle name="표준 2 4 21 28" xfId="38831" xr:uid="{00000000-0005-0000-0000-000074AA0000}"/>
    <cellStyle name="표준 2 4 21 29" xfId="40311" xr:uid="{00000000-0005-0000-0000-000075AA0000}"/>
    <cellStyle name="표준 2 4 21 3" xfId="1830" xr:uid="{00000000-0005-0000-0000-000076AA0000}"/>
    <cellStyle name="표준 2 4 21 30" xfId="41791" xr:uid="{00000000-0005-0000-0000-000077AA0000}"/>
    <cellStyle name="표준 2 4 21 31" xfId="43271" xr:uid="{00000000-0005-0000-0000-000078AA0000}"/>
    <cellStyle name="표준 2 4 21 32" xfId="44751" xr:uid="{00000000-0005-0000-0000-000079AA0000}"/>
    <cellStyle name="표준 2 4 21 33" xfId="46232" xr:uid="{00000000-0005-0000-0000-00007AAA0000}"/>
    <cellStyle name="표준 2 4 21 34" xfId="47712" xr:uid="{00000000-0005-0000-0000-00007BAA0000}"/>
    <cellStyle name="표준 2 4 21 35" xfId="49192" xr:uid="{00000000-0005-0000-0000-00007CAA0000}"/>
    <cellStyle name="표준 2 4 21 36" xfId="50672" xr:uid="{00000000-0005-0000-0000-00007DAA0000}"/>
    <cellStyle name="표준 2 4 21 37" xfId="52152" xr:uid="{00000000-0005-0000-0000-00007EAA0000}"/>
    <cellStyle name="표준 2 4 21 38" xfId="53632" xr:uid="{00000000-0005-0000-0000-00007FAA0000}"/>
    <cellStyle name="표준 2 4 21 39" xfId="55112" xr:uid="{00000000-0005-0000-0000-000080AA0000}"/>
    <cellStyle name="표준 2 4 21 4" xfId="3311" xr:uid="{00000000-0005-0000-0000-000081AA0000}"/>
    <cellStyle name="표준 2 4 21 40" xfId="56592" xr:uid="{00000000-0005-0000-0000-000082AA0000}"/>
    <cellStyle name="표준 2 4 21 41" xfId="58072" xr:uid="{00000000-0005-0000-0000-000083AA0000}"/>
    <cellStyle name="표준 2 4 21 42" xfId="59552" xr:uid="{00000000-0005-0000-0000-000084AA0000}"/>
    <cellStyle name="표준 2 4 21 43" xfId="61032" xr:uid="{00000000-0005-0000-0000-000085AA0000}"/>
    <cellStyle name="표준 2 4 21 5" xfId="4791" xr:uid="{00000000-0005-0000-0000-000086AA0000}"/>
    <cellStyle name="표준 2 4 21 6" xfId="6271" xr:uid="{00000000-0005-0000-0000-000087AA0000}"/>
    <cellStyle name="표준 2 4 21 7" xfId="7751" xr:uid="{00000000-0005-0000-0000-000088AA0000}"/>
    <cellStyle name="표준 2 4 21 8" xfId="9231" xr:uid="{00000000-0005-0000-0000-000089AA0000}"/>
    <cellStyle name="표준 2 4 21 9" xfId="10711" xr:uid="{00000000-0005-0000-0000-00008AAA0000}"/>
    <cellStyle name="표준 2 4 22" xfId="1236" xr:uid="{00000000-0005-0000-0000-00008BAA0000}"/>
    <cellStyle name="표준 2 4 22 10" xfId="12214" xr:uid="{00000000-0005-0000-0000-00008CAA0000}"/>
    <cellStyle name="표준 2 4 22 11" xfId="13694" xr:uid="{00000000-0005-0000-0000-00008DAA0000}"/>
    <cellStyle name="표준 2 4 22 12" xfId="15174" xr:uid="{00000000-0005-0000-0000-00008EAA0000}"/>
    <cellStyle name="표준 2 4 22 13" xfId="16654" xr:uid="{00000000-0005-0000-0000-00008FAA0000}"/>
    <cellStyle name="표준 2 4 22 14" xfId="18134" xr:uid="{00000000-0005-0000-0000-000090AA0000}"/>
    <cellStyle name="표준 2 4 22 15" xfId="19614" xr:uid="{00000000-0005-0000-0000-000091AA0000}"/>
    <cellStyle name="표준 2 4 22 16" xfId="21094" xr:uid="{00000000-0005-0000-0000-000092AA0000}"/>
    <cellStyle name="표준 2 4 22 17" xfId="22574" xr:uid="{00000000-0005-0000-0000-000093AA0000}"/>
    <cellStyle name="표준 2 4 22 18" xfId="24054" xr:uid="{00000000-0005-0000-0000-000094AA0000}"/>
    <cellStyle name="표준 2 4 22 19" xfId="25534" xr:uid="{00000000-0005-0000-0000-000095AA0000}"/>
    <cellStyle name="표준 2 4 22 2" xfId="457" xr:uid="{00000000-0005-0000-0000-000096AA0000}"/>
    <cellStyle name="표준 2 4 22 2 10" xfId="14431" xr:uid="{00000000-0005-0000-0000-000097AA0000}"/>
    <cellStyle name="표준 2 4 22 2 11" xfId="15911" xr:uid="{00000000-0005-0000-0000-000098AA0000}"/>
    <cellStyle name="표준 2 4 22 2 12" xfId="17391" xr:uid="{00000000-0005-0000-0000-000099AA0000}"/>
    <cellStyle name="표준 2 4 22 2 13" xfId="18871" xr:uid="{00000000-0005-0000-0000-00009AAA0000}"/>
    <cellStyle name="표준 2 4 22 2 14" xfId="20351" xr:uid="{00000000-0005-0000-0000-00009BAA0000}"/>
    <cellStyle name="표준 2 4 22 2 15" xfId="21831" xr:uid="{00000000-0005-0000-0000-00009CAA0000}"/>
    <cellStyle name="표준 2 4 22 2 16" xfId="23311" xr:uid="{00000000-0005-0000-0000-00009DAA0000}"/>
    <cellStyle name="표준 2 4 22 2 17" xfId="24791" xr:uid="{00000000-0005-0000-0000-00009EAA0000}"/>
    <cellStyle name="표준 2 4 22 2 18" xfId="26271" xr:uid="{00000000-0005-0000-0000-00009FAA0000}"/>
    <cellStyle name="표준 2 4 22 2 19" xfId="27751" xr:uid="{00000000-0005-0000-0000-0000A0AA0000}"/>
    <cellStyle name="표준 2 4 22 2 2" xfId="2590" xr:uid="{00000000-0005-0000-0000-0000A1AA0000}"/>
    <cellStyle name="표준 2 4 22 2 20" xfId="29231" xr:uid="{00000000-0005-0000-0000-0000A2AA0000}"/>
    <cellStyle name="표준 2 4 22 2 21" xfId="30711" xr:uid="{00000000-0005-0000-0000-0000A3AA0000}"/>
    <cellStyle name="표준 2 4 22 2 22" xfId="32191" xr:uid="{00000000-0005-0000-0000-0000A4AA0000}"/>
    <cellStyle name="표준 2 4 22 2 23" xfId="33671" xr:uid="{00000000-0005-0000-0000-0000A5AA0000}"/>
    <cellStyle name="표준 2 4 22 2 24" xfId="35151" xr:uid="{00000000-0005-0000-0000-0000A6AA0000}"/>
    <cellStyle name="표준 2 4 22 2 25" xfId="36631" xr:uid="{00000000-0005-0000-0000-0000A7AA0000}"/>
    <cellStyle name="표준 2 4 22 2 26" xfId="38111" xr:uid="{00000000-0005-0000-0000-0000A8AA0000}"/>
    <cellStyle name="표준 2 4 22 2 27" xfId="39591" xr:uid="{00000000-0005-0000-0000-0000A9AA0000}"/>
    <cellStyle name="표준 2 4 22 2 28" xfId="41071" xr:uid="{00000000-0005-0000-0000-0000AAAA0000}"/>
    <cellStyle name="표준 2 4 22 2 29" xfId="42551" xr:uid="{00000000-0005-0000-0000-0000ABAA0000}"/>
    <cellStyle name="표준 2 4 22 2 3" xfId="4071" xr:uid="{00000000-0005-0000-0000-0000ACAA0000}"/>
    <cellStyle name="표준 2 4 22 2 30" xfId="44031" xr:uid="{00000000-0005-0000-0000-0000ADAA0000}"/>
    <cellStyle name="표준 2 4 22 2 31" xfId="45511" xr:uid="{00000000-0005-0000-0000-0000AEAA0000}"/>
    <cellStyle name="표준 2 4 22 2 32" xfId="46992" xr:uid="{00000000-0005-0000-0000-0000AFAA0000}"/>
    <cellStyle name="표준 2 4 22 2 33" xfId="48472" xr:uid="{00000000-0005-0000-0000-0000B0AA0000}"/>
    <cellStyle name="표준 2 4 22 2 34" xfId="49952" xr:uid="{00000000-0005-0000-0000-0000B1AA0000}"/>
    <cellStyle name="표준 2 4 22 2 35" xfId="51432" xr:uid="{00000000-0005-0000-0000-0000B2AA0000}"/>
    <cellStyle name="표준 2 4 22 2 36" xfId="52912" xr:uid="{00000000-0005-0000-0000-0000B3AA0000}"/>
    <cellStyle name="표준 2 4 22 2 37" xfId="54392" xr:uid="{00000000-0005-0000-0000-0000B4AA0000}"/>
    <cellStyle name="표준 2 4 22 2 38" xfId="55872" xr:uid="{00000000-0005-0000-0000-0000B5AA0000}"/>
    <cellStyle name="표준 2 4 22 2 39" xfId="57352" xr:uid="{00000000-0005-0000-0000-0000B6AA0000}"/>
    <cellStyle name="표준 2 4 22 2 4" xfId="5551" xr:uid="{00000000-0005-0000-0000-0000B7AA0000}"/>
    <cellStyle name="표준 2 4 22 2 40" xfId="58832" xr:uid="{00000000-0005-0000-0000-0000B8AA0000}"/>
    <cellStyle name="표준 2 4 22 2 41" xfId="60312" xr:uid="{00000000-0005-0000-0000-0000B9AA0000}"/>
    <cellStyle name="표준 2 4 22 2 42" xfId="61792" xr:uid="{00000000-0005-0000-0000-0000BAAA0000}"/>
    <cellStyle name="표준 2 4 22 2 5" xfId="7031" xr:uid="{00000000-0005-0000-0000-0000BBAA0000}"/>
    <cellStyle name="표준 2 4 22 2 6" xfId="8511" xr:uid="{00000000-0005-0000-0000-0000BCAA0000}"/>
    <cellStyle name="표준 2 4 22 2 7" xfId="9991" xr:uid="{00000000-0005-0000-0000-0000BDAA0000}"/>
    <cellStyle name="표준 2 4 22 2 8" xfId="11471" xr:uid="{00000000-0005-0000-0000-0000BEAA0000}"/>
    <cellStyle name="표준 2 4 22 2 9" xfId="12951" xr:uid="{00000000-0005-0000-0000-0000BFAA0000}"/>
    <cellStyle name="표준 2 4 22 20" xfId="27014" xr:uid="{00000000-0005-0000-0000-0000C0AA0000}"/>
    <cellStyle name="표준 2 4 22 21" xfId="28494" xr:uid="{00000000-0005-0000-0000-0000C1AA0000}"/>
    <cellStyle name="표준 2 4 22 22" xfId="29974" xr:uid="{00000000-0005-0000-0000-0000C2AA0000}"/>
    <cellStyle name="표준 2 4 22 23" xfId="31454" xr:uid="{00000000-0005-0000-0000-0000C3AA0000}"/>
    <cellStyle name="표준 2 4 22 24" xfId="32934" xr:uid="{00000000-0005-0000-0000-0000C4AA0000}"/>
    <cellStyle name="표준 2 4 22 25" xfId="34414" xr:uid="{00000000-0005-0000-0000-0000C5AA0000}"/>
    <cellStyle name="표준 2 4 22 26" xfId="35894" xr:uid="{00000000-0005-0000-0000-0000C6AA0000}"/>
    <cellStyle name="표준 2 4 22 27" xfId="37374" xr:uid="{00000000-0005-0000-0000-0000C7AA0000}"/>
    <cellStyle name="표준 2 4 22 28" xfId="38854" xr:uid="{00000000-0005-0000-0000-0000C8AA0000}"/>
    <cellStyle name="표준 2 4 22 29" xfId="40334" xr:uid="{00000000-0005-0000-0000-0000C9AA0000}"/>
    <cellStyle name="표준 2 4 22 3" xfId="1853" xr:uid="{00000000-0005-0000-0000-0000CAAA0000}"/>
    <cellStyle name="표준 2 4 22 30" xfId="41814" xr:uid="{00000000-0005-0000-0000-0000CBAA0000}"/>
    <cellStyle name="표준 2 4 22 31" xfId="43294" xr:uid="{00000000-0005-0000-0000-0000CCAA0000}"/>
    <cellStyle name="표준 2 4 22 32" xfId="44774" xr:uid="{00000000-0005-0000-0000-0000CDAA0000}"/>
    <cellStyle name="표준 2 4 22 33" xfId="46255" xr:uid="{00000000-0005-0000-0000-0000CEAA0000}"/>
    <cellStyle name="표준 2 4 22 34" xfId="47735" xr:uid="{00000000-0005-0000-0000-0000CFAA0000}"/>
    <cellStyle name="표준 2 4 22 35" xfId="49215" xr:uid="{00000000-0005-0000-0000-0000D0AA0000}"/>
    <cellStyle name="표준 2 4 22 36" xfId="50695" xr:uid="{00000000-0005-0000-0000-0000D1AA0000}"/>
    <cellStyle name="표준 2 4 22 37" xfId="52175" xr:uid="{00000000-0005-0000-0000-0000D2AA0000}"/>
    <cellStyle name="표준 2 4 22 38" xfId="53655" xr:uid="{00000000-0005-0000-0000-0000D3AA0000}"/>
    <cellStyle name="표준 2 4 22 39" xfId="55135" xr:uid="{00000000-0005-0000-0000-0000D4AA0000}"/>
    <cellStyle name="표준 2 4 22 4" xfId="3334" xr:uid="{00000000-0005-0000-0000-0000D5AA0000}"/>
    <cellStyle name="표준 2 4 22 40" xfId="56615" xr:uid="{00000000-0005-0000-0000-0000D6AA0000}"/>
    <cellStyle name="표준 2 4 22 41" xfId="58095" xr:uid="{00000000-0005-0000-0000-0000D7AA0000}"/>
    <cellStyle name="표준 2 4 22 42" xfId="59575" xr:uid="{00000000-0005-0000-0000-0000D8AA0000}"/>
    <cellStyle name="표준 2 4 22 43" xfId="61055" xr:uid="{00000000-0005-0000-0000-0000D9AA0000}"/>
    <cellStyle name="표준 2 4 22 5" xfId="4814" xr:uid="{00000000-0005-0000-0000-0000DAAA0000}"/>
    <cellStyle name="표준 2 4 22 6" xfId="6294" xr:uid="{00000000-0005-0000-0000-0000DBAA0000}"/>
    <cellStyle name="표준 2 4 22 7" xfId="7774" xr:uid="{00000000-0005-0000-0000-0000DCAA0000}"/>
    <cellStyle name="표준 2 4 22 8" xfId="9254" xr:uid="{00000000-0005-0000-0000-0000DDAA0000}"/>
    <cellStyle name="표준 2 4 22 9" xfId="10734" xr:uid="{00000000-0005-0000-0000-0000DEAA0000}"/>
    <cellStyle name="표준 2 4 23" xfId="1213" xr:uid="{00000000-0005-0000-0000-0000DFAA0000}"/>
    <cellStyle name="표준 2 4 23 10" xfId="12237" xr:uid="{00000000-0005-0000-0000-0000E0AA0000}"/>
    <cellStyle name="표준 2 4 23 11" xfId="13717" xr:uid="{00000000-0005-0000-0000-0000E1AA0000}"/>
    <cellStyle name="표준 2 4 23 12" xfId="15197" xr:uid="{00000000-0005-0000-0000-0000E2AA0000}"/>
    <cellStyle name="표준 2 4 23 13" xfId="16677" xr:uid="{00000000-0005-0000-0000-0000E3AA0000}"/>
    <cellStyle name="표준 2 4 23 14" xfId="18157" xr:uid="{00000000-0005-0000-0000-0000E4AA0000}"/>
    <cellStyle name="표준 2 4 23 15" xfId="19637" xr:uid="{00000000-0005-0000-0000-0000E5AA0000}"/>
    <cellStyle name="표준 2 4 23 16" xfId="21117" xr:uid="{00000000-0005-0000-0000-0000E6AA0000}"/>
    <cellStyle name="표준 2 4 23 17" xfId="22597" xr:uid="{00000000-0005-0000-0000-0000E7AA0000}"/>
    <cellStyle name="표준 2 4 23 18" xfId="24077" xr:uid="{00000000-0005-0000-0000-0000E8AA0000}"/>
    <cellStyle name="표준 2 4 23 19" xfId="25557" xr:uid="{00000000-0005-0000-0000-0000E9AA0000}"/>
    <cellStyle name="표준 2 4 23 2" xfId="434" xr:uid="{00000000-0005-0000-0000-0000EAAA0000}"/>
    <cellStyle name="표준 2 4 23 2 10" xfId="14454" xr:uid="{00000000-0005-0000-0000-0000EBAA0000}"/>
    <cellStyle name="표준 2 4 23 2 11" xfId="15934" xr:uid="{00000000-0005-0000-0000-0000ECAA0000}"/>
    <cellStyle name="표준 2 4 23 2 12" xfId="17414" xr:uid="{00000000-0005-0000-0000-0000EDAA0000}"/>
    <cellStyle name="표준 2 4 23 2 13" xfId="18894" xr:uid="{00000000-0005-0000-0000-0000EEAA0000}"/>
    <cellStyle name="표준 2 4 23 2 14" xfId="20374" xr:uid="{00000000-0005-0000-0000-0000EFAA0000}"/>
    <cellStyle name="표준 2 4 23 2 15" xfId="21854" xr:uid="{00000000-0005-0000-0000-0000F0AA0000}"/>
    <cellStyle name="표준 2 4 23 2 16" xfId="23334" xr:uid="{00000000-0005-0000-0000-0000F1AA0000}"/>
    <cellStyle name="표준 2 4 23 2 17" xfId="24814" xr:uid="{00000000-0005-0000-0000-0000F2AA0000}"/>
    <cellStyle name="표준 2 4 23 2 18" xfId="26294" xr:uid="{00000000-0005-0000-0000-0000F3AA0000}"/>
    <cellStyle name="표준 2 4 23 2 19" xfId="27774" xr:uid="{00000000-0005-0000-0000-0000F4AA0000}"/>
    <cellStyle name="표준 2 4 23 2 2" xfId="2613" xr:uid="{00000000-0005-0000-0000-0000F5AA0000}"/>
    <cellStyle name="표준 2 4 23 2 20" xfId="29254" xr:uid="{00000000-0005-0000-0000-0000F6AA0000}"/>
    <cellStyle name="표준 2 4 23 2 21" xfId="30734" xr:uid="{00000000-0005-0000-0000-0000F7AA0000}"/>
    <cellStyle name="표준 2 4 23 2 22" xfId="32214" xr:uid="{00000000-0005-0000-0000-0000F8AA0000}"/>
    <cellStyle name="표준 2 4 23 2 23" xfId="33694" xr:uid="{00000000-0005-0000-0000-0000F9AA0000}"/>
    <cellStyle name="표준 2 4 23 2 24" xfId="35174" xr:uid="{00000000-0005-0000-0000-0000FAAA0000}"/>
    <cellStyle name="표준 2 4 23 2 25" xfId="36654" xr:uid="{00000000-0005-0000-0000-0000FBAA0000}"/>
    <cellStyle name="표준 2 4 23 2 26" xfId="38134" xr:uid="{00000000-0005-0000-0000-0000FCAA0000}"/>
    <cellStyle name="표준 2 4 23 2 27" xfId="39614" xr:uid="{00000000-0005-0000-0000-0000FDAA0000}"/>
    <cellStyle name="표준 2 4 23 2 28" xfId="41094" xr:uid="{00000000-0005-0000-0000-0000FEAA0000}"/>
    <cellStyle name="표준 2 4 23 2 29" xfId="42574" xr:uid="{00000000-0005-0000-0000-0000FFAA0000}"/>
    <cellStyle name="표준 2 4 23 2 3" xfId="4094" xr:uid="{00000000-0005-0000-0000-000000AB0000}"/>
    <cellStyle name="표준 2 4 23 2 30" xfId="44054" xr:uid="{00000000-0005-0000-0000-000001AB0000}"/>
    <cellStyle name="표준 2 4 23 2 31" xfId="45534" xr:uid="{00000000-0005-0000-0000-000002AB0000}"/>
    <cellStyle name="표준 2 4 23 2 32" xfId="47015" xr:uid="{00000000-0005-0000-0000-000003AB0000}"/>
    <cellStyle name="표준 2 4 23 2 33" xfId="48495" xr:uid="{00000000-0005-0000-0000-000004AB0000}"/>
    <cellStyle name="표준 2 4 23 2 34" xfId="49975" xr:uid="{00000000-0005-0000-0000-000005AB0000}"/>
    <cellStyle name="표준 2 4 23 2 35" xfId="51455" xr:uid="{00000000-0005-0000-0000-000006AB0000}"/>
    <cellStyle name="표준 2 4 23 2 36" xfId="52935" xr:uid="{00000000-0005-0000-0000-000007AB0000}"/>
    <cellStyle name="표준 2 4 23 2 37" xfId="54415" xr:uid="{00000000-0005-0000-0000-000008AB0000}"/>
    <cellStyle name="표준 2 4 23 2 38" xfId="55895" xr:uid="{00000000-0005-0000-0000-000009AB0000}"/>
    <cellStyle name="표준 2 4 23 2 39" xfId="57375" xr:uid="{00000000-0005-0000-0000-00000AAB0000}"/>
    <cellStyle name="표준 2 4 23 2 4" xfId="5574" xr:uid="{00000000-0005-0000-0000-00000BAB0000}"/>
    <cellStyle name="표준 2 4 23 2 40" xfId="58855" xr:uid="{00000000-0005-0000-0000-00000CAB0000}"/>
    <cellStyle name="표준 2 4 23 2 41" xfId="60335" xr:uid="{00000000-0005-0000-0000-00000DAB0000}"/>
    <cellStyle name="표준 2 4 23 2 42" xfId="61815" xr:uid="{00000000-0005-0000-0000-00000EAB0000}"/>
    <cellStyle name="표준 2 4 23 2 5" xfId="7054" xr:uid="{00000000-0005-0000-0000-00000FAB0000}"/>
    <cellStyle name="표준 2 4 23 2 6" xfId="8534" xr:uid="{00000000-0005-0000-0000-000010AB0000}"/>
    <cellStyle name="표준 2 4 23 2 7" xfId="10014" xr:uid="{00000000-0005-0000-0000-000011AB0000}"/>
    <cellStyle name="표준 2 4 23 2 8" xfId="11494" xr:uid="{00000000-0005-0000-0000-000012AB0000}"/>
    <cellStyle name="표준 2 4 23 2 9" xfId="12974" xr:uid="{00000000-0005-0000-0000-000013AB0000}"/>
    <cellStyle name="표준 2 4 23 20" xfId="27037" xr:uid="{00000000-0005-0000-0000-000014AB0000}"/>
    <cellStyle name="표준 2 4 23 21" xfId="28517" xr:uid="{00000000-0005-0000-0000-000015AB0000}"/>
    <cellStyle name="표준 2 4 23 22" xfId="29997" xr:uid="{00000000-0005-0000-0000-000016AB0000}"/>
    <cellStyle name="표준 2 4 23 23" xfId="31477" xr:uid="{00000000-0005-0000-0000-000017AB0000}"/>
    <cellStyle name="표준 2 4 23 24" xfId="32957" xr:uid="{00000000-0005-0000-0000-000018AB0000}"/>
    <cellStyle name="표준 2 4 23 25" xfId="34437" xr:uid="{00000000-0005-0000-0000-000019AB0000}"/>
    <cellStyle name="표준 2 4 23 26" xfId="35917" xr:uid="{00000000-0005-0000-0000-00001AAB0000}"/>
    <cellStyle name="표준 2 4 23 27" xfId="37397" xr:uid="{00000000-0005-0000-0000-00001BAB0000}"/>
    <cellStyle name="표준 2 4 23 28" xfId="38877" xr:uid="{00000000-0005-0000-0000-00001CAB0000}"/>
    <cellStyle name="표준 2 4 23 29" xfId="40357" xr:uid="{00000000-0005-0000-0000-00001DAB0000}"/>
    <cellStyle name="표준 2 4 23 3" xfId="1876" xr:uid="{00000000-0005-0000-0000-00001EAB0000}"/>
    <cellStyle name="표준 2 4 23 30" xfId="41837" xr:uid="{00000000-0005-0000-0000-00001FAB0000}"/>
    <cellStyle name="표준 2 4 23 31" xfId="43317" xr:uid="{00000000-0005-0000-0000-000020AB0000}"/>
    <cellStyle name="표준 2 4 23 32" xfId="44797" xr:uid="{00000000-0005-0000-0000-000021AB0000}"/>
    <cellStyle name="표준 2 4 23 33" xfId="46278" xr:uid="{00000000-0005-0000-0000-000022AB0000}"/>
    <cellStyle name="표준 2 4 23 34" xfId="47758" xr:uid="{00000000-0005-0000-0000-000023AB0000}"/>
    <cellStyle name="표준 2 4 23 35" xfId="49238" xr:uid="{00000000-0005-0000-0000-000024AB0000}"/>
    <cellStyle name="표준 2 4 23 36" xfId="50718" xr:uid="{00000000-0005-0000-0000-000025AB0000}"/>
    <cellStyle name="표준 2 4 23 37" xfId="52198" xr:uid="{00000000-0005-0000-0000-000026AB0000}"/>
    <cellStyle name="표준 2 4 23 38" xfId="53678" xr:uid="{00000000-0005-0000-0000-000027AB0000}"/>
    <cellStyle name="표준 2 4 23 39" xfId="55158" xr:uid="{00000000-0005-0000-0000-000028AB0000}"/>
    <cellStyle name="표준 2 4 23 4" xfId="3357" xr:uid="{00000000-0005-0000-0000-000029AB0000}"/>
    <cellStyle name="표준 2 4 23 40" xfId="56638" xr:uid="{00000000-0005-0000-0000-00002AAB0000}"/>
    <cellStyle name="표준 2 4 23 41" xfId="58118" xr:uid="{00000000-0005-0000-0000-00002BAB0000}"/>
    <cellStyle name="표준 2 4 23 42" xfId="59598" xr:uid="{00000000-0005-0000-0000-00002CAB0000}"/>
    <cellStyle name="표준 2 4 23 43" xfId="61078" xr:uid="{00000000-0005-0000-0000-00002DAB0000}"/>
    <cellStyle name="표준 2 4 23 5" xfId="4837" xr:uid="{00000000-0005-0000-0000-00002EAB0000}"/>
    <cellStyle name="표준 2 4 23 6" xfId="6317" xr:uid="{00000000-0005-0000-0000-00002FAB0000}"/>
    <cellStyle name="표준 2 4 23 7" xfId="7797" xr:uid="{00000000-0005-0000-0000-000030AB0000}"/>
    <cellStyle name="표준 2 4 23 8" xfId="9277" xr:uid="{00000000-0005-0000-0000-000031AB0000}"/>
    <cellStyle name="표준 2 4 23 9" xfId="10757" xr:uid="{00000000-0005-0000-0000-000032AB0000}"/>
    <cellStyle name="표준 2 4 24" xfId="1188" xr:uid="{00000000-0005-0000-0000-000033AB0000}"/>
    <cellStyle name="표준 2 4 24 10" xfId="12262" xr:uid="{00000000-0005-0000-0000-000034AB0000}"/>
    <cellStyle name="표준 2 4 24 11" xfId="13742" xr:uid="{00000000-0005-0000-0000-000035AB0000}"/>
    <cellStyle name="표준 2 4 24 12" xfId="15222" xr:uid="{00000000-0005-0000-0000-000036AB0000}"/>
    <cellStyle name="표준 2 4 24 13" xfId="16702" xr:uid="{00000000-0005-0000-0000-000037AB0000}"/>
    <cellStyle name="표준 2 4 24 14" xfId="18182" xr:uid="{00000000-0005-0000-0000-000038AB0000}"/>
    <cellStyle name="표준 2 4 24 15" xfId="19662" xr:uid="{00000000-0005-0000-0000-000039AB0000}"/>
    <cellStyle name="표준 2 4 24 16" xfId="21142" xr:uid="{00000000-0005-0000-0000-00003AAB0000}"/>
    <cellStyle name="표준 2 4 24 17" xfId="22622" xr:uid="{00000000-0005-0000-0000-00003BAB0000}"/>
    <cellStyle name="표준 2 4 24 18" xfId="24102" xr:uid="{00000000-0005-0000-0000-00003CAB0000}"/>
    <cellStyle name="표준 2 4 24 19" xfId="25582" xr:uid="{00000000-0005-0000-0000-00003DAB0000}"/>
    <cellStyle name="표준 2 4 24 2" xfId="409" xr:uid="{00000000-0005-0000-0000-00003EAB0000}"/>
    <cellStyle name="표준 2 4 24 2 10" xfId="14479" xr:uid="{00000000-0005-0000-0000-00003FAB0000}"/>
    <cellStyle name="표준 2 4 24 2 11" xfId="15959" xr:uid="{00000000-0005-0000-0000-000040AB0000}"/>
    <cellStyle name="표준 2 4 24 2 12" xfId="17439" xr:uid="{00000000-0005-0000-0000-000041AB0000}"/>
    <cellStyle name="표준 2 4 24 2 13" xfId="18919" xr:uid="{00000000-0005-0000-0000-000042AB0000}"/>
    <cellStyle name="표준 2 4 24 2 14" xfId="20399" xr:uid="{00000000-0005-0000-0000-000043AB0000}"/>
    <cellStyle name="표준 2 4 24 2 15" xfId="21879" xr:uid="{00000000-0005-0000-0000-000044AB0000}"/>
    <cellStyle name="표준 2 4 24 2 16" xfId="23359" xr:uid="{00000000-0005-0000-0000-000045AB0000}"/>
    <cellStyle name="표준 2 4 24 2 17" xfId="24839" xr:uid="{00000000-0005-0000-0000-000046AB0000}"/>
    <cellStyle name="표준 2 4 24 2 18" xfId="26319" xr:uid="{00000000-0005-0000-0000-000047AB0000}"/>
    <cellStyle name="표준 2 4 24 2 19" xfId="27799" xr:uid="{00000000-0005-0000-0000-000048AB0000}"/>
    <cellStyle name="표준 2 4 24 2 2" xfId="2638" xr:uid="{00000000-0005-0000-0000-000049AB0000}"/>
    <cellStyle name="표준 2 4 24 2 20" xfId="29279" xr:uid="{00000000-0005-0000-0000-00004AAB0000}"/>
    <cellStyle name="표준 2 4 24 2 21" xfId="30759" xr:uid="{00000000-0005-0000-0000-00004BAB0000}"/>
    <cellStyle name="표준 2 4 24 2 22" xfId="32239" xr:uid="{00000000-0005-0000-0000-00004CAB0000}"/>
    <cellStyle name="표준 2 4 24 2 23" xfId="33719" xr:uid="{00000000-0005-0000-0000-00004DAB0000}"/>
    <cellStyle name="표준 2 4 24 2 24" xfId="35199" xr:uid="{00000000-0005-0000-0000-00004EAB0000}"/>
    <cellStyle name="표준 2 4 24 2 25" xfId="36679" xr:uid="{00000000-0005-0000-0000-00004FAB0000}"/>
    <cellStyle name="표준 2 4 24 2 26" xfId="38159" xr:uid="{00000000-0005-0000-0000-000050AB0000}"/>
    <cellStyle name="표준 2 4 24 2 27" xfId="39639" xr:uid="{00000000-0005-0000-0000-000051AB0000}"/>
    <cellStyle name="표준 2 4 24 2 28" xfId="41119" xr:uid="{00000000-0005-0000-0000-000052AB0000}"/>
    <cellStyle name="표준 2 4 24 2 29" xfId="42599" xr:uid="{00000000-0005-0000-0000-000053AB0000}"/>
    <cellStyle name="표준 2 4 24 2 3" xfId="4119" xr:uid="{00000000-0005-0000-0000-000054AB0000}"/>
    <cellStyle name="표준 2 4 24 2 30" xfId="44079" xr:uid="{00000000-0005-0000-0000-000055AB0000}"/>
    <cellStyle name="표준 2 4 24 2 31" xfId="45559" xr:uid="{00000000-0005-0000-0000-000056AB0000}"/>
    <cellStyle name="표준 2 4 24 2 32" xfId="47040" xr:uid="{00000000-0005-0000-0000-000057AB0000}"/>
    <cellStyle name="표준 2 4 24 2 33" xfId="48520" xr:uid="{00000000-0005-0000-0000-000058AB0000}"/>
    <cellStyle name="표준 2 4 24 2 34" xfId="50000" xr:uid="{00000000-0005-0000-0000-000059AB0000}"/>
    <cellStyle name="표준 2 4 24 2 35" xfId="51480" xr:uid="{00000000-0005-0000-0000-00005AAB0000}"/>
    <cellStyle name="표준 2 4 24 2 36" xfId="52960" xr:uid="{00000000-0005-0000-0000-00005BAB0000}"/>
    <cellStyle name="표준 2 4 24 2 37" xfId="54440" xr:uid="{00000000-0005-0000-0000-00005CAB0000}"/>
    <cellStyle name="표준 2 4 24 2 38" xfId="55920" xr:uid="{00000000-0005-0000-0000-00005DAB0000}"/>
    <cellStyle name="표준 2 4 24 2 39" xfId="57400" xr:uid="{00000000-0005-0000-0000-00005EAB0000}"/>
    <cellStyle name="표준 2 4 24 2 4" xfId="5599" xr:uid="{00000000-0005-0000-0000-00005FAB0000}"/>
    <cellStyle name="표준 2 4 24 2 40" xfId="58880" xr:uid="{00000000-0005-0000-0000-000060AB0000}"/>
    <cellStyle name="표준 2 4 24 2 41" xfId="60360" xr:uid="{00000000-0005-0000-0000-000061AB0000}"/>
    <cellStyle name="표준 2 4 24 2 42" xfId="61840" xr:uid="{00000000-0005-0000-0000-000062AB0000}"/>
    <cellStyle name="표준 2 4 24 2 5" xfId="7079" xr:uid="{00000000-0005-0000-0000-000063AB0000}"/>
    <cellStyle name="표준 2 4 24 2 6" xfId="8559" xr:uid="{00000000-0005-0000-0000-000064AB0000}"/>
    <cellStyle name="표준 2 4 24 2 7" xfId="10039" xr:uid="{00000000-0005-0000-0000-000065AB0000}"/>
    <cellStyle name="표준 2 4 24 2 8" xfId="11519" xr:uid="{00000000-0005-0000-0000-000066AB0000}"/>
    <cellStyle name="표준 2 4 24 2 9" xfId="12999" xr:uid="{00000000-0005-0000-0000-000067AB0000}"/>
    <cellStyle name="표준 2 4 24 20" xfId="27062" xr:uid="{00000000-0005-0000-0000-000068AB0000}"/>
    <cellStyle name="표준 2 4 24 21" xfId="28542" xr:uid="{00000000-0005-0000-0000-000069AB0000}"/>
    <cellStyle name="표준 2 4 24 22" xfId="30022" xr:uid="{00000000-0005-0000-0000-00006AAB0000}"/>
    <cellStyle name="표준 2 4 24 23" xfId="31502" xr:uid="{00000000-0005-0000-0000-00006BAB0000}"/>
    <cellStyle name="표준 2 4 24 24" xfId="32982" xr:uid="{00000000-0005-0000-0000-00006CAB0000}"/>
    <cellStyle name="표준 2 4 24 25" xfId="34462" xr:uid="{00000000-0005-0000-0000-00006DAB0000}"/>
    <cellStyle name="표준 2 4 24 26" xfId="35942" xr:uid="{00000000-0005-0000-0000-00006EAB0000}"/>
    <cellStyle name="표준 2 4 24 27" xfId="37422" xr:uid="{00000000-0005-0000-0000-00006FAB0000}"/>
    <cellStyle name="표준 2 4 24 28" xfId="38902" xr:uid="{00000000-0005-0000-0000-000070AB0000}"/>
    <cellStyle name="표준 2 4 24 29" xfId="40382" xr:uid="{00000000-0005-0000-0000-000071AB0000}"/>
    <cellStyle name="표준 2 4 24 3" xfId="1901" xr:uid="{00000000-0005-0000-0000-000072AB0000}"/>
    <cellStyle name="표준 2 4 24 30" xfId="41862" xr:uid="{00000000-0005-0000-0000-000073AB0000}"/>
    <cellStyle name="표준 2 4 24 31" xfId="43342" xr:uid="{00000000-0005-0000-0000-000074AB0000}"/>
    <cellStyle name="표준 2 4 24 32" xfId="44822" xr:uid="{00000000-0005-0000-0000-000075AB0000}"/>
    <cellStyle name="표준 2 4 24 33" xfId="46303" xr:uid="{00000000-0005-0000-0000-000076AB0000}"/>
    <cellStyle name="표준 2 4 24 34" xfId="47783" xr:uid="{00000000-0005-0000-0000-000077AB0000}"/>
    <cellStyle name="표준 2 4 24 35" xfId="49263" xr:uid="{00000000-0005-0000-0000-000078AB0000}"/>
    <cellStyle name="표준 2 4 24 36" xfId="50743" xr:uid="{00000000-0005-0000-0000-000079AB0000}"/>
    <cellStyle name="표준 2 4 24 37" xfId="52223" xr:uid="{00000000-0005-0000-0000-00007AAB0000}"/>
    <cellStyle name="표준 2 4 24 38" xfId="53703" xr:uid="{00000000-0005-0000-0000-00007BAB0000}"/>
    <cellStyle name="표준 2 4 24 39" xfId="55183" xr:uid="{00000000-0005-0000-0000-00007CAB0000}"/>
    <cellStyle name="표준 2 4 24 4" xfId="3382" xr:uid="{00000000-0005-0000-0000-00007DAB0000}"/>
    <cellStyle name="표준 2 4 24 40" xfId="56663" xr:uid="{00000000-0005-0000-0000-00007EAB0000}"/>
    <cellStyle name="표준 2 4 24 41" xfId="58143" xr:uid="{00000000-0005-0000-0000-00007FAB0000}"/>
    <cellStyle name="표준 2 4 24 42" xfId="59623" xr:uid="{00000000-0005-0000-0000-000080AB0000}"/>
    <cellStyle name="표준 2 4 24 43" xfId="61103" xr:uid="{00000000-0005-0000-0000-000081AB0000}"/>
    <cellStyle name="표준 2 4 24 5" xfId="4862" xr:uid="{00000000-0005-0000-0000-000082AB0000}"/>
    <cellStyle name="표준 2 4 24 6" xfId="6342" xr:uid="{00000000-0005-0000-0000-000083AB0000}"/>
    <cellStyle name="표준 2 4 24 7" xfId="7822" xr:uid="{00000000-0005-0000-0000-000084AB0000}"/>
    <cellStyle name="표준 2 4 24 8" xfId="9302" xr:uid="{00000000-0005-0000-0000-000085AB0000}"/>
    <cellStyle name="표준 2 4 24 9" xfId="10782" xr:uid="{00000000-0005-0000-0000-000086AB0000}"/>
    <cellStyle name="표준 2 4 25" xfId="1162" xr:uid="{00000000-0005-0000-0000-000087AB0000}"/>
    <cellStyle name="표준 2 4 25 10" xfId="12288" xr:uid="{00000000-0005-0000-0000-000088AB0000}"/>
    <cellStyle name="표준 2 4 25 11" xfId="13768" xr:uid="{00000000-0005-0000-0000-000089AB0000}"/>
    <cellStyle name="표준 2 4 25 12" xfId="15248" xr:uid="{00000000-0005-0000-0000-00008AAB0000}"/>
    <cellStyle name="표준 2 4 25 13" xfId="16728" xr:uid="{00000000-0005-0000-0000-00008BAB0000}"/>
    <cellStyle name="표준 2 4 25 14" xfId="18208" xr:uid="{00000000-0005-0000-0000-00008CAB0000}"/>
    <cellStyle name="표준 2 4 25 15" xfId="19688" xr:uid="{00000000-0005-0000-0000-00008DAB0000}"/>
    <cellStyle name="표준 2 4 25 16" xfId="21168" xr:uid="{00000000-0005-0000-0000-00008EAB0000}"/>
    <cellStyle name="표준 2 4 25 17" xfId="22648" xr:uid="{00000000-0005-0000-0000-00008FAB0000}"/>
    <cellStyle name="표준 2 4 25 18" xfId="24128" xr:uid="{00000000-0005-0000-0000-000090AB0000}"/>
    <cellStyle name="표준 2 4 25 19" xfId="25608" xr:uid="{00000000-0005-0000-0000-000091AB0000}"/>
    <cellStyle name="표준 2 4 25 2" xfId="383" xr:uid="{00000000-0005-0000-0000-000092AB0000}"/>
    <cellStyle name="표준 2 4 25 2 10" xfId="14505" xr:uid="{00000000-0005-0000-0000-000093AB0000}"/>
    <cellStyle name="표준 2 4 25 2 11" xfId="15985" xr:uid="{00000000-0005-0000-0000-000094AB0000}"/>
    <cellStyle name="표준 2 4 25 2 12" xfId="17465" xr:uid="{00000000-0005-0000-0000-000095AB0000}"/>
    <cellStyle name="표준 2 4 25 2 13" xfId="18945" xr:uid="{00000000-0005-0000-0000-000096AB0000}"/>
    <cellStyle name="표준 2 4 25 2 14" xfId="20425" xr:uid="{00000000-0005-0000-0000-000097AB0000}"/>
    <cellStyle name="표준 2 4 25 2 15" xfId="21905" xr:uid="{00000000-0005-0000-0000-000098AB0000}"/>
    <cellStyle name="표준 2 4 25 2 16" xfId="23385" xr:uid="{00000000-0005-0000-0000-000099AB0000}"/>
    <cellStyle name="표준 2 4 25 2 17" xfId="24865" xr:uid="{00000000-0005-0000-0000-00009AAB0000}"/>
    <cellStyle name="표준 2 4 25 2 18" xfId="26345" xr:uid="{00000000-0005-0000-0000-00009BAB0000}"/>
    <cellStyle name="표준 2 4 25 2 19" xfId="27825" xr:uid="{00000000-0005-0000-0000-00009CAB0000}"/>
    <cellStyle name="표준 2 4 25 2 2" xfId="2664" xr:uid="{00000000-0005-0000-0000-00009DAB0000}"/>
    <cellStyle name="표준 2 4 25 2 20" xfId="29305" xr:uid="{00000000-0005-0000-0000-00009EAB0000}"/>
    <cellStyle name="표준 2 4 25 2 21" xfId="30785" xr:uid="{00000000-0005-0000-0000-00009FAB0000}"/>
    <cellStyle name="표준 2 4 25 2 22" xfId="32265" xr:uid="{00000000-0005-0000-0000-0000A0AB0000}"/>
    <cellStyle name="표준 2 4 25 2 23" xfId="33745" xr:uid="{00000000-0005-0000-0000-0000A1AB0000}"/>
    <cellStyle name="표준 2 4 25 2 24" xfId="35225" xr:uid="{00000000-0005-0000-0000-0000A2AB0000}"/>
    <cellStyle name="표준 2 4 25 2 25" xfId="36705" xr:uid="{00000000-0005-0000-0000-0000A3AB0000}"/>
    <cellStyle name="표준 2 4 25 2 26" xfId="38185" xr:uid="{00000000-0005-0000-0000-0000A4AB0000}"/>
    <cellStyle name="표준 2 4 25 2 27" xfId="39665" xr:uid="{00000000-0005-0000-0000-0000A5AB0000}"/>
    <cellStyle name="표준 2 4 25 2 28" xfId="41145" xr:uid="{00000000-0005-0000-0000-0000A6AB0000}"/>
    <cellStyle name="표준 2 4 25 2 29" xfId="42625" xr:uid="{00000000-0005-0000-0000-0000A7AB0000}"/>
    <cellStyle name="표준 2 4 25 2 3" xfId="4145" xr:uid="{00000000-0005-0000-0000-0000A8AB0000}"/>
    <cellStyle name="표준 2 4 25 2 30" xfId="44105" xr:uid="{00000000-0005-0000-0000-0000A9AB0000}"/>
    <cellStyle name="표준 2 4 25 2 31" xfId="45585" xr:uid="{00000000-0005-0000-0000-0000AAAB0000}"/>
    <cellStyle name="표준 2 4 25 2 32" xfId="47066" xr:uid="{00000000-0005-0000-0000-0000ABAB0000}"/>
    <cellStyle name="표준 2 4 25 2 33" xfId="48546" xr:uid="{00000000-0005-0000-0000-0000ACAB0000}"/>
    <cellStyle name="표준 2 4 25 2 34" xfId="50026" xr:uid="{00000000-0005-0000-0000-0000ADAB0000}"/>
    <cellStyle name="표준 2 4 25 2 35" xfId="51506" xr:uid="{00000000-0005-0000-0000-0000AEAB0000}"/>
    <cellStyle name="표준 2 4 25 2 36" xfId="52986" xr:uid="{00000000-0005-0000-0000-0000AFAB0000}"/>
    <cellStyle name="표준 2 4 25 2 37" xfId="54466" xr:uid="{00000000-0005-0000-0000-0000B0AB0000}"/>
    <cellStyle name="표준 2 4 25 2 38" xfId="55946" xr:uid="{00000000-0005-0000-0000-0000B1AB0000}"/>
    <cellStyle name="표준 2 4 25 2 39" xfId="57426" xr:uid="{00000000-0005-0000-0000-0000B2AB0000}"/>
    <cellStyle name="표준 2 4 25 2 4" xfId="5625" xr:uid="{00000000-0005-0000-0000-0000B3AB0000}"/>
    <cellStyle name="표준 2 4 25 2 40" xfId="58906" xr:uid="{00000000-0005-0000-0000-0000B4AB0000}"/>
    <cellStyle name="표준 2 4 25 2 41" xfId="60386" xr:uid="{00000000-0005-0000-0000-0000B5AB0000}"/>
    <cellStyle name="표준 2 4 25 2 42" xfId="61866" xr:uid="{00000000-0005-0000-0000-0000B6AB0000}"/>
    <cellStyle name="표준 2 4 25 2 5" xfId="7105" xr:uid="{00000000-0005-0000-0000-0000B7AB0000}"/>
    <cellStyle name="표준 2 4 25 2 6" xfId="8585" xr:uid="{00000000-0005-0000-0000-0000B8AB0000}"/>
    <cellStyle name="표준 2 4 25 2 7" xfId="10065" xr:uid="{00000000-0005-0000-0000-0000B9AB0000}"/>
    <cellStyle name="표준 2 4 25 2 8" xfId="11545" xr:uid="{00000000-0005-0000-0000-0000BAAB0000}"/>
    <cellStyle name="표준 2 4 25 2 9" xfId="13025" xr:uid="{00000000-0005-0000-0000-0000BBAB0000}"/>
    <cellStyle name="표준 2 4 25 20" xfId="27088" xr:uid="{00000000-0005-0000-0000-0000BCAB0000}"/>
    <cellStyle name="표준 2 4 25 21" xfId="28568" xr:uid="{00000000-0005-0000-0000-0000BDAB0000}"/>
    <cellStyle name="표준 2 4 25 22" xfId="30048" xr:uid="{00000000-0005-0000-0000-0000BEAB0000}"/>
    <cellStyle name="표준 2 4 25 23" xfId="31528" xr:uid="{00000000-0005-0000-0000-0000BFAB0000}"/>
    <cellStyle name="표준 2 4 25 24" xfId="33008" xr:uid="{00000000-0005-0000-0000-0000C0AB0000}"/>
    <cellStyle name="표준 2 4 25 25" xfId="34488" xr:uid="{00000000-0005-0000-0000-0000C1AB0000}"/>
    <cellStyle name="표준 2 4 25 26" xfId="35968" xr:uid="{00000000-0005-0000-0000-0000C2AB0000}"/>
    <cellStyle name="표준 2 4 25 27" xfId="37448" xr:uid="{00000000-0005-0000-0000-0000C3AB0000}"/>
    <cellStyle name="표준 2 4 25 28" xfId="38928" xr:uid="{00000000-0005-0000-0000-0000C4AB0000}"/>
    <cellStyle name="표준 2 4 25 29" xfId="40408" xr:uid="{00000000-0005-0000-0000-0000C5AB0000}"/>
    <cellStyle name="표준 2 4 25 3" xfId="1927" xr:uid="{00000000-0005-0000-0000-0000C6AB0000}"/>
    <cellStyle name="표준 2 4 25 30" xfId="41888" xr:uid="{00000000-0005-0000-0000-0000C7AB0000}"/>
    <cellStyle name="표준 2 4 25 31" xfId="43368" xr:uid="{00000000-0005-0000-0000-0000C8AB0000}"/>
    <cellStyle name="표준 2 4 25 32" xfId="44848" xr:uid="{00000000-0005-0000-0000-0000C9AB0000}"/>
    <cellStyle name="표준 2 4 25 33" xfId="46329" xr:uid="{00000000-0005-0000-0000-0000CAAB0000}"/>
    <cellStyle name="표준 2 4 25 34" xfId="47809" xr:uid="{00000000-0005-0000-0000-0000CBAB0000}"/>
    <cellStyle name="표준 2 4 25 35" xfId="49289" xr:uid="{00000000-0005-0000-0000-0000CCAB0000}"/>
    <cellStyle name="표준 2 4 25 36" xfId="50769" xr:uid="{00000000-0005-0000-0000-0000CDAB0000}"/>
    <cellStyle name="표준 2 4 25 37" xfId="52249" xr:uid="{00000000-0005-0000-0000-0000CEAB0000}"/>
    <cellStyle name="표준 2 4 25 38" xfId="53729" xr:uid="{00000000-0005-0000-0000-0000CFAB0000}"/>
    <cellStyle name="표준 2 4 25 39" xfId="55209" xr:uid="{00000000-0005-0000-0000-0000D0AB0000}"/>
    <cellStyle name="표준 2 4 25 4" xfId="3408" xr:uid="{00000000-0005-0000-0000-0000D1AB0000}"/>
    <cellStyle name="표준 2 4 25 40" xfId="56689" xr:uid="{00000000-0005-0000-0000-0000D2AB0000}"/>
    <cellStyle name="표준 2 4 25 41" xfId="58169" xr:uid="{00000000-0005-0000-0000-0000D3AB0000}"/>
    <cellStyle name="표준 2 4 25 42" xfId="59649" xr:uid="{00000000-0005-0000-0000-0000D4AB0000}"/>
    <cellStyle name="표준 2 4 25 43" xfId="61129" xr:uid="{00000000-0005-0000-0000-0000D5AB0000}"/>
    <cellStyle name="표준 2 4 25 5" xfId="4888" xr:uid="{00000000-0005-0000-0000-0000D6AB0000}"/>
    <cellStyle name="표준 2 4 25 6" xfId="6368" xr:uid="{00000000-0005-0000-0000-0000D7AB0000}"/>
    <cellStyle name="표준 2 4 25 7" xfId="7848" xr:uid="{00000000-0005-0000-0000-0000D8AB0000}"/>
    <cellStyle name="표준 2 4 25 8" xfId="9328" xr:uid="{00000000-0005-0000-0000-0000D9AB0000}"/>
    <cellStyle name="표준 2 4 25 9" xfId="10808" xr:uid="{00000000-0005-0000-0000-0000DAAB0000}"/>
    <cellStyle name="표준 2 4 26" xfId="1135" xr:uid="{00000000-0005-0000-0000-0000DBAB0000}"/>
    <cellStyle name="표준 2 4 26 10" xfId="12315" xr:uid="{00000000-0005-0000-0000-0000DCAB0000}"/>
    <cellStyle name="표준 2 4 26 11" xfId="13795" xr:uid="{00000000-0005-0000-0000-0000DDAB0000}"/>
    <cellStyle name="표준 2 4 26 12" xfId="15275" xr:uid="{00000000-0005-0000-0000-0000DEAB0000}"/>
    <cellStyle name="표준 2 4 26 13" xfId="16755" xr:uid="{00000000-0005-0000-0000-0000DFAB0000}"/>
    <cellStyle name="표준 2 4 26 14" xfId="18235" xr:uid="{00000000-0005-0000-0000-0000E0AB0000}"/>
    <cellStyle name="표준 2 4 26 15" xfId="19715" xr:uid="{00000000-0005-0000-0000-0000E1AB0000}"/>
    <cellStyle name="표준 2 4 26 16" xfId="21195" xr:uid="{00000000-0005-0000-0000-0000E2AB0000}"/>
    <cellStyle name="표준 2 4 26 17" xfId="22675" xr:uid="{00000000-0005-0000-0000-0000E3AB0000}"/>
    <cellStyle name="표준 2 4 26 18" xfId="24155" xr:uid="{00000000-0005-0000-0000-0000E4AB0000}"/>
    <cellStyle name="표준 2 4 26 19" xfId="25635" xr:uid="{00000000-0005-0000-0000-0000E5AB0000}"/>
    <cellStyle name="표준 2 4 26 2" xfId="356" xr:uid="{00000000-0005-0000-0000-0000E6AB0000}"/>
    <cellStyle name="표준 2 4 26 2 10" xfId="14532" xr:uid="{00000000-0005-0000-0000-0000E7AB0000}"/>
    <cellStyle name="표준 2 4 26 2 11" xfId="16012" xr:uid="{00000000-0005-0000-0000-0000E8AB0000}"/>
    <cellStyle name="표준 2 4 26 2 12" xfId="17492" xr:uid="{00000000-0005-0000-0000-0000E9AB0000}"/>
    <cellStyle name="표준 2 4 26 2 13" xfId="18972" xr:uid="{00000000-0005-0000-0000-0000EAAB0000}"/>
    <cellStyle name="표준 2 4 26 2 14" xfId="20452" xr:uid="{00000000-0005-0000-0000-0000EBAB0000}"/>
    <cellStyle name="표준 2 4 26 2 15" xfId="21932" xr:uid="{00000000-0005-0000-0000-0000ECAB0000}"/>
    <cellStyle name="표준 2 4 26 2 16" xfId="23412" xr:uid="{00000000-0005-0000-0000-0000EDAB0000}"/>
    <cellStyle name="표준 2 4 26 2 17" xfId="24892" xr:uid="{00000000-0005-0000-0000-0000EEAB0000}"/>
    <cellStyle name="표준 2 4 26 2 18" xfId="26372" xr:uid="{00000000-0005-0000-0000-0000EFAB0000}"/>
    <cellStyle name="표준 2 4 26 2 19" xfId="27852" xr:uid="{00000000-0005-0000-0000-0000F0AB0000}"/>
    <cellStyle name="표준 2 4 26 2 2" xfId="2691" xr:uid="{00000000-0005-0000-0000-0000F1AB0000}"/>
    <cellStyle name="표준 2 4 26 2 20" xfId="29332" xr:uid="{00000000-0005-0000-0000-0000F2AB0000}"/>
    <cellStyle name="표준 2 4 26 2 21" xfId="30812" xr:uid="{00000000-0005-0000-0000-0000F3AB0000}"/>
    <cellStyle name="표준 2 4 26 2 22" xfId="32292" xr:uid="{00000000-0005-0000-0000-0000F4AB0000}"/>
    <cellStyle name="표준 2 4 26 2 23" xfId="33772" xr:uid="{00000000-0005-0000-0000-0000F5AB0000}"/>
    <cellStyle name="표준 2 4 26 2 24" xfId="35252" xr:uid="{00000000-0005-0000-0000-0000F6AB0000}"/>
    <cellStyle name="표준 2 4 26 2 25" xfId="36732" xr:uid="{00000000-0005-0000-0000-0000F7AB0000}"/>
    <cellStyle name="표준 2 4 26 2 26" xfId="38212" xr:uid="{00000000-0005-0000-0000-0000F8AB0000}"/>
    <cellStyle name="표준 2 4 26 2 27" xfId="39692" xr:uid="{00000000-0005-0000-0000-0000F9AB0000}"/>
    <cellStyle name="표준 2 4 26 2 28" xfId="41172" xr:uid="{00000000-0005-0000-0000-0000FAAB0000}"/>
    <cellStyle name="표준 2 4 26 2 29" xfId="42652" xr:uid="{00000000-0005-0000-0000-0000FBAB0000}"/>
    <cellStyle name="표준 2 4 26 2 3" xfId="4172" xr:uid="{00000000-0005-0000-0000-0000FCAB0000}"/>
    <cellStyle name="표준 2 4 26 2 30" xfId="44132" xr:uid="{00000000-0005-0000-0000-0000FDAB0000}"/>
    <cellStyle name="표준 2 4 26 2 31" xfId="45612" xr:uid="{00000000-0005-0000-0000-0000FEAB0000}"/>
    <cellStyle name="표준 2 4 26 2 32" xfId="47093" xr:uid="{00000000-0005-0000-0000-0000FFAB0000}"/>
    <cellStyle name="표준 2 4 26 2 33" xfId="48573" xr:uid="{00000000-0005-0000-0000-000000AC0000}"/>
    <cellStyle name="표준 2 4 26 2 34" xfId="50053" xr:uid="{00000000-0005-0000-0000-000001AC0000}"/>
    <cellStyle name="표준 2 4 26 2 35" xfId="51533" xr:uid="{00000000-0005-0000-0000-000002AC0000}"/>
    <cellStyle name="표준 2 4 26 2 36" xfId="53013" xr:uid="{00000000-0005-0000-0000-000003AC0000}"/>
    <cellStyle name="표준 2 4 26 2 37" xfId="54493" xr:uid="{00000000-0005-0000-0000-000004AC0000}"/>
    <cellStyle name="표준 2 4 26 2 38" xfId="55973" xr:uid="{00000000-0005-0000-0000-000005AC0000}"/>
    <cellStyle name="표준 2 4 26 2 39" xfId="57453" xr:uid="{00000000-0005-0000-0000-000006AC0000}"/>
    <cellStyle name="표준 2 4 26 2 4" xfId="5652" xr:uid="{00000000-0005-0000-0000-000007AC0000}"/>
    <cellStyle name="표준 2 4 26 2 40" xfId="58933" xr:uid="{00000000-0005-0000-0000-000008AC0000}"/>
    <cellStyle name="표준 2 4 26 2 41" xfId="60413" xr:uid="{00000000-0005-0000-0000-000009AC0000}"/>
    <cellStyle name="표준 2 4 26 2 42" xfId="61893" xr:uid="{00000000-0005-0000-0000-00000AAC0000}"/>
    <cellStyle name="표준 2 4 26 2 5" xfId="7132" xr:uid="{00000000-0005-0000-0000-00000BAC0000}"/>
    <cellStyle name="표준 2 4 26 2 6" xfId="8612" xr:uid="{00000000-0005-0000-0000-00000CAC0000}"/>
    <cellStyle name="표준 2 4 26 2 7" xfId="10092" xr:uid="{00000000-0005-0000-0000-00000DAC0000}"/>
    <cellStyle name="표준 2 4 26 2 8" xfId="11572" xr:uid="{00000000-0005-0000-0000-00000EAC0000}"/>
    <cellStyle name="표준 2 4 26 2 9" xfId="13052" xr:uid="{00000000-0005-0000-0000-00000FAC0000}"/>
    <cellStyle name="표준 2 4 26 20" xfId="27115" xr:uid="{00000000-0005-0000-0000-000010AC0000}"/>
    <cellStyle name="표준 2 4 26 21" xfId="28595" xr:uid="{00000000-0005-0000-0000-000011AC0000}"/>
    <cellStyle name="표준 2 4 26 22" xfId="30075" xr:uid="{00000000-0005-0000-0000-000012AC0000}"/>
    <cellStyle name="표준 2 4 26 23" xfId="31555" xr:uid="{00000000-0005-0000-0000-000013AC0000}"/>
    <cellStyle name="표준 2 4 26 24" xfId="33035" xr:uid="{00000000-0005-0000-0000-000014AC0000}"/>
    <cellStyle name="표준 2 4 26 25" xfId="34515" xr:uid="{00000000-0005-0000-0000-000015AC0000}"/>
    <cellStyle name="표준 2 4 26 26" xfId="35995" xr:uid="{00000000-0005-0000-0000-000016AC0000}"/>
    <cellStyle name="표준 2 4 26 27" xfId="37475" xr:uid="{00000000-0005-0000-0000-000017AC0000}"/>
    <cellStyle name="표준 2 4 26 28" xfId="38955" xr:uid="{00000000-0005-0000-0000-000018AC0000}"/>
    <cellStyle name="표준 2 4 26 29" xfId="40435" xr:uid="{00000000-0005-0000-0000-000019AC0000}"/>
    <cellStyle name="표준 2 4 26 3" xfId="1954" xr:uid="{00000000-0005-0000-0000-00001AAC0000}"/>
    <cellStyle name="표준 2 4 26 30" xfId="41915" xr:uid="{00000000-0005-0000-0000-00001BAC0000}"/>
    <cellStyle name="표준 2 4 26 31" xfId="43395" xr:uid="{00000000-0005-0000-0000-00001CAC0000}"/>
    <cellStyle name="표준 2 4 26 32" xfId="44875" xr:uid="{00000000-0005-0000-0000-00001DAC0000}"/>
    <cellStyle name="표준 2 4 26 33" xfId="46356" xr:uid="{00000000-0005-0000-0000-00001EAC0000}"/>
    <cellStyle name="표준 2 4 26 34" xfId="47836" xr:uid="{00000000-0005-0000-0000-00001FAC0000}"/>
    <cellStyle name="표준 2 4 26 35" xfId="49316" xr:uid="{00000000-0005-0000-0000-000020AC0000}"/>
    <cellStyle name="표준 2 4 26 36" xfId="50796" xr:uid="{00000000-0005-0000-0000-000021AC0000}"/>
    <cellStyle name="표준 2 4 26 37" xfId="52276" xr:uid="{00000000-0005-0000-0000-000022AC0000}"/>
    <cellStyle name="표준 2 4 26 38" xfId="53756" xr:uid="{00000000-0005-0000-0000-000023AC0000}"/>
    <cellStyle name="표준 2 4 26 39" xfId="55236" xr:uid="{00000000-0005-0000-0000-000024AC0000}"/>
    <cellStyle name="표준 2 4 26 4" xfId="3435" xr:uid="{00000000-0005-0000-0000-000025AC0000}"/>
    <cellStyle name="표준 2 4 26 40" xfId="56716" xr:uid="{00000000-0005-0000-0000-000026AC0000}"/>
    <cellStyle name="표준 2 4 26 41" xfId="58196" xr:uid="{00000000-0005-0000-0000-000027AC0000}"/>
    <cellStyle name="표준 2 4 26 42" xfId="59676" xr:uid="{00000000-0005-0000-0000-000028AC0000}"/>
    <cellStyle name="표준 2 4 26 43" xfId="61156" xr:uid="{00000000-0005-0000-0000-000029AC0000}"/>
    <cellStyle name="표준 2 4 26 5" xfId="4915" xr:uid="{00000000-0005-0000-0000-00002AAC0000}"/>
    <cellStyle name="표준 2 4 26 6" xfId="6395" xr:uid="{00000000-0005-0000-0000-00002BAC0000}"/>
    <cellStyle name="표준 2 4 26 7" xfId="7875" xr:uid="{00000000-0005-0000-0000-00002CAC0000}"/>
    <cellStyle name="표준 2 4 26 8" xfId="9355" xr:uid="{00000000-0005-0000-0000-00002DAC0000}"/>
    <cellStyle name="표준 2 4 26 9" xfId="10835" xr:uid="{00000000-0005-0000-0000-00002EAC0000}"/>
    <cellStyle name="표준 2 4 27" xfId="1106" xr:uid="{00000000-0005-0000-0000-00002FAC0000}"/>
    <cellStyle name="표준 2 4 27 10" xfId="12344" xr:uid="{00000000-0005-0000-0000-000030AC0000}"/>
    <cellStyle name="표준 2 4 27 11" xfId="13824" xr:uid="{00000000-0005-0000-0000-000031AC0000}"/>
    <cellStyle name="표준 2 4 27 12" xfId="15304" xr:uid="{00000000-0005-0000-0000-000032AC0000}"/>
    <cellStyle name="표준 2 4 27 13" xfId="16784" xr:uid="{00000000-0005-0000-0000-000033AC0000}"/>
    <cellStyle name="표준 2 4 27 14" xfId="18264" xr:uid="{00000000-0005-0000-0000-000034AC0000}"/>
    <cellStyle name="표준 2 4 27 15" xfId="19744" xr:uid="{00000000-0005-0000-0000-000035AC0000}"/>
    <cellStyle name="표준 2 4 27 16" xfId="21224" xr:uid="{00000000-0005-0000-0000-000036AC0000}"/>
    <cellStyle name="표준 2 4 27 17" xfId="22704" xr:uid="{00000000-0005-0000-0000-000037AC0000}"/>
    <cellStyle name="표준 2 4 27 18" xfId="24184" xr:uid="{00000000-0005-0000-0000-000038AC0000}"/>
    <cellStyle name="표준 2 4 27 19" xfId="25664" xr:uid="{00000000-0005-0000-0000-000039AC0000}"/>
    <cellStyle name="표준 2 4 27 2" xfId="327" xr:uid="{00000000-0005-0000-0000-00003AAC0000}"/>
    <cellStyle name="표준 2 4 27 2 10" xfId="14561" xr:uid="{00000000-0005-0000-0000-00003BAC0000}"/>
    <cellStyle name="표준 2 4 27 2 11" xfId="16041" xr:uid="{00000000-0005-0000-0000-00003CAC0000}"/>
    <cellStyle name="표준 2 4 27 2 12" xfId="17521" xr:uid="{00000000-0005-0000-0000-00003DAC0000}"/>
    <cellStyle name="표준 2 4 27 2 13" xfId="19001" xr:uid="{00000000-0005-0000-0000-00003EAC0000}"/>
    <cellStyle name="표준 2 4 27 2 14" xfId="20481" xr:uid="{00000000-0005-0000-0000-00003FAC0000}"/>
    <cellStyle name="표준 2 4 27 2 15" xfId="21961" xr:uid="{00000000-0005-0000-0000-000040AC0000}"/>
    <cellStyle name="표준 2 4 27 2 16" xfId="23441" xr:uid="{00000000-0005-0000-0000-000041AC0000}"/>
    <cellStyle name="표준 2 4 27 2 17" xfId="24921" xr:uid="{00000000-0005-0000-0000-000042AC0000}"/>
    <cellStyle name="표준 2 4 27 2 18" xfId="26401" xr:uid="{00000000-0005-0000-0000-000043AC0000}"/>
    <cellStyle name="표준 2 4 27 2 19" xfId="27881" xr:uid="{00000000-0005-0000-0000-000044AC0000}"/>
    <cellStyle name="표준 2 4 27 2 2" xfId="2720" xr:uid="{00000000-0005-0000-0000-000045AC0000}"/>
    <cellStyle name="표준 2 4 27 2 20" xfId="29361" xr:uid="{00000000-0005-0000-0000-000046AC0000}"/>
    <cellStyle name="표준 2 4 27 2 21" xfId="30841" xr:uid="{00000000-0005-0000-0000-000047AC0000}"/>
    <cellStyle name="표준 2 4 27 2 22" xfId="32321" xr:uid="{00000000-0005-0000-0000-000048AC0000}"/>
    <cellStyle name="표준 2 4 27 2 23" xfId="33801" xr:uid="{00000000-0005-0000-0000-000049AC0000}"/>
    <cellStyle name="표준 2 4 27 2 24" xfId="35281" xr:uid="{00000000-0005-0000-0000-00004AAC0000}"/>
    <cellStyle name="표준 2 4 27 2 25" xfId="36761" xr:uid="{00000000-0005-0000-0000-00004BAC0000}"/>
    <cellStyle name="표준 2 4 27 2 26" xfId="38241" xr:uid="{00000000-0005-0000-0000-00004CAC0000}"/>
    <cellStyle name="표준 2 4 27 2 27" xfId="39721" xr:uid="{00000000-0005-0000-0000-00004DAC0000}"/>
    <cellStyle name="표준 2 4 27 2 28" xfId="41201" xr:uid="{00000000-0005-0000-0000-00004EAC0000}"/>
    <cellStyle name="표준 2 4 27 2 29" xfId="42681" xr:uid="{00000000-0005-0000-0000-00004FAC0000}"/>
    <cellStyle name="표준 2 4 27 2 3" xfId="4201" xr:uid="{00000000-0005-0000-0000-000050AC0000}"/>
    <cellStyle name="표준 2 4 27 2 30" xfId="44161" xr:uid="{00000000-0005-0000-0000-000051AC0000}"/>
    <cellStyle name="표준 2 4 27 2 31" xfId="45641" xr:uid="{00000000-0005-0000-0000-000052AC0000}"/>
    <cellStyle name="표준 2 4 27 2 32" xfId="47122" xr:uid="{00000000-0005-0000-0000-000053AC0000}"/>
    <cellStyle name="표준 2 4 27 2 33" xfId="48602" xr:uid="{00000000-0005-0000-0000-000054AC0000}"/>
    <cellStyle name="표준 2 4 27 2 34" xfId="50082" xr:uid="{00000000-0005-0000-0000-000055AC0000}"/>
    <cellStyle name="표준 2 4 27 2 35" xfId="51562" xr:uid="{00000000-0005-0000-0000-000056AC0000}"/>
    <cellStyle name="표준 2 4 27 2 36" xfId="53042" xr:uid="{00000000-0005-0000-0000-000057AC0000}"/>
    <cellStyle name="표준 2 4 27 2 37" xfId="54522" xr:uid="{00000000-0005-0000-0000-000058AC0000}"/>
    <cellStyle name="표준 2 4 27 2 38" xfId="56002" xr:uid="{00000000-0005-0000-0000-000059AC0000}"/>
    <cellStyle name="표준 2 4 27 2 39" xfId="57482" xr:uid="{00000000-0005-0000-0000-00005AAC0000}"/>
    <cellStyle name="표준 2 4 27 2 4" xfId="5681" xr:uid="{00000000-0005-0000-0000-00005BAC0000}"/>
    <cellStyle name="표준 2 4 27 2 40" xfId="58962" xr:uid="{00000000-0005-0000-0000-00005CAC0000}"/>
    <cellStyle name="표준 2 4 27 2 41" xfId="60442" xr:uid="{00000000-0005-0000-0000-00005DAC0000}"/>
    <cellStyle name="표준 2 4 27 2 42" xfId="61922" xr:uid="{00000000-0005-0000-0000-00005EAC0000}"/>
    <cellStyle name="표준 2 4 27 2 5" xfId="7161" xr:uid="{00000000-0005-0000-0000-00005FAC0000}"/>
    <cellStyle name="표준 2 4 27 2 6" xfId="8641" xr:uid="{00000000-0005-0000-0000-000060AC0000}"/>
    <cellStyle name="표준 2 4 27 2 7" xfId="10121" xr:uid="{00000000-0005-0000-0000-000061AC0000}"/>
    <cellStyle name="표준 2 4 27 2 8" xfId="11601" xr:uid="{00000000-0005-0000-0000-000062AC0000}"/>
    <cellStyle name="표준 2 4 27 2 9" xfId="13081" xr:uid="{00000000-0005-0000-0000-000063AC0000}"/>
    <cellStyle name="표준 2 4 27 20" xfId="27144" xr:uid="{00000000-0005-0000-0000-000064AC0000}"/>
    <cellStyle name="표준 2 4 27 21" xfId="28624" xr:uid="{00000000-0005-0000-0000-000065AC0000}"/>
    <cellStyle name="표준 2 4 27 22" xfId="30104" xr:uid="{00000000-0005-0000-0000-000066AC0000}"/>
    <cellStyle name="표준 2 4 27 23" xfId="31584" xr:uid="{00000000-0005-0000-0000-000067AC0000}"/>
    <cellStyle name="표준 2 4 27 24" xfId="33064" xr:uid="{00000000-0005-0000-0000-000068AC0000}"/>
    <cellStyle name="표준 2 4 27 25" xfId="34544" xr:uid="{00000000-0005-0000-0000-000069AC0000}"/>
    <cellStyle name="표준 2 4 27 26" xfId="36024" xr:uid="{00000000-0005-0000-0000-00006AAC0000}"/>
    <cellStyle name="표준 2 4 27 27" xfId="37504" xr:uid="{00000000-0005-0000-0000-00006BAC0000}"/>
    <cellStyle name="표준 2 4 27 28" xfId="38984" xr:uid="{00000000-0005-0000-0000-00006CAC0000}"/>
    <cellStyle name="표준 2 4 27 29" xfId="40464" xr:uid="{00000000-0005-0000-0000-00006DAC0000}"/>
    <cellStyle name="표준 2 4 27 3" xfId="1983" xr:uid="{00000000-0005-0000-0000-00006EAC0000}"/>
    <cellStyle name="표준 2 4 27 30" xfId="41944" xr:uid="{00000000-0005-0000-0000-00006FAC0000}"/>
    <cellStyle name="표준 2 4 27 31" xfId="43424" xr:uid="{00000000-0005-0000-0000-000070AC0000}"/>
    <cellStyle name="표준 2 4 27 32" xfId="44904" xr:uid="{00000000-0005-0000-0000-000071AC0000}"/>
    <cellStyle name="표준 2 4 27 33" xfId="46385" xr:uid="{00000000-0005-0000-0000-000072AC0000}"/>
    <cellStyle name="표준 2 4 27 34" xfId="47865" xr:uid="{00000000-0005-0000-0000-000073AC0000}"/>
    <cellStyle name="표준 2 4 27 35" xfId="49345" xr:uid="{00000000-0005-0000-0000-000074AC0000}"/>
    <cellStyle name="표준 2 4 27 36" xfId="50825" xr:uid="{00000000-0005-0000-0000-000075AC0000}"/>
    <cellStyle name="표준 2 4 27 37" xfId="52305" xr:uid="{00000000-0005-0000-0000-000076AC0000}"/>
    <cellStyle name="표준 2 4 27 38" xfId="53785" xr:uid="{00000000-0005-0000-0000-000077AC0000}"/>
    <cellStyle name="표준 2 4 27 39" xfId="55265" xr:uid="{00000000-0005-0000-0000-000078AC0000}"/>
    <cellStyle name="표준 2 4 27 4" xfId="3464" xr:uid="{00000000-0005-0000-0000-000079AC0000}"/>
    <cellStyle name="표준 2 4 27 40" xfId="56745" xr:uid="{00000000-0005-0000-0000-00007AAC0000}"/>
    <cellStyle name="표준 2 4 27 41" xfId="58225" xr:uid="{00000000-0005-0000-0000-00007BAC0000}"/>
    <cellStyle name="표준 2 4 27 42" xfId="59705" xr:uid="{00000000-0005-0000-0000-00007CAC0000}"/>
    <cellStyle name="표준 2 4 27 43" xfId="61185" xr:uid="{00000000-0005-0000-0000-00007DAC0000}"/>
    <cellStyle name="표준 2 4 27 5" xfId="4944" xr:uid="{00000000-0005-0000-0000-00007EAC0000}"/>
    <cellStyle name="표준 2 4 27 6" xfId="6424" xr:uid="{00000000-0005-0000-0000-00007FAC0000}"/>
    <cellStyle name="표준 2 4 27 7" xfId="7904" xr:uid="{00000000-0005-0000-0000-000080AC0000}"/>
    <cellStyle name="표준 2 4 27 8" xfId="9384" xr:uid="{00000000-0005-0000-0000-000081AC0000}"/>
    <cellStyle name="표준 2 4 27 9" xfId="10864" xr:uid="{00000000-0005-0000-0000-000082AC0000}"/>
    <cellStyle name="표준 2 4 28" xfId="1076" xr:uid="{00000000-0005-0000-0000-000083AC0000}"/>
    <cellStyle name="표준 2 4 28 10" xfId="12374" xr:uid="{00000000-0005-0000-0000-000084AC0000}"/>
    <cellStyle name="표준 2 4 28 11" xfId="13854" xr:uid="{00000000-0005-0000-0000-000085AC0000}"/>
    <cellStyle name="표준 2 4 28 12" xfId="15334" xr:uid="{00000000-0005-0000-0000-000086AC0000}"/>
    <cellStyle name="표준 2 4 28 13" xfId="16814" xr:uid="{00000000-0005-0000-0000-000087AC0000}"/>
    <cellStyle name="표준 2 4 28 14" xfId="18294" xr:uid="{00000000-0005-0000-0000-000088AC0000}"/>
    <cellStyle name="표준 2 4 28 15" xfId="19774" xr:uid="{00000000-0005-0000-0000-000089AC0000}"/>
    <cellStyle name="표준 2 4 28 16" xfId="21254" xr:uid="{00000000-0005-0000-0000-00008AAC0000}"/>
    <cellStyle name="표준 2 4 28 17" xfId="22734" xr:uid="{00000000-0005-0000-0000-00008BAC0000}"/>
    <cellStyle name="표준 2 4 28 18" xfId="24214" xr:uid="{00000000-0005-0000-0000-00008CAC0000}"/>
    <cellStyle name="표준 2 4 28 19" xfId="25694" xr:uid="{00000000-0005-0000-0000-00008DAC0000}"/>
    <cellStyle name="표준 2 4 28 2" xfId="297" xr:uid="{00000000-0005-0000-0000-00008EAC0000}"/>
    <cellStyle name="표준 2 4 28 2 10" xfId="14591" xr:uid="{00000000-0005-0000-0000-00008FAC0000}"/>
    <cellStyle name="표준 2 4 28 2 11" xfId="16071" xr:uid="{00000000-0005-0000-0000-000090AC0000}"/>
    <cellStyle name="표준 2 4 28 2 12" xfId="17551" xr:uid="{00000000-0005-0000-0000-000091AC0000}"/>
    <cellStyle name="표준 2 4 28 2 13" xfId="19031" xr:uid="{00000000-0005-0000-0000-000092AC0000}"/>
    <cellStyle name="표준 2 4 28 2 14" xfId="20511" xr:uid="{00000000-0005-0000-0000-000093AC0000}"/>
    <cellStyle name="표준 2 4 28 2 15" xfId="21991" xr:uid="{00000000-0005-0000-0000-000094AC0000}"/>
    <cellStyle name="표준 2 4 28 2 16" xfId="23471" xr:uid="{00000000-0005-0000-0000-000095AC0000}"/>
    <cellStyle name="표준 2 4 28 2 17" xfId="24951" xr:uid="{00000000-0005-0000-0000-000096AC0000}"/>
    <cellStyle name="표준 2 4 28 2 18" xfId="26431" xr:uid="{00000000-0005-0000-0000-000097AC0000}"/>
    <cellStyle name="표준 2 4 28 2 19" xfId="27911" xr:uid="{00000000-0005-0000-0000-000098AC0000}"/>
    <cellStyle name="표준 2 4 28 2 2" xfId="2750" xr:uid="{00000000-0005-0000-0000-000099AC0000}"/>
    <cellStyle name="표준 2 4 28 2 20" xfId="29391" xr:uid="{00000000-0005-0000-0000-00009AAC0000}"/>
    <cellStyle name="표준 2 4 28 2 21" xfId="30871" xr:uid="{00000000-0005-0000-0000-00009BAC0000}"/>
    <cellStyle name="표준 2 4 28 2 22" xfId="32351" xr:uid="{00000000-0005-0000-0000-00009CAC0000}"/>
    <cellStyle name="표준 2 4 28 2 23" xfId="33831" xr:uid="{00000000-0005-0000-0000-00009DAC0000}"/>
    <cellStyle name="표준 2 4 28 2 24" xfId="35311" xr:uid="{00000000-0005-0000-0000-00009EAC0000}"/>
    <cellStyle name="표준 2 4 28 2 25" xfId="36791" xr:uid="{00000000-0005-0000-0000-00009FAC0000}"/>
    <cellStyle name="표준 2 4 28 2 26" xfId="38271" xr:uid="{00000000-0005-0000-0000-0000A0AC0000}"/>
    <cellStyle name="표준 2 4 28 2 27" xfId="39751" xr:uid="{00000000-0005-0000-0000-0000A1AC0000}"/>
    <cellStyle name="표준 2 4 28 2 28" xfId="41231" xr:uid="{00000000-0005-0000-0000-0000A2AC0000}"/>
    <cellStyle name="표준 2 4 28 2 29" xfId="42711" xr:uid="{00000000-0005-0000-0000-0000A3AC0000}"/>
    <cellStyle name="표준 2 4 28 2 3" xfId="4231" xr:uid="{00000000-0005-0000-0000-0000A4AC0000}"/>
    <cellStyle name="표준 2 4 28 2 30" xfId="44191" xr:uid="{00000000-0005-0000-0000-0000A5AC0000}"/>
    <cellStyle name="표준 2 4 28 2 31" xfId="45671" xr:uid="{00000000-0005-0000-0000-0000A6AC0000}"/>
    <cellStyle name="표준 2 4 28 2 32" xfId="47152" xr:uid="{00000000-0005-0000-0000-0000A7AC0000}"/>
    <cellStyle name="표준 2 4 28 2 33" xfId="48632" xr:uid="{00000000-0005-0000-0000-0000A8AC0000}"/>
    <cellStyle name="표준 2 4 28 2 34" xfId="50112" xr:uid="{00000000-0005-0000-0000-0000A9AC0000}"/>
    <cellStyle name="표준 2 4 28 2 35" xfId="51592" xr:uid="{00000000-0005-0000-0000-0000AAAC0000}"/>
    <cellStyle name="표준 2 4 28 2 36" xfId="53072" xr:uid="{00000000-0005-0000-0000-0000ABAC0000}"/>
    <cellStyle name="표준 2 4 28 2 37" xfId="54552" xr:uid="{00000000-0005-0000-0000-0000ACAC0000}"/>
    <cellStyle name="표준 2 4 28 2 38" xfId="56032" xr:uid="{00000000-0005-0000-0000-0000ADAC0000}"/>
    <cellStyle name="표준 2 4 28 2 39" xfId="57512" xr:uid="{00000000-0005-0000-0000-0000AEAC0000}"/>
    <cellStyle name="표준 2 4 28 2 4" xfId="5711" xr:uid="{00000000-0005-0000-0000-0000AFAC0000}"/>
    <cellStyle name="표준 2 4 28 2 40" xfId="58992" xr:uid="{00000000-0005-0000-0000-0000B0AC0000}"/>
    <cellStyle name="표준 2 4 28 2 41" xfId="60472" xr:uid="{00000000-0005-0000-0000-0000B1AC0000}"/>
    <cellStyle name="표준 2 4 28 2 42" xfId="61952" xr:uid="{00000000-0005-0000-0000-0000B2AC0000}"/>
    <cellStyle name="표준 2 4 28 2 5" xfId="7191" xr:uid="{00000000-0005-0000-0000-0000B3AC0000}"/>
    <cellStyle name="표준 2 4 28 2 6" xfId="8671" xr:uid="{00000000-0005-0000-0000-0000B4AC0000}"/>
    <cellStyle name="표준 2 4 28 2 7" xfId="10151" xr:uid="{00000000-0005-0000-0000-0000B5AC0000}"/>
    <cellStyle name="표준 2 4 28 2 8" xfId="11631" xr:uid="{00000000-0005-0000-0000-0000B6AC0000}"/>
    <cellStyle name="표준 2 4 28 2 9" xfId="13111" xr:uid="{00000000-0005-0000-0000-0000B7AC0000}"/>
    <cellStyle name="표준 2 4 28 20" xfId="27174" xr:uid="{00000000-0005-0000-0000-0000B8AC0000}"/>
    <cellStyle name="표준 2 4 28 21" xfId="28654" xr:uid="{00000000-0005-0000-0000-0000B9AC0000}"/>
    <cellStyle name="표준 2 4 28 22" xfId="30134" xr:uid="{00000000-0005-0000-0000-0000BAAC0000}"/>
    <cellStyle name="표준 2 4 28 23" xfId="31614" xr:uid="{00000000-0005-0000-0000-0000BBAC0000}"/>
    <cellStyle name="표준 2 4 28 24" xfId="33094" xr:uid="{00000000-0005-0000-0000-0000BCAC0000}"/>
    <cellStyle name="표준 2 4 28 25" xfId="34574" xr:uid="{00000000-0005-0000-0000-0000BDAC0000}"/>
    <cellStyle name="표준 2 4 28 26" xfId="36054" xr:uid="{00000000-0005-0000-0000-0000BEAC0000}"/>
    <cellStyle name="표준 2 4 28 27" xfId="37534" xr:uid="{00000000-0005-0000-0000-0000BFAC0000}"/>
    <cellStyle name="표준 2 4 28 28" xfId="39014" xr:uid="{00000000-0005-0000-0000-0000C0AC0000}"/>
    <cellStyle name="표준 2 4 28 29" xfId="40494" xr:uid="{00000000-0005-0000-0000-0000C1AC0000}"/>
    <cellStyle name="표준 2 4 28 3" xfId="2013" xr:uid="{00000000-0005-0000-0000-0000C2AC0000}"/>
    <cellStyle name="표준 2 4 28 30" xfId="41974" xr:uid="{00000000-0005-0000-0000-0000C3AC0000}"/>
    <cellStyle name="표준 2 4 28 31" xfId="43454" xr:uid="{00000000-0005-0000-0000-0000C4AC0000}"/>
    <cellStyle name="표준 2 4 28 32" xfId="44934" xr:uid="{00000000-0005-0000-0000-0000C5AC0000}"/>
    <cellStyle name="표준 2 4 28 33" xfId="46415" xr:uid="{00000000-0005-0000-0000-0000C6AC0000}"/>
    <cellStyle name="표준 2 4 28 34" xfId="47895" xr:uid="{00000000-0005-0000-0000-0000C7AC0000}"/>
    <cellStyle name="표준 2 4 28 35" xfId="49375" xr:uid="{00000000-0005-0000-0000-0000C8AC0000}"/>
    <cellStyle name="표준 2 4 28 36" xfId="50855" xr:uid="{00000000-0005-0000-0000-0000C9AC0000}"/>
    <cellStyle name="표준 2 4 28 37" xfId="52335" xr:uid="{00000000-0005-0000-0000-0000CAAC0000}"/>
    <cellStyle name="표준 2 4 28 38" xfId="53815" xr:uid="{00000000-0005-0000-0000-0000CBAC0000}"/>
    <cellStyle name="표준 2 4 28 39" xfId="55295" xr:uid="{00000000-0005-0000-0000-0000CCAC0000}"/>
    <cellStyle name="표준 2 4 28 4" xfId="3494" xr:uid="{00000000-0005-0000-0000-0000CDAC0000}"/>
    <cellStyle name="표준 2 4 28 40" xfId="56775" xr:uid="{00000000-0005-0000-0000-0000CEAC0000}"/>
    <cellStyle name="표준 2 4 28 41" xfId="58255" xr:uid="{00000000-0005-0000-0000-0000CFAC0000}"/>
    <cellStyle name="표준 2 4 28 42" xfId="59735" xr:uid="{00000000-0005-0000-0000-0000D0AC0000}"/>
    <cellStyle name="표준 2 4 28 43" xfId="61215" xr:uid="{00000000-0005-0000-0000-0000D1AC0000}"/>
    <cellStyle name="표준 2 4 28 5" xfId="4974" xr:uid="{00000000-0005-0000-0000-0000D2AC0000}"/>
    <cellStyle name="표준 2 4 28 6" xfId="6454" xr:uid="{00000000-0005-0000-0000-0000D3AC0000}"/>
    <cellStyle name="표준 2 4 28 7" xfId="7934" xr:uid="{00000000-0005-0000-0000-0000D4AC0000}"/>
    <cellStyle name="표준 2 4 28 8" xfId="9414" xr:uid="{00000000-0005-0000-0000-0000D5AC0000}"/>
    <cellStyle name="표준 2 4 28 9" xfId="10894" xr:uid="{00000000-0005-0000-0000-0000D6AC0000}"/>
    <cellStyle name="표준 2 4 29" xfId="1045" xr:uid="{00000000-0005-0000-0000-0000D7AC0000}"/>
    <cellStyle name="표준 2 4 29 10" xfId="12405" xr:uid="{00000000-0005-0000-0000-0000D8AC0000}"/>
    <cellStyle name="표준 2 4 29 11" xfId="13885" xr:uid="{00000000-0005-0000-0000-0000D9AC0000}"/>
    <cellStyle name="표준 2 4 29 12" xfId="15365" xr:uid="{00000000-0005-0000-0000-0000DAAC0000}"/>
    <cellStyle name="표준 2 4 29 13" xfId="16845" xr:uid="{00000000-0005-0000-0000-0000DBAC0000}"/>
    <cellStyle name="표준 2 4 29 14" xfId="18325" xr:uid="{00000000-0005-0000-0000-0000DCAC0000}"/>
    <cellStyle name="표준 2 4 29 15" xfId="19805" xr:uid="{00000000-0005-0000-0000-0000DDAC0000}"/>
    <cellStyle name="표준 2 4 29 16" xfId="21285" xr:uid="{00000000-0005-0000-0000-0000DEAC0000}"/>
    <cellStyle name="표준 2 4 29 17" xfId="22765" xr:uid="{00000000-0005-0000-0000-0000DFAC0000}"/>
    <cellStyle name="표준 2 4 29 18" xfId="24245" xr:uid="{00000000-0005-0000-0000-0000E0AC0000}"/>
    <cellStyle name="표준 2 4 29 19" xfId="25725" xr:uid="{00000000-0005-0000-0000-0000E1AC0000}"/>
    <cellStyle name="표준 2 4 29 2" xfId="266" xr:uid="{00000000-0005-0000-0000-0000E2AC0000}"/>
    <cellStyle name="표준 2 4 29 2 10" xfId="14622" xr:uid="{00000000-0005-0000-0000-0000E3AC0000}"/>
    <cellStyle name="표준 2 4 29 2 11" xfId="16102" xr:uid="{00000000-0005-0000-0000-0000E4AC0000}"/>
    <cellStyle name="표준 2 4 29 2 12" xfId="17582" xr:uid="{00000000-0005-0000-0000-0000E5AC0000}"/>
    <cellStyle name="표준 2 4 29 2 13" xfId="19062" xr:uid="{00000000-0005-0000-0000-0000E6AC0000}"/>
    <cellStyle name="표준 2 4 29 2 14" xfId="20542" xr:uid="{00000000-0005-0000-0000-0000E7AC0000}"/>
    <cellStyle name="표준 2 4 29 2 15" xfId="22022" xr:uid="{00000000-0005-0000-0000-0000E8AC0000}"/>
    <cellStyle name="표준 2 4 29 2 16" xfId="23502" xr:uid="{00000000-0005-0000-0000-0000E9AC0000}"/>
    <cellStyle name="표준 2 4 29 2 17" xfId="24982" xr:uid="{00000000-0005-0000-0000-0000EAAC0000}"/>
    <cellStyle name="표준 2 4 29 2 18" xfId="26462" xr:uid="{00000000-0005-0000-0000-0000EBAC0000}"/>
    <cellStyle name="표준 2 4 29 2 19" xfId="27942" xr:uid="{00000000-0005-0000-0000-0000ECAC0000}"/>
    <cellStyle name="표준 2 4 29 2 2" xfId="2781" xr:uid="{00000000-0005-0000-0000-0000EDAC0000}"/>
    <cellStyle name="표준 2 4 29 2 20" xfId="29422" xr:uid="{00000000-0005-0000-0000-0000EEAC0000}"/>
    <cellStyle name="표준 2 4 29 2 21" xfId="30902" xr:uid="{00000000-0005-0000-0000-0000EFAC0000}"/>
    <cellStyle name="표준 2 4 29 2 22" xfId="32382" xr:uid="{00000000-0005-0000-0000-0000F0AC0000}"/>
    <cellStyle name="표준 2 4 29 2 23" xfId="33862" xr:uid="{00000000-0005-0000-0000-0000F1AC0000}"/>
    <cellStyle name="표준 2 4 29 2 24" xfId="35342" xr:uid="{00000000-0005-0000-0000-0000F2AC0000}"/>
    <cellStyle name="표준 2 4 29 2 25" xfId="36822" xr:uid="{00000000-0005-0000-0000-0000F3AC0000}"/>
    <cellStyle name="표준 2 4 29 2 26" xfId="38302" xr:uid="{00000000-0005-0000-0000-0000F4AC0000}"/>
    <cellStyle name="표준 2 4 29 2 27" xfId="39782" xr:uid="{00000000-0005-0000-0000-0000F5AC0000}"/>
    <cellStyle name="표준 2 4 29 2 28" xfId="41262" xr:uid="{00000000-0005-0000-0000-0000F6AC0000}"/>
    <cellStyle name="표준 2 4 29 2 29" xfId="42742" xr:uid="{00000000-0005-0000-0000-0000F7AC0000}"/>
    <cellStyle name="표준 2 4 29 2 3" xfId="4262" xr:uid="{00000000-0005-0000-0000-0000F8AC0000}"/>
    <cellStyle name="표준 2 4 29 2 30" xfId="44222" xr:uid="{00000000-0005-0000-0000-0000F9AC0000}"/>
    <cellStyle name="표준 2 4 29 2 31" xfId="45702" xr:uid="{00000000-0005-0000-0000-0000FAAC0000}"/>
    <cellStyle name="표준 2 4 29 2 32" xfId="47183" xr:uid="{00000000-0005-0000-0000-0000FBAC0000}"/>
    <cellStyle name="표준 2 4 29 2 33" xfId="48663" xr:uid="{00000000-0005-0000-0000-0000FCAC0000}"/>
    <cellStyle name="표준 2 4 29 2 34" xfId="50143" xr:uid="{00000000-0005-0000-0000-0000FDAC0000}"/>
    <cellStyle name="표준 2 4 29 2 35" xfId="51623" xr:uid="{00000000-0005-0000-0000-0000FEAC0000}"/>
    <cellStyle name="표준 2 4 29 2 36" xfId="53103" xr:uid="{00000000-0005-0000-0000-0000FFAC0000}"/>
    <cellStyle name="표준 2 4 29 2 37" xfId="54583" xr:uid="{00000000-0005-0000-0000-000000AD0000}"/>
    <cellStyle name="표준 2 4 29 2 38" xfId="56063" xr:uid="{00000000-0005-0000-0000-000001AD0000}"/>
    <cellStyle name="표준 2 4 29 2 39" xfId="57543" xr:uid="{00000000-0005-0000-0000-000002AD0000}"/>
    <cellStyle name="표준 2 4 29 2 4" xfId="5742" xr:uid="{00000000-0005-0000-0000-000003AD0000}"/>
    <cellStyle name="표준 2 4 29 2 40" xfId="59023" xr:uid="{00000000-0005-0000-0000-000004AD0000}"/>
    <cellStyle name="표준 2 4 29 2 41" xfId="60503" xr:uid="{00000000-0005-0000-0000-000005AD0000}"/>
    <cellStyle name="표준 2 4 29 2 42" xfId="61983" xr:uid="{00000000-0005-0000-0000-000006AD0000}"/>
    <cellStyle name="표준 2 4 29 2 5" xfId="7222" xr:uid="{00000000-0005-0000-0000-000007AD0000}"/>
    <cellStyle name="표준 2 4 29 2 6" xfId="8702" xr:uid="{00000000-0005-0000-0000-000008AD0000}"/>
    <cellStyle name="표준 2 4 29 2 7" xfId="10182" xr:uid="{00000000-0005-0000-0000-000009AD0000}"/>
    <cellStyle name="표준 2 4 29 2 8" xfId="11662" xr:uid="{00000000-0005-0000-0000-00000AAD0000}"/>
    <cellStyle name="표준 2 4 29 2 9" xfId="13142" xr:uid="{00000000-0005-0000-0000-00000BAD0000}"/>
    <cellStyle name="표준 2 4 29 20" xfId="27205" xr:uid="{00000000-0005-0000-0000-00000CAD0000}"/>
    <cellStyle name="표준 2 4 29 21" xfId="28685" xr:uid="{00000000-0005-0000-0000-00000DAD0000}"/>
    <cellStyle name="표준 2 4 29 22" xfId="30165" xr:uid="{00000000-0005-0000-0000-00000EAD0000}"/>
    <cellStyle name="표준 2 4 29 23" xfId="31645" xr:uid="{00000000-0005-0000-0000-00000FAD0000}"/>
    <cellStyle name="표준 2 4 29 24" xfId="33125" xr:uid="{00000000-0005-0000-0000-000010AD0000}"/>
    <cellStyle name="표준 2 4 29 25" xfId="34605" xr:uid="{00000000-0005-0000-0000-000011AD0000}"/>
    <cellStyle name="표준 2 4 29 26" xfId="36085" xr:uid="{00000000-0005-0000-0000-000012AD0000}"/>
    <cellStyle name="표준 2 4 29 27" xfId="37565" xr:uid="{00000000-0005-0000-0000-000013AD0000}"/>
    <cellStyle name="표준 2 4 29 28" xfId="39045" xr:uid="{00000000-0005-0000-0000-000014AD0000}"/>
    <cellStyle name="표준 2 4 29 29" xfId="40525" xr:uid="{00000000-0005-0000-0000-000015AD0000}"/>
    <cellStyle name="표준 2 4 29 3" xfId="2044" xr:uid="{00000000-0005-0000-0000-000016AD0000}"/>
    <cellStyle name="표준 2 4 29 30" xfId="42005" xr:uid="{00000000-0005-0000-0000-000017AD0000}"/>
    <cellStyle name="표준 2 4 29 31" xfId="43485" xr:uid="{00000000-0005-0000-0000-000018AD0000}"/>
    <cellStyle name="표준 2 4 29 32" xfId="44965" xr:uid="{00000000-0005-0000-0000-000019AD0000}"/>
    <cellStyle name="표준 2 4 29 33" xfId="46446" xr:uid="{00000000-0005-0000-0000-00001AAD0000}"/>
    <cellStyle name="표준 2 4 29 34" xfId="47926" xr:uid="{00000000-0005-0000-0000-00001BAD0000}"/>
    <cellStyle name="표준 2 4 29 35" xfId="49406" xr:uid="{00000000-0005-0000-0000-00001CAD0000}"/>
    <cellStyle name="표준 2 4 29 36" xfId="50886" xr:uid="{00000000-0005-0000-0000-00001DAD0000}"/>
    <cellStyle name="표준 2 4 29 37" xfId="52366" xr:uid="{00000000-0005-0000-0000-00001EAD0000}"/>
    <cellStyle name="표준 2 4 29 38" xfId="53846" xr:uid="{00000000-0005-0000-0000-00001FAD0000}"/>
    <cellStyle name="표준 2 4 29 39" xfId="55326" xr:uid="{00000000-0005-0000-0000-000020AD0000}"/>
    <cellStyle name="표준 2 4 29 4" xfId="3525" xr:uid="{00000000-0005-0000-0000-000021AD0000}"/>
    <cellStyle name="표준 2 4 29 40" xfId="56806" xr:uid="{00000000-0005-0000-0000-000022AD0000}"/>
    <cellStyle name="표준 2 4 29 41" xfId="58286" xr:uid="{00000000-0005-0000-0000-000023AD0000}"/>
    <cellStyle name="표준 2 4 29 42" xfId="59766" xr:uid="{00000000-0005-0000-0000-000024AD0000}"/>
    <cellStyle name="표준 2 4 29 43" xfId="61246" xr:uid="{00000000-0005-0000-0000-000025AD0000}"/>
    <cellStyle name="표준 2 4 29 5" xfId="5005" xr:uid="{00000000-0005-0000-0000-000026AD0000}"/>
    <cellStyle name="표준 2 4 29 6" xfId="6485" xr:uid="{00000000-0005-0000-0000-000027AD0000}"/>
    <cellStyle name="표준 2 4 29 7" xfId="7965" xr:uid="{00000000-0005-0000-0000-000028AD0000}"/>
    <cellStyle name="표준 2 4 29 8" xfId="9445" xr:uid="{00000000-0005-0000-0000-000029AD0000}"/>
    <cellStyle name="표준 2 4 29 9" xfId="10925" xr:uid="{00000000-0005-0000-0000-00002AAD0000}"/>
    <cellStyle name="표준 2 4 3" xfId="1501" xr:uid="{00000000-0005-0000-0000-00002BAD0000}"/>
    <cellStyle name="표준 2 4 3 10" xfId="11949" xr:uid="{00000000-0005-0000-0000-00002CAD0000}"/>
    <cellStyle name="표준 2 4 3 11" xfId="13429" xr:uid="{00000000-0005-0000-0000-00002DAD0000}"/>
    <cellStyle name="표준 2 4 3 12" xfId="14909" xr:uid="{00000000-0005-0000-0000-00002EAD0000}"/>
    <cellStyle name="표준 2 4 3 13" xfId="16389" xr:uid="{00000000-0005-0000-0000-00002FAD0000}"/>
    <cellStyle name="표준 2 4 3 14" xfId="17869" xr:uid="{00000000-0005-0000-0000-000030AD0000}"/>
    <cellStyle name="표준 2 4 3 15" xfId="19349" xr:uid="{00000000-0005-0000-0000-000031AD0000}"/>
    <cellStyle name="표준 2 4 3 16" xfId="20829" xr:uid="{00000000-0005-0000-0000-000032AD0000}"/>
    <cellStyle name="표준 2 4 3 17" xfId="22309" xr:uid="{00000000-0005-0000-0000-000033AD0000}"/>
    <cellStyle name="표준 2 4 3 18" xfId="23789" xr:uid="{00000000-0005-0000-0000-000034AD0000}"/>
    <cellStyle name="표준 2 4 3 19" xfId="25269" xr:uid="{00000000-0005-0000-0000-000035AD0000}"/>
    <cellStyle name="표준 2 4 3 2" xfId="722" xr:uid="{00000000-0005-0000-0000-000036AD0000}"/>
    <cellStyle name="표준 2 4 3 2 10" xfId="14166" xr:uid="{00000000-0005-0000-0000-000037AD0000}"/>
    <cellStyle name="표준 2 4 3 2 11" xfId="15646" xr:uid="{00000000-0005-0000-0000-000038AD0000}"/>
    <cellStyle name="표준 2 4 3 2 12" xfId="17126" xr:uid="{00000000-0005-0000-0000-000039AD0000}"/>
    <cellStyle name="표준 2 4 3 2 13" xfId="18606" xr:uid="{00000000-0005-0000-0000-00003AAD0000}"/>
    <cellStyle name="표준 2 4 3 2 14" xfId="20086" xr:uid="{00000000-0005-0000-0000-00003BAD0000}"/>
    <cellStyle name="표준 2 4 3 2 15" xfId="21566" xr:uid="{00000000-0005-0000-0000-00003CAD0000}"/>
    <cellStyle name="표준 2 4 3 2 16" xfId="23046" xr:uid="{00000000-0005-0000-0000-00003DAD0000}"/>
    <cellStyle name="표준 2 4 3 2 17" xfId="24526" xr:uid="{00000000-0005-0000-0000-00003EAD0000}"/>
    <cellStyle name="표준 2 4 3 2 18" xfId="26006" xr:uid="{00000000-0005-0000-0000-00003FAD0000}"/>
    <cellStyle name="표준 2 4 3 2 19" xfId="27486" xr:uid="{00000000-0005-0000-0000-000040AD0000}"/>
    <cellStyle name="표준 2 4 3 2 2" xfId="2325" xr:uid="{00000000-0005-0000-0000-000041AD0000}"/>
    <cellStyle name="표준 2 4 3 2 20" xfId="28966" xr:uid="{00000000-0005-0000-0000-000042AD0000}"/>
    <cellStyle name="표준 2 4 3 2 21" xfId="30446" xr:uid="{00000000-0005-0000-0000-000043AD0000}"/>
    <cellStyle name="표준 2 4 3 2 22" xfId="31926" xr:uid="{00000000-0005-0000-0000-000044AD0000}"/>
    <cellStyle name="표준 2 4 3 2 23" xfId="33406" xr:uid="{00000000-0005-0000-0000-000045AD0000}"/>
    <cellStyle name="표준 2 4 3 2 24" xfId="34886" xr:uid="{00000000-0005-0000-0000-000046AD0000}"/>
    <cellStyle name="표준 2 4 3 2 25" xfId="36366" xr:uid="{00000000-0005-0000-0000-000047AD0000}"/>
    <cellStyle name="표준 2 4 3 2 26" xfId="37846" xr:uid="{00000000-0005-0000-0000-000048AD0000}"/>
    <cellStyle name="표준 2 4 3 2 27" xfId="39326" xr:uid="{00000000-0005-0000-0000-000049AD0000}"/>
    <cellStyle name="표준 2 4 3 2 28" xfId="40806" xr:uid="{00000000-0005-0000-0000-00004AAD0000}"/>
    <cellStyle name="표준 2 4 3 2 29" xfId="42286" xr:uid="{00000000-0005-0000-0000-00004BAD0000}"/>
    <cellStyle name="표준 2 4 3 2 3" xfId="3806" xr:uid="{00000000-0005-0000-0000-00004CAD0000}"/>
    <cellStyle name="표준 2 4 3 2 30" xfId="43766" xr:uid="{00000000-0005-0000-0000-00004DAD0000}"/>
    <cellStyle name="표준 2 4 3 2 31" xfId="45246" xr:uid="{00000000-0005-0000-0000-00004EAD0000}"/>
    <cellStyle name="표준 2 4 3 2 32" xfId="46727" xr:uid="{00000000-0005-0000-0000-00004FAD0000}"/>
    <cellStyle name="표준 2 4 3 2 33" xfId="48207" xr:uid="{00000000-0005-0000-0000-000050AD0000}"/>
    <cellStyle name="표준 2 4 3 2 34" xfId="49687" xr:uid="{00000000-0005-0000-0000-000051AD0000}"/>
    <cellStyle name="표준 2 4 3 2 35" xfId="51167" xr:uid="{00000000-0005-0000-0000-000052AD0000}"/>
    <cellStyle name="표준 2 4 3 2 36" xfId="52647" xr:uid="{00000000-0005-0000-0000-000053AD0000}"/>
    <cellStyle name="표준 2 4 3 2 37" xfId="54127" xr:uid="{00000000-0005-0000-0000-000054AD0000}"/>
    <cellStyle name="표준 2 4 3 2 38" xfId="55607" xr:uid="{00000000-0005-0000-0000-000055AD0000}"/>
    <cellStyle name="표준 2 4 3 2 39" xfId="57087" xr:uid="{00000000-0005-0000-0000-000056AD0000}"/>
    <cellStyle name="표준 2 4 3 2 4" xfId="5286" xr:uid="{00000000-0005-0000-0000-000057AD0000}"/>
    <cellStyle name="표준 2 4 3 2 40" xfId="58567" xr:uid="{00000000-0005-0000-0000-000058AD0000}"/>
    <cellStyle name="표준 2 4 3 2 41" xfId="60047" xr:uid="{00000000-0005-0000-0000-000059AD0000}"/>
    <cellStyle name="표준 2 4 3 2 42" xfId="61527" xr:uid="{00000000-0005-0000-0000-00005AAD0000}"/>
    <cellStyle name="표준 2 4 3 2 5" xfId="6766" xr:uid="{00000000-0005-0000-0000-00005BAD0000}"/>
    <cellStyle name="표준 2 4 3 2 6" xfId="8246" xr:uid="{00000000-0005-0000-0000-00005CAD0000}"/>
    <cellStyle name="표준 2 4 3 2 7" xfId="9726" xr:uid="{00000000-0005-0000-0000-00005DAD0000}"/>
    <cellStyle name="표준 2 4 3 2 8" xfId="11206" xr:uid="{00000000-0005-0000-0000-00005EAD0000}"/>
    <cellStyle name="표준 2 4 3 2 9" xfId="12686" xr:uid="{00000000-0005-0000-0000-00005FAD0000}"/>
    <cellStyle name="표준 2 4 3 20" xfId="26749" xr:uid="{00000000-0005-0000-0000-000060AD0000}"/>
    <cellStyle name="표준 2 4 3 21" xfId="28229" xr:uid="{00000000-0005-0000-0000-000061AD0000}"/>
    <cellStyle name="표준 2 4 3 22" xfId="29709" xr:uid="{00000000-0005-0000-0000-000062AD0000}"/>
    <cellStyle name="표준 2 4 3 23" xfId="31189" xr:uid="{00000000-0005-0000-0000-000063AD0000}"/>
    <cellStyle name="표준 2 4 3 24" xfId="32669" xr:uid="{00000000-0005-0000-0000-000064AD0000}"/>
    <cellStyle name="표준 2 4 3 25" xfId="34149" xr:uid="{00000000-0005-0000-0000-000065AD0000}"/>
    <cellStyle name="표준 2 4 3 26" xfId="35629" xr:uid="{00000000-0005-0000-0000-000066AD0000}"/>
    <cellStyle name="표준 2 4 3 27" xfId="37109" xr:uid="{00000000-0005-0000-0000-000067AD0000}"/>
    <cellStyle name="표준 2 4 3 28" xfId="38589" xr:uid="{00000000-0005-0000-0000-000068AD0000}"/>
    <cellStyle name="표준 2 4 3 29" xfId="40069" xr:uid="{00000000-0005-0000-0000-000069AD0000}"/>
    <cellStyle name="표준 2 4 3 3" xfId="1588" xr:uid="{00000000-0005-0000-0000-00006AAD0000}"/>
    <cellStyle name="표준 2 4 3 30" xfId="41549" xr:uid="{00000000-0005-0000-0000-00006BAD0000}"/>
    <cellStyle name="표준 2 4 3 31" xfId="43029" xr:uid="{00000000-0005-0000-0000-00006CAD0000}"/>
    <cellStyle name="표준 2 4 3 32" xfId="44509" xr:uid="{00000000-0005-0000-0000-00006DAD0000}"/>
    <cellStyle name="표준 2 4 3 33" xfId="45990" xr:uid="{00000000-0005-0000-0000-00006EAD0000}"/>
    <cellStyle name="표준 2 4 3 34" xfId="47470" xr:uid="{00000000-0005-0000-0000-00006FAD0000}"/>
    <cellStyle name="표준 2 4 3 35" xfId="48950" xr:uid="{00000000-0005-0000-0000-000070AD0000}"/>
    <cellStyle name="표준 2 4 3 36" xfId="50430" xr:uid="{00000000-0005-0000-0000-000071AD0000}"/>
    <cellStyle name="표준 2 4 3 37" xfId="51910" xr:uid="{00000000-0005-0000-0000-000072AD0000}"/>
    <cellStyle name="표준 2 4 3 38" xfId="53390" xr:uid="{00000000-0005-0000-0000-000073AD0000}"/>
    <cellStyle name="표준 2 4 3 39" xfId="54870" xr:uid="{00000000-0005-0000-0000-000074AD0000}"/>
    <cellStyle name="표준 2 4 3 4" xfId="3069" xr:uid="{00000000-0005-0000-0000-000075AD0000}"/>
    <cellStyle name="표준 2 4 3 40" xfId="56350" xr:uid="{00000000-0005-0000-0000-000076AD0000}"/>
    <cellStyle name="표준 2 4 3 41" xfId="57830" xr:uid="{00000000-0005-0000-0000-000077AD0000}"/>
    <cellStyle name="표준 2 4 3 42" xfId="59310" xr:uid="{00000000-0005-0000-0000-000078AD0000}"/>
    <cellStyle name="표준 2 4 3 43" xfId="60790" xr:uid="{00000000-0005-0000-0000-000079AD0000}"/>
    <cellStyle name="표준 2 4 3 5" xfId="4549" xr:uid="{00000000-0005-0000-0000-00007AAD0000}"/>
    <cellStyle name="표준 2 4 3 6" xfId="6029" xr:uid="{00000000-0005-0000-0000-00007BAD0000}"/>
    <cellStyle name="표준 2 4 3 7" xfId="7509" xr:uid="{00000000-0005-0000-0000-00007CAD0000}"/>
    <cellStyle name="표준 2 4 3 8" xfId="8989" xr:uid="{00000000-0005-0000-0000-00007DAD0000}"/>
    <cellStyle name="표준 2 4 3 9" xfId="10469" xr:uid="{00000000-0005-0000-0000-00007EAD0000}"/>
    <cellStyle name="표준 2 4 30" xfId="1013" xr:uid="{00000000-0005-0000-0000-00007FAD0000}"/>
    <cellStyle name="표준 2 4 30 10" xfId="12437" xr:uid="{00000000-0005-0000-0000-000080AD0000}"/>
    <cellStyle name="표준 2 4 30 11" xfId="13917" xr:uid="{00000000-0005-0000-0000-000081AD0000}"/>
    <cellStyle name="표준 2 4 30 12" xfId="15397" xr:uid="{00000000-0005-0000-0000-000082AD0000}"/>
    <cellStyle name="표준 2 4 30 13" xfId="16877" xr:uid="{00000000-0005-0000-0000-000083AD0000}"/>
    <cellStyle name="표준 2 4 30 14" xfId="18357" xr:uid="{00000000-0005-0000-0000-000084AD0000}"/>
    <cellStyle name="표준 2 4 30 15" xfId="19837" xr:uid="{00000000-0005-0000-0000-000085AD0000}"/>
    <cellStyle name="표준 2 4 30 16" xfId="21317" xr:uid="{00000000-0005-0000-0000-000086AD0000}"/>
    <cellStyle name="표준 2 4 30 17" xfId="22797" xr:uid="{00000000-0005-0000-0000-000087AD0000}"/>
    <cellStyle name="표준 2 4 30 18" xfId="24277" xr:uid="{00000000-0005-0000-0000-000088AD0000}"/>
    <cellStyle name="표준 2 4 30 19" xfId="25757" xr:uid="{00000000-0005-0000-0000-000089AD0000}"/>
    <cellStyle name="표준 2 4 30 2" xfId="234" xr:uid="{00000000-0005-0000-0000-00008AAD0000}"/>
    <cellStyle name="표준 2 4 30 2 10" xfId="14654" xr:uid="{00000000-0005-0000-0000-00008BAD0000}"/>
    <cellStyle name="표준 2 4 30 2 11" xfId="16134" xr:uid="{00000000-0005-0000-0000-00008CAD0000}"/>
    <cellStyle name="표준 2 4 30 2 12" xfId="17614" xr:uid="{00000000-0005-0000-0000-00008DAD0000}"/>
    <cellStyle name="표준 2 4 30 2 13" xfId="19094" xr:uid="{00000000-0005-0000-0000-00008EAD0000}"/>
    <cellStyle name="표준 2 4 30 2 14" xfId="20574" xr:uid="{00000000-0005-0000-0000-00008FAD0000}"/>
    <cellStyle name="표준 2 4 30 2 15" xfId="22054" xr:uid="{00000000-0005-0000-0000-000090AD0000}"/>
    <cellStyle name="표준 2 4 30 2 16" xfId="23534" xr:uid="{00000000-0005-0000-0000-000091AD0000}"/>
    <cellStyle name="표준 2 4 30 2 17" xfId="25014" xr:uid="{00000000-0005-0000-0000-000092AD0000}"/>
    <cellStyle name="표준 2 4 30 2 18" xfId="26494" xr:uid="{00000000-0005-0000-0000-000093AD0000}"/>
    <cellStyle name="표준 2 4 30 2 19" xfId="27974" xr:uid="{00000000-0005-0000-0000-000094AD0000}"/>
    <cellStyle name="표준 2 4 30 2 2" xfId="2813" xr:uid="{00000000-0005-0000-0000-000095AD0000}"/>
    <cellStyle name="표준 2 4 30 2 20" xfId="29454" xr:uid="{00000000-0005-0000-0000-000096AD0000}"/>
    <cellStyle name="표준 2 4 30 2 21" xfId="30934" xr:uid="{00000000-0005-0000-0000-000097AD0000}"/>
    <cellStyle name="표준 2 4 30 2 22" xfId="32414" xr:uid="{00000000-0005-0000-0000-000098AD0000}"/>
    <cellStyle name="표준 2 4 30 2 23" xfId="33894" xr:uid="{00000000-0005-0000-0000-000099AD0000}"/>
    <cellStyle name="표준 2 4 30 2 24" xfId="35374" xr:uid="{00000000-0005-0000-0000-00009AAD0000}"/>
    <cellStyle name="표준 2 4 30 2 25" xfId="36854" xr:uid="{00000000-0005-0000-0000-00009BAD0000}"/>
    <cellStyle name="표준 2 4 30 2 26" xfId="38334" xr:uid="{00000000-0005-0000-0000-00009CAD0000}"/>
    <cellStyle name="표준 2 4 30 2 27" xfId="39814" xr:uid="{00000000-0005-0000-0000-00009DAD0000}"/>
    <cellStyle name="표준 2 4 30 2 28" xfId="41294" xr:uid="{00000000-0005-0000-0000-00009EAD0000}"/>
    <cellStyle name="표준 2 4 30 2 29" xfId="42774" xr:uid="{00000000-0005-0000-0000-00009FAD0000}"/>
    <cellStyle name="표준 2 4 30 2 3" xfId="4294" xr:uid="{00000000-0005-0000-0000-0000A0AD0000}"/>
    <cellStyle name="표준 2 4 30 2 30" xfId="44254" xr:uid="{00000000-0005-0000-0000-0000A1AD0000}"/>
    <cellStyle name="표준 2 4 30 2 31" xfId="45734" xr:uid="{00000000-0005-0000-0000-0000A2AD0000}"/>
    <cellStyle name="표준 2 4 30 2 32" xfId="47215" xr:uid="{00000000-0005-0000-0000-0000A3AD0000}"/>
    <cellStyle name="표준 2 4 30 2 33" xfId="48695" xr:uid="{00000000-0005-0000-0000-0000A4AD0000}"/>
    <cellStyle name="표준 2 4 30 2 34" xfId="50175" xr:uid="{00000000-0005-0000-0000-0000A5AD0000}"/>
    <cellStyle name="표준 2 4 30 2 35" xfId="51655" xr:uid="{00000000-0005-0000-0000-0000A6AD0000}"/>
    <cellStyle name="표준 2 4 30 2 36" xfId="53135" xr:uid="{00000000-0005-0000-0000-0000A7AD0000}"/>
    <cellStyle name="표준 2 4 30 2 37" xfId="54615" xr:uid="{00000000-0005-0000-0000-0000A8AD0000}"/>
    <cellStyle name="표준 2 4 30 2 38" xfId="56095" xr:uid="{00000000-0005-0000-0000-0000A9AD0000}"/>
    <cellStyle name="표준 2 4 30 2 39" xfId="57575" xr:uid="{00000000-0005-0000-0000-0000AAAD0000}"/>
    <cellStyle name="표준 2 4 30 2 4" xfId="5774" xr:uid="{00000000-0005-0000-0000-0000ABAD0000}"/>
    <cellStyle name="표준 2 4 30 2 40" xfId="59055" xr:uid="{00000000-0005-0000-0000-0000ACAD0000}"/>
    <cellStyle name="표준 2 4 30 2 41" xfId="60535" xr:uid="{00000000-0005-0000-0000-0000ADAD0000}"/>
    <cellStyle name="표준 2 4 30 2 42" xfId="62015" xr:uid="{00000000-0005-0000-0000-0000AEAD0000}"/>
    <cellStyle name="표준 2 4 30 2 5" xfId="7254" xr:uid="{00000000-0005-0000-0000-0000AFAD0000}"/>
    <cellStyle name="표준 2 4 30 2 6" xfId="8734" xr:uid="{00000000-0005-0000-0000-0000B0AD0000}"/>
    <cellStyle name="표준 2 4 30 2 7" xfId="10214" xr:uid="{00000000-0005-0000-0000-0000B1AD0000}"/>
    <cellStyle name="표준 2 4 30 2 8" xfId="11694" xr:uid="{00000000-0005-0000-0000-0000B2AD0000}"/>
    <cellStyle name="표준 2 4 30 2 9" xfId="13174" xr:uid="{00000000-0005-0000-0000-0000B3AD0000}"/>
    <cellStyle name="표준 2 4 30 20" xfId="27237" xr:uid="{00000000-0005-0000-0000-0000B4AD0000}"/>
    <cellStyle name="표준 2 4 30 21" xfId="28717" xr:uid="{00000000-0005-0000-0000-0000B5AD0000}"/>
    <cellStyle name="표준 2 4 30 22" xfId="30197" xr:uid="{00000000-0005-0000-0000-0000B6AD0000}"/>
    <cellStyle name="표준 2 4 30 23" xfId="31677" xr:uid="{00000000-0005-0000-0000-0000B7AD0000}"/>
    <cellStyle name="표준 2 4 30 24" xfId="33157" xr:uid="{00000000-0005-0000-0000-0000B8AD0000}"/>
    <cellStyle name="표준 2 4 30 25" xfId="34637" xr:uid="{00000000-0005-0000-0000-0000B9AD0000}"/>
    <cellStyle name="표준 2 4 30 26" xfId="36117" xr:uid="{00000000-0005-0000-0000-0000BAAD0000}"/>
    <cellStyle name="표준 2 4 30 27" xfId="37597" xr:uid="{00000000-0005-0000-0000-0000BBAD0000}"/>
    <cellStyle name="표준 2 4 30 28" xfId="39077" xr:uid="{00000000-0005-0000-0000-0000BCAD0000}"/>
    <cellStyle name="표준 2 4 30 29" xfId="40557" xr:uid="{00000000-0005-0000-0000-0000BDAD0000}"/>
    <cellStyle name="표준 2 4 30 3" xfId="2076" xr:uid="{00000000-0005-0000-0000-0000BEAD0000}"/>
    <cellStyle name="표준 2 4 30 30" xfId="42037" xr:uid="{00000000-0005-0000-0000-0000BFAD0000}"/>
    <cellStyle name="표준 2 4 30 31" xfId="43517" xr:uid="{00000000-0005-0000-0000-0000C0AD0000}"/>
    <cellStyle name="표준 2 4 30 32" xfId="44997" xr:uid="{00000000-0005-0000-0000-0000C1AD0000}"/>
    <cellStyle name="표준 2 4 30 33" xfId="46478" xr:uid="{00000000-0005-0000-0000-0000C2AD0000}"/>
    <cellStyle name="표준 2 4 30 34" xfId="47958" xr:uid="{00000000-0005-0000-0000-0000C3AD0000}"/>
    <cellStyle name="표준 2 4 30 35" xfId="49438" xr:uid="{00000000-0005-0000-0000-0000C4AD0000}"/>
    <cellStyle name="표준 2 4 30 36" xfId="50918" xr:uid="{00000000-0005-0000-0000-0000C5AD0000}"/>
    <cellStyle name="표준 2 4 30 37" xfId="52398" xr:uid="{00000000-0005-0000-0000-0000C6AD0000}"/>
    <cellStyle name="표준 2 4 30 38" xfId="53878" xr:uid="{00000000-0005-0000-0000-0000C7AD0000}"/>
    <cellStyle name="표준 2 4 30 39" xfId="55358" xr:uid="{00000000-0005-0000-0000-0000C8AD0000}"/>
    <cellStyle name="표준 2 4 30 4" xfId="3557" xr:uid="{00000000-0005-0000-0000-0000C9AD0000}"/>
    <cellStyle name="표준 2 4 30 40" xfId="56838" xr:uid="{00000000-0005-0000-0000-0000CAAD0000}"/>
    <cellStyle name="표준 2 4 30 41" xfId="58318" xr:uid="{00000000-0005-0000-0000-0000CBAD0000}"/>
    <cellStyle name="표준 2 4 30 42" xfId="59798" xr:uid="{00000000-0005-0000-0000-0000CCAD0000}"/>
    <cellStyle name="표준 2 4 30 43" xfId="61278" xr:uid="{00000000-0005-0000-0000-0000CDAD0000}"/>
    <cellStyle name="표준 2 4 30 5" xfId="5037" xr:uid="{00000000-0005-0000-0000-0000CEAD0000}"/>
    <cellStyle name="표준 2 4 30 6" xfId="6517" xr:uid="{00000000-0005-0000-0000-0000CFAD0000}"/>
    <cellStyle name="표준 2 4 30 7" xfId="7997" xr:uid="{00000000-0005-0000-0000-0000D0AD0000}"/>
    <cellStyle name="표준 2 4 30 8" xfId="9477" xr:uid="{00000000-0005-0000-0000-0000D1AD0000}"/>
    <cellStyle name="표준 2 4 30 9" xfId="10957" xr:uid="{00000000-0005-0000-0000-0000D2AD0000}"/>
    <cellStyle name="표준 2 4 31" xfId="980" xr:uid="{00000000-0005-0000-0000-0000D3AD0000}"/>
    <cellStyle name="표준 2 4 31 10" xfId="12470" xr:uid="{00000000-0005-0000-0000-0000D4AD0000}"/>
    <cellStyle name="표준 2 4 31 11" xfId="13950" xr:uid="{00000000-0005-0000-0000-0000D5AD0000}"/>
    <cellStyle name="표준 2 4 31 12" xfId="15430" xr:uid="{00000000-0005-0000-0000-0000D6AD0000}"/>
    <cellStyle name="표준 2 4 31 13" xfId="16910" xr:uid="{00000000-0005-0000-0000-0000D7AD0000}"/>
    <cellStyle name="표준 2 4 31 14" xfId="18390" xr:uid="{00000000-0005-0000-0000-0000D8AD0000}"/>
    <cellStyle name="표준 2 4 31 15" xfId="19870" xr:uid="{00000000-0005-0000-0000-0000D9AD0000}"/>
    <cellStyle name="표준 2 4 31 16" xfId="21350" xr:uid="{00000000-0005-0000-0000-0000DAAD0000}"/>
    <cellStyle name="표준 2 4 31 17" xfId="22830" xr:uid="{00000000-0005-0000-0000-0000DBAD0000}"/>
    <cellStyle name="표준 2 4 31 18" xfId="24310" xr:uid="{00000000-0005-0000-0000-0000DCAD0000}"/>
    <cellStyle name="표준 2 4 31 19" xfId="25790" xr:uid="{00000000-0005-0000-0000-0000DDAD0000}"/>
    <cellStyle name="표준 2 4 31 2" xfId="201" xr:uid="{00000000-0005-0000-0000-0000DEAD0000}"/>
    <cellStyle name="표준 2 4 31 2 10" xfId="14687" xr:uid="{00000000-0005-0000-0000-0000DFAD0000}"/>
    <cellStyle name="표준 2 4 31 2 11" xfId="16167" xr:uid="{00000000-0005-0000-0000-0000E0AD0000}"/>
    <cellStyle name="표준 2 4 31 2 12" xfId="17647" xr:uid="{00000000-0005-0000-0000-0000E1AD0000}"/>
    <cellStyle name="표준 2 4 31 2 13" xfId="19127" xr:uid="{00000000-0005-0000-0000-0000E2AD0000}"/>
    <cellStyle name="표준 2 4 31 2 14" xfId="20607" xr:uid="{00000000-0005-0000-0000-0000E3AD0000}"/>
    <cellStyle name="표준 2 4 31 2 15" xfId="22087" xr:uid="{00000000-0005-0000-0000-0000E4AD0000}"/>
    <cellStyle name="표준 2 4 31 2 16" xfId="23567" xr:uid="{00000000-0005-0000-0000-0000E5AD0000}"/>
    <cellStyle name="표준 2 4 31 2 17" xfId="25047" xr:uid="{00000000-0005-0000-0000-0000E6AD0000}"/>
    <cellStyle name="표준 2 4 31 2 18" xfId="26527" xr:uid="{00000000-0005-0000-0000-0000E7AD0000}"/>
    <cellStyle name="표준 2 4 31 2 19" xfId="28007" xr:uid="{00000000-0005-0000-0000-0000E8AD0000}"/>
    <cellStyle name="표준 2 4 31 2 2" xfId="2846" xr:uid="{00000000-0005-0000-0000-0000E9AD0000}"/>
    <cellStyle name="표준 2 4 31 2 20" xfId="29487" xr:uid="{00000000-0005-0000-0000-0000EAAD0000}"/>
    <cellStyle name="표준 2 4 31 2 21" xfId="30967" xr:uid="{00000000-0005-0000-0000-0000EBAD0000}"/>
    <cellStyle name="표준 2 4 31 2 22" xfId="32447" xr:uid="{00000000-0005-0000-0000-0000ECAD0000}"/>
    <cellStyle name="표준 2 4 31 2 23" xfId="33927" xr:uid="{00000000-0005-0000-0000-0000EDAD0000}"/>
    <cellStyle name="표준 2 4 31 2 24" xfId="35407" xr:uid="{00000000-0005-0000-0000-0000EEAD0000}"/>
    <cellStyle name="표준 2 4 31 2 25" xfId="36887" xr:uid="{00000000-0005-0000-0000-0000EFAD0000}"/>
    <cellStyle name="표준 2 4 31 2 26" xfId="38367" xr:uid="{00000000-0005-0000-0000-0000F0AD0000}"/>
    <cellStyle name="표준 2 4 31 2 27" xfId="39847" xr:uid="{00000000-0005-0000-0000-0000F1AD0000}"/>
    <cellStyle name="표준 2 4 31 2 28" xfId="41327" xr:uid="{00000000-0005-0000-0000-0000F2AD0000}"/>
    <cellStyle name="표준 2 4 31 2 29" xfId="42807" xr:uid="{00000000-0005-0000-0000-0000F3AD0000}"/>
    <cellStyle name="표준 2 4 31 2 3" xfId="4327" xr:uid="{00000000-0005-0000-0000-0000F4AD0000}"/>
    <cellStyle name="표준 2 4 31 2 30" xfId="44287" xr:uid="{00000000-0005-0000-0000-0000F5AD0000}"/>
    <cellStyle name="표준 2 4 31 2 31" xfId="45767" xr:uid="{00000000-0005-0000-0000-0000F6AD0000}"/>
    <cellStyle name="표준 2 4 31 2 32" xfId="47248" xr:uid="{00000000-0005-0000-0000-0000F7AD0000}"/>
    <cellStyle name="표준 2 4 31 2 33" xfId="48728" xr:uid="{00000000-0005-0000-0000-0000F8AD0000}"/>
    <cellStyle name="표준 2 4 31 2 34" xfId="50208" xr:uid="{00000000-0005-0000-0000-0000F9AD0000}"/>
    <cellStyle name="표준 2 4 31 2 35" xfId="51688" xr:uid="{00000000-0005-0000-0000-0000FAAD0000}"/>
    <cellStyle name="표준 2 4 31 2 36" xfId="53168" xr:uid="{00000000-0005-0000-0000-0000FBAD0000}"/>
    <cellStyle name="표준 2 4 31 2 37" xfId="54648" xr:uid="{00000000-0005-0000-0000-0000FCAD0000}"/>
    <cellStyle name="표준 2 4 31 2 38" xfId="56128" xr:uid="{00000000-0005-0000-0000-0000FDAD0000}"/>
    <cellStyle name="표준 2 4 31 2 39" xfId="57608" xr:uid="{00000000-0005-0000-0000-0000FEAD0000}"/>
    <cellStyle name="표준 2 4 31 2 4" xfId="5807" xr:uid="{00000000-0005-0000-0000-0000FFAD0000}"/>
    <cellStyle name="표준 2 4 31 2 40" xfId="59088" xr:uid="{00000000-0005-0000-0000-000000AE0000}"/>
    <cellStyle name="표준 2 4 31 2 41" xfId="60568" xr:uid="{00000000-0005-0000-0000-000001AE0000}"/>
    <cellStyle name="표준 2 4 31 2 42" xfId="62048" xr:uid="{00000000-0005-0000-0000-000002AE0000}"/>
    <cellStyle name="표준 2 4 31 2 5" xfId="7287" xr:uid="{00000000-0005-0000-0000-000003AE0000}"/>
    <cellStyle name="표준 2 4 31 2 6" xfId="8767" xr:uid="{00000000-0005-0000-0000-000004AE0000}"/>
    <cellStyle name="표준 2 4 31 2 7" xfId="10247" xr:uid="{00000000-0005-0000-0000-000005AE0000}"/>
    <cellStyle name="표준 2 4 31 2 8" xfId="11727" xr:uid="{00000000-0005-0000-0000-000006AE0000}"/>
    <cellStyle name="표준 2 4 31 2 9" xfId="13207" xr:uid="{00000000-0005-0000-0000-000007AE0000}"/>
    <cellStyle name="표준 2 4 31 20" xfId="27270" xr:uid="{00000000-0005-0000-0000-000008AE0000}"/>
    <cellStyle name="표준 2 4 31 21" xfId="28750" xr:uid="{00000000-0005-0000-0000-000009AE0000}"/>
    <cellStyle name="표준 2 4 31 22" xfId="30230" xr:uid="{00000000-0005-0000-0000-00000AAE0000}"/>
    <cellStyle name="표준 2 4 31 23" xfId="31710" xr:uid="{00000000-0005-0000-0000-00000BAE0000}"/>
    <cellStyle name="표준 2 4 31 24" xfId="33190" xr:uid="{00000000-0005-0000-0000-00000CAE0000}"/>
    <cellStyle name="표준 2 4 31 25" xfId="34670" xr:uid="{00000000-0005-0000-0000-00000DAE0000}"/>
    <cellStyle name="표준 2 4 31 26" xfId="36150" xr:uid="{00000000-0005-0000-0000-00000EAE0000}"/>
    <cellStyle name="표준 2 4 31 27" xfId="37630" xr:uid="{00000000-0005-0000-0000-00000FAE0000}"/>
    <cellStyle name="표준 2 4 31 28" xfId="39110" xr:uid="{00000000-0005-0000-0000-000010AE0000}"/>
    <cellStyle name="표준 2 4 31 29" xfId="40590" xr:uid="{00000000-0005-0000-0000-000011AE0000}"/>
    <cellStyle name="표준 2 4 31 3" xfId="2109" xr:uid="{00000000-0005-0000-0000-000012AE0000}"/>
    <cellStyle name="표준 2 4 31 30" xfId="42070" xr:uid="{00000000-0005-0000-0000-000013AE0000}"/>
    <cellStyle name="표준 2 4 31 31" xfId="43550" xr:uid="{00000000-0005-0000-0000-000014AE0000}"/>
    <cellStyle name="표준 2 4 31 32" xfId="45030" xr:uid="{00000000-0005-0000-0000-000015AE0000}"/>
    <cellStyle name="표준 2 4 31 33" xfId="46511" xr:uid="{00000000-0005-0000-0000-000016AE0000}"/>
    <cellStyle name="표준 2 4 31 34" xfId="47991" xr:uid="{00000000-0005-0000-0000-000017AE0000}"/>
    <cellStyle name="표준 2 4 31 35" xfId="49471" xr:uid="{00000000-0005-0000-0000-000018AE0000}"/>
    <cellStyle name="표준 2 4 31 36" xfId="50951" xr:uid="{00000000-0005-0000-0000-000019AE0000}"/>
    <cellStyle name="표준 2 4 31 37" xfId="52431" xr:uid="{00000000-0005-0000-0000-00001AAE0000}"/>
    <cellStyle name="표준 2 4 31 38" xfId="53911" xr:uid="{00000000-0005-0000-0000-00001BAE0000}"/>
    <cellStyle name="표준 2 4 31 39" xfId="55391" xr:uid="{00000000-0005-0000-0000-00001CAE0000}"/>
    <cellStyle name="표준 2 4 31 4" xfId="3590" xr:uid="{00000000-0005-0000-0000-00001DAE0000}"/>
    <cellStyle name="표준 2 4 31 40" xfId="56871" xr:uid="{00000000-0005-0000-0000-00001EAE0000}"/>
    <cellStyle name="표준 2 4 31 41" xfId="58351" xr:uid="{00000000-0005-0000-0000-00001FAE0000}"/>
    <cellStyle name="표준 2 4 31 42" xfId="59831" xr:uid="{00000000-0005-0000-0000-000020AE0000}"/>
    <cellStyle name="표준 2 4 31 43" xfId="61311" xr:uid="{00000000-0005-0000-0000-000021AE0000}"/>
    <cellStyle name="표준 2 4 31 5" xfId="5070" xr:uid="{00000000-0005-0000-0000-000022AE0000}"/>
    <cellStyle name="표준 2 4 31 6" xfId="6550" xr:uid="{00000000-0005-0000-0000-000023AE0000}"/>
    <cellStyle name="표준 2 4 31 7" xfId="8030" xr:uid="{00000000-0005-0000-0000-000024AE0000}"/>
    <cellStyle name="표준 2 4 31 8" xfId="9510" xr:uid="{00000000-0005-0000-0000-000025AE0000}"/>
    <cellStyle name="표준 2 4 31 9" xfId="10990" xr:uid="{00000000-0005-0000-0000-000026AE0000}"/>
    <cellStyle name="표준 2 4 32" xfId="947" xr:uid="{00000000-0005-0000-0000-000027AE0000}"/>
    <cellStyle name="표준 2 4 32 10" xfId="12503" xr:uid="{00000000-0005-0000-0000-000028AE0000}"/>
    <cellStyle name="표준 2 4 32 11" xfId="13983" xr:uid="{00000000-0005-0000-0000-000029AE0000}"/>
    <cellStyle name="표준 2 4 32 12" xfId="15463" xr:uid="{00000000-0005-0000-0000-00002AAE0000}"/>
    <cellStyle name="표준 2 4 32 13" xfId="16943" xr:uid="{00000000-0005-0000-0000-00002BAE0000}"/>
    <cellStyle name="표준 2 4 32 14" xfId="18423" xr:uid="{00000000-0005-0000-0000-00002CAE0000}"/>
    <cellStyle name="표준 2 4 32 15" xfId="19903" xr:uid="{00000000-0005-0000-0000-00002DAE0000}"/>
    <cellStyle name="표준 2 4 32 16" xfId="21383" xr:uid="{00000000-0005-0000-0000-00002EAE0000}"/>
    <cellStyle name="표준 2 4 32 17" xfId="22863" xr:uid="{00000000-0005-0000-0000-00002FAE0000}"/>
    <cellStyle name="표준 2 4 32 18" xfId="24343" xr:uid="{00000000-0005-0000-0000-000030AE0000}"/>
    <cellStyle name="표준 2 4 32 19" xfId="25823" xr:uid="{00000000-0005-0000-0000-000031AE0000}"/>
    <cellStyle name="표준 2 4 32 2" xfId="168" xr:uid="{00000000-0005-0000-0000-000032AE0000}"/>
    <cellStyle name="표준 2 4 32 2 10" xfId="14720" xr:uid="{00000000-0005-0000-0000-000033AE0000}"/>
    <cellStyle name="표준 2 4 32 2 11" xfId="16200" xr:uid="{00000000-0005-0000-0000-000034AE0000}"/>
    <cellStyle name="표준 2 4 32 2 12" xfId="17680" xr:uid="{00000000-0005-0000-0000-000035AE0000}"/>
    <cellStyle name="표준 2 4 32 2 13" xfId="19160" xr:uid="{00000000-0005-0000-0000-000036AE0000}"/>
    <cellStyle name="표준 2 4 32 2 14" xfId="20640" xr:uid="{00000000-0005-0000-0000-000037AE0000}"/>
    <cellStyle name="표준 2 4 32 2 15" xfId="22120" xr:uid="{00000000-0005-0000-0000-000038AE0000}"/>
    <cellStyle name="표준 2 4 32 2 16" xfId="23600" xr:uid="{00000000-0005-0000-0000-000039AE0000}"/>
    <cellStyle name="표준 2 4 32 2 17" xfId="25080" xr:uid="{00000000-0005-0000-0000-00003AAE0000}"/>
    <cellStyle name="표준 2 4 32 2 18" xfId="26560" xr:uid="{00000000-0005-0000-0000-00003BAE0000}"/>
    <cellStyle name="표준 2 4 32 2 19" xfId="28040" xr:uid="{00000000-0005-0000-0000-00003CAE0000}"/>
    <cellStyle name="표준 2 4 32 2 2" xfId="2879" xr:uid="{00000000-0005-0000-0000-00003DAE0000}"/>
    <cellStyle name="표준 2 4 32 2 20" xfId="29520" xr:uid="{00000000-0005-0000-0000-00003EAE0000}"/>
    <cellStyle name="표준 2 4 32 2 21" xfId="31000" xr:uid="{00000000-0005-0000-0000-00003FAE0000}"/>
    <cellStyle name="표준 2 4 32 2 22" xfId="32480" xr:uid="{00000000-0005-0000-0000-000040AE0000}"/>
    <cellStyle name="표준 2 4 32 2 23" xfId="33960" xr:uid="{00000000-0005-0000-0000-000041AE0000}"/>
    <cellStyle name="표준 2 4 32 2 24" xfId="35440" xr:uid="{00000000-0005-0000-0000-000042AE0000}"/>
    <cellStyle name="표준 2 4 32 2 25" xfId="36920" xr:uid="{00000000-0005-0000-0000-000043AE0000}"/>
    <cellStyle name="표준 2 4 32 2 26" xfId="38400" xr:uid="{00000000-0005-0000-0000-000044AE0000}"/>
    <cellStyle name="표준 2 4 32 2 27" xfId="39880" xr:uid="{00000000-0005-0000-0000-000045AE0000}"/>
    <cellStyle name="표준 2 4 32 2 28" xfId="41360" xr:uid="{00000000-0005-0000-0000-000046AE0000}"/>
    <cellStyle name="표준 2 4 32 2 29" xfId="42840" xr:uid="{00000000-0005-0000-0000-000047AE0000}"/>
    <cellStyle name="표준 2 4 32 2 3" xfId="4360" xr:uid="{00000000-0005-0000-0000-000048AE0000}"/>
    <cellStyle name="표준 2 4 32 2 30" xfId="44320" xr:uid="{00000000-0005-0000-0000-000049AE0000}"/>
    <cellStyle name="표준 2 4 32 2 31" xfId="45800" xr:uid="{00000000-0005-0000-0000-00004AAE0000}"/>
    <cellStyle name="표준 2 4 32 2 32" xfId="47281" xr:uid="{00000000-0005-0000-0000-00004BAE0000}"/>
    <cellStyle name="표준 2 4 32 2 33" xfId="48761" xr:uid="{00000000-0005-0000-0000-00004CAE0000}"/>
    <cellStyle name="표준 2 4 32 2 34" xfId="50241" xr:uid="{00000000-0005-0000-0000-00004DAE0000}"/>
    <cellStyle name="표준 2 4 32 2 35" xfId="51721" xr:uid="{00000000-0005-0000-0000-00004EAE0000}"/>
    <cellStyle name="표준 2 4 32 2 36" xfId="53201" xr:uid="{00000000-0005-0000-0000-00004FAE0000}"/>
    <cellStyle name="표준 2 4 32 2 37" xfId="54681" xr:uid="{00000000-0005-0000-0000-000050AE0000}"/>
    <cellStyle name="표준 2 4 32 2 38" xfId="56161" xr:uid="{00000000-0005-0000-0000-000051AE0000}"/>
    <cellStyle name="표준 2 4 32 2 39" xfId="57641" xr:uid="{00000000-0005-0000-0000-000052AE0000}"/>
    <cellStyle name="표준 2 4 32 2 4" xfId="5840" xr:uid="{00000000-0005-0000-0000-000053AE0000}"/>
    <cellStyle name="표준 2 4 32 2 40" xfId="59121" xr:uid="{00000000-0005-0000-0000-000054AE0000}"/>
    <cellStyle name="표준 2 4 32 2 41" xfId="60601" xr:uid="{00000000-0005-0000-0000-000055AE0000}"/>
    <cellStyle name="표준 2 4 32 2 42" xfId="62081" xr:uid="{00000000-0005-0000-0000-000056AE0000}"/>
    <cellStyle name="표준 2 4 32 2 5" xfId="7320" xr:uid="{00000000-0005-0000-0000-000057AE0000}"/>
    <cellStyle name="표준 2 4 32 2 6" xfId="8800" xr:uid="{00000000-0005-0000-0000-000058AE0000}"/>
    <cellStyle name="표준 2 4 32 2 7" xfId="10280" xr:uid="{00000000-0005-0000-0000-000059AE0000}"/>
    <cellStyle name="표준 2 4 32 2 8" xfId="11760" xr:uid="{00000000-0005-0000-0000-00005AAE0000}"/>
    <cellStyle name="표준 2 4 32 2 9" xfId="13240" xr:uid="{00000000-0005-0000-0000-00005BAE0000}"/>
    <cellStyle name="표준 2 4 32 20" xfId="27303" xr:uid="{00000000-0005-0000-0000-00005CAE0000}"/>
    <cellStyle name="표준 2 4 32 21" xfId="28783" xr:uid="{00000000-0005-0000-0000-00005DAE0000}"/>
    <cellStyle name="표준 2 4 32 22" xfId="30263" xr:uid="{00000000-0005-0000-0000-00005EAE0000}"/>
    <cellStyle name="표준 2 4 32 23" xfId="31743" xr:uid="{00000000-0005-0000-0000-00005FAE0000}"/>
    <cellStyle name="표준 2 4 32 24" xfId="33223" xr:uid="{00000000-0005-0000-0000-000060AE0000}"/>
    <cellStyle name="표준 2 4 32 25" xfId="34703" xr:uid="{00000000-0005-0000-0000-000061AE0000}"/>
    <cellStyle name="표준 2 4 32 26" xfId="36183" xr:uid="{00000000-0005-0000-0000-000062AE0000}"/>
    <cellStyle name="표준 2 4 32 27" xfId="37663" xr:uid="{00000000-0005-0000-0000-000063AE0000}"/>
    <cellStyle name="표준 2 4 32 28" xfId="39143" xr:uid="{00000000-0005-0000-0000-000064AE0000}"/>
    <cellStyle name="표준 2 4 32 29" xfId="40623" xr:uid="{00000000-0005-0000-0000-000065AE0000}"/>
    <cellStyle name="표준 2 4 32 3" xfId="2142" xr:uid="{00000000-0005-0000-0000-000066AE0000}"/>
    <cellStyle name="표준 2 4 32 30" xfId="42103" xr:uid="{00000000-0005-0000-0000-000067AE0000}"/>
    <cellStyle name="표준 2 4 32 31" xfId="43583" xr:uid="{00000000-0005-0000-0000-000068AE0000}"/>
    <cellStyle name="표준 2 4 32 32" xfId="45063" xr:uid="{00000000-0005-0000-0000-000069AE0000}"/>
    <cellStyle name="표준 2 4 32 33" xfId="46544" xr:uid="{00000000-0005-0000-0000-00006AAE0000}"/>
    <cellStyle name="표준 2 4 32 34" xfId="48024" xr:uid="{00000000-0005-0000-0000-00006BAE0000}"/>
    <cellStyle name="표준 2 4 32 35" xfId="49504" xr:uid="{00000000-0005-0000-0000-00006CAE0000}"/>
    <cellStyle name="표준 2 4 32 36" xfId="50984" xr:uid="{00000000-0005-0000-0000-00006DAE0000}"/>
    <cellStyle name="표준 2 4 32 37" xfId="52464" xr:uid="{00000000-0005-0000-0000-00006EAE0000}"/>
    <cellStyle name="표준 2 4 32 38" xfId="53944" xr:uid="{00000000-0005-0000-0000-00006FAE0000}"/>
    <cellStyle name="표준 2 4 32 39" xfId="55424" xr:uid="{00000000-0005-0000-0000-000070AE0000}"/>
    <cellStyle name="표준 2 4 32 4" xfId="3623" xr:uid="{00000000-0005-0000-0000-000071AE0000}"/>
    <cellStyle name="표준 2 4 32 40" xfId="56904" xr:uid="{00000000-0005-0000-0000-000072AE0000}"/>
    <cellStyle name="표준 2 4 32 41" xfId="58384" xr:uid="{00000000-0005-0000-0000-000073AE0000}"/>
    <cellStyle name="표준 2 4 32 42" xfId="59864" xr:uid="{00000000-0005-0000-0000-000074AE0000}"/>
    <cellStyle name="표준 2 4 32 43" xfId="61344" xr:uid="{00000000-0005-0000-0000-000075AE0000}"/>
    <cellStyle name="표준 2 4 32 5" xfId="5103" xr:uid="{00000000-0005-0000-0000-000076AE0000}"/>
    <cellStyle name="표준 2 4 32 6" xfId="6583" xr:uid="{00000000-0005-0000-0000-000077AE0000}"/>
    <cellStyle name="표준 2 4 32 7" xfId="8063" xr:uid="{00000000-0005-0000-0000-000078AE0000}"/>
    <cellStyle name="표준 2 4 32 8" xfId="9543" xr:uid="{00000000-0005-0000-0000-000079AE0000}"/>
    <cellStyle name="표준 2 4 32 9" xfId="11023" xr:uid="{00000000-0005-0000-0000-00007AAE0000}"/>
    <cellStyle name="표준 2 4 33" xfId="913" xr:uid="{00000000-0005-0000-0000-00007BAE0000}"/>
    <cellStyle name="표준 2 4 33 10" xfId="12537" xr:uid="{00000000-0005-0000-0000-00007CAE0000}"/>
    <cellStyle name="표준 2 4 33 11" xfId="14017" xr:uid="{00000000-0005-0000-0000-00007DAE0000}"/>
    <cellStyle name="표준 2 4 33 12" xfId="15497" xr:uid="{00000000-0005-0000-0000-00007EAE0000}"/>
    <cellStyle name="표준 2 4 33 13" xfId="16977" xr:uid="{00000000-0005-0000-0000-00007FAE0000}"/>
    <cellStyle name="표준 2 4 33 14" xfId="18457" xr:uid="{00000000-0005-0000-0000-000080AE0000}"/>
    <cellStyle name="표준 2 4 33 15" xfId="19937" xr:uid="{00000000-0005-0000-0000-000081AE0000}"/>
    <cellStyle name="표준 2 4 33 16" xfId="21417" xr:uid="{00000000-0005-0000-0000-000082AE0000}"/>
    <cellStyle name="표준 2 4 33 17" xfId="22897" xr:uid="{00000000-0005-0000-0000-000083AE0000}"/>
    <cellStyle name="표준 2 4 33 18" xfId="24377" xr:uid="{00000000-0005-0000-0000-000084AE0000}"/>
    <cellStyle name="표준 2 4 33 19" xfId="25857" xr:uid="{00000000-0005-0000-0000-000085AE0000}"/>
    <cellStyle name="표준 2 4 33 2" xfId="134" xr:uid="{00000000-0005-0000-0000-000086AE0000}"/>
    <cellStyle name="표준 2 4 33 2 10" xfId="14754" xr:uid="{00000000-0005-0000-0000-000087AE0000}"/>
    <cellStyle name="표준 2 4 33 2 11" xfId="16234" xr:uid="{00000000-0005-0000-0000-000088AE0000}"/>
    <cellStyle name="표준 2 4 33 2 12" xfId="17714" xr:uid="{00000000-0005-0000-0000-000089AE0000}"/>
    <cellStyle name="표준 2 4 33 2 13" xfId="19194" xr:uid="{00000000-0005-0000-0000-00008AAE0000}"/>
    <cellStyle name="표준 2 4 33 2 14" xfId="20674" xr:uid="{00000000-0005-0000-0000-00008BAE0000}"/>
    <cellStyle name="표준 2 4 33 2 15" xfId="22154" xr:uid="{00000000-0005-0000-0000-00008CAE0000}"/>
    <cellStyle name="표준 2 4 33 2 16" xfId="23634" xr:uid="{00000000-0005-0000-0000-00008DAE0000}"/>
    <cellStyle name="표준 2 4 33 2 17" xfId="25114" xr:uid="{00000000-0005-0000-0000-00008EAE0000}"/>
    <cellStyle name="표준 2 4 33 2 18" xfId="26594" xr:uid="{00000000-0005-0000-0000-00008FAE0000}"/>
    <cellStyle name="표준 2 4 33 2 19" xfId="28074" xr:uid="{00000000-0005-0000-0000-000090AE0000}"/>
    <cellStyle name="표준 2 4 33 2 2" xfId="2913" xr:uid="{00000000-0005-0000-0000-000091AE0000}"/>
    <cellStyle name="표준 2 4 33 2 20" xfId="29554" xr:uid="{00000000-0005-0000-0000-000092AE0000}"/>
    <cellStyle name="표준 2 4 33 2 21" xfId="31034" xr:uid="{00000000-0005-0000-0000-000093AE0000}"/>
    <cellStyle name="표준 2 4 33 2 22" xfId="32514" xr:uid="{00000000-0005-0000-0000-000094AE0000}"/>
    <cellStyle name="표준 2 4 33 2 23" xfId="33994" xr:uid="{00000000-0005-0000-0000-000095AE0000}"/>
    <cellStyle name="표준 2 4 33 2 24" xfId="35474" xr:uid="{00000000-0005-0000-0000-000096AE0000}"/>
    <cellStyle name="표준 2 4 33 2 25" xfId="36954" xr:uid="{00000000-0005-0000-0000-000097AE0000}"/>
    <cellStyle name="표준 2 4 33 2 26" xfId="38434" xr:uid="{00000000-0005-0000-0000-000098AE0000}"/>
    <cellStyle name="표준 2 4 33 2 27" xfId="39914" xr:uid="{00000000-0005-0000-0000-000099AE0000}"/>
    <cellStyle name="표준 2 4 33 2 28" xfId="41394" xr:uid="{00000000-0005-0000-0000-00009AAE0000}"/>
    <cellStyle name="표준 2 4 33 2 29" xfId="42874" xr:uid="{00000000-0005-0000-0000-00009BAE0000}"/>
    <cellStyle name="표준 2 4 33 2 3" xfId="4394" xr:uid="{00000000-0005-0000-0000-00009CAE0000}"/>
    <cellStyle name="표준 2 4 33 2 30" xfId="44354" xr:uid="{00000000-0005-0000-0000-00009DAE0000}"/>
    <cellStyle name="표준 2 4 33 2 31" xfId="45834" xr:uid="{00000000-0005-0000-0000-00009EAE0000}"/>
    <cellStyle name="표준 2 4 33 2 32" xfId="47315" xr:uid="{00000000-0005-0000-0000-00009FAE0000}"/>
    <cellStyle name="표준 2 4 33 2 33" xfId="48795" xr:uid="{00000000-0005-0000-0000-0000A0AE0000}"/>
    <cellStyle name="표준 2 4 33 2 34" xfId="50275" xr:uid="{00000000-0005-0000-0000-0000A1AE0000}"/>
    <cellStyle name="표준 2 4 33 2 35" xfId="51755" xr:uid="{00000000-0005-0000-0000-0000A2AE0000}"/>
    <cellStyle name="표준 2 4 33 2 36" xfId="53235" xr:uid="{00000000-0005-0000-0000-0000A3AE0000}"/>
    <cellStyle name="표준 2 4 33 2 37" xfId="54715" xr:uid="{00000000-0005-0000-0000-0000A4AE0000}"/>
    <cellStyle name="표준 2 4 33 2 38" xfId="56195" xr:uid="{00000000-0005-0000-0000-0000A5AE0000}"/>
    <cellStyle name="표준 2 4 33 2 39" xfId="57675" xr:uid="{00000000-0005-0000-0000-0000A6AE0000}"/>
    <cellStyle name="표준 2 4 33 2 4" xfId="5874" xr:uid="{00000000-0005-0000-0000-0000A7AE0000}"/>
    <cellStyle name="표준 2 4 33 2 40" xfId="59155" xr:uid="{00000000-0005-0000-0000-0000A8AE0000}"/>
    <cellStyle name="표준 2 4 33 2 41" xfId="60635" xr:uid="{00000000-0005-0000-0000-0000A9AE0000}"/>
    <cellStyle name="표준 2 4 33 2 42" xfId="62115" xr:uid="{00000000-0005-0000-0000-0000AAAE0000}"/>
    <cellStyle name="표준 2 4 33 2 5" xfId="7354" xr:uid="{00000000-0005-0000-0000-0000ABAE0000}"/>
    <cellStyle name="표준 2 4 33 2 6" xfId="8834" xr:uid="{00000000-0005-0000-0000-0000ACAE0000}"/>
    <cellStyle name="표준 2 4 33 2 7" xfId="10314" xr:uid="{00000000-0005-0000-0000-0000ADAE0000}"/>
    <cellStyle name="표준 2 4 33 2 8" xfId="11794" xr:uid="{00000000-0005-0000-0000-0000AEAE0000}"/>
    <cellStyle name="표준 2 4 33 2 9" xfId="13274" xr:uid="{00000000-0005-0000-0000-0000AFAE0000}"/>
    <cellStyle name="표준 2 4 33 20" xfId="27337" xr:uid="{00000000-0005-0000-0000-0000B0AE0000}"/>
    <cellStyle name="표준 2 4 33 21" xfId="28817" xr:uid="{00000000-0005-0000-0000-0000B1AE0000}"/>
    <cellStyle name="표준 2 4 33 22" xfId="30297" xr:uid="{00000000-0005-0000-0000-0000B2AE0000}"/>
    <cellStyle name="표준 2 4 33 23" xfId="31777" xr:uid="{00000000-0005-0000-0000-0000B3AE0000}"/>
    <cellStyle name="표준 2 4 33 24" xfId="33257" xr:uid="{00000000-0005-0000-0000-0000B4AE0000}"/>
    <cellStyle name="표준 2 4 33 25" xfId="34737" xr:uid="{00000000-0005-0000-0000-0000B5AE0000}"/>
    <cellStyle name="표준 2 4 33 26" xfId="36217" xr:uid="{00000000-0005-0000-0000-0000B6AE0000}"/>
    <cellStyle name="표준 2 4 33 27" xfId="37697" xr:uid="{00000000-0005-0000-0000-0000B7AE0000}"/>
    <cellStyle name="표준 2 4 33 28" xfId="39177" xr:uid="{00000000-0005-0000-0000-0000B8AE0000}"/>
    <cellStyle name="표준 2 4 33 29" xfId="40657" xr:uid="{00000000-0005-0000-0000-0000B9AE0000}"/>
    <cellStyle name="표준 2 4 33 3" xfId="2176" xr:uid="{00000000-0005-0000-0000-0000BAAE0000}"/>
    <cellStyle name="표준 2 4 33 30" xfId="42137" xr:uid="{00000000-0005-0000-0000-0000BBAE0000}"/>
    <cellStyle name="표준 2 4 33 31" xfId="43617" xr:uid="{00000000-0005-0000-0000-0000BCAE0000}"/>
    <cellStyle name="표준 2 4 33 32" xfId="45097" xr:uid="{00000000-0005-0000-0000-0000BDAE0000}"/>
    <cellStyle name="표준 2 4 33 33" xfId="46578" xr:uid="{00000000-0005-0000-0000-0000BEAE0000}"/>
    <cellStyle name="표준 2 4 33 34" xfId="48058" xr:uid="{00000000-0005-0000-0000-0000BFAE0000}"/>
    <cellStyle name="표준 2 4 33 35" xfId="49538" xr:uid="{00000000-0005-0000-0000-0000C0AE0000}"/>
    <cellStyle name="표준 2 4 33 36" xfId="51018" xr:uid="{00000000-0005-0000-0000-0000C1AE0000}"/>
    <cellStyle name="표준 2 4 33 37" xfId="52498" xr:uid="{00000000-0005-0000-0000-0000C2AE0000}"/>
    <cellStyle name="표준 2 4 33 38" xfId="53978" xr:uid="{00000000-0005-0000-0000-0000C3AE0000}"/>
    <cellStyle name="표준 2 4 33 39" xfId="55458" xr:uid="{00000000-0005-0000-0000-0000C4AE0000}"/>
    <cellStyle name="표준 2 4 33 4" xfId="3657" xr:uid="{00000000-0005-0000-0000-0000C5AE0000}"/>
    <cellStyle name="표준 2 4 33 40" xfId="56938" xr:uid="{00000000-0005-0000-0000-0000C6AE0000}"/>
    <cellStyle name="표준 2 4 33 41" xfId="58418" xr:uid="{00000000-0005-0000-0000-0000C7AE0000}"/>
    <cellStyle name="표준 2 4 33 42" xfId="59898" xr:uid="{00000000-0005-0000-0000-0000C8AE0000}"/>
    <cellStyle name="표준 2 4 33 43" xfId="61378" xr:uid="{00000000-0005-0000-0000-0000C9AE0000}"/>
    <cellStyle name="표준 2 4 33 5" xfId="5137" xr:uid="{00000000-0005-0000-0000-0000CAAE0000}"/>
    <cellStyle name="표준 2 4 33 6" xfId="6617" xr:uid="{00000000-0005-0000-0000-0000CBAE0000}"/>
    <cellStyle name="표준 2 4 33 7" xfId="8097" xr:uid="{00000000-0005-0000-0000-0000CCAE0000}"/>
    <cellStyle name="표준 2 4 33 8" xfId="9577" xr:uid="{00000000-0005-0000-0000-0000CDAE0000}"/>
    <cellStyle name="표준 2 4 33 9" xfId="11057" xr:uid="{00000000-0005-0000-0000-0000CEAE0000}"/>
    <cellStyle name="표준 2 4 34" xfId="878" xr:uid="{00000000-0005-0000-0000-0000CFAE0000}"/>
    <cellStyle name="표준 2 4 34 10" xfId="12572" xr:uid="{00000000-0005-0000-0000-0000D0AE0000}"/>
    <cellStyle name="표준 2 4 34 11" xfId="14052" xr:uid="{00000000-0005-0000-0000-0000D1AE0000}"/>
    <cellStyle name="표준 2 4 34 12" xfId="15532" xr:uid="{00000000-0005-0000-0000-0000D2AE0000}"/>
    <cellStyle name="표준 2 4 34 13" xfId="17012" xr:uid="{00000000-0005-0000-0000-0000D3AE0000}"/>
    <cellStyle name="표준 2 4 34 14" xfId="18492" xr:uid="{00000000-0005-0000-0000-0000D4AE0000}"/>
    <cellStyle name="표준 2 4 34 15" xfId="19972" xr:uid="{00000000-0005-0000-0000-0000D5AE0000}"/>
    <cellStyle name="표준 2 4 34 16" xfId="21452" xr:uid="{00000000-0005-0000-0000-0000D6AE0000}"/>
    <cellStyle name="표준 2 4 34 17" xfId="22932" xr:uid="{00000000-0005-0000-0000-0000D7AE0000}"/>
    <cellStyle name="표준 2 4 34 18" xfId="24412" xr:uid="{00000000-0005-0000-0000-0000D8AE0000}"/>
    <cellStyle name="표준 2 4 34 19" xfId="25892" xr:uid="{00000000-0005-0000-0000-0000D9AE0000}"/>
    <cellStyle name="표준 2 4 34 2" xfId="99" xr:uid="{00000000-0005-0000-0000-0000DAAE0000}"/>
    <cellStyle name="표준 2 4 34 2 10" xfId="14789" xr:uid="{00000000-0005-0000-0000-0000DBAE0000}"/>
    <cellStyle name="표준 2 4 34 2 11" xfId="16269" xr:uid="{00000000-0005-0000-0000-0000DCAE0000}"/>
    <cellStyle name="표준 2 4 34 2 12" xfId="17749" xr:uid="{00000000-0005-0000-0000-0000DDAE0000}"/>
    <cellStyle name="표준 2 4 34 2 13" xfId="19229" xr:uid="{00000000-0005-0000-0000-0000DEAE0000}"/>
    <cellStyle name="표준 2 4 34 2 14" xfId="20709" xr:uid="{00000000-0005-0000-0000-0000DFAE0000}"/>
    <cellStyle name="표준 2 4 34 2 15" xfId="22189" xr:uid="{00000000-0005-0000-0000-0000E0AE0000}"/>
    <cellStyle name="표준 2 4 34 2 16" xfId="23669" xr:uid="{00000000-0005-0000-0000-0000E1AE0000}"/>
    <cellStyle name="표준 2 4 34 2 17" xfId="25149" xr:uid="{00000000-0005-0000-0000-0000E2AE0000}"/>
    <cellStyle name="표준 2 4 34 2 18" xfId="26629" xr:uid="{00000000-0005-0000-0000-0000E3AE0000}"/>
    <cellStyle name="표준 2 4 34 2 19" xfId="28109" xr:uid="{00000000-0005-0000-0000-0000E4AE0000}"/>
    <cellStyle name="표준 2 4 34 2 2" xfId="2948" xr:uid="{00000000-0005-0000-0000-0000E5AE0000}"/>
    <cellStyle name="표준 2 4 34 2 20" xfId="29589" xr:uid="{00000000-0005-0000-0000-0000E6AE0000}"/>
    <cellStyle name="표준 2 4 34 2 21" xfId="31069" xr:uid="{00000000-0005-0000-0000-0000E7AE0000}"/>
    <cellStyle name="표준 2 4 34 2 22" xfId="32549" xr:uid="{00000000-0005-0000-0000-0000E8AE0000}"/>
    <cellStyle name="표준 2 4 34 2 23" xfId="34029" xr:uid="{00000000-0005-0000-0000-0000E9AE0000}"/>
    <cellStyle name="표준 2 4 34 2 24" xfId="35509" xr:uid="{00000000-0005-0000-0000-0000EAAE0000}"/>
    <cellStyle name="표준 2 4 34 2 25" xfId="36989" xr:uid="{00000000-0005-0000-0000-0000EBAE0000}"/>
    <cellStyle name="표준 2 4 34 2 26" xfId="38469" xr:uid="{00000000-0005-0000-0000-0000ECAE0000}"/>
    <cellStyle name="표준 2 4 34 2 27" xfId="39949" xr:uid="{00000000-0005-0000-0000-0000EDAE0000}"/>
    <cellStyle name="표준 2 4 34 2 28" xfId="41429" xr:uid="{00000000-0005-0000-0000-0000EEAE0000}"/>
    <cellStyle name="표준 2 4 34 2 29" xfId="42909" xr:uid="{00000000-0005-0000-0000-0000EFAE0000}"/>
    <cellStyle name="표준 2 4 34 2 3" xfId="4429" xr:uid="{00000000-0005-0000-0000-0000F0AE0000}"/>
    <cellStyle name="표준 2 4 34 2 30" xfId="44389" xr:uid="{00000000-0005-0000-0000-0000F1AE0000}"/>
    <cellStyle name="표준 2 4 34 2 31" xfId="45869" xr:uid="{00000000-0005-0000-0000-0000F2AE0000}"/>
    <cellStyle name="표준 2 4 34 2 32" xfId="47350" xr:uid="{00000000-0005-0000-0000-0000F3AE0000}"/>
    <cellStyle name="표준 2 4 34 2 33" xfId="48830" xr:uid="{00000000-0005-0000-0000-0000F4AE0000}"/>
    <cellStyle name="표준 2 4 34 2 34" xfId="50310" xr:uid="{00000000-0005-0000-0000-0000F5AE0000}"/>
    <cellStyle name="표준 2 4 34 2 35" xfId="51790" xr:uid="{00000000-0005-0000-0000-0000F6AE0000}"/>
    <cellStyle name="표준 2 4 34 2 36" xfId="53270" xr:uid="{00000000-0005-0000-0000-0000F7AE0000}"/>
    <cellStyle name="표준 2 4 34 2 37" xfId="54750" xr:uid="{00000000-0005-0000-0000-0000F8AE0000}"/>
    <cellStyle name="표준 2 4 34 2 38" xfId="56230" xr:uid="{00000000-0005-0000-0000-0000F9AE0000}"/>
    <cellStyle name="표준 2 4 34 2 39" xfId="57710" xr:uid="{00000000-0005-0000-0000-0000FAAE0000}"/>
    <cellStyle name="표준 2 4 34 2 4" xfId="5909" xr:uid="{00000000-0005-0000-0000-0000FBAE0000}"/>
    <cellStyle name="표준 2 4 34 2 40" xfId="59190" xr:uid="{00000000-0005-0000-0000-0000FCAE0000}"/>
    <cellStyle name="표준 2 4 34 2 41" xfId="60670" xr:uid="{00000000-0005-0000-0000-0000FDAE0000}"/>
    <cellStyle name="표준 2 4 34 2 42" xfId="62150" xr:uid="{00000000-0005-0000-0000-0000FEAE0000}"/>
    <cellStyle name="표준 2 4 34 2 5" xfId="7389" xr:uid="{00000000-0005-0000-0000-0000FFAE0000}"/>
    <cellStyle name="표준 2 4 34 2 6" xfId="8869" xr:uid="{00000000-0005-0000-0000-000000AF0000}"/>
    <cellStyle name="표준 2 4 34 2 7" xfId="10349" xr:uid="{00000000-0005-0000-0000-000001AF0000}"/>
    <cellStyle name="표준 2 4 34 2 8" xfId="11829" xr:uid="{00000000-0005-0000-0000-000002AF0000}"/>
    <cellStyle name="표준 2 4 34 2 9" xfId="13309" xr:uid="{00000000-0005-0000-0000-000003AF0000}"/>
    <cellStyle name="표준 2 4 34 20" xfId="27372" xr:uid="{00000000-0005-0000-0000-000004AF0000}"/>
    <cellStyle name="표준 2 4 34 21" xfId="28852" xr:uid="{00000000-0005-0000-0000-000005AF0000}"/>
    <cellStyle name="표준 2 4 34 22" xfId="30332" xr:uid="{00000000-0005-0000-0000-000006AF0000}"/>
    <cellStyle name="표준 2 4 34 23" xfId="31812" xr:uid="{00000000-0005-0000-0000-000007AF0000}"/>
    <cellStyle name="표준 2 4 34 24" xfId="33292" xr:uid="{00000000-0005-0000-0000-000008AF0000}"/>
    <cellStyle name="표준 2 4 34 25" xfId="34772" xr:uid="{00000000-0005-0000-0000-000009AF0000}"/>
    <cellStyle name="표준 2 4 34 26" xfId="36252" xr:uid="{00000000-0005-0000-0000-00000AAF0000}"/>
    <cellStyle name="표준 2 4 34 27" xfId="37732" xr:uid="{00000000-0005-0000-0000-00000BAF0000}"/>
    <cellStyle name="표준 2 4 34 28" xfId="39212" xr:uid="{00000000-0005-0000-0000-00000CAF0000}"/>
    <cellStyle name="표준 2 4 34 29" xfId="40692" xr:uid="{00000000-0005-0000-0000-00000DAF0000}"/>
    <cellStyle name="표준 2 4 34 3" xfId="2211" xr:uid="{00000000-0005-0000-0000-00000EAF0000}"/>
    <cellStyle name="표준 2 4 34 30" xfId="42172" xr:uid="{00000000-0005-0000-0000-00000FAF0000}"/>
    <cellStyle name="표준 2 4 34 31" xfId="43652" xr:uid="{00000000-0005-0000-0000-000010AF0000}"/>
    <cellStyle name="표준 2 4 34 32" xfId="45132" xr:uid="{00000000-0005-0000-0000-000011AF0000}"/>
    <cellStyle name="표준 2 4 34 33" xfId="46613" xr:uid="{00000000-0005-0000-0000-000012AF0000}"/>
    <cellStyle name="표준 2 4 34 34" xfId="48093" xr:uid="{00000000-0005-0000-0000-000013AF0000}"/>
    <cellStyle name="표준 2 4 34 35" xfId="49573" xr:uid="{00000000-0005-0000-0000-000014AF0000}"/>
    <cellStyle name="표준 2 4 34 36" xfId="51053" xr:uid="{00000000-0005-0000-0000-000015AF0000}"/>
    <cellStyle name="표준 2 4 34 37" xfId="52533" xr:uid="{00000000-0005-0000-0000-000016AF0000}"/>
    <cellStyle name="표준 2 4 34 38" xfId="54013" xr:uid="{00000000-0005-0000-0000-000017AF0000}"/>
    <cellStyle name="표준 2 4 34 39" xfId="55493" xr:uid="{00000000-0005-0000-0000-000018AF0000}"/>
    <cellStyle name="표준 2 4 34 4" xfId="3692" xr:uid="{00000000-0005-0000-0000-000019AF0000}"/>
    <cellStyle name="표준 2 4 34 40" xfId="56973" xr:uid="{00000000-0005-0000-0000-00001AAF0000}"/>
    <cellStyle name="표준 2 4 34 41" xfId="58453" xr:uid="{00000000-0005-0000-0000-00001BAF0000}"/>
    <cellStyle name="표준 2 4 34 42" xfId="59933" xr:uid="{00000000-0005-0000-0000-00001CAF0000}"/>
    <cellStyle name="표준 2 4 34 43" xfId="61413" xr:uid="{00000000-0005-0000-0000-00001DAF0000}"/>
    <cellStyle name="표준 2 4 34 5" xfId="5172" xr:uid="{00000000-0005-0000-0000-00001EAF0000}"/>
    <cellStyle name="표준 2 4 34 6" xfId="6652" xr:uid="{00000000-0005-0000-0000-00001FAF0000}"/>
    <cellStyle name="표준 2 4 34 7" xfId="8132" xr:uid="{00000000-0005-0000-0000-000020AF0000}"/>
    <cellStyle name="표준 2 4 34 8" xfId="9612" xr:uid="{00000000-0005-0000-0000-000021AF0000}"/>
    <cellStyle name="표준 2 4 34 9" xfId="11092" xr:uid="{00000000-0005-0000-0000-000022AF0000}"/>
    <cellStyle name="표준 2 4 35" xfId="840" xr:uid="{00000000-0005-0000-0000-000023AF0000}"/>
    <cellStyle name="표준 2 4 36" xfId="1511" xr:uid="{00000000-0005-0000-0000-000024AF0000}"/>
    <cellStyle name="표준 2 4 36 10" xfId="11939" xr:uid="{00000000-0005-0000-0000-000025AF0000}"/>
    <cellStyle name="표준 2 4 36 11" xfId="13419" xr:uid="{00000000-0005-0000-0000-000026AF0000}"/>
    <cellStyle name="표준 2 4 36 12" xfId="14899" xr:uid="{00000000-0005-0000-0000-000027AF0000}"/>
    <cellStyle name="표준 2 4 36 13" xfId="16379" xr:uid="{00000000-0005-0000-0000-000028AF0000}"/>
    <cellStyle name="표준 2 4 36 14" xfId="17859" xr:uid="{00000000-0005-0000-0000-000029AF0000}"/>
    <cellStyle name="표준 2 4 36 15" xfId="19339" xr:uid="{00000000-0005-0000-0000-00002AAF0000}"/>
    <cellStyle name="표준 2 4 36 16" xfId="20819" xr:uid="{00000000-0005-0000-0000-00002BAF0000}"/>
    <cellStyle name="표준 2 4 36 17" xfId="22299" xr:uid="{00000000-0005-0000-0000-00002CAF0000}"/>
    <cellStyle name="표준 2 4 36 18" xfId="23779" xr:uid="{00000000-0005-0000-0000-00002DAF0000}"/>
    <cellStyle name="표준 2 4 36 19" xfId="25259" xr:uid="{00000000-0005-0000-0000-00002EAF0000}"/>
    <cellStyle name="표준 2 4 36 2" xfId="732" xr:uid="{00000000-0005-0000-0000-00002FAF0000}"/>
    <cellStyle name="표준 2 4 36 2 10" xfId="14156" xr:uid="{00000000-0005-0000-0000-000030AF0000}"/>
    <cellStyle name="표준 2 4 36 2 11" xfId="15636" xr:uid="{00000000-0005-0000-0000-000031AF0000}"/>
    <cellStyle name="표준 2 4 36 2 12" xfId="17116" xr:uid="{00000000-0005-0000-0000-000032AF0000}"/>
    <cellStyle name="표준 2 4 36 2 13" xfId="18596" xr:uid="{00000000-0005-0000-0000-000033AF0000}"/>
    <cellStyle name="표준 2 4 36 2 14" xfId="20076" xr:uid="{00000000-0005-0000-0000-000034AF0000}"/>
    <cellStyle name="표준 2 4 36 2 15" xfId="21556" xr:uid="{00000000-0005-0000-0000-000035AF0000}"/>
    <cellStyle name="표준 2 4 36 2 16" xfId="23036" xr:uid="{00000000-0005-0000-0000-000036AF0000}"/>
    <cellStyle name="표준 2 4 36 2 17" xfId="24516" xr:uid="{00000000-0005-0000-0000-000037AF0000}"/>
    <cellStyle name="표준 2 4 36 2 18" xfId="25996" xr:uid="{00000000-0005-0000-0000-000038AF0000}"/>
    <cellStyle name="표준 2 4 36 2 19" xfId="27476" xr:uid="{00000000-0005-0000-0000-000039AF0000}"/>
    <cellStyle name="표준 2 4 36 2 2" xfId="2315" xr:uid="{00000000-0005-0000-0000-00003AAF0000}"/>
    <cellStyle name="표준 2 4 36 2 20" xfId="28956" xr:uid="{00000000-0005-0000-0000-00003BAF0000}"/>
    <cellStyle name="표준 2 4 36 2 21" xfId="30436" xr:uid="{00000000-0005-0000-0000-00003CAF0000}"/>
    <cellStyle name="표준 2 4 36 2 22" xfId="31916" xr:uid="{00000000-0005-0000-0000-00003DAF0000}"/>
    <cellStyle name="표준 2 4 36 2 23" xfId="33396" xr:uid="{00000000-0005-0000-0000-00003EAF0000}"/>
    <cellStyle name="표준 2 4 36 2 24" xfId="34876" xr:uid="{00000000-0005-0000-0000-00003FAF0000}"/>
    <cellStyle name="표준 2 4 36 2 25" xfId="36356" xr:uid="{00000000-0005-0000-0000-000040AF0000}"/>
    <cellStyle name="표준 2 4 36 2 26" xfId="37836" xr:uid="{00000000-0005-0000-0000-000041AF0000}"/>
    <cellStyle name="표준 2 4 36 2 27" xfId="39316" xr:uid="{00000000-0005-0000-0000-000042AF0000}"/>
    <cellStyle name="표준 2 4 36 2 28" xfId="40796" xr:uid="{00000000-0005-0000-0000-000043AF0000}"/>
    <cellStyle name="표준 2 4 36 2 29" xfId="42276" xr:uid="{00000000-0005-0000-0000-000044AF0000}"/>
    <cellStyle name="표준 2 4 36 2 3" xfId="3796" xr:uid="{00000000-0005-0000-0000-000045AF0000}"/>
    <cellStyle name="표준 2 4 36 2 30" xfId="43756" xr:uid="{00000000-0005-0000-0000-000046AF0000}"/>
    <cellStyle name="표준 2 4 36 2 31" xfId="45236" xr:uid="{00000000-0005-0000-0000-000047AF0000}"/>
    <cellStyle name="표준 2 4 36 2 32" xfId="46717" xr:uid="{00000000-0005-0000-0000-000048AF0000}"/>
    <cellStyle name="표준 2 4 36 2 33" xfId="48197" xr:uid="{00000000-0005-0000-0000-000049AF0000}"/>
    <cellStyle name="표준 2 4 36 2 34" xfId="49677" xr:uid="{00000000-0005-0000-0000-00004AAF0000}"/>
    <cellStyle name="표준 2 4 36 2 35" xfId="51157" xr:uid="{00000000-0005-0000-0000-00004BAF0000}"/>
    <cellStyle name="표준 2 4 36 2 36" xfId="52637" xr:uid="{00000000-0005-0000-0000-00004CAF0000}"/>
    <cellStyle name="표준 2 4 36 2 37" xfId="54117" xr:uid="{00000000-0005-0000-0000-00004DAF0000}"/>
    <cellStyle name="표준 2 4 36 2 38" xfId="55597" xr:uid="{00000000-0005-0000-0000-00004EAF0000}"/>
    <cellStyle name="표준 2 4 36 2 39" xfId="57077" xr:uid="{00000000-0005-0000-0000-00004FAF0000}"/>
    <cellStyle name="표준 2 4 36 2 4" xfId="5276" xr:uid="{00000000-0005-0000-0000-000050AF0000}"/>
    <cellStyle name="표준 2 4 36 2 40" xfId="58557" xr:uid="{00000000-0005-0000-0000-000051AF0000}"/>
    <cellStyle name="표준 2 4 36 2 41" xfId="60037" xr:uid="{00000000-0005-0000-0000-000052AF0000}"/>
    <cellStyle name="표준 2 4 36 2 42" xfId="61517" xr:uid="{00000000-0005-0000-0000-000053AF0000}"/>
    <cellStyle name="표준 2 4 36 2 5" xfId="6756" xr:uid="{00000000-0005-0000-0000-000054AF0000}"/>
    <cellStyle name="표준 2 4 36 2 6" xfId="8236" xr:uid="{00000000-0005-0000-0000-000055AF0000}"/>
    <cellStyle name="표준 2 4 36 2 7" xfId="9716" xr:uid="{00000000-0005-0000-0000-000056AF0000}"/>
    <cellStyle name="표준 2 4 36 2 8" xfId="11196" xr:uid="{00000000-0005-0000-0000-000057AF0000}"/>
    <cellStyle name="표준 2 4 36 2 9" xfId="12676" xr:uid="{00000000-0005-0000-0000-000058AF0000}"/>
    <cellStyle name="표준 2 4 36 20" xfId="26739" xr:uid="{00000000-0005-0000-0000-000059AF0000}"/>
    <cellStyle name="표준 2 4 36 21" xfId="28219" xr:uid="{00000000-0005-0000-0000-00005AAF0000}"/>
    <cellStyle name="표준 2 4 36 22" xfId="29699" xr:uid="{00000000-0005-0000-0000-00005BAF0000}"/>
    <cellStyle name="표준 2 4 36 23" xfId="31179" xr:uid="{00000000-0005-0000-0000-00005CAF0000}"/>
    <cellStyle name="표준 2 4 36 24" xfId="32659" xr:uid="{00000000-0005-0000-0000-00005DAF0000}"/>
    <cellStyle name="표준 2 4 36 25" xfId="34139" xr:uid="{00000000-0005-0000-0000-00005EAF0000}"/>
    <cellStyle name="표준 2 4 36 26" xfId="35619" xr:uid="{00000000-0005-0000-0000-00005FAF0000}"/>
    <cellStyle name="표준 2 4 36 27" xfId="37099" xr:uid="{00000000-0005-0000-0000-000060AF0000}"/>
    <cellStyle name="표준 2 4 36 28" xfId="38579" xr:uid="{00000000-0005-0000-0000-000061AF0000}"/>
    <cellStyle name="표준 2 4 36 29" xfId="40059" xr:uid="{00000000-0005-0000-0000-000062AF0000}"/>
    <cellStyle name="표준 2 4 36 3" xfId="1578" xr:uid="{00000000-0005-0000-0000-000063AF0000}"/>
    <cellStyle name="표준 2 4 36 30" xfId="41539" xr:uid="{00000000-0005-0000-0000-000064AF0000}"/>
    <cellStyle name="표준 2 4 36 31" xfId="43019" xr:uid="{00000000-0005-0000-0000-000065AF0000}"/>
    <cellStyle name="표준 2 4 36 32" xfId="44499" xr:uid="{00000000-0005-0000-0000-000066AF0000}"/>
    <cellStyle name="표준 2 4 36 33" xfId="45980" xr:uid="{00000000-0005-0000-0000-000067AF0000}"/>
    <cellStyle name="표준 2 4 36 34" xfId="47460" xr:uid="{00000000-0005-0000-0000-000068AF0000}"/>
    <cellStyle name="표준 2 4 36 35" xfId="48940" xr:uid="{00000000-0005-0000-0000-000069AF0000}"/>
    <cellStyle name="표준 2 4 36 36" xfId="50420" xr:uid="{00000000-0005-0000-0000-00006AAF0000}"/>
    <cellStyle name="표준 2 4 36 37" xfId="51900" xr:uid="{00000000-0005-0000-0000-00006BAF0000}"/>
    <cellStyle name="표준 2 4 36 38" xfId="53380" xr:uid="{00000000-0005-0000-0000-00006CAF0000}"/>
    <cellStyle name="표준 2 4 36 39" xfId="54860" xr:uid="{00000000-0005-0000-0000-00006DAF0000}"/>
    <cellStyle name="표준 2 4 36 4" xfId="3059" xr:uid="{00000000-0005-0000-0000-00006EAF0000}"/>
    <cellStyle name="표준 2 4 36 40" xfId="56340" xr:uid="{00000000-0005-0000-0000-00006FAF0000}"/>
    <cellStyle name="표준 2 4 36 41" xfId="57820" xr:uid="{00000000-0005-0000-0000-000070AF0000}"/>
    <cellStyle name="표준 2 4 36 42" xfId="59300" xr:uid="{00000000-0005-0000-0000-000071AF0000}"/>
    <cellStyle name="표준 2 4 36 43" xfId="60780" xr:uid="{00000000-0005-0000-0000-000072AF0000}"/>
    <cellStyle name="표준 2 4 36 5" xfId="4539" xr:uid="{00000000-0005-0000-0000-000073AF0000}"/>
    <cellStyle name="표준 2 4 36 6" xfId="6019" xr:uid="{00000000-0005-0000-0000-000074AF0000}"/>
    <cellStyle name="표준 2 4 36 7" xfId="7499" xr:uid="{00000000-0005-0000-0000-000075AF0000}"/>
    <cellStyle name="표준 2 4 36 8" xfId="8979" xr:uid="{00000000-0005-0000-0000-000076AF0000}"/>
    <cellStyle name="표준 2 4 36 9" xfId="10459" xr:uid="{00000000-0005-0000-0000-000077AF0000}"/>
    <cellStyle name="표준 2 4 4" xfId="1496" xr:uid="{00000000-0005-0000-0000-000078AF0000}"/>
    <cellStyle name="표준 2 4 4 10" xfId="11954" xr:uid="{00000000-0005-0000-0000-000079AF0000}"/>
    <cellStyle name="표준 2 4 4 11" xfId="13434" xr:uid="{00000000-0005-0000-0000-00007AAF0000}"/>
    <cellStyle name="표준 2 4 4 12" xfId="14914" xr:uid="{00000000-0005-0000-0000-00007BAF0000}"/>
    <cellStyle name="표준 2 4 4 13" xfId="16394" xr:uid="{00000000-0005-0000-0000-00007CAF0000}"/>
    <cellStyle name="표준 2 4 4 14" xfId="17874" xr:uid="{00000000-0005-0000-0000-00007DAF0000}"/>
    <cellStyle name="표준 2 4 4 15" xfId="19354" xr:uid="{00000000-0005-0000-0000-00007EAF0000}"/>
    <cellStyle name="표준 2 4 4 16" xfId="20834" xr:uid="{00000000-0005-0000-0000-00007FAF0000}"/>
    <cellStyle name="표준 2 4 4 17" xfId="22314" xr:uid="{00000000-0005-0000-0000-000080AF0000}"/>
    <cellStyle name="표준 2 4 4 18" xfId="23794" xr:uid="{00000000-0005-0000-0000-000081AF0000}"/>
    <cellStyle name="표준 2 4 4 19" xfId="25274" xr:uid="{00000000-0005-0000-0000-000082AF0000}"/>
    <cellStyle name="표준 2 4 4 2" xfId="717" xr:uid="{00000000-0005-0000-0000-000083AF0000}"/>
    <cellStyle name="표준 2 4 4 2 10" xfId="14171" xr:uid="{00000000-0005-0000-0000-000084AF0000}"/>
    <cellStyle name="표준 2 4 4 2 11" xfId="15651" xr:uid="{00000000-0005-0000-0000-000085AF0000}"/>
    <cellStyle name="표준 2 4 4 2 12" xfId="17131" xr:uid="{00000000-0005-0000-0000-000086AF0000}"/>
    <cellStyle name="표준 2 4 4 2 13" xfId="18611" xr:uid="{00000000-0005-0000-0000-000087AF0000}"/>
    <cellStyle name="표준 2 4 4 2 14" xfId="20091" xr:uid="{00000000-0005-0000-0000-000088AF0000}"/>
    <cellStyle name="표준 2 4 4 2 15" xfId="21571" xr:uid="{00000000-0005-0000-0000-000089AF0000}"/>
    <cellStyle name="표준 2 4 4 2 16" xfId="23051" xr:uid="{00000000-0005-0000-0000-00008AAF0000}"/>
    <cellStyle name="표준 2 4 4 2 17" xfId="24531" xr:uid="{00000000-0005-0000-0000-00008BAF0000}"/>
    <cellStyle name="표준 2 4 4 2 18" xfId="26011" xr:uid="{00000000-0005-0000-0000-00008CAF0000}"/>
    <cellStyle name="표준 2 4 4 2 19" xfId="27491" xr:uid="{00000000-0005-0000-0000-00008DAF0000}"/>
    <cellStyle name="표준 2 4 4 2 2" xfId="2330" xr:uid="{00000000-0005-0000-0000-00008EAF0000}"/>
    <cellStyle name="표준 2 4 4 2 20" xfId="28971" xr:uid="{00000000-0005-0000-0000-00008FAF0000}"/>
    <cellStyle name="표준 2 4 4 2 21" xfId="30451" xr:uid="{00000000-0005-0000-0000-000090AF0000}"/>
    <cellStyle name="표준 2 4 4 2 22" xfId="31931" xr:uid="{00000000-0005-0000-0000-000091AF0000}"/>
    <cellStyle name="표준 2 4 4 2 23" xfId="33411" xr:uid="{00000000-0005-0000-0000-000092AF0000}"/>
    <cellStyle name="표준 2 4 4 2 24" xfId="34891" xr:uid="{00000000-0005-0000-0000-000093AF0000}"/>
    <cellStyle name="표준 2 4 4 2 25" xfId="36371" xr:uid="{00000000-0005-0000-0000-000094AF0000}"/>
    <cellStyle name="표준 2 4 4 2 26" xfId="37851" xr:uid="{00000000-0005-0000-0000-000095AF0000}"/>
    <cellStyle name="표준 2 4 4 2 27" xfId="39331" xr:uid="{00000000-0005-0000-0000-000096AF0000}"/>
    <cellStyle name="표준 2 4 4 2 28" xfId="40811" xr:uid="{00000000-0005-0000-0000-000097AF0000}"/>
    <cellStyle name="표준 2 4 4 2 29" xfId="42291" xr:uid="{00000000-0005-0000-0000-000098AF0000}"/>
    <cellStyle name="표준 2 4 4 2 3" xfId="3811" xr:uid="{00000000-0005-0000-0000-000099AF0000}"/>
    <cellStyle name="표준 2 4 4 2 30" xfId="43771" xr:uid="{00000000-0005-0000-0000-00009AAF0000}"/>
    <cellStyle name="표준 2 4 4 2 31" xfId="45251" xr:uid="{00000000-0005-0000-0000-00009BAF0000}"/>
    <cellStyle name="표준 2 4 4 2 32" xfId="46732" xr:uid="{00000000-0005-0000-0000-00009CAF0000}"/>
    <cellStyle name="표준 2 4 4 2 33" xfId="48212" xr:uid="{00000000-0005-0000-0000-00009DAF0000}"/>
    <cellStyle name="표준 2 4 4 2 34" xfId="49692" xr:uid="{00000000-0005-0000-0000-00009EAF0000}"/>
    <cellStyle name="표준 2 4 4 2 35" xfId="51172" xr:uid="{00000000-0005-0000-0000-00009FAF0000}"/>
    <cellStyle name="표준 2 4 4 2 36" xfId="52652" xr:uid="{00000000-0005-0000-0000-0000A0AF0000}"/>
    <cellStyle name="표준 2 4 4 2 37" xfId="54132" xr:uid="{00000000-0005-0000-0000-0000A1AF0000}"/>
    <cellStyle name="표준 2 4 4 2 38" xfId="55612" xr:uid="{00000000-0005-0000-0000-0000A2AF0000}"/>
    <cellStyle name="표준 2 4 4 2 39" xfId="57092" xr:uid="{00000000-0005-0000-0000-0000A3AF0000}"/>
    <cellStyle name="표준 2 4 4 2 4" xfId="5291" xr:uid="{00000000-0005-0000-0000-0000A4AF0000}"/>
    <cellStyle name="표준 2 4 4 2 40" xfId="58572" xr:uid="{00000000-0005-0000-0000-0000A5AF0000}"/>
    <cellStyle name="표준 2 4 4 2 41" xfId="60052" xr:uid="{00000000-0005-0000-0000-0000A6AF0000}"/>
    <cellStyle name="표준 2 4 4 2 42" xfId="61532" xr:uid="{00000000-0005-0000-0000-0000A7AF0000}"/>
    <cellStyle name="표준 2 4 4 2 5" xfId="6771" xr:uid="{00000000-0005-0000-0000-0000A8AF0000}"/>
    <cellStyle name="표준 2 4 4 2 6" xfId="8251" xr:uid="{00000000-0005-0000-0000-0000A9AF0000}"/>
    <cellStyle name="표준 2 4 4 2 7" xfId="9731" xr:uid="{00000000-0005-0000-0000-0000AAAF0000}"/>
    <cellStyle name="표준 2 4 4 2 8" xfId="11211" xr:uid="{00000000-0005-0000-0000-0000ABAF0000}"/>
    <cellStyle name="표준 2 4 4 2 9" xfId="12691" xr:uid="{00000000-0005-0000-0000-0000ACAF0000}"/>
    <cellStyle name="표준 2 4 4 20" xfId="26754" xr:uid="{00000000-0005-0000-0000-0000ADAF0000}"/>
    <cellStyle name="표준 2 4 4 21" xfId="28234" xr:uid="{00000000-0005-0000-0000-0000AEAF0000}"/>
    <cellStyle name="표준 2 4 4 22" xfId="29714" xr:uid="{00000000-0005-0000-0000-0000AFAF0000}"/>
    <cellStyle name="표준 2 4 4 23" xfId="31194" xr:uid="{00000000-0005-0000-0000-0000B0AF0000}"/>
    <cellStyle name="표준 2 4 4 24" xfId="32674" xr:uid="{00000000-0005-0000-0000-0000B1AF0000}"/>
    <cellStyle name="표준 2 4 4 25" xfId="34154" xr:uid="{00000000-0005-0000-0000-0000B2AF0000}"/>
    <cellStyle name="표준 2 4 4 26" xfId="35634" xr:uid="{00000000-0005-0000-0000-0000B3AF0000}"/>
    <cellStyle name="표준 2 4 4 27" xfId="37114" xr:uid="{00000000-0005-0000-0000-0000B4AF0000}"/>
    <cellStyle name="표준 2 4 4 28" xfId="38594" xr:uid="{00000000-0005-0000-0000-0000B5AF0000}"/>
    <cellStyle name="표준 2 4 4 29" xfId="40074" xr:uid="{00000000-0005-0000-0000-0000B6AF0000}"/>
    <cellStyle name="표준 2 4 4 3" xfId="1593" xr:uid="{00000000-0005-0000-0000-0000B7AF0000}"/>
    <cellStyle name="표준 2 4 4 30" xfId="41554" xr:uid="{00000000-0005-0000-0000-0000B8AF0000}"/>
    <cellStyle name="표준 2 4 4 31" xfId="43034" xr:uid="{00000000-0005-0000-0000-0000B9AF0000}"/>
    <cellStyle name="표준 2 4 4 32" xfId="44514" xr:uid="{00000000-0005-0000-0000-0000BAAF0000}"/>
    <cellStyle name="표준 2 4 4 33" xfId="45995" xr:uid="{00000000-0005-0000-0000-0000BBAF0000}"/>
    <cellStyle name="표준 2 4 4 34" xfId="47475" xr:uid="{00000000-0005-0000-0000-0000BCAF0000}"/>
    <cellStyle name="표준 2 4 4 35" xfId="48955" xr:uid="{00000000-0005-0000-0000-0000BDAF0000}"/>
    <cellStyle name="표준 2 4 4 36" xfId="50435" xr:uid="{00000000-0005-0000-0000-0000BEAF0000}"/>
    <cellStyle name="표준 2 4 4 37" xfId="51915" xr:uid="{00000000-0005-0000-0000-0000BFAF0000}"/>
    <cellStyle name="표준 2 4 4 38" xfId="53395" xr:uid="{00000000-0005-0000-0000-0000C0AF0000}"/>
    <cellStyle name="표준 2 4 4 39" xfId="54875" xr:uid="{00000000-0005-0000-0000-0000C1AF0000}"/>
    <cellStyle name="표준 2 4 4 4" xfId="3074" xr:uid="{00000000-0005-0000-0000-0000C2AF0000}"/>
    <cellStyle name="표준 2 4 4 40" xfId="56355" xr:uid="{00000000-0005-0000-0000-0000C3AF0000}"/>
    <cellStyle name="표준 2 4 4 41" xfId="57835" xr:uid="{00000000-0005-0000-0000-0000C4AF0000}"/>
    <cellStyle name="표준 2 4 4 42" xfId="59315" xr:uid="{00000000-0005-0000-0000-0000C5AF0000}"/>
    <cellStyle name="표준 2 4 4 43" xfId="60795" xr:uid="{00000000-0005-0000-0000-0000C6AF0000}"/>
    <cellStyle name="표준 2 4 4 5" xfId="4554" xr:uid="{00000000-0005-0000-0000-0000C7AF0000}"/>
    <cellStyle name="표준 2 4 4 6" xfId="6034" xr:uid="{00000000-0005-0000-0000-0000C8AF0000}"/>
    <cellStyle name="표준 2 4 4 7" xfId="7514" xr:uid="{00000000-0005-0000-0000-0000C9AF0000}"/>
    <cellStyle name="표준 2 4 4 8" xfId="8994" xr:uid="{00000000-0005-0000-0000-0000CAAF0000}"/>
    <cellStyle name="표준 2 4 4 9" xfId="10474" xr:uid="{00000000-0005-0000-0000-0000CBAF0000}"/>
    <cellStyle name="표준 2 4 5" xfId="1490" xr:uid="{00000000-0005-0000-0000-0000CCAF0000}"/>
    <cellStyle name="표준 2 4 5 10" xfId="11960" xr:uid="{00000000-0005-0000-0000-0000CDAF0000}"/>
    <cellStyle name="표준 2 4 5 11" xfId="13440" xr:uid="{00000000-0005-0000-0000-0000CEAF0000}"/>
    <cellStyle name="표준 2 4 5 12" xfId="14920" xr:uid="{00000000-0005-0000-0000-0000CFAF0000}"/>
    <cellStyle name="표준 2 4 5 13" xfId="16400" xr:uid="{00000000-0005-0000-0000-0000D0AF0000}"/>
    <cellStyle name="표준 2 4 5 14" xfId="17880" xr:uid="{00000000-0005-0000-0000-0000D1AF0000}"/>
    <cellStyle name="표준 2 4 5 15" xfId="19360" xr:uid="{00000000-0005-0000-0000-0000D2AF0000}"/>
    <cellStyle name="표준 2 4 5 16" xfId="20840" xr:uid="{00000000-0005-0000-0000-0000D3AF0000}"/>
    <cellStyle name="표준 2 4 5 17" xfId="22320" xr:uid="{00000000-0005-0000-0000-0000D4AF0000}"/>
    <cellStyle name="표준 2 4 5 18" xfId="23800" xr:uid="{00000000-0005-0000-0000-0000D5AF0000}"/>
    <cellStyle name="표준 2 4 5 19" xfId="25280" xr:uid="{00000000-0005-0000-0000-0000D6AF0000}"/>
    <cellStyle name="표준 2 4 5 2" xfId="711" xr:uid="{00000000-0005-0000-0000-0000D7AF0000}"/>
    <cellStyle name="표준 2 4 5 2 10" xfId="14177" xr:uid="{00000000-0005-0000-0000-0000D8AF0000}"/>
    <cellStyle name="표준 2 4 5 2 11" xfId="15657" xr:uid="{00000000-0005-0000-0000-0000D9AF0000}"/>
    <cellStyle name="표준 2 4 5 2 12" xfId="17137" xr:uid="{00000000-0005-0000-0000-0000DAAF0000}"/>
    <cellStyle name="표준 2 4 5 2 13" xfId="18617" xr:uid="{00000000-0005-0000-0000-0000DBAF0000}"/>
    <cellStyle name="표준 2 4 5 2 14" xfId="20097" xr:uid="{00000000-0005-0000-0000-0000DCAF0000}"/>
    <cellStyle name="표준 2 4 5 2 15" xfId="21577" xr:uid="{00000000-0005-0000-0000-0000DDAF0000}"/>
    <cellStyle name="표준 2 4 5 2 16" xfId="23057" xr:uid="{00000000-0005-0000-0000-0000DEAF0000}"/>
    <cellStyle name="표준 2 4 5 2 17" xfId="24537" xr:uid="{00000000-0005-0000-0000-0000DFAF0000}"/>
    <cellStyle name="표준 2 4 5 2 18" xfId="26017" xr:uid="{00000000-0005-0000-0000-0000E0AF0000}"/>
    <cellStyle name="표준 2 4 5 2 19" xfId="27497" xr:uid="{00000000-0005-0000-0000-0000E1AF0000}"/>
    <cellStyle name="표준 2 4 5 2 2" xfId="2336" xr:uid="{00000000-0005-0000-0000-0000E2AF0000}"/>
    <cellStyle name="표준 2 4 5 2 20" xfId="28977" xr:uid="{00000000-0005-0000-0000-0000E3AF0000}"/>
    <cellStyle name="표준 2 4 5 2 21" xfId="30457" xr:uid="{00000000-0005-0000-0000-0000E4AF0000}"/>
    <cellStyle name="표준 2 4 5 2 22" xfId="31937" xr:uid="{00000000-0005-0000-0000-0000E5AF0000}"/>
    <cellStyle name="표준 2 4 5 2 23" xfId="33417" xr:uid="{00000000-0005-0000-0000-0000E6AF0000}"/>
    <cellStyle name="표준 2 4 5 2 24" xfId="34897" xr:uid="{00000000-0005-0000-0000-0000E7AF0000}"/>
    <cellStyle name="표준 2 4 5 2 25" xfId="36377" xr:uid="{00000000-0005-0000-0000-0000E8AF0000}"/>
    <cellStyle name="표준 2 4 5 2 26" xfId="37857" xr:uid="{00000000-0005-0000-0000-0000E9AF0000}"/>
    <cellStyle name="표준 2 4 5 2 27" xfId="39337" xr:uid="{00000000-0005-0000-0000-0000EAAF0000}"/>
    <cellStyle name="표준 2 4 5 2 28" xfId="40817" xr:uid="{00000000-0005-0000-0000-0000EBAF0000}"/>
    <cellStyle name="표준 2 4 5 2 29" xfId="42297" xr:uid="{00000000-0005-0000-0000-0000ECAF0000}"/>
    <cellStyle name="표준 2 4 5 2 3" xfId="3817" xr:uid="{00000000-0005-0000-0000-0000EDAF0000}"/>
    <cellStyle name="표준 2 4 5 2 30" xfId="43777" xr:uid="{00000000-0005-0000-0000-0000EEAF0000}"/>
    <cellStyle name="표준 2 4 5 2 31" xfId="45257" xr:uid="{00000000-0005-0000-0000-0000EFAF0000}"/>
    <cellStyle name="표준 2 4 5 2 32" xfId="46738" xr:uid="{00000000-0005-0000-0000-0000F0AF0000}"/>
    <cellStyle name="표준 2 4 5 2 33" xfId="48218" xr:uid="{00000000-0005-0000-0000-0000F1AF0000}"/>
    <cellStyle name="표준 2 4 5 2 34" xfId="49698" xr:uid="{00000000-0005-0000-0000-0000F2AF0000}"/>
    <cellStyle name="표준 2 4 5 2 35" xfId="51178" xr:uid="{00000000-0005-0000-0000-0000F3AF0000}"/>
    <cellStyle name="표준 2 4 5 2 36" xfId="52658" xr:uid="{00000000-0005-0000-0000-0000F4AF0000}"/>
    <cellStyle name="표준 2 4 5 2 37" xfId="54138" xr:uid="{00000000-0005-0000-0000-0000F5AF0000}"/>
    <cellStyle name="표준 2 4 5 2 38" xfId="55618" xr:uid="{00000000-0005-0000-0000-0000F6AF0000}"/>
    <cellStyle name="표준 2 4 5 2 39" xfId="57098" xr:uid="{00000000-0005-0000-0000-0000F7AF0000}"/>
    <cellStyle name="표준 2 4 5 2 4" xfId="5297" xr:uid="{00000000-0005-0000-0000-0000F8AF0000}"/>
    <cellStyle name="표준 2 4 5 2 40" xfId="58578" xr:uid="{00000000-0005-0000-0000-0000F9AF0000}"/>
    <cellStyle name="표준 2 4 5 2 41" xfId="60058" xr:uid="{00000000-0005-0000-0000-0000FAAF0000}"/>
    <cellStyle name="표준 2 4 5 2 42" xfId="61538" xr:uid="{00000000-0005-0000-0000-0000FBAF0000}"/>
    <cellStyle name="표준 2 4 5 2 5" xfId="6777" xr:uid="{00000000-0005-0000-0000-0000FCAF0000}"/>
    <cellStyle name="표준 2 4 5 2 6" xfId="8257" xr:uid="{00000000-0005-0000-0000-0000FDAF0000}"/>
    <cellStyle name="표준 2 4 5 2 7" xfId="9737" xr:uid="{00000000-0005-0000-0000-0000FEAF0000}"/>
    <cellStyle name="표준 2 4 5 2 8" xfId="11217" xr:uid="{00000000-0005-0000-0000-0000FFAF0000}"/>
    <cellStyle name="표준 2 4 5 2 9" xfId="12697" xr:uid="{00000000-0005-0000-0000-000000B00000}"/>
    <cellStyle name="표준 2 4 5 20" xfId="26760" xr:uid="{00000000-0005-0000-0000-000001B00000}"/>
    <cellStyle name="표준 2 4 5 21" xfId="28240" xr:uid="{00000000-0005-0000-0000-000002B00000}"/>
    <cellStyle name="표준 2 4 5 22" xfId="29720" xr:uid="{00000000-0005-0000-0000-000003B00000}"/>
    <cellStyle name="표준 2 4 5 23" xfId="31200" xr:uid="{00000000-0005-0000-0000-000004B00000}"/>
    <cellStyle name="표준 2 4 5 24" xfId="32680" xr:uid="{00000000-0005-0000-0000-000005B00000}"/>
    <cellStyle name="표준 2 4 5 25" xfId="34160" xr:uid="{00000000-0005-0000-0000-000006B00000}"/>
    <cellStyle name="표준 2 4 5 26" xfId="35640" xr:uid="{00000000-0005-0000-0000-000007B00000}"/>
    <cellStyle name="표준 2 4 5 27" xfId="37120" xr:uid="{00000000-0005-0000-0000-000008B00000}"/>
    <cellStyle name="표준 2 4 5 28" xfId="38600" xr:uid="{00000000-0005-0000-0000-000009B00000}"/>
    <cellStyle name="표준 2 4 5 29" xfId="40080" xr:uid="{00000000-0005-0000-0000-00000AB00000}"/>
    <cellStyle name="표준 2 4 5 3" xfId="1599" xr:uid="{00000000-0005-0000-0000-00000BB00000}"/>
    <cellStyle name="표준 2 4 5 30" xfId="41560" xr:uid="{00000000-0005-0000-0000-00000CB00000}"/>
    <cellStyle name="표준 2 4 5 31" xfId="43040" xr:uid="{00000000-0005-0000-0000-00000DB00000}"/>
    <cellStyle name="표준 2 4 5 32" xfId="44520" xr:uid="{00000000-0005-0000-0000-00000EB00000}"/>
    <cellStyle name="표준 2 4 5 33" xfId="46001" xr:uid="{00000000-0005-0000-0000-00000FB00000}"/>
    <cellStyle name="표준 2 4 5 34" xfId="47481" xr:uid="{00000000-0005-0000-0000-000010B00000}"/>
    <cellStyle name="표준 2 4 5 35" xfId="48961" xr:uid="{00000000-0005-0000-0000-000011B00000}"/>
    <cellStyle name="표준 2 4 5 36" xfId="50441" xr:uid="{00000000-0005-0000-0000-000012B00000}"/>
    <cellStyle name="표준 2 4 5 37" xfId="51921" xr:uid="{00000000-0005-0000-0000-000013B00000}"/>
    <cellStyle name="표준 2 4 5 38" xfId="53401" xr:uid="{00000000-0005-0000-0000-000014B00000}"/>
    <cellStyle name="표준 2 4 5 39" xfId="54881" xr:uid="{00000000-0005-0000-0000-000015B00000}"/>
    <cellStyle name="표준 2 4 5 4" xfId="3080" xr:uid="{00000000-0005-0000-0000-000016B00000}"/>
    <cellStyle name="표준 2 4 5 40" xfId="56361" xr:uid="{00000000-0005-0000-0000-000017B00000}"/>
    <cellStyle name="표준 2 4 5 41" xfId="57841" xr:uid="{00000000-0005-0000-0000-000018B00000}"/>
    <cellStyle name="표준 2 4 5 42" xfId="59321" xr:uid="{00000000-0005-0000-0000-000019B00000}"/>
    <cellStyle name="표준 2 4 5 43" xfId="60801" xr:uid="{00000000-0005-0000-0000-00001AB00000}"/>
    <cellStyle name="표준 2 4 5 5" xfId="4560" xr:uid="{00000000-0005-0000-0000-00001BB00000}"/>
    <cellStyle name="표준 2 4 5 6" xfId="6040" xr:uid="{00000000-0005-0000-0000-00001CB00000}"/>
    <cellStyle name="표준 2 4 5 7" xfId="7520" xr:uid="{00000000-0005-0000-0000-00001DB00000}"/>
    <cellStyle name="표준 2 4 5 8" xfId="9000" xr:uid="{00000000-0005-0000-0000-00001EB00000}"/>
    <cellStyle name="표준 2 4 5 9" xfId="10480" xr:uid="{00000000-0005-0000-0000-00001FB00000}"/>
    <cellStyle name="표준 2 4 6" xfId="1483" xr:uid="{00000000-0005-0000-0000-000020B00000}"/>
    <cellStyle name="표준 2 4 6 10" xfId="11967" xr:uid="{00000000-0005-0000-0000-000021B00000}"/>
    <cellStyle name="표준 2 4 6 11" xfId="13447" xr:uid="{00000000-0005-0000-0000-000022B00000}"/>
    <cellStyle name="표준 2 4 6 12" xfId="14927" xr:uid="{00000000-0005-0000-0000-000023B00000}"/>
    <cellStyle name="표준 2 4 6 13" xfId="16407" xr:uid="{00000000-0005-0000-0000-000024B00000}"/>
    <cellStyle name="표준 2 4 6 14" xfId="17887" xr:uid="{00000000-0005-0000-0000-000025B00000}"/>
    <cellStyle name="표준 2 4 6 15" xfId="19367" xr:uid="{00000000-0005-0000-0000-000026B00000}"/>
    <cellStyle name="표준 2 4 6 16" xfId="20847" xr:uid="{00000000-0005-0000-0000-000027B00000}"/>
    <cellStyle name="표준 2 4 6 17" xfId="22327" xr:uid="{00000000-0005-0000-0000-000028B00000}"/>
    <cellStyle name="표준 2 4 6 18" xfId="23807" xr:uid="{00000000-0005-0000-0000-000029B00000}"/>
    <cellStyle name="표준 2 4 6 19" xfId="25287" xr:uid="{00000000-0005-0000-0000-00002AB00000}"/>
    <cellStyle name="표준 2 4 6 2" xfId="704" xr:uid="{00000000-0005-0000-0000-00002BB00000}"/>
    <cellStyle name="표준 2 4 6 2 10" xfId="14184" xr:uid="{00000000-0005-0000-0000-00002CB00000}"/>
    <cellStyle name="표준 2 4 6 2 11" xfId="15664" xr:uid="{00000000-0005-0000-0000-00002DB00000}"/>
    <cellStyle name="표준 2 4 6 2 12" xfId="17144" xr:uid="{00000000-0005-0000-0000-00002EB00000}"/>
    <cellStyle name="표준 2 4 6 2 13" xfId="18624" xr:uid="{00000000-0005-0000-0000-00002FB00000}"/>
    <cellStyle name="표준 2 4 6 2 14" xfId="20104" xr:uid="{00000000-0005-0000-0000-000030B00000}"/>
    <cellStyle name="표준 2 4 6 2 15" xfId="21584" xr:uid="{00000000-0005-0000-0000-000031B00000}"/>
    <cellStyle name="표준 2 4 6 2 16" xfId="23064" xr:uid="{00000000-0005-0000-0000-000032B00000}"/>
    <cellStyle name="표준 2 4 6 2 17" xfId="24544" xr:uid="{00000000-0005-0000-0000-000033B00000}"/>
    <cellStyle name="표준 2 4 6 2 18" xfId="26024" xr:uid="{00000000-0005-0000-0000-000034B00000}"/>
    <cellStyle name="표준 2 4 6 2 19" xfId="27504" xr:uid="{00000000-0005-0000-0000-000035B00000}"/>
    <cellStyle name="표준 2 4 6 2 2" xfId="2343" xr:uid="{00000000-0005-0000-0000-000036B00000}"/>
    <cellStyle name="표준 2 4 6 2 20" xfId="28984" xr:uid="{00000000-0005-0000-0000-000037B00000}"/>
    <cellStyle name="표준 2 4 6 2 21" xfId="30464" xr:uid="{00000000-0005-0000-0000-000038B00000}"/>
    <cellStyle name="표준 2 4 6 2 22" xfId="31944" xr:uid="{00000000-0005-0000-0000-000039B00000}"/>
    <cellStyle name="표준 2 4 6 2 23" xfId="33424" xr:uid="{00000000-0005-0000-0000-00003AB00000}"/>
    <cellStyle name="표준 2 4 6 2 24" xfId="34904" xr:uid="{00000000-0005-0000-0000-00003BB00000}"/>
    <cellStyle name="표준 2 4 6 2 25" xfId="36384" xr:uid="{00000000-0005-0000-0000-00003CB00000}"/>
    <cellStyle name="표준 2 4 6 2 26" xfId="37864" xr:uid="{00000000-0005-0000-0000-00003DB00000}"/>
    <cellStyle name="표준 2 4 6 2 27" xfId="39344" xr:uid="{00000000-0005-0000-0000-00003EB00000}"/>
    <cellStyle name="표준 2 4 6 2 28" xfId="40824" xr:uid="{00000000-0005-0000-0000-00003FB00000}"/>
    <cellStyle name="표준 2 4 6 2 29" xfId="42304" xr:uid="{00000000-0005-0000-0000-000040B00000}"/>
    <cellStyle name="표준 2 4 6 2 3" xfId="3824" xr:uid="{00000000-0005-0000-0000-000041B00000}"/>
    <cellStyle name="표준 2 4 6 2 30" xfId="43784" xr:uid="{00000000-0005-0000-0000-000042B00000}"/>
    <cellStyle name="표준 2 4 6 2 31" xfId="45264" xr:uid="{00000000-0005-0000-0000-000043B00000}"/>
    <cellStyle name="표준 2 4 6 2 32" xfId="46745" xr:uid="{00000000-0005-0000-0000-000044B00000}"/>
    <cellStyle name="표준 2 4 6 2 33" xfId="48225" xr:uid="{00000000-0005-0000-0000-000045B00000}"/>
    <cellStyle name="표준 2 4 6 2 34" xfId="49705" xr:uid="{00000000-0005-0000-0000-000046B00000}"/>
    <cellStyle name="표준 2 4 6 2 35" xfId="51185" xr:uid="{00000000-0005-0000-0000-000047B00000}"/>
    <cellStyle name="표준 2 4 6 2 36" xfId="52665" xr:uid="{00000000-0005-0000-0000-000048B00000}"/>
    <cellStyle name="표준 2 4 6 2 37" xfId="54145" xr:uid="{00000000-0005-0000-0000-000049B00000}"/>
    <cellStyle name="표준 2 4 6 2 38" xfId="55625" xr:uid="{00000000-0005-0000-0000-00004AB00000}"/>
    <cellStyle name="표준 2 4 6 2 39" xfId="57105" xr:uid="{00000000-0005-0000-0000-00004BB00000}"/>
    <cellStyle name="표준 2 4 6 2 4" xfId="5304" xr:uid="{00000000-0005-0000-0000-00004CB00000}"/>
    <cellStyle name="표준 2 4 6 2 40" xfId="58585" xr:uid="{00000000-0005-0000-0000-00004DB00000}"/>
    <cellStyle name="표준 2 4 6 2 41" xfId="60065" xr:uid="{00000000-0005-0000-0000-00004EB00000}"/>
    <cellStyle name="표준 2 4 6 2 42" xfId="61545" xr:uid="{00000000-0005-0000-0000-00004FB00000}"/>
    <cellStyle name="표준 2 4 6 2 5" xfId="6784" xr:uid="{00000000-0005-0000-0000-000050B00000}"/>
    <cellStyle name="표준 2 4 6 2 6" xfId="8264" xr:uid="{00000000-0005-0000-0000-000051B00000}"/>
    <cellStyle name="표준 2 4 6 2 7" xfId="9744" xr:uid="{00000000-0005-0000-0000-000052B00000}"/>
    <cellStyle name="표준 2 4 6 2 8" xfId="11224" xr:uid="{00000000-0005-0000-0000-000053B00000}"/>
    <cellStyle name="표준 2 4 6 2 9" xfId="12704" xr:uid="{00000000-0005-0000-0000-000054B00000}"/>
    <cellStyle name="표준 2 4 6 20" xfId="26767" xr:uid="{00000000-0005-0000-0000-000055B00000}"/>
    <cellStyle name="표준 2 4 6 21" xfId="28247" xr:uid="{00000000-0005-0000-0000-000056B00000}"/>
    <cellStyle name="표준 2 4 6 22" xfId="29727" xr:uid="{00000000-0005-0000-0000-000057B00000}"/>
    <cellStyle name="표준 2 4 6 23" xfId="31207" xr:uid="{00000000-0005-0000-0000-000058B00000}"/>
    <cellStyle name="표준 2 4 6 24" xfId="32687" xr:uid="{00000000-0005-0000-0000-000059B00000}"/>
    <cellStyle name="표준 2 4 6 25" xfId="34167" xr:uid="{00000000-0005-0000-0000-00005AB00000}"/>
    <cellStyle name="표준 2 4 6 26" xfId="35647" xr:uid="{00000000-0005-0000-0000-00005BB00000}"/>
    <cellStyle name="표준 2 4 6 27" xfId="37127" xr:uid="{00000000-0005-0000-0000-00005CB00000}"/>
    <cellStyle name="표준 2 4 6 28" xfId="38607" xr:uid="{00000000-0005-0000-0000-00005DB00000}"/>
    <cellStyle name="표준 2 4 6 29" xfId="40087" xr:uid="{00000000-0005-0000-0000-00005EB00000}"/>
    <cellStyle name="표준 2 4 6 3" xfId="1606" xr:uid="{00000000-0005-0000-0000-00005FB00000}"/>
    <cellStyle name="표준 2 4 6 30" xfId="41567" xr:uid="{00000000-0005-0000-0000-000060B00000}"/>
    <cellStyle name="표준 2 4 6 31" xfId="43047" xr:uid="{00000000-0005-0000-0000-000061B00000}"/>
    <cellStyle name="표준 2 4 6 32" xfId="44527" xr:uid="{00000000-0005-0000-0000-000062B00000}"/>
    <cellStyle name="표준 2 4 6 33" xfId="46008" xr:uid="{00000000-0005-0000-0000-000063B00000}"/>
    <cellStyle name="표준 2 4 6 34" xfId="47488" xr:uid="{00000000-0005-0000-0000-000064B00000}"/>
    <cellStyle name="표준 2 4 6 35" xfId="48968" xr:uid="{00000000-0005-0000-0000-000065B00000}"/>
    <cellStyle name="표준 2 4 6 36" xfId="50448" xr:uid="{00000000-0005-0000-0000-000066B00000}"/>
    <cellStyle name="표준 2 4 6 37" xfId="51928" xr:uid="{00000000-0005-0000-0000-000067B00000}"/>
    <cellStyle name="표준 2 4 6 38" xfId="53408" xr:uid="{00000000-0005-0000-0000-000068B00000}"/>
    <cellStyle name="표준 2 4 6 39" xfId="54888" xr:uid="{00000000-0005-0000-0000-000069B00000}"/>
    <cellStyle name="표준 2 4 6 4" xfId="3087" xr:uid="{00000000-0005-0000-0000-00006AB00000}"/>
    <cellStyle name="표준 2 4 6 40" xfId="56368" xr:uid="{00000000-0005-0000-0000-00006BB00000}"/>
    <cellStyle name="표준 2 4 6 41" xfId="57848" xr:uid="{00000000-0005-0000-0000-00006CB00000}"/>
    <cellStyle name="표준 2 4 6 42" xfId="59328" xr:uid="{00000000-0005-0000-0000-00006DB00000}"/>
    <cellStyle name="표준 2 4 6 43" xfId="60808" xr:uid="{00000000-0005-0000-0000-00006EB00000}"/>
    <cellStyle name="표준 2 4 6 5" xfId="4567" xr:uid="{00000000-0005-0000-0000-00006FB00000}"/>
    <cellStyle name="표준 2 4 6 6" xfId="6047" xr:uid="{00000000-0005-0000-0000-000070B00000}"/>
    <cellStyle name="표준 2 4 6 7" xfId="7527" xr:uid="{00000000-0005-0000-0000-000071B00000}"/>
    <cellStyle name="표준 2 4 6 8" xfId="9007" xr:uid="{00000000-0005-0000-0000-000072B00000}"/>
    <cellStyle name="표준 2 4 6 9" xfId="10487" xr:uid="{00000000-0005-0000-0000-000073B00000}"/>
    <cellStyle name="표준 2 4 7" xfId="1475" xr:uid="{00000000-0005-0000-0000-000074B00000}"/>
    <cellStyle name="표준 2 4 7 10" xfId="11975" xr:uid="{00000000-0005-0000-0000-000075B00000}"/>
    <cellStyle name="표준 2 4 7 11" xfId="13455" xr:uid="{00000000-0005-0000-0000-000076B00000}"/>
    <cellStyle name="표준 2 4 7 12" xfId="14935" xr:uid="{00000000-0005-0000-0000-000077B00000}"/>
    <cellStyle name="표준 2 4 7 13" xfId="16415" xr:uid="{00000000-0005-0000-0000-000078B00000}"/>
    <cellStyle name="표준 2 4 7 14" xfId="17895" xr:uid="{00000000-0005-0000-0000-000079B00000}"/>
    <cellStyle name="표준 2 4 7 15" xfId="19375" xr:uid="{00000000-0005-0000-0000-00007AB00000}"/>
    <cellStyle name="표준 2 4 7 16" xfId="20855" xr:uid="{00000000-0005-0000-0000-00007BB00000}"/>
    <cellStyle name="표준 2 4 7 17" xfId="22335" xr:uid="{00000000-0005-0000-0000-00007CB00000}"/>
    <cellStyle name="표준 2 4 7 18" xfId="23815" xr:uid="{00000000-0005-0000-0000-00007DB00000}"/>
    <cellStyle name="표준 2 4 7 19" xfId="25295" xr:uid="{00000000-0005-0000-0000-00007EB00000}"/>
    <cellStyle name="표준 2 4 7 2" xfId="696" xr:uid="{00000000-0005-0000-0000-00007FB00000}"/>
    <cellStyle name="표준 2 4 7 2 10" xfId="14192" xr:uid="{00000000-0005-0000-0000-000080B00000}"/>
    <cellStyle name="표준 2 4 7 2 11" xfId="15672" xr:uid="{00000000-0005-0000-0000-000081B00000}"/>
    <cellStyle name="표준 2 4 7 2 12" xfId="17152" xr:uid="{00000000-0005-0000-0000-000082B00000}"/>
    <cellStyle name="표준 2 4 7 2 13" xfId="18632" xr:uid="{00000000-0005-0000-0000-000083B00000}"/>
    <cellStyle name="표준 2 4 7 2 14" xfId="20112" xr:uid="{00000000-0005-0000-0000-000084B00000}"/>
    <cellStyle name="표준 2 4 7 2 15" xfId="21592" xr:uid="{00000000-0005-0000-0000-000085B00000}"/>
    <cellStyle name="표준 2 4 7 2 16" xfId="23072" xr:uid="{00000000-0005-0000-0000-000086B00000}"/>
    <cellStyle name="표준 2 4 7 2 17" xfId="24552" xr:uid="{00000000-0005-0000-0000-000087B00000}"/>
    <cellStyle name="표준 2 4 7 2 18" xfId="26032" xr:uid="{00000000-0005-0000-0000-000088B00000}"/>
    <cellStyle name="표준 2 4 7 2 19" xfId="27512" xr:uid="{00000000-0005-0000-0000-000089B00000}"/>
    <cellStyle name="표준 2 4 7 2 2" xfId="2351" xr:uid="{00000000-0005-0000-0000-00008AB00000}"/>
    <cellStyle name="표준 2 4 7 2 20" xfId="28992" xr:uid="{00000000-0005-0000-0000-00008BB00000}"/>
    <cellStyle name="표준 2 4 7 2 21" xfId="30472" xr:uid="{00000000-0005-0000-0000-00008CB00000}"/>
    <cellStyle name="표준 2 4 7 2 22" xfId="31952" xr:uid="{00000000-0005-0000-0000-00008DB00000}"/>
    <cellStyle name="표준 2 4 7 2 23" xfId="33432" xr:uid="{00000000-0005-0000-0000-00008EB00000}"/>
    <cellStyle name="표준 2 4 7 2 24" xfId="34912" xr:uid="{00000000-0005-0000-0000-00008FB00000}"/>
    <cellStyle name="표준 2 4 7 2 25" xfId="36392" xr:uid="{00000000-0005-0000-0000-000090B00000}"/>
    <cellStyle name="표준 2 4 7 2 26" xfId="37872" xr:uid="{00000000-0005-0000-0000-000091B00000}"/>
    <cellStyle name="표준 2 4 7 2 27" xfId="39352" xr:uid="{00000000-0005-0000-0000-000092B00000}"/>
    <cellStyle name="표준 2 4 7 2 28" xfId="40832" xr:uid="{00000000-0005-0000-0000-000093B00000}"/>
    <cellStyle name="표준 2 4 7 2 29" xfId="42312" xr:uid="{00000000-0005-0000-0000-000094B00000}"/>
    <cellStyle name="표준 2 4 7 2 3" xfId="3832" xr:uid="{00000000-0005-0000-0000-000095B00000}"/>
    <cellStyle name="표준 2 4 7 2 30" xfId="43792" xr:uid="{00000000-0005-0000-0000-000096B00000}"/>
    <cellStyle name="표준 2 4 7 2 31" xfId="45272" xr:uid="{00000000-0005-0000-0000-000097B00000}"/>
    <cellStyle name="표준 2 4 7 2 32" xfId="46753" xr:uid="{00000000-0005-0000-0000-000098B00000}"/>
    <cellStyle name="표준 2 4 7 2 33" xfId="48233" xr:uid="{00000000-0005-0000-0000-000099B00000}"/>
    <cellStyle name="표준 2 4 7 2 34" xfId="49713" xr:uid="{00000000-0005-0000-0000-00009AB00000}"/>
    <cellStyle name="표준 2 4 7 2 35" xfId="51193" xr:uid="{00000000-0005-0000-0000-00009BB00000}"/>
    <cellStyle name="표준 2 4 7 2 36" xfId="52673" xr:uid="{00000000-0005-0000-0000-00009CB00000}"/>
    <cellStyle name="표준 2 4 7 2 37" xfId="54153" xr:uid="{00000000-0005-0000-0000-00009DB00000}"/>
    <cellStyle name="표준 2 4 7 2 38" xfId="55633" xr:uid="{00000000-0005-0000-0000-00009EB00000}"/>
    <cellStyle name="표준 2 4 7 2 39" xfId="57113" xr:uid="{00000000-0005-0000-0000-00009FB00000}"/>
    <cellStyle name="표준 2 4 7 2 4" xfId="5312" xr:uid="{00000000-0005-0000-0000-0000A0B00000}"/>
    <cellStyle name="표준 2 4 7 2 40" xfId="58593" xr:uid="{00000000-0005-0000-0000-0000A1B00000}"/>
    <cellStyle name="표준 2 4 7 2 41" xfId="60073" xr:uid="{00000000-0005-0000-0000-0000A2B00000}"/>
    <cellStyle name="표준 2 4 7 2 42" xfId="61553" xr:uid="{00000000-0005-0000-0000-0000A3B00000}"/>
    <cellStyle name="표준 2 4 7 2 5" xfId="6792" xr:uid="{00000000-0005-0000-0000-0000A4B00000}"/>
    <cellStyle name="표준 2 4 7 2 6" xfId="8272" xr:uid="{00000000-0005-0000-0000-0000A5B00000}"/>
    <cellStyle name="표준 2 4 7 2 7" xfId="9752" xr:uid="{00000000-0005-0000-0000-0000A6B00000}"/>
    <cellStyle name="표준 2 4 7 2 8" xfId="11232" xr:uid="{00000000-0005-0000-0000-0000A7B00000}"/>
    <cellStyle name="표준 2 4 7 2 9" xfId="12712" xr:uid="{00000000-0005-0000-0000-0000A8B00000}"/>
    <cellStyle name="표준 2 4 7 20" xfId="26775" xr:uid="{00000000-0005-0000-0000-0000A9B00000}"/>
    <cellStyle name="표준 2 4 7 21" xfId="28255" xr:uid="{00000000-0005-0000-0000-0000AAB00000}"/>
    <cellStyle name="표준 2 4 7 22" xfId="29735" xr:uid="{00000000-0005-0000-0000-0000ABB00000}"/>
    <cellStyle name="표준 2 4 7 23" xfId="31215" xr:uid="{00000000-0005-0000-0000-0000ACB00000}"/>
    <cellStyle name="표준 2 4 7 24" xfId="32695" xr:uid="{00000000-0005-0000-0000-0000ADB00000}"/>
    <cellStyle name="표준 2 4 7 25" xfId="34175" xr:uid="{00000000-0005-0000-0000-0000AEB00000}"/>
    <cellStyle name="표준 2 4 7 26" xfId="35655" xr:uid="{00000000-0005-0000-0000-0000AFB00000}"/>
    <cellStyle name="표준 2 4 7 27" xfId="37135" xr:uid="{00000000-0005-0000-0000-0000B0B00000}"/>
    <cellStyle name="표준 2 4 7 28" xfId="38615" xr:uid="{00000000-0005-0000-0000-0000B1B00000}"/>
    <cellStyle name="표준 2 4 7 29" xfId="40095" xr:uid="{00000000-0005-0000-0000-0000B2B00000}"/>
    <cellStyle name="표준 2 4 7 3" xfId="1614" xr:uid="{00000000-0005-0000-0000-0000B3B00000}"/>
    <cellStyle name="표준 2 4 7 30" xfId="41575" xr:uid="{00000000-0005-0000-0000-0000B4B00000}"/>
    <cellStyle name="표준 2 4 7 31" xfId="43055" xr:uid="{00000000-0005-0000-0000-0000B5B00000}"/>
    <cellStyle name="표준 2 4 7 32" xfId="44535" xr:uid="{00000000-0005-0000-0000-0000B6B00000}"/>
    <cellStyle name="표준 2 4 7 33" xfId="46016" xr:uid="{00000000-0005-0000-0000-0000B7B00000}"/>
    <cellStyle name="표준 2 4 7 34" xfId="47496" xr:uid="{00000000-0005-0000-0000-0000B8B00000}"/>
    <cellStyle name="표준 2 4 7 35" xfId="48976" xr:uid="{00000000-0005-0000-0000-0000B9B00000}"/>
    <cellStyle name="표준 2 4 7 36" xfId="50456" xr:uid="{00000000-0005-0000-0000-0000BAB00000}"/>
    <cellStyle name="표준 2 4 7 37" xfId="51936" xr:uid="{00000000-0005-0000-0000-0000BBB00000}"/>
    <cellStyle name="표준 2 4 7 38" xfId="53416" xr:uid="{00000000-0005-0000-0000-0000BCB00000}"/>
    <cellStyle name="표준 2 4 7 39" xfId="54896" xr:uid="{00000000-0005-0000-0000-0000BDB00000}"/>
    <cellStyle name="표준 2 4 7 4" xfId="3095" xr:uid="{00000000-0005-0000-0000-0000BEB00000}"/>
    <cellStyle name="표준 2 4 7 40" xfId="56376" xr:uid="{00000000-0005-0000-0000-0000BFB00000}"/>
    <cellStyle name="표준 2 4 7 41" xfId="57856" xr:uid="{00000000-0005-0000-0000-0000C0B00000}"/>
    <cellStyle name="표준 2 4 7 42" xfId="59336" xr:uid="{00000000-0005-0000-0000-0000C1B00000}"/>
    <cellStyle name="표준 2 4 7 43" xfId="60816" xr:uid="{00000000-0005-0000-0000-0000C2B00000}"/>
    <cellStyle name="표준 2 4 7 5" xfId="4575" xr:uid="{00000000-0005-0000-0000-0000C3B00000}"/>
    <cellStyle name="표준 2 4 7 6" xfId="6055" xr:uid="{00000000-0005-0000-0000-0000C4B00000}"/>
    <cellStyle name="표준 2 4 7 7" xfId="7535" xr:uid="{00000000-0005-0000-0000-0000C5B00000}"/>
    <cellStyle name="표준 2 4 7 8" xfId="9015" xr:uid="{00000000-0005-0000-0000-0000C6B00000}"/>
    <cellStyle name="표준 2 4 7 9" xfId="10495" xr:uid="{00000000-0005-0000-0000-0000C7B00000}"/>
    <cellStyle name="표준 2 4 8" xfId="1466" xr:uid="{00000000-0005-0000-0000-0000C8B00000}"/>
    <cellStyle name="표준 2 4 8 10" xfId="11984" xr:uid="{00000000-0005-0000-0000-0000C9B00000}"/>
    <cellStyle name="표준 2 4 8 11" xfId="13464" xr:uid="{00000000-0005-0000-0000-0000CAB00000}"/>
    <cellStyle name="표준 2 4 8 12" xfId="14944" xr:uid="{00000000-0005-0000-0000-0000CBB00000}"/>
    <cellStyle name="표준 2 4 8 13" xfId="16424" xr:uid="{00000000-0005-0000-0000-0000CCB00000}"/>
    <cellStyle name="표준 2 4 8 14" xfId="17904" xr:uid="{00000000-0005-0000-0000-0000CDB00000}"/>
    <cellStyle name="표준 2 4 8 15" xfId="19384" xr:uid="{00000000-0005-0000-0000-0000CEB00000}"/>
    <cellStyle name="표준 2 4 8 16" xfId="20864" xr:uid="{00000000-0005-0000-0000-0000CFB00000}"/>
    <cellStyle name="표준 2 4 8 17" xfId="22344" xr:uid="{00000000-0005-0000-0000-0000D0B00000}"/>
    <cellStyle name="표준 2 4 8 18" xfId="23824" xr:uid="{00000000-0005-0000-0000-0000D1B00000}"/>
    <cellStyle name="표준 2 4 8 19" xfId="25304" xr:uid="{00000000-0005-0000-0000-0000D2B00000}"/>
    <cellStyle name="표준 2 4 8 2" xfId="687" xr:uid="{00000000-0005-0000-0000-0000D3B00000}"/>
    <cellStyle name="표준 2 4 8 2 10" xfId="14201" xr:uid="{00000000-0005-0000-0000-0000D4B00000}"/>
    <cellStyle name="표준 2 4 8 2 11" xfId="15681" xr:uid="{00000000-0005-0000-0000-0000D5B00000}"/>
    <cellStyle name="표준 2 4 8 2 12" xfId="17161" xr:uid="{00000000-0005-0000-0000-0000D6B00000}"/>
    <cellStyle name="표준 2 4 8 2 13" xfId="18641" xr:uid="{00000000-0005-0000-0000-0000D7B00000}"/>
    <cellStyle name="표준 2 4 8 2 14" xfId="20121" xr:uid="{00000000-0005-0000-0000-0000D8B00000}"/>
    <cellStyle name="표준 2 4 8 2 15" xfId="21601" xr:uid="{00000000-0005-0000-0000-0000D9B00000}"/>
    <cellStyle name="표준 2 4 8 2 16" xfId="23081" xr:uid="{00000000-0005-0000-0000-0000DAB00000}"/>
    <cellStyle name="표준 2 4 8 2 17" xfId="24561" xr:uid="{00000000-0005-0000-0000-0000DBB00000}"/>
    <cellStyle name="표준 2 4 8 2 18" xfId="26041" xr:uid="{00000000-0005-0000-0000-0000DCB00000}"/>
    <cellStyle name="표준 2 4 8 2 19" xfId="27521" xr:uid="{00000000-0005-0000-0000-0000DDB00000}"/>
    <cellStyle name="표준 2 4 8 2 2" xfId="2360" xr:uid="{00000000-0005-0000-0000-0000DEB00000}"/>
    <cellStyle name="표준 2 4 8 2 20" xfId="29001" xr:uid="{00000000-0005-0000-0000-0000DFB00000}"/>
    <cellStyle name="표준 2 4 8 2 21" xfId="30481" xr:uid="{00000000-0005-0000-0000-0000E0B00000}"/>
    <cellStyle name="표준 2 4 8 2 22" xfId="31961" xr:uid="{00000000-0005-0000-0000-0000E1B00000}"/>
    <cellStyle name="표준 2 4 8 2 23" xfId="33441" xr:uid="{00000000-0005-0000-0000-0000E2B00000}"/>
    <cellStyle name="표준 2 4 8 2 24" xfId="34921" xr:uid="{00000000-0005-0000-0000-0000E3B00000}"/>
    <cellStyle name="표준 2 4 8 2 25" xfId="36401" xr:uid="{00000000-0005-0000-0000-0000E4B00000}"/>
    <cellStyle name="표준 2 4 8 2 26" xfId="37881" xr:uid="{00000000-0005-0000-0000-0000E5B00000}"/>
    <cellStyle name="표준 2 4 8 2 27" xfId="39361" xr:uid="{00000000-0005-0000-0000-0000E6B00000}"/>
    <cellStyle name="표준 2 4 8 2 28" xfId="40841" xr:uid="{00000000-0005-0000-0000-0000E7B00000}"/>
    <cellStyle name="표준 2 4 8 2 29" xfId="42321" xr:uid="{00000000-0005-0000-0000-0000E8B00000}"/>
    <cellStyle name="표준 2 4 8 2 3" xfId="3841" xr:uid="{00000000-0005-0000-0000-0000E9B00000}"/>
    <cellStyle name="표준 2 4 8 2 30" xfId="43801" xr:uid="{00000000-0005-0000-0000-0000EAB00000}"/>
    <cellStyle name="표준 2 4 8 2 31" xfId="45281" xr:uid="{00000000-0005-0000-0000-0000EBB00000}"/>
    <cellStyle name="표준 2 4 8 2 32" xfId="46762" xr:uid="{00000000-0005-0000-0000-0000ECB00000}"/>
    <cellStyle name="표준 2 4 8 2 33" xfId="48242" xr:uid="{00000000-0005-0000-0000-0000EDB00000}"/>
    <cellStyle name="표준 2 4 8 2 34" xfId="49722" xr:uid="{00000000-0005-0000-0000-0000EEB00000}"/>
    <cellStyle name="표준 2 4 8 2 35" xfId="51202" xr:uid="{00000000-0005-0000-0000-0000EFB00000}"/>
    <cellStyle name="표준 2 4 8 2 36" xfId="52682" xr:uid="{00000000-0005-0000-0000-0000F0B00000}"/>
    <cellStyle name="표준 2 4 8 2 37" xfId="54162" xr:uid="{00000000-0005-0000-0000-0000F1B00000}"/>
    <cellStyle name="표준 2 4 8 2 38" xfId="55642" xr:uid="{00000000-0005-0000-0000-0000F2B00000}"/>
    <cellStyle name="표준 2 4 8 2 39" xfId="57122" xr:uid="{00000000-0005-0000-0000-0000F3B00000}"/>
    <cellStyle name="표준 2 4 8 2 4" xfId="5321" xr:uid="{00000000-0005-0000-0000-0000F4B00000}"/>
    <cellStyle name="표준 2 4 8 2 40" xfId="58602" xr:uid="{00000000-0005-0000-0000-0000F5B00000}"/>
    <cellStyle name="표준 2 4 8 2 41" xfId="60082" xr:uid="{00000000-0005-0000-0000-0000F6B00000}"/>
    <cellStyle name="표준 2 4 8 2 42" xfId="61562" xr:uid="{00000000-0005-0000-0000-0000F7B00000}"/>
    <cellStyle name="표준 2 4 8 2 5" xfId="6801" xr:uid="{00000000-0005-0000-0000-0000F8B00000}"/>
    <cellStyle name="표준 2 4 8 2 6" xfId="8281" xr:uid="{00000000-0005-0000-0000-0000F9B00000}"/>
    <cellStyle name="표준 2 4 8 2 7" xfId="9761" xr:uid="{00000000-0005-0000-0000-0000FAB00000}"/>
    <cellStyle name="표준 2 4 8 2 8" xfId="11241" xr:uid="{00000000-0005-0000-0000-0000FBB00000}"/>
    <cellStyle name="표준 2 4 8 2 9" xfId="12721" xr:uid="{00000000-0005-0000-0000-0000FCB00000}"/>
    <cellStyle name="표준 2 4 8 20" xfId="26784" xr:uid="{00000000-0005-0000-0000-0000FDB00000}"/>
    <cellStyle name="표준 2 4 8 21" xfId="28264" xr:uid="{00000000-0005-0000-0000-0000FEB00000}"/>
    <cellStyle name="표준 2 4 8 22" xfId="29744" xr:uid="{00000000-0005-0000-0000-0000FFB00000}"/>
    <cellStyle name="표준 2 4 8 23" xfId="31224" xr:uid="{00000000-0005-0000-0000-000000B10000}"/>
    <cellStyle name="표준 2 4 8 24" xfId="32704" xr:uid="{00000000-0005-0000-0000-000001B10000}"/>
    <cellStyle name="표준 2 4 8 25" xfId="34184" xr:uid="{00000000-0005-0000-0000-000002B10000}"/>
    <cellStyle name="표준 2 4 8 26" xfId="35664" xr:uid="{00000000-0005-0000-0000-000003B10000}"/>
    <cellStyle name="표준 2 4 8 27" xfId="37144" xr:uid="{00000000-0005-0000-0000-000004B10000}"/>
    <cellStyle name="표준 2 4 8 28" xfId="38624" xr:uid="{00000000-0005-0000-0000-000005B10000}"/>
    <cellStyle name="표준 2 4 8 29" xfId="40104" xr:uid="{00000000-0005-0000-0000-000006B10000}"/>
    <cellStyle name="표준 2 4 8 3" xfId="1623" xr:uid="{00000000-0005-0000-0000-000007B10000}"/>
    <cellStyle name="표준 2 4 8 30" xfId="41584" xr:uid="{00000000-0005-0000-0000-000008B10000}"/>
    <cellStyle name="표준 2 4 8 31" xfId="43064" xr:uid="{00000000-0005-0000-0000-000009B10000}"/>
    <cellStyle name="표준 2 4 8 32" xfId="44544" xr:uid="{00000000-0005-0000-0000-00000AB10000}"/>
    <cellStyle name="표준 2 4 8 33" xfId="46025" xr:uid="{00000000-0005-0000-0000-00000BB10000}"/>
    <cellStyle name="표준 2 4 8 34" xfId="47505" xr:uid="{00000000-0005-0000-0000-00000CB10000}"/>
    <cellStyle name="표준 2 4 8 35" xfId="48985" xr:uid="{00000000-0005-0000-0000-00000DB10000}"/>
    <cellStyle name="표준 2 4 8 36" xfId="50465" xr:uid="{00000000-0005-0000-0000-00000EB10000}"/>
    <cellStyle name="표준 2 4 8 37" xfId="51945" xr:uid="{00000000-0005-0000-0000-00000FB10000}"/>
    <cellStyle name="표준 2 4 8 38" xfId="53425" xr:uid="{00000000-0005-0000-0000-000010B10000}"/>
    <cellStyle name="표준 2 4 8 39" xfId="54905" xr:uid="{00000000-0005-0000-0000-000011B10000}"/>
    <cellStyle name="표준 2 4 8 4" xfId="3104" xr:uid="{00000000-0005-0000-0000-000012B10000}"/>
    <cellStyle name="표준 2 4 8 40" xfId="56385" xr:uid="{00000000-0005-0000-0000-000013B10000}"/>
    <cellStyle name="표준 2 4 8 41" xfId="57865" xr:uid="{00000000-0005-0000-0000-000014B10000}"/>
    <cellStyle name="표준 2 4 8 42" xfId="59345" xr:uid="{00000000-0005-0000-0000-000015B10000}"/>
    <cellStyle name="표준 2 4 8 43" xfId="60825" xr:uid="{00000000-0005-0000-0000-000016B10000}"/>
    <cellStyle name="표준 2 4 8 5" xfId="4584" xr:uid="{00000000-0005-0000-0000-000017B10000}"/>
    <cellStyle name="표준 2 4 8 6" xfId="6064" xr:uid="{00000000-0005-0000-0000-000018B10000}"/>
    <cellStyle name="표준 2 4 8 7" xfId="7544" xr:uid="{00000000-0005-0000-0000-000019B10000}"/>
    <cellStyle name="표준 2 4 8 8" xfId="9024" xr:uid="{00000000-0005-0000-0000-00001AB10000}"/>
    <cellStyle name="표준 2 4 8 9" xfId="10504" xr:uid="{00000000-0005-0000-0000-00001BB10000}"/>
    <cellStyle name="표준 2 4 9" xfId="1456" xr:uid="{00000000-0005-0000-0000-00001CB10000}"/>
    <cellStyle name="표준 2 4 9 10" xfId="11994" xr:uid="{00000000-0005-0000-0000-00001DB10000}"/>
    <cellStyle name="표준 2 4 9 11" xfId="13474" xr:uid="{00000000-0005-0000-0000-00001EB10000}"/>
    <cellStyle name="표준 2 4 9 12" xfId="14954" xr:uid="{00000000-0005-0000-0000-00001FB10000}"/>
    <cellStyle name="표준 2 4 9 13" xfId="16434" xr:uid="{00000000-0005-0000-0000-000020B10000}"/>
    <cellStyle name="표준 2 4 9 14" xfId="17914" xr:uid="{00000000-0005-0000-0000-000021B10000}"/>
    <cellStyle name="표준 2 4 9 15" xfId="19394" xr:uid="{00000000-0005-0000-0000-000022B10000}"/>
    <cellStyle name="표준 2 4 9 16" xfId="20874" xr:uid="{00000000-0005-0000-0000-000023B10000}"/>
    <cellStyle name="표준 2 4 9 17" xfId="22354" xr:uid="{00000000-0005-0000-0000-000024B10000}"/>
    <cellStyle name="표준 2 4 9 18" xfId="23834" xr:uid="{00000000-0005-0000-0000-000025B10000}"/>
    <cellStyle name="표준 2 4 9 19" xfId="25314" xr:uid="{00000000-0005-0000-0000-000026B10000}"/>
    <cellStyle name="표준 2 4 9 2" xfId="677" xr:uid="{00000000-0005-0000-0000-000027B10000}"/>
    <cellStyle name="표준 2 4 9 2 10" xfId="14211" xr:uid="{00000000-0005-0000-0000-000028B10000}"/>
    <cellStyle name="표준 2 4 9 2 11" xfId="15691" xr:uid="{00000000-0005-0000-0000-000029B10000}"/>
    <cellStyle name="표준 2 4 9 2 12" xfId="17171" xr:uid="{00000000-0005-0000-0000-00002AB10000}"/>
    <cellStyle name="표준 2 4 9 2 13" xfId="18651" xr:uid="{00000000-0005-0000-0000-00002BB10000}"/>
    <cellStyle name="표준 2 4 9 2 14" xfId="20131" xr:uid="{00000000-0005-0000-0000-00002CB10000}"/>
    <cellStyle name="표준 2 4 9 2 15" xfId="21611" xr:uid="{00000000-0005-0000-0000-00002DB10000}"/>
    <cellStyle name="표준 2 4 9 2 16" xfId="23091" xr:uid="{00000000-0005-0000-0000-00002EB10000}"/>
    <cellStyle name="표준 2 4 9 2 17" xfId="24571" xr:uid="{00000000-0005-0000-0000-00002FB10000}"/>
    <cellStyle name="표준 2 4 9 2 18" xfId="26051" xr:uid="{00000000-0005-0000-0000-000030B10000}"/>
    <cellStyle name="표준 2 4 9 2 19" xfId="27531" xr:uid="{00000000-0005-0000-0000-000031B10000}"/>
    <cellStyle name="표준 2 4 9 2 2" xfId="2370" xr:uid="{00000000-0005-0000-0000-000032B10000}"/>
    <cellStyle name="표준 2 4 9 2 20" xfId="29011" xr:uid="{00000000-0005-0000-0000-000033B10000}"/>
    <cellStyle name="표준 2 4 9 2 21" xfId="30491" xr:uid="{00000000-0005-0000-0000-000034B10000}"/>
    <cellStyle name="표준 2 4 9 2 22" xfId="31971" xr:uid="{00000000-0005-0000-0000-000035B10000}"/>
    <cellStyle name="표준 2 4 9 2 23" xfId="33451" xr:uid="{00000000-0005-0000-0000-000036B10000}"/>
    <cellStyle name="표준 2 4 9 2 24" xfId="34931" xr:uid="{00000000-0005-0000-0000-000037B10000}"/>
    <cellStyle name="표준 2 4 9 2 25" xfId="36411" xr:uid="{00000000-0005-0000-0000-000038B10000}"/>
    <cellStyle name="표준 2 4 9 2 26" xfId="37891" xr:uid="{00000000-0005-0000-0000-000039B10000}"/>
    <cellStyle name="표준 2 4 9 2 27" xfId="39371" xr:uid="{00000000-0005-0000-0000-00003AB10000}"/>
    <cellStyle name="표준 2 4 9 2 28" xfId="40851" xr:uid="{00000000-0005-0000-0000-00003BB10000}"/>
    <cellStyle name="표준 2 4 9 2 29" xfId="42331" xr:uid="{00000000-0005-0000-0000-00003CB10000}"/>
    <cellStyle name="표준 2 4 9 2 3" xfId="3851" xr:uid="{00000000-0005-0000-0000-00003DB10000}"/>
    <cellStyle name="표준 2 4 9 2 30" xfId="43811" xr:uid="{00000000-0005-0000-0000-00003EB10000}"/>
    <cellStyle name="표준 2 4 9 2 31" xfId="45291" xr:uid="{00000000-0005-0000-0000-00003FB10000}"/>
    <cellStyle name="표준 2 4 9 2 32" xfId="46772" xr:uid="{00000000-0005-0000-0000-000040B10000}"/>
    <cellStyle name="표준 2 4 9 2 33" xfId="48252" xr:uid="{00000000-0005-0000-0000-000041B10000}"/>
    <cellStyle name="표준 2 4 9 2 34" xfId="49732" xr:uid="{00000000-0005-0000-0000-000042B10000}"/>
    <cellStyle name="표준 2 4 9 2 35" xfId="51212" xr:uid="{00000000-0005-0000-0000-000043B10000}"/>
    <cellStyle name="표준 2 4 9 2 36" xfId="52692" xr:uid="{00000000-0005-0000-0000-000044B10000}"/>
    <cellStyle name="표준 2 4 9 2 37" xfId="54172" xr:uid="{00000000-0005-0000-0000-000045B10000}"/>
    <cellStyle name="표준 2 4 9 2 38" xfId="55652" xr:uid="{00000000-0005-0000-0000-000046B10000}"/>
    <cellStyle name="표준 2 4 9 2 39" xfId="57132" xr:uid="{00000000-0005-0000-0000-000047B10000}"/>
    <cellStyle name="표준 2 4 9 2 4" xfId="5331" xr:uid="{00000000-0005-0000-0000-000048B10000}"/>
    <cellStyle name="표준 2 4 9 2 40" xfId="58612" xr:uid="{00000000-0005-0000-0000-000049B10000}"/>
    <cellStyle name="표준 2 4 9 2 41" xfId="60092" xr:uid="{00000000-0005-0000-0000-00004AB10000}"/>
    <cellStyle name="표준 2 4 9 2 42" xfId="61572" xr:uid="{00000000-0005-0000-0000-00004BB10000}"/>
    <cellStyle name="표준 2 4 9 2 5" xfId="6811" xr:uid="{00000000-0005-0000-0000-00004CB10000}"/>
    <cellStyle name="표준 2 4 9 2 6" xfId="8291" xr:uid="{00000000-0005-0000-0000-00004DB10000}"/>
    <cellStyle name="표준 2 4 9 2 7" xfId="9771" xr:uid="{00000000-0005-0000-0000-00004EB10000}"/>
    <cellStyle name="표준 2 4 9 2 8" xfId="11251" xr:uid="{00000000-0005-0000-0000-00004FB10000}"/>
    <cellStyle name="표준 2 4 9 2 9" xfId="12731" xr:uid="{00000000-0005-0000-0000-000050B10000}"/>
    <cellStyle name="표준 2 4 9 20" xfId="26794" xr:uid="{00000000-0005-0000-0000-000051B10000}"/>
    <cellStyle name="표준 2 4 9 21" xfId="28274" xr:uid="{00000000-0005-0000-0000-000052B10000}"/>
    <cellStyle name="표준 2 4 9 22" xfId="29754" xr:uid="{00000000-0005-0000-0000-000053B10000}"/>
    <cellStyle name="표준 2 4 9 23" xfId="31234" xr:uid="{00000000-0005-0000-0000-000054B10000}"/>
    <cellStyle name="표준 2 4 9 24" xfId="32714" xr:uid="{00000000-0005-0000-0000-000055B10000}"/>
    <cellStyle name="표준 2 4 9 25" xfId="34194" xr:uid="{00000000-0005-0000-0000-000056B10000}"/>
    <cellStyle name="표준 2 4 9 26" xfId="35674" xr:uid="{00000000-0005-0000-0000-000057B10000}"/>
    <cellStyle name="표준 2 4 9 27" xfId="37154" xr:uid="{00000000-0005-0000-0000-000058B10000}"/>
    <cellStyle name="표준 2 4 9 28" xfId="38634" xr:uid="{00000000-0005-0000-0000-000059B10000}"/>
    <cellStyle name="표준 2 4 9 29" xfId="40114" xr:uid="{00000000-0005-0000-0000-00005AB10000}"/>
    <cellStyle name="표준 2 4 9 3" xfId="1633" xr:uid="{00000000-0005-0000-0000-00005BB10000}"/>
    <cellStyle name="표준 2 4 9 30" xfId="41594" xr:uid="{00000000-0005-0000-0000-00005CB10000}"/>
    <cellStyle name="표준 2 4 9 31" xfId="43074" xr:uid="{00000000-0005-0000-0000-00005DB10000}"/>
    <cellStyle name="표준 2 4 9 32" xfId="44554" xr:uid="{00000000-0005-0000-0000-00005EB10000}"/>
    <cellStyle name="표준 2 4 9 33" xfId="46035" xr:uid="{00000000-0005-0000-0000-00005FB10000}"/>
    <cellStyle name="표준 2 4 9 34" xfId="47515" xr:uid="{00000000-0005-0000-0000-000060B10000}"/>
    <cellStyle name="표준 2 4 9 35" xfId="48995" xr:uid="{00000000-0005-0000-0000-000061B10000}"/>
    <cellStyle name="표준 2 4 9 36" xfId="50475" xr:uid="{00000000-0005-0000-0000-000062B10000}"/>
    <cellStyle name="표준 2 4 9 37" xfId="51955" xr:uid="{00000000-0005-0000-0000-000063B10000}"/>
    <cellStyle name="표준 2 4 9 38" xfId="53435" xr:uid="{00000000-0005-0000-0000-000064B10000}"/>
    <cellStyle name="표준 2 4 9 39" xfId="54915" xr:uid="{00000000-0005-0000-0000-000065B10000}"/>
    <cellStyle name="표준 2 4 9 4" xfId="3114" xr:uid="{00000000-0005-0000-0000-000066B10000}"/>
    <cellStyle name="표준 2 4 9 40" xfId="56395" xr:uid="{00000000-0005-0000-0000-000067B10000}"/>
    <cellStyle name="표준 2 4 9 41" xfId="57875" xr:uid="{00000000-0005-0000-0000-000068B10000}"/>
    <cellStyle name="표준 2 4 9 42" xfId="59355" xr:uid="{00000000-0005-0000-0000-000069B10000}"/>
    <cellStyle name="표준 2 4 9 43" xfId="60835" xr:uid="{00000000-0005-0000-0000-00006AB10000}"/>
    <cellStyle name="표준 2 4 9 5" xfId="4594" xr:uid="{00000000-0005-0000-0000-00006BB10000}"/>
    <cellStyle name="표준 2 4 9 6" xfId="6074" xr:uid="{00000000-0005-0000-0000-00006CB10000}"/>
    <cellStyle name="표준 2 4 9 7" xfId="7554" xr:uid="{00000000-0005-0000-0000-00006DB10000}"/>
    <cellStyle name="표준 2 4 9 8" xfId="9034" xr:uid="{00000000-0005-0000-0000-00006EB10000}"/>
    <cellStyle name="표준 2 4 9 9" xfId="10514" xr:uid="{00000000-0005-0000-0000-00006FB10000}"/>
    <cellStyle name="표준 2 40" xfId="1520" xr:uid="{00000000-0005-0000-0000-000070B10000}"/>
    <cellStyle name="표준 2 40 10" xfId="3050" xr:uid="{00000000-0005-0000-0000-000071B10000}"/>
    <cellStyle name="표준 2 40 11" xfId="4530" xr:uid="{00000000-0005-0000-0000-000072B10000}"/>
    <cellStyle name="표준 2 40 12" xfId="6010" xr:uid="{00000000-0005-0000-0000-000073B10000}"/>
    <cellStyle name="표준 2 40 13" xfId="7490" xr:uid="{00000000-0005-0000-0000-000074B10000}"/>
    <cellStyle name="표준 2 40 14" xfId="8970" xr:uid="{00000000-0005-0000-0000-000075B10000}"/>
    <cellStyle name="표준 2 40 15" xfId="10450" xr:uid="{00000000-0005-0000-0000-000076B10000}"/>
    <cellStyle name="표준 2 40 16" xfId="11930" xr:uid="{00000000-0005-0000-0000-000077B10000}"/>
    <cellStyle name="표준 2 40 17" xfId="13410" xr:uid="{00000000-0005-0000-0000-000078B10000}"/>
    <cellStyle name="표준 2 40 18" xfId="14890" xr:uid="{00000000-0005-0000-0000-000079B10000}"/>
    <cellStyle name="표준 2 40 19" xfId="16370" xr:uid="{00000000-0005-0000-0000-00007AB10000}"/>
    <cellStyle name="표준 2 40 2" xfId="795" xr:uid="{00000000-0005-0000-0000-00007BB10000}"/>
    <cellStyle name="표준 2 40 2 10" xfId="12617" xr:uid="{00000000-0005-0000-0000-00007CB10000}"/>
    <cellStyle name="표준 2 40 2 11" xfId="14097" xr:uid="{00000000-0005-0000-0000-00007DB10000}"/>
    <cellStyle name="표준 2 40 2 12" xfId="15577" xr:uid="{00000000-0005-0000-0000-00007EB10000}"/>
    <cellStyle name="표준 2 40 2 13" xfId="17057" xr:uid="{00000000-0005-0000-0000-00007FB10000}"/>
    <cellStyle name="표준 2 40 2 14" xfId="18537" xr:uid="{00000000-0005-0000-0000-000080B10000}"/>
    <cellStyle name="표준 2 40 2 15" xfId="20017" xr:uid="{00000000-0005-0000-0000-000081B10000}"/>
    <cellStyle name="표준 2 40 2 16" xfId="21497" xr:uid="{00000000-0005-0000-0000-000082B10000}"/>
    <cellStyle name="표준 2 40 2 17" xfId="22977" xr:uid="{00000000-0005-0000-0000-000083B10000}"/>
    <cellStyle name="표준 2 40 2 18" xfId="24457" xr:uid="{00000000-0005-0000-0000-000084B10000}"/>
    <cellStyle name="표준 2 40 2 19" xfId="25937" xr:uid="{00000000-0005-0000-0000-000085B10000}"/>
    <cellStyle name="표준 2 40 2 2" xfId="54" xr:uid="{00000000-0005-0000-0000-000086B10000}"/>
    <cellStyle name="표준 2 40 2 2 10" xfId="14834" xr:uid="{00000000-0005-0000-0000-000087B10000}"/>
    <cellStyle name="표준 2 40 2 2 11" xfId="16314" xr:uid="{00000000-0005-0000-0000-000088B10000}"/>
    <cellStyle name="표준 2 40 2 2 12" xfId="17794" xr:uid="{00000000-0005-0000-0000-000089B10000}"/>
    <cellStyle name="표준 2 40 2 2 13" xfId="19274" xr:uid="{00000000-0005-0000-0000-00008AB10000}"/>
    <cellStyle name="표준 2 40 2 2 14" xfId="20754" xr:uid="{00000000-0005-0000-0000-00008BB10000}"/>
    <cellStyle name="표준 2 40 2 2 15" xfId="22234" xr:uid="{00000000-0005-0000-0000-00008CB10000}"/>
    <cellStyle name="표준 2 40 2 2 16" xfId="23714" xr:uid="{00000000-0005-0000-0000-00008DB10000}"/>
    <cellStyle name="표준 2 40 2 2 17" xfId="25194" xr:uid="{00000000-0005-0000-0000-00008EB10000}"/>
    <cellStyle name="표준 2 40 2 2 18" xfId="26674" xr:uid="{00000000-0005-0000-0000-00008FB10000}"/>
    <cellStyle name="표준 2 40 2 2 19" xfId="28154" xr:uid="{00000000-0005-0000-0000-000090B10000}"/>
    <cellStyle name="표준 2 40 2 2 2" xfId="2993" xr:uid="{00000000-0005-0000-0000-000091B10000}"/>
    <cellStyle name="표준 2 40 2 2 20" xfId="29634" xr:uid="{00000000-0005-0000-0000-000092B10000}"/>
    <cellStyle name="표준 2 40 2 2 21" xfId="31114" xr:uid="{00000000-0005-0000-0000-000093B10000}"/>
    <cellStyle name="표준 2 40 2 2 22" xfId="32594" xr:uid="{00000000-0005-0000-0000-000094B10000}"/>
    <cellStyle name="표준 2 40 2 2 23" xfId="34074" xr:uid="{00000000-0005-0000-0000-000095B10000}"/>
    <cellStyle name="표준 2 40 2 2 24" xfId="35554" xr:uid="{00000000-0005-0000-0000-000096B10000}"/>
    <cellStyle name="표준 2 40 2 2 25" xfId="37034" xr:uid="{00000000-0005-0000-0000-000097B10000}"/>
    <cellStyle name="표준 2 40 2 2 26" xfId="38514" xr:uid="{00000000-0005-0000-0000-000098B10000}"/>
    <cellStyle name="표준 2 40 2 2 27" xfId="39994" xr:uid="{00000000-0005-0000-0000-000099B10000}"/>
    <cellStyle name="표준 2 40 2 2 28" xfId="41474" xr:uid="{00000000-0005-0000-0000-00009AB10000}"/>
    <cellStyle name="표준 2 40 2 2 29" xfId="42954" xr:uid="{00000000-0005-0000-0000-00009BB10000}"/>
    <cellStyle name="표준 2 40 2 2 3" xfId="4474" xr:uid="{00000000-0005-0000-0000-00009CB10000}"/>
    <cellStyle name="표준 2 40 2 2 30" xfId="44434" xr:uid="{00000000-0005-0000-0000-00009DB10000}"/>
    <cellStyle name="표준 2 40 2 2 31" xfId="45914" xr:uid="{00000000-0005-0000-0000-00009EB10000}"/>
    <cellStyle name="표준 2 40 2 2 32" xfId="47395" xr:uid="{00000000-0005-0000-0000-00009FB10000}"/>
    <cellStyle name="표준 2 40 2 2 33" xfId="48875" xr:uid="{00000000-0005-0000-0000-0000A0B10000}"/>
    <cellStyle name="표준 2 40 2 2 34" xfId="50355" xr:uid="{00000000-0005-0000-0000-0000A1B10000}"/>
    <cellStyle name="표준 2 40 2 2 35" xfId="51835" xr:uid="{00000000-0005-0000-0000-0000A2B10000}"/>
    <cellStyle name="표준 2 40 2 2 36" xfId="53315" xr:uid="{00000000-0005-0000-0000-0000A3B10000}"/>
    <cellStyle name="표준 2 40 2 2 37" xfId="54795" xr:uid="{00000000-0005-0000-0000-0000A4B10000}"/>
    <cellStyle name="표준 2 40 2 2 38" xfId="56275" xr:uid="{00000000-0005-0000-0000-0000A5B10000}"/>
    <cellStyle name="표준 2 40 2 2 39" xfId="57755" xr:uid="{00000000-0005-0000-0000-0000A6B10000}"/>
    <cellStyle name="표준 2 40 2 2 4" xfId="5954" xr:uid="{00000000-0005-0000-0000-0000A7B10000}"/>
    <cellStyle name="표준 2 40 2 2 40" xfId="59235" xr:uid="{00000000-0005-0000-0000-0000A8B10000}"/>
    <cellStyle name="표준 2 40 2 2 41" xfId="60715" xr:uid="{00000000-0005-0000-0000-0000A9B10000}"/>
    <cellStyle name="표준 2 40 2 2 42" xfId="62195" xr:uid="{00000000-0005-0000-0000-0000AAB10000}"/>
    <cellStyle name="표준 2 40 2 2 5" xfId="7434" xr:uid="{00000000-0005-0000-0000-0000ABB10000}"/>
    <cellStyle name="표준 2 40 2 2 6" xfId="8914" xr:uid="{00000000-0005-0000-0000-0000ACB10000}"/>
    <cellStyle name="표준 2 40 2 2 7" xfId="10394" xr:uid="{00000000-0005-0000-0000-0000ADB10000}"/>
    <cellStyle name="표준 2 40 2 2 8" xfId="11874" xr:uid="{00000000-0005-0000-0000-0000AEB10000}"/>
    <cellStyle name="표준 2 40 2 2 9" xfId="13354" xr:uid="{00000000-0005-0000-0000-0000AFB10000}"/>
    <cellStyle name="표준 2 40 2 20" xfId="27417" xr:uid="{00000000-0005-0000-0000-0000B0B10000}"/>
    <cellStyle name="표준 2 40 2 21" xfId="28897" xr:uid="{00000000-0005-0000-0000-0000B1B10000}"/>
    <cellStyle name="표준 2 40 2 22" xfId="30377" xr:uid="{00000000-0005-0000-0000-0000B2B10000}"/>
    <cellStyle name="표준 2 40 2 23" xfId="31857" xr:uid="{00000000-0005-0000-0000-0000B3B10000}"/>
    <cellStyle name="표준 2 40 2 24" xfId="33337" xr:uid="{00000000-0005-0000-0000-0000B4B10000}"/>
    <cellStyle name="표준 2 40 2 25" xfId="34817" xr:uid="{00000000-0005-0000-0000-0000B5B10000}"/>
    <cellStyle name="표준 2 40 2 26" xfId="36297" xr:uid="{00000000-0005-0000-0000-0000B6B10000}"/>
    <cellStyle name="표준 2 40 2 27" xfId="37777" xr:uid="{00000000-0005-0000-0000-0000B7B10000}"/>
    <cellStyle name="표준 2 40 2 28" xfId="39257" xr:uid="{00000000-0005-0000-0000-0000B8B10000}"/>
    <cellStyle name="표준 2 40 2 29" xfId="40737" xr:uid="{00000000-0005-0000-0000-0000B9B10000}"/>
    <cellStyle name="표준 2 40 2 3" xfId="2256" xr:uid="{00000000-0005-0000-0000-0000BAB10000}"/>
    <cellStyle name="표준 2 40 2 30" xfId="42217" xr:uid="{00000000-0005-0000-0000-0000BBB10000}"/>
    <cellStyle name="표준 2 40 2 31" xfId="43697" xr:uid="{00000000-0005-0000-0000-0000BCB10000}"/>
    <cellStyle name="표준 2 40 2 32" xfId="45177" xr:uid="{00000000-0005-0000-0000-0000BDB10000}"/>
    <cellStyle name="표준 2 40 2 33" xfId="46658" xr:uid="{00000000-0005-0000-0000-0000BEB10000}"/>
    <cellStyle name="표준 2 40 2 34" xfId="48138" xr:uid="{00000000-0005-0000-0000-0000BFB10000}"/>
    <cellStyle name="표준 2 40 2 35" xfId="49618" xr:uid="{00000000-0005-0000-0000-0000C0B10000}"/>
    <cellStyle name="표준 2 40 2 36" xfId="51098" xr:uid="{00000000-0005-0000-0000-0000C1B10000}"/>
    <cellStyle name="표준 2 40 2 37" xfId="52578" xr:uid="{00000000-0005-0000-0000-0000C2B10000}"/>
    <cellStyle name="표준 2 40 2 38" xfId="54058" xr:uid="{00000000-0005-0000-0000-0000C3B10000}"/>
    <cellStyle name="표준 2 40 2 39" xfId="55538" xr:uid="{00000000-0005-0000-0000-0000C4B10000}"/>
    <cellStyle name="표준 2 40 2 4" xfId="3737" xr:uid="{00000000-0005-0000-0000-0000C5B10000}"/>
    <cellStyle name="표준 2 40 2 40" xfId="57018" xr:uid="{00000000-0005-0000-0000-0000C6B10000}"/>
    <cellStyle name="표준 2 40 2 41" xfId="58498" xr:uid="{00000000-0005-0000-0000-0000C7B10000}"/>
    <cellStyle name="표준 2 40 2 42" xfId="59978" xr:uid="{00000000-0005-0000-0000-0000C8B10000}"/>
    <cellStyle name="표준 2 40 2 43" xfId="61458" xr:uid="{00000000-0005-0000-0000-0000C9B10000}"/>
    <cellStyle name="표준 2 40 2 5" xfId="5217" xr:uid="{00000000-0005-0000-0000-0000CAB10000}"/>
    <cellStyle name="표준 2 40 2 6" xfId="6697" xr:uid="{00000000-0005-0000-0000-0000CBB10000}"/>
    <cellStyle name="표준 2 40 2 7" xfId="8177" xr:uid="{00000000-0005-0000-0000-0000CCB10000}"/>
    <cellStyle name="표준 2 40 2 8" xfId="9657" xr:uid="{00000000-0005-0000-0000-0000CDB10000}"/>
    <cellStyle name="표준 2 40 2 9" xfId="11137" xr:uid="{00000000-0005-0000-0000-0000CEB10000}"/>
    <cellStyle name="표준 2 40 20" xfId="17850" xr:uid="{00000000-0005-0000-0000-0000CFB10000}"/>
    <cellStyle name="표준 2 40 21" xfId="19330" xr:uid="{00000000-0005-0000-0000-0000D0B10000}"/>
    <cellStyle name="표준 2 40 22" xfId="20810" xr:uid="{00000000-0005-0000-0000-0000D1B10000}"/>
    <cellStyle name="표준 2 40 23" xfId="22290" xr:uid="{00000000-0005-0000-0000-0000D2B10000}"/>
    <cellStyle name="표준 2 40 24" xfId="23770" xr:uid="{00000000-0005-0000-0000-0000D3B10000}"/>
    <cellStyle name="표준 2 40 25" xfId="25250" xr:uid="{00000000-0005-0000-0000-0000D4B10000}"/>
    <cellStyle name="표준 2 40 26" xfId="26730" xr:uid="{00000000-0005-0000-0000-0000D5B10000}"/>
    <cellStyle name="표준 2 40 27" xfId="28210" xr:uid="{00000000-0005-0000-0000-0000D6B10000}"/>
    <cellStyle name="표준 2 40 28" xfId="29690" xr:uid="{00000000-0005-0000-0000-0000D7B10000}"/>
    <cellStyle name="표준 2 40 29" xfId="31170" xr:uid="{00000000-0005-0000-0000-0000D8B10000}"/>
    <cellStyle name="표준 2 40 3" xfId="790" xr:uid="{00000000-0005-0000-0000-0000D9B10000}"/>
    <cellStyle name="표준 2 40 3 10" xfId="12622" xr:uid="{00000000-0005-0000-0000-0000DAB10000}"/>
    <cellStyle name="표준 2 40 3 11" xfId="14102" xr:uid="{00000000-0005-0000-0000-0000DBB10000}"/>
    <cellStyle name="표준 2 40 3 12" xfId="15582" xr:uid="{00000000-0005-0000-0000-0000DCB10000}"/>
    <cellStyle name="표준 2 40 3 13" xfId="17062" xr:uid="{00000000-0005-0000-0000-0000DDB10000}"/>
    <cellStyle name="표준 2 40 3 14" xfId="18542" xr:uid="{00000000-0005-0000-0000-0000DEB10000}"/>
    <cellStyle name="표준 2 40 3 15" xfId="20022" xr:uid="{00000000-0005-0000-0000-0000DFB10000}"/>
    <cellStyle name="표준 2 40 3 16" xfId="21502" xr:uid="{00000000-0005-0000-0000-0000E0B10000}"/>
    <cellStyle name="표준 2 40 3 17" xfId="22982" xr:uid="{00000000-0005-0000-0000-0000E1B10000}"/>
    <cellStyle name="표준 2 40 3 18" xfId="24462" xr:uid="{00000000-0005-0000-0000-0000E2B10000}"/>
    <cellStyle name="표준 2 40 3 19" xfId="25942" xr:uid="{00000000-0005-0000-0000-0000E3B10000}"/>
    <cellStyle name="표준 2 40 3 2" xfId="49" xr:uid="{00000000-0005-0000-0000-0000E4B10000}"/>
    <cellStyle name="표준 2 40 3 2 10" xfId="14839" xr:uid="{00000000-0005-0000-0000-0000E5B10000}"/>
    <cellStyle name="표준 2 40 3 2 11" xfId="16319" xr:uid="{00000000-0005-0000-0000-0000E6B10000}"/>
    <cellStyle name="표준 2 40 3 2 12" xfId="17799" xr:uid="{00000000-0005-0000-0000-0000E7B10000}"/>
    <cellStyle name="표준 2 40 3 2 13" xfId="19279" xr:uid="{00000000-0005-0000-0000-0000E8B10000}"/>
    <cellStyle name="표준 2 40 3 2 14" xfId="20759" xr:uid="{00000000-0005-0000-0000-0000E9B10000}"/>
    <cellStyle name="표준 2 40 3 2 15" xfId="22239" xr:uid="{00000000-0005-0000-0000-0000EAB10000}"/>
    <cellStyle name="표준 2 40 3 2 16" xfId="23719" xr:uid="{00000000-0005-0000-0000-0000EBB10000}"/>
    <cellStyle name="표준 2 40 3 2 17" xfId="25199" xr:uid="{00000000-0005-0000-0000-0000ECB10000}"/>
    <cellStyle name="표준 2 40 3 2 18" xfId="26679" xr:uid="{00000000-0005-0000-0000-0000EDB10000}"/>
    <cellStyle name="표준 2 40 3 2 19" xfId="28159" xr:uid="{00000000-0005-0000-0000-0000EEB10000}"/>
    <cellStyle name="표준 2 40 3 2 2" xfId="2998" xr:uid="{00000000-0005-0000-0000-0000EFB10000}"/>
    <cellStyle name="표준 2 40 3 2 20" xfId="29639" xr:uid="{00000000-0005-0000-0000-0000F0B10000}"/>
    <cellStyle name="표준 2 40 3 2 21" xfId="31119" xr:uid="{00000000-0005-0000-0000-0000F1B10000}"/>
    <cellStyle name="표준 2 40 3 2 22" xfId="32599" xr:uid="{00000000-0005-0000-0000-0000F2B10000}"/>
    <cellStyle name="표준 2 40 3 2 23" xfId="34079" xr:uid="{00000000-0005-0000-0000-0000F3B10000}"/>
    <cellStyle name="표준 2 40 3 2 24" xfId="35559" xr:uid="{00000000-0005-0000-0000-0000F4B10000}"/>
    <cellStyle name="표준 2 40 3 2 25" xfId="37039" xr:uid="{00000000-0005-0000-0000-0000F5B10000}"/>
    <cellStyle name="표준 2 40 3 2 26" xfId="38519" xr:uid="{00000000-0005-0000-0000-0000F6B10000}"/>
    <cellStyle name="표준 2 40 3 2 27" xfId="39999" xr:uid="{00000000-0005-0000-0000-0000F7B10000}"/>
    <cellStyle name="표준 2 40 3 2 28" xfId="41479" xr:uid="{00000000-0005-0000-0000-0000F8B10000}"/>
    <cellStyle name="표준 2 40 3 2 29" xfId="42959" xr:uid="{00000000-0005-0000-0000-0000F9B10000}"/>
    <cellStyle name="표준 2 40 3 2 3" xfId="4479" xr:uid="{00000000-0005-0000-0000-0000FAB10000}"/>
    <cellStyle name="표준 2 40 3 2 30" xfId="44439" xr:uid="{00000000-0005-0000-0000-0000FBB10000}"/>
    <cellStyle name="표준 2 40 3 2 31" xfId="45919" xr:uid="{00000000-0005-0000-0000-0000FCB10000}"/>
    <cellStyle name="표준 2 40 3 2 32" xfId="47400" xr:uid="{00000000-0005-0000-0000-0000FDB10000}"/>
    <cellStyle name="표준 2 40 3 2 33" xfId="48880" xr:uid="{00000000-0005-0000-0000-0000FEB10000}"/>
    <cellStyle name="표준 2 40 3 2 34" xfId="50360" xr:uid="{00000000-0005-0000-0000-0000FFB10000}"/>
    <cellStyle name="표준 2 40 3 2 35" xfId="51840" xr:uid="{00000000-0005-0000-0000-000000B20000}"/>
    <cellStyle name="표준 2 40 3 2 36" xfId="53320" xr:uid="{00000000-0005-0000-0000-000001B20000}"/>
    <cellStyle name="표준 2 40 3 2 37" xfId="54800" xr:uid="{00000000-0005-0000-0000-000002B20000}"/>
    <cellStyle name="표준 2 40 3 2 38" xfId="56280" xr:uid="{00000000-0005-0000-0000-000003B20000}"/>
    <cellStyle name="표준 2 40 3 2 39" xfId="57760" xr:uid="{00000000-0005-0000-0000-000004B20000}"/>
    <cellStyle name="표준 2 40 3 2 4" xfId="5959" xr:uid="{00000000-0005-0000-0000-000005B20000}"/>
    <cellStyle name="표준 2 40 3 2 40" xfId="59240" xr:uid="{00000000-0005-0000-0000-000006B20000}"/>
    <cellStyle name="표준 2 40 3 2 41" xfId="60720" xr:uid="{00000000-0005-0000-0000-000007B20000}"/>
    <cellStyle name="표준 2 40 3 2 42" xfId="62200" xr:uid="{00000000-0005-0000-0000-000008B20000}"/>
    <cellStyle name="표준 2 40 3 2 5" xfId="7439" xr:uid="{00000000-0005-0000-0000-000009B20000}"/>
    <cellStyle name="표준 2 40 3 2 6" xfId="8919" xr:uid="{00000000-0005-0000-0000-00000AB20000}"/>
    <cellStyle name="표준 2 40 3 2 7" xfId="10399" xr:uid="{00000000-0005-0000-0000-00000BB20000}"/>
    <cellStyle name="표준 2 40 3 2 8" xfId="11879" xr:uid="{00000000-0005-0000-0000-00000CB20000}"/>
    <cellStyle name="표준 2 40 3 2 9" xfId="13359" xr:uid="{00000000-0005-0000-0000-00000DB20000}"/>
    <cellStyle name="표준 2 40 3 20" xfId="27422" xr:uid="{00000000-0005-0000-0000-00000EB20000}"/>
    <cellStyle name="표준 2 40 3 21" xfId="28902" xr:uid="{00000000-0005-0000-0000-00000FB20000}"/>
    <cellStyle name="표준 2 40 3 22" xfId="30382" xr:uid="{00000000-0005-0000-0000-000010B20000}"/>
    <cellStyle name="표준 2 40 3 23" xfId="31862" xr:uid="{00000000-0005-0000-0000-000011B20000}"/>
    <cellStyle name="표준 2 40 3 24" xfId="33342" xr:uid="{00000000-0005-0000-0000-000012B20000}"/>
    <cellStyle name="표준 2 40 3 25" xfId="34822" xr:uid="{00000000-0005-0000-0000-000013B20000}"/>
    <cellStyle name="표준 2 40 3 26" xfId="36302" xr:uid="{00000000-0005-0000-0000-000014B20000}"/>
    <cellStyle name="표준 2 40 3 27" xfId="37782" xr:uid="{00000000-0005-0000-0000-000015B20000}"/>
    <cellStyle name="표준 2 40 3 28" xfId="39262" xr:uid="{00000000-0005-0000-0000-000016B20000}"/>
    <cellStyle name="표준 2 40 3 29" xfId="40742" xr:uid="{00000000-0005-0000-0000-000017B20000}"/>
    <cellStyle name="표준 2 40 3 3" xfId="2261" xr:uid="{00000000-0005-0000-0000-000018B20000}"/>
    <cellStyle name="표준 2 40 3 30" xfId="42222" xr:uid="{00000000-0005-0000-0000-000019B20000}"/>
    <cellStyle name="표준 2 40 3 31" xfId="43702" xr:uid="{00000000-0005-0000-0000-00001AB20000}"/>
    <cellStyle name="표준 2 40 3 32" xfId="45182" xr:uid="{00000000-0005-0000-0000-00001BB20000}"/>
    <cellStyle name="표준 2 40 3 33" xfId="46663" xr:uid="{00000000-0005-0000-0000-00001CB20000}"/>
    <cellStyle name="표준 2 40 3 34" xfId="48143" xr:uid="{00000000-0005-0000-0000-00001DB20000}"/>
    <cellStyle name="표준 2 40 3 35" xfId="49623" xr:uid="{00000000-0005-0000-0000-00001EB20000}"/>
    <cellStyle name="표준 2 40 3 36" xfId="51103" xr:uid="{00000000-0005-0000-0000-00001FB20000}"/>
    <cellStyle name="표준 2 40 3 37" xfId="52583" xr:uid="{00000000-0005-0000-0000-000020B20000}"/>
    <cellStyle name="표준 2 40 3 38" xfId="54063" xr:uid="{00000000-0005-0000-0000-000021B20000}"/>
    <cellStyle name="표준 2 40 3 39" xfId="55543" xr:uid="{00000000-0005-0000-0000-000022B20000}"/>
    <cellStyle name="표준 2 40 3 4" xfId="3742" xr:uid="{00000000-0005-0000-0000-000023B20000}"/>
    <cellStyle name="표준 2 40 3 40" xfId="57023" xr:uid="{00000000-0005-0000-0000-000024B20000}"/>
    <cellStyle name="표준 2 40 3 41" xfId="58503" xr:uid="{00000000-0005-0000-0000-000025B20000}"/>
    <cellStyle name="표준 2 40 3 42" xfId="59983" xr:uid="{00000000-0005-0000-0000-000026B20000}"/>
    <cellStyle name="표준 2 40 3 43" xfId="61463" xr:uid="{00000000-0005-0000-0000-000027B20000}"/>
    <cellStyle name="표준 2 40 3 5" xfId="5222" xr:uid="{00000000-0005-0000-0000-000028B20000}"/>
    <cellStyle name="표준 2 40 3 6" xfId="6702" xr:uid="{00000000-0005-0000-0000-000029B20000}"/>
    <cellStyle name="표준 2 40 3 7" xfId="8182" xr:uid="{00000000-0005-0000-0000-00002AB20000}"/>
    <cellStyle name="표준 2 40 3 8" xfId="9662" xr:uid="{00000000-0005-0000-0000-00002BB20000}"/>
    <cellStyle name="표준 2 40 3 9" xfId="11142" xr:uid="{00000000-0005-0000-0000-00002CB20000}"/>
    <cellStyle name="표준 2 40 30" xfId="32650" xr:uid="{00000000-0005-0000-0000-00002DB20000}"/>
    <cellStyle name="표준 2 40 31" xfId="34130" xr:uid="{00000000-0005-0000-0000-00002EB20000}"/>
    <cellStyle name="표준 2 40 32" xfId="35610" xr:uid="{00000000-0005-0000-0000-00002FB20000}"/>
    <cellStyle name="표준 2 40 33" xfId="37090" xr:uid="{00000000-0005-0000-0000-000030B20000}"/>
    <cellStyle name="표준 2 40 34" xfId="38570" xr:uid="{00000000-0005-0000-0000-000031B20000}"/>
    <cellStyle name="표준 2 40 35" xfId="40050" xr:uid="{00000000-0005-0000-0000-000032B20000}"/>
    <cellStyle name="표준 2 40 36" xfId="41530" xr:uid="{00000000-0005-0000-0000-000033B20000}"/>
    <cellStyle name="표준 2 40 37" xfId="43010" xr:uid="{00000000-0005-0000-0000-000034B20000}"/>
    <cellStyle name="표준 2 40 38" xfId="44490" xr:uid="{00000000-0005-0000-0000-000035B20000}"/>
    <cellStyle name="표준 2 40 39" xfId="45971" xr:uid="{00000000-0005-0000-0000-000036B20000}"/>
    <cellStyle name="표준 2 40 4" xfId="784" xr:uid="{00000000-0005-0000-0000-000037B20000}"/>
    <cellStyle name="표준 2 40 4 10" xfId="12628" xr:uid="{00000000-0005-0000-0000-000038B20000}"/>
    <cellStyle name="표준 2 40 4 11" xfId="14108" xr:uid="{00000000-0005-0000-0000-000039B20000}"/>
    <cellStyle name="표준 2 40 4 12" xfId="15588" xr:uid="{00000000-0005-0000-0000-00003AB20000}"/>
    <cellStyle name="표준 2 40 4 13" xfId="17068" xr:uid="{00000000-0005-0000-0000-00003BB20000}"/>
    <cellStyle name="표준 2 40 4 14" xfId="18548" xr:uid="{00000000-0005-0000-0000-00003CB20000}"/>
    <cellStyle name="표준 2 40 4 15" xfId="20028" xr:uid="{00000000-0005-0000-0000-00003DB20000}"/>
    <cellStyle name="표준 2 40 4 16" xfId="21508" xr:uid="{00000000-0005-0000-0000-00003EB20000}"/>
    <cellStyle name="표준 2 40 4 17" xfId="22988" xr:uid="{00000000-0005-0000-0000-00003FB20000}"/>
    <cellStyle name="표준 2 40 4 18" xfId="24468" xr:uid="{00000000-0005-0000-0000-000040B20000}"/>
    <cellStyle name="표준 2 40 4 19" xfId="25948" xr:uid="{00000000-0005-0000-0000-000041B20000}"/>
    <cellStyle name="표준 2 40 4 2" xfId="43" xr:uid="{00000000-0005-0000-0000-000042B20000}"/>
    <cellStyle name="표준 2 40 4 2 10" xfId="14845" xr:uid="{00000000-0005-0000-0000-000043B20000}"/>
    <cellStyle name="표준 2 40 4 2 11" xfId="16325" xr:uid="{00000000-0005-0000-0000-000044B20000}"/>
    <cellStyle name="표준 2 40 4 2 12" xfId="17805" xr:uid="{00000000-0005-0000-0000-000045B20000}"/>
    <cellStyle name="표준 2 40 4 2 13" xfId="19285" xr:uid="{00000000-0005-0000-0000-000046B20000}"/>
    <cellStyle name="표준 2 40 4 2 14" xfId="20765" xr:uid="{00000000-0005-0000-0000-000047B20000}"/>
    <cellStyle name="표준 2 40 4 2 15" xfId="22245" xr:uid="{00000000-0005-0000-0000-000048B20000}"/>
    <cellStyle name="표준 2 40 4 2 16" xfId="23725" xr:uid="{00000000-0005-0000-0000-000049B20000}"/>
    <cellStyle name="표준 2 40 4 2 17" xfId="25205" xr:uid="{00000000-0005-0000-0000-00004AB20000}"/>
    <cellStyle name="표준 2 40 4 2 18" xfId="26685" xr:uid="{00000000-0005-0000-0000-00004BB20000}"/>
    <cellStyle name="표준 2 40 4 2 19" xfId="28165" xr:uid="{00000000-0005-0000-0000-00004CB20000}"/>
    <cellStyle name="표준 2 40 4 2 2" xfId="3004" xr:uid="{00000000-0005-0000-0000-00004DB20000}"/>
    <cellStyle name="표준 2 40 4 2 20" xfId="29645" xr:uid="{00000000-0005-0000-0000-00004EB20000}"/>
    <cellStyle name="표준 2 40 4 2 21" xfId="31125" xr:uid="{00000000-0005-0000-0000-00004FB20000}"/>
    <cellStyle name="표준 2 40 4 2 22" xfId="32605" xr:uid="{00000000-0005-0000-0000-000050B20000}"/>
    <cellStyle name="표준 2 40 4 2 23" xfId="34085" xr:uid="{00000000-0005-0000-0000-000051B20000}"/>
    <cellStyle name="표준 2 40 4 2 24" xfId="35565" xr:uid="{00000000-0005-0000-0000-000052B20000}"/>
    <cellStyle name="표준 2 40 4 2 25" xfId="37045" xr:uid="{00000000-0005-0000-0000-000053B20000}"/>
    <cellStyle name="표준 2 40 4 2 26" xfId="38525" xr:uid="{00000000-0005-0000-0000-000054B20000}"/>
    <cellStyle name="표준 2 40 4 2 27" xfId="40005" xr:uid="{00000000-0005-0000-0000-000055B20000}"/>
    <cellStyle name="표준 2 40 4 2 28" xfId="41485" xr:uid="{00000000-0005-0000-0000-000056B20000}"/>
    <cellStyle name="표준 2 40 4 2 29" xfId="42965" xr:uid="{00000000-0005-0000-0000-000057B20000}"/>
    <cellStyle name="표준 2 40 4 2 3" xfId="4485" xr:uid="{00000000-0005-0000-0000-000058B20000}"/>
    <cellStyle name="표준 2 40 4 2 30" xfId="44445" xr:uid="{00000000-0005-0000-0000-000059B20000}"/>
    <cellStyle name="표준 2 40 4 2 31" xfId="45925" xr:uid="{00000000-0005-0000-0000-00005AB20000}"/>
    <cellStyle name="표준 2 40 4 2 32" xfId="47406" xr:uid="{00000000-0005-0000-0000-00005BB20000}"/>
    <cellStyle name="표준 2 40 4 2 33" xfId="48886" xr:uid="{00000000-0005-0000-0000-00005CB20000}"/>
    <cellStyle name="표준 2 40 4 2 34" xfId="50366" xr:uid="{00000000-0005-0000-0000-00005DB20000}"/>
    <cellStyle name="표준 2 40 4 2 35" xfId="51846" xr:uid="{00000000-0005-0000-0000-00005EB20000}"/>
    <cellStyle name="표준 2 40 4 2 36" xfId="53326" xr:uid="{00000000-0005-0000-0000-00005FB20000}"/>
    <cellStyle name="표준 2 40 4 2 37" xfId="54806" xr:uid="{00000000-0005-0000-0000-000060B20000}"/>
    <cellStyle name="표준 2 40 4 2 38" xfId="56286" xr:uid="{00000000-0005-0000-0000-000061B20000}"/>
    <cellStyle name="표준 2 40 4 2 39" xfId="57766" xr:uid="{00000000-0005-0000-0000-000062B20000}"/>
    <cellStyle name="표준 2 40 4 2 4" xfId="5965" xr:uid="{00000000-0005-0000-0000-000063B20000}"/>
    <cellStyle name="표준 2 40 4 2 40" xfId="59246" xr:uid="{00000000-0005-0000-0000-000064B20000}"/>
    <cellStyle name="표준 2 40 4 2 41" xfId="60726" xr:uid="{00000000-0005-0000-0000-000065B20000}"/>
    <cellStyle name="표준 2 40 4 2 42" xfId="62206" xr:uid="{00000000-0005-0000-0000-000066B20000}"/>
    <cellStyle name="표준 2 40 4 2 5" xfId="7445" xr:uid="{00000000-0005-0000-0000-000067B20000}"/>
    <cellStyle name="표준 2 40 4 2 6" xfId="8925" xr:uid="{00000000-0005-0000-0000-000068B20000}"/>
    <cellStyle name="표준 2 40 4 2 7" xfId="10405" xr:uid="{00000000-0005-0000-0000-000069B20000}"/>
    <cellStyle name="표준 2 40 4 2 8" xfId="11885" xr:uid="{00000000-0005-0000-0000-00006AB20000}"/>
    <cellStyle name="표준 2 40 4 2 9" xfId="13365" xr:uid="{00000000-0005-0000-0000-00006BB20000}"/>
    <cellStyle name="표준 2 40 4 20" xfId="27428" xr:uid="{00000000-0005-0000-0000-00006CB20000}"/>
    <cellStyle name="표준 2 40 4 21" xfId="28908" xr:uid="{00000000-0005-0000-0000-00006DB20000}"/>
    <cellStyle name="표준 2 40 4 22" xfId="30388" xr:uid="{00000000-0005-0000-0000-00006EB20000}"/>
    <cellStyle name="표준 2 40 4 23" xfId="31868" xr:uid="{00000000-0005-0000-0000-00006FB20000}"/>
    <cellStyle name="표준 2 40 4 24" xfId="33348" xr:uid="{00000000-0005-0000-0000-000070B20000}"/>
    <cellStyle name="표준 2 40 4 25" xfId="34828" xr:uid="{00000000-0005-0000-0000-000071B20000}"/>
    <cellStyle name="표준 2 40 4 26" xfId="36308" xr:uid="{00000000-0005-0000-0000-000072B20000}"/>
    <cellStyle name="표준 2 40 4 27" xfId="37788" xr:uid="{00000000-0005-0000-0000-000073B20000}"/>
    <cellStyle name="표준 2 40 4 28" xfId="39268" xr:uid="{00000000-0005-0000-0000-000074B20000}"/>
    <cellStyle name="표준 2 40 4 29" xfId="40748" xr:uid="{00000000-0005-0000-0000-000075B20000}"/>
    <cellStyle name="표준 2 40 4 3" xfId="2267" xr:uid="{00000000-0005-0000-0000-000076B20000}"/>
    <cellStyle name="표준 2 40 4 30" xfId="42228" xr:uid="{00000000-0005-0000-0000-000077B20000}"/>
    <cellStyle name="표준 2 40 4 31" xfId="43708" xr:uid="{00000000-0005-0000-0000-000078B20000}"/>
    <cellStyle name="표준 2 40 4 32" xfId="45188" xr:uid="{00000000-0005-0000-0000-000079B20000}"/>
    <cellStyle name="표준 2 40 4 33" xfId="46669" xr:uid="{00000000-0005-0000-0000-00007AB20000}"/>
    <cellStyle name="표준 2 40 4 34" xfId="48149" xr:uid="{00000000-0005-0000-0000-00007BB20000}"/>
    <cellStyle name="표준 2 40 4 35" xfId="49629" xr:uid="{00000000-0005-0000-0000-00007CB20000}"/>
    <cellStyle name="표준 2 40 4 36" xfId="51109" xr:uid="{00000000-0005-0000-0000-00007DB20000}"/>
    <cellStyle name="표준 2 40 4 37" xfId="52589" xr:uid="{00000000-0005-0000-0000-00007EB20000}"/>
    <cellStyle name="표준 2 40 4 38" xfId="54069" xr:uid="{00000000-0005-0000-0000-00007FB20000}"/>
    <cellStyle name="표준 2 40 4 39" xfId="55549" xr:uid="{00000000-0005-0000-0000-000080B20000}"/>
    <cellStyle name="표준 2 40 4 4" xfId="3748" xr:uid="{00000000-0005-0000-0000-000081B20000}"/>
    <cellStyle name="표준 2 40 4 40" xfId="57029" xr:uid="{00000000-0005-0000-0000-000082B20000}"/>
    <cellStyle name="표준 2 40 4 41" xfId="58509" xr:uid="{00000000-0005-0000-0000-000083B20000}"/>
    <cellStyle name="표준 2 40 4 42" xfId="59989" xr:uid="{00000000-0005-0000-0000-000084B20000}"/>
    <cellStyle name="표준 2 40 4 43" xfId="61469" xr:uid="{00000000-0005-0000-0000-000085B20000}"/>
    <cellStyle name="표준 2 40 4 5" xfId="5228" xr:uid="{00000000-0005-0000-0000-000086B20000}"/>
    <cellStyle name="표준 2 40 4 6" xfId="6708" xr:uid="{00000000-0005-0000-0000-000087B20000}"/>
    <cellStyle name="표준 2 40 4 7" xfId="8188" xr:uid="{00000000-0005-0000-0000-000088B20000}"/>
    <cellStyle name="표준 2 40 4 8" xfId="9668" xr:uid="{00000000-0005-0000-0000-000089B20000}"/>
    <cellStyle name="표준 2 40 4 9" xfId="11148" xr:uid="{00000000-0005-0000-0000-00008AB20000}"/>
    <cellStyle name="표준 2 40 40" xfId="47451" xr:uid="{00000000-0005-0000-0000-00008BB20000}"/>
    <cellStyle name="표준 2 40 41" xfId="48931" xr:uid="{00000000-0005-0000-0000-00008CB20000}"/>
    <cellStyle name="표준 2 40 42" xfId="50411" xr:uid="{00000000-0005-0000-0000-00008DB20000}"/>
    <cellStyle name="표준 2 40 43" xfId="51891" xr:uid="{00000000-0005-0000-0000-00008EB20000}"/>
    <cellStyle name="표준 2 40 44" xfId="53371" xr:uid="{00000000-0005-0000-0000-00008FB20000}"/>
    <cellStyle name="표준 2 40 45" xfId="54851" xr:uid="{00000000-0005-0000-0000-000090B20000}"/>
    <cellStyle name="표준 2 40 46" xfId="56331" xr:uid="{00000000-0005-0000-0000-000091B20000}"/>
    <cellStyle name="표준 2 40 47" xfId="57811" xr:uid="{00000000-0005-0000-0000-000092B20000}"/>
    <cellStyle name="표준 2 40 48" xfId="59291" xr:uid="{00000000-0005-0000-0000-000093B20000}"/>
    <cellStyle name="표준 2 40 49" xfId="60771" xr:uid="{00000000-0005-0000-0000-000094B20000}"/>
    <cellStyle name="표준 2 40 5" xfId="777" xr:uid="{00000000-0005-0000-0000-000095B20000}"/>
    <cellStyle name="표준 2 40 5 10" xfId="12635" xr:uid="{00000000-0005-0000-0000-000096B20000}"/>
    <cellStyle name="표준 2 40 5 11" xfId="14115" xr:uid="{00000000-0005-0000-0000-000097B20000}"/>
    <cellStyle name="표준 2 40 5 12" xfId="15595" xr:uid="{00000000-0005-0000-0000-000098B20000}"/>
    <cellStyle name="표준 2 40 5 13" xfId="17075" xr:uid="{00000000-0005-0000-0000-000099B20000}"/>
    <cellStyle name="표준 2 40 5 14" xfId="18555" xr:uid="{00000000-0005-0000-0000-00009AB20000}"/>
    <cellStyle name="표준 2 40 5 15" xfId="20035" xr:uid="{00000000-0005-0000-0000-00009BB20000}"/>
    <cellStyle name="표준 2 40 5 16" xfId="21515" xr:uid="{00000000-0005-0000-0000-00009CB20000}"/>
    <cellStyle name="표준 2 40 5 17" xfId="22995" xr:uid="{00000000-0005-0000-0000-00009DB20000}"/>
    <cellStyle name="표준 2 40 5 18" xfId="24475" xr:uid="{00000000-0005-0000-0000-00009EB20000}"/>
    <cellStyle name="표준 2 40 5 19" xfId="25955" xr:uid="{00000000-0005-0000-0000-00009FB20000}"/>
    <cellStyle name="표준 2 40 5 2" xfId="36" xr:uid="{00000000-0005-0000-0000-0000A0B20000}"/>
    <cellStyle name="표준 2 40 5 2 10" xfId="14852" xr:uid="{00000000-0005-0000-0000-0000A1B20000}"/>
    <cellStyle name="표준 2 40 5 2 11" xfId="16332" xr:uid="{00000000-0005-0000-0000-0000A2B20000}"/>
    <cellStyle name="표준 2 40 5 2 12" xfId="17812" xr:uid="{00000000-0005-0000-0000-0000A3B20000}"/>
    <cellStyle name="표준 2 40 5 2 13" xfId="19292" xr:uid="{00000000-0005-0000-0000-0000A4B20000}"/>
    <cellStyle name="표준 2 40 5 2 14" xfId="20772" xr:uid="{00000000-0005-0000-0000-0000A5B20000}"/>
    <cellStyle name="표준 2 40 5 2 15" xfId="22252" xr:uid="{00000000-0005-0000-0000-0000A6B20000}"/>
    <cellStyle name="표준 2 40 5 2 16" xfId="23732" xr:uid="{00000000-0005-0000-0000-0000A7B20000}"/>
    <cellStyle name="표준 2 40 5 2 17" xfId="25212" xr:uid="{00000000-0005-0000-0000-0000A8B20000}"/>
    <cellStyle name="표준 2 40 5 2 18" xfId="26692" xr:uid="{00000000-0005-0000-0000-0000A9B20000}"/>
    <cellStyle name="표준 2 40 5 2 19" xfId="28172" xr:uid="{00000000-0005-0000-0000-0000AAB20000}"/>
    <cellStyle name="표준 2 40 5 2 2" xfId="3011" xr:uid="{00000000-0005-0000-0000-0000ABB20000}"/>
    <cellStyle name="표준 2 40 5 2 20" xfId="29652" xr:uid="{00000000-0005-0000-0000-0000ACB20000}"/>
    <cellStyle name="표준 2 40 5 2 21" xfId="31132" xr:uid="{00000000-0005-0000-0000-0000ADB20000}"/>
    <cellStyle name="표준 2 40 5 2 22" xfId="32612" xr:uid="{00000000-0005-0000-0000-0000AEB20000}"/>
    <cellStyle name="표준 2 40 5 2 23" xfId="34092" xr:uid="{00000000-0005-0000-0000-0000AFB20000}"/>
    <cellStyle name="표준 2 40 5 2 24" xfId="35572" xr:uid="{00000000-0005-0000-0000-0000B0B20000}"/>
    <cellStyle name="표준 2 40 5 2 25" xfId="37052" xr:uid="{00000000-0005-0000-0000-0000B1B20000}"/>
    <cellStyle name="표준 2 40 5 2 26" xfId="38532" xr:uid="{00000000-0005-0000-0000-0000B2B20000}"/>
    <cellStyle name="표준 2 40 5 2 27" xfId="40012" xr:uid="{00000000-0005-0000-0000-0000B3B20000}"/>
    <cellStyle name="표준 2 40 5 2 28" xfId="41492" xr:uid="{00000000-0005-0000-0000-0000B4B20000}"/>
    <cellStyle name="표준 2 40 5 2 29" xfId="42972" xr:uid="{00000000-0005-0000-0000-0000B5B20000}"/>
    <cellStyle name="표준 2 40 5 2 3" xfId="4492" xr:uid="{00000000-0005-0000-0000-0000B6B20000}"/>
    <cellStyle name="표준 2 40 5 2 30" xfId="44452" xr:uid="{00000000-0005-0000-0000-0000B7B20000}"/>
    <cellStyle name="표준 2 40 5 2 31" xfId="45932" xr:uid="{00000000-0005-0000-0000-0000B8B20000}"/>
    <cellStyle name="표준 2 40 5 2 32" xfId="47413" xr:uid="{00000000-0005-0000-0000-0000B9B20000}"/>
    <cellStyle name="표준 2 40 5 2 33" xfId="48893" xr:uid="{00000000-0005-0000-0000-0000BAB20000}"/>
    <cellStyle name="표준 2 40 5 2 34" xfId="50373" xr:uid="{00000000-0005-0000-0000-0000BBB20000}"/>
    <cellStyle name="표준 2 40 5 2 35" xfId="51853" xr:uid="{00000000-0005-0000-0000-0000BCB20000}"/>
    <cellStyle name="표준 2 40 5 2 36" xfId="53333" xr:uid="{00000000-0005-0000-0000-0000BDB20000}"/>
    <cellStyle name="표준 2 40 5 2 37" xfId="54813" xr:uid="{00000000-0005-0000-0000-0000BEB20000}"/>
    <cellStyle name="표준 2 40 5 2 38" xfId="56293" xr:uid="{00000000-0005-0000-0000-0000BFB20000}"/>
    <cellStyle name="표준 2 40 5 2 39" xfId="57773" xr:uid="{00000000-0005-0000-0000-0000C0B20000}"/>
    <cellStyle name="표준 2 40 5 2 4" xfId="5972" xr:uid="{00000000-0005-0000-0000-0000C1B20000}"/>
    <cellStyle name="표준 2 40 5 2 40" xfId="59253" xr:uid="{00000000-0005-0000-0000-0000C2B20000}"/>
    <cellStyle name="표준 2 40 5 2 41" xfId="60733" xr:uid="{00000000-0005-0000-0000-0000C3B20000}"/>
    <cellStyle name="표준 2 40 5 2 42" xfId="62213" xr:uid="{00000000-0005-0000-0000-0000C4B20000}"/>
    <cellStyle name="표준 2 40 5 2 5" xfId="7452" xr:uid="{00000000-0005-0000-0000-0000C5B20000}"/>
    <cellStyle name="표준 2 40 5 2 6" xfId="8932" xr:uid="{00000000-0005-0000-0000-0000C6B20000}"/>
    <cellStyle name="표준 2 40 5 2 7" xfId="10412" xr:uid="{00000000-0005-0000-0000-0000C7B20000}"/>
    <cellStyle name="표준 2 40 5 2 8" xfId="11892" xr:uid="{00000000-0005-0000-0000-0000C8B20000}"/>
    <cellStyle name="표준 2 40 5 2 9" xfId="13372" xr:uid="{00000000-0005-0000-0000-0000C9B20000}"/>
    <cellStyle name="표준 2 40 5 20" xfId="27435" xr:uid="{00000000-0005-0000-0000-0000CAB20000}"/>
    <cellStyle name="표준 2 40 5 21" xfId="28915" xr:uid="{00000000-0005-0000-0000-0000CBB20000}"/>
    <cellStyle name="표준 2 40 5 22" xfId="30395" xr:uid="{00000000-0005-0000-0000-0000CCB20000}"/>
    <cellStyle name="표준 2 40 5 23" xfId="31875" xr:uid="{00000000-0005-0000-0000-0000CDB20000}"/>
    <cellStyle name="표준 2 40 5 24" xfId="33355" xr:uid="{00000000-0005-0000-0000-0000CEB20000}"/>
    <cellStyle name="표준 2 40 5 25" xfId="34835" xr:uid="{00000000-0005-0000-0000-0000CFB20000}"/>
    <cellStyle name="표준 2 40 5 26" xfId="36315" xr:uid="{00000000-0005-0000-0000-0000D0B20000}"/>
    <cellStyle name="표준 2 40 5 27" xfId="37795" xr:uid="{00000000-0005-0000-0000-0000D1B20000}"/>
    <cellStyle name="표준 2 40 5 28" xfId="39275" xr:uid="{00000000-0005-0000-0000-0000D2B20000}"/>
    <cellStyle name="표준 2 40 5 29" xfId="40755" xr:uid="{00000000-0005-0000-0000-0000D3B20000}"/>
    <cellStyle name="표준 2 40 5 3" xfId="2274" xr:uid="{00000000-0005-0000-0000-0000D4B20000}"/>
    <cellStyle name="표준 2 40 5 30" xfId="42235" xr:uid="{00000000-0005-0000-0000-0000D5B20000}"/>
    <cellStyle name="표준 2 40 5 31" xfId="43715" xr:uid="{00000000-0005-0000-0000-0000D6B20000}"/>
    <cellStyle name="표준 2 40 5 32" xfId="45195" xr:uid="{00000000-0005-0000-0000-0000D7B20000}"/>
    <cellStyle name="표준 2 40 5 33" xfId="46676" xr:uid="{00000000-0005-0000-0000-0000D8B20000}"/>
    <cellStyle name="표준 2 40 5 34" xfId="48156" xr:uid="{00000000-0005-0000-0000-0000D9B20000}"/>
    <cellStyle name="표준 2 40 5 35" xfId="49636" xr:uid="{00000000-0005-0000-0000-0000DAB20000}"/>
    <cellStyle name="표준 2 40 5 36" xfId="51116" xr:uid="{00000000-0005-0000-0000-0000DBB20000}"/>
    <cellStyle name="표준 2 40 5 37" xfId="52596" xr:uid="{00000000-0005-0000-0000-0000DCB20000}"/>
    <cellStyle name="표준 2 40 5 38" xfId="54076" xr:uid="{00000000-0005-0000-0000-0000DDB20000}"/>
    <cellStyle name="표준 2 40 5 39" xfId="55556" xr:uid="{00000000-0005-0000-0000-0000DEB20000}"/>
    <cellStyle name="표준 2 40 5 4" xfId="3755" xr:uid="{00000000-0005-0000-0000-0000DFB20000}"/>
    <cellStyle name="표준 2 40 5 40" xfId="57036" xr:uid="{00000000-0005-0000-0000-0000E0B20000}"/>
    <cellStyle name="표준 2 40 5 41" xfId="58516" xr:uid="{00000000-0005-0000-0000-0000E1B20000}"/>
    <cellStyle name="표준 2 40 5 42" xfId="59996" xr:uid="{00000000-0005-0000-0000-0000E2B20000}"/>
    <cellStyle name="표준 2 40 5 43" xfId="61476" xr:uid="{00000000-0005-0000-0000-0000E3B20000}"/>
    <cellStyle name="표준 2 40 5 5" xfId="5235" xr:uid="{00000000-0005-0000-0000-0000E4B20000}"/>
    <cellStyle name="표준 2 40 5 6" xfId="6715" xr:uid="{00000000-0005-0000-0000-0000E5B20000}"/>
    <cellStyle name="표준 2 40 5 7" xfId="8195" xr:uid="{00000000-0005-0000-0000-0000E6B20000}"/>
    <cellStyle name="표준 2 40 5 8" xfId="9675" xr:uid="{00000000-0005-0000-0000-0000E7B20000}"/>
    <cellStyle name="표준 2 40 5 9" xfId="11155" xr:uid="{00000000-0005-0000-0000-0000E8B20000}"/>
    <cellStyle name="표준 2 40 6" xfId="769" xr:uid="{00000000-0005-0000-0000-0000E9B20000}"/>
    <cellStyle name="표준 2 40 6 10" xfId="12643" xr:uid="{00000000-0005-0000-0000-0000EAB20000}"/>
    <cellStyle name="표준 2 40 6 11" xfId="14123" xr:uid="{00000000-0005-0000-0000-0000EBB20000}"/>
    <cellStyle name="표준 2 40 6 12" xfId="15603" xr:uid="{00000000-0005-0000-0000-0000ECB20000}"/>
    <cellStyle name="표준 2 40 6 13" xfId="17083" xr:uid="{00000000-0005-0000-0000-0000EDB20000}"/>
    <cellStyle name="표준 2 40 6 14" xfId="18563" xr:uid="{00000000-0005-0000-0000-0000EEB20000}"/>
    <cellStyle name="표준 2 40 6 15" xfId="20043" xr:uid="{00000000-0005-0000-0000-0000EFB20000}"/>
    <cellStyle name="표준 2 40 6 16" xfId="21523" xr:uid="{00000000-0005-0000-0000-0000F0B20000}"/>
    <cellStyle name="표준 2 40 6 17" xfId="23003" xr:uid="{00000000-0005-0000-0000-0000F1B20000}"/>
    <cellStyle name="표준 2 40 6 18" xfId="24483" xr:uid="{00000000-0005-0000-0000-0000F2B20000}"/>
    <cellStyle name="표준 2 40 6 19" xfId="25963" xr:uid="{00000000-0005-0000-0000-0000F3B20000}"/>
    <cellStyle name="표준 2 40 6 2" xfId="28" xr:uid="{00000000-0005-0000-0000-0000F4B20000}"/>
    <cellStyle name="표준 2 40 6 2 10" xfId="14860" xr:uid="{00000000-0005-0000-0000-0000F5B20000}"/>
    <cellStyle name="표준 2 40 6 2 11" xfId="16340" xr:uid="{00000000-0005-0000-0000-0000F6B20000}"/>
    <cellStyle name="표준 2 40 6 2 12" xfId="17820" xr:uid="{00000000-0005-0000-0000-0000F7B20000}"/>
    <cellStyle name="표준 2 40 6 2 13" xfId="19300" xr:uid="{00000000-0005-0000-0000-0000F8B20000}"/>
    <cellStyle name="표준 2 40 6 2 14" xfId="20780" xr:uid="{00000000-0005-0000-0000-0000F9B20000}"/>
    <cellStyle name="표준 2 40 6 2 15" xfId="22260" xr:uid="{00000000-0005-0000-0000-0000FAB20000}"/>
    <cellStyle name="표준 2 40 6 2 16" xfId="23740" xr:uid="{00000000-0005-0000-0000-0000FBB20000}"/>
    <cellStyle name="표준 2 40 6 2 17" xfId="25220" xr:uid="{00000000-0005-0000-0000-0000FCB20000}"/>
    <cellStyle name="표준 2 40 6 2 18" xfId="26700" xr:uid="{00000000-0005-0000-0000-0000FDB20000}"/>
    <cellStyle name="표준 2 40 6 2 19" xfId="28180" xr:uid="{00000000-0005-0000-0000-0000FEB20000}"/>
    <cellStyle name="표준 2 40 6 2 2" xfId="3019" xr:uid="{00000000-0005-0000-0000-0000FFB20000}"/>
    <cellStyle name="표준 2 40 6 2 20" xfId="29660" xr:uid="{00000000-0005-0000-0000-000000B30000}"/>
    <cellStyle name="표준 2 40 6 2 21" xfId="31140" xr:uid="{00000000-0005-0000-0000-000001B30000}"/>
    <cellStyle name="표준 2 40 6 2 22" xfId="32620" xr:uid="{00000000-0005-0000-0000-000002B30000}"/>
    <cellStyle name="표준 2 40 6 2 23" xfId="34100" xr:uid="{00000000-0005-0000-0000-000003B30000}"/>
    <cellStyle name="표준 2 40 6 2 24" xfId="35580" xr:uid="{00000000-0005-0000-0000-000004B30000}"/>
    <cellStyle name="표준 2 40 6 2 25" xfId="37060" xr:uid="{00000000-0005-0000-0000-000005B30000}"/>
    <cellStyle name="표준 2 40 6 2 26" xfId="38540" xr:uid="{00000000-0005-0000-0000-000006B30000}"/>
    <cellStyle name="표준 2 40 6 2 27" xfId="40020" xr:uid="{00000000-0005-0000-0000-000007B30000}"/>
    <cellStyle name="표준 2 40 6 2 28" xfId="41500" xr:uid="{00000000-0005-0000-0000-000008B30000}"/>
    <cellStyle name="표준 2 40 6 2 29" xfId="42980" xr:uid="{00000000-0005-0000-0000-000009B30000}"/>
    <cellStyle name="표준 2 40 6 2 3" xfId="4500" xr:uid="{00000000-0005-0000-0000-00000AB30000}"/>
    <cellStyle name="표준 2 40 6 2 30" xfId="44460" xr:uid="{00000000-0005-0000-0000-00000BB30000}"/>
    <cellStyle name="표준 2 40 6 2 31" xfId="45940" xr:uid="{00000000-0005-0000-0000-00000CB30000}"/>
    <cellStyle name="표준 2 40 6 2 32" xfId="47421" xr:uid="{00000000-0005-0000-0000-00000DB30000}"/>
    <cellStyle name="표준 2 40 6 2 33" xfId="48901" xr:uid="{00000000-0005-0000-0000-00000EB30000}"/>
    <cellStyle name="표준 2 40 6 2 34" xfId="50381" xr:uid="{00000000-0005-0000-0000-00000FB30000}"/>
    <cellStyle name="표준 2 40 6 2 35" xfId="51861" xr:uid="{00000000-0005-0000-0000-000010B30000}"/>
    <cellStyle name="표준 2 40 6 2 36" xfId="53341" xr:uid="{00000000-0005-0000-0000-000011B30000}"/>
    <cellStyle name="표준 2 40 6 2 37" xfId="54821" xr:uid="{00000000-0005-0000-0000-000012B30000}"/>
    <cellStyle name="표준 2 40 6 2 38" xfId="56301" xr:uid="{00000000-0005-0000-0000-000013B30000}"/>
    <cellStyle name="표준 2 40 6 2 39" xfId="57781" xr:uid="{00000000-0005-0000-0000-000014B30000}"/>
    <cellStyle name="표준 2 40 6 2 4" xfId="5980" xr:uid="{00000000-0005-0000-0000-000015B30000}"/>
    <cellStyle name="표준 2 40 6 2 40" xfId="59261" xr:uid="{00000000-0005-0000-0000-000016B30000}"/>
    <cellStyle name="표준 2 40 6 2 41" xfId="60741" xr:uid="{00000000-0005-0000-0000-000017B30000}"/>
    <cellStyle name="표준 2 40 6 2 42" xfId="62221" xr:uid="{00000000-0005-0000-0000-000018B30000}"/>
    <cellStyle name="표준 2 40 6 2 5" xfId="7460" xr:uid="{00000000-0005-0000-0000-000019B30000}"/>
    <cellStyle name="표준 2 40 6 2 6" xfId="8940" xr:uid="{00000000-0005-0000-0000-00001AB30000}"/>
    <cellStyle name="표준 2 40 6 2 7" xfId="10420" xr:uid="{00000000-0005-0000-0000-00001BB30000}"/>
    <cellStyle name="표준 2 40 6 2 8" xfId="11900" xr:uid="{00000000-0005-0000-0000-00001CB30000}"/>
    <cellStyle name="표준 2 40 6 2 9" xfId="13380" xr:uid="{00000000-0005-0000-0000-00001DB30000}"/>
    <cellStyle name="표준 2 40 6 20" xfId="27443" xr:uid="{00000000-0005-0000-0000-00001EB30000}"/>
    <cellStyle name="표준 2 40 6 21" xfId="28923" xr:uid="{00000000-0005-0000-0000-00001FB30000}"/>
    <cellStyle name="표준 2 40 6 22" xfId="30403" xr:uid="{00000000-0005-0000-0000-000020B30000}"/>
    <cellStyle name="표준 2 40 6 23" xfId="31883" xr:uid="{00000000-0005-0000-0000-000021B30000}"/>
    <cellStyle name="표준 2 40 6 24" xfId="33363" xr:uid="{00000000-0005-0000-0000-000022B30000}"/>
    <cellStyle name="표준 2 40 6 25" xfId="34843" xr:uid="{00000000-0005-0000-0000-000023B30000}"/>
    <cellStyle name="표준 2 40 6 26" xfId="36323" xr:uid="{00000000-0005-0000-0000-000024B30000}"/>
    <cellStyle name="표준 2 40 6 27" xfId="37803" xr:uid="{00000000-0005-0000-0000-000025B30000}"/>
    <cellStyle name="표준 2 40 6 28" xfId="39283" xr:uid="{00000000-0005-0000-0000-000026B30000}"/>
    <cellStyle name="표준 2 40 6 29" xfId="40763" xr:uid="{00000000-0005-0000-0000-000027B30000}"/>
    <cellStyle name="표준 2 40 6 3" xfId="2282" xr:uid="{00000000-0005-0000-0000-000028B30000}"/>
    <cellStyle name="표준 2 40 6 30" xfId="42243" xr:uid="{00000000-0005-0000-0000-000029B30000}"/>
    <cellStyle name="표준 2 40 6 31" xfId="43723" xr:uid="{00000000-0005-0000-0000-00002AB30000}"/>
    <cellStyle name="표준 2 40 6 32" xfId="45203" xr:uid="{00000000-0005-0000-0000-00002BB30000}"/>
    <cellStyle name="표준 2 40 6 33" xfId="46684" xr:uid="{00000000-0005-0000-0000-00002CB30000}"/>
    <cellStyle name="표준 2 40 6 34" xfId="48164" xr:uid="{00000000-0005-0000-0000-00002DB30000}"/>
    <cellStyle name="표준 2 40 6 35" xfId="49644" xr:uid="{00000000-0005-0000-0000-00002EB30000}"/>
    <cellStyle name="표준 2 40 6 36" xfId="51124" xr:uid="{00000000-0005-0000-0000-00002FB30000}"/>
    <cellStyle name="표준 2 40 6 37" xfId="52604" xr:uid="{00000000-0005-0000-0000-000030B30000}"/>
    <cellStyle name="표준 2 40 6 38" xfId="54084" xr:uid="{00000000-0005-0000-0000-000031B30000}"/>
    <cellStyle name="표준 2 40 6 39" xfId="55564" xr:uid="{00000000-0005-0000-0000-000032B30000}"/>
    <cellStyle name="표준 2 40 6 4" xfId="3763" xr:uid="{00000000-0005-0000-0000-000033B30000}"/>
    <cellStyle name="표준 2 40 6 40" xfId="57044" xr:uid="{00000000-0005-0000-0000-000034B30000}"/>
    <cellStyle name="표준 2 40 6 41" xfId="58524" xr:uid="{00000000-0005-0000-0000-000035B30000}"/>
    <cellStyle name="표준 2 40 6 42" xfId="60004" xr:uid="{00000000-0005-0000-0000-000036B30000}"/>
    <cellStyle name="표준 2 40 6 43" xfId="61484" xr:uid="{00000000-0005-0000-0000-000037B30000}"/>
    <cellStyle name="표준 2 40 6 5" xfId="5243" xr:uid="{00000000-0005-0000-0000-000038B30000}"/>
    <cellStyle name="표준 2 40 6 6" xfId="6723" xr:uid="{00000000-0005-0000-0000-000039B30000}"/>
    <cellStyle name="표준 2 40 6 7" xfId="8203" xr:uid="{00000000-0005-0000-0000-00003AB30000}"/>
    <cellStyle name="표준 2 40 6 8" xfId="9683" xr:uid="{00000000-0005-0000-0000-00003BB30000}"/>
    <cellStyle name="표준 2 40 6 9" xfId="11163" xr:uid="{00000000-0005-0000-0000-00003CB30000}"/>
    <cellStyle name="표준 2 40 7" xfId="799" xr:uid="{00000000-0005-0000-0000-00003DB30000}"/>
    <cellStyle name="표준 2 40 7 10" xfId="12613" xr:uid="{00000000-0005-0000-0000-00003EB30000}"/>
    <cellStyle name="표준 2 40 7 11" xfId="14093" xr:uid="{00000000-0005-0000-0000-00003FB30000}"/>
    <cellStyle name="표준 2 40 7 12" xfId="15573" xr:uid="{00000000-0005-0000-0000-000040B30000}"/>
    <cellStyle name="표준 2 40 7 13" xfId="17053" xr:uid="{00000000-0005-0000-0000-000041B30000}"/>
    <cellStyle name="표준 2 40 7 14" xfId="18533" xr:uid="{00000000-0005-0000-0000-000042B30000}"/>
    <cellStyle name="표준 2 40 7 15" xfId="20013" xr:uid="{00000000-0005-0000-0000-000043B30000}"/>
    <cellStyle name="표준 2 40 7 16" xfId="21493" xr:uid="{00000000-0005-0000-0000-000044B30000}"/>
    <cellStyle name="표준 2 40 7 17" xfId="22973" xr:uid="{00000000-0005-0000-0000-000045B30000}"/>
    <cellStyle name="표준 2 40 7 18" xfId="24453" xr:uid="{00000000-0005-0000-0000-000046B30000}"/>
    <cellStyle name="표준 2 40 7 19" xfId="25933" xr:uid="{00000000-0005-0000-0000-000047B30000}"/>
    <cellStyle name="표준 2 40 7 2" xfId="58" xr:uid="{00000000-0005-0000-0000-000048B30000}"/>
    <cellStyle name="표준 2 40 7 2 10" xfId="14830" xr:uid="{00000000-0005-0000-0000-000049B30000}"/>
    <cellStyle name="표준 2 40 7 2 11" xfId="16310" xr:uid="{00000000-0005-0000-0000-00004AB30000}"/>
    <cellStyle name="표준 2 40 7 2 12" xfId="17790" xr:uid="{00000000-0005-0000-0000-00004BB30000}"/>
    <cellStyle name="표준 2 40 7 2 13" xfId="19270" xr:uid="{00000000-0005-0000-0000-00004CB30000}"/>
    <cellStyle name="표준 2 40 7 2 14" xfId="20750" xr:uid="{00000000-0005-0000-0000-00004DB30000}"/>
    <cellStyle name="표준 2 40 7 2 15" xfId="22230" xr:uid="{00000000-0005-0000-0000-00004EB30000}"/>
    <cellStyle name="표준 2 40 7 2 16" xfId="23710" xr:uid="{00000000-0005-0000-0000-00004FB30000}"/>
    <cellStyle name="표준 2 40 7 2 17" xfId="25190" xr:uid="{00000000-0005-0000-0000-000050B30000}"/>
    <cellStyle name="표준 2 40 7 2 18" xfId="26670" xr:uid="{00000000-0005-0000-0000-000051B30000}"/>
    <cellStyle name="표준 2 40 7 2 19" xfId="28150" xr:uid="{00000000-0005-0000-0000-000052B30000}"/>
    <cellStyle name="표준 2 40 7 2 2" xfId="2989" xr:uid="{00000000-0005-0000-0000-000053B30000}"/>
    <cellStyle name="표준 2 40 7 2 20" xfId="29630" xr:uid="{00000000-0005-0000-0000-000054B30000}"/>
    <cellStyle name="표준 2 40 7 2 21" xfId="31110" xr:uid="{00000000-0005-0000-0000-000055B30000}"/>
    <cellStyle name="표준 2 40 7 2 22" xfId="32590" xr:uid="{00000000-0005-0000-0000-000056B30000}"/>
    <cellStyle name="표준 2 40 7 2 23" xfId="34070" xr:uid="{00000000-0005-0000-0000-000057B30000}"/>
    <cellStyle name="표준 2 40 7 2 24" xfId="35550" xr:uid="{00000000-0005-0000-0000-000058B30000}"/>
    <cellStyle name="표준 2 40 7 2 25" xfId="37030" xr:uid="{00000000-0005-0000-0000-000059B30000}"/>
    <cellStyle name="표준 2 40 7 2 26" xfId="38510" xr:uid="{00000000-0005-0000-0000-00005AB30000}"/>
    <cellStyle name="표준 2 40 7 2 27" xfId="39990" xr:uid="{00000000-0005-0000-0000-00005BB30000}"/>
    <cellStyle name="표준 2 40 7 2 28" xfId="41470" xr:uid="{00000000-0005-0000-0000-00005CB30000}"/>
    <cellStyle name="표준 2 40 7 2 29" xfId="42950" xr:uid="{00000000-0005-0000-0000-00005DB30000}"/>
    <cellStyle name="표준 2 40 7 2 3" xfId="4470" xr:uid="{00000000-0005-0000-0000-00005EB30000}"/>
    <cellStyle name="표준 2 40 7 2 30" xfId="44430" xr:uid="{00000000-0005-0000-0000-00005FB30000}"/>
    <cellStyle name="표준 2 40 7 2 31" xfId="45910" xr:uid="{00000000-0005-0000-0000-000060B30000}"/>
    <cellStyle name="표준 2 40 7 2 32" xfId="47391" xr:uid="{00000000-0005-0000-0000-000061B30000}"/>
    <cellStyle name="표준 2 40 7 2 33" xfId="48871" xr:uid="{00000000-0005-0000-0000-000062B30000}"/>
    <cellStyle name="표준 2 40 7 2 34" xfId="50351" xr:uid="{00000000-0005-0000-0000-000063B30000}"/>
    <cellStyle name="표준 2 40 7 2 35" xfId="51831" xr:uid="{00000000-0005-0000-0000-000064B30000}"/>
    <cellStyle name="표준 2 40 7 2 36" xfId="53311" xr:uid="{00000000-0005-0000-0000-000065B30000}"/>
    <cellStyle name="표준 2 40 7 2 37" xfId="54791" xr:uid="{00000000-0005-0000-0000-000066B30000}"/>
    <cellStyle name="표준 2 40 7 2 38" xfId="56271" xr:uid="{00000000-0005-0000-0000-000067B30000}"/>
    <cellStyle name="표준 2 40 7 2 39" xfId="57751" xr:uid="{00000000-0005-0000-0000-000068B30000}"/>
    <cellStyle name="표준 2 40 7 2 4" xfId="5950" xr:uid="{00000000-0005-0000-0000-000069B30000}"/>
    <cellStyle name="표준 2 40 7 2 40" xfId="59231" xr:uid="{00000000-0005-0000-0000-00006AB30000}"/>
    <cellStyle name="표준 2 40 7 2 41" xfId="60711" xr:uid="{00000000-0005-0000-0000-00006BB30000}"/>
    <cellStyle name="표준 2 40 7 2 42" xfId="62191" xr:uid="{00000000-0005-0000-0000-00006CB30000}"/>
    <cellStyle name="표준 2 40 7 2 5" xfId="7430" xr:uid="{00000000-0005-0000-0000-00006DB30000}"/>
    <cellStyle name="표준 2 40 7 2 6" xfId="8910" xr:uid="{00000000-0005-0000-0000-00006EB30000}"/>
    <cellStyle name="표준 2 40 7 2 7" xfId="10390" xr:uid="{00000000-0005-0000-0000-00006FB30000}"/>
    <cellStyle name="표준 2 40 7 2 8" xfId="11870" xr:uid="{00000000-0005-0000-0000-000070B30000}"/>
    <cellStyle name="표준 2 40 7 2 9" xfId="13350" xr:uid="{00000000-0005-0000-0000-000071B30000}"/>
    <cellStyle name="표준 2 40 7 20" xfId="27413" xr:uid="{00000000-0005-0000-0000-000072B30000}"/>
    <cellStyle name="표준 2 40 7 21" xfId="28893" xr:uid="{00000000-0005-0000-0000-000073B30000}"/>
    <cellStyle name="표준 2 40 7 22" xfId="30373" xr:uid="{00000000-0005-0000-0000-000074B30000}"/>
    <cellStyle name="표준 2 40 7 23" xfId="31853" xr:uid="{00000000-0005-0000-0000-000075B30000}"/>
    <cellStyle name="표준 2 40 7 24" xfId="33333" xr:uid="{00000000-0005-0000-0000-000076B30000}"/>
    <cellStyle name="표준 2 40 7 25" xfId="34813" xr:uid="{00000000-0005-0000-0000-000077B30000}"/>
    <cellStyle name="표준 2 40 7 26" xfId="36293" xr:uid="{00000000-0005-0000-0000-000078B30000}"/>
    <cellStyle name="표준 2 40 7 27" xfId="37773" xr:uid="{00000000-0005-0000-0000-000079B30000}"/>
    <cellStyle name="표준 2 40 7 28" xfId="39253" xr:uid="{00000000-0005-0000-0000-00007AB30000}"/>
    <cellStyle name="표준 2 40 7 29" xfId="40733" xr:uid="{00000000-0005-0000-0000-00007BB30000}"/>
    <cellStyle name="표준 2 40 7 3" xfId="2252" xr:uid="{00000000-0005-0000-0000-00007CB30000}"/>
    <cellStyle name="표준 2 40 7 30" xfId="42213" xr:uid="{00000000-0005-0000-0000-00007DB30000}"/>
    <cellStyle name="표준 2 40 7 31" xfId="43693" xr:uid="{00000000-0005-0000-0000-00007EB30000}"/>
    <cellStyle name="표준 2 40 7 32" xfId="45173" xr:uid="{00000000-0005-0000-0000-00007FB30000}"/>
    <cellStyle name="표준 2 40 7 33" xfId="46654" xr:uid="{00000000-0005-0000-0000-000080B30000}"/>
    <cellStyle name="표준 2 40 7 34" xfId="48134" xr:uid="{00000000-0005-0000-0000-000081B30000}"/>
    <cellStyle name="표준 2 40 7 35" xfId="49614" xr:uid="{00000000-0005-0000-0000-000082B30000}"/>
    <cellStyle name="표준 2 40 7 36" xfId="51094" xr:uid="{00000000-0005-0000-0000-000083B30000}"/>
    <cellStyle name="표준 2 40 7 37" xfId="52574" xr:uid="{00000000-0005-0000-0000-000084B30000}"/>
    <cellStyle name="표준 2 40 7 38" xfId="54054" xr:uid="{00000000-0005-0000-0000-000085B30000}"/>
    <cellStyle name="표준 2 40 7 39" xfId="55534" xr:uid="{00000000-0005-0000-0000-000086B30000}"/>
    <cellStyle name="표준 2 40 7 4" xfId="3733" xr:uid="{00000000-0005-0000-0000-000087B30000}"/>
    <cellStyle name="표준 2 40 7 40" xfId="57014" xr:uid="{00000000-0005-0000-0000-000088B30000}"/>
    <cellStyle name="표준 2 40 7 41" xfId="58494" xr:uid="{00000000-0005-0000-0000-000089B30000}"/>
    <cellStyle name="표준 2 40 7 42" xfId="59974" xr:uid="{00000000-0005-0000-0000-00008AB30000}"/>
    <cellStyle name="표준 2 40 7 43" xfId="61454" xr:uid="{00000000-0005-0000-0000-00008BB30000}"/>
    <cellStyle name="표준 2 40 7 5" xfId="5213" xr:uid="{00000000-0005-0000-0000-00008CB30000}"/>
    <cellStyle name="표준 2 40 7 6" xfId="6693" xr:uid="{00000000-0005-0000-0000-00008DB30000}"/>
    <cellStyle name="표준 2 40 7 7" xfId="8173" xr:uid="{00000000-0005-0000-0000-00008EB30000}"/>
    <cellStyle name="표준 2 40 7 8" xfId="9653" xr:uid="{00000000-0005-0000-0000-00008FB30000}"/>
    <cellStyle name="표준 2 40 7 9" xfId="11133" xr:uid="{00000000-0005-0000-0000-000090B30000}"/>
    <cellStyle name="표준 2 40 8" xfId="741" xr:uid="{00000000-0005-0000-0000-000091B30000}"/>
    <cellStyle name="표준 2 40 8 10" xfId="14147" xr:uid="{00000000-0005-0000-0000-000092B30000}"/>
    <cellStyle name="표준 2 40 8 11" xfId="15627" xr:uid="{00000000-0005-0000-0000-000093B30000}"/>
    <cellStyle name="표준 2 40 8 12" xfId="17107" xr:uid="{00000000-0005-0000-0000-000094B30000}"/>
    <cellStyle name="표준 2 40 8 13" xfId="18587" xr:uid="{00000000-0005-0000-0000-000095B30000}"/>
    <cellStyle name="표준 2 40 8 14" xfId="20067" xr:uid="{00000000-0005-0000-0000-000096B30000}"/>
    <cellStyle name="표준 2 40 8 15" xfId="21547" xr:uid="{00000000-0005-0000-0000-000097B30000}"/>
    <cellStyle name="표준 2 40 8 16" xfId="23027" xr:uid="{00000000-0005-0000-0000-000098B30000}"/>
    <cellStyle name="표준 2 40 8 17" xfId="24507" xr:uid="{00000000-0005-0000-0000-000099B30000}"/>
    <cellStyle name="표준 2 40 8 18" xfId="25987" xr:uid="{00000000-0005-0000-0000-00009AB30000}"/>
    <cellStyle name="표준 2 40 8 19" xfId="27467" xr:uid="{00000000-0005-0000-0000-00009BB30000}"/>
    <cellStyle name="표준 2 40 8 2" xfId="2306" xr:uid="{00000000-0005-0000-0000-00009CB30000}"/>
    <cellStyle name="표준 2 40 8 20" xfId="28947" xr:uid="{00000000-0005-0000-0000-00009DB30000}"/>
    <cellStyle name="표준 2 40 8 21" xfId="30427" xr:uid="{00000000-0005-0000-0000-00009EB30000}"/>
    <cellStyle name="표준 2 40 8 22" xfId="31907" xr:uid="{00000000-0005-0000-0000-00009FB30000}"/>
    <cellStyle name="표준 2 40 8 23" xfId="33387" xr:uid="{00000000-0005-0000-0000-0000A0B30000}"/>
    <cellStyle name="표준 2 40 8 24" xfId="34867" xr:uid="{00000000-0005-0000-0000-0000A1B30000}"/>
    <cellStyle name="표준 2 40 8 25" xfId="36347" xr:uid="{00000000-0005-0000-0000-0000A2B30000}"/>
    <cellStyle name="표준 2 40 8 26" xfId="37827" xr:uid="{00000000-0005-0000-0000-0000A3B30000}"/>
    <cellStyle name="표준 2 40 8 27" xfId="39307" xr:uid="{00000000-0005-0000-0000-0000A4B30000}"/>
    <cellStyle name="표준 2 40 8 28" xfId="40787" xr:uid="{00000000-0005-0000-0000-0000A5B30000}"/>
    <cellStyle name="표준 2 40 8 29" xfId="42267" xr:uid="{00000000-0005-0000-0000-0000A6B30000}"/>
    <cellStyle name="표준 2 40 8 3" xfId="3787" xr:uid="{00000000-0005-0000-0000-0000A7B30000}"/>
    <cellStyle name="표준 2 40 8 30" xfId="43747" xr:uid="{00000000-0005-0000-0000-0000A8B30000}"/>
    <cellStyle name="표준 2 40 8 31" xfId="45227" xr:uid="{00000000-0005-0000-0000-0000A9B30000}"/>
    <cellStyle name="표준 2 40 8 32" xfId="46708" xr:uid="{00000000-0005-0000-0000-0000AAB30000}"/>
    <cellStyle name="표준 2 40 8 33" xfId="48188" xr:uid="{00000000-0005-0000-0000-0000ABB30000}"/>
    <cellStyle name="표준 2 40 8 34" xfId="49668" xr:uid="{00000000-0005-0000-0000-0000ACB30000}"/>
    <cellStyle name="표준 2 40 8 35" xfId="51148" xr:uid="{00000000-0005-0000-0000-0000ADB30000}"/>
    <cellStyle name="표준 2 40 8 36" xfId="52628" xr:uid="{00000000-0005-0000-0000-0000AEB30000}"/>
    <cellStyle name="표준 2 40 8 37" xfId="54108" xr:uid="{00000000-0005-0000-0000-0000AFB30000}"/>
    <cellStyle name="표준 2 40 8 38" xfId="55588" xr:uid="{00000000-0005-0000-0000-0000B0B30000}"/>
    <cellStyle name="표준 2 40 8 39" xfId="57068" xr:uid="{00000000-0005-0000-0000-0000B1B30000}"/>
    <cellStyle name="표준 2 40 8 4" xfId="5267" xr:uid="{00000000-0005-0000-0000-0000B2B30000}"/>
    <cellStyle name="표준 2 40 8 40" xfId="58548" xr:uid="{00000000-0005-0000-0000-0000B3B30000}"/>
    <cellStyle name="표준 2 40 8 41" xfId="60028" xr:uid="{00000000-0005-0000-0000-0000B4B30000}"/>
    <cellStyle name="표준 2 40 8 42" xfId="61508" xr:uid="{00000000-0005-0000-0000-0000B5B30000}"/>
    <cellStyle name="표준 2 40 8 5" xfId="6747" xr:uid="{00000000-0005-0000-0000-0000B6B30000}"/>
    <cellStyle name="표준 2 40 8 6" xfId="8227" xr:uid="{00000000-0005-0000-0000-0000B7B30000}"/>
    <cellStyle name="표준 2 40 8 7" xfId="9707" xr:uid="{00000000-0005-0000-0000-0000B8B30000}"/>
    <cellStyle name="표준 2 40 8 8" xfId="11187" xr:uid="{00000000-0005-0000-0000-0000B9B30000}"/>
    <cellStyle name="표준 2 40 8 9" xfId="12667" xr:uid="{00000000-0005-0000-0000-0000BAB30000}"/>
    <cellStyle name="표준 2 40 9" xfId="1569" xr:uid="{00000000-0005-0000-0000-0000BBB30000}"/>
    <cellStyle name="표준 2 41" xfId="1519" xr:uid="{00000000-0005-0000-0000-0000BCB30000}"/>
    <cellStyle name="표준 2 41 10" xfId="4531" xr:uid="{00000000-0005-0000-0000-0000BDB30000}"/>
    <cellStyle name="표준 2 41 11" xfId="6011" xr:uid="{00000000-0005-0000-0000-0000BEB30000}"/>
    <cellStyle name="표준 2 41 12" xfId="7491" xr:uid="{00000000-0005-0000-0000-0000BFB30000}"/>
    <cellStyle name="표준 2 41 13" xfId="8971" xr:uid="{00000000-0005-0000-0000-0000C0B30000}"/>
    <cellStyle name="표준 2 41 14" xfId="10451" xr:uid="{00000000-0005-0000-0000-0000C1B30000}"/>
    <cellStyle name="표준 2 41 15" xfId="11931" xr:uid="{00000000-0005-0000-0000-0000C2B30000}"/>
    <cellStyle name="표준 2 41 16" xfId="13411" xr:uid="{00000000-0005-0000-0000-0000C3B30000}"/>
    <cellStyle name="표준 2 41 17" xfId="14891" xr:uid="{00000000-0005-0000-0000-0000C4B30000}"/>
    <cellStyle name="표준 2 41 18" xfId="16371" xr:uid="{00000000-0005-0000-0000-0000C5B30000}"/>
    <cellStyle name="표준 2 41 19" xfId="17851" xr:uid="{00000000-0005-0000-0000-0000C6B30000}"/>
    <cellStyle name="표준 2 41 2" xfId="789" xr:uid="{00000000-0005-0000-0000-0000C7B30000}"/>
    <cellStyle name="표준 2 41 2 10" xfId="12623" xr:uid="{00000000-0005-0000-0000-0000C8B30000}"/>
    <cellStyle name="표준 2 41 2 11" xfId="14103" xr:uid="{00000000-0005-0000-0000-0000C9B30000}"/>
    <cellStyle name="표준 2 41 2 12" xfId="15583" xr:uid="{00000000-0005-0000-0000-0000CAB30000}"/>
    <cellStyle name="표준 2 41 2 13" xfId="17063" xr:uid="{00000000-0005-0000-0000-0000CBB30000}"/>
    <cellStyle name="표준 2 41 2 14" xfId="18543" xr:uid="{00000000-0005-0000-0000-0000CCB30000}"/>
    <cellStyle name="표준 2 41 2 15" xfId="20023" xr:uid="{00000000-0005-0000-0000-0000CDB30000}"/>
    <cellStyle name="표준 2 41 2 16" xfId="21503" xr:uid="{00000000-0005-0000-0000-0000CEB30000}"/>
    <cellStyle name="표준 2 41 2 17" xfId="22983" xr:uid="{00000000-0005-0000-0000-0000CFB30000}"/>
    <cellStyle name="표준 2 41 2 18" xfId="24463" xr:uid="{00000000-0005-0000-0000-0000D0B30000}"/>
    <cellStyle name="표준 2 41 2 19" xfId="25943" xr:uid="{00000000-0005-0000-0000-0000D1B30000}"/>
    <cellStyle name="표준 2 41 2 2" xfId="48" xr:uid="{00000000-0005-0000-0000-0000D2B30000}"/>
    <cellStyle name="표준 2 41 2 2 10" xfId="14840" xr:uid="{00000000-0005-0000-0000-0000D3B30000}"/>
    <cellStyle name="표준 2 41 2 2 11" xfId="16320" xr:uid="{00000000-0005-0000-0000-0000D4B30000}"/>
    <cellStyle name="표준 2 41 2 2 12" xfId="17800" xr:uid="{00000000-0005-0000-0000-0000D5B30000}"/>
    <cellStyle name="표준 2 41 2 2 13" xfId="19280" xr:uid="{00000000-0005-0000-0000-0000D6B30000}"/>
    <cellStyle name="표준 2 41 2 2 14" xfId="20760" xr:uid="{00000000-0005-0000-0000-0000D7B30000}"/>
    <cellStyle name="표준 2 41 2 2 15" xfId="22240" xr:uid="{00000000-0005-0000-0000-0000D8B30000}"/>
    <cellStyle name="표준 2 41 2 2 16" xfId="23720" xr:uid="{00000000-0005-0000-0000-0000D9B30000}"/>
    <cellStyle name="표준 2 41 2 2 17" xfId="25200" xr:uid="{00000000-0005-0000-0000-0000DAB30000}"/>
    <cellStyle name="표준 2 41 2 2 18" xfId="26680" xr:uid="{00000000-0005-0000-0000-0000DBB30000}"/>
    <cellStyle name="표준 2 41 2 2 19" xfId="28160" xr:uid="{00000000-0005-0000-0000-0000DCB30000}"/>
    <cellStyle name="표준 2 41 2 2 2" xfId="2999" xr:uid="{00000000-0005-0000-0000-0000DDB30000}"/>
    <cellStyle name="표준 2 41 2 2 20" xfId="29640" xr:uid="{00000000-0005-0000-0000-0000DEB30000}"/>
    <cellStyle name="표준 2 41 2 2 21" xfId="31120" xr:uid="{00000000-0005-0000-0000-0000DFB30000}"/>
    <cellStyle name="표준 2 41 2 2 22" xfId="32600" xr:uid="{00000000-0005-0000-0000-0000E0B30000}"/>
    <cellStyle name="표준 2 41 2 2 23" xfId="34080" xr:uid="{00000000-0005-0000-0000-0000E1B30000}"/>
    <cellStyle name="표준 2 41 2 2 24" xfId="35560" xr:uid="{00000000-0005-0000-0000-0000E2B30000}"/>
    <cellStyle name="표준 2 41 2 2 25" xfId="37040" xr:uid="{00000000-0005-0000-0000-0000E3B30000}"/>
    <cellStyle name="표준 2 41 2 2 26" xfId="38520" xr:uid="{00000000-0005-0000-0000-0000E4B30000}"/>
    <cellStyle name="표준 2 41 2 2 27" xfId="40000" xr:uid="{00000000-0005-0000-0000-0000E5B30000}"/>
    <cellStyle name="표준 2 41 2 2 28" xfId="41480" xr:uid="{00000000-0005-0000-0000-0000E6B30000}"/>
    <cellStyle name="표준 2 41 2 2 29" xfId="42960" xr:uid="{00000000-0005-0000-0000-0000E7B30000}"/>
    <cellStyle name="표준 2 41 2 2 3" xfId="4480" xr:uid="{00000000-0005-0000-0000-0000E8B30000}"/>
    <cellStyle name="표준 2 41 2 2 30" xfId="44440" xr:uid="{00000000-0005-0000-0000-0000E9B30000}"/>
    <cellStyle name="표준 2 41 2 2 31" xfId="45920" xr:uid="{00000000-0005-0000-0000-0000EAB30000}"/>
    <cellStyle name="표준 2 41 2 2 32" xfId="47401" xr:uid="{00000000-0005-0000-0000-0000EBB30000}"/>
    <cellStyle name="표준 2 41 2 2 33" xfId="48881" xr:uid="{00000000-0005-0000-0000-0000ECB30000}"/>
    <cellStyle name="표준 2 41 2 2 34" xfId="50361" xr:uid="{00000000-0005-0000-0000-0000EDB30000}"/>
    <cellStyle name="표준 2 41 2 2 35" xfId="51841" xr:uid="{00000000-0005-0000-0000-0000EEB30000}"/>
    <cellStyle name="표준 2 41 2 2 36" xfId="53321" xr:uid="{00000000-0005-0000-0000-0000EFB30000}"/>
    <cellStyle name="표준 2 41 2 2 37" xfId="54801" xr:uid="{00000000-0005-0000-0000-0000F0B30000}"/>
    <cellStyle name="표준 2 41 2 2 38" xfId="56281" xr:uid="{00000000-0005-0000-0000-0000F1B30000}"/>
    <cellStyle name="표준 2 41 2 2 39" xfId="57761" xr:uid="{00000000-0005-0000-0000-0000F2B30000}"/>
    <cellStyle name="표준 2 41 2 2 4" xfId="5960" xr:uid="{00000000-0005-0000-0000-0000F3B30000}"/>
    <cellStyle name="표준 2 41 2 2 40" xfId="59241" xr:uid="{00000000-0005-0000-0000-0000F4B30000}"/>
    <cellStyle name="표준 2 41 2 2 41" xfId="60721" xr:uid="{00000000-0005-0000-0000-0000F5B30000}"/>
    <cellStyle name="표준 2 41 2 2 42" xfId="62201" xr:uid="{00000000-0005-0000-0000-0000F6B30000}"/>
    <cellStyle name="표준 2 41 2 2 5" xfId="7440" xr:uid="{00000000-0005-0000-0000-0000F7B30000}"/>
    <cellStyle name="표준 2 41 2 2 6" xfId="8920" xr:uid="{00000000-0005-0000-0000-0000F8B30000}"/>
    <cellStyle name="표준 2 41 2 2 7" xfId="10400" xr:uid="{00000000-0005-0000-0000-0000F9B30000}"/>
    <cellStyle name="표준 2 41 2 2 8" xfId="11880" xr:uid="{00000000-0005-0000-0000-0000FAB30000}"/>
    <cellStyle name="표준 2 41 2 2 9" xfId="13360" xr:uid="{00000000-0005-0000-0000-0000FBB30000}"/>
    <cellStyle name="표준 2 41 2 20" xfId="27423" xr:uid="{00000000-0005-0000-0000-0000FCB30000}"/>
    <cellStyle name="표준 2 41 2 21" xfId="28903" xr:uid="{00000000-0005-0000-0000-0000FDB30000}"/>
    <cellStyle name="표준 2 41 2 22" xfId="30383" xr:uid="{00000000-0005-0000-0000-0000FEB30000}"/>
    <cellStyle name="표준 2 41 2 23" xfId="31863" xr:uid="{00000000-0005-0000-0000-0000FFB30000}"/>
    <cellStyle name="표준 2 41 2 24" xfId="33343" xr:uid="{00000000-0005-0000-0000-000000B40000}"/>
    <cellStyle name="표준 2 41 2 25" xfId="34823" xr:uid="{00000000-0005-0000-0000-000001B40000}"/>
    <cellStyle name="표준 2 41 2 26" xfId="36303" xr:uid="{00000000-0005-0000-0000-000002B40000}"/>
    <cellStyle name="표준 2 41 2 27" xfId="37783" xr:uid="{00000000-0005-0000-0000-000003B40000}"/>
    <cellStyle name="표준 2 41 2 28" xfId="39263" xr:uid="{00000000-0005-0000-0000-000004B40000}"/>
    <cellStyle name="표준 2 41 2 29" xfId="40743" xr:uid="{00000000-0005-0000-0000-000005B40000}"/>
    <cellStyle name="표준 2 41 2 3" xfId="2262" xr:uid="{00000000-0005-0000-0000-000006B40000}"/>
    <cellStyle name="표준 2 41 2 30" xfId="42223" xr:uid="{00000000-0005-0000-0000-000007B40000}"/>
    <cellStyle name="표준 2 41 2 31" xfId="43703" xr:uid="{00000000-0005-0000-0000-000008B40000}"/>
    <cellStyle name="표준 2 41 2 32" xfId="45183" xr:uid="{00000000-0005-0000-0000-000009B40000}"/>
    <cellStyle name="표준 2 41 2 33" xfId="46664" xr:uid="{00000000-0005-0000-0000-00000AB40000}"/>
    <cellStyle name="표준 2 41 2 34" xfId="48144" xr:uid="{00000000-0005-0000-0000-00000BB40000}"/>
    <cellStyle name="표준 2 41 2 35" xfId="49624" xr:uid="{00000000-0005-0000-0000-00000CB40000}"/>
    <cellStyle name="표준 2 41 2 36" xfId="51104" xr:uid="{00000000-0005-0000-0000-00000DB40000}"/>
    <cellStyle name="표준 2 41 2 37" xfId="52584" xr:uid="{00000000-0005-0000-0000-00000EB40000}"/>
    <cellStyle name="표준 2 41 2 38" xfId="54064" xr:uid="{00000000-0005-0000-0000-00000FB40000}"/>
    <cellStyle name="표준 2 41 2 39" xfId="55544" xr:uid="{00000000-0005-0000-0000-000010B40000}"/>
    <cellStyle name="표준 2 41 2 4" xfId="3743" xr:uid="{00000000-0005-0000-0000-000011B40000}"/>
    <cellStyle name="표준 2 41 2 40" xfId="57024" xr:uid="{00000000-0005-0000-0000-000012B40000}"/>
    <cellStyle name="표준 2 41 2 41" xfId="58504" xr:uid="{00000000-0005-0000-0000-000013B40000}"/>
    <cellStyle name="표준 2 41 2 42" xfId="59984" xr:uid="{00000000-0005-0000-0000-000014B40000}"/>
    <cellStyle name="표준 2 41 2 43" xfId="61464" xr:uid="{00000000-0005-0000-0000-000015B40000}"/>
    <cellStyle name="표준 2 41 2 5" xfId="5223" xr:uid="{00000000-0005-0000-0000-000016B40000}"/>
    <cellStyle name="표준 2 41 2 6" xfId="6703" xr:uid="{00000000-0005-0000-0000-000017B40000}"/>
    <cellStyle name="표준 2 41 2 7" xfId="8183" xr:uid="{00000000-0005-0000-0000-000018B40000}"/>
    <cellStyle name="표준 2 41 2 8" xfId="9663" xr:uid="{00000000-0005-0000-0000-000019B40000}"/>
    <cellStyle name="표준 2 41 2 9" xfId="11143" xr:uid="{00000000-0005-0000-0000-00001AB40000}"/>
    <cellStyle name="표준 2 41 20" xfId="19331" xr:uid="{00000000-0005-0000-0000-00001BB40000}"/>
    <cellStyle name="표준 2 41 21" xfId="20811" xr:uid="{00000000-0005-0000-0000-00001CB40000}"/>
    <cellStyle name="표준 2 41 22" xfId="22291" xr:uid="{00000000-0005-0000-0000-00001DB40000}"/>
    <cellStyle name="표준 2 41 23" xfId="23771" xr:uid="{00000000-0005-0000-0000-00001EB40000}"/>
    <cellStyle name="표준 2 41 24" xfId="25251" xr:uid="{00000000-0005-0000-0000-00001FB40000}"/>
    <cellStyle name="표준 2 41 25" xfId="26731" xr:uid="{00000000-0005-0000-0000-000020B40000}"/>
    <cellStyle name="표준 2 41 26" xfId="28211" xr:uid="{00000000-0005-0000-0000-000021B40000}"/>
    <cellStyle name="표준 2 41 27" xfId="29691" xr:uid="{00000000-0005-0000-0000-000022B40000}"/>
    <cellStyle name="표준 2 41 28" xfId="31171" xr:uid="{00000000-0005-0000-0000-000023B40000}"/>
    <cellStyle name="표준 2 41 29" xfId="32651" xr:uid="{00000000-0005-0000-0000-000024B40000}"/>
    <cellStyle name="표준 2 41 3" xfId="783" xr:uid="{00000000-0005-0000-0000-000025B40000}"/>
    <cellStyle name="표준 2 41 3 10" xfId="12629" xr:uid="{00000000-0005-0000-0000-000026B40000}"/>
    <cellStyle name="표준 2 41 3 11" xfId="14109" xr:uid="{00000000-0005-0000-0000-000027B40000}"/>
    <cellStyle name="표준 2 41 3 12" xfId="15589" xr:uid="{00000000-0005-0000-0000-000028B40000}"/>
    <cellStyle name="표준 2 41 3 13" xfId="17069" xr:uid="{00000000-0005-0000-0000-000029B40000}"/>
    <cellStyle name="표준 2 41 3 14" xfId="18549" xr:uid="{00000000-0005-0000-0000-00002AB40000}"/>
    <cellStyle name="표준 2 41 3 15" xfId="20029" xr:uid="{00000000-0005-0000-0000-00002BB40000}"/>
    <cellStyle name="표준 2 41 3 16" xfId="21509" xr:uid="{00000000-0005-0000-0000-00002CB40000}"/>
    <cellStyle name="표준 2 41 3 17" xfId="22989" xr:uid="{00000000-0005-0000-0000-00002DB40000}"/>
    <cellStyle name="표준 2 41 3 18" xfId="24469" xr:uid="{00000000-0005-0000-0000-00002EB40000}"/>
    <cellStyle name="표준 2 41 3 19" xfId="25949" xr:uid="{00000000-0005-0000-0000-00002FB40000}"/>
    <cellStyle name="표준 2 41 3 2" xfId="42" xr:uid="{00000000-0005-0000-0000-000030B40000}"/>
    <cellStyle name="표준 2 41 3 2 10" xfId="14846" xr:uid="{00000000-0005-0000-0000-000031B40000}"/>
    <cellStyle name="표준 2 41 3 2 11" xfId="16326" xr:uid="{00000000-0005-0000-0000-000032B40000}"/>
    <cellStyle name="표준 2 41 3 2 12" xfId="17806" xr:uid="{00000000-0005-0000-0000-000033B40000}"/>
    <cellStyle name="표준 2 41 3 2 13" xfId="19286" xr:uid="{00000000-0005-0000-0000-000034B40000}"/>
    <cellStyle name="표준 2 41 3 2 14" xfId="20766" xr:uid="{00000000-0005-0000-0000-000035B40000}"/>
    <cellStyle name="표준 2 41 3 2 15" xfId="22246" xr:uid="{00000000-0005-0000-0000-000036B40000}"/>
    <cellStyle name="표준 2 41 3 2 16" xfId="23726" xr:uid="{00000000-0005-0000-0000-000037B40000}"/>
    <cellStyle name="표준 2 41 3 2 17" xfId="25206" xr:uid="{00000000-0005-0000-0000-000038B40000}"/>
    <cellStyle name="표준 2 41 3 2 18" xfId="26686" xr:uid="{00000000-0005-0000-0000-000039B40000}"/>
    <cellStyle name="표준 2 41 3 2 19" xfId="28166" xr:uid="{00000000-0005-0000-0000-00003AB40000}"/>
    <cellStyle name="표준 2 41 3 2 2" xfId="3005" xr:uid="{00000000-0005-0000-0000-00003BB40000}"/>
    <cellStyle name="표준 2 41 3 2 20" xfId="29646" xr:uid="{00000000-0005-0000-0000-00003CB40000}"/>
    <cellStyle name="표준 2 41 3 2 21" xfId="31126" xr:uid="{00000000-0005-0000-0000-00003DB40000}"/>
    <cellStyle name="표준 2 41 3 2 22" xfId="32606" xr:uid="{00000000-0005-0000-0000-00003EB40000}"/>
    <cellStyle name="표준 2 41 3 2 23" xfId="34086" xr:uid="{00000000-0005-0000-0000-00003FB40000}"/>
    <cellStyle name="표준 2 41 3 2 24" xfId="35566" xr:uid="{00000000-0005-0000-0000-000040B40000}"/>
    <cellStyle name="표준 2 41 3 2 25" xfId="37046" xr:uid="{00000000-0005-0000-0000-000041B40000}"/>
    <cellStyle name="표준 2 41 3 2 26" xfId="38526" xr:uid="{00000000-0005-0000-0000-000042B40000}"/>
    <cellStyle name="표준 2 41 3 2 27" xfId="40006" xr:uid="{00000000-0005-0000-0000-000043B40000}"/>
    <cellStyle name="표준 2 41 3 2 28" xfId="41486" xr:uid="{00000000-0005-0000-0000-000044B40000}"/>
    <cellStyle name="표준 2 41 3 2 29" xfId="42966" xr:uid="{00000000-0005-0000-0000-000045B40000}"/>
    <cellStyle name="표준 2 41 3 2 3" xfId="4486" xr:uid="{00000000-0005-0000-0000-000046B40000}"/>
    <cellStyle name="표준 2 41 3 2 30" xfId="44446" xr:uid="{00000000-0005-0000-0000-000047B40000}"/>
    <cellStyle name="표준 2 41 3 2 31" xfId="45926" xr:uid="{00000000-0005-0000-0000-000048B40000}"/>
    <cellStyle name="표준 2 41 3 2 32" xfId="47407" xr:uid="{00000000-0005-0000-0000-000049B40000}"/>
    <cellStyle name="표준 2 41 3 2 33" xfId="48887" xr:uid="{00000000-0005-0000-0000-00004AB40000}"/>
    <cellStyle name="표준 2 41 3 2 34" xfId="50367" xr:uid="{00000000-0005-0000-0000-00004BB40000}"/>
    <cellStyle name="표준 2 41 3 2 35" xfId="51847" xr:uid="{00000000-0005-0000-0000-00004CB40000}"/>
    <cellStyle name="표준 2 41 3 2 36" xfId="53327" xr:uid="{00000000-0005-0000-0000-00004DB40000}"/>
    <cellStyle name="표준 2 41 3 2 37" xfId="54807" xr:uid="{00000000-0005-0000-0000-00004EB40000}"/>
    <cellStyle name="표준 2 41 3 2 38" xfId="56287" xr:uid="{00000000-0005-0000-0000-00004FB40000}"/>
    <cellStyle name="표준 2 41 3 2 39" xfId="57767" xr:uid="{00000000-0005-0000-0000-000050B40000}"/>
    <cellStyle name="표준 2 41 3 2 4" xfId="5966" xr:uid="{00000000-0005-0000-0000-000051B40000}"/>
    <cellStyle name="표준 2 41 3 2 40" xfId="59247" xr:uid="{00000000-0005-0000-0000-000052B40000}"/>
    <cellStyle name="표준 2 41 3 2 41" xfId="60727" xr:uid="{00000000-0005-0000-0000-000053B40000}"/>
    <cellStyle name="표준 2 41 3 2 42" xfId="62207" xr:uid="{00000000-0005-0000-0000-000054B40000}"/>
    <cellStyle name="표준 2 41 3 2 5" xfId="7446" xr:uid="{00000000-0005-0000-0000-000055B40000}"/>
    <cellStyle name="표준 2 41 3 2 6" xfId="8926" xr:uid="{00000000-0005-0000-0000-000056B40000}"/>
    <cellStyle name="표준 2 41 3 2 7" xfId="10406" xr:uid="{00000000-0005-0000-0000-000057B40000}"/>
    <cellStyle name="표준 2 41 3 2 8" xfId="11886" xr:uid="{00000000-0005-0000-0000-000058B40000}"/>
    <cellStyle name="표준 2 41 3 2 9" xfId="13366" xr:uid="{00000000-0005-0000-0000-000059B40000}"/>
    <cellStyle name="표준 2 41 3 20" xfId="27429" xr:uid="{00000000-0005-0000-0000-00005AB40000}"/>
    <cellStyle name="표준 2 41 3 21" xfId="28909" xr:uid="{00000000-0005-0000-0000-00005BB40000}"/>
    <cellStyle name="표준 2 41 3 22" xfId="30389" xr:uid="{00000000-0005-0000-0000-00005CB40000}"/>
    <cellStyle name="표준 2 41 3 23" xfId="31869" xr:uid="{00000000-0005-0000-0000-00005DB40000}"/>
    <cellStyle name="표준 2 41 3 24" xfId="33349" xr:uid="{00000000-0005-0000-0000-00005EB40000}"/>
    <cellStyle name="표준 2 41 3 25" xfId="34829" xr:uid="{00000000-0005-0000-0000-00005FB40000}"/>
    <cellStyle name="표준 2 41 3 26" xfId="36309" xr:uid="{00000000-0005-0000-0000-000060B40000}"/>
    <cellStyle name="표준 2 41 3 27" xfId="37789" xr:uid="{00000000-0005-0000-0000-000061B40000}"/>
    <cellStyle name="표준 2 41 3 28" xfId="39269" xr:uid="{00000000-0005-0000-0000-000062B40000}"/>
    <cellStyle name="표준 2 41 3 29" xfId="40749" xr:uid="{00000000-0005-0000-0000-000063B40000}"/>
    <cellStyle name="표준 2 41 3 3" xfId="2268" xr:uid="{00000000-0005-0000-0000-000064B40000}"/>
    <cellStyle name="표준 2 41 3 30" xfId="42229" xr:uid="{00000000-0005-0000-0000-000065B40000}"/>
    <cellStyle name="표준 2 41 3 31" xfId="43709" xr:uid="{00000000-0005-0000-0000-000066B40000}"/>
    <cellStyle name="표준 2 41 3 32" xfId="45189" xr:uid="{00000000-0005-0000-0000-000067B40000}"/>
    <cellStyle name="표준 2 41 3 33" xfId="46670" xr:uid="{00000000-0005-0000-0000-000068B40000}"/>
    <cellStyle name="표준 2 41 3 34" xfId="48150" xr:uid="{00000000-0005-0000-0000-000069B40000}"/>
    <cellStyle name="표준 2 41 3 35" xfId="49630" xr:uid="{00000000-0005-0000-0000-00006AB40000}"/>
    <cellStyle name="표준 2 41 3 36" xfId="51110" xr:uid="{00000000-0005-0000-0000-00006BB40000}"/>
    <cellStyle name="표준 2 41 3 37" xfId="52590" xr:uid="{00000000-0005-0000-0000-00006CB40000}"/>
    <cellStyle name="표준 2 41 3 38" xfId="54070" xr:uid="{00000000-0005-0000-0000-00006DB40000}"/>
    <cellStyle name="표준 2 41 3 39" xfId="55550" xr:uid="{00000000-0005-0000-0000-00006EB40000}"/>
    <cellStyle name="표준 2 41 3 4" xfId="3749" xr:uid="{00000000-0005-0000-0000-00006FB40000}"/>
    <cellStyle name="표준 2 41 3 40" xfId="57030" xr:uid="{00000000-0005-0000-0000-000070B40000}"/>
    <cellStyle name="표준 2 41 3 41" xfId="58510" xr:uid="{00000000-0005-0000-0000-000071B40000}"/>
    <cellStyle name="표준 2 41 3 42" xfId="59990" xr:uid="{00000000-0005-0000-0000-000072B40000}"/>
    <cellStyle name="표준 2 41 3 43" xfId="61470" xr:uid="{00000000-0005-0000-0000-000073B40000}"/>
    <cellStyle name="표준 2 41 3 5" xfId="5229" xr:uid="{00000000-0005-0000-0000-000074B40000}"/>
    <cellStyle name="표준 2 41 3 6" xfId="6709" xr:uid="{00000000-0005-0000-0000-000075B40000}"/>
    <cellStyle name="표준 2 41 3 7" xfId="8189" xr:uid="{00000000-0005-0000-0000-000076B40000}"/>
    <cellStyle name="표준 2 41 3 8" xfId="9669" xr:uid="{00000000-0005-0000-0000-000077B40000}"/>
    <cellStyle name="표준 2 41 3 9" xfId="11149" xr:uid="{00000000-0005-0000-0000-000078B40000}"/>
    <cellStyle name="표준 2 41 30" xfId="34131" xr:uid="{00000000-0005-0000-0000-000079B40000}"/>
    <cellStyle name="표준 2 41 31" xfId="35611" xr:uid="{00000000-0005-0000-0000-00007AB40000}"/>
    <cellStyle name="표준 2 41 32" xfId="37091" xr:uid="{00000000-0005-0000-0000-00007BB40000}"/>
    <cellStyle name="표준 2 41 33" xfId="38571" xr:uid="{00000000-0005-0000-0000-00007CB40000}"/>
    <cellStyle name="표준 2 41 34" xfId="40051" xr:uid="{00000000-0005-0000-0000-00007DB40000}"/>
    <cellStyle name="표준 2 41 35" xfId="41531" xr:uid="{00000000-0005-0000-0000-00007EB40000}"/>
    <cellStyle name="표준 2 41 36" xfId="43011" xr:uid="{00000000-0005-0000-0000-00007FB40000}"/>
    <cellStyle name="표준 2 41 37" xfId="44491" xr:uid="{00000000-0005-0000-0000-000080B40000}"/>
    <cellStyle name="표준 2 41 38" xfId="45972" xr:uid="{00000000-0005-0000-0000-000081B40000}"/>
    <cellStyle name="표준 2 41 39" xfId="47452" xr:uid="{00000000-0005-0000-0000-000082B40000}"/>
    <cellStyle name="표준 2 41 4" xfId="776" xr:uid="{00000000-0005-0000-0000-000083B40000}"/>
    <cellStyle name="표준 2 41 4 10" xfId="12636" xr:uid="{00000000-0005-0000-0000-000084B40000}"/>
    <cellStyle name="표준 2 41 4 11" xfId="14116" xr:uid="{00000000-0005-0000-0000-000085B40000}"/>
    <cellStyle name="표준 2 41 4 12" xfId="15596" xr:uid="{00000000-0005-0000-0000-000086B40000}"/>
    <cellStyle name="표준 2 41 4 13" xfId="17076" xr:uid="{00000000-0005-0000-0000-000087B40000}"/>
    <cellStyle name="표준 2 41 4 14" xfId="18556" xr:uid="{00000000-0005-0000-0000-000088B40000}"/>
    <cellStyle name="표준 2 41 4 15" xfId="20036" xr:uid="{00000000-0005-0000-0000-000089B40000}"/>
    <cellStyle name="표준 2 41 4 16" xfId="21516" xr:uid="{00000000-0005-0000-0000-00008AB40000}"/>
    <cellStyle name="표준 2 41 4 17" xfId="22996" xr:uid="{00000000-0005-0000-0000-00008BB40000}"/>
    <cellStyle name="표준 2 41 4 18" xfId="24476" xr:uid="{00000000-0005-0000-0000-00008CB40000}"/>
    <cellStyle name="표준 2 41 4 19" xfId="25956" xr:uid="{00000000-0005-0000-0000-00008DB40000}"/>
    <cellStyle name="표준 2 41 4 2" xfId="35" xr:uid="{00000000-0005-0000-0000-00008EB40000}"/>
    <cellStyle name="표준 2 41 4 2 10" xfId="14853" xr:uid="{00000000-0005-0000-0000-00008FB40000}"/>
    <cellStyle name="표준 2 41 4 2 11" xfId="16333" xr:uid="{00000000-0005-0000-0000-000090B40000}"/>
    <cellStyle name="표준 2 41 4 2 12" xfId="17813" xr:uid="{00000000-0005-0000-0000-000091B40000}"/>
    <cellStyle name="표준 2 41 4 2 13" xfId="19293" xr:uid="{00000000-0005-0000-0000-000092B40000}"/>
    <cellStyle name="표준 2 41 4 2 14" xfId="20773" xr:uid="{00000000-0005-0000-0000-000093B40000}"/>
    <cellStyle name="표준 2 41 4 2 15" xfId="22253" xr:uid="{00000000-0005-0000-0000-000094B40000}"/>
    <cellStyle name="표준 2 41 4 2 16" xfId="23733" xr:uid="{00000000-0005-0000-0000-000095B40000}"/>
    <cellStyle name="표준 2 41 4 2 17" xfId="25213" xr:uid="{00000000-0005-0000-0000-000096B40000}"/>
    <cellStyle name="표준 2 41 4 2 18" xfId="26693" xr:uid="{00000000-0005-0000-0000-000097B40000}"/>
    <cellStyle name="표준 2 41 4 2 19" xfId="28173" xr:uid="{00000000-0005-0000-0000-000098B40000}"/>
    <cellStyle name="표준 2 41 4 2 2" xfId="3012" xr:uid="{00000000-0005-0000-0000-000099B40000}"/>
    <cellStyle name="표준 2 41 4 2 20" xfId="29653" xr:uid="{00000000-0005-0000-0000-00009AB40000}"/>
    <cellStyle name="표준 2 41 4 2 21" xfId="31133" xr:uid="{00000000-0005-0000-0000-00009BB40000}"/>
    <cellStyle name="표준 2 41 4 2 22" xfId="32613" xr:uid="{00000000-0005-0000-0000-00009CB40000}"/>
    <cellStyle name="표준 2 41 4 2 23" xfId="34093" xr:uid="{00000000-0005-0000-0000-00009DB40000}"/>
    <cellStyle name="표준 2 41 4 2 24" xfId="35573" xr:uid="{00000000-0005-0000-0000-00009EB40000}"/>
    <cellStyle name="표준 2 41 4 2 25" xfId="37053" xr:uid="{00000000-0005-0000-0000-00009FB40000}"/>
    <cellStyle name="표준 2 41 4 2 26" xfId="38533" xr:uid="{00000000-0005-0000-0000-0000A0B40000}"/>
    <cellStyle name="표준 2 41 4 2 27" xfId="40013" xr:uid="{00000000-0005-0000-0000-0000A1B40000}"/>
    <cellStyle name="표준 2 41 4 2 28" xfId="41493" xr:uid="{00000000-0005-0000-0000-0000A2B40000}"/>
    <cellStyle name="표준 2 41 4 2 29" xfId="42973" xr:uid="{00000000-0005-0000-0000-0000A3B40000}"/>
    <cellStyle name="표준 2 41 4 2 3" xfId="4493" xr:uid="{00000000-0005-0000-0000-0000A4B40000}"/>
    <cellStyle name="표준 2 41 4 2 30" xfId="44453" xr:uid="{00000000-0005-0000-0000-0000A5B40000}"/>
    <cellStyle name="표준 2 41 4 2 31" xfId="45933" xr:uid="{00000000-0005-0000-0000-0000A6B40000}"/>
    <cellStyle name="표준 2 41 4 2 32" xfId="47414" xr:uid="{00000000-0005-0000-0000-0000A7B40000}"/>
    <cellStyle name="표준 2 41 4 2 33" xfId="48894" xr:uid="{00000000-0005-0000-0000-0000A8B40000}"/>
    <cellStyle name="표준 2 41 4 2 34" xfId="50374" xr:uid="{00000000-0005-0000-0000-0000A9B40000}"/>
    <cellStyle name="표준 2 41 4 2 35" xfId="51854" xr:uid="{00000000-0005-0000-0000-0000AAB40000}"/>
    <cellStyle name="표준 2 41 4 2 36" xfId="53334" xr:uid="{00000000-0005-0000-0000-0000ABB40000}"/>
    <cellStyle name="표준 2 41 4 2 37" xfId="54814" xr:uid="{00000000-0005-0000-0000-0000ACB40000}"/>
    <cellStyle name="표준 2 41 4 2 38" xfId="56294" xr:uid="{00000000-0005-0000-0000-0000ADB40000}"/>
    <cellStyle name="표준 2 41 4 2 39" xfId="57774" xr:uid="{00000000-0005-0000-0000-0000AEB40000}"/>
    <cellStyle name="표준 2 41 4 2 4" xfId="5973" xr:uid="{00000000-0005-0000-0000-0000AFB40000}"/>
    <cellStyle name="표준 2 41 4 2 40" xfId="59254" xr:uid="{00000000-0005-0000-0000-0000B0B40000}"/>
    <cellStyle name="표준 2 41 4 2 41" xfId="60734" xr:uid="{00000000-0005-0000-0000-0000B1B40000}"/>
    <cellStyle name="표준 2 41 4 2 42" xfId="62214" xr:uid="{00000000-0005-0000-0000-0000B2B40000}"/>
    <cellStyle name="표준 2 41 4 2 5" xfId="7453" xr:uid="{00000000-0005-0000-0000-0000B3B40000}"/>
    <cellStyle name="표준 2 41 4 2 6" xfId="8933" xr:uid="{00000000-0005-0000-0000-0000B4B40000}"/>
    <cellStyle name="표준 2 41 4 2 7" xfId="10413" xr:uid="{00000000-0005-0000-0000-0000B5B40000}"/>
    <cellStyle name="표준 2 41 4 2 8" xfId="11893" xr:uid="{00000000-0005-0000-0000-0000B6B40000}"/>
    <cellStyle name="표준 2 41 4 2 9" xfId="13373" xr:uid="{00000000-0005-0000-0000-0000B7B40000}"/>
    <cellStyle name="표준 2 41 4 20" xfId="27436" xr:uid="{00000000-0005-0000-0000-0000B8B40000}"/>
    <cellStyle name="표준 2 41 4 21" xfId="28916" xr:uid="{00000000-0005-0000-0000-0000B9B40000}"/>
    <cellStyle name="표준 2 41 4 22" xfId="30396" xr:uid="{00000000-0005-0000-0000-0000BAB40000}"/>
    <cellStyle name="표준 2 41 4 23" xfId="31876" xr:uid="{00000000-0005-0000-0000-0000BBB40000}"/>
    <cellStyle name="표준 2 41 4 24" xfId="33356" xr:uid="{00000000-0005-0000-0000-0000BCB40000}"/>
    <cellStyle name="표준 2 41 4 25" xfId="34836" xr:uid="{00000000-0005-0000-0000-0000BDB40000}"/>
    <cellStyle name="표준 2 41 4 26" xfId="36316" xr:uid="{00000000-0005-0000-0000-0000BEB40000}"/>
    <cellStyle name="표준 2 41 4 27" xfId="37796" xr:uid="{00000000-0005-0000-0000-0000BFB40000}"/>
    <cellStyle name="표준 2 41 4 28" xfId="39276" xr:uid="{00000000-0005-0000-0000-0000C0B40000}"/>
    <cellStyle name="표준 2 41 4 29" xfId="40756" xr:uid="{00000000-0005-0000-0000-0000C1B40000}"/>
    <cellStyle name="표준 2 41 4 3" xfId="2275" xr:uid="{00000000-0005-0000-0000-0000C2B40000}"/>
    <cellStyle name="표준 2 41 4 30" xfId="42236" xr:uid="{00000000-0005-0000-0000-0000C3B40000}"/>
    <cellStyle name="표준 2 41 4 31" xfId="43716" xr:uid="{00000000-0005-0000-0000-0000C4B40000}"/>
    <cellStyle name="표준 2 41 4 32" xfId="45196" xr:uid="{00000000-0005-0000-0000-0000C5B40000}"/>
    <cellStyle name="표준 2 41 4 33" xfId="46677" xr:uid="{00000000-0005-0000-0000-0000C6B40000}"/>
    <cellStyle name="표준 2 41 4 34" xfId="48157" xr:uid="{00000000-0005-0000-0000-0000C7B40000}"/>
    <cellStyle name="표준 2 41 4 35" xfId="49637" xr:uid="{00000000-0005-0000-0000-0000C8B40000}"/>
    <cellStyle name="표준 2 41 4 36" xfId="51117" xr:uid="{00000000-0005-0000-0000-0000C9B40000}"/>
    <cellStyle name="표준 2 41 4 37" xfId="52597" xr:uid="{00000000-0005-0000-0000-0000CAB40000}"/>
    <cellStyle name="표준 2 41 4 38" xfId="54077" xr:uid="{00000000-0005-0000-0000-0000CBB40000}"/>
    <cellStyle name="표준 2 41 4 39" xfId="55557" xr:uid="{00000000-0005-0000-0000-0000CCB40000}"/>
    <cellStyle name="표준 2 41 4 4" xfId="3756" xr:uid="{00000000-0005-0000-0000-0000CDB40000}"/>
    <cellStyle name="표준 2 41 4 40" xfId="57037" xr:uid="{00000000-0005-0000-0000-0000CEB40000}"/>
    <cellStyle name="표준 2 41 4 41" xfId="58517" xr:uid="{00000000-0005-0000-0000-0000CFB40000}"/>
    <cellStyle name="표준 2 41 4 42" xfId="59997" xr:uid="{00000000-0005-0000-0000-0000D0B40000}"/>
    <cellStyle name="표준 2 41 4 43" xfId="61477" xr:uid="{00000000-0005-0000-0000-0000D1B40000}"/>
    <cellStyle name="표준 2 41 4 5" xfId="5236" xr:uid="{00000000-0005-0000-0000-0000D2B40000}"/>
    <cellStyle name="표준 2 41 4 6" xfId="6716" xr:uid="{00000000-0005-0000-0000-0000D3B40000}"/>
    <cellStyle name="표준 2 41 4 7" xfId="8196" xr:uid="{00000000-0005-0000-0000-0000D4B40000}"/>
    <cellStyle name="표준 2 41 4 8" xfId="9676" xr:uid="{00000000-0005-0000-0000-0000D5B40000}"/>
    <cellStyle name="표준 2 41 4 9" xfId="11156" xr:uid="{00000000-0005-0000-0000-0000D6B40000}"/>
    <cellStyle name="표준 2 41 40" xfId="48932" xr:uid="{00000000-0005-0000-0000-0000D7B40000}"/>
    <cellStyle name="표준 2 41 41" xfId="50412" xr:uid="{00000000-0005-0000-0000-0000D8B40000}"/>
    <cellStyle name="표준 2 41 42" xfId="51892" xr:uid="{00000000-0005-0000-0000-0000D9B40000}"/>
    <cellStyle name="표준 2 41 43" xfId="53372" xr:uid="{00000000-0005-0000-0000-0000DAB40000}"/>
    <cellStyle name="표준 2 41 44" xfId="54852" xr:uid="{00000000-0005-0000-0000-0000DBB40000}"/>
    <cellStyle name="표준 2 41 45" xfId="56332" xr:uid="{00000000-0005-0000-0000-0000DCB40000}"/>
    <cellStyle name="표준 2 41 46" xfId="57812" xr:uid="{00000000-0005-0000-0000-0000DDB40000}"/>
    <cellStyle name="표준 2 41 47" xfId="59292" xr:uid="{00000000-0005-0000-0000-0000DEB40000}"/>
    <cellStyle name="표준 2 41 48" xfId="60772" xr:uid="{00000000-0005-0000-0000-0000DFB40000}"/>
    <cellStyle name="표준 2 41 5" xfId="768" xr:uid="{00000000-0005-0000-0000-0000E0B40000}"/>
    <cellStyle name="표준 2 41 5 10" xfId="12644" xr:uid="{00000000-0005-0000-0000-0000E1B40000}"/>
    <cellStyle name="표준 2 41 5 11" xfId="14124" xr:uid="{00000000-0005-0000-0000-0000E2B40000}"/>
    <cellStyle name="표준 2 41 5 12" xfId="15604" xr:uid="{00000000-0005-0000-0000-0000E3B40000}"/>
    <cellStyle name="표준 2 41 5 13" xfId="17084" xr:uid="{00000000-0005-0000-0000-0000E4B40000}"/>
    <cellStyle name="표준 2 41 5 14" xfId="18564" xr:uid="{00000000-0005-0000-0000-0000E5B40000}"/>
    <cellStyle name="표준 2 41 5 15" xfId="20044" xr:uid="{00000000-0005-0000-0000-0000E6B40000}"/>
    <cellStyle name="표준 2 41 5 16" xfId="21524" xr:uid="{00000000-0005-0000-0000-0000E7B40000}"/>
    <cellStyle name="표준 2 41 5 17" xfId="23004" xr:uid="{00000000-0005-0000-0000-0000E8B40000}"/>
    <cellStyle name="표준 2 41 5 18" xfId="24484" xr:uid="{00000000-0005-0000-0000-0000E9B40000}"/>
    <cellStyle name="표준 2 41 5 19" xfId="25964" xr:uid="{00000000-0005-0000-0000-0000EAB40000}"/>
    <cellStyle name="표준 2 41 5 2" xfId="27" xr:uid="{00000000-0005-0000-0000-0000EBB40000}"/>
    <cellStyle name="표준 2 41 5 2 10" xfId="14861" xr:uid="{00000000-0005-0000-0000-0000ECB40000}"/>
    <cellStyle name="표준 2 41 5 2 11" xfId="16341" xr:uid="{00000000-0005-0000-0000-0000EDB40000}"/>
    <cellStyle name="표준 2 41 5 2 12" xfId="17821" xr:uid="{00000000-0005-0000-0000-0000EEB40000}"/>
    <cellStyle name="표준 2 41 5 2 13" xfId="19301" xr:uid="{00000000-0005-0000-0000-0000EFB40000}"/>
    <cellStyle name="표준 2 41 5 2 14" xfId="20781" xr:uid="{00000000-0005-0000-0000-0000F0B40000}"/>
    <cellStyle name="표준 2 41 5 2 15" xfId="22261" xr:uid="{00000000-0005-0000-0000-0000F1B40000}"/>
    <cellStyle name="표준 2 41 5 2 16" xfId="23741" xr:uid="{00000000-0005-0000-0000-0000F2B40000}"/>
    <cellStyle name="표준 2 41 5 2 17" xfId="25221" xr:uid="{00000000-0005-0000-0000-0000F3B40000}"/>
    <cellStyle name="표준 2 41 5 2 18" xfId="26701" xr:uid="{00000000-0005-0000-0000-0000F4B40000}"/>
    <cellStyle name="표준 2 41 5 2 19" xfId="28181" xr:uid="{00000000-0005-0000-0000-0000F5B40000}"/>
    <cellStyle name="표준 2 41 5 2 2" xfId="3020" xr:uid="{00000000-0005-0000-0000-0000F6B40000}"/>
    <cellStyle name="표준 2 41 5 2 20" xfId="29661" xr:uid="{00000000-0005-0000-0000-0000F7B40000}"/>
    <cellStyle name="표준 2 41 5 2 21" xfId="31141" xr:uid="{00000000-0005-0000-0000-0000F8B40000}"/>
    <cellStyle name="표준 2 41 5 2 22" xfId="32621" xr:uid="{00000000-0005-0000-0000-0000F9B40000}"/>
    <cellStyle name="표준 2 41 5 2 23" xfId="34101" xr:uid="{00000000-0005-0000-0000-0000FAB40000}"/>
    <cellStyle name="표준 2 41 5 2 24" xfId="35581" xr:uid="{00000000-0005-0000-0000-0000FBB40000}"/>
    <cellStyle name="표준 2 41 5 2 25" xfId="37061" xr:uid="{00000000-0005-0000-0000-0000FCB40000}"/>
    <cellStyle name="표준 2 41 5 2 26" xfId="38541" xr:uid="{00000000-0005-0000-0000-0000FDB40000}"/>
    <cellStyle name="표준 2 41 5 2 27" xfId="40021" xr:uid="{00000000-0005-0000-0000-0000FEB40000}"/>
    <cellStyle name="표준 2 41 5 2 28" xfId="41501" xr:uid="{00000000-0005-0000-0000-0000FFB40000}"/>
    <cellStyle name="표준 2 41 5 2 29" xfId="42981" xr:uid="{00000000-0005-0000-0000-000000B50000}"/>
    <cellStyle name="표준 2 41 5 2 3" xfId="4501" xr:uid="{00000000-0005-0000-0000-000001B50000}"/>
    <cellStyle name="표준 2 41 5 2 30" xfId="44461" xr:uid="{00000000-0005-0000-0000-000002B50000}"/>
    <cellStyle name="표준 2 41 5 2 31" xfId="45941" xr:uid="{00000000-0005-0000-0000-000003B50000}"/>
    <cellStyle name="표준 2 41 5 2 32" xfId="47422" xr:uid="{00000000-0005-0000-0000-000004B50000}"/>
    <cellStyle name="표준 2 41 5 2 33" xfId="48902" xr:uid="{00000000-0005-0000-0000-000005B50000}"/>
    <cellStyle name="표준 2 41 5 2 34" xfId="50382" xr:uid="{00000000-0005-0000-0000-000006B50000}"/>
    <cellStyle name="표준 2 41 5 2 35" xfId="51862" xr:uid="{00000000-0005-0000-0000-000007B50000}"/>
    <cellStyle name="표준 2 41 5 2 36" xfId="53342" xr:uid="{00000000-0005-0000-0000-000008B50000}"/>
    <cellStyle name="표준 2 41 5 2 37" xfId="54822" xr:uid="{00000000-0005-0000-0000-000009B50000}"/>
    <cellStyle name="표준 2 41 5 2 38" xfId="56302" xr:uid="{00000000-0005-0000-0000-00000AB50000}"/>
    <cellStyle name="표준 2 41 5 2 39" xfId="57782" xr:uid="{00000000-0005-0000-0000-00000BB50000}"/>
    <cellStyle name="표준 2 41 5 2 4" xfId="5981" xr:uid="{00000000-0005-0000-0000-00000CB50000}"/>
    <cellStyle name="표준 2 41 5 2 40" xfId="59262" xr:uid="{00000000-0005-0000-0000-00000DB50000}"/>
    <cellStyle name="표준 2 41 5 2 41" xfId="60742" xr:uid="{00000000-0005-0000-0000-00000EB50000}"/>
    <cellStyle name="표준 2 41 5 2 42" xfId="62222" xr:uid="{00000000-0005-0000-0000-00000FB50000}"/>
    <cellStyle name="표준 2 41 5 2 5" xfId="7461" xr:uid="{00000000-0005-0000-0000-000010B50000}"/>
    <cellStyle name="표준 2 41 5 2 6" xfId="8941" xr:uid="{00000000-0005-0000-0000-000011B50000}"/>
    <cellStyle name="표준 2 41 5 2 7" xfId="10421" xr:uid="{00000000-0005-0000-0000-000012B50000}"/>
    <cellStyle name="표준 2 41 5 2 8" xfId="11901" xr:uid="{00000000-0005-0000-0000-000013B50000}"/>
    <cellStyle name="표준 2 41 5 2 9" xfId="13381" xr:uid="{00000000-0005-0000-0000-000014B50000}"/>
    <cellStyle name="표준 2 41 5 20" xfId="27444" xr:uid="{00000000-0005-0000-0000-000015B50000}"/>
    <cellStyle name="표준 2 41 5 21" xfId="28924" xr:uid="{00000000-0005-0000-0000-000016B50000}"/>
    <cellStyle name="표준 2 41 5 22" xfId="30404" xr:uid="{00000000-0005-0000-0000-000017B50000}"/>
    <cellStyle name="표준 2 41 5 23" xfId="31884" xr:uid="{00000000-0005-0000-0000-000018B50000}"/>
    <cellStyle name="표준 2 41 5 24" xfId="33364" xr:uid="{00000000-0005-0000-0000-000019B50000}"/>
    <cellStyle name="표준 2 41 5 25" xfId="34844" xr:uid="{00000000-0005-0000-0000-00001AB50000}"/>
    <cellStyle name="표준 2 41 5 26" xfId="36324" xr:uid="{00000000-0005-0000-0000-00001BB50000}"/>
    <cellStyle name="표준 2 41 5 27" xfId="37804" xr:uid="{00000000-0005-0000-0000-00001CB50000}"/>
    <cellStyle name="표준 2 41 5 28" xfId="39284" xr:uid="{00000000-0005-0000-0000-00001DB50000}"/>
    <cellStyle name="표준 2 41 5 29" xfId="40764" xr:uid="{00000000-0005-0000-0000-00001EB50000}"/>
    <cellStyle name="표준 2 41 5 3" xfId="2283" xr:uid="{00000000-0005-0000-0000-00001FB50000}"/>
    <cellStyle name="표준 2 41 5 30" xfId="42244" xr:uid="{00000000-0005-0000-0000-000020B50000}"/>
    <cellStyle name="표준 2 41 5 31" xfId="43724" xr:uid="{00000000-0005-0000-0000-000021B50000}"/>
    <cellStyle name="표준 2 41 5 32" xfId="45204" xr:uid="{00000000-0005-0000-0000-000022B50000}"/>
    <cellStyle name="표준 2 41 5 33" xfId="46685" xr:uid="{00000000-0005-0000-0000-000023B50000}"/>
    <cellStyle name="표준 2 41 5 34" xfId="48165" xr:uid="{00000000-0005-0000-0000-000024B50000}"/>
    <cellStyle name="표준 2 41 5 35" xfId="49645" xr:uid="{00000000-0005-0000-0000-000025B50000}"/>
    <cellStyle name="표준 2 41 5 36" xfId="51125" xr:uid="{00000000-0005-0000-0000-000026B50000}"/>
    <cellStyle name="표준 2 41 5 37" xfId="52605" xr:uid="{00000000-0005-0000-0000-000027B50000}"/>
    <cellStyle name="표준 2 41 5 38" xfId="54085" xr:uid="{00000000-0005-0000-0000-000028B50000}"/>
    <cellStyle name="표준 2 41 5 39" xfId="55565" xr:uid="{00000000-0005-0000-0000-000029B50000}"/>
    <cellStyle name="표준 2 41 5 4" xfId="3764" xr:uid="{00000000-0005-0000-0000-00002AB50000}"/>
    <cellStyle name="표준 2 41 5 40" xfId="57045" xr:uid="{00000000-0005-0000-0000-00002BB50000}"/>
    <cellStyle name="표준 2 41 5 41" xfId="58525" xr:uid="{00000000-0005-0000-0000-00002CB50000}"/>
    <cellStyle name="표준 2 41 5 42" xfId="60005" xr:uid="{00000000-0005-0000-0000-00002DB50000}"/>
    <cellStyle name="표준 2 41 5 43" xfId="61485" xr:uid="{00000000-0005-0000-0000-00002EB50000}"/>
    <cellStyle name="표준 2 41 5 5" xfId="5244" xr:uid="{00000000-0005-0000-0000-00002FB50000}"/>
    <cellStyle name="표준 2 41 5 6" xfId="6724" xr:uid="{00000000-0005-0000-0000-000030B50000}"/>
    <cellStyle name="표준 2 41 5 7" xfId="8204" xr:uid="{00000000-0005-0000-0000-000031B50000}"/>
    <cellStyle name="표준 2 41 5 8" xfId="9684" xr:uid="{00000000-0005-0000-0000-000032B50000}"/>
    <cellStyle name="표준 2 41 5 9" xfId="11164" xr:uid="{00000000-0005-0000-0000-000033B50000}"/>
    <cellStyle name="표준 2 41 6" xfId="794" xr:uid="{00000000-0005-0000-0000-000034B50000}"/>
    <cellStyle name="표준 2 41 6 10" xfId="12618" xr:uid="{00000000-0005-0000-0000-000035B50000}"/>
    <cellStyle name="표준 2 41 6 11" xfId="14098" xr:uid="{00000000-0005-0000-0000-000036B50000}"/>
    <cellStyle name="표준 2 41 6 12" xfId="15578" xr:uid="{00000000-0005-0000-0000-000037B50000}"/>
    <cellStyle name="표준 2 41 6 13" xfId="17058" xr:uid="{00000000-0005-0000-0000-000038B50000}"/>
    <cellStyle name="표준 2 41 6 14" xfId="18538" xr:uid="{00000000-0005-0000-0000-000039B50000}"/>
    <cellStyle name="표준 2 41 6 15" xfId="20018" xr:uid="{00000000-0005-0000-0000-00003AB50000}"/>
    <cellStyle name="표준 2 41 6 16" xfId="21498" xr:uid="{00000000-0005-0000-0000-00003BB50000}"/>
    <cellStyle name="표준 2 41 6 17" xfId="22978" xr:uid="{00000000-0005-0000-0000-00003CB50000}"/>
    <cellStyle name="표준 2 41 6 18" xfId="24458" xr:uid="{00000000-0005-0000-0000-00003DB50000}"/>
    <cellStyle name="표준 2 41 6 19" xfId="25938" xr:uid="{00000000-0005-0000-0000-00003EB50000}"/>
    <cellStyle name="표준 2 41 6 2" xfId="53" xr:uid="{00000000-0005-0000-0000-00003FB50000}"/>
    <cellStyle name="표준 2 41 6 2 10" xfId="14835" xr:uid="{00000000-0005-0000-0000-000040B50000}"/>
    <cellStyle name="표준 2 41 6 2 11" xfId="16315" xr:uid="{00000000-0005-0000-0000-000041B50000}"/>
    <cellStyle name="표준 2 41 6 2 12" xfId="17795" xr:uid="{00000000-0005-0000-0000-000042B50000}"/>
    <cellStyle name="표준 2 41 6 2 13" xfId="19275" xr:uid="{00000000-0005-0000-0000-000043B50000}"/>
    <cellStyle name="표준 2 41 6 2 14" xfId="20755" xr:uid="{00000000-0005-0000-0000-000044B50000}"/>
    <cellStyle name="표준 2 41 6 2 15" xfId="22235" xr:uid="{00000000-0005-0000-0000-000045B50000}"/>
    <cellStyle name="표준 2 41 6 2 16" xfId="23715" xr:uid="{00000000-0005-0000-0000-000046B50000}"/>
    <cellStyle name="표준 2 41 6 2 17" xfId="25195" xr:uid="{00000000-0005-0000-0000-000047B50000}"/>
    <cellStyle name="표준 2 41 6 2 18" xfId="26675" xr:uid="{00000000-0005-0000-0000-000048B50000}"/>
    <cellStyle name="표준 2 41 6 2 19" xfId="28155" xr:uid="{00000000-0005-0000-0000-000049B50000}"/>
    <cellStyle name="표준 2 41 6 2 2" xfId="2994" xr:uid="{00000000-0005-0000-0000-00004AB50000}"/>
    <cellStyle name="표준 2 41 6 2 20" xfId="29635" xr:uid="{00000000-0005-0000-0000-00004BB50000}"/>
    <cellStyle name="표준 2 41 6 2 21" xfId="31115" xr:uid="{00000000-0005-0000-0000-00004CB50000}"/>
    <cellStyle name="표준 2 41 6 2 22" xfId="32595" xr:uid="{00000000-0005-0000-0000-00004DB50000}"/>
    <cellStyle name="표준 2 41 6 2 23" xfId="34075" xr:uid="{00000000-0005-0000-0000-00004EB50000}"/>
    <cellStyle name="표준 2 41 6 2 24" xfId="35555" xr:uid="{00000000-0005-0000-0000-00004FB50000}"/>
    <cellStyle name="표준 2 41 6 2 25" xfId="37035" xr:uid="{00000000-0005-0000-0000-000050B50000}"/>
    <cellStyle name="표준 2 41 6 2 26" xfId="38515" xr:uid="{00000000-0005-0000-0000-000051B50000}"/>
    <cellStyle name="표준 2 41 6 2 27" xfId="39995" xr:uid="{00000000-0005-0000-0000-000052B50000}"/>
    <cellStyle name="표준 2 41 6 2 28" xfId="41475" xr:uid="{00000000-0005-0000-0000-000053B50000}"/>
    <cellStyle name="표준 2 41 6 2 29" xfId="42955" xr:uid="{00000000-0005-0000-0000-000054B50000}"/>
    <cellStyle name="표준 2 41 6 2 3" xfId="4475" xr:uid="{00000000-0005-0000-0000-000055B50000}"/>
    <cellStyle name="표준 2 41 6 2 30" xfId="44435" xr:uid="{00000000-0005-0000-0000-000056B50000}"/>
    <cellStyle name="표준 2 41 6 2 31" xfId="45915" xr:uid="{00000000-0005-0000-0000-000057B50000}"/>
    <cellStyle name="표준 2 41 6 2 32" xfId="47396" xr:uid="{00000000-0005-0000-0000-000058B50000}"/>
    <cellStyle name="표준 2 41 6 2 33" xfId="48876" xr:uid="{00000000-0005-0000-0000-000059B50000}"/>
    <cellStyle name="표준 2 41 6 2 34" xfId="50356" xr:uid="{00000000-0005-0000-0000-00005AB50000}"/>
    <cellStyle name="표준 2 41 6 2 35" xfId="51836" xr:uid="{00000000-0005-0000-0000-00005BB50000}"/>
    <cellStyle name="표준 2 41 6 2 36" xfId="53316" xr:uid="{00000000-0005-0000-0000-00005CB50000}"/>
    <cellStyle name="표준 2 41 6 2 37" xfId="54796" xr:uid="{00000000-0005-0000-0000-00005DB50000}"/>
    <cellStyle name="표준 2 41 6 2 38" xfId="56276" xr:uid="{00000000-0005-0000-0000-00005EB50000}"/>
    <cellStyle name="표준 2 41 6 2 39" xfId="57756" xr:uid="{00000000-0005-0000-0000-00005FB50000}"/>
    <cellStyle name="표준 2 41 6 2 4" xfId="5955" xr:uid="{00000000-0005-0000-0000-000060B50000}"/>
    <cellStyle name="표준 2 41 6 2 40" xfId="59236" xr:uid="{00000000-0005-0000-0000-000061B50000}"/>
    <cellStyle name="표준 2 41 6 2 41" xfId="60716" xr:uid="{00000000-0005-0000-0000-000062B50000}"/>
    <cellStyle name="표준 2 41 6 2 42" xfId="62196" xr:uid="{00000000-0005-0000-0000-000063B50000}"/>
    <cellStyle name="표준 2 41 6 2 5" xfId="7435" xr:uid="{00000000-0005-0000-0000-000064B50000}"/>
    <cellStyle name="표준 2 41 6 2 6" xfId="8915" xr:uid="{00000000-0005-0000-0000-000065B50000}"/>
    <cellStyle name="표준 2 41 6 2 7" xfId="10395" xr:uid="{00000000-0005-0000-0000-000066B50000}"/>
    <cellStyle name="표준 2 41 6 2 8" xfId="11875" xr:uid="{00000000-0005-0000-0000-000067B50000}"/>
    <cellStyle name="표준 2 41 6 2 9" xfId="13355" xr:uid="{00000000-0005-0000-0000-000068B50000}"/>
    <cellStyle name="표준 2 41 6 20" xfId="27418" xr:uid="{00000000-0005-0000-0000-000069B50000}"/>
    <cellStyle name="표준 2 41 6 21" xfId="28898" xr:uid="{00000000-0005-0000-0000-00006AB50000}"/>
    <cellStyle name="표준 2 41 6 22" xfId="30378" xr:uid="{00000000-0005-0000-0000-00006BB50000}"/>
    <cellStyle name="표준 2 41 6 23" xfId="31858" xr:uid="{00000000-0005-0000-0000-00006CB50000}"/>
    <cellStyle name="표준 2 41 6 24" xfId="33338" xr:uid="{00000000-0005-0000-0000-00006DB50000}"/>
    <cellStyle name="표준 2 41 6 25" xfId="34818" xr:uid="{00000000-0005-0000-0000-00006EB50000}"/>
    <cellStyle name="표준 2 41 6 26" xfId="36298" xr:uid="{00000000-0005-0000-0000-00006FB50000}"/>
    <cellStyle name="표준 2 41 6 27" xfId="37778" xr:uid="{00000000-0005-0000-0000-000070B50000}"/>
    <cellStyle name="표준 2 41 6 28" xfId="39258" xr:uid="{00000000-0005-0000-0000-000071B50000}"/>
    <cellStyle name="표준 2 41 6 29" xfId="40738" xr:uid="{00000000-0005-0000-0000-000072B50000}"/>
    <cellStyle name="표준 2 41 6 3" xfId="2257" xr:uid="{00000000-0005-0000-0000-000073B50000}"/>
    <cellStyle name="표준 2 41 6 30" xfId="42218" xr:uid="{00000000-0005-0000-0000-000074B50000}"/>
    <cellStyle name="표준 2 41 6 31" xfId="43698" xr:uid="{00000000-0005-0000-0000-000075B50000}"/>
    <cellStyle name="표준 2 41 6 32" xfId="45178" xr:uid="{00000000-0005-0000-0000-000076B50000}"/>
    <cellStyle name="표준 2 41 6 33" xfId="46659" xr:uid="{00000000-0005-0000-0000-000077B50000}"/>
    <cellStyle name="표준 2 41 6 34" xfId="48139" xr:uid="{00000000-0005-0000-0000-000078B50000}"/>
    <cellStyle name="표준 2 41 6 35" xfId="49619" xr:uid="{00000000-0005-0000-0000-000079B50000}"/>
    <cellStyle name="표준 2 41 6 36" xfId="51099" xr:uid="{00000000-0005-0000-0000-00007AB50000}"/>
    <cellStyle name="표준 2 41 6 37" xfId="52579" xr:uid="{00000000-0005-0000-0000-00007BB50000}"/>
    <cellStyle name="표준 2 41 6 38" xfId="54059" xr:uid="{00000000-0005-0000-0000-00007CB50000}"/>
    <cellStyle name="표준 2 41 6 39" xfId="55539" xr:uid="{00000000-0005-0000-0000-00007DB50000}"/>
    <cellStyle name="표준 2 41 6 4" xfId="3738" xr:uid="{00000000-0005-0000-0000-00007EB50000}"/>
    <cellStyle name="표준 2 41 6 40" xfId="57019" xr:uid="{00000000-0005-0000-0000-00007FB50000}"/>
    <cellStyle name="표준 2 41 6 41" xfId="58499" xr:uid="{00000000-0005-0000-0000-000080B50000}"/>
    <cellStyle name="표준 2 41 6 42" xfId="59979" xr:uid="{00000000-0005-0000-0000-000081B50000}"/>
    <cellStyle name="표준 2 41 6 43" xfId="61459" xr:uid="{00000000-0005-0000-0000-000082B50000}"/>
    <cellStyle name="표준 2 41 6 5" xfId="5218" xr:uid="{00000000-0005-0000-0000-000083B50000}"/>
    <cellStyle name="표준 2 41 6 6" xfId="6698" xr:uid="{00000000-0005-0000-0000-000084B50000}"/>
    <cellStyle name="표준 2 41 6 7" xfId="8178" xr:uid="{00000000-0005-0000-0000-000085B50000}"/>
    <cellStyle name="표준 2 41 6 8" xfId="9658" xr:uid="{00000000-0005-0000-0000-000086B50000}"/>
    <cellStyle name="표준 2 41 6 9" xfId="11138" xr:uid="{00000000-0005-0000-0000-000087B50000}"/>
    <cellStyle name="표준 2 41 7" xfId="740" xr:uid="{00000000-0005-0000-0000-000088B50000}"/>
    <cellStyle name="표준 2 41 7 10" xfId="14148" xr:uid="{00000000-0005-0000-0000-000089B50000}"/>
    <cellStyle name="표준 2 41 7 11" xfId="15628" xr:uid="{00000000-0005-0000-0000-00008AB50000}"/>
    <cellStyle name="표준 2 41 7 12" xfId="17108" xr:uid="{00000000-0005-0000-0000-00008BB50000}"/>
    <cellStyle name="표준 2 41 7 13" xfId="18588" xr:uid="{00000000-0005-0000-0000-00008CB50000}"/>
    <cellStyle name="표준 2 41 7 14" xfId="20068" xr:uid="{00000000-0005-0000-0000-00008DB50000}"/>
    <cellStyle name="표준 2 41 7 15" xfId="21548" xr:uid="{00000000-0005-0000-0000-00008EB50000}"/>
    <cellStyle name="표준 2 41 7 16" xfId="23028" xr:uid="{00000000-0005-0000-0000-00008FB50000}"/>
    <cellStyle name="표준 2 41 7 17" xfId="24508" xr:uid="{00000000-0005-0000-0000-000090B50000}"/>
    <cellStyle name="표준 2 41 7 18" xfId="25988" xr:uid="{00000000-0005-0000-0000-000091B50000}"/>
    <cellStyle name="표준 2 41 7 19" xfId="27468" xr:uid="{00000000-0005-0000-0000-000092B50000}"/>
    <cellStyle name="표준 2 41 7 2" xfId="2307" xr:uid="{00000000-0005-0000-0000-000093B50000}"/>
    <cellStyle name="표준 2 41 7 20" xfId="28948" xr:uid="{00000000-0005-0000-0000-000094B50000}"/>
    <cellStyle name="표준 2 41 7 21" xfId="30428" xr:uid="{00000000-0005-0000-0000-000095B50000}"/>
    <cellStyle name="표준 2 41 7 22" xfId="31908" xr:uid="{00000000-0005-0000-0000-000096B50000}"/>
    <cellStyle name="표준 2 41 7 23" xfId="33388" xr:uid="{00000000-0005-0000-0000-000097B50000}"/>
    <cellStyle name="표준 2 41 7 24" xfId="34868" xr:uid="{00000000-0005-0000-0000-000098B50000}"/>
    <cellStyle name="표준 2 41 7 25" xfId="36348" xr:uid="{00000000-0005-0000-0000-000099B50000}"/>
    <cellStyle name="표준 2 41 7 26" xfId="37828" xr:uid="{00000000-0005-0000-0000-00009AB50000}"/>
    <cellStyle name="표준 2 41 7 27" xfId="39308" xr:uid="{00000000-0005-0000-0000-00009BB50000}"/>
    <cellStyle name="표준 2 41 7 28" xfId="40788" xr:uid="{00000000-0005-0000-0000-00009CB50000}"/>
    <cellStyle name="표준 2 41 7 29" xfId="42268" xr:uid="{00000000-0005-0000-0000-00009DB50000}"/>
    <cellStyle name="표준 2 41 7 3" xfId="3788" xr:uid="{00000000-0005-0000-0000-00009EB50000}"/>
    <cellStyle name="표준 2 41 7 30" xfId="43748" xr:uid="{00000000-0005-0000-0000-00009FB50000}"/>
    <cellStyle name="표준 2 41 7 31" xfId="45228" xr:uid="{00000000-0005-0000-0000-0000A0B50000}"/>
    <cellStyle name="표준 2 41 7 32" xfId="46709" xr:uid="{00000000-0005-0000-0000-0000A1B50000}"/>
    <cellStyle name="표준 2 41 7 33" xfId="48189" xr:uid="{00000000-0005-0000-0000-0000A2B50000}"/>
    <cellStyle name="표준 2 41 7 34" xfId="49669" xr:uid="{00000000-0005-0000-0000-0000A3B50000}"/>
    <cellStyle name="표준 2 41 7 35" xfId="51149" xr:uid="{00000000-0005-0000-0000-0000A4B50000}"/>
    <cellStyle name="표준 2 41 7 36" xfId="52629" xr:uid="{00000000-0005-0000-0000-0000A5B50000}"/>
    <cellStyle name="표준 2 41 7 37" xfId="54109" xr:uid="{00000000-0005-0000-0000-0000A6B50000}"/>
    <cellStyle name="표준 2 41 7 38" xfId="55589" xr:uid="{00000000-0005-0000-0000-0000A7B50000}"/>
    <cellStyle name="표준 2 41 7 39" xfId="57069" xr:uid="{00000000-0005-0000-0000-0000A8B50000}"/>
    <cellStyle name="표준 2 41 7 4" xfId="5268" xr:uid="{00000000-0005-0000-0000-0000A9B50000}"/>
    <cellStyle name="표준 2 41 7 40" xfId="58549" xr:uid="{00000000-0005-0000-0000-0000AAB50000}"/>
    <cellStyle name="표준 2 41 7 41" xfId="60029" xr:uid="{00000000-0005-0000-0000-0000ABB50000}"/>
    <cellStyle name="표준 2 41 7 42" xfId="61509" xr:uid="{00000000-0005-0000-0000-0000ACB50000}"/>
    <cellStyle name="표준 2 41 7 5" xfId="6748" xr:uid="{00000000-0005-0000-0000-0000ADB50000}"/>
    <cellStyle name="표준 2 41 7 6" xfId="8228" xr:uid="{00000000-0005-0000-0000-0000AEB50000}"/>
    <cellStyle name="표준 2 41 7 7" xfId="9708" xr:uid="{00000000-0005-0000-0000-0000AFB50000}"/>
    <cellStyle name="표준 2 41 7 8" xfId="11188" xr:uid="{00000000-0005-0000-0000-0000B0B50000}"/>
    <cellStyle name="표준 2 41 7 9" xfId="12668" xr:uid="{00000000-0005-0000-0000-0000B1B50000}"/>
    <cellStyle name="표준 2 41 8" xfId="1570" xr:uid="{00000000-0005-0000-0000-0000B2B50000}"/>
    <cellStyle name="표준 2 41 9" xfId="3051" xr:uid="{00000000-0005-0000-0000-0000B3B50000}"/>
    <cellStyle name="표준 2 42" xfId="1518" xr:uid="{00000000-0005-0000-0000-0000B4B50000}"/>
    <cellStyle name="표준 2 42 10" xfId="6012" xr:uid="{00000000-0005-0000-0000-0000B5B50000}"/>
    <cellStyle name="표준 2 42 11" xfId="7492" xr:uid="{00000000-0005-0000-0000-0000B6B50000}"/>
    <cellStyle name="표준 2 42 12" xfId="8972" xr:uid="{00000000-0005-0000-0000-0000B7B50000}"/>
    <cellStyle name="표준 2 42 13" xfId="10452" xr:uid="{00000000-0005-0000-0000-0000B8B50000}"/>
    <cellStyle name="표준 2 42 14" xfId="11932" xr:uid="{00000000-0005-0000-0000-0000B9B50000}"/>
    <cellStyle name="표준 2 42 15" xfId="13412" xr:uid="{00000000-0005-0000-0000-0000BAB50000}"/>
    <cellStyle name="표준 2 42 16" xfId="14892" xr:uid="{00000000-0005-0000-0000-0000BBB50000}"/>
    <cellStyle name="표준 2 42 17" xfId="16372" xr:uid="{00000000-0005-0000-0000-0000BCB50000}"/>
    <cellStyle name="표준 2 42 18" xfId="17852" xr:uid="{00000000-0005-0000-0000-0000BDB50000}"/>
    <cellStyle name="표준 2 42 19" xfId="19332" xr:uid="{00000000-0005-0000-0000-0000BEB50000}"/>
    <cellStyle name="표준 2 42 2" xfId="782" xr:uid="{00000000-0005-0000-0000-0000BFB50000}"/>
    <cellStyle name="표준 2 42 2 10" xfId="12630" xr:uid="{00000000-0005-0000-0000-0000C0B50000}"/>
    <cellStyle name="표준 2 42 2 11" xfId="14110" xr:uid="{00000000-0005-0000-0000-0000C1B50000}"/>
    <cellStyle name="표준 2 42 2 12" xfId="15590" xr:uid="{00000000-0005-0000-0000-0000C2B50000}"/>
    <cellStyle name="표준 2 42 2 13" xfId="17070" xr:uid="{00000000-0005-0000-0000-0000C3B50000}"/>
    <cellStyle name="표준 2 42 2 14" xfId="18550" xr:uid="{00000000-0005-0000-0000-0000C4B50000}"/>
    <cellStyle name="표준 2 42 2 15" xfId="20030" xr:uid="{00000000-0005-0000-0000-0000C5B50000}"/>
    <cellStyle name="표준 2 42 2 16" xfId="21510" xr:uid="{00000000-0005-0000-0000-0000C6B50000}"/>
    <cellStyle name="표준 2 42 2 17" xfId="22990" xr:uid="{00000000-0005-0000-0000-0000C7B50000}"/>
    <cellStyle name="표준 2 42 2 18" xfId="24470" xr:uid="{00000000-0005-0000-0000-0000C8B50000}"/>
    <cellStyle name="표준 2 42 2 19" xfId="25950" xr:uid="{00000000-0005-0000-0000-0000C9B50000}"/>
    <cellStyle name="표준 2 42 2 2" xfId="41" xr:uid="{00000000-0005-0000-0000-0000CAB50000}"/>
    <cellStyle name="표준 2 42 2 2 10" xfId="14847" xr:uid="{00000000-0005-0000-0000-0000CBB50000}"/>
    <cellStyle name="표준 2 42 2 2 11" xfId="16327" xr:uid="{00000000-0005-0000-0000-0000CCB50000}"/>
    <cellStyle name="표준 2 42 2 2 12" xfId="17807" xr:uid="{00000000-0005-0000-0000-0000CDB50000}"/>
    <cellStyle name="표준 2 42 2 2 13" xfId="19287" xr:uid="{00000000-0005-0000-0000-0000CEB50000}"/>
    <cellStyle name="표준 2 42 2 2 14" xfId="20767" xr:uid="{00000000-0005-0000-0000-0000CFB50000}"/>
    <cellStyle name="표준 2 42 2 2 15" xfId="22247" xr:uid="{00000000-0005-0000-0000-0000D0B50000}"/>
    <cellStyle name="표준 2 42 2 2 16" xfId="23727" xr:uid="{00000000-0005-0000-0000-0000D1B50000}"/>
    <cellStyle name="표준 2 42 2 2 17" xfId="25207" xr:uid="{00000000-0005-0000-0000-0000D2B50000}"/>
    <cellStyle name="표준 2 42 2 2 18" xfId="26687" xr:uid="{00000000-0005-0000-0000-0000D3B50000}"/>
    <cellStyle name="표준 2 42 2 2 19" xfId="28167" xr:uid="{00000000-0005-0000-0000-0000D4B50000}"/>
    <cellStyle name="표준 2 42 2 2 2" xfId="3006" xr:uid="{00000000-0005-0000-0000-0000D5B50000}"/>
    <cellStyle name="표준 2 42 2 2 20" xfId="29647" xr:uid="{00000000-0005-0000-0000-0000D6B50000}"/>
    <cellStyle name="표준 2 42 2 2 21" xfId="31127" xr:uid="{00000000-0005-0000-0000-0000D7B50000}"/>
    <cellStyle name="표준 2 42 2 2 22" xfId="32607" xr:uid="{00000000-0005-0000-0000-0000D8B50000}"/>
    <cellStyle name="표준 2 42 2 2 23" xfId="34087" xr:uid="{00000000-0005-0000-0000-0000D9B50000}"/>
    <cellStyle name="표준 2 42 2 2 24" xfId="35567" xr:uid="{00000000-0005-0000-0000-0000DAB50000}"/>
    <cellStyle name="표준 2 42 2 2 25" xfId="37047" xr:uid="{00000000-0005-0000-0000-0000DBB50000}"/>
    <cellStyle name="표준 2 42 2 2 26" xfId="38527" xr:uid="{00000000-0005-0000-0000-0000DCB50000}"/>
    <cellStyle name="표준 2 42 2 2 27" xfId="40007" xr:uid="{00000000-0005-0000-0000-0000DDB50000}"/>
    <cellStyle name="표준 2 42 2 2 28" xfId="41487" xr:uid="{00000000-0005-0000-0000-0000DEB50000}"/>
    <cellStyle name="표준 2 42 2 2 29" xfId="42967" xr:uid="{00000000-0005-0000-0000-0000DFB50000}"/>
    <cellStyle name="표준 2 42 2 2 3" xfId="4487" xr:uid="{00000000-0005-0000-0000-0000E0B50000}"/>
    <cellStyle name="표준 2 42 2 2 30" xfId="44447" xr:uid="{00000000-0005-0000-0000-0000E1B50000}"/>
    <cellStyle name="표준 2 42 2 2 31" xfId="45927" xr:uid="{00000000-0005-0000-0000-0000E2B50000}"/>
    <cellStyle name="표준 2 42 2 2 32" xfId="47408" xr:uid="{00000000-0005-0000-0000-0000E3B50000}"/>
    <cellStyle name="표준 2 42 2 2 33" xfId="48888" xr:uid="{00000000-0005-0000-0000-0000E4B50000}"/>
    <cellStyle name="표준 2 42 2 2 34" xfId="50368" xr:uid="{00000000-0005-0000-0000-0000E5B50000}"/>
    <cellStyle name="표준 2 42 2 2 35" xfId="51848" xr:uid="{00000000-0005-0000-0000-0000E6B50000}"/>
    <cellStyle name="표준 2 42 2 2 36" xfId="53328" xr:uid="{00000000-0005-0000-0000-0000E7B50000}"/>
    <cellStyle name="표준 2 42 2 2 37" xfId="54808" xr:uid="{00000000-0005-0000-0000-0000E8B50000}"/>
    <cellStyle name="표준 2 42 2 2 38" xfId="56288" xr:uid="{00000000-0005-0000-0000-0000E9B50000}"/>
    <cellStyle name="표준 2 42 2 2 39" xfId="57768" xr:uid="{00000000-0005-0000-0000-0000EAB50000}"/>
    <cellStyle name="표준 2 42 2 2 4" xfId="5967" xr:uid="{00000000-0005-0000-0000-0000EBB50000}"/>
    <cellStyle name="표준 2 42 2 2 40" xfId="59248" xr:uid="{00000000-0005-0000-0000-0000ECB50000}"/>
    <cellStyle name="표준 2 42 2 2 41" xfId="60728" xr:uid="{00000000-0005-0000-0000-0000EDB50000}"/>
    <cellStyle name="표준 2 42 2 2 42" xfId="62208" xr:uid="{00000000-0005-0000-0000-0000EEB50000}"/>
    <cellStyle name="표준 2 42 2 2 5" xfId="7447" xr:uid="{00000000-0005-0000-0000-0000EFB50000}"/>
    <cellStyle name="표준 2 42 2 2 6" xfId="8927" xr:uid="{00000000-0005-0000-0000-0000F0B50000}"/>
    <cellStyle name="표준 2 42 2 2 7" xfId="10407" xr:uid="{00000000-0005-0000-0000-0000F1B50000}"/>
    <cellStyle name="표준 2 42 2 2 8" xfId="11887" xr:uid="{00000000-0005-0000-0000-0000F2B50000}"/>
    <cellStyle name="표준 2 42 2 2 9" xfId="13367" xr:uid="{00000000-0005-0000-0000-0000F3B50000}"/>
    <cellStyle name="표준 2 42 2 20" xfId="27430" xr:uid="{00000000-0005-0000-0000-0000F4B50000}"/>
    <cellStyle name="표준 2 42 2 21" xfId="28910" xr:uid="{00000000-0005-0000-0000-0000F5B50000}"/>
    <cellStyle name="표준 2 42 2 22" xfId="30390" xr:uid="{00000000-0005-0000-0000-0000F6B50000}"/>
    <cellStyle name="표준 2 42 2 23" xfId="31870" xr:uid="{00000000-0005-0000-0000-0000F7B50000}"/>
    <cellStyle name="표준 2 42 2 24" xfId="33350" xr:uid="{00000000-0005-0000-0000-0000F8B50000}"/>
    <cellStyle name="표준 2 42 2 25" xfId="34830" xr:uid="{00000000-0005-0000-0000-0000F9B50000}"/>
    <cellStyle name="표준 2 42 2 26" xfId="36310" xr:uid="{00000000-0005-0000-0000-0000FAB50000}"/>
    <cellStyle name="표준 2 42 2 27" xfId="37790" xr:uid="{00000000-0005-0000-0000-0000FBB50000}"/>
    <cellStyle name="표준 2 42 2 28" xfId="39270" xr:uid="{00000000-0005-0000-0000-0000FCB50000}"/>
    <cellStyle name="표준 2 42 2 29" xfId="40750" xr:uid="{00000000-0005-0000-0000-0000FDB50000}"/>
    <cellStyle name="표준 2 42 2 3" xfId="2269" xr:uid="{00000000-0005-0000-0000-0000FEB50000}"/>
    <cellStyle name="표준 2 42 2 30" xfId="42230" xr:uid="{00000000-0005-0000-0000-0000FFB50000}"/>
    <cellStyle name="표준 2 42 2 31" xfId="43710" xr:uid="{00000000-0005-0000-0000-000000B60000}"/>
    <cellStyle name="표준 2 42 2 32" xfId="45190" xr:uid="{00000000-0005-0000-0000-000001B60000}"/>
    <cellStyle name="표준 2 42 2 33" xfId="46671" xr:uid="{00000000-0005-0000-0000-000002B60000}"/>
    <cellStyle name="표준 2 42 2 34" xfId="48151" xr:uid="{00000000-0005-0000-0000-000003B60000}"/>
    <cellStyle name="표준 2 42 2 35" xfId="49631" xr:uid="{00000000-0005-0000-0000-000004B60000}"/>
    <cellStyle name="표준 2 42 2 36" xfId="51111" xr:uid="{00000000-0005-0000-0000-000005B60000}"/>
    <cellStyle name="표준 2 42 2 37" xfId="52591" xr:uid="{00000000-0005-0000-0000-000006B60000}"/>
    <cellStyle name="표준 2 42 2 38" xfId="54071" xr:uid="{00000000-0005-0000-0000-000007B60000}"/>
    <cellStyle name="표준 2 42 2 39" xfId="55551" xr:uid="{00000000-0005-0000-0000-000008B60000}"/>
    <cellStyle name="표준 2 42 2 4" xfId="3750" xr:uid="{00000000-0005-0000-0000-000009B60000}"/>
    <cellStyle name="표준 2 42 2 40" xfId="57031" xr:uid="{00000000-0005-0000-0000-00000AB60000}"/>
    <cellStyle name="표준 2 42 2 41" xfId="58511" xr:uid="{00000000-0005-0000-0000-00000BB60000}"/>
    <cellStyle name="표준 2 42 2 42" xfId="59991" xr:uid="{00000000-0005-0000-0000-00000CB60000}"/>
    <cellStyle name="표준 2 42 2 43" xfId="61471" xr:uid="{00000000-0005-0000-0000-00000DB60000}"/>
    <cellStyle name="표준 2 42 2 5" xfId="5230" xr:uid="{00000000-0005-0000-0000-00000EB60000}"/>
    <cellStyle name="표준 2 42 2 6" xfId="6710" xr:uid="{00000000-0005-0000-0000-00000FB60000}"/>
    <cellStyle name="표준 2 42 2 7" xfId="8190" xr:uid="{00000000-0005-0000-0000-000010B60000}"/>
    <cellStyle name="표준 2 42 2 8" xfId="9670" xr:uid="{00000000-0005-0000-0000-000011B60000}"/>
    <cellStyle name="표준 2 42 2 9" xfId="11150" xr:uid="{00000000-0005-0000-0000-000012B60000}"/>
    <cellStyle name="표준 2 42 20" xfId="20812" xr:uid="{00000000-0005-0000-0000-000013B60000}"/>
    <cellStyle name="표준 2 42 21" xfId="22292" xr:uid="{00000000-0005-0000-0000-000014B60000}"/>
    <cellStyle name="표준 2 42 22" xfId="23772" xr:uid="{00000000-0005-0000-0000-000015B60000}"/>
    <cellStyle name="표준 2 42 23" xfId="25252" xr:uid="{00000000-0005-0000-0000-000016B60000}"/>
    <cellStyle name="표준 2 42 24" xfId="26732" xr:uid="{00000000-0005-0000-0000-000017B60000}"/>
    <cellStyle name="표준 2 42 25" xfId="28212" xr:uid="{00000000-0005-0000-0000-000018B60000}"/>
    <cellStyle name="표준 2 42 26" xfId="29692" xr:uid="{00000000-0005-0000-0000-000019B60000}"/>
    <cellStyle name="표준 2 42 27" xfId="31172" xr:uid="{00000000-0005-0000-0000-00001AB60000}"/>
    <cellStyle name="표준 2 42 28" xfId="32652" xr:uid="{00000000-0005-0000-0000-00001BB60000}"/>
    <cellStyle name="표준 2 42 29" xfId="34132" xr:uid="{00000000-0005-0000-0000-00001CB60000}"/>
    <cellStyle name="표준 2 42 3" xfId="775" xr:uid="{00000000-0005-0000-0000-00001DB60000}"/>
    <cellStyle name="표준 2 42 3 10" xfId="12637" xr:uid="{00000000-0005-0000-0000-00001EB60000}"/>
    <cellStyle name="표준 2 42 3 11" xfId="14117" xr:uid="{00000000-0005-0000-0000-00001FB60000}"/>
    <cellStyle name="표준 2 42 3 12" xfId="15597" xr:uid="{00000000-0005-0000-0000-000020B60000}"/>
    <cellStyle name="표준 2 42 3 13" xfId="17077" xr:uid="{00000000-0005-0000-0000-000021B60000}"/>
    <cellStyle name="표준 2 42 3 14" xfId="18557" xr:uid="{00000000-0005-0000-0000-000022B60000}"/>
    <cellStyle name="표준 2 42 3 15" xfId="20037" xr:uid="{00000000-0005-0000-0000-000023B60000}"/>
    <cellStyle name="표준 2 42 3 16" xfId="21517" xr:uid="{00000000-0005-0000-0000-000024B60000}"/>
    <cellStyle name="표준 2 42 3 17" xfId="22997" xr:uid="{00000000-0005-0000-0000-000025B60000}"/>
    <cellStyle name="표준 2 42 3 18" xfId="24477" xr:uid="{00000000-0005-0000-0000-000026B60000}"/>
    <cellStyle name="표준 2 42 3 19" xfId="25957" xr:uid="{00000000-0005-0000-0000-000027B60000}"/>
    <cellStyle name="표준 2 42 3 2" xfId="34" xr:uid="{00000000-0005-0000-0000-000028B60000}"/>
    <cellStyle name="표준 2 42 3 2 10" xfId="14854" xr:uid="{00000000-0005-0000-0000-000029B60000}"/>
    <cellStyle name="표준 2 42 3 2 11" xfId="16334" xr:uid="{00000000-0005-0000-0000-00002AB60000}"/>
    <cellStyle name="표준 2 42 3 2 12" xfId="17814" xr:uid="{00000000-0005-0000-0000-00002BB60000}"/>
    <cellStyle name="표준 2 42 3 2 13" xfId="19294" xr:uid="{00000000-0005-0000-0000-00002CB60000}"/>
    <cellStyle name="표준 2 42 3 2 14" xfId="20774" xr:uid="{00000000-0005-0000-0000-00002DB60000}"/>
    <cellStyle name="표준 2 42 3 2 15" xfId="22254" xr:uid="{00000000-0005-0000-0000-00002EB60000}"/>
    <cellStyle name="표준 2 42 3 2 16" xfId="23734" xr:uid="{00000000-0005-0000-0000-00002FB60000}"/>
    <cellStyle name="표준 2 42 3 2 17" xfId="25214" xr:uid="{00000000-0005-0000-0000-000030B60000}"/>
    <cellStyle name="표준 2 42 3 2 18" xfId="26694" xr:uid="{00000000-0005-0000-0000-000031B60000}"/>
    <cellStyle name="표준 2 42 3 2 19" xfId="28174" xr:uid="{00000000-0005-0000-0000-000032B60000}"/>
    <cellStyle name="표준 2 42 3 2 2" xfId="3013" xr:uid="{00000000-0005-0000-0000-000033B60000}"/>
    <cellStyle name="표준 2 42 3 2 20" xfId="29654" xr:uid="{00000000-0005-0000-0000-000034B60000}"/>
    <cellStyle name="표준 2 42 3 2 21" xfId="31134" xr:uid="{00000000-0005-0000-0000-000035B60000}"/>
    <cellStyle name="표준 2 42 3 2 22" xfId="32614" xr:uid="{00000000-0005-0000-0000-000036B60000}"/>
    <cellStyle name="표준 2 42 3 2 23" xfId="34094" xr:uid="{00000000-0005-0000-0000-000037B60000}"/>
    <cellStyle name="표준 2 42 3 2 24" xfId="35574" xr:uid="{00000000-0005-0000-0000-000038B60000}"/>
    <cellStyle name="표준 2 42 3 2 25" xfId="37054" xr:uid="{00000000-0005-0000-0000-000039B60000}"/>
    <cellStyle name="표준 2 42 3 2 26" xfId="38534" xr:uid="{00000000-0005-0000-0000-00003AB60000}"/>
    <cellStyle name="표준 2 42 3 2 27" xfId="40014" xr:uid="{00000000-0005-0000-0000-00003BB60000}"/>
    <cellStyle name="표준 2 42 3 2 28" xfId="41494" xr:uid="{00000000-0005-0000-0000-00003CB60000}"/>
    <cellStyle name="표준 2 42 3 2 29" xfId="42974" xr:uid="{00000000-0005-0000-0000-00003DB60000}"/>
    <cellStyle name="표준 2 42 3 2 3" xfId="4494" xr:uid="{00000000-0005-0000-0000-00003EB60000}"/>
    <cellStyle name="표준 2 42 3 2 30" xfId="44454" xr:uid="{00000000-0005-0000-0000-00003FB60000}"/>
    <cellStyle name="표준 2 42 3 2 31" xfId="45934" xr:uid="{00000000-0005-0000-0000-000040B60000}"/>
    <cellStyle name="표준 2 42 3 2 32" xfId="47415" xr:uid="{00000000-0005-0000-0000-000041B60000}"/>
    <cellStyle name="표준 2 42 3 2 33" xfId="48895" xr:uid="{00000000-0005-0000-0000-000042B60000}"/>
    <cellStyle name="표준 2 42 3 2 34" xfId="50375" xr:uid="{00000000-0005-0000-0000-000043B60000}"/>
    <cellStyle name="표준 2 42 3 2 35" xfId="51855" xr:uid="{00000000-0005-0000-0000-000044B60000}"/>
    <cellStyle name="표준 2 42 3 2 36" xfId="53335" xr:uid="{00000000-0005-0000-0000-000045B60000}"/>
    <cellStyle name="표준 2 42 3 2 37" xfId="54815" xr:uid="{00000000-0005-0000-0000-000046B60000}"/>
    <cellStyle name="표준 2 42 3 2 38" xfId="56295" xr:uid="{00000000-0005-0000-0000-000047B60000}"/>
    <cellStyle name="표준 2 42 3 2 39" xfId="57775" xr:uid="{00000000-0005-0000-0000-000048B60000}"/>
    <cellStyle name="표준 2 42 3 2 4" xfId="5974" xr:uid="{00000000-0005-0000-0000-000049B60000}"/>
    <cellStyle name="표준 2 42 3 2 40" xfId="59255" xr:uid="{00000000-0005-0000-0000-00004AB60000}"/>
    <cellStyle name="표준 2 42 3 2 41" xfId="60735" xr:uid="{00000000-0005-0000-0000-00004BB60000}"/>
    <cellStyle name="표준 2 42 3 2 42" xfId="62215" xr:uid="{00000000-0005-0000-0000-00004CB60000}"/>
    <cellStyle name="표준 2 42 3 2 5" xfId="7454" xr:uid="{00000000-0005-0000-0000-00004DB60000}"/>
    <cellStyle name="표준 2 42 3 2 6" xfId="8934" xr:uid="{00000000-0005-0000-0000-00004EB60000}"/>
    <cellStyle name="표준 2 42 3 2 7" xfId="10414" xr:uid="{00000000-0005-0000-0000-00004FB60000}"/>
    <cellStyle name="표준 2 42 3 2 8" xfId="11894" xr:uid="{00000000-0005-0000-0000-000050B60000}"/>
    <cellStyle name="표준 2 42 3 2 9" xfId="13374" xr:uid="{00000000-0005-0000-0000-000051B60000}"/>
    <cellStyle name="표준 2 42 3 20" xfId="27437" xr:uid="{00000000-0005-0000-0000-000052B60000}"/>
    <cellStyle name="표준 2 42 3 21" xfId="28917" xr:uid="{00000000-0005-0000-0000-000053B60000}"/>
    <cellStyle name="표준 2 42 3 22" xfId="30397" xr:uid="{00000000-0005-0000-0000-000054B60000}"/>
    <cellStyle name="표준 2 42 3 23" xfId="31877" xr:uid="{00000000-0005-0000-0000-000055B60000}"/>
    <cellStyle name="표준 2 42 3 24" xfId="33357" xr:uid="{00000000-0005-0000-0000-000056B60000}"/>
    <cellStyle name="표준 2 42 3 25" xfId="34837" xr:uid="{00000000-0005-0000-0000-000057B60000}"/>
    <cellStyle name="표준 2 42 3 26" xfId="36317" xr:uid="{00000000-0005-0000-0000-000058B60000}"/>
    <cellStyle name="표준 2 42 3 27" xfId="37797" xr:uid="{00000000-0005-0000-0000-000059B60000}"/>
    <cellStyle name="표준 2 42 3 28" xfId="39277" xr:uid="{00000000-0005-0000-0000-00005AB60000}"/>
    <cellStyle name="표준 2 42 3 29" xfId="40757" xr:uid="{00000000-0005-0000-0000-00005BB60000}"/>
    <cellStyle name="표준 2 42 3 3" xfId="2276" xr:uid="{00000000-0005-0000-0000-00005CB60000}"/>
    <cellStyle name="표준 2 42 3 30" xfId="42237" xr:uid="{00000000-0005-0000-0000-00005DB60000}"/>
    <cellStyle name="표준 2 42 3 31" xfId="43717" xr:uid="{00000000-0005-0000-0000-00005EB60000}"/>
    <cellStyle name="표준 2 42 3 32" xfId="45197" xr:uid="{00000000-0005-0000-0000-00005FB60000}"/>
    <cellStyle name="표준 2 42 3 33" xfId="46678" xr:uid="{00000000-0005-0000-0000-000060B60000}"/>
    <cellStyle name="표준 2 42 3 34" xfId="48158" xr:uid="{00000000-0005-0000-0000-000061B60000}"/>
    <cellStyle name="표준 2 42 3 35" xfId="49638" xr:uid="{00000000-0005-0000-0000-000062B60000}"/>
    <cellStyle name="표준 2 42 3 36" xfId="51118" xr:uid="{00000000-0005-0000-0000-000063B60000}"/>
    <cellStyle name="표준 2 42 3 37" xfId="52598" xr:uid="{00000000-0005-0000-0000-000064B60000}"/>
    <cellStyle name="표준 2 42 3 38" xfId="54078" xr:uid="{00000000-0005-0000-0000-000065B60000}"/>
    <cellStyle name="표준 2 42 3 39" xfId="55558" xr:uid="{00000000-0005-0000-0000-000066B60000}"/>
    <cellStyle name="표준 2 42 3 4" xfId="3757" xr:uid="{00000000-0005-0000-0000-000067B60000}"/>
    <cellStyle name="표준 2 42 3 40" xfId="57038" xr:uid="{00000000-0005-0000-0000-000068B60000}"/>
    <cellStyle name="표준 2 42 3 41" xfId="58518" xr:uid="{00000000-0005-0000-0000-000069B60000}"/>
    <cellStyle name="표준 2 42 3 42" xfId="59998" xr:uid="{00000000-0005-0000-0000-00006AB60000}"/>
    <cellStyle name="표준 2 42 3 43" xfId="61478" xr:uid="{00000000-0005-0000-0000-00006BB60000}"/>
    <cellStyle name="표준 2 42 3 5" xfId="5237" xr:uid="{00000000-0005-0000-0000-00006CB60000}"/>
    <cellStyle name="표준 2 42 3 6" xfId="6717" xr:uid="{00000000-0005-0000-0000-00006DB60000}"/>
    <cellStyle name="표준 2 42 3 7" xfId="8197" xr:uid="{00000000-0005-0000-0000-00006EB60000}"/>
    <cellStyle name="표준 2 42 3 8" xfId="9677" xr:uid="{00000000-0005-0000-0000-00006FB60000}"/>
    <cellStyle name="표준 2 42 3 9" xfId="11157" xr:uid="{00000000-0005-0000-0000-000070B60000}"/>
    <cellStyle name="표준 2 42 30" xfId="35612" xr:uid="{00000000-0005-0000-0000-000071B60000}"/>
    <cellStyle name="표준 2 42 31" xfId="37092" xr:uid="{00000000-0005-0000-0000-000072B60000}"/>
    <cellStyle name="표준 2 42 32" xfId="38572" xr:uid="{00000000-0005-0000-0000-000073B60000}"/>
    <cellStyle name="표준 2 42 33" xfId="40052" xr:uid="{00000000-0005-0000-0000-000074B60000}"/>
    <cellStyle name="표준 2 42 34" xfId="41532" xr:uid="{00000000-0005-0000-0000-000075B60000}"/>
    <cellStyle name="표준 2 42 35" xfId="43012" xr:uid="{00000000-0005-0000-0000-000076B60000}"/>
    <cellStyle name="표준 2 42 36" xfId="44492" xr:uid="{00000000-0005-0000-0000-000077B60000}"/>
    <cellStyle name="표준 2 42 37" xfId="45973" xr:uid="{00000000-0005-0000-0000-000078B60000}"/>
    <cellStyle name="표준 2 42 38" xfId="47453" xr:uid="{00000000-0005-0000-0000-000079B60000}"/>
    <cellStyle name="표준 2 42 39" xfId="48933" xr:uid="{00000000-0005-0000-0000-00007AB60000}"/>
    <cellStyle name="표준 2 42 4" xfId="767" xr:uid="{00000000-0005-0000-0000-00007BB60000}"/>
    <cellStyle name="표준 2 42 4 10" xfId="12645" xr:uid="{00000000-0005-0000-0000-00007CB60000}"/>
    <cellStyle name="표준 2 42 4 11" xfId="14125" xr:uid="{00000000-0005-0000-0000-00007DB60000}"/>
    <cellStyle name="표준 2 42 4 12" xfId="15605" xr:uid="{00000000-0005-0000-0000-00007EB60000}"/>
    <cellStyle name="표준 2 42 4 13" xfId="17085" xr:uid="{00000000-0005-0000-0000-00007FB60000}"/>
    <cellStyle name="표준 2 42 4 14" xfId="18565" xr:uid="{00000000-0005-0000-0000-000080B60000}"/>
    <cellStyle name="표준 2 42 4 15" xfId="20045" xr:uid="{00000000-0005-0000-0000-000081B60000}"/>
    <cellStyle name="표준 2 42 4 16" xfId="21525" xr:uid="{00000000-0005-0000-0000-000082B60000}"/>
    <cellStyle name="표준 2 42 4 17" xfId="23005" xr:uid="{00000000-0005-0000-0000-000083B60000}"/>
    <cellStyle name="표준 2 42 4 18" xfId="24485" xr:uid="{00000000-0005-0000-0000-000084B60000}"/>
    <cellStyle name="표준 2 42 4 19" xfId="25965" xr:uid="{00000000-0005-0000-0000-000085B60000}"/>
    <cellStyle name="표준 2 42 4 2" xfId="26" xr:uid="{00000000-0005-0000-0000-000086B60000}"/>
    <cellStyle name="표준 2 42 4 2 10" xfId="14862" xr:uid="{00000000-0005-0000-0000-000087B60000}"/>
    <cellStyle name="표준 2 42 4 2 11" xfId="16342" xr:uid="{00000000-0005-0000-0000-000088B60000}"/>
    <cellStyle name="표준 2 42 4 2 12" xfId="17822" xr:uid="{00000000-0005-0000-0000-000089B60000}"/>
    <cellStyle name="표준 2 42 4 2 13" xfId="19302" xr:uid="{00000000-0005-0000-0000-00008AB60000}"/>
    <cellStyle name="표준 2 42 4 2 14" xfId="20782" xr:uid="{00000000-0005-0000-0000-00008BB60000}"/>
    <cellStyle name="표준 2 42 4 2 15" xfId="22262" xr:uid="{00000000-0005-0000-0000-00008CB60000}"/>
    <cellStyle name="표준 2 42 4 2 16" xfId="23742" xr:uid="{00000000-0005-0000-0000-00008DB60000}"/>
    <cellStyle name="표준 2 42 4 2 17" xfId="25222" xr:uid="{00000000-0005-0000-0000-00008EB60000}"/>
    <cellStyle name="표준 2 42 4 2 18" xfId="26702" xr:uid="{00000000-0005-0000-0000-00008FB60000}"/>
    <cellStyle name="표준 2 42 4 2 19" xfId="28182" xr:uid="{00000000-0005-0000-0000-000090B60000}"/>
    <cellStyle name="표준 2 42 4 2 2" xfId="3021" xr:uid="{00000000-0005-0000-0000-000091B60000}"/>
    <cellStyle name="표준 2 42 4 2 20" xfId="29662" xr:uid="{00000000-0005-0000-0000-000092B60000}"/>
    <cellStyle name="표준 2 42 4 2 21" xfId="31142" xr:uid="{00000000-0005-0000-0000-000093B60000}"/>
    <cellStyle name="표준 2 42 4 2 22" xfId="32622" xr:uid="{00000000-0005-0000-0000-000094B60000}"/>
    <cellStyle name="표준 2 42 4 2 23" xfId="34102" xr:uid="{00000000-0005-0000-0000-000095B60000}"/>
    <cellStyle name="표준 2 42 4 2 24" xfId="35582" xr:uid="{00000000-0005-0000-0000-000096B60000}"/>
    <cellStyle name="표준 2 42 4 2 25" xfId="37062" xr:uid="{00000000-0005-0000-0000-000097B60000}"/>
    <cellStyle name="표준 2 42 4 2 26" xfId="38542" xr:uid="{00000000-0005-0000-0000-000098B60000}"/>
    <cellStyle name="표준 2 42 4 2 27" xfId="40022" xr:uid="{00000000-0005-0000-0000-000099B60000}"/>
    <cellStyle name="표준 2 42 4 2 28" xfId="41502" xr:uid="{00000000-0005-0000-0000-00009AB60000}"/>
    <cellStyle name="표준 2 42 4 2 29" xfId="42982" xr:uid="{00000000-0005-0000-0000-00009BB60000}"/>
    <cellStyle name="표준 2 42 4 2 3" xfId="4502" xr:uid="{00000000-0005-0000-0000-00009CB60000}"/>
    <cellStyle name="표준 2 42 4 2 30" xfId="44462" xr:uid="{00000000-0005-0000-0000-00009DB60000}"/>
    <cellStyle name="표준 2 42 4 2 31" xfId="45942" xr:uid="{00000000-0005-0000-0000-00009EB60000}"/>
    <cellStyle name="표준 2 42 4 2 32" xfId="47423" xr:uid="{00000000-0005-0000-0000-00009FB60000}"/>
    <cellStyle name="표준 2 42 4 2 33" xfId="48903" xr:uid="{00000000-0005-0000-0000-0000A0B60000}"/>
    <cellStyle name="표준 2 42 4 2 34" xfId="50383" xr:uid="{00000000-0005-0000-0000-0000A1B60000}"/>
    <cellStyle name="표준 2 42 4 2 35" xfId="51863" xr:uid="{00000000-0005-0000-0000-0000A2B60000}"/>
    <cellStyle name="표준 2 42 4 2 36" xfId="53343" xr:uid="{00000000-0005-0000-0000-0000A3B60000}"/>
    <cellStyle name="표준 2 42 4 2 37" xfId="54823" xr:uid="{00000000-0005-0000-0000-0000A4B60000}"/>
    <cellStyle name="표준 2 42 4 2 38" xfId="56303" xr:uid="{00000000-0005-0000-0000-0000A5B60000}"/>
    <cellStyle name="표준 2 42 4 2 39" xfId="57783" xr:uid="{00000000-0005-0000-0000-0000A6B60000}"/>
    <cellStyle name="표준 2 42 4 2 4" xfId="5982" xr:uid="{00000000-0005-0000-0000-0000A7B60000}"/>
    <cellStyle name="표준 2 42 4 2 40" xfId="59263" xr:uid="{00000000-0005-0000-0000-0000A8B60000}"/>
    <cellStyle name="표준 2 42 4 2 41" xfId="60743" xr:uid="{00000000-0005-0000-0000-0000A9B60000}"/>
    <cellStyle name="표준 2 42 4 2 42" xfId="62223" xr:uid="{00000000-0005-0000-0000-0000AAB60000}"/>
    <cellStyle name="표준 2 42 4 2 5" xfId="7462" xr:uid="{00000000-0005-0000-0000-0000ABB60000}"/>
    <cellStyle name="표준 2 42 4 2 6" xfId="8942" xr:uid="{00000000-0005-0000-0000-0000ACB60000}"/>
    <cellStyle name="표준 2 42 4 2 7" xfId="10422" xr:uid="{00000000-0005-0000-0000-0000ADB60000}"/>
    <cellStyle name="표준 2 42 4 2 8" xfId="11902" xr:uid="{00000000-0005-0000-0000-0000AEB60000}"/>
    <cellStyle name="표준 2 42 4 2 9" xfId="13382" xr:uid="{00000000-0005-0000-0000-0000AFB60000}"/>
    <cellStyle name="표준 2 42 4 20" xfId="27445" xr:uid="{00000000-0005-0000-0000-0000B0B60000}"/>
    <cellStyle name="표준 2 42 4 21" xfId="28925" xr:uid="{00000000-0005-0000-0000-0000B1B60000}"/>
    <cellStyle name="표준 2 42 4 22" xfId="30405" xr:uid="{00000000-0005-0000-0000-0000B2B60000}"/>
    <cellStyle name="표준 2 42 4 23" xfId="31885" xr:uid="{00000000-0005-0000-0000-0000B3B60000}"/>
    <cellStyle name="표준 2 42 4 24" xfId="33365" xr:uid="{00000000-0005-0000-0000-0000B4B60000}"/>
    <cellStyle name="표준 2 42 4 25" xfId="34845" xr:uid="{00000000-0005-0000-0000-0000B5B60000}"/>
    <cellStyle name="표준 2 42 4 26" xfId="36325" xr:uid="{00000000-0005-0000-0000-0000B6B60000}"/>
    <cellStyle name="표준 2 42 4 27" xfId="37805" xr:uid="{00000000-0005-0000-0000-0000B7B60000}"/>
    <cellStyle name="표준 2 42 4 28" xfId="39285" xr:uid="{00000000-0005-0000-0000-0000B8B60000}"/>
    <cellStyle name="표준 2 42 4 29" xfId="40765" xr:uid="{00000000-0005-0000-0000-0000B9B60000}"/>
    <cellStyle name="표준 2 42 4 3" xfId="2284" xr:uid="{00000000-0005-0000-0000-0000BAB60000}"/>
    <cellStyle name="표준 2 42 4 30" xfId="42245" xr:uid="{00000000-0005-0000-0000-0000BBB60000}"/>
    <cellStyle name="표준 2 42 4 31" xfId="43725" xr:uid="{00000000-0005-0000-0000-0000BCB60000}"/>
    <cellStyle name="표준 2 42 4 32" xfId="45205" xr:uid="{00000000-0005-0000-0000-0000BDB60000}"/>
    <cellStyle name="표준 2 42 4 33" xfId="46686" xr:uid="{00000000-0005-0000-0000-0000BEB60000}"/>
    <cellStyle name="표준 2 42 4 34" xfId="48166" xr:uid="{00000000-0005-0000-0000-0000BFB60000}"/>
    <cellStyle name="표준 2 42 4 35" xfId="49646" xr:uid="{00000000-0005-0000-0000-0000C0B60000}"/>
    <cellStyle name="표준 2 42 4 36" xfId="51126" xr:uid="{00000000-0005-0000-0000-0000C1B60000}"/>
    <cellStyle name="표준 2 42 4 37" xfId="52606" xr:uid="{00000000-0005-0000-0000-0000C2B60000}"/>
    <cellStyle name="표준 2 42 4 38" xfId="54086" xr:uid="{00000000-0005-0000-0000-0000C3B60000}"/>
    <cellStyle name="표준 2 42 4 39" xfId="55566" xr:uid="{00000000-0005-0000-0000-0000C4B60000}"/>
    <cellStyle name="표준 2 42 4 4" xfId="3765" xr:uid="{00000000-0005-0000-0000-0000C5B60000}"/>
    <cellStyle name="표준 2 42 4 40" xfId="57046" xr:uid="{00000000-0005-0000-0000-0000C6B60000}"/>
    <cellStyle name="표준 2 42 4 41" xfId="58526" xr:uid="{00000000-0005-0000-0000-0000C7B60000}"/>
    <cellStyle name="표준 2 42 4 42" xfId="60006" xr:uid="{00000000-0005-0000-0000-0000C8B60000}"/>
    <cellStyle name="표준 2 42 4 43" xfId="61486" xr:uid="{00000000-0005-0000-0000-0000C9B60000}"/>
    <cellStyle name="표준 2 42 4 5" xfId="5245" xr:uid="{00000000-0005-0000-0000-0000CAB60000}"/>
    <cellStyle name="표준 2 42 4 6" xfId="6725" xr:uid="{00000000-0005-0000-0000-0000CBB60000}"/>
    <cellStyle name="표준 2 42 4 7" xfId="8205" xr:uid="{00000000-0005-0000-0000-0000CCB60000}"/>
    <cellStyle name="표준 2 42 4 8" xfId="9685" xr:uid="{00000000-0005-0000-0000-0000CDB60000}"/>
    <cellStyle name="표준 2 42 4 9" xfId="11165" xr:uid="{00000000-0005-0000-0000-0000CEB60000}"/>
    <cellStyle name="표준 2 42 40" xfId="50413" xr:uid="{00000000-0005-0000-0000-0000CFB60000}"/>
    <cellStyle name="표준 2 42 41" xfId="51893" xr:uid="{00000000-0005-0000-0000-0000D0B60000}"/>
    <cellStyle name="표준 2 42 42" xfId="53373" xr:uid="{00000000-0005-0000-0000-0000D1B60000}"/>
    <cellStyle name="표준 2 42 43" xfId="54853" xr:uid="{00000000-0005-0000-0000-0000D2B60000}"/>
    <cellStyle name="표준 2 42 44" xfId="56333" xr:uid="{00000000-0005-0000-0000-0000D3B60000}"/>
    <cellStyle name="표준 2 42 45" xfId="57813" xr:uid="{00000000-0005-0000-0000-0000D4B60000}"/>
    <cellStyle name="표준 2 42 46" xfId="59293" xr:uid="{00000000-0005-0000-0000-0000D5B60000}"/>
    <cellStyle name="표준 2 42 47" xfId="60773" xr:uid="{00000000-0005-0000-0000-0000D6B60000}"/>
    <cellStyle name="표준 2 42 5" xfId="788" xr:uid="{00000000-0005-0000-0000-0000D7B60000}"/>
    <cellStyle name="표준 2 42 5 10" xfId="12624" xr:uid="{00000000-0005-0000-0000-0000D8B60000}"/>
    <cellStyle name="표준 2 42 5 11" xfId="14104" xr:uid="{00000000-0005-0000-0000-0000D9B60000}"/>
    <cellStyle name="표준 2 42 5 12" xfId="15584" xr:uid="{00000000-0005-0000-0000-0000DAB60000}"/>
    <cellStyle name="표준 2 42 5 13" xfId="17064" xr:uid="{00000000-0005-0000-0000-0000DBB60000}"/>
    <cellStyle name="표준 2 42 5 14" xfId="18544" xr:uid="{00000000-0005-0000-0000-0000DCB60000}"/>
    <cellStyle name="표준 2 42 5 15" xfId="20024" xr:uid="{00000000-0005-0000-0000-0000DDB60000}"/>
    <cellStyle name="표준 2 42 5 16" xfId="21504" xr:uid="{00000000-0005-0000-0000-0000DEB60000}"/>
    <cellStyle name="표준 2 42 5 17" xfId="22984" xr:uid="{00000000-0005-0000-0000-0000DFB60000}"/>
    <cellStyle name="표준 2 42 5 18" xfId="24464" xr:uid="{00000000-0005-0000-0000-0000E0B60000}"/>
    <cellStyle name="표준 2 42 5 19" xfId="25944" xr:uid="{00000000-0005-0000-0000-0000E1B60000}"/>
    <cellStyle name="표준 2 42 5 2" xfId="47" xr:uid="{00000000-0005-0000-0000-0000E2B60000}"/>
    <cellStyle name="표준 2 42 5 2 10" xfId="14841" xr:uid="{00000000-0005-0000-0000-0000E3B60000}"/>
    <cellStyle name="표준 2 42 5 2 11" xfId="16321" xr:uid="{00000000-0005-0000-0000-0000E4B60000}"/>
    <cellStyle name="표준 2 42 5 2 12" xfId="17801" xr:uid="{00000000-0005-0000-0000-0000E5B60000}"/>
    <cellStyle name="표준 2 42 5 2 13" xfId="19281" xr:uid="{00000000-0005-0000-0000-0000E6B60000}"/>
    <cellStyle name="표준 2 42 5 2 14" xfId="20761" xr:uid="{00000000-0005-0000-0000-0000E7B60000}"/>
    <cellStyle name="표준 2 42 5 2 15" xfId="22241" xr:uid="{00000000-0005-0000-0000-0000E8B60000}"/>
    <cellStyle name="표준 2 42 5 2 16" xfId="23721" xr:uid="{00000000-0005-0000-0000-0000E9B60000}"/>
    <cellStyle name="표준 2 42 5 2 17" xfId="25201" xr:uid="{00000000-0005-0000-0000-0000EAB60000}"/>
    <cellStyle name="표준 2 42 5 2 18" xfId="26681" xr:uid="{00000000-0005-0000-0000-0000EBB60000}"/>
    <cellStyle name="표준 2 42 5 2 19" xfId="28161" xr:uid="{00000000-0005-0000-0000-0000ECB60000}"/>
    <cellStyle name="표준 2 42 5 2 2" xfId="3000" xr:uid="{00000000-0005-0000-0000-0000EDB60000}"/>
    <cellStyle name="표준 2 42 5 2 20" xfId="29641" xr:uid="{00000000-0005-0000-0000-0000EEB60000}"/>
    <cellStyle name="표준 2 42 5 2 21" xfId="31121" xr:uid="{00000000-0005-0000-0000-0000EFB60000}"/>
    <cellStyle name="표준 2 42 5 2 22" xfId="32601" xr:uid="{00000000-0005-0000-0000-0000F0B60000}"/>
    <cellStyle name="표준 2 42 5 2 23" xfId="34081" xr:uid="{00000000-0005-0000-0000-0000F1B60000}"/>
    <cellStyle name="표준 2 42 5 2 24" xfId="35561" xr:uid="{00000000-0005-0000-0000-0000F2B60000}"/>
    <cellStyle name="표준 2 42 5 2 25" xfId="37041" xr:uid="{00000000-0005-0000-0000-0000F3B60000}"/>
    <cellStyle name="표준 2 42 5 2 26" xfId="38521" xr:uid="{00000000-0005-0000-0000-0000F4B60000}"/>
    <cellStyle name="표준 2 42 5 2 27" xfId="40001" xr:uid="{00000000-0005-0000-0000-0000F5B60000}"/>
    <cellStyle name="표준 2 42 5 2 28" xfId="41481" xr:uid="{00000000-0005-0000-0000-0000F6B60000}"/>
    <cellStyle name="표준 2 42 5 2 29" xfId="42961" xr:uid="{00000000-0005-0000-0000-0000F7B60000}"/>
    <cellStyle name="표준 2 42 5 2 3" xfId="4481" xr:uid="{00000000-0005-0000-0000-0000F8B60000}"/>
    <cellStyle name="표준 2 42 5 2 30" xfId="44441" xr:uid="{00000000-0005-0000-0000-0000F9B60000}"/>
    <cellStyle name="표준 2 42 5 2 31" xfId="45921" xr:uid="{00000000-0005-0000-0000-0000FAB60000}"/>
    <cellStyle name="표준 2 42 5 2 32" xfId="47402" xr:uid="{00000000-0005-0000-0000-0000FBB60000}"/>
    <cellStyle name="표준 2 42 5 2 33" xfId="48882" xr:uid="{00000000-0005-0000-0000-0000FCB60000}"/>
    <cellStyle name="표준 2 42 5 2 34" xfId="50362" xr:uid="{00000000-0005-0000-0000-0000FDB60000}"/>
    <cellStyle name="표준 2 42 5 2 35" xfId="51842" xr:uid="{00000000-0005-0000-0000-0000FEB60000}"/>
    <cellStyle name="표준 2 42 5 2 36" xfId="53322" xr:uid="{00000000-0005-0000-0000-0000FFB60000}"/>
    <cellStyle name="표준 2 42 5 2 37" xfId="54802" xr:uid="{00000000-0005-0000-0000-000000B70000}"/>
    <cellStyle name="표준 2 42 5 2 38" xfId="56282" xr:uid="{00000000-0005-0000-0000-000001B70000}"/>
    <cellStyle name="표준 2 42 5 2 39" xfId="57762" xr:uid="{00000000-0005-0000-0000-000002B70000}"/>
    <cellStyle name="표준 2 42 5 2 4" xfId="5961" xr:uid="{00000000-0005-0000-0000-000003B70000}"/>
    <cellStyle name="표준 2 42 5 2 40" xfId="59242" xr:uid="{00000000-0005-0000-0000-000004B70000}"/>
    <cellStyle name="표준 2 42 5 2 41" xfId="60722" xr:uid="{00000000-0005-0000-0000-000005B70000}"/>
    <cellStyle name="표준 2 42 5 2 42" xfId="62202" xr:uid="{00000000-0005-0000-0000-000006B70000}"/>
    <cellStyle name="표준 2 42 5 2 5" xfId="7441" xr:uid="{00000000-0005-0000-0000-000007B70000}"/>
    <cellStyle name="표준 2 42 5 2 6" xfId="8921" xr:uid="{00000000-0005-0000-0000-000008B70000}"/>
    <cellStyle name="표준 2 42 5 2 7" xfId="10401" xr:uid="{00000000-0005-0000-0000-000009B70000}"/>
    <cellStyle name="표준 2 42 5 2 8" xfId="11881" xr:uid="{00000000-0005-0000-0000-00000AB70000}"/>
    <cellStyle name="표준 2 42 5 2 9" xfId="13361" xr:uid="{00000000-0005-0000-0000-00000BB70000}"/>
    <cellStyle name="표준 2 42 5 20" xfId="27424" xr:uid="{00000000-0005-0000-0000-00000CB70000}"/>
    <cellStyle name="표준 2 42 5 21" xfId="28904" xr:uid="{00000000-0005-0000-0000-00000DB70000}"/>
    <cellStyle name="표준 2 42 5 22" xfId="30384" xr:uid="{00000000-0005-0000-0000-00000EB70000}"/>
    <cellStyle name="표준 2 42 5 23" xfId="31864" xr:uid="{00000000-0005-0000-0000-00000FB70000}"/>
    <cellStyle name="표준 2 42 5 24" xfId="33344" xr:uid="{00000000-0005-0000-0000-000010B70000}"/>
    <cellStyle name="표준 2 42 5 25" xfId="34824" xr:uid="{00000000-0005-0000-0000-000011B70000}"/>
    <cellStyle name="표준 2 42 5 26" xfId="36304" xr:uid="{00000000-0005-0000-0000-000012B70000}"/>
    <cellStyle name="표준 2 42 5 27" xfId="37784" xr:uid="{00000000-0005-0000-0000-000013B70000}"/>
    <cellStyle name="표준 2 42 5 28" xfId="39264" xr:uid="{00000000-0005-0000-0000-000014B70000}"/>
    <cellStyle name="표준 2 42 5 29" xfId="40744" xr:uid="{00000000-0005-0000-0000-000015B70000}"/>
    <cellStyle name="표준 2 42 5 3" xfId="2263" xr:uid="{00000000-0005-0000-0000-000016B70000}"/>
    <cellStyle name="표준 2 42 5 30" xfId="42224" xr:uid="{00000000-0005-0000-0000-000017B70000}"/>
    <cellStyle name="표준 2 42 5 31" xfId="43704" xr:uid="{00000000-0005-0000-0000-000018B70000}"/>
    <cellStyle name="표준 2 42 5 32" xfId="45184" xr:uid="{00000000-0005-0000-0000-000019B70000}"/>
    <cellStyle name="표준 2 42 5 33" xfId="46665" xr:uid="{00000000-0005-0000-0000-00001AB70000}"/>
    <cellStyle name="표준 2 42 5 34" xfId="48145" xr:uid="{00000000-0005-0000-0000-00001BB70000}"/>
    <cellStyle name="표준 2 42 5 35" xfId="49625" xr:uid="{00000000-0005-0000-0000-00001CB70000}"/>
    <cellStyle name="표준 2 42 5 36" xfId="51105" xr:uid="{00000000-0005-0000-0000-00001DB70000}"/>
    <cellStyle name="표준 2 42 5 37" xfId="52585" xr:uid="{00000000-0005-0000-0000-00001EB70000}"/>
    <cellStyle name="표준 2 42 5 38" xfId="54065" xr:uid="{00000000-0005-0000-0000-00001FB70000}"/>
    <cellStyle name="표준 2 42 5 39" xfId="55545" xr:uid="{00000000-0005-0000-0000-000020B70000}"/>
    <cellStyle name="표준 2 42 5 4" xfId="3744" xr:uid="{00000000-0005-0000-0000-000021B70000}"/>
    <cellStyle name="표준 2 42 5 40" xfId="57025" xr:uid="{00000000-0005-0000-0000-000022B70000}"/>
    <cellStyle name="표준 2 42 5 41" xfId="58505" xr:uid="{00000000-0005-0000-0000-000023B70000}"/>
    <cellStyle name="표준 2 42 5 42" xfId="59985" xr:uid="{00000000-0005-0000-0000-000024B70000}"/>
    <cellStyle name="표준 2 42 5 43" xfId="61465" xr:uid="{00000000-0005-0000-0000-000025B70000}"/>
    <cellStyle name="표준 2 42 5 5" xfId="5224" xr:uid="{00000000-0005-0000-0000-000026B70000}"/>
    <cellStyle name="표준 2 42 5 6" xfId="6704" xr:uid="{00000000-0005-0000-0000-000027B70000}"/>
    <cellStyle name="표준 2 42 5 7" xfId="8184" xr:uid="{00000000-0005-0000-0000-000028B70000}"/>
    <cellStyle name="표준 2 42 5 8" xfId="9664" xr:uid="{00000000-0005-0000-0000-000029B70000}"/>
    <cellStyle name="표준 2 42 5 9" xfId="11144" xr:uid="{00000000-0005-0000-0000-00002AB70000}"/>
    <cellStyle name="표준 2 42 6" xfId="739" xr:uid="{00000000-0005-0000-0000-00002BB70000}"/>
    <cellStyle name="표준 2 42 6 10" xfId="14149" xr:uid="{00000000-0005-0000-0000-00002CB70000}"/>
    <cellStyle name="표준 2 42 6 11" xfId="15629" xr:uid="{00000000-0005-0000-0000-00002DB70000}"/>
    <cellStyle name="표준 2 42 6 12" xfId="17109" xr:uid="{00000000-0005-0000-0000-00002EB70000}"/>
    <cellStyle name="표준 2 42 6 13" xfId="18589" xr:uid="{00000000-0005-0000-0000-00002FB70000}"/>
    <cellStyle name="표준 2 42 6 14" xfId="20069" xr:uid="{00000000-0005-0000-0000-000030B70000}"/>
    <cellStyle name="표준 2 42 6 15" xfId="21549" xr:uid="{00000000-0005-0000-0000-000031B70000}"/>
    <cellStyle name="표준 2 42 6 16" xfId="23029" xr:uid="{00000000-0005-0000-0000-000032B70000}"/>
    <cellStyle name="표준 2 42 6 17" xfId="24509" xr:uid="{00000000-0005-0000-0000-000033B70000}"/>
    <cellStyle name="표준 2 42 6 18" xfId="25989" xr:uid="{00000000-0005-0000-0000-000034B70000}"/>
    <cellStyle name="표준 2 42 6 19" xfId="27469" xr:uid="{00000000-0005-0000-0000-000035B70000}"/>
    <cellStyle name="표준 2 42 6 2" xfId="2308" xr:uid="{00000000-0005-0000-0000-000036B70000}"/>
    <cellStyle name="표준 2 42 6 20" xfId="28949" xr:uid="{00000000-0005-0000-0000-000037B70000}"/>
    <cellStyle name="표준 2 42 6 21" xfId="30429" xr:uid="{00000000-0005-0000-0000-000038B70000}"/>
    <cellStyle name="표준 2 42 6 22" xfId="31909" xr:uid="{00000000-0005-0000-0000-000039B70000}"/>
    <cellStyle name="표준 2 42 6 23" xfId="33389" xr:uid="{00000000-0005-0000-0000-00003AB70000}"/>
    <cellStyle name="표준 2 42 6 24" xfId="34869" xr:uid="{00000000-0005-0000-0000-00003BB70000}"/>
    <cellStyle name="표준 2 42 6 25" xfId="36349" xr:uid="{00000000-0005-0000-0000-00003CB70000}"/>
    <cellStyle name="표준 2 42 6 26" xfId="37829" xr:uid="{00000000-0005-0000-0000-00003DB70000}"/>
    <cellStyle name="표준 2 42 6 27" xfId="39309" xr:uid="{00000000-0005-0000-0000-00003EB70000}"/>
    <cellStyle name="표준 2 42 6 28" xfId="40789" xr:uid="{00000000-0005-0000-0000-00003FB70000}"/>
    <cellStyle name="표준 2 42 6 29" xfId="42269" xr:uid="{00000000-0005-0000-0000-000040B70000}"/>
    <cellStyle name="표준 2 42 6 3" xfId="3789" xr:uid="{00000000-0005-0000-0000-000041B70000}"/>
    <cellStyle name="표준 2 42 6 30" xfId="43749" xr:uid="{00000000-0005-0000-0000-000042B70000}"/>
    <cellStyle name="표준 2 42 6 31" xfId="45229" xr:uid="{00000000-0005-0000-0000-000043B70000}"/>
    <cellStyle name="표준 2 42 6 32" xfId="46710" xr:uid="{00000000-0005-0000-0000-000044B70000}"/>
    <cellStyle name="표준 2 42 6 33" xfId="48190" xr:uid="{00000000-0005-0000-0000-000045B70000}"/>
    <cellStyle name="표준 2 42 6 34" xfId="49670" xr:uid="{00000000-0005-0000-0000-000046B70000}"/>
    <cellStyle name="표준 2 42 6 35" xfId="51150" xr:uid="{00000000-0005-0000-0000-000047B70000}"/>
    <cellStyle name="표준 2 42 6 36" xfId="52630" xr:uid="{00000000-0005-0000-0000-000048B70000}"/>
    <cellStyle name="표준 2 42 6 37" xfId="54110" xr:uid="{00000000-0005-0000-0000-000049B70000}"/>
    <cellStyle name="표준 2 42 6 38" xfId="55590" xr:uid="{00000000-0005-0000-0000-00004AB70000}"/>
    <cellStyle name="표준 2 42 6 39" xfId="57070" xr:uid="{00000000-0005-0000-0000-00004BB70000}"/>
    <cellStyle name="표준 2 42 6 4" xfId="5269" xr:uid="{00000000-0005-0000-0000-00004CB70000}"/>
    <cellStyle name="표준 2 42 6 40" xfId="58550" xr:uid="{00000000-0005-0000-0000-00004DB70000}"/>
    <cellStyle name="표준 2 42 6 41" xfId="60030" xr:uid="{00000000-0005-0000-0000-00004EB70000}"/>
    <cellStyle name="표준 2 42 6 42" xfId="61510" xr:uid="{00000000-0005-0000-0000-00004FB70000}"/>
    <cellStyle name="표준 2 42 6 5" xfId="6749" xr:uid="{00000000-0005-0000-0000-000050B70000}"/>
    <cellStyle name="표준 2 42 6 6" xfId="8229" xr:uid="{00000000-0005-0000-0000-000051B70000}"/>
    <cellStyle name="표준 2 42 6 7" xfId="9709" xr:uid="{00000000-0005-0000-0000-000052B70000}"/>
    <cellStyle name="표준 2 42 6 8" xfId="11189" xr:uid="{00000000-0005-0000-0000-000053B70000}"/>
    <cellStyle name="표준 2 42 6 9" xfId="12669" xr:uid="{00000000-0005-0000-0000-000054B70000}"/>
    <cellStyle name="표준 2 42 7" xfId="1571" xr:uid="{00000000-0005-0000-0000-000055B70000}"/>
    <cellStyle name="표준 2 42 8" xfId="3052" xr:uid="{00000000-0005-0000-0000-000056B70000}"/>
    <cellStyle name="표준 2 42 9" xfId="4532" xr:uid="{00000000-0005-0000-0000-000057B70000}"/>
    <cellStyle name="표준 2 43" xfId="1517" xr:uid="{00000000-0005-0000-0000-000058B70000}"/>
    <cellStyle name="표준 2 43 10" xfId="7493" xr:uid="{00000000-0005-0000-0000-000059B70000}"/>
    <cellStyle name="표준 2 43 11" xfId="8973" xr:uid="{00000000-0005-0000-0000-00005AB70000}"/>
    <cellStyle name="표준 2 43 12" xfId="10453" xr:uid="{00000000-0005-0000-0000-00005BB70000}"/>
    <cellStyle name="표준 2 43 13" xfId="11933" xr:uid="{00000000-0005-0000-0000-00005CB70000}"/>
    <cellStyle name="표준 2 43 14" xfId="13413" xr:uid="{00000000-0005-0000-0000-00005DB70000}"/>
    <cellStyle name="표준 2 43 15" xfId="14893" xr:uid="{00000000-0005-0000-0000-00005EB70000}"/>
    <cellStyle name="표준 2 43 16" xfId="16373" xr:uid="{00000000-0005-0000-0000-00005FB70000}"/>
    <cellStyle name="표준 2 43 17" xfId="17853" xr:uid="{00000000-0005-0000-0000-000060B70000}"/>
    <cellStyle name="표준 2 43 18" xfId="19333" xr:uid="{00000000-0005-0000-0000-000061B70000}"/>
    <cellStyle name="표준 2 43 19" xfId="20813" xr:uid="{00000000-0005-0000-0000-000062B70000}"/>
    <cellStyle name="표준 2 43 2" xfId="774" xr:uid="{00000000-0005-0000-0000-000063B70000}"/>
    <cellStyle name="표준 2 43 2 10" xfId="12638" xr:uid="{00000000-0005-0000-0000-000064B70000}"/>
    <cellStyle name="표준 2 43 2 11" xfId="14118" xr:uid="{00000000-0005-0000-0000-000065B70000}"/>
    <cellStyle name="표준 2 43 2 12" xfId="15598" xr:uid="{00000000-0005-0000-0000-000066B70000}"/>
    <cellStyle name="표준 2 43 2 13" xfId="17078" xr:uid="{00000000-0005-0000-0000-000067B70000}"/>
    <cellStyle name="표준 2 43 2 14" xfId="18558" xr:uid="{00000000-0005-0000-0000-000068B70000}"/>
    <cellStyle name="표준 2 43 2 15" xfId="20038" xr:uid="{00000000-0005-0000-0000-000069B70000}"/>
    <cellStyle name="표준 2 43 2 16" xfId="21518" xr:uid="{00000000-0005-0000-0000-00006AB70000}"/>
    <cellStyle name="표준 2 43 2 17" xfId="22998" xr:uid="{00000000-0005-0000-0000-00006BB70000}"/>
    <cellStyle name="표준 2 43 2 18" xfId="24478" xr:uid="{00000000-0005-0000-0000-00006CB70000}"/>
    <cellStyle name="표준 2 43 2 19" xfId="25958" xr:uid="{00000000-0005-0000-0000-00006DB70000}"/>
    <cellStyle name="표준 2 43 2 2" xfId="33" xr:uid="{00000000-0005-0000-0000-00006EB70000}"/>
    <cellStyle name="표준 2 43 2 2 10" xfId="14855" xr:uid="{00000000-0005-0000-0000-00006FB70000}"/>
    <cellStyle name="표준 2 43 2 2 11" xfId="16335" xr:uid="{00000000-0005-0000-0000-000070B70000}"/>
    <cellStyle name="표준 2 43 2 2 12" xfId="17815" xr:uid="{00000000-0005-0000-0000-000071B70000}"/>
    <cellStyle name="표준 2 43 2 2 13" xfId="19295" xr:uid="{00000000-0005-0000-0000-000072B70000}"/>
    <cellStyle name="표준 2 43 2 2 14" xfId="20775" xr:uid="{00000000-0005-0000-0000-000073B70000}"/>
    <cellStyle name="표준 2 43 2 2 15" xfId="22255" xr:uid="{00000000-0005-0000-0000-000074B70000}"/>
    <cellStyle name="표준 2 43 2 2 16" xfId="23735" xr:uid="{00000000-0005-0000-0000-000075B70000}"/>
    <cellStyle name="표준 2 43 2 2 17" xfId="25215" xr:uid="{00000000-0005-0000-0000-000076B70000}"/>
    <cellStyle name="표준 2 43 2 2 18" xfId="26695" xr:uid="{00000000-0005-0000-0000-000077B70000}"/>
    <cellStyle name="표준 2 43 2 2 19" xfId="28175" xr:uid="{00000000-0005-0000-0000-000078B70000}"/>
    <cellStyle name="표준 2 43 2 2 2" xfId="3014" xr:uid="{00000000-0005-0000-0000-000079B70000}"/>
    <cellStyle name="표준 2 43 2 2 20" xfId="29655" xr:uid="{00000000-0005-0000-0000-00007AB70000}"/>
    <cellStyle name="표준 2 43 2 2 21" xfId="31135" xr:uid="{00000000-0005-0000-0000-00007BB70000}"/>
    <cellStyle name="표준 2 43 2 2 22" xfId="32615" xr:uid="{00000000-0005-0000-0000-00007CB70000}"/>
    <cellStyle name="표준 2 43 2 2 23" xfId="34095" xr:uid="{00000000-0005-0000-0000-00007DB70000}"/>
    <cellStyle name="표준 2 43 2 2 24" xfId="35575" xr:uid="{00000000-0005-0000-0000-00007EB70000}"/>
    <cellStyle name="표준 2 43 2 2 25" xfId="37055" xr:uid="{00000000-0005-0000-0000-00007FB70000}"/>
    <cellStyle name="표준 2 43 2 2 26" xfId="38535" xr:uid="{00000000-0005-0000-0000-000080B70000}"/>
    <cellStyle name="표준 2 43 2 2 27" xfId="40015" xr:uid="{00000000-0005-0000-0000-000081B70000}"/>
    <cellStyle name="표준 2 43 2 2 28" xfId="41495" xr:uid="{00000000-0005-0000-0000-000082B70000}"/>
    <cellStyle name="표준 2 43 2 2 29" xfId="42975" xr:uid="{00000000-0005-0000-0000-000083B70000}"/>
    <cellStyle name="표준 2 43 2 2 3" xfId="4495" xr:uid="{00000000-0005-0000-0000-000084B70000}"/>
    <cellStyle name="표준 2 43 2 2 30" xfId="44455" xr:uid="{00000000-0005-0000-0000-000085B70000}"/>
    <cellStyle name="표준 2 43 2 2 31" xfId="45935" xr:uid="{00000000-0005-0000-0000-000086B70000}"/>
    <cellStyle name="표준 2 43 2 2 32" xfId="47416" xr:uid="{00000000-0005-0000-0000-000087B70000}"/>
    <cellStyle name="표준 2 43 2 2 33" xfId="48896" xr:uid="{00000000-0005-0000-0000-000088B70000}"/>
    <cellStyle name="표준 2 43 2 2 34" xfId="50376" xr:uid="{00000000-0005-0000-0000-000089B70000}"/>
    <cellStyle name="표준 2 43 2 2 35" xfId="51856" xr:uid="{00000000-0005-0000-0000-00008AB70000}"/>
    <cellStyle name="표준 2 43 2 2 36" xfId="53336" xr:uid="{00000000-0005-0000-0000-00008BB70000}"/>
    <cellStyle name="표준 2 43 2 2 37" xfId="54816" xr:uid="{00000000-0005-0000-0000-00008CB70000}"/>
    <cellStyle name="표준 2 43 2 2 38" xfId="56296" xr:uid="{00000000-0005-0000-0000-00008DB70000}"/>
    <cellStyle name="표준 2 43 2 2 39" xfId="57776" xr:uid="{00000000-0005-0000-0000-00008EB70000}"/>
    <cellStyle name="표준 2 43 2 2 4" xfId="5975" xr:uid="{00000000-0005-0000-0000-00008FB70000}"/>
    <cellStyle name="표준 2 43 2 2 40" xfId="59256" xr:uid="{00000000-0005-0000-0000-000090B70000}"/>
    <cellStyle name="표준 2 43 2 2 41" xfId="60736" xr:uid="{00000000-0005-0000-0000-000091B70000}"/>
    <cellStyle name="표준 2 43 2 2 42" xfId="62216" xr:uid="{00000000-0005-0000-0000-000092B70000}"/>
    <cellStyle name="표준 2 43 2 2 5" xfId="7455" xr:uid="{00000000-0005-0000-0000-000093B70000}"/>
    <cellStyle name="표준 2 43 2 2 6" xfId="8935" xr:uid="{00000000-0005-0000-0000-000094B70000}"/>
    <cellStyle name="표준 2 43 2 2 7" xfId="10415" xr:uid="{00000000-0005-0000-0000-000095B70000}"/>
    <cellStyle name="표준 2 43 2 2 8" xfId="11895" xr:uid="{00000000-0005-0000-0000-000096B70000}"/>
    <cellStyle name="표준 2 43 2 2 9" xfId="13375" xr:uid="{00000000-0005-0000-0000-000097B70000}"/>
    <cellStyle name="표준 2 43 2 20" xfId="27438" xr:uid="{00000000-0005-0000-0000-000098B70000}"/>
    <cellStyle name="표준 2 43 2 21" xfId="28918" xr:uid="{00000000-0005-0000-0000-000099B70000}"/>
    <cellStyle name="표준 2 43 2 22" xfId="30398" xr:uid="{00000000-0005-0000-0000-00009AB70000}"/>
    <cellStyle name="표준 2 43 2 23" xfId="31878" xr:uid="{00000000-0005-0000-0000-00009BB70000}"/>
    <cellStyle name="표준 2 43 2 24" xfId="33358" xr:uid="{00000000-0005-0000-0000-00009CB70000}"/>
    <cellStyle name="표준 2 43 2 25" xfId="34838" xr:uid="{00000000-0005-0000-0000-00009DB70000}"/>
    <cellStyle name="표준 2 43 2 26" xfId="36318" xr:uid="{00000000-0005-0000-0000-00009EB70000}"/>
    <cellStyle name="표준 2 43 2 27" xfId="37798" xr:uid="{00000000-0005-0000-0000-00009FB70000}"/>
    <cellStyle name="표준 2 43 2 28" xfId="39278" xr:uid="{00000000-0005-0000-0000-0000A0B70000}"/>
    <cellStyle name="표준 2 43 2 29" xfId="40758" xr:uid="{00000000-0005-0000-0000-0000A1B70000}"/>
    <cellStyle name="표준 2 43 2 3" xfId="2277" xr:uid="{00000000-0005-0000-0000-0000A2B70000}"/>
    <cellStyle name="표준 2 43 2 30" xfId="42238" xr:uid="{00000000-0005-0000-0000-0000A3B70000}"/>
    <cellStyle name="표준 2 43 2 31" xfId="43718" xr:uid="{00000000-0005-0000-0000-0000A4B70000}"/>
    <cellStyle name="표준 2 43 2 32" xfId="45198" xr:uid="{00000000-0005-0000-0000-0000A5B70000}"/>
    <cellStyle name="표준 2 43 2 33" xfId="46679" xr:uid="{00000000-0005-0000-0000-0000A6B70000}"/>
    <cellStyle name="표준 2 43 2 34" xfId="48159" xr:uid="{00000000-0005-0000-0000-0000A7B70000}"/>
    <cellStyle name="표준 2 43 2 35" xfId="49639" xr:uid="{00000000-0005-0000-0000-0000A8B70000}"/>
    <cellStyle name="표준 2 43 2 36" xfId="51119" xr:uid="{00000000-0005-0000-0000-0000A9B70000}"/>
    <cellStyle name="표준 2 43 2 37" xfId="52599" xr:uid="{00000000-0005-0000-0000-0000AAB70000}"/>
    <cellStyle name="표준 2 43 2 38" xfId="54079" xr:uid="{00000000-0005-0000-0000-0000ABB70000}"/>
    <cellStyle name="표준 2 43 2 39" xfId="55559" xr:uid="{00000000-0005-0000-0000-0000ACB70000}"/>
    <cellStyle name="표준 2 43 2 4" xfId="3758" xr:uid="{00000000-0005-0000-0000-0000ADB70000}"/>
    <cellStyle name="표준 2 43 2 40" xfId="57039" xr:uid="{00000000-0005-0000-0000-0000AEB70000}"/>
    <cellStyle name="표준 2 43 2 41" xfId="58519" xr:uid="{00000000-0005-0000-0000-0000AFB70000}"/>
    <cellStyle name="표준 2 43 2 42" xfId="59999" xr:uid="{00000000-0005-0000-0000-0000B0B70000}"/>
    <cellStyle name="표준 2 43 2 43" xfId="61479" xr:uid="{00000000-0005-0000-0000-0000B1B70000}"/>
    <cellStyle name="표준 2 43 2 5" xfId="5238" xr:uid="{00000000-0005-0000-0000-0000B2B70000}"/>
    <cellStyle name="표준 2 43 2 6" xfId="6718" xr:uid="{00000000-0005-0000-0000-0000B3B70000}"/>
    <cellStyle name="표준 2 43 2 7" xfId="8198" xr:uid="{00000000-0005-0000-0000-0000B4B70000}"/>
    <cellStyle name="표준 2 43 2 8" xfId="9678" xr:uid="{00000000-0005-0000-0000-0000B5B70000}"/>
    <cellStyle name="표준 2 43 2 9" xfId="11158" xr:uid="{00000000-0005-0000-0000-0000B6B70000}"/>
    <cellStyle name="표준 2 43 20" xfId="22293" xr:uid="{00000000-0005-0000-0000-0000B7B70000}"/>
    <cellStyle name="표준 2 43 21" xfId="23773" xr:uid="{00000000-0005-0000-0000-0000B8B70000}"/>
    <cellStyle name="표준 2 43 22" xfId="25253" xr:uid="{00000000-0005-0000-0000-0000B9B70000}"/>
    <cellStyle name="표준 2 43 23" xfId="26733" xr:uid="{00000000-0005-0000-0000-0000BAB70000}"/>
    <cellStyle name="표준 2 43 24" xfId="28213" xr:uid="{00000000-0005-0000-0000-0000BBB70000}"/>
    <cellStyle name="표준 2 43 25" xfId="29693" xr:uid="{00000000-0005-0000-0000-0000BCB70000}"/>
    <cellStyle name="표준 2 43 26" xfId="31173" xr:uid="{00000000-0005-0000-0000-0000BDB70000}"/>
    <cellStyle name="표준 2 43 27" xfId="32653" xr:uid="{00000000-0005-0000-0000-0000BEB70000}"/>
    <cellStyle name="표준 2 43 28" xfId="34133" xr:uid="{00000000-0005-0000-0000-0000BFB70000}"/>
    <cellStyle name="표준 2 43 29" xfId="35613" xr:uid="{00000000-0005-0000-0000-0000C0B70000}"/>
    <cellStyle name="표준 2 43 3" xfId="766" xr:uid="{00000000-0005-0000-0000-0000C1B70000}"/>
    <cellStyle name="표준 2 43 3 10" xfId="12646" xr:uid="{00000000-0005-0000-0000-0000C2B70000}"/>
    <cellStyle name="표준 2 43 3 11" xfId="14126" xr:uid="{00000000-0005-0000-0000-0000C3B70000}"/>
    <cellStyle name="표준 2 43 3 12" xfId="15606" xr:uid="{00000000-0005-0000-0000-0000C4B70000}"/>
    <cellStyle name="표준 2 43 3 13" xfId="17086" xr:uid="{00000000-0005-0000-0000-0000C5B70000}"/>
    <cellStyle name="표준 2 43 3 14" xfId="18566" xr:uid="{00000000-0005-0000-0000-0000C6B70000}"/>
    <cellStyle name="표준 2 43 3 15" xfId="20046" xr:uid="{00000000-0005-0000-0000-0000C7B70000}"/>
    <cellStyle name="표준 2 43 3 16" xfId="21526" xr:uid="{00000000-0005-0000-0000-0000C8B70000}"/>
    <cellStyle name="표준 2 43 3 17" xfId="23006" xr:uid="{00000000-0005-0000-0000-0000C9B70000}"/>
    <cellStyle name="표준 2 43 3 18" xfId="24486" xr:uid="{00000000-0005-0000-0000-0000CAB70000}"/>
    <cellStyle name="표준 2 43 3 19" xfId="25966" xr:uid="{00000000-0005-0000-0000-0000CBB70000}"/>
    <cellStyle name="표준 2 43 3 2" xfId="25" xr:uid="{00000000-0005-0000-0000-0000CCB70000}"/>
    <cellStyle name="표준 2 43 3 2 10" xfId="14863" xr:uid="{00000000-0005-0000-0000-0000CDB70000}"/>
    <cellStyle name="표준 2 43 3 2 11" xfId="16343" xr:uid="{00000000-0005-0000-0000-0000CEB70000}"/>
    <cellStyle name="표준 2 43 3 2 12" xfId="17823" xr:uid="{00000000-0005-0000-0000-0000CFB70000}"/>
    <cellStyle name="표준 2 43 3 2 13" xfId="19303" xr:uid="{00000000-0005-0000-0000-0000D0B70000}"/>
    <cellStyle name="표준 2 43 3 2 14" xfId="20783" xr:uid="{00000000-0005-0000-0000-0000D1B70000}"/>
    <cellStyle name="표준 2 43 3 2 15" xfId="22263" xr:uid="{00000000-0005-0000-0000-0000D2B70000}"/>
    <cellStyle name="표준 2 43 3 2 16" xfId="23743" xr:uid="{00000000-0005-0000-0000-0000D3B70000}"/>
    <cellStyle name="표준 2 43 3 2 17" xfId="25223" xr:uid="{00000000-0005-0000-0000-0000D4B70000}"/>
    <cellStyle name="표준 2 43 3 2 18" xfId="26703" xr:uid="{00000000-0005-0000-0000-0000D5B70000}"/>
    <cellStyle name="표준 2 43 3 2 19" xfId="28183" xr:uid="{00000000-0005-0000-0000-0000D6B70000}"/>
    <cellStyle name="표준 2 43 3 2 2" xfId="3022" xr:uid="{00000000-0005-0000-0000-0000D7B70000}"/>
    <cellStyle name="표준 2 43 3 2 20" xfId="29663" xr:uid="{00000000-0005-0000-0000-0000D8B70000}"/>
    <cellStyle name="표준 2 43 3 2 21" xfId="31143" xr:uid="{00000000-0005-0000-0000-0000D9B70000}"/>
    <cellStyle name="표준 2 43 3 2 22" xfId="32623" xr:uid="{00000000-0005-0000-0000-0000DAB70000}"/>
    <cellStyle name="표준 2 43 3 2 23" xfId="34103" xr:uid="{00000000-0005-0000-0000-0000DBB70000}"/>
    <cellStyle name="표준 2 43 3 2 24" xfId="35583" xr:uid="{00000000-0005-0000-0000-0000DCB70000}"/>
    <cellStyle name="표준 2 43 3 2 25" xfId="37063" xr:uid="{00000000-0005-0000-0000-0000DDB70000}"/>
    <cellStyle name="표준 2 43 3 2 26" xfId="38543" xr:uid="{00000000-0005-0000-0000-0000DEB70000}"/>
    <cellStyle name="표준 2 43 3 2 27" xfId="40023" xr:uid="{00000000-0005-0000-0000-0000DFB70000}"/>
    <cellStyle name="표준 2 43 3 2 28" xfId="41503" xr:uid="{00000000-0005-0000-0000-0000E0B70000}"/>
    <cellStyle name="표준 2 43 3 2 29" xfId="42983" xr:uid="{00000000-0005-0000-0000-0000E1B70000}"/>
    <cellStyle name="표준 2 43 3 2 3" xfId="4503" xr:uid="{00000000-0005-0000-0000-0000E2B70000}"/>
    <cellStyle name="표준 2 43 3 2 30" xfId="44463" xr:uid="{00000000-0005-0000-0000-0000E3B70000}"/>
    <cellStyle name="표준 2 43 3 2 31" xfId="45943" xr:uid="{00000000-0005-0000-0000-0000E4B70000}"/>
    <cellStyle name="표준 2 43 3 2 32" xfId="47424" xr:uid="{00000000-0005-0000-0000-0000E5B70000}"/>
    <cellStyle name="표준 2 43 3 2 33" xfId="48904" xr:uid="{00000000-0005-0000-0000-0000E6B70000}"/>
    <cellStyle name="표준 2 43 3 2 34" xfId="50384" xr:uid="{00000000-0005-0000-0000-0000E7B70000}"/>
    <cellStyle name="표준 2 43 3 2 35" xfId="51864" xr:uid="{00000000-0005-0000-0000-0000E8B70000}"/>
    <cellStyle name="표준 2 43 3 2 36" xfId="53344" xr:uid="{00000000-0005-0000-0000-0000E9B70000}"/>
    <cellStyle name="표준 2 43 3 2 37" xfId="54824" xr:uid="{00000000-0005-0000-0000-0000EAB70000}"/>
    <cellStyle name="표준 2 43 3 2 38" xfId="56304" xr:uid="{00000000-0005-0000-0000-0000EBB70000}"/>
    <cellStyle name="표준 2 43 3 2 39" xfId="57784" xr:uid="{00000000-0005-0000-0000-0000ECB70000}"/>
    <cellStyle name="표준 2 43 3 2 4" xfId="5983" xr:uid="{00000000-0005-0000-0000-0000EDB70000}"/>
    <cellStyle name="표준 2 43 3 2 40" xfId="59264" xr:uid="{00000000-0005-0000-0000-0000EEB70000}"/>
    <cellStyle name="표준 2 43 3 2 41" xfId="60744" xr:uid="{00000000-0005-0000-0000-0000EFB70000}"/>
    <cellStyle name="표준 2 43 3 2 42" xfId="62224" xr:uid="{00000000-0005-0000-0000-0000F0B70000}"/>
    <cellStyle name="표준 2 43 3 2 5" xfId="7463" xr:uid="{00000000-0005-0000-0000-0000F1B70000}"/>
    <cellStyle name="표준 2 43 3 2 6" xfId="8943" xr:uid="{00000000-0005-0000-0000-0000F2B70000}"/>
    <cellStyle name="표준 2 43 3 2 7" xfId="10423" xr:uid="{00000000-0005-0000-0000-0000F3B70000}"/>
    <cellStyle name="표준 2 43 3 2 8" xfId="11903" xr:uid="{00000000-0005-0000-0000-0000F4B70000}"/>
    <cellStyle name="표준 2 43 3 2 9" xfId="13383" xr:uid="{00000000-0005-0000-0000-0000F5B70000}"/>
    <cellStyle name="표준 2 43 3 20" xfId="27446" xr:uid="{00000000-0005-0000-0000-0000F6B70000}"/>
    <cellStyle name="표준 2 43 3 21" xfId="28926" xr:uid="{00000000-0005-0000-0000-0000F7B70000}"/>
    <cellStyle name="표준 2 43 3 22" xfId="30406" xr:uid="{00000000-0005-0000-0000-0000F8B70000}"/>
    <cellStyle name="표준 2 43 3 23" xfId="31886" xr:uid="{00000000-0005-0000-0000-0000F9B70000}"/>
    <cellStyle name="표준 2 43 3 24" xfId="33366" xr:uid="{00000000-0005-0000-0000-0000FAB70000}"/>
    <cellStyle name="표준 2 43 3 25" xfId="34846" xr:uid="{00000000-0005-0000-0000-0000FBB70000}"/>
    <cellStyle name="표준 2 43 3 26" xfId="36326" xr:uid="{00000000-0005-0000-0000-0000FCB70000}"/>
    <cellStyle name="표준 2 43 3 27" xfId="37806" xr:uid="{00000000-0005-0000-0000-0000FDB70000}"/>
    <cellStyle name="표준 2 43 3 28" xfId="39286" xr:uid="{00000000-0005-0000-0000-0000FEB70000}"/>
    <cellStyle name="표준 2 43 3 29" xfId="40766" xr:uid="{00000000-0005-0000-0000-0000FFB70000}"/>
    <cellStyle name="표준 2 43 3 3" xfId="2285" xr:uid="{00000000-0005-0000-0000-000000B80000}"/>
    <cellStyle name="표준 2 43 3 30" xfId="42246" xr:uid="{00000000-0005-0000-0000-000001B80000}"/>
    <cellStyle name="표준 2 43 3 31" xfId="43726" xr:uid="{00000000-0005-0000-0000-000002B80000}"/>
    <cellStyle name="표준 2 43 3 32" xfId="45206" xr:uid="{00000000-0005-0000-0000-000003B80000}"/>
    <cellStyle name="표준 2 43 3 33" xfId="46687" xr:uid="{00000000-0005-0000-0000-000004B80000}"/>
    <cellStyle name="표준 2 43 3 34" xfId="48167" xr:uid="{00000000-0005-0000-0000-000005B80000}"/>
    <cellStyle name="표준 2 43 3 35" xfId="49647" xr:uid="{00000000-0005-0000-0000-000006B80000}"/>
    <cellStyle name="표준 2 43 3 36" xfId="51127" xr:uid="{00000000-0005-0000-0000-000007B80000}"/>
    <cellStyle name="표준 2 43 3 37" xfId="52607" xr:uid="{00000000-0005-0000-0000-000008B80000}"/>
    <cellStyle name="표준 2 43 3 38" xfId="54087" xr:uid="{00000000-0005-0000-0000-000009B80000}"/>
    <cellStyle name="표준 2 43 3 39" xfId="55567" xr:uid="{00000000-0005-0000-0000-00000AB80000}"/>
    <cellStyle name="표준 2 43 3 4" xfId="3766" xr:uid="{00000000-0005-0000-0000-00000BB80000}"/>
    <cellStyle name="표준 2 43 3 40" xfId="57047" xr:uid="{00000000-0005-0000-0000-00000CB80000}"/>
    <cellStyle name="표준 2 43 3 41" xfId="58527" xr:uid="{00000000-0005-0000-0000-00000DB80000}"/>
    <cellStyle name="표준 2 43 3 42" xfId="60007" xr:uid="{00000000-0005-0000-0000-00000EB80000}"/>
    <cellStyle name="표준 2 43 3 43" xfId="61487" xr:uid="{00000000-0005-0000-0000-00000FB80000}"/>
    <cellStyle name="표준 2 43 3 5" xfId="5246" xr:uid="{00000000-0005-0000-0000-000010B80000}"/>
    <cellStyle name="표준 2 43 3 6" xfId="6726" xr:uid="{00000000-0005-0000-0000-000011B80000}"/>
    <cellStyle name="표준 2 43 3 7" xfId="8206" xr:uid="{00000000-0005-0000-0000-000012B80000}"/>
    <cellStyle name="표준 2 43 3 8" xfId="9686" xr:uid="{00000000-0005-0000-0000-000013B80000}"/>
    <cellStyle name="표준 2 43 3 9" xfId="11166" xr:uid="{00000000-0005-0000-0000-000014B80000}"/>
    <cellStyle name="표준 2 43 30" xfId="37093" xr:uid="{00000000-0005-0000-0000-000015B80000}"/>
    <cellStyle name="표준 2 43 31" xfId="38573" xr:uid="{00000000-0005-0000-0000-000016B80000}"/>
    <cellStyle name="표준 2 43 32" xfId="40053" xr:uid="{00000000-0005-0000-0000-000017B80000}"/>
    <cellStyle name="표준 2 43 33" xfId="41533" xr:uid="{00000000-0005-0000-0000-000018B80000}"/>
    <cellStyle name="표준 2 43 34" xfId="43013" xr:uid="{00000000-0005-0000-0000-000019B80000}"/>
    <cellStyle name="표준 2 43 35" xfId="44493" xr:uid="{00000000-0005-0000-0000-00001AB80000}"/>
    <cellStyle name="표준 2 43 36" xfId="45974" xr:uid="{00000000-0005-0000-0000-00001BB80000}"/>
    <cellStyle name="표준 2 43 37" xfId="47454" xr:uid="{00000000-0005-0000-0000-00001CB80000}"/>
    <cellStyle name="표준 2 43 38" xfId="48934" xr:uid="{00000000-0005-0000-0000-00001DB80000}"/>
    <cellStyle name="표준 2 43 39" xfId="50414" xr:uid="{00000000-0005-0000-0000-00001EB80000}"/>
    <cellStyle name="표준 2 43 4" xfId="781" xr:uid="{00000000-0005-0000-0000-00001FB80000}"/>
    <cellStyle name="표준 2 43 4 10" xfId="12631" xr:uid="{00000000-0005-0000-0000-000020B80000}"/>
    <cellStyle name="표준 2 43 4 11" xfId="14111" xr:uid="{00000000-0005-0000-0000-000021B80000}"/>
    <cellStyle name="표준 2 43 4 12" xfId="15591" xr:uid="{00000000-0005-0000-0000-000022B80000}"/>
    <cellStyle name="표준 2 43 4 13" xfId="17071" xr:uid="{00000000-0005-0000-0000-000023B80000}"/>
    <cellStyle name="표준 2 43 4 14" xfId="18551" xr:uid="{00000000-0005-0000-0000-000024B80000}"/>
    <cellStyle name="표준 2 43 4 15" xfId="20031" xr:uid="{00000000-0005-0000-0000-000025B80000}"/>
    <cellStyle name="표준 2 43 4 16" xfId="21511" xr:uid="{00000000-0005-0000-0000-000026B80000}"/>
    <cellStyle name="표준 2 43 4 17" xfId="22991" xr:uid="{00000000-0005-0000-0000-000027B80000}"/>
    <cellStyle name="표준 2 43 4 18" xfId="24471" xr:uid="{00000000-0005-0000-0000-000028B80000}"/>
    <cellStyle name="표준 2 43 4 19" xfId="25951" xr:uid="{00000000-0005-0000-0000-000029B80000}"/>
    <cellStyle name="표준 2 43 4 2" xfId="40" xr:uid="{00000000-0005-0000-0000-00002AB80000}"/>
    <cellStyle name="표준 2 43 4 2 10" xfId="14848" xr:uid="{00000000-0005-0000-0000-00002BB80000}"/>
    <cellStyle name="표준 2 43 4 2 11" xfId="16328" xr:uid="{00000000-0005-0000-0000-00002CB80000}"/>
    <cellStyle name="표준 2 43 4 2 12" xfId="17808" xr:uid="{00000000-0005-0000-0000-00002DB80000}"/>
    <cellStyle name="표준 2 43 4 2 13" xfId="19288" xr:uid="{00000000-0005-0000-0000-00002EB80000}"/>
    <cellStyle name="표준 2 43 4 2 14" xfId="20768" xr:uid="{00000000-0005-0000-0000-00002FB80000}"/>
    <cellStyle name="표준 2 43 4 2 15" xfId="22248" xr:uid="{00000000-0005-0000-0000-000030B80000}"/>
    <cellStyle name="표준 2 43 4 2 16" xfId="23728" xr:uid="{00000000-0005-0000-0000-000031B80000}"/>
    <cellStyle name="표준 2 43 4 2 17" xfId="25208" xr:uid="{00000000-0005-0000-0000-000032B80000}"/>
    <cellStyle name="표준 2 43 4 2 18" xfId="26688" xr:uid="{00000000-0005-0000-0000-000033B80000}"/>
    <cellStyle name="표준 2 43 4 2 19" xfId="28168" xr:uid="{00000000-0005-0000-0000-000034B80000}"/>
    <cellStyle name="표준 2 43 4 2 2" xfId="3007" xr:uid="{00000000-0005-0000-0000-000035B80000}"/>
    <cellStyle name="표준 2 43 4 2 20" xfId="29648" xr:uid="{00000000-0005-0000-0000-000036B80000}"/>
    <cellStyle name="표준 2 43 4 2 21" xfId="31128" xr:uid="{00000000-0005-0000-0000-000037B80000}"/>
    <cellStyle name="표준 2 43 4 2 22" xfId="32608" xr:uid="{00000000-0005-0000-0000-000038B80000}"/>
    <cellStyle name="표준 2 43 4 2 23" xfId="34088" xr:uid="{00000000-0005-0000-0000-000039B80000}"/>
    <cellStyle name="표준 2 43 4 2 24" xfId="35568" xr:uid="{00000000-0005-0000-0000-00003AB80000}"/>
    <cellStyle name="표준 2 43 4 2 25" xfId="37048" xr:uid="{00000000-0005-0000-0000-00003BB80000}"/>
    <cellStyle name="표준 2 43 4 2 26" xfId="38528" xr:uid="{00000000-0005-0000-0000-00003CB80000}"/>
    <cellStyle name="표준 2 43 4 2 27" xfId="40008" xr:uid="{00000000-0005-0000-0000-00003DB80000}"/>
    <cellStyle name="표준 2 43 4 2 28" xfId="41488" xr:uid="{00000000-0005-0000-0000-00003EB80000}"/>
    <cellStyle name="표준 2 43 4 2 29" xfId="42968" xr:uid="{00000000-0005-0000-0000-00003FB80000}"/>
    <cellStyle name="표준 2 43 4 2 3" xfId="4488" xr:uid="{00000000-0005-0000-0000-000040B80000}"/>
    <cellStyle name="표준 2 43 4 2 30" xfId="44448" xr:uid="{00000000-0005-0000-0000-000041B80000}"/>
    <cellStyle name="표준 2 43 4 2 31" xfId="45928" xr:uid="{00000000-0005-0000-0000-000042B80000}"/>
    <cellStyle name="표준 2 43 4 2 32" xfId="47409" xr:uid="{00000000-0005-0000-0000-000043B80000}"/>
    <cellStyle name="표준 2 43 4 2 33" xfId="48889" xr:uid="{00000000-0005-0000-0000-000044B80000}"/>
    <cellStyle name="표준 2 43 4 2 34" xfId="50369" xr:uid="{00000000-0005-0000-0000-000045B80000}"/>
    <cellStyle name="표준 2 43 4 2 35" xfId="51849" xr:uid="{00000000-0005-0000-0000-000046B80000}"/>
    <cellStyle name="표준 2 43 4 2 36" xfId="53329" xr:uid="{00000000-0005-0000-0000-000047B80000}"/>
    <cellStyle name="표준 2 43 4 2 37" xfId="54809" xr:uid="{00000000-0005-0000-0000-000048B80000}"/>
    <cellStyle name="표준 2 43 4 2 38" xfId="56289" xr:uid="{00000000-0005-0000-0000-000049B80000}"/>
    <cellStyle name="표준 2 43 4 2 39" xfId="57769" xr:uid="{00000000-0005-0000-0000-00004AB80000}"/>
    <cellStyle name="표준 2 43 4 2 4" xfId="5968" xr:uid="{00000000-0005-0000-0000-00004BB80000}"/>
    <cellStyle name="표준 2 43 4 2 40" xfId="59249" xr:uid="{00000000-0005-0000-0000-00004CB80000}"/>
    <cellStyle name="표준 2 43 4 2 41" xfId="60729" xr:uid="{00000000-0005-0000-0000-00004DB80000}"/>
    <cellStyle name="표준 2 43 4 2 42" xfId="62209" xr:uid="{00000000-0005-0000-0000-00004EB80000}"/>
    <cellStyle name="표준 2 43 4 2 5" xfId="7448" xr:uid="{00000000-0005-0000-0000-00004FB80000}"/>
    <cellStyle name="표준 2 43 4 2 6" xfId="8928" xr:uid="{00000000-0005-0000-0000-000050B80000}"/>
    <cellStyle name="표준 2 43 4 2 7" xfId="10408" xr:uid="{00000000-0005-0000-0000-000051B80000}"/>
    <cellStyle name="표준 2 43 4 2 8" xfId="11888" xr:uid="{00000000-0005-0000-0000-000052B80000}"/>
    <cellStyle name="표준 2 43 4 2 9" xfId="13368" xr:uid="{00000000-0005-0000-0000-000053B80000}"/>
    <cellStyle name="표준 2 43 4 20" xfId="27431" xr:uid="{00000000-0005-0000-0000-000054B80000}"/>
    <cellStyle name="표준 2 43 4 21" xfId="28911" xr:uid="{00000000-0005-0000-0000-000055B80000}"/>
    <cellStyle name="표준 2 43 4 22" xfId="30391" xr:uid="{00000000-0005-0000-0000-000056B80000}"/>
    <cellStyle name="표준 2 43 4 23" xfId="31871" xr:uid="{00000000-0005-0000-0000-000057B80000}"/>
    <cellStyle name="표준 2 43 4 24" xfId="33351" xr:uid="{00000000-0005-0000-0000-000058B80000}"/>
    <cellStyle name="표준 2 43 4 25" xfId="34831" xr:uid="{00000000-0005-0000-0000-000059B80000}"/>
    <cellStyle name="표준 2 43 4 26" xfId="36311" xr:uid="{00000000-0005-0000-0000-00005AB80000}"/>
    <cellStyle name="표준 2 43 4 27" xfId="37791" xr:uid="{00000000-0005-0000-0000-00005BB80000}"/>
    <cellStyle name="표준 2 43 4 28" xfId="39271" xr:uid="{00000000-0005-0000-0000-00005CB80000}"/>
    <cellStyle name="표준 2 43 4 29" xfId="40751" xr:uid="{00000000-0005-0000-0000-00005DB80000}"/>
    <cellStyle name="표준 2 43 4 3" xfId="2270" xr:uid="{00000000-0005-0000-0000-00005EB80000}"/>
    <cellStyle name="표준 2 43 4 30" xfId="42231" xr:uid="{00000000-0005-0000-0000-00005FB80000}"/>
    <cellStyle name="표준 2 43 4 31" xfId="43711" xr:uid="{00000000-0005-0000-0000-000060B80000}"/>
    <cellStyle name="표준 2 43 4 32" xfId="45191" xr:uid="{00000000-0005-0000-0000-000061B80000}"/>
    <cellStyle name="표준 2 43 4 33" xfId="46672" xr:uid="{00000000-0005-0000-0000-000062B80000}"/>
    <cellStyle name="표준 2 43 4 34" xfId="48152" xr:uid="{00000000-0005-0000-0000-000063B80000}"/>
    <cellStyle name="표준 2 43 4 35" xfId="49632" xr:uid="{00000000-0005-0000-0000-000064B80000}"/>
    <cellStyle name="표준 2 43 4 36" xfId="51112" xr:uid="{00000000-0005-0000-0000-000065B80000}"/>
    <cellStyle name="표준 2 43 4 37" xfId="52592" xr:uid="{00000000-0005-0000-0000-000066B80000}"/>
    <cellStyle name="표준 2 43 4 38" xfId="54072" xr:uid="{00000000-0005-0000-0000-000067B80000}"/>
    <cellStyle name="표준 2 43 4 39" xfId="55552" xr:uid="{00000000-0005-0000-0000-000068B80000}"/>
    <cellStyle name="표준 2 43 4 4" xfId="3751" xr:uid="{00000000-0005-0000-0000-000069B80000}"/>
    <cellStyle name="표준 2 43 4 40" xfId="57032" xr:uid="{00000000-0005-0000-0000-00006AB80000}"/>
    <cellStyle name="표준 2 43 4 41" xfId="58512" xr:uid="{00000000-0005-0000-0000-00006BB80000}"/>
    <cellStyle name="표준 2 43 4 42" xfId="59992" xr:uid="{00000000-0005-0000-0000-00006CB80000}"/>
    <cellStyle name="표준 2 43 4 43" xfId="61472" xr:uid="{00000000-0005-0000-0000-00006DB80000}"/>
    <cellStyle name="표준 2 43 4 5" xfId="5231" xr:uid="{00000000-0005-0000-0000-00006EB80000}"/>
    <cellStyle name="표준 2 43 4 6" xfId="6711" xr:uid="{00000000-0005-0000-0000-00006FB80000}"/>
    <cellStyle name="표준 2 43 4 7" xfId="8191" xr:uid="{00000000-0005-0000-0000-000070B80000}"/>
    <cellStyle name="표준 2 43 4 8" xfId="9671" xr:uid="{00000000-0005-0000-0000-000071B80000}"/>
    <cellStyle name="표준 2 43 4 9" xfId="11151" xr:uid="{00000000-0005-0000-0000-000072B80000}"/>
    <cellStyle name="표준 2 43 40" xfId="51894" xr:uid="{00000000-0005-0000-0000-000073B80000}"/>
    <cellStyle name="표준 2 43 41" xfId="53374" xr:uid="{00000000-0005-0000-0000-000074B80000}"/>
    <cellStyle name="표준 2 43 42" xfId="54854" xr:uid="{00000000-0005-0000-0000-000075B80000}"/>
    <cellStyle name="표준 2 43 43" xfId="56334" xr:uid="{00000000-0005-0000-0000-000076B80000}"/>
    <cellStyle name="표준 2 43 44" xfId="57814" xr:uid="{00000000-0005-0000-0000-000077B80000}"/>
    <cellStyle name="표준 2 43 45" xfId="59294" xr:uid="{00000000-0005-0000-0000-000078B80000}"/>
    <cellStyle name="표준 2 43 46" xfId="60774" xr:uid="{00000000-0005-0000-0000-000079B80000}"/>
    <cellStyle name="표준 2 43 5" xfId="738" xr:uid="{00000000-0005-0000-0000-00007AB80000}"/>
    <cellStyle name="표준 2 43 5 10" xfId="14150" xr:uid="{00000000-0005-0000-0000-00007BB80000}"/>
    <cellStyle name="표준 2 43 5 11" xfId="15630" xr:uid="{00000000-0005-0000-0000-00007CB80000}"/>
    <cellStyle name="표준 2 43 5 12" xfId="17110" xr:uid="{00000000-0005-0000-0000-00007DB80000}"/>
    <cellStyle name="표준 2 43 5 13" xfId="18590" xr:uid="{00000000-0005-0000-0000-00007EB80000}"/>
    <cellStyle name="표준 2 43 5 14" xfId="20070" xr:uid="{00000000-0005-0000-0000-00007FB80000}"/>
    <cellStyle name="표준 2 43 5 15" xfId="21550" xr:uid="{00000000-0005-0000-0000-000080B80000}"/>
    <cellStyle name="표준 2 43 5 16" xfId="23030" xr:uid="{00000000-0005-0000-0000-000081B80000}"/>
    <cellStyle name="표준 2 43 5 17" xfId="24510" xr:uid="{00000000-0005-0000-0000-000082B80000}"/>
    <cellStyle name="표준 2 43 5 18" xfId="25990" xr:uid="{00000000-0005-0000-0000-000083B80000}"/>
    <cellStyle name="표준 2 43 5 19" xfId="27470" xr:uid="{00000000-0005-0000-0000-000084B80000}"/>
    <cellStyle name="표준 2 43 5 2" xfId="2309" xr:uid="{00000000-0005-0000-0000-000085B80000}"/>
    <cellStyle name="표준 2 43 5 20" xfId="28950" xr:uid="{00000000-0005-0000-0000-000086B80000}"/>
    <cellStyle name="표준 2 43 5 21" xfId="30430" xr:uid="{00000000-0005-0000-0000-000087B80000}"/>
    <cellStyle name="표준 2 43 5 22" xfId="31910" xr:uid="{00000000-0005-0000-0000-000088B80000}"/>
    <cellStyle name="표준 2 43 5 23" xfId="33390" xr:uid="{00000000-0005-0000-0000-000089B80000}"/>
    <cellStyle name="표준 2 43 5 24" xfId="34870" xr:uid="{00000000-0005-0000-0000-00008AB80000}"/>
    <cellStyle name="표준 2 43 5 25" xfId="36350" xr:uid="{00000000-0005-0000-0000-00008BB80000}"/>
    <cellStyle name="표준 2 43 5 26" xfId="37830" xr:uid="{00000000-0005-0000-0000-00008CB80000}"/>
    <cellStyle name="표준 2 43 5 27" xfId="39310" xr:uid="{00000000-0005-0000-0000-00008DB80000}"/>
    <cellStyle name="표준 2 43 5 28" xfId="40790" xr:uid="{00000000-0005-0000-0000-00008EB80000}"/>
    <cellStyle name="표준 2 43 5 29" xfId="42270" xr:uid="{00000000-0005-0000-0000-00008FB80000}"/>
    <cellStyle name="표준 2 43 5 3" xfId="3790" xr:uid="{00000000-0005-0000-0000-000090B80000}"/>
    <cellStyle name="표준 2 43 5 30" xfId="43750" xr:uid="{00000000-0005-0000-0000-000091B80000}"/>
    <cellStyle name="표준 2 43 5 31" xfId="45230" xr:uid="{00000000-0005-0000-0000-000092B80000}"/>
    <cellStyle name="표준 2 43 5 32" xfId="46711" xr:uid="{00000000-0005-0000-0000-000093B80000}"/>
    <cellStyle name="표준 2 43 5 33" xfId="48191" xr:uid="{00000000-0005-0000-0000-000094B80000}"/>
    <cellStyle name="표준 2 43 5 34" xfId="49671" xr:uid="{00000000-0005-0000-0000-000095B80000}"/>
    <cellStyle name="표준 2 43 5 35" xfId="51151" xr:uid="{00000000-0005-0000-0000-000096B80000}"/>
    <cellStyle name="표준 2 43 5 36" xfId="52631" xr:uid="{00000000-0005-0000-0000-000097B80000}"/>
    <cellStyle name="표준 2 43 5 37" xfId="54111" xr:uid="{00000000-0005-0000-0000-000098B80000}"/>
    <cellStyle name="표준 2 43 5 38" xfId="55591" xr:uid="{00000000-0005-0000-0000-000099B80000}"/>
    <cellStyle name="표준 2 43 5 39" xfId="57071" xr:uid="{00000000-0005-0000-0000-00009AB80000}"/>
    <cellStyle name="표준 2 43 5 4" xfId="5270" xr:uid="{00000000-0005-0000-0000-00009BB80000}"/>
    <cellStyle name="표준 2 43 5 40" xfId="58551" xr:uid="{00000000-0005-0000-0000-00009CB80000}"/>
    <cellStyle name="표준 2 43 5 41" xfId="60031" xr:uid="{00000000-0005-0000-0000-00009DB80000}"/>
    <cellStyle name="표준 2 43 5 42" xfId="61511" xr:uid="{00000000-0005-0000-0000-00009EB80000}"/>
    <cellStyle name="표준 2 43 5 5" xfId="6750" xr:uid="{00000000-0005-0000-0000-00009FB80000}"/>
    <cellStyle name="표준 2 43 5 6" xfId="8230" xr:uid="{00000000-0005-0000-0000-0000A0B80000}"/>
    <cellStyle name="표준 2 43 5 7" xfId="9710" xr:uid="{00000000-0005-0000-0000-0000A1B80000}"/>
    <cellStyle name="표준 2 43 5 8" xfId="11190" xr:uid="{00000000-0005-0000-0000-0000A2B80000}"/>
    <cellStyle name="표준 2 43 5 9" xfId="12670" xr:uid="{00000000-0005-0000-0000-0000A3B80000}"/>
    <cellStyle name="표준 2 43 6" xfId="1572" xr:uid="{00000000-0005-0000-0000-0000A4B80000}"/>
    <cellStyle name="표준 2 43 7" xfId="3053" xr:uid="{00000000-0005-0000-0000-0000A5B80000}"/>
    <cellStyle name="표준 2 43 8" xfId="4533" xr:uid="{00000000-0005-0000-0000-0000A6B80000}"/>
    <cellStyle name="표준 2 43 9" xfId="6013" xr:uid="{00000000-0005-0000-0000-0000A7B80000}"/>
    <cellStyle name="표준 2 44" xfId="1516" xr:uid="{00000000-0005-0000-0000-0000A8B80000}"/>
    <cellStyle name="표준 2 44 10" xfId="8974" xr:uid="{00000000-0005-0000-0000-0000A9B80000}"/>
    <cellStyle name="표준 2 44 11" xfId="10454" xr:uid="{00000000-0005-0000-0000-0000AAB80000}"/>
    <cellStyle name="표준 2 44 12" xfId="11934" xr:uid="{00000000-0005-0000-0000-0000ABB80000}"/>
    <cellStyle name="표준 2 44 13" xfId="13414" xr:uid="{00000000-0005-0000-0000-0000ACB80000}"/>
    <cellStyle name="표준 2 44 14" xfId="14894" xr:uid="{00000000-0005-0000-0000-0000ADB80000}"/>
    <cellStyle name="표준 2 44 15" xfId="16374" xr:uid="{00000000-0005-0000-0000-0000AEB80000}"/>
    <cellStyle name="표준 2 44 16" xfId="17854" xr:uid="{00000000-0005-0000-0000-0000AFB80000}"/>
    <cellStyle name="표준 2 44 17" xfId="19334" xr:uid="{00000000-0005-0000-0000-0000B0B80000}"/>
    <cellStyle name="표준 2 44 18" xfId="20814" xr:uid="{00000000-0005-0000-0000-0000B1B80000}"/>
    <cellStyle name="표준 2 44 19" xfId="22294" xr:uid="{00000000-0005-0000-0000-0000B2B80000}"/>
    <cellStyle name="표준 2 44 2" xfId="765" xr:uid="{00000000-0005-0000-0000-0000B3B80000}"/>
    <cellStyle name="표준 2 44 2 10" xfId="12647" xr:uid="{00000000-0005-0000-0000-0000B4B80000}"/>
    <cellStyle name="표준 2 44 2 11" xfId="14127" xr:uid="{00000000-0005-0000-0000-0000B5B80000}"/>
    <cellStyle name="표준 2 44 2 12" xfId="15607" xr:uid="{00000000-0005-0000-0000-0000B6B80000}"/>
    <cellStyle name="표준 2 44 2 13" xfId="17087" xr:uid="{00000000-0005-0000-0000-0000B7B80000}"/>
    <cellStyle name="표준 2 44 2 14" xfId="18567" xr:uid="{00000000-0005-0000-0000-0000B8B80000}"/>
    <cellStyle name="표준 2 44 2 15" xfId="20047" xr:uid="{00000000-0005-0000-0000-0000B9B80000}"/>
    <cellStyle name="표준 2 44 2 16" xfId="21527" xr:uid="{00000000-0005-0000-0000-0000BAB80000}"/>
    <cellStyle name="표준 2 44 2 17" xfId="23007" xr:uid="{00000000-0005-0000-0000-0000BBB80000}"/>
    <cellStyle name="표준 2 44 2 18" xfId="24487" xr:uid="{00000000-0005-0000-0000-0000BCB80000}"/>
    <cellStyle name="표준 2 44 2 19" xfId="25967" xr:uid="{00000000-0005-0000-0000-0000BDB80000}"/>
    <cellStyle name="표준 2 44 2 2" xfId="24" xr:uid="{00000000-0005-0000-0000-0000BEB80000}"/>
    <cellStyle name="표준 2 44 2 2 10" xfId="14864" xr:uid="{00000000-0005-0000-0000-0000BFB80000}"/>
    <cellStyle name="표준 2 44 2 2 11" xfId="16344" xr:uid="{00000000-0005-0000-0000-0000C0B80000}"/>
    <cellStyle name="표준 2 44 2 2 12" xfId="17824" xr:uid="{00000000-0005-0000-0000-0000C1B80000}"/>
    <cellStyle name="표준 2 44 2 2 13" xfId="19304" xr:uid="{00000000-0005-0000-0000-0000C2B80000}"/>
    <cellStyle name="표준 2 44 2 2 14" xfId="20784" xr:uid="{00000000-0005-0000-0000-0000C3B80000}"/>
    <cellStyle name="표준 2 44 2 2 15" xfId="22264" xr:uid="{00000000-0005-0000-0000-0000C4B80000}"/>
    <cellStyle name="표준 2 44 2 2 16" xfId="23744" xr:uid="{00000000-0005-0000-0000-0000C5B80000}"/>
    <cellStyle name="표준 2 44 2 2 17" xfId="25224" xr:uid="{00000000-0005-0000-0000-0000C6B80000}"/>
    <cellStyle name="표준 2 44 2 2 18" xfId="26704" xr:uid="{00000000-0005-0000-0000-0000C7B80000}"/>
    <cellStyle name="표준 2 44 2 2 19" xfId="28184" xr:uid="{00000000-0005-0000-0000-0000C8B80000}"/>
    <cellStyle name="표준 2 44 2 2 2" xfId="3023" xr:uid="{00000000-0005-0000-0000-0000C9B80000}"/>
    <cellStyle name="표준 2 44 2 2 20" xfId="29664" xr:uid="{00000000-0005-0000-0000-0000CAB80000}"/>
    <cellStyle name="표준 2 44 2 2 21" xfId="31144" xr:uid="{00000000-0005-0000-0000-0000CBB80000}"/>
    <cellStyle name="표준 2 44 2 2 22" xfId="32624" xr:uid="{00000000-0005-0000-0000-0000CCB80000}"/>
    <cellStyle name="표준 2 44 2 2 23" xfId="34104" xr:uid="{00000000-0005-0000-0000-0000CDB80000}"/>
    <cellStyle name="표준 2 44 2 2 24" xfId="35584" xr:uid="{00000000-0005-0000-0000-0000CEB80000}"/>
    <cellStyle name="표준 2 44 2 2 25" xfId="37064" xr:uid="{00000000-0005-0000-0000-0000CFB80000}"/>
    <cellStyle name="표준 2 44 2 2 26" xfId="38544" xr:uid="{00000000-0005-0000-0000-0000D0B80000}"/>
    <cellStyle name="표준 2 44 2 2 27" xfId="40024" xr:uid="{00000000-0005-0000-0000-0000D1B80000}"/>
    <cellStyle name="표준 2 44 2 2 28" xfId="41504" xr:uid="{00000000-0005-0000-0000-0000D2B80000}"/>
    <cellStyle name="표준 2 44 2 2 29" xfId="42984" xr:uid="{00000000-0005-0000-0000-0000D3B80000}"/>
    <cellStyle name="표준 2 44 2 2 3" xfId="4504" xr:uid="{00000000-0005-0000-0000-0000D4B80000}"/>
    <cellStyle name="표준 2 44 2 2 30" xfId="44464" xr:uid="{00000000-0005-0000-0000-0000D5B80000}"/>
    <cellStyle name="표준 2 44 2 2 31" xfId="45944" xr:uid="{00000000-0005-0000-0000-0000D6B80000}"/>
    <cellStyle name="표준 2 44 2 2 32" xfId="47425" xr:uid="{00000000-0005-0000-0000-0000D7B80000}"/>
    <cellStyle name="표준 2 44 2 2 33" xfId="48905" xr:uid="{00000000-0005-0000-0000-0000D8B80000}"/>
    <cellStyle name="표준 2 44 2 2 34" xfId="50385" xr:uid="{00000000-0005-0000-0000-0000D9B80000}"/>
    <cellStyle name="표준 2 44 2 2 35" xfId="51865" xr:uid="{00000000-0005-0000-0000-0000DAB80000}"/>
    <cellStyle name="표준 2 44 2 2 36" xfId="53345" xr:uid="{00000000-0005-0000-0000-0000DBB80000}"/>
    <cellStyle name="표준 2 44 2 2 37" xfId="54825" xr:uid="{00000000-0005-0000-0000-0000DCB80000}"/>
    <cellStyle name="표준 2 44 2 2 38" xfId="56305" xr:uid="{00000000-0005-0000-0000-0000DDB80000}"/>
    <cellStyle name="표준 2 44 2 2 39" xfId="57785" xr:uid="{00000000-0005-0000-0000-0000DEB80000}"/>
    <cellStyle name="표준 2 44 2 2 4" xfId="5984" xr:uid="{00000000-0005-0000-0000-0000DFB80000}"/>
    <cellStyle name="표준 2 44 2 2 40" xfId="59265" xr:uid="{00000000-0005-0000-0000-0000E0B80000}"/>
    <cellStyle name="표준 2 44 2 2 41" xfId="60745" xr:uid="{00000000-0005-0000-0000-0000E1B80000}"/>
    <cellStyle name="표준 2 44 2 2 42" xfId="62225" xr:uid="{00000000-0005-0000-0000-0000E2B80000}"/>
    <cellStyle name="표준 2 44 2 2 5" xfId="7464" xr:uid="{00000000-0005-0000-0000-0000E3B80000}"/>
    <cellStyle name="표준 2 44 2 2 6" xfId="8944" xr:uid="{00000000-0005-0000-0000-0000E4B80000}"/>
    <cellStyle name="표준 2 44 2 2 7" xfId="10424" xr:uid="{00000000-0005-0000-0000-0000E5B80000}"/>
    <cellStyle name="표준 2 44 2 2 8" xfId="11904" xr:uid="{00000000-0005-0000-0000-0000E6B80000}"/>
    <cellStyle name="표준 2 44 2 2 9" xfId="13384" xr:uid="{00000000-0005-0000-0000-0000E7B80000}"/>
    <cellStyle name="표준 2 44 2 20" xfId="27447" xr:uid="{00000000-0005-0000-0000-0000E8B80000}"/>
    <cellStyle name="표준 2 44 2 21" xfId="28927" xr:uid="{00000000-0005-0000-0000-0000E9B80000}"/>
    <cellStyle name="표준 2 44 2 22" xfId="30407" xr:uid="{00000000-0005-0000-0000-0000EAB80000}"/>
    <cellStyle name="표준 2 44 2 23" xfId="31887" xr:uid="{00000000-0005-0000-0000-0000EBB80000}"/>
    <cellStyle name="표준 2 44 2 24" xfId="33367" xr:uid="{00000000-0005-0000-0000-0000ECB80000}"/>
    <cellStyle name="표준 2 44 2 25" xfId="34847" xr:uid="{00000000-0005-0000-0000-0000EDB80000}"/>
    <cellStyle name="표준 2 44 2 26" xfId="36327" xr:uid="{00000000-0005-0000-0000-0000EEB80000}"/>
    <cellStyle name="표준 2 44 2 27" xfId="37807" xr:uid="{00000000-0005-0000-0000-0000EFB80000}"/>
    <cellStyle name="표준 2 44 2 28" xfId="39287" xr:uid="{00000000-0005-0000-0000-0000F0B80000}"/>
    <cellStyle name="표준 2 44 2 29" xfId="40767" xr:uid="{00000000-0005-0000-0000-0000F1B80000}"/>
    <cellStyle name="표준 2 44 2 3" xfId="2286" xr:uid="{00000000-0005-0000-0000-0000F2B80000}"/>
    <cellStyle name="표준 2 44 2 30" xfId="42247" xr:uid="{00000000-0005-0000-0000-0000F3B80000}"/>
    <cellStyle name="표준 2 44 2 31" xfId="43727" xr:uid="{00000000-0005-0000-0000-0000F4B80000}"/>
    <cellStyle name="표준 2 44 2 32" xfId="45207" xr:uid="{00000000-0005-0000-0000-0000F5B80000}"/>
    <cellStyle name="표준 2 44 2 33" xfId="46688" xr:uid="{00000000-0005-0000-0000-0000F6B80000}"/>
    <cellStyle name="표준 2 44 2 34" xfId="48168" xr:uid="{00000000-0005-0000-0000-0000F7B80000}"/>
    <cellStyle name="표준 2 44 2 35" xfId="49648" xr:uid="{00000000-0005-0000-0000-0000F8B80000}"/>
    <cellStyle name="표준 2 44 2 36" xfId="51128" xr:uid="{00000000-0005-0000-0000-0000F9B80000}"/>
    <cellStyle name="표준 2 44 2 37" xfId="52608" xr:uid="{00000000-0005-0000-0000-0000FAB80000}"/>
    <cellStyle name="표준 2 44 2 38" xfId="54088" xr:uid="{00000000-0005-0000-0000-0000FBB80000}"/>
    <cellStyle name="표준 2 44 2 39" xfId="55568" xr:uid="{00000000-0005-0000-0000-0000FCB80000}"/>
    <cellStyle name="표준 2 44 2 4" xfId="3767" xr:uid="{00000000-0005-0000-0000-0000FDB80000}"/>
    <cellStyle name="표준 2 44 2 40" xfId="57048" xr:uid="{00000000-0005-0000-0000-0000FEB80000}"/>
    <cellStyle name="표준 2 44 2 41" xfId="58528" xr:uid="{00000000-0005-0000-0000-0000FFB80000}"/>
    <cellStyle name="표준 2 44 2 42" xfId="60008" xr:uid="{00000000-0005-0000-0000-000000B90000}"/>
    <cellStyle name="표준 2 44 2 43" xfId="61488" xr:uid="{00000000-0005-0000-0000-000001B90000}"/>
    <cellStyle name="표준 2 44 2 5" xfId="5247" xr:uid="{00000000-0005-0000-0000-000002B90000}"/>
    <cellStyle name="표준 2 44 2 6" xfId="6727" xr:uid="{00000000-0005-0000-0000-000003B90000}"/>
    <cellStyle name="표준 2 44 2 7" xfId="8207" xr:uid="{00000000-0005-0000-0000-000004B90000}"/>
    <cellStyle name="표준 2 44 2 8" xfId="9687" xr:uid="{00000000-0005-0000-0000-000005B90000}"/>
    <cellStyle name="표준 2 44 2 9" xfId="11167" xr:uid="{00000000-0005-0000-0000-000006B90000}"/>
    <cellStyle name="표준 2 44 20" xfId="23774" xr:uid="{00000000-0005-0000-0000-000007B90000}"/>
    <cellStyle name="표준 2 44 21" xfId="25254" xr:uid="{00000000-0005-0000-0000-000008B90000}"/>
    <cellStyle name="표준 2 44 22" xfId="26734" xr:uid="{00000000-0005-0000-0000-000009B90000}"/>
    <cellStyle name="표준 2 44 23" xfId="28214" xr:uid="{00000000-0005-0000-0000-00000AB90000}"/>
    <cellStyle name="표준 2 44 24" xfId="29694" xr:uid="{00000000-0005-0000-0000-00000BB90000}"/>
    <cellStyle name="표준 2 44 25" xfId="31174" xr:uid="{00000000-0005-0000-0000-00000CB90000}"/>
    <cellStyle name="표준 2 44 26" xfId="32654" xr:uid="{00000000-0005-0000-0000-00000DB90000}"/>
    <cellStyle name="표준 2 44 27" xfId="34134" xr:uid="{00000000-0005-0000-0000-00000EB90000}"/>
    <cellStyle name="표준 2 44 28" xfId="35614" xr:uid="{00000000-0005-0000-0000-00000FB90000}"/>
    <cellStyle name="표준 2 44 29" xfId="37094" xr:uid="{00000000-0005-0000-0000-000010B90000}"/>
    <cellStyle name="표준 2 44 3" xfId="773" xr:uid="{00000000-0005-0000-0000-000011B90000}"/>
    <cellStyle name="표준 2 44 3 10" xfId="12639" xr:uid="{00000000-0005-0000-0000-000012B90000}"/>
    <cellStyle name="표준 2 44 3 11" xfId="14119" xr:uid="{00000000-0005-0000-0000-000013B90000}"/>
    <cellStyle name="표준 2 44 3 12" xfId="15599" xr:uid="{00000000-0005-0000-0000-000014B90000}"/>
    <cellStyle name="표준 2 44 3 13" xfId="17079" xr:uid="{00000000-0005-0000-0000-000015B90000}"/>
    <cellStyle name="표준 2 44 3 14" xfId="18559" xr:uid="{00000000-0005-0000-0000-000016B90000}"/>
    <cellStyle name="표준 2 44 3 15" xfId="20039" xr:uid="{00000000-0005-0000-0000-000017B90000}"/>
    <cellStyle name="표준 2 44 3 16" xfId="21519" xr:uid="{00000000-0005-0000-0000-000018B90000}"/>
    <cellStyle name="표준 2 44 3 17" xfId="22999" xr:uid="{00000000-0005-0000-0000-000019B90000}"/>
    <cellStyle name="표준 2 44 3 18" xfId="24479" xr:uid="{00000000-0005-0000-0000-00001AB90000}"/>
    <cellStyle name="표준 2 44 3 19" xfId="25959" xr:uid="{00000000-0005-0000-0000-00001BB90000}"/>
    <cellStyle name="표준 2 44 3 2" xfId="32" xr:uid="{00000000-0005-0000-0000-00001CB90000}"/>
    <cellStyle name="표준 2 44 3 2 10" xfId="14856" xr:uid="{00000000-0005-0000-0000-00001DB90000}"/>
    <cellStyle name="표준 2 44 3 2 11" xfId="16336" xr:uid="{00000000-0005-0000-0000-00001EB90000}"/>
    <cellStyle name="표준 2 44 3 2 12" xfId="17816" xr:uid="{00000000-0005-0000-0000-00001FB90000}"/>
    <cellStyle name="표준 2 44 3 2 13" xfId="19296" xr:uid="{00000000-0005-0000-0000-000020B90000}"/>
    <cellStyle name="표준 2 44 3 2 14" xfId="20776" xr:uid="{00000000-0005-0000-0000-000021B90000}"/>
    <cellStyle name="표준 2 44 3 2 15" xfId="22256" xr:uid="{00000000-0005-0000-0000-000022B90000}"/>
    <cellStyle name="표준 2 44 3 2 16" xfId="23736" xr:uid="{00000000-0005-0000-0000-000023B90000}"/>
    <cellStyle name="표준 2 44 3 2 17" xfId="25216" xr:uid="{00000000-0005-0000-0000-000024B90000}"/>
    <cellStyle name="표준 2 44 3 2 18" xfId="26696" xr:uid="{00000000-0005-0000-0000-000025B90000}"/>
    <cellStyle name="표준 2 44 3 2 19" xfId="28176" xr:uid="{00000000-0005-0000-0000-000026B90000}"/>
    <cellStyle name="표준 2 44 3 2 2" xfId="3015" xr:uid="{00000000-0005-0000-0000-000027B90000}"/>
    <cellStyle name="표준 2 44 3 2 20" xfId="29656" xr:uid="{00000000-0005-0000-0000-000028B90000}"/>
    <cellStyle name="표준 2 44 3 2 21" xfId="31136" xr:uid="{00000000-0005-0000-0000-000029B90000}"/>
    <cellStyle name="표준 2 44 3 2 22" xfId="32616" xr:uid="{00000000-0005-0000-0000-00002AB90000}"/>
    <cellStyle name="표준 2 44 3 2 23" xfId="34096" xr:uid="{00000000-0005-0000-0000-00002BB90000}"/>
    <cellStyle name="표준 2 44 3 2 24" xfId="35576" xr:uid="{00000000-0005-0000-0000-00002CB90000}"/>
    <cellStyle name="표준 2 44 3 2 25" xfId="37056" xr:uid="{00000000-0005-0000-0000-00002DB90000}"/>
    <cellStyle name="표준 2 44 3 2 26" xfId="38536" xr:uid="{00000000-0005-0000-0000-00002EB90000}"/>
    <cellStyle name="표준 2 44 3 2 27" xfId="40016" xr:uid="{00000000-0005-0000-0000-00002FB90000}"/>
    <cellStyle name="표준 2 44 3 2 28" xfId="41496" xr:uid="{00000000-0005-0000-0000-000030B90000}"/>
    <cellStyle name="표준 2 44 3 2 29" xfId="42976" xr:uid="{00000000-0005-0000-0000-000031B90000}"/>
    <cellStyle name="표준 2 44 3 2 3" xfId="4496" xr:uid="{00000000-0005-0000-0000-000032B90000}"/>
    <cellStyle name="표준 2 44 3 2 30" xfId="44456" xr:uid="{00000000-0005-0000-0000-000033B90000}"/>
    <cellStyle name="표준 2 44 3 2 31" xfId="45936" xr:uid="{00000000-0005-0000-0000-000034B90000}"/>
    <cellStyle name="표준 2 44 3 2 32" xfId="47417" xr:uid="{00000000-0005-0000-0000-000035B90000}"/>
    <cellStyle name="표준 2 44 3 2 33" xfId="48897" xr:uid="{00000000-0005-0000-0000-000036B90000}"/>
    <cellStyle name="표준 2 44 3 2 34" xfId="50377" xr:uid="{00000000-0005-0000-0000-000037B90000}"/>
    <cellStyle name="표준 2 44 3 2 35" xfId="51857" xr:uid="{00000000-0005-0000-0000-000038B90000}"/>
    <cellStyle name="표준 2 44 3 2 36" xfId="53337" xr:uid="{00000000-0005-0000-0000-000039B90000}"/>
    <cellStyle name="표준 2 44 3 2 37" xfId="54817" xr:uid="{00000000-0005-0000-0000-00003AB90000}"/>
    <cellStyle name="표준 2 44 3 2 38" xfId="56297" xr:uid="{00000000-0005-0000-0000-00003BB90000}"/>
    <cellStyle name="표준 2 44 3 2 39" xfId="57777" xr:uid="{00000000-0005-0000-0000-00003CB90000}"/>
    <cellStyle name="표준 2 44 3 2 4" xfId="5976" xr:uid="{00000000-0005-0000-0000-00003DB90000}"/>
    <cellStyle name="표준 2 44 3 2 40" xfId="59257" xr:uid="{00000000-0005-0000-0000-00003EB90000}"/>
    <cellStyle name="표준 2 44 3 2 41" xfId="60737" xr:uid="{00000000-0005-0000-0000-00003FB90000}"/>
    <cellStyle name="표준 2 44 3 2 42" xfId="62217" xr:uid="{00000000-0005-0000-0000-000040B90000}"/>
    <cellStyle name="표준 2 44 3 2 5" xfId="7456" xr:uid="{00000000-0005-0000-0000-000041B90000}"/>
    <cellStyle name="표준 2 44 3 2 6" xfId="8936" xr:uid="{00000000-0005-0000-0000-000042B90000}"/>
    <cellStyle name="표준 2 44 3 2 7" xfId="10416" xr:uid="{00000000-0005-0000-0000-000043B90000}"/>
    <cellStyle name="표준 2 44 3 2 8" xfId="11896" xr:uid="{00000000-0005-0000-0000-000044B90000}"/>
    <cellStyle name="표준 2 44 3 2 9" xfId="13376" xr:uid="{00000000-0005-0000-0000-000045B90000}"/>
    <cellStyle name="표준 2 44 3 20" xfId="27439" xr:uid="{00000000-0005-0000-0000-000046B90000}"/>
    <cellStyle name="표준 2 44 3 21" xfId="28919" xr:uid="{00000000-0005-0000-0000-000047B90000}"/>
    <cellStyle name="표준 2 44 3 22" xfId="30399" xr:uid="{00000000-0005-0000-0000-000048B90000}"/>
    <cellStyle name="표준 2 44 3 23" xfId="31879" xr:uid="{00000000-0005-0000-0000-000049B90000}"/>
    <cellStyle name="표준 2 44 3 24" xfId="33359" xr:uid="{00000000-0005-0000-0000-00004AB90000}"/>
    <cellStyle name="표준 2 44 3 25" xfId="34839" xr:uid="{00000000-0005-0000-0000-00004BB90000}"/>
    <cellStyle name="표준 2 44 3 26" xfId="36319" xr:uid="{00000000-0005-0000-0000-00004CB90000}"/>
    <cellStyle name="표준 2 44 3 27" xfId="37799" xr:uid="{00000000-0005-0000-0000-00004DB90000}"/>
    <cellStyle name="표준 2 44 3 28" xfId="39279" xr:uid="{00000000-0005-0000-0000-00004EB90000}"/>
    <cellStyle name="표준 2 44 3 29" xfId="40759" xr:uid="{00000000-0005-0000-0000-00004FB90000}"/>
    <cellStyle name="표준 2 44 3 3" xfId="2278" xr:uid="{00000000-0005-0000-0000-000050B90000}"/>
    <cellStyle name="표준 2 44 3 30" xfId="42239" xr:uid="{00000000-0005-0000-0000-000051B90000}"/>
    <cellStyle name="표준 2 44 3 31" xfId="43719" xr:uid="{00000000-0005-0000-0000-000052B90000}"/>
    <cellStyle name="표준 2 44 3 32" xfId="45199" xr:uid="{00000000-0005-0000-0000-000053B90000}"/>
    <cellStyle name="표준 2 44 3 33" xfId="46680" xr:uid="{00000000-0005-0000-0000-000054B90000}"/>
    <cellStyle name="표준 2 44 3 34" xfId="48160" xr:uid="{00000000-0005-0000-0000-000055B90000}"/>
    <cellStyle name="표준 2 44 3 35" xfId="49640" xr:uid="{00000000-0005-0000-0000-000056B90000}"/>
    <cellStyle name="표준 2 44 3 36" xfId="51120" xr:uid="{00000000-0005-0000-0000-000057B90000}"/>
    <cellStyle name="표준 2 44 3 37" xfId="52600" xr:uid="{00000000-0005-0000-0000-000058B90000}"/>
    <cellStyle name="표준 2 44 3 38" xfId="54080" xr:uid="{00000000-0005-0000-0000-000059B90000}"/>
    <cellStyle name="표준 2 44 3 39" xfId="55560" xr:uid="{00000000-0005-0000-0000-00005AB90000}"/>
    <cellStyle name="표준 2 44 3 4" xfId="3759" xr:uid="{00000000-0005-0000-0000-00005BB90000}"/>
    <cellStyle name="표준 2 44 3 40" xfId="57040" xr:uid="{00000000-0005-0000-0000-00005CB90000}"/>
    <cellStyle name="표준 2 44 3 41" xfId="58520" xr:uid="{00000000-0005-0000-0000-00005DB90000}"/>
    <cellStyle name="표준 2 44 3 42" xfId="60000" xr:uid="{00000000-0005-0000-0000-00005EB90000}"/>
    <cellStyle name="표준 2 44 3 43" xfId="61480" xr:uid="{00000000-0005-0000-0000-00005FB90000}"/>
    <cellStyle name="표준 2 44 3 5" xfId="5239" xr:uid="{00000000-0005-0000-0000-000060B90000}"/>
    <cellStyle name="표준 2 44 3 6" xfId="6719" xr:uid="{00000000-0005-0000-0000-000061B90000}"/>
    <cellStyle name="표준 2 44 3 7" xfId="8199" xr:uid="{00000000-0005-0000-0000-000062B90000}"/>
    <cellStyle name="표준 2 44 3 8" xfId="9679" xr:uid="{00000000-0005-0000-0000-000063B90000}"/>
    <cellStyle name="표준 2 44 3 9" xfId="11159" xr:uid="{00000000-0005-0000-0000-000064B90000}"/>
    <cellStyle name="표준 2 44 30" xfId="38574" xr:uid="{00000000-0005-0000-0000-000065B90000}"/>
    <cellStyle name="표준 2 44 31" xfId="40054" xr:uid="{00000000-0005-0000-0000-000066B90000}"/>
    <cellStyle name="표준 2 44 32" xfId="41534" xr:uid="{00000000-0005-0000-0000-000067B90000}"/>
    <cellStyle name="표준 2 44 33" xfId="43014" xr:uid="{00000000-0005-0000-0000-000068B90000}"/>
    <cellStyle name="표준 2 44 34" xfId="44494" xr:uid="{00000000-0005-0000-0000-000069B90000}"/>
    <cellStyle name="표준 2 44 35" xfId="45975" xr:uid="{00000000-0005-0000-0000-00006AB90000}"/>
    <cellStyle name="표준 2 44 36" xfId="47455" xr:uid="{00000000-0005-0000-0000-00006BB90000}"/>
    <cellStyle name="표준 2 44 37" xfId="48935" xr:uid="{00000000-0005-0000-0000-00006CB90000}"/>
    <cellStyle name="표준 2 44 38" xfId="50415" xr:uid="{00000000-0005-0000-0000-00006DB90000}"/>
    <cellStyle name="표준 2 44 39" xfId="51895" xr:uid="{00000000-0005-0000-0000-00006EB90000}"/>
    <cellStyle name="표준 2 44 4" xfId="737" xr:uid="{00000000-0005-0000-0000-00006FB90000}"/>
    <cellStyle name="표준 2 44 4 10" xfId="14151" xr:uid="{00000000-0005-0000-0000-000070B90000}"/>
    <cellStyle name="표준 2 44 4 11" xfId="15631" xr:uid="{00000000-0005-0000-0000-000071B90000}"/>
    <cellStyle name="표준 2 44 4 12" xfId="17111" xr:uid="{00000000-0005-0000-0000-000072B90000}"/>
    <cellStyle name="표준 2 44 4 13" xfId="18591" xr:uid="{00000000-0005-0000-0000-000073B90000}"/>
    <cellStyle name="표준 2 44 4 14" xfId="20071" xr:uid="{00000000-0005-0000-0000-000074B90000}"/>
    <cellStyle name="표준 2 44 4 15" xfId="21551" xr:uid="{00000000-0005-0000-0000-000075B90000}"/>
    <cellStyle name="표준 2 44 4 16" xfId="23031" xr:uid="{00000000-0005-0000-0000-000076B90000}"/>
    <cellStyle name="표준 2 44 4 17" xfId="24511" xr:uid="{00000000-0005-0000-0000-000077B90000}"/>
    <cellStyle name="표준 2 44 4 18" xfId="25991" xr:uid="{00000000-0005-0000-0000-000078B90000}"/>
    <cellStyle name="표준 2 44 4 19" xfId="27471" xr:uid="{00000000-0005-0000-0000-000079B90000}"/>
    <cellStyle name="표준 2 44 4 2" xfId="2310" xr:uid="{00000000-0005-0000-0000-00007AB90000}"/>
    <cellStyle name="표준 2 44 4 20" xfId="28951" xr:uid="{00000000-0005-0000-0000-00007BB90000}"/>
    <cellStyle name="표준 2 44 4 21" xfId="30431" xr:uid="{00000000-0005-0000-0000-00007CB90000}"/>
    <cellStyle name="표준 2 44 4 22" xfId="31911" xr:uid="{00000000-0005-0000-0000-00007DB90000}"/>
    <cellStyle name="표준 2 44 4 23" xfId="33391" xr:uid="{00000000-0005-0000-0000-00007EB90000}"/>
    <cellStyle name="표준 2 44 4 24" xfId="34871" xr:uid="{00000000-0005-0000-0000-00007FB90000}"/>
    <cellStyle name="표준 2 44 4 25" xfId="36351" xr:uid="{00000000-0005-0000-0000-000080B90000}"/>
    <cellStyle name="표준 2 44 4 26" xfId="37831" xr:uid="{00000000-0005-0000-0000-000081B90000}"/>
    <cellStyle name="표준 2 44 4 27" xfId="39311" xr:uid="{00000000-0005-0000-0000-000082B90000}"/>
    <cellStyle name="표준 2 44 4 28" xfId="40791" xr:uid="{00000000-0005-0000-0000-000083B90000}"/>
    <cellStyle name="표준 2 44 4 29" xfId="42271" xr:uid="{00000000-0005-0000-0000-000084B90000}"/>
    <cellStyle name="표준 2 44 4 3" xfId="3791" xr:uid="{00000000-0005-0000-0000-000085B90000}"/>
    <cellStyle name="표준 2 44 4 30" xfId="43751" xr:uid="{00000000-0005-0000-0000-000086B90000}"/>
    <cellStyle name="표준 2 44 4 31" xfId="45231" xr:uid="{00000000-0005-0000-0000-000087B90000}"/>
    <cellStyle name="표준 2 44 4 32" xfId="46712" xr:uid="{00000000-0005-0000-0000-000088B90000}"/>
    <cellStyle name="표준 2 44 4 33" xfId="48192" xr:uid="{00000000-0005-0000-0000-000089B90000}"/>
    <cellStyle name="표준 2 44 4 34" xfId="49672" xr:uid="{00000000-0005-0000-0000-00008AB90000}"/>
    <cellStyle name="표준 2 44 4 35" xfId="51152" xr:uid="{00000000-0005-0000-0000-00008BB90000}"/>
    <cellStyle name="표준 2 44 4 36" xfId="52632" xr:uid="{00000000-0005-0000-0000-00008CB90000}"/>
    <cellStyle name="표준 2 44 4 37" xfId="54112" xr:uid="{00000000-0005-0000-0000-00008DB90000}"/>
    <cellStyle name="표준 2 44 4 38" xfId="55592" xr:uid="{00000000-0005-0000-0000-00008EB90000}"/>
    <cellStyle name="표준 2 44 4 39" xfId="57072" xr:uid="{00000000-0005-0000-0000-00008FB90000}"/>
    <cellStyle name="표준 2 44 4 4" xfId="5271" xr:uid="{00000000-0005-0000-0000-000090B90000}"/>
    <cellStyle name="표준 2 44 4 40" xfId="58552" xr:uid="{00000000-0005-0000-0000-000091B90000}"/>
    <cellStyle name="표준 2 44 4 41" xfId="60032" xr:uid="{00000000-0005-0000-0000-000092B90000}"/>
    <cellStyle name="표준 2 44 4 42" xfId="61512" xr:uid="{00000000-0005-0000-0000-000093B90000}"/>
    <cellStyle name="표준 2 44 4 5" xfId="6751" xr:uid="{00000000-0005-0000-0000-000094B90000}"/>
    <cellStyle name="표준 2 44 4 6" xfId="8231" xr:uid="{00000000-0005-0000-0000-000095B90000}"/>
    <cellStyle name="표준 2 44 4 7" xfId="9711" xr:uid="{00000000-0005-0000-0000-000096B90000}"/>
    <cellStyle name="표준 2 44 4 8" xfId="11191" xr:uid="{00000000-0005-0000-0000-000097B90000}"/>
    <cellStyle name="표준 2 44 4 9" xfId="12671" xr:uid="{00000000-0005-0000-0000-000098B90000}"/>
    <cellStyle name="표준 2 44 40" xfId="53375" xr:uid="{00000000-0005-0000-0000-000099B90000}"/>
    <cellStyle name="표준 2 44 41" xfId="54855" xr:uid="{00000000-0005-0000-0000-00009AB90000}"/>
    <cellStyle name="표준 2 44 42" xfId="56335" xr:uid="{00000000-0005-0000-0000-00009BB90000}"/>
    <cellStyle name="표준 2 44 43" xfId="57815" xr:uid="{00000000-0005-0000-0000-00009CB90000}"/>
    <cellStyle name="표준 2 44 44" xfId="59295" xr:uid="{00000000-0005-0000-0000-00009DB90000}"/>
    <cellStyle name="표준 2 44 45" xfId="60775" xr:uid="{00000000-0005-0000-0000-00009EB90000}"/>
    <cellStyle name="표준 2 44 5" xfId="1573" xr:uid="{00000000-0005-0000-0000-00009FB90000}"/>
    <cellStyle name="표준 2 44 6" xfId="3054" xr:uid="{00000000-0005-0000-0000-0000A0B90000}"/>
    <cellStyle name="표준 2 44 7" xfId="4534" xr:uid="{00000000-0005-0000-0000-0000A1B90000}"/>
    <cellStyle name="표준 2 44 8" xfId="6014" xr:uid="{00000000-0005-0000-0000-0000A2B90000}"/>
    <cellStyle name="표준 2 44 9" xfId="7494" xr:uid="{00000000-0005-0000-0000-0000A3B90000}"/>
    <cellStyle name="표준 2 45" xfId="1515" xr:uid="{00000000-0005-0000-0000-0000A4B90000}"/>
    <cellStyle name="표준 2 45 10" xfId="11935" xr:uid="{00000000-0005-0000-0000-0000A5B90000}"/>
    <cellStyle name="표준 2 45 11" xfId="13415" xr:uid="{00000000-0005-0000-0000-0000A6B90000}"/>
    <cellStyle name="표준 2 45 12" xfId="14895" xr:uid="{00000000-0005-0000-0000-0000A7B90000}"/>
    <cellStyle name="표준 2 45 13" xfId="16375" xr:uid="{00000000-0005-0000-0000-0000A8B90000}"/>
    <cellStyle name="표준 2 45 14" xfId="17855" xr:uid="{00000000-0005-0000-0000-0000A9B90000}"/>
    <cellStyle name="표준 2 45 15" xfId="19335" xr:uid="{00000000-0005-0000-0000-0000AAB90000}"/>
    <cellStyle name="표준 2 45 16" xfId="20815" xr:uid="{00000000-0005-0000-0000-0000ABB90000}"/>
    <cellStyle name="표준 2 45 17" xfId="22295" xr:uid="{00000000-0005-0000-0000-0000ACB90000}"/>
    <cellStyle name="표준 2 45 18" xfId="23775" xr:uid="{00000000-0005-0000-0000-0000ADB90000}"/>
    <cellStyle name="표준 2 45 19" xfId="25255" xr:uid="{00000000-0005-0000-0000-0000AEB90000}"/>
    <cellStyle name="표준 2 45 2" xfId="736" xr:uid="{00000000-0005-0000-0000-0000AFB90000}"/>
    <cellStyle name="표준 2 45 2 10" xfId="14152" xr:uid="{00000000-0005-0000-0000-0000B0B90000}"/>
    <cellStyle name="표준 2 45 2 11" xfId="15632" xr:uid="{00000000-0005-0000-0000-0000B1B90000}"/>
    <cellStyle name="표준 2 45 2 12" xfId="17112" xr:uid="{00000000-0005-0000-0000-0000B2B90000}"/>
    <cellStyle name="표준 2 45 2 13" xfId="18592" xr:uid="{00000000-0005-0000-0000-0000B3B90000}"/>
    <cellStyle name="표준 2 45 2 14" xfId="20072" xr:uid="{00000000-0005-0000-0000-0000B4B90000}"/>
    <cellStyle name="표준 2 45 2 15" xfId="21552" xr:uid="{00000000-0005-0000-0000-0000B5B90000}"/>
    <cellStyle name="표준 2 45 2 16" xfId="23032" xr:uid="{00000000-0005-0000-0000-0000B6B90000}"/>
    <cellStyle name="표준 2 45 2 17" xfId="24512" xr:uid="{00000000-0005-0000-0000-0000B7B90000}"/>
    <cellStyle name="표준 2 45 2 18" xfId="25992" xr:uid="{00000000-0005-0000-0000-0000B8B90000}"/>
    <cellStyle name="표준 2 45 2 19" xfId="27472" xr:uid="{00000000-0005-0000-0000-0000B9B90000}"/>
    <cellStyle name="표준 2 45 2 2" xfId="2311" xr:uid="{00000000-0005-0000-0000-0000BAB90000}"/>
    <cellStyle name="표준 2 45 2 20" xfId="28952" xr:uid="{00000000-0005-0000-0000-0000BBB90000}"/>
    <cellStyle name="표준 2 45 2 21" xfId="30432" xr:uid="{00000000-0005-0000-0000-0000BCB90000}"/>
    <cellStyle name="표준 2 45 2 22" xfId="31912" xr:uid="{00000000-0005-0000-0000-0000BDB90000}"/>
    <cellStyle name="표준 2 45 2 23" xfId="33392" xr:uid="{00000000-0005-0000-0000-0000BEB90000}"/>
    <cellStyle name="표준 2 45 2 24" xfId="34872" xr:uid="{00000000-0005-0000-0000-0000BFB90000}"/>
    <cellStyle name="표준 2 45 2 25" xfId="36352" xr:uid="{00000000-0005-0000-0000-0000C0B90000}"/>
    <cellStyle name="표준 2 45 2 26" xfId="37832" xr:uid="{00000000-0005-0000-0000-0000C1B90000}"/>
    <cellStyle name="표준 2 45 2 27" xfId="39312" xr:uid="{00000000-0005-0000-0000-0000C2B90000}"/>
    <cellStyle name="표준 2 45 2 28" xfId="40792" xr:uid="{00000000-0005-0000-0000-0000C3B90000}"/>
    <cellStyle name="표준 2 45 2 29" xfId="42272" xr:uid="{00000000-0005-0000-0000-0000C4B90000}"/>
    <cellStyle name="표준 2 45 2 3" xfId="3792" xr:uid="{00000000-0005-0000-0000-0000C5B90000}"/>
    <cellStyle name="표준 2 45 2 30" xfId="43752" xr:uid="{00000000-0005-0000-0000-0000C6B90000}"/>
    <cellStyle name="표준 2 45 2 31" xfId="45232" xr:uid="{00000000-0005-0000-0000-0000C7B90000}"/>
    <cellStyle name="표준 2 45 2 32" xfId="46713" xr:uid="{00000000-0005-0000-0000-0000C8B90000}"/>
    <cellStyle name="표준 2 45 2 33" xfId="48193" xr:uid="{00000000-0005-0000-0000-0000C9B90000}"/>
    <cellStyle name="표준 2 45 2 34" xfId="49673" xr:uid="{00000000-0005-0000-0000-0000CAB90000}"/>
    <cellStyle name="표준 2 45 2 35" xfId="51153" xr:uid="{00000000-0005-0000-0000-0000CBB90000}"/>
    <cellStyle name="표준 2 45 2 36" xfId="52633" xr:uid="{00000000-0005-0000-0000-0000CCB90000}"/>
    <cellStyle name="표준 2 45 2 37" xfId="54113" xr:uid="{00000000-0005-0000-0000-0000CDB90000}"/>
    <cellStyle name="표준 2 45 2 38" xfId="55593" xr:uid="{00000000-0005-0000-0000-0000CEB90000}"/>
    <cellStyle name="표준 2 45 2 39" xfId="57073" xr:uid="{00000000-0005-0000-0000-0000CFB90000}"/>
    <cellStyle name="표준 2 45 2 4" xfId="5272" xr:uid="{00000000-0005-0000-0000-0000D0B90000}"/>
    <cellStyle name="표준 2 45 2 40" xfId="58553" xr:uid="{00000000-0005-0000-0000-0000D1B90000}"/>
    <cellStyle name="표준 2 45 2 41" xfId="60033" xr:uid="{00000000-0005-0000-0000-0000D2B90000}"/>
    <cellStyle name="표준 2 45 2 42" xfId="61513" xr:uid="{00000000-0005-0000-0000-0000D3B90000}"/>
    <cellStyle name="표준 2 45 2 5" xfId="6752" xr:uid="{00000000-0005-0000-0000-0000D4B90000}"/>
    <cellStyle name="표준 2 45 2 6" xfId="8232" xr:uid="{00000000-0005-0000-0000-0000D5B90000}"/>
    <cellStyle name="표준 2 45 2 7" xfId="9712" xr:uid="{00000000-0005-0000-0000-0000D6B90000}"/>
    <cellStyle name="표준 2 45 2 8" xfId="11192" xr:uid="{00000000-0005-0000-0000-0000D7B90000}"/>
    <cellStyle name="표준 2 45 2 9" xfId="12672" xr:uid="{00000000-0005-0000-0000-0000D8B90000}"/>
    <cellStyle name="표준 2 45 20" xfId="26735" xr:uid="{00000000-0005-0000-0000-0000D9B90000}"/>
    <cellStyle name="표준 2 45 21" xfId="28215" xr:uid="{00000000-0005-0000-0000-0000DAB90000}"/>
    <cellStyle name="표준 2 45 22" xfId="29695" xr:uid="{00000000-0005-0000-0000-0000DBB90000}"/>
    <cellStyle name="표준 2 45 23" xfId="31175" xr:uid="{00000000-0005-0000-0000-0000DCB90000}"/>
    <cellStyle name="표준 2 45 24" xfId="32655" xr:uid="{00000000-0005-0000-0000-0000DDB90000}"/>
    <cellStyle name="표준 2 45 25" xfId="34135" xr:uid="{00000000-0005-0000-0000-0000DEB90000}"/>
    <cellStyle name="표준 2 45 26" xfId="35615" xr:uid="{00000000-0005-0000-0000-0000DFB90000}"/>
    <cellStyle name="표준 2 45 27" xfId="37095" xr:uid="{00000000-0005-0000-0000-0000E0B90000}"/>
    <cellStyle name="표준 2 45 28" xfId="38575" xr:uid="{00000000-0005-0000-0000-0000E1B90000}"/>
    <cellStyle name="표준 2 45 29" xfId="40055" xr:uid="{00000000-0005-0000-0000-0000E2B90000}"/>
    <cellStyle name="표준 2 45 3" xfId="1574" xr:uid="{00000000-0005-0000-0000-0000E3B90000}"/>
    <cellStyle name="표준 2 45 30" xfId="41535" xr:uid="{00000000-0005-0000-0000-0000E4B90000}"/>
    <cellStyle name="표준 2 45 31" xfId="43015" xr:uid="{00000000-0005-0000-0000-0000E5B90000}"/>
    <cellStyle name="표준 2 45 32" xfId="44495" xr:uid="{00000000-0005-0000-0000-0000E6B90000}"/>
    <cellStyle name="표준 2 45 33" xfId="45976" xr:uid="{00000000-0005-0000-0000-0000E7B90000}"/>
    <cellStyle name="표준 2 45 34" xfId="47456" xr:uid="{00000000-0005-0000-0000-0000E8B90000}"/>
    <cellStyle name="표준 2 45 35" xfId="48936" xr:uid="{00000000-0005-0000-0000-0000E9B90000}"/>
    <cellStyle name="표준 2 45 36" xfId="50416" xr:uid="{00000000-0005-0000-0000-0000EAB90000}"/>
    <cellStyle name="표준 2 45 37" xfId="51896" xr:uid="{00000000-0005-0000-0000-0000EBB90000}"/>
    <cellStyle name="표준 2 45 38" xfId="53376" xr:uid="{00000000-0005-0000-0000-0000ECB90000}"/>
    <cellStyle name="표준 2 45 39" xfId="54856" xr:uid="{00000000-0005-0000-0000-0000EDB90000}"/>
    <cellStyle name="표준 2 45 4" xfId="3055" xr:uid="{00000000-0005-0000-0000-0000EEB90000}"/>
    <cellStyle name="표준 2 45 40" xfId="56336" xr:uid="{00000000-0005-0000-0000-0000EFB90000}"/>
    <cellStyle name="표준 2 45 41" xfId="57816" xr:uid="{00000000-0005-0000-0000-0000F0B90000}"/>
    <cellStyle name="표준 2 45 42" xfId="59296" xr:uid="{00000000-0005-0000-0000-0000F1B90000}"/>
    <cellStyle name="표준 2 45 43" xfId="60776" xr:uid="{00000000-0005-0000-0000-0000F2B90000}"/>
    <cellStyle name="표준 2 45 5" xfId="4535" xr:uid="{00000000-0005-0000-0000-0000F3B90000}"/>
    <cellStyle name="표준 2 45 6" xfId="6015" xr:uid="{00000000-0005-0000-0000-0000F4B90000}"/>
    <cellStyle name="표준 2 45 7" xfId="7495" xr:uid="{00000000-0005-0000-0000-0000F5B90000}"/>
    <cellStyle name="표준 2 45 8" xfId="8975" xr:uid="{00000000-0005-0000-0000-0000F6B90000}"/>
    <cellStyle name="표준 2 45 9" xfId="10455" xr:uid="{00000000-0005-0000-0000-0000F7B90000}"/>
    <cellStyle name="표준 2 46" xfId="764" xr:uid="{00000000-0005-0000-0000-0000F8B90000}"/>
    <cellStyle name="표준 2 46 10" xfId="12648" xr:uid="{00000000-0005-0000-0000-0000F9B90000}"/>
    <cellStyle name="표준 2 46 11" xfId="14128" xr:uid="{00000000-0005-0000-0000-0000FAB90000}"/>
    <cellStyle name="표준 2 46 12" xfId="15608" xr:uid="{00000000-0005-0000-0000-0000FBB90000}"/>
    <cellStyle name="표준 2 46 13" xfId="17088" xr:uid="{00000000-0005-0000-0000-0000FCB90000}"/>
    <cellStyle name="표준 2 46 14" xfId="18568" xr:uid="{00000000-0005-0000-0000-0000FDB90000}"/>
    <cellStyle name="표준 2 46 15" xfId="20048" xr:uid="{00000000-0005-0000-0000-0000FEB90000}"/>
    <cellStyle name="표준 2 46 16" xfId="21528" xr:uid="{00000000-0005-0000-0000-0000FFB90000}"/>
    <cellStyle name="표준 2 46 17" xfId="23008" xr:uid="{00000000-0005-0000-0000-000000BA0000}"/>
    <cellStyle name="표준 2 46 18" xfId="24488" xr:uid="{00000000-0005-0000-0000-000001BA0000}"/>
    <cellStyle name="표준 2 46 19" xfId="25968" xr:uid="{00000000-0005-0000-0000-000002BA0000}"/>
    <cellStyle name="표준 2 46 2" xfId="23" xr:uid="{00000000-0005-0000-0000-000003BA0000}"/>
    <cellStyle name="표준 2 46 2 10" xfId="14865" xr:uid="{00000000-0005-0000-0000-000004BA0000}"/>
    <cellStyle name="표준 2 46 2 11" xfId="16345" xr:uid="{00000000-0005-0000-0000-000005BA0000}"/>
    <cellStyle name="표준 2 46 2 12" xfId="17825" xr:uid="{00000000-0005-0000-0000-000006BA0000}"/>
    <cellStyle name="표준 2 46 2 13" xfId="19305" xr:uid="{00000000-0005-0000-0000-000007BA0000}"/>
    <cellStyle name="표준 2 46 2 14" xfId="20785" xr:uid="{00000000-0005-0000-0000-000008BA0000}"/>
    <cellStyle name="표준 2 46 2 15" xfId="22265" xr:uid="{00000000-0005-0000-0000-000009BA0000}"/>
    <cellStyle name="표준 2 46 2 16" xfId="23745" xr:uid="{00000000-0005-0000-0000-00000ABA0000}"/>
    <cellStyle name="표준 2 46 2 17" xfId="25225" xr:uid="{00000000-0005-0000-0000-00000BBA0000}"/>
    <cellStyle name="표준 2 46 2 18" xfId="26705" xr:uid="{00000000-0005-0000-0000-00000CBA0000}"/>
    <cellStyle name="표준 2 46 2 19" xfId="28185" xr:uid="{00000000-0005-0000-0000-00000DBA0000}"/>
    <cellStyle name="표준 2 46 2 2" xfId="3024" xr:uid="{00000000-0005-0000-0000-00000EBA0000}"/>
    <cellStyle name="표준 2 46 2 20" xfId="29665" xr:uid="{00000000-0005-0000-0000-00000FBA0000}"/>
    <cellStyle name="표준 2 46 2 21" xfId="31145" xr:uid="{00000000-0005-0000-0000-000010BA0000}"/>
    <cellStyle name="표준 2 46 2 22" xfId="32625" xr:uid="{00000000-0005-0000-0000-000011BA0000}"/>
    <cellStyle name="표준 2 46 2 23" xfId="34105" xr:uid="{00000000-0005-0000-0000-000012BA0000}"/>
    <cellStyle name="표준 2 46 2 24" xfId="35585" xr:uid="{00000000-0005-0000-0000-000013BA0000}"/>
    <cellStyle name="표준 2 46 2 25" xfId="37065" xr:uid="{00000000-0005-0000-0000-000014BA0000}"/>
    <cellStyle name="표준 2 46 2 26" xfId="38545" xr:uid="{00000000-0005-0000-0000-000015BA0000}"/>
    <cellStyle name="표준 2 46 2 27" xfId="40025" xr:uid="{00000000-0005-0000-0000-000016BA0000}"/>
    <cellStyle name="표준 2 46 2 28" xfId="41505" xr:uid="{00000000-0005-0000-0000-000017BA0000}"/>
    <cellStyle name="표준 2 46 2 29" xfId="42985" xr:uid="{00000000-0005-0000-0000-000018BA0000}"/>
    <cellStyle name="표준 2 46 2 3" xfId="4505" xr:uid="{00000000-0005-0000-0000-000019BA0000}"/>
    <cellStyle name="표준 2 46 2 30" xfId="44465" xr:uid="{00000000-0005-0000-0000-00001ABA0000}"/>
    <cellStyle name="표준 2 46 2 31" xfId="45945" xr:uid="{00000000-0005-0000-0000-00001BBA0000}"/>
    <cellStyle name="표준 2 46 2 32" xfId="47426" xr:uid="{00000000-0005-0000-0000-00001CBA0000}"/>
    <cellStyle name="표준 2 46 2 33" xfId="48906" xr:uid="{00000000-0005-0000-0000-00001DBA0000}"/>
    <cellStyle name="표준 2 46 2 34" xfId="50386" xr:uid="{00000000-0005-0000-0000-00001EBA0000}"/>
    <cellStyle name="표준 2 46 2 35" xfId="51866" xr:uid="{00000000-0005-0000-0000-00001FBA0000}"/>
    <cellStyle name="표준 2 46 2 36" xfId="53346" xr:uid="{00000000-0005-0000-0000-000020BA0000}"/>
    <cellStyle name="표준 2 46 2 37" xfId="54826" xr:uid="{00000000-0005-0000-0000-000021BA0000}"/>
    <cellStyle name="표준 2 46 2 38" xfId="56306" xr:uid="{00000000-0005-0000-0000-000022BA0000}"/>
    <cellStyle name="표준 2 46 2 39" xfId="57786" xr:uid="{00000000-0005-0000-0000-000023BA0000}"/>
    <cellStyle name="표준 2 46 2 4" xfId="5985" xr:uid="{00000000-0005-0000-0000-000024BA0000}"/>
    <cellStyle name="표준 2 46 2 40" xfId="59266" xr:uid="{00000000-0005-0000-0000-000025BA0000}"/>
    <cellStyle name="표준 2 46 2 41" xfId="60746" xr:uid="{00000000-0005-0000-0000-000026BA0000}"/>
    <cellStyle name="표준 2 46 2 42" xfId="62226" xr:uid="{00000000-0005-0000-0000-000027BA0000}"/>
    <cellStyle name="표준 2 46 2 5" xfId="7465" xr:uid="{00000000-0005-0000-0000-000028BA0000}"/>
    <cellStyle name="표준 2 46 2 6" xfId="8945" xr:uid="{00000000-0005-0000-0000-000029BA0000}"/>
    <cellStyle name="표준 2 46 2 7" xfId="10425" xr:uid="{00000000-0005-0000-0000-00002ABA0000}"/>
    <cellStyle name="표준 2 46 2 8" xfId="11905" xr:uid="{00000000-0005-0000-0000-00002BBA0000}"/>
    <cellStyle name="표준 2 46 2 9" xfId="13385" xr:uid="{00000000-0005-0000-0000-00002CBA0000}"/>
    <cellStyle name="표준 2 46 20" xfId="27448" xr:uid="{00000000-0005-0000-0000-00002DBA0000}"/>
    <cellStyle name="표준 2 46 21" xfId="28928" xr:uid="{00000000-0005-0000-0000-00002EBA0000}"/>
    <cellStyle name="표준 2 46 22" xfId="30408" xr:uid="{00000000-0005-0000-0000-00002FBA0000}"/>
    <cellStyle name="표준 2 46 23" xfId="31888" xr:uid="{00000000-0005-0000-0000-000030BA0000}"/>
    <cellStyle name="표준 2 46 24" xfId="33368" xr:uid="{00000000-0005-0000-0000-000031BA0000}"/>
    <cellStyle name="표준 2 46 25" xfId="34848" xr:uid="{00000000-0005-0000-0000-000032BA0000}"/>
    <cellStyle name="표준 2 46 26" xfId="36328" xr:uid="{00000000-0005-0000-0000-000033BA0000}"/>
    <cellStyle name="표준 2 46 27" xfId="37808" xr:uid="{00000000-0005-0000-0000-000034BA0000}"/>
    <cellStyle name="표준 2 46 28" xfId="39288" xr:uid="{00000000-0005-0000-0000-000035BA0000}"/>
    <cellStyle name="표준 2 46 29" xfId="40768" xr:uid="{00000000-0005-0000-0000-000036BA0000}"/>
    <cellStyle name="표준 2 46 3" xfId="2287" xr:uid="{00000000-0005-0000-0000-000037BA0000}"/>
    <cellStyle name="표준 2 46 30" xfId="42248" xr:uid="{00000000-0005-0000-0000-000038BA0000}"/>
    <cellStyle name="표준 2 46 31" xfId="43728" xr:uid="{00000000-0005-0000-0000-000039BA0000}"/>
    <cellStyle name="표준 2 46 32" xfId="45208" xr:uid="{00000000-0005-0000-0000-00003ABA0000}"/>
    <cellStyle name="표준 2 46 33" xfId="46689" xr:uid="{00000000-0005-0000-0000-00003BBA0000}"/>
    <cellStyle name="표준 2 46 34" xfId="48169" xr:uid="{00000000-0005-0000-0000-00003CBA0000}"/>
    <cellStyle name="표준 2 46 35" xfId="49649" xr:uid="{00000000-0005-0000-0000-00003DBA0000}"/>
    <cellStyle name="표준 2 46 36" xfId="51129" xr:uid="{00000000-0005-0000-0000-00003EBA0000}"/>
    <cellStyle name="표준 2 46 37" xfId="52609" xr:uid="{00000000-0005-0000-0000-00003FBA0000}"/>
    <cellStyle name="표준 2 46 38" xfId="54089" xr:uid="{00000000-0005-0000-0000-000040BA0000}"/>
    <cellStyle name="표준 2 46 39" xfId="55569" xr:uid="{00000000-0005-0000-0000-000041BA0000}"/>
    <cellStyle name="표준 2 46 4" xfId="3768" xr:uid="{00000000-0005-0000-0000-000042BA0000}"/>
    <cellStyle name="표준 2 46 40" xfId="57049" xr:uid="{00000000-0005-0000-0000-000043BA0000}"/>
    <cellStyle name="표준 2 46 41" xfId="58529" xr:uid="{00000000-0005-0000-0000-000044BA0000}"/>
    <cellStyle name="표준 2 46 42" xfId="60009" xr:uid="{00000000-0005-0000-0000-000045BA0000}"/>
    <cellStyle name="표준 2 46 43" xfId="61489" xr:uid="{00000000-0005-0000-0000-000046BA0000}"/>
    <cellStyle name="표준 2 46 5" xfId="5248" xr:uid="{00000000-0005-0000-0000-000047BA0000}"/>
    <cellStyle name="표준 2 46 6" xfId="6728" xr:uid="{00000000-0005-0000-0000-000048BA0000}"/>
    <cellStyle name="표준 2 46 7" xfId="8208" xr:uid="{00000000-0005-0000-0000-000049BA0000}"/>
    <cellStyle name="표준 2 46 8" xfId="9688" xr:uid="{00000000-0005-0000-0000-00004ABA0000}"/>
    <cellStyle name="표준 2 46 9" xfId="11168" xr:uid="{00000000-0005-0000-0000-00004BBA0000}"/>
    <cellStyle name="표준 2 47" xfId="763" xr:uid="{00000000-0005-0000-0000-00004CBA0000}"/>
    <cellStyle name="표준 2 47 10" xfId="12649" xr:uid="{00000000-0005-0000-0000-00004DBA0000}"/>
    <cellStyle name="표준 2 47 11" xfId="14129" xr:uid="{00000000-0005-0000-0000-00004EBA0000}"/>
    <cellStyle name="표준 2 47 12" xfId="15609" xr:uid="{00000000-0005-0000-0000-00004FBA0000}"/>
    <cellStyle name="표준 2 47 13" xfId="17089" xr:uid="{00000000-0005-0000-0000-000050BA0000}"/>
    <cellStyle name="표준 2 47 14" xfId="18569" xr:uid="{00000000-0005-0000-0000-000051BA0000}"/>
    <cellStyle name="표준 2 47 15" xfId="20049" xr:uid="{00000000-0005-0000-0000-000052BA0000}"/>
    <cellStyle name="표준 2 47 16" xfId="21529" xr:uid="{00000000-0005-0000-0000-000053BA0000}"/>
    <cellStyle name="표준 2 47 17" xfId="23009" xr:uid="{00000000-0005-0000-0000-000054BA0000}"/>
    <cellStyle name="표준 2 47 18" xfId="24489" xr:uid="{00000000-0005-0000-0000-000055BA0000}"/>
    <cellStyle name="표준 2 47 19" xfId="25969" xr:uid="{00000000-0005-0000-0000-000056BA0000}"/>
    <cellStyle name="표준 2 47 2" xfId="22" xr:uid="{00000000-0005-0000-0000-000057BA0000}"/>
    <cellStyle name="표준 2 47 2 10" xfId="14866" xr:uid="{00000000-0005-0000-0000-000058BA0000}"/>
    <cellStyle name="표준 2 47 2 11" xfId="16346" xr:uid="{00000000-0005-0000-0000-000059BA0000}"/>
    <cellStyle name="표준 2 47 2 12" xfId="17826" xr:uid="{00000000-0005-0000-0000-00005ABA0000}"/>
    <cellStyle name="표준 2 47 2 13" xfId="19306" xr:uid="{00000000-0005-0000-0000-00005BBA0000}"/>
    <cellStyle name="표준 2 47 2 14" xfId="20786" xr:uid="{00000000-0005-0000-0000-00005CBA0000}"/>
    <cellStyle name="표준 2 47 2 15" xfId="22266" xr:uid="{00000000-0005-0000-0000-00005DBA0000}"/>
    <cellStyle name="표준 2 47 2 16" xfId="23746" xr:uid="{00000000-0005-0000-0000-00005EBA0000}"/>
    <cellStyle name="표준 2 47 2 17" xfId="25226" xr:uid="{00000000-0005-0000-0000-00005FBA0000}"/>
    <cellStyle name="표준 2 47 2 18" xfId="26706" xr:uid="{00000000-0005-0000-0000-000060BA0000}"/>
    <cellStyle name="표준 2 47 2 19" xfId="28186" xr:uid="{00000000-0005-0000-0000-000061BA0000}"/>
    <cellStyle name="표준 2 47 2 2" xfId="3025" xr:uid="{00000000-0005-0000-0000-000062BA0000}"/>
    <cellStyle name="표준 2 47 2 20" xfId="29666" xr:uid="{00000000-0005-0000-0000-000063BA0000}"/>
    <cellStyle name="표준 2 47 2 21" xfId="31146" xr:uid="{00000000-0005-0000-0000-000064BA0000}"/>
    <cellStyle name="표준 2 47 2 22" xfId="32626" xr:uid="{00000000-0005-0000-0000-000065BA0000}"/>
    <cellStyle name="표준 2 47 2 23" xfId="34106" xr:uid="{00000000-0005-0000-0000-000066BA0000}"/>
    <cellStyle name="표준 2 47 2 24" xfId="35586" xr:uid="{00000000-0005-0000-0000-000067BA0000}"/>
    <cellStyle name="표준 2 47 2 25" xfId="37066" xr:uid="{00000000-0005-0000-0000-000068BA0000}"/>
    <cellStyle name="표준 2 47 2 26" xfId="38546" xr:uid="{00000000-0005-0000-0000-000069BA0000}"/>
    <cellStyle name="표준 2 47 2 27" xfId="40026" xr:uid="{00000000-0005-0000-0000-00006ABA0000}"/>
    <cellStyle name="표준 2 47 2 28" xfId="41506" xr:uid="{00000000-0005-0000-0000-00006BBA0000}"/>
    <cellStyle name="표준 2 47 2 29" xfId="42986" xr:uid="{00000000-0005-0000-0000-00006CBA0000}"/>
    <cellStyle name="표준 2 47 2 3" xfId="4506" xr:uid="{00000000-0005-0000-0000-00006DBA0000}"/>
    <cellStyle name="표준 2 47 2 30" xfId="44466" xr:uid="{00000000-0005-0000-0000-00006EBA0000}"/>
    <cellStyle name="표준 2 47 2 31" xfId="45946" xr:uid="{00000000-0005-0000-0000-00006FBA0000}"/>
    <cellStyle name="표준 2 47 2 32" xfId="47427" xr:uid="{00000000-0005-0000-0000-000070BA0000}"/>
    <cellStyle name="표준 2 47 2 33" xfId="48907" xr:uid="{00000000-0005-0000-0000-000071BA0000}"/>
    <cellStyle name="표준 2 47 2 34" xfId="50387" xr:uid="{00000000-0005-0000-0000-000072BA0000}"/>
    <cellStyle name="표준 2 47 2 35" xfId="51867" xr:uid="{00000000-0005-0000-0000-000073BA0000}"/>
    <cellStyle name="표준 2 47 2 36" xfId="53347" xr:uid="{00000000-0005-0000-0000-000074BA0000}"/>
    <cellStyle name="표준 2 47 2 37" xfId="54827" xr:uid="{00000000-0005-0000-0000-000075BA0000}"/>
    <cellStyle name="표준 2 47 2 38" xfId="56307" xr:uid="{00000000-0005-0000-0000-000076BA0000}"/>
    <cellStyle name="표준 2 47 2 39" xfId="57787" xr:uid="{00000000-0005-0000-0000-000077BA0000}"/>
    <cellStyle name="표준 2 47 2 4" xfId="5986" xr:uid="{00000000-0005-0000-0000-000078BA0000}"/>
    <cellStyle name="표준 2 47 2 40" xfId="59267" xr:uid="{00000000-0005-0000-0000-000079BA0000}"/>
    <cellStyle name="표준 2 47 2 41" xfId="60747" xr:uid="{00000000-0005-0000-0000-00007ABA0000}"/>
    <cellStyle name="표준 2 47 2 42" xfId="62227" xr:uid="{00000000-0005-0000-0000-00007BBA0000}"/>
    <cellStyle name="표준 2 47 2 5" xfId="7466" xr:uid="{00000000-0005-0000-0000-00007CBA0000}"/>
    <cellStyle name="표준 2 47 2 6" xfId="8946" xr:uid="{00000000-0005-0000-0000-00007DBA0000}"/>
    <cellStyle name="표준 2 47 2 7" xfId="10426" xr:uid="{00000000-0005-0000-0000-00007EBA0000}"/>
    <cellStyle name="표준 2 47 2 8" xfId="11906" xr:uid="{00000000-0005-0000-0000-00007FBA0000}"/>
    <cellStyle name="표준 2 47 2 9" xfId="13386" xr:uid="{00000000-0005-0000-0000-000080BA0000}"/>
    <cellStyle name="표준 2 47 20" xfId="27449" xr:uid="{00000000-0005-0000-0000-000081BA0000}"/>
    <cellStyle name="표준 2 47 21" xfId="28929" xr:uid="{00000000-0005-0000-0000-000082BA0000}"/>
    <cellStyle name="표준 2 47 22" xfId="30409" xr:uid="{00000000-0005-0000-0000-000083BA0000}"/>
    <cellStyle name="표준 2 47 23" xfId="31889" xr:uid="{00000000-0005-0000-0000-000084BA0000}"/>
    <cellStyle name="표준 2 47 24" xfId="33369" xr:uid="{00000000-0005-0000-0000-000085BA0000}"/>
    <cellStyle name="표준 2 47 25" xfId="34849" xr:uid="{00000000-0005-0000-0000-000086BA0000}"/>
    <cellStyle name="표준 2 47 26" xfId="36329" xr:uid="{00000000-0005-0000-0000-000087BA0000}"/>
    <cellStyle name="표준 2 47 27" xfId="37809" xr:uid="{00000000-0005-0000-0000-000088BA0000}"/>
    <cellStyle name="표준 2 47 28" xfId="39289" xr:uid="{00000000-0005-0000-0000-000089BA0000}"/>
    <cellStyle name="표준 2 47 29" xfId="40769" xr:uid="{00000000-0005-0000-0000-00008ABA0000}"/>
    <cellStyle name="표준 2 47 3" xfId="2288" xr:uid="{00000000-0005-0000-0000-00008BBA0000}"/>
    <cellStyle name="표준 2 47 30" xfId="42249" xr:uid="{00000000-0005-0000-0000-00008CBA0000}"/>
    <cellStyle name="표준 2 47 31" xfId="43729" xr:uid="{00000000-0005-0000-0000-00008DBA0000}"/>
    <cellStyle name="표준 2 47 32" xfId="45209" xr:uid="{00000000-0005-0000-0000-00008EBA0000}"/>
    <cellStyle name="표준 2 47 33" xfId="46690" xr:uid="{00000000-0005-0000-0000-00008FBA0000}"/>
    <cellStyle name="표준 2 47 34" xfId="48170" xr:uid="{00000000-0005-0000-0000-000090BA0000}"/>
    <cellStyle name="표준 2 47 35" xfId="49650" xr:uid="{00000000-0005-0000-0000-000091BA0000}"/>
    <cellStyle name="표준 2 47 36" xfId="51130" xr:uid="{00000000-0005-0000-0000-000092BA0000}"/>
    <cellStyle name="표준 2 47 37" xfId="52610" xr:uid="{00000000-0005-0000-0000-000093BA0000}"/>
    <cellStyle name="표준 2 47 38" xfId="54090" xr:uid="{00000000-0005-0000-0000-000094BA0000}"/>
    <cellStyle name="표준 2 47 39" xfId="55570" xr:uid="{00000000-0005-0000-0000-000095BA0000}"/>
    <cellStyle name="표준 2 47 4" xfId="3769" xr:uid="{00000000-0005-0000-0000-000096BA0000}"/>
    <cellStyle name="표준 2 47 40" xfId="57050" xr:uid="{00000000-0005-0000-0000-000097BA0000}"/>
    <cellStyle name="표준 2 47 41" xfId="58530" xr:uid="{00000000-0005-0000-0000-000098BA0000}"/>
    <cellStyle name="표준 2 47 42" xfId="60010" xr:uid="{00000000-0005-0000-0000-000099BA0000}"/>
    <cellStyle name="표준 2 47 43" xfId="61490" xr:uid="{00000000-0005-0000-0000-00009ABA0000}"/>
    <cellStyle name="표준 2 47 5" xfId="5249" xr:uid="{00000000-0005-0000-0000-00009BBA0000}"/>
    <cellStyle name="표준 2 47 6" xfId="6729" xr:uid="{00000000-0005-0000-0000-00009CBA0000}"/>
    <cellStyle name="표준 2 47 7" xfId="8209" xr:uid="{00000000-0005-0000-0000-00009DBA0000}"/>
    <cellStyle name="표준 2 47 8" xfId="9689" xr:uid="{00000000-0005-0000-0000-00009EBA0000}"/>
    <cellStyle name="표준 2 47 9" xfId="11169" xr:uid="{00000000-0005-0000-0000-00009FBA0000}"/>
    <cellStyle name="표준 2 48" xfId="762" xr:uid="{00000000-0005-0000-0000-0000A0BA0000}"/>
    <cellStyle name="표준 2 48 10" xfId="12650" xr:uid="{00000000-0005-0000-0000-0000A1BA0000}"/>
    <cellStyle name="표준 2 48 11" xfId="14130" xr:uid="{00000000-0005-0000-0000-0000A2BA0000}"/>
    <cellStyle name="표준 2 48 12" xfId="15610" xr:uid="{00000000-0005-0000-0000-0000A3BA0000}"/>
    <cellStyle name="표준 2 48 13" xfId="17090" xr:uid="{00000000-0005-0000-0000-0000A4BA0000}"/>
    <cellStyle name="표준 2 48 14" xfId="18570" xr:uid="{00000000-0005-0000-0000-0000A5BA0000}"/>
    <cellStyle name="표준 2 48 15" xfId="20050" xr:uid="{00000000-0005-0000-0000-0000A6BA0000}"/>
    <cellStyle name="표준 2 48 16" xfId="21530" xr:uid="{00000000-0005-0000-0000-0000A7BA0000}"/>
    <cellStyle name="표준 2 48 17" xfId="23010" xr:uid="{00000000-0005-0000-0000-0000A8BA0000}"/>
    <cellStyle name="표준 2 48 18" xfId="24490" xr:uid="{00000000-0005-0000-0000-0000A9BA0000}"/>
    <cellStyle name="표준 2 48 19" xfId="25970" xr:uid="{00000000-0005-0000-0000-0000AABA0000}"/>
    <cellStyle name="표준 2 48 2" xfId="21" xr:uid="{00000000-0005-0000-0000-0000ABBA0000}"/>
    <cellStyle name="표준 2 48 2 10" xfId="14867" xr:uid="{00000000-0005-0000-0000-0000ACBA0000}"/>
    <cellStyle name="표준 2 48 2 11" xfId="16347" xr:uid="{00000000-0005-0000-0000-0000ADBA0000}"/>
    <cellStyle name="표준 2 48 2 12" xfId="17827" xr:uid="{00000000-0005-0000-0000-0000AEBA0000}"/>
    <cellStyle name="표준 2 48 2 13" xfId="19307" xr:uid="{00000000-0005-0000-0000-0000AFBA0000}"/>
    <cellStyle name="표준 2 48 2 14" xfId="20787" xr:uid="{00000000-0005-0000-0000-0000B0BA0000}"/>
    <cellStyle name="표준 2 48 2 15" xfId="22267" xr:uid="{00000000-0005-0000-0000-0000B1BA0000}"/>
    <cellStyle name="표준 2 48 2 16" xfId="23747" xr:uid="{00000000-0005-0000-0000-0000B2BA0000}"/>
    <cellStyle name="표준 2 48 2 17" xfId="25227" xr:uid="{00000000-0005-0000-0000-0000B3BA0000}"/>
    <cellStyle name="표준 2 48 2 18" xfId="26707" xr:uid="{00000000-0005-0000-0000-0000B4BA0000}"/>
    <cellStyle name="표준 2 48 2 19" xfId="28187" xr:uid="{00000000-0005-0000-0000-0000B5BA0000}"/>
    <cellStyle name="표준 2 48 2 2" xfId="3026" xr:uid="{00000000-0005-0000-0000-0000B6BA0000}"/>
    <cellStyle name="표준 2 48 2 20" xfId="29667" xr:uid="{00000000-0005-0000-0000-0000B7BA0000}"/>
    <cellStyle name="표준 2 48 2 21" xfId="31147" xr:uid="{00000000-0005-0000-0000-0000B8BA0000}"/>
    <cellStyle name="표준 2 48 2 22" xfId="32627" xr:uid="{00000000-0005-0000-0000-0000B9BA0000}"/>
    <cellStyle name="표준 2 48 2 23" xfId="34107" xr:uid="{00000000-0005-0000-0000-0000BABA0000}"/>
    <cellStyle name="표준 2 48 2 24" xfId="35587" xr:uid="{00000000-0005-0000-0000-0000BBBA0000}"/>
    <cellStyle name="표준 2 48 2 25" xfId="37067" xr:uid="{00000000-0005-0000-0000-0000BCBA0000}"/>
    <cellStyle name="표준 2 48 2 26" xfId="38547" xr:uid="{00000000-0005-0000-0000-0000BDBA0000}"/>
    <cellStyle name="표준 2 48 2 27" xfId="40027" xr:uid="{00000000-0005-0000-0000-0000BEBA0000}"/>
    <cellStyle name="표준 2 48 2 28" xfId="41507" xr:uid="{00000000-0005-0000-0000-0000BFBA0000}"/>
    <cellStyle name="표준 2 48 2 29" xfId="42987" xr:uid="{00000000-0005-0000-0000-0000C0BA0000}"/>
    <cellStyle name="표준 2 48 2 3" xfId="4507" xr:uid="{00000000-0005-0000-0000-0000C1BA0000}"/>
    <cellStyle name="표준 2 48 2 30" xfId="44467" xr:uid="{00000000-0005-0000-0000-0000C2BA0000}"/>
    <cellStyle name="표준 2 48 2 31" xfId="45947" xr:uid="{00000000-0005-0000-0000-0000C3BA0000}"/>
    <cellStyle name="표준 2 48 2 32" xfId="47428" xr:uid="{00000000-0005-0000-0000-0000C4BA0000}"/>
    <cellStyle name="표준 2 48 2 33" xfId="48908" xr:uid="{00000000-0005-0000-0000-0000C5BA0000}"/>
    <cellStyle name="표준 2 48 2 34" xfId="50388" xr:uid="{00000000-0005-0000-0000-0000C6BA0000}"/>
    <cellStyle name="표준 2 48 2 35" xfId="51868" xr:uid="{00000000-0005-0000-0000-0000C7BA0000}"/>
    <cellStyle name="표준 2 48 2 36" xfId="53348" xr:uid="{00000000-0005-0000-0000-0000C8BA0000}"/>
    <cellStyle name="표준 2 48 2 37" xfId="54828" xr:uid="{00000000-0005-0000-0000-0000C9BA0000}"/>
    <cellStyle name="표준 2 48 2 38" xfId="56308" xr:uid="{00000000-0005-0000-0000-0000CABA0000}"/>
    <cellStyle name="표준 2 48 2 39" xfId="57788" xr:uid="{00000000-0005-0000-0000-0000CBBA0000}"/>
    <cellStyle name="표준 2 48 2 4" xfId="5987" xr:uid="{00000000-0005-0000-0000-0000CCBA0000}"/>
    <cellStyle name="표준 2 48 2 40" xfId="59268" xr:uid="{00000000-0005-0000-0000-0000CDBA0000}"/>
    <cellStyle name="표준 2 48 2 41" xfId="60748" xr:uid="{00000000-0005-0000-0000-0000CEBA0000}"/>
    <cellStyle name="표준 2 48 2 42" xfId="62228" xr:uid="{00000000-0005-0000-0000-0000CFBA0000}"/>
    <cellStyle name="표준 2 48 2 5" xfId="7467" xr:uid="{00000000-0005-0000-0000-0000D0BA0000}"/>
    <cellStyle name="표준 2 48 2 6" xfId="8947" xr:uid="{00000000-0005-0000-0000-0000D1BA0000}"/>
    <cellStyle name="표준 2 48 2 7" xfId="10427" xr:uid="{00000000-0005-0000-0000-0000D2BA0000}"/>
    <cellStyle name="표준 2 48 2 8" xfId="11907" xr:uid="{00000000-0005-0000-0000-0000D3BA0000}"/>
    <cellStyle name="표준 2 48 2 9" xfId="13387" xr:uid="{00000000-0005-0000-0000-0000D4BA0000}"/>
    <cellStyle name="표준 2 48 20" xfId="27450" xr:uid="{00000000-0005-0000-0000-0000D5BA0000}"/>
    <cellStyle name="표준 2 48 21" xfId="28930" xr:uid="{00000000-0005-0000-0000-0000D6BA0000}"/>
    <cellStyle name="표준 2 48 22" xfId="30410" xr:uid="{00000000-0005-0000-0000-0000D7BA0000}"/>
    <cellStyle name="표준 2 48 23" xfId="31890" xr:uid="{00000000-0005-0000-0000-0000D8BA0000}"/>
    <cellStyle name="표준 2 48 24" xfId="33370" xr:uid="{00000000-0005-0000-0000-0000D9BA0000}"/>
    <cellStyle name="표준 2 48 25" xfId="34850" xr:uid="{00000000-0005-0000-0000-0000DABA0000}"/>
    <cellStyle name="표준 2 48 26" xfId="36330" xr:uid="{00000000-0005-0000-0000-0000DBBA0000}"/>
    <cellStyle name="표준 2 48 27" xfId="37810" xr:uid="{00000000-0005-0000-0000-0000DCBA0000}"/>
    <cellStyle name="표준 2 48 28" xfId="39290" xr:uid="{00000000-0005-0000-0000-0000DDBA0000}"/>
    <cellStyle name="표준 2 48 29" xfId="40770" xr:uid="{00000000-0005-0000-0000-0000DEBA0000}"/>
    <cellStyle name="표준 2 48 3" xfId="2289" xr:uid="{00000000-0005-0000-0000-0000DFBA0000}"/>
    <cellStyle name="표준 2 48 30" xfId="42250" xr:uid="{00000000-0005-0000-0000-0000E0BA0000}"/>
    <cellStyle name="표준 2 48 31" xfId="43730" xr:uid="{00000000-0005-0000-0000-0000E1BA0000}"/>
    <cellStyle name="표준 2 48 32" xfId="45210" xr:uid="{00000000-0005-0000-0000-0000E2BA0000}"/>
    <cellStyle name="표준 2 48 33" xfId="46691" xr:uid="{00000000-0005-0000-0000-0000E3BA0000}"/>
    <cellStyle name="표준 2 48 34" xfId="48171" xr:uid="{00000000-0005-0000-0000-0000E4BA0000}"/>
    <cellStyle name="표준 2 48 35" xfId="49651" xr:uid="{00000000-0005-0000-0000-0000E5BA0000}"/>
    <cellStyle name="표준 2 48 36" xfId="51131" xr:uid="{00000000-0005-0000-0000-0000E6BA0000}"/>
    <cellStyle name="표준 2 48 37" xfId="52611" xr:uid="{00000000-0005-0000-0000-0000E7BA0000}"/>
    <cellStyle name="표준 2 48 38" xfId="54091" xr:uid="{00000000-0005-0000-0000-0000E8BA0000}"/>
    <cellStyle name="표준 2 48 39" xfId="55571" xr:uid="{00000000-0005-0000-0000-0000E9BA0000}"/>
    <cellStyle name="표준 2 48 4" xfId="3770" xr:uid="{00000000-0005-0000-0000-0000EABA0000}"/>
    <cellStyle name="표준 2 48 40" xfId="57051" xr:uid="{00000000-0005-0000-0000-0000EBBA0000}"/>
    <cellStyle name="표준 2 48 41" xfId="58531" xr:uid="{00000000-0005-0000-0000-0000ECBA0000}"/>
    <cellStyle name="표준 2 48 42" xfId="60011" xr:uid="{00000000-0005-0000-0000-0000EDBA0000}"/>
    <cellStyle name="표준 2 48 43" xfId="61491" xr:uid="{00000000-0005-0000-0000-0000EEBA0000}"/>
    <cellStyle name="표준 2 48 5" xfId="5250" xr:uid="{00000000-0005-0000-0000-0000EFBA0000}"/>
    <cellStyle name="표준 2 48 6" xfId="6730" xr:uid="{00000000-0005-0000-0000-0000F0BA0000}"/>
    <cellStyle name="표준 2 48 7" xfId="8210" xr:uid="{00000000-0005-0000-0000-0000F1BA0000}"/>
    <cellStyle name="표준 2 48 8" xfId="9690" xr:uid="{00000000-0005-0000-0000-0000F2BA0000}"/>
    <cellStyle name="표준 2 48 9" xfId="11170" xr:uid="{00000000-0005-0000-0000-0000F3BA0000}"/>
    <cellStyle name="표준 2 49" xfId="761" xr:uid="{00000000-0005-0000-0000-0000F4BA0000}"/>
    <cellStyle name="표준 2 49 10" xfId="12651" xr:uid="{00000000-0005-0000-0000-0000F5BA0000}"/>
    <cellStyle name="표준 2 49 11" xfId="14131" xr:uid="{00000000-0005-0000-0000-0000F6BA0000}"/>
    <cellStyle name="표준 2 49 12" xfId="15611" xr:uid="{00000000-0005-0000-0000-0000F7BA0000}"/>
    <cellStyle name="표준 2 49 13" xfId="17091" xr:uid="{00000000-0005-0000-0000-0000F8BA0000}"/>
    <cellStyle name="표준 2 49 14" xfId="18571" xr:uid="{00000000-0005-0000-0000-0000F9BA0000}"/>
    <cellStyle name="표준 2 49 15" xfId="20051" xr:uid="{00000000-0005-0000-0000-0000FABA0000}"/>
    <cellStyle name="표준 2 49 16" xfId="21531" xr:uid="{00000000-0005-0000-0000-0000FBBA0000}"/>
    <cellStyle name="표준 2 49 17" xfId="23011" xr:uid="{00000000-0005-0000-0000-0000FCBA0000}"/>
    <cellStyle name="표준 2 49 18" xfId="24491" xr:uid="{00000000-0005-0000-0000-0000FDBA0000}"/>
    <cellStyle name="표준 2 49 19" xfId="25971" xr:uid="{00000000-0005-0000-0000-0000FEBA0000}"/>
    <cellStyle name="표준 2 49 2" xfId="20" xr:uid="{00000000-0005-0000-0000-0000FFBA0000}"/>
    <cellStyle name="표준 2 49 2 10" xfId="14868" xr:uid="{00000000-0005-0000-0000-000000BB0000}"/>
    <cellStyle name="표준 2 49 2 11" xfId="16348" xr:uid="{00000000-0005-0000-0000-000001BB0000}"/>
    <cellStyle name="표준 2 49 2 12" xfId="17828" xr:uid="{00000000-0005-0000-0000-000002BB0000}"/>
    <cellStyle name="표준 2 49 2 13" xfId="19308" xr:uid="{00000000-0005-0000-0000-000003BB0000}"/>
    <cellStyle name="표준 2 49 2 14" xfId="20788" xr:uid="{00000000-0005-0000-0000-000004BB0000}"/>
    <cellStyle name="표준 2 49 2 15" xfId="22268" xr:uid="{00000000-0005-0000-0000-000005BB0000}"/>
    <cellStyle name="표준 2 49 2 16" xfId="23748" xr:uid="{00000000-0005-0000-0000-000006BB0000}"/>
    <cellStyle name="표준 2 49 2 17" xfId="25228" xr:uid="{00000000-0005-0000-0000-000007BB0000}"/>
    <cellStyle name="표준 2 49 2 18" xfId="26708" xr:uid="{00000000-0005-0000-0000-000008BB0000}"/>
    <cellStyle name="표준 2 49 2 19" xfId="28188" xr:uid="{00000000-0005-0000-0000-000009BB0000}"/>
    <cellStyle name="표준 2 49 2 2" xfId="3027" xr:uid="{00000000-0005-0000-0000-00000ABB0000}"/>
    <cellStyle name="표준 2 49 2 20" xfId="29668" xr:uid="{00000000-0005-0000-0000-00000BBB0000}"/>
    <cellStyle name="표준 2 49 2 21" xfId="31148" xr:uid="{00000000-0005-0000-0000-00000CBB0000}"/>
    <cellStyle name="표준 2 49 2 22" xfId="32628" xr:uid="{00000000-0005-0000-0000-00000DBB0000}"/>
    <cellStyle name="표준 2 49 2 23" xfId="34108" xr:uid="{00000000-0005-0000-0000-00000EBB0000}"/>
    <cellStyle name="표준 2 49 2 24" xfId="35588" xr:uid="{00000000-0005-0000-0000-00000FBB0000}"/>
    <cellStyle name="표준 2 49 2 25" xfId="37068" xr:uid="{00000000-0005-0000-0000-000010BB0000}"/>
    <cellStyle name="표준 2 49 2 26" xfId="38548" xr:uid="{00000000-0005-0000-0000-000011BB0000}"/>
    <cellStyle name="표준 2 49 2 27" xfId="40028" xr:uid="{00000000-0005-0000-0000-000012BB0000}"/>
    <cellStyle name="표준 2 49 2 28" xfId="41508" xr:uid="{00000000-0005-0000-0000-000013BB0000}"/>
    <cellStyle name="표준 2 49 2 29" xfId="42988" xr:uid="{00000000-0005-0000-0000-000014BB0000}"/>
    <cellStyle name="표준 2 49 2 3" xfId="4508" xr:uid="{00000000-0005-0000-0000-000015BB0000}"/>
    <cellStyle name="표준 2 49 2 30" xfId="44468" xr:uid="{00000000-0005-0000-0000-000016BB0000}"/>
    <cellStyle name="표준 2 49 2 31" xfId="45948" xr:uid="{00000000-0005-0000-0000-000017BB0000}"/>
    <cellStyle name="표준 2 49 2 32" xfId="47429" xr:uid="{00000000-0005-0000-0000-000018BB0000}"/>
    <cellStyle name="표준 2 49 2 33" xfId="48909" xr:uid="{00000000-0005-0000-0000-000019BB0000}"/>
    <cellStyle name="표준 2 49 2 34" xfId="50389" xr:uid="{00000000-0005-0000-0000-00001ABB0000}"/>
    <cellStyle name="표준 2 49 2 35" xfId="51869" xr:uid="{00000000-0005-0000-0000-00001BBB0000}"/>
    <cellStyle name="표준 2 49 2 36" xfId="53349" xr:uid="{00000000-0005-0000-0000-00001CBB0000}"/>
    <cellStyle name="표준 2 49 2 37" xfId="54829" xr:uid="{00000000-0005-0000-0000-00001DBB0000}"/>
    <cellStyle name="표준 2 49 2 38" xfId="56309" xr:uid="{00000000-0005-0000-0000-00001EBB0000}"/>
    <cellStyle name="표준 2 49 2 39" xfId="57789" xr:uid="{00000000-0005-0000-0000-00001FBB0000}"/>
    <cellStyle name="표준 2 49 2 4" xfId="5988" xr:uid="{00000000-0005-0000-0000-000020BB0000}"/>
    <cellStyle name="표준 2 49 2 40" xfId="59269" xr:uid="{00000000-0005-0000-0000-000021BB0000}"/>
    <cellStyle name="표준 2 49 2 41" xfId="60749" xr:uid="{00000000-0005-0000-0000-000022BB0000}"/>
    <cellStyle name="표준 2 49 2 42" xfId="62229" xr:uid="{00000000-0005-0000-0000-000023BB0000}"/>
    <cellStyle name="표준 2 49 2 5" xfId="7468" xr:uid="{00000000-0005-0000-0000-000024BB0000}"/>
    <cellStyle name="표준 2 49 2 6" xfId="8948" xr:uid="{00000000-0005-0000-0000-000025BB0000}"/>
    <cellStyle name="표준 2 49 2 7" xfId="10428" xr:uid="{00000000-0005-0000-0000-000026BB0000}"/>
    <cellStyle name="표준 2 49 2 8" xfId="11908" xr:uid="{00000000-0005-0000-0000-000027BB0000}"/>
    <cellStyle name="표준 2 49 2 9" xfId="13388" xr:uid="{00000000-0005-0000-0000-000028BB0000}"/>
    <cellStyle name="표준 2 49 20" xfId="27451" xr:uid="{00000000-0005-0000-0000-000029BB0000}"/>
    <cellStyle name="표준 2 49 21" xfId="28931" xr:uid="{00000000-0005-0000-0000-00002ABB0000}"/>
    <cellStyle name="표준 2 49 22" xfId="30411" xr:uid="{00000000-0005-0000-0000-00002BBB0000}"/>
    <cellStyle name="표준 2 49 23" xfId="31891" xr:uid="{00000000-0005-0000-0000-00002CBB0000}"/>
    <cellStyle name="표준 2 49 24" xfId="33371" xr:uid="{00000000-0005-0000-0000-00002DBB0000}"/>
    <cellStyle name="표준 2 49 25" xfId="34851" xr:uid="{00000000-0005-0000-0000-00002EBB0000}"/>
    <cellStyle name="표준 2 49 26" xfId="36331" xr:uid="{00000000-0005-0000-0000-00002FBB0000}"/>
    <cellStyle name="표준 2 49 27" xfId="37811" xr:uid="{00000000-0005-0000-0000-000030BB0000}"/>
    <cellStyle name="표준 2 49 28" xfId="39291" xr:uid="{00000000-0005-0000-0000-000031BB0000}"/>
    <cellStyle name="표준 2 49 29" xfId="40771" xr:uid="{00000000-0005-0000-0000-000032BB0000}"/>
    <cellStyle name="표준 2 49 3" xfId="2290" xr:uid="{00000000-0005-0000-0000-000033BB0000}"/>
    <cellStyle name="표준 2 49 30" xfId="42251" xr:uid="{00000000-0005-0000-0000-000034BB0000}"/>
    <cellStyle name="표준 2 49 31" xfId="43731" xr:uid="{00000000-0005-0000-0000-000035BB0000}"/>
    <cellStyle name="표준 2 49 32" xfId="45211" xr:uid="{00000000-0005-0000-0000-000036BB0000}"/>
    <cellStyle name="표준 2 49 33" xfId="46692" xr:uid="{00000000-0005-0000-0000-000037BB0000}"/>
    <cellStyle name="표준 2 49 34" xfId="48172" xr:uid="{00000000-0005-0000-0000-000038BB0000}"/>
    <cellStyle name="표준 2 49 35" xfId="49652" xr:uid="{00000000-0005-0000-0000-000039BB0000}"/>
    <cellStyle name="표준 2 49 36" xfId="51132" xr:uid="{00000000-0005-0000-0000-00003ABB0000}"/>
    <cellStyle name="표준 2 49 37" xfId="52612" xr:uid="{00000000-0005-0000-0000-00003BBB0000}"/>
    <cellStyle name="표준 2 49 38" xfId="54092" xr:uid="{00000000-0005-0000-0000-00003CBB0000}"/>
    <cellStyle name="표준 2 49 39" xfId="55572" xr:uid="{00000000-0005-0000-0000-00003DBB0000}"/>
    <cellStyle name="표준 2 49 4" xfId="3771" xr:uid="{00000000-0005-0000-0000-00003EBB0000}"/>
    <cellStyle name="표준 2 49 40" xfId="57052" xr:uid="{00000000-0005-0000-0000-00003FBB0000}"/>
    <cellStyle name="표준 2 49 41" xfId="58532" xr:uid="{00000000-0005-0000-0000-000040BB0000}"/>
    <cellStyle name="표준 2 49 42" xfId="60012" xr:uid="{00000000-0005-0000-0000-000041BB0000}"/>
    <cellStyle name="표준 2 49 43" xfId="61492" xr:uid="{00000000-0005-0000-0000-000042BB0000}"/>
    <cellStyle name="표준 2 49 5" xfId="5251" xr:uid="{00000000-0005-0000-0000-000043BB0000}"/>
    <cellStyle name="표준 2 49 6" xfId="6731" xr:uid="{00000000-0005-0000-0000-000044BB0000}"/>
    <cellStyle name="표준 2 49 7" xfId="8211" xr:uid="{00000000-0005-0000-0000-000045BB0000}"/>
    <cellStyle name="표준 2 49 8" xfId="9691" xr:uid="{00000000-0005-0000-0000-000046BB0000}"/>
    <cellStyle name="표준 2 49 9" xfId="11171" xr:uid="{00000000-0005-0000-0000-000047BB0000}"/>
    <cellStyle name="표준 2 5" xfId="1558" xr:uid="{00000000-0005-0000-0000-000048BB0000}"/>
    <cellStyle name="표준 2 5 10" xfId="1432" xr:uid="{00000000-0005-0000-0000-000049BB0000}"/>
    <cellStyle name="표준 2 5 10 10" xfId="12018" xr:uid="{00000000-0005-0000-0000-00004ABB0000}"/>
    <cellStyle name="표준 2 5 10 11" xfId="13498" xr:uid="{00000000-0005-0000-0000-00004BBB0000}"/>
    <cellStyle name="표준 2 5 10 12" xfId="14978" xr:uid="{00000000-0005-0000-0000-00004CBB0000}"/>
    <cellStyle name="표준 2 5 10 13" xfId="16458" xr:uid="{00000000-0005-0000-0000-00004DBB0000}"/>
    <cellStyle name="표준 2 5 10 14" xfId="17938" xr:uid="{00000000-0005-0000-0000-00004EBB0000}"/>
    <cellStyle name="표준 2 5 10 15" xfId="19418" xr:uid="{00000000-0005-0000-0000-00004FBB0000}"/>
    <cellStyle name="표준 2 5 10 16" xfId="20898" xr:uid="{00000000-0005-0000-0000-000050BB0000}"/>
    <cellStyle name="표준 2 5 10 17" xfId="22378" xr:uid="{00000000-0005-0000-0000-000051BB0000}"/>
    <cellStyle name="표준 2 5 10 18" xfId="23858" xr:uid="{00000000-0005-0000-0000-000052BB0000}"/>
    <cellStyle name="표준 2 5 10 19" xfId="25338" xr:uid="{00000000-0005-0000-0000-000053BB0000}"/>
    <cellStyle name="표준 2 5 10 2" xfId="653" xr:uid="{00000000-0005-0000-0000-000054BB0000}"/>
    <cellStyle name="표준 2 5 10 2 10" xfId="14235" xr:uid="{00000000-0005-0000-0000-000055BB0000}"/>
    <cellStyle name="표준 2 5 10 2 11" xfId="15715" xr:uid="{00000000-0005-0000-0000-000056BB0000}"/>
    <cellStyle name="표준 2 5 10 2 12" xfId="17195" xr:uid="{00000000-0005-0000-0000-000057BB0000}"/>
    <cellStyle name="표준 2 5 10 2 13" xfId="18675" xr:uid="{00000000-0005-0000-0000-000058BB0000}"/>
    <cellStyle name="표준 2 5 10 2 14" xfId="20155" xr:uid="{00000000-0005-0000-0000-000059BB0000}"/>
    <cellStyle name="표준 2 5 10 2 15" xfId="21635" xr:uid="{00000000-0005-0000-0000-00005ABB0000}"/>
    <cellStyle name="표준 2 5 10 2 16" xfId="23115" xr:uid="{00000000-0005-0000-0000-00005BBB0000}"/>
    <cellStyle name="표준 2 5 10 2 17" xfId="24595" xr:uid="{00000000-0005-0000-0000-00005CBB0000}"/>
    <cellStyle name="표준 2 5 10 2 18" xfId="26075" xr:uid="{00000000-0005-0000-0000-00005DBB0000}"/>
    <cellStyle name="표준 2 5 10 2 19" xfId="27555" xr:uid="{00000000-0005-0000-0000-00005EBB0000}"/>
    <cellStyle name="표준 2 5 10 2 2" xfId="2394" xr:uid="{00000000-0005-0000-0000-00005FBB0000}"/>
    <cellStyle name="표준 2 5 10 2 20" xfId="29035" xr:uid="{00000000-0005-0000-0000-000060BB0000}"/>
    <cellStyle name="표준 2 5 10 2 21" xfId="30515" xr:uid="{00000000-0005-0000-0000-000061BB0000}"/>
    <cellStyle name="표준 2 5 10 2 22" xfId="31995" xr:uid="{00000000-0005-0000-0000-000062BB0000}"/>
    <cellStyle name="표준 2 5 10 2 23" xfId="33475" xr:uid="{00000000-0005-0000-0000-000063BB0000}"/>
    <cellStyle name="표준 2 5 10 2 24" xfId="34955" xr:uid="{00000000-0005-0000-0000-000064BB0000}"/>
    <cellStyle name="표준 2 5 10 2 25" xfId="36435" xr:uid="{00000000-0005-0000-0000-000065BB0000}"/>
    <cellStyle name="표준 2 5 10 2 26" xfId="37915" xr:uid="{00000000-0005-0000-0000-000066BB0000}"/>
    <cellStyle name="표준 2 5 10 2 27" xfId="39395" xr:uid="{00000000-0005-0000-0000-000067BB0000}"/>
    <cellStyle name="표준 2 5 10 2 28" xfId="40875" xr:uid="{00000000-0005-0000-0000-000068BB0000}"/>
    <cellStyle name="표준 2 5 10 2 29" xfId="42355" xr:uid="{00000000-0005-0000-0000-000069BB0000}"/>
    <cellStyle name="표준 2 5 10 2 3" xfId="3875" xr:uid="{00000000-0005-0000-0000-00006ABB0000}"/>
    <cellStyle name="표준 2 5 10 2 30" xfId="43835" xr:uid="{00000000-0005-0000-0000-00006BBB0000}"/>
    <cellStyle name="표준 2 5 10 2 31" xfId="45315" xr:uid="{00000000-0005-0000-0000-00006CBB0000}"/>
    <cellStyle name="표준 2 5 10 2 32" xfId="46796" xr:uid="{00000000-0005-0000-0000-00006DBB0000}"/>
    <cellStyle name="표준 2 5 10 2 33" xfId="48276" xr:uid="{00000000-0005-0000-0000-00006EBB0000}"/>
    <cellStyle name="표준 2 5 10 2 34" xfId="49756" xr:uid="{00000000-0005-0000-0000-00006FBB0000}"/>
    <cellStyle name="표준 2 5 10 2 35" xfId="51236" xr:uid="{00000000-0005-0000-0000-000070BB0000}"/>
    <cellStyle name="표준 2 5 10 2 36" xfId="52716" xr:uid="{00000000-0005-0000-0000-000071BB0000}"/>
    <cellStyle name="표준 2 5 10 2 37" xfId="54196" xr:uid="{00000000-0005-0000-0000-000072BB0000}"/>
    <cellStyle name="표준 2 5 10 2 38" xfId="55676" xr:uid="{00000000-0005-0000-0000-000073BB0000}"/>
    <cellStyle name="표준 2 5 10 2 39" xfId="57156" xr:uid="{00000000-0005-0000-0000-000074BB0000}"/>
    <cellStyle name="표준 2 5 10 2 4" xfId="5355" xr:uid="{00000000-0005-0000-0000-000075BB0000}"/>
    <cellStyle name="표준 2 5 10 2 40" xfId="58636" xr:uid="{00000000-0005-0000-0000-000076BB0000}"/>
    <cellStyle name="표준 2 5 10 2 41" xfId="60116" xr:uid="{00000000-0005-0000-0000-000077BB0000}"/>
    <cellStyle name="표준 2 5 10 2 42" xfId="61596" xr:uid="{00000000-0005-0000-0000-000078BB0000}"/>
    <cellStyle name="표준 2 5 10 2 5" xfId="6835" xr:uid="{00000000-0005-0000-0000-000079BB0000}"/>
    <cellStyle name="표준 2 5 10 2 6" xfId="8315" xr:uid="{00000000-0005-0000-0000-00007ABB0000}"/>
    <cellStyle name="표준 2 5 10 2 7" xfId="9795" xr:uid="{00000000-0005-0000-0000-00007BBB0000}"/>
    <cellStyle name="표준 2 5 10 2 8" xfId="11275" xr:uid="{00000000-0005-0000-0000-00007CBB0000}"/>
    <cellStyle name="표준 2 5 10 2 9" xfId="12755" xr:uid="{00000000-0005-0000-0000-00007DBB0000}"/>
    <cellStyle name="표준 2 5 10 20" xfId="26818" xr:uid="{00000000-0005-0000-0000-00007EBB0000}"/>
    <cellStyle name="표준 2 5 10 21" xfId="28298" xr:uid="{00000000-0005-0000-0000-00007FBB0000}"/>
    <cellStyle name="표준 2 5 10 22" xfId="29778" xr:uid="{00000000-0005-0000-0000-000080BB0000}"/>
    <cellStyle name="표준 2 5 10 23" xfId="31258" xr:uid="{00000000-0005-0000-0000-000081BB0000}"/>
    <cellStyle name="표준 2 5 10 24" xfId="32738" xr:uid="{00000000-0005-0000-0000-000082BB0000}"/>
    <cellStyle name="표준 2 5 10 25" xfId="34218" xr:uid="{00000000-0005-0000-0000-000083BB0000}"/>
    <cellStyle name="표준 2 5 10 26" xfId="35698" xr:uid="{00000000-0005-0000-0000-000084BB0000}"/>
    <cellStyle name="표준 2 5 10 27" xfId="37178" xr:uid="{00000000-0005-0000-0000-000085BB0000}"/>
    <cellStyle name="표준 2 5 10 28" xfId="38658" xr:uid="{00000000-0005-0000-0000-000086BB0000}"/>
    <cellStyle name="표준 2 5 10 29" xfId="40138" xr:uid="{00000000-0005-0000-0000-000087BB0000}"/>
    <cellStyle name="표준 2 5 10 3" xfId="1657" xr:uid="{00000000-0005-0000-0000-000088BB0000}"/>
    <cellStyle name="표준 2 5 10 30" xfId="41618" xr:uid="{00000000-0005-0000-0000-000089BB0000}"/>
    <cellStyle name="표준 2 5 10 31" xfId="43098" xr:uid="{00000000-0005-0000-0000-00008ABB0000}"/>
    <cellStyle name="표준 2 5 10 32" xfId="44578" xr:uid="{00000000-0005-0000-0000-00008BBB0000}"/>
    <cellStyle name="표준 2 5 10 33" xfId="46059" xr:uid="{00000000-0005-0000-0000-00008CBB0000}"/>
    <cellStyle name="표준 2 5 10 34" xfId="47539" xr:uid="{00000000-0005-0000-0000-00008DBB0000}"/>
    <cellStyle name="표준 2 5 10 35" xfId="49019" xr:uid="{00000000-0005-0000-0000-00008EBB0000}"/>
    <cellStyle name="표준 2 5 10 36" xfId="50499" xr:uid="{00000000-0005-0000-0000-00008FBB0000}"/>
    <cellStyle name="표준 2 5 10 37" xfId="51979" xr:uid="{00000000-0005-0000-0000-000090BB0000}"/>
    <cellStyle name="표준 2 5 10 38" xfId="53459" xr:uid="{00000000-0005-0000-0000-000091BB0000}"/>
    <cellStyle name="표준 2 5 10 39" xfId="54939" xr:uid="{00000000-0005-0000-0000-000092BB0000}"/>
    <cellStyle name="표준 2 5 10 4" xfId="3138" xr:uid="{00000000-0005-0000-0000-000093BB0000}"/>
    <cellStyle name="표준 2 5 10 40" xfId="56419" xr:uid="{00000000-0005-0000-0000-000094BB0000}"/>
    <cellStyle name="표준 2 5 10 41" xfId="57899" xr:uid="{00000000-0005-0000-0000-000095BB0000}"/>
    <cellStyle name="표준 2 5 10 42" xfId="59379" xr:uid="{00000000-0005-0000-0000-000096BB0000}"/>
    <cellStyle name="표준 2 5 10 43" xfId="60859" xr:uid="{00000000-0005-0000-0000-000097BB0000}"/>
    <cellStyle name="표준 2 5 10 5" xfId="4618" xr:uid="{00000000-0005-0000-0000-000098BB0000}"/>
    <cellStyle name="표준 2 5 10 6" xfId="6098" xr:uid="{00000000-0005-0000-0000-000099BB0000}"/>
    <cellStyle name="표준 2 5 10 7" xfId="7578" xr:uid="{00000000-0005-0000-0000-00009ABB0000}"/>
    <cellStyle name="표준 2 5 10 8" xfId="9058" xr:uid="{00000000-0005-0000-0000-00009BBB0000}"/>
    <cellStyle name="표준 2 5 10 9" xfId="10538" xr:uid="{00000000-0005-0000-0000-00009CBB0000}"/>
    <cellStyle name="표준 2 5 11" xfId="1419" xr:uid="{00000000-0005-0000-0000-00009DBB0000}"/>
    <cellStyle name="표준 2 5 11 10" xfId="12031" xr:uid="{00000000-0005-0000-0000-00009EBB0000}"/>
    <cellStyle name="표준 2 5 11 11" xfId="13511" xr:uid="{00000000-0005-0000-0000-00009FBB0000}"/>
    <cellStyle name="표준 2 5 11 12" xfId="14991" xr:uid="{00000000-0005-0000-0000-0000A0BB0000}"/>
    <cellStyle name="표준 2 5 11 13" xfId="16471" xr:uid="{00000000-0005-0000-0000-0000A1BB0000}"/>
    <cellStyle name="표준 2 5 11 14" xfId="17951" xr:uid="{00000000-0005-0000-0000-0000A2BB0000}"/>
    <cellStyle name="표준 2 5 11 15" xfId="19431" xr:uid="{00000000-0005-0000-0000-0000A3BB0000}"/>
    <cellStyle name="표준 2 5 11 16" xfId="20911" xr:uid="{00000000-0005-0000-0000-0000A4BB0000}"/>
    <cellStyle name="표준 2 5 11 17" xfId="22391" xr:uid="{00000000-0005-0000-0000-0000A5BB0000}"/>
    <cellStyle name="표준 2 5 11 18" xfId="23871" xr:uid="{00000000-0005-0000-0000-0000A6BB0000}"/>
    <cellStyle name="표준 2 5 11 19" xfId="25351" xr:uid="{00000000-0005-0000-0000-0000A7BB0000}"/>
    <cellStyle name="표준 2 5 11 2" xfId="640" xr:uid="{00000000-0005-0000-0000-0000A8BB0000}"/>
    <cellStyle name="표준 2 5 11 2 10" xfId="14248" xr:uid="{00000000-0005-0000-0000-0000A9BB0000}"/>
    <cellStyle name="표준 2 5 11 2 11" xfId="15728" xr:uid="{00000000-0005-0000-0000-0000AABB0000}"/>
    <cellStyle name="표준 2 5 11 2 12" xfId="17208" xr:uid="{00000000-0005-0000-0000-0000ABBB0000}"/>
    <cellStyle name="표준 2 5 11 2 13" xfId="18688" xr:uid="{00000000-0005-0000-0000-0000ACBB0000}"/>
    <cellStyle name="표준 2 5 11 2 14" xfId="20168" xr:uid="{00000000-0005-0000-0000-0000ADBB0000}"/>
    <cellStyle name="표준 2 5 11 2 15" xfId="21648" xr:uid="{00000000-0005-0000-0000-0000AEBB0000}"/>
    <cellStyle name="표준 2 5 11 2 16" xfId="23128" xr:uid="{00000000-0005-0000-0000-0000AFBB0000}"/>
    <cellStyle name="표준 2 5 11 2 17" xfId="24608" xr:uid="{00000000-0005-0000-0000-0000B0BB0000}"/>
    <cellStyle name="표준 2 5 11 2 18" xfId="26088" xr:uid="{00000000-0005-0000-0000-0000B1BB0000}"/>
    <cellStyle name="표준 2 5 11 2 19" xfId="27568" xr:uid="{00000000-0005-0000-0000-0000B2BB0000}"/>
    <cellStyle name="표준 2 5 11 2 2" xfId="2407" xr:uid="{00000000-0005-0000-0000-0000B3BB0000}"/>
    <cellStyle name="표준 2 5 11 2 20" xfId="29048" xr:uid="{00000000-0005-0000-0000-0000B4BB0000}"/>
    <cellStyle name="표준 2 5 11 2 21" xfId="30528" xr:uid="{00000000-0005-0000-0000-0000B5BB0000}"/>
    <cellStyle name="표준 2 5 11 2 22" xfId="32008" xr:uid="{00000000-0005-0000-0000-0000B6BB0000}"/>
    <cellStyle name="표준 2 5 11 2 23" xfId="33488" xr:uid="{00000000-0005-0000-0000-0000B7BB0000}"/>
    <cellStyle name="표준 2 5 11 2 24" xfId="34968" xr:uid="{00000000-0005-0000-0000-0000B8BB0000}"/>
    <cellStyle name="표준 2 5 11 2 25" xfId="36448" xr:uid="{00000000-0005-0000-0000-0000B9BB0000}"/>
    <cellStyle name="표준 2 5 11 2 26" xfId="37928" xr:uid="{00000000-0005-0000-0000-0000BABB0000}"/>
    <cellStyle name="표준 2 5 11 2 27" xfId="39408" xr:uid="{00000000-0005-0000-0000-0000BBBB0000}"/>
    <cellStyle name="표준 2 5 11 2 28" xfId="40888" xr:uid="{00000000-0005-0000-0000-0000BCBB0000}"/>
    <cellStyle name="표준 2 5 11 2 29" xfId="42368" xr:uid="{00000000-0005-0000-0000-0000BDBB0000}"/>
    <cellStyle name="표준 2 5 11 2 3" xfId="3888" xr:uid="{00000000-0005-0000-0000-0000BEBB0000}"/>
    <cellStyle name="표준 2 5 11 2 30" xfId="43848" xr:uid="{00000000-0005-0000-0000-0000BFBB0000}"/>
    <cellStyle name="표준 2 5 11 2 31" xfId="45328" xr:uid="{00000000-0005-0000-0000-0000C0BB0000}"/>
    <cellStyle name="표준 2 5 11 2 32" xfId="46809" xr:uid="{00000000-0005-0000-0000-0000C1BB0000}"/>
    <cellStyle name="표준 2 5 11 2 33" xfId="48289" xr:uid="{00000000-0005-0000-0000-0000C2BB0000}"/>
    <cellStyle name="표준 2 5 11 2 34" xfId="49769" xr:uid="{00000000-0005-0000-0000-0000C3BB0000}"/>
    <cellStyle name="표준 2 5 11 2 35" xfId="51249" xr:uid="{00000000-0005-0000-0000-0000C4BB0000}"/>
    <cellStyle name="표준 2 5 11 2 36" xfId="52729" xr:uid="{00000000-0005-0000-0000-0000C5BB0000}"/>
    <cellStyle name="표준 2 5 11 2 37" xfId="54209" xr:uid="{00000000-0005-0000-0000-0000C6BB0000}"/>
    <cellStyle name="표준 2 5 11 2 38" xfId="55689" xr:uid="{00000000-0005-0000-0000-0000C7BB0000}"/>
    <cellStyle name="표준 2 5 11 2 39" xfId="57169" xr:uid="{00000000-0005-0000-0000-0000C8BB0000}"/>
    <cellStyle name="표준 2 5 11 2 4" xfId="5368" xr:uid="{00000000-0005-0000-0000-0000C9BB0000}"/>
    <cellStyle name="표준 2 5 11 2 40" xfId="58649" xr:uid="{00000000-0005-0000-0000-0000CABB0000}"/>
    <cellStyle name="표준 2 5 11 2 41" xfId="60129" xr:uid="{00000000-0005-0000-0000-0000CBBB0000}"/>
    <cellStyle name="표준 2 5 11 2 42" xfId="61609" xr:uid="{00000000-0005-0000-0000-0000CCBB0000}"/>
    <cellStyle name="표준 2 5 11 2 5" xfId="6848" xr:uid="{00000000-0005-0000-0000-0000CDBB0000}"/>
    <cellStyle name="표준 2 5 11 2 6" xfId="8328" xr:uid="{00000000-0005-0000-0000-0000CEBB0000}"/>
    <cellStyle name="표준 2 5 11 2 7" xfId="9808" xr:uid="{00000000-0005-0000-0000-0000CFBB0000}"/>
    <cellStyle name="표준 2 5 11 2 8" xfId="11288" xr:uid="{00000000-0005-0000-0000-0000D0BB0000}"/>
    <cellStyle name="표준 2 5 11 2 9" xfId="12768" xr:uid="{00000000-0005-0000-0000-0000D1BB0000}"/>
    <cellStyle name="표준 2 5 11 20" xfId="26831" xr:uid="{00000000-0005-0000-0000-0000D2BB0000}"/>
    <cellStyle name="표준 2 5 11 21" xfId="28311" xr:uid="{00000000-0005-0000-0000-0000D3BB0000}"/>
    <cellStyle name="표준 2 5 11 22" xfId="29791" xr:uid="{00000000-0005-0000-0000-0000D4BB0000}"/>
    <cellStyle name="표준 2 5 11 23" xfId="31271" xr:uid="{00000000-0005-0000-0000-0000D5BB0000}"/>
    <cellStyle name="표준 2 5 11 24" xfId="32751" xr:uid="{00000000-0005-0000-0000-0000D6BB0000}"/>
    <cellStyle name="표준 2 5 11 25" xfId="34231" xr:uid="{00000000-0005-0000-0000-0000D7BB0000}"/>
    <cellStyle name="표준 2 5 11 26" xfId="35711" xr:uid="{00000000-0005-0000-0000-0000D8BB0000}"/>
    <cellStyle name="표준 2 5 11 27" xfId="37191" xr:uid="{00000000-0005-0000-0000-0000D9BB0000}"/>
    <cellStyle name="표준 2 5 11 28" xfId="38671" xr:uid="{00000000-0005-0000-0000-0000DABB0000}"/>
    <cellStyle name="표준 2 5 11 29" xfId="40151" xr:uid="{00000000-0005-0000-0000-0000DBBB0000}"/>
    <cellStyle name="표준 2 5 11 3" xfId="1670" xr:uid="{00000000-0005-0000-0000-0000DCBB0000}"/>
    <cellStyle name="표준 2 5 11 30" xfId="41631" xr:uid="{00000000-0005-0000-0000-0000DDBB0000}"/>
    <cellStyle name="표준 2 5 11 31" xfId="43111" xr:uid="{00000000-0005-0000-0000-0000DEBB0000}"/>
    <cellStyle name="표준 2 5 11 32" xfId="44591" xr:uid="{00000000-0005-0000-0000-0000DFBB0000}"/>
    <cellStyle name="표준 2 5 11 33" xfId="46072" xr:uid="{00000000-0005-0000-0000-0000E0BB0000}"/>
    <cellStyle name="표준 2 5 11 34" xfId="47552" xr:uid="{00000000-0005-0000-0000-0000E1BB0000}"/>
    <cellStyle name="표준 2 5 11 35" xfId="49032" xr:uid="{00000000-0005-0000-0000-0000E2BB0000}"/>
    <cellStyle name="표준 2 5 11 36" xfId="50512" xr:uid="{00000000-0005-0000-0000-0000E3BB0000}"/>
    <cellStyle name="표준 2 5 11 37" xfId="51992" xr:uid="{00000000-0005-0000-0000-0000E4BB0000}"/>
    <cellStyle name="표준 2 5 11 38" xfId="53472" xr:uid="{00000000-0005-0000-0000-0000E5BB0000}"/>
    <cellStyle name="표준 2 5 11 39" xfId="54952" xr:uid="{00000000-0005-0000-0000-0000E6BB0000}"/>
    <cellStyle name="표준 2 5 11 4" xfId="3151" xr:uid="{00000000-0005-0000-0000-0000E7BB0000}"/>
    <cellStyle name="표준 2 5 11 40" xfId="56432" xr:uid="{00000000-0005-0000-0000-0000E8BB0000}"/>
    <cellStyle name="표준 2 5 11 41" xfId="57912" xr:uid="{00000000-0005-0000-0000-0000E9BB0000}"/>
    <cellStyle name="표준 2 5 11 42" xfId="59392" xr:uid="{00000000-0005-0000-0000-0000EABB0000}"/>
    <cellStyle name="표준 2 5 11 43" xfId="60872" xr:uid="{00000000-0005-0000-0000-0000EBBB0000}"/>
    <cellStyle name="표준 2 5 11 5" xfId="4631" xr:uid="{00000000-0005-0000-0000-0000ECBB0000}"/>
    <cellStyle name="표준 2 5 11 6" xfId="6111" xr:uid="{00000000-0005-0000-0000-0000EDBB0000}"/>
    <cellStyle name="표준 2 5 11 7" xfId="7591" xr:uid="{00000000-0005-0000-0000-0000EEBB0000}"/>
    <cellStyle name="표준 2 5 11 8" xfId="9071" xr:uid="{00000000-0005-0000-0000-0000EFBB0000}"/>
    <cellStyle name="표준 2 5 11 9" xfId="10551" xr:uid="{00000000-0005-0000-0000-0000F0BB0000}"/>
    <cellStyle name="표준 2 5 12" xfId="1405" xr:uid="{00000000-0005-0000-0000-0000F1BB0000}"/>
    <cellStyle name="표준 2 5 12 10" xfId="12045" xr:uid="{00000000-0005-0000-0000-0000F2BB0000}"/>
    <cellStyle name="표준 2 5 12 11" xfId="13525" xr:uid="{00000000-0005-0000-0000-0000F3BB0000}"/>
    <cellStyle name="표준 2 5 12 12" xfId="15005" xr:uid="{00000000-0005-0000-0000-0000F4BB0000}"/>
    <cellStyle name="표준 2 5 12 13" xfId="16485" xr:uid="{00000000-0005-0000-0000-0000F5BB0000}"/>
    <cellStyle name="표준 2 5 12 14" xfId="17965" xr:uid="{00000000-0005-0000-0000-0000F6BB0000}"/>
    <cellStyle name="표준 2 5 12 15" xfId="19445" xr:uid="{00000000-0005-0000-0000-0000F7BB0000}"/>
    <cellStyle name="표준 2 5 12 16" xfId="20925" xr:uid="{00000000-0005-0000-0000-0000F8BB0000}"/>
    <cellStyle name="표준 2 5 12 17" xfId="22405" xr:uid="{00000000-0005-0000-0000-0000F9BB0000}"/>
    <cellStyle name="표준 2 5 12 18" xfId="23885" xr:uid="{00000000-0005-0000-0000-0000FABB0000}"/>
    <cellStyle name="표준 2 5 12 19" xfId="25365" xr:uid="{00000000-0005-0000-0000-0000FBBB0000}"/>
    <cellStyle name="표준 2 5 12 2" xfId="626" xr:uid="{00000000-0005-0000-0000-0000FCBB0000}"/>
    <cellStyle name="표준 2 5 12 2 10" xfId="14262" xr:uid="{00000000-0005-0000-0000-0000FDBB0000}"/>
    <cellStyle name="표준 2 5 12 2 11" xfId="15742" xr:uid="{00000000-0005-0000-0000-0000FEBB0000}"/>
    <cellStyle name="표준 2 5 12 2 12" xfId="17222" xr:uid="{00000000-0005-0000-0000-0000FFBB0000}"/>
    <cellStyle name="표준 2 5 12 2 13" xfId="18702" xr:uid="{00000000-0005-0000-0000-000000BC0000}"/>
    <cellStyle name="표준 2 5 12 2 14" xfId="20182" xr:uid="{00000000-0005-0000-0000-000001BC0000}"/>
    <cellStyle name="표준 2 5 12 2 15" xfId="21662" xr:uid="{00000000-0005-0000-0000-000002BC0000}"/>
    <cellStyle name="표준 2 5 12 2 16" xfId="23142" xr:uid="{00000000-0005-0000-0000-000003BC0000}"/>
    <cellStyle name="표준 2 5 12 2 17" xfId="24622" xr:uid="{00000000-0005-0000-0000-000004BC0000}"/>
    <cellStyle name="표준 2 5 12 2 18" xfId="26102" xr:uid="{00000000-0005-0000-0000-000005BC0000}"/>
    <cellStyle name="표준 2 5 12 2 19" xfId="27582" xr:uid="{00000000-0005-0000-0000-000006BC0000}"/>
    <cellStyle name="표준 2 5 12 2 2" xfId="2421" xr:uid="{00000000-0005-0000-0000-000007BC0000}"/>
    <cellStyle name="표준 2 5 12 2 20" xfId="29062" xr:uid="{00000000-0005-0000-0000-000008BC0000}"/>
    <cellStyle name="표준 2 5 12 2 21" xfId="30542" xr:uid="{00000000-0005-0000-0000-000009BC0000}"/>
    <cellStyle name="표준 2 5 12 2 22" xfId="32022" xr:uid="{00000000-0005-0000-0000-00000ABC0000}"/>
    <cellStyle name="표준 2 5 12 2 23" xfId="33502" xr:uid="{00000000-0005-0000-0000-00000BBC0000}"/>
    <cellStyle name="표준 2 5 12 2 24" xfId="34982" xr:uid="{00000000-0005-0000-0000-00000CBC0000}"/>
    <cellStyle name="표준 2 5 12 2 25" xfId="36462" xr:uid="{00000000-0005-0000-0000-00000DBC0000}"/>
    <cellStyle name="표준 2 5 12 2 26" xfId="37942" xr:uid="{00000000-0005-0000-0000-00000EBC0000}"/>
    <cellStyle name="표준 2 5 12 2 27" xfId="39422" xr:uid="{00000000-0005-0000-0000-00000FBC0000}"/>
    <cellStyle name="표준 2 5 12 2 28" xfId="40902" xr:uid="{00000000-0005-0000-0000-000010BC0000}"/>
    <cellStyle name="표준 2 5 12 2 29" xfId="42382" xr:uid="{00000000-0005-0000-0000-000011BC0000}"/>
    <cellStyle name="표준 2 5 12 2 3" xfId="3902" xr:uid="{00000000-0005-0000-0000-000012BC0000}"/>
    <cellStyle name="표준 2 5 12 2 30" xfId="43862" xr:uid="{00000000-0005-0000-0000-000013BC0000}"/>
    <cellStyle name="표준 2 5 12 2 31" xfId="45342" xr:uid="{00000000-0005-0000-0000-000014BC0000}"/>
    <cellStyle name="표준 2 5 12 2 32" xfId="46823" xr:uid="{00000000-0005-0000-0000-000015BC0000}"/>
    <cellStyle name="표준 2 5 12 2 33" xfId="48303" xr:uid="{00000000-0005-0000-0000-000016BC0000}"/>
    <cellStyle name="표준 2 5 12 2 34" xfId="49783" xr:uid="{00000000-0005-0000-0000-000017BC0000}"/>
    <cellStyle name="표준 2 5 12 2 35" xfId="51263" xr:uid="{00000000-0005-0000-0000-000018BC0000}"/>
    <cellStyle name="표준 2 5 12 2 36" xfId="52743" xr:uid="{00000000-0005-0000-0000-000019BC0000}"/>
    <cellStyle name="표준 2 5 12 2 37" xfId="54223" xr:uid="{00000000-0005-0000-0000-00001ABC0000}"/>
    <cellStyle name="표준 2 5 12 2 38" xfId="55703" xr:uid="{00000000-0005-0000-0000-00001BBC0000}"/>
    <cellStyle name="표준 2 5 12 2 39" xfId="57183" xr:uid="{00000000-0005-0000-0000-00001CBC0000}"/>
    <cellStyle name="표준 2 5 12 2 4" xfId="5382" xr:uid="{00000000-0005-0000-0000-00001DBC0000}"/>
    <cellStyle name="표준 2 5 12 2 40" xfId="58663" xr:uid="{00000000-0005-0000-0000-00001EBC0000}"/>
    <cellStyle name="표준 2 5 12 2 41" xfId="60143" xr:uid="{00000000-0005-0000-0000-00001FBC0000}"/>
    <cellStyle name="표준 2 5 12 2 42" xfId="61623" xr:uid="{00000000-0005-0000-0000-000020BC0000}"/>
    <cellStyle name="표준 2 5 12 2 5" xfId="6862" xr:uid="{00000000-0005-0000-0000-000021BC0000}"/>
    <cellStyle name="표준 2 5 12 2 6" xfId="8342" xr:uid="{00000000-0005-0000-0000-000022BC0000}"/>
    <cellStyle name="표준 2 5 12 2 7" xfId="9822" xr:uid="{00000000-0005-0000-0000-000023BC0000}"/>
    <cellStyle name="표준 2 5 12 2 8" xfId="11302" xr:uid="{00000000-0005-0000-0000-000024BC0000}"/>
    <cellStyle name="표준 2 5 12 2 9" xfId="12782" xr:uid="{00000000-0005-0000-0000-000025BC0000}"/>
    <cellStyle name="표준 2 5 12 20" xfId="26845" xr:uid="{00000000-0005-0000-0000-000026BC0000}"/>
    <cellStyle name="표준 2 5 12 21" xfId="28325" xr:uid="{00000000-0005-0000-0000-000027BC0000}"/>
    <cellStyle name="표준 2 5 12 22" xfId="29805" xr:uid="{00000000-0005-0000-0000-000028BC0000}"/>
    <cellStyle name="표준 2 5 12 23" xfId="31285" xr:uid="{00000000-0005-0000-0000-000029BC0000}"/>
    <cellStyle name="표준 2 5 12 24" xfId="32765" xr:uid="{00000000-0005-0000-0000-00002ABC0000}"/>
    <cellStyle name="표준 2 5 12 25" xfId="34245" xr:uid="{00000000-0005-0000-0000-00002BBC0000}"/>
    <cellStyle name="표준 2 5 12 26" xfId="35725" xr:uid="{00000000-0005-0000-0000-00002CBC0000}"/>
    <cellStyle name="표준 2 5 12 27" xfId="37205" xr:uid="{00000000-0005-0000-0000-00002DBC0000}"/>
    <cellStyle name="표준 2 5 12 28" xfId="38685" xr:uid="{00000000-0005-0000-0000-00002EBC0000}"/>
    <cellStyle name="표준 2 5 12 29" xfId="40165" xr:uid="{00000000-0005-0000-0000-00002FBC0000}"/>
    <cellStyle name="표준 2 5 12 3" xfId="1684" xr:uid="{00000000-0005-0000-0000-000030BC0000}"/>
    <cellStyle name="표준 2 5 12 30" xfId="41645" xr:uid="{00000000-0005-0000-0000-000031BC0000}"/>
    <cellStyle name="표준 2 5 12 31" xfId="43125" xr:uid="{00000000-0005-0000-0000-000032BC0000}"/>
    <cellStyle name="표준 2 5 12 32" xfId="44605" xr:uid="{00000000-0005-0000-0000-000033BC0000}"/>
    <cellStyle name="표준 2 5 12 33" xfId="46086" xr:uid="{00000000-0005-0000-0000-000034BC0000}"/>
    <cellStyle name="표준 2 5 12 34" xfId="47566" xr:uid="{00000000-0005-0000-0000-000035BC0000}"/>
    <cellStyle name="표준 2 5 12 35" xfId="49046" xr:uid="{00000000-0005-0000-0000-000036BC0000}"/>
    <cellStyle name="표준 2 5 12 36" xfId="50526" xr:uid="{00000000-0005-0000-0000-000037BC0000}"/>
    <cellStyle name="표준 2 5 12 37" xfId="52006" xr:uid="{00000000-0005-0000-0000-000038BC0000}"/>
    <cellStyle name="표준 2 5 12 38" xfId="53486" xr:uid="{00000000-0005-0000-0000-000039BC0000}"/>
    <cellStyle name="표준 2 5 12 39" xfId="54966" xr:uid="{00000000-0005-0000-0000-00003ABC0000}"/>
    <cellStyle name="표준 2 5 12 4" xfId="3165" xr:uid="{00000000-0005-0000-0000-00003BBC0000}"/>
    <cellStyle name="표준 2 5 12 40" xfId="56446" xr:uid="{00000000-0005-0000-0000-00003CBC0000}"/>
    <cellStyle name="표준 2 5 12 41" xfId="57926" xr:uid="{00000000-0005-0000-0000-00003DBC0000}"/>
    <cellStyle name="표준 2 5 12 42" xfId="59406" xr:uid="{00000000-0005-0000-0000-00003EBC0000}"/>
    <cellStyle name="표준 2 5 12 43" xfId="60886" xr:uid="{00000000-0005-0000-0000-00003FBC0000}"/>
    <cellStyle name="표준 2 5 12 5" xfId="4645" xr:uid="{00000000-0005-0000-0000-000040BC0000}"/>
    <cellStyle name="표준 2 5 12 6" xfId="6125" xr:uid="{00000000-0005-0000-0000-000041BC0000}"/>
    <cellStyle name="표준 2 5 12 7" xfId="7605" xr:uid="{00000000-0005-0000-0000-000042BC0000}"/>
    <cellStyle name="표준 2 5 12 8" xfId="9085" xr:uid="{00000000-0005-0000-0000-000043BC0000}"/>
    <cellStyle name="표준 2 5 12 9" xfId="10565" xr:uid="{00000000-0005-0000-0000-000044BC0000}"/>
    <cellStyle name="표준 2 5 13" xfId="1390" xr:uid="{00000000-0005-0000-0000-000045BC0000}"/>
    <cellStyle name="표준 2 5 13 10" xfId="12060" xr:uid="{00000000-0005-0000-0000-000046BC0000}"/>
    <cellStyle name="표준 2 5 13 11" xfId="13540" xr:uid="{00000000-0005-0000-0000-000047BC0000}"/>
    <cellStyle name="표준 2 5 13 12" xfId="15020" xr:uid="{00000000-0005-0000-0000-000048BC0000}"/>
    <cellStyle name="표준 2 5 13 13" xfId="16500" xr:uid="{00000000-0005-0000-0000-000049BC0000}"/>
    <cellStyle name="표준 2 5 13 14" xfId="17980" xr:uid="{00000000-0005-0000-0000-00004ABC0000}"/>
    <cellStyle name="표준 2 5 13 15" xfId="19460" xr:uid="{00000000-0005-0000-0000-00004BBC0000}"/>
    <cellStyle name="표준 2 5 13 16" xfId="20940" xr:uid="{00000000-0005-0000-0000-00004CBC0000}"/>
    <cellStyle name="표준 2 5 13 17" xfId="22420" xr:uid="{00000000-0005-0000-0000-00004DBC0000}"/>
    <cellStyle name="표준 2 5 13 18" xfId="23900" xr:uid="{00000000-0005-0000-0000-00004EBC0000}"/>
    <cellStyle name="표준 2 5 13 19" xfId="25380" xr:uid="{00000000-0005-0000-0000-00004FBC0000}"/>
    <cellStyle name="표준 2 5 13 2" xfId="611" xr:uid="{00000000-0005-0000-0000-000050BC0000}"/>
    <cellStyle name="표준 2 5 13 2 10" xfId="14277" xr:uid="{00000000-0005-0000-0000-000051BC0000}"/>
    <cellStyle name="표준 2 5 13 2 11" xfId="15757" xr:uid="{00000000-0005-0000-0000-000052BC0000}"/>
    <cellStyle name="표준 2 5 13 2 12" xfId="17237" xr:uid="{00000000-0005-0000-0000-000053BC0000}"/>
    <cellStyle name="표준 2 5 13 2 13" xfId="18717" xr:uid="{00000000-0005-0000-0000-000054BC0000}"/>
    <cellStyle name="표준 2 5 13 2 14" xfId="20197" xr:uid="{00000000-0005-0000-0000-000055BC0000}"/>
    <cellStyle name="표준 2 5 13 2 15" xfId="21677" xr:uid="{00000000-0005-0000-0000-000056BC0000}"/>
    <cellStyle name="표준 2 5 13 2 16" xfId="23157" xr:uid="{00000000-0005-0000-0000-000057BC0000}"/>
    <cellStyle name="표준 2 5 13 2 17" xfId="24637" xr:uid="{00000000-0005-0000-0000-000058BC0000}"/>
    <cellStyle name="표준 2 5 13 2 18" xfId="26117" xr:uid="{00000000-0005-0000-0000-000059BC0000}"/>
    <cellStyle name="표준 2 5 13 2 19" xfId="27597" xr:uid="{00000000-0005-0000-0000-00005ABC0000}"/>
    <cellStyle name="표준 2 5 13 2 2" xfId="2436" xr:uid="{00000000-0005-0000-0000-00005BBC0000}"/>
    <cellStyle name="표준 2 5 13 2 20" xfId="29077" xr:uid="{00000000-0005-0000-0000-00005CBC0000}"/>
    <cellStyle name="표준 2 5 13 2 21" xfId="30557" xr:uid="{00000000-0005-0000-0000-00005DBC0000}"/>
    <cellStyle name="표준 2 5 13 2 22" xfId="32037" xr:uid="{00000000-0005-0000-0000-00005EBC0000}"/>
    <cellStyle name="표준 2 5 13 2 23" xfId="33517" xr:uid="{00000000-0005-0000-0000-00005FBC0000}"/>
    <cellStyle name="표준 2 5 13 2 24" xfId="34997" xr:uid="{00000000-0005-0000-0000-000060BC0000}"/>
    <cellStyle name="표준 2 5 13 2 25" xfId="36477" xr:uid="{00000000-0005-0000-0000-000061BC0000}"/>
    <cellStyle name="표준 2 5 13 2 26" xfId="37957" xr:uid="{00000000-0005-0000-0000-000062BC0000}"/>
    <cellStyle name="표준 2 5 13 2 27" xfId="39437" xr:uid="{00000000-0005-0000-0000-000063BC0000}"/>
    <cellStyle name="표준 2 5 13 2 28" xfId="40917" xr:uid="{00000000-0005-0000-0000-000064BC0000}"/>
    <cellStyle name="표준 2 5 13 2 29" xfId="42397" xr:uid="{00000000-0005-0000-0000-000065BC0000}"/>
    <cellStyle name="표준 2 5 13 2 3" xfId="3917" xr:uid="{00000000-0005-0000-0000-000066BC0000}"/>
    <cellStyle name="표준 2 5 13 2 30" xfId="43877" xr:uid="{00000000-0005-0000-0000-000067BC0000}"/>
    <cellStyle name="표준 2 5 13 2 31" xfId="45357" xr:uid="{00000000-0005-0000-0000-000068BC0000}"/>
    <cellStyle name="표준 2 5 13 2 32" xfId="46838" xr:uid="{00000000-0005-0000-0000-000069BC0000}"/>
    <cellStyle name="표준 2 5 13 2 33" xfId="48318" xr:uid="{00000000-0005-0000-0000-00006ABC0000}"/>
    <cellStyle name="표준 2 5 13 2 34" xfId="49798" xr:uid="{00000000-0005-0000-0000-00006BBC0000}"/>
    <cellStyle name="표준 2 5 13 2 35" xfId="51278" xr:uid="{00000000-0005-0000-0000-00006CBC0000}"/>
    <cellStyle name="표준 2 5 13 2 36" xfId="52758" xr:uid="{00000000-0005-0000-0000-00006DBC0000}"/>
    <cellStyle name="표준 2 5 13 2 37" xfId="54238" xr:uid="{00000000-0005-0000-0000-00006EBC0000}"/>
    <cellStyle name="표준 2 5 13 2 38" xfId="55718" xr:uid="{00000000-0005-0000-0000-00006FBC0000}"/>
    <cellStyle name="표준 2 5 13 2 39" xfId="57198" xr:uid="{00000000-0005-0000-0000-000070BC0000}"/>
    <cellStyle name="표준 2 5 13 2 4" xfId="5397" xr:uid="{00000000-0005-0000-0000-000071BC0000}"/>
    <cellStyle name="표준 2 5 13 2 40" xfId="58678" xr:uid="{00000000-0005-0000-0000-000072BC0000}"/>
    <cellStyle name="표준 2 5 13 2 41" xfId="60158" xr:uid="{00000000-0005-0000-0000-000073BC0000}"/>
    <cellStyle name="표준 2 5 13 2 42" xfId="61638" xr:uid="{00000000-0005-0000-0000-000074BC0000}"/>
    <cellStyle name="표준 2 5 13 2 5" xfId="6877" xr:uid="{00000000-0005-0000-0000-000075BC0000}"/>
    <cellStyle name="표준 2 5 13 2 6" xfId="8357" xr:uid="{00000000-0005-0000-0000-000076BC0000}"/>
    <cellStyle name="표준 2 5 13 2 7" xfId="9837" xr:uid="{00000000-0005-0000-0000-000077BC0000}"/>
    <cellStyle name="표준 2 5 13 2 8" xfId="11317" xr:uid="{00000000-0005-0000-0000-000078BC0000}"/>
    <cellStyle name="표준 2 5 13 2 9" xfId="12797" xr:uid="{00000000-0005-0000-0000-000079BC0000}"/>
    <cellStyle name="표준 2 5 13 20" xfId="26860" xr:uid="{00000000-0005-0000-0000-00007ABC0000}"/>
    <cellStyle name="표준 2 5 13 21" xfId="28340" xr:uid="{00000000-0005-0000-0000-00007BBC0000}"/>
    <cellStyle name="표준 2 5 13 22" xfId="29820" xr:uid="{00000000-0005-0000-0000-00007CBC0000}"/>
    <cellStyle name="표준 2 5 13 23" xfId="31300" xr:uid="{00000000-0005-0000-0000-00007DBC0000}"/>
    <cellStyle name="표준 2 5 13 24" xfId="32780" xr:uid="{00000000-0005-0000-0000-00007EBC0000}"/>
    <cellStyle name="표준 2 5 13 25" xfId="34260" xr:uid="{00000000-0005-0000-0000-00007FBC0000}"/>
    <cellStyle name="표준 2 5 13 26" xfId="35740" xr:uid="{00000000-0005-0000-0000-000080BC0000}"/>
    <cellStyle name="표준 2 5 13 27" xfId="37220" xr:uid="{00000000-0005-0000-0000-000081BC0000}"/>
    <cellStyle name="표준 2 5 13 28" xfId="38700" xr:uid="{00000000-0005-0000-0000-000082BC0000}"/>
    <cellStyle name="표준 2 5 13 29" xfId="40180" xr:uid="{00000000-0005-0000-0000-000083BC0000}"/>
    <cellStyle name="표준 2 5 13 3" xfId="1699" xr:uid="{00000000-0005-0000-0000-000084BC0000}"/>
    <cellStyle name="표준 2 5 13 30" xfId="41660" xr:uid="{00000000-0005-0000-0000-000085BC0000}"/>
    <cellStyle name="표준 2 5 13 31" xfId="43140" xr:uid="{00000000-0005-0000-0000-000086BC0000}"/>
    <cellStyle name="표준 2 5 13 32" xfId="44620" xr:uid="{00000000-0005-0000-0000-000087BC0000}"/>
    <cellStyle name="표준 2 5 13 33" xfId="46101" xr:uid="{00000000-0005-0000-0000-000088BC0000}"/>
    <cellStyle name="표준 2 5 13 34" xfId="47581" xr:uid="{00000000-0005-0000-0000-000089BC0000}"/>
    <cellStyle name="표준 2 5 13 35" xfId="49061" xr:uid="{00000000-0005-0000-0000-00008ABC0000}"/>
    <cellStyle name="표준 2 5 13 36" xfId="50541" xr:uid="{00000000-0005-0000-0000-00008BBC0000}"/>
    <cellStyle name="표준 2 5 13 37" xfId="52021" xr:uid="{00000000-0005-0000-0000-00008CBC0000}"/>
    <cellStyle name="표준 2 5 13 38" xfId="53501" xr:uid="{00000000-0005-0000-0000-00008DBC0000}"/>
    <cellStyle name="표준 2 5 13 39" xfId="54981" xr:uid="{00000000-0005-0000-0000-00008EBC0000}"/>
    <cellStyle name="표준 2 5 13 4" xfId="3180" xr:uid="{00000000-0005-0000-0000-00008FBC0000}"/>
    <cellStyle name="표준 2 5 13 40" xfId="56461" xr:uid="{00000000-0005-0000-0000-000090BC0000}"/>
    <cellStyle name="표준 2 5 13 41" xfId="57941" xr:uid="{00000000-0005-0000-0000-000091BC0000}"/>
    <cellStyle name="표준 2 5 13 42" xfId="59421" xr:uid="{00000000-0005-0000-0000-000092BC0000}"/>
    <cellStyle name="표준 2 5 13 43" xfId="60901" xr:uid="{00000000-0005-0000-0000-000093BC0000}"/>
    <cellStyle name="표준 2 5 13 5" xfId="4660" xr:uid="{00000000-0005-0000-0000-000094BC0000}"/>
    <cellStyle name="표준 2 5 13 6" xfId="6140" xr:uid="{00000000-0005-0000-0000-000095BC0000}"/>
    <cellStyle name="표준 2 5 13 7" xfId="7620" xr:uid="{00000000-0005-0000-0000-000096BC0000}"/>
    <cellStyle name="표준 2 5 13 8" xfId="9100" xr:uid="{00000000-0005-0000-0000-000097BC0000}"/>
    <cellStyle name="표준 2 5 13 9" xfId="10580" xr:uid="{00000000-0005-0000-0000-000098BC0000}"/>
    <cellStyle name="표준 2 5 14" xfId="1374" xr:uid="{00000000-0005-0000-0000-000099BC0000}"/>
    <cellStyle name="표준 2 5 14 10" xfId="12076" xr:uid="{00000000-0005-0000-0000-00009ABC0000}"/>
    <cellStyle name="표준 2 5 14 11" xfId="13556" xr:uid="{00000000-0005-0000-0000-00009BBC0000}"/>
    <cellStyle name="표준 2 5 14 12" xfId="15036" xr:uid="{00000000-0005-0000-0000-00009CBC0000}"/>
    <cellStyle name="표준 2 5 14 13" xfId="16516" xr:uid="{00000000-0005-0000-0000-00009DBC0000}"/>
    <cellStyle name="표준 2 5 14 14" xfId="17996" xr:uid="{00000000-0005-0000-0000-00009EBC0000}"/>
    <cellStyle name="표준 2 5 14 15" xfId="19476" xr:uid="{00000000-0005-0000-0000-00009FBC0000}"/>
    <cellStyle name="표준 2 5 14 16" xfId="20956" xr:uid="{00000000-0005-0000-0000-0000A0BC0000}"/>
    <cellStyle name="표준 2 5 14 17" xfId="22436" xr:uid="{00000000-0005-0000-0000-0000A1BC0000}"/>
    <cellStyle name="표준 2 5 14 18" xfId="23916" xr:uid="{00000000-0005-0000-0000-0000A2BC0000}"/>
    <cellStyle name="표준 2 5 14 19" xfId="25396" xr:uid="{00000000-0005-0000-0000-0000A3BC0000}"/>
    <cellStyle name="표준 2 5 14 2" xfId="595" xr:uid="{00000000-0005-0000-0000-0000A4BC0000}"/>
    <cellStyle name="표준 2 5 14 2 10" xfId="14293" xr:uid="{00000000-0005-0000-0000-0000A5BC0000}"/>
    <cellStyle name="표준 2 5 14 2 11" xfId="15773" xr:uid="{00000000-0005-0000-0000-0000A6BC0000}"/>
    <cellStyle name="표준 2 5 14 2 12" xfId="17253" xr:uid="{00000000-0005-0000-0000-0000A7BC0000}"/>
    <cellStyle name="표준 2 5 14 2 13" xfId="18733" xr:uid="{00000000-0005-0000-0000-0000A8BC0000}"/>
    <cellStyle name="표준 2 5 14 2 14" xfId="20213" xr:uid="{00000000-0005-0000-0000-0000A9BC0000}"/>
    <cellStyle name="표준 2 5 14 2 15" xfId="21693" xr:uid="{00000000-0005-0000-0000-0000AABC0000}"/>
    <cellStyle name="표준 2 5 14 2 16" xfId="23173" xr:uid="{00000000-0005-0000-0000-0000ABBC0000}"/>
    <cellStyle name="표준 2 5 14 2 17" xfId="24653" xr:uid="{00000000-0005-0000-0000-0000ACBC0000}"/>
    <cellStyle name="표준 2 5 14 2 18" xfId="26133" xr:uid="{00000000-0005-0000-0000-0000ADBC0000}"/>
    <cellStyle name="표준 2 5 14 2 19" xfId="27613" xr:uid="{00000000-0005-0000-0000-0000AEBC0000}"/>
    <cellStyle name="표준 2 5 14 2 2" xfId="2452" xr:uid="{00000000-0005-0000-0000-0000AFBC0000}"/>
    <cellStyle name="표준 2 5 14 2 20" xfId="29093" xr:uid="{00000000-0005-0000-0000-0000B0BC0000}"/>
    <cellStyle name="표준 2 5 14 2 21" xfId="30573" xr:uid="{00000000-0005-0000-0000-0000B1BC0000}"/>
    <cellStyle name="표준 2 5 14 2 22" xfId="32053" xr:uid="{00000000-0005-0000-0000-0000B2BC0000}"/>
    <cellStyle name="표준 2 5 14 2 23" xfId="33533" xr:uid="{00000000-0005-0000-0000-0000B3BC0000}"/>
    <cellStyle name="표준 2 5 14 2 24" xfId="35013" xr:uid="{00000000-0005-0000-0000-0000B4BC0000}"/>
    <cellStyle name="표준 2 5 14 2 25" xfId="36493" xr:uid="{00000000-0005-0000-0000-0000B5BC0000}"/>
    <cellStyle name="표준 2 5 14 2 26" xfId="37973" xr:uid="{00000000-0005-0000-0000-0000B6BC0000}"/>
    <cellStyle name="표준 2 5 14 2 27" xfId="39453" xr:uid="{00000000-0005-0000-0000-0000B7BC0000}"/>
    <cellStyle name="표준 2 5 14 2 28" xfId="40933" xr:uid="{00000000-0005-0000-0000-0000B8BC0000}"/>
    <cellStyle name="표준 2 5 14 2 29" xfId="42413" xr:uid="{00000000-0005-0000-0000-0000B9BC0000}"/>
    <cellStyle name="표준 2 5 14 2 3" xfId="3933" xr:uid="{00000000-0005-0000-0000-0000BABC0000}"/>
    <cellStyle name="표준 2 5 14 2 30" xfId="43893" xr:uid="{00000000-0005-0000-0000-0000BBBC0000}"/>
    <cellStyle name="표준 2 5 14 2 31" xfId="45373" xr:uid="{00000000-0005-0000-0000-0000BCBC0000}"/>
    <cellStyle name="표준 2 5 14 2 32" xfId="46854" xr:uid="{00000000-0005-0000-0000-0000BDBC0000}"/>
    <cellStyle name="표준 2 5 14 2 33" xfId="48334" xr:uid="{00000000-0005-0000-0000-0000BEBC0000}"/>
    <cellStyle name="표준 2 5 14 2 34" xfId="49814" xr:uid="{00000000-0005-0000-0000-0000BFBC0000}"/>
    <cellStyle name="표준 2 5 14 2 35" xfId="51294" xr:uid="{00000000-0005-0000-0000-0000C0BC0000}"/>
    <cellStyle name="표준 2 5 14 2 36" xfId="52774" xr:uid="{00000000-0005-0000-0000-0000C1BC0000}"/>
    <cellStyle name="표준 2 5 14 2 37" xfId="54254" xr:uid="{00000000-0005-0000-0000-0000C2BC0000}"/>
    <cellStyle name="표준 2 5 14 2 38" xfId="55734" xr:uid="{00000000-0005-0000-0000-0000C3BC0000}"/>
    <cellStyle name="표준 2 5 14 2 39" xfId="57214" xr:uid="{00000000-0005-0000-0000-0000C4BC0000}"/>
    <cellStyle name="표준 2 5 14 2 4" xfId="5413" xr:uid="{00000000-0005-0000-0000-0000C5BC0000}"/>
    <cellStyle name="표준 2 5 14 2 40" xfId="58694" xr:uid="{00000000-0005-0000-0000-0000C6BC0000}"/>
    <cellStyle name="표준 2 5 14 2 41" xfId="60174" xr:uid="{00000000-0005-0000-0000-0000C7BC0000}"/>
    <cellStyle name="표준 2 5 14 2 42" xfId="61654" xr:uid="{00000000-0005-0000-0000-0000C8BC0000}"/>
    <cellStyle name="표준 2 5 14 2 5" xfId="6893" xr:uid="{00000000-0005-0000-0000-0000C9BC0000}"/>
    <cellStyle name="표준 2 5 14 2 6" xfId="8373" xr:uid="{00000000-0005-0000-0000-0000CABC0000}"/>
    <cellStyle name="표준 2 5 14 2 7" xfId="9853" xr:uid="{00000000-0005-0000-0000-0000CBBC0000}"/>
    <cellStyle name="표준 2 5 14 2 8" xfId="11333" xr:uid="{00000000-0005-0000-0000-0000CCBC0000}"/>
    <cellStyle name="표준 2 5 14 2 9" xfId="12813" xr:uid="{00000000-0005-0000-0000-0000CDBC0000}"/>
    <cellStyle name="표준 2 5 14 20" xfId="26876" xr:uid="{00000000-0005-0000-0000-0000CEBC0000}"/>
    <cellStyle name="표준 2 5 14 21" xfId="28356" xr:uid="{00000000-0005-0000-0000-0000CFBC0000}"/>
    <cellStyle name="표준 2 5 14 22" xfId="29836" xr:uid="{00000000-0005-0000-0000-0000D0BC0000}"/>
    <cellStyle name="표준 2 5 14 23" xfId="31316" xr:uid="{00000000-0005-0000-0000-0000D1BC0000}"/>
    <cellStyle name="표준 2 5 14 24" xfId="32796" xr:uid="{00000000-0005-0000-0000-0000D2BC0000}"/>
    <cellStyle name="표준 2 5 14 25" xfId="34276" xr:uid="{00000000-0005-0000-0000-0000D3BC0000}"/>
    <cellStyle name="표준 2 5 14 26" xfId="35756" xr:uid="{00000000-0005-0000-0000-0000D4BC0000}"/>
    <cellStyle name="표준 2 5 14 27" xfId="37236" xr:uid="{00000000-0005-0000-0000-0000D5BC0000}"/>
    <cellStyle name="표준 2 5 14 28" xfId="38716" xr:uid="{00000000-0005-0000-0000-0000D6BC0000}"/>
    <cellStyle name="표준 2 5 14 29" xfId="40196" xr:uid="{00000000-0005-0000-0000-0000D7BC0000}"/>
    <cellStyle name="표준 2 5 14 3" xfId="1715" xr:uid="{00000000-0005-0000-0000-0000D8BC0000}"/>
    <cellStyle name="표준 2 5 14 30" xfId="41676" xr:uid="{00000000-0005-0000-0000-0000D9BC0000}"/>
    <cellStyle name="표준 2 5 14 31" xfId="43156" xr:uid="{00000000-0005-0000-0000-0000DABC0000}"/>
    <cellStyle name="표준 2 5 14 32" xfId="44636" xr:uid="{00000000-0005-0000-0000-0000DBBC0000}"/>
    <cellStyle name="표준 2 5 14 33" xfId="46117" xr:uid="{00000000-0005-0000-0000-0000DCBC0000}"/>
    <cellStyle name="표준 2 5 14 34" xfId="47597" xr:uid="{00000000-0005-0000-0000-0000DDBC0000}"/>
    <cellStyle name="표준 2 5 14 35" xfId="49077" xr:uid="{00000000-0005-0000-0000-0000DEBC0000}"/>
    <cellStyle name="표준 2 5 14 36" xfId="50557" xr:uid="{00000000-0005-0000-0000-0000DFBC0000}"/>
    <cellStyle name="표준 2 5 14 37" xfId="52037" xr:uid="{00000000-0005-0000-0000-0000E0BC0000}"/>
    <cellStyle name="표준 2 5 14 38" xfId="53517" xr:uid="{00000000-0005-0000-0000-0000E1BC0000}"/>
    <cellStyle name="표준 2 5 14 39" xfId="54997" xr:uid="{00000000-0005-0000-0000-0000E2BC0000}"/>
    <cellStyle name="표준 2 5 14 4" xfId="3196" xr:uid="{00000000-0005-0000-0000-0000E3BC0000}"/>
    <cellStyle name="표준 2 5 14 40" xfId="56477" xr:uid="{00000000-0005-0000-0000-0000E4BC0000}"/>
    <cellStyle name="표준 2 5 14 41" xfId="57957" xr:uid="{00000000-0005-0000-0000-0000E5BC0000}"/>
    <cellStyle name="표준 2 5 14 42" xfId="59437" xr:uid="{00000000-0005-0000-0000-0000E6BC0000}"/>
    <cellStyle name="표준 2 5 14 43" xfId="60917" xr:uid="{00000000-0005-0000-0000-0000E7BC0000}"/>
    <cellStyle name="표준 2 5 14 5" xfId="4676" xr:uid="{00000000-0005-0000-0000-0000E8BC0000}"/>
    <cellStyle name="표준 2 5 14 6" xfId="6156" xr:uid="{00000000-0005-0000-0000-0000E9BC0000}"/>
    <cellStyle name="표준 2 5 14 7" xfId="7636" xr:uid="{00000000-0005-0000-0000-0000EABC0000}"/>
    <cellStyle name="표준 2 5 14 8" xfId="9116" xr:uid="{00000000-0005-0000-0000-0000EBBC0000}"/>
    <cellStyle name="표준 2 5 14 9" xfId="10596" xr:uid="{00000000-0005-0000-0000-0000ECBC0000}"/>
    <cellStyle name="표준 2 5 15" xfId="1357" xr:uid="{00000000-0005-0000-0000-0000EDBC0000}"/>
    <cellStyle name="표준 2 5 15 10" xfId="12093" xr:uid="{00000000-0005-0000-0000-0000EEBC0000}"/>
    <cellStyle name="표준 2 5 15 11" xfId="13573" xr:uid="{00000000-0005-0000-0000-0000EFBC0000}"/>
    <cellStyle name="표준 2 5 15 12" xfId="15053" xr:uid="{00000000-0005-0000-0000-0000F0BC0000}"/>
    <cellStyle name="표준 2 5 15 13" xfId="16533" xr:uid="{00000000-0005-0000-0000-0000F1BC0000}"/>
    <cellStyle name="표준 2 5 15 14" xfId="18013" xr:uid="{00000000-0005-0000-0000-0000F2BC0000}"/>
    <cellStyle name="표준 2 5 15 15" xfId="19493" xr:uid="{00000000-0005-0000-0000-0000F3BC0000}"/>
    <cellStyle name="표준 2 5 15 16" xfId="20973" xr:uid="{00000000-0005-0000-0000-0000F4BC0000}"/>
    <cellStyle name="표준 2 5 15 17" xfId="22453" xr:uid="{00000000-0005-0000-0000-0000F5BC0000}"/>
    <cellStyle name="표준 2 5 15 18" xfId="23933" xr:uid="{00000000-0005-0000-0000-0000F6BC0000}"/>
    <cellStyle name="표준 2 5 15 19" xfId="25413" xr:uid="{00000000-0005-0000-0000-0000F7BC0000}"/>
    <cellStyle name="표준 2 5 15 2" xfId="578" xr:uid="{00000000-0005-0000-0000-0000F8BC0000}"/>
    <cellStyle name="표준 2 5 15 2 10" xfId="14310" xr:uid="{00000000-0005-0000-0000-0000F9BC0000}"/>
    <cellStyle name="표준 2 5 15 2 11" xfId="15790" xr:uid="{00000000-0005-0000-0000-0000FABC0000}"/>
    <cellStyle name="표준 2 5 15 2 12" xfId="17270" xr:uid="{00000000-0005-0000-0000-0000FBBC0000}"/>
    <cellStyle name="표준 2 5 15 2 13" xfId="18750" xr:uid="{00000000-0005-0000-0000-0000FCBC0000}"/>
    <cellStyle name="표준 2 5 15 2 14" xfId="20230" xr:uid="{00000000-0005-0000-0000-0000FDBC0000}"/>
    <cellStyle name="표준 2 5 15 2 15" xfId="21710" xr:uid="{00000000-0005-0000-0000-0000FEBC0000}"/>
    <cellStyle name="표준 2 5 15 2 16" xfId="23190" xr:uid="{00000000-0005-0000-0000-0000FFBC0000}"/>
    <cellStyle name="표준 2 5 15 2 17" xfId="24670" xr:uid="{00000000-0005-0000-0000-000000BD0000}"/>
    <cellStyle name="표준 2 5 15 2 18" xfId="26150" xr:uid="{00000000-0005-0000-0000-000001BD0000}"/>
    <cellStyle name="표준 2 5 15 2 19" xfId="27630" xr:uid="{00000000-0005-0000-0000-000002BD0000}"/>
    <cellStyle name="표준 2 5 15 2 2" xfId="2469" xr:uid="{00000000-0005-0000-0000-000003BD0000}"/>
    <cellStyle name="표준 2 5 15 2 20" xfId="29110" xr:uid="{00000000-0005-0000-0000-000004BD0000}"/>
    <cellStyle name="표준 2 5 15 2 21" xfId="30590" xr:uid="{00000000-0005-0000-0000-000005BD0000}"/>
    <cellStyle name="표준 2 5 15 2 22" xfId="32070" xr:uid="{00000000-0005-0000-0000-000006BD0000}"/>
    <cellStyle name="표준 2 5 15 2 23" xfId="33550" xr:uid="{00000000-0005-0000-0000-000007BD0000}"/>
    <cellStyle name="표준 2 5 15 2 24" xfId="35030" xr:uid="{00000000-0005-0000-0000-000008BD0000}"/>
    <cellStyle name="표준 2 5 15 2 25" xfId="36510" xr:uid="{00000000-0005-0000-0000-000009BD0000}"/>
    <cellStyle name="표준 2 5 15 2 26" xfId="37990" xr:uid="{00000000-0005-0000-0000-00000ABD0000}"/>
    <cellStyle name="표준 2 5 15 2 27" xfId="39470" xr:uid="{00000000-0005-0000-0000-00000BBD0000}"/>
    <cellStyle name="표준 2 5 15 2 28" xfId="40950" xr:uid="{00000000-0005-0000-0000-00000CBD0000}"/>
    <cellStyle name="표준 2 5 15 2 29" xfId="42430" xr:uid="{00000000-0005-0000-0000-00000DBD0000}"/>
    <cellStyle name="표준 2 5 15 2 3" xfId="3950" xr:uid="{00000000-0005-0000-0000-00000EBD0000}"/>
    <cellStyle name="표준 2 5 15 2 30" xfId="43910" xr:uid="{00000000-0005-0000-0000-00000FBD0000}"/>
    <cellStyle name="표준 2 5 15 2 31" xfId="45390" xr:uid="{00000000-0005-0000-0000-000010BD0000}"/>
    <cellStyle name="표준 2 5 15 2 32" xfId="46871" xr:uid="{00000000-0005-0000-0000-000011BD0000}"/>
    <cellStyle name="표준 2 5 15 2 33" xfId="48351" xr:uid="{00000000-0005-0000-0000-000012BD0000}"/>
    <cellStyle name="표준 2 5 15 2 34" xfId="49831" xr:uid="{00000000-0005-0000-0000-000013BD0000}"/>
    <cellStyle name="표준 2 5 15 2 35" xfId="51311" xr:uid="{00000000-0005-0000-0000-000014BD0000}"/>
    <cellStyle name="표준 2 5 15 2 36" xfId="52791" xr:uid="{00000000-0005-0000-0000-000015BD0000}"/>
    <cellStyle name="표준 2 5 15 2 37" xfId="54271" xr:uid="{00000000-0005-0000-0000-000016BD0000}"/>
    <cellStyle name="표준 2 5 15 2 38" xfId="55751" xr:uid="{00000000-0005-0000-0000-000017BD0000}"/>
    <cellStyle name="표준 2 5 15 2 39" xfId="57231" xr:uid="{00000000-0005-0000-0000-000018BD0000}"/>
    <cellStyle name="표준 2 5 15 2 4" xfId="5430" xr:uid="{00000000-0005-0000-0000-000019BD0000}"/>
    <cellStyle name="표준 2 5 15 2 40" xfId="58711" xr:uid="{00000000-0005-0000-0000-00001ABD0000}"/>
    <cellStyle name="표준 2 5 15 2 41" xfId="60191" xr:uid="{00000000-0005-0000-0000-00001BBD0000}"/>
    <cellStyle name="표준 2 5 15 2 42" xfId="61671" xr:uid="{00000000-0005-0000-0000-00001CBD0000}"/>
    <cellStyle name="표준 2 5 15 2 5" xfId="6910" xr:uid="{00000000-0005-0000-0000-00001DBD0000}"/>
    <cellStyle name="표준 2 5 15 2 6" xfId="8390" xr:uid="{00000000-0005-0000-0000-00001EBD0000}"/>
    <cellStyle name="표준 2 5 15 2 7" xfId="9870" xr:uid="{00000000-0005-0000-0000-00001FBD0000}"/>
    <cellStyle name="표준 2 5 15 2 8" xfId="11350" xr:uid="{00000000-0005-0000-0000-000020BD0000}"/>
    <cellStyle name="표준 2 5 15 2 9" xfId="12830" xr:uid="{00000000-0005-0000-0000-000021BD0000}"/>
    <cellStyle name="표준 2 5 15 20" xfId="26893" xr:uid="{00000000-0005-0000-0000-000022BD0000}"/>
    <cellStyle name="표준 2 5 15 21" xfId="28373" xr:uid="{00000000-0005-0000-0000-000023BD0000}"/>
    <cellStyle name="표준 2 5 15 22" xfId="29853" xr:uid="{00000000-0005-0000-0000-000024BD0000}"/>
    <cellStyle name="표준 2 5 15 23" xfId="31333" xr:uid="{00000000-0005-0000-0000-000025BD0000}"/>
    <cellStyle name="표준 2 5 15 24" xfId="32813" xr:uid="{00000000-0005-0000-0000-000026BD0000}"/>
    <cellStyle name="표준 2 5 15 25" xfId="34293" xr:uid="{00000000-0005-0000-0000-000027BD0000}"/>
    <cellStyle name="표준 2 5 15 26" xfId="35773" xr:uid="{00000000-0005-0000-0000-000028BD0000}"/>
    <cellStyle name="표준 2 5 15 27" xfId="37253" xr:uid="{00000000-0005-0000-0000-000029BD0000}"/>
    <cellStyle name="표준 2 5 15 28" xfId="38733" xr:uid="{00000000-0005-0000-0000-00002ABD0000}"/>
    <cellStyle name="표준 2 5 15 29" xfId="40213" xr:uid="{00000000-0005-0000-0000-00002BBD0000}"/>
    <cellStyle name="표준 2 5 15 3" xfId="1732" xr:uid="{00000000-0005-0000-0000-00002CBD0000}"/>
    <cellStyle name="표준 2 5 15 30" xfId="41693" xr:uid="{00000000-0005-0000-0000-00002DBD0000}"/>
    <cellStyle name="표준 2 5 15 31" xfId="43173" xr:uid="{00000000-0005-0000-0000-00002EBD0000}"/>
    <cellStyle name="표준 2 5 15 32" xfId="44653" xr:uid="{00000000-0005-0000-0000-00002FBD0000}"/>
    <cellStyle name="표준 2 5 15 33" xfId="46134" xr:uid="{00000000-0005-0000-0000-000030BD0000}"/>
    <cellStyle name="표준 2 5 15 34" xfId="47614" xr:uid="{00000000-0005-0000-0000-000031BD0000}"/>
    <cellStyle name="표준 2 5 15 35" xfId="49094" xr:uid="{00000000-0005-0000-0000-000032BD0000}"/>
    <cellStyle name="표준 2 5 15 36" xfId="50574" xr:uid="{00000000-0005-0000-0000-000033BD0000}"/>
    <cellStyle name="표준 2 5 15 37" xfId="52054" xr:uid="{00000000-0005-0000-0000-000034BD0000}"/>
    <cellStyle name="표준 2 5 15 38" xfId="53534" xr:uid="{00000000-0005-0000-0000-000035BD0000}"/>
    <cellStyle name="표준 2 5 15 39" xfId="55014" xr:uid="{00000000-0005-0000-0000-000036BD0000}"/>
    <cellStyle name="표준 2 5 15 4" xfId="3213" xr:uid="{00000000-0005-0000-0000-000037BD0000}"/>
    <cellStyle name="표준 2 5 15 40" xfId="56494" xr:uid="{00000000-0005-0000-0000-000038BD0000}"/>
    <cellStyle name="표준 2 5 15 41" xfId="57974" xr:uid="{00000000-0005-0000-0000-000039BD0000}"/>
    <cellStyle name="표준 2 5 15 42" xfId="59454" xr:uid="{00000000-0005-0000-0000-00003ABD0000}"/>
    <cellStyle name="표준 2 5 15 43" xfId="60934" xr:uid="{00000000-0005-0000-0000-00003BBD0000}"/>
    <cellStyle name="표준 2 5 15 5" xfId="4693" xr:uid="{00000000-0005-0000-0000-00003CBD0000}"/>
    <cellStyle name="표준 2 5 15 6" xfId="6173" xr:uid="{00000000-0005-0000-0000-00003DBD0000}"/>
    <cellStyle name="표준 2 5 15 7" xfId="7653" xr:uid="{00000000-0005-0000-0000-00003EBD0000}"/>
    <cellStyle name="표준 2 5 15 8" xfId="9133" xr:uid="{00000000-0005-0000-0000-00003FBD0000}"/>
    <cellStyle name="표준 2 5 15 9" xfId="10613" xr:uid="{00000000-0005-0000-0000-000040BD0000}"/>
    <cellStyle name="표준 2 5 16" xfId="1339" xr:uid="{00000000-0005-0000-0000-000041BD0000}"/>
    <cellStyle name="표준 2 5 16 10" xfId="12111" xr:uid="{00000000-0005-0000-0000-000042BD0000}"/>
    <cellStyle name="표준 2 5 16 11" xfId="13591" xr:uid="{00000000-0005-0000-0000-000043BD0000}"/>
    <cellStyle name="표준 2 5 16 12" xfId="15071" xr:uid="{00000000-0005-0000-0000-000044BD0000}"/>
    <cellStyle name="표준 2 5 16 13" xfId="16551" xr:uid="{00000000-0005-0000-0000-000045BD0000}"/>
    <cellStyle name="표준 2 5 16 14" xfId="18031" xr:uid="{00000000-0005-0000-0000-000046BD0000}"/>
    <cellStyle name="표준 2 5 16 15" xfId="19511" xr:uid="{00000000-0005-0000-0000-000047BD0000}"/>
    <cellStyle name="표준 2 5 16 16" xfId="20991" xr:uid="{00000000-0005-0000-0000-000048BD0000}"/>
    <cellStyle name="표준 2 5 16 17" xfId="22471" xr:uid="{00000000-0005-0000-0000-000049BD0000}"/>
    <cellStyle name="표준 2 5 16 18" xfId="23951" xr:uid="{00000000-0005-0000-0000-00004ABD0000}"/>
    <cellStyle name="표준 2 5 16 19" xfId="25431" xr:uid="{00000000-0005-0000-0000-00004BBD0000}"/>
    <cellStyle name="표준 2 5 16 2" xfId="560" xr:uid="{00000000-0005-0000-0000-00004CBD0000}"/>
    <cellStyle name="표준 2 5 16 2 10" xfId="14328" xr:uid="{00000000-0005-0000-0000-00004DBD0000}"/>
    <cellStyle name="표준 2 5 16 2 11" xfId="15808" xr:uid="{00000000-0005-0000-0000-00004EBD0000}"/>
    <cellStyle name="표준 2 5 16 2 12" xfId="17288" xr:uid="{00000000-0005-0000-0000-00004FBD0000}"/>
    <cellStyle name="표준 2 5 16 2 13" xfId="18768" xr:uid="{00000000-0005-0000-0000-000050BD0000}"/>
    <cellStyle name="표준 2 5 16 2 14" xfId="20248" xr:uid="{00000000-0005-0000-0000-000051BD0000}"/>
    <cellStyle name="표준 2 5 16 2 15" xfId="21728" xr:uid="{00000000-0005-0000-0000-000052BD0000}"/>
    <cellStyle name="표준 2 5 16 2 16" xfId="23208" xr:uid="{00000000-0005-0000-0000-000053BD0000}"/>
    <cellStyle name="표준 2 5 16 2 17" xfId="24688" xr:uid="{00000000-0005-0000-0000-000054BD0000}"/>
    <cellStyle name="표준 2 5 16 2 18" xfId="26168" xr:uid="{00000000-0005-0000-0000-000055BD0000}"/>
    <cellStyle name="표준 2 5 16 2 19" xfId="27648" xr:uid="{00000000-0005-0000-0000-000056BD0000}"/>
    <cellStyle name="표준 2 5 16 2 2" xfId="2487" xr:uid="{00000000-0005-0000-0000-000057BD0000}"/>
    <cellStyle name="표준 2 5 16 2 20" xfId="29128" xr:uid="{00000000-0005-0000-0000-000058BD0000}"/>
    <cellStyle name="표준 2 5 16 2 21" xfId="30608" xr:uid="{00000000-0005-0000-0000-000059BD0000}"/>
    <cellStyle name="표준 2 5 16 2 22" xfId="32088" xr:uid="{00000000-0005-0000-0000-00005ABD0000}"/>
    <cellStyle name="표준 2 5 16 2 23" xfId="33568" xr:uid="{00000000-0005-0000-0000-00005BBD0000}"/>
    <cellStyle name="표준 2 5 16 2 24" xfId="35048" xr:uid="{00000000-0005-0000-0000-00005CBD0000}"/>
    <cellStyle name="표준 2 5 16 2 25" xfId="36528" xr:uid="{00000000-0005-0000-0000-00005DBD0000}"/>
    <cellStyle name="표준 2 5 16 2 26" xfId="38008" xr:uid="{00000000-0005-0000-0000-00005EBD0000}"/>
    <cellStyle name="표준 2 5 16 2 27" xfId="39488" xr:uid="{00000000-0005-0000-0000-00005FBD0000}"/>
    <cellStyle name="표준 2 5 16 2 28" xfId="40968" xr:uid="{00000000-0005-0000-0000-000060BD0000}"/>
    <cellStyle name="표준 2 5 16 2 29" xfId="42448" xr:uid="{00000000-0005-0000-0000-000061BD0000}"/>
    <cellStyle name="표준 2 5 16 2 3" xfId="3968" xr:uid="{00000000-0005-0000-0000-000062BD0000}"/>
    <cellStyle name="표준 2 5 16 2 30" xfId="43928" xr:uid="{00000000-0005-0000-0000-000063BD0000}"/>
    <cellStyle name="표준 2 5 16 2 31" xfId="45408" xr:uid="{00000000-0005-0000-0000-000064BD0000}"/>
    <cellStyle name="표준 2 5 16 2 32" xfId="46889" xr:uid="{00000000-0005-0000-0000-000065BD0000}"/>
    <cellStyle name="표준 2 5 16 2 33" xfId="48369" xr:uid="{00000000-0005-0000-0000-000066BD0000}"/>
    <cellStyle name="표준 2 5 16 2 34" xfId="49849" xr:uid="{00000000-0005-0000-0000-000067BD0000}"/>
    <cellStyle name="표준 2 5 16 2 35" xfId="51329" xr:uid="{00000000-0005-0000-0000-000068BD0000}"/>
    <cellStyle name="표준 2 5 16 2 36" xfId="52809" xr:uid="{00000000-0005-0000-0000-000069BD0000}"/>
    <cellStyle name="표준 2 5 16 2 37" xfId="54289" xr:uid="{00000000-0005-0000-0000-00006ABD0000}"/>
    <cellStyle name="표준 2 5 16 2 38" xfId="55769" xr:uid="{00000000-0005-0000-0000-00006BBD0000}"/>
    <cellStyle name="표준 2 5 16 2 39" xfId="57249" xr:uid="{00000000-0005-0000-0000-00006CBD0000}"/>
    <cellStyle name="표준 2 5 16 2 4" xfId="5448" xr:uid="{00000000-0005-0000-0000-00006DBD0000}"/>
    <cellStyle name="표준 2 5 16 2 40" xfId="58729" xr:uid="{00000000-0005-0000-0000-00006EBD0000}"/>
    <cellStyle name="표준 2 5 16 2 41" xfId="60209" xr:uid="{00000000-0005-0000-0000-00006FBD0000}"/>
    <cellStyle name="표준 2 5 16 2 42" xfId="61689" xr:uid="{00000000-0005-0000-0000-000070BD0000}"/>
    <cellStyle name="표준 2 5 16 2 5" xfId="6928" xr:uid="{00000000-0005-0000-0000-000071BD0000}"/>
    <cellStyle name="표준 2 5 16 2 6" xfId="8408" xr:uid="{00000000-0005-0000-0000-000072BD0000}"/>
    <cellStyle name="표준 2 5 16 2 7" xfId="9888" xr:uid="{00000000-0005-0000-0000-000073BD0000}"/>
    <cellStyle name="표준 2 5 16 2 8" xfId="11368" xr:uid="{00000000-0005-0000-0000-000074BD0000}"/>
    <cellStyle name="표준 2 5 16 2 9" xfId="12848" xr:uid="{00000000-0005-0000-0000-000075BD0000}"/>
    <cellStyle name="표준 2 5 16 20" xfId="26911" xr:uid="{00000000-0005-0000-0000-000076BD0000}"/>
    <cellStyle name="표준 2 5 16 21" xfId="28391" xr:uid="{00000000-0005-0000-0000-000077BD0000}"/>
    <cellStyle name="표준 2 5 16 22" xfId="29871" xr:uid="{00000000-0005-0000-0000-000078BD0000}"/>
    <cellStyle name="표준 2 5 16 23" xfId="31351" xr:uid="{00000000-0005-0000-0000-000079BD0000}"/>
    <cellStyle name="표준 2 5 16 24" xfId="32831" xr:uid="{00000000-0005-0000-0000-00007ABD0000}"/>
    <cellStyle name="표준 2 5 16 25" xfId="34311" xr:uid="{00000000-0005-0000-0000-00007BBD0000}"/>
    <cellStyle name="표준 2 5 16 26" xfId="35791" xr:uid="{00000000-0005-0000-0000-00007CBD0000}"/>
    <cellStyle name="표준 2 5 16 27" xfId="37271" xr:uid="{00000000-0005-0000-0000-00007DBD0000}"/>
    <cellStyle name="표준 2 5 16 28" xfId="38751" xr:uid="{00000000-0005-0000-0000-00007EBD0000}"/>
    <cellStyle name="표준 2 5 16 29" xfId="40231" xr:uid="{00000000-0005-0000-0000-00007FBD0000}"/>
    <cellStyle name="표준 2 5 16 3" xfId="1750" xr:uid="{00000000-0005-0000-0000-000080BD0000}"/>
    <cellStyle name="표준 2 5 16 30" xfId="41711" xr:uid="{00000000-0005-0000-0000-000081BD0000}"/>
    <cellStyle name="표준 2 5 16 31" xfId="43191" xr:uid="{00000000-0005-0000-0000-000082BD0000}"/>
    <cellStyle name="표준 2 5 16 32" xfId="44671" xr:uid="{00000000-0005-0000-0000-000083BD0000}"/>
    <cellStyle name="표준 2 5 16 33" xfId="46152" xr:uid="{00000000-0005-0000-0000-000084BD0000}"/>
    <cellStyle name="표준 2 5 16 34" xfId="47632" xr:uid="{00000000-0005-0000-0000-000085BD0000}"/>
    <cellStyle name="표준 2 5 16 35" xfId="49112" xr:uid="{00000000-0005-0000-0000-000086BD0000}"/>
    <cellStyle name="표준 2 5 16 36" xfId="50592" xr:uid="{00000000-0005-0000-0000-000087BD0000}"/>
    <cellStyle name="표준 2 5 16 37" xfId="52072" xr:uid="{00000000-0005-0000-0000-000088BD0000}"/>
    <cellStyle name="표준 2 5 16 38" xfId="53552" xr:uid="{00000000-0005-0000-0000-000089BD0000}"/>
    <cellStyle name="표준 2 5 16 39" xfId="55032" xr:uid="{00000000-0005-0000-0000-00008ABD0000}"/>
    <cellStyle name="표준 2 5 16 4" xfId="3231" xr:uid="{00000000-0005-0000-0000-00008BBD0000}"/>
    <cellStyle name="표준 2 5 16 40" xfId="56512" xr:uid="{00000000-0005-0000-0000-00008CBD0000}"/>
    <cellStyle name="표준 2 5 16 41" xfId="57992" xr:uid="{00000000-0005-0000-0000-00008DBD0000}"/>
    <cellStyle name="표준 2 5 16 42" xfId="59472" xr:uid="{00000000-0005-0000-0000-00008EBD0000}"/>
    <cellStyle name="표준 2 5 16 43" xfId="60952" xr:uid="{00000000-0005-0000-0000-00008FBD0000}"/>
    <cellStyle name="표준 2 5 16 5" xfId="4711" xr:uid="{00000000-0005-0000-0000-000090BD0000}"/>
    <cellStyle name="표준 2 5 16 6" xfId="6191" xr:uid="{00000000-0005-0000-0000-000091BD0000}"/>
    <cellStyle name="표준 2 5 16 7" xfId="7671" xr:uid="{00000000-0005-0000-0000-000092BD0000}"/>
    <cellStyle name="표준 2 5 16 8" xfId="9151" xr:uid="{00000000-0005-0000-0000-000093BD0000}"/>
    <cellStyle name="표준 2 5 16 9" xfId="10631" xr:uid="{00000000-0005-0000-0000-000094BD0000}"/>
    <cellStyle name="표준 2 5 17" xfId="1320" xr:uid="{00000000-0005-0000-0000-000095BD0000}"/>
    <cellStyle name="표준 2 5 17 10" xfId="12130" xr:uid="{00000000-0005-0000-0000-000096BD0000}"/>
    <cellStyle name="표준 2 5 17 11" xfId="13610" xr:uid="{00000000-0005-0000-0000-000097BD0000}"/>
    <cellStyle name="표준 2 5 17 12" xfId="15090" xr:uid="{00000000-0005-0000-0000-000098BD0000}"/>
    <cellStyle name="표준 2 5 17 13" xfId="16570" xr:uid="{00000000-0005-0000-0000-000099BD0000}"/>
    <cellStyle name="표준 2 5 17 14" xfId="18050" xr:uid="{00000000-0005-0000-0000-00009ABD0000}"/>
    <cellStyle name="표준 2 5 17 15" xfId="19530" xr:uid="{00000000-0005-0000-0000-00009BBD0000}"/>
    <cellStyle name="표준 2 5 17 16" xfId="21010" xr:uid="{00000000-0005-0000-0000-00009CBD0000}"/>
    <cellStyle name="표준 2 5 17 17" xfId="22490" xr:uid="{00000000-0005-0000-0000-00009DBD0000}"/>
    <cellStyle name="표준 2 5 17 18" xfId="23970" xr:uid="{00000000-0005-0000-0000-00009EBD0000}"/>
    <cellStyle name="표준 2 5 17 19" xfId="25450" xr:uid="{00000000-0005-0000-0000-00009FBD0000}"/>
    <cellStyle name="표준 2 5 17 2" xfId="541" xr:uid="{00000000-0005-0000-0000-0000A0BD0000}"/>
    <cellStyle name="표준 2 5 17 2 10" xfId="14347" xr:uid="{00000000-0005-0000-0000-0000A1BD0000}"/>
    <cellStyle name="표준 2 5 17 2 11" xfId="15827" xr:uid="{00000000-0005-0000-0000-0000A2BD0000}"/>
    <cellStyle name="표준 2 5 17 2 12" xfId="17307" xr:uid="{00000000-0005-0000-0000-0000A3BD0000}"/>
    <cellStyle name="표준 2 5 17 2 13" xfId="18787" xr:uid="{00000000-0005-0000-0000-0000A4BD0000}"/>
    <cellStyle name="표준 2 5 17 2 14" xfId="20267" xr:uid="{00000000-0005-0000-0000-0000A5BD0000}"/>
    <cellStyle name="표준 2 5 17 2 15" xfId="21747" xr:uid="{00000000-0005-0000-0000-0000A6BD0000}"/>
    <cellStyle name="표준 2 5 17 2 16" xfId="23227" xr:uid="{00000000-0005-0000-0000-0000A7BD0000}"/>
    <cellStyle name="표준 2 5 17 2 17" xfId="24707" xr:uid="{00000000-0005-0000-0000-0000A8BD0000}"/>
    <cellStyle name="표준 2 5 17 2 18" xfId="26187" xr:uid="{00000000-0005-0000-0000-0000A9BD0000}"/>
    <cellStyle name="표준 2 5 17 2 19" xfId="27667" xr:uid="{00000000-0005-0000-0000-0000AABD0000}"/>
    <cellStyle name="표준 2 5 17 2 2" xfId="2506" xr:uid="{00000000-0005-0000-0000-0000ABBD0000}"/>
    <cellStyle name="표준 2 5 17 2 20" xfId="29147" xr:uid="{00000000-0005-0000-0000-0000ACBD0000}"/>
    <cellStyle name="표준 2 5 17 2 21" xfId="30627" xr:uid="{00000000-0005-0000-0000-0000ADBD0000}"/>
    <cellStyle name="표준 2 5 17 2 22" xfId="32107" xr:uid="{00000000-0005-0000-0000-0000AEBD0000}"/>
    <cellStyle name="표준 2 5 17 2 23" xfId="33587" xr:uid="{00000000-0005-0000-0000-0000AFBD0000}"/>
    <cellStyle name="표준 2 5 17 2 24" xfId="35067" xr:uid="{00000000-0005-0000-0000-0000B0BD0000}"/>
    <cellStyle name="표준 2 5 17 2 25" xfId="36547" xr:uid="{00000000-0005-0000-0000-0000B1BD0000}"/>
    <cellStyle name="표준 2 5 17 2 26" xfId="38027" xr:uid="{00000000-0005-0000-0000-0000B2BD0000}"/>
    <cellStyle name="표준 2 5 17 2 27" xfId="39507" xr:uid="{00000000-0005-0000-0000-0000B3BD0000}"/>
    <cellStyle name="표준 2 5 17 2 28" xfId="40987" xr:uid="{00000000-0005-0000-0000-0000B4BD0000}"/>
    <cellStyle name="표준 2 5 17 2 29" xfId="42467" xr:uid="{00000000-0005-0000-0000-0000B5BD0000}"/>
    <cellStyle name="표준 2 5 17 2 3" xfId="3987" xr:uid="{00000000-0005-0000-0000-0000B6BD0000}"/>
    <cellStyle name="표준 2 5 17 2 30" xfId="43947" xr:uid="{00000000-0005-0000-0000-0000B7BD0000}"/>
    <cellStyle name="표준 2 5 17 2 31" xfId="45427" xr:uid="{00000000-0005-0000-0000-0000B8BD0000}"/>
    <cellStyle name="표준 2 5 17 2 32" xfId="46908" xr:uid="{00000000-0005-0000-0000-0000B9BD0000}"/>
    <cellStyle name="표준 2 5 17 2 33" xfId="48388" xr:uid="{00000000-0005-0000-0000-0000BABD0000}"/>
    <cellStyle name="표준 2 5 17 2 34" xfId="49868" xr:uid="{00000000-0005-0000-0000-0000BBBD0000}"/>
    <cellStyle name="표준 2 5 17 2 35" xfId="51348" xr:uid="{00000000-0005-0000-0000-0000BCBD0000}"/>
    <cellStyle name="표준 2 5 17 2 36" xfId="52828" xr:uid="{00000000-0005-0000-0000-0000BDBD0000}"/>
    <cellStyle name="표준 2 5 17 2 37" xfId="54308" xr:uid="{00000000-0005-0000-0000-0000BEBD0000}"/>
    <cellStyle name="표준 2 5 17 2 38" xfId="55788" xr:uid="{00000000-0005-0000-0000-0000BFBD0000}"/>
    <cellStyle name="표준 2 5 17 2 39" xfId="57268" xr:uid="{00000000-0005-0000-0000-0000C0BD0000}"/>
    <cellStyle name="표준 2 5 17 2 4" xfId="5467" xr:uid="{00000000-0005-0000-0000-0000C1BD0000}"/>
    <cellStyle name="표준 2 5 17 2 40" xfId="58748" xr:uid="{00000000-0005-0000-0000-0000C2BD0000}"/>
    <cellStyle name="표준 2 5 17 2 41" xfId="60228" xr:uid="{00000000-0005-0000-0000-0000C3BD0000}"/>
    <cellStyle name="표준 2 5 17 2 42" xfId="61708" xr:uid="{00000000-0005-0000-0000-0000C4BD0000}"/>
    <cellStyle name="표준 2 5 17 2 5" xfId="6947" xr:uid="{00000000-0005-0000-0000-0000C5BD0000}"/>
    <cellStyle name="표준 2 5 17 2 6" xfId="8427" xr:uid="{00000000-0005-0000-0000-0000C6BD0000}"/>
    <cellStyle name="표준 2 5 17 2 7" xfId="9907" xr:uid="{00000000-0005-0000-0000-0000C7BD0000}"/>
    <cellStyle name="표준 2 5 17 2 8" xfId="11387" xr:uid="{00000000-0005-0000-0000-0000C8BD0000}"/>
    <cellStyle name="표준 2 5 17 2 9" xfId="12867" xr:uid="{00000000-0005-0000-0000-0000C9BD0000}"/>
    <cellStyle name="표준 2 5 17 20" xfId="26930" xr:uid="{00000000-0005-0000-0000-0000CABD0000}"/>
    <cellStyle name="표준 2 5 17 21" xfId="28410" xr:uid="{00000000-0005-0000-0000-0000CBBD0000}"/>
    <cellStyle name="표준 2 5 17 22" xfId="29890" xr:uid="{00000000-0005-0000-0000-0000CCBD0000}"/>
    <cellStyle name="표준 2 5 17 23" xfId="31370" xr:uid="{00000000-0005-0000-0000-0000CDBD0000}"/>
    <cellStyle name="표준 2 5 17 24" xfId="32850" xr:uid="{00000000-0005-0000-0000-0000CEBD0000}"/>
    <cellStyle name="표준 2 5 17 25" xfId="34330" xr:uid="{00000000-0005-0000-0000-0000CFBD0000}"/>
    <cellStyle name="표준 2 5 17 26" xfId="35810" xr:uid="{00000000-0005-0000-0000-0000D0BD0000}"/>
    <cellStyle name="표준 2 5 17 27" xfId="37290" xr:uid="{00000000-0005-0000-0000-0000D1BD0000}"/>
    <cellStyle name="표준 2 5 17 28" xfId="38770" xr:uid="{00000000-0005-0000-0000-0000D2BD0000}"/>
    <cellStyle name="표준 2 5 17 29" xfId="40250" xr:uid="{00000000-0005-0000-0000-0000D3BD0000}"/>
    <cellStyle name="표준 2 5 17 3" xfId="1769" xr:uid="{00000000-0005-0000-0000-0000D4BD0000}"/>
    <cellStyle name="표준 2 5 17 30" xfId="41730" xr:uid="{00000000-0005-0000-0000-0000D5BD0000}"/>
    <cellStyle name="표준 2 5 17 31" xfId="43210" xr:uid="{00000000-0005-0000-0000-0000D6BD0000}"/>
    <cellStyle name="표준 2 5 17 32" xfId="44690" xr:uid="{00000000-0005-0000-0000-0000D7BD0000}"/>
    <cellStyle name="표준 2 5 17 33" xfId="46171" xr:uid="{00000000-0005-0000-0000-0000D8BD0000}"/>
    <cellStyle name="표준 2 5 17 34" xfId="47651" xr:uid="{00000000-0005-0000-0000-0000D9BD0000}"/>
    <cellStyle name="표준 2 5 17 35" xfId="49131" xr:uid="{00000000-0005-0000-0000-0000DABD0000}"/>
    <cellStyle name="표준 2 5 17 36" xfId="50611" xr:uid="{00000000-0005-0000-0000-0000DBBD0000}"/>
    <cellStyle name="표준 2 5 17 37" xfId="52091" xr:uid="{00000000-0005-0000-0000-0000DCBD0000}"/>
    <cellStyle name="표준 2 5 17 38" xfId="53571" xr:uid="{00000000-0005-0000-0000-0000DDBD0000}"/>
    <cellStyle name="표준 2 5 17 39" xfId="55051" xr:uid="{00000000-0005-0000-0000-0000DEBD0000}"/>
    <cellStyle name="표준 2 5 17 4" xfId="3250" xr:uid="{00000000-0005-0000-0000-0000DFBD0000}"/>
    <cellStyle name="표준 2 5 17 40" xfId="56531" xr:uid="{00000000-0005-0000-0000-0000E0BD0000}"/>
    <cellStyle name="표준 2 5 17 41" xfId="58011" xr:uid="{00000000-0005-0000-0000-0000E1BD0000}"/>
    <cellStyle name="표준 2 5 17 42" xfId="59491" xr:uid="{00000000-0005-0000-0000-0000E2BD0000}"/>
    <cellStyle name="표준 2 5 17 43" xfId="60971" xr:uid="{00000000-0005-0000-0000-0000E3BD0000}"/>
    <cellStyle name="표준 2 5 17 5" xfId="4730" xr:uid="{00000000-0005-0000-0000-0000E4BD0000}"/>
    <cellStyle name="표준 2 5 17 6" xfId="6210" xr:uid="{00000000-0005-0000-0000-0000E5BD0000}"/>
    <cellStyle name="표준 2 5 17 7" xfId="7690" xr:uid="{00000000-0005-0000-0000-0000E6BD0000}"/>
    <cellStyle name="표준 2 5 17 8" xfId="9170" xr:uid="{00000000-0005-0000-0000-0000E7BD0000}"/>
    <cellStyle name="표준 2 5 17 9" xfId="10650" xr:uid="{00000000-0005-0000-0000-0000E8BD0000}"/>
    <cellStyle name="표준 2 5 18" xfId="1300" xr:uid="{00000000-0005-0000-0000-0000E9BD0000}"/>
    <cellStyle name="표준 2 5 18 10" xfId="12150" xr:uid="{00000000-0005-0000-0000-0000EABD0000}"/>
    <cellStyle name="표준 2 5 18 11" xfId="13630" xr:uid="{00000000-0005-0000-0000-0000EBBD0000}"/>
    <cellStyle name="표준 2 5 18 12" xfId="15110" xr:uid="{00000000-0005-0000-0000-0000ECBD0000}"/>
    <cellStyle name="표준 2 5 18 13" xfId="16590" xr:uid="{00000000-0005-0000-0000-0000EDBD0000}"/>
    <cellStyle name="표준 2 5 18 14" xfId="18070" xr:uid="{00000000-0005-0000-0000-0000EEBD0000}"/>
    <cellStyle name="표준 2 5 18 15" xfId="19550" xr:uid="{00000000-0005-0000-0000-0000EFBD0000}"/>
    <cellStyle name="표준 2 5 18 16" xfId="21030" xr:uid="{00000000-0005-0000-0000-0000F0BD0000}"/>
    <cellStyle name="표준 2 5 18 17" xfId="22510" xr:uid="{00000000-0005-0000-0000-0000F1BD0000}"/>
    <cellStyle name="표준 2 5 18 18" xfId="23990" xr:uid="{00000000-0005-0000-0000-0000F2BD0000}"/>
    <cellStyle name="표준 2 5 18 19" xfId="25470" xr:uid="{00000000-0005-0000-0000-0000F3BD0000}"/>
    <cellStyle name="표준 2 5 18 2" xfId="521" xr:uid="{00000000-0005-0000-0000-0000F4BD0000}"/>
    <cellStyle name="표준 2 5 18 2 10" xfId="14367" xr:uid="{00000000-0005-0000-0000-0000F5BD0000}"/>
    <cellStyle name="표준 2 5 18 2 11" xfId="15847" xr:uid="{00000000-0005-0000-0000-0000F6BD0000}"/>
    <cellStyle name="표준 2 5 18 2 12" xfId="17327" xr:uid="{00000000-0005-0000-0000-0000F7BD0000}"/>
    <cellStyle name="표준 2 5 18 2 13" xfId="18807" xr:uid="{00000000-0005-0000-0000-0000F8BD0000}"/>
    <cellStyle name="표준 2 5 18 2 14" xfId="20287" xr:uid="{00000000-0005-0000-0000-0000F9BD0000}"/>
    <cellStyle name="표준 2 5 18 2 15" xfId="21767" xr:uid="{00000000-0005-0000-0000-0000FABD0000}"/>
    <cellStyle name="표준 2 5 18 2 16" xfId="23247" xr:uid="{00000000-0005-0000-0000-0000FBBD0000}"/>
    <cellStyle name="표준 2 5 18 2 17" xfId="24727" xr:uid="{00000000-0005-0000-0000-0000FCBD0000}"/>
    <cellStyle name="표준 2 5 18 2 18" xfId="26207" xr:uid="{00000000-0005-0000-0000-0000FDBD0000}"/>
    <cellStyle name="표준 2 5 18 2 19" xfId="27687" xr:uid="{00000000-0005-0000-0000-0000FEBD0000}"/>
    <cellStyle name="표준 2 5 18 2 2" xfId="2526" xr:uid="{00000000-0005-0000-0000-0000FFBD0000}"/>
    <cellStyle name="표준 2 5 18 2 20" xfId="29167" xr:uid="{00000000-0005-0000-0000-000000BE0000}"/>
    <cellStyle name="표준 2 5 18 2 21" xfId="30647" xr:uid="{00000000-0005-0000-0000-000001BE0000}"/>
    <cellStyle name="표준 2 5 18 2 22" xfId="32127" xr:uid="{00000000-0005-0000-0000-000002BE0000}"/>
    <cellStyle name="표준 2 5 18 2 23" xfId="33607" xr:uid="{00000000-0005-0000-0000-000003BE0000}"/>
    <cellStyle name="표준 2 5 18 2 24" xfId="35087" xr:uid="{00000000-0005-0000-0000-000004BE0000}"/>
    <cellStyle name="표준 2 5 18 2 25" xfId="36567" xr:uid="{00000000-0005-0000-0000-000005BE0000}"/>
    <cellStyle name="표준 2 5 18 2 26" xfId="38047" xr:uid="{00000000-0005-0000-0000-000006BE0000}"/>
    <cellStyle name="표준 2 5 18 2 27" xfId="39527" xr:uid="{00000000-0005-0000-0000-000007BE0000}"/>
    <cellStyle name="표준 2 5 18 2 28" xfId="41007" xr:uid="{00000000-0005-0000-0000-000008BE0000}"/>
    <cellStyle name="표준 2 5 18 2 29" xfId="42487" xr:uid="{00000000-0005-0000-0000-000009BE0000}"/>
    <cellStyle name="표준 2 5 18 2 3" xfId="4007" xr:uid="{00000000-0005-0000-0000-00000ABE0000}"/>
    <cellStyle name="표준 2 5 18 2 30" xfId="43967" xr:uid="{00000000-0005-0000-0000-00000BBE0000}"/>
    <cellStyle name="표준 2 5 18 2 31" xfId="45447" xr:uid="{00000000-0005-0000-0000-00000CBE0000}"/>
    <cellStyle name="표준 2 5 18 2 32" xfId="46928" xr:uid="{00000000-0005-0000-0000-00000DBE0000}"/>
    <cellStyle name="표준 2 5 18 2 33" xfId="48408" xr:uid="{00000000-0005-0000-0000-00000EBE0000}"/>
    <cellStyle name="표준 2 5 18 2 34" xfId="49888" xr:uid="{00000000-0005-0000-0000-00000FBE0000}"/>
    <cellStyle name="표준 2 5 18 2 35" xfId="51368" xr:uid="{00000000-0005-0000-0000-000010BE0000}"/>
    <cellStyle name="표준 2 5 18 2 36" xfId="52848" xr:uid="{00000000-0005-0000-0000-000011BE0000}"/>
    <cellStyle name="표준 2 5 18 2 37" xfId="54328" xr:uid="{00000000-0005-0000-0000-000012BE0000}"/>
    <cellStyle name="표준 2 5 18 2 38" xfId="55808" xr:uid="{00000000-0005-0000-0000-000013BE0000}"/>
    <cellStyle name="표준 2 5 18 2 39" xfId="57288" xr:uid="{00000000-0005-0000-0000-000014BE0000}"/>
    <cellStyle name="표준 2 5 18 2 4" xfId="5487" xr:uid="{00000000-0005-0000-0000-000015BE0000}"/>
    <cellStyle name="표준 2 5 18 2 40" xfId="58768" xr:uid="{00000000-0005-0000-0000-000016BE0000}"/>
    <cellStyle name="표준 2 5 18 2 41" xfId="60248" xr:uid="{00000000-0005-0000-0000-000017BE0000}"/>
    <cellStyle name="표준 2 5 18 2 42" xfId="61728" xr:uid="{00000000-0005-0000-0000-000018BE0000}"/>
    <cellStyle name="표준 2 5 18 2 5" xfId="6967" xr:uid="{00000000-0005-0000-0000-000019BE0000}"/>
    <cellStyle name="표준 2 5 18 2 6" xfId="8447" xr:uid="{00000000-0005-0000-0000-00001ABE0000}"/>
    <cellStyle name="표준 2 5 18 2 7" xfId="9927" xr:uid="{00000000-0005-0000-0000-00001BBE0000}"/>
    <cellStyle name="표준 2 5 18 2 8" xfId="11407" xr:uid="{00000000-0005-0000-0000-00001CBE0000}"/>
    <cellStyle name="표준 2 5 18 2 9" xfId="12887" xr:uid="{00000000-0005-0000-0000-00001DBE0000}"/>
    <cellStyle name="표준 2 5 18 20" xfId="26950" xr:uid="{00000000-0005-0000-0000-00001EBE0000}"/>
    <cellStyle name="표준 2 5 18 21" xfId="28430" xr:uid="{00000000-0005-0000-0000-00001FBE0000}"/>
    <cellStyle name="표준 2 5 18 22" xfId="29910" xr:uid="{00000000-0005-0000-0000-000020BE0000}"/>
    <cellStyle name="표준 2 5 18 23" xfId="31390" xr:uid="{00000000-0005-0000-0000-000021BE0000}"/>
    <cellStyle name="표준 2 5 18 24" xfId="32870" xr:uid="{00000000-0005-0000-0000-000022BE0000}"/>
    <cellStyle name="표준 2 5 18 25" xfId="34350" xr:uid="{00000000-0005-0000-0000-000023BE0000}"/>
    <cellStyle name="표준 2 5 18 26" xfId="35830" xr:uid="{00000000-0005-0000-0000-000024BE0000}"/>
    <cellStyle name="표준 2 5 18 27" xfId="37310" xr:uid="{00000000-0005-0000-0000-000025BE0000}"/>
    <cellStyle name="표준 2 5 18 28" xfId="38790" xr:uid="{00000000-0005-0000-0000-000026BE0000}"/>
    <cellStyle name="표준 2 5 18 29" xfId="40270" xr:uid="{00000000-0005-0000-0000-000027BE0000}"/>
    <cellStyle name="표준 2 5 18 3" xfId="1789" xr:uid="{00000000-0005-0000-0000-000028BE0000}"/>
    <cellStyle name="표준 2 5 18 30" xfId="41750" xr:uid="{00000000-0005-0000-0000-000029BE0000}"/>
    <cellStyle name="표준 2 5 18 31" xfId="43230" xr:uid="{00000000-0005-0000-0000-00002ABE0000}"/>
    <cellStyle name="표준 2 5 18 32" xfId="44710" xr:uid="{00000000-0005-0000-0000-00002BBE0000}"/>
    <cellStyle name="표준 2 5 18 33" xfId="46191" xr:uid="{00000000-0005-0000-0000-00002CBE0000}"/>
    <cellStyle name="표준 2 5 18 34" xfId="47671" xr:uid="{00000000-0005-0000-0000-00002DBE0000}"/>
    <cellStyle name="표준 2 5 18 35" xfId="49151" xr:uid="{00000000-0005-0000-0000-00002EBE0000}"/>
    <cellStyle name="표준 2 5 18 36" xfId="50631" xr:uid="{00000000-0005-0000-0000-00002FBE0000}"/>
    <cellStyle name="표준 2 5 18 37" xfId="52111" xr:uid="{00000000-0005-0000-0000-000030BE0000}"/>
    <cellStyle name="표준 2 5 18 38" xfId="53591" xr:uid="{00000000-0005-0000-0000-000031BE0000}"/>
    <cellStyle name="표준 2 5 18 39" xfId="55071" xr:uid="{00000000-0005-0000-0000-000032BE0000}"/>
    <cellStyle name="표준 2 5 18 4" xfId="3270" xr:uid="{00000000-0005-0000-0000-000033BE0000}"/>
    <cellStyle name="표준 2 5 18 40" xfId="56551" xr:uid="{00000000-0005-0000-0000-000034BE0000}"/>
    <cellStyle name="표준 2 5 18 41" xfId="58031" xr:uid="{00000000-0005-0000-0000-000035BE0000}"/>
    <cellStyle name="표준 2 5 18 42" xfId="59511" xr:uid="{00000000-0005-0000-0000-000036BE0000}"/>
    <cellStyle name="표준 2 5 18 43" xfId="60991" xr:uid="{00000000-0005-0000-0000-000037BE0000}"/>
    <cellStyle name="표준 2 5 18 5" xfId="4750" xr:uid="{00000000-0005-0000-0000-000038BE0000}"/>
    <cellStyle name="표준 2 5 18 6" xfId="6230" xr:uid="{00000000-0005-0000-0000-000039BE0000}"/>
    <cellStyle name="표준 2 5 18 7" xfId="7710" xr:uid="{00000000-0005-0000-0000-00003ABE0000}"/>
    <cellStyle name="표준 2 5 18 8" xfId="9190" xr:uid="{00000000-0005-0000-0000-00003BBE0000}"/>
    <cellStyle name="표준 2 5 18 9" xfId="10670" xr:uid="{00000000-0005-0000-0000-00003CBE0000}"/>
    <cellStyle name="표준 2 5 19" xfId="1280" xr:uid="{00000000-0005-0000-0000-00003DBE0000}"/>
    <cellStyle name="표준 2 5 19 10" xfId="12170" xr:uid="{00000000-0005-0000-0000-00003EBE0000}"/>
    <cellStyle name="표준 2 5 19 11" xfId="13650" xr:uid="{00000000-0005-0000-0000-00003FBE0000}"/>
    <cellStyle name="표준 2 5 19 12" xfId="15130" xr:uid="{00000000-0005-0000-0000-000040BE0000}"/>
    <cellStyle name="표준 2 5 19 13" xfId="16610" xr:uid="{00000000-0005-0000-0000-000041BE0000}"/>
    <cellStyle name="표준 2 5 19 14" xfId="18090" xr:uid="{00000000-0005-0000-0000-000042BE0000}"/>
    <cellStyle name="표준 2 5 19 15" xfId="19570" xr:uid="{00000000-0005-0000-0000-000043BE0000}"/>
    <cellStyle name="표준 2 5 19 16" xfId="21050" xr:uid="{00000000-0005-0000-0000-000044BE0000}"/>
    <cellStyle name="표준 2 5 19 17" xfId="22530" xr:uid="{00000000-0005-0000-0000-000045BE0000}"/>
    <cellStyle name="표준 2 5 19 18" xfId="24010" xr:uid="{00000000-0005-0000-0000-000046BE0000}"/>
    <cellStyle name="표준 2 5 19 19" xfId="25490" xr:uid="{00000000-0005-0000-0000-000047BE0000}"/>
    <cellStyle name="표준 2 5 19 2" xfId="501" xr:uid="{00000000-0005-0000-0000-000048BE0000}"/>
    <cellStyle name="표준 2 5 19 2 10" xfId="14387" xr:uid="{00000000-0005-0000-0000-000049BE0000}"/>
    <cellStyle name="표준 2 5 19 2 11" xfId="15867" xr:uid="{00000000-0005-0000-0000-00004ABE0000}"/>
    <cellStyle name="표준 2 5 19 2 12" xfId="17347" xr:uid="{00000000-0005-0000-0000-00004BBE0000}"/>
    <cellStyle name="표준 2 5 19 2 13" xfId="18827" xr:uid="{00000000-0005-0000-0000-00004CBE0000}"/>
    <cellStyle name="표준 2 5 19 2 14" xfId="20307" xr:uid="{00000000-0005-0000-0000-00004DBE0000}"/>
    <cellStyle name="표준 2 5 19 2 15" xfId="21787" xr:uid="{00000000-0005-0000-0000-00004EBE0000}"/>
    <cellStyle name="표준 2 5 19 2 16" xfId="23267" xr:uid="{00000000-0005-0000-0000-00004FBE0000}"/>
    <cellStyle name="표준 2 5 19 2 17" xfId="24747" xr:uid="{00000000-0005-0000-0000-000050BE0000}"/>
    <cellStyle name="표준 2 5 19 2 18" xfId="26227" xr:uid="{00000000-0005-0000-0000-000051BE0000}"/>
    <cellStyle name="표준 2 5 19 2 19" xfId="27707" xr:uid="{00000000-0005-0000-0000-000052BE0000}"/>
    <cellStyle name="표준 2 5 19 2 2" xfId="2546" xr:uid="{00000000-0005-0000-0000-000053BE0000}"/>
    <cellStyle name="표준 2 5 19 2 20" xfId="29187" xr:uid="{00000000-0005-0000-0000-000054BE0000}"/>
    <cellStyle name="표준 2 5 19 2 21" xfId="30667" xr:uid="{00000000-0005-0000-0000-000055BE0000}"/>
    <cellStyle name="표준 2 5 19 2 22" xfId="32147" xr:uid="{00000000-0005-0000-0000-000056BE0000}"/>
    <cellStyle name="표준 2 5 19 2 23" xfId="33627" xr:uid="{00000000-0005-0000-0000-000057BE0000}"/>
    <cellStyle name="표준 2 5 19 2 24" xfId="35107" xr:uid="{00000000-0005-0000-0000-000058BE0000}"/>
    <cellStyle name="표준 2 5 19 2 25" xfId="36587" xr:uid="{00000000-0005-0000-0000-000059BE0000}"/>
    <cellStyle name="표준 2 5 19 2 26" xfId="38067" xr:uid="{00000000-0005-0000-0000-00005ABE0000}"/>
    <cellStyle name="표준 2 5 19 2 27" xfId="39547" xr:uid="{00000000-0005-0000-0000-00005BBE0000}"/>
    <cellStyle name="표준 2 5 19 2 28" xfId="41027" xr:uid="{00000000-0005-0000-0000-00005CBE0000}"/>
    <cellStyle name="표준 2 5 19 2 29" xfId="42507" xr:uid="{00000000-0005-0000-0000-00005DBE0000}"/>
    <cellStyle name="표준 2 5 19 2 3" xfId="4027" xr:uid="{00000000-0005-0000-0000-00005EBE0000}"/>
    <cellStyle name="표준 2 5 19 2 30" xfId="43987" xr:uid="{00000000-0005-0000-0000-00005FBE0000}"/>
    <cellStyle name="표준 2 5 19 2 31" xfId="45467" xr:uid="{00000000-0005-0000-0000-000060BE0000}"/>
    <cellStyle name="표준 2 5 19 2 32" xfId="46948" xr:uid="{00000000-0005-0000-0000-000061BE0000}"/>
    <cellStyle name="표준 2 5 19 2 33" xfId="48428" xr:uid="{00000000-0005-0000-0000-000062BE0000}"/>
    <cellStyle name="표준 2 5 19 2 34" xfId="49908" xr:uid="{00000000-0005-0000-0000-000063BE0000}"/>
    <cellStyle name="표준 2 5 19 2 35" xfId="51388" xr:uid="{00000000-0005-0000-0000-000064BE0000}"/>
    <cellStyle name="표준 2 5 19 2 36" xfId="52868" xr:uid="{00000000-0005-0000-0000-000065BE0000}"/>
    <cellStyle name="표준 2 5 19 2 37" xfId="54348" xr:uid="{00000000-0005-0000-0000-000066BE0000}"/>
    <cellStyle name="표준 2 5 19 2 38" xfId="55828" xr:uid="{00000000-0005-0000-0000-000067BE0000}"/>
    <cellStyle name="표준 2 5 19 2 39" xfId="57308" xr:uid="{00000000-0005-0000-0000-000068BE0000}"/>
    <cellStyle name="표준 2 5 19 2 4" xfId="5507" xr:uid="{00000000-0005-0000-0000-000069BE0000}"/>
    <cellStyle name="표준 2 5 19 2 40" xfId="58788" xr:uid="{00000000-0005-0000-0000-00006ABE0000}"/>
    <cellStyle name="표준 2 5 19 2 41" xfId="60268" xr:uid="{00000000-0005-0000-0000-00006BBE0000}"/>
    <cellStyle name="표준 2 5 19 2 42" xfId="61748" xr:uid="{00000000-0005-0000-0000-00006CBE0000}"/>
    <cellStyle name="표준 2 5 19 2 5" xfId="6987" xr:uid="{00000000-0005-0000-0000-00006DBE0000}"/>
    <cellStyle name="표준 2 5 19 2 6" xfId="8467" xr:uid="{00000000-0005-0000-0000-00006EBE0000}"/>
    <cellStyle name="표준 2 5 19 2 7" xfId="9947" xr:uid="{00000000-0005-0000-0000-00006FBE0000}"/>
    <cellStyle name="표준 2 5 19 2 8" xfId="11427" xr:uid="{00000000-0005-0000-0000-000070BE0000}"/>
    <cellStyle name="표준 2 5 19 2 9" xfId="12907" xr:uid="{00000000-0005-0000-0000-000071BE0000}"/>
    <cellStyle name="표준 2 5 19 20" xfId="26970" xr:uid="{00000000-0005-0000-0000-000072BE0000}"/>
    <cellStyle name="표준 2 5 19 21" xfId="28450" xr:uid="{00000000-0005-0000-0000-000073BE0000}"/>
    <cellStyle name="표준 2 5 19 22" xfId="29930" xr:uid="{00000000-0005-0000-0000-000074BE0000}"/>
    <cellStyle name="표준 2 5 19 23" xfId="31410" xr:uid="{00000000-0005-0000-0000-000075BE0000}"/>
    <cellStyle name="표준 2 5 19 24" xfId="32890" xr:uid="{00000000-0005-0000-0000-000076BE0000}"/>
    <cellStyle name="표준 2 5 19 25" xfId="34370" xr:uid="{00000000-0005-0000-0000-000077BE0000}"/>
    <cellStyle name="표준 2 5 19 26" xfId="35850" xr:uid="{00000000-0005-0000-0000-000078BE0000}"/>
    <cellStyle name="표준 2 5 19 27" xfId="37330" xr:uid="{00000000-0005-0000-0000-000079BE0000}"/>
    <cellStyle name="표준 2 5 19 28" xfId="38810" xr:uid="{00000000-0005-0000-0000-00007ABE0000}"/>
    <cellStyle name="표준 2 5 19 29" xfId="40290" xr:uid="{00000000-0005-0000-0000-00007BBE0000}"/>
    <cellStyle name="표준 2 5 19 3" xfId="1809" xr:uid="{00000000-0005-0000-0000-00007CBE0000}"/>
    <cellStyle name="표준 2 5 19 30" xfId="41770" xr:uid="{00000000-0005-0000-0000-00007DBE0000}"/>
    <cellStyle name="표준 2 5 19 31" xfId="43250" xr:uid="{00000000-0005-0000-0000-00007EBE0000}"/>
    <cellStyle name="표준 2 5 19 32" xfId="44730" xr:uid="{00000000-0005-0000-0000-00007FBE0000}"/>
    <cellStyle name="표준 2 5 19 33" xfId="46211" xr:uid="{00000000-0005-0000-0000-000080BE0000}"/>
    <cellStyle name="표준 2 5 19 34" xfId="47691" xr:uid="{00000000-0005-0000-0000-000081BE0000}"/>
    <cellStyle name="표준 2 5 19 35" xfId="49171" xr:uid="{00000000-0005-0000-0000-000082BE0000}"/>
    <cellStyle name="표준 2 5 19 36" xfId="50651" xr:uid="{00000000-0005-0000-0000-000083BE0000}"/>
    <cellStyle name="표준 2 5 19 37" xfId="52131" xr:uid="{00000000-0005-0000-0000-000084BE0000}"/>
    <cellStyle name="표준 2 5 19 38" xfId="53611" xr:uid="{00000000-0005-0000-0000-000085BE0000}"/>
    <cellStyle name="표준 2 5 19 39" xfId="55091" xr:uid="{00000000-0005-0000-0000-000086BE0000}"/>
    <cellStyle name="표준 2 5 19 4" xfId="3290" xr:uid="{00000000-0005-0000-0000-000087BE0000}"/>
    <cellStyle name="표준 2 5 19 40" xfId="56571" xr:uid="{00000000-0005-0000-0000-000088BE0000}"/>
    <cellStyle name="표준 2 5 19 41" xfId="58051" xr:uid="{00000000-0005-0000-0000-000089BE0000}"/>
    <cellStyle name="표준 2 5 19 42" xfId="59531" xr:uid="{00000000-0005-0000-0000-00008ABE0000}"/>
    <cellStyle name="표준 2 5 19 43" xfId="61011" xr:uid="{00000000-0005-0000-0000-00008BBE0000}"/>
    <cellStyle name="표준 2 5 19 5" xfId="4770" xr:uid="{00000000-0005-0000-0000-00008CBE0000}"/>
    <cellStyle name="표준 2 5 19 6" xfId="6250" xr:uid="{00000000-0005-0000-0000-00008DBE0000}"/>
    <cellStyle name="표준 2 5 19 7" xfId="7730" xr:uid="{00000000-0005-0000-0000-00008EBE0000}"/>
    <cellStyle name="표준 2 5 19 8" xfId="9210" xr:uid="{00000000-0005-0000-0000-00008FBE0000}"/>
    <cellStyle name="표준 2 5 19 9" xfId="10690" xr:uid="{00000000-0005-0000-0000-000090BE0000}"/>
    <cellStyle name="표준 2 5 2" xfId="1500" xr:uid="{00000000-0005-0000-0000-000091BE0000}"/>
    <cellStyle name="표준 2 5 2 10" xfId="11950" xr:uid="{00000000-0005-0000-0000-000092BE0000}"/>
    <cellStyle name="표준 2 5 2 11" xfId="13430" xr:uid="{00000000-0005-0000-0000-000093BE0000}"/>
    <cellStyle name="표준 2 5 2 12" xfId="14910" xr:uid="{00000000-0005-0000-0000-000094BE0000}"/>
    <cellStyle name="표준 2 5 2 13" xfId="16390" xr:uid="{00000000-0005-0000-0000-000095BE0000}"/>
    <cellStyle name="표준 2 5 2 14" xfId="17870" xr:uid="{00000000-0005-0000-0000-000096BE0000}"/>
    <cellStyle name="표준 2 5 2 15" xfId="19350" xr:uid="{00000000-0005-0000-0000-000097BE0000}"/>
    <cellStyle name="표준 2 5 2 16" xfId="20830" xr:uid="{00000000-0005-0000-0000-000098BE0000}"/>
    <cellStyle name="표준 2 5 2 17" xfId="22310" xr:uid="{00000000-0005-0000-0000-000099BE0000}"/>
    <cellStyle name="표준 2 5 2 18" xfId="23790" xr:uid="{00000000-0005-0000-0000-00009ABE0000}"/>
    <cellStyle name="표준 2 5 2 19" xfId="25270" xr:uid="{00000000-0005-0000-0000-00009BBE0000}"/>
    <cellStyle name="표준 2 5 2 2" xfId="721" xr:uid="{00000000-0005-0000-0000-00009CBE0000}"/>
    <cellStyle name="표준 2 5 2 2 10" xfId="14167" xr:uid="{00000000-0005-0000-0000-00009DBE0000}"/>
    <cellStyle name="표준 2 5 2 2 11" xfId="15647" xr:uid="{00000000-0005-0000-0000-00009EBE0000}"/>
    <cellStyle name="표준 2 5 2 2 12" xfId="17127" xr:uid="{00000000-0005-0000-0000-00009FBE0000}"/>
    <cellStyle name="표준 2 5 2 2 13" xfId="18607" xr:uid="{00000000-0005-0000-0000-0000A0BE0000}"/>
    <cellStyle name="표준 2 5 2 2 14" xfId="20087" xr:uid="{00000000-0005-0000-0000-0000A1BE0000}"/>
    <cellStyle name="표준 2 5 2 2 15" xfId="21567" xr:uid="{00000000-0005-0000-0000-0000A2BE0000}"/>
    <cellStyle name="표준 2 5 2 2 16" xfId="23047" xr:uid="{00000000-0005-0000-0000-0000A3BE0000}"/>
    <cellStyle name="표준 2 5 2 2 17" xfId="24527" xr:uid="{00000000-0005-0000-0000-0000A4BE0000}"/>
    <cellStyle name="표준 2 5 2 2 18" xfId="26007" xr:uid="{00000000-0005-0000-0000-0000A5BE0000}"/>
    <cellStyle name="표준 2 5 2 2 19" xfId="27487" xr:uid="{00000000-0005-0000-0000-0000A6BE0000}"/>
    <cellStyle name="표준 2 5 2 2 2" xfId="2326" xr:uid="{00000000-0005-0000-0000-0000A7BE0000}"/>
    <cellStyle name="표준 2 5 2 2 20" xfId="28967" xr:uid="{00000000-0005-0000-0000-0000A8BE0000}"/>
    <cellStyle name="표준 2 5 2 2 21" xfId="30447" xr:uid="{00000000-0005-0000-0000-0000A9BE0000}"/>
    <cellStyle name="표준 2 5 2 2 22" xfId="31927" xr:uid="{00000000-0005-0000-0000-0000AABE0000}"/>
    <cellStyle name="표준 2 5 2 2 23" xfId="33407" xr:uid="{00000000-0005-0000-0000-0000ABBE0000}"/>
    <cellStyle name="표준 2 5 2 2 24" xfId="34887" xr:uid="{00000000-0005-0000-0000-0000ACBE0000}"/>
    <cellStyle name="표준 2 5 2 2 25" xfId="36367" xr:uid="{00000000-0005-0000-0000-0000ADBE0000}"/>
    <cellStyle name="표준 2 5 2 2 26" xfId="37847" xr:uid="{00000000-0005-0000-0000-0000AEBE0000}"/>
    <cellStyle name="표준 2 5 2 2 27" xfId="39327" xr:uid="{00000000-0005-0000-0000-0000AFBE0000}"/>
    <cellStyle name="표준 2 5 2 2 28" xfId="40807" xr:uid="{00000000-0005-0000-0000-0000B0BE0000}"/>
    <cellStyle name="표준 2 5 2 2 29" xfId="42287" xr:uid="{00000000-0005-0000-0000-0000B1BE0000}"/>
    <cellStyle name="표준 2 5 2 2 3" xfId="3807" xr:uid="{00000000-0005-0000-0000-0000B2BE0000}"/>
    <cellStyle name="표준 2 5 2 2 30" xfId="43767" xr:uid="{00000000-0005-0000-0000-0000B3BE0000}"/>
    <cellStyle name="표준 2 5 2 2 31" xfId="45247" xr:uid="{00000000-0005-0000-0000-0000B4BE0000}"/>
    <cellStyle name="표준 2 5 2 2 32" xfId="46728" xr:uid="{00000000-0005-0000-0000-0000B5BE0000}"/>
    <cellStyle name="표준 2 5 2 2 33" xfId="48208" xr:uid="{00000000-0005-0000-0000-0000B6BE0000}"/>
    <cellStyle name="표준 2 5 2 2 34" xfId="49688" xr:uid="{00000000-0005-0000-0000-0000B7BE0000}"/>
    <cellStyle name="표준 2 5 2 2 35" xfId="51168" xr:uid="{00000000-0005-0000-0000-0000B8BE0000}"/>
    <cellStyle name="표준 2 5 2 2 36" xfId="52648" xr:uid="{00000000-0005-0000-0000-0000B9BE0000}"/>
    <cellStyle name="표준 2 5 2 2 37" xfId="54128" xr:uid="{00000000-0005-0000-0000-0000BABE0000}"/>
    <cellStyle name="표준 2 5 2 2 38" xfId="55608" xr:uid="{00000000-0005-0000-0000-0000BBBE0000}"/>
    <cellStyle name="표준 2 5 2 2 39" xfId="57088" xr:uid="{00000000-0005-0000-0000-0000BCBE0000}"/>
    <cellStyle name="표준 2 5 2 2 4" xfId="5287" xr:uid="{00000000-0005-0000-0000-0000BDBE0000}"/>
    <cellStyle name="표준 2 5 2 2 40" xfId="58568" xr:uid="{00000000-0005-0000-0000-0000BEBE0000}"/>
    <cellStyle name="표준 2 5 2 2 41" xfId="60048" xr:uid="{00000000-0005-0000-0000-0000BFBE0000}"/>
    <cellStyle name="표준 2 5 2 2 42" xfId="61528" xr:uid="{00000000-0005-0000-0000-0000C0BE0000}"/>
    <cellStyle name="표준 2 5 2 2 5" xfId="6767" xr:uid="{00000000-0005-0000-0000-0000C1BE0000}"/>
    <cellStyle name="표준 2 5 2 2 6" xfId="8247" xr:uid="{00000000-0005-0000-0000-0000C2BE0000}"/>
    <cellStyle name="표준 2 5 2 2 7" xfId="9727" xr:uid="{00000000-0005-0000-0000-0000C3BE0000}"/>
    <cellStyle name="표준 2 5 2 2 8" xfId="11207" xr:uid="{00000000-0005-0000-0000-0000C4BE0000}"/>
    <cellStyle name="표준 2 5 2 2 9" xfId="12687" xr:uid="{00000000-0005-0000-0000-0000C5BE0000}"/>
    <cellStyle name="표준 2 5 2 20" xfId="26750" xr:uid="{00000000-0005-0000-0000-0000C6BE0000}"/>
    <cellStyle name="표준 2 5 2 21" xfId="28230" xr:uid="{00000000-0005-0000-0000-0000C7BE0000}"/>
    <cellStyle name="표준 2 5 2 22" xfId="29710" xr:uid="{00000000-0005-0000-0000-0000C8BE0000}"/>
    <cellStyle name="표준 2 5 2 23" xfId="31190" xr:uid="{00000000-0005-0000-0000-0000C9BE0000}"/>
    <cellStyle name="표준 2 5 2 24" xfId="32670" xr:uid="{00000000-0005-0000-0000-0000CABE0000}"/>
    <cellStyle name="표준 2 5 2 25" xfId="34150" xr:uid="{00000000-0005-0000-0000-0000CBBE0000}"/>
    <cellStyle name="표준 2 5 2 26" xfId="35630" xr:uid="{00000000-0005-0000-0000-0000CCBE0000}"/>
    <cellStyle name="표준 2 5 2 27" xfId="37110" xr:uid="{00000000-0005-0000-0000-0000CDBE0000}"/>
    <cellStyle name="표준 2 5 2 28" xfId="38590" xr:uid="{00000000-0005-0000-0000-0000CEBE0000}"/>
    <cellStyle name="표준 2 5 2 29" xfId="40070" xr:uid="{00000000-0005-0000-0000-0000CFBE0000}"/>
    <cellStyle name="표준 2 5 2 3" xfId="1589" xr:uid="{00000000-0005-0000-0000-0000D0BE0000}"/>
    <cellStyle name="표준 2 5 2 30" xfId="41550" xr:uid="{00000000-0005-0000-0000-0000D1BE0000}"/>
    <cellStyle name="표준 2 5 2 31" xfId="43030" xr:uid="{00000000-0005-0000-0000-0000D2BE0000}"/>
    <cellStyle name="표준 2 5 2 32" xfId="44510" xr:uid="{00000000-0005-0000-0000-0000D3BE0000}"/>
    <cellStyle name="표준 2 5 2 33" xfId="45991" xr:uid="{00000000-0005-0000-0000-0000D4BE0000}"/>
    <cellStyle name="표준 2 5 2 34" xfId="47471" xr:uid="{00000000-0005-0000-0000-0000D5BE0000}"/>
    <cellStyle name="표준 2 5 2 35" xfId="48951" xr:uid="{00000000-0005-0000-0000-0000D6BE0000}"/>
    <cellStyle name="표준 2 5 2 36" xfId="50431" xr:uid="{00000000-0005-0000-0000-0000D7BE0000}"/>
    <cellStyle name="표준 2 5 2 37" xfId="51911" xr:uid="{00000000-0005-0000-0000-0000D8BE0000}"/>
    <cellStyle name="표준 2 5 2 38" xfId="53391" xr:uid="{00000000-0005-0000-0000-0000D9BE0000}"/>
    <cellStyle name="표준 2 5 2 39" xfId="54871" xr:uid="{00000000-0005-0000-0000-0000DABE0000}"/>
    <cellStyle name="표준 2 5 2 4" xfId="3070" xr:uid="{00000000-0005-0000-0000-0000DBBE0000}"/>
    <cellStyle name="표준 2 5 2 40" xfId="56351" xr:uid="{00000000-0005-0000-0000-0000DCBE0000}"/>
    <cellStyle name="표준 2 5 2 41" xfId="57831" xr:uid="{00000000-0005-0000-0000-0000DDBE0000}"/>
    <cellStyle name="표준 2 5 2 42" xfId="59311" xr:uid="{00000000-0005-0000-0000-0000DEBE0000}"/>
    <cellStyle name="표준 2 5 2 43" xfId="60791" xr:uid="{00000000-0005-0000-0000-0000DFBE0000}"/>
    <cellStyle name="표준 2 5 2 5" xfId="4550" xr:uid="{00000000-0005-0000-0000-0000E0BE0000}"/>
    <cellStyle name="표준 2 5 2 6" xfId="6030" xr:uid="{00000000-0005-0000-0000-0000E1BE0000}"/>
    <cellStyle name="표준 2 5 2 7" xfId="7510" xr:uid="{00000000-0005-0000-0000-0000E2BE0000}"/>
    <cellStyle name="표준 2 5 2 8" xfId="8990" xr:uid="{00000000-0005-0000-0000-0000E3BE0000}"/>
    <cellStyle name="표준 2 5 2 9" xfId="10470" xr:uid="{00000000-0005-0000-0000-0000E4BE0000}"/>
    <cellStyle name="표준 2 5 20" xfId="1258" xr:uid="{00000000-0005-0000-0000-0000E5BE0000}"/>
    <cellStyle name="표준 2 5 20 10" xfId="12192" xr:uid="{00000000-0005-0000-0000-0000E6BE0000}"/>
    <cellStyle name="표준 2 5 20 11" xfId="13672" xr:uid="{00000000-0005-0000-0000-0000E7BE0000}"/>
    <cellStyle name="표준 2 5 20 12" xfId="15152" xr:uid="{00000000-0005-0000-0000-0000E8BE0000}"/>
    <cellStyle name="표준 2 5 20 13" xfId="16632" xr:uid="{00000000-0005-0000-0000-0000E9BE0000}"/>
    <cellStyle name="표준 2 5 20 14" xfId="18112" xr:uid="{00000000-0005-0000-0000-0000EABE0000}"/>
    <cellStyle name="표준 2 5 20 15" xfId="19592" xr:uid="{00000000-0005-0000-0000-0000EBBE0000}"/>
    <cellStyle name="표준 2 5 20 16" xfId="21072" xr:uid="{00000000-0005-0000-0000-0000ECBE0000}"/>
    <cellStyle name="표준 2 5 20 17" xfId="22552" xr:uid="{00000000-0005-0000-0000-0000EDBE0000}"/>
    <cellStyle name="표준 2 5 20 18" xfId="24032" xr:uid="{00000000-0005-0000-0000-0000EEBE0000}"/>
    <cellStyle name="표준 2 5 20 19" xfId="25512" xr:uid="{00000000-0005-0000-0000-0000EFBE0000}"/>
    <cellStyle name="표준 2 5 20 2" xfId="479" xr:uid="{00000000-0005-0000-0000-0000F0BE0000}"/>
    <cellStyle name="표준 2 5 20 2 10" xfId="14409" xr:uid="{00000000-0005-0000-0000-0000F1BE0000}"/>
    <cellStyle name="표준 2 5 20 2 11" xfId="15889" xr:uid="{00000000-0005-0000-0000-0000F2BE0000}"/>
    <cellStyle name="표준 2 5 20 2 12" xfId="17369" xr:uid="{00000000-0005-0000-0000-0000F3BE0000}"/>
    <cellStyle name="표준 2 5 20 2 13" xfId="18849" xr:uid="{00000000-0005-0000-0000-0000F4BE0000}"/>
    <cellStyle name="표준 2 5 20 2 14" xfId="20329" xr:uid="{00000000-0005-0000-0000-0000F5BE0000}"/>
    <cellStyle name="표준 2 5 20 2 15" xfId="21809" xr:uid="{00000000-0005-0000-0000-0000F6BE0000}"/>
    <cellStyle name="표준 2 5 20 2 16" xfId="23289" xr:uid="{00000000-0005-0000-0000-0000F7BE0000}"/>
    <cellStyle name="표준 2 5 20 2 17" xfId="24769" xr:uid="{00000000-0005-0000-0000-0000F8BE0000}"/>
    <cellStyle name="표준 2 5 20 2 18" xfId="26249" xr:uid="{00000000-0005-0000-0000-0000F9BE0000}"/>
    <cellStyle name="표준 2 5 20 2 19" xfId="27729" xr:uid="{00000000-0005-0000-0000-0000FABE0000}"/>
    <cellStyle name="표준 2 5 20 2 2" xfId="2568" xr:uid="{00000000-0005-0000-0000-0000FBBE0000}"/>
    <cellStyle name="표준 2 5 20 2 20" xfId="29209" xr:uid="{00000000-0005-0000-0000-0000FCBE0000}"/>
    <cellStyle name="표준 2 5 20 2 21" xfId="30689" xr:uid="{00000000-0005-0000-0000-0000FDBE0000}"/>
    <cellStyle name="표준 2 5 20 2 22" xfId="32169" xr:uid="{00000000-0005-0000-0000-0000FEBE0000}"/>
    <cellStyle name="표준 2 5 20 2 23" xfId="33649" xr:uid="{00000000-0005-0000-0000-0000FFBE0000}"/>
    <cellStyle name="표준 2 5 20 2 24" xfId="35129" xr:uid="{00000000-0005-0000-0000-000000BF0000}"/>
    <cellStyle name="표준 2 5 20 2 25" xfId="36609" xr:uid="{00000000-0005-0000-0000-000001BF0000}"/>
    <cellStyle name="표준 2 5 20 2 26" xfId="38089" xr:uid="{00000000-0005-0000-0000-000002BF0000}"/>
    <cellStyle name="표준 2 5 20 2 27" xfId="39569" xr:uid="{00000000-0005-0000-0000-000003BF0000}"/>
    <cellStyle name="표준 2 5 20 2 28" xfId="41049" xr:uid="{00000000-0005-0000-0000-000004BF0000}"/>
    <cellStyle name="표준 2 5 20 2 29" xfId="42529" xr:uid="{00000000-0005-0000-0000-000005BF0000}"/>
    <cellStyle name="표준 2 5 20 2 3" xfId="4049" xr:uid="{00000000-0005-0000-0000-000006BF0000}"/>
    <cellStyle name="표준 2 5 20 2 30" xfId="44009" xr:uid="{00000000-0005-0000-0000-000007BF0000}"/>
    <cellStyle name="표준 2 5 20 2 31" xfId="45489" xr:uid="{00000000-0005-0000-0000-000008BF0000}"/>
    <cellStyle name="표준 2 5 20 2 32" xfId="46970" xr:uid="{00000000-0005-0000-0000-000009BF0000}"/>
    <cellStyle name="표준 2 5 20 2 33" xfId="48450" xr:uid="{00000000-0005-0000-0000-00000ABF0000}"/>
    <cellStyle name="표준 2 5 20 2 34" xfId="49930" xr:uid="{00000000-0005-0000-0000-00000BBF0000}"/>
    <cellStyle name="표준 2 5 20 2 35" xfId="51410" xr:uid="{00000000-0005-0000-0000-00000CBF0000}"/>
    <cellStyle name="표준 2 5 20 2 36" xfId="52890" xr:uid="{00000000-0005-0000-0000-00000DBF0000}"/>
    <cellStyle name="표준 2 5 20 2 37" xfId="54370" xr:uid="{00000000-0005-0000-0000-00000EBF0000}"/>
    <cellStyle name="표준 2 5 20 2 38" xfId="55850" xr:uid="{00000000-0005-0000-0000-00000FBF0000}"/>
    <cellStyle name="표준 2 5 20 2 39" xfId="57330" xr:uid="{00000000-0005-0000-0000-000010BF0000}"/>
    <cellStyle name="표준 2 5 20 2 4" xfId="5529" xr:uid="{00000000-0005-0000-0000-000011BF0000}"/>
    <cellStyle name="표준 2 5 20 2 40" xfId="58810" xr:uid="{00000000-0005-0000-0000-000012BF0000}"/>
    <cellStyle name="표준 2 5 20 2 41" xfId="60290" xr:uid="{00000000-0005-0000-0000-000013BF0000}"/>
    <cellStyle name="표준 2 5 20 2 42" xfId="61770" xr:uid="{00000000-0005-0000-0000-000014BF0000}"/>
    <cellStyle name="표준 2 5 20 2 5" xfId="7009" xr:uid="{00000000-0005-0000-0000-000015BF0000}"/>
    <cellStyle name="표준 2 5 20 2 6" xfId="8489" xr:uid="{00000000-0005-0000-0000-000016BF0000}"/>
    <cellStyle name="표준 2 5 20 2 7" xfId="9969" xr:uid="{00000000-0005-0000-0000-000017BF0000}"/>
    <cellStyle name="표준 2 5 20 2 8" xfId="11449" xr:uid="{00000000-0005-0000-0000-000018BF0000}"/>
    <cellStyle name="표준 2 5 20 2 9" xfId="12929" xr:uid="{00000000-0005-0000-0000-000019BF0000}"/>
    <cellStyle name="표준 2 5 20 20" xfId="26992" xr:uid="{00000000-0005-0000-0000-00001ABF0000}"/>
    <cellStyle name="표준 2 5 20 21" xfId="28472" xr:uid="{00000000-0005-0000-0000-00001BBF0000}"/>
    <cellStyle name="표준 2 5 20 22" xfId="29952" xr:uid="{00000000-0005-0000-0000-00001CBF0000}"/>
    <cellStyle name="표준 2 5 20 23" xfId="31432" xr:uid="{00000000-0005-0000-0000-00001DBF0000}"/>
    <cellStyle name="표준 2 5 20 24" xfId="32912" xr:uid="{00000000-0005-0000-0000-00001EBF0000}"/>
    <cellStyle name="표준 2 5 20 25" xfId="34392" xr:uid="{00000000-0005-0000-0000-00001FBF0000}"/>
    <cellStyle name="표준 2 5 20 26" xfId="35872" xr:uid="{00000000-0005-0000-0000-000020BF0000}"/>
    <cellStyle name="표준 2 5 20 27" xfId="37352" xr:uid="{00000000-0005-0000-0000-000021BF0000}"/>
    <cellStyle name="표준 2 5 20 28" xfId="38832" xr:uid="{00000000-0005-0000-0000-000022BF0000}"/>
    <cellStyle name="표준 2 5 20 29" xfId="40312" xr:uid="{00000000-0005-0000-0000-000023BF0000}"/>
    <cellStyle name="표준 2 5 20 3" xfId="1831" xr:uid="{00000000-0005-0000-0000-000024BF0000}"/>
    <cellStyle name="표준 2 5 20 30" xfId="41792" xr:uid="{00000000-0005-0000-0000-000025BF0000}"/>
    <cellStyle name="표준 2 5 20 31" xfId="43272" xr:uid="{00000000-0005-0000-0000-000026BF0000}"/>
    <cellStyle name="표준 2 5 20 32" xfId="44752" xr:uid="{00000000-0005-0000-0000-000027BF0000}"/>
    <cellStyle name="표준 2 5 20 33" xfId="46233" xr:uid="{00000000-0005-0000-0000-000028BF0000}"/>
    <cellStyle name="표준 2 5 20 34" xfId="47713" xr:uid="{00000000-0005-0000-0000-000029BF0000}"/>
    <cellStyle name="표준 2 5 20 35" xfId="49193" xr:uid="{00000000-0005-0000-0000-00002ABF0000}"/>
    <cellStyle name="표준 2 5 20 36" xfId="50673" xr:uid="{00000000-0005-0000-0000-00002BBF0000}"/>
    <cellStyle name="표준 2 5 20 37" xfId="52153" xr:uid="{00000000-0005-0000-0000-00002CBF0000}"/>
    <cellStyle name="표준 2 5 20 38" xfId="53633" xr:uid="{00000000-0005-0000-0000-00002DBF0000}"/>
    <cellStyle name="표준 2 5 20 39" xfId="55113" xr:uid="{00000000-0005-0000-0000-00002EBF0000}"/>
    <cellStyle name="표준 2 5 20 4" xfId="3312" xr:uid="{00000000-0005-0000-0000-00002FBF0000}"/>
    <cellStyle name="표준 2 5 20 40" xfId="56593" xr:uid="{00000000-0005-0000-0000-000030BF0000}"/>
    <cellStyle name="표준 2 5 20 41" xfId="58073" xr:uid="{00000000-0005-0000-0000-000031BF0000}"/>
    <cellStyle name="표준 2 5 20 42" xfId="59553" xr:uid="{00000000-0005-0000-0000-000032BF0000}"/>
    <cellStyle name="표준 2 5 20 43" xfId="61033" xr:uid="{00000000-0005-0000-0000-000033BF0000}"/>
    <cellStyle name="표준 2 5 20 5" xfId="4792" xr:uid="{00000000-0005-0000-0000-000034BF0000}"/>
    <cellStyle name="표준 2 5 20 6" xfId="6272" xr:uid="{00000000-0005-0000-0000-000035BF0000}"/>
    <cellStyle name="표준 2 5 20 7" xfId="7752" xr:uid="{00000000-0005-0000-0000-000036BF0000}"/>
    <cellStyle name="표준 2 5 20 8" xfId="9232" xr:uid="{00000000-0005-0000-0000-000037BF0000}"/>
    <cellStyle name="표준 2 5 20 9" xfId="10712" xr:uid="{00000000-0005-0000-0000-000038BF0000}"/>
    <cellStyle name="표준 2 5 21" xfId="1235" xr:uid="{00000000-0005-0000-0000-000039BF0000}"/>
    <cellStyle name="표준 2 5 21 10" xfId="12215" xr:uid="{00000000-0005-0000-0000-00003ABF0000}"/>
    <cellStyle name="표준 2 5 21 11" xfId="13695" xr:uid="{00000000-0005-0000-0000-00003BBF0000}"/>
    <cellStyle name="표준 2 5 21 12" xfId="15175" xr:uid="{00000000-0005-0000-0000-00003CBF0000}"/>
    <cellStyle name="표준 2 5 21 13" xfId="16655" xr:uid="{00000000-0005-0000-0000-00003DBF0000}"/>
    <cellStyle name="표준 2 5 21 14" xfId="18135" xr:uid="{00000000-0005-0000-0000-00003EBF0000}"/>
    <cellStyle name="표준 2 5 21 15" xfId="19615" xr:uid="{00000000-0005-0000-0000-00003FBF0000}"/>
    <cellStyle name="표준 2 5 21 16" xfId="21095" xr:uid="{00000000-0005-0000-0000-000040BF0000}"/>
    <cellStyle name="표준 2 5 21 17" xfId="22575" xr:uid="{00000000-0005-0000-0000-000041BF0000}"/>
    <cellStyle name="표준 2 5 21 18" xfId="24055" xr:uid="{00000000-0005-0000-0000-000042BF0000}"/>
    <cellStyle name="표준 2 5 21 19" xfId="25535" xr:uid="{00000000-0005-0000-0000-000043BF0000}"/>
    <cellStyle name="표준 2 5 21 2" xfId="456" xr:uid="{00000000-0005-0000-0000-000044BF0000}"/>
    <cellStyle name="표준 2 5 21 2 10" xfId="14432" xr:uid="{00000000-0005-0000-0000-000045BF0000}"/>
    <cellStyle name="표준 2 5 21 2 11" xfId="15912" xr:uid="{00000000-0005-0000-0000-000046BF0000}"/>
    <cellStyle name="표준 2 5 21 2 12" xfId="17392" xr:uid="{00000000-0005-0000-0000-000047BF0000}"/>
    <cellStyle name="표준 2 5 21 2 13" xfId="18872" xr:uid="{00000000-0005-0000-0000-000048BF0000}"/>
    <cellStyle name="표준 2 5 21 2 14" xfId="20352" xr:uid="{00000000-0005-0000-0000-000049BF0000}"/>
    <cellStyle name="표준 2 5 21 2 15" xfId="21832" xr:uid="{00000000-0005-0000-0000-00004ABF0000}"/>
    <cellStyle name="표준 2 5 21 2 16" xfId="23312" xr:uid="{00000000-0005-0000-0000-00004BBF0000}"/>
    <cellStyle name="표준 2 5 21 2 17" xfId="24792" xr:uid="{00000000-0005-0000-0000-00004CBF0000}"/>
    <cellStyle name="표준 2 5 21 2 18" xfId="26272" xr:uid="{00000000-0005-0000-0000-00004DBF0000}"/>
    <cellStyle name="표준 2 5 21 2 19" xfId="27752" xr:uid="{00000000-0005-0000-0000-00004EBF0000}"/>
    <cellStyle name="표준 2 5 21 2 2" xfId="2591" xr:uid="{00000000-0005-0000-0000-00004FBF0000}"/>
    <cellStyle name="표준 2 5 21 2 20" xfId="29232" xr:uid="{00000000-0005-0000-0000-000050BF0000}"/>
    <cellStyle name="표준 2 5 21 2 21" xfId="30712" xr:uid="{00000000-0005-0000-0000-000051BF0000}"/>
    <cellStyle name="표준 2 5 21 2 22" xfId="32192" xr:uid="{00000000-0005-0000-0000-000052BF0000}"/>
    <cellStyle name="표준 2 5 21 2 23" xfId="33672" xr:uid="{00000000-0005-0000-0000-000053BF0000}"/>
    <cellStyle name="표준 2 5 21 2 24" xfId="35152" xr:uid="{00000000-0005-0000-0000-000054BF0000}"/>
    <cellStyle name="표준 2 5 21 2 25" xfId="36632" xr:uid="{00000000-0005-0000-0000-000055BF0000}"/>
    <cellStyle name="표준 2 5 21 2 26" xfId="38112" xr:uid="{00000000-0005-0000-0000-000056BF0000}"/>
    <cellStyle name="표준 2 5 21 2 27" xfId="39592" xr:uid="{00000000-0005-0000-0000-000057BF0000}"/>
    <cellStyle name="표준 2 5 21 2 28" xfId="41072" xr:uid="{00000000-0005-0000-0000-000058BF0000}"/>
    <cellStyle name="표준 2 5 21 2 29" xfId="42552" xr:uid="{00000000-0005-0000-0000-000059BF0000}"/>
    <cellStyle name="표준 2 5 21 2 3" xfId="4072" xr:uid="{00000000-0005-0000-0000-00005ABF0000}"/>
    <cellStyle name="표준 2 5 21 2 30" xfId="44032" xr:uid="{00000000-0005-0000-0000-00005BBF0000}"/>
    <cellStyle name="표준 2 5 21 2 31" xfId="45512" xr:uid="{00000000-0005-0000-0000-00005CBF0000}"/>
    <cellStyle name="표준 2 5 21 2 32" xfId="46993" xr:uid="{00000000-0005-0000-0000-00005DBF0000}"/>
    <cellStyle name="표준 2 5 21 2 33" xfId="48473" xr:uid="{00000000-0005-0000-0000-00005EBF0000}"/>
    <cellStyle name="표준 2 5 21 2 34" xfId="49953" xr:uid="{00000000-0005-0000-0000-00005FBF0000}"/>
    <cellStyle name="표준 2 5 21 2 35" xfId="51433" xr:uid="{00000000-0005-0000-0000-000060BF0000}"/>
    <cellStyle name="표준 2 5 21 2 36" xfId="52913" xr:uid="{00000000-0005-0000-0000-000061BF0000}"/>
    <cellStyle name="표준 2 5 21 2 37" xfId="54393" xr:uid="{00000000-0005-0000-0000-000062BF0000}"/>
    <cellStyle name="표준 2 5 21 2 38" xfId="55873" xr:uid="{00000000-0005-0000-0000-000063BF0000}"/>
    <cellStyle name="표준 2 5 21 2 39" xfId="57353" xr:uid="{00000000-0005-0000-0000-000064BF0000}"/>
    <cellStyle name="표준 2 5 21 2 4" xfId="5552" xr:uid="{00000000-0005-0000-0000-000065BF0000}"/>
    <cellStyle name="표준 2 5 21 2 40" xfId="58833" xr:uid="{00000000-0005-0000-0000-000066BF0000}"/>
    <cellStyle name="표준 2 5 21 2 41" xfId="60313" xr:uid="{00000000-0005-0000-0000-000067BF0000}"/>
    <cellStyle name="표준 2 5 21 2 42" xfId="61793" xr:uid="{00000000-0005-0000-0000-000068BF0000}"/>
    <cellStyle name="표준 2 5 21 2 5" xfId="7032" xr:uid="{00000000-0005-0000-0000-000069BF0000}"/>
    <cellStyle name="표준 2 5 21 2 6" xfId="8512" xr:uid="{00000000-0005-0000-0000-00006ABF0000}"/>
    <cellStyle name="표준 2 5 21 2 7" xfId="9992" xr:uid="{00000000-0005-0000-0000-00006BBF0000}"/>
    <cellStyle name="표준 2 5 21 2 8" xfId="11472" xr:uid="{00000000-0005-0000-0000-00006CBF0000}"/>
    <cellStyle name="표준 2 5 21 2 9" xfId="12952" xr:uid="{00000000-0005-0000-0000-00006DBF0000}"/>
    <cellStyle name="표준 2 5 21 20" xfId="27015" xr:uid="{00000000-0005-0000-0000-00006EBF0000}"/>
    <cellStyle name="표준 2 5 21 21" xfId="28495" xr:uid="{00000000-0005-0000-0000-00006FBF0000}"/>
    <cellStyle name="표준 2 5 21 22" xfId="29975" xr:uid="{00000000-0005-0000-0000-000070BF0000}"/>
    <cellStyle name="표준 2 5 21 23" xfId="31455" xr:uid="{00000000-0005-0000-0000-000071BF0000}"/>
    <cellStyle name="표준 2 5 21 24" xfId="32935" xr:uid="{00000000-0005-0000-0000-000072BF0000}"/>
    <cellStyle name="표준 2 5 21 25" xfId="34415" xr:uid="{00000000-0005-0000-0000-000073BF0000}"/>
    <cellStyle name="표준 2 5 21 26" xfId="35895" xr:uid="{00000000-0005-0000-0000-000074BF0000}"/>
    <cellStyle name="표준 2 5 21 27" xfId="37375" xr:uid="{00000000-0005-0000-0000-000075BF0000}"/>
    <cellStyle name="표준 2 5 21 28" xfId="38855" xr:uid="{00000000-0005-0000-0000-000076BF0000}"/>
    <cellStyle name="표준 2 5 21 29" xfId="40335" xr:uid="{00000000-0005-0000-0000-000077BF0000}"/>
    <cellStyle name="표준 2 5 21 3" xfId="1854" xr:uid="{00000000-0005-0000-0000-000078BF0000}"/>
    <cellStyle name="표준 2 5 21 30" xfId="41815" xr:uid="{00000000-0005-0000-0000-000079BF0000}"/>
    <cellStyle name="표준 2 5 21 31" xfId="43295" xr:uid="{00000000-0005-0000-0000-00007ABF0000}"/>
    <cellStyle name="표준 2 5 21 32" xfId="44775" xr:uid="{00000000-0005-0000-0000-00007BBF0000}"/>
    <cellStyle name="표준 2 5 21 33" xfId="46256" xr:uid="{00000000-0005-0000-0000-00007CBF0000}"/>
    <cellStyle name="표준 2 5 21 34" xfId="47736" xr:uid="{00000000-0005-0000-0000-00007DBF0000}"/>
    <cellStyle name="표준 2 5 21 35" xfId="49216" xr:uid="{00000000-0005-0000-0000-00007EBF0000}"/>
    <cellStyle name="표준 2 5 21 36" xfId="50696" xr:uid="{00000000-0005-0000-0000-00007FBF0000}"/>
    <cellStyle name="표준 2 5 21 37" xfId="52176" xr:uid="{00000000-0005-0000-0000-000080BF0000}"/>
    <cellStyle name="표준 2 5 21 38" xfId="53656" xr:uid="{00000000-0005-0000-0000-000081BF0000}"/>
    <cellStyle name="표준 2 5 21 39" xfId="55136" xr:uid="{00000000-0005-0000-0000-000082BF0000}"/>
    <cellStyle name="표준 2 5 21 4" xfId="3335" xr:uid="{00000000-0005-0000-0000-000083BF0000}"/>
    <cellStyle name="표준 2 5 21 40" xfId="56616" xr:uid="{00000000-0005-0000-0000-000084BF0000}"/>
    <cellStyle name="표준 2 5 21 41" xfId="58096" xr:uid="{00000000-0005-0000-0000-000085BF0000}"/>
    <cellStyle name="표준 2 5 21 42" xfId="59576" xr:uid="{00000000-0005-0000-0000-000086BF0000}"/>
    <cellStyle name="표준 2 5 21 43" xfId="61056" xr:uid="{00000000-0005-0000-0000-000087BF0000}"/>
    <cellStyle name="표준 2 5 21 5" xfId="4815" xr:uid="{00000000-0005-0000-0000-000088BF0000}"/>
    <cellStyle name="표준 2 5 21 6" xfId="6295" xr:uid="{00000000-0005-0000-0000-000089BF0000}"/>
    <cellStyle name="표준 2 5 21 7" xfId="7775" xr:uid="{00000000-0005-0000-0000-00008ABF0000}"/>
    <cellStyle name="표준 2 5 21 8" xfId="9255" xr:uid="{00000000-0005-0000-0000-00008BBF0000}"/>
    <cellStyle name="표준 2 5 21 9" xfId="10735" xr:uid="{00000000-0005-0000-0000-00008CBF0000}"/>
    <cellStyle name="표준 2 5 22" xfId="1212" xr:uid="{00000000-0005-0000-0000-00008DBF0000}"/>
    <cellStyle name="표준 2 5 22 10" xfId="12238" xr:uid="{00000000-0005-0000-0000-00008EBF0000}"/>
    <cellStyle name="표준 2 5 22 11" xfId="13718" xr:uid="{00000000-0005-0000-0000-00008FBF0000}"/>
    <cellStyle name="표준 2 5 22 12" xfId="15198" xr:uid="{00000000-0005-0000-0000-000090BF0000}"/>
    <cellStyle name="표준 2 5 22 13" xfId="16678" xr:uid="{00000000-0005-0000-0000-000091BF0000}"/>
    <cellStyle name="표준 2 5 22 14" xfId="18158" xr:uid="{00000000-0005-0000-0000-000092BF0000}"/>
    <cellStyle name="표준 2 5 22 15" xfId="19638" xr:uid="{00000000-0005-0000-0000-000093BF0000}"/>
    <cellStyle name="표준 2 5 22 16" xfId="21118" xr:uid="{00000000-0005-0000-0000-000094BF0000}"/>
    <cellStyle name="표준 2 5 22 17" xfId="22598" xr:uid="{00000000-0005-0000-0000-000095BF0000}"/>
    <cellStyle name="표준 2 5 22 18" xfId="24078" xr:uid="{00000000-0005-0000-0000-000096BF0000}"/>
    <cellStyle name="표준 2 5 22 19" xfId="25558" xr:uid="{00000000-0005-0000-0000-000097BF0000}"/>
    <cellStyle name="표준 2 5 22 2" xfId="433" xr:uid="{00000000-0005-0000-0000-000098BF0000}"/>
    <cellStyle name="표준 2 5 22 2 10" xfId="14455" xr:uid="{00000000-0005-0000-0000-000099BF0000}"/>
    <cellStyle name="표준 2 5 22 2 11" xfId="15935" xr:uid="{00000000-0005-0000-0000-00009ABF0000}"/>
    <cellStyle name="표준 2 5 22 2 12" xfId="17415" xr:uid="{00000000-0005-0000-0000-00009BBF0000}"/>
    <cellStyle name="표준 2 5 22 2 13" xfId="18895" xr:uid="{00000000-0005-0000-0000-00009CBF0000}"/>
    <cellStyle name="표준 2 5 22 2 14" xfId="20375" xr:uid="{00000000-0005-0000-0000-00009DBF0000}"/>
    <cellStyle name="표준 2 5 22 2 15" xfId="21855" xr:uid="{00000000-0005-0000-0000-00009EBF0000}"/>
    <cellStyle name="표준 2 5 22 2 16" xfId="23335" xr:uid="{00000000-0005-0000-0000-00009FBF0000}"/>
    <cellStyle name="표준 2 5 22 2 17" xfId="24815" xr:uid="{00000000-0005-0000-0000-0000A0BF0000}"/>
    <cellStyle name="표준 2 5 22 2 18" xfId="26295" xr:uid="{00000000-0005-0000-0000-0000A1BF0000}"/>
    <cellStyle name="표준 2 5 22 2 19" xfId="27775" xr:uid="{00000000-0005-0000-0000-0000A2BF0000}"/>
    <cellStyle name="표준 2 5 22 2 2" xfId="2614" xr:uid="{00000000-0005-0000-0000-0000A3BF0000}"/>
    <cellStyle name="표준 2 5 22 2 20" xfId="29255" xr:uid="{00000000-0005-0000-0000-0000A4BF0000}"/>
    <cellStyle name="표준 2 5 22 2 21" xfId="30735" xr:uid="{00000000-0005-0000-0000-0000A5BF0000}"/>
    <cellStyle name="표준 2 5 22 2 22" xfId="32215" xr:uid="{00000000-0005-0000-0000-0000A6BF0000}"/>
    <cellStyle name="표준 2 5 22 2 23" xfId="33695" xr:uid="{00000000-0005-0000-0000-0000A7BF0000}"/>
    <cellStyle name="표준 2 5 22 2 24" xfId="35175" xr:uid="{00000000-0005-0000-0000-0000A8BF0000}"/>
    <cellStyle name="표준 2 5 22 2 25" xfId="36655" xr:uid="{00000000-0005-0000-0000-0000A9BF0000}"/>
    <cellStyle name="표준 2 5 22 2 26" xfId="38135" xr:uid="{00000000-0005-0000-0000-0000AABF0000}"/>
    <cellStyle name="표준 2 5 22 2 27" xfId="39615" xr:uid="{00000000-0005-0000-0000-0000ABBF0000}"/>
    <cellStyle name="표준 2 5 22 2 28" xfId="41095" xr:uid="{00000000-0005-0000-0000-0000ACBF0000}"/>
    <cellStyle name="표준 2 5 22 2 29" xfId="42575" xr:uid="{00000000-0005-0000-0000-0000ADBF0000}"/>
    <cellStyle name="표준 2 5 22 2 3" xfId="4095" xr:uid="{00000000-0005-0000-0000-0000AEBF0000}"/>
    <cellStyle name="표준 2 5 22 2 30" xfId="44055" xr:uid="{00000000-0005-0000-0000-0000AFBF0000}"/>
    <cellStyle name="표준 2 5 22 2 31" xfId="45535" xr:uid="{00000000-0005-0000-0000-0000B0BF0000}"/>
    <cellStyle name="표준 2 5 22 2 32" xfId="47016" xr:uid="{00000000-0005-0000-0000-0000B1BF0000}"/>
    <cellStyle name="표준 2 5 22 2 33" xfId="48496" xr:uid="{00000000-0005-0000-0000-0000B2BF0000}"/>
    <cellStyle name="표준 2 5 22 2 34" xfId="49976" xr:uid="{00000000-0005-0000-0000-0000B3BF0000}"/>
    <cellStyle name="표준 2 5 22 2 35" xfId="51456" xr:uid="{00000000-0005-0000-0000-0000B4BF0000}"/>
    <cellStyle name="표준 2 5 22 2 36" xfId="52936" xr:uid="{00000000-0005-0000-0000-0000B5BF0000}"/>
    <cellStyle name="표준 2 5 22 2 37" xfId="54416" xr:uid="{00000000-0005-0000-0000-0000B6BF0000}"/>
    <cellStyle name="표준 2 5 22 2 38" xfId="55896" xr:uid="{00000000-0005-0000-0000-0000B7BF0000}"/>
    <cellStyle name="표준 2 5 22 2 39" xfId="57376" xr:uid="{00000000-0005-0000-0000-0000B8BF0000}"/>
    <cellStyle name="표준 2 5 22 2 4" xfId="5575" xr:uid="{00000000-0005-0000-0000-0000B9BF0000}"/>
    <cellStyle name="표준 2 5 22 2 40" xfId="58856" xr:uid="{00000000-0005-0000-0000-0000BABF0000}"/>
    <cellStyle name="표준 2 5 22 2 41" xfId="60336" xr:uid="{00000000-0005-0000-0000-0000BBBF0000}"/>
    <cellStyle name="표준 2 5 22 2 42" xfId="61816" xr:uid="{00000000-0005-0000-0000-0000BCBF0000}"/>
    <cellStyle name="표준 2 5 22 2 5" xfId="7055" xr:uid="{00000000-0005-0000-0000-0000BDBF0000}"/>
    <cellStyle name="표준 2 5 22 2 6" xfId="8535" xr:uid="{00000000-0005-0000-0000-0000BEBF0000}"/>
    <cellStyle name="표준 2 5 22 2 7" xfId="10015" xr:uid="{00000000-0005-0000-0000-0000BFBF0000}"/>
    <cellStyle name="표준 2 5 22 2 8" xfId="11495" xr:uid="{00000000-0005-0000-0000-0000C0BF0000}"/>
    <cellStyle name="표준 2 5 22 2 9" xfId="12975" xr:uid="{00000000-0005-0000-0000-0000C1BF0000}"/>
    <cellStyle name="표준 2 5 22 20" xfId="27038" xr:uid="{00000000-0005-0000-0000-0000C2BF0000}"/>
    <cellStyle name="표준 2 5 22 21" xfId="28518" xr:uid="{00000000-0005-0000-0000-0000C3BF0000}"/>
    <cellStyle name="표준 2 5 22 22" xfId="29998" xr:uid="{00000000-0005-0000-0000-0000C4BF0000}"/>
    <cellStyle name="표준 2 5 22 23" xfId="31478" xr:uid="{00000000-0005-0000-0000-0000C5BF0000}"/>
    <cellStyle name="표준 2 5 22 24" xfId="32958" xr:uid="{00000000-0005-0000-0000-0000C6BF0000}"/>
    <cellStyle name="표준 2 5 22 25" xfId="34438" xr:uid="{00000000-0005-0000-0000-0000C7BF0000}"/>
    <cellStyle name="표준 2 5 22 26" xfId="35918" xr:uid="{00000000-0005-0000-0000-0000C8BF0000}"/>
    <cellStyle name="표준 2 5 22 27" xfId="37398" xr:uid="{00000000-0005-0000-0000-0000C9BF0000}"/>
    <cellStyle name="표준 2 5 22 28" xfId="38878" xr:uid="{00000000-0005-0000-0000-0000CABF0000}"/>
    <cellStyle name="표준 2 5 22 29" xfId="40358" xr:uid="{00000000-0005-0000-0000-0000CBBF0000}"/>
    <cellStyle name="표준 2 5 22 3" xfId="1877" xr:uid="{00000000-0005-0000-0000-0000CCBF0000}"/>
    <cellStyle name="표준 2 5 22 30" xfId="41838" xr:uid="{00000000-0005-0000-0000-0000CDBF0000}"/>
    <cellStyle name="표준 2 5 22 31" xfId="43318" xr:uid="{00000000-0005-0000-0000-0000CEBF0000}"/>
    <cellStyle name="표준 2 5 22 32" xfId="44798" xr:uid="{00000000-0005-0000-0000-0000CFBF0000}"/>
    <cellStyle name="표준 2 5 22 33" xfId="46279" xr:uid="{00000000-0005-0000-0000-0000D0BF0000}"/>
    <cellStyle name="표준 2 5 22 34" xfId="47759" xr:uid="{00000000-0005-0000-0000-0000D1BF0000}"/>
    <cellStyle name="표준 2 5 22 35" xfId="49239" xr:uid="{00000000-0005-0000-0000-0000D2BF0000}"/>
    <cellStyle name="표준 2 5 22 36" xfId="50719" xr:uid="{00000000-0005-0000-0000-0000D3BF0000}"/>
    <cellStyle name="표준 2 5 22 37" xfId="52199" xr:uid="{00000000-0005-0000-0000-0000D4BF0000}"/>
    <cellStyle name="표준 2 5 22 38" xfId="53679" xr:uid="{00000000-0005-0000-0000-0000D5BF0000}"/>
    <cellStyle name="표준 2 5 22 39" xfId="55159" xr:uid="{00000000-0005-0000-0000-0000D6BF0000}"/>
    <cellStyle name="표준 2 5 22 4" xfId="3358" xr:uid="{00000000-0005-0000-0000-0000D7BF0000}"/>
    <cellStyle name="표준 2 5 22 40" xfId="56639" xr:uid="{00000000-0005-0000-0000-0000D8BF0000}"/>
    <cellStyle name="표준 2 5 22 41" xfId="58119" xr:uid="{00000000-0005-0000-0000-0000D9BF0000}"/>
    <cellStyle name="표준 2 5 22 42" xfId="59599" xr:uid="{00000000-0005-0000-0000-0000DABF0000}"/>
    <cellStyle name="표준 2 5 22 43" xfId="61079" xr:uid="{00000000-0005-0000-0000-0000DBBF0000}"/>
    <cellStyle name="표준 2 5 22 5" xfId="4838" xr:uid="{00000000-0005-0000-0000-0000DCBF0000}"/>
    <cellStyle name="표준 2 5 22 6" xfId="6318" xr:uid="{00000000-0005-0000-0000-0000DDBF0000}"/>
    <cellStyle name="표준 2 5 22 7" xfId="7798" xr:uid="{00000000-0005-0000-0000-0000DEBF0000}"/>
    <cellStyle name="표준 2 5 22 8" xfId="9278" xr:uid="{00000000-0005-0000-0000-0000DFBF0000}"/>
    <cellStyle name="표준 2 5 22 9" xfId="10758" xr:uid="{00000000-0005-0000-0000-0000E0BF0000}"/>
    <cellStyle name="표준 2 5 23" xfId="1187" xr:uid="{00000000-0005-0000-0000-0000E1BF0000}"/>
    <cellStyle name="표준 2 5 23 10" xfId="12263" xr:uid="{00000000-0005-0000-0000-0000E2BF0000}"/>
    <cellStyle name="표준 2 5 23 11" xfId="13743" xr:uid="{00000000-0005-0000-0000-0000E3BF0000}"/>
    <cellStyle name="표준 2 5 23 12" xfId="15223" xr:uid="{00000000-0005-0000-0000-0000E4BF0000}"/>
    <cellStyle name="표준 2 5 23 13" xfId="16703" xr:uid="{00000000-0005-0000-0000-0000E5BF0000}"/>
    <cellStyle name="표준 2 5 23 14" xfId="18183" xr:uid="{00000000-0005-0000-0000-0000E6BF0000}"/>
    <cellStyle name="표준 2 5 23 15" xfId="19663" xr:uid="{00000000-0005-0000-0000-0000E7BF0000}"/>
    <cellStyle name="표준 2 5 23 16" xfId="21143" xr:uid="{00000000-0005-0000-0000-0000E8BF0000}"/>
    <cellStyle name="표준 2 5 23 17" xfId="22623" xr:uid="{00000000-0005-0000-0000-0000E9BF0000}"/>
    <cellStyle name="표준 2 5 23 18" xfId="24103" xr:uid="{00000000-0005-0000-0000-0000EABF0000}"/>
    <cellStyle name="표준 2 5 23 19" xfId="25583" xr:uid="{00000000-0005-0000-0000-0000EBBF0000}"/>
    <cellStyle name="표준 2 5 23 2" xfId="408" xr:uid="{00000000-0005-0000-0000-0000ECBF0000}"/>
    <cellStyle name="표준 2 5 23 2 10" xfId="14480" xr:uid="{00000000-0005-0000-0000-0000EDBF0000}"/>
    <cellStyle name="표준 2 5 23 2 11" xfId="15960" xr:uid="{00000000-0005-0000-0000-0000EEBF0000}"/>
    <cellStyle name="표준 2 5 23 2 12" xfId="17440" xr:uid="{00000000-0005-0000-0000-0000EFBF0000}"/>
    <cellStyle name="표준 2 5 23 2 13" xfId="18920" xr:uid="{00000000-0005-0000-0000-0000F0BF0000}"/>
    <cellStyle name="표준 2 5 23 2 14" xfId="20400" xr:uid="{00000000-0005-0000-0000-0000F1BF0000}"/>
    <cellStyle name="표준 2 5 23 2 15" xfId="21880" xr:uid="{00000000-0005-0000-0000-0000F2BF0000}"/>
    <cellStyle name="표준 2 5 23 2 16" xfId="23360" xr:uid="{00000000-0005-0000-0000-0000F3BF0000}"/>
    <cellStyle name="표준 2 5 23 2 17" xfId="24840" xr:uid="{00000000-0005-0000-0000-0000F4BF0000}"/>
    <cellStyle name="표준 2 5 23 2 18" xfId="26320" xr:uid="{00000000-0005-0000-0000-0000F5BF0000}"/>
    <cellStyle name="표준 2 5 23 2 19" xfId="27800" xr:uid="{00000000-0005-0000-0000-0000F6BF0000}"/>
    <cellStyle name="표준 2 5 23 2 2" xfId="2639" xr:uid="{00000000-0005-0000-0000-0000F7BF0000}"/>
    <cellStyle name="표준 2 5 23 2 20" xfId="29280" xr:uid="{00000000-0005-0000-0000-0000F8BF0000}"/>
    <cellStyle name="표준 2 5 23 2 21" xfId="30760" xr:uid="{00000000-0005-0000-0000-0000F9BF0000}"/>
    <cellStyle name="표준 2 5 23 2 22" xfId="32240" xr:uid="{00000000-0005-0000-0000-0000FABF0000}"/>
    <cellStyle name="표준 2 5 23 2 23" xfId="33720" xr:uid="{00000000-0005-0000-0000-0000FBBF0000}"/>
    <cellStyle name="표준 2 5 23 2 24" xfId="35200" xr:uid="{00000000-0005-0000-0000-0000FCBF0000}"/>
    <cellStyle name="표준 2 5 23 2 25" xfId="36680" xr:uid="{00000000-0005-0000-0000-0000FDBF0000}"/>
    <cellStyle name="표준 2 5 23 2 26" xfId="38160" xr:uid="{00000000-0005-0000-0000-0000FEBF0000}"/>
    <cellStyle name="표준 2 5 23 2 27" xfId="39640" xr:uid="{00000000-0005-0000-0000-0000FFBF0000}"/>
    <cellStyle name="표준 2 5 23 2 28" xfId="41120" xr:uid="{00000000-0005-0000-0000-000000C00000}"/>
    <cellStyle name="표준 2 5 23 2 29" xfId="42600" xr:uid="{00000000-0005-0000-0000-000001C00000}"/>
    <cellStyle name="표준 2 5 23 2 3" xfId="4120" xr:uid="{00000000-0005-0000-0000-000002C00000}"/>
    <cellStyle name="표준 2 5 23 2 30" xfId="44080" xr:uid="{00000000-0005-0000-0000-000003C00000}"/>
    <cellStyle name="표준 2 5 23 2 31" xfId="45560" xr:uid="{00000000-0005-0000-0000-000004C00000}"/>
    <cellStyle name="표준 2 5 23 2 32" xfId="47041" xr:uid="{00000000-0005-0000-0000-000005C00000}"/>
    <cellStyle name="표준 2 5 23 2 33" xfId="48521" xr:uid="{00000000-0005-0000-0000-000006C00000}"/>
    <cellStyle name="표준 2 5 23 2 34" xfId="50001" xr:uid="{00000000-0005-0000-0000-000007C00000}"/>
    <cellStyle name="표준 2 5 23 2 35" xfId="51481" xr:uid="{00000000-0005-0000-0000-000008C00000}"/>
    <cellStyle name="표준 2 5 23 2 36" xfId="52961" xr:uid="{00000000-0005-0000-0000-000009C00000}"/>
    <cellStyle name="표준 2 5 23 2 37" xfId="54441" xr:uid="{00000000-0005-0000-0000-00000AC00000}"/>
    <cellStyle name="표준 2 5 23 2 38" xfId="55921" xr:uid="{00000000-0005-0000-0000-00000BC00000}"/>
    <cellStyle name="표준 2 5 23 2 39" xfId="57401" xr:uid="{00000000-0005-0000-0000-00000CC00000}"/>
    <cellStyle name="표준 2 5 23 2 4" xfId="5600" xr:uid="{00000000-0005-0000-0000-00000DC00000}"/>
    <cellStyle name="표준 2 5 23 2 40" xfId="58881" xr:uid="{00000000-0005-0000-0000-00000EC00000}"/>
    <cellStyle name="표준 2 5 23 2 41" xfId="60361" xr:uid="{00000000-0005-0000-0000-00000FC00000}"/>
    <cellStyle name="표준 2 5 23 2 42" xfId="61841" xr:uid="{00000000-0005-0000-0000-000010C00000}"/>
    <cellStyle name="표준 2 5 23 2 5" xfId="7080" xr:uid="{00000000-0005-0000-0000-000011C00000}"/>
    <cellStyle name="표준 2 5 23 2 6" xfId="8560" xr:uid="{00000000-0005-0000-0000-000012C00000}"/>
    <cellStyle name="표준 2 5 23 2 7" xfId="10040" xr:uid="{00000000-0005-0000-0000-000013C00000}"/>
    <cellStyle name="표준 2 5 23 2 8" xfId="11520" xr:uid="{00000000-0005-0000-0000-000014C00000}"/>
    <cellStyle name="표준 2 5 23 2 9" xfId="13000" xr:uid="{00000000-0005-0000-0000-000015C00000}"/>
    <cellStyle name="표준 2 5 23 20" xfId="27063" xr:uid="{00000000-0005-0000-0000-000016C00000}"/>
    <cellStyle name="표준 2 5 23 21" xfId="28543" xr:uid="{00000000-0005-0000-0000-000017C00000}"/>
    <cellStyle name="표준 2 5 23 22" xfId="30023" xr:uid="{00000000-0005-0000-0000-000018C00000}"/>
    <cellStyle name="표준 2 5 23 23" xfId="31503" xr:uid="{00000000-0005-0000-0000-000019C00000}"/>
    <cellStyle name="표준 2 5 23 24" xfId="32983" xr:uid="{00000000-0005-0000-0000-00001AC00000}"/>
    <cellStyle name="표준 2 5 23 25" xfId="34463" xr:uid="{00000000-0005-0000-0000-00001BC00000}"/>
    <cellStyle name="표준 2 5 23 26" xfId="35943" xr:uid="{00000000-0005-0000-0000-00001CC00000}"/>
    <cellStyle name="표준 2 5 23 27" xfId="37423" xr:uid="{00000000-0005-0000-0000-00001DC00000}"/>
    <cellStyle name="표준 2 5 23 28" xfId="38903" xr:uid="{00000000-0005-0000-0000-00001EC00000}"/>
    <cellStyle name="표준 2 5 23 29" xfId="40383" xr:uid="{00000000-0005-0000-0000-00001FC00000}"/>
    <cellStyle name="표준 2 5 23 3" xfId="1902" xr:uid="{00000000-0005-0000-0000-000020C00000}"/>
    <cellStyle name="표준 2 5 23 30" xfId="41863" xr:uid="{00000000-0005-0000-0000-000021C00000}"/>
    <cellStyle name="표준 2 5 23 31" xfId="43343" xr:uid="{00000000-0005-0000-0000-000022C00000}"/>
    <cellStyle name="표준 2 5 23 32" xfId="44823" xr:uid="{00000000-0005-0000-0000-000023C00000}"/>
    <cellStyle name="표준 2 5 23 33" xfId="46304" xr:uid="{00000000-0005-0000-0000-000024C00000}"/>
    <cellStyle name="표준 2 5 23 34" xfId="47784" xr:uid="{00000000-0005-0000-0000-000025C00000}"/>
    <cellStyle name="표준 2 5 23 35" xfId="49264" xr:uid="{00000000-0005-0000-0000-000026C00000}"/>
    <cellStyle name="표준 2 5 23 36" xfId="50744" xr:uid="{00000000-0005-0000-0000-000027C00000}"/>
    <cellStyle name="표준 2 5 23 37" xfId="52224" xr:uid="{00000000-0005-0000-0000-000028C00000}"/>
    <cellStyle name="표준 2 5 23 38" xfId="53704" xr:uid="{00000000-0005-0000-0000-000029C00000}"/>
    <cellStyle name="표준 2 5 23 39" xfId="55184" xr:uid="{00000000-0005-0000-0000-00002AC00000}"/>
    <cellStyle name="표준 2 5 23 4" xfId="3383" xr:uid="{00000000-0005-0000-0000-00002BC00000}"/>
    <cellStyle name="표준 2 5 23 40" xfId="56664" xr:uid="{00000000-0005-0000-0000-00002CC00000}"/>
    <cellStyle name="표준 2 5 23 41" xfId="58144" xr:uid="{00000000-0005-0000-0000-00002DC00000}"/>
    <cellStyle name="표준 2 5 23 42" xfId="59624" xr:uid="{00000000-0005-0000-0000-00002EC00000}"/>
    <cellStyle name="표준 2 5 23 43" xfId="61104" xr:uid="{00000000-0005-0000-0000-00002FC00000}"/>
    <cellStyle name="표준 2 5 23 5" xfId="4863" xr:uid="{00000000-0005-0000-0000-000030C00000}"/>
    <cellStyle name="표준 2 5 23 6" xfId="6343" xr:uid="{00000000-0005-0000-0000-000031C00000}"/>
    <cellStyle name="표준 2 5 23 7" xfId="7823" xr:uid="{00000000-0005-0000-0000-000032C00000}"/>
    <cellStyle name="표준 2 5 23 8" xfId="9303" xr:uid="{00000000-0005-0000-0000-000033C00000}"/>
    <cellStyle name="표준 2 5 23 9" xfId="10783" xr:uid="{00000000-0005-0000-0000-000034C00000}"/>
    <cellStyle name="표준 2 5 24" xfId="1161" xr:uid="{00000000-0005-0000-0000-000035C00000}"/>
    <cellStyle name="표준 2 5 24 10" xfId="12289" xr:uid="{00000000-0005-0000-0000-000036C00000}"/>
    <cellStyle name="표준 2 5 24 11" xfId="13769" xr:uid="{00000000-0005-0000-0000-000037C00000}"/>
    <cellStyle name="표준 2 5 24 12" xfId="15249" xr:uid="{00000000-0005-0000-0000-000038C00000}"/>
    <cellStyle name="표준 2 5 24 13" xfId="16729" xr:uid="{00000000-0005-0000-0000-000039C00000}"/>
    <cellStyle name="표준 2 5 24 14" xfId="18209" xr:uid="{00000000-0005-0000-0000-00003AC00000}"/>
    <cellStyle name="표준 2 5 24 15" xfId="19689" xr:uid="{00000000-0005-0000-0000-00003BC00000}"/>
    <cellStyle name="표준 2 5 24 16" xfId="21169" xr:uid="{00000000-0005-0000-0000-00003CC00000}"/>
    <cellStyle name="표준 2 5 24 17" xfId="22649" xr:uid="{00000000-0005-0000-0000-00003DC00000}"/>
    <cellStyle name="표준 2 5 24 18" xfId="24129" xr:uid="{00000000-0005-0000-0000-00003EC00000}"/>
    <cellStyle name="표준 2 5 24 19" xfId="25609" xr:uid="{00000000-0005-0000-0000-00003FC00000}"/>
    <cellStyle name="표준 2 5 24 2" xfId="382" xr:uid="{00000000-0005-0000-0000-000040C00000}"/>
    <cellStyle name="표준 2 5 24 2 10" xfId="14506" xr:uid="{00000000-0005-0000-0000-000041C00000}"/>
    <cellStyle name="표준 2 5 24 2 11" xfId="15986" xr:uid="{00000000-0005-0000-0000-000042C00000}"/>
    <cellStyle name="표준 2 5 24 2 12" xfId="17466" xr:uid="{00000000-0005-0000-0000-000043C00000}"/>
    <cellStyle name="표준 2 5 24 2 13" xfId="18946" xr:uid="{00000000-0005-0000-0000-000044C00000}"/>
    <cellStyle name="표준 2 5 24 2 14" xfId="20426" xr:uid="{00000000-0005-0000-0000-000045C00000}"/>
    <cellStyle name="표준 2 5 24 2 15" xfId="21906" xr:uid="{00000000-0005-0000-0000-000046C00000}"/>
    <cellStyle name="표준 2 5 24 2 16" xfId="23386" xr:uid="{00000000-0005-0000-0000-000047C00000}"/>
    <cellStyle name="표준 2 5 24 2 17" xfId="24866" xr:uid="{00000000-0005-0000-0000-000048C00000}"/>
    <cellStyle name="표준 2 5 24 2 18" xfId="26346" xr:uid="{00000000-0005-0000-0000-000049C00000}"/>
    <cellStyle name="표준 2 5 24 2 19" xfId="27826" xr:uid="{00000000-0005-0000-0000-00004AC00000}"/>
    <cellStyle name="표준 2 5 24 2 2" xfId="2665" xr:uid="{00000000-0005-0000-0000-00004BC00000}"/>
    <cellStyle name="표준 2 5 24 2 20" xfId="29306" xr:uid="{00000000-0005-0000-0000-00004CC00000}"/>
    <cellStyle name="표준 2 5 24 2 21" xfId="30786" xr:uid="{00000000-0005-0000-0000-00004DC00000}"/>
    <cellStyle name="표준 2 5 24 2 22" xfId="32266" xr:uid="{00000000-0005-0000-0000-00004EC00000}"/>
    <cellStyle name="표준 2 5 24 2 23" xfId="33746" xr:uid="{00000000-0005-0000-0000-00004FC00000}"/>
    <cellStyle name="표준 2 5 24 2 24" xfId="35226" xr:uid="{00000000-0005-0000-0000-000050C00000}"/>
    <cellStyle name="표준 2 5 24 2 25" xfId="36706" xr:uid="{00000000-0005-0000-0000-000051C00000}"/>
    <cellStyle name="표준 2 5 24 2 26" xfId="38186" xr:uid="{00000000-0005-0000-0000-000052C00000}"/>
    <cellStyle name="표준 2 5 24 2 27" xfId="39666" xr:uid="{00000000-0005-0000-0000-000053C00000}"/>
    <cellStyle name="표준 2 5 24 2 28" xfId="41146" xr:uid="{00000000-0005-0000-0000-000054C00000}"/>
    <cellStyle name="표준 2 5 24 2 29" xfId="42626" xr:uid="{00000000-0005-0000-0000-000055C00000}"/>
    <cellStyle name="표준 2 5 24 2 3" xfId="4146" xr:uid="{00000000-0005-0000-0000-000056C00000}"/>
    <cellStyle name="표준 2 5 24 2 30" xfId="44106" xr:uid="{00000000-0005-0000-0000-000057C00000}"/>
    <cellStyle name="표준 2 5 24 2 31" xfId="45586" xr:uid="{00000000-0005-0000-0000-000058C00000}"/>
    <cellStyle name="표준 2 5 24 2 32" xfId="47067" xr:uid="{00000000-0005-0000-0000-000059C00000}"/>
    <cellStyle name="표준 2 5 24 2 33" xfId="48547" xr:uid="{00000000-0005-0000-0000-00005AC00000}"/>
    <cellStyle name="표준 2 5 24 2 34" xfId="50027" xr:uid="{00000000-0005-0000-0000-00005BC00000}"/>
    <cellStyle name="표준 2 5 24 2 35" xfId="51507" xr:uid="{00000000-0005-0000-0000-00005CC00000}"/>
    <cellStyle name="표준 2 5 24 2 36" xfId="52987" xr:uid="{00000000-0005-0000-0000-00005DC00000}"/>
    <cellStyle name="표준 2 5 24 2 37" xfId="54467" xr:uid="{00000000-0005-0000-0000-00005EC00000}"/>
    <cellStyle name="표준 2 5 24 2 38" xfId="55947" xr:uid="{00000000-0005-0000-0000-00005FC00000}"/>
    <cellStyle name="표준 2 5 24 2 39" xfId="57427" xr:uid="{00000000-0005-0000-0000-000060C00000}"/>
    <cellStyle name="표준 2 5 24 2 4" xfId="5626" xr:uid="{00000000-0005-0000-0000-000061C00000}"/>
    <cellStyle name="표준 2 5 24 2 40" xfId="58907" xr:uid="{00000000-0005-0000-0000-000062C00000}"/>
    <cellStyle name="표준 2 5 24 2 41" xfId="60387" xr:uid="{00000000-0005-0000-0000-000063C00000}"/>
    <cellStyle name="표준 2 5 24 2 42" xfId="61867" xr:uid="{00000000-0005-0000-0000-000064C00000}"/>
    <cellStyle name="표준 2 5 24 2 5" xfId="7106" xr:uid="{00000000-0005-0000-0000-000065C00000}"/>
    <cellStyle name="표준 2 5 24 2 6" xfId="8586" xr:uid="{00000000-0005-0000-0000-000066C00000}"/>
    <cellStyle name="표준 2 5 24 2 7" xfId="10066" xr:uid="{00000000-0005-0000-0000-000067C00000}"/>
    <cellStyle name="표준 2 5 24 2 8" xfId="11546" xr:uid="{00000000-0005-0000-0000-000068C00000}"/>
    <cellStyle name="표준 2 5 24 2 9" xfId="13026" xr:uid="{00000000-0005-0000-0000-000069C00000}"/>
    <cellStyle name="표준 2 5 24 20" xfId="27089" xr:uid="{00000000-0005-0000-0000-00006AC00000}"/>
    <cellStyle name="표준 2 5 24 21" xfId="28569" xr:uid="{00000000-0005-0000-0000-00006BC00000}"/>
    <cellStyle name="표준 2 5 24 22" xfId="30049" xr:uid="{00000000-0005-0000-0000-00006CC00000}"/>
    <cellStyle name="표준 2 5 24 23" xfId="31529" xr:uid="{00000000-0005-0000-0000-00006DC00000}"/>
    <cellStyle name="표준 2 5 24 24" xfId="33009" xr:uid="{00000000-0005-0000-0000-00006EC00000}"/>
    <cellStyle name="표준 2 5 24 25" xfId="34489" xr:uid="{00000000-0005-0000-0000-00006FC00000}"/>
    <cellStyle name="표준 2 5 24 26" xfId="35969" xr:uid="{00000000-0005-0000-0000-000070C00000}"/>
    <cellStyle name="표준 2 5 24 27" xfId="37449" xr:uid="{00000000-0005-0000-0000-000071C00000}"/>
    <cellStyle name="표준 2 5 24 28" xfId="38929" xr:uid="{00000000-0005-0000-0000-000072C00000}"/>
    <cellStyle name="표준 2 5 24 29" xfId="40409" xr:uid="{00000000-0005-0000-0000-000073C00000}"/>
    <cellStyle name="표준 2 5 24 3" xfId="1928" xr:uid="{00000000-0005-0000-0000-000074C00000}"/>
    <cellStyle name="표준 2 5 24 30" xfId="41889" xr:uid="{00000000-0005-0000-0000-000075C00000}"/>
    <cellStyle name="표준 2 5 24 31" xfId="43369" xr:uid="{00000000-0005-0000-0000-000076C00000}"/>
    <cellStyle name="표준 2 5 24 32" xfId="44849" xr:uid="{00000000-0005-0000-0000-000077C00000}"/>
    <cellStyle name="표준 2 5 24 33" xfId="46330" xr:uid="{00000000-0005-0000-0000-000078C00000}"/>
    <cellStyle name="표준 2 5 24 34" xfId="47810" xr:uid="{00000000-0005-0000-0000-000079C00000}"/>
    <cellStyle name="표준 2 5 24 35" xfId="49290" xr:uid="{00000000-0005-0000-0000-00007AC00000}"/>
    <cellStyle name="표준 2 5 24 36" xfId="50770" xr:uid="{00000000-0005-0000-0000-00007BC00000}"/>
    <cellStyle name="표준 2 5 24 37" xfId="52250" xr:uid="{00000000-0005-0000-0000-00007CC00000}"/>
    <cellStyle name="표준 2 5 24 38" xfId="53730" xr:uid="{00000000-0005-0000-0000-00007DC00000}"/>
    <cellStyle name="표준 2 5 24 39" xfId="55210" xr:uid="{00000000-0005-0000-0000-00007EC00000}"/>
    <cellStyle name="표준 2 5 24 4" xfId="3409" xr:uid="{00000000-0005-0000-0000-00007FC00000}"/>
    <cellStyle name="표준 2 5 24 40" xfId="56690" xr:uid="{00000000-0005-0000-0000-000080C00000}"/>
    <cellStyle name="표준 2 5 24 41" xfId="58170" xr:uid="{00000000-0005-0000-0000-000081C00000}"/>
    <cellStyle name="표준 2 5 24 42" xfId="59650" xr:uid="{00000000-0005-0000-0000-000082C00000}"/>
    <cellStyle name="표준 2 5 24 43" xfId="61130" xr:uid="{00000000-0005-0000-0000-000083C00000}"/>
    <cellStyle name="표준 2 5 24 5" xfId="4889" xr:uid="{00000000-0005-0000-0000-000084C00000}"/>
    <cellStyle name="표준 2 5 24 6" xfId="6369" xr:uid="{00000000-0005-0000-0000-000085C00000}"/>
    <cellStyle name="표준 2 5 24 7" xfId="7849" xr:uid="{00000000-0005-0000-0000-000086C00000}"/>
    <cellStyle name="표준 2 5 24 8" xfId="9329" xr:uid="{00000000-0005-0000-0000-000087C00000}"/>
    <cellStyle name="표준 2 5 24 9" xfId="10809" xr:uid="{00000000-0005-0000-0000-000088C00000}"/>
    <cellStyle name="표준 2 5 25" xfId="1134" xr:uid="{00000000-0005-0000-0000-000089C00000}"/>
    <cellStyle name="표준 2 5 25 10" xfId="12316" xr:uid="{00000000-0005-0000-0000-00008AC00000}"/>
    <cellStyle name="표준 2 5 25 11" xfId="13796" xr:uid="{00000000-0005-0000-0000-00008BC00000}"/>
    <cellStyle name="표준 2 5 25 12" xfId="15276" xr:uid="{00000000-0005-0000-0000-00008CC00000}"/>
    <cellStyle name="표준 2 5 25 13" xfId="16756" xr:uid="{00000000-0005-0000-0000-00008DC00000}"/>
    <cellStyle name="표준 2 5 25 14" xfId="18236" xr:uid="{00000000-0005-0000-0000-00008EC00000}"/>
    <cellStyle name="표준 2 5 25 15" xfId="19716" xr:uid="{00000000-0005-0000-0000-00008FC00000}"/>
    <cellStyle name="표준 2 5 25 16" xfId="21196" xr:uid="{00000000-0005-0000-0000-000090C00000}"/>
    <cellStyle name="표준 2 5 25 17" xfId="22676" xr:uid="{00000000-0005-0000-0000-000091C00000}"/>
    <cellStyle name="표준 2 5 25 18" xfId="24156" xr:uid="{00000000-0005-0000-0000-000092C00000}"/>
    <cellStyle name="표준 2 5 25 19" xfId="25636" xr:uid="{00000000-0005-0000-0000-000093C00000}"/>
    <cellStyle name="표준 2 5 25 2" xfId="355" xr:uid="{00000000-0005-0000-0000-000094C00000}"/>
    <cellStyle name="표준 2 5 25 2 10" xfId="14533" xr:uid="{00000000-0005-0000-0000-000095C00000}"/>
    <cellStyle name="표준 2 5 25 2 11" xfId="16013" xr:uid="{00000000-0005-0000-0000-000096C00000}"/>
    <cellStyle name="표준 2 5 25 2 12" xfId="17493" xr:uid="{00000000-0005-0000-0000-000097C00000}"/>
    <cellStyle name="표준 2 5 25 2 13" xfId="18973" xr:uid="{00000000-0005-0000-0000-000098C00000}"/>
    <cellStyle name="표준 2 5 25 2 14" xfId="20453" xr:uid="{00000000-0005-0000-0000-000099C00000}"/>
    <cellStyle name="표준 2 5 25 2 15" xfId="21933" xr:uid="{00000000-0005-0000-0000-00009AC00000}"/>
    <cellStyle name="표준 2 5 25 2 16" xfId="23413" xr:uid="{00000000-0005-0000-0000-00009BC00000}"/>
    <cellStyle name="표준 2 5 25 2 17" xfId="24893" xr:uid="{00000000-0005-0000-0000-00009CC00000}"/>
    <cellStyle name="표준 2 5 25 2 18" xfId="26373" xr:uid="{00000000-0005-0000-0000-00009DC00000}"/>
    <cellStyle name="표준 2 5 25 2 19" xfId="27853" xr:uid="{00000000-0005-0000-0000-00009EC00000}"/>
    <cellStyle name="표준 2 5 25 2 2" xfId="2692" xr:uid="{00000000-0005-0000-0000-00009FC00000}"/>
    <cellStyle name="표준 2 5 25 2 20" xfId="29333" xr:uid="{00000000-0005-0000-0000-0000A0C00000}"/>
    <cellStyle name="표준 2 5 25 2 21" xfId="30813" xr:uid="{00000000-0005-0000-0000-0000A1C00000}"/>
    <cellStyle name="표준 2 5 25 2 22" xfId="32293" xr:uid="{00000000-0005-0000-0000-0000A2C00000}"/>
    <cellStyle name="표준 2 5 25 2 23" xfId="33773" xr:uid="{00000000-0005-0000-0000-0000A3C00000}"/>
    <cellStyle name="표준 2 5 25 2 24" xfId="35253" xr:uid="{00000000-0005-0000-0000-0000A4C00000}"/>
    <cellStyle name="표준 2 5 25 2 25" xfId="36733" xr:uid="{00000000-0005-0000-0000-0000A5C00000}"/>
    <cellStyle name="표준 2 5 25 2 26" xfId="38213" xr:uid="{00000000-0005-0000-0000-0000A6C00000}"/>
    <cellStyle name="표준 2 5 25 2 27" xfId="39693" xr:uid="{00000000-0005-0000-0000-0000A7C00000}"/>
    <cellStyle name="표준 2 5 25 2 28" xfId="41173" xr:uid="{00000000-0005-0000-0000-0000A8C00000}"/>
    <cellStyle name="표준 2 5 25 2 29" xfId="42653" xr:uid="{00000000-0005-0000-0000-0000A9C00000}"/>
    <cellStyle name="표준 2 5 25 2 3" xfId="4173" xr:uid="{00000000-0005-0000-0000-0000AAC00000}"/>
    <cellStyle name="표준 2 5 25 2 30" xfId="44133" xr:uid="{00000000-0005-0000-0000-0000ABC00000}"/>
    <cellStyle name="표준 2 5 25 2 31" xfId="45613" xr:uid="{00000000-0005-0000-0000-0000ACC00000}"/>
    <cellStyle name="표준 2 5 25 2 32" xfId="47094" xr:uid="{00000000-0005-0000-0000-0000ADC00000}"/>
    <cellStyle name="표준 2 5 25 2 33" xfId="48574" xr:uid="{00000000-0005-0000-0000-0000AEC00000}"/>
    <cellStyle name="표준 2 5 25 2 34" xfId="50054" xr:uid="{00000000-0005-0000-0000-0000AFC00000}"/>
    <cellStyle name="표준 2 5 25 2 35" xfId="51534" xr:uid="{00000000-0005-0000-0000-0000B0C00000}"/>
    <cellStyle name="표준 2 5 25 2 36" xfId="53014" xr:uid="{00000000-0005-0000-0000-0000B1C00000}"/>
    <cellStyle name="표준 2 5 25 2 37" xfId="54494" xr:uid="{00000000-0005-0000-0000-0000B2C00000}"/>
    <cellStyle name="표준 2 5 25 2 38" xfId="55974" xr:uid="{00000000-0005-0000-0000-0000B3C00000}"/>
    <cellStyle name="표준 2 5 25 2 39" xfId="57454" xr:uid="{00000000-0005-0000-0000-0000B4C00000}"/>
    <cellStyle name="표준 2 5 25 2 4" xfId="5653" xr:uid="{00000000-0005-0000-0000-0000B5C00000}"/>
    <cellStyle name="표준 2 5 25 2 40" xfId="58934" xr:uid="{00000000-0005-0000-0000-0000B6C00000}"/>
    <cellStyle name="표준 2 5 25 2 41" xfId="60414" xr:uid="{00000000-0005-0000-0000-0000B7C00000}"/>
    <cellStyle name="표준 2 5 25 2 42" xfId="61894" xr:uid="{00000000-0005-0000-0000-0000B8C00000}"/>
    <cellStyle name="표준 2 5 25 2 5" xfId="7133" xr:uid="{00000000-0005-0000-0000-0000B9C00000}"/>
    <cellStyle name="표준 2 5 25 2 6" xfId="8613" xr:uid="{00000000-0005-0000-0000-0000BAC00000}"/>
    <cellStyle name="표준 2 5 25 2 7" xfId="10093" xr:uid="{00000000-0005-0000-0000-0000BBC00000}"/>
    <cellStyle name="표준 2 5 25 2 8" xfId="11573" xr:uid="{00000000-0005-0000-0000-0000BCC00000}"/>
    <cellStyle name="표준 2 5 25 2 9" xfId="13053" xr:uid="{00000000-0005-0000-0000-0000BDC00000}"/>
    <cellStyle name="표준 2 5 25 20" xfId="27116" xr:uid="{00000000-0005-0000-0000-0000BEC00000}"/>
    <cellStyle name="표준 2 5 25 21" xfId="28596" xr:uid="{00000000-0005-0000-0000-0000BFC00000}"/>
    <cellStyle name="표준 2 5 25 22" xfId="30076" xr:uid="{00000000-0005-0000-0000-0000C0C00000}"/>
    <cellStyle name="표준 2 5 25 23" xfId="31556" xr:uid="{00000000-0005-0000-0000-0000C1C00000}"/>
    <cellStyle name="표준 2 5 25 24" xfId="33036" xr:uid="{00000000-0005-0000-0000-0000C2C00000}"/>
    <cellStyle name="표준 2 5 25 25" xfId="34516" xr:uid="{00000000-0005-0000-0000-0000C3C00000}"/>
    <cellStyle name="표준 2 5 25 26" xfId="35996" xr:uid="{00000000-0005-0000-0000-0000C4C00000}"/>
    <cellStyle name="표준 2 5 25 27" xfId="37476" xr:uid="{00000000-0005-0000-0000-0000C5C00000}"/>
    <cellStyle name="표준 2 5 25 28" xfId="38956" xr:uid="{00000000-0005-0000-0000-0000C6C00000}"/>
    <cellStyle name="표준 2 5 25 29" xfId="40436" xr:uid="{00000000-0005-0000-0000-0000C7C00000}"/>
    <cellStyle name="표준 2 5 25 3" xfId="1955" xr:uid="{00000000-0005-0000-0000-0000C8C00000}"/>
    <cellStyle name="표준 2 5 25 30" xfId="41916" xr:uid="{00000000-0005-0000-0000-0000C9C00000}"/>
    <cellStyle name="표준 2 5 25 31" xfId="43396" xr:uid="{00000000-0005-0000-0000-0000CAC00000}"/>
    <cellStyle name="표준 2 5 25 32" xfId="44876" xr:uid="{00000000-0005-0000-0000-0000CBC00000}"/>
    <cellStyle name="표준 2 5 25 33" xfId="46357" xr:uid="{00000000-0005-0000-0000-0000CCC00000}"/>
    <cellStyle name="표준 2 5 25 34" xfId="47837" xr:uid="{00000000-0005-0000-0000-0000CDC00000}"/>
    <cellStyle name="표준 2 5 25 35" xfId="49317" xr:uid="{00000000-0005-0000-0000-0000CEC00000}"/>
    <cellStyle name="표준 2 5 25 36" xfId="50797" xr:uid="{00000000-0005-0000-0000-0000CFC00000}"/>
    <cellStyle name="표준 2 5 25 37" xfId="52277" xr:uid="{00000000-0005-0000-0000-0000D0C00000}"/>
    <cellStyle name="표준 2 5 25 38" xfId="53757" xr:uid="{00000000-0005-0000-0000-0000D1C00000}"/>
    <cellStyle name="표준 2 5 25 39" xfId="55237" xr:uid="{00000000-0005-0000-0000-0000D2C00000}"/>
    <cellStyle name="표준 2 5 25 4" xfId="3436" xr:uid="{00000000-0005-0000-0000-0000D3C00000}"/>
    <cellStyle name="표준 2 5 25 40" xfId="56717" xr:uid="{00000000-0005-0000-0000-0000D4C00000}"/>
    <cellStyle name="표준 2 5 25 41" xfId="58197" xr:uid="{00000000-0005-0000-0000-0000D5C00000}"/>
    <cellStyle name="표준 2 5 25 42" xfId="59677" xr:uid="{00000000-0005-0000-0000-0000D6C00000}"/>
    <cellStyle name="표준 2 5 25 43" xfId="61157" xr:uid="{00000000-0005-0000-0000-0000D7C00000}"/>
    <cellStyle name="표준 2 5 25 5" xfId="4916" xr:uid="{00000000-0005-0000-0000-0000D8C00000}"/>
    <cellStyle name="표준 2 5 25 6" xfId="6396" xr:uid="{00000000-0005-0000-0000-0000D9C00000}"/>
    <cellStyle name="표준 2 5 25 7" xfId="7876" xr:uid="{00000000-0005-0000-0000-0000DAC00000}"/>
    <cellStyle name="표준 2 5 25 8" xfId="9356" xr:uid="{00000000-0005-0000-0000-0000DBC00000}"/>
    <cellStyle name="표준 2 5 25 9" xfId="10836" xr:uid="{00000000-0005-0000-0000-0000DCC00000}"/>
    <cellStyle name="표준 2 5 26" xfId="1105" xr:uid="{00000000-0005-0000-0000-0000DDC00000}"/>
    <cellStyle name="표준 2 5 26 10" xfId="12345" xr:uid="{00000000-0005-0000-0000-0000DEC00000}"/>
    <cellStyle name="표준 2 5 26 11" xfId="13825" xr:uid="{00000000-0005-0000-0000-0000DFC00000}"/>
    <cellStyle name="표준 2 5 26 12" xfId="15305" xr:uid="{00000000-0005-0000-0000-0000E0C00000}"/>
    <cellStyle name="표준 2 5 26 13" xfId="16785" xr:uid="{00000000-0005-0000-0000-0000E1C00000}"/>
    <cellStyle name="표준 2 5 26 14" xfId="18265" xr:uid="{00000000-0005-0000-0000-0000E2C00000}"/>
    <cellStyle name="표준 2 5 26 15" xfId="19745" xr:uid="{00000000-0005-0000-0000-0000E3C00000}"/>
    <cellStyle name="표준 2 5 26 16" xfId="21225" xr:uid="{00000000-0005-0000-0000-0000E4C00000}"/>
    <cellStyle name="표준 2 5 26 17" xfId="22705" xr:uid="{00000000-0005-0000-0000-0000E5C00000}"/>
    <cellStyle name="표준 2 5 26 18" xfId="24185" xr:uid="{00000000-0005-0000-0000-0000E6C00000}"/>
    <cellStyle name="표준 2 5 26 19" xfId="25665" xr:uid="{00000000-0005-0000-0000-0000E7C00000}"/>
    <cellStyle name="표준 2 5 26 2" xfId="326" xr:uid="{00000000-0005-0000-0000-0000E8C00000}"/>
    <cellStyle name="표준 2 5 26 2 10" xfId="14562" xr:uid="{00000000-0005-0000-0000-0000E9C00000}"/>
    <cellStyle name="표준 2 5 26 2 11" xfId="16042" xr:uid="{00000000-0005-0000-0000-0000EAC00000}"/>
    <cellStyle name="표준 2 5 26 2 12" xfId="17522" xr:uid="{00000000-0005-0000-0000-0000EBC00000}"/>
    <cellStyle name="표준 2 5 26 2 13" xfId="19002" xr:uid="{00000000-0005-0000-0000-0000ECC00000}"/>
    <cellStyle name="표준 2 5 26 2 14" xfId="20482" xr:uid="{00000000-0005-0000-0000-0000EDC00000}"/>
    <cellStyle name="표준 2 5 26 2 15" xfId="21962" xr:uid="{00000000-0005-0000-0000-0000EEC00000}"/>
    <cellStyle name="표준 2 5 26 2 16" xfId="23442" xr:uid="{00000000-0005-0000-0000-0000EFC00000}"/>
    <cellStyle name="표준 2 5 26 2 17" xfId="24922" xr:uid="{00000000-0005-0000-0000-0000F0C00000}"/>
    <cellStyle name="표준 2 5 26 2 18" xfId="26402" xr:uid="{00000000-0005-0000-0000-0000F1C00000}"/>
    <cellStyle name="표준 2 5 26 2 19" xfId="27882" xr:uid="{00000000-0005-0000-0000-0000F2C00000}"/>
    <cellStyle name="표준 2 5 26 2 2" xfId="2721" xr:uid="{00000000-0005-0000-0000-0000F3C00000}"/>
    <cellStyle name="표준 2 5 26 2 20" xfId="29362" xr:uid="{00000000-0005-0000-0000-0000F4C00000}"/>
    <cellStyle name="표준 2 5 26 2 21" xfId="30842" xr:uid="{00000000-0005-0000-0000-0000F5C00000}"/>
    <cellStyle name="표준 2 5 26 2 22" xfId="32322" xr:uid="{00000000-0005-0000-0000-0000F6C00000}"/>
    <cellStyle name="표준 2 5 26 2 23" xfId="33802" xr:uid="{00000000-0005-0000-0000-0000F7C00000}"/>
    <cellStyle name="표준 2 5 26 2 24" xfId="35282" xr:uid="{00000000-0005-0000-0000-0000F8C00000}"/>
    <cellStyle name="표준 2 5 26 2 25" xfId="36762" xr:uid="{00000000-0005-0000-0000-0000F9C00000}"/>
    <cellStyle name="표준 2 5 26 2 26" xfId="38242" xr:uid="{00000000-0005-0000-0000-0000FAC00000}"/>
    <cellStyle name="표준 2 5 26 2 27" xfId="39722" xr:uid="{00000000-0005-0000-0000-0000FBC00000}"/>
    <cellStyle name="표준 2 5 26 2 28" xfId="41202" xr:uid="{00000000-0005-0000-0000-0000FCC00000}"/>
    <cellStyle name="표준 2 5 26 2 29" xfId="42682" xr:uid="{00000000-0005-0000-0000-0000FDC00000}"/>
    <cellStyle name="표준 2 5 26 2 3" xfId="4202" xr:uid="{00000000-0005-0000-0000-0000FEC00000}"/>
    <cellStyle name="표준 2 5 26 2 30" xfId="44162" xr:uid="{00000000-0005-0000-0000-0000FFC00000}"/>
    <cellStyle name="표준 2 5 26 2 31" xfId="45642" xr:uid="{00000000-0005-0000-0000-000000C10000}"/>
    <cellStyle name="표준 2 5 26 2 32" xfId="47123" xr:uid="{00000000-0005-0000-0000-000001C10000}"/>
    <cellStyle name="표준 2 5 26 2 33" xfId="48603" xr:uid="{00000000-0005-0000-0000-000002C10000}"/>
    <cellStyle name="표준 2 5 26 2 34" xfId="50083" xr:uid="{00000000-0005-0000-0000-000003C10000}"/>
    <cellStyle name="표준 2 5 26 2 35" xfId="51563" xr:uid="{00000000-0005-0000-0000-000004C10000}"/>
    <cellStyle name="표준 2 5 26 2 36" xfId="53043" xr:uid="{00000000-0005-0000-0000-000005C10000}"/>
    <cellStyle name="표준 2 5 26 2 37" xfId="54523" xr:uid="{00000000-0005-0000-0000-000006C10000}"/>
    <cellStyle name="표준 2 5 26 2 38" xfId="56003" xr:uid="{00000000-0005-0000-0000-000007C10000}"/>
    <cellStyle name="표준 2 5 26 2 39" xfId="57483" xr:uid="{00000000-0005-0000-0000-000008C10000}"/>
    <cellStyle name="표준 2 5 26 2 4" xfId="5682" xr:uid="{00000000-0005-0000-0000-000009C10000}"/>
    <cellStyle name="표준 2 5 26 2 40" xfId="58963" xr:uid="{00000000-0005-0000-0000-00000AC10000}"/>
    <cellStyle name="표준 2 5 26 2 41" xfId="60443" xr:uid="{00000000-0005-0000-0000-00000BC10000}"/>
    <cellStyle name="표준 2 5 26 2 42" xfId="61923" xr:uid="{00000000-0005-0000-0000-00000CC10000}"/>
    <cellStyle name="표준 2 5 26 2 5" xfId="7162" xr:uid="{00000000-0005-0000-0000-00000DC10000}"/>
    <cellStyle name="표준 2 5 26 2 6" xfId="8642" xr:uid="{00000000-0005-0000-0000-00000EC10000}"/>
    <cellStyle name="표준 2 5 26 2 7" xfId="10122" xr:uid="{00000000-0005-0000-0000-00000FC10000}"/>
    <cellStyle name="표준 2 5 26 2 8" xfId="11602" xr:uid="{00000000-0005-0000-0000-000010C10000}"/>
    <cellStyle name="표준 2 5 26 2 9" xfId="13082" xr:uid="{00000000-0005-0000-0000-000011C10000}"/>
    <cellStyle name="표준 2 5 26 20" xfId="27145" xr:uid="{00000000-0005-0000-0000-000012C10000}"/>
    <cellStyle name="표준 2 5 26 21" xfId="28625" xr:uid="{00000000-0005-0000-0000-000013C10000}"/>
    <cellStyle name="표준 2 5 26 22" xfId="30105" xr:uid="{00000000-0005-0000-0000-000014C10000}"/>
    <cellStyle name="표준 2 5 26 23" xfId="31585" xr:uid="{00000000-0005-0000-0000-000015C10000}"/>
    <cellStyle name="표준 2 5 26 24" xfId="33065" xr:uid="{00000000-0005-0000-0000-000016C10000}"/>
    <cellStyle name="표준 2 5 26 25" xfId="34545" xr:uid="{00000000-0005-0000-0000-000017C10000}"/>
    <cellStyle name="표준 2 5 26 26" xfId="36025" xr:uid="{00000000-0005-0000-0000-000018C10000}"/>
    <cellStyle name="표준 2 5 26 27" xfId="37505" xr:uid="{00000000-0005-0000-0000-000019C10000}"/>
    <cellStyle name="표준 2 5 26 28" xfId="38985" xr:uid="{00000000-0005-0000-0000-00001AC10000}"/>
    <cellStyle name="표준 2 5 26 29" xfId="40465" xr:uid="{00000000-0005-0000-0000-00001BC10000}"/>
    <cellStyle name="표준 2 5 26 3" xfId="1984" xr:uid="{00000000-0005-0000-0000-00001CC10000}"/>
    <cellStyle name="표준 2 5 26 30" xfId="41945" xr:uid="{00000000-0005-0000-0000-00001DC10000}"/>
    <cellStyle name="표준 2 5 26 31" xfId="43425" xr:uid="{00000000-0005-0000-0000-00001EC10000}"/>
    <cellStyle name="표준 2 5 26 32" xfId="44905" xr:uid="{00000000-0005-0000-0000-00001FC10000}"/>
    <cellStyle name="표준 2 5 26 33" xfId="46386" xr:uid="{00000000-0005-0000-0000-000020C10000}"/>
    <cellStyle name="표준 2 5 26 34" xfId="47866" xr:uid="{00000000-0005-0000-0000-000021C10000}"/>
    <cellStyle name="표준 2 5 26 35" xfId="49346" xr:uid="{00000000-0005-0000-0000-000022C10000}"/>
    <cellStyle name="표준 2 5 26 36" xfId="50826" xr:uid="{00000000-0005-0000-0000-000023C10000}"/>
    <cellStyle name="표준 2 5 26 37" xfId="52306" xr:uid="{00000000-0005-0000-0000-000024C10000}"/>
    <cellStyle name="표준 2 5 26 38" xfId="53786" xr:uid="{00000000-0005-0000-0000-000025C10000}"/>
    <cellStyle name="표준 2 5 26 39" xfId="55266" xr:uid="{00000000-0005-0000-0000-000026C10000}"/>
    <cellStyle name="표준 2 5 26 4" xfId="3465" xr:uid="{00000000-0005-0000-0000-000027C10000}"/>
    <cellStyle name="표준 2 5 26 40" xfId="56746" xr:uid="{00000000-0005-0000-0000-000028C10000}"/>
    <cellStyle name="표준 2 5 26 41" xfId="58226" xr:uid="{00000000-0005-0000-0000-000029C10000}"/>
    <cellStyle name="표준 2 5 26 42" xfId="59706" xr:uid="{00000000-0005-0000-0000-00002AC10000}"/>
    <cellStyle name="표준 2 5 26 43" xfId="61186" xr:uid="{00000000-0005-0000-0000-00002BC10000}"/>
    <cellStyle name="표준 2 5 26 5" xfId="4945" xr:uid="{00000000-0005-0000-0000-00002CC10000}"/>
    <cellStyle name="표준 2 5 26 6" xfId="6425" xr:uid="{00000000-0005-0000-0000-00002DC10000}"/>
    <cellStyle name="표준 2 5 26 7" xfId="7905" xr:uid="{00000000-0005-0000-0000-00002EC10000}"/>
    <cellStyle name="표준 2 5 26 8" xfId="9385" xr:uid="{00000000-0005-0000-0000-00002FC10000}"/>
    <cellStyle name="표준 2 5 26 9" xfId="10865" xr:uid="{00000000-0005-0000-0000-000030C10000}"/>
    <cellStyle name="표준 2 5 27" xfId="1075" xr:uid="{00000000-0005-0000-0000-000031C10000}"/>
    <cellStyle name="표준 2 5 27 10" xfId="12375" xr:uid="{00000000-0005-0000-0000-000032C10000}"/>
    <cellStyle name="표준 2 5 27 11" xfId="13855" xr:uid="{00000000-0005-0000-0000-000033C10000}"/>
    <cellStyle name="표준 2 5 27 12" xfId="15335" xr:uid="{00000000-0005-0000-0000-000034C10000}"/>
    <cellStyle name="표준 2 5 27 13" xfId="16815" xr:uid="{00000000-0005-0000-0000-000035C10000}"/>
    <cellStyle name="표준 2 5 27 14" xfId="18295" xr:uid="{00000000-0005-0000-0000-000036C10000}"/>
    <cellStyle name="표준 2 5 27 15" xfId="19775" xr:uid="{00000000-0005-0000-0000-000037C10000}"/>
    <cellStyle name="표준 2 5 27 16" xfId="21255" xr:uid="{00000000-0005-0000-0000-000038C10000}"/>
    <cellStyle name="표준 2 5 27 17" xfId="22735" xr:uid="{00000000-0005-0000-0000-000039C10000}"/>
    <cellStyle name="표준 2 5 27 18" xfId="24215" xr:uid="{00000000-0005-0000-0000-00003AC10000}"/>
    <cellStyle name="표준 2 5 27 19" xfId="25695" xr:uid="{00000000-0005-0000-0000-00003BC10000}"/>
    <cellStyle name="표준 2 5 27 2" xfId="296" xr:uid="{00000000-0005-0000-0000-00003CC10000}"/>
    <cellStyle name="표준 2 5 27 2 10" xfId="14592" xr:uid="{00000000-0005-0000-0000-00003DC10000}"/>
    <cellStyle name="표준 2 5 27 2 11" xfId="16072" xr:uid="{00000000-0005-0000-0000-00003EC10000}"/>
    <cellStyle name="표준 2 5 27 2 12" xfId="17552" xr:uid="{00000000-0005-0000-0000-00003FC10000}"/>
    <cellStyle name="표준 2 5 27 2 13" xfId="19032" xr:uid="{00000000-0005-0000-0000-000040C10000}"/>
    <cellStyle name="표준 2 5 27 2 14" xfId="20512" xr:uid="{00000000-0005-0000-0000-000041C10000}"/>
    <cellStyle name="표준 2 5 27 2 15" xfId="21992" xr:uid="{00000000-0005-0000-0000-000042C10000}"/>
    <cellStyle name="표준 2 5 27 2 16" xfId="23472" xr:uid="{00000000-0005-0000-0000-000043C10000}"/>
    <cellStyle name="표준 2 5 27 2 17" xfId="24952" xr:uid="{00000000-0005-0000-0000-000044C10000}"/>
    <cellStyle name="표준 2 5 27 2 18" xfId="26432" xr:uid="{00000000-0005-0000-0000-000045C10000}"/>
    <cellStyle name="표준 2 5 27 2 19" xfId="27912" xr:uid="{00000000-0005-0000-0000-000046C10000}"/>
    <cellStyle name="표준 2 5 27 2 2" xfId="2751" xr:uid="{00000000-0005-0000-0000-000047C10000}"/>
    <cellStyle name="표준 2 5 27 2 20" xfId="29392" xr:uid="{00000000-0005-0000-0000-000048C10000}"/>
    <cellStyle name="표준 2 5 27 2 21" xfId="30872" xr:uid="{00000000-0005-0000-0000-000049C10000}"/>
    <cellStyle name="표준 2 5 27 2 22" xfId="32352" xr:uid="{00000000-0005-0000-0000-00004AC10000}"/>
    <cellStyle name="표준 2 5 27 2 23" xfId="33832" xr:uid="{00000000-0005-0000-0000-00004BC10000}"/>
    <cellStyle name="표준 2 5 27 2 24" xfId="35312" xr:uid="{00000000-0005-0000-0000-00004CC10000}"/>
    <cellStyle name="표준 2 5 27 2 25" xfId="36792" xr:uid="{00000000-0005-0000-0000-00004DC10000}"/>
    <cellStyle name="표준 2 5 27 2 26" xfId="38272" xr:uid="{00000000-0005-0000-0000-00004EC10000}"/>
    <cellStyle name="표준 2 5 27 2 27" xfId="39752" xr:uid="{00000000-0005-0000-0000-00004FC10000}"/>
    <cellStyle name="표준 2 5 27 2 28" xfId="41232" xr:uid="{00000000-0005-0000-0000-000050C10000}"/>
    <cellStyle name="표준 2 5 27 2 29" xfId="42712" xr:uid="{00000000-0005-0000-0000-000051C10000}"/>
    <cellStyle name="표준 2 5 27 2 3" xfId="4232" xr:uid="{00000000-0005-0000-0000-000052C10000}"/>
    <cellStyle name="표준 2 5 27 2 30" xfId="44192" xr:uid="{00000000-0005-0000-0000-000053C10000}"/>
    <cellStyle name="표준 2 5 27 2 31" xfId="45672" xr:uid="{00000000-0005-0000-0000-000054C10000}"/>
    <cellStyle name="표준 2 5 27 2 32" xfId="47153" xr:uid="{00000000-0005-0000-0000-000055C10000}"/>
    <cellStyle name="표준 2 5 27 2 33" xfId="48633" xr:uid="{00000000-0005-0000-0000-000056C10000}"/>
    <cellStyle name="표준 2 5 27 2 34" xfId="50113" xr:uid="{00000000-0005-0000-0000-000057C10000}"/>
    <cellStyle name="표준 2 5 27 2 35" xfId="51593" xr:uid="{00000000-0005-0000-0000-000058C10000}"/>
    <cellStyle name="표준 2 5 27 2 36" xfId="53073" xr:uid="{00000000-0005-0000-0000-000059C10000}"/>
    <cellStyle name="표준 2 5 27 2 37" xfId="54553" xr:uid="{00000000-0005-0000-0000-00005AC10000}"/>
    <cellStyle name="표준 2 5 27 2 38" xfId="56033" xr:uid="{00000000-0005-0000-0000-00005BC10000}"/>
    <cellStyle name="표준 2 5 27 2 39" xfId="57513" xr:uid="{00000000-0005-0000-0000-00005CC10000}"/>
    <cellStyle name="표준 2 5 27 2 4" xfId="5712" xr:uid="{00000000-0005-0000-0000-00005DC10000}"/>
    <cellStyle name="표준 2 5 27 2 40" xfId="58993" xr:uid="{00000000-0005-0000-0000-00005EC10000}"/>
    <cellStyle name="표준 2 5 27 2 41" xfId="60473" xr:uid="{00000000-0005-0000-0000-00005FC10000}"/>
    <cellStyle name="표준 2 5 27 2 42" xfId="61953" xr:uid="{00000000-0005-0000-0000-000060C10000}"/>
    <cellStyle name="표준 2 5 27 2 5" xfId="7192" xr:uid="{00000000-0005-0000-0000-000061C10000}"/>
    <cellStyle name="표준 2 5 27 2 6" xfId="8672" xr:uid="{00000000-0005-0000-0000-000062C10000}"/>
    <cellStyle name="표준 2 5 27 2 7" xfId="10152" xr:uid="{00000000-0005-0000-0000-000063C10000}"/>
    <cellStyle name="표준 2 5 27 2 8" xfId="11632" xr:uid="{00000000-0005-0000-0000-000064C10000}"/>
    <cellStyle name="표준 2 5 27 2 9" xfId="13112" xr:uid="{00000000-0005-0000-0000-000065C10000}"/>
    <cellStyle name="표준 2 5 27 20" xfId="27175" xr:uid="{00000000-0005-0000-0000-000066C10000}"/>
    <cellStyle name="표준 2 5 27 21" xfId="28655" xr:uid="{00000000-0005-0000-0000-000067C10000}"/>
    <cellStyle name="표준 2 5 27 22" xfId="30135" xr:uid="{00000000-0005-0000-0000-000068C10000}"/>
    <cellStyle name="표준 2 5 27 23" xfId="31615" xr:uid="{00000000-0005-0000-0000-000069C10000}"/>
    <cellStyle name="표준 2 5 27 24" xfId="33095" xr:uid="{00000000-0005-0000-0000-00006AC10000}"/>
    <cellStyle name="표준 2 5 27 25" xfId="34575" xr:uid="{00000000-0005-0000-0000-00006BC10000}"/>
    <cellStyle name="표준 2 5 27 26" xfId="36055" xr:uid="{00000000-0005-0000-0000-00006CC10000}"/>
    <cellStyle name="표준 2 5 27 27" xfId="37535" xr:uid="{00000000-0005-0000-0000-00006DC10000}"/>
    <cellStyle name="표준 2 5 27 28" xfId="39015" xr:uid="{00000000-0005-0000-0000-00006EC10000}"/>
    <cellStyle name="표준 2 5 27 29" xfId="40495" xr:uid="{00000000-0005-0000-0000-00006FC10000}"/>
    <cellStyle name="표준 2 5 27 3" xfId="2014" xr:uid="{00000000-0005-0000-0000-000070C10000}"/>
    <cellStyle name="표준 2 5 27 30" xfId="41975" xr:uid="{00000000-0005-0000-0000-000071C10000}"/>
    <cellStyle name="표준 2 5 27 31" xfId="43455" xr:uid="{00000000-0005-0000-0000-000072C10000}"/>
    <cellStyle name="표준 2 5 27 32" xfId="44935" xr:uid="{00000000-0005-0000-0000-000073C10000}"/>
    <cellStyle name="표준 2 5 27 33" xfId="46416" xr:uid="{00000000-0005-0000-0000-000074C10000}"/>
    <cellStyle name="표준 2 5 27 34" xfId="47896" xr:uid="{00000000-0005-0000-0000-000075C10000}"/>
    <cellStyle name="표준 2 5 27 35" xfId="49376" xr:uid="{00000000-0005-0000-0000-000076C10000}"/>
    <cellStyle name="표준 2 5 27 36" xfId="50856" xr:uid="{00000000-0005-0000-0000-000077C10000}"/>
    <cellStyle name="표준 2 5 27 37" xfId="52336" xr:uid="{00000000-0005-0000-0000-000078C10000}"/>
    <cellStyle name="표준 2 5 27 38" xfId="53816" xr:uid="{00000000-0005-0000-0000-000079C10000}"/>
    <cellStyle name="표준 2 5 27 39" xfId="55296" xr:uid="{00000000-0005-0000-0000-00007AC10000}"/>
    <cellStyle name="표준 2 5 27 4" xfId="3495" xr:uid="{00000000-0005-0000-0000-00007BC10000}"/>
    <cellStyle name="표준 2 5 27 40" xfId="56776" xr:uid="{00000000-0005-0000-0000-00007CC10000}"/>
    <cellStyle name="표준 2 5 27 41" xfId="58256" xr:uid="{00000000-0005-0000-0000-00007DC10000}"/>
    <cellStyle name="표준 2 5 27 42" xfId="59736" xr:uid="{00000000-0005-0000-0000-00007EC10000}"/>
    <cellStyle name="표준 2 5 27 43" xfId="61216" xr:uid="{00000000-0005-0000-0000-00007FC10000}"/>
    <cellStyle name="표준 2 5 27 5" xfId="4975" xr:uid="{00000000-0005-0000-0000-000080C10000}"/>
    <cellStyle name="표준 2 5 27 6" xfId="6455" xr:uid="{00000000-0005-0000-0000-000081C10000}"/>
    <cellStyle name="표준 2 5 27 7" xfId="7935" xr:uid="{00000000-0005-0000-0000-000082C10000}"/>
    <cellStyle name="표준 2 5 27 8" xfId="9415" xr:uid="{00000000-0005-0000-0000-000083C10000}"/>
    <cellStyle name="표준 2 5 27 9" xfId="10895" xr:uid="{00000000-0005-0000-0000-000084C10000}"/>
    <cellStyle name="표준 2 5 28" xfId="1044" xr:uid="{00000000-0005-0000-0000-000085C10000}"/>
    <cellStyle name="표준 2 5 28 10" xfId="12406" xr:uid="{00000000-0005-0000-0000-000086C10000}"/>
    <cellStyle name="표준 2 5 28 11" xfId="13886" xr:uid="{00000000-0005-0000-0000-000087C10000}"/>
    <cellStyle name="표준 2 5 28 12" xfId="15366" xr:uid="{00000000-0005-0000-0000-000088C10000}"/>
    <cellStyle name="표준 2 5 28 13" xfId="16846" xr:uid="{00000000-0005-0000-0000-000089C10000}"/>
    <cellStyle name="표준 2 5 28 14" xfId="18326" xr:uid="{00000000-0005-0000-0000-00008AC10000}"/>
    <cellStyle name="표준 2 5 28 15" xfId="19806" xr:uid="{00000000-0005-0000-0000-00008BC10000}"/>
    <cellStyle name="표준 2 5 28 16" xfId="21286" xr:uid="{00000000-0005-0000-0000-00008CC10000}"/>
    <cellStyle name="표준 2 5 28 17" xfId="22766" xr:uid="{00000000-0005-0000-0000-00008DC10000}"/>
    <cellStyle name="표준 2 5 28 18" xfId="24246" xr:uid="{00000000-0005-0000-0000-00008EC10000}"/>
    <cellStyle name="표준 2 5 28 19" xfId="25726" xr:uid="{00000000-0005-0000-0000-00008FC10000}"/>
    <cellStyle name="표준 2 5 28 2" xfId="265" xr:uid="{00000000-0005-0000-0000-000090C10000}"/>
    <cellStyle name="표준 2 5 28 2 10" xfId="14623" xr:uid="{00000000-0005-0000-0000-000091C10000}"/>
    <cellStyle name="표준 2 5 28 2 11" xfId="16103" xr:uid="{00000000-0005-0000-0000-000092C10000}"/>
    <cellStyle name="표준 2 5 28 2 12" xfId="17583" xr:uid="{00000000-0005-0000-0000-000093C10000}"/>
    <cellStyle name="표준 2 5 28 2 13" xfId="19063" xr:uid="{00000000-0005-0000-0000-000094C10000}"/>
    <cellStyle name="표준 2 5 28 2 14" xfId="20543" xr:uid="{00000000-0005-0000-0000-000095C10000}"/>
    <cellStyle name="표준 2 5 28 2 15" xfId="22023" xr:uid="{00000000-0005-0000-0000-000096C10000}"/>
    <cellStyle name="표준 2 5 28 2 16" xfId="23503" xr:uid="{00000000-0005-0000-0000-000097C10000}"/>
    <cellStyle name="표준 2 5 28 2 17" xfId="24983" xr:uid="{00000000-0005-0000-0000-000098C10000}"/>
    <cellStyle name="표준 2 5 28 2 18" xfId="26463" xr:uid="{00000000-0005-0000-0000-000099C10000}"/>
    <cellStyle name="표준 2 5 28 2 19" xfId="27943" xr:uid="{00000000-0005-0000-0000-00009AC10000}"/>
    <cellStyle name="표준 2 5 28 2 2" xfId="2782" xr:uid="{00000000-0005-0000-0000-00009BC10000}"/>
    <cellStyle name="표준 2 5 28 2 20" xfId="29423" xr:uid="{00000000-0005-0000-0000-00009CC10000}"/>
    <cellStyle name="표준 2 5 28 2 21" xfId="30903" xr:uid="{00000000-0005-0000-0000-00009DC10000}"/>
    <cellStyle name="표준 2 5 28 2 22" xfId="32383" xr:uid="{00000000-0005-0000-0000-00009EC10000}"/>
    <cellStyle name="표준 2 5 28 2 23" xfId="33863" xr:uid="{00000000-0005-0000-0000-00009FC10000}"/>
    <cellStyle name="표준 2 5 28 2 24" xfId="35343" xr:uid="{00000000-0005-0000-0000-0000A0C10000}"/>
    <cellStyle name="표준 2 5 28 2 25" xfId="36823" xr:uid="{00000000-0005-0000-0000-0000A1C10000}"/>
    <cellStyle name="표준 2 5 28 2 26" xfId="38303" xr:uid="{00000000-0005-0000-0000-0000A2C10000}"/>
    <cellStyle name="표준 2 5 28 2 27" xfId="39783" xr:uid="{00000000-0005-0000-0000-0000A3C10000}"/>
    <cellStyle name="표준 2 5 28 2 28" xfId="41263" xr:uid="{00000000-0005-0000-0000-0000A4C10000}"/>
    <cellStyle name="표준 2 5 28 2 29" xfId="42743" xr:uid="{00000000-0005-0000-0000-0000A5C10000}"/>
    <cellStyle name="표준 2 5 28 2 3" xfId="4263" xr:uid="{00000000-0005-0000-0000-0000A6C10000}"/>
    <cellStyle name="표준 2 5 28 2 30" xfId="44223" xr:uid="{00000000-0005-0000-0000-0000A7C10000}"/>
    <cellStyle name="표준 2 5 28 2 31" xfId="45703" xr:uid="{00000000-0005-0000-0000-0000A8C10000}"/>
    <cellStyle name="표준 2 5 28 2 32" xfId="47184" xr:uid="{00000000-0005-0000-0000-0000A9C10000}"/>
    <cellStyle name="표준 2 5 28 2 33" xfId="48664" xr:uid="{00000000-0005-0000-0000-0000AAC10000}"/>
    <cellStyle name="표준 2 5 28 2 34" xfId="50144" xr:uid="{00000000-0005-0000-0000-0000ABC10000}"/>
    <cellStyle name="표준 2 5 28 2 35" xfId="51624" xr:uid="{00000000-0005-0000-0000-0000ACC10000}"/>
    <cellStyle name="표준 2 5 28 2 36" xfId="53104" xr:uid="{00000000-0005-0000-0000-0000ADC10000}"/>
    <cellStyle name="표준 2 5 28 2 37" xfId="54584" xr:uid="{00000000-0005-0000-0000-0000AEC10000}"/>
    <cellStyle name="표준 2 5 28 2 38" xfId="56064" xr:uid="{00000000-0005-0000-0000-0000AFC10000}"/>
    <cellStyle name="표준 2 5 28 2 39" xfId="57544" xr:uid="{00000000-0005-0000-0000-0000B0C10000}"/>
    <cellStyle name="표준 2 5 28 2 4" xfId="5743" xr:uid="{00000000-0005-0000-0000-0000B1C10000}"/>
    <cellStyle name="표준 2 5 28 2 40" xfId="59024" xr:uid="{00000000-0005-0000-0000-0000B2C10000}"/>
    <cellStyle name="표준 2 5 28 2 41" xfId="60504" xr:uid="{00000000-0005-0000-0000-0000B3C10000}"/>
    <cellStyle name="표준 2 5 28 2 42" xfId="61984" xr:uid="{00000000-0005-0000-0000-0000B4C10000}"/>
    <cellStyle name="표준 2 5 28 2 5" xfId="7223" xr:uid="{00000000-0005-0000-0000-0000B5C10000}"/>
    <cellStyle name="표준 2 5 28 2 6" xfId="8703" xr:uid="{00000000-0005-0000-0000-0000B6C10000}"/>
    <cellStyle name="표준 2 5 28 2 7" xfId="10183" xr:uid="{00000000-0005-0000-0000-0000B7C10000}"/>
    <cellStyle name="표준 2 5 28 2 8" xfId="11663" xr:uid="{00000000-0005-0000-0000-0000B8C10000}"/>
    <cellStyle name="표준 2 5 28 2 9" xfId="13143" xr:uid="{00000000-0005-0000-0000-0000B9C10000}"/>
    <cellStyle name="표준 2 5 28 20" xfId="27206" xr:uid="{00000000-0005-0000-0000-0000BAC10000}"/>
    <cellStyle name="표준 2 5 28 21" xfId="28686" xr:uid="{00000000-0005-0000-0000-0000BBC10000}"/>
    <cellStyle name="표준 2 5 28 22" xfId="30166" xr:uid="{00000000-0005-0000-0000-0000BCC10000}"/>
    <cellStyle name="표준 2 5 28 23" xfId="31646" xr:uid="{00000000-0005-0000-0000-0000BDC10000}"/>
    <cellStyle name="표준 2 5 28 24" xfId="33126" xr:uid="{00000000-0005-0000-0000-0000BEC10000}"/>
    <cellStyle name="표준 2 5 28 25" xfId="34606" xr:uid="{00000000-0005-0000-0000-0000BFC10000}"/>
    <cellStyle name="표준 2 5 28 26" xfId="36086" xr:uid="{00000000-0005-0000-0000-0000C0C10000}"/>
    <cellStyle name="표준 2 5 28 27" xfId="37566" xr:uid="{00000000-0005-0000-0000-0000C1C10000}"/>
    <cellStyle name="표준 2 5 28 28" xfId="39046" xr:uid="{00000000-0005-0000-0000-0000C2C10000}"/>
    <cellStyle name="표준 2 5 28 29" xfId="40526" xr:uid="{00000000-0005-0000-0000-0000C3C10000}"/>
    <cellStyle name="표준 2 5 28 3" xfId="2045" xr:uid="{00000000-0005-0000-0000-0000C4C10000}"/>
    <cellStyle name="표준 2 5 28 30" xfId="42006" xr:uid="{00000000-0005-0000-0000-0000C5C10000}"/>
    <cellStyle name="표준 2 5 28 31" xfId="43486" xr:uid="{00000000-0005-0000-0000-0000C6C10000}"/>
    <cellStyle name="표준 2 5 28 32" xfId="44966" xr:uid="{00000000-0005-0000-0000-0000C7C10000}"/>
    <cellStyle name="표준 2 5 28 33" xfId="46447" xr:uid="{00000000-0005-0000-0000-0000C8C10000}"/>
    <cellStyle name="표준 2 5 28 34" xfId="47927" xr:uid="{00000000-0005-0000-0000-0000C9C10000}"/>
    <cellStyle name="표준 2 5 28 35" xfId="49407" xr:uid="{00000000-0005-0000-0000-0000CAC10000}"/>
    <cellStyle name="표준 2 5 28 36" xfId="50887" xr:uid="{00000000-0005-0000-0000-0000CBC10000}"/>
    <cellStyle name="표준 2 5 28 37" xfId="52367" xr:uid="{00000000-0005-0000-0000-0000CCC10000}"/>
    <cellStyle name="표준 2 5 28 38" xfId="53847" xr:uid="{00000000-0005-0000-0000-0000CDC10000}"/>
    <cellStyle name="표준 2 5 28 39" xfId="55327" xr:uid="{00000000-0005-0000-0000-0000CEC10000}"/>
    <cellStyle name="표준 2 5 28 4" xfId="3526" xr:uid="{00000000-0005-0000-0000-0000CFC10000}"/>
    <cellStyle name="표준 2 5 28 40" xfId="56807" xr:uid="{00000000-0005-0000-0000-0000D0C10000}"/>
    <cellStyle name="표준 2 5 28 41" xfId="58287" xr:uid="{00000000-0005-0000-0000-0000D1C10000}"/>
    <cellStyle name="표준 2 5 28 42" xfId="59767" xr:uid="{00000000-0005-0000-0000-0000D2C10000}"/>
    <cellStyle name="표준 2 5 28 43" xfId="61247" xr:uid="{00000000-0005-0000-0000-0000D3C10000}"/>
    <cellStyle name="표준 2 5 28 5" xfId="5006" xr:uid="{00000000-0005-0000-0000-0000D4C10000}"/>
    <cellStyle name="표준 2 5 28 6" xfId="6486" xr:uid="{00000000-0005-0000-0000-0000D5C10000}"/>
    <cellStyle name="표준 2 5 28 7" xfId="7966" xr:uid="{00000000-0005-0000-0000-0000D6C10000}"/>
    <cellStyle name="표준 2 5 28 8" xfId="9446" xr:uid="{00000000-0005-0000-0000-0000D7C10000}"/>
    <cellStyle name="표준 2 5 28 9" xfId="10926" xr:uid="{00000000-0005-0000-0000-0000D8C10000}"/>
    <cellStyle name="표준 2 5 29" xfId="1012" xr:uid="{00000000-0005-0000-0000-0000D9C10000}"/>
    <cellStyle name="표준 2 5 29 10" xfId="12438" xr:uid="{00000000-0005-0000-0000-0000DAC10000}"/>
    <cellStyle name="표준 2 5 29 11" xfId="13918" xr:uid="{00000000-0005-0000-0000-0000DBC10000}"/>
    <cellStyle name="표준 2 5 29 12" xfId="15398" xr:uid="{00000000-0005-0000-0000-0000DCC10000}"/>
    <cellStyle name="표준 2 5 29 13" xfId="16878" xr:uid="{00000000-0005-0000-0000-0000DDC10000}"/>
    <cellStyle name="표준 2 5 29 14" xfId="18358" xr:uid="{00000000-0005-0000-0000-0000DEC10000}"/>
    <cellStyle name="표준 2 5 29 15" xfId="19838" xr:uid="{00000000-0005-0000-0000-0000DFC10000}"/>
    <cellStyle name="표준 2 5 29 16" xfId="21318" xr:uid="{00000000-0005-0000-0000-0000E0C10000}"/>
    <cellStyle name="표준 2 5 29 17" xfId="22798" xr:uid="{00000000-0005-0000-0000-0000E1C10000}"/>
    <cellStyle name="표준 2 5 29 18" xfId="24278" xr:uid="{00000000-0005-0000-0000-0000E2C10000}"/>
    <cellStyle name="표준 2 5 29 19" xfId="25758" xr:uid="{00000000-0005-0000-0000-0000E3C10000}"/>
    <cellStyle name="표준 2 5 29 2" xfId="233" xr:uid="{00000000-0005-0000-0000-0000E4C10000}"/>
    <cellStyle name="표준 2 5 29 2 10" xfId="14655" xr:uid="{00000000-0005-0000-0000-0000E5C10000}"/>
    <cellStyle name="표준 2 5 29 2 11" xfId="16135" xr:uid="{00000000-0005-0000-0000-0000E6C10000}"/>
    <cellStyle name="표준 2 5 29 2 12" xfId="17615" xr:uid="{00000000-0005-0000-0000-0000E7C10000}"/>
    <cellStyle name="표준 2 5 29 2 13" xfId="19095" xr:uid="{00000000-0005-0000-0000-0000E8C10000}"/>
    <cellStyle name="표준 2 5 29 2 14" xfId="20575" xr:uid="{00000000-0005-0000-0000-0000E9C10000}"/>
    <cellStyle name="표준 2 5 29 2 15" xfId="22055" xr:uid="{00000000-0005-0000-0000-0000EAC10000}"/>
    <cellStyle name="표준 2 5 29 2 16" xfId="23535" xr:uid="{00000000-0005-0000-0000-0000EBC10000}"/>
    <cellStyle name="표준 2 5 29 2 17" xfId="25015" xr:uid="{00000000-0005-0000-0000-0000ECC10000}"/>
    <cellStyle name="표준 2 5 29 2 18" xfId="26495" xr:uid="{00000000-0005-0000-0000-0000EDC10000}"/>
    <cellStyle name="표준 2 5 29 2 19" xfId="27975" xr:uid="{00000000-0005-0000-0000-0000EEC10000}"/>
    <cellStyle name="표준 2 5 29 2 2" xfId="2814" xr:uid="{00000000-0005-0000-0000-0000EFC10000}"/>
    <cellStyle name="표준 2 5 29 2 20" xfId="29455" xr:uid="{00000000-0005-0000-0000-0000F0C10000}"/>
    <cellStyle name="표준 2 5 29 2 21" xfId="30935" xr:uid="{00000000-0005-0000-0000-0000F1C10000}"/>
    <cellStyle name="표준 2 5 29 2 22" xfId="32415" xr:uid="{00000000-0005-0000-0000-0000F2C10000}"/>
    <cellStyle name="표준 2 5 29 2 23" xfId="33895" xr:uid="{00000000-0005-0000-0000-0000F3C10000}"/>
    <cellStyle name="표준 2 5 29 2 24" xfId="35375" xr:uid="{00000000-0005-0000-0000-0000F4C10000}"/>
    <cellStyle name="표준 2 5 29 2 25" xfId="36855" xr:uid="{00000000-0005-0000-0000-0000F5C10000}"/>
    <cellStyle name="표준 2 5 29 2 26" xfId="38335" xr:uid="{00000000-0005-0000-0000-0000F6C10000}"/>
    <cellStyle name="표준 2 5 29 2 27" xfId="39815" xr:uid="{00000000-0005-0000-0000-0000F7C10000}"/>
    <cellStyle name="표준 2 5 29 2 28" xfId="41295" xr:uid="{00000000-0005-0000-0000-0000F8C10000}"/>
    <cellStyle name="표준 2 5 29 2 29" xfId="42775" xr:uid="{00000000-0005-0000-0000-0000F9C10000}"/>
    <cellStyle name="표준 2 5 29 2 3" xfId="4295" xr:uid="{00000000-0005-0000-0000-0000FAC10000}"/>
    <cellStyle name="표준 2 5 29 2 30" xfId="44255" xr:uid="{00000000-0005-0000-0000-0000FBC10000}"/>
    <cellStyle name="표준 2 5 29 2 31" xfId="45735" xr:uid="{00000000-0005-0000-0000-0000FCC10000}"/>
    <cellStyle name="표준 2 5 29 2 32" xfId="47216" xr:uid="{00000000-0005-0000-0000-0000FDC10000}"/>
    <cellStyle name="표준 2 5 29 2 33" xfId="48696" xr:uid="{00000000-0005-0000-0000-0000FEC10000}"/>
    <cellStyle name="표준 2 5 29 2 34" xfId="50176" xr:uid="{00000000-0005-0000-0000-0000FFC10000}"/>
    <cellStyle name="표준 2 5 29 2 35" xfId="51656" xr:uid="{00000000-0005-0000-0000-000000C20000}"/>
    <cellStyle name="표준 2 5 29 2 36" xfId="53136" xr:uid="{00000000-0005-0000-0000-000001C20000}"/>
    <cellStyle name="표준 2 5 29 2 37" xfId="54616" xr:uid="{00000000-0005-0000-0000-000002C20000}"/>
    <cellStyle name="표준 2 5 29 2 38" xfId="56096" xr:uid="{00000000-0005-0000-0000-000003C20000}"/>
    <cellStyle name="표준 2 5 29 2 39" xfId="57576" xr:uid="{00000000-0005-0000-0000-000004C20000}"/>
    <cellStyle name="표준 2 5 29 2 4" xfId="5775" xr:uid="{00000000-0005-0000-0000-000005C20000}"/>
    <cellStyle name="표준 2 5 29 2 40" xfId="59056" xr:uid="{00000000-0005-0000-0000-000006C20000}"/>
    <cellStyle name="표준 2 5 29 2 41" xfId="60536" xr:uid="{00000000-0005-0000-0000-000007C20000}"/>
    <cellStyle name="표준 2 5 29 2 42" xfId="62016" xr:uid="{00000000-0005-0000-0000-000008C20000}"/>
    <cellStyle name="표준 2 5 29 2 5" xfId="7255" xr:uid="{00000000-0005-0000-0000-000009C20000}"/>
    <cellStyle name="표준 2 5 29 2 6" xfId="8735" xr:uid="{00000000-0005-0000-0000-00000AC20000}"/>
    <cellStyle name="표준 2 5 29 2 7" xfId="10215" xr:uid="{00000000-0005-0000-0000-00000BC20000}"/>
    <cellStyle name="표준 2 5 29 2 8" xfId="11695" xr:uid="{00000000-0005-0000-0000-00000CC20000}"/>
    <cellStyle name="표준 2 5 29 2 9" xfId="13175" xr:uid="{00000000-0005-0000-0000-00000DC20000}"/>
    <cellStyle name="표준 2 5 29 20" xfId="27238" xr:uid="{00000000-0005-0000-0000-00000EC20000}"/>
    <cellStyle name="표준 2 5 29 21" xfId="28718" xr:uid="{00000000-0005-0000-0000-00000FC20000}"/>
    <cellStyle name="표준 2 5 29 22" xfId="30198" xr:uid="{00000000-0005-0000-0000-000010C20000}"/>
    <cellStyle name="표준 2 5 29 23" xfId="31678" xr:uid="{00000000-0005-0000-0000-000011C20000}"/>
    <cellStyle name="표준 2 5 29 24" xfId="33158" xr:uid="{00000000-0005-0000-0000-000012C20000}"/>
    <cellStyle name="표준 2 5 29 25" xfId="34638" xr:uid="{00000000-0005-0000-0000-000013C20000}"/>
    <cellStyle name="표준 2 5 29 26" xfId="36118" xr:uid="{00000000-0005-0000-0000-000014C20000}"/>
    <cellStyle name="표준 2 5 29 27" xfId="37598" xr:uid="{00000000-0005-0000-0000-000015C20000}"/>
    <cellStyle name="표준 2 5 29 28" xfId="39078" xr:uid="{00000000-0005-0000-0000-000016C20000}"/>
    <cellStyle name="표준 2 5 29 29" xfId="40558" xr:uid="{00000000-0005-0000-0000-000017C20000}"/>
    <cellStyle name="표준 2 5 29 3" xfId="2077" xr:uid="{00000000-0005-0000-0000-000018C20000}"/>
    <cellStyle name="표준 2 5 29 30" xfId="42038" xr:uid="{00000000-0005-0000-0000-000019C20000}"/>
    <cellStyle name="표준 2 5 29 31" xfId="43518" xr:uid="{00000000-0005-0000-0000-00001AC20000}"/>
    <cellStyle name="표준 2 5 29 32" xfId="44998" xr:uid="{00000000-0005-0000-0000-00001BC20000}"/>
    <cellStyle name="표준 2 5 29 33" xfId="46479" xr:uid="{00000000-0005-0000-0000-00001CC20000}"/>
    <cellStyle name="표준 2 5 29 34" xfId="47959" xr:uid="{00000000-0005-0000-0000-00001DC20000}"/>
    <cellStyle name="표준 2 5 29 35" xfId="49439" xr:uid="{00000000-0005-0000-0000-00001EC20000}"/>
    <cellStyle name="표준 2 5 29 36" xfId="50919" xr:uid="{00000000-0005-0000-0000-00001FC20000}"/>
    <cellStyle name="표준 2 5 29 37" xfId="52399" xr:uid="{00000000-0005-0000-0000-000020C20000}"/>
    <cellStyle name="표준 2 5 29 38" xfId="53879" xr:uid="{00000000-0005-0000-0000-000021C20000}"/>
    <cellStyle name="표준 2 5 29 39" xfId="55359" xr:uid="{00000000-0005-0000-0000-000022C20000}"/>
    <cellStyle name="표준 2 5 29 4" xfId="3558" xr:uid="{00000000-0005-0000-0000-000023C20000}"/>
    <cellStyle name="표준 2 5 29 40" xfId="56839" xr:uid="{00000000-0005-0000-0000-000024C20000}"/>
    <cellStyle name="표준 2 5 29 41" xfId="58319" xr:uid="{00000000-0005-0000-0000-000025C20000}"/>
    <cellStyle name="표준 2 5 29 42" xfId="59799" xr:uid="{00000000-0005-0000-0000-000026C20000}"/>
    <cellStyle name="표준 2 5 29 43" xfId="61279" xr:uid="{00000000-0005-0000-0000-000027C20000}"/>
    <cellStyle name="표준 2 5 29 5" xfId="5038" xr:uid="{00000000-0005-0000-0000-000028C20000}"/>
    <cellStyle name="표준 2 5 29 6" xfId="6518" xr:uid="{00000000-0005-0000-0000-000029C20000}"/>
    <cellStyle name="표준 2 5 29 7" xfId="7998" xr:uid="{00000000-0005-0000-0000-00002AC20000}"/>
    <cellStyle name="표준 2 5 29 8" xfId="9478" xr:uid="{00000000-0005-0000-0000-00002BC20000}"/>
    <cellStyle name="표준 2 5 29 9" xfId="10958" xr:uid="{00000000-0005-0000-0000-00002CC20000}"/>
    <cellStyle name="표준 2 5 3" xfId="1495" xr:uid="{00000000-0005-0000-0000-00002DC20000}"/>
    <cellStyle name="표준 2 5 3 10" xfId="11955" xr:uid="{00000000-0005-0000-0000-00002EC20000}"/>
    <cellStyle name="표준 2 5 3 11" xfId="13435" xr:uid="{00000000-0005-0000-0000-00002FC20000}"/>
    <cellStyle name="표준 2 5 3 12" xfId="14915" xr:uid="{00000000-0005-0000-0000-000030C20000}"/>
    <cellStyle name="표준 2 5 3 13" xfId="16395" xr:uid="{00000000-0005-0000-0000-000031C20000}"/>
    <cellStyle name="표준 2 5 3 14" xfId="17875" xr:uid="{00000000-0005-0000-0000-000032C20000}"/>
    <cellStyle name="표준 2 5 3 15" xfId="19355" xr:uid="{00000000-0005-0000-0000-000033C20000}"/>
    <cellStyle name="표준 2 5 3 16" xfId="20835" xr:uid="{00000000-0005-0000-0000-000034C20000}"/>
    <cellStyle name="표준 2 5 3 17" xfId="22315" xr:uid="{00000000-0005-0000-0000-000035C20000}"/>
    <cellStyle name="표준 2 5 3 18" xfId="23795" xr:uid="{00000000-0005-0000-0000-000036C20000}"/>
    <cellStyle name="표준 2 5 3 19" xfId="25275" xr:uid="{00000000-0005-0000-0000-000037C20000}"/>
    <cellStyle name="표준 2 5 3 2" xfId="716" xr:uid="{00000000-0005-0000-0000-000038C20000}"/>
    <cellStyle name="표준 2 5 3 2 10" xfId="14172" xr:uid="{00000000-0005-0000-0000-000039C20000}"/>
    <cellStyle name="표준 2 5 3 2 11" xfId="15652" xr:uid="{00000000-0005-0000-0000-00003AC20000}"/>
    <cellStyle name="표준 2 5 3 2 12" xfId="17132" xr:uid="{00000000-0005-0000-0000-00003BC20000}"/>
    <cellStyle name="표준 2 5 3 2 13" xfId="18612" xr:uid="{00000000-0005-0000-0000-00003CC20000}"/>
    <cellStyle name="표준 2 5 3 2 14" xfId="20092" xr:uid="{00000000-0005-0000-0000-00003DC20000}"/>
    <cellStyle name="표준 2 5 3 2 15" xfId="21572" xr:uid="{00000000-0005-0000-0000-00003EC20000}"/>
    <cellStyle name="표준 2 5 3 2 16" xfId="23052" xr:uid="{00000000-0005-0000-0000-00003FC20000}"/>
    <cellStyle name="표준 2 5 3 2 17" xfId="24532" xr:uid="{00000000-0005-0000-0000-000040C20000}"/>
    <cellStyle name="표준 2 5 3 2 18" xfId="26012" xr:uid="{00000000-0005-0000-0000-000041C20000}"/>
    <cellStyle name="표준 2 5 3 2 19" xfId="27492" xr:uid="{00000000-0005-0000-0000-000042C20000}"/>
    <cellStyle name="표준 2 5 3 2 2" xfId="2331" xr:uid="{00000000-0005-0000-0000-000043C20000}"/>
    <cellStyle name="표준 2 5 3 2 20" xfId="28972" xr:uid="{00000000-0005-0000-0000-000044C20000}"/>
    <cellStyle name="표준 2 5 3 2 21" xfId="30452" xr:uid="{00000000-0005-0000-0000-000045C20000}"/>
    <cellStyle name="표준 2 5 3 2 22" xfId="31932" xr:uid="{00000000-0005-0000-0000-000046C20000}"/>
    <cellStyle name="표준 2 5 3 2 23" xfId="33412" xr:uid="{00000000-0005-0000-0000-000047C20000}"/>
    <cellStyle name="표준 2 5 3 2 24" xfId="34892" xr:uid="{00000000-0005-0000-0000-000048C20000}"/>
    <cellStyle name="표준 2 5 3 2 25" xfId="36372" xr:uid="{00000000-0005-0000-0000-000049C20000}"/>
    <cellStyle name="표준 2 5 3 2 26" xfId="37852" xr:uid="{00000000-0005-0000-0000-00004AC20000}"/>
    <cellStyle name="표준 2 5 3 2 27" xfId="39332" xr:uid="{00000000-0005-0000-0000-00004BC20000}"/>
    <cellStyle name="표준 2 5 3 2 28" xfId="40812" xr:uid="{00000000-0005-0000-0000-00004CC20000}"/>
    <cellStyle name="표준 2 5 3 2 29" xfId="42292" xr:uid="{00000000-0005-0000-0000-00004DC20000}"/>
    <cellStyle name="표준 2 5 3 2 3" xfId="3812" xr:uid="{00000000-0005-0000-0000-00004EC20000}"/>
    <cellStyle name="표준 2 5 3 2 30" xfId="43772" xr:uid="{00000000-0005-0000-0000-00004FC20000}"/>
    <cellStyle name="표준 2 5 3 2 31" xfId="45252" xr:uid="{00000000-0005-0000-0000-000050C20000}"/>
    <cellStyle name="표준 2 5 3 2 32" xfId="46733" xr:uid="{00000000-0005-0000-0000-000051C20000}"/>
    <cellStyle name="표준 2 5 3 2 33" xfId="48213" xr:uid="{00000000-0005-0000-0000-000052C20000}"/>
    <cellStyle name="표준 2 5 3 2 34" xfId="49693" xr:uid="{00000000-0005-0000-0000-000053C20000}"/>
    <cellStyle name="표준 2 5 3 2 35" xfId="51173" xr:uid="{00000000-0005-0000-0000-000054C20000}"/>
    <cellStyle name="표준 2 5 3 2 36" xfId="52653" xr:uid="{00000000-0005-0000-0000-000055C20000}"/>
    <cellStyle name="표준 2 5 3 2 37" xfId="54133" xr:uid="{00000000-0005-0000-0000-000056C20000}"/>
    <cellStyle name="표준 2 5 3 2 38" xfId="55613" xr:uid="{00000000-0005-0000-0000-000057C20000}"/>
    <cellStyle name="표준 2 5 3 2 39" xfId="57093" xr:uid="{00000000-0005-0000-0000-000058C20000}"/>
    <cellStyle name="표준 2 5 3 2 4" xfId="5292" xr:uid="{00000000-0005-0000-0000-000059C20000}"/>
    <cellStyle name="표준 2 5 3 2 40" xfId="58573" xr:uid="{00000000-0005-0000-0000-00005AC20000}"/>
    <cellStyle name="표준 2 5 3 2 41" xfId="60053" xr:uid="{00000000-0005-0000-0000-00005BC20000}"/>
    <cellStyle name="표준 2 5 3 2 42" xfId="61533" xr:uid="{00000000-0005-0000-0000-00005CC20000}"/>
    <cellStyle name="표준 2 5 3 2 5" xfId="6772" xr:uid="{00000000-0005-0000-0000-00005DC20000}"/>
    <cellStyle name="표준 2 5 3 2 6" xfId="8252" xr:uid="{00000000-0005-0000-0000-00005EC20000}"/>
    <cellStyle name="표준 2 5 3 2 7" xfId="9732" xr:uid="{00000000-0005-0000-0000-00005FC20000}"/>
    <cellStyle name="표준 2 5 3 2 8" xfId="11212" xr:uid="{00000000-0005-0000-0000-000060C20000}"/>
    <cellStyle name="표준 2 5 3 2 9" xfId="12692" xr:uid="{00000000-0005-0000-0000-000061C20000}"/>
    <cellStyle name="표준 2 5 3 20" xfId="26755" xr:uid="{00000000-0005-0000-0000-000062C20000}"/>
    <cellStyle name="표준 2 5 3 21" xfId="28235" xr:uid="{00000000-0005-0000-0000-000063C20000}"/>
    <cellStyle name="표준 2 5 3 22" xfId="29715" xr:uid="{00000000-0005-0000-0000-000064C20000}"/>
    <cellStyle name="표준 2 5 3 23" xfId="31195" xr:uid="{00000000-0005-0000-0000-000065C20000}"/>
    <cellStyle name="표준 2 5 3 24" xfId="32675" xr:uid="{00000000-0005-0000-0000-000066C20000}"/>
    <cellStyle name="표준 2 5 3 25" xfId="34155" xr:uid="{00000000-0005-0000-0000-000067C20000}"/>
    <cellStyle name="표준 2 5 3 26" xfId="35635" xr:uid="{00000000-0005-0000-0000-000068C20000}"/>
    <cellStyle name="표준 2 5 3 27" xfId="37115" xr:uid="{00000000-0005-0000-0000-000069C20000}"/>
    <cellStyle name="표준 2 5 3 28" xfId="38595" xr:uid="{00000000-0005-0000-0000-00006AC20000}"/>
    <cellStyle name="표준 2 5 3 29" xfId="40075" xr:uid="{00000000-0005-0000-0000-00006BC20000}"/>
    <cellStyle name="표준 2 5 3 3" xfId="1594" xr:uid="{00000000-0005-0000-0000-00006CC20000}"/>
    <cellStyle name="표준 2 5 3 30" xfId="41555" xr:uid="{00000000-0005-0000-0000-00006DC20000}"/>
    <cellStyle name="표준 2 5 3 31" xfId="43035" xr:uid="{00000000-0005-0000-0000-00006EC20000}"/>
    <cellStyle name="표준 2 5 3 32" xfId="44515" xr:uid="{00000000-0005-0000-0000-00006FC20000}"/>
    <cellStyle name="표준 2 5 3 33" xfId="45996" xr:uid="{00000000-0005-0000-0000-000070C20000}"/>
    <cellStyle name="표준 2 5 3 34" xfId="47476" xr:uid="{00000000-0005-0000-0000-000071C20000}"/>
    <cellStyle name="표준 2 5 3 35" xfId="48956" xr:uid="{00000000-0005-0000-0000-000072C20000}"/>
    <cellStyle name="표준 2 5 3 36" xfId="50436" xr:uid="{00000000-0005-0000-0000-000073C20000}"/>
    <cellStyle name="표준 2 5 3 37" xfId="51916" xr:uid="{00000000-0005-0000-0000-000074C20000}"/>
    <cellStyle name="표준 2 5 3 38" xfId="53396" xr:uid="{00000000-0005-0000-0000-000075C20000}"/>
    <cellStyle name="표준 2 5 3 39" xfId="54876" xr:uid="{00000000-0005-0000-0000-000076C20000}"/>
    <cellStyle name="표준 2 5 3 4" xfId="3075" xr:uid="{00000000-0005-0000-0000-000077C20000}"/>
    <cellStyle name="표준 2 5 3 40" xfId="56356" xr:uid="{00000000-0005-0000-0000-000078C20000}"/>
    <cellStyle name="표준 2 5 3 41" xfId="57836" xr:uid="{00000000-0005-0000-0000-000079C20000}"/>
    <cellStyle name="표준 2 5 3 42" xfId="59316" xr:uid="{00000000-0005-0000-0000-00007AC20000}"/>
    <cellStyle name="표준 2 5 3 43" xfId="60796" xr:uid="{00000000-0005-0000-0000-00007BC20000}"/>
    <cellStyle name="표준 2 5 3 5" xfId="4555" xr:uid="{00000000-0005-0000-0000-00007CC20000}"/>
    <cellStyle name="표준 2 5 3 6" xfId="6035" xr:uid="{00000000-0005-0000-0000-00007DC20000}"/>
    <cellStyle name="표준 2 5 3 7" xfId="7515" xr:uid="{00000000-0005-0000-0000-00007EC20000}"/>
    <cellStyle name="표준 2 5 3 8" xfId="8995" xr:uid="{00000000-0005-0000-0000-00007FC20000}"/>
    <cellStyle name="표준 2 5 3 9" xfId="10475" xr:uid="{00000000-0005-0000-0000-000080C20000}"/>
    <cellStyle name="표준 2 5 30" xfId="979" xr:uid="{00000000-0005-0000-0000-000081C20000}"/>
    <cellStyle name="표준 2 5 30 10" xfId="12471" xr:uid="{00000000-0005-0000-0000-000082C20000}"/>
    <cellStyle name="표준 2 5 30 11" xfId="13951" xr:uid="{00000000-0005-0000-0000-000083C20000}"/>
    <cellStyle name="표준 2 5 30 12" xfId="15431" xr:uid="{00000000-0005-0000-0000-000084C20000}"/>
    <cellStyle name="표준 2 5 30 13" xfId="16911" xr:uid="{00000000-0005-0000-0000-000085C20000}"/>
    <cellStyle name="표준 2 5 30 14" xfId="18391" xr:uid="{00000000-0005-0000-0000-000086C20000}"/>
    <cellStyle name="표준 2 5 30 15" xfId="19871" xr:uid="{00000000-0005-0000-0000-000087C20000}"/>
    <cellStyle name="표준 2 5 30 16" xfId="21351" xr:uid="{00000000-0005-0000-0000-000088C20000}"/>
    <cellStyle name="표준 2 5 30 17" xfId="22831" xr:uid="{00000000-0005-0000-0000-000089C20000}"/>
    <cellStyle name="표준 2 5 30 18" xfId="24311" xr:uid="{00000000-0005-0000-0000-00008AC20000}"/>
    <cellStyle name="표준 2 5 30 19" xfId="25791" xr:uid="{00000000-0005-0000-0000-00008BC20000}"/>
    <cellStyle name="표준 2 5 30 2" xfId="200" xr:uid="{00000000-0005-0000-0000-00008CC20000}"/>
    <cellStyle name="표준 2 5 30 2 10" xfId="14688" xr:uid="{00000000-0005-0000-0000-00008DC20000}"/>
    <cellStyle name="표준 2 5 30 2 11" xfId="16168" xr:uid="{00000000-0005-0000-0000-00008EC20000}"/>
    <cellStyle name="표준 2 5 30 2 12" xfId="17648" xr:uid="{00000000-0005-0000-0000-00008FC20000}"/>
    <cellStyle name="표준 2 5 30 2 13" xfId="19128" xr:uid="{00000000-0005-0000-0000-000090C20000}"/>
    <cellStyle name="표준 2 5 30 2 14" xfId="20608" xr:uid="{00000000-0005-0000-0000-000091C20000}"/>
    <cellStyle name="표준 2 5 30 2 15" xfId="22088" xr:uid="{00000000-0005-0000-0000-000092C20000}"/>
    <cellStyle name="표준 2 5 30 2 16" xfId="23568" xr:uid="{00000000-0005-0000-0000-000093C20000}"/>
    <cellStyle name="표준 2 5 30 2 17" xfId="25048" xr:uid="{00000000-0005-0000-0000-000094C20000}"/>
    <cellStyle name="표준 2 5 30 2 18" xfId="26528" xr:uid="{00000000-0005-0000-0000-000095C20000}"/>
    <cellStyle name="표준 2 5 30 2 19" xfId="28008" xr:uid="{00000000-0005-0000-0000-000096C20000}"/>
    <cellStyle name="표준 2 5 30 2 2" xfId="2847" xr:uid="{00000000-0005-0000-0000-000097C20000}"/>
    <cellStyle name="표준 2 5 30 2 20" xfId="29488" xr:uid="{00000000-0005-0000-0000-000098C20000}"/>
    <cellStyle name="표준 2 5 30 2 21" xfId="30968" xr:uid="{00000000-0005-0000-0000-000099C20000}"/>
    <cellStyle name="표준 2 5 30 2 22" xfId="32448" xr:uid="{00000000-0005-0000-0000-00009AC20000}"/>
    <cellStyle name="표준 2 5 30 2 23" xfId="33928" xr:uid="{00000000-0005-0000-0000-00009BC20000}"/>
    <cellStyle name="표준 2 5 30 2 24" xfId="35408" xr:uid="{00000000-0005-0000-0000-00009CC20000}"/>
    <cellStyle name="표준 2 5 30 2 25" xfId="36888" xr:uid="{00000000-0005-0000-0000-00009DC20000}"/>
    <cellStyle name="표준 2 5 30 2 26" xfId="38368" xr:uid="{00000000-0005-0000-0000-00009EC20000}"/>
    <cellStyle name="표준 2 5 30 2 27" xfId="39848" xr:uid="{00000000-0005-0000-0000-00009FC20000}"/>
    <cellStyle name="표준 2 5 30 2 28" xfId="41328" xr:uid="{00000000-0005-0000-0000-0000A0C20000}"/>
    <cellStyle name="표준 2 5 30 2 29" xfId="42808" xr:uid="{00000000-0005-0000-0000-0000A1C20000}"/>
    <cellStyle name="표준 2 5 30 2 3" xfId="4328" xr:uid="{00000000-0005-0000-0000-0000A2C20000}"/>
    <cellStyle name="표준 2 5 30 2 30" xfId="44288" xr:uid="{00000000-0005-0000-0000-0000A3C20000}"/>
    <cellStyle name="표준 2 5 30 2 31" xfId="45768" xr:uid="{00000000-0005-0000-0000-0000A4C20000}"/>
    <cellStyle name="표준 2 5 30 2 32" xfId="47249" xr:uid="{00000000-0005-0000-0000-0000A5C20000}"/>
    <cellStyle name="표준 2 5 30 2 33" xfId="48729" xr:uid="{00000000-0005-0000-0000-0000A6C20000}"/>
    <cellStyle name="표준 2 5 30 2 34" xfId="50209" xr:uid="{00000000-0005-0000-0000-0000A7C20000}"/>
    <cellStyle name="표준 2 5 30 2 35" xfId="51689" xr:uid="{00000000-0005-0000-0000-0000A8C20000}"/>
    <cellStyle name="표준 2 5 30 2 36" xfId="53169" xr:uid="{00000000-0005-0000-0000-0000A9C20000}"/>
    <cellStyle name="표준 2 5 30 2 37" xfId="54649" xr:uid="{00000000-0005-0000-0000-0000AAC20000}"/>
    <cellStyle name="표준 2 5 30 2 38" xfId="56129" xr:uid="{00000000-0005-0000-0000-0000ABC20000}"/>
    <cellStyle name="표준 2 5 30 2 39" xfId="57609" xr:uid="{00000000-0005-0000-0000-0000ACC20000}"/>
    <cellStyle name="표준 2 5 30 2 4" xfId="5808" xr:uid="{00000000-0005-0000-0000-0000ADC20000}"/>
    <cellStyle name="표준 2 5 30 2 40" xfId="59089" xr:uid="{00000000-0005-0000-0000-0000AEC20000}"/>
    <cellStyle name="표준 2 5 30 2 41" xfId="60569" xr:uid="{00000000-0005-0000-0000-0000AFC20000}"/>
    <cellStyle name="표준 2 5 30 2 42" xfId="62049" xr:uid="{00000000-0005-0000-0000-0000B0C20000}"/>
    <cellStyle name="표준 2 5 30 2 5" xfId="7288" xr:uid="{00000000-0005-0000-0000-0000B1C20000}"/>
    <cellStyle name="표준 2 5 30 2 6" xfId="8768" xr:uid="{00000000-0005-0000-0000-0000B2C20000}"/>
    <cellStyle name="표준 2 5 30 2 7" xfId="10248" xr:uid="{00000000-0005-0000-0000-0000B3C20000}"/>
    <cellStyle name="표준 2 5 30 2 8" xfId="11728" xr:uid="{00000000-0005-0000-0000-0000B4C20000}"/>
    <cellStyle name="표준 2 5 30 2 9" xfId="13208" xr:uid="{00000000-0005-0000-0000-0000B5C20000}"/>
    <cellStyle name="표준 2 5 30 20" xfId="27271" xr:uid="{00000000-0005-0000-0000-0000B6C20000}"/>
    <cellStyle name="표준 2 5 30 21" xfId="28751" xr:uid="{00000000-0005-0000-0000-0000B7C20000}"/>
    <cellStyle name="표준 2 5 30 22" xfId="30231" xr:uid="{00000000-0005-0000-0000-0000B8C20000}"/>
    <cellStyle name="표준 2 5 30 23" xfId="31711" xr:uid="{00000000-0005-0000-0000-0000B9C20000}"/>
    <cellStyle name="표준 2 5 30 24" xfId="33191" xr:uid="{00000000-0005-0000-0000-0000BAC20000}"/>
    <cellStyle name="표준 2 5 30 25" xfId="34671" xr:uid="{00000000-0005-0000-0000-0000BBC20000}"/>
    <cellStyle name="표준 2 5 30 26" xfId="36151" xr:uid="{00000000-0005-0000-0000-0000BCC20000}"/>
    <cellStyle name="표준 2 5 30 27" xfId="37631" xr:uid="{00000000-0005-0000-0000-0000BDC20000}"/>
    <cellStyle name="표준 2 5 30 28" xfId="39111" xr:uid="{00000000-0005-0000-0000-0000BEC20000}"/>
    <cellStyle name="표준 2 5 30 29" xfId="40591" xr:uid="{00000000-0005-0000-0000-0000BFC20000}"/>
    <cellStyle name="표준 2 5 30 3" xfId="2110" xr:uid="{00000000-0005-0000-0000-0000C0C20000}"/>
    <cellStyle name="표준 2 5 30 30" xfId="42071" xr:uid="{00000000-0005-0000-0000-0000C1C20000}"/>
    <cellStyle name="표준 2 5 30 31" xfId="43551" xr:uid="{00000000-0005-0000-0000-0000C2C20000}"/>
    <cellStyle name="표준 2 5 30 32" xfId="45031" xr:uid="{00000000-0005-0000-0000-0000C3C20000}"/>
    <cellStyle name="표준 2 5 30 33" xfId="46512" xr:uid="{00000000-0005-0000-0000-0000C4C20000}"/>
    <cellStyle name="표준 2 5 30 34" xfId="47992" xr:uid="{00000000-0005-0000-0000-0000C5C20000}"/>
    <cellStyle name="표준 2 5 30 35" xfId="49472" xr:uid="{00000000-0005-0000-0000-0000C6C20000}"/>
    <cellStyle name="표준 2 5 30 36" xfId="50952" xr:uid="{00000000-0005-0000-0000-0000C7C20000}"/>
    <cellStyle name="표준 2 5 30 37" xfId="52432" xr:uid="{00000000-0005-0000-0000-0000C8C20000}"/>
    <cellStyle name="표준 2 5 30 38" xfId="53912" xr:uid="{00000000-0005-0000-0000-0000C9C20000}"/>
    <cellStyle name="표준 2 5 30 39" xfId="55392" xr:uid="{00000000-0005-0000-0000-0000CAC20000}"/>
    <cellStyle name="표준 2 5 30 4" xfId="3591" xr:uid="{00000000-0005-0000-0000-0000CBC20000}"/>
    <cellStyle name="표준 2 5 30 40" xfId="56872" xr:uid="{00000000-0005-0000-0000-0000CCC20000}"/>
    <cellStyle name="표준 2 5 30 41" xfId="58352" xr:uid="{00000000-0005-0000-0000-0000CDC20000}"/>
    <cellStyle name="표준 2 5 30 42" xfId="59832" xr:uid="{00000000-0005-0000-0000-0000CEC20000}"/>
    <cellStyle name="표준 2 5 30 43" xfId="61312" xr:uid="{00000000-0005-0000-0000-0000CFC20000}"/>
    <cellStyle name="표준 2 5 30 5" xfId="5071" xr:uid="{00000000-0005-0000-0000-0000D0C20000}"/>
    <cellStyle name="표준 2 5 30 6" xfId="6551" xr:uid="{00000000-0005-0000-0000-0000D1C20000}"/>
    <cellStyle name="표준 2 5 30 7" xfId="8031" xr:uid="{00000000-0005-0000-0000-0000D2C20000}"/>
    <cellStyle name="표준 2 5 30 8" xfId="9511" xr:uid="{00000000-0005-0000-0000-0000D3C20000}"/>
    <cellStyle name="표준 2 5 30 9" xfId="10991" xr:uid="{00000000-0005-0000-0000-0000D4C20000}"/>
    <cellStyle name="표준 2 5 31" xfId="946" xr:uid="{00000000-0005-0000-0000-0000D5C20000}"/>
    <cellStyle name="표준 2 5 31 10" xfId="12504" xr:uid="{00000000-0005-0000-0000-0000D6C20000}"/>
    <cellStyle name="표준 2 5 31 11" xfId="13984" xr:uid="{00000000-0005-0000-0000-0000D7C20000}"/>
    <cellStyle name="표준 2 5 31 12" xfId="15464" xr:uid="{00000000-0005-0000-0000-0000D8C20000}"/>
    <cellStyle name="표준 2 5 31 13" xfId="16944" xr:uid="{00000000-0005-0000-0000-0000D9C20000}"/>
    <cellStyle name="표준 2 5 31 14" xfId="18424" xr:uid="{00000000-0005-0000-0000-0000DAC20000}"/>
    <cellStyle name="표준 2 5 31 15" xfId="19904" xr:uid="{00000000-0005-0000-0000-0000DBC20000}"/>
    <cellStyle name="표준 2 5 31 16" xfId="21384" xr:uid="{00000000-0005-0000-0000-0000DCC20000}"/>
    <cellStyle name="표준 2 5 31 17" xfId="22864" xr:uid="{00000000-0005-0000-0000-0000DDC20000}"/>
    <cellStyle name="표준 2 5 31 18" xfId="24344" xr:uid="{00000000-0005-0000-0000-0000DEC20000}"/>
    <cellStyle name="표준 2 5 31 19" xfId="25824" xr:uid="{00000000-0005-0000-0000-0000DFC20000}"/>
    <cellStyle name="표준 2 5 31 2" xfId="167" xr:uid="{00000000-0005-0000-0000-0000E0C20000}"/>
    <cellStyle name="표준 2 5 31 2 10" xfId="14721" xr:uid="{00000000-0005-0000-0000-0000E1C20000}"/>
    <cellStyle name="표준 2 5 31 2 11" xfId="16201" xr:uid="{00000000-0005-0000-0000-0000E2C20000}"/>
    <cellStyle name="표준 2 5 31 2 12" xfId="17681" xr:uid="{00000000-0005-0000-0000-0000E3C20000}"/>
    <cellStyle name="표준 2 5 31 2 13" xfId="19161" xr:uid="{00000000-0005-0000-0000-0000E4C20000}"/>
    <cellStyle name="표준 2 5 31 2 14" xfId="20641" xr:uid="{00000000-0005-0000-0000-0000E5C20000}"/>
    <cellStyle name="표준 2 5 31 2 15" xfId="22121" xr:uid="{00000000-0005-0000-0000-0000E6C20000}"/>
    <cellStyle name="표준 2 5 31 2 16" xfId="23601" xr:uid="{00000000-0005-0000-0000-0000E7C20000}"/>
    <cellStyle name="표준 2 5 31 2 17" xfId="25081" xr:uid="{00000000-0005-0000-0000-0000E8C20000}"/>
    <cellStyle name="표준 2 5 31 2 18" xfId="26561" xr:uid="{00000000-0005-0000-0000-0000E9C20000}"/>
    <cellStyle name="표준 2 5 31 2 19" xfId="28041" xr:uid="{00000000-0005-0000-0000-0000EAC20000}"/>
    <cellStyle name="표준 2 5 31 2 2" xfId="2880" xr:uid="{00000000-0005-0000-0000-0000EBC20000}"/>
    <cellStyle name="표준 2 5 31 2 20" xfId="29521" xr:uid="{00000000-0005-0000-0000-0000ECC20000}"/>
    <cellStyle name="표준 2 5 31 2 21" xfId="31001" xr:uid="{00000000-0005-0000-0000-0000EDC20000}"/>
    <cellStyle name="표준 2 5 31 2 22" xfId="32481" xr:uid="{00000000-0005-0000-0000-0000EEC20000}"/>
    <cellStyle name="표준 2 5 31 2 23" xfId="33961" xr:uid="{00000000-0005-0000-0000-0000EFC20000}"/>
    <cellStyle name="표준 2 5 31 2 24" xfId="35441" xr:uid="{00000000-0005-0000-0000-0000F0C20000}"/>
    <cellStyle name="표준 2 5 31 2 25" xfId="36921" xr:uid="{00000000-0005-0000-0000-0000F1C20000}"/>
    <cellStyle name="표준 2 5 31 2 26" xfId="38401" xr:uid="{00000000-0005-0000-0000-0000F2C20000}"/>
    <cellStyle name="표준 2 5 31 2 27" xfId="39881" xr:uid="{00000000-0005-0000-0000-0000F3C20000}"/>
    <cellStyle name="표준 2 5 31 2 28" xfId="41361" xr:uid="{00000000-0005-0000-0000-0000F4C20000}"/>
    <cellStyle name="표준 2 5 31 2 29" xfId="42841" xr:uid="{00000000-0005-0000-0000-0000F5C20000}"/>
    <cellStyle name="표준 2 5 31 2 3" xfId="4361" xr:uid="{00000000-0005-0000-0000-0000F6C20000}"/>
    <cellStyle name="표준 2 5 31 2 30" xfId="44321" xr:uid="{00000000-0005-0000-0000-0000F7C20000}"/>
    <cellStyle name="표준 2 5 31 2 31" xfId="45801" xr:uid="{00000000-0005-0000-0000-0000F8C20000}"/>
    <cellStyle name="표준 2 5 31 2 32" xfId="47282" xr:uid="{00000000-0005-0000-0000-0000F9C20000}"/>
    <cellStyle name="표준 2 5 31 2 33" xfId="48762" xr:uid="{00000000-0005-0000-0000-0000FAC20000}"/>
    <cellStyle name="표준 2 5 31 2 34" xfId="50242" xr:uid="{00000000-0005-0000-0000-0000FBC20000}"/>
    <cellStyle name="표준 2 5 31 2 35" xfId="51722" xr:uid="{00000000-0005-0000-0000-0000FCC20000}"/>
    <cellStyle name="표준 2 5 31 2 36" xfId="53202" xr:uid="{00000000-0005-0000-0000-0000FDC20000}"/>
    <cellStyle name="표준 2 5 31 2 37" xfId="54682" xr:uid="{00000000-0005-0000-0000-0000FEC20000}"/>
    <cellStyle name="표준 2 5 31 2 38" xfId="56162" xr:uid="{00000000-0005-0000-0000-0000FFC20000}"/>
    <cellStyle name="표준 2 5 31 2 39" xfId="57642" xr:uid="{00000000-0005-0000-0000-000000C30000}"/>
    <cellStyle name="표준 2 5 31 2 4" xfId="5841" xr:uid="{00000000-0005-0000-0000-000001C30000}"/>
    <cellStyle name="표준 2 5 31 2 40" xfId="59122" xr:uid="{00000000-0005-0000-0000-000002C30000}"/>
    <cellStyle name="표준 2 5 31 2 41" xfId="60602" xr:uid="{00000000-0005-0000-0000-000003C30000}"/>
    <cellStyle name="표준 2 5 31 2 42" xfId="62082" xr:uid="{00000000-0005-0000-0000-000004C30000}"/>
    <cellStyle name="표준 2 5 31 2 5" xfId="7321" xr:uid="{00000000-0005-0000-0000-000005C30000}"/>
    <cellStyle name="표준 2 5 31 2 6" xfId="8801" xr:uid="{00000000-0005-0000-0000-000006C30000}"/>
    <cellStyle name="표준 2 5 31 2 7" xfId="10281" xr:uid="{00000000-0005-0000-0000-000007C30000}"/>
    <cellStyle name="표준 2 5 31 2 8" xfId="11761" xr:uid="{00000000-0005-0000-0000-000008C30000}"/>
    <cellStyle name="표준 2 5 31 2 9" xfId="13241" xr:uid="{00000000-0005-0000-0000-000009C30000}"/>
    <cellStyle name="표준 2 5 31 20" xfId="27304" xr:uid="{00000000-0005-0000-0000-00000AC30000}"/>
    <cellStyle name="표준 2 5 31 21" xfId="28784" xr:uid="{00000000-0005-0000-0000-00000BC30000}"/>
    <cellStyle name="표준 2 5 31 22" xfId="30264" xr:uid="{00000000-0005-0000-0000-00000CC30000}"/>
    <cellStyle name="표준 2 5 31 23" xfId="31744" xr:uid="{00000000-0005-0000-0000-00000DC30000}"/>
    <cellStyle name="표준 2 5 31 24" xfId="33224" xr:uid="{00000000-0005-0000-0000-00000EC30000}"/>
    <cellStyle name="표준 2 5 31 25" xfId="34704" xr:uid="{00000000-0005-0000-0000-00000FC30000}"/>
    <cellStyle name="표준 2 5 31 26" xfId="36184" xr:uid="{00000000-0005-0000-0000-000010C30000}"/>
    <cellStyle name="표준 2 5 31 27" xfId="37664" xr:uid="{00000000-0005-0000-0000-000011C30000}"/>
    <cellStyle name="표준 2 5 31 28" xfId="39144" xr:uid="{00000000-0005-0000-0000-000012C30000}"/>
    <cellStyle name="표준 2 5 31 29" xfId="40624" xr:uid="{00000000-0005-0000-0000-000013C30000}"/>
    <cellStyle name="표준 2 5 31 3" xfId="2143" xr:uid="{00000000-0005-0000-0000-000014C30000}"/>
    <cellStyle name="표준 2 5 31 30" xfId="42104" xr:uid="{00000000-0005-0000-0000-000015C30000}"/>
    <cellStyle name="표준 2 5 31 31" xfId="43584" xr:uid="{00000000-0005-0000-0000-000016C30000}"/>
    <cellStyle name="표준 2 5 31 32" xfId="45064" xr:uid="{00000000-0005-0000-0000-000017C30000}"/>
    <cellStyle name="표준 2 5 31 33" xfId="46545" xr:uid="{00000000-0005-0000-0000-000018C30000}"/>
    <cellStyle name="표준 2 5 31 34" xfId="48025" xr:uid="{00000000-0005-0000-0000-000019C30000}"/>
    <cellStyle name="표준 2 5 31 35" xfId="49505" xr:uid="{00000000-0005-0000-0000-00001AC30000}"/>
    <cellStyle name="표준 2 5 31 36" xfId="50985" xr:uid="{00000000-0005-0000-0000-00001BC30000}"/>
    <cellStyle name="표준 2 5 31 37" xfId="52465" xr:uid="{00000000-0005-0000-0000-00001CC30000}"/>
    <cellStyle name="표준 2 5 31 38" xfId="53945" xr:uid="{00000000-0005-0000-0000-00001DC30000}"/>
    <cellStyle name="표준 2 5 31 39" xfId="55425" xr:uid="{00000000-0005-0000-0000-00001EC30000}"/>
    <cellStyle name="표준 2 5 31 4" xfId="3624" xr:uid="{00000000-0005-0000-0000-00001FC30000}"/>
    <cellStyle name="표준 2 5 31 40" xfId="56905" xr:uid="{00000000-0005-0000-0000-000020C30000}"/>
    <cellStyle name="표준 2 5 31 41" xfId="58385" xr:uid="{00000000-0005-0000-0000-000021C30000}"/>
    <cellStyle name="표준 2 5 31 42" xfId="59865" xr:uid="{00000000-0005-0000-0000-000022C30000}"/>
    <cellStyle name="표준 2 5 31 43" xfId="61345" xr:uid="{00000000-0005-0000-0000-000023C30000}"/>
    <cellStyle name="표준 2 5 31 5" xfId="5104" xr:uid="{00000000-0005-0000-0000-000024C30000}"/>
    <cellStyle name="표준 2 5 31 6" xfId="6584" xr:uid="{00000000-0005-0000-0000-000025C30000}"/>
    <cellStyle name="표준 2 5 31 7" xfId="8064" xr:uid="{00000000-0005-0000-0000-000026C30000}"/>
    <cellStyle name="표준 2 5 31 8" xfId="9544" xr:uid="{00000000-0005-0000-0000-000027C30000}"/>
    <cellStyle name="표준 2 5 31 9" xfId="11024" xr:uid="{00000000-0005-0000-0000-000028C30000}"/>
    <cellStyle name="표준 2 5 32" xfId="912" xr:uid="{00000000-0005-0000-0000-000029C30000}"/>
    <cellStyle name="표준 2 5 32 10" xfId="12538" xr:uid="{00000000-0005-0000-0000-00002AC30000}"/>
    <cellStyle name="표준 2 5 32 11" xfId="14018" xr:uid="{00000000-0005-0000-0000-00002BC30000}"/>
    <cellStyle name="표준 2 5 32 12" xfId="15498" xr:uid="{00000000-0005-0000-0000-00002CC30000}"/>
    <cellStyle name="표준 2 5 32 13" xfId="16978" xr:uid="{00000000-0005-0000-0000-00002DC30000}"/>
    <cellStyle name="표준 2 5 32 14" xfId="18458" xr:uid="{00000000-0005-0000-0000-00002EC30000}"/>
    <cellStyle name="표준 2 5 32 15" xfId="19938" xr:uid="{00000000-0005-0000-0000-00002FC30000}"/>
    <cellStyle name="표준 2 5 32 16" xfId="21418" xr:uid="{00000000-0005-0000-0000-000030C30000}"/>
    <cellStyle name="표준 2 5 32 17" xfId="22898" xr:uid="{00000000-0005-0000-0000-000031C30000}"/>
    <cellStyle name="표준 2 5 32 18" xfId="24378" xr:uid="{00000000-0005-0000-0000-000032C30000}"/>
    <cellStyle name="표준 2 5 32 19" xfId="25858" xr:uid="{00000000-0005-0000-0000-000033C30000}"/>
    <cellStyle name="표준 2 5 32 2" xfId="133" xr:uid="{00000000-0005-0000-0000-000034C30000}"/>
    <cellStyle name="표준 2 5 32 2 10" xfId="14755" xr:uid="{00000000-0005-0000-0000-000035C30000}"/>
    <cellStyle name="표준 2 5 32 2 11" xfId="16235" xr:uid="{00000000-0005-0000-0000-000036C30000}"/>
    <cellStyle name="표준 2 5 32 2 12" xfId="17715" xr:uid="{00000000-0005-0000-0000-000037C30000}"/>
    <cellStyle name="표준 2 5 32 2 13" xfId="19195" xr:uid="{00000000-0005-0000-0000-000038C30000}"/>
    <cellStyle name="표준 2 5 32 2 14" xfId="20675" xr:uid="{00000000-0005-0000-0000-000039C30000}"/>
    <cellStyle name="표준 2 5 32 2 15" xfId="22155" xr:uid="{00000000-0005-0000-0000-00003AC30000}"/>
    <cellStyle name="표준 2 5 32 2 16" xfId="23635" xr:uid="{00000000-0005-0000-0000-00003BC30000}"/>
    <cellStyle name="표준 2 5 32 2 17" xfId="25115" xr:uid="{00000000-0005-0000-0000-00003CC30000}"/>
    <cellStyle name="표준 2 5 32 2 18" xfId="26595" xr:uid="{00000000-0005-0000-0000-00003DC30000}"/>
    <cellStyle name="표준 2 5 32 2 19" xfId="28075" xr:uid="{00000000-0005-0000-0000-00003EC30000}"/>
    <cellStyle name="표준 2 5 32 2 2" xfId="2914" xr:uid="{00000000-0005-0000-0000-00003FC30000}"/>
    <cellStyle name="표준 2 5 32 2 20" xfId="29555" xr:uid="{00000000-0005-0000-0000-000040C30000}"/>
    <cellStyle name="표준 2 5 32 2 21" xfId="31035" xr:uid="{00000000-0005-0000-0000-000041C30000}"/>
    <cellStyle name="표준 2 5 32 2 22" xfId="32515" xr:uid="{00000000-0005-0000-0000-000042C30000}"/>
    <cellStyle name="표준 2 5 32 2 23" xfId="33995" xr:uid="{00000000-0005-0000-0000-000043C30000}"/>
    <cellStyle name="표준 2 5 32 2 24" xfId="35475" xr:uid="{00000000-0005-0000-0000-000044C30000}"/>
    <cellStyle name="표준 2 5 32 2 25" xfId="36955" xr:uid="{00000000-0005-0000-0000-000045C30000}"/>
    <cellStyle name="표준 2 5 32 2 26" xfId="38435" xr:uid="{00000000-0005-0000-0000-000046C30000}"/>
    <cellStyle name="표준 2 5 32 2 27" xfId="39915" xr:uid="{00000000-0005-0000-0000-000047C30000}"/>
    <cellStyle name="표준 2 5 32 2 28" xfId="41395" xr:uid="{00000000-0005-0000-0000-000048C30000}"/>
    <cellStyle name="표준 2 5 32 2 29" xfId="42875" xr:uid="{00000000-0005-0000-0000-000049C30000}"/>
    <cellStyle name="표준 2 5 32 2 3" xfId="4395" xr:uid="{00000000-0005-0000-0000-00004AC30000}"/>
    <cellStyle name="표준 2 5 32 2 30" xfId="44355" xr:uid="{00000000-0005-0000-0000-00004BC30000}"/>
    <cellStyle name="표준 2 5 32 2 31" xfId="45835" xr:uid="{00000000-0005-0000-0000-00004CC30000}"/>
    <cellStyle name="표준 2 5 32 2 32" xfId="47316" xr:uid="{00000000-0005-0000-0000-00004DC30000}"/>
    <cellStyle name="표준 2 5 32 2 33" xfId="48796" xr:uid="{00000000-0005-0000-0000-00004EC30000}"/>
    <cellStyle name="표준 2 5 32 2 34" xfId="50276" xr:uid="{00000000-0005-0000-0000-00004FC30000}"/>
    <cellStyle name="표준 2 5 32 2 35" xfId="51756" xr:uid="{00000000-0005-0000-0000-000050C30000}"/>
    <cellStyle name="표준 2 5 32 2 36" xfId="53236" xr:uid="{00000000-0005-0000-0000-000051C30000}"/>
    <cellStyle name="표준 2 5 32 2 37" xfId="54716" xr:uid="{00000000-0005-0000-0000-000052C30000}"/>
    <cellStyle name="표준 2 5 32 2 38" xfId="56196" xr:uid="{00000000-0005-0000-0000-000053C30000}"/>
    <cellStyle name="표준 2 5 32 2 39" xfId="57676" xr:uid="{00000000-0005-0000-0000-000054C30000}"/>
    <cellStyle name="표준 2 5 32 2 4" xfId="5875" xr:uid="{00000000-0005-0000-0000-000055C30000}"/>
    <cellStyle name="표준 2 5 32 2 40" xfId="59156" xr:uid="{00000000-0005-0000-0000-000056C30000}"/>
    <cellStyle name="표준 2 5 32 2 41" xfId="60636" xr:uid="{00000000-0005-0000-0000-000057C30000}"/>
    <cellStyle name="표준 2 5 32 2 42" xfId="62116" xr:uid="{00000000-0005-0000-0000-000058C30000}"/>
    <cellStyle name="표준 2 5 32 2 5" xfId="7355" xr:uid="{00000000-0005-0000-0000-000059C30000}"/>
    <cellStyle name="표준 2 5 32 2 6" xfId="8835" xr:uid="{00000000-0005-0000-0000-00005AC30000}"/>
    <cellStyle name="표준 2 5 32 2 7" xfId="10315" xr:uid="{00000000-0005-0000-0000-00005BC30000}"/>
    <cellStyle name="표준 2 5 32 2 8" xfId="11795" xr:uid="{00000000-0005-0000-0000-00005CC30000}"/>
    <cellStyle name="표준 2 5 32 2 9" xfId="13275" xr:uid="{00000000-0005-0000-0000-00005DC30000}"/>
    <cellStyle name="표준 2 5 32 20" xfId="27338" xr:uid="{00000000-0005-0000-0000-00005EC30000}"/>
    <cellStyle name="표준 2 5 32 21" xfId="28818" xr:uid="{00000000-0005-0000-0000-00005FC30000}"/>
    <cellStyle name="표준 2 5 32 22" xfId="30298" xr:uid="{00000000-0005-0000-0000-000060C30000}"/>
    <cellStyle name="표준 2 5 32 23" xfId="31778" xr:uid="{00000000-0005-0000-0000-000061C30000}"/>
    <cellStyle name="표준 2 5 32 24" xfId="33258" xr:uid="{00000000-0005-0000-0000-000062C30000}"/>
    <cellStyle name="표준 2 5 32 25" xfId="34738" xr:uid="{00000000-0005-0000-0000-000063C30000}"/>
    <cellStyle name="표준 2 5 32 26" xfId="36218" xr:uid="{00000000-0005-0000-0000-000064C30000}"/>
    <cellStyle name="표준 2 5 32 27" xfId="37698" xr:uid="{00000000-0005-0000-0000-000065C30000}"/>
    <cellStyle name="표준 2 5 32 28" xfId="39178" xr:uid="{00000000-0005-0000-0000-000066C30000}"/>
    <cellStyle name="표준 2 5 32 29" xfId="40658" xr:uid="{00000000-0005-0000-0000-000067C30000}"/>
    <cellStyle name="표준 2 5 32 3" xfId="2177" xr:uid="{00000000-0005-0000-0000-000068C30000}"/>
    <cellStyle name="표준 2 5 32 30" xfId="42138" xr:uid="{00000000-0005-0000-0000-000069C30000}"/>
    <cellStyle name="표준 2 5 32 31" xfId="43618" xr:uid="{00000000-0005-0000-0000-00006AC30000}"/>
    <cellStyle name="표준 2 5 32 32" xfId="45098" xr:uid="{00000000-0005-0000-0000-00006BC30000}"/>
    <cellStyle name="표준 2 5 32 33" xfId="46579" xr:uid="{00000000-0005-0000-0000-00006CC30000}"/>
    <cellStyle name="표준 2 5 32 34" xfId="48059" xr:uid="{00000000-0005-0000-0000-00006DC30000}"/>
    <cellStyle name="표준 2 5 32 35" xfId="49539" xr:uid="{00000000-0005-0000-0000-00006EC30000}"/>
    <cellStyle name="표준 2 5 32 36" xfId="51019" xr:uid="{00000000-0005-0000-0000-00006FC30000}"/>
    <cellStyle name="표준 2 5 32 37" xfId="52499" xr:uid="{00000000-0005-0000-0000-000070C30000}"/>
    <cellStyle name="표준 2 5 32 38" xfId="53979" xr:uid="{00000000-0005-0000-0000-000071C30000}"/>
    <cellStyle name="표준 2 5 32 39" xfId="55459" xr:uid="{00000000-0005-0000-0000-000072C30000}"/>
    <cellStyle name="표준 2 5 32 4" xfId="3658" xr:uid="{00000000-0005-0000-0000-000073C30000}"/>
    <cellStyle name="표준 2 5 32 40" xfId="56939" xr:uid="{00000000-0005-0000-0000-000074C30000}"/>
    <cellStyle name="표준 2 5 32 41" xfId="58419" xr:uid="{00000000-0005-0000-0000-000075C30000}"/>
    <cellStyle name="표준 2 5 32 42" xfId="59899" xr:uid="{00000000-0005-0000-0000-000076C30000}"/>
    <cellStyle name="표준 2 5 32 43" xfId="61379" xr:uid="{00000000-0005-0000-0000-000077C30000}"/>
    <cellStyle name="표준 2 5 32 5" xfId="5138" xr:uid="{00000000-0005-0000-0000-000078C30000}"/>
    <cellStyle name="표준 2 5 32 6" xfId="6618" xr:uid="{00000000-0005-0000-0000-000079C30000}"/>
    <cellStyle name="표준 2 5 32 7" xfId="8098" xr:uid="{00000000-0005-0000-0000-00007AC30000}"/>
    <cellStyle name="표준 2 5 32 8" xfId="9578" xr:uid="{00000000-0005-0000-0000-00007BC30000}"/>
    <cellStyle name="표준 2 5 32 9" xfId="11058" xr:uid="{00000000-0005-0000-0000-00007CC30000}"/>
    <cellStyle name="표준 2 5 33" xfId="877" xr:uid="{00000000-0005-0000-0000-00007DC30000}"/>
    <cellStyle name="표준 2 5 33 10" xfId="12573" xr:uid="{00000000-0005-0000-0000-00007EC30000}"/>
    <cellStyle name="표준 2 5 33 11" xfId="14053" xr:uid="{00000000-0005-0000-0000-00007FC30000}"/>
    <cellStyle name="표준 2 5 33 12" xfId="15533" xr:uid="{00000000-0005-0000-0000-000080C30000}"/>
    <cellStyle name="표준 2 5 33 13" xfId="17013" xr:uid="{00000000-0005-0000-0000-000081C30000}"/>
    <cellStyle name="표준 2 5 33 14" xfId="18493" xr:uid="{00000000-0005-0000-0000-000082C30000}"/>
    <cellStyle name="표준 2 5 33 15" xfId="19973" xr:uid="{00000000-0005-0000-0000-000083C30000}"/>
    <cellStyle name="표준 2 5 33 16" xfId="21453" xr:uid="{00000000-0005-0000-0000-000084C30000}"/>
    <cellStyle name="표준 2 5 33 17" xfId="22933" xr:uid="{00000000-0005-0000-0000-000085C30000}"/>
    <cellStyle name="표준 2 5 33 18" xfId="24413" xr:uid="{00000000-0005-0000-0000-000086C30000}"/>
    <cellStyle name="표준 2 5 33 19" xfId="25893" xr:uid="{00000000-0005-0000-0000-000087C30000}"/>
    <cellStyle name="표준 2 5 33 2" xfId="98" xr:uid="{00000000-0005-0000-0000-000088C30000}"/>
    <cellStyle name="표준 2 5 33 2 10" xfId="14790" xr:uid="{00000000-0005-0000-0000-000089C30000}"/>
    <cellStyle name="표준 2 5 33 2 11" xfId="16270" xr:uid="{00000000-0005-0000-0000-00008AC30000}"/>
    <cellStyle name="표준 2 5 33 2 12" xfId="17750" xr:uid="{00000000-0005-0000-0000-00008BC30000}"/>
    <cellStyle name="표준 2 5 33 2 13" xfId="19230" xr:uid="{00000000-0005-0000-0000-00008CC30000}"/>
    <cellStyle name="표준 2 5 33 2 14" xfId="20710" xr:uid="{00000000-0005-0000-0000-00008DC30000}"/>
    <cellStyle name="표준 2 5 33 2 15" xfId="22190" xr:uid="{00000000-0005-0000-0000-00008EC30000}"/>
    <cellStyle name="표준 2 5 33 2 16" xfId="23670" xr:uid="{00000000-0005-0000-0000-00008FC30000}"/>
    <cellStyle name="표준 2 5 33 2 17" xfId="25150" xr:uid="{00000000-0005-0000-0000-000090C30000}"/>
    <cellStyle name="표준 2 5 33 2 18" xfId="26630" xr:uid="{00000000-0005-0000-0000-000091C30000}"/>
    <cellStyle name="표준 2 5 33 2 19" xfId="28110" xr:uid="{00000000-0005-0000-0000-000092C30000}"/>
    <cellStyle name="표준 2 5 33 2 2" xfId="2949" xr:uid="{00000000-0005-0000-0000-000093C30000}"/>
    <cellStyle name="표준 2 5 33 2 20" xfId="29590" xr:uid="{00000000-0005-0000-0000-000094C30000}"/>
    <cellStyle name="표준 2 5 33 2 21" xfId="31070" xr:uid="{00000000-0005-0000-0000-000095C30000}"/>
    <cellStyle name="표준 2 5 33 2 22" xfId="32550" xr:uid="{00000000-0005-0000-0000-000096C30000}"/>
    <cellStyle name="표준 2 5 33 2 23" xfId="34030" xr:uid="{00000000-0005-0000-0000-000097C30000}"/>
    <cellStyle name="표준 2 5 33 2 24" xfId="35510" xr:uid="{00000000-0005-0000-0000-000098C30000}"/>
    <cellStyle name="표준 2 5 33 2 25" xfId="36990" xr:uid="{00000000-0005-0000-0000-000099C30000}"/>
    <cellStyle name="표준 2 5 33 2 26" xfId="38470" xr:uid="{00000000-0005-0000-0000-00009AC30000}"/>
    <cellStyle name="표준 2 5 33 2 27" xfId="39950" xr:uid="{00000000-0005-0000-0000-00009BC30000}"/>
    <cellStyle name="표준 2 5 33 2 28" xfId="41430" xr:uid="{00000000-0005-0000-0000-00009CC30000}"/>
    <cellStyle name="표준 2 5 33 2 29" xfId="42910" xr:uid="{00000000-0005-0000-0000-00009DC30000}"/>
    <cellStyle name="표준 2 5 33 2 3" xfId="4430" xr:uid="{00000000-0005-0000-0000-00009EC30000}"/>
    <cellStyle name="표준 2 5 33 2 30" xfId="44390" xr:uid="{00000000-0005-0000-0000-00009FC30000}"/>
    <cellStyle name="표준 2 5 33 2 31" xfId="45870" xr:uid="{00000000-0005-0000-0000-0000A0C30000}"/>
    <cellStyle name="표준 2 5 33 2 32" xfId="47351" xr:uid="{00000000-0005-0000-0000-0000A1C30000}"/>
    <cellStyle name="표준 2 5 33 2 33" xfId="48831" xr:uid="{00000000-0005-0000-0000-0000A2C30000}"/>
    <cellStyle name="표준 2 5 33 2 34" xfId="50311" xr:uid="{00000000-0005-0000-0000-0000A3C30000}"/>
    <cellStyle name="표준 2 5 33 2 35" xfId="51791" xr:uid="{00000000-0005-0000-0000-0000A4C30000}"/>
    <cellStyle name="표준 2 5 33 2 36" xfId="53271" xr:uid="{00000000-0005-0000-0000-0000A5C30000}"/>
    <cellStyle name="표준 2 5 33 2 37" xfId="54751" xr:uid="{00000000-0005-0000-0000-0000A6C30000}"/>
    <cellStyle name="표준 2 5 33 2 38" xfId="56231" xr:uid="{00000000-0005-0000-0000-0000A7C30000}"/>
    <cellStyle name="표준 2 5 33 2 39" xfId="57711" xr:uid="{00000000-0005-0000-0000-0000A8C30000}"/>
    <cellStyle name="표준 2 5 33 2 4" xfId="5910" xr:uid="{00000000-0005-0000-0000-0000A9C30000}"/>
    <cellStyle name="표준 2 5 33 2 40" xfId="59191" xr:uid="{00000000-0005-0000-0000-0000AAC30000}"/>
    <cellStyle name="표준 2 5 33 2 41" xfId="60671" xr:uid="{00000000-0005-0000-0000-0000ABC30000}"/>
    <cellStyle name="표준 2 5 33 2 42" xfId="62151" xr:uid="{00000000-0005-0000-0000-0000ACC30000}"/>
    <cellStyle name="표준 2 5 33 2 5" xfId="7390" xr:uid="{00000000-0005-0000-0000-0000ADC30000}"/>
    <cellStyle name="표준 2 5 33 2 6" xfId="8870" xr:uid="{00000000-0005-0000-0000-0000AEC30000}"/>
    <cellStyle name="표준 2 5 33 2 7" xfId="10350" xr:uid="{00000000-0005-0000-0000-0000AFC30000}"/>
    <cellStyle name="표준 2 5 33 2 8" xfId="11830" xr:uid="{00000000-0005-0000-0000-0000B0C30000}"/>
    <cellStyle name="표준 2 5 33 2 9" xfId="13310" xr:uid="{00000000-0005-0000-0000-0000B1C30000}"/>
    <cellStyle name="표준 2 5 33 20" xfId="27373" xr:uid="{00000000-0005-0000-0000-0000B2C30000}"/>
    <cellStyle name="표준 2 5 33 21" xfId="28853" xr:uid="{00000000-0005-0000-0000-0000B3C30000}"/>
    <cellStyle name="표준 2 5 33 22" xfId="30333" xr:uid="{00000000-0005-0000-0000-0000B4C30000}"/>
    <cellStyle name="표준 2 5 33 23" xfId="31813" xr:uid="{00000000-0005-0000-0000-0000B5C30000}"/>
    <cellStyle name="표준 2 5 33 24" xfId="33293" xr:uid="{00000000-0005-0000-0000-0000B6C30000}"/>
    <cellStyle name="표준 2 5 33 25" xfId="34773" xr:uid="{00000000-0005-0000-0000-0000B7C30000}"/>
    <cellStyle name="표준 2 5 33 26" xfId="36253" xr:uid="{00000000-0005-0000-0000-0000B8C30000}"/>
    <cellStyle name="표준 2 5 33 27" xfId="37733" xr:uid="{00000000-0005-0000-0000-0000B9C30000}"/>
    <cellStyle name="표준 2 5 33 28" xfId="39213" xr:uid="{00000000-0005-0000-0000-0000BAC30000}"/>
    <cellStyle name="표준 2 5 33 29" xfId="40693" xr:uid="{00000000-0005-0000-0000-0000BBC30000}"/>
    <cellStyle name="표준 2 5 33 3" xfId="2212" xr:uid="{00000000-0005-0000-0000-0000BCC30000}"/>
    <cellStyle name="표준 2 5 33 30" xfId="42173" xr:uid="{00000000-0005-0000-0000-0000BDC30000}"/>
    <cellStyle name="표준 2 5 33 31" xfId="43653" xr:uid="{00000000-0005-0000-0000-0000BEC30000}"/>
    <cellStyle name="표준 2 5 33 32" xfId="45133" xr:uid="{00000000-0005-0000-0000-0000BFC30000}"/>
    <cellStyle name="표준 2 5 33 33" xfId="46614" xr:uid="{00000000-0005-0000-0000-0000C0C30000}"/>
    <cellStyle name="표준 2 5 33 34" xfId="48094" xr:uid="{00000000-0005-0000-0000-0000C1C30000}"/>
    <cellStyle name="표준 2 5 33 35" xfId="49574" xr:uid="{00000000-0005-0000-0000-0000C2C30000}"/>
    <cellStyle name="표준 2 5 33 36" xfId="51054" xr:uid="{00000000-0005-0000-0000-0000C3C30000}"/>
    <cellStyle name="표준 2 5 33 37" xfId="52534" xr:uid="{00000000-0005-0000-0000-0000C4C30000}"/>
    <cellStyle name="표준 2 5 33 38" xfId="54014" xr:uid="{00000000-0005-0000-0000-0000C5C30000}"/>
    <cellStyle name="표준 2 5 33 39" xfId="55494" xr:uid="{00000000-0005-0000-0000-0000C6C30000}"/>
    <cellStyle name="표준 2 5 33 4" xfId="3693" xr:uid="{00000000-0005-0000-0000-0000C7C30000}"/>
    <cellStyle name="표준 2 5 33 40" xfId="56974" xr:uid="{00000000-0005-0000-0000-0000C8C30000}"/>
    <cellStyle name="표준 2 5 33 41" xfId="58454" xr:uid="{00000000-0005-0000-0000-0000C9C30000}"/>
    <cellStyle name="표준 2 5 33 42" xfId="59934" xr:uid="{00000000-0005-0000-0000-0000CAC30000}"/>
    <cellStyle name="표준 2 5 33 43" xfId="61414" xr:uid="{00000000-0005-0000-0000-0000CBC30000}"/>
    <cellStyle name="표준 2 5 33 5" xfId="5173" xr:uid="{00000000-0005-0000-0000-0000CCC30000}"/>
    <cellStyle name="표준 2 5 33 6" xfId="6653" xr:uid="{00000000-0005-0000-0000-0000CDC30000}"/>
    <cellStyle name="표준 2 5 33 7" xfId="8133" xr:uid="{00000000-0005-0000-0000-0000CEC30000}"/>
    <cellStyle name="표준 2 5 33 8" xfId="9613" xr:uid="{00000000-0005-0000-0000-0000CFC30000}"/>
    <cellStyle name="표준 2 5 33 9" xfId="11093" xr:uid="{00000000-0005-0000-0000-0000D0C30000}"/>
    <cellStyle name="표준 2 5 34" xfId="839" xr:uid="{00000000-0005-0000-0000-0000D1C30000}"/>
    <cellStyle name="표준 2 5 35" xfId="1508" xr:uid="{00000000-0005-0000-0000-0000D2C30000}"/>
    <cellStyle name="표준 2 5 35 10" xfId="11942" xr:uid="{00000000-0005-0000-0000-0000D3C30000}"/>
    <cellStyle name="표준 2 5 35 11" xfId="13422" xr:uid="{00000000-0005-0000-0000-0000D4C30000}"/>
    <cellStyle name="표준 2 5 35 12" xfId="14902" xr:uid="{00000000-0005-0000-0000-0000D5C30000}"/>
    <cellStyle name="표준 2 5 35 13" xfId="16382" xr:uid="{00000000-0005-0000-0000-0000D6C30000}"/>
    <cellStyle name="표준 2 5 35 14" xfId="17862" xr:uid="{00000000-0005-0000-0000-0000D7C30000}"/>
    <cellStyle name="표준 2 5 35 15" xfId="19342" xr:uid="{00000000-0005-0000-0000-0000D8C30000}"/>
    <cellStyle name="표준 2 5 35 16" xfId="20822" xr:uid="{00000000-0005-0000-0000-0000D9C30000}"/>
    <cellStyle name="표준 2 5 35 17" xfId="22302" xr:uid="{00000000-0005-0000-0000-0000DAC30000}"/>
    <cellStyle name="표준 2 5 35 18" xfId="23782" xr:uid="{00000000-0005-0000-0000-0000DBC30000}"/>
    <cellStyle name="표준 2 5 35 19" xfId="25262" xr:uid="{00000000-0005-0000-0000-0000DCC30000}"/>
    <cellStyle name="표준 2 5 35 2" xfId="729" xr:uid="{00000000-0005-0000-0000-0000DDC30000}"/>
    <cellStyle name="표준 2 5 35 2 10" xfId="14159" xr:uid="{00000000-0005-0000-0000-0000DEC30000}"/>
    <cellStyle name="표준 2 5 35 2 11" xfId="15639" xr:uid="{00000000-0005-0000-0000-0000DFC30000}"/>
    <cellStyle name="표준 2 5 35 2 12" xfId="17119" xr:uid="{00000000-0005-0000-0000-0000E0C30000}"/>
    <cellStyle name="표준 2 5 35 2 13" xfId="18599" xr:uid="{00000000-0005-0000-0000-0000E1C30000}"/>
    <cellStyle name="표준 2 5 35 2 14" xfId="20079" xr:uid="{00000000-0005-0000-0000-0000E2C30000}"/>
    <cellStyle name="표준 2 5 35 2 15" xfId="21559" xr:uid="{00000000-0005-0000-0000-0000E3C30000}"/>
    <cellStyle name="표준 2 5 35 2 16" xfId="23039" xr:uid="{00000000-0005-0000-0000-0000E4C30000}"/>
    <cellStyle name="표준 2 5 35 2 17" xfId="24519" xr:uid="{00000000-0005-0000-0000-0000E5C30000}"/>
    <cellStyle name="표준 2 5 35 2 18" xfId="25999" xr:uid="{00000000-0005-0000-0000-0000E6C30000}"/>
    <cellStyle name="표준 2 5 35 2 19" xfId="27479" xr:uid="{00000000-0005-0000-0000-0000E7C30000}"/>
    <cellStyle name="표준 2 5 35 2 2" xfId="2318" xr:uid="{00000000-0005-0000-0000-0000E8C30000}"/>
    <cellStyle name="표준 2 5 35 2 20" xfId="28959" xr:uid="{00000000-0005-0000-0000-0000E9C30000}"/>
    <cellStyle name="표준 2 5 35 2 21" xfId="30439" xr:uid="{00000000-0005-0000-0000-0000EAC30000}"/>
    <cellStyle name="표준 2 5 35 2 22" xfId="31919" xr:uid="{00000000-0005-0000-0000-0000EBC30000}"/>
    <cellStyle name="표준 2 5 35 2 23" xfId="33399" xr:uid="{00000000-0005-0000-0000-0000ECC30000}"/>
    <cellStyle name="표준 2 5 35 2 24" xfId="34879" xr:uid="{00000000-0005-0000-0000-0000EDC30000}"/>
    <cellStyle name="표준 2 5 35 2 25" xfId="36359" xr:uid="{00000000-0005-0000-0000-0000EEC30000}"/>
    <cellStyle name="표준 2 5 35 2 26" xfId="37839" xr:uid="{00000000-0005-0000-0000-0000EFC30000}"/>
    <cellStyle name="표준 2 5 35 2 27" xfId="39319" xr:uid="{00000000-0005-0000-0000-0000F0C30000}"/>
    <cellStyle name="표준 2 5 35 2 28" xfId="40799" xr:uid="{00000000-0005-0000-0000-0000F1C30000}"/>
    <cellStyle name="표준 2 5 35 2 29" xfId="42279" xr:uid="{00000000-0005-0000-0000-0000F2C30000}"/>
    <cellStyle name="표준 2 5 35 2 3" xfId="3799" xr:uid="{00000000-0005-0000-0000-0000F3C30000}"/>
    <cellStyle name="표준 2 5 35 2 30" xfId="43759" xr:uid="{00000000-0005-0000-0000-0000F4C30000}"/>
    <cellStyle name="표준 2 5 35 2 31" xfId="45239" xr:uid="{00000000-0005-0000-0000-0000F5C30000}"/>
    <cellStyle name="표준 2 5 35 2 32" xfId="46720" xr:uid="{00000000-0005-0000-0000-0000F6C30000}"/>
    <cellStyle name="표준 2 5 35 2 33" xfId="48200" xr:uid="{00000000-0005-0000-0000-0000F7C30000}"/>
    <cellStyle name="표준 2 5 35 2 34" xfId="49680" xr:uid="{00000000-0005-0000-0000-0000F8C30000}"/>
    <cellStyle name="표준 2 5 35 2 35" xfId="51160" xr:uid="{00000000-0005-0000-0000-0000F9C30000}"/>
    <cellStyle name="표준 2 5 35 2 36" xfId="52640" xr:uid="{00000000-0005-0000-0000-0000FAC30000}"/>
    <cellStyle name="표준 2 5 35 2 37" xfId="54120" xr:uid="{00000000-0005-0000-0000-0000FBC30000}"/>
    <cellStyle name="표준 2 5 35 2 38" xfId="55600" xr:uid="{00000000-0005-0000-0000-0000FCC30000}"/>
    <cellStyle name="표준 2 5 35 2 39" xfId="57080" xr:uid="{00000000-0005-0000-0000-0000FDC30000}"/>
    <cellStyle name="표준 2 5 35 2 4" xfId="5279" xr:uid="{00000000-0005-0000-0000-0000FEC30000}"/>
    <cellStyle name="표준 2 5 35 2 40" xfId="58560" xr:uid="{00000000-0005-0000-0000-0000FFC30000}"/>
    <cellStyle name="표준 2 5 35 2 41" xfId="60040" xr:uid="{00000000-0005-0000-0000-000000C40000}"/>
    <cellStyle name="표준 2 5 35 2 42" xfId="61520" xr:uid="{00000000-0005-0000-0000-000001C40000}"/>
    <cellStyle name="표준 2 5 35 2 5" xfId="6759" xr:uid="{00000000-0005-0000-0000-000002C40000}"/>
    <cellStyle name="표준 2 5 35 2 6" xfId="8239" xr:uid="{00000000-0005-0000-0000-000003C40000}"/>
    <cellStyle name="표준 2 5 35 2 7" xfId="9719" xr:uid="{00000000-0005-0000-0000-000004C40000}"/>
    <cellStyle name="표준 2 5 35 2 8" xfId="11199" xr:uid="{00000000-0005-0000-0000-000005C40000}"/>
    <cellStyle name="표준 2 5 35 2 9" xfId="12679" xr:uid="{00000000-0005-0000-0000-000006C40000}"/>
    <cellStyle name="표준 2 5 35 20" xfId="26742" xr:uid="{00000000-0005-0000-0000-000007C40000}"/>
    <cellStyle name="표준 2 5 35 21" xfId="28222" xr:uid="{00000000-0005-0000-0000-000008C40000}"/>
    <cellStyle name="표준 2 5 35 22" xfId="29702" xr:uid="{00000000-0005-0000-0000-000009C40000}"/>
    <cellStyle name="표준 2 5 35 23" xfId="31182" xr:uid="{00000000-0005-0000-0000-00000AC40000}"/>
    <cellStyle name="표준 2 5 35 24" xfId="32662" xr:uid="{00000000-0005-0000-0000-00000BC40000}"/>
    <cellStyle name="표준 2 5 35 25" xfId="34142" xr:uid="{00000000-0005-0000-0000-00000CC40000}"/>
    <cellStyle name="표준 2 5 35 26" xfId="35622" xr:uid="{00000000-0005-0000-0000-00000DC40000}"/>
    <cellStyle name="표준 2 5 35 27" xfId="37102" xr:uid="{00000000-0005-0000-0000-00000EC40000}"/>
    <cellStyle name="표준 2 5 35 28" xfId="38582" xr:uid="{00000000-0005-0000-0000-00000FC40000}"/>
    <cellStyle name="표준 2 5 35 29" xfId="40062" xr:uid="{00000000-0005-0000-0000-000010C40000}"/>
    <cellStyle name="표준 2 5 35 3" xfId="1581" xr:uid="{00000000-0005-0000-0000-000011C40000}"/>
    <cellStyle name="표준 2 5 35 30" xfId="41542" xr:uid="{00000000-0005-0000-0000-000012C40000}"/>
    <cellStyle name="표준 2 5 35 31" xfId="43022" xr:uid="{00000000-0005-0000-0000-000013C40000}"/>
    <cellStyle name="표준 2 5 35 32" xfId="44502" xr:uid="{00000000-0005-0000-0000-000014C40000}"/>
    <cellStyle name="표준 2 5 35 33" xfId="45983" xr:uid="{00000000-0005-0000-0000-000015C40000}"/>
    <cellStyle name="표준 2 5 35 34" xfId="47463" xr:uid="{00000000-0005-0000-0000-000016C40000}"/>
    <cellStyle name="표준 2 5 35 35" xfId="48943" xr:uid="{00000000-0005-0000-0000-000017C40000}"/>
    <cellStyle name="표준 2 5 35 36" xfId="50423" xr:uid="{00000000-0005-0000-0000-000018C40000}"/>
    <cellStyle name="표준 2 5 35 37" xfId="51903" xr:uid="{00000000-0005-0000-0000-000019C40000}"/>
    <cellStyle name="표준 2 5 35 38" xfId="53383" xr:uid="{00000000-0005-0000-0000-00001AC40000}"/>
    <cellStyle name="표준 2 5 35 39" xfId="54863" xr:uid="{00000000-0005-0000-0000-00001BC40000}"/>
    <cellStyle name="표준 2 5 35 4" xfId="3062" xr:uid="{00000000-0005-0000-0000-00001CC40000}"/>
    <cellStyle name="표준 2 5 35 40" xfId="56343" xr:uid="{00000000-0005-0000-0000-00001DC40000}"/>
    <cellStyle name="표준 2 5 35 41" xfId="57823" xr:uid="{00000000-0005-0000-0000-00001EC40000}"/>
    <cellStyle name="표준 2 5 35 42" xfId="59303" xr:uid="{00000000-0005-0000-0000-00001FC40000}"/>
    <cellStyle name="표준 2 5 35 43" xfId="60783" xr:uid="{00000000-0005-0000-0000-000020C40000}"/>
    <cellStyle name="표준 2 5 35 5" xfId="4542" xr:uid="{00000000-0005-0000-0000-000021C40000}"/>
    <cellStyle name="표준 2 5 35 6" xfId="6022" xr:uid="{00000000-0005-0000-0000-000022C40000}"/>
    <cellStyle name="표준 2 5 35 7" xfId="7502" xr:uid="{00000000-0005-0000-0000-000023C40000}"/>
    <cellStyle name="표준 2 5 35 8" xfId="8982" xr:uid="{00000000-0005-0000-0000-000024C40000}"/>
    <cellStyle name="표준 2 5 35 9" xfId="10462" xr:uid="{00000000-0005-0000-0000-000025C40000}"/>
    <cellStyle name="표준 2 5 4" xfId="1489" xr:uid="{00000000-0005-0000-0000-000026C40000}"/>
    <cellStyle name="표준 2 5 4 10" xfId="11961" xr:uid="{00000000-0005-0000-0000-000027C40000}"/>
    <cellStyle name="표준 2 5 4 11" xfId="13441" xr:uid="{00000000-0005-0000-0000-000028C40000}"/>
    <cellStyle name="표준 2 5 4 12" xfId="14921" xr:uid="{00000000-0005-0000-0000-000029C40000}"/>
    <cellStyle name="표준 2 5 4 13" xfId="16401" xr:uid="{00000000-0005-0000-0000-00002AC40000}"/>
    <cellStyle name="표준 2 5 4 14" xfId="17881" xr:uid="{00000000-0005-0000-0000-00002BC40000}"/>
    <cellStyle name="표준 2 5 4 15" xfId="19361" xr:uid="{00000000-0005-0000-0000-00002CC40000}"/>
    <cellStyle name="표준 2 5 4 16" xfId="20841" xr:uid="{00000000-0005-0000-0000-00002DC40000}"/>
    <cellStyle name="표준 2 5 4 17" xfId="22321" xr:uid="{00000000-0005-0000-0000-00002EC40000}"/>
    <cellStyle name="표준 2 5 4 18" xfId="23801" xr:uid="{00000000-0005-0000-0000-00002FC40000}"/>
    <cellStyle name="표준 2 5 4 19" xfId="25281" xr:uid="{00000000-0005-0000-0000-000030C40000}"/>
    <cellStyle name="표준 2 5 4 2" xfId="710" xr:uid="{00000000-0005-0000-0000-000031C40000}"/>
    <cellStyle name="표준 2 5 4 2 10" xfId="14178" xr:uid="{00000000-0005-0000-0000-000032C40000}"/>
    <cellStyle name="표준 2 5 4 2 11" xfId="15658" xr:uid="{00000000-0005-0000-0000-000033C40000}"/>
    <cellStyle name="표준 2 5 4 2 12" xfId="17138" xr:uid="{00000000-0005-0000-0000-000034C40000}"/>
    <cellStyle name="표준 2 5 4 2 13" xfId="18618" xr:uid="{00000000-0005-0000-0000-000035C40000}"/>
    <cellStyle name="표준 2 5 4 2 14" xfId="20098" xr:uid="{00000000-0005-0000-0000-000036C40000}"/>
    <cellStyle name="표준 2 5 4 2 15" xfId="21578" xr:uid="{00000000-0005-0000-0000-000037C40000}"/>
    <cellStyle name="표준 2 5 4 2 16" xfId="23058" xr:uid="{00000000-0005-0000-0000-000038C40000}"/>
    <cellStyle name="표준 2 5 4 2 17" xfId="24538" xr:uid="{00000000-0005-0000-0000-000039C40000}"/>
    <cellStyle name="표준 2 5 4 2 18" xfId="26018" xr:uid="{00000000-0005-0000-0000-00003AC40000}"/>
    <cellStyle name="표준 2 5 4 2 19" xfId="27498" xr:uid="{00000000-0005-0000-0000-00003BC40000}"/>
    <cellStyle name="표준 2 5 4 2 2" xfId="2337" xr:uid="{00000000-0005-0000-0000-00003CC40000}"/>
    <cellStyle name="표준 2 5 4 2 20" xfId="28978" xr:uid="{00000000-0005-0000-0000-00003DC40000}"/>
    <cellStyle name="표준 2 5 4 2 21" xfId="30458" xr:uid="{00000000-0005-0000-0000-00003EC40000}"/>
    <cellStyle name="표준 2 5 4 2 22" xfId="31938" xr:uid="{00000000-0005-0000-0000-00003FC40000}"/>
    <cellStyle name="표준 2 5 4 2 23" xfId="33418" xr:uid="{00000000-0005-0000-0000-000040C40000}"/>
    <cellStyle name="표준 2 5 4 2 24" xfId="34898" xr:uid="{00000000-0005-0000-0000-000041C40000}"/>
    <cellStyle name="표준 2 5 4 2 25" xfId="36378" xr:uid="{00000000-0005-0000-0000-000042C40000}"/>
    <cellStyle name="표준 2 5 4 2 26" xfId="37858" xr:uid="{00000000-0005-0000-0000-000043C40000}"/>
    <cellStyle name="표준 2 5 4 2 27" xfId="39338" xr:uid="{00000000-0005-0000-0000-000044C40000}"/>
    <cellStyle name="표준 2 5 4 2 28" xfId="40818" xr:uid="{00000000-0005-0000-0000-000045C40000}"/>
    <cellStyle name="표준 2 5 4 2 29" xfId="42298" xr:uid="{00000000-0005-0000-0000-000046C40000}"/>
    <cellStyle name="표준 2 5 4 2 3" xfId="3818" xr:uid="{00000000-0005-0000-0000-000047C40000}"/>
    <cellStyle name="표준 2 5 4 2 30" xfId="43778" xr:uid="{00000000-0005-0000-0000-000048C40000}"/>
    <cellStyle name="표준 2 5 4 2 31" xfId="45258" xr:uid="{00000000-0005-0000-0000-000049C40000}"/>
    <cellStyle name="표준 2 5 4 2 32" xfId="46739" xr:uid="{00000000-0005-0000-0000-00004AC40000}"/>
    <cellStyle name="표준 2 5 4 2 33" xfId="48219" xr:uid="{00000000-0005-0000-0000-00004BC40000}"/>
    <cellStyle name="표준 2 5 4 2 34" xfId="49699" xr:uid="{00000000-0005-0000-0000-00004CC40000}"/>
    <cellStyle name="표준 2 5 4 2 35" xfId="51179" xr:uid="{00000000-0005-0000-0000-00004DC40000}"/>
    <cellStyle name="표준 2 5 4 2 36" xfId="52659" xr:uid="{00000000-0005-0000-0000-00004EC40000}"/>
    <cellStyle name="표준 2 5 4 2 37" xfId="54139" xr:uid="{00000000-0005-0000-0000-00004FC40000}"/>
    <cellStyle name="표준 2 5 4 2 38" xfId="55619" xr:uid="{00000000-0005-0000-0000-000050C40000}"/>
    <cellStyle name="표준 2 5 4 2 39" xfId="57099" xr:uid="{00000000-0005-0000-0000-000051C40000}"/>
    <cellStyle name="표준 2 5 4 2 4" xfId="5298" xr:uid="{00000000-0005-0000-0000-000052C40000}"/>
    <cellStyle name="표준 2 5 4 2 40" xfId="58579" xr:uid="{00000000-0005-0000-0000-000053C40000}"/>
    <cellStyle name="표준 2 5 4 2 41" xfId="60059" xr:uid="{00000000-0005-0000-0000-000054C40000}"/>
    <cellStyle name="표준 2 5 4 2 42" xfId="61539" xr:uid="{00000000-0005-0000-0000-000055C40000}"/>
    <cellStyle name="표준 2 5 4 2 5" xfId="6778" xr:uid="{00000000-0005-0000-0000-000056C40000}"/>
    <cellStyle name="표준 2 5 4 2 6" xfId="8258" xr:uid="{00000000-0005-0000-0000-000057C40000}"/>
    <cellStyle name="표준 2 5 4 2 7" xfId="9738" xr:uid="{00000000-0005-0000-0000-000058C40000}"/>
    <cellStyle name="표준 2 5 4 2 8" xfId="11218" xr:uid="{00000000-0005-0000-0000-000059C40000}"/>
    <cellStyle name="표준 2 5 4 2 9" xfId="12698" xr:uid="{00000000-0005-0000-0000-00005AC40000}"/>
    <cellStyle name="표준 2 5 4 20" xfId="26761" xr:uid="{00000000-0005-0000-0000-00005BC40000}"/>
    <cellStyle name="표준 2 5 4 21" xfId="28241" xr:uid="{00000000-0005-0000-0000-00005CC40000}"/>
    <cellStyle name="표준 2 5 4 22" xfId="29721" xr:uid="{00000000-0005-0000-0000-00005DC40000}"/>
    <cellStyle name="표준 2 5 4 23" xfId="31201" xr:uid="{00000000-0005-0000-0000-00005EC40000}"/>
    <cellStyle name="표준 2 5 4 24" xfId="32681" xr:uid="{00000000-0005-0000-0000-00005FC40000}"/>
    <cellStyle name="표준 2 5 4 25" xfId="34161" xr:uid="{00000000-0005-0000-0000-000060C40000}"/>
    <cellStyle name="표준 2 5 4 26" xfId="35641" xr:uid="{00000000-0005-0000-0000-000061C40000}"/>
    <cellStyle name="표준 2 5 4 27" xfId="37121" xr:uid="{00000000-0005-0000-0000-000062C40000}"/>
    <cellStyle name="표준 2 5 4 28" xfId="38601" xr:uid="{00000000-0005-0000-0000-000063C40000}"/>
    <cellStyle name="표준 2 5 4 29" xfId="40081" xr:uid="{00000000-0005-0000-0000-000064C40000}"/>
    <cellStyle name="표준 2 5 4 3" xfId="1600" xr:uid="{00000000-0005-0000-0000-000065C40000}"/>
    <cellStyle name="표준 2 5 4 30" xfId="41561" xr:uid="{00000000-0005-0000-0000-000066C40000}"/>
    <cellStyle name="표준 2 5 4 31" xfId="43041" xr:uid="{00000000-0005-0000-0000-000067C40000}"/>
    <cellStyle name="표준 2 5 4 32" xfId="44521" xr:uid="{00000000-0005-0000-0000-000068C40000}"/>
    <cellStyle name="표준 2 5 4 33" xfId="46002" xr:uid="{00000000-0005-0000-0000-000069C40000}"/>
    <cellStyle name="표준 2 5 4 34" xfId="47482" xr:uid="{00000000-0005-0000-0000-00006AC40000}"/>
    <cellStyle name="표준 2 5 4 35" xfId="48962" xr:uid="{00000000-0005-0000-0000-00006BC40000}"/>
    <cellStyle name="표준 2 5 4 36" xfId="50442" xr:uid="{00000000-0005-0000-0000-00006CC40000}"/>
    <cellStyle name="표준 2 5 4 37" xfId="51922" xr:uid="{00000000-0005-0000-0000-00006DC40000}"/>
    <cellStyle name="표준 2 5 4 38" xfId="53402" xr:uid="{00000000-0005-0000-0000-00006EC40000}"/>
    <cellStyle name="표준 2 5 4 39" xfId="54882" xr:uid="{00000000-0005-0000-0000-00006FC40000}"/>
    <cellStyle name="표준 2 5 4 4" xfId="3081" xr:uid="{00000000-0005-0000-0000-000070C40000}"/>
    <cellStyle name="표준 2 5 4 40" xfId="56362" xr:uid="{00000000-0005-0000-0000-000071C40000}"/>
    <cellStyle name="표준 2 5 4 41" xfId="57842" xr:uid="{00000000-0005-0000-0000-000072C40000}"/>
    <cellStyle name="표준 2 5 4 42" xfId="59322" xr:uid="{00000000-0005-0000-0000-000073C40000}"/>
    <cellStyle name="표준 2 5 4 43" xfId="60802" xr:uid="{00000000-0005-0000-0000-000074C40000}"/>
    <cellStyle name="표준 2 5 4 5" xfId="4561" xr:uid="{00000000-0005-0000-0000-000075C40000}"/>
    <cellStyle name="표준 2 5 4 6" xfId="6041" xr:uid="{00000000-0005-0000-0000-000076C40000}"/>
    <cellStyle name="표준 2 5 4 7" xfId="7521" xr:uid="{00000000-0005-0000-0000-000077C40000}"/>
    <cellStyle name="표준 2 5 4 8" xfId="9001" xr:uid="{00000000-0005-0000-0000-000078C40000}"/>
    <cellStyle name="표준 2 5 4 9" xfId="10481" xr:uid="{00000000-0005-0000-0000-000079C40000}"/>
    <cellStyle name="표준 2 5 5" xfId="1482" xr:uid="{00000000-0005-0000-0000-00007AC40000}"/>
    <cellStyle name="표준 2 5 5 10" xfId="11968" xr:uid="{00000000-0005-0000-0000-00007BC40000}"/>
    <cellStyle name="표준 2 5 5 11" xfId="13448" xr:uid="{00000000-0005-0000-0000-00007CC40000}"/>
    <cellStyle name="표준 2 5 5 12" xfId="14928" xr:uid="{00000000-0005-0000-0000-00007DC40000}"/>
    <cellStyle name="표준 2 5 5 13" xfId="16408" xr:uid="{00000000-0005-0000-0000-00007EC40000}"/>
    <cellStyle name="표준 2 5 5 14" xfId="17888" xr:uid="{00000000-0005-0000-0000-00007FC40000}"/>
    <cellStyle name="표준 2 5 5 15" xfId="19368" xr:uid="{00000000-0005-0000-0000-000080C40000}"/>
    <cellStyle name="표준 2 5 5 16" xfId="20848" xr:uid="{00000000-0005-0000-0000-000081C40000}"/>
    <cellStyle name="표준 2 5 5 17" xfId="22328" xr:uid="{00000000-0005-0000-0000-000082C40000}"/>
    <cellStyle name="표준 2 5 5 18" xfId="23808" xr:uid="{00000000-0005-0000-0000-000083C40000}"/>
    <cellStyle name="표준 2 5 5 19" xfId="25288" xr:uid="{00000000-0005-0000-0000-000084C40000}"/>
    <cellStyle name="표준 2 5 5 2" xfId="703" xr:uid="{00000000-0005-0000-0000-000085C40000}"/>
    <cellStyle name="표준 2 5 5 2 10" xfId="14185" xr:uid="{00000000-0005-0000-0000-000086C40000}"/>
    <cellStyle name="표준 2 5 5 2 11" xfId="15665" xr:uid="{00000000-0005-0000-0000-000087C40000}"/>
    <cellStyle name="표준 2 5 5 2 12" xfId="17145" xr:uid="{00000000-0005-0000-0000-000088C40000}"/>
    <cellStyle name="표준 2 5 5 2 13" xfId="18625" xr:uid="{00000000-0005-0000-0000-000089C40000}"/>
    <cellStyle name="표준 2 5 5 2 14" xfId="20105" xr:uid="{00000000-0005-0000-0000-00008AC40000}"/>
    <cellStyle name="표준 2 5 5 2 15" xfId="21585" xr:uid="{00000000-0005-0000-0000-00008BC40000}"/>
    <cellStyle name="표준 2 5 5 2 16" xfId="23065" xr:uid="{00000000-0005-0000-0000-00008CC40000}"/>
    <cellStyle name="표준 2 5 5 2 17" xfId="24545" xr:uid="{00000000-0005-0000-0000-00008DC40000}"/>
    <cellStyle name="표준 2 5 5 2 18" xfId="26025" xr:uid="{00000000-0005-0000-0000-00008EC40000}"/>
    <cellStyle name="표준 2 5 5 2 19" xfId="27505" xr:uid="{00000000-0005-0000-0000-00008FC40000}"/>
    <cellStyle name="표준 2 5 5 2 2" xfId="2344" xr:uid="{00000000-0005-0000-0000-000090C40000}"/>
    <cellStyle name="표준 2 5 5 2 20" xfId="28985" xr:uid="{00000000-0005-0000-0000-000091C40000}"/>
    <cellStyle name="표준 2 5 5 2 21" xfId="30465" xr:uid="{00000000-0005-0000-0000-000092C40000}"/>
    <cellStyle name="표준 2 5 5 2 22" xfId="31945" xr:uid="{00000000-0005-0000-0000-000093C40000}"/>
    <cellStyle name="표준 2 5 5 2 23" xfId="33425" xr:uid="{00000000-0005-0000-0000-000094C40000}"/>
    <cellStyle name="표준 2 5 5 2 24" xfId="34905" xr:uid="{00000000-0005-0000-0000-000095C40000}"/>
    <cellStyle name="표준 2 5 5 2 25" xfId="36385" xr:uid="{00000000-0005-0000-0000-000096C40000}"/>
    <cellStyle name="표준 2 5 5 2 26" xfId="37865" xr:uid="{00000000-0005-0000-0000-000097C40000}"/>
    <cellStyle name="표준 2 5 5 2 27" xfId="39345" xr:uid="{00000000-0005-0000-0000-000098C40000}"/>
    <cellStyle name="표준 2 5 5 2 28" xfId="40825" xr:uid="{00000000-0005-0000-0000-000099C40000}"/>
    <cellStyle name="표준 2 5 5 2 29" xfId="42305" xr:uid="{00000000-0005-0000-0000-00009AC40000}"/>
    <cellStyle name="표준 2 5 5 2 3" xfId="3825" xr:uid="{00000000-0005-0000-0000-00009BC40000}"/>
    <cellStyle name="표준 2 5 5 2 30" xfId="43785" xr:uid="{00000000-0005-0000-0000-00009CC40000}"/>
    <cellStyle name="표준 2 5 5 2 31" xfId="45265" xr:uid="{00000000-0005-0000-0000-00009DC40000}"/>
    <cellStyle name="표준 2 5 5 2 32" xfId="46746" xr:uid="{00000000-0005-0000-0000-00009EC40000}"/>
    <cellStyle name="표준 2 5 5 2 33" xfId="48226" xr:uid="{00000000-0005-0000-0000-00009FC40000}"/>
    <cellStyle name="표준 2 5 5 2 34" xfId="49706" xr:uid="{00000000-0005-0000-0000-0000A0C40000}"/>
    <cellStyle name="표준 2 5 5 2 35" xfId="51186" xr:uid="{00000000-0005-0000-0000-0000A1C40000}"/>
    <cellStyle name="표준 2 5 5 2 36" xfId="52666" xr:uid="{00000000-0005-0000-0000-0000A2C40000}"/>
    <cellStyle name="표준 2 5 5 2 37" xfId="54146" xr:uid="{00000000-0005-0000-0000-0000A3C40000}"/>
    <cellStyle name="표준 2 5 5 2 38" xfId="55626" xr:uid="{00000000-0005-0000-0000-0000A4C40000}"/>
    <cellStyle name="표준 2 5 5 2 39" xfId="57106" xr:uid="{00000000-0005-0000-0000-0000A5C40000}"/>
    <cellStyle name="표준 2 5 5 2 4" xfId="5305" xr:uid="{00000000-0005-0000-0000-0000A6C40000}"/>
    <cellStyle name="표준 2 5 5 2 40" xfId="58586" xr:uid="{00000000-0005-0000-0000-0000A7C40000}"/>
    <cellStyle name="표준 2 5 5 2 41" xfId="60066" xr:uid="{00000000-0005-0000-0000-0000A8C40000}"/>
    <cellStyle name="표준 2 5 5 2 42" xfId="61546" xr:uid="{00000000-0005-0000-0000-0000A9C40000}"/>
    <cellStyle name="표준 2 5 5 2 5" xfId="6785" xr:uid="{00000000-0005-0000-0000-0000AAC40000}"/>
    <cellStyle name="표준 2 5 5 2 6" xfId="8265" xr:uid="{00000000-0005-0000-0000-0000ABC40000}"/>
    <cellStyle name="표준 2 5 5 2 7" xfId="9745" xr:uid="{00000000-0005-0000-0000-0000ACC40000}"/>
    <cellStyle name="표준 2 5 5 2 8" xfId="11225" xr:uid="{00000000-0005-0000-0000-0000ADC40000}"/>
    <cellStyle name="표준 2 5 5 2 9" xfId="12705" xr:uid="{00000000-0005-0000-0000-0000AEC40000}"/>
    <cellStyle name="표준 2 5 5 20" xfId="26768" xr:uid="{00000000-0005-0000-0000-0000AFC40000}"/>
    <cellStyle name="표준 2 5 5 21" xfId="28248" xr:uid="{00000000-0005-0000-0000-0000B0C40000}"/>
    <cellStyle name="표준 2 5 5 22" xfId="29728" xr:uid="{00000000-0005-0000-0000-0000B1C40000}"/>
    <cellStyle name="표준 2 5 5 23" xfId="31208" xr:uid="{00000000-0005-0000-0000-0000B2C40000}"/>
    <cellStyle name="표준 2 5 5 24" xfId="32688" xr:uid="{00000000-0005-0000-0000-0000B3C40000}"/>
    <cellStyle name="표준 2 5 5 25" xfId="34168" xr:uid="{00000000-0005-0000-0000-0000B4C40000}"/>
    <cellStyle name="표준 2 5 5 26" xfId="35648" xr:uid="{00000000-0005-0000-0000-0000B5C40000}"/>
    <cellStyle name="표준 2 5 5 27" xfId="37128" xr:uid="{00000000-0005-0000-0000-0000B6C40000}"/>
    <cellStyle name="표준 2 5 5 28" xfId="38608" xr:uid="{00000000-0005-0000-0000-0000B7C40000}"/>
    <cellStyle name="표준 2 5 5 29" xfId="40088" xr:uid="{00000000-0005-0000-0000-0000B8C40000}"/>
    <cellStyle name="표준 2 5 5 3" xfId="1607" xr:uid="{00000000-0005-0000-0000-0000B9C40000}"/>
    <cellStyle name="표준 2 5 5 30" xfId="41568" xr:uid="{00000000-0005-0000-0000-0000BAC40000}"/>
    <cellStyle name="표준 2 5 5 31" xfId="43048" xr:uid="{00000000-0005-0000-0000-0000BBC40000}"/>
    <cellStyle name="표준 2 5 5 32" xfId="44528" xr:uid="{00000000-0005-0000-0000-0000BCC40000}"/>
    <cellStyle name="표준 2 5 5 33" xfId="46009" xr:uid="{00000000-0005-0000-0000-0000BDC40000}"/>
    <cellStyle name="표준 2 5 5 34" xfId="47489" xr:uid="{00000000-0005-0000-0000-0000BEC40000}"/>
    <cellStyle name="표준 2 5 5 35" xfId="48969" xr:uid="{00000000-0005-0000-0000-0000BFC40000}"/>
    <cellStyle name="표준 2 5 5 36" xfId="50449" xr:uid="{00000000-0005-0000-0000-0000C0C40000}"/>
    <cellStyle name="표준 2 5 5 37" xfId="51929" xr:uid="{00000000-0005-0000-0000-0000C1C40000}"/>
    <cellStyle name="표준 2 5 5 38" xfId="53409" xr:uid="{00000000-0005-0000-0000-0000C2C40000}"/>
    <cellStyle name="표준 2 5 5 39" xfId="54889" xr:uid="{00000000-0005-0000-0000-0000C3C40000}"/>
    <cellStyle name="표준 2 5 5 4" xfId="3088" xr:uid="{00000000-0005-0000-0000-0000C4C40000}"/>
    <cellStyle name="표준 2 5 5 40" xfId="56369" xr:uid="{00000000-0005-0000-0000-0000C5C40000}"/>
    <cellStyle name="표준 2 5 5 41" xfId="57849" xr:uid="{00000000-0005-0000-0000-0000C6C40000}"/>
    <cellStyle name="표준 2 5 5 42" xfId="59329" xr:uid="{00000000-0005-0000-0000-0000C7C40000}"/>
    <cellStyle name="표준 2 5 5 43" xfId="60809" xr:uid="{00000000-0005-0000-0000-0000C8C40000}"/>
    <cellStyle name="표준 2 5 5 5" xfId="4568" xr:uid="{00000000-0005-0000-0000-0000C9C40000}"/>
    <cellStyle name="표준 2 5 5 6" xfId="6048" xr:uid="{00000000-0005-0000-0000-0000CAC40000}"/>
    <cellStyle name="표준 2 5 5 7" xfId="7528" xr:uid="{00000000-0005-0000-0000-0000CBC40000}"/>
    <cellStyle name="표준 2 5 5 8" xfId="9008" xr:uid="{00000000-0005-0000-0000-0000CCC40000}"/>
    <cellStyle name="표준 2 5 5 9" xfId="10488" xr:uid="{00000000-0005-0000-0000-0000CDC40000}"/>
    <cellStyle name="표준 2 5 6" xfId="1474" xr:uid="{00000000-0005-0000-0000-0000CEC40000}"/>
    <cellStyle name="표준 2 5 6 10" xfId="11976" xr:uid="{00000000-0005-0000-0000-0000CFC40000}"/>
    <cellStyle name="표준 2 5 6 11" xfId="13456" xr:uid="{00000000-0005-0000-0000-0000D0C40000}"/>
    <cellStyle name="표준 2 5 6 12" xfId="14936" xr:uid="{00000000-0005-0000-0000-0000D1C40000}"/>
    <cellStyle name="표준 2 5 6 13" xfId="16416" xr:uid="{00000000-0005-0000-0000-0000D2C40000}"/>
    <cellStyle name="표준 2 5 6 14" xfId="17896" xr:uid="{00000000-0005-0000-0000-0000D3C40000}"/>
    <cellStyle name="표준 2 5 6 15" xfId="19376" xr:uid="{00000000-0005-0000-0000-0000D4C40000}"/>
    <cellStyle name="표준 2 5 6 16" xfId="20856" xr:uid="{00000000-0005-0000-0000-0000D5C40000}"/>
    <cellStyle name="표준 2 5 6 17" xfId="22336" xr:uid="{00000000-0005-0000-0000-0000D6C40000}"/>
    <cellStyle name="표준 2 5 6 18" xfId="23816" xr:uid="{00000000-0005-0000-0000-0000D7C40000}"/>
    <cellStyle name="표준 2 5 6 19" xfId="25296" xr:uid="{00000000-0005-0000-0000-0000D8C40000}"/>
    <cellStyle name="표준 2 5 6 2" xfId="695" xr:uid="{00000000-0005-0000-0000-0000D9C40000}"/>
    <cellStyle name="표준 2 5 6 2 10" xfId="14193" xr:uid="{00000000-0005-0000-0000-0000DAC40000}"/>
    <cellStyle name="표준 2 5 6 2 11" xfId="15673" xr:uid="{00000000-0005-0000-0000-0000DBC40000}"/>
    <cellStyle name="표준 2 5 6 2 12" xfId="17153" xr:uid="{00000000-0005-0000-0000-0000DCC40000}"/>
    <cellStyle name="표준 2 5 6 2 13" xfId="18633" xr:uid="{00000000-0005-0000-0000-0000DDC40000}"/>
    <cellStyle name="표준 2 5 6 2 14" xfId="20113" xr:uid="{00000000-0005-0000-0000-0000DEC40000}"/>
    <cellStyle name="표준 2 5 6 2 15" xfId="21593" xr:uid="{00000000-0005-0000-0000-0000DFC40000}"/>
    <cellStyle name="표준 2 5 6 2 16" xfId="23073" xr:uid="{00000000-0005-0000-0000-0000E0C40000}"/>
    <cellStyle name="표준 2 5 6 2 17" xfId="24553" xr:uid="{00000000-0005-0000-0000-0000E1C40000}"/>
    <cellStyle name="표준 2 5 6 2 18" xfId="26033" xr:uid="{00000000-0005-0000-0000-0000E2C40000}"/>
    <cellStyle name="표준 2 5 6 2 19" xfId="27513" xr:uid="{00000000-0005-0000-0000-0000E3C40000}"/>
    <cellStyle name="표준 2 5 6 2 2" xfId="2352" xr:uid="{00000000-0005-0000-0000-0000E4C40000}"/>
    <cellStyle name="표준 2 5 6 2 20" xfId="28993" xr:uid="{00000000-0005-0000-0000-0000E5C40000}"/>
    <cellStyle name="표준 2 5 6 2 21" xfId="30473" xr:uid="{00000000-0005-0000-0000-0000E6C40000}"/>
    <cellStyle name="표준 2 5 6 2 22" xfId="31953" xr:uid="{00000000-0005-0000-0000-0000E7C40000}"/>
    <cellStyle name="표준 2 5 6 2 23" xfId="33433" xr:uid="{00000000-0005-0000-0000-0000E8C40000}"/>
    <cellStyle name="표준 2 5 6 2 24" xfId="34913" xr:uid="{00000000-0005-0000-0000-0000E9C40000}"/>
    <cellStyle name="표준 2 5 6 2 25" xfId="36393" xr:uid="{00000000-0005-0000-0000-0000EAC40000}"/>
    <cellStyle name="표준 2 5 6 2 26" xfId="37873" xr:uid="{00000000-0005-0000-0000-0000EBC40000}"/>
    <cellStyle name="표준 2 5 6 2 27" xfId="39353" xr:uid="{00000000-0005-0000-0000-0000ECC40000}"/>
    <cellStyle name="표준 2 5 6 2 28" xfId="40833" xr:uid="{00000000-0005-0000-0000-0000EDC40000}"/>
    <cellStyle name="표준 2 5 6 2 29" xfId="42313" xr:uid="{00000000-0005-0000-0000-0000EEC40000}"/>
    <cellStyle name="표준 2 5 6 2 3" xfId="3833" xr:uid="{00000000-0005-0000-0000-0000EFC40000}"/>
    <cellStyle name="표준 2 5 6 2 30" xfId="43793" xr:uid="{00000000-0005-0000-0000-0000F0C40000}"/>
    <cellStyle name="표준 2 5 6 2 31" xfId="45273" xr:uid="{00000000-0005-0000-0000-0000F1C40000}"/>
    <cellStyle name="표준 2 5 6 2 32" xfId="46754" xr:uid="{00000000-0005-0000-0000-0000F2C40000}"/>
    <cellStyle name="표준 2 5 6 2 33" xfId="48234" xr:uid="{00000000-0005-0000-0000-0000F3C40000}"/>
    <cellStyle name="표준 2 5 6 2 34" xfId="49714" xr:uid="{00000000-0005-0000-0000-0000F4C40000}"/>
    <cellStyle name="표준 2 5 6 2 35" xfId="51194" xr:uid="{00000000-0005-0000-0000-0000F5C40000}"/>
    <cellStyle name="표준 2 5 6 2 36" xfId="52674" xr:uid="{00000000-0005-0000-0000-0000F6C40000}"/>
    <cellStyle name="표준 2 5 6 2 37" xfId="54154" xr:uid="{00000000-0005-0000-0000-0000F7C40000}"/>
    <cellStyle name="표준 2 5 6 2 38" xfId="55634" xr:uid="{00000000-0005-0000-0000-0000F8C40000}"/>
    <cellStyle name="표준 2 5 6 2 39" xfId="57114" xr:uid="{00000000-0005-0000-0000-0000F9C40000}"/>
    <cellStyle name="표준 2 5 6 2 4" xfId="5313" xr:uid="{00000000-0005-0000-0000-0000FAC40000}"/>
    <cellStyle name="표준 2 5 6 2 40" xfId="58594" xr:uid="{00000000-0005-0000-0000-0000FBC40000}"/>
    <cellStyle name="표준 2 5 6 2 41" xfId="60074" xr:uid="{00000000-0005-0000-0000-0000FCC40000}"/>
    <cellStyle name="표준 2 5 6 2 42" xfId="61554" xr:uid="{00000000-0005-0000-0000-0000FDC40000}"/>
    <cellStyle name="표준 2 5 6 2 5" xfId="6793" xr:uid="{00000000-0005-0000-0000-0000FEC40000}"/>
    <cellStyle name="표준 2 5 6 2 6" xfId="8273" xr:uid="{00000000-0005-0000-0000-0000FFC40000}"/>
    <cellStyle name="표준 2 5 6 2 7" xfId="9753" xr:uid="{00000000-0005-0000-0000-000000C50000}"/>
    <cellStyle name="표준 2 5 6 2 8" xfId="11233" xr:uid="{00000000-0005-0000-0000-000001C50000}"/>
    <cellStyle name="표준 2 5 6 2 9" xfId="12713" xr:uid="{00000000-0005-0000-0000-000002C50000}"/>
    <cellStyle name="표준 2 5 6 20" xfId="26776" xr:uid="{00000000-0005-0000-0000-000003C50000}"/>
    <cellStyle name="표준 2 5 6 21" xfId="28256" xr:uid="{00000000-0005-0000-0000-000004C50000}"/>
    <cellStyle name="표준 2 5 6 22" xfId="29736" xr:uid="{00000000-0005-0000-0000-000005C50000}"/>
    <cellStyle name="표준 2 5 6 23" xfId="31216" xr:uid="{00000000-0005-0000-0000-000006C50000}"/>
    <cellStyle name="표준 2 5 6 24" xfId="32696" xr:uid="{00000000-0005-0000-0000-000007C50000}"/>
    <cellStyle name="표준 2 5 6 25" xfId="34176" xr:uid="{00000000-0005-0000-0000-000008C50000}"/>
    <cellStyle name="표준 2 5 6 26" xfId="35656" xr:uid="{00000000-0005-0000-0000-000009C50000}"/>
    <cellStyle name="표준 2 5 6 27" xfId="37136" xr:uid="{00000000-0005-0000-0000-00000AC50000}"/>
    <cellStyle name="표준 2 5 6 28" xfId="38616" xr:uid="{00000000-0005-0000-0000-00000BC50000}"/>
    <cellStyle name="표준 2 5 6 29" xfId="40096" xr:uid="{00000000-0005-0000-0000-00000CC50000}"/>
    <cellStyle name="표준 2 5 6 3" xfId="1615" xr:uid="{00000000-0005-0000-0000-00000DC50000}"/>
    <cellStyle name="표준 2 5 6 30" xfId="41576" xr:uid="{00000000-0005-0000-0000-00000EC50000}"/>
    <cellStyle name="표준 2 5 6 31" xfId="43056" xr:uid="{00000000-0005-0000-0000-00000FC50000}"/>
    <cellStyle name="표준 2 5 6 32" xfId="44536" xr:uid="{00000000-0005-0000-0000-000010C50000}"/>
    <cellStyle name="표준 2 5 6 33" xfId="46017" xr:uid="{00000000-0005-0000-0000-000011C50000}"/>
    <cellStyle name="표준 2 5 6 34" xfId="47497" xr:uid="{00000000-0005-0000-0000-000012C50000}"/>
    <cellStyle name="표준 2 5 6 35" xfId="48977" xr:uid="{00000000-0005-0000-0000-000013C50000}"/>
    <cellStyle name="표준 2 5 6 36" xfId="50457" xr:uid="{00000000-0005-0000-0000-000014C50000}"/>
    <cellStyle name="표준 2 5 6 37" xfId="51937" xr:uid="{00000000-0005-0000-0000-000015C50000}"/>
    <cellStyle name="표준 2 5 6 38" xfId="53417" xr:uid="{00000000-0005-0000-0000-000016C50000}"/>
    <cellStyle name="표준 2 5 6 39" xfId="54897" xr:uid="{00000000-0005-0000-0000-000017C50000}"/>
    <cellStyle name="표준 2 5 6 4" xfId="3096" xr:uid="{00000000-0005-0000-0000-000018C50000}"/>
    <cellStyle name="표준 2 5 6 40" xfId="56377" xr:uid="{00000000-0005-0000-0000-000019C50000}"/>
    <cellStyle name="표준 2 5 6 41" xfId="57857" xr:uid="{00000000-0005-0000-0000-00001AC50000}"/>
    <cellStyle name="표준 2 5 6 42" xfId="59337" xr:uid="{00000000-0005-0000-0000-00001BC50000}"/>
    <cellStyle name="표준 2 5 6 43" xfId="60817" xr:uid="{00000000-0005-0000-0000-00001CC50000}"/>
    <cellStyle name="표준 2 5 6 5" xfId="4576" xr:uid="{00000000-0005-0000-0000-00001DC50000}"/>
    <cellStyle name="표준 2 5 6 6" xfId="6056" xr:uid="{00000000-0005-0000-0000-00001EC50000}"/>
    <cellStyle name="표준 2 5 6 7" xfId="7536" xr:uid="{00000000-0005-0000-0000-00001FC50000}"/>
    <cellStyle name="표준 2 5 6 8" xfId="9016" xr:uid="{00000000-0005-0000-0000-000020C50000}"/>
    <cellStyle name="표준 2 5 6 9" xfId="10496" xr:uid="{00000000-0005-0000-0000-000021C50000}"/>
    <cellStyle name="표준 2 5 7" xfId="1465" xr:uid="{00000000-0005-0000-0000-000022C50000}"/>
    <cellStyle name="표준 2 5 7 10" xfId="11985" xr:uid="{00000000-0005-0000-0000-000023C50000}"/>
    <cellStyle name="표준 2 5 7 11" xfId="13465" xr:uid="{00000000-0005-0000-0000-000024C50000}"/>
    <cellStyle name="표준 2 5 7 12" xfId="14945" xr:uid="{00000000-0005-0000-0000-000025C50000}"/>
    <cellStyle name="표준 2 5 7 13" xfId="16425" xr:uid="{00000000-0005-0000-0000-000026C50000}"/>
    <cellStyle name="표준 2 5 7 14" xfId="17905" xr:uid="{00000000-0005-0000-0000-000027C50000}"/>
    <cellStyle name="표준 2 5 7 15" xfId="19385" xr:uid="{00000000-0005-0000-0000-000028C50000}"/>
    <cellStyle name="표준 2 5 7 16" xfId="20865" xr:uid="{00000000-0005-0000-0000-000029C50000}"/>
    <cellStyle name="표준 2 5 7 17" xfId="22345" xr:uid="{00000000-0005-0000-0000-00002AC50000}"/>
    <cellStyle name="표준 2 5 7 18" xfId="23825" xr:uid="{00000000-0005-0000-0000-00002BC50000}"/>
    <cellStyle name="표준 2 5 7 19" xfId="25305" xr:uid="{00000000-0005-0000-0000-00002CC50000}"/>
    <cellStyle name="표준 2 5 7 2" xfId="686" xr:uid="{00000000-0005-0000-0000-00002DC50000}"/>
    <cellStyle name="표준 2 5 7 2 10" xfId="14202" xr:uid="{00000000-0005-0000-0000-00002EC50000}"/>
    <cellStyle name="표준 2 5 7 2 11" xfId="15682" xr:uid="{00000000-0005-0000-0000-00002FC50000}"/>
    <cellStyle name="표준 2 5 7 2 12" xfId="17162" xr:uid="{00000000-0005-0000-0000-000030C50000}"/>
    <cellStyle name="표준 2 5 7 2 13" xfId="18642" xr:uid="{00000000-0005-0000-0000-000031C50000}"/>
    <cellStyle name="표준 2 5 7 2 14" xfId="20122" xr:uid="{00000000-0005-0000-0000-000032C50000}"/>
    <cellStyle name="표준 2 5 7 2 15" xfId="21602" xr:uid="{00000000-0005-0000-0000-000033C50000}"/>
    <cellStyle name="표준 2 5 7 2 16" xfId="23082" xr:uid="{00000000-0005-0000-0000-000034C50000}"/>
    <cellStyle name="표준 2 5 7 2 17" xfId="24562" xr:uid="{00000000-0005-0000-0000-000035C50000}"/>
    <cellStyle name="표준 2 5 7 2 18" xfId="26042" xr:uid="{00000000-0005-0000-0000-000036C50000}"/>
    <cellStyle name="표준 2 5 7 2 19" xfId="27522" xr:uid="{00000000-0005-0000-0000-000037C50000}"/>
    <cellStyle name="표준 2 5 7 2 2" xfId="2361" xr:uid="{00000000-0005-0000-0000-000038C50000}"/>
    <cellStyle name="표준 2 5 7 2 20" xfId="29002" xr:uid="{00000000-0005-0000-0000-000039C50000}"/>
    <cellStyle name="표준 2 5 7 2 21" xfId="30482" xr:uid="{00000000-0005-0000-0000-00003AC50000}"/>
    <cellStyle name="표준 2 5 7 2 22" xfId="31962" xr:uid="{00000000-0005-0000-0000-00003BC50000}"/>
    <cellStyle name="표준 2 5 7 2 23" xfId="33442" xr:uid="{00000000-0005-0000-0000-00003CC50000}"/>
    <cellStyle name="표준 2 5 7 2 24" xfId="34922" xr:uid="{00000000-0005-0000-0000-00003DC50000}"/>
    <cellStyle name="표준 2 5 7 2 25" xfId="36402" xr:uid="{00000000-0005-0000-0000-00003EC50000}"/>
    <cellStyle name="표준 2 5 7 2 26" xfId="37882" xr:uid="{00000000-0005-0000-0000-00003FC50000}"/>
    <cellStyle name="표준 2 5 7 2 27" xfId="39362" xr:uid="{00000000-0005-0000-0000-000040C50000}"/>
    <cellStyle name="표준 2 5 7 2 28" xfId="40842" xr:uid="{00000000-0005-0000-0000-000041C50000}"/>
    <cellStyle name="표준 2 5 7 2 29" xfId="42322" xr:uid="{00000000-0005-0000-0000-000042C50000}"/>
    <cellStyle name="표준 2 5 7 2 3" xfId="3842" xr:uid="{00000000-0005-0000-0000-000043C50000}"/>
    <cellStyle name="표준 2 5 7 2 30" xfId="43802" xr:uid="{00000000-0005-0000-0000-000044C50000}"/>
    <cellStyle name="표준 2 5 7 2 31" xfId="45282" xr:uid="{00000000-0005-0000-0000-000045C50000}"/>
    <cellStyle name="표준 2 5 7 2 32" xfId="46763" xr:uid="{00000000-0005-0000-0000-000046C50000}"/>
    <cellStyle name="표준 2 5 7 2 33" xfId="48243" xr:uid="{00000000-0005-0000-0000-000047C50000}"/>
    <cellStyle name="표준 2 5 7 2 34" xfId="49723" xr:uid="{00000000-0005-0000-0000-000048C50000}"/>
    <cellStyle name="표준 2 5 7 2 35" xfId="51203" xr:uid="{00000000-0005-0000-0000-000049C50000}"/>
    <cellStyle name="표준 2 5 7 2 36" xfId="52683" xr:uid="{00000000-0005-0000-0000-00004AC50000}"/>
    <cellStyle name="표준 2 5 7 2 37" xfId="54163" xr:uid="{00000000-0005-0000-0000-00004BC50000}"/>
    <cellStyle name="표준 2 5 7 2 38" xfId="55643" xr:uid="{00000000-0005-0000-0000-00004CC50000}"/>
    <cellStyle name="표준 2 5 7 2 39" xfId="57123" xr:uid="{00000000-0005-0000-0000-00004DC50000}"/>
    <cellStyle name="표준 2 5 7 2 4" xfId="5322" xr:uid="{00000000-0005-0000-0000-00004EC50000}"/>
    <cellStyle name="표준 2 5 7 2 40" xfId="58603" xr:uid="{00000000-0005-0000-0000-00004FC50000}"/>
    <cellStyle name="표준 2 5 7 2 41" xfId="60083" xr:uid="{00000000-0005-0000-0000-000050C50000}"/>
    <cellStyle name="표준 2 5 7 2 42" xfId="61563" xr:uid="{00000000-0005-0000-0000-000051C50000}"/>
    <cellStyle name="표준 2 5 7 2 5" xfId="6802" xr:uid="{00000000-0005-0000-0000-000052C50000}"/>
    <cellStyle name="표준 2 5 7 2 6" xfId="8282" xr:uid="{00000000-0005-0000-0000-000053C50000}"/>
    <cellStyle name="표준 2 5 7 2 7" xfId="9762" xr:uid="{00000000-0005-0000-0000-000054C50000}"/>
    <cellStyle name="표준 2 5 7 2 8" xfId="11242" xr:uid="{00000000-0005-0000-0000-000055C50000}"/>
    <cellStyle name="표준 2 5 7 2 9" xfId="12722" xr:uid="{00000000-0005-0000-0000-000056C50000}"/>
    <cellStyle name="표준 2 5 7 20" xfId="26785" xr:uid="{00000000-0005-0000-0000-000057C50000}"/>
    <cellStyle name="표준 2 5 7 21" xfId="28265" xr:uid="{00000000-0005-0000-0000-000058C50000}"/>
    <cellStyle name="표준 2 5 7 22" xfId="29745" xr:uid="{00000000-0005-0000-0000-000059C50000}"/>
    <cellStyle name="표준 2 5 7 23" xfId="31225" xr:uid="{00000000-0005-0000-0000-00005AC50000}"/>
    <cellStyle name="표준 2 5 7 24" xfId="32705" xr:uid="{00000000-0005-0000-0000-00005BC50000}"/>
    <cellStyle name="표준 2 5 7 25" xfId="34185" xr:uid="{00000000-0005-0000-0000-00005CC50000}"/>
    <cellStyle name="표준 2 5 7 26" xfId="35665" xr:uid="{00000000-0005-0000-0000-00005DC50000}"/>
    <cellStyle name="표준 2 5 7 27" xfId="37145" xr:uid="{00000000-0005-0000-0000-00005EC50000}"/>
    <cellStyle name="표준 2 5 7 28" xfId="38625" xr:uid="{00000000-0005-0000-0000-00005FC50000}"/>
    <cellStyle name="표준 2 5 7 29" xfId="40105" xr:uid="{00000000-0005-0000-0000-000060C50000}"/>
    <cellStyle name="표준 2 5 7 3" xfId="1624" xr:uid="{00000000-0005-0000-0000-000061C50000}"/>
    <cellStyle name="표준 2 5 7 30" xfId="41585" xr:uid="{00000000-0005-0000-0000-000062C50000}"/>
    <cellStyle name="표준 2 5 7 31" xfId="43065" xr:uid="{00000000-0005-0000-0000-000063C50000}"/>
    <cellStyle name="표준 2 5 7 32" xfId="44545" xr:uid="{00000000-0005-0000-0000-000064C50000}"/>
    <cellStyle name="표준 2 5 7 33" xfId="46026" xr:uid="{00000000-0005-0000-0000-000065C50000}"/>
    <cellStyle name="표준 2 5 7 34" xfId="47506" xr:uid="{00000000-0005-0000-0000-000066C50000}"/>
    <cellStyle name="표준 2 5 7 35" xfId="48986" xr:uid="{00000000-0005-0000-0000-000067C50000}"/>
    <cellStyle name="표준 2 5 7 36" xfId="50466" xr:uid="{00000000-0005-0000-0000-000068C50000}"/>
    <cellStyle name="표준 2 5 7 37" xfId="51946" xr:uid="{00000000-0005-0000-0000-000069C50000}"/>
    <cellStyle name="표준 2 5 7 38" xfId="53426" xr:uid="{00000000-0005-0000-0000-00006AC50000}"/>
    <cellStyle name="표준 2 5 7 39" xfId="54906" xr:uid="{00000000-0005-0000-0000-00006BC50000}"/>
    <cellStyle name="표준 2 5 7 4" xfId="3105" xr:uid="{00000000-0005-0000-0000-00006CC50000}"/>
    <cellStyle name="표준 2 5 7 40" xfId="56386" xr:uid="{00000000-0005-0000-0000-00006DC50000}"/>
    <cellStyle name="표준 2 5 7 41" xfId="57866" xr:uid="{00000000-0005-0000-0000-00006EC50000}"/>
    <cellStyle name="표준 2 5 7 42" xfId="59346" xr:uid="{00000000-0005-0000-0000-00006FC50000}"/>
    <cellStyle name="표준 2 5 7 43" xfId="60826" xr:uid="{00000000-0005-0000-0000-000070C50000}"/>
    <cellStyle name="표준 2 5 7 5" xfId="4585" xr:uid="{00000000-0005-0000-0000-000071C50000}"/>
    <cellStyle name="표준 2 5 7 6" xfId="6065" xr:uid="{00000000-0005-0000-0000-000072C50000}"/>
    <cellStyle name="표준 2 5 7 7" xfId="7545" xr:uid="{00000000-0005-0000-0000-000073C50000}"/>
    <cellStyle name="표준 2 5 7 8" xfId="9025" xr:uid="{00000000-0005-0000-0000-000074C50000}"/>
    <cellStyle name="표준 2 5 7 9" xfId="10505" xr:uid="{00000000-0005-0000-0000-000075C50000}"/>
    <cellStyle name="표준 2 5 8" xfId="1455" xr:uid="{00000000-0005-0000-0000-000076C50000}"/>
    <cellStyle name="표준 2 5 8 10" xfId="11995" xr:uid="{00000000-0005-0000-0000-000077C50000}"/>
    <cellStyle name="표준 2 5 8 11" xfId="13475" xr:uid="{00000000-0005-0000-0000-000078C50000}"/>
    <cellStyle name="표준 2 5 8 12" xfId="14955" xr:uid="{00000000-0005-0000-0000-000079C50000}"/>
    <cellStyle name="표준 2 5 8 13" xfId="16435" xr:uid="{00000000-0005-0000-0000-00007AC50000}"/>
    <cellStyle name="표준 2 5 8 14" xfId="17915" xr:uid="{00000000-0005-0000-0000-00007BC50000}"/>
    <cellStyle name="표준 2 5 8 15" xfId="19395" xr:uid="{00000000-0005-0000-0000-00007CC50000}"/>
    <cellStyle name="표준 2 5 8 16" xfId="20875" xr:uid="{00000000-0005-0000-0000-00007DC50000}"/>
    <cellStyle name="표준 2 5 8 17" xfId="22355" xr:uid="{00000000-0005-0000-0000-00007EC50000}"/>
    <cellStyle name="표준 2 5 8 18" xfId="23835" xr:uid="{00000000-0005-0000-0000-00007FC50000}"/>
    <cellStyle name="표준 2 5 8 19" xfId="25315" xr:uid="{00000000-0005-0000-0000-000080C50000}"/>
    <cellStyle name="표준 2 5 8 2" xfId="676" xr:uid="{00000000-0005-0000-0000-000081C50000}"/>
    <cellStyle name="표준 2 5 8 2 10" xfId="14212" xr:uid="{00000000-0005-0000-0000-000082C50000}"/>
    <cellStyle name="표준 2 5 8 2 11" xfId="15692" xr:uid="{00000000-0005-0000-0000-000083C50000}"/>
    <cellStyle name="표준 2 5 8 2 12" xfId="17172" xr:uid="{00000000-0005-0000-0000-000084C50000}"/>
    <cellStyle name="표준 2 5 8 2 13" xfId="18652" xr:uid="{00000000-0005-0000-0000-000085C50000}"/>
    <cellStyle name="표준 2 5 8 2 14" xfId="20132" xr:uid="{00000000-0005-0000-0000-000086C50000}"/>
    <cellStyle name="표준 2 5 8 2 15" xfId="21612" xr:uid="{00000000-0005-0000-0000-000087C50000}"/>
    <cellStyle name="표준 2 5 8 2 16" xfId="23092" xr:uid="{00000000-0005-0000-0000-000088C50000}"/>
    <cellStyle name="표준 2 5 8 2 17" xfId="24572" xr:uid="{00000000-0005-0000-0000-000089C50000}"/>
    <cellStyle name="표준 2 5 8 2 18" xfId="26052" xr:uid="{00000000-0005-0000-0000-00008AC50000}"/>
    <cellStyle name="표준 2 5 8 2 19" xfId="27532" xr:uid="{00000000-0005-0000-0000-00008BC50000}"/>
    <cellStyle name="표준 2 5 8 2 2" xfId="2371" xr:uid="{00000000-0005-0000-0000-00008CC50000}"/>
    <cellStyle name="표준 2 5 8 2 20" xfId="29012" xr:uid="{00000000-0005-0000-0000-00008DC50000}"/>
    <cellStyle name="표준 2 5 8 2 21" xfId="30492" xr:uid="{00000000-0005-0000-0000-00008EC50000}"/>
    <cellStyle name="표준 2 5 8 2 22" xfId="31972" xr:uid="{00000000-0005-0000-0000-00008FC50000}"/>
    <cellStyle name="표준 2 5 8 2 23" xfId="33452" xr:uid="{00000000-0005-0000-0000-000090C50000}"/>
    <cellStyle name="표준 2 5 8 2 24" xfId="34932" xr:uid="{00000000-0005-0000-0000-000091C50000}"/>
    <cellStyle name="표준 2 5 8 2 25" xfId="36412" xr:uid="{00000000-0005-0000-0000-000092C50000}"/>
    <cellStyle name="표준 2 5 8 2 26" xfId="37892" xr:uid="{00000000-0005-0000-0000-000093C50000}"/>
    <cellStyle name="표준 2 5 8 2 27" xfId="39372" xr:uid="{00000000-0005-0000-0000-000094C50000}"/>
    <cellStyle name="표준 2 5 8 2 28" xfId="40852" xr:uid="{00000000-0005-0000-0000-000095C50000}"/>
    <cellStyle name="표준 2 5 8 2 29" xfId="42332" xr:uid="{00000000-0005-0000-0000-000096C50000}"/>
    <cellStyle name="표준 2 5 8 2 3" xfId="3852" xr:uid="{00000000-0005-0000-0000-000097C50000}"/>
    <cellStyle name="표준 2 5 8 2 30" xfId="43812" xr:uid="{00000000-0005-0000-0000-000098C50000}"/>
    <cellStyle name="표준 2 5 8 2 31" xfId="45292" xr:uid="{00000000-0005-0000-0000-000099C50000}"/>
    <cellStyle name="표준 2 5 8 2 32" xfId="46773" xr:uid="{00000000-0005-0000-0000-00009AC50000}"/>
    <cellStyle name="표준 2 5 8 2 33" xfId="48253" xr:uid="{00000000-0005-0000-0000-00009BC50000}"/>
    <cellStyle name="표준 2 5 8 2 34" xfId="49733" xr:uid="{00000000-0005-0000-0000-00009CC50000}"/>
    <cellStyle name="표준 2 5 8 2 35" xfId="51213" xr:uid="{00000000-0005-0000-0000-00009DC50000}"/>
    <cellStyle name="표준 2 5 8 2 36" xfId="52693" xr:uid="{00000000-0005-0000-0000-00009EC50000}"/>
    <cellStyle name="표준 2 5 8 2 37" xfId="54173" xr:uid="{00000000-0005-0000-0000-00009FC50000}"/>
    <cellStyle name="표준 2 5 8 2 38" xfId="55653" xr:uid="{00000000-0005-0000-0000-0000A0C50000}"/>
    <cellStyle name="표준 2 5 8 2 39" xfId="57133" xr:uid="{00000000-0005-0000-0000-0000A1C50000}"/>
    <cellStyle name="표준 2 5 8 2 4" xfId="5332" xr:uid="{00000000-0005-0000-0000-0000A2C50000}"/>
    <cellStyle name="표준 2 5 8 2 40" xfId="58613" xr:uid="{00000000-0005-0000-0000-0000A3C50000}"/>
    <cellStyle name="표준 2 5 8 2 41" xfId="60093" xr:uid="{00000000-0005-0000-0000-0000A4C50000}"/>
    <cellStyle name="표준 2 5 8 2 42" xfId="61573" xr:uid="{00000000-0005-0000-0000-0000A5C50000}"/>
    <cellStyle name="표준 2 5 8 2 5" xfId="6812" xr:uid="{00000000-0005-0000-0000-0000A6C50000}"/>
    <cellStyle name="표준 2 5 8 2 6" xfId="8292" xr:uid="{00000000-0005-0000-0000-0000A7C50000}"/>
    <cellStyle name="표준 2 5 8 2 7" xfId="9772" xr:uid="{00000000-0005-0000-0000-0000A8C50000}"/>
    <cellStyle name="표준 2 5 8 2 8" xfId="11252" xr:uid="{00000000-0005-0000-0000-0000A9C50000}"/>
    <cellStyle name="표준 2 5 8 2 9" xfId="12732" xr:uid="{00000000-0005-0000-0000-0000AAC50000}"/>
    <cellStyle name="표준 2 5 8 20" xfId="26795" xr:uid="{00000000-0005-0000-0000-0000ABC50000}"/>
    <cellStyle name="표준 2 5 8 21" xfId="28275" xr:uid="{00000000-0005-0000-0000-0000ACC50000}"/>
    <cellStyle name="표준 2 5 8 22" xfId="29755" xr:uid="{00000000-0005-0000-0000-0000ADC50000}"/>
    <cellStyle name="표준 2 5 8 23" xfId="31235" xr:uid="{00000000-0005-0000-0000-0000AEC50000}"/>
    <cellStyle name="표준 2 5 8 24" xfId="32715" xr:uid="{00000000-0005-0000-0000-0000AFC50000}"/>
    <cellStyle name="표준 2 5 8 25" xfId="34195" xr:uid="{00000000-0005-0000-0000-0000B0C50000}"/>
    <cellStyle name="표준 2 5 8 26" xfId="35675" xr:uid="{00000000-0005-0000-0000-0000B1C50000}"/>
    <cellStyle name="표준 2 5 8 27" xfId="37155" xr:uid="{00000000-0005-0000-0000-0000B2C50000}"/>
    <cellStyle name="표준 2 5 8 28" xfId="38635" xr:uid="{00000000-0005-0000-0000-0000B3C50000}"/>
    <cellStyle name="표준 2 5 8 29" xfId="40115" xr:uid="{00000000-0005-0000-0000-0000B4C50000}"/>
    <cellStyle name="표준 2 5 8 3" xfId="1634" xr:uid="{00000000-0005-0000-0000-0000B5C50000}"/>
    <cellStyle name="표준 2 5 8 30" xfId="41595" xr:uid="{00000000-0005-0000-0000-0000B6C50000}"/>
    <cellStyle name="표준 2 5 8 31" xfId="43075" xr:uid="{00000000-0005-0000-0000-0000B7C50000}"/>
    <cellStyle name="표준 2 5 8 32" xfId="44555" xr:uid="{00000000-0005-0000-0000-0000B8C50000}"/>
    <cellStyle name="표준 2 5 8 33" xfId="46036" xr:uid="{00000000-0005-0000-0000-0000B9C50000}"/>
    <cellStyle name="표준 2 5 8 34" xfId="47516" xr:uid="{00000000-0005-0000-0000-0000BAC50000}"/>
    <cellStyle name="표준 2 5 8 35" xfId="48996" xr:uid="{00000000-0005-0000-0000-0000BBC50000}"/>
    <cellStyle name="표준 2 5 8 36" xfId="50476" xr:uid="{00000000-0005-0000-0000-0000BCC50000}"/>
    <cellStyle name="표준 2 5 8 37" xfId="51956" xr:uid="{00000000-0005-0000-0000-0000BDC50000}"/>
    <cellStyle name="표준 2 5 8 38" xfId="53436" xr:uid="{00000000-0005-0000-0000-0000BEC50000}"/>
    <cellStyle name="표준 2 5 8 39" xfId="54916" xr:uid="{00000000-0005-0000-0000-0000BFC50000}"/>
    <cellStyle name="표준 2 5 8 4" xfId="3115" xr:uid="{00000000-0005-0000-0000-0000C0C50000}"/>
    <cellStyle name="표준 2 5 8 40" xfId="56396" xr:uid="{00000000-0005-0000-0000-0000C1C50000}"/>
    <cellStyle name="표준 2 5 8 41" xfId="57876" xr:uid="{00000000-0005-0000-0000-0000C2C50000}"/>
    <cellStyle name="표준 2 5 8 42" xfId="59356" xr:uid="{00000000-0005-0000-0000-0000C3C50000}"/>
    <cellStyle name="표준 2 5 8 43" xfId="60836" xr:uid="{00000000-0005-0000-0000-0000C4C50000}"/>
    <cellStyle name="표준 2 5 8 5" xfId="4595" xr:uid="{00000000-0005-0000-0000-0000C5C50000}"/>
    <cellStyle name="표준 2 5 8 6" xfId="6075" xr:uid="{00000000-0005-0000-0000-0000C6C50000}"/>
    <cellStyle name="표준 2 5 8 7" xfId="7555" xr:uid="{00000000-0005-0000-0000-0000C7C50000}"/>
    <cellStyle name="표준 2 5 8 8" xfId="9035" xr:uid="{00000000-0005-0000-0000-0000C8C50000}"/>
    <cellStyle name="표준 2 5 8 9" xfId="10515" xr:uid="{00000000-0005-0000-0000-0000C9C50000}"/>
    <cellStyle name="표준 2 5 9" xfId="1444" xr:uid="{00000000-0005-0000-0000-0000CAC50000}"/>
    <cellStyle name="표준 2 5 9 10" xfId="12006" xr:uid="{00000000-0005-0000-0000-0000CBC50000}"/>
    <cellStyle name="표준 2 5 9 11" xfId="13486" xr:uid="{00000000-0005-0000-0000-0000CCC50000}"/>
    <cellStyle name="표준 2 5 9 12" xfId="14966" xr:uid="{00000000-0005-0000-0000-0000CDC50000}"/>
    <cellStyle name="표준 2 5 9 13" xfId="16446" xr:uid="{00000000-0005-0000-0000-0000CEC50000}"/>
    <cellStyle name="표준 2 5 9 14" xfId="17926" xr:uid="{00000000-0005-0000-0000-0000CFC50000}"/>
    <cellStyle name="표준 2 5 9 15" xfId="19406" xr:uid="{00000000-0005-0000-0000-0000D0C50000}"/>
    <cellStyle name="표준 2 5 9 16" xfId="20886" xr:uid="{00000000-0005-0000-0000-0000D1C50000}"/>
    <cellStyle name="표준 2 5 9 17" xfId="22366" xr:uid="{00000000-0005-0000-0000-0000D2C50000}"/>
    <cellStyle name="표준 2 5 9 18" xfId="23846" xr:uid="{00000000-0005-0000-0000-0000D3C50000}"/>
    <cellStyle name="표준 2 5 9 19" xfId="25326" xr:uid="{00000000-0005-0000-0000-0000D4C50000}"/>
    <cellStyle name="표준 2 5 9 2" xfId="665" xr:uid="{00000000-0005-0000-0000-0000D5C50000}"/>
    <cellStyle name="표준 2 5 9 2 10" xfId="14223" xr:uid="{00000000-0005-0000-0000-0000D6C50000}"/>
    <cellStyle name="표준 2 5 9 2 11" xfId="15703" xr:uid="{00000000-0005-0000-0000-0000D7C50000}"/>
    <cellStyle name="표준 2 5 9 2 12" xfId="17183" xr:uid="{00000000-0005-0000-0000-0000D8C50000}"/>
    <cellStyle name="표준 2 5 9 2 13" xfId="18663" xr:uid="{00000000-0005-0000-0000-0000D9C50000}"/>
    <cellStyle name="표준 2 5 9 2 14" xfId="20143" xr:uid="{00000000-0005-0000-0000-0000DAC50000}"/>
    <cellStyle name="표준 2 5 9 2 15" xfId="21623" xr:uid="{00000000-0005-0000-0000-0000DBC50000}"/>
    <cellStyle name="표준 2 5 9 2 16" xfId="23103" xr:uid="{00000000-0005-0000-0000-0000DCC50000}"/>
    <cellStyle name="표준 2 5 9 2 17" xfId="24583" xr:uid="{00000000-0005-0000-0000-0000DDC50000}"/>
    <cellStyle name="표준 2 5 9 2 18" xfId="26063" xr:uid="{00000000-0005-0000-0000-0000DEC50000}"/>
    <cellStyle name="표준 2 5 9 2 19" xfId="27543" xr:uid="{00000000-0005-0000-0000-0000DFC50000}"/>
    <cellStyle name="표준 2 5 9 2 2" xfId="2382" xr:uid="{00000000-0005-0000-0000-0000E0C50000}"/>
    <cellStyle name="표준 2 5 9 2 20" xfId="29023" xr:uid="{00000000-0005-0000-0000-0000E1C50000}"/>
    <cellStyle name="표준 2 5 9 2 21" xfId="30503" xr:uid="{00000000-0005-0000-0000-0000E2C50000}"/>
    <cellStyle name="표준 2 5 9 2 22" xfId="31983" xr:uid="{00000000-0005-0000-0000-0000E3C50000}"/>
    <cellStyle name="표준 2 5 9 2 23" xfId="33463" xr:uid="{00000000-0005-0000-0000-0000E4C50000}"/>
    <cellStyle name="표준 2 5 9 2 24" xfId="34943" xr:uid="{00000000-0005-0000-0000-0000E5C50000}"/>
    <cellStyle name="표준 2 5 9 2 25" xfId="36423" xr:uid="{00000000-0005-0000-0000-0000E6C50000}"/>
    <cellStyle name="표준 2 5 9 2 26" xfId="37903" xr:uid="{00000000-0005-0000-0000-0000E7C50000}"/>
    <cellStyle name="표준 2 5 9 2 27" xfId="39383" xr:uid="{00000000-0005-0000-0000-0000E8C50000}"/>
    <cellStyle name="표준 2 5 9 2 28" xfId="40863" xr:uid="{00000000-0005-0000-0000-0000E9C50000}"/>
    <cellStyle name="표준 2 5 9 2 29" xfId="42343" xr:uid="{00000000-0005-0000-0000-0000EAC50000}"/>
    <cellStyle name="표준 2 5 9 2 3" xfId="3863" xr:uid="{00000000-0005-0000-0000-0000EBC50000}"/>
    <cellStyle name="표준 2 5 9 2 30" xfId="43823" xr:uid="{00000000-0005-0000-0000-0000ECC50000}"/>
    <cellStyle name="표준 2 5 9 2 31" xfId="45303" xr:uid="{00000000-0005-0000-0000-0000EDC50000}"/>
    <cellStyle name="표준 2 5 9 2 32" xfId="46784" xr:uid="{00000000-0005-0000-0000-0000EEC50000}"/>
    <cellStyle name="표준 2 5 9 2 33" xfId="48264" xr:uid="{00000000-0005-0000-0000-0000EFC50000}"/>
    <cellStyle name="표준 2 5 9 2 34" xfId="49744" xr:uid="{00000000-0005-0000-0000-0000F0C50000}"/>
    <cellStyle name="표준 2 5 9 2 35" xfId="51224" xr:uid="{00000000-0005-0000-0000-0000F1C50000}"/>
    <cellStyle name="표준 2 5 9 2 36" xfId="52704" xr:uid="{00000000-0005-0000-0000-0000F2C50000}"/>
    <cellStyle name="표준 2 5 9 2 37" xfId="54184" xr:uid="{00000000-0005-0000-0000-0000F3C50000}"/>
    <cellStyle name="표준 2 5 9 2 38" xfId="55664" xr:uid="{00000000-0005-0000-0000-0000F4C50000}"/>
    <cellStyle name="표준 2 5 9 2 39" xfId="57144" xr:uid="{00000000-0005-0000-0000-0000F5C50000}"/>
    <cellStyle name="표준 2 5 9 2 4" xfId="5343" xr:uid="{00000000-0005-0000-0000-0000F6C50000}"/>
    <cellStyle name="표준 2 5 9 2 40" xfId="58624" xr:uid="{00000000-0005-0000-0000-0000F7C50000}"/>
    <cellStyle name="표준 2 5 9 2 41" xfId="60104" xr:uid="{00000000-0005-0000-0000-0000F8C50000}"/>
    <cellStyle name="표준 2 5 9 2 42" xfId="61584" xr:uid="{00000000-0005-0000-0000-0000F9C50000}"/>
    <cellStyle name="표준 2 5 9 2 5" xfId="6823" xr:uid="{00000000-0005-0000-0000-0000FAC50000}"/>
    <cellStyle name="표준 2 5 9 2 6" xfId="8303" xr:uid="{00000000-0005-0000-0000-0000FBC50000}"/>
    <cellStyle name="표준 2 5 9 2 7" xfId="9783" xr:uid="{00000000-0005-0000-0000-0000FCC50000}"/>
    <cellStyle name="표준 2 5 9 2 8" xfId="11263" xr:uid="{00000000-0005-0000-0000-0000FDC50000}"/>
    <cellStyle name="표준 2 5 9 2 9" xfId="12743" xr:uid="{00000000-0005-0000-0000-0000FEC50000}"/>
    <cellStyle name="표준 2 5 9 20" xfId="26806" xr:uid="{00000000-0005-0000-0000-0000FFC50000}"/>
    <cellStyle name="표준 2 5 9 21" xfId="28286" xr:uid="{00000000-0005-0000-0000-000000C60000}"/>
    <cellStyle name="표준 2 5 9 22" xfId="29766" xr:uid="{00000000-0005-0000-0000-000001C60000}"/>
    <cellStyle name="표준 2 5 9 23" xfId="31246" xr:uid="{00000000-0005-0000-0000-000002C60000}"/>
    <cellStyle name="표준 2 5 9 24" xfId="32726" xr:uid="{00000000-0005-0000-0000-000003C60000}"/>
    <cellStyle name="표준 2 5 9 25" xfId="34206" xr:uid="{00000000-0005-0000-0000-000004C60000}"/>
    <cellStyle name="표준 2 5 9 26" xfId="35686" xr:uid="{00000000-0005-0000-0000-000005C60000}"/>
    <cellStyle name="표준 2 5 9 27" xfId="37166" xr:uid="{00000000-0005-0000-0000-000006C60000}"/>
    <cellStyle name="표준 2 5 9 28" xfId="38646" xr:uid="{00000000-0005-0000-0000-000007C60000}"/>
    <cellStyle name="표준 2 5 9 29" xfId="40126" xr:uid="{00000000-0005-0000-0000-000008C60000}"/>
    <cellStyle name="표준 2 5 9 3" xfId="1645" xr:uid="{00000000-0005-0000-0000-000009C60000}"/>
    <cellStyle name="표준 2 5 9 30" xfId="41606" xr:uid="{00000000-0005-0000-0000-00000AC60000}"/>
    <cellStyle name="표준 2 5 9 31" xfId="43086" xr:uid="{00000000-0005-0000-0000-00000BC60000}"/>
    <cellStyle name="표준 2 5 9 32" xfId="44566" xr:uid="{00000000-0005-0000-0000-00000CC60000}"/>
    <cellStyle name="표준 2 5 9 33" xfId="46047" xr:uid="{00000000-0005-0000-0000-00000DC60000}"/>
    <cellStyle name="표준 2 5 9 34" xfId="47527" xr:uid="{00000000-0005-0000-0000-00000EC60000}"/>
    <cellStyle name="표준 2 5 9 35" xfId="49007" xr:uid="{00000000-0005-0000-0000-00000FC60000}"/>
    <cellStyle name="표준 2 5 9 36" xfId="50487" xr:uid="{00000000-0005-0000-0000-000010C60000}"/>
    <cellStyle name="표준 2 5 9 37" xfId="51967" xr:uid="{00000000-0005-0000-0000-000011C60000}"/>
    <cellStyle name="표준 2 5 9 38" xfId="53447" xr:uid="{00000000-0005-0000-0000-000012C60000}"/>
    <cellStyle name="표준 2 5 9 39" xfId="54927" xr:uid="{00000000-0005-0000-0000-000013C60000}"/>
    <cellStyle name="표준 2 5 9 4" xfId="3126" xr:uid="{00000000-0005-0000-0000-000014C60000}"/>
    <cellStyle name="표준 2 5 9 40" xfId="56407" xr:uid="{00000000-0005-0000-0000-000015C60000}"/>
    <cellStyle name="표준 2 5 9 41" xfId="57887" xr:uid="{00000000-0005-0000-0000-000016C60000}"/>
    <cellStyle name="표준 2 5 9 42" xfId="59367" xr:uid="{00000000-0005-0000-0000-000017C60000}"/>
    <cellStyle name="표준 2 5 9 43" xfId="60847" xr:uid="{00000000-0005-0000-0000-000018C60000}"/>
    <cellStyle name="표준 2 5 9 5" xfId="4606" xr:uid="{00000000-0005-0000-0000-000019C60000}"/>
    <cellStyle name="표준 2 5 9 6" xfId="6086" xr:uid="{00000000-0005-0000-0000-00001AC60000}"/>
    <cellStyle name="표준 2 5 9 7" xfId="7566" xr:uid="{00000000-0005-0000-0000-00001BC60000}"/>
    <cellStyle name="표준 2 5 9 8" xfId="9046" xr:uid="{00000000-0005-0000-0000-00001CC60000}"/>
    <cellStyle name="표준 2 5 9 9" xfId="10526" xr:uid="{00000000-0005-0000-0000-00001DC60000}"/>
    <cellStyle name="표준 2 50" xfId="760" xr:uid="{00000000-0005-0000-0000-00001EC60000}"/>
    <cellStyle name="표준 2 50 10" xfId="12652" xr:uid="{00000000-0005-0000-0000-00001FC60000}"/>
    <cellStyle name="표준 2 50 11" xfId="14132" xr:uid="{00000000-0005-0000-0000-000020C60000}"/>
    <cellStyle name="표준 2 50 12" xfId="15612" xr:uid="{00000000-0005-0000-0000-000021C60000}"/>
    <cellStyle name="표준 2 50 13" xfId="17092" xr:uid="{00000000-0005-0000-0000-000022C60000}"/>
    <cellStyle name="표준 2 50 14" xfId="18572" xr:uid="{00000000-0005-0000-0000-000023C60000}"/>
    <cellStyle name="표준 2 50 15" xfId="20052" xr:uid="{00000000-0005-0000-0000-000024C60000}"/>
    <cellStyle name="표준 2 50 16" xfId="21532" xr:uid="{00000000-0005-0000-0000-000025C60000}"/>
    <cellStyle name="표준 2 50 17" xfId="23012" xr:uid="{00000000-0005-0000-0000-000026C60000}"/>
    <cellStyle name="표준 2 50 18" xfId="24492" xr:uid="{00000000-0005-0000-0000-000027C60000}"/>
    <cellStyle name="표준 2 50 19" xfId="25972" xr:uid="{00000000-0005-0000-0000-000028C60000}"/>
    <cellStyle name="표준 2 50 2" xfId="19" xr:uid="{00000000-0005-0000-0000-000029C60000}"/>
    <cellStyle name="표준 2 50 2 10" xfId="14869" xr:uid="{00000000-0005-0000-0000-00002AC60000}"/>
    <cellStyle name="표준 2 50 2 11" xfId="16349" xr:uid="{00000000-0005-0000-0000-00002BC60000}"/>
    <cellStyle name="표준 2 50 2 12" xfId="17829" xr:uid="{00000000-0005-0000-0000-00002CC60000}"/>
    <cellStyle name="표준 2 50 2 13" xfId="19309" xr:uid="{00000000-0005-0000-0000-00002DC60000}"/>
    <cellStyle name="표준 2 50 2 14" xfId="20789" xr:uid="{00000000-0005-0000-0000-00002EC60000}"/>
    <cellStyle name="표준 2 50 2 15" xfId="22269" xr:uid="{00000000-0005-0000-0000-00002FC60000}"/>
    <cellStyle name="표준 2 50 2 16" xfId="23749" xr:uid="{00000000-0005-0000-0000-000030C60000}"/>
    <cellStyle name="표준 2 50 2 17" xfId="25229" xr:uid="{00000000-0005-0000-0000-000031C60000}"/>
    <cellStyle name="표준 2 50 2 18" xfId="26709" xr:uid="{00000000-0005-0000-0000-000032C60000}"/>
    <cellStyle name="표준 2 50 2 19" xfId="28189" xr:uid="{00000000-0005-0000-0000-000033C60000}"/>
    <cellStyle name="표준 2 50 2 2" xfId="3028" xr:uid="{00000000-0005-0000-0000-000034C60000}"/>
    <cellStyle name="표준 2 50 2 20" xfId="29669" xr:uid="{00000000-0005-0000-0000-000035C60000}"/>
    <cellStyle name="표준 2 50 2 21" xfId="31149" xr:uid="{00000000-0005-0000-0000-000036C60000}"/>
    <cellStyle name="표준 2 50 2 22" xfId="32629" xr:uid="{00000000-0005-0000-0000-000037C60000}"/>
    <cellStyle name="표준 2 50 2 23" xfId="34109" xr:uid="{00000000-0005-0000-0000-000038C60000}"/>
    <cellStyle name="표준 2 50 2 24" xfId="35589" xr:uid="{00000000-0005-0000-0000-000039C60000}"/>
    <cellStyle name="표준 2 50 2 25" xfId="37069" xr:uid="{00000000-0005-0000-0000-00003AC60000}"/>
    <cellStyle name="표준 2 50 2 26" xfId="38549" xr:uid="{00000000-0005-0000-0000-00003BC60000}"/>
    <cellStyle name="표준 2 50 2 27" xfId="40029" xr:uid="{00000000-0005-0000-0000-00003CC60000}"/>
    <cellStyle name="표준 2 50 2 28" xfId="41509" xr:uid="{00000000-0005-0000-0000-00003DC60000}"/>
    <cellStyle name="표준 2 50 2 29" xfId="42989" xr:uid="{00000000-0005-0000-0000-00003EC60000}"/>
    <cellStyle name="표준 2 50 2 3" xfId="4509" xr:uid="{00000000-0005-0000-0000-00003FC60000}"/>
    <cellStyle name="표준 2 50 2 30" xfId="44469" xr:uid="{00000000-0005-0000-0000-000040C60000}"/>
    <cellStyle name="표준 2 50 2 31" xfId="45949" xr:uid="{00000000-0005-0000-0000-000041C60000}"/>
    <cellStyle name="표준 2 50 2 32" xfId="47430" xr:uid="{00000000-0005-0000-0000-000042C60000}"/>
    <cellStyle name="표준 2 50 2 33" xfId="48910" xr:uid="{00000000-0005-0000-0000-000043C60000}"/>
    <cellStyle name="표준 2 50 2 34" xfId="50390" xr:uid="{00000000-0005-0000-0000-000044C60000}"/>
    <cellStyle name="표준 2 50 2 35" xfId="51870" xr:uid="{00000000-0005-0000-0000-000045C60000}"/>
    <cellStyle name="표준 2 50 2 36" xfId="53350" xr:uid="{00000000-0005-0000-0000-000046C60000}"/>
    <cellStyle name="표준 2 50 2 37" xfId="54830" xr:uid="{00000000-0005-0000-0000-000047C60000}"/>
    <cellStyle name="표준 2 50 2 38" xfId="56310" xr:uid="{00000000-0005-0000-0000-000048C60000}"/>
    <cellStyle name="표준 2 50 2 39" xfId="57790" xr:uid="{00000000-0005-0000-0000-000049C60000}"/>
    <cellStyle name="표준 2 50 2 4" xfId="5989" xr:uid="{00000000-0005-0000-0000-00004AC60000}"/>
    <cellStyle name="표준 2 50 2 40" xfId="59270" xr:uid="{00000000-0005-0000-0000-00004BC60000}"/>
    <cellStyle name="표준 2 50 2 41" xfId="60750" xr:uid="{00000000-0005-0000-0000-00004CC60000}"/>
    <cellStyle name="표준 2 50 2 42" xfId="62230" xr:uid="{00000000-0005-0000-0000-00004DC60000}"/>
    <cellStyle name="표준 2 50 2 5" xfId="7469" xr:uid="{00000000-0005-0000-0000-00004EC60000}"/>
    <cellStyle name="표준 2 50 2 6" xfId="8949" xr:uid="{00000000-0005-0000-0000-00004FC60000}"/>
    <cellStyle name="표준 2 50 2 7" xfId="10429" xr:uid="{00000000-0005-0000-0000-000050C60000}"/>
    <cellStyle name="표준 2 50 2 8" xfId="11909" xr:uid="{00000000-0005-0000-0000-000051C60000}"/>
    <cellStyle name="표준 2 50 2 9" xfId="13389" xr:uid="{00000000-0005-0000-0000-000052C60000}"/>
    <cellStyle name="표준 2 50 20" xfId="27452" xr:uid="{00000000-0005-0000-0000-000053C60000}"/>
    <cellStyle name="표준 2 50 21" xfId="28932" xr:uid="{00000000-0005-0000-0000-000054C60000}"/>
    <cellStyle name="표준 2 50 22" xfId="30412" xr:uid="{00000000-0005-0000-0000-000055C60000}"/>
    <cellStyle name="표준 2 50 23" xfId="31892" xr:uid="{00000000-0005-0000-0000-000056C60000}"/>
    <cellStyle name="표준 2 50 24" xfId="33372" xr:uid="{00000000-0005-0000-0000-000057C60000}"/>
    <cellStyle name="표준 2 50 25" xfId="34852" xr:uid="{00000000-0005-0000-0000-000058C60000}"/>
    <cellStyle name="표준 2 50 26" xfId="36332" xr:uid="{00000000-0005-0000-0000-000059C60000}"/>
    <cellStyle name="표준 2 50 27" xfId="37812" xr:uid="{00000000-0005-0000-0000-00005AC60000}"/>
    <cellStyle name="표준 2 50 28" xfId="39292" xr:uid="{00000000-0005-0000-0000-00005BC60000}"/>
    <cellStyle name="표준 2 50 29" xfId="40772" xr:uid="{00000000-0005-0000-0000-00005CC60000}"/>
    <cellStyle name="표준 2 50 3" xfId="2291" xr:uid="{00000000-0005-0000-0000-00005DC60000}"/>
    <cellStyle name="표준 2 50 30" xfId="42252" xr:uid="{00000000-0005-0000-0000-00005EC60000}"/>
    <cellStyle name="표준 2 50 31" xfId="43732" xr:uid="{00000000-0005-0000-0000-00005FC60000}"/>
    <cellStyle name="표준 2 50 32" xfId="45212" xr:uid="{00000000-0005-0000-0000-000060C60000}"/>
    <cellStyle name="표준 2 50 33" xfId="46693" xr:uid="{00000000-0005-0000-0000-000061C60000}"/>
    <cellStyle name="표준 2 50 34" xfId="48173" xr:uid="{00000000-0005-0000-0000-000062C60000}"/>
    <cellStyle name="표준 2 50 35" xfId="49653" xr:uid="{00000000-0005-0000-0000-000063C60000}"/>
    <cellStyle name="표준 2 50 36" xfId="51133" xr:uid="{00000000-0005-0000-0000-000064C60000}"/>
    <cellStyle name="표준 2 50 37" xfId="52613" xr:uid="{00000000-0005-0000-0000-000065C60000}"/>
    <cellStyle name="표준 2 50 38" xfId="54093" xr:uid="{00000000-0005-0000-0000-000066C60000}"/>
    <cellStyle name="표준 2 50 39" xfId="55573" xr:uid="{00000000-0005-0000-0000-000067C60000}"/>
    <cellStyle name="표준 2 50 4" xfId="3772" xr:uid="{00000000-0005-0000-0000-000068C60000}"/>
    <cellStyle name="표준 2 50 40" xfId="57053" xr:uid="{00000000-0005-0000-0000-000069C60000}"/>
    <cellStyle name="표준 2 50 41" xfId="58533" xr:uid="{00000000-0005-0000-0000-00006AC60000}"/>
    <cellStyle name="표준 2 50 42" xfId="60013" xr:uid="{00000000-0005-0000-0000-00006BC60000}"/>
    <cellStyle name="표준 2 50 43" xfId="61493" xr:uid="{00000000-0005-0000-0000-00006CC60000}"/>
    <cellStyle name="표준 2 50 5" xfId="5252" xr:uid="{00000000-0005-0000-0000-00006DC60000}"/>
    <cellStyle name="표준 2 50 6" xfId="6732" xr:uid="{00000000-0005-0000-0000-00006EC60000}"/>
    <cellStyle name="표준 2 50 7" xfId="8212" xr:uid="{00000000-0005-0000-0000-00006FC60000}"/>
    <cellStyle name="표준 2 50 8" xfId="9692" xr:uid="{00000000-0005-0000-0000-000070C60000}"/>
    <cellStyle name="표준 2 50 9" xfId="11172" xr:uid="{00000000-0005-0000-0000-000071C60000}"/>
    <cellStyle name="표준 2 51" xfId="759" xr:uid="{00000000-0005-0000-0000-000072C60000}"/>
    <cellStyle name="표준 2 51 10" xfId="12653" xr:uid="{00000000-0005-0000-0000-000073C60000}"/>
    <cellStyle name="표준 2 51 11" xfId="14133" xr:uid="{00000000-0005-0000-0000-000074C60000}"/>
    <cellStyle name="표준 2 51 12" xfId="15613" xr:uid="{00000000-0005-0000-0000-000075C60000}"/>
    <cellStyle name="표준 2 51 13" xfId="17093" xr:uid="{00000000-0005-0000-0000-000076C60000}"/>
    <cellStyle name="표준 2 51 14" xfId="18573" xr:uid="{00000000-0005-0000-0000-000077C60000}"/>
    <cellStyle name="표준 2 51 15" xfId="20053" xr:uid="{00000000-0005-0000-0000-000078C60000}"/>
    <cellStyle name="표준 2 51 16" xfId="21533" xr:uid="{00000000-0005-0000-0000-000079C60000}"/>
    <cellStyle name="표준 2 51 17" xfId="23013" xr:uid="{00000000-0005-0000-0000-00007AC60000}"/>
    <cellStyle name="표준 2 51 18" xfId="24493" xr:uid="{00000000-0005-0000-0000-00007BC60000}"/>
    <cellStyle name="표준 2 51 19" xfId="25973" xr:uid="{00000000-0005-0000-0000-00007CC60000}"/>
    <cellStyle name="표준 2 51 2" xfId="18" xr:uid="{00000000-0005-0000-0000-00007DC60000}"/>
    <cellStyle name="표준 2 51 2 10" xfId="14870" xr:uid="{00000000-0005-0000-0000-00007EC60000}"/>
    <cellStyle name="표준 2 51 2 11" xfId="16350" xr:uid="{00000000-0005-0000-0000-00007FC60000}"/>
    <cellStyle name="표준 2 51 2 12" xfId="17830" xr:uid="{00000000-0005-0000-0000-000080C60000}"/>
    <cellStyle name="표준 2 51 2 13" xfId="19310" xr:uid="{00000000-0005-0000-0000-000081C60000}"/>
    <cellStyle name="표준 2 51 2 14" xfId="20790" xr:uid="{00000000-0005-0000-0000-000082C60000}"/>
    <cellStyle name="표준 2 51 2 15" xfId="22270" xr:uid="{00000000-0005-0000-0000-000083C60000}"/>
    <cellStyle name="표준 2 51 2 16" xfId="23750" xr:uid="{00000000-0005-0000-0000-000084C60000}"/>
    <cellStyle name="표준 2 51 2 17" xfId="25230" xr:uid="{00000000-0005-0000-0000-000085C60000}"/>
    <cellStyle name="표준 2 51 2 18" xfId="26710" xr:uid="{00000000-0005-0000-0000-000086C60000}"/>
    <cellStyle name="표준 2 51 2 19" xfId="28190" xr:uid="{00000000-0005-0000-0000-000087C60000}"/>
    <cellStyle name="표준 2 51 2 2" xfId="3029" xr:uid="{00000000-0005-0000-0000-000088C60000}"/>
    <cellStyle name="표준 2 51 2 20" xfId="29670" xr:uid="{00000000-0005-0000-0000-000089C60000}"/>
    <cellStyle name="표준 2 51 2 21" xfId="31150" xr:uid="{00000000-0005-0000-0000-00008AC60000}"/>
    <cellStyle name="표준 2 51 2 22" xfId="32630" xr:uid="{00000000-0005-0000-0000-00008BC60000}"/>
    <cellStyle name="표준 2 51 2 23" xfId="34110" xr:uid="{00000000-0005-0000-0000-00008CC60000}"/>
    <cellStyle name="표준 2 51 2 24" xfId="35590" xr:uid="{00000000-0005-0000-0000-00008DC60000}"/>
    <cellStyle name="표준 2 51 2 25" xfId="37070" xr:uid="{00000000-0005-0000-0000-00008EC60000}"/>
    <cellStyle name="표준 2 51 2 26" xfId="38550" xr:uid="{00000000-0005-0000-0000-00008FC60000}"/>
    <cellStyle name="표준 2 51 2 27" xfId="40030" xr:uid="{00000000-0005-0000-0000-000090C60000}"/>
    <cellStyle name="표준 2 51 2 28" xfId="41510" xr:uid="{00000000-0005-0000-0000-000091C60000}"/>
    <cellStyle name="표준 2 51 2 29" xfId="42990" xr:uid="{00000000-0005-0000-0000-000092C60000}"/>
    <cellStyle name="표준 2 51 2 3" xfId="4510" xr:uid="{00000000-0005-0000-0000-000093C60000}"/>
    <cellStyle name="표준 2 51 2 30" xfId="44470" xr:uid="{00000000-0005-0000-0000-000094C60000}"/>
    <cellStyle name="표준 2 51 2 31" xfId="45950" xr:uid="{00000000-0005-0000-0000-000095C60000}"/>
    <cellStyle name="표준 2 51 2 32" xfId="47431" xr:uid="{00000000-0005-0000-0000-000096C60000}"/>
    <cellStyle name="표준 2 51 2 33" xfId="48911" xr:uid="{00000000-0005-0000-0000-000097C60000}"/>
    <cellStyle name="표준 2 51 2 34" xfId="50391" xr:uid="{00000000-0005-0000-0000-000098C60000}"/>
    <cellStyle name="표준 2 51 2 35" xfId="51871" xr:uid="{00000000-0005-0000-0000-000099C60000}"/>
    <cellStyle name="표준 2 51 2 36" xfId="53351" xr:uid="{00000000-0005-0000-0000-00009AC60000}"/>
    <cellStyle name="표준 2 51 2 37" xfId="54831" xr:uid="{00000000-0005-0000-0000-00009BC60000}"/>
    <cellStyle name="표준 2 51 2 38" xfId="56311" xr:uid="{00000000-0005-0000-0000-00009CC60000}"/>
    <cellStyle name="표준 2 51 2 39" xfId="57791" xr:uid="{00000000-0005-0000-0000-00009DC60000}"/>
    <cellStyle name="표준 2 51 2 4" xfId="5990" xr:uid="{00000000-0005-0000-0000-00009EC60000}"/>
    <cellStyle name="표준 2 51 2 40" xfId="59271" xr:uid="{00000000-0005-0000-0000-00009FC60000}"/>
    <cellStyle name="표준 2 51 2 41" xfId="60751" xr:uid="{00000000-0005-0000-0000-0000A0C60000}"/>
    <cellStyle name="표준 2 51 2 42" xfId="62231" xr:uid="{00000000-0005-0000-0000-0000A1C60000}"/>
    <cellStyle name="표준 2 51 2 5" xfId="7470" xr:uid="{00000000-0005-0000-0000-0000A2C60000}"/>
    <cellStyle name="표준 2 51 2 6" xfId="8950" xr:uid="{00000000-0005-0000-0000-0000A3C60000}"/>
    <cellStyle name="표준 2 51 2 7" xfId="10430" xr:uid="{00000000-0005-0000-0000-0000A4C60000}"/>
    <cellStyle name="표준 2 51 2 8" xfId="11910" xr:uid="{00000000-0005-0000-0000-0000A5C60000}"/>
    <cellStyle name="표준 2 51 2 9" xfId="13390" xr:uid="{00000000-0005-0000-0000-0000A6C60000}"/>
    <cellStyle name="표준 2 51 20" xfId="27453" xr:uid="{00000000-0005-0000-0000-0000A7C60000}"/>
    <cellStyle name="표준 2 51 21" xfId="28933" xr:uid="{00000000-0005-0000-0000-0000A8C60000}"/>
    <cellStyle name="표준 2 51 22" xfId="30413" xr:uid="{00000000-0005-0000-0000-0000A9C60000}"/>
    <cellStyle name="표준 2 51 23" xfId="31893" xr:uid="{00000000-0005-0000-0000-0000AAC60000}"/>
    <cellStyle name="표준 2 51 24" xfId="33373" xr:uid="{00000000-0005-0000-0000-0000ABC60000}"/>
    <cellStyle name="표준 2 51 25" xfId="34853" xr:uid="{00000000-0005-0000-0000-0000ACC60000}"/>
    <cellStyle name="표준 2 51 26" xfId="36333" xr:uid="{00000000-0005-0000-0000-0000ADC60000}"/>
    <cellStyle name="표준 2 51 27" xfId="37813" xr:uid="{00000000-0005-0000-0000-0000AEC60000}"/>
    <cellStyle name="표준 2 51 28" xfId="39293" xr:uid="{00000000-0005-0000-0000-0000AFC60000}"/>
    <cellStyle name="표준 2 51 29" xfId="40773" xr:uid="{00000000-0005-0000-0000-0000B0C60000}"/>
    <cellStyle name="표준 2 51 3" xfId="2292" xr:uid="{00000000-0005-0000-0000-0000B1C60000}"/>
    <cellStyle name="표준 2 51 30" xfId="42253" xr:uid="{00000000-0005-0000-0000-0000B2C60000}"/>
    <cellStyle name="표준 2 51 31" xfId="43733" xr:uid="{00000000-0005-0000-0000-0000B3C60000}"/>
    <cellStyle name="표준 2 51 32" xfId="45213" xr:uid="{00000000-0005-0000-0000-0000B4C60000}"/>
    <cellStyle name="표준 2 51 33" xfId="46694" xr:uid="{00000000-0005-0000-0000-0000B5C60000}"/>
    <cellStyle name="표준 2 51 34" xfId="48174" xr:uid="{00000000-0005-0000-0000-0000B6C60000}"/>
    <cellStyle name="표준 2 51 35" xfId="49654" xr:uid="{00000000-0005-0000-0000-0000B7C60000}"/>
    <cellStyle name="표준 2 51 36" xfId="51134" xr:uid="{00000000-0005-0000-0000-0000B8C60000}"/>
    <cellStyle name="표준 2 51 37" xfId="52614" xr:uid="{00000000-0005-0000-0000-0000B9C60000}"/>
    <cellStyle name="표준 2 51 38" xfId="54094" xr:uid="{00000000-0005-0000-0000-0000BAC60000}"/>
    <cellStyle name="표준 2 51 39" xfId="55574" xr:uid="{00000000-0005-0000-0000-0000BBC60000}"/>
    <cellStyle name="표준 2 51 4" xfId="3773" xr:uid="{00000000-0005-0000-0000-0000BCC60000}"/>
    <cellStyle name="표준 2 51 40" xfId="57054" xr:uid="{00000000-0005-0000-0000-0000BDC60000}"/>
    <cellStyle name="표준 2 51 41" xfId="58534" xr:uid="{00000000-0005-0000-0000-0000BEC60000}"/>
    <cellStyle name="표준 2 51 42" xfId="60014" xr:uid="{00000000-0005-0000-0000-0000BFC60000}"/>
    <cellStyle name="표준 2 51 43" xfId="61494" xr:uid="{00000000-0005-0000-0000-0000C0C60000}"/>
    <cellStyle name="표준 2 51 5" xfId="5253" xr:uid="{00000000-0005-0000-0000-0000C1C60000}"/>
    <cellStyle name="표준 2 51 6" xfId="6733" xr:uid="{00000000-0005-0000-0000-0000C2C60000}"/>
    <cellStyle name="표준 2 51 7" xfId="8213" xr:uid="{00000000-0005-0000-0000-0000C3C60000}"/>
    <cellStyle name="표준 2 51 8" xfId="9693" xr:uid="{00000000-0005-0000-0000-0000C4C60000}"/>
    <cellStyle name="표준 2 51 9" xfId="11173" xr:uid="{00000000-0005-0000-0000-0000C5C60000}"/>
    <cellStyle name="표준 2 52" xfId="758" xr:uid="{00000000-0005-0000-0000-0000C6C60000}"/>
    <cellStyle name="표준 2 52 10" xfId="12654" xr:uid="{00000000-0005-0000-0000-0000C7C60000}"/>
    <cellStyle name="표준 2 52 11" xfId="14134" xr:uid="{00000000-0005-0000-0000-0000C8C60000}"/>
    <cellStyle name="표준 2 52 12" xfId="15614" xr:uid="{00000000-0005-0000-0000-0000C9C60000}"/>
    <cellStyle name="표준 2 52 13" xfId="17094" xr:uid="{00000000-0005-0000-0000-0000CAC60000}"/>
    <cellStyle name="표준 2 52 14" xfId="18574" xr:uid="{00000000-0005-0000-0000-0000CBC60000}"/>
    <cellStyle name="표준 2 52 15" xfId="20054" xr:uid="{00000000-0005-0000-0000-0000CCC60000}"/>
    <cellStyle name="표준 2 52 16" xfId="21534" xr:uid="{00000000-0005-0000-0000-0000CDC60000}"/>
    <cellStyle name="표준 2 52 17" xfId="23014" xr:uid="{00000000-0005-0000-0000-0000CEC60000}"/>
    <cellStyle name="표준 2 52 18" xfId="24494" xr:uid="{00000000-0005-0000-0000-0000CFC60000}"/>
    <cellStyle name="표준 2 52 19" xfId="25974" xr:uid="{00000000-0005-0000-0000-0000D0C60000}"/>
    <cellStyle name="표준 2 52 2" xfId="17" xr:uid="{00000000-0005-0000-0000-0000D1C60000}"/>
    <cellStyle name="표준 2 52 2 10" xfId="14871" xr:uid="{00000000-0005-0000-0000-0000D2C60000}"/>
    <cellStyle name="표준 2 52 2 11" xfId="16351" xr:uid="{00000000-0005-0000-0000-0000D3C60000}"/>
    <cellStyle name="표준 2 52 2 12" xfId="17831" xr:uid="{00000000-0005-0000-0000-0000D4C60000}"/>
    <cellStyle name="표준 2 52 2 13" xfId="19311" xr:uid="{00000000-0005-0000-0000-0000D5C60000}"/>
    <cellStyle name="표준 2 52 2 14" xfId="20791" xr:uid="{00000000-0005-0000-0000-0000D6C60000}"/>
    <cellStyle name="표준 2 52 2 15" xfId="22271" xr:uid="{00000000-0005-0000-0000-0000D7C60000}"/>
    <cellStyle name="표준 2 52 2 16" xfId="23751" xr:uid="{00000000-0005-0000-0000-0000D8C60000}"/>
    <cellStyle name="표준 2 52 2 17" xfId="25231" xr:uid="{00000000-0005-0000-0000-0000D9C60000}"/>
    <cellStyle name="표준 2 52 2 18" xfId="26711" xr:uid="{00000000-0005-0000-0000-0000DAC60000}"/>
    <cellStyle name="표준 2 52 2 19" xfId="28191" xr:uid="{00000000-0005-0000-0000-0000DBC60000}"/>
    <cellStyle name="표준 2 52 2 2" xfId="3030" xr:uid="{00000000-0005-0000-0000-0000DCC60000}"/>
    <cellStyle name="표준 2 52 2 20" xfId="29671" xr:uid="{00000000-0005-0000-0000-0000DDC60000}"/>
    <cellStyle name="표준 2 52 2 21" xfId="31151" xr:uid="{00000000-0005-0000-0000-0000DEC60000}"/>
    <cellStyle name="표준 2 52 2 22" xfId="32631" xr:uid="{00000000-0005-0000-0000-0000DFC60000}"/>
    <cellStyle name="표준 2 52 2 23" xfId="34111" xr:uid="{00000000-0005-0000-0000-0000E0C60000}"/>
    <cellStyle name="표준 2 52 2 24" xfId="35591" xr:uid="{00000000-0005-0000-0000-0000E1C60000}"/>
    <cellStyle name="표준 2 52 2 25" xfId="37071" xr:uid="{00000000-0005-0000-0000-0000E2C60000}"/>
    <cellStyle name="표준 2 52 2 26" xfId="38551" xr:uid="{00000000-0005-0000-0000-0000E3C60000}"/>
    <cellStyle name="표준 2 52 2 27" xfId="40031" xr:uid="{00000000-0005-0000-0000-0000E4C60000}"/>
    <cellStyle name="표준 2 52 2 28" xfId="41511" xr:uid="{00000000-0005-0000-0000-0000E5C60000}"/>
    <cellStyle name="표준 2 52 2 29" xfId="42991" xr:uid="{00000000-0005-0000-0000-0000E6C60000}"/>
    <cellStyle name="표준 2 52 2 3" xfId="4511" xr:uid="{00000000-0005-0000-0000-0000E7C60000}"/>
    <cellStyle name="표준 2 52 2 30" xfId="44471" xr:uid="{00000000-0005-0000-0000-0000E8C60000}"/>
    <cellStyle name="표준 2 52 2 31" xfId="45951" xr:uid="{00000000-0005-0000-0000-0000E9C60000}"/>
    <cellStyle name="표준 2 52 2 32" xfId="47432" xr:uid="{00000000-0005-0000-0000-0000EAC60000}"/>
    <cellStyle name="표준 2 52 2 33" xfId="48912" xr:uid="{00000000-0005-0000-0000-0000EBC60000}"/>
    <cellStyle name="표준 2 52 2 34" xfId="50392" xr:uid="{00000000-0005-0000-0000-0000ECC60000}"/>
    <cellStyle name="표준 2 52 2 35" xfId="51872" xr:uid="{00000000-0005-0000-0000-0000EDC60000}"/>
    <cellStyle name="표준 2 52 2 36" xfId="53352" xr:uid="{00000000-0005-0000-0000-0000EEC60000}"/>
    <cellStyle name="표준 2 52 2 37" xfId="54832" xr:uid="{00000000-0005-0000-0000-0000EFC60000}"/>
    <cellStyle name="표준 2 52 2 38" xfId="56312" xr:uid="{00000000-0005-0000-0000-0000F0C60000}"/>
    <cellStyle name="표준 2 52 2 39" xfId="57792" xr:uid="{00000000-0005-0000-0000-0000F1C60000}"/>
    <cellStyle name="표준 2 52 2 4" xfId="5991" xr:uid="{00000000-0005-0000-0000-0000F2C60000}"/>
    <cellStyle name="표준 2 52 2 40" xfId="59272" xr:uid="{00000000-0005-0000-0000-0000F3C60000}"/>
    <cellStyle name="표준 2 52 2 41" xfId="60752" xr:uid="{00000000-0005-0000-0000-0000F4C60000}"/>
    <cellStyle name="표준 2 52 2 42" xfId="62232" xr:uid="{00000000-0005-0000-0000-0000F5C60000}"/>
    <cellStyle name="표준 2 52 2 5" xfId="7471" xr:uid="{00000000-0005-0000-0000-0000F6C60000}"/>
    <cellStyle name="표준 2 52 2 6" xfId="8951" xr:uid="{00000000-0005-0000-0000-0000F7C60000}"/>
    <cellStyle name="표준 2 52 2 7" xfId="10431" xr:uid="{00000000-0005-0000-0000-0000F8C60000}"/>
    <cellStyle name="표준 2 52 2 8" xfId="11911" xr:uid="{00000000-0005-0000-0000-0000F9C60000}"/>
    <cellStyle name="표준 2 52 2 9" xfId="13391" xr:uid="{00000000-0005-0000-0000-0000FAC60000}"/>
    <cellStyle name="표준 2 52 20" xfId="27454" xr:uid="{00000000-0005-0000-0000-0000FBC60000}"/>
    <cellStyle name="표준 2 52 21" xfId="28934" xr:uid="{00000000-0005-0000-0000-0000FCC60000}"/>
    <cellStyle name="표준 2 52 22" xfId="30414" xr:uid="{00000000-0005-0000-0000-0000FDC60000}"/>
    <cellStyle name="표준 2 52 23" xfId="31894" xr:uid="{00000000-0005-0000-0000-0000FEC60000}"/>
    <cellStyle name="표준 2 52 24" xfId="33374" xr:uid="{00000000-0005-0000-0000-0000FFC60000}"/>
    <cellStyle name="표준 2 52 25" xfId="34854" xr:uid="{00000000-0005-0000-0000-000000C70000}"/>
    <cellStyle name="표준 2 52 26" xfId="36334" xr:uid="{00000000-0005-0000-0000-000001C70000}"/>
    <cellStyle name="표준 2 52 27" xfId="37814" xr:uid="{00000000-0005-0000-0000-000002C70000}"/>
    <cellStyle name="표준 2 52 28" xfId="39294" xr:uid="{00000000-0005-0000-0000-000003C70000}"/>
    <cellStyle name="표준 2 52 29" xfId="40774" xr:uid="{00000000-0005-0000-0000-000004C70000}"/>
    <cellStyle name="표준 2 52 3" xfId="2293" xr:uid="{00000000-0005-0000-0000-000005C70000}"/>
    <cellStyle name="표준 2 52 30" xfId="42254" xr:uid="{00000000-0005-0000-0000-000006C70000}"/>
    <cellStyle name="표준 2 52 31" xfId="43734" xr:uid="{00000000-0005-0000-0000-000007C70000}"/>
    <cellStyle name="표준 2 52 32" xfId="45214" xr:uid="{00000000-0005-0000-0000-000008C70000}"/>
    <cellStyle name="표준 2 52 33" xfId="46695" xr:uid="{00000000-0005-0000-0000-000009C70000}"/>
    <cellStyle name="표준 2 52 34" xfId="48175" xr:uid="{00000000-0005-0000-0000-00000AC70000}"/>
    <cellStyle name="표준 2 52 35" xfId="49655" xr:uid="{00000000-0005-0000-0000-00000BC70000}"/>
    <cellStyle name="표준 2 52 36" xfId="51135" xr:uid="{00000000-0005-0000-0000-00000CC70000}"/>
    <cellStyle name="표준 2 52 37" xfId="52615" xr:uid="{00000000-0005-0000-0000-00000DC70000}"/>
    <cellStyle name="표준 2 52 38" xfId="54095" xr:uid="{00000000-0005-0000-0000-00000EC70000}"/>
    <cellStyle name="표준 2 52 39" xfId="55575" xr:uid="{00000000-0005-0000-0000-00000FC70000}"/>
    <cellStyle name="표준 2 52 4" xfId="3774" xr:uid="{00000000-0005-0000-0000-000010C70000}"/>
    <cellStyle name="표준 2 52 40" xfId="57055" xr:uid="{00000000-0005-0000-0000-000011C70000}"/>
    <cellStyle name="표준 2 52 41" xfId="58535" xr:uid="{00000000-0005-0000-0000-000012C70000}"/>
    <cellStyle name="표준 2 52 42" xfId="60015" xr:uid="{00000000-0005-0000-0000-000013C70000}"/>
    <cellStyle name="표준 2 52 43" xfId="61495" xr:uid="{00000000-0005-0000-0000-000014C70000}"/>
    <cellStyle name="표준 2 52 5" xfId="5254" xr:uid="{00000000-0005-0000-0000-000015C70000}"/>
    <cellStyle name="표준 2 52 6" xfId="6734" xr:uid="{00000000-0005-0000-0000-000016C70000}"/>
    <cellStyle name="표준 2 52 7" xfId="8214" xr:uid="{00000000-0005-0000-0000-000017C70000}"/>
    <cellStyle name="표준 2 52 8" xfId="9694" xr:uid="{00000000-0005-0000-0000-000018C70000}"/>
    <cellStyle name="표준 2 52 9" xfId="11174" xr:uid="{00000000-0005-0000-0000-000019C70000}"/>
    <cellStyle name="표준 2 53" xfId="757" xr:uid="{00000000-0005-0000-0000-00001AC70000}"/>
    <cellStyle name="표준 2 53 10" xfId="12655" xr:uid="{00000000-0005-0000-0000-00001BC70000}"/>
    <cellStyle name="표준 2 53 11" xfId="14135" xr:uid="{00000000-0005-0000-0000-00001CC70000}"/>
    <cellStyle name="표준 2 53 12" xfId="15615" xr:uid="{00000000-0005-0000-0000-00001DC70000}"/>
    <cellStyle name="표준 2 53 13" xfId="17095" xr:uid="{00000000-0005-0000-0000-00001EC70000}"/>
    <cellStyle name="표준 2 53 14" xfId="18575" xr:uid="{00000000-0005-0000-0000-00001FC70000}"/>
    <cellStyle name="표준 2 53 15" xfId="20055" xr:uid="{00000000-0005-0000-0000-000020C70000}"/>
    <cellStyle name="표준 2 53 16" xfId="21535" xr:uid="{00000000-0005-0000-0000-000021C70000}"/>
    <cellStyle name="표준 2 53 17" xfId="23015" xr:uid="{00000000-0005-0000-0000-000022C70000}"/>
    <cellStyle name="표준 2 53 18" xfId="24495" xr:uid="{00000000-0005-0000-0000-000023C70000}"/>
    <cellStyle name="표준 2 53 19" xfId="25975" xr:uid="{00000000-0005-0000-0000-000024C70000}"/>
    <cellStyle name="표준 2 53 2" xfId="16" xr:uid="{00000000-0005-0000-0000-000025C70000}"/>
    <cellStyle name="표준 2 53 2 10" xfId="14872" xr:uid="{00000000-0005-0000-0000-000026C70000}"/>
    <cellStyle name="표준 2 53 2 11" xfId="16352" xr:uid="{00000000-0005-0000-0000-000027C70000}"/>
    <cellStyle name="표준 2 53 2 12" xfId="17832" xr:uid="{00000000-0005-0000-0000-000028C70000}"/>
    <cellStyle name="표준 2 53 2 13" xfId="19312" xr:uid="{00000000-0005-0000-0000-000029C70000}"/>
    <cellStyle name="표준 2 53 2 14" xfId="20792" xr:uid="{00000000-0005-0000-0000-00002AC70000}"/>
    <cellStyle name="표준 2 53 2 15" xfId="22272" xr:uid="{00000000-0005-0000-0000-00002BC70000}"/>
    <cellStyle name="표준 2 53 2 16" xfId="23752" xr:uid="{00000000-0005-0000-0000-00002CC70000}"/>
    <cellStyle name="표준 2 53 2 17" xfId="25232" xr:uid="{00000000-0005-0000-0000-00002DC70000}"/>
    <cellStyle name="표준 2 53 2 18" xfId="26712" xr:uid="{00000000-0005-0000-0000-00002EC70000}"/>
    <cellStyle name="표준 2 53 2 19" xfId="28192" xr:uid="{00000000-0005-0000-0000-00002FC70000}"/>
    <cellStyle name="표준 2 53 2 2" xfId="3031" xr:uid="{00000000-0005-0000-0000-000030C70000}"/>
    <cellStyle name="표준 2 53 2 20" xfId="29672" xr:uid="{00000000-0005-0000-0000-000031C70000}"/>
    <cellStyle name="표준 2 53 2 21" xfId="31152" xr:uid="{00000000-0005-0000-0000-000032C70000}"/>
    <cellStyle name="표준 2 53 2 22" xfId="32632" xr:uid="{00000000-0005-0000-0000-000033C70000}"/>
    <cellStyle name="표준 2 53 2 23" xfId="34112" xr:uid="{00000000-0005-0000-0000-000034C70000}"/>
    <cellStyle name="표준 2 53 2 24" xfId="35592" xr:uid="{00000000-0005-0000-0000-000035C70000}"/>
    <cellStyle name="표준 2 53 2 25" xfId="37072" xr:uid="{00000000-0005-0000-0000-000036C70000}"/>
    <cellStyle name="표준 2 53 2 26" xfId="38552" xr:uid="{00000000-0005-0000-0000-000037C70000}"/>
    <cellStyle name="표준 2 53 2 27" xfId="40032" xr:uid="{00000000-0005-0000-0000-000038C70000}"/>
    <cellStyle name="표준 2 53 2 28" xfId="41512" xr:uid="{00000000-0005-0000-0000-000039C70000}"/>
    <cellStyle name="표준 2 53 2 29" xfId="42992" xr:uid="{00000000-0005-0000-0000-00003AC70000}"/>
    <cellStyle name="표준 2 53 2 3" xfId="4512" xr:uid="{00000000-0005-0000-0000-00003BC70000}"/>
    <cellStyle name="표준 2 53 2 30" xfId="44472" xr:uid="{00000000-0005-0000-0000-00003CC70000}"/>
    <cellStyle name="표준 2 53 2 31" xfId="45952" xr:uid="{00000000-0005-0000-0000-00003DC70000}"/>
    <cellStyle name="표준 2 53 2 32" xfId="47433" xr:uid="{00000000-0005-0000-0000-00003EC70000}"/>
    <cellStyle name="표준 2 53 2 33" xfId="48913" xr:uid="{00000000-0005-0000-0000-00003FC70000}"/>
    <cellStyle name="표준 2 53 2 34" xfId="50393" xr:uid="{00000000-0005-0000-0000-000040C70000}"/>
    <cellStyle name="표준 2 53 2 35" xfId="51873" xr:uid="{00000000-0005-0000-0000-000041C70000}"/>
    <cellStyle name="표준 2 53 2 36" xfId="53353" xr:uid="{00000000-0005-0000-0000-000042C70000}"/>
    <cellStyle name="표준 2 53 2 37" xfId="54833" xr:uid="{00000000-0005-0000-0000-000043C70000}"/>
    <cellStyle name="표준 2 53 2 38" xfId="56313" xr:uid="{00000000-0005-0000-0000-000044C70000}"/>
    <cellStyle name="표준 2 53 2 39" xfId="57793" xr:uid="{00000000-0005-0000-0000-000045C70000}"/>
    <cellStyle name="표준 2 53 2 4" xfId="5992" xr:uid="{00000000-0005-0000-0000-000046C70000}"/>
    <cellStyle name="표준 2 53 2 40" xfId="59273" xr:uid="{00000000-0005-0000-0000-000047C70000}"/>
    <cellStyle name="표준 2 53 2 41" xfId="60753" xr:uid="{00000000-0005-0000-0000-000048C70000}"/>
    <cellStyle name="표준 2 53 2 42" xfId="62233" xr:uid="{00000000-0005-0000-0000-000049C70000}"/>
    <cellStyle name="표준 2 53 2 5" xfId="7472" xr:uid="{00000000-0005-0000-0000-00004AC70000}"/>
    <cellStyle name="표준 2 53 2 6" xfId="8952" xr:uid="{00000000-0005-0000-0000-00004BC70000}"/>
    <cellStyle name="표준 2 53 2 7" xfId="10432" xr:uid="{00000000-0005-0000-0000-00004CC70000}"/>
    <cellStyle name="표준 2 53 2 8" xfId="11912" xr:uid="{00000000-0005-0000-0000-00004DC70000}"/>
    <cellStyle name="표준 2 53 2 9" xfId="13392" xr:uid="{00000000-0005-0000-0000-00004EC70000}"/>
    <cellStyle name="표준 2 53 20" xfId="27455" xr:uid="{00000000-0005-0000-0000-00004FC70000}"/>
    <cellStyle name="표준 2 53 21" xfId="28935" xr:uid="{00000000-0005-0000-0000-000050C70000}"/>
    <cellStyle name="표준 2 53 22" xfId="30415" xr:uid="{00000000-0005-0000-0000-000051C70000}"/>
    <cellStyle name="표준 2 53 23" xfId="31895" xr:uid="{00000000-0005-0000-0000-000052C70000}"/>
    <cellStyle name="표준 2 53 24" xfId="33375" xr:uid="{00000000-0005-0000-0000-000053C70000}"/>
    <cellStyle name="표준 2 53 25" xfId="34855" xr:uid="{00000000-0005-0000-0000-000054C70000}"/>
    <cellStyle name="표준 2 53 26" xfId="36335" xr:uid="{00000000-0005-0000-0000-000055C70000}"/>
    <cellStyle name="표준 2 53 27" xfId="37815" xr:uid="{00000000-0005-0000-0000-000056C70000}"/>
    <cellStyle name="표준 2 53 28" xfId="39295" xr:uid="{00000000-0005-0000-0000-000057C70000}"/>
    <cellStyle name="표준 2 53 29" xfId="40775" xr:uid="{00000000-0005-0000-0000-000058C70000}"/>
    <cellStyle name="표준 2 53 3" xfId="2294" xr:uid="{00000000-0005-0000-0000-000059C70000}"/>
    <cellStyle name="표준 2 53 30" xfId="42255" xr:uid="{00000000-0005-0000-0000-00005AC70000}"/>
    <cellStyle name="표준 2 53 31" xfId="43735" xr:uid="{00000000-0005-0000-0000-00005BC70000}"/>
    <cellStyle name="표준 2 53 32" xfId="45215" xr:uid="{00000000-0005-0000-0000-00005CC70000}"/>
    <cellStyle name="표준 2 53 33" xfId="46696" xr:uid="{00000000-0005-0000-0000-00005DC70000}"/>
    <cellStyle name="표준 2 53 34" xfId="48176" xr:uid="{00000000-0005-0000-0000-00005EC70000}"/>
    <cellStyle name="표준 2 53 35" xfId="49656" xr:uid="{00000000-0005-0000-0000-00005FC70000}"/>
    <cellStyle name="표준 2 53 36" xfId="51136" xr:uid="{00000000-0005-0000-0000-000060C70000}"/>
    <cellStyle name="표준 2 53 37" xfId="52616" xr:uid="{00000000-0005-0000-0000-000061C70000}"/>
    <cellStyle name="표준 2 53 38" xfId="54096" xr:uid="{00000000-0005-0000-0000-000062C70000}"/>
    <cellStyle name="표준 2 53 39" xfId="55576" xr:uid="{00000000-0005-0000-0000-000063C70000}"/>
    <cellStyle name="표준 2 53 4" xfId="3775" xr:uid="{00000000-0005-0000-0000-000064C70000}"/>
    <cellStyle name="표준 2 53 40" xfId="57056" xr:uid="{00000000-0005-0000-0000-000065C70000}"/>
    <cellStyle name="표준 2 53 41" xfId="58536" xr:uid="{00000000-0005-0000-0000-000066C70000}"/>
    <cellStyle name="표준 2 53 42" xfId="60016" xr:uid="{00000000-0005-0000-0000-000067C70000}"/>
    <cellStyle name="표준 2 53 43" xfId="61496" xr:uid="{00000000-0005-0000-0000-000068C70000}"/>
    <cellStyle name="표준 2 53 5" xfId="5255" xr:uid="{00000000-0005-0000-0000-000069C70000}"/>
    <cellStyle name="표준 2 53 6" xfId="6735" xr:uid="{00000000-0005-0000-0000-00006AC70000}"/>
    <cellStyle name="표준 2 53 7" xfId="8215" xr:uid="{00000000-0005-0000-0000-00006BC70000}"/>
    <cellStyle name="표준 2 53 8" xfId="9695" xr:uid="{00000000-0005-0000-0000-00006CC70000}"/>
    <cellStyle name="표준 2 53 9" xfId="11175" xr:uid="{00000000-0005-0000-0000-00006DC70000}"/>
    <cellStyle name="표준 2 54" xfId="756" xr:uid="{00000000-0005-0000-0000-00006EC70000}"/>
    <cellStyle name="표준 2 54 10" xfId="12656" xr:uid="{00000000-0005-0000-0000-00006FC70000}"/>
    <cellStyle name="표준 2 54 11" xfId="14136" xr:uid="{00000000-0005-0000-0000-000070C70000}"/>
    <cellStyle name="표준 2 54 12" xfId="15616" xr:uid="{00000000-0005-0000-0000-000071C70000}"/>
    <cellStyle name="표준 2 54 13" xfId="17096" xr:uid="{00000000-0005-0000-0000-000072C70000}"/>
    <cellStyle name="표준 2 54 14" xfId="18576" xr:uid="{00000000-0005-0000-0000-000073C70000}"/>
    <cellStyle name="표준 2 54 15" xfId="20056" xr:uid="{00000000-0005-0000-0000-000074C70000}"/>
    <cellStyle name="표준 2 54 16" xfId="21536" xr:uid="{00000000-0005-0000-0000-000075C70000}"/>
    <cellStyle name="표준 2 54 17" xfId="23016" xr:uid="{00000000-0005-0000-0000-000076C70000}"/>
    <cellStyle name="표준 2 54 18" xfId="24496" xr:uid="{00000000-0005-0000-0000-000077C70000}"/>
    <cellStyle name="표준 2 54 19" xfId="25976" xr:uid="{00000000-0005-0000-0000-000078C70000}"/>
    <cellStyle name="표준 2 54 2" xfId="15" xr:uid="{00000000-0005-0000-0000-000079C70000}"/>
    <cellStyle name="표준 2 54 2 10" xfId="14873" xr:uid="{00000000-0005-0000-0000-00007AC70000}"/>
    <cellStyle name="표준 2 54 2 11" xfId="16353" xr:uid="{00000000-0005-0000-0000-00007BC70000}"/>
    <cellStyle name="표준 2 54 2 12" xfId="17833" xr:uid="{00000000-0005-0000-0000-00007CC70000}"/>
    <cellStyle name="표준 2 54 2 13" xfId="19313" xr:uid="{00000000-0005-0000-0000-00007DC70000}"/>
    <cellStyle name="표준 2 54 2 14" xfId="20793" xr:uid="{00000000-0005-0000-0000-00007EC70000}"/>
    <cellStyle name="표준 2 54 2 15" xfId="22273" xr:uid="{00000000-0005-0000-0000-00007FC70000}"/>
    <cellStyle name="표준 2 54 2 16" xfId="23753" xr:uid="{00000000-0005-0000-0000-000080C70000}"/>
    <cellStyle name="표준 2 54 2 17" xfId="25233" xr:uid="{00000000-0005-0000-0000-000081C70000}"/>
    <cellStyle name="표준 2 54 2 18" xfId="26713" xr:uid="{00000000-0005-0000-0000-000082C70000}"/>
    <cellStyle name="표준 2 54 2 19" xfId="28193" xr:uid="{00000000-0005-0000-0000-000083C70000}"/>
    <cellStyle name="표준 2 54 2 2" xfId="3032" xr:uid="{00000000-0005-0000-0000-000084C70000}"/>
    <cellStyle name="표준 2 54 2 20" xfId="29673" xr:uid="{00000000-0005-0000-0000-000085C70000}"/>
    <cellStyle name="표준 2 54 2 21" xfId="31153" xr:uid="{00000000-0005-0000-0000-000086C70000}"/>
    <cellStyle name="표준 2 54 2 22" xfId="32633" xr:uid="{00000000-0005-0000-0000-000087C70000}"/>
    <cellStyle name="표준 2 54 2 23" xfId="34113" xr:uid="{00000000-0005-0000-0000-000088C70000}"/>
    <cellStyle name="표준 2 54 2 24" xfId="35593" xr:uid="{00000000-0005-0000-0000-000089C70000}"/>
    <cellStyle name="표준 2 54 2 25" xfId="37073" xr:uid="{00000000-0005-0000-0000-00008AC70000}"/>
    <cellStyle name="표준 2 54 2 26" xfId="38553" xr:uid="{00000000-0005-0000-0000-00008BC70000}"/>
    <cellStyle name="표준 2 54 2 27" xfId="40033" xr:uid="{00000000-0005-0000-0000-00008CC70000}"/>
    <cellStyle name="표준 2 54 2 28" xfId="41513" xr:uid="{00000000-0005-0000-0000-00008DC70000}"/>
    <cellStyle name="표준 2 54 2 29" xfId="42993" xr:uid="{00000000-0005-0000-0000-00008EC70000}"/>
    <cellStyle name="표준 2 54 2 3" xfId="4513" xr:uid="{00000000-0005-0000-0000-00008FC70000}"/>
    <cellStyle name="표준 2 54 2 30" xfId="44473" xr:uid="{00000000-0005-0000-0000-000090C70000}"/>
    <cellStyle name="표준 2 54 2 31" xfId="45953" xr:uid="{00000000-0005-0000-0000-000091C70000}"/>
    <cellStyle name="표준 2 54 2 32" xfId="47434" xr:uid="{00000000-0005-0000-0000-000092C70000}"/>
    <cellStyle name="표준 2 54 2 33" xfId="48914" xr:uid="{00000000-0005-0000-0000-000093C70000}"/>
    <cellStyle name="표준 2 54 2 34" xfId="50394" xr:uid="{00000000-0005-0000-0000-000094C70000}"/>
    <cellStyle name="표준 2 54 2 35" xfId="51874" xr:uid="{00000000-0005-0000-0000-000095C70000}"/>
    <cellStyle name="표준 2 54 2 36" xfId="53354" xr:uid="{00000000-0005-0000-0000-000096C70000}"/>
    <cellStyle name="표준 2 54 2 37" xfId="54834" xr:uid="{00000000-0005-0000-0000-000097C70000}"/>
    <cellStyle name="표준 2 54 2 38" xfId="56314" xr:uid="{00000000-0005-0000-0000-000098C70000}"/>
    <cellStyle name="표준 2 54 2 39" xfId="57794" xr:uid="{00000000-0005-0000-0000-000099C70000}"/>
    <cellStyle name="표준 2 54 2 4" xfId="5993" xr:uid="{00000000-0005-0000-0000-00009AC70000}"/>
    <cellStyle name="표준 2 54 2 40" xfId="59274" xr:uid="{00000000-0005-0000-0000-00009BC70000}"/>
    <cellStyle name="표준 2 54 2 41" xfId="60754" xr:uid="{00000000-0005-0000-0000-00009CC70000}"/>
    <cellStyle name="표준 2 54 2 42" xfId="62234" xr:uid="{00000000-0005-0000-0000-00009DC70000}"/>
    <cellStyle name="표준 2 54 2 5" xfId="7473" xr:uid="{00000000-0005-0000-0000-00009EC70000}"/>
    <cellStyle name="표준 2 54 2 6" xfId="8953" xr:uid="{00000000-0005-0000-0000-00009FC70000}"/>
    <cellStyle name="표준 2 54 2 7" xfId="10433" xr:uid="{00000000-0005-0000-0000-0000A0C70000}"/>
    <cellStyle name="표준 2 54 2 8" xfId="11913" xr:uid="{00000000-0005-0000-0000-0000A1C70000}"/>
    <cellStyle name="표준 2 54 2 9" xfId="13393" xr:uid="{00000000-0005-0000-0000-0000A2C70000}"/>
    <cellStyle name="표준 2 54 20" xfId="27456" xr:uid="{00000000-0005-0000-0000-0000A3C70000}"/>
    <cellStyle name="표준 2 54 21" xfId="28936" xr:uid="{00000000-0005-0000-0000-0000A4C70000}"/>
    <cellStyle name="표준 2 54 22" xfId="30416" xr:uid="{00000000-0005-0000-0000-0000A5C70000}"/>
    <cellStyle name="표준 2 54 23" xfId="31896" xr:uid="{00000000-0005-0000-0000-0000A6C70000}"/>
    <cellStyle name="표준 2 54 24" xfId="33376" xr:uid="{00000000-0005-0000-0000-0000A7C70000}"/>
    <cellStyle name="표준 2 54 25" xfId="34856" xr:uid="{00000000-0005-0000-0000-0000A8C70000}"/>
    <cellStyle name="표준 2 54 26" xfId="36336" xr:uid="{00000000-0005-0000-0000-0000A9C70000}"/>
    <cellStyle name="표준 2 54 27" xfId="37816" xr:uid="{00000000-0005-0000-0000-0000AAC70000}"/>
    <cellStyle name="표준 2 54 28" xfId="39296" xr:uid="{00000000-0005-0000-0000-0000ABC70000}"/>
    <cellStyle name="표준 2 54 29" xfId="40776" xr:uid="{00000000-0005-0000-0000-0000ACC70000}"/>
    <cellStyle name="표준 2 54 3" xfId="2295" xr:uid="{00000000-0005-0000-0000-0000ADC70000}"/>
    <cellStyle name="표준 2 54 30" xfId="42256" xr:uid="{00000000-0005-0000-0000-0000AEC70000}"/>
    <cellStyle name="표준 2 54 31" xfId="43736" xr:uid="{00000000-0005-0000-0000-0000AFC70000}"/>
    <cellStyle name="표준 2 54 32" xfId="45216" xr:uid="{00000000-0005-0000-0000-0000B0C70000}"/>
    <cellStyle name="표준 2 54 33" xfId="46697" xr:uid="{00000000-0005-0000-0000-0000B1C70000}"/>
    <cellStyle name="표준 2 54 34" xfId="48177" xr:uid="{00000000-0005-0000-0000-0000B2C70000}"/>
    <cellStyle name="표준 2 54 35" xfId="49657" xr:uid="{00000000-0005-0000-0000-0000B3C70000}"/>
    <cellStyle name="표준 2 54 36" xfId="51137" xr:uid="{00000000-0005-0000-0000-0000B4C70000}"/>
    <cellStyle name="표준 2 54 37" xfId="52617" xr:uid="{00000000-0005-0000-0000-0000B5C70000}"/>
    <cellStyle name="표준 2 54 38" xfId="54097" xr:uid="{00000000-0005-0000-0000-0000B6C70000}"/>
    <cellStyle name="표준 2 54 39" xfId="55577" xr:uid="{00000000-0005-0000-0000-0000B7C70000}"/>
    <cellStyle name="표준 2 54 4" xfId="3776" xr:uid="{00000000-0005-0000-0000-0000B8C70000}"/>
    <cellStyle name="표준 2 54 40" xfId="57057" xr:uid="{00000000-0005-0000-0000-0000B9C70000}"/>
    <cellStyle name="표준 2 54 41" xfId="58537" xr:uid="{00000000-0005-0000-0000-0000BAC70000}"/>
    <cellStyle name="표준 2 54 42" xfId="60017" xr:uid="{00000000-0005-0000-0000-0000BBC70000}"/>
    <cellStyle name="표준 2 54 43" xfId="61497" xr:uid="{00000000-0005-0000-0000-0000BCC70000}"/>
    <cellStyle name="표준 2 54 5" xfId="5256" xr:uid="{00000000-0005-0000-0000-0000BDC70000}"/>
    <cellStyle name="표준 2 54 6" xfId="6736" xr:uid="{00000000-0005-0000-0000-0000BEC70000}"/>
    <cellStyle name="표준 2 54 7" xfId="8216" xr:uid="{00000000-0005-0000-0000-0000BFC70000}"/>
    <cellStyle name="표준 2 54 8" xfId="9696" xr:uid="{00000000-0005-0000-0000-0000C0C70000}"/>
    <cellStyle name="표준 2 54 9" xfId="11176" xr:uid="{00000000-0005-0000-0000-0000C1C70000}"/>
    <cellStyle name="표준 2 55" xfId="755" xr:uid="{00000000-0005-0000-0000-0000C2C70000}"/>
    <cellStyle name="표준 2 55 10" xfId="12657" xr:uid="{00000000-0005-0000-0000-0000C3C70000}"/>
    <cellStyle name="표준 2 55 11" xfId="14137" xr:uid="{00000000-0005-0000-0000-0000C4C70000}"/>
    <cellStyle name="표준 2 55 12" xfId="15617" xr:uid="{00000000-0005-0000-0000-0000C5C70000}"/>
    <cellStyle name="표준 2 55 13" xfId="17097" xr:uid="{00000000-0005-0000-0000-0000C6C70000}"/>
    <cellStyle name="표준 2 55 14" xfId="18577" xr:uid="{00000000-0005-0000-0000-0000C7C70000}"/>
    <cellStyle name="표준 2 55 15" xfId="20057" xr:uid="{00000000-0005-0000-0000-0000C8C70000}"/>
    <cellStyle name="표준 2 55 16" xfId="21537" xr:uid="{00000000-0005-0000-0000-0000C9C70000}"/>
    <cellStyle name="표준 2 55 17" xfId="23017" xr:uid="{00000000-0005-0000-0000-0000CAC70000}"/>
    <cellStyle name="표준 2 55 18" xfId="24497" xr:uid="{00000000-0005-0000-0000-0000CBC70000}"/>
    <cellStyle name="표준 2 55 19" xfId="25977" xr:uid="{00000000-0005-0000-0000-0000CCC70000}"/>
    <cellStyle name="표준 2 55 2" xfId="14" xr:uid="{00000000-0005-0000-0000-0000CDC70000}"/>
    <cellStyle name="표준 2 55 2 10" xfId="14874" xr:uid="{00000000-0005-0000-0000-0000CEC70000}"/>
    <cellStyle name="표준 2 55 2 11" xfId="16354" xr:uid="{00000000-0005-0000-0000-0000CFC70000}"/>
    <cellStyle name="표준 2 55 2 12" xfId="17834" xr:uid="{00000000-0005-0000-0000-0000D0C70000}"/>
    <cellStyle name="표준 2 55 2 13" xfId="19314" xr:uid="{00000000-0005-0000-0000-0000D1C70000}"/>
    <cellStyle name="표준 2 55 2 14" xfId="20794" xr:uid="{00000000-0005-0000-0000-0000D2C70000}"/>
    <cellStyle name="표준 2 55 2 15" xfId="22274" xr:uid="{00000000-0005-0000-0000-0000D3C70000}"/>
    <cellStyle name="표준 2 55 2 16" xfId="23754" xr:uid="{00000000-0005-0000-0000-0000D4C70000}"/>
    <cellStyle name="표준 2 55 2 17" xfId="25234" xr:uid="{00000000-0005-0000-0000-0000D5C70000}"/>
    <cellStyle name="표준 2 55 2 18" xfId="26714" xr:uid="{00000000-0005-0000-0000-0000D6C70000}"/>
    <cellStyle name="표준 2 55 2 19" xfId="28194" xr:uid="{00000000-0005-0000-0000-0000D7C70000}"/>
    <cellStyle name="표준 2 55 2 2" xfId="3033" xr:uid="{00000000-0005-0000-0000-0000D8C70000}"/>
    <cellStyle name="표준 2 55 2 20" xfId="29674" xr:uid="{00000000-0005-0000-0000-0000D9C70000}"/>
    <cellStyle name="표준 2 55 2 21" xfId="31154" xr:uid="{00000000-0005-0000-0000-0000DAC70000}"/>
    <cellStyle name="표준 2 55 2 22" xfId="32634" xr:uid="{00000000-0005-0000-0000-0000DBC70000}"/>
    <cellStyle name="표준 2 55 2 23" xfId="34114" xr:uid="{00000000-0005-0000-0000-0000DCC70000}"/>
    <cellStyle name="표준 2 55 2 24" xfId="35594" xr:uid="{00000000-0005-0000-0000-0000DDC70000}"/>
    <cellStyle name="표준 2 55 2 25" xfId="37074" xr:uid="{00000000-0005-0000-0000-0000DEC70000}"/>
    <cellStyle name="표준 2 55 2 26" xfId="38554" xr:uid="{00000000-0005-0000-0000-0000DFC70000}"/>
    <cellStyle name="표준 2 55 2 27" xfId="40034" xr:uid="{00000000-0005-0000-0000-0000E0C70000}"/>
    <cellStyle name="표준 2 55 2 28" xfId="41514" xr:uid="{00000000-0005-0000-0000-0000E1C70000}"/>
    <cellStyle name="표준 2 55 2 29" xfId="42994" xr:uid="{00000000-0005-0000-0000-0000E2C70000}"/>
    <cellStyle name="표준 2 55 2 3" xfId="4514" xr:uid="{00000000-0005-0000-0000-0000E3C70000}"/>
    <cellStyle name="표준 2 55 2 30" xfId="44474" xr:uid="{00000000-0005-0000-0000-0000E4C70000}"/>
    <cellStyle name="표준 2 55 2 31" xfId="45954" xr:uid="{00000000-0005-0000-0000-0000E5C70000}"/>
    <cellStyle name="표준 2 55 2 32" xfId="47435" xr:uid="{00000000-0005-0000-0000-0000E6C70000}"/>
    <cellStyle name="표준 2 55 2 33" xfId="48915" xr:uid="{00000000-0005-0000-0000-0000E7C70000}"/>
    <cellStyle name="표준 2 55 2 34" xfId="50395" xr:uid="{00000000-0005-0000-0000-0000E8C70000}"/>
    <cellStyle name="표준 2 55 2 35" xfId="51875" xr:uid="{00000000-0005-0000-0000-0000E9C70000}"/>
    <cellStyle name="표준 2 55 2 36" xfId="53355" xr:uid="{00000000-0005-0000-0000-0000EAC70000}"/>
    <cellStyle name="표준 2 55 2 37" xfId="54835" xr:uid="{00000000-0005-0000-0000-0000EBC70000}"/>
    <cellStyle name="표준 2 55 2 38" xfId="56315" xr:uid="{00000000-0005-0000-0000-0000ECC70000}"/>
    <cellStyle name="표준 2 55 2 39" xfId="57795" xr:uid="{00000000-0005-0000-0000-0000EDC70000}"/>
    <cellStyle name="표준 2 55 2 4" xfId="5994" xr:uid="{00000000-0005-0000-0000-0000EEC70000}"/>
    <cellStyle name="표준 2 55 2 40" xfId="59275" xr:uid="{00000000-0005-0000-0000-0000EFC70000}"/>
    <cellStyle name="표준 2 55 2 41" xfId="60755" xr:uid="{00000000-0005-0000-0000-0000F0C70000}"/>
    <cellStyle name="표준 2 55 2 42" xfId="62235" xr:uid="{00000000-0005-0000-0000-0000F1C70000}"/>
    <cellStyle name="표준 2 55 2 5" xfId="7474" xr:uid="{00000000-0005-0000-0000-0000F2C70000}"/>
    <cellStyle name="표준 2 55 2 6" xfId="8954" xr:uid="{00000000-0005-0000-0000-0000F3C70000}"/>
    <cellStyle name="표준 2 55 2 7" xfId="10434" xr:uid="{00000000-0005-0000-0000-0000F4C70000}"/>
    <cellStyle name="표준 2 55 2 8" xfId="11914" xr:uid="{00000000-0005-0000-0000-0000F5C70000}"/>
    <cellStyle name="표준 2 55 2 9" xfId="13394" xr:uid="{00000000-0005-0000-0000-0000F6C70000}"/>
    <cellStyle name="표준 2 55 20" xfId="27457" xr:uid="{00000000-0005-0000-0000-0000F7C70000}"/>
    <cellStyle name="표준 2 55 21" xfId="28937" xr:uid="{00000000-0005-0000-0000-0000F8C70000}"/>
    <cellStyle name="표준 2 55 22" xfId="30417" xr:uid="{00000000-0005-0000-0000-0000F9C70000}"/>
    <cellStyle name="표준 2 55 23" xfId="31897" xr:uid="{00000000-0005-0000-0000-0000FAC70000}"/>
    <cellStyle name="표준 2 55 24" xfId="33377" xr:uid="{00000000-0005-0000-0000-0000FBC70000}"/>
    <cellStyle name="표준 2 55 25" xfId="34857" xr:uid="{00000000-0005-0000-0000-0000FCC70000}"/>
    <cellStyle name="표준 2 55 26" xfId="36337" xr:uid="{00000000-0005-0000-0000-0000FDC70000}"/>
    <cellStyle name="표준 2 55 27" xfId="37817" xr:uid="{00000000-0005-0000-0000-0000FEC70000}"/>
    <cellStyle name="표준 2 55 28" xfId="39297" xr:uid="{00000000-0005-0000-0000-0000FFC70000}"/>
    <cellStyle name="표준 2 55 29" xfId="40777" xr:uid="{00000000-0005-0000-0000-000000C80000}"/>
    <cellStyle name="표준 2 55 3" xfId="2296" xr:uid="{00000000-0005-0000-0000-000001C80000}"/>
    <cellStyle name="표준 2 55 30" xfId="42257" xr:uid="{00000000-0005-0000-0000-000002C80000}"/>
    <cellStyle name="표준 2 55 31" xfId="43737" xr:uid="{00000000-0005-0000-0000-000003C80000}"/>
    <cellStyle name="표준 2 55 32" xfId="45217" xr:uid="{00000000-0005-0000-0000-000004C80000}"/>
    <cellStyle name="표준 2 55 33" xfId="46698" xr:uid="{00000000-0005-0000-0000-000005C80000}"/>
    <cellStyle name="표준 2 55 34" xfId="48178" xr:uid="{00000000-0005-0000-0000-000006C80000}"/>
    <cellStyle name="표준 2 55 35" xfId="49658" xr:uid="{00000000-0005-0000-0000-000007C80000}"/>
    <cellStyle name="표준 2 55 36" xfId="51138" xr:uid="{00000000-0005-0000-0000-000008C80000}"/>
    <cellStyle name="표준 2 55 37" xfId="52618" xr:uid="{00000000-0005-0000-0000-000009C80000}"/>
    <cellStyle name="표준 2 55 38" xfId="54098" xr:uid="{00000000-0005-0000-0000-00000AC80000}"/>
    <cellStyle name="표준 2 55 39" xfId="55578" xr:uid="{00000000-0005-0000-0000-00000BC80000}"/>
    <cellStyle name="표준 2 55 4" xfId="3777" xr:uid="{00000000-0005-0000-0000-00000CC80000}"/>
    <cellStyle name="표준 2 55 40" xfId="57058" xr:uid="{00000000-0005-0000-0000-00000DC80000}"/>
    <cellStyle name="표준 2 55 41" xfId="58538" xr:uid="{00000000-0005-0000-0000-00000EC80000}"/>
    <cellStyle name="표준 2 55 42" xfId="60018" xr:uid="{00000000-0005-0000-0000-00000FC80000}"/>
    <cellStyle name="표준 2 55 43" xfId="61498" xr:uid="{00000000-0005-0000-0000-000010C80000}"/>
    <cellStyle name="표준 2 55 5" xfId="5257" xr:uid="{00000000-0005-0000-0000-000011C80000}"/>
    <cellStyle name="표준 2 55 6" xfId="6737" xr:uid="{00000000-0005-0000-0000-000012C80000}"/>
    <cellStyle name="표준 2 55 7" xfId="8217" xr:uid="{00000000-0005-0000-0000-000013C80000}"/>
    <cellStyle name="표준 2 55 8" xfId="9697" xr:uid="{00000000-0005-0000-0000-000014C80000}"/>
    <cellStyle name="표준 2 55 9" xfId="11177" xr:uid="{00000000-0005-0000-0000-000015C80000}"/>
    <cellStyle name="표준 2 56" xfId="754" xr:uid="{00000000-0005-0000-0000-000016C80000}"/>
    <cellStyle name="표준 2 56 10" xfId="12658" xr:uid="{00000000-0005-0000-0000-000017C80000}"/>
    <cellStyle name="표준 2 56 11" xfId="14138" xr:uid="{00000000-0005-0000-0000-000018C80000}"/>
    <cellStyle name="표준 2 56 12" xfId="15618" xr:uid="{00000000-0005-0000-0000-000019C80000}"/>
    <cellStyle name="표준 2 56 13" xfId="17098" xr:uid="{00000000-0005-0000-0000-00001AC80000}"/>
    <cellStyle name="표준 2 56 14" xfId="18578" xr:uid="{00000000-0005-0000-0000-00001BC80000}"/>
    <cellStyle name="표준 2 56 15" xfId="20058" xr:uid="{00000000-0005-0000-0000-00001CC80000}"/>
    <cellStyle name="표준 2 56 16" xfId="21538" xr:uid="{00000000-0005-0000-0000-00001DC80000}"/>
    <cellStyle name="표준 2 56 17" xfId="23018" xr:uid="{00000000-0005-0000-0000-00001EC80000}"/>
    <cellStyle name="표준 2 56 18" xfId="24498" xr:uid="{00000000-0005-0000-0000-00001FC80000}"/>
    <cellStyle name="표준 2 56 19" xfId="25978" xr:uid="{00000000-0005-0000-0000-000020C80000}"/>
    <cellStyle name="표준 2 56 2" xfId="13" xr:uid="{00000000-0005-0000-0000-000021C80000}"/>
    <cellStyle name="표준 2 56 2 10" xfId="14875" xr:uid="{00000000-0005-0000-0000-000022C80000}"/>
    <cellStyle name="표준 2 56 2 11" xfId="16355" xr:uid="{00000000-0005-0000-0000-000023C80000}"/>
    <cellStyle name="표준 2 56 2 12" xfId="17835" xr:uid="{00000000-0005-0000-0000-000024C80000}"/>
    <cellStyle name="표준 2 56 2 13" xfId="19315" xr:uid="{00000000-0005-0000-0000-000025C80000}"/>
    <cellStyle name="표준 2 56 2 14" xfId="20795" xr:uid="{00000000-0005-0000-0000-000026C80000}"/>
    <cellStyle name="표준 2 56 2 15" xfId="22275" xr:uid="{00000000-0005-0000-0000-000027C80000}"/>
    <cellStyle name="표준 2 56 2 16" xfId="23755" xr:uid="{00000000-0005-0000-0000-000028C80000}"/>
    <cellStyle name="표준 2 56 2 17" xfId="25235" xr:uid="{00000000-0005-0000-0000-000029C80000}"/>
    <cellStyle name="표준 2 56 2 18" xfId="26715" xr:uid="{00000000-0005-0000-0000-00002AC80000}"/>
    <cellStyle name="표준 2 56 2 19" xfId="28195" xr:uid="{00000000-0005-0000-0000-00002BC80000}"/>
    <cellStyle name="표준 2 56 2 2" xfId="3034" xr:uid="{00000000-0005-0000-0000-00002CC80000}"/>
    <cellStyle name="표준 2 56 2 20" xfId="29675" xr:uid="{00000000-0005-0000-0000-00002DC80000}"/>
    <cellStyle name="표준 2 56 2 21" xfId="31155" xr:uid="{00000000-0005-0000-0000-00002EC80000}"/>
    <cellStyle name="표준 2 56 2 22" xfId="32635" xr:uid="{00000000-0005-0000-0000-00002FC80000}"/>
    <cellStyle name="표준 2 56 2 23" xfId="34115" xr:uid="{00000000-0005-0000-0000-000030C80000}"/>
    <cellStyle name="표준 2 56 2 24" xfId="35595" xr:uid="{00000000-0005-0000-0000-000031C80000}"/>
    <cellStyle name="표준 2 56 2 25" xfId="37075" xr:uid="{00000000-0005-0000-0000-000032C80000}"/>
    <cellStyle name="표준 2 56 2 26" xfId="38555" xr:uid="{00000000-0005-0000-0000-000033C80000}"/>
    <cellStyle name="표준 2 56 2 27" xfId="40035" xr:uid="{00000000-0005-0000-0000-000034C80000}"/>
    <cellStyle name="표준 2 56 2 28" xfId="41515" xr:uid="{00000000-0005-0000-0000-000035C80000}"/>
    <cellStyle name="표준 2 56 2 29" xfId="42995" xr:uid="{00000000-0005-0000-0000-000036C80000}"/>
    <cellStyle name="표준 2 56 2 3" xfId="4515" xr:uid="{00000000-0005-0000-0000-000037C80000}"/>
    <cellStyle name="표준 2 56 2 30" xfId="44475" xr:uid="{00000000-0005-0000-0000-000038C80000}"/>
    <cellStyle name="표준 2 56 2 31" xfId="45955" xr:uid="{00000000-0005-0000-0000-000039C80000}"/>
    <cellStyle name="표준 2 56 2 32" xfId="47436" xr:uid="{00000000-0005-0000-0000-00003AC80000}"/>
    <cellStyle name="표준 2 56 2 33" xfId="48916" xr:uid="{00000000-0005-0000-0000-00003BC80000}"/>
    <cellStyle name="표준 2 56 2 34" xfId="50396" xr:uid="{00000000-0005-0000-0000-00003CC80000}"/>
    <cellStyle name="표준 2 56 2 35" xfId="51876" xr:uid="{00000000-0005-0000-0000-00003DC80000}"/>
    <cellStyle name="표준 2 56 2 36" xfId="53356" xr:uid="{00000000-0005-0000-0000-00003EC80000}"/>
    <cellStyle name="표준 2 56 2 37" xfId="54836" xr:uid="{00000000-0005-0000-0000-00003FC80000}"/>
    <cellStyle name="표준 2 56 2 38" xfId="56316" xr:uid="{00000000-0005-0000-0000-000040C80000}"/>
    <cellStyle name="표준 2 56 2 39" xfId="57796" xr:uid="{00000000-0005-0000-0000-000041C80000}"/>
    <cellStyle name="표준 2 56 2 4" xfId="5995" xr:uid="{00000000-0005-0000-0000-000042C80000}"/>
    <cellStyle name="표준 2 56 2 40" xfId="59276" xr:uid="{00000000-0005-0000-0000-000043C80000}"/>
    <cellStyle name="표준 2 56 2 41" xfId="60756" xr:uid="{00000000-0005-0000-0000-000044C80000}"/>
    <cellStyle name="표준 2 56 2 42" xfId="62236" xr:uid="{00000000-0005-0000-0000-000045C80000}"/>
    <cellStyle name="표준 2 56 2 5" xfId="7475" xr:uid="{00000000-0005-0000-0000-000046C80000}"/>
    <cellStyle name="표준 2 56 2 6" xfId="8955" xr:uid="{00000000-0005-0000-0000-000047C80000}"/>
    <cellStyle name="표준 2 56 2 7" xfId="10435" xr:uid="{00000000-0005-0000-0000-000048C80000}"/>
    <cellStyle name="표준 2 56 2 8" xfId="11915" xr:uid="{00000000-0005-0000-0000-000049C80000}"/>
    <cellStyle name="표준 2 56 2 9" xfId="13395" xr:uid="{00000000-0005-0000-0000-00004AC80000}"/>
    <cellStyle name="표준 2 56 20" xfId="27458" xr:uid="{00000000-0005-0000-0000-00004BC80000}"/>
    <cellStyle name="표준 2 56 21" xfId="28938" xr:uid="{00000000-0005-0000-0000-00004CC80000}"/>
    <cellStyle name="표준 2 56 22" xfId="30418" xr:uid="{00000000-0005-0000-0000-00004DC80000}"/>
    <cellStyle name="표준 2 56 23" xfId="31898" xr:uid="{00000000-0005-0000-0000-00004EC80000}"/>
    <cellStyle name="표준 2 56 24" xfId="33378" xr:uid="{00000000-0005-0000-0000-00004FC80000}"/>
    <cellStyle name="표준 2 56 25" xfId="34858" xr:uid="{00000000-0005-0000-0000-000050C80000}"/>
    <cellStyle name="표준 2 56 26" xfId="36338" xr:uid="{00000000-0005-0000-0000-000051C80000}"/>
    <cellStyle name="표준 2 56 27" xfId="37818" xr:uid="{00000000-0005-0000-0000-000052C80000}"/>
    <cellStyle name="표준 2 56 28" xfId="39298" xr:uid="{00000000-0005-0000-0000-000053C80000}"/>
    <cellStyle name="표준 2 56 29" xfId="40778" xr:uid="{00000000-0005-0000-0000-000054C80000}"/>
    <cellStyle name="표준 2 56 3" xfId="2297" xr:uid="{00000000-0005-0000-0000-000055C80000}"/>
    <cellStyle name="표준 2 56 30" xfId="42258" xr:uid="{00000000-0005-0000-0000-000056C80000}"/>
    <cellStyle name="표준 2 56 31" xfId="43738" xr:uid="{00000000-0005-0000-0000-000057C80000}"/>
    <cellStyle name="표준 2 56 32" xfId="45218" xr:uid="{00000000-0005-0000-0000-000058C80000}"/>
    <cellStyle name="표준 2 56 33" xfId="46699" xr:uid="{00000000-0005-0000-0000-000059C80000}"/>
    <cellStyle name="표준 2 56 34" xfId="48179" xr:uid="{00000000-0005-0000-0000-00005AC80000}"/>
    <cellStyle name="표준 2 56 35" xfId="49659" xr:uid="{00000000-0005-0000-0000-00005BC80000}"/>
    <cellStyle name="표준 2 56 36" xfId="51139" xr:uid="{00000000-0005-0000-0000-00005CC80000}"/>
    <cellStyle name="표준 2 56 37" xfId="52619" xr:uid="{00000000-0005-0000-0000-00005DC80000}"/>
    <cellStyle name="표준 2 56 38" xfId="54099" xr:uid="{00000000-0005-0000-0000-00005EC80000}"/>
    <cellStyle name="표준 2 56 39" xfId="55579" xr:uid="{00000000-0005-0000-0000-00005FC80000}"/>
    <cellStyle name="표준 2 56 4" xfId="3778" xr:uid="{00000000-0005-0000-0000-000060C80000}"/>
    <cellStyle name="표준 2 56 40" xfId="57059" xr:uid="{00000000-0005-0000-0000-000061C80000}"/>
    <cellStyle name="표준 2 56 41" xfId="58539" xr:uid="{00000000-0005-0000-0000-000062C80000}"/>
    <cellStyle name="표준 2 56 42" xfId="60019" xr:uid="{00000000-0005-0000-0000-000063C80000}"/>
    <cellStyle name="표준 2 56 43" xfId="61499" xr:uid="{00000000-0005-0000-0000-000064C80000}"/>
    <cellStyle name="표준 2 56 5" xfId="5258" xr:uid="{00000000-0005-0000-0000-000065C80000}"/>
    <cellStyle name="표준 2 56 6" xfId="6738" xr:uid="{00000000-0005-0000-0000-000066C80000}"/>
    <cellStyle name="표준 2 56 7" xfId="8218" xr:uid="{00000000-0005-0000-0000-000067C80000}"/>
    <cellStyle name="표준 2 56 8" xfId="9698" xr:uid="{00000000-0005-0000-0000-000068C80000}"/>
    <cellStyle name="표준 2 56 9" xfId="11178" xr:uid="{00000000-0005-0000-0000-000069C80000}"/>
    <cellStyle name="표준 2 57" xfId="753" xr:uid="{00000000-0005-0000-0000-00006AC80000}"/>
    <cellStyle name="표준 2 57 10" xfId="12659" xr:uid="{00000000-0005-0000-0000-00006BC80000}"/>
    <cellStyle name="표준 2 57 11" xfId="14139" xr:uid="{00000000-0005-0000-0000-00006CC80000}"/>
    <cellStyle name="표준 2 57 12" xfId="15619" xr:uid="{00000000-0005-0000-0000-00006DC80000}"/>
    <cellStyle name="표준 2 57 13" xfId="17099" xr:uid="{00000000-0005-0000-0000-00006EC80000}"/>
    <cellStyle name="표준 2 57 14" xfId="18579" xr:uid="{00000000-0005-0000-0000-00006FC80000}"/>
    <cellStyle name="표준 2 57 15" xfId="20059" xr:uid="{00000000-0005-0000-0000-000070C80000}"/>
    <cellStyle name="표준 2 57 16" xfId="21539" xr:uid="{00000000-0005-0000-0000-000071C80000}"/>
    <cellStyle name="표준 2 57 17" xfId="23019" xr:uid="{00000000-0005-0000-0000-000072C80000}"/>
    <cellStyle name="표준 2 57 18" xfId="24499" xr:uid="{00000000-0005-0000-0000-000073C80000}"/>
    <cellStyle name="표준 2 57 19" xfId="25979" xr:uid="{00000000-0005-0000-0000-000074C80000}"/>
    <cellStyle name="표준 2 57 2" xfId="12" xr:uid="{00000000-0005-0000-0000-000075C80000}"/>
    <cellStyle name="표준 2 57 2 10" xfId="14876" xr:uid="{00000000-0005-0000-0000-000076C80000}"/>
    <cellStyle name="표준 2 57 2 11" xfId="16356" xr:uid="{00000000-0005-0000-0000-000077C80000}"/>
    <cellStyle name="표준 2 57 2 12" xfId="17836" xr:uid="{00000000-0005-0000-0000-000078C80000}"/>
    <cellStyle name="표준 2 57 2 13" xfId="19316" xr:uid="{00000000-0005-0000-0000-000079C80000}"/>
    <cellStyle name="표준 2 57 2 14" xfId="20796" xr:uid="{00000000-0005-0000-0000-00007AC80000}"/>
    <cellStyle name="표준 2 57 2 15" xfId="22276" xr:uid="{00000000-0005-0000-0000-00007BC80000}"/>
    <cellStyle name="표준 2 57 2 16" xfId="23756" xr:uid="{00000000-0005-0000-0000-00007CC80000}"/>
    <cellStyle name="표준 2 57 2 17" xfId="25236" xr:uid="{00000000-0005-0000-0000-00007DC80000}"/>
    <cellStyle name="표준 2 57 2 18" xfId="26716" xr:uid="{00000000-0005-0000-0000-00007EC80000}"/>
    <cellStyle name="표준 2 57 2 19" xfId="28196" xr:uid="{00000000-0005-0000-0000-00007FC80000}"/>
    <cellStyle name="표준 2 57 2 2" xfId="3035" xr:uid="{00000000-0005-0000-0000-000080C80000}"/>
    <cellStyle name="표준 2 57 2 20" xfId="29676" xr:uid="{00000000-0005-0000-0000-000081C80000}"/>
    <cellStyle name="표준 2 57 2 21" xfId="31156" xr:uid="{00000000-0005-0000-0000-000082C80000}"/>
    <cellStyle name="표준 2 57 2 22" xfId="32636" xr:uid="{00000000-0005-0000-0000-000083C80000}"/>
    <cellStyle name="표준 2 57 2 23" xfId="34116" xr:uid="{00000000-0005-0000-0000-000084C80000}"/>
    <cellStyle name="표준 2 57 2 24" xfId="35596" xr:uid="{00000000-0005-0000-0000-000085C80000}"/>
    <cellStyle name="표준 2 57 2 25" xfId="37076" xr:uid="{00000000-0005-0000-0000-000086C80000}"/>
    <cellStyle name="표준 2 57 2 26" xfId="38556" xr:uid="{00000000-0005-0000-0000-000087C80000}"/>
    <cellStyle name="표준 2 57 2 27" xfId="40036" xr:uid="{00000000-0005-0000-0000-000088C80000}"/>
    <cellStyle name="표준 2 57 2 28" xfId="41516" xr:uid="{00000000-0005-0000-0000-000089C80000}"/>
    <cellStyle name="표준 2 57 2 29" xfId="42996" xr:uid="{00000000-0005-0000-0000-00008AC80000}"/>
    <cellStyle name="표준 2 57 2 3" xfId="4516" xr:uid="{00000000-0005-0000-0000-00008BC80000}"/>
    <cellStyle name="표준 2 57 2 30" xfId="44476" xr:uid="{00000000-0005-0000-0000-00008CC80000}"/>
    <cellStyle name="표준 2 57 2 31" xfId="45956" xr:uid="{00000000-0005-0000-0000-00008DC80000}"/>
    <cellStyle name="표준 2 57 2 32" xfId="47437" xr:uid="{00000000-0005-0000-0000-00008EC80000}"/>
    <cellStyle name="표준 2 57 2 33" xfId="48917" xr:uid="{00000000-0005-0000-0000-00008FC80000}"/>
    <cellStyle name="표준 2 57 2 34" xfId="50397" xr:uid="{00000000-0005-0000-0000-000090C80000}"/>
    <cellStyle name="표준 2 57 2 35" xfId="51877" xr:uid="{00000000-0005-0000-0000-000091C80000}"/>
    <cellStyle name="표준 2 57 2 36" xfId="53357" xr:uid="{00000000-0005-0000-0000-000092C80000}"/>
    <cellStyle name="표준 2 57 2 37" xfId="54837" xr:uid="{00000000-0005-0000-0000-000093C80000}"/>
    <cellStyle name="표준 2 57 2 38" xfId="56317" xr:uid="{00000000-0005-0000-0000-000094C80000}"/>
    <cellStyle name="표준 2 57 2 39" xfId="57797" xr:uid="{00000000-0005-0000-0000-000095C80000}"/>
    <cellStyle name="표준 2 57 2 4" xfId="5996" xr:uid="{00000000-0005-0000-0000-000096C80000}"/>
    <cellStyle name="표준 2 57 2 40" xfId="59277" xr:uid="{00000000-0005-0000-0000-000097C80000}"/>
    <cellStyle name="표준 2 57 2 41" xfId="60757" xr:uid="{00000000-0005-0000-0000-000098C80000}"/>
    <cellStyle name="표준 2 57 2 42" xfId="62237" xr:uid="{00000000-0005-0000-0000-000099C80000}"/>
    <cellStyle name="표준 2 57 2 5" xfId="7476" xr:uid="{00000000-0005-0000-0000-00009AC80000}"/>
    <cellStyle name="표준 2 57 2 6" xfId="8956" xr:uid="{00000000-0005-0000-0000-00009BC80000}"/>
    <cellStyle name="표준 2 57 2 7" xfId="10436" xr:uid="{00000000-0005-0000-0000-00009CC80000}"/>
    <cellStyle name="표준 2 57 2 8" xfId="11916" xr:uid="{00000000-0005-0000-0000-00009DC80000}"/>
    <cellStyle name="표준 2 57 2 9" xfId="13396" xr:uid="{00000000-0005-0000-0000-00009EC80000}"/>
    <cellStyle name="표준 2 57 20" xfId="27459" xr:uid="{00000000-0005-0000-0000-00009FC80000}"/>
    <cellStyle name="표준 2 57 21" xfId="28939" xr:uid="{00000000-0005-0000-0000-0000A0C80000}"/>
    <cellStyle name="표준 2 57 22" xfId="30419" xr:uid="{00000000-0005-0000-0000-0000A1C80000}"/>
    <cellStyle name="표준 2 57 23" xfId="31899" xr:uid="{00000000-0005-0000-0000-0000A2C80000}"/>
    <cellStyle name="표준 2 57 24" xfId="33379" xr:uid="{00000000-0005-0000-0000-0000A3C80000}"/>
    <cellStyle name="표준 2 57 25" xfId="34859" xr:uid="{00000000-0005-0000-0000-0000A4C80000}"/>
    <cellStyle name="표준 2 57 26" xfId="36339" xr:uid="{00000000-0005-0000-0000-0000A5C80000}"/>
    <cellStyle name="표준 2 57 27" xfId="37819" xr:uid="{00000000-0005-0000-0000-0000A6C80000}"/>
    <cellStyle name="표준 2 57 28" xfId="39299" xr:uid="{00000000-0005-0000-0000-0000A7C80000}"/>
    <cellStyle name="표준 2 57 29" xfId="40779" xr:uid="{00000000-0005-0000-0000-0000A8C80000}"/>
    <cellStyle name="표준 2 57 3" xfId="2298" xr:uid="{00000000-0005-0000-0000-0000A9C80000}"/>
    <cellStyle name="표준 2 57 30" xfId="42259" xr:uid="{00000000-0005-0000-0000-0000AAC80000}"/>
    <cellStyle name="표준 2 57 31" xfId="43739" xr:uid="{00000000-0005-0000-0000-0000ABC80000}"/>
    <cellStyle name="표준 2 57 32" xfId="45219" xr:uid="{00000000-0005-0000-0000-0000ACC80000}"/>
    <cellStyle name="표준 2 57 33" xfId="46700" xr:uid="{00000000-0005-0000-0000-0000ADC80000}"/>
    <cellStyle name="표준 2 57 34" xfId="48180" xr:uid="{00000000-0005-0000-0000-0000AEC80000}"/>
    <cellStyle name="표준 2 57 35" xfId="49660" xr:uid="{00000000-0005-0000-0000-0000AFC80000}"/>
    <cellStyle name="표준 2 57 36" xfId="51140" xr:uid="{00000000-0005-0000-0000-0000B0C80000}"/>
    <cellStyle name="표준 2 57 37" xfId="52620" xr:uid="{00000000-0005-0000-0000-0000B1C80000}"/>
    <cellStyle name="표준 2 57 38" xfId="54100" xr:uid="{00000000-0005-0000-0000-0000B2C80000}"/>
    <cellStyle name="표준 2 57 39" xfId="55580" xr:uid="{00000000-0005-0000-0000-0000B3C80000}"/>
    <cellStyle name="표준 2 57 4" xfId="3779" xr:uid="{00000000-0005-0000-0000-0000B4C80000}"/>
    <cellStyle name="표준 2 57 40" xfId="57060" xr:uid="{00000000-0005-0000-0000-0000B5C80000}"/>
    <cellStyle name="표준 2 57 41" xfId="58540" xr:uid="{00000000-0005-0000-0000-0000B6C80000}"/>
    <cellStyle name="표준 2 57 42" xfId="60020" xr:uid="{00000000-0005-0000-0000-0000B7C80000}"/>
    <cellStyle name="표준 2 57 43" xfId="61500" xr:uid="{00000000-0005-0000-0000-0000B8C80000}"/>
    <cellStyle name="표준 2 57 5" xfId="5259" xr:uid="{00000000-0005-0000-0000-0000B9C80000}"/>
    <cellStyle name="표준 2 57 6" xfId="6739" xr:uid="{00000000-0005-0000-0000-0000BAC80000}"/>
    <cellStyle name="표준 2 57 7" xfId="8219" xr:uid="{00000000-0005-0000-0000-0000BBC80000}"/>
    <cellStyle name="표준 2 57 8" xfId="9699" xr:uid="{00000000-0005-0000-0000-0000BCC80000}"/>
    <cellStyle name="표준 2 57 9" xfId="11179" xr:uid="{00000000-0005-0000-0000-0000BDC80000}"/>
    <cellStyle name="표준 2 58" xfId="752" xr:uid="{00000000-0005-0000-0000-0000BEC80000}"/>
    <cellStyle name="표준 2 58 10" xfId="12660" xr:uid="{00000000-0005-0000-0000-0000BFC80000}"/>
    <cellStyle name="표준 2 58 11" xfId="14140" xr:uid="{00000000-0005-0000-0000-0000C0C80000}"/>
    <cellStyle name="표준 2 58 12" xfId="15620" xr:uid="{00000000-0005-0000-0000-0000C1C80000}"/>
    <cellStyle name="표준 2 58 13" xfId="17100" xr:uid="{00000000-0005-0000-0000-0000C2C80000}"/>
    <cellStyle name="표준 2 58 14" xfId="18580" xr:uid="{00000000-0005-0000-0000-0000C3C80000}"/>
    <cellStyle name="표준 2 58 15" xfId="20060" xr:uid="{00000000-0005-0000-0000-0000C4C80000}"/>
    <cellStyle name="표준 2 58 16" xfId="21540" xr:uid="{00000000-0005-0000-0000-0000C5C80000}"/>
    <cellStyle name="표준 2 58 17" xfId="23020" xr:uid="{00000000-0005-0000-0000-0000C6C80000}"/>
    <cellStyle name="표준 2 58 18" xfId="24500" xr:uid="{00000000-0005-0000-0000-0000C7C80000}"/>
    <cellStyle name="표준 2 58 19" xfId="25980" xr:uid="{00000000-0005-0000-0000-0000C8C80000}"/>
    <cellStyle name="표준 2 58 2" xfId="11" xr:uid="{00000000-0005-0000-0000-0000C9C80000}"/>
    <cellStyle name="표준 2 58 2 10" xfId="14877" xr:uid="{00000000-0005-0000-0000-0000CAC80000}"/>
    <cellStyle name="표준 2 58 2 11" xfId="16357" xr:uid="{00000000-0005-0000-0000-0000CBC80000}"/>
    <cellStyle name="표준 2 58 2 12" xfId="17837" xr:uid="{00000000-0005-0000-0000-0000CCC80000}"/>
    <cellStyle name="표준 2 58 2 13" xfId="19317" xr:uid="{00000000-0005-0000-0000-0000CDC80000}"/>
    <cellStyle name="표준 2 58 2 14" xfId="20797" xr:uid="{00000000-0005-0000-0000-0000CEC80000}"/>
    <cellStyle name="표준 2 58 2 15" xfId="22277" xr:uid="{00000000-0005-0000-0000-0000CFC80000}"/>
    <cellStyle name="표준 2 58 2 16" xfId="23757" xr:uid="{00000000-0005-0000-0000-0000D0C80000}"/>
    <cellStyle name="표준 2 58 2 17" xfId="25237" xr:uid="{00000000-0005-0000-0000-0000D1C80000}"/>
    <cellStyle name="표준 2 58 2 18" xfId="26717" xr:uid="{00000000-0005-0000-0000-0000D2C80000}"/>
    <cellStyle name="표준 2 58 2 19" xfId="28197" xr:uid="{00000000-0005-0000-0000-0000D3C80000}"/>
    <cellStyle name="표준 2 58 2 2" xfId="3036" xr:uid="{00000000-0005-0000-0000-0000D4C80000}"/>
    <cellStyle name="표준 2 58 2 20" xfId="29677" xr:uid="{00000000-0005-0000-0000-0000D5C80000}"/>
    <cellStyle name="표준 2 58 2 21" xfId="31157" xr:uid="{00000000-0005-0000-0000-0000D6C80000}"/>
    <cellStyle name="표준 2 58 2 22" xfId="32637" xr:uid="{00000000-0005-0000-0000-0000D7C80000}"/>
    <cellStyle name="표준 2 58 2 23" xfId="34117" xr:uid="{00000000-0005-0000-0000-0000D8C80000}"/>
    <cellStyle name="표준 2 58 2 24" xfId="35597" xr:uid="{00000000-0005-0000-0000-0000D9C80000}"/>
    <cellStyle name="표준 2 58 2 25" xfId="37077" xr:uid="{00000000-0005-0000-0000-0000DAC80000}"/>
    <cellStyle name="표준 2 58 2 26" xfId="38557" xr:uid="{00000000-0005-0000-0000-0000DBC80000}"/>
    <cellStyle name="표준 2 58 2 27" xfId="40037" xr:uid="{00000000-0005-0000-0000-0000DCC80000}"/>
    <cellStyle name="표준 2 58 2 28" xfId="41517" xr:uid="{00000000-0005-0000-0000-0000DDC80000}"/>
    <cellStyle name="표준 2 58 2 29" xfId="42997" xr:uid="{00000000-0005-0000-0000-0000DEC80000}"/>
    <cellStyle name="표준 2 58 2 3" xfId="4517" xr:uid="{00000000-0005-0000-0000-0000DFC80000}"/>
    <cellStyle name="표준 2 58 2 30" xfId="44477" xr:uid="{00000000-0005-0000-0000-0000E0C80000}"/>
    <cellStyle name="표준 2 58 2 31" xfId="45957" xr:uid="{00000000-0005-0000-0000-0000E1C80000}"/>
    <cellStyle name="표준 2 58 2 32" xfId="47438" xr:uid="{00000000-0005-0000-0000-0000E2C80000}"/>
    <cellStyle name="표준 2 58 2 33" xfId="48918" xr:uid="{00000000-0005-0000-0000-0000E3C80000}"/>
    <cellStyle name="표준 2 58 2 34" xfId="50398" xr:uid="{00000000-0005-0000-0000-0000E4C80000}"/>
    <cellStyle name="표준 2 58 2 35" xfId="51878" xr:uid="{00000000-0005-0000-0000-0000E5C80000}"/>
    <cellStyle name="표준 2 58 2 36" xfId="53358" xr:uid="{00000000-0005-0000-0000-0000E6C80000}"/>
    <cellStyle name="표준 2 58 2 37" xfId="54838" xr:uid="{00000000-0005-0000-0000-0000E7C80000}"/>
    <cellStyle name="표준 2 58 2 38" xfId="56318" xr:uid="{00000000-0005-0000-0000-0000E8C80000}"/>
    <cellStyle name="표준 2 58 2 39" xfId="57798" xr:uid="{00000000-0005-0000-0000-0000E9C80000}"/>
    <cellStyle name="표준 2 58 2 4" xfId="5997" xr:uid="{00000000-0005-0000-0000-0000EAC80000}"/>
    <cellStyle name="표준 2 58 2 40" xfId="59278" xr:uid="{00000000-0005-0000-0000-0000EBC80000}"/>
    <cellStyle name="표준 2 58 2 41" xfId="60758" xr:uid="{00000000-0005-0000-0000-0000ECC80000}"/>
    <cellStyle name="표준 2 58 2 42" xfId="62238" xr:uid="{00000000-0005-0000-0000-0000EDC80000}"/>
    <cellStyle name="표준 2 58 2 5" xfId="7477" xr:uid="{00000000-0005-0000-0000-0000EEC80000}"/>
    <cellStyle name="표준 2 58 2 6" xfId="8957" xr:uid="{00000000-0005-0000-0000-0000EFC80000}"/>
    <cellStyle name="표준 2 58 2 7" xfId="10437" xr:uid="{00000000-0005-0000-0000-0000F0C80000}"/>
    <cellStyle name="표준 2 58 2 8" xfId="11917" xr:uid="{00000000-0005-0000-0000-0000F1C80000}"/>
    <cellStyle name="표준 2 58 2 9" xfId="13397" xr:uid="{00000000-0005-0000-0000-0000F2C80000}"/>
    <cellStyle name="표준 2 58 20" xfId="27460" xr:uid="{00000000-0005-0000-0000-0000F3C80000}"/>
    <cellStyle name="표준 2 58 21" xfId="28940" xr:uid="{00000000-0005-0000-0000-0000F4C80000}"/>
    <cellStyle name="표준 2 58 22" xfId="30420" xr:uid="{00000000-0005-0000-0000-0000F5C80000}"/>
    <cellStyle name="표준 2 58 23" xfId="31900" xr:uid="{00000000-0005-0000-0000-0000F6C80000}"/>
    <cellStyle name="표준 2 58 24" xfId="33380" xr:uid="{00000000-0005-0000-0000-0000F7C80000}"/>
    <cellStyle name="표준 2 58 25" xfId="34860" xr:uid="{00000000-0005-0000-0000-0000F8C80000}"/>
    <cellStyle name="표준 2 58 26" xfId="36340" xr:uid="{00000000-0005-0000-0000-0000F9C80000}"/>
    <cellStyle name="표준 2 58 27" xfId="37820" xr:uid="{00000000-0005-0000-0000-0000FAC80000}"/>
    <cellStyle name="표준 2 58 28" xfId="39300" xr:uid="{00000000-0005-0000-0000-0000FBC80000}"/>
    <cellStyle name="표준 2 58 29" xfId="40780" xr:uid="{00000000-0005-0000-0000-0000FCC80000}"/>
    <cellStyle name="표준 2 58 3" xfId="2299" xr:uid="{00000000-0005-0000-0000-0000FDC80000}"/>
    <cellStyle name="표준 2 58 30" xfId="42260" xr:uid="{00000000-0005-0000-0000-0000FEC80000}"/>
    <cellStyle name="표준 2 58 31" xfId="43740" xr:uid="{00000000-0005-0000-0000-0000FFC80000}"/>
    <cellStyle name="표준 2 58 32" xfId="45220" xr:uid="{00000000-0005-0000-0000-000000C90000}"/>
    <cellStyle name="표준 2 58 33" xfId="46701" xr:uid="{00000000-0005-0000-0000-000001C90000}"/>
    <cellStyle name="표준 2 58 34" xfId="48181" xr:uid="{00000000-0005-0000-0000-000002C90000}"/>
    <cellStyle name="표준 2 58 35" xfId="49661" xr:uid="{00000000-0005-0000-0000-000003C90000}"/>
    <cellStyle name="표준 2 58 36" xfId="51141" xr:uid="{00000000-0005-0000-0000-000004C90000}"/>
    <cellStyle name="표준 2 58 37" xfId="52621" xr:uid="{00000000-0005-0000-0000-000005C90000}"/>
    <cellStyle name="표준 2 58 38" xfId="54101" xr:uid="{00000000-0005-0000-0000-000006C90000}"/>
    <cellStyle name="표준 2 58 39" xfId="55581" xr:uid="{00000000-0005-0000-0000-000007C90000}"/>
    <cellStyle name="표준 2 58 4" xfId="3780" xr:uid="{00000000-0005-0000-0000-000008C90000}"/>
    <cellStyle name="표준 2 58 40" xfId="57061" xr:uid="{00000000-0005-0000-0000-000009C90000}"/>
    <cellStyle name="표준 2 58 41" xfId="58541" xr:uid="{00000000-0005-0000-0000-00000AC90000}"/>
    <cellStyle name="표준 2 58 42" xfId="60021" xr:uid="{00000000-0005-0000-0000-00000BC90000}"/>
    <cellStyle name="표준 2 58 43" xfId="61501" xr:uid="{00000000-0005-0000-0000-00000CC90000}"/>
    <cellStyle name="표준 2 58 5" xfId="5260" xr:uid="{00000000-0005-0000-0000-00000DC90000}"/>
    <cellStyle name="표준 2 58 6" xfId="6740" xr:uid="{00000000-0005-0000-0000-00000EC90000}"/>
    <cellStyle name="표준 2 58 7" xfId="8220" xr:uid="{00000000-0005-0000-0000-00000FC90000}"/>
    <cellStyle name="표준 2 58 8" xfId="9700" xr:uid="{00000000-0005-0000-0000-000010C90000}"/>
    <cellStyle name="표준 2 58 9" xfId="11180" xr:uid="{00000000-0005-0000-0000-000011C90000}"/>
    <cellStyle name="표준 2 59" xfId="751" xr:uid="{00000000-0005-0000-0000-000012C90000}"/>
    <cellStyle name="표준 2 59 10" xfId="12661" xr:uid="{00000000-0005-0000-0000-000013C90000}"/>
    <cellStyle name="표준 2 59 11" xfId="14141" xr:uid="{00000000-0005-0000-0000-000014C90000}"/>
    <cellStyle name="표준 2 59 12" xfId="15621" xr:uid="{00000000-0005-0000-0000-000015C90000}"/>
    <cellStyle name="표준 2 59 13" xfId="17101" xr:uid="{00000000-0005-0000-0000-000016C90000}"/>
    <cellStyle name="표준 2 59 14" xfId="18581" xr:uid="{00000000-0005-0000-0000-000017C90000}"/>
    <cellStyle name="표준 2 59 15" xfId="20061" xr:uid="{00000000-0005-0000-0000-000018C90000}"/>
    <cellStyle name="표준 2 59 16" xfId="21541" xr:uid="{00000000-0005-0000-0000-000019C90000}"/>
    <cellStyle name="표준 2 59 17" xfId="23021" xr:uid="{00000000-0005-0000-0000-00001AC90000}"/>
    <cellStyle name="표준 2 59 18" xfId="24501" xr:uid="{00000000-0005-0000-0000-00001BC90000}"/>
    <cellStyle name="표준 2 59 19" xfId="25981" xr:uid="{00000000-0005-0000-0000-00001CC90000}"/>
    <cellStyle name="표준 2 59 2" xfId="10" xr:uid="{00000000-0005-0000-0000-00001DC90000}"/>
    <cellStyle name="표준 2 59 2 10" xfId="14878" xr:uid="{00000000-0005-0000-0000-00001EC90000}"/>
    <cellStyle name="표준 2 59 2 11" xfId="16358" xr:uid="{00000000-0005-0000-0000-00001FC90000}"/>
    <cellStyle name="표준 2 59 2 12" xfId="17838" xr:uid="{00000000-0005-0000-0000-000020C90000}"/>
    <cellStyle name="표준 2 59 2 13" xfId="19318" xr:uid="{00000000-0005-0000-0000-000021C90000}"/>
    <cellStyle name="표준 2 59 2 14" xfId="20798" xr:uid="{00000000-0005-0000-0000-000022C90000}"/>
    <cellStyle name="표준 2 59 2 15" xfId="22278" xr:uid="{00000000-0005-0000-0000-000023C90000}"/>
    <cellStyle name="표준 2 59 2 16" xfId="23758" xr:uid="{00000000-0005-0000-0000-000024C90000}"/>
    <cellStyle name="표준 2 59 2 17" xfId="25238" xr:uid="{00000000-0005-0000-0000-000025C90000}"/>
    <cellStyle name="표준 2 59 2 18" xfId="26718" xr:uid="{00000000-0005-0000-0000-000026C90000}"/>
    <cellStyle name="표준 2 59 2 19" xfId="28198" xr:uid="{00000000-0005-0000-0000-000027C90000}"/>
    <cellStyle name="표준 2 59 2 2" xfId="3037" xr:uid="{00000000-0005-0000-0000-000028C90000}"/>
    <cellStyle name="표준 2 59 2 20" xfId="29678" xr:uid="{00000000-0005-0000-0000-000029C90000}"/>
    <cellStyle name="표준 2 59 2 21" xfId="31158" xr:uid="{00000000-0005-0000-0000-00002AC90000}"/>
    <cellStyle name="표준 2 59 2 22" xfId="32638" xr:uid="{00000000-0005-0000-0000-00002BC90000}"/>
    <cellStyle name="표준 2 59 2 23" xfId="34118" xr:uid="{00000000-0005-0000-0000-00002CC90000}"/>
    <cellStyle name="표준 2 59 2 24" xfId="35598" xr:uid="{00000000-0005-0000-0000-00002DC90000}"/>
    <cellStyle name="표준 2 59 2 25" xfId="37078" xr:uid="{00000000-0005-0000-0000-00002EC90000}"/>
    <cellStyle name="표준 2 59 2 26" xfId="38558" xr:uid="{00000000-0005-0000-0000-00002FC90000}"/>
    <cellStyle name="표준 2 59 2 27" xfId="40038" xr:uid="{00000000-0005-0000-0000-000030C90000}"/>
    <cellStyle name="표준 2 59 2 28" xfId="41518" xr:uid="{00000000-0005-0000-0000-000031C90000}"/>
    <cellStyle name="표준 2 59 2 29" xfId="42998" xr:uid="{00000000-0005-0000-0000-000032C90000}"/>
    <cellStyle name="표준 2 59 2 3" xfId="4518" xr:uid="{00000000-0005-0000-0000-000033C90000}"/>
    <cellStyle name="표준 2 59 2 30" xfId="44478" xr:uid="{00000000-0005-0000-0000-000034C90000}"/>
    <cellStyle name="표준 2 59 2 31" xfId="45958" xr:uid="{00000000-0005-0000-0000-000035C90000}"/>
    <cellStyle name="표준 2 59 2 32" xfId="47439" xr:uid="{00000000-0005-0000-0000-000036C90000}"/>
    <cellStyle name="표준 2 59 2 33" xfId="48919" xr:uid="{00000000-0005-0000-0000-000037C90000}"/>
    <cellStyle name="표준 2 59 2 34" xfId="50399" xr:uid="{00000000-0005-0000-0000-000038C90000}"/>
    <cellStyle name="표준 2 59 2 35" xfId="51879" xr:uid="{00000000-0005-0000-0000-000039C90000}"/>
    <cellStyle name="표준 2 59 2 36" xfId="53359" xr:uid="{00000000-0005-0000-0000-00003AC90000}"/>
    <cellStyle name="표준 2 59 2 37" xfId="54839" xr:uid="{00000000-0005-0000-0000-00003BC90000}"/>
    <cellStyle name="표준 2 59 2 38" xfId="56319" xr:uid="{00000000-0005-0000-0000-00003CC90000}"/>
    <cellStyle name="표준 2 59 2 39" xfId="57799" xr:uid="{00000000-0005-0000-0000-00003DC90000}"/>
    <cellStyle name="표준 2 59 2 4" xfId="5998" xr:uid="{00000000-0005-0000-0000-00003EC90000}"/>
    <cellStyle name="표준 2 59 2 40" xfId="59279" xr:uid="{00000000-0005-0000-0000-00003FC90000}"/>
    <cellStyle name="표준 2 59 2 41" xfId="60759" xr:uid="{00000000-0005-0000-0000-000040C90000}"/>
    <cellStyle name="표준 2 59 2 42" xfId="62239" xr:uid="{00000000-0005-0000-0000-000041C90000}"/>
    <cellStyle name="표준 2 59 2 5" xfId="7478" xr:uid="{00000000-0005-0000-0000-000042C90000}"/>
    <cellStyle name="표준 2 59 2 6" xfId="8958" xr:uid="{00000000-0005-0000-0000-000043C90000}"/>
    <cellStyle name="표준 2 59 2 7" xfId="10438" xr:uid="{00000000-0005-0000-0000-000044C90000}"/>
    <cellStyle name="표준 2 59 2 8" xfId="11918" xr:uid="{00000000-0005-0000-0000-000045C90000}"/>
    <cellStyle name="표준 2 59 2 9" xfId="13398" xr:uid="{00000000-0005-0000-0000-000046C90000}"/>
    <cellStyle name="표준 2 59 20" xfId="27461" xr:uid="{00000000-0005-0000-0000-000047C90000}"/>
    <cellStyle name="표준 2 59 21" xfId="28941" xr:uid="{00000000-0005-0000-0000-000048C90000}"/>
    <cellStyle name="표준 2 59 22" xfId="30421" xr:uid="{00000000-0005-0000-0000-000049C90000}"/>
    <cellStyle name="표준 2 59 23" xfId="31901" xr:uid="{00000000-0005-0000-0000-00004AC90000}"/>
    <cellStyle name="표준 2 59 24" xfId="33381" xr:uid="{00000000-0005-0000-0000-00004BC90000}"/>
    <cellStyle name="표준 2 59 25" xfId="34861" xr:uid="{00000000-0005-0000-0000-00004CC90000}"/>
    <cellStyle name="표준 2 59 26" xfId="36341" xr:uid="{00000000-0005-0000-0000-00004DC90000}"/>
    <cellStyle name="표준 2 59 27" xfId="37821" xr:uid="{00000000-0005-0000-0000-00004EC90000}"/>
    <cellStyle name="표준 2 59 28" xfId="39301" xr:uid="{00000000-0005-0000-0000-00004FC90000}"/>
    <cellStyle name="표준 2 59 29" xfId="40781" xr:uid="{00000000-0005-0000-0000-000050C90000}"/>
    <cellStyle name="표준 2 59 3" xfId="2300" xr:uid="{00000000-0005-0000-0000-000051C90000}"/>
    <cellStyle name="표준 2 59 30" xfId="42261" xr:uid="{00000000-0005-0000-0000-000052C90000}"/>
    <cellStyle name="표준 2 59 31" xfId="43741" xr:uid="{00000000-0005-0000-0000-000053C90000}"/>
    <cellStyle name="표준 2 59 32" xfId="45221" xr:uid="{00000000-0005-0000-0000-000054C90000}"/>
    <cellStyle name="표준 2 59 33" xfId="46702" xr:uid="{00000000-0005-0000-0000-000055C90000}"/>
    <cellStyle name="표준 2 59 34" xfId="48182" xr:uid="{00000000-0005-0000-0000-000056C90000}"/>
    <cellStyle name="표준 2 59 35" xfId="49662" xr:uid="{00000000-0005-0000-0000-000057C90000}"/>
    <cellStyle name="표준 2 59 36" xfId="51142" xr:uid="{00000000-0005-0000-0000-000058C90000}"/>
    <cellStyle name="표준 2 59 37" xfId="52622" xr:uid="{00000000-0005-0000-0000-000059C90000}"/>
    <cellStyle name="표준 2 59 38" xfId="54102" xr:uid="{00000000-0005-0000-0000-00005AC90000}"/>
    <cellStyle name="표준 2 59 39" xfId="55582" xr:uid="{00000000-0005-0000-0000-00005BC90000}"/>
    <cellStyle name="표준 2 59 4" xfId="3781" xr:uid="{00000000-0005-0000-0000-00005CC90000}"/>
    <cellStyle name="표준 2 59 40" xfId="57062" xr:uid="{00000000-0005-0000-0000-00005DC90000}"/>
    <cellStyle name="표준 2 59 41" xfId="58542" xr:uid="{00000000-0005-0000-0000-00005EC90000}"/>
    <cellStyle name="표준 2 59 42" xfId="60022" xr:uid="{00000000-0005-0000-0000-00005FC90000}"/>
    <cellStyle name="표준 2 59 43" xfId="61502" xr:uid="{00000000-0005-0000-0000-000060C90000}"/>
    <cellStyle name="표준 2 59 5" xfId="5261" xr:uid="{00000000-0005-0000-0000-000061C90000}"/>
    <cellStyle name="표준 2 59 6" xfId="6741" xr:uid="{00000000-0005-0000-0000-000062C90000}"/>
    <cellStyle name="표준 2 59 7" xfId="8221" xr:uid="{00000000-0005-0000-0000-000063C90000}"/>
    <cellStyle name="표준 2 59 8" xfId="9701" xr:uid="{00000000-0005-0000-0000-000064C90000}"/>
    <cellStyle name="표준 2 59 9" xfId="11181" xr:uid="{00000000-0005-0000-0000-000065C90000}"/>
    <cellStyle name="표준 2 6" xfId="1557" xr:uid="{00000000-0005-0000-0000-000066C90000}"/>
    <cellStyle name="표준 2 6 10" xfId="1418" xr:uid="{00000000-0005-0000-0000-000067C90000}"/>
    <cellStyle name="표준 2 6 10 10" xfId="12032" xr:uid="{00000000-0005-0000-0000-000068C90000}"/>
    <cellStyle name="표준 2 6 10 11" xfId="13512" xr:uid="{00000000-0005-0000-0000-000069C90000}"/>
    <cellStyle name="표준 2 6 10 12" xfId="14992" xr:uid="{00000000-0005-0000-0000-00006AC90000}"/>
    <cellStyle name="표준 2 6 10 13" xfId="16472" xr:uid="{00000000-0005-0000-0000-00006BC90000}"/>
    <cellStyle name="표준 2 6 10 14" xfId="17952" xr:uid="{00000000-0005-0000-0000-00006CC90000}"/>
    <cellStyle name="표준 2 6 10 15" xfId="19432" xr:uid="{00000000-0005-0000-0000-00006DC90000}"/>
    <cellStyle name="표준 2 6 10 16" xfId="20912" xr:uid="{00000000-0005-0000-0000-00006EC90000}"/>
    <cellStyle name="표준 2 6 10 17" xfId="22392" xr:uid="{00000000-0005-0000-0000-00006FC90000}"/>
    <cellStyle name="표준 2 6 10 18" xfId="23872" xr:uid="{00000000-0005-0000-0000-000070C90000}"/>
    <cellStyle name="표준 2 6 10 19" xfId="25352" xr:uid="{00000000-0005-0000-0000-000071C90000}"/>
    <cellStyle name="표준 2 6 10 2" xfId="639" xr:uid="{00000000-0005-0000-0000-000072C90000}"/>
    <cellStyle name="표준 2 6 10 2 10" xfId="14249" xr:uid="{00000000-0005-0000-0000-000073C90000}"/>
    <cellStyle name="표준 2 6 10 2 11" xfId="15729" xr:uid="{00000000-0005-0000-0000-000074C90000}"/>
    <cellStyle name="표준 2 6 10 2 12" xfId="17209" xr:uid="{00000000-0005-0000-0000-000075C90000}"/>
    <cellStyle name="표준 2 6 10 2 13" xfId="18689" xr:uid="{00000000-0005-0000-0000-000076C90000}"/>
    <cellStyle name="표준 2 6 10 2 14" xfId="20169" xr:uid="{00000000-0005-0000-0000-000077C90000}"/>
    <cellStyle name="표준 2 6 10 2 15" xfId="21649" xr:uid="{00000000-0005-0000-0000-000078C90000}"/>
    <cellStyle name="표준 2 6 10 2 16" xfId="23129" xr:uid="{00000000-0005-0000-0000-000079C90000}"/>
    <cellStyle name="표준 2 6 10 2 17" xfId="24609" xr:uid="{00000000-0005-0000-0000-00007AC90000}"/>
    <cellStyle name="표준 2 6 10 2 18" xfId="26089" xr:uid="{00000000-0005-0000-0000-00007BC90000}"/>
    <cellStyle name="표준 2 6 10 2 19" xfId="27569" xr:uid="{00000000-0005-0000-0000-00007CC90000}"/>
    <cellStyle name="표준 2 6 10 2 2" xfId="2408" xr:uid="{00000000-0005-0000-0000-00007DC90000}"/>
    <cellStyle name="표준 2 6 10 2 20" xfId="29049" xr:uid="{00000000-0005-0000-0000-00007EC90000}"/>
    <cellStyle name="표준 2 6 10 2 21" xfId="30529" xr:uid="{00000000-0005-0000-0000-00007FC90000}"/>
    <cellStyle name="표준 2 6 10 2 22" xfId="32009" xr:uid="{00000000-0005-0000-0000-000080C90000}"/>
    <cellStyle name="표준 2 6 10 2 23" xfId="33489" xr:uid="{00000000-0005-0000-0000-000081C90000}"/>
    <cellStyle name="표준 2 6 10 2 24" xfId="34969" xr:uid="{00000000-0005-0000-0000-000082C90000}"/>
    <cellStyle name="표준 2 6 10 2 25" xfId="36449" xr:uid="{00000000-0005-0000-0000-000083C90000}"/>
    <cellStyle name="표준 2 6 10 2 26" xfId="37929" xr:uid="{00000000-0005-0000-0000-000084C90000}"/>
    <cellStyle name="표준 2 6 10 2 27" xfId="39409" xr:uid="{00000000-0005-0000-0000-000085C90000}"/>
    <cellStyle name="표준 2 6 10 2 28" xfId="40889" xr:uid="{00000000-0005-0000-0000-000086C90000}"/>
    <cellStyle name="표준 2 6 10 2 29" xfId="42369" xr:uid="{00000000-0005-0000-0000-000087C90000}"/>
    <cellStyle name="표준 2 6 10 2 3" xfId="3889" xr:uid="{00000000-0005-0000-0000-000088C90000}"/>
    <cellStyle name="표준 2 6 10 2 30" xfId="43849" xr:uid="{00000000-0005-0000-0000-000089C90000}"/>
    <cellStyle name="표준 2 6 10 2 31" xfId="45329" xr:uid="{00000000-0005-0000-0000-00008AC90000}"/>
    <cellStyle name="표준 2 6 10 2 32" xfId="46810" xr:uid="{00000000-0005-0000-0000-00008BC90000}"/>
    <cellStyle name="표준 2 6 10 2 33" xfId="48290" xr:uid="{00000000-0005-0000-0000-00008CC90000}"/>
    <cellStyle name="표준 2 6 10 2 34" xfId="49770" xr:uid="{00000000-0005-0000-0000-00008DC90000}"/>
    <cellStyle name="표준 2 6 10 2 35" xfId="51250" xr:uid="{00000000-0005-0000-0000-00008EC90000}"/>
    <cellStyle name="표준 2 6 10 2 36" xfId="52730" xr:uid="{00000000-0005-0000-0000-00008FC90000}"/>
    <cellStyle name="표준 2 6 10 2 37" xfId="54210" xr:uid="{00000000-0005-0000-0000-000090C90000}"/>
    <cellStyle name="표준 2 6 10 2 38" xfId="55690" xr:uid="{00000000-0005-0000-0000-000091C90000}"/>
    <cellStyle name="표준 2 6 10 2 39" xfId="57170" xr:uid="{00000000-0005-0000-0000-000092C90000}"/>
    <cellStyle name="표준 2 6 10 2 4" xfId="5369" xr:uid="{00000000-0005-0000-0000-000093C90000}"/>
    <cellStyle name="표준 2 6 10 2 40" xfId="58650" xr:uid="{00000000-0005-0000-0000-000094C90000}"/>
    <cellStyle name="표준 2 6 10 2 41" xfId="60130" xr:uid="{00000000-0005-0000-0000-000095C90000}"/>
    <cellStyle name="표준 2 6 10 2 42" xfId="61610" xr:uid="{00000000-0005-0000-0000-000096C90000}"/>
    <cellStyle name="표준 2 6 10 2 5" xfId="6849" xr:uid="{00000000-0005-0000-0000-000097C90000}"/>
    <cellStyle name="표준 2 6 10 2 6" xfId="8329" xr:uid="{00000000-0005-0000-0000-000098C90000}"/>
    <cellStyle name="표준 2 6 10 2 7" xfId="9809" xr:uid="{00000000-0005-0000-0000-000099C90000}"/>
    <cellStyle name="표준 2 6 10 2 8" xfId="11289" xr:uid="{00000000-0005-0000-0000-00009AC90000}"/>
    <cellStyle name="표준 2 6 10 2 9" xfId="12769" xr:uid="{00000000-0005-0000-0000-00009BC90000}"/>
    <cellStyle name="표준 2 6 10 20" xfId="26832" xr:uid="{00000000-0005-0000-0000-00009CC90000}"/>
    <cellStyle name="표준 2 6 10 21" xfId="28312" xr:uid="{00000000-0005-0000-0000-00009DC90000}"/>
    <cellStyle name="표준 2 6 10 22" xfId="29792" xr:uid="{00000000-0005-0000-0000-00009EC90000}"/>
    <cellStyle name="표준 2 6 10 23" xfId="31272" xr:uid="{00000000-0005-0000-0000-00009FC90000}"/>
    <cellStyle name="표준 2 6 10 24" xfId="32752" xr:uid="{00000000-0005-0000-0000-0000A0C90000}"/>
    <cellStyle name="표준 2 6 10 25" xfId="34232" xr:uid="{00000000-0005-0000-0000-0000A1C90000}"/>
    <cellStyle name="표준 2 6 10 26" xfId="35712" xr:uid="{00000000-0005-0000-0000-0000A2C90000}"/>
    <cellStyle name="표준 2 6 10 27" xfId="37192" xr:uid="{00000000-0005-0000-0000-0000A3C90000}"/>
    <cellStyle name="표준 2 6 10 28" xfId="38672" xr:uid="{00000000-0005-0000-0000-0000A4C90000}"/>
    <cellStyle name="표준 2 6 10 29" xfId="40152" xr:uid="{00000000-0005-0000-0000-0000A5C90000}"/>
    <cellStyle name="표준 2 6 10 3" xfId="1671" xr:uid="{00000000-0005-0000-0000-0000A6C90000}"/>
    <cellStyle name="표준 2 6 10 30" xfId="41632" xr:uid="{00000000-0005-0000-0000-0000A7C90000}"/>
    <cellStyle name="표준 2 6 10 31" xfId="43112" xr:uid="{00000000-0005-0000-0000-0000A8C90000}"/>
    <cellStyle name="표준 2 6 10 32" xfId="44592" xr:uid="{00000000-0005-0000-0000-0000A9C90000}"/>
    <cellStyle name="표준 2 6 10 33" xfId="46073" xr:uid="{00000000-0005-0000-0000-0000AAC90000}"/>
    <cellStyle name="표준 2 6 10 34" xfId="47553" xr:uid="{00000000-0005-0000-0000-0000ABC90000}"/>
    <cellStyle name="표준 2 6 10 35" xfId="49033" xr:uid="{00000000-0005-0000-0000-0000ACC90000}"/>
    <cellStyle name="표준 2 6 10 36" xfId="50513" xr:uid="{00000000-0005-0000-0000-0000ADC90000}"/>
    <cellStyle name="표준 2 6 10 37" xfId="51993" xr:uid="{00000000-0005-0000-0000-0000AEC90000}"/>
    <cellStyle name="표준 2 6 10 38" xfId="53473" xr:uid="{00000000-0005-0000-0000-0000AFC90000}"/>
    <cellStyle name="표준 2 6 10 39" xfId="54953" xr:uid="{00000000-0005-0000-0000-0000B0C90000}"/>
    <cellStyle name="표준 2 6 10 4" xfId="3152" xr:uid="{00000000-0005-0000-0000-0000B1C90000}"/>
    <cellStyle name="표준 2 6 10 40" xfId="56433" xr:uid="{00000000-0005-0000-0000-0000B2C90000}"/>
    <cellStyle name="표준 2 6 10 41" xfId="57913" xr:uid="{00000000-0005-0000-0000-0000B3C90000}"/>
    <cellStyle name="표준 2 6 10 42" xfId="59393" xr:uid="{00000000-0005-0000-0000-0000B4C90000}"/>
    <cellStyle name="표준 2 6 10 43" xfId="60873" xr:uid="{00000000-0005-0000-0000-0000B5C90000}"/>
    <cellStyle name="표준 2 6 10 5" xfId="4632" xr:uid="{00000000-0005-0000-0000-0000B6C90000}"/>
    <cellStyle name="표준 2 6 10 6" xfId="6112" xr:uid="{00000000-0005-0000-0000-0000B7C90000}"/>
    <cellStyle name="표준 2 6 10 7" xfId="7592" xr:uid="{00000000-0005-0000-0000-0000B8C90000}"/>
    <cellStyle name="표준 2 6 10 8" xfId="9072" xr:uid="{00000000-0005-0000-0000-0000B9C90000}"/>
    <cellStyle name="표준 2 6 10 9" xfId="10552" xr:uid="{00000000-0005-0000-0000-0000BAC90000}"/>
    <cellStyle name="표준 2 6 11" xfId="1404" xr:uid="{00000000-0005-0000-0000-0000BBC90000}"/>
    <cellStyle name="표준 2 6 11 10" xfId="12046" xr:uid="{00000000-0005-0000-0000-0000BCC90000}"/>
    <cellStyle name="표준 2 6 11 11" xfId="13526" xr:uid="{00000000-0005-0000-0000-0000BDC90000}"/>
    <cellStyle name="표준 2 6 11 12" xfId="15006" xr:uid="{00000000-0005-0000-0000-0000BEC90000}"/>
    <cellStyle name="표준 2 6 11 13" xfId="16486" xr:uid="{00000000-0005-0000-0000-0000BFC90000}"/>
    <cellStyle name="표준 2 6 11 14" xfId="17966" xr:uid="{00000000-0005-0000-0000-0000C0C90000}"/>
    <cellStyle name="표준 2 6 11 15" xfId="19446" xr:uid="{00000000-0005-0000-0000-0000C1C90000}"/>
    <cellStyle name="표준 2 6 11 16" xfId="20926" xr:uid="{00000000-0005-0000-0000-0000C2C90000}"/>
    <cellStyle name="표준 2 6 11 17" xfId="22406" xr:uid="{00000000-0005-0000-0000-0000C3C90000}"/>
    <cellStyle name="표준 2 6 11 18" xfId="23886" xr:uid="{00000000-0005-0000-0000-0000C4C90000}"/>
    <cellStyle name="표준 2 6 11 19" xfId="25366" xr:uid="{00000000-0005-0000-0000-0000C5C90000}"/>
    <cellStyle name="표준 2 6 11 2" xfId="625" xr:uid="{00000000-0005-0000-0000-0000C6C90000}"/>
    <cellStyle name="표준 2 6 11 2 10" xfId="14263" xr:uid="{00000000-0005-0000-0000-0000C7C90000}"/>
    <cellStyle name="표준 2 6 11 2 11" xfId="15743" xr:uid="{00000000-0005-0000-0000-0000C8C90000}"/>
    <cellStyle name="표준 2 6 11 2 12" xfId="17223" xr:uid="{00000000-0005-0000-0000-0000C9C90000}"/>
    <cellStyle name="표준 2 6 11 2 13" xfId="18703" xr:uid="{00000000-0005-0000-0000-0000CAC90000}"/>
    <cellStyle name="표준 2 6 11 2 14" xfId="20183" xr:uid="{00000000-0005-0000-0000-0000CBC90000}"/>
    <cellStyle name="표준 2 6 11 2 15" xfId="21663" xr:uid="{00000000-0005-0000-0000-0000CCC90000}"/>
    <cellStyle name="표준 2 6 11 2 16" xfId="23143" xr:uid="{00000000-0005-0000-0000-0000CDC90000}"/>
    <cellStyle name="표준 2 6 11 2 17" xfId="24623" xr:uid="{00000000-0005-0000-0000-0000CEC90000}"/>
    <cellStyle name="표준 2 6 11 2 18" xfId="26103" xr:uid="{00000000-0005-0000-0000-0000CFC90000}"/>
    <cellStyle name="표준 2 6 11 2 19" xfId="27583" xr:uid="{00000000-0005-0000-0000-0000D0C90000}"/>
    <cellStyle name="표준 2 6 11 2 2" xfId="2422" xr:uid="{00000000-0005-0000-0000-0000D1C90000}"/>
    <cellStyle name="표준 2 6 11 2 20" xfId="29063" xr:uid="{00000000-0005-0000-0000-0000D2C90000}"/>
    <cellStyle name="표준 2 6 11 2 21" xfId="30543" xr:uid="{00000000-0005-0000-0000-0000D3C90000}"/>
    <cellStyle name="표준 2 6 11 2 22" xfId="32023" xr:uid="{00000000-0005-0000-0000-0000D4C90000}"/>
    <cellStyle name="표준 2 6 11 2 23" xfId="33503" xr:uid="{00000000-0005-0000-0000-0000D5C90000}"/>
    <cellStyle name="표준 2 6 11 2 24" xfId="34983" xr:uid="{00000000-0005-0000-0000-0000D6C90000}"/>
    <cellStyle name="표준 2 6 11 2 25" xfId="36463" xr:uid="{00000000-0005-0000-0000-0000D7C90000}"/>
    <cellStyle name="표준 2 6 11 2 26" xfId="37943" xr:uid="{00000000-0005-0000-0000-0000D8C90000}"/>
    <cellStyle name="표준 2 6 11 2 27" xfId="39423" xr:uid="{00000000-0005-0000-0000-0000D9C90000}"/>
    <cellStyle name="표준 2 6 11 2 28" xfId="40903" xr:uid="{00000000-0005-0000-0000-0000DAC90000}"/>
    <cellStyle name="표준 2 6 11 2 29" xfId="42383" xr:uid="{00000000-0005-0000-0000-0000DBC90000}"/>
    <cellStyle name="표준 2 6 11 2 3" xfId="3903" xr:uid="{00000000-0005-0000-0000-0000DCC90000}"/>
    <cellStyle name="표준 2 6 11 2 30" xfId="43863" xr:uid="{00000000-0005-0000-0000-0000DDC90000}"/>
    <cellStyle name="표준 2 6 11 2 31" xfId="45343" xr:uid="{00000000-0005-0000-0000-0000DEC90000}"/>
    <cellStyle name="표준 2 6 11 2 32" xfId="46824" xr:uid="{00000000-0005-0000-0000-0000DFC90000}"/>
    <cellStyle name="표준 2 6 11 2 33" xfId="48304" xr:uid="{00000000-0005-0000-0000-0000E0C90000}"/>
    <cellStyle name="표준 2 6 11 2 34" xfId="49784" xr:uid="{00000000-0005-0000-0000-0000E1C90000}"/>
    <cellStyle name="표준 2 6 11 2 35" xfId="51264" xr:uid="{00000000-0005-0000-0000-0000E2C90000}"/>
    <cellStyle name="표준 2 6 11 2 36" xfId="52744" xr:uid="{00000000-0005-0000-0000-0000E3C90000}"/>
    <cellStyle name="표준 2 6 11 2 37" xfId="54224" xr:uid="{00000000-0005-0000-0000-0000E4C90000}"/>
    <cellStyle name="표준 2 6 11 2 38" xfId="55704" xr:uid="{00000000-0005-0000-0000-0000E5C90000}"/>
    <cellStyle name="표준 2 6 11 2 39" xfId="57184" xr:uid="{00000000-0005-0000-0000-0000E6C90000}"/>
    <cellStyle name="표준 2 6 11 2 4" xfId="5383" xr:uid="{00000000-0005-0000-0000-0000E7C90000}"/>
    <cellStyle name="표준 2 6 11 2 40" xfId="58664" xr:uid="{00000000-0005-0000-0000-0000E8C90000}"/>
    <cellStyle name="표준 2 6 11 2 41" xfId="60144" xr:uid="{00000000-0005-0000-0000-0000E9C90000}"/>
    <cellStyle name="표준 2 6 11 2 42" xfId="61624" xr:uid="{00000000-0005-0000-0000-0000EAC90000}"/>
    <cellStyle name="표준 2 6 11 2 5" xfId="6863" xr:uid="{00000000-0005-0000-0000-0000EBC90000}"/>
    <cellStyle name="표준 2 6 11 2 6" xfId="8343" xr:uid="{00000000-0005-0000-0000-0000ECC90000}"/>
    <cellStyle name="표준 2 6 11 2 7" xfId="9823" xr:uid="{00000000-0005-0000-0000-0000EDC90000}"/>
    <cellStyle name="표준 2 6 11 2 8" xfId="11303" xr:uid="{00000000-0005-0000-0000-0000EEC90000}"/>
    <cellStyle name="표준 2 6 11 2 9" xfId="12783" xr:uid="{00000000-0005-0000-0000-0000EFC90000}"/>
    <cellStyle name="표준 2 6 11 20" xfId="26846" xr:uid="{00000000-0005-0000-0000-0000F0C90000}"/>
    <cellStyle name="표준 2 6 11 21" xfId="28326" xr:uid="{00000000-0005-0000-0000-0000F1C90000}"/>
    <cellStyle name="표준 2 6 11 22" xfId="29806" xr:uid="{00000000-0005-0000-0000-0000F2C90000}"/>
    <cellStyle name="표준 2 6 11 23" xfId="31286" xr:uid="{00000000-0005-0000-0000-0000F3C90000}"/>
    <cellStyle name="표준 2 6 11 24" xfId="32766" xr:uid="{00000000-0005-0000-0000-0000F4C90000}"/>
    <cellStyle name="표준 2 6 11 25" xfId="34246" xr:uid="{00000000-0005-0000-0000-0000F5C90000}"/>
    <cellStyle name="표준 2 6 11 26" xfId="35726" xr:uid="{00000000-0005-0000-0000-0000F6C90000}"/>
    <cellStyle name="표준 2 6 11 27" xfId="37206" xr:uid="{00000000-0005-0000-0000-0000F7C90000}"/>
    <cellStyle name="표준 2 6 11 28" xfId="38686" xr:uid="{00000000-0005-0000-0000-0000F8C90000}"/>
    <cellStyle name="표준 2 6 11 29" xfId="40166" xr:uid="{00000000-0005-0000-0000-0000F9C90000}"/>
    <cellStyle name="표준 2 6 11 3" xfId="1685" xr:uid="{00000000-0005-0000-0000-0000FAC90000}"/>
    <cellStyle name="표준 2 6 11 30" xfId="41646" xr:uid="{00000000-0005-0000-0000-0000FBC90000}"/>
    <cellStyle name="표준 2 6 11 31" xfId="43126" xr:uid="{00000000-0005-0000-0000-0000FCC90000}"/>
    <cellStyle name="표준 2 6 11 32" xfId="44606" xr:uid="{00000000-0005-0000-0000-0000FDC90000}"/>
    <cellStyle name="표준 2 6 11 33" xfId="46087" xr:uid="{00000000-0005-0000-0000-0000FEC90000}"/>
    <cellStyle name="표준 2 6 11 34" xfId="47567" xr:uid="{00000000-0005-0000-0000-0000FFC90000}"/>
    <cellStyle name="표준 2 6 11 35" xfId="49047" xr:uid="{00000000-0005-0000-0000-000000CA0000}"/>
    <cellStyle name="표준 2 6 11 36" xfId="50527" xr:uid="{00000000-0005-0000-0000-000001CA0000}"/>
    <cellStyle name="표준 2 6 11 37" xfId="52007" xr:uid="{00000000-0005-0000-0000-000002CA0000}"/>
    <cellStyle name="표준 2 6 11 38" xfId="53487" xr:uid="{00000000-0005-0000-0000-000003CA0000}"/>
    <cellStyle name="표준 2 6 11 39" xfId="54967" xr:uid="{00000000-0005-0000-0000-000004CA0000}"/>
    <cellStyle name="표준 2 6 11 4" xfId="3166" xr:uid="{00000000-0005-0000-0000-000005CA0000}"/>
    <cellStyle name="표준 2 6 11 40" xfId="56447" xr:uid="{00000000-0005-0000-0000-000006CA0000}"/>
    <cellStyle name="표준 2 6 11 41" xfId="57927" xr:uid="{00000000-0005-0000-0000-000007CA0000}"/>
    <cellStyle name="표준 2 6 11 42" xfId="59407" xr:uid="{00000000-0005-0000-0000-000008CA0000}"/>
    <cellStyle name="표준 2 6 11 43" xfId="60887" xr:uid="{00000000-0005-0000-0000-000009CA0000}"/>
    <cellStyle name="표준 2 6 11 5" xfId="4646" xr:uid="{00000000-0005-0000-0000-00000ACA0000}"/>
    <cellStyle name="표준 2 6 11 6" xfId="6126" xr:uid="{00000000-0005-0000-0000-00000BCA0000}"/>
    <cellStyle name="표준 2 6 11 7" xfId="7606" xr:uid="{00000000-0005-0000-0000-00000CCA0000}"/>
    <cellStyle name="표준 2 6 11 8" xfId="9086" xr:uid="{00000000-0005-0000-0000-00000DCA0000}"/>
    <cellStyle name="표준 2 6 11 9" xfId="10566" xr:uid="{00000000-0005-0000-0000-00000ECA0000}"/>
    <cellStyle name="표준 2 6 12" xfId="1389" xr:uid="{00000000-0005-0000-0000-00000FCA0000}"/>
    <cellStyle name="표준 2 6 12 10" xfId="12061" xr:uid="{00000000-0005-0000-0000-000010CA0000}"/>
    <cellStyle name="표준 2 6 12 11" xfId="13541" xr:uid="{00000000-0005-0000-0000-000011CA0000}"/>
    <cellStyle name="표준 2 6 12 12" xfId="15021" xr:uid="{00000000-0005-0000-0000-000012CA0000}"/>
    <cellStyle name="표준 2 6 12 13" xfId="16501" xr:uid="{00000000-0005-0000-0000-000013CA0000}"/>
    <cellStyle name="표준 2 6 12 14" xfId="17981" xr:uid="{00000000-0005-0000-0000-000014CA0000}"/>
    <cellStyle name="표준 2 6 12 15" xfId="19461" xr:uid="{00000000-0005-0000-0000-000015CA0000}"/>
    <cellStyle name="표준 2 6 12 16" xfId="20941" xr:uid="{00000000-0005-0000-0000-000016CA0000}"/>
    <cellStyle name="표준 2 6 12 17" xfId="22421" xr:uid="{00000000-0005-0000-0000-000017CA0000}"/>
    <cellStyle name="표준 2 6 12 18" xfId="23901" xr:uid="{00000000-0005-0000-0000-000018CA0000}"/>
    <cellStyle name="표준 2 6 12 19" xfId="25381" xr:uid="{00000000-0005-0000-0000-000019CA0000}"/>
    <cellStyle name="표준 2 6 12 2" xfId="610" xr:uid="{00000000-0005-0000-0000-00001ACA0000}"/>
    <cellStyle name="표준 2 6 12 2 10" xfId="14278" xr:uid="{00000000-0005-0000-0000-00001BCA0000}"/>
    <cellStyle name="표준 2 6 12 2 11" xfId="15758" xr:uid="{00000000-0005-0000-0000-00001CCA0000}"/>
    <cellStyle name="표준 2 6 12 2 12" xfId="17238" xr:uid="{00000000-0005-0000-0000-00001DCA0000}"/>
    <cellStyle name="표준 2 6 12 2 13" xfId="18718" xr:uid="{00000000-0005-0000-0000-00001ECA0000}"/>
    <cellStyle name="표준 2 6 12 2 14" xfId="20198" xr:uid="{00000000-0005-0000-0000-00001FCA0000}"/>
    <cellStyle name="표준 2 6 12 2 15" xfId="21678" xr:uid="{00000000-0005-0000-0000-000020CA0000}"/>
    <cellStyle name="표준 2 6 12 2 16" xfId="23158" xr:uid="{00000000-0005-0000-0000-000021CA0000}"/>
    <cellStyle name="표준 2 6 12 2 17" xfId="24638" xr:uid="{00000000-0005-0000-0000-000022CA0000}"/>
    <cellStyle name="표준 2 6 12 2 18" xfId="26118" xr:uid="{00000000-0005-0000-0000-000023CA0000}"/>
    <cellStyle name="표준 2 6 12 2 19" xfId="27598" xr:uid="{00000000-0005-0000-0000-000024CA0000}"/>
    <cellStyle name="표준 2 6 12 2 2" xfId="2437" xr:uid="{00000000-0005-0000-0000-000025CA0000}"/>
    <cellStyle name="표준 2 6 12 2 20" xfId="29078" xr:uid="{00000000-0005-0000-0000-000026CA0000}"/>
    <cellStyle name="표준 2 6 12 2 21" xfId="30558" xr:uid="{00000000-0005-0000-0000-000027CA0000}"/>
    <cellStyle name="표준 2 6 12 2 22" xfId="32038" xr:uid="{00000000-0005-0000-0000-000028CA0000}"/>
    <cellStyle name="표준 2 6 12 2 23" xfId="33518" xr:uid="{00000000-0005-0000-0000-000029CA0000}"/>
    <cellStyle name="표준 2 6 12 2 24" xfId="34998" xr:uid="{00000000-0005-0000-0000-00002ACA0000}"/>
    <cellStyle name="표준 2 6 12 2 25" xfId="36478" xr:uid="{00000000-0005-0000-0000-00002BCA0000}"/>
    <cellStyle name="표준 2 6 12 2 26" xfId="37958" xr:uid="{00000000-0005-0000-0000-00002CCA0000}"/>
    <cellStyle name="표준 2 6 12 2 27" xfId="39438" xr:uid="{00000000-0005-0000-0000-00002DCA0000}"/>
    <cellStyle name="표준 2 6 12 2 28" xfId="40918" xr:uid="{00000000-0005-0000-0000-00002ECA0000}"/>
    <cellStyle name="표준 2 6 12 2 29" xfId="42398" xr:uid="{00000000-0005-0000-0000-00002FCA0000}"/>
    <cellStyle name="표준 2 6 12 2 3" xfId="3918" xr:uid="{00000000-0005-0000-0000-000030CA0000}"/>
    <cellStyle name="표준 2 6 12 2 30" xfId="43878" xr:uid="{00000000-0005-0000-0000-000031CA0000}"/>
    <cellStyle name="표준 2 6 12 2 31" xfId="45358" xr:uid="{00000000-0005-0000-0000-000032CA0000}"/>
    <cellStyle name="표준 2 6 12 2 32" xfId="46839" xr:uid="{00000000-0005-0000-0000-000033CA0000}"/>
    <cellStyle name="표준 2 6 12 2 33" xfId="48319" xr:uid="{00000000-0005-0000-0000-000034CA0000}"/>
    <cellStyle name="표준 2 6 12 2 34" xfId="49799" xr:uid="{00000000-0005-0000-0000-000035CA0000}"/>
    <cellStyle name="표준 2 6 12 2 35" xfId="51279" xr:uid="{00000000-0005-0000-0000-000036CA0000}"/>
    <cellStyle name="표준 2 6 12 2 36" xfId="52759" xr:uid="{00000000-0005-0000-0000-000037CA0000}"/>
    <cellStyle name="표준 2 6 12 2 37" xfId="54239" xr:uid="{00000000-0005-0000-0000-000038CA0000}"/>
    <cellStyle name="표준 2 6 12 2 38" xfId="55719" xr:uid="{00000000-0005-0000-0000-000039CA0000}"/>
    <cellStyle name="표준 2 6 12 2 39" xfId="57199" xr:uid="{00000000-0005-0000-0000-00003ACA0000}"/>
    <cellStyle name="표준 2 6 12 2 4" xfId="5398" xr:uid="{00000000-0005-0000-0000-00003BCA0000}"/>
    <cellStyle name="표준 2 6 12 2 40" xfId="58679" xr:uid="{00000000-0005-0000-0000-00003CCA0000}"/>
    <cellStyle name="표준 2 6 12 2 41" xfId="60159" xr:uid="{00000000-0005-0000-0000-00003DCA0000}"/>
    <cellStyle name="표준 2 6 12 2 42" xfId="61639" xr:uid="{00000000-0005-0000-0000-00003ECA0000}"/>
    <cellStyle name="표준 2 6 12 2 5" xfId="6878" xr:uid="{00000000-0005-0000-0000-00003FCA0000}"/>
    <cellStyle name="표준 2 6 12 2 6" xfId="8358" xr:uid="{00000000-0005-0000-0000-000040CA0000}"/>
    <cellStyle name="표준 2 6 12 2 7" xfId="9838" xr:uid="{00000000-0005-0000-0000-000041CA0000}"/>
    <cellStyle name="표준 2 6 12 2 8" xfId="11318" xr:uid="{00000000-0005-0000-0000-000042CA0000}"/>
    <cellStyle name="표준 2 6 12 2 9" xfId="12798" xr:uid="{00000000-0005-0000-0000-000043CA0000}"/>
    <cellStyle name="표준 2 6 12 20" xfId="26861" xr:uid="{00000000-0005-0000-0000-000044CA0000}"/>
    <cellStyle name="표준 2 6 12 21" xfId="28341" xr:uid="{00000000-0005-0000-0000-000045CA0000}"/>
    <cellStyle name="표준 2 6 12 22" xfId="29821" xr:uid="{00000000-0005-0000-0000-000046CA0000}"/>
    <cellStyle name="표준 2 6 12 23" xfId="31301" xr:uid="{00000000-0005-0000-0000-000047CA0000}"/>
    <cellStyle name="표준 2 6 12 24" xfId="32781" xr:uid="{00000000-0005-0000-0000-000048CA0000}"/>
    <cellStyle name="표준 2 6 12 25" xfId="34261" xr:uid="{00000000-0005-0000-0000-000049CA0000}"/>
    <cellStyle name="표준 2 6 12 26" xfId="35741" xr:uid="{00000000-0005-0000-0000-00004ACA0000}"/>
    <cellStyle name="표준 2 6 12 27" xfId="37221" xr:uid="{00000000-0005-0000-0000-00004BCA0000}"/>
    <cellStyle name="표준 2 6 12 28" xfId="38701" xr:uid="{00000000-0005-0000-0000-00004CCA0000}"/>
    <cellStyle name="표준 2 6 12 29" xfId="40181" xr:uid="{00000000-0005-0000-0000-00004DCA0000}"/>
    <cellStyle name="표준 2 6 12 3" xfId="1700" xr:uid="{00000000-0005-0000-0000-00004ECA0000}"/>
    <cellStyle name="표준 2 6 12 30" xfId="41661" xr:uid="{00000000-0005-0000-0000-00004FCA0000}"/>
    <cellStyle name="표준 2 6 12 31" xfId="43141" xr:uid="{00000000-0005-0000-0000-000050CA0000}"/>
    <cellStyle name="표준 2 6 12 32" xfId="44621" xr:uid="{00000000-0005-0000-0000-000051CA0000}"/>
    <cellStyle name="표준 2 6 12 33" xfId="46102" xr:uid="{00000000-0005-0000-0000-000052CA0000}"/>
    <cellStyle name="표준 2 6 12 34" xfId="47582" xr:uid="{00000000-0005-0000-0000-000053CA0000}"/>
    <cellStyle name="표준 2 6 12 35" xfId="49062" xr:uid="{00000000-0005-0000-0000-000054CA0000}"/>
    <cellStyle name="표준 2 6 12 36" xfId="50542" xr:uid="{00000000-0005-0000-0000-000055CA0000}"/>
    <cellStyle name="표준 2 6 12 37" xfId="52022" xr:uid="{00000000-0005-0000-0000-000056CA0000}"/>
    <cellStyle name="표준 2 6 12 38" xfId="53502" xr:uid="{00000000-0005-0000-0000-000057CA0000}"/>
    <cellStyle name="표준 2 6 12 39" xfId="54982" xr:uid="{00000000-0005-0000-0000-000058CA0000}"/>
    <cellStyle name="표준 2 6 12 4" xfId="3181" xr:uid="{00000000-0005-0000-0000-000059CA0000}"/>
    <cellStyle name="표준 2 6 12 40" xfId="56462" xr:uid="{00000000-0005-0000-0000-00005ACA0000}"/>
    <cellStyle name="표준 2 6 12 41" xfId="57942" xr:uid="{00000000-0005-0000-0000-00005BCA0000}"/>
    <cellStyle name="표준 2 6 12 42" xfId="59422" xr:uid="{00000000-0005-0000-0000-00005CCA0000}"/>
    <cellStyle name="표준 2 6 12 43" xfId="60902" xr:uid="{00000000-0005-0000-0000-00005DCA0000}"/>
    <cellStyle name="표준 2 6 12 5" xfId="4661" xr:uid="{00000000-0005-0000-0000-00005ECA0000}"/>
    <cellStyle name="표준 2 6 12 6" xfId="6141" xr:uid="{00000000-0005-0000-0000-00005FCA0000}"/>
    <cellStyle name="표준 2 6 12 7" xfId="7621" xr:uid="{00000000-0005-0000-0000-000060CA0000}"/>
    <cellStyle name="표준 2 6 12 8" xfId="9101" xr:uid="{00000000-0005-0000-0000-000061CA0000}"/>
    <cellStyle name="표준 2 6 12 9" xfId="10581" xr:uid="{00000000-0005-0000-0000-000062CA0000}"/>
    <cellStyle name="표준 2 6 13" xfId="1373" xr:uid="{00000000-0005-0000-0000-000063CA0000}"/>
    <cellStyle name="표준 2 6 13 10" xfId="12077" xr:uid="{00000000-0005-0000-0000-000064CA0000}"/>
    <cellStyle name="표준 2 6 13 11" xfId="13557" xr:uid="{00000000-0005-0000-0000-000065CA0000}"/>
    <cellStyle name="표준 2 6 13 12" xfId="15037" xr:uid="{00000000-0005-0000-0000-000066CA0000}"/>
    <cellStyle name="표준 2 6 13 13" xfId="16517" xr:uid="{00000000-0005-0000-0000-000067CA0000}"/>
    <cellStyle name="표준 2 6 13 14" xfId="17997" xr:uid="{00000000-0005-0000-0000-000068CA0000}"/>
    <cellStyle name="표준 2 6 13 15" xfId="19477" xr:uid="{00000000-0005-0000-0000-000069CA0000}"/>
    <cellStyle name="표준 2 6 13 16" xfId="20957" xr:uid="{00000000-0005-0000-0000-00006ACA0000}"/>
    <cellStyle name="표준 2 6 13 17" xfId="22437" xr:uid="{00000000-0005-0000-0000-00006BCA0000}"/>
    <cellStyle name="표준 2 6 13 18" xfId="23917" xr:uid="{00000000-0005-0000-0000-00006CCA0000}"/>
    <cellStyle name="표준 2 6 13 19" xfId="25397" xr:uid="{00000000-0005-0000-0000-00006DCA0000}"/>
    <cellStyle name="표준 2 6 13 2" xfId="594" xr:uid="{00000000-0005-0000-0000-00006ECA0000}"/>
    <cellStyle name="표준 2 6 13 2 10" xfId="14294" xr:uid="{00000000-0005-0000-0000-00006FCA0000}"/>
    <cellStyle name="표준 2 6 13 2 11" xfId="15774" xr:uid="{00000000-0005-0000-0000-000070CA0000}"/>
    <cellStyle name="표준 2 6 13 2 12" xfId="17254" xr:uid="{00000000-0005-0000-0000-000071CA0000}"/>
    <cellStyle name="표준 2 6 13 2 13" xfId="18734" xr:uid="{00000000-0005-0000-0000-000072CA0000}"/>
    <cellStyle name="표준 2 6 13 2 14" xfId="20214" xr:uid="{00000000-0005-0000-0000-000073CA0000}"/>
    <cellStyle name="표준 2 6 13 2 15" xfId="21694" xr:uid="{00000000-0005-0000-0000-000074CA0000}"/>
    <cellStyle name="표준 2 6 13 2 16" xfId="23174" xr:uid="{00000000-0005-0000-0000-000075CA0000}"/>
    <cellStyle name="표준 2 6 13 2 17" xfId="24654" xr:uid="{00000000-0005-0000-0000-000076CA0000}"/>
    <cellStyle name="표준 2 6 13 2 18" xfId="26134" xr:uid="{00000000-0005-0000-0000-000077CA0000}"/>
    <cellStyle name="표준 2 6 13 2 19" xfId="27614" xr:uid="{00000000-0005-0000-0000-000078CA0000}"/>
    <cellStyle name="표준 2 6 13 2 2" xfId="2453" xr:uid="{00000000-0005-0000-0000-000079CA0000}"/>
    <cellStyle name="표준 2 6 13 2 20" xfId="29094" xr:uid="{00000000-0005-0000-0000-00007ACA0000}"/>
    <cellStyle name="표준 2 6 13 2 21" xfId="30574" xr:uid="{00000000-0005-0000-0000-00007BCA0000}"/>
    <cellStyle name="표준 2 6 13 2 22" xfId="32054" xr:uid="{00000000-0005-0000-0000-00007CCA0000}"/>
    <cellStyle name="표준 2 6 13 2 23" xfId="33534" xr:uid="{00000000-0005-0000-0000-00007DCA0000}"/>
    <cellStyle name="표준 2 6 13 2 24" xfId="35014" xr:uid="{00000000-0005-0000-0000-00007ECA0000}"/>
    <cellStyle name="표준 2 6 13 2 25" xfId="36494" xr:uid="{00000000-0005-0000-0000-00007FCA0000}"/>
    <cellStyle name="표준 2 6 13 2 26" xfId="37974" xr:uid="{00000000-0005-0000-0000-000080CA0000}"/>
    <cellStyle name="표준 2 6 13 2 27" xfId="39454" xr:uid="{00000000-0005-0000-0000-000081CA0000}"/>
    <cellStyle name="표준 2 6 13 2 28" xfId="40934" xr:uid="{00000000-0005-0000-0000-000082CA0000}"/>
    <cellStyle name="표준 2 6 13 2 29" xfId="42414" xr:uid="{00000000-0005-0000-0000-000083CA0000}"/>
    <cellStyle name="표준 2 6 13 2 3" xfId="3934" xr:uid="{00000000-0005-0000-0000-000084CA0000}"/>
    <cellStyle name="표준 2 6 13 2 30" xfId="43894" xr:uid="{00000000-0005-0000-0000-000085CA0000}"/>
    <cellStyle name="표준 2 6 13 2 31" xfId="45374" xr:uid="{00000000-0005-0000-0000-000086CA0000}"/>
    <cellStyle name="표준 2 6 13 2 32" xfId="46855" xr:uid="{00000000-0005-0000-0000-000087CA0000}"/>
    <cellStyle name="표준 2 6 13 2 33" xfId="48335" xr:uid="{00000000-0005-0000-0000-000088CA0000}"/>
    <cellStyle name="표준 2 6 13 2 34" xfId="49815" xr:uid="{00000000-0005-0000-0000-000089CA0000}"/>
    <cellStyle name="표준 2 6 13 2 35" xfId="51295" xr:uid="{00000000-0005-0000-0000-00008ACA0000}"/>
    <cellStyle name="표준 2 6 13 2 36" xfId="52775" xr:uid="{00000000-0005-0000-0000-00008BCA0000}"/>
    <cellStyle name="표준 2 6 13 2 37" xfId="54255" xr:uid="{00000000-0005-0000-0000-00008CCA0000}"/>
    <cellStyle name="표준 2 6 13 2 38" xfId="55735" xr:uid="{00000000-0005-0000-0000-00008DCA0000}"/>
    <cellStyle name="표준 2 6 13 2 39" xfId="57215" xr:uid="{00000000-0005-0000-0000-00008ECA0000}"/>
    <cellStyle name="표준 2 6 13 2 4" xfId="5414" xr:uid="{00000000-0005-0000-0000-00008FCA0000}"/>
    <cellStyle name="표준 2 6 13 2 40" xfId="58695" xr:uid="{00000000-0005-0000-0000-000090CA0000}"/>
    <cellStyle name="표준 2 6 13 2 41" xfId="60175" xr:uid="{00000000-0005-0000-0000-000091CA0000}"/>
    <cellStyle name="표준 2 6 13 2 42" xfId="61655" xr:uid="{00000000-0005-0000-0000-000092CA0000}"/>
    <cellStyle name="표준 2 6 13 2 5" xfId="6894" xr:uid="{00000000-0005-0000-0000-000093CA0000}"/>
    <cellStyle name="표준 2 6 13 2 6" xfId="8374" xr:uid="{00000000-0005-0000-0000-000094CA0000}"/>
    <cellStyle name="표준 2 6 13 2 7" xfId="9854" xr:uid="{00000000-0005-0000-0000-000095CA0000}"/>
    <cellStyle name="표준 2 6 13 2 8" xfId="11334" xr:uid="{00000000-0005-0000-0000-000096CA0000}"/>
    <cellStyle name="표준 2 6 13 2 9" xfId="12814" xr:uid="{00000000-0005-0000-0000-000097CA0000}"/>
    <cellStyle name="표준 2 6 13 20" xfId="26877" xr:uid="{00000000-0005-0000-0000-000098CA0000}"/>
    <cellStyle name="표준 2 6 13 21" xfId="28357" xr:uid="{00000000-0005-0000-0000-000099CA0000}"/>
    <cellStyle name="표준 2 6 13 22" xfId="29837" xr:uid="{00000000-0005-0000-0000-00009ACA0000}"/>
    <cellStyle name="표준 2 6 13 23" xfId="31317" xr:uid="{00000000-0005-0000-0000-00009BCA0000}"/>
    <cellStyle name="표준 2 6 13 24" xfId="32797" xr:uid="{00000000-0005-0000-0000-00009CCA0000}"/>
    <cellStyle name="표준 2 6 13 25" xfId="34277" xr:uid="{00000000-0005-0000-0000-00009DCA0000}"/>
    <cellStyle name="표준 2 6 13 26" xfId="35757" xr:uid="{00000000-0005-0000-0000-00009ECA0000}"/>
    <cellStyle name="표준 2 6 13 27" xfId="37237" xr:uid="{00000000-0005-0000-0000-00009FCA0000}"/>
    <cellStyle name="표준 2 6 13 28" xfId="38717" xr:uid="{00000000-0005-0000-0000-0000A0CA0000}"/>
    <cellStyle name="표준 2 6 13 29" xfId="40197" xr:uid="{00000000-0005-0000-0000-0000A1CA0000}"/>
    <cellStyle name="표준 2 6 13 3" xfId="1716" xr:uid="{00000000-0005-0000-0000-0000A2CA0000}"/>
    <cellStyle name="표준 2 6 13 30" xfId="41677" xr:uid="{00000000-0005-0000-0000-0000A3CA0000}"/>
    <cellStyle name="표준 2 6 13 31" xfId="43157" xr:uid="{00000000-0005-0000-0000-0000A4CA0000}"/>
    <cellStyle name="표준 2 6 13 32" xfId="44637" xr:uid="{00000000-0005-0000-0000-0000A5CA0000}"/>
    <cellStyle name="표준 2 6 13 33" xfId="46118" xr:uid="{00000000-0005-0000-0000-0000A6CA0000}"/>
    <cellStyle name="표준 2 6 13 34" xfId="47598" xr:uid="{00000000-0005-0000-0000-0000A7CA0000}"/>
    <cellStyle name="표준 2 6 13 35" xfId="49078" xr:uid="{00000000-0005-0000-0000-0000A8CA0000}"/>
    <cellStyle name="표준 2 6 13 36" xfId="50558" xr:uid="{00000000-0005-0000-0000-0000A9CA0000}"/>
    <cellStyle name="표준 2 6 13 37" xfId="52038" xr:uid="{00000000-0005-0000-0000-0000AACA0000}"/>
    <cellStyle name="표준 2 6 13 38" xfId="53518" xr:uid="{00000000-0005-0000-0000-0000ABCA0000}"/>
    <cellStyle name="표준 2 6 13 39" xfId="54998" xr:uid="{00000000-0005-0000-0000-0000ACCA0000}"/>
    <cellStyle name="표준 2 6 13 4" xfId="3197" xr:uid="{00000000-0005-0000-0000-0000ADCA0000}"/>
    <cellStyle name="표준 2 6 13 40" xfId="56478" xr:uid="{00000000-0005-0000-0000-0000AECA0000}"/>
    <cellStyle name="표준 2 6 13 41" xfId="57958" xr:uid="{00000000-0005-0000-0000-0000AFCA0000}"/>
    <cellStyle name="표준 2 6 13 42" xfId="59438" xr:uid="{00000000-0005-0000-0000-0000B0CA0000}"/>
    <cellStyle name="표준 2 6 13 43" xfId="60918" xr:uid="{00000000-0005-0000-0000-0000B1CA0000}"/>
    <cellStyle name="표준 2 6 13 5" xfId="4677" xr:uid="{00000000-0005-0000-0000-0000B2CA0000}"/>
    <cellStyle name="표준 2 6 13 6" xfId="6157" xr:uid="{00000000-0005-0000-0000-0000B3CA0000}"/>
    <cellStyle name="표준 2 6 13 7" xfId="7637" xr:uid="{00000000-0005-0000-0000-0000B4CA0000}"/>
    <cellStyle name="표준 2 6 13 8" xfId="9117" xr:uid="{00000000-0005-0000-0000-0000B5CA0000}"/>
    <cellStyle name="표준 2 6 13 9" xfId="10597" xr:uid="{00000000-0005-0000-0000-0000B6CA0000}"/>
    <cellStyle name="표준 2 6 14" xfId="1356" xr:uid="{00000000-0005-0000-0000-0000B7CA0000}"/>
    <cellStyle name="표준 2 6 14 10" xfId="12094" xr:uid="{00000000-0005-0000-0000-0000B8CA0000}"/>
    <cellStyle name="표준 2 6 14 11" xfId="13574" xr:uid="{00000000-0005-0000-0000-0000B9CA0000}"/>
    <cellStyle name="표준 2 6 14 12" xfId="15054" xr:uid="{00000000-0005-0000-0000-0000BACA0000}"/>
    <cellStyle name="표준 2 6 14 13" xfId="16534" xr:uid="{00000000-0005-0000-0000-0000BBCA0000}"/>
    <cellStyle name="표준 2 6 14 14" xfId="18014" xr:uid="{00000000-0005-0000-0000-0000BCCA0000}"/>
    <cellStyle name="표준 2 6 14 15" xfId="19494" xr:uid="{00000000-0005-0000-0000-0000BDCA0000}"/>
    <cellStyle name="표준 2 6 14 16" xfId="20974" xr:uid="{00000000-0005-0000-0000-0000BECA0000}"/>
    <cellStyle name="표준 2 6 14 17" xfId="22454" xr:uid="{00000000-0005-0000-0000-0000BFCA0000}"/>
    <cellStyle name="표준 2 6 14 18" xfId="23934" xr:uid="{00000000-0005-0000-0000-0000C0CA0000}"/>
    <cellStyle name="표준 2 6 14 19" xfId="25414" xr:uid="{00000000-0005-0000-0000-0000C1CA0000}"/>
    <cellStyle name="표준 2 6 14 2" xfId="577" xr:uid="{00000000-0005-0000-0000-0000C2CA0000}"/>
    <cellStyle name="표준 2 6 14 2 10" xfId="14311" xr:uid="{00000000-0005-0000-0000-0000C3CA0000}"/>
    <cellStyle name="표준 2 6 14 2 11" xfId="15791" xr:uid="{00000000-0005-0000-0000-0000C4CA0000}"/>
    <cellStyle name="표준 2 6 14 2 12" xfId="17271" xr:uid="{00000000-0005-0000-0000-0000C5CA0000}"/>
    <cellStyle name="표준 2 6 14 2 13" xfId="18751" xr:uid="{00000000-0005-0000-0000-0000C6CA0000}"/>
    <cellStyle name="표준 2 6 14 2 14" xfId="20231" xr:uid="{00000000-0005-0000-0000-0000C7CA0000}"/>
    <cellStyle name="표준 2 6 14 2 15" xfId="21711" xr:uid="{00000000-0005-0000-0000-0000C8CA0000}"/>
    <cellStyle name="표준 2 6 14 2 16" xfId="23191" xr:uid="{00000000-0005-0000-0000-0000C9CA0000}"/>
    <cellStyle name="표준 2 6 14 2 17" xfId="24671" xr:uid="{00000000-0005-0000-0000-0000CACA0000}"/>
    <cellStyle name="표준 2 6 14 2 18" xfId="26151" xr:uid="{00000000-0005-0000-0000-0000CBCA0000}"/>
    <cellStyle name="표준 2 6 14 2 19" xfId="27631" xr:uid="{00000000-0005-0000-0000-0000CCCA0000}"/>
    <cellStyle name="표준 2 6 14 2 2" xfId="2470" xr:uid="{00000000-0005-0000-0000-0000CDCA0000}"/>
    <cellStyle name="표준 2 6 14 2 20" xfId="29111" xr:uid="{00000000-0005-0000-0000-0000CECA0000}"/>
    <cellStyle name="표준 2 6 14 2 21" xfId="30591" xr:uid="{00000000-0005-0000-0000-0000CFCA0000}"/>
    <cellStyle name="표준 2 6 14 2 22" xfId="32071" xr:uid="{00000000-0005-0000-0000-0000D0CA0000}"/>
    <cellStyle name="표준 2 6 14 2 23" xfId="33551" xr:uid="{00000000-0005-0000-0000-0000D1CA0000}"/>
    <cellStyle name="표준 2 6 14 2 24" xfId="35031" xr:uid="{00000000-0005-0000-0000-0000D2CA0000}"/>
    <cellStyle name="표준 2 6 14 2 25" xfId="36511" xr:uid="{00000000-0005-0000-0000-0000D3CA0000}"/>
    <cellStyle name="표준 2 6 14 2 26" xfId="37991" xr:uid="{00000000-0005-0000-0000-0000D4CA0000}"/>
    <cellStyle name="표준 2 6 14 2 27" xfId="39471" xr:uid="{00000000-0005-0000-0000-0000D5CA0000}"/>
    <cellStyle name="표준 2 6 14 2 28" xfId="40951" xr:uid="{00000000-0005-0000-0000-0000D6CA0000}"/>
    <cellStyle name="표준 2 6 14 2 29" xfId="42431" xr:uid="{00000000-0005-0000-0000-0000D7CA0000}"/>
    <cellStyle name="표준 2 6 14 2 3" xfId="3951" xr:uid="{00000000-0005-0000-0000-0000D8CA0000}"/>
    <cellStyle name="표준 2 6 14 2 30" xfId="43911" xr:uid="{00000000-0005-0000-0000-0000D9CA0000}"/>
    <cellStyle name="표준 2 6 14 2 31" xfId="45391" xr:uid="{00000000-0005-0000-0000-0000DACA0000}"/>
    <cellStyle name="표준 2 6 14 2 32" xfId="46872" xr:uid="{00000000-0005-0000-0000-0000DBCA0000}"/>
    <cellStyle name="표준 2 6 14 2 33" xfId="48352" xr:uid="{00000000-0005-0000-0000-0000DCCA0000}"/>
    <cellStyle name="표준 2 6 14 2 34" xfId="49832" xr:uid="{00000000-0005-0000-0000-0000DDCA0000}"/>
    <cellStyle name="표준 2 6 14 2 35" xfId="51312" xr:uid="{00000000-0005-0000-0000-0000DECA0000}"/>
    <cellStyle name="표준 2 6 14 2 36" xfId="52792" xr:uid="{00000000-0005-0000-0000-0000DFCA0000}"/>
    <cellStyle name="표준 2 6 14 2 37" xfId="54272" xr:uid="{00000000-0005-0000-0000-0000E0CA0000}"/>
    <cellStyle name="표준 2 6 14 2 38" xfId="55752" xr:uid="{00000000-0005-0000-0000-0000E1CA0000}"/>
    <cellStyle name="표준 2 6 14 2 39" xfId="57232" xr:uid="{00000000-0005-0000-0000-0000E2CA0000}"/>
    <cellStyle name="표준 2 6 14 2 4" xfId="5431" xr:uid="{00000000-0005-0000-0000-0000E3CA0000}"/>
    <cellStyle name="표준 2 6 14 2 40" xfId="58712" xr:uid="{00000000-0005-0000-0000-0000E4CA0000}"/>
    <cellStyle name="표준 2 6 14 2 41" xfId="60192" xr:uid="{00000000-0005-0000-0000-0000E5CA0000}"/>
    <cellStyle name="표준 2 6 14 2 42" xfId="61672" xr:uid="{00000000-0005-0000-0000-0000E6CA0000}"/>
    <cellStyle name="표준 2 6 14 2 5" xfId="6911" xr:uid="{00000000-0005-0000-0000-0000E7CA0000}"/>
    <cellStyle name="표준 2 6 14 2 6" xfId="8391" xr:uid="{00000000-0005-0000-0000-0000E8CA0000}"/>
    <cellStyle name="표준 2 6 14 2 7" xfId="9871" xr:uid="{00000000-0005-0000-0000-0000E9CA0000}"/>
    <cellStyle name="표준 2 6 14 2 8" xfId="11351" xr:uid="{00000000-0005-0000-0000-0000EACA0000}"/>
    <cellStyle name="표준 2 6 14 2 9" xfId="12831" xr:uid="{00000000-0005-0000-0000-0000EBCA0000}"/>
    <cellStyle name="표준 2 6 14 20" xfId="26894" xr:uid="{00000000-0005-0000-0000-0000ECCA0000}"/>
    <cellStyle name="표준 2 6 14 21" xfId="28374" xr:uid="{00000000-0005-0000-0000-0000EDCA0000}"/>
    <cellStyle name="표준 2 6 14 22" xfId="29854" xr:uid="{00000000-0005-0000-0000-0000EECA0000}"/>
    <cellStyle name="표준 2 6 14 23" xfId="31334" xr:uid="{00000000-0005-0000-0000-0000EFCA0000}"/>
    <cellStyle name="표준 2 6 14 24" xfId="32814" xr:uid="{00000000-0005-0000-0000-0000F0CA0000}"/>
    <cellStyle name="표준 2 6 14 25" xfId="34294" xr:uid="{00000000-0005-0000-0000-0000F1CA0000}"/>
    <cellStyle name="표준 2 6 14 26" xfId="35774" xr:uid="{00000000-0005-0000-0000-0000F2CA0000}"/>
    <cellStyle name="표준 2 6 14 27" xfId="37254" xr:uid="{00000000-0005-0000-0000-0000F3CA0000}"/>
    <cellStyle name="표준 2 6 14 28" xfId="38734" xr:uid="{00000000-0005-0000-0000-0000F4CA0000}"/>
    <cellStyle name="표준 2 6 14 29" xfId="40214" xr:uid="{00000000-0005-0000-0000-0000F5CA0000}"/>
    <cellStyle name="표준 2 6 14 3" xfId="1733" xr:uid="{00000000-0005-0000-0000-0000F6CA0000}"/>
    <cellStyle name="표준 2 6 14 30" xfId="41694" xr:uid="{00000000-0005-0000-0000-0000F7CA0000}"/>
    <cellStyle name="표준 2 6 14 31" xfId="43174" xr:uid="{00000000-0005-0000-0000-0000F8CA0000}"/>
    <cellStyle name="표준 2 6 14 32" xfId="44654" xr:uid="{00000000-0005-0000-0000-0000F9CA0000}"/>
    <cellStyle name="표준 2 6 14 33" xfId="46135" xr:uid="{00000000-0005-0000-0000-0000FACA0000}"/>
    <cellStyle name="표준 2 6 14 34" xfId="47615" xr:uid="{00000000-0005-0000-0000-0000FBCA0000}"/>
    <cellStyle name="표준 2 6 14 35" xfId="49095" xr:uid="{00000000-0005-0000-0000-0000FCCA0000}"/>
    <cellStyle name="표준 2 6 14 36" xfId="50575" xr:uid="{00000000-0005-0000-0000-0000FDCA0000}"/>
    <cellStyle name="표준 2 6 14 37" xfId="52055" xr:uid="{00000000-0005-0000-0000-0000FECA0000}"/>
    <cellStyle name="표준 2 6 14 38" xfId="53535" xr:uid="{00000000-0005-0000-0000-0000FFCA0000}"/>
    <cellStyle name="표준 2 6 14 39" xfId="55015" xr:uid="{00000000-0005-0000-0000-000000CB0000}"/>
    <cellStyle name="표준 2 6 14 4" xfId="3214" xr:uid="{00000000-0005-0000-0000-000001CB0000}"/>
    <cellStyle name="표준 2 6 14 40" xfId="56495" xr:uid="{00000000-0005-0000-0000-000002CB0000}"/>
    <cellStyle name="표준 2 6 14 41" xfId="57975" xr:uid="{00000000-0005-0000-0000-000003CB0000}"/>
    <cellStyle name="표준 2 6 14 42" xfId="59455" xr:uid="{00000000-0005-0000-0000-000004CB0000}"/>
    <cellStyle name="표준 2 6 14 43" xfId="60935" xr:uid="{00000000-0005-0000-0000-000005CB0000}"/>
    <cellStyle name="표준 2 6 14 5" xfId="4694" xr:uid="{00000000-0005-0000-0000-000006CB0000}"/>
    <cellStyle name="표준 2 6 14 6" xfId="6174" xr:uid="{00000000-0005-0000-0000-000007CB0000}"/>
    <cellStyle name="표준 2 6 14 7" xfId="7654" xr:uid="{00000000-0005-0000-0000-000008CB0000}"/>
    <cellStyle name="표준 2 6 14 8" xfId="9134" xr:uid="{00000000-0005-0000-0000-000009CB0000}"/>
    <cellStyle name="표준 2 6 14 9" xfId="10614" xr:uid="{00000000-0005-0000-0000-00000ACB0000}"/>
    <cellStyle name="표준 2 6 15" xfId="1338" xr:uid="{00000000-0005-0000-0000-00000BCB0000}"/>
    <cellStyle name="표준 2 6 15 10" xfId="12112" xr:uid="{00000000-0005-0000-0000-00000CCB0000}"/>
    <cellStyle name="표준 2 6 15 11" xfId="13592" xr:uid="{00000000-0005-0000-0000-00000DCB0000}"/>
    <cellStyle name="표준 2 6 15 12" xfId="15072" xr:uid="{00000000-0005-0000-0000-00000ECB0000}"/>
    <cellStyle name="표준 2 6 15 13" xfId="16552" xr:uid="{00000000-0005-0000-0000-00000FCB0000}"/>
    <cellStyle name="표준 2 6 15 14" xfId="18032" xr:uid="{00000000-0005-0000-0000-000010CB0000}"/>
    <cellStyle name="표준 2 6 15 15" xfId="19512" xr:uid="{00000000-0005-0000-0000-000011CB0000}"/>
    <cellStyle name="표준 2 6 15 16" xfId="20992" xr:uid="{00000000-0005-0000-0000-000012CB0000}"/>
    <cellStyle name="표준 2 6 15 17" xfId="22472" xr:uid="{00000000-0005-0000-0000-000013CB0000}"/>
    <cellStyle name="표준 2 6 15 18" xfId="23952" xr:uid="{00000000-0005-0000-0000-000014CB0000}"/>
    <cellStyle name="표준 2 6 15 19" xfId="25432" xr:uid="{00000000-0005-0000-0000-000015CB0000}"/>
    <cellStyle name="표준 2 6 15 2" xfId="559" xr:uid="{00000000-0005-0000-0000-000016CB0000}"/>
    <cellStyle name="표준 2 6 15 2 10" xfId="14329" xr:uid="{00000000-0005-0000-0000-000017CB0000}"/>
    <cellStyle name="표준 2 6 15 2 11" xfId="15809" xr:uid="{00000000-0005-0000-0000-000018CB0000}"/>
    <cellStyle name="표준 2 6 15 2 12" xfId="17289" xr:uid="{00000000-0005-0000-0000-000019CB0000}"/>
    <cellStyle name="표준 2 6 15 2 13" xfId="18769" xr:uid="{00000000-0005-0000-0000-00001ACB0000}"/>
    <cellStyle name="표준 2 6 15 2 14" xfId="20249" xr:uid="{00000000-0005-0000-0000-00001BCB0000}"/>
    <cellStyle name="표준 2 6 15 2 15" xfId="21729" xr:uid="{00000000-0005-0000-0000-00001CCB0000}"/>
    <cellStyle name="표준 2 6 15 2 16" xfId="23209" xr:uid="{00000000-0005-0000-0000-00001DCB0000}"/>
    <cellStyle name="표준 2 6 15 2 17" xfId="24689" xr:uid="{00000000-0005-0000-0000-00001ECB0000}"/>
    <cellStyle name="표준 2 6 15 2 18" xfId="26169" xr:uid="{00000000-0005-0000-0000-00001FCB0000}"/>
    <cellStyle name="표준 2 6 15 2 19" xfId="27649" xr:uid="{00000000-0005-0000-0000-000020CB0000}"/>
    <cellStyle name="표준 2 6 15 2 2" xfId="2488" xr:uid="{00000000-0005-0000-0000-000021CB0000}"/>
    <cellStyle name="표준 2 6 15 2 20" xfId="29129" xr:uid="{00000000-0005-0000-0000-000022CB0000}"/>
    <cellStyle name="표준 2 6 15 2 21" xfId="30609" xr:uid="{00000000-0005-0000-0000-000023CB0000}"/>
    <cellStyle name="표준 2 6 15 2 22" xfId="32089" xr:uid="{00000000-0005-0000-0000-000024CB0000}"/>
    <cellStyle name="표준 2 6 15 2 23" xfId="33569" xr:uid="{00000000-0005-0000-0000-000025CB0000}"/>
    <cellStyle name="표준 2 6 15 2 24" xfId="35049" xr:uid="{00000000-0005-0000-0000-000026CB0000}"/>
    <cellStyle name="표준 2 6 15 2 25" xfId="36529" xr:uid="{00000000-0005-0000-0000-000027CB0000}"/>
    <cellStyle name="표준 2 6 15 2 26" xfId="38009" xr:uid="{00000000-0005-0000-0000-000028CB0000}"/>
    <cellStyle name="표준 2 6 15 2 27" xfId="39489" xr:uid="{00000000-0005-0000-0000-000029CB0000}"/>
    <cellStyle name="표준 2 6 15 2 28" xfId="40969" xr:uid="{00000000-0005-0000-0000-00002ACB0000}"/>
    <cellStyle name="표준 2 6 15 2 29" xfId="42449" xr:uid="{00000000-0005-0000-0000-00002BCB0000}"/>
    <cellStyle name="표준 2 6 15 2 3" xfId="3969" xr:uid="{00000000-0005-0000-0000-00002CCB0000}"/>
    <cellStyle name="표준 2 6 15 2 30" xfId="43929" xr:uid="{00000000-0005-0000-0000-00002DCB0000}"/>
    <cellStyle name="표준 2 6 15 2 31" xfId="45409" xr:uid="{00000000-0005-0000-0000-00002ECB0000}"/>
    <cellStyle name="표준 2 6 15 2 32" xfId="46890" xr:uid="{00000000-0005-0000-0000-00002FCB0000}"/>
    <cellStyle name="표준 2 6 15 2 33" xfId="48370" xr:uid="{00000000-0005-0000-0000-000030CB0000}"/>
    <cellStyle name="표준 2 6 15 2 34" xfId="49850" xr:uid="{00000000-0005-0000-0000-000031CB0000}"/>
    <cellStyle name="표준 2 6 15 2 35" xfId="51330" xr:uid="{00000000-0005-0000-0000-000032CB0000}"/>
    <cellStyle name="표준 2 6 15 2 36" xfId="52810" xr:uid="{00000000-0005-0000-0000-000033CB0000}"/>
    <cellStyle name="표준 2 6 15 2 37" xfId="54290" xr:uid="{00000000-0005-0000-0000-000034CB0000}"/>
    <cellStyle name="표준 2 6 15 2 38" xfId="55770" xr:uid="{00000000-0005-0000-0000-000035CB0000}"/>
    <cellStyle name="표준 2 6 15 2 39" xfId="57250" xr:uid="{00000000-0005-0000-0000-000036CB0000}"/>
    <cellStyle name="표준 2 6 15 2 4" xfId="5449" xr:uid="{00000000-0005-0000-0000-000037CB0000}"/>
    <cellStyle name="표준 2 6 15 2 40" xfId="58730" xr:uid="{00000000-0005-0000-0000-000038CB0000}"/>
    <cellStyle name="표준 2 6 15 2 41" xfId="60210" xr:uid="{00000000-0005-0000-0000-000039CB0000}"/>
    <cellStyle name="표준 2 6 15 2 42" xfId="61690" xr:uid="{00000000-0005-0000-0000-00003ACB0000}"/>
    <cellStyle name="표준 2 6 15 2 5" xfId="6929" xr:uid="{00000000-0005-0000-0000-00003BCB0000}"/>
    <cellStyle name="표준 2 6 15 2 6" xfId="8409" xr:uid="{00000000-0005-0000-0000-00003CCB0000}"/>
    <cellStyle name="표준 2 6 15 2 7" xfId="9889" xr:uid="{00000000-0005-0000-0000-00003DCB0000}"/>
    <cellStyle name="표준 2 6 15 2 8" xfId="11369" xr:uid="{00000000-0005-0000-0000-00003ECB0000}"/>
    <cellStyle name="표준 2 6 15 2 9" xfId="12849" xr:uid="{00000000-0005-0000-0000-00003FCB0000}"/>
    <cellStyle name="표준 2 6 15 20" xfId="26912" xr:uid="{00000000-0005-0000-0000-000040CB0000}"/>
    <cellStyle name="표준 2 6 15 21" xfId="28392" xr:uid="{00000000-0005-0000-0000-000041CB0000}"/>
    <cellStyle name="표준 2 6 15 22" xfId="29872" xr:uid="{00000000-0005-0000-0000-000042CB0000}"/>
    <cellStyle name="표준 2 6 15 23" xfId="31352" xr:uid="{00000000-0005-0000-0000-000043CB0000}"/>
    <cellStyle name="표준 2 6 15 24" xfId="32832" xr:uid="{00000000-0005-0000-0000-000044CB0000}"/>
    <cellStyle name="표준 2 6 15 25" xfId="34312" xr:uid="{00000000-0005-0000-0000-000045CB0000}"/>
    <cellStyle name="표준 2 6 15 26" xfId="35792" xr:uid="{00000000-0005-0000-0000-000046CB0000}"/>
    <cellStyle name="표준 2 6 15 27" xfId="37272" xr:uid="{00000000-0005-0000-0000-000047CB0000}"/>
    <cellStyle name="표준 2 6 15 28" xfId="38752" xr:uid="{00000000-0005-0000-0000-000048CB0000}"/>
    <cellStyle name="표준 2 6 15 29" xfId="40232" xr:uid="{00000000-0005-0000-0000-000049CB0000}"/>
    <cellStyle name="표준 2 6 15 3" xfId="1751" xr:uid="{00000000-0005-0000-0000-00004ACB0000}"/>
    <cellStyle name="표준 2 6 15 30" xfId="41712" xr:uid="{00000000-0005-0000-0000-00004BCB0000}"/>
    <cellStyle name="표준 2 6 15 31" xfId="43192" xr:uid="{00000000-0005-0000-0000-00004CCB0000}"/>
    <cellStyle name="표준 2 6 15 32" xfId="44672" xr:uid="{00000000-0005-0000-0000-00004DCB0000}"/>
    <cellStyle name="표준 2 6 15 33" xfId="46153" xr:uid="{00000000-0005-0000-0000-00004ECB0000}"/>
    <cellStyle name="표준 2 6 15 34" xfId="47633" xr:uid="{00000000-0005-0000-0000-00004FCB0000}"/>
    <cellStyle name="표준 2 6 15 35" xfId="49113" xr:uid="{00000000-0005-0000-0000-000050CB0000}"/>
    <cellStyle name="표준 2 6 15 36" xfId="50593" xr:uid="{00000000-0005-0000-0000-000051CB0000}"/>
    <cellStyle name="표준 2 6 15 37" xfId="52073" xr:uid="{00000000-0005-0000-0000-000052CB0000}"/>
    <cellStyle name="표준 2 6 15 38" xfId="53553" xr:uid="{00000000-0005-0000-0000-000053CB0000}"/>
    <cellStyle name="표준 2 6 15 39" xfId="55033" xr:uid="{00000000-0005-0000-0000-000054CB0000}"/>
    <cellStyle name="표준 2 6 15 4" xfId="3232" xr:uid="{00000000-0005-0000-0000-000055CB0000}"/>
    <cellStyle name="표준 2 6 15 40" xfId="56513" xr:uid="{00000000-0005-0000-0000-000056CB0000}"/>
    <cellStyle name="표준 2 6 15 41" xfId="57993" xr:uid="{00000000-0005-0000-0000-000057CB0000}"/>
    <cellStyle name="표준 2 6 15 42" xfId="59473" xr:uid="{00000000-0005-0000-0000-000058CB0000}"/>
    <cellStyle name="표준 2 6 15 43" xfId="60953" xr:uid="{00000000-0005-0000-0000-000059CB0000}"/>
    <cellStyle name="표준 2 6 15 5" xfId="4712" xr:uid="{00000000-0005-0000-0000-00005ACB0000}"/>
    <cellStyle name="표준 2 6 15 6" xfId="6192" xr:uid="{00000000-0005-0000-0000-00005BCB0000}"/>
    <cellStyle name="표준 2 6 15 7" xfId="7672" xr:uid="{00000000-0005-0000-0000-00005CCB0000}"/>
    <cellStyle name="표준 2 6 15 8" xfId="9152" xr:uid="{00000000-0005-0000-0000-00005DCB0000}"/>
    <cellStyle name="표준 2 6 15 9" xfId="10632" xr:uid="{00000000-0005-0000-0000-00005ECB0000}"/>
    <cellStyle name="표준 2 6 16" xfId="1319" xr:uid="{00000000-0005-0000-0000-00005FCB0000}"/>
    <cellStyle name="표준 2 6 16 10" xfId="12131" xr:uid="{00000000-0005-0000-0000-000060CB0000}"/>
    <cellStyle name="표준 2 6 16 11" xfId="13611" xr:uid="{00000000-0005-0000-0000-000061CB0000}"/>
    <cellStyle name="표준 2 6 16 12" xfId="15091" xr:uid="{00000000-0005-0000-0000-000062CB0000}"/>
    <cellStyle name="표준 2 6 16 13" xfId="16571" xr:uid="{00000000-0005-0000-0000-000063CB0000}"/>
    <cellStyle name="표준 2 6 16 14" xfId="18051" xr:uid="{00000000-0005-0000-0000-000064CB0000}"/>
    <cellStyle name="표준 2 6 16 15" xfId="19531" xr:uid="{00000000-0005-0000-0000-000065CB0000}"/>
    <cellStyle name="표준 2 6 16 16" xfId="21011" xr:uid="{00000000-0005-0000-0000-000066CB0000}"/>
    <cellStyle name="표준 2 6 16 17" xfId="22491" xr:uid="{00000000-0005-0000-0000-000067CB0000}"/>
    <cellStyle name="표준 2 6 16 18" xfId="23971" xr:uid="{00000000-0005-0000-0000-000068CB0000}"/>
    <cellStyle name="표준 2 6 16 19" xfId="25451" xr:uid="{00000000-0005-0000-0000-000069CB0000}"/>
    <cellStyle name="표준 2 6 16 2" xfId="540" xr:uid="{00000000-0005-0000-0000-00006ACB0000}"/>
    <cellStyle name="표준 2 6 16 2 10" xfId="14348" xr:uid="{00000000-0005-0000-0000-00006BCB0000}"/>
    <cellStyle name="표준 2 6 16 2 11" xfId="15828" xr:uid="{00000000-0005-0000-0000-00006CCB0000}"/>
    <cellStyle name="표준 2 6 16 2 12" xfId="17308" xr:uid="{00000000-0005-0000-0000-00006DCB0000}"/>
    <cellStyle name="표준 2 6 16 2 13" xfId="18788" xr:uid="{00000000-0005-0000-0000-00006ECB0000}"/>
    <cellStyle name="표준 2 6 16 2 14" xfId="20268" xr:uid="{00000000-0005-0000-0000-00006FCB0000}"/>
    <cellStyle name="표준 2 6 16 2 15" xfId="21748" xr:uid="{00000000-0005-0000-0000-000070CB0000}"/>
    <cellStyle name="표준 2 6 16 2 16" xfId="23228" xr:uid="{00000000-0005-0000-0000-000071CB0000}"/>
    <cellStyle name="표준 2 6 16 2 17" xfId="24708" xr:uid="{00000000-0005-0000-0000-000072CB0000}"/>
    <cellStyle name="표준 2 6 16 2 18" xfId="26188" xr:uid="{00000000-0005-0000-0000-000073CB0000}"/>
    <cellStyle name="표준 2 6 16 2 19" xfId="27668" xr:uid="{00000000-0005-0000-0000-000074CB0000}"/>
    <cellStyle name="표준 2 6 16 2 2" xfId="2507" xr:uid="{00000000-0005-0000-0000-000075CB0000}"/>
    <cellStyle name="표준 2 6 16 2 20" xfId="29148" xr:uid="{00000000-0005-0000-0000-000076CB0000}"/>
    <cellStyle name="표준 2 6 16 2 21" xfId="30628" xr:uid="{00000000-0005-0000-0000-000077CB0000}"/>
    <cellStyle name="표준 2 6 16 2 22" xfId="32108" xr:uid="{00000000-0005-0000-0000-000078CB0000}"/>
    <cellStyle name="표준 2 6 16 2 23" xfId="33588" xr:uid="{00000000-0005-0000-0000-000079CB0000}"/>
    <cellStyle name="표준 2 6 16 2 24" xfId="35068" xr:uid="{00000000-0005-0000-0000-00007ACB0000}"/>
    <cellStyle name="표준 2 6 16 2 25" xfId="36548" xr:uid="{00000000-0005-0000-0000-00007BCB0000}"/>
    <cellStyle name="표준 2 6 16 2 26" xfId="38028" xr:uid="{00000000-0005-0000-0000-00007CCB0000}"/>
    <cellStyle name="표준 2 6 16 2 27" xfId="39508" xr:uid="{00000000-0005-0000-0000-00007DCB0000}"/>
    <cellStyle name="표준 2 6 16 2 28" xfId="40988" xr:uid="{00000000-0005-0000-0000-00007ECB0000}"/>
    <cellStyle name="표준 2 6 16 2 29" xfId="42468" xr:uid="{00000000-0005-0000-0000-00007FCB0000}"/>
    <cellStyle name="표준 2 6 16 2 3" xfId="3988" xr:uid="{00000000-0005-0000-0000-000080CB0000}"/>
    <cellStyle name="표준 2 6 16 2 30" xfId="43948" xr:uid="{00000000-0005-0000-0000-000081CB0000}"/>
    <cellStyle name="표준 2 6 16 2 31" xfId="45428" xr:uid="{00000000-0005-0000-0000-000082CB0000}"/>
    <cellStyle name="표준 2 6 16 2 32" xfId="46909" xr:uid="{00000000-0005-0000-0000-000083CB0000}"/>
    <cellStyle name="표준 2 6 16 2 33" xfId="48389" xr:uid="{00000000-0005-0000-0000-000084CB0000}"/>
    <cellStyle name="표준 2 6 16 2 34" xfId="49869" xr:uid="{00000000-0005-0000-0000-000085CB0000}"/>
    <cellStyle name="표준 2 6 16 2 35" xfId="51349" xr:uid="{00000000-0005-0000-0000-000086CB0000}"/>
    <cellStyle name="표준 2 6 16 2 36" xfId="52829" xr:uid="{00000000-0005-0000-0000-000087CB0000}"/>
    <cellStyle name="표준 2 6 16 2 37" xfId="54309" xr:uid="{00000000-0005-0000-0000-000088CB0000}"/>
    <cellStyle name="표준 2 6 16 2 38" xfId="55789" xr:uid="{00000000-0005-0000-0000-000089CB0000}"/>
    <cellStyle name="표준 2 6 16 2 39" xfId="57269" xr:uid="{00000000-0005-0000-0000-00008ACB0000}"/>
    <cellStyle name="표준 2 6 16 2 4" xfId="5468" xr:uid="{00000000-0005-0000-0000-00008BCB0000}"/>
    <cellStyle name="표준 2 6 16 2 40" xfId="58749" xr:uid="{00000000-0005-0000-0000-00008CCB0000}"/>
    <cellStyle name="표준 2 6 16 2 41" xfId="60229" xr:uid="{00000000-0005-0000-0000-00008DCB0000}"/>
    <cellStyle name="표준 2 6 16 2 42" xfId="61709" xr:uid="{00000000-0005-0000-0000-00008ECB0000}"/>
    <cellStyle name="표준 2 6 16 2 5" xfId="6948" xr:uid="{00000000-0005-0000-0000-00008FCB0000}"/>
    <cellStyle name="표준 2 6 16 2 6" xfId="8428" xr:uid="{00000000-0005-0000-0000-000090CB0000}"/>
    <cellStyle name="표준 2 6 16 2 7" xfId="9908" xr:uid="{00000000-0005-0000-0000-000091CB0000}"/>
    <cellStyle name="표준 2 6 16 2 8" xfId="11388" xr:uid="{00000000-0005-0000-0000-000092CB0000}"/>
    <cellStyle name="표준 2 6 16 2 9" xfId="12868" xr:uid="{00000000-0005-0000-0000-000093CB0000}"/>
    <cellStyle name="표준 2 6 16 20" xfId="26931" xr:uid="{00000000-0005-0000-0000-000094CB0000}"/>
    <cellStyle name="표준 2 6 16 21" xfId="28411" xr:uid="{00000000-0005-0000-0000-000095CB0000}"/>
    <cellStyle name="표준 2 6 16 22" xfId="29891" xr:uid="{00000000-0005-0000-0000-000096CB0000}"/>
    <cellStyle name="표준 2 6 16 23" xfId="31371" xr:uid="{00000000-0005-0000-0000-000097CB0000}"/>
    <cellStyle name="표준 2 6 16 24" xfId="32851" xr:uid="{00000000-0005-0000-0000-000098CB0000}"/>
    <cellStyle name="표준 2 6 16 25" xfId="34331" xr:uid="{00000000-0005-0000-0000-000099CB0000}"/>
    <cellStyle name="표준 2 6 16 26" xfId="35811" xr:uid="{00000000-0005-0000-0000-00009ACB0000}"/>
    <cellStyle name="표준 2 6 16 27" xfId="37291" xr:uid="{00000000-0005-0000-0000-00009BCB0000}"/>
    <cellStyle name="표준 2 6 16 28" xfId="38771" xr:uid="{00000000-0005-0000-0000-00009CCB0000}"/>
    <cellStyle name="표준 2 6 16 29" xfId="40251" xr:uid="{00000000-0005-0000-0000-00009DCB0000}"/>
    <cellStyle name="표준 2 6 16 3" xfId="1770" xr:uid="{00000000-0005-0000-0000-00009ECB0000}"/>
    <cellStyle name="표준 2 6 16 30" xfId="41731" xr:uid="{00000000-0005-0000-0000-00009FCB0000}"/>
    <cellStyle name="표준 2 6 16 31" xfId="43211" xr:uid="{00000000-0005-0000-0000-0000A0CB0000}"/>
    <cellStyle name="표준 2 6 16 32" xfId="44691" xr:uid="{00000000-0005-0000-0000-0000A1CB0000}"/>
    <cellStyle name="표준 2 6 16 33" xfId="46172" xr:uid="{00000000-0005-0000-0000-0000A2CB0000}"/>
    <cellStyle name="표준 2 6 16 34" xfId="47652" xr:uid="{00000000-0005-0000-0000-0000A3CB0000}"/>
    <cellStyle name="표준 2 6 16 35" xfId="49132" xr:uid="{00000000-0005-0000-0000-0000A4CB0000}"/>
    <cellStyle name="표준 2 6 16 36" xfId="50612" xr:uid="{00000000-0005-0000-0000-0000A5CB0000}"/>
    <cellStyle name="표준 2 6 16 37" xfId="52092" xr:uid="{00000000-0005-0000-0000-0000A6CB0000}"/>
    <cellStyle name="표준 2 6 16 38" xfId="53572" xr:uid="{00000000-0005-0000-0000-0000A7CB0000}"/>
    <cellStyle name="표준 2 6 16 39" xfId="55052" xr:uid="{00000000-0005-0000-0000-0000A8CB0000}"/>
    <cellStyle name="표준 2 6 16 4" xfId="3251" xr:uid="{00000000-0005-0000-0000-0000A9CB0000}"/>
    <cellStyle name="표준 2 6 16 40" xfId="56532" xr:uid="{00000000-0005-0000-0000-0000AACB0000}"/>
    <cellStyle name="표준 2 6 16 41" xfId="58012" xr:uid="{00000000-0005-0000-0000-0000ABCB0000}"/>
    <cellStyle name="표준 2 6 16 42" xfId="59492" xr:uid="{00000000-0005-0000-0000-0000ACCB0000}"/>
    <cellStyle name="표준 2 6 16 43" xfId="60972" xr:uid="{00000000-0005-0000-0000-0000ADCB0000}"/>
    <cellStyle name="표준 2 6 16 5" xfId="4731" xr:uid="{00000000-0005-0000-0000-0000AECB0000}"/>
    <cellStyle name="표준 2 6 16 6" xfId="6211" xr:uid="{00000000-0005-0000-0000-0000AFCB0000}"/>
    <cellStyle name="표준 2 6 16 7" xfId="7691" xr:uid="{00000000-0005-0000-0000-0000B0CB0000}"/>
    <cellStyle name="표준 2 6 16 8" xfId="9171" xr:uid="{00000000-0005-0000-0000-0000B1CB0000}"/>
    <cellStyle name="표준 2 6 16 9" xfId="10651" xr:uid="{00000000-0005-0000-0000-0000B2CB0000}"/>
    <cellStyle name="표준 2 6 17" xfId="1299" xr:uid="{00000000-0005-0000-0000-0000B3CB0000}"/>
    <cellStyle name="표준 2 6 17 10" xfId="12151" xr:uid="{00000000-0005-0000-0000-0000B4CB0000}"/>
    <cellStyle name="표준 2 6 17 11" xfId="13631" xr:uid="{00000000-0005-0000-0000-0000B5CB0000}"/>
    <cellStyle name="표준 2 6 17 12" xfId="15111" xr:uid="{00000000-0005-0000-0000-0000B6CB0000}"/>
    <cellStyle name="표준 2 6 17 13" xfId="16591" xr:uid="{00000000-0005-0000-0000-0000B7CB0000}"/>
    <cellStyle name="표준 2 6 17 14" xfId="18071" xr:uid="{00000000-0005-0000-0000-0000B8CB0000}"/>
    <cellStyle name="표준 2 6 17 15" xfId="19551" xr:uid="{00000000-0005-0000-0000-0000B9CB0000}"/>
    <cellStyle name="표준 2 6 17 16" xfId="21031" xr:uid="{00000000-0005-0000-0000-0000BACB0000}"/>
    <cellStyle name="표준 2 6 17 17" xfId="22511" xr:uid="{00000000-0005-0000-0000-0000BBCB0000}"/>
    <cellStyle name="표준 2 6 17 18" xfId="23991" xr:uid="{00000000-0005-0000-0000-0000BCCB0000}"/>
    <cellStyle name="표준 2 6 17 19" xfId="25471" xr:uid="{00000000-0005-0000-0000-0000BDCB0000}"/>
    <cellStyle name="표준 2 6 17 2" xfId="520" xr:uid="{00000000-0005-0000-0000-0000BECB0000}"/>
    <cellStyle name="표준 2 6 17 2 10" xfId="14368" xr:uid="{00000000-0005-0000-0000-0000BFCB0000}"/>
    <cellStyle name="표준 2 6 17 2 11" xfId="15848" xr:uid="{00000000-0005-0000-0000-0000C0CB0000}"/>
    <cellStyle name="표준 2 6 17 2 12" xfId="17328" xr:uid="{00000000-0005-0000-0000-0000C1CB0000}"/>
    <cellStyle name="표준 2 6 17 2 13" xfId="18808" xr:uid="{00000000-0005-0000-0000-0000C2CB0000}"/>
    <cellStyle name="표준 2 6 17 2 14" xfId="20288" xr:uid="{00000000-0005-0000-0000-0000C3CB0000}"/>
    <cellStyle name="표준 2 6 17 2 15" xfId="21768" xr:uid="{00000000-0005-0000-0000-0000C4CB0000}"/>
    <cellStyle name="표준 2 6 17 2 16" xfId="23248" xr:uid="{00000000-0005-0000-0000-0000C5CB0000}"/>
    <cellStyle name="표준 2 6 17 2 17" xfId="24728" xr:uid="{00000000-0005-0000-0000-0000C6CB0000}"/>
    <cellStyle name="표준 2 6 17 2 18" xfId="26208" xr:uid="{00000000-0005-0000-0000-0000C7CB0000}"/>
    <cellStyle name="표준 2 6 17 2 19" xfId="27688" xr:uid="{00000000-0005-0000-0000-0000C8CB0000}"/>
    <cellStyle name="표준 2 6 17 2 2" xfId="2527" xr:uid="{00000000-0005-0000-0000-0000C9CB0000}"/>
    <cellStyle name="표준 2 6 17 2 20" xfId="29168" xr:uid="{00000000-0005-0000-0000-0000CACB0000}"/>
    <cellStyle name="표준 2 6 17 2 21" xfId="30648" xr:uid="{00000000-0005-0000-0000-0000CBCB0000}"/>
    <cellStyle name="표준 2 6 17 2 22" xfId="32128" xr:uid="{00000000-0005-0000-0000-0000CCCB0000}"/>
    <cellStyle name="표준 2 6 17 2 23" xfId="33608" xr:uid="{00000000-0005-0000-0000-0000CDCB0000}"/>
    <cellStyle name="표준 2 6 17 2 24" xfId="35088" xr:uid="{00000000-0005-0000-0000-0000CECB0000}"/>
    <cellStyle name="표준 2 6 17 2 25" xfId="36568" xr:uid="{00000000-0005-0000-0000-0000CFCB0000}"/>
    <cellStyle name="표준 2 6 17 2 26" xfId="38048" xr:uid="{00000000-0005-0000-0000-0000D0CB0000}"/>
    <cellStyle name="표준 2 6 17 2 27" xfId="39528" xr:uid="{00000000-0005-0000-0000-0000D1CB0000}"/>
    <cellStyle name="표준 2 6 17 2 28" xfId="41008" xr:uid="{00000000-0005-0000-0000-0000D2CB0000}"/>
    <cellStyle name="표준 2 6 17 2 29" xfId="42488" xr:uid="{00000000-0005-0000-0000-0000D3CB0000}"/>
    <cellStyle name="표준 2 6 17 2 3" xfId="4008" xr:uid="{00000000-0005-0000-0000-0000D4CB0000}"/>
    <cellStyle name="표준 2 6 17 2 30" xfId="43968" xr:uid="{00000000-0005-0000-0000-0000D5CB0000}"/>
    <cellStyle name="표준 2 6 17 2 31" xfId="45448" xr:uid="{00000000-0005-0000-0000-0000D6CB0000}"/>
    <cellStyle name="표준 2 6 17 2 32" xfId="46929" xr:uid="{00000000-0005-0000-0000-0000D7CB0000}"/>
    <cellStyle name="표준 2 6 17 2 33" xfId="48409" xr:uid="{00000000-0005-0000-0000-0000D8CB0000}"/>
    <cellStyle name="표준 2 6 17 2 34" xfId="49889" xr:uid="{00000000-0005-0000-0000-0000D9CB0000}"/>
    <cellStyle name="표준 2 6 17 2 35" xfId="51369" xr:uid="{00000000-0005-0000-0000-0000DACB0000}"/>
    <cellStyle name="표준 2 6 17 2 36" xfId="52849" xr:uid="{00000000-0005-0000-0000-0000DBCB0000}"/>
    <cellStyle name="표준 2 6 17 2 37" xfId="54329" xr:uid="{00000000-0005-0000-0000-0000DCCB0000}"/>
    <cellStyle name="표준 2 6 17 2 38" xfId="55809" xr:uid="{00000000-0005-0000-0000-0000DDCB0000}"/>
    <cellStyle name="표준 2 6 17 2 39" xfId="57289" xr:uid="{00000000-0005-0000-0000-0000DECB0000}"/>
    <cellStyle name="표준 2 6 17 2 4" xfId="5488" xr:uid="{00000000-0005-0000-0000-0000DFCB0000}"/>
    <cellStyle name="표준 2 6 17 2 40" xfId="58769" xr:uid="{00000000-0005-0000-0000-0000E0CB0000}"/>
    <cellStyle name="표준 2 6 17 2 41" xfId="60249" xr:uid="{00000000-0005-0000-0000-0000E1CB0000}"/>
    <cellStyle name="표준 2 6 17 2 42" xfId="61729" xr:uid="{00000000-0005-0000-0000-0000E2CB0000}"/>
    <cellStyle name="표준 2 6 17 2 5" xfId="6968" xr:uid="{00000000-0005-0000-0000-0000E3CB0000}"/>
    <cellStyle name="표준 2 6 17 2 6" xfId="8448" xr:uid="{00000000-0005-0000-0000-0000E4CB0000}"/>
    <cellStyle name="표준 2 6 17 2 7" xfId="9928" xr:uid="{00000000-0005-0000-0000-0000E5CB0000}"/>
    <cellStyle name="표준 2 6 17 2 8" xfId="11408" xr:uid="{00000000-0005-0000-0000-0000E6CB0000}"/>
    <cellStyle name="표준 2 6 17 2 9" xfId="12888" xr:uid="{00000000-0005-0000-0000-0000E7CB0000}"/>
    <cellStyle name="표준 2 6 17 20" xfId="26951" xr:uid="{00000000-0005-0000-0000-0000E8CB0000}"/>
    <cellStyle name="표준 2 6 17 21" xfId="28431" xr:uid="{00000000-0005-0000-0000-0000E9CB0000}"/>
    <cellStyle name="표준 2 6 17 22" xfId="29911" xr:uid="{00000000-0005-0000-0000-0000EACB0000}"/>
    <cellStyle name="표준 2 6 17 23" xfId="31391" xr:uid="{00000000-0005-0000-0000-0000EBCB0000}"/>
    <cellStyle name="표준 2 6 17 24" xfId="32871" xr:uid="{00000000-0005-0000-0000-0000ECCB0000}"/>
    <cellStyle name="표준 2 6 17 25" xfId="34351" xr:uid="{00000000-0005-0000-0000-0000EDCB0000}"/>
    <cellStyle name="표준 2 6 17 26" xfId="35831" xr:uid="{00000000-0005-0000-0000-0000EECB0000}"/>
    <cellStyle name="표준 2 6 17 27" xfId="37311" xr:uid="{00000000-0005-0000-0000-0000EFCB0000}"/>
    <cellStyle name="표준 2 6 17 28" xfId="38791" xr:uid="{00000000-0005-0000-0000-0000F0CB0000}"/>
    <cellStyle name="표준 2 6 17 29" xfId="40271" xr:uid="{00000000-0005-0000-0000-0000F1CB0000}"/>
    <cellStyle name="표준 2 6 17 3" xfId="1790" xr:uid="{00000000-0005-0000-0000-0000F2CB0000}"/>
    <cellStyle name="표준 2 6 17 30" xfId="41751" xr:uid="{00000000-0005-0000-0000-0000F3CB0000}"/>
    <cellStyle name="표준 2 6 17 31" xfId="43231" xr:uid="{00000000-0005-0000-0000-0000F4CB0000}"/>
    <cellStyle name="표준 2 6 17 32" xfId="44711" xr:uid="{00000000-0005-0000-0000-0000F5CB0000}"/>
    <cellStyle name="표준 2 6 17 33" xfId="46192" xr:uid="{00000000-0005-0000-0000-0000F6CB0000}"/>
    <cellStyle name="표준 2 6 17 34" xfId="47672" xr:uid="{00000000-0005-0000-0000-0000F7CB0000}"/>
    <cellStyle name="표준 2 6 17 35" xfId="49152" xr:uid="{00000000-0005-0000-0000-0000F8CB0000}"/>
    <cellStyle name="표준 2 6 17 36" xfId="50632" xr:uid="{00000000-0005-0000-0000-0000F9CB0000}"/>
    <cellStyle name="표준 2 6 17 37" xfId="52112" xr:uid="{00000000-0005-0000-0000-0000FACB0000}"/>
    <cellStyle name="표준 2 6 17 38" xfId="53592" xr:uid="{00000000-0005-0000-0000-0000FBCB0000}"/>
    <cellStyle name="표준 2 6 17 39" xfId="55072" xr:uid="{00000000-0005-0000-0000-0000FCCB0000}"/>
    <cellStyle name="표준 2 6 17 4" xfId="3271" xr:uid="{00000000-0005-0000-0000-0000FDCB0000}"/>
    <cellStyle name="표준 2 6 17 40" xfId="56552" xr:uid="{00000000-0005-0000-0000-0000FECB0000}"/>
    <cellStyle name="표준 2 6 17 41" xfId="58032" xr:uid="{00000000-0005-0000-0000-0000FFCB0000}"/>
    <cellStyle name="표준 2 6 17 42" xfId="59512" xr:uid="{00000000-0005-0000-0000-000000CC0000}"/>
    <cellStyle name="표준 2 6 17 43" xfId="60992" xr:uid="{00000000-0005-0000-0000-000001CC0000}"/>
    <cellStyle name="표준 2 6 17 5" xfId="4751" xr:uid="{00000000-0005-0000-0000-000002CC0000}"/>
    <cellStyle name="표준 2 6 17 6" xfId="6231" xr:uid="{00000000-0005-0000-0000-000003CC0000}"/>
    <cellStyle name="표준 2 6 17 7" xfId="7711" xr:uid="{00000000-0005-0000-0000-000004CC0000}"/>
    <cellStyle name="표준 2 6 17 8" xfId="9191" xr:uid="{00000000-0005-0000-0000-000005CC0000}"/>
    <cellStyle name="표준 2 6 17 9" xfId="10671" xr:uid="{00000000-0005-0000-0000-000006CC0000}"/>
    <cellStyle name="표준 2 6 18" xfId="1279" xr:uid="{00000000-0005-0000-0000-000007CC0000}"/>
    <cellStyle name="표준 2 6 18 10" xfId="12171" xr:uid="{00000000-0005-0000-0000-000008CC0000}"/>
    <cellStyle name="표준 2 6 18 11" xfId="13651" xr:uid="{00000000-0005-0000-0000-000009CC0000}"/>
    <cellStyle name="표준 2 6 18 12" xfId="15131" xr:uid="{00000000-0005-0000-0000-00000ACC0000}"/>
    <cellStyle name="표준 2 6 18 13" xfId="16611" xr:uid="{00000000-0005-0000-0000-00000BCC0000}"/>
    <cellStyle name="표준 2 6 18 14" xfId="18091" xr:uid="{00000000-0005-0000-0000-00000CCC0000}"/>
    <cellStyle name="표준 2 6 18 15" xfId="19571" xr:uid="{00000000-0005-0000-0000-00000DCC0000}"/>
    <cellStyle name="표준 2 6 18 16" xfId="21051" xr:uid="{00000000-0005-0000-0000-00000ECC0000}"/>
    <cellStyle name="표준 2 6 18 17" xfId="22531" xr:uid="{00000000-0005-0000-0000-00000FCC0000}"/>
    <cellStyle name="표준 2 6 18 18" xfId="24011" xr:uid="{00000000-0005-0000-0000-000010CC0000}"/>
    <cellStyle name="표준 2 6 18 19" xfId="25491" xr:uid="{00000000-0005-0000-0000-000011CC0000}"/>
    <cellStyle name="표준 2 6 18 2" xfId="500" xr:uid="{00000000-0005-0000-0000-000012CC0000}"/>
    <cellStyle name="표준 2 6 18 2 10" xfId="14388" xr:uid="{00000000-0005-0000-0000-000013CC0000}"/>
    <cellStyle name="표준 2 6 18 2 11" xfId="15868" xr:uid="{00000000-0005-0000-0000-000014CC0000}"/>
    <cellStyle name="표준 2 6 18 2 12" xfId="17348" xr:uid="{00000000-0005-0000-0000-000015CC0000}"/>
    <cellStyle name="표준 2 6 18 2 13" xfId="18828" xr:uid="{00000000-0005-0000-0000-000016CC0000}"/>
    <cellStyle name="표준 2 6 18 2 14" xfId="20308" xr:uid="{00000000-0005-0000-0000-000017CC0000}"/>
    <cellStyle name="표준 2 6 18 2 15" xfId="21788" xr:uid="{00000000-0005-0000-0000-000018CC0000}"/>
    <cellStyle name="표준 2 6 18 2 16" xfId="23268" xr:uid="{00000000-0005-0000-0000-000019CC0000}"/>
    <cellStyle name="표준 2 6 18 2 17" xfId="24748" xr:uid="{00000000-0005-0000-0000-00001ACC0000}"/>
    <cellStyle name="표준 2 6 18 2 18" xfId="26228" xr:uid="{00000000-0005-0000-0000-00001BCC0000}"/>
    <cellStyle name="표준 2 6 18 2 19" xfId="27708" xr:uid="{00000000-0005-0000-0000-00001CCC0000}"/>
    <cellStyle name="표준 2 6 18 2 2" xfId="2547" xr:uid="{00000000-0005-0000-0000-00001DCC0000}"/>
    <cellStyle name="표준 2 6 18 2 20" xfId="29188" xr:uid="{00000000-0005-0000-0000-00001ECC0000}"/>
    <cellStyle name="표준 2 6 18 2 21" xfId="30668" xr:uid="{00000000-0005-0000-0000-00001FCC0000}"/>
    <cellStyle name="표준 2 6 18 2 22" xfId="32148" xr:uid="{00000000-0005-0000-0000-000020CC0000}"/>
    <cellStyle name="표준 2 6 18 2 23" xfId="33628" xr:uid="{00000000-0005-0000-0000-000021CC0000}"/>
    <cellStyle name="표준 2 6 18 2 24" xfId="35108" xr:uid="{00000000-0005-0000-0000-000022CC0000}"/>
    <cellStyle name="표준 2 6 18 2 25" xfId="36588" xr:uid="{00000000-0005-0000-0000-000023CC0000}"/>
    <cellStyle name="표준 2 6 18 2 26" xfId="38068" xr:uid="{00000000-0005-0000-0000-000024CC0000}"/>
    <cellStyle name="표준 2 6 18 2 27" xfId="39548" xr:uid="{00000000-0005-0000-0000-000025CC0000}"/>
    <cellStyle name="표준 2 6 18 2 28" xfId="41028" xr:uid="{00000000-0005-0000-0000-000026CC0000}"/>
    <cellStyle name="표준 2 6 18 2 29" xfId="42508" xr:uid="{00000000-0005-0000-0000-000027CC0000}"/>
    <cellStyle name="표준 2 6 18 2 3" xfId="4028" xr:uid="{00000000-0005-0000-0000-000028CC0000}"/>
    <cellStyle name="표준 2 6 18 2 30" xfId="43988" xr:uid="{00000000-0005-0000-0000-000029CC0000}"/>
    <cellStyle name="표준 2 6 18 2 31" xfId="45468" xr:uid="{00000000-0005-0000-0000-00002ACC0000}"/>
    <cellStyle name="표준 2 6 18 2 32" xfId="46949" xr:uid="{00000000-0005-0000-0000-00002BCC0000}"/>
    <cellStyle name="표준 2 6 18 2 33" xfId="48429" xr:uid="{00000000-0005-0000-0000-00002CCC0000}"/>
    <cellStyle name="표준 2 6 18 2 34" xfId="49909" xr:uid="{00000000-0005-0000-0000-00002DCC0000}"/>
    <cellStyle name="표준 2 6 18 2 35" xfId="51389" xr:uid="{00000000-0005-0000-0000-00002ECC0000}"/>
    <cellStyle name="표준 2 6 18 2 36" xfId="52869" xr:uid="{00000000-0005-0000-0000-00002FCC0000}"/>
    <cellStyle name="표준 2 6 18 2 37" xfId="54349" xr:uid="{00000000-0005-0000-0000-000030CC0000}"/>
    <cellStyle name="표준 2 6 18 2 38" xfId="55829" xr:uid="{00000000-0005-0000-0000-000031CC0000}"/>
    <cellStyle name="표준 2 6 18 2 39" xfId="57309" xr:uid="{00000000-0005-0000-0000-000032CC0000}"/>
    <cellStyle name="표준 2 6 18 2 4" xfId="5508" xr:uid="{00000000-0005-0000-0000-000033CC0000}"/>
    <cellStyle name="표준 2 6 18 2 40" xfId="58789" xr:uid="{00000000-0005-0000-0000-000034CC0000}"/>
    <cellStyle name="표준 2 6 18 2 41" xfId="60269" xr:uid="{00000000-0005-0000-0000-000035CC0000}"/>
    <cellStyle name="표준 2 6 18 2 42" xfId="61749" xr:uid="{00000000-0005-0000-0000-000036CC0000}"/>
    <cellStyle name="표준 2 6 18 2 5" xfId="6988" xr:uid="{00000000-0005-0000-0000-000037CC0000}"/>
    <cellStyle name="표준 2 6 18 2 6" xfId="8468" xr:uid="{00000000-0005-0000-0000-000038CC0000}"/>
    <cellStyle name="표준 2 6 18 2 7" xfId="9948" xr:uid="{00000000-0005-0000-0000-000039CC0000}"/>
    <cellStyle name="표준 2 6 18 2 8" xfId="11428" xr:uid="{00000000-0005-0000-0000-00003ACC0000}"/>
    <cellStyle name="표준 2 6 18 2 9" xfId="12908" xr:uid="{00000000-0005-0000-0000-00003BCC0000}"/>
    <cellStyle name="표준 2 6 18 20" xfId="26971" xr:uid="{00000000-0005-0000-0000-00003CCC0000}"/>
    <cellStyle name="표준 2 6 18 21" xfId="28451" xr:uid="{00000000-0005-0000-0000-00003DCC0000}"/>
    <cellStyle name="표준 2 6 18 22" xfId="29931" xr:uid="{00000000-0005-0000-0000-00003ECC0000}"/>
    <cellStyle name="표준 2 6 18 23" xfId="31411" xr:uid="{00000000-0005-0000-0000-00003FCC0000}"/>
    <cellStyle name="표준 2 6 18 24" xfId="32891" xr:uid="{00000000-0005-0000-0000-000040CC0000}"/>
    <cellStyle name="표준 2 6 18 25" xfId="34371" xr:uid="{00000000-0005-0000-0000-000041CC0000}"/>
    <cellStyle name="표준 2 6 18 26" xfId="35851" xr:uid="{00000000-0005-0000-0000-000042CC0000}"/>
    <cellStyle name="표준 2 6 18 27" xfId="37331" xr:uid="{00000000-0005-0000-0000-000043CC0000}"/>
    <cellStyle name="표준 2 6 18 28" xfId="38811" xr:uid="{00000000-0005-0000-0000-000044CC0000}"/>
    <cellStyle name="표준 2 6 18 29" xfId="40291" xr:uid="{00000000-0005-0000-0000-000045CC0000}"/>
    <cellStyle name="표준 2 6 18 3" xfId="1810" xr:uid="{00000000-0005-0000-0000-000046CC0000}"/>
    <cellStyle name="표준 2 6 18 30" xfId="41771" xr:uid="{00000000-0005-0000-0000-000047CC0000}"/>
    <cellStyle name="표준 2 6 18 31" xfId="43251" xr:uid="{00000000-0005-0000-0000-000048CC0000}"/>
    <cellStyle name="표준 2 6 18 32" xfId="44731" xr:uid="{00000000-0005-0000-0000-000049CC0000}"/>
    <cellStyle name="표준 2 6 18 33" xfId="46212" xr:uid="{00000000-0005-0000-0000-00004ACC0000}"/>
    <cellStyle name="표준 2 6 18 34" xfId="47692" xr:uid="{00000000-0005-0000-0000-00004BCC0000}"/>
    <cellStyle name="표준 2 6 18 35" xfId="49172" xr:uid="{00000000-0005-0000-0000-00004CCC0000}"/>
    <cellStyle name="표준 2 6 18 36" xfId="50652" xr:uid="{00000000-0005-0000-0000-00004DCC0000}"/>
    <cellStyle name="표준 2 6 18 37" xfId="52132" xr:uid="{00000000-0005-0000-0000-00004ECC0000}"/>
    <cellStyle name="표준 2 6 18 38" xfId="53612" xr:uid="{00000000-0005-0000-0000-00004FCC0000}"/>
    <cellStyle name="표준 2 6 18 39" xfId="55092" xr:uid="{00000000-0005-0000-0000-000050CC0000}"/>
    <cellStyle name="표준 2 6 18 4" xfId="3291" xr:uid="{00000000-0005-0000-0000-000051CC0000}"/>
    <cellStyle name="표준 2 6 18 40" xfId="56572" xr:uid="{00000000-0005-0000-0000-000052CC0000}"/>
    <cellStyle name="표준 2 6 18 41" xfId="58052" xr:uid="{00000000-0005-0000-0000-000053CC0000}"/>
    <cellStyle name="표준 2 6 18 42" xfId="59532" xr:uid="{00000000-0005-0000-0000-000054CC0000}"/>
    <cellStyle name="표준 2 6 18 43" xfId="61012" xr:uid="{00000000-0005-0000-0000-000055CC0000}"/>
    <cellStyle name="표준 2 6 18 5" xfId="4771" xr:uid="{00000000-0005-0000-0000-000056CC0000}"/>
    <cellStyle name="표준 2 6 18 6" xfId="6251" xr:uid="{00000000-0005-0000-0000-000057CC0000}"/>
    <cellStyle name="표준 2 6 18 7" xfId="7731" xr:uid="{00000000-0005-0000-0000-000058CC0000}"/>
    <cellStyle name="표준 2 6 18 8" xfId="9211" xr:uid="{00000000-0005-0000-0000-000059CC0000}"/>
    <cellStyle name="표준 2 6 18 9" xfId="10691" xr:uid="{00000000-0005-0000-0000-00005ACC0000}"/>
    <cellStyle name="표준 2 6 19" xfId="1257" xr:uid="{00000000-0005-0000-0000-00005BCC0000}"/>
    <cellStyle name="표준 2 6 19 10" xfId="12193" xr:uid="{00000000-0005-0000-0000-00005CCC0000}"/>
    <cellStyle name="표준 2 6 19 11" xfId="13673" xr:uid="{00000000-0005-0000-0000-00005DCC0000}"/>
    <cellStyle name="표준 2 6 19 12" xfId="15153" xr:uid="{00000000-0005-0000-0000-00005ECC0000}"/>
    <cellStyle name="표준 2 6 19 13" xfId="16633" xr:uid="{00000000-0005-0000-0000-00005FCC0000}"/>
    <cellStyle name="표준 2 6 19 14" xfId="18113" xr:uid="{00000000-0005-0000-0000-000060CC0000}"/>
    <cellStyle name="표준 2 6 19 15" xfId="19593" xr:uid="{00000000-0005-0000-0000-000061CC0000}"/>
    <cellStyle name="표준 2 6 19 16" xfId="21073" xr:uid="{00000000-0005-0000-0000-000062CC0000}"/>
    <cellStyle name="표준 2 6 19 17" xfId="22553" xr:uid="{00000000-0005-0000-0000-000063CC0000}"/>
    <cellStyle name="표준 2 6 19 18" xfId="24033" xr:uid="{00000000-0005-0000-0000-000064CC0000}"/>
    <cellStyle name="표준 2 6 19 19" xfId="25513" xr:uid="{00000000-0005-0000-0000-000065CC0000}"/>
    <cellStyle name="표준 2 6 19 2" xfId="478" xr:uid="{00000000-0005-0000-0000-000066CC0000}"/>
    <cellStyle name="표준 2 6 19 2 10" xfId="14410" xr:uid="{00000000-0005-0000-0000-000067CC0000}"/>
    <cellStyle name="표준 2 6 19 2 11" xfId="15890" xr:uid="{00000000-0005-0000-0000-000068CC0000}"/>
    <cellStyle name="표준 2 6 19 2 12" xfId="17370" xr:uid="{00000000-0005-0000-0000-000069CC0000}"/>
    <cellStyle name="표준 2 6 19 2 13" xfId="18850" xr:uid="{00000000-0005-0000-0000-00006ACC0000}"/>
    <cellStyle name="표준 2 6 19 2 14" xfId="20330" xr:uid="{00000000-0005-0000-0000-00006BCC0000}"/>
    <cellStyle name="표준 2 6 19 2 15" xfId="21810" xr:uid="{00000000-0005-0000-0000-00006CCC0000}"/>
    <cellStyle name="표준 2 6 19 2 16" xfId="23290" xr:uid="{00000000-0005-0000-0000-00006DCC0000}"/>
    <cellStyle name="표준 2 6 19 2 17" xfId="24770" xr:uid="{00000000-0005-0000-0000-00006ECC0000}"/>
    <cellStyle name="표준 2 6 19 2 18" xfId="26250" xr:uid="{00000000-0005-0000-0000-00006FCC0000}"/>
    <cellStyle name="표준 2 6 19 2 19" xfId="27730" xr:uid="{00000000-0005-0000-0000-000070CC0000}"/>
    <cellStyle name="표준 2 6 19 2 2" xfId="2569" xr:uid="{00000000-0005-0000-0000-000071CC0000}"/>
    <cellStyle name="표준 2 6 19 2 20" xfId="29210" xr:uid="{00000000-0005-0000-0000-000072CC0000}"/>
    <cellStyle name="표준 2 6 19 2 21" xfId="30690" xr:uid="{00000000-0005-0000-0000-000073CC0000}"/>
    <cellStyle name="표준 2 6 19 2 22" xfId="32170" xr:uid="{00000000-0005-0000-0000-000074CC0000}"/>
    <cellStyle name="표준 2 6 19 2 23" xfId="33650" xr:uid="{00000000-0005-0000-0000-000075CC0000}"/>
    <cellStyle name="표준 2 6 19 2 24" xfId="35130" xr:uid="{00000000-0005-0000-0000-000076CC0000}"/>
    <cellStyle name="표준 2 6 19 2 25" xfId="36610" xr:uid="{00000000-0005-0000-0000-000077CC0000}"/>
    <cellStyle name="표준 2 6 19 2 26" xfId="38090" xr:uid="{00000000-0005-0000-0000-000078CC0000}"/>
    <cellStyle name="표준 2 6 19 2 27" xfId="39570" xr:uid="{00000000-0005-0000-0000-000079CC0000}"/>
    <cellStyle name="표준 2 6 19 2 28" xfId="41050" xr:uid="{00000000-0005-0000-0000-00007ACC0000}"/>
    <cellStyle name="표준 2 6 19 2 29" xfId="42530" xr:uid="{00000000-0005-0000-0000-00007BCC0000}"/>
    <cellStyle name="표준 2 6 19 2 3" xfId="4050" xr:uid="{00000000-0005-0000-0000-00007CCC0000}"/>
    <cellStyle name="표준 2 6 19 2 30" xfId="44010" xr:uid="{00000000-0005-0000-0000-00007DCC0000}"/>
    <cellStyle name="표준 2 6 19 2 31" xfId="45490" xr:uid="{00000000-0005-0000-0000-00007ECC0000}"/>
    <cellStyle name="표준 2 6 19 2 32" xfId="46971" xr:uid="{00000000-0005-0000-0000-00007FCC0000}"/>
    <cellStyle name="표준 2 6 19 2 33" xfId="48451" xr:uid="{00000000-0005-0000-0000-000080CC0000}"/>
    <cellStyle name="표준 2 6 19 2 34" xfId="49931" xr:uid="{00000000-0005-0000-0000-000081CC0000}"/>
    <cellStyle name="표준 2 6 19 2 35" xfId="51411" xr:uid="{00000000-0005-0000-0000-000082CC0000}"/>
    <cellStyle name="표준 2 6 19 2 36" xfId="52891" xr:uid="{00000000-0005-0000-0000-000083CC0000}"/>
    <cellStyle name="표준 2 6 19 2 37" xfId="54371" xr:uid="{00000000-0005-0000-0000-000084CC0000}"/>
    <cellStyle name="표준 2 6 19 2 38" xfId="55851" xr:uid="{00000000-0005-0000-0000-000085CC0000}"/>
    <cellStyle name="표준 2 6 19 2 39" xfId="57331" xr:uid="{00000000-0005-0000-0000-000086CC0000}"/>
    <cellStyle name="표준 2 6 19 2 4" xfId="5530" xr:uid="{00000000-0005-0000-0000-000087CC0000}"/>
    <cellStyle name="표준 2 6 19 2 40" xfId="58811" xr:uid="{00000000-0005-0000-0000-000088CC0000}"/>
    <cellStyle name="표준 2 6 19 2 41" xfId="60291" xr:uid="{00000000-0005-0000-0000-000089CC0000}"/>
    <cellStyle name="표준 2 6 19 2 42" xfId="61771" xr:uid="{00000000-0005-0000-0000-00008ACC0000}"/>
    <cellStyle name="표준 2 6 19 2 5" xfId="7010" xr:uid="{00000000-0005-0000-0000-00008BCC0000}"/>
    <cellStyle name="표준 2 6 19 2 6" xfId="8490" xr:uid="{00000000-0005-0000-0000-00008CCC0000}"/>
    <cellStyle name="표준 2 6 19 2 7" xfId="9970" xr:uid="{00000000-0005-0000-0000-00008DCC0000}"/>
    <cellStyle name="표준 2 6 19 2 8" xfId="11450" xr:uid="{00000000-0005-0000-0000-00008ECC0000}"/>
    <cellStyle name="표준 2 6 19 2 9" xfId="12930" xr:uid="{00000000-0005-0000-0000-00008FCC0000}"/>
    <cellStyle name="표준 2 6 19 20" xfId="26993" xr:uid="{00000000-0005-0000-0000-000090CC0000}"/>
    <cellStyle name="표준 2 6 19 21" xfId="28473" xr:uid="{00000000-0005-0000-0000-000091CC0000}"/>
    <cellStyle name="표준 2 6 19 22" xfId="29953" xr:uid="{00000000-0005-0000-0000-000092CC0000}"/>
    <cellStyle name="표준 2 6 19 23" xfId="31433" xr:uid="{00000000-0005-0000-0000-000093CC0000}"/>
    <cellStyle name="표준 2 6 19 24" xfId="32913" xr:uid="{00000000-0005-0000-0000-000094CC0000}"/>
    <cellStyle name="표준 2 6 19 25" xfId="34393" xr:uid="{00000000-0005-0000-0000-000095CC0000}"/>
    <cellStyle name="표준 2 6 19 26" xfId="35873" xr:uid="{00000000-0005-0000-0000-000096CC0000}"/>
    <cellStyle name="표준 2 6 19 27" xfId="37353" xr:uid="{00000000-0005-0000-0000-000097CC0000}"/>
    <cellStyle name="표준 2 6 19 28" xfId="38833" xr:uid="{00000000-0005-0000-0000-000098CC0000}"/>
    <cellStyle name="표준 2 6 19 29" xfId="40313" xr:uid="{00000000-0005-0000-0000-000099CC0000}"/>
    <cellStyle name="표준 2 6 19 3" xfId="1832" xr:uid="{00000000-0005-0000-0000-00009ACC0000}"/>
    <cellStyle name="표준 2 6 19 30" xfId="41793" xr:uid="{00000000-0005-0000-0000-00009BCC0000}"/>
    <cellStyle name="표준 2 6 19 31" xfId="43273" xr:uid="{00000000-0005-0000-0000-00009CCC0000}"/>
    <cellStyle name="표준 2 6 19 32" xfId="44753" xr:uid="{00000000-0005-0000-0000-00009DCC0000}"/>
    <cellStyle name="표준 2 6 19 33" xfId="46234" xr:uid="{00000000-0005-0000-0000-00009ECC0000}"/>
    <cellStyle name="표준 2 6 19 34" xfId="47714" xr:uid="{00000000-0005-0000-0000-00009FCC0000}"/>
    <cellStyle name="표준 2 6 19 35" xfId="49194" xr:uid="{00000000-0005-0000-0000-0000A0CC0000}"/>
    <cellStyle name="표준 2 6 19 36" xfId="50674" xr:uid="{00000000-0005-0000-0000-0000A1CC0000}"/>
    <cellStyle name="표준 2 6 19 37" xfId="52154" xr:uid="{00000000-0005-0000-0000-0000A2CC0000}"/>
    <cellStyle name="표준 2 6 19 38" xfId="53634" xr:uid="{00000000-0005-0000-0000-0000A3CC0000}"/>
    <cellStyle name="표준 2 6 19 39" xfId="55114" xr:uid="{00000000-0005-0000-0000-0000A4CC0000}"/>
    <cellStyle name="표준 2 6 19 4" xfId="3313" xr:uid="{00000000-0005-0000-0000-0000A5CC0000}"/>
    <cellStyle name="표준 2 6 19 40" xfId="56594" xr:uid="{00000000-0005-0000-0000-0000A6CC0000}"/>
    <cellStyle name="표준 2 6 19 41" xfId="58074" xr:uid="{00000000-0005-0000-0000-0000A7CC0000}"/>
    <cellStyle name="표준 2 6 19 42" xfId="59554" xr:uid="{00000000-0005-0000-0000-0000A8CC0000}"/>
    <cellStyle name="표준 2 6 19 43" xfId="61034" xr:uid="{00000000-0005-0000-0000-0000A9CC0000}"/>
    <cellStyle name="표준 2 6 19 5" xfId="4793" xr:uid="{00000000-0005-0000-0000-0000AACC0000}"/>
    <cellStyle name="표준 2 6 19 6" xfId="6273" xr:uid="{00000000-0005-0000-0000-0000ABCC0000}"/>
    <cellStyle name="표준 2 6 19 7" xfId="7753" xr:uid="{00000000-0005-0000-0000-0000ACCC0000}"/>
    <cellStyle name="표준 2 6 19 8" xfId="9233" xr:uid="{00000000-0005-0000-0000-0000ADCC0000}"/>
    <cellStyle name="표준 2 6 19 9" xfId="10713" xr:uid="{00000000-0005-0000-0000-0000AECC0000}"/>
    <cellStyle name="표준 2 6 2" xfId="1494" xr:uid="{00000000-0005-0000-0000-0000AFCC0000}"/>
    <cellStyle name="표준 2 6 2 10" xfId="11956" xr:uid="{00000000-0005-0000-0000-0000B0CC0000}"/>
    <cellStyle name="표준 2 6 2 11" xfId="13436" xr:uid="{00000000-0005-0000-0000-0000B1CC0000}"/>
    <cellStyle name="표준 2 6 2 12" xfId="14916" xr:uid="{00000000-0005-0000-0000-0000B2CC0000}"/>
    <cellStyle name="표준 2 6 2 13" xfId="16396" xr:uid="{00000000-0005-0000-0000-0000B3CC0000}"/>
    <cellStyle name="표준 2 6 2 14" xfId="17876" xr:uid="{00000000-0005-0000-0000-0000B4CC0000}"/>
    <cellStyle name="표준 2 6 2 15" xfId="19356" xr:uid="{00000000-0005-0000-0000-0000B5CC0000}"/>
    <cellStyle name="표준 2 6 2 16" xfId="20836" xr:uid="{00000000-0005-0000-0000-0000B6CC0000}"/>
    <cellStyle name="표준 2 6 2 17" xfId="22316" xr:uid="{00000000-0005-0000-0000-0000B7CC0000}"/>
    <cellStyle name="표준 2 6 2 18" xfId="23796" xr:uid="{00000000-0005-0000-0000-0000B8CC0000}"/>
    <cellStyle name="표준 2 6 2 19" xfId="25276" xr:uid="{00000000-0005-0000-0000-0000B9CC0000}"/>
    <cellStyle name="표준 2 6 2 2" xfId="715" xr:uid="{00000000-0005-0000-0000-0000BACC0000}"/>
    <cellStyle name="표준 2 6 2 2 10" xfId="14173" xr:uid="{00000000-0005-0000-0000-0000BBCC0000}"/>
    <cellStyle name="표준 2 6 2 2 11" xfId="15653" xr:uid="{00000000-0005-0000-0000-0000BCCC0000}"/>
    <cellStyle name="표준 2 6 2 2 12" xfId="17133" xr:uid="{00000000-0005-0000-0000-0000BDCC0000}"/>
    <cellStyle name="표준 2 6 2 2 13" xfId="18613" xr:uid="{00000000-0005-0000-0000-0000BECC0000}"/>
    <cellStyle name="표준 2 6 2 2 14" xfId="20093" xr:uid="{00000000-0005-0000-0000-0000BFCC0000}"/>
    <cellStyle name="표준 2 6 2 2 15" xfId="21573" xr:uid="{00000000-0005-0000-0000-0000C0CC0000}"/>
    <cellStyle name="표준 2 6 2 2 16" xfId="23053" xr:uid="{00000000-0005-0000-0000-0000C1CC0000}"/>
    <cellStyle name="표준 2 6 2 2 17" xfId="24533" xr:uid="{00000000-0005-0000-0000-0000C2CC0000}"/>
    <cellStyle name="표준 2 6 2 2 18" xfId="26013" xr:uid="{00000000-0005-0000-0000-0000C3CC0000}"/>
    <cellStyle name="표준 2 6 2 2 19" xfId="27493" xr:uid="{00000000-0005-0000-0000-0000C4CC0000}"/>
    <cellStyle name="표준 2 6 2 2 2" xfId="2332" xr:uid="{00000000-0005-0000-0000-0000C5CC0000}"/>
    <cellStyle name="표준 2 6 2 2 20" xfId="28973" xr:uid="{00000000-0005-0000-0000-0000C6CC0000}"/>
    <cellStyle name="표준 2 6 2 2 21" xfId="30453" xr:uid="{00000000-0005-0000-0000-0000C7CC0000}"/>
    <cellStyle name="표준 2 6 2 2 22" xfId="31933" xr:uid="{00000000-0005-0000-0000-0000C8CC0000}"/>
    <cellStyle name="표준 2 6 2 2 23" xfId="33413" xr:uid="{00000000-0005-0000-0000-0000C9CC0000}"/>
    <cellStyle name="표준 2 6 2 2 24" xfId="34893" xr:uid="{00000000-0005-0000-0000-0000CACC0000}"/>
    <cellStyle name="표준 2 6 2 2 25" xfId="36373" xr:uid="{00000000-0005-0000-0000-0000CBCC0000}"/>
    <cellStyle name="표준 2 6 2 2 26" xfId="37853" xr:uid="{00000000-0005-0000-0000-0000CCCC0000}"/>
    <cellStyle name="표준 2 6 2 2 27" xfId="39333" xr:uid="{00000000-0005-0000-0000-0000CDCC0000}"/>
    <cellStyle name="표준 2 6 2 2 28" xfId="40813" xr:uid="{00000000-0005-0000-0000-0000CECC0000}"/>
    <cellStyle name="표준 2 6 2 2 29" xfId="42293" xr:uid="{00000000-0005-0000-0000-0000CFCC0000}"/>
    <cellStyle name="표준 2 6 2 2 3" xfId="3813" xr:uid="{00000000-0005-0000-0000-0000D0CC0000}"/>
    <cellStyle name="표준 2 6 2 2 30" xfId="43773" xr:uid="{00000000-0005-0000-0000-0000D1CC0000}"/>
    <cellStyle name="표준 2 6 2 2 31" xfId="45253" xr:uid="{00000000-0005-0000-0000-0000D2CC0000}"/>
    <cellStyle name="표준 2 6 2 2 32" xfId="46734" xr:uid="{00000000-0005-0000-0000-0000D3CC0000}"/>
    <cellStyle name="표준 2 6 2 2 33" xfId="48214" xr:uid="{00000000-0005-0000-0000-0000D4CC0000}"/>
    <cellStyle name="표준 2 6 2 2 34" xfId="49694" xr:uid="{00000000-0005-0000-0000-0000D5CC0000}"/>
    <cellStyle name="표준 2 6 2 2 35" xfId="51174" xr:uid="{00000000-0005-0000-0000-0000D6CC0000}"/>
    <cellStyle name="표준 2 6 2 2 36" xfId="52654" xr:uid="{00000000-0005-0000-0000-0000D7CC0000}"/>
    <cellStyle name="표준 2 6 2 2 37" xfId="54134" xr:uid="{00000000-0005-0000-0000-0000D8CC0000}"/>
    <cellStyle name="표준 2 6 2 2 38" xfId="55614" xr:uid="{00000000-0005-0000-0000-0000D9CC0000}"/>
    <cellStyle name="표준 2 6 2 2 39" xfId="57094" xr:uid="{00000000-0005-0000-0000-0000DACC0000}"/>
    <cellStyle name="표준 2 6 2 2 4" xfId="5293" xr:uid="{00000000-0005-0000-0000-0000DBCC0000}"/>
    <cellStyle name="표준 2 6 2 2 40" xfId="58574" xr:uid="{00000000-0005-0000-0000-0000DCCC0000}"/>
    <cellStyle name="표준 2 6 2 2 41" xfId="60054" xr:uid="{00000000-0005-0000-0000-0000DDCC0000}"/>
    <cellStyle name="표준 2 6 2 2 42" xfId="61534" xr:uid="{00000000-0005-0000-0000-0000DECC0000}"/>
    <cellStyle name="표준 2 6 2 2 5" xfId="6773" xr:uid="{00000000-0005-0000-0000-0000DFCC0000}"/>
    <cellStyle name="표준 2 6 2 2 6" xfId="8253" xr:uid="{00000000-0005-0000-0000-0000E0CC0000}"/>
    <cellStyle name="표준 2 6 2 2 7" xfId="9733" xr:uid="{00000000-0005-0000-0000-0000E1CC0000}"/>
    <cellStyle name="표준 2 6 2 2 8" xfId="11213" xr:uid="{00000000-0005-0000-0000-0000E2CC0000}"/>
    <cellStyle name="표준 2 6 2 2 9" xfId="12693" xr:uid="{00000000-0005-0000-0000-0000E3CC0000}"/>
    <cellStyle name="표준 2 6 2 20" xfId="26756" xr:uid="{00000000-0005-0000-0000-0000E4CC0000}"/>
    <cellStyle name="표준 2 6 2 21" xfId="28236" xr:uid="{00000000-0005-0000-0000-0000E5CC0000}"/>
    <cellStyle name="표준 2 6 2 22" xfId="29716" xr:uid="{00000000-0005-0000-0000-0000E6CC0000}"/>
    <cellStyle name="표준 2 6 2 23" xfId="31196" xr:uid="{00000000-0005-0000-0000-0000E7CC0000}"/>
    <cellStyle name="표준 2 6 2 24" xfId="32676" xr:uid="{00000000-0005-0000-0000-0000E8CC0000}"/>
    <cellStyle name="표준 2 6 2 25" xfId="34156" xr:uid="{00000000-0005-0000-0000-0000E9CC0000}"/>
    <cellStyle name="표준 2 6 2 26" xfId="35636" xr:uid="{00000000-0005-0000-0000-0000EACC0000}"/>
    <cellStyle name="표준 2 6 2 27" xfId="37116" xr:uid="{00000000-0005-0000-0000-0000EBCC0000}"/>
    <cellStyle name="표준 2 6 2 28" xfId="38596" xr:uid="{00000000-0005-0000-0000-0000ECCC0000}"/>
    <cellStyle name="표준 2 6 2 29" xfId="40076" xr:uid="{00000000-0005-0000-0000-0000EDCC0000}"/>
    <cellStyle name="표준 2 6 2 3" xfId="1595" xr:uid="{00000000-0005-0000-0000-0000EECC0000}"/>
    <cellStyle name="표준 2 6 2 30" xfId="41556" xr:uid="{00000000-0005-0000-0000-0000EFCC0000}"/>
    <cellStyle name="표준 2 6 2 31" xfId="43036" xr:uid="{00000000-0005-0000-0000-0000F0CC0000}"/>
    <cellStyle name="표준 2 6 2 32" xfId="44516" xr:uid="{00000000-0005-0000-0000-0000F1CC0000}"/>
    <cellStyle name="표준 2 6 2 33" xfId="45997" xr:uid="{00000000-0005-0000-0000-0000F2CC0000}"/>
    <cellStyle name="표준 2 6 2 34" xfId="47477" xr:uid="{00000000-0005-0000-0000-0000F3CC0000}"/>
    <cellStyle name="표준 2 6 2 35" xfId="48957" xr:uid="{00000000-0005-0000-0000-0000F4CC0000}"/>
    <cellStyle name="표준 2 6 2 36" xfId="50437" xr:uid="{00000000-0005-0000-0000-0000F5CC0000}"/>
    <cellStyle name="표준 2 6 2 37" xfId="51917" xr:uid="{00000000-0005-0000-0000-0000F6CC0000}"/>
    <cellStyle name="표준 2 6 2 38" xfId="53397" xr:uid="{00000000-0005-0000-0000-0000F7CC0000}"/>
    <cellStyle name="표준 2 6 2 39" xfId="54877" xr:uid="{00000000-0005-0000-0000-0000F8CC0000}"/>
    <cellStyle name="표준 2 6 2 4" xfId="3076" xr:uid="{00000000-0005-0000-0000-0000F9CC0000}"/>
    <cellStyle name="표준 2 6 2 40" xfId="56357" xr:uid="{00000000-0005-0000-0000-0000FACC0000}"/>
    <cellStyle name="표준 2 6 2 41" xfId="57837" xr:uid="{00000000-0005-0000-0000-0000FBCC0000}"/>
    <cellStyle name="표준 2 6 2 42" xfId="59317" xr:uid="{00000000-0005-0000-0000-0000FCCC0000}"/>
    <cellStyle name="표준 2 6 2 43" xfId="60797" xr:uid="{00000000-0005-0000-0000-0000FDCC0000}"/>
    <cellStyle name="표준 2 6 2 5" xfId="4556" xr:uid="{00000000-0005-0000-0000-0000FECC0000}"/>
    <cellStyle name="표준 2 6 2 6" xfId="6036" xr:uid="{00000000-0005-0000-0000-0000FFCC0000}"/>
    <cellStyle name="표준 2 6 2 7" xfId="7516" xr:uid="{00000000-0005-0000-0000-000000CD0000}"/>
    <cellStyle name="표준 2 6 2 8" xfId="8996" xr:uid="{00000000-0005-0000-0000-000001CD0000}"/>
    <cellStyle name="표준 2 6 2 9" xfId="10476" xr:uid="{00000000-0005-0000-0000-000002CD0000}"/>
    <cellStyle name="표준 2 6 20" xfId="1234" xr:uid="{00000000-0005-0000-0000-000003CD0000}"/>
    <cellStyle name="표준 2 6 20 10" xfId="12216" xr:uid="{00000000-0005-0000-0000-000004CD0000}"/>
    <cellStyle name="표준 2 6 20 11" xfId="13696" xr:uid="{00000000-0005-0000-0000-000005CD0000}"/>
    <cellStyle name="표준 2 6 20 12" xfId="15176" xr:uid="{00000000-0005-0000-0000-000006CD0000}"/>
    <cellStyle name="표준 2 6 20 13" xfId="16656" xr:uid="{00000000-0005-0000-0000-000007CD0000}"/>
    <cellStyle name="표준 2 6 20 14" xfId="18136" xr:uid="{00000000-0005-0000-0000-000008CD0000}"/>
    <cellStyle name="표준 2 6 20 15" xfId="19616" xr:uid="{00000000-0005-0000-0000-000009CD0000}"/>
    <cellStyle name="표준 2 6 20 16" xfId="21096" xr:uid="{00000000-0005-0000-0000-00000ACD0000}"/>
    <cellStyle name="표준 2 6 20 17" xfId="22576" xr:uid="{00000000-0005-0000-0000-00000BCD0000}"/>
    <cellStyle name="표준 2 6 20 18" xfId="24056" xr:uid="{00000000-0005-0000-0000-00000CCD0000}"/>
    <cellStyle name="표준 2 6 20 19" xfId="25536" xr:uid="{00000000-0005-0000-0000-00000DCD0000}"/>
    <cellStyle name="표준 2 6 20 2" xfId="455" xr:uid="{00000000-0005-0000-0000-00000ECD0000}"/>
    <cellStyle name="표준 2 6 20 2 10" xfId="14433" xr:uid="{00000000-0005-0000-0000-00000FCD0000}"/>
    <cellStyle name="표준 2 6 20 2 11" xfId="15913" xr:uid="{00000000-0005-0000-0000-000010CD0000}"/>
    <cellStyle name="표준 2 6 20 2 12" xfId="17393" xr:uid="{00000000-0005-0000-0000-000011CD0000}"/>
    <cellStyle name="표준 2 6 20 2 13" xfId="18873" xr:uid="{00000000-0005-0000-0000-000012CD0000}"/>
    <cellStyle name="표준 2 6 20 2 14" xfId="20353" xr:uid="{00000000-0005-0000-0000-000013CD0000}"/>
    <cellStyle name="표준 2 6 20 2 15" xfId="21833" xr:uid="{00000000-0005-0000-0000-000014CD0000}"/>
    <cellStyle name="표준 2 6 20 2 16" xfId="23313" xr:uid="{00000000-0005-0000-0000-000015CD0000}"/>
    <cellStyle name="표준 2 6 20 2 17" xfId="24793" xr:uid="{00000000-0005-0000-0000-000016CD0000}"/>
    <cellStyle name="표준 2 6 20 2 18" xfId="26273" xr:uid="{00000000-0005-0000-0000-000017CD0000}"/>
    <cellStyle name="표준 2 6 20 2 19" xfId="27753" xr:uid="{00000000-0005-0000-0000-000018CD0000}"/>
    <cellStyle name="표준 2 6 20 2 2" xfId="2592" xr:uid="{00000000-0005-0000-0000-000019CD0000}"/>
    <cellStyle name="표준 2 6 20 2 20" xfId="29233" xr:uid="{00000000-0005-0000-0000-00001ACD0000}"/>
    <cellStyle name="표준 2 6 20 2 21" xfId="30713" xr:uid="{00000000-0005-0000-0000-00001BCD0000}"/>
    <cellStyle name="표준 2 6 20 2 22" xfId="32193" xr:uid="{00000000-0005-0000-0000-00001CCD0000}"/>
    <cellStyle name="표준 2 6 20 2 23" xfId="33673" xr:uid="{00000000-0005-0000-0000-00001DCD0000}"/>
    <cellStyle name="표준 2 6 20 2 24" xfId="35153" xr:uid="{00000000-0005-0000-0000-00001ECD0000}"/>
    <cellStyle name="표준 2 6 20 2 25" xfId="36633" xr:uid="{00000000-0005-0000-0000-00001FCD0000}"/>
    <cellStyle name="표준 2 6 20 2 26" xfId="38113" xr:uid="{00000000-0005-0000-0000-000020CD0000}"/>
    <cellStyle name="표준 2 6 20 2 27" xfId="39593" xr:uid="{00000000-0005-0000-0000-000021CD0000}"/>
    <cellStyle name="표준 2 6 20 2 28" xfId="41073" xr:uid="{00000000-0005-0000-0000-000022CD0000}"/>
    <cellStyle name="표준 2 6 20 2 29" xfId="42553" xr:uid="{00000000-0005-0000-0000-000023CD0000}"/>
    <cellStyle name="표준 2 6 20 2 3" xfId="4073" xr:uid="{00000000-0005-0000-0000-000024CD0000}"/>
    <cellStyle name="표준 2 6 20 2 30" xfId="44033" xr:uid="{00000000-0005-0000-0000-000025CD0000}"/>
    <cellStyle name="표준 2 6 20 2 31" xfId="45513" xr:uid="{00000000-0005-0000-0000-000026CD0000}"/>
    <cellStyle name="표준 2 6 20 2 32" xfId="46994" xr:uid="{00000000-0005-0000-0000-000027CD0000}"/>
    <cellStyle name="표준 2 6 20 2 33" xfId="48474" xr:uid="{00000000-0005-0000-0000-000028CD0000}"/>
    <cellStyle name="표준 2 6 20 2 34" xfId="49954" xr:uid="{00000000-0005-0000-0000-000029CD0000}"/>
    <cellStyle name="표준 2 6 20 2 35" xfId="51434" xr:uid="{00000000-0005-0000-0000-00002ACD0000}"/>
    <cellStyle name="표준 2 6 20 2 36" xfId="52914" xr:uid="{00000000-0005-0000-0000-00002BCD0000}"/>
    <cellStyle name="표준 2 6 20 2 37" xfId="54394" xr:uid="{00000000-0005-0000-0000-00002CCD0000}"/>
    <cellStyle name="표준 2 6 20 2 38" xfId="55874" xr:uid="{00000000-0005-0000-0000-00002DCD0000}"/>
    <cellStyle name="표준 2 6 20 2 39" xfId="57354" xr:uid="{00000000-0005-0000-0000-00002ECD0000}"/>
    <cellStyle name="표준 2 6 20 2 4" xfId="5553" xr:uid="{00000000-0005-0000-0000-00002FCD0000}"/>
    <cellStyle name="표준 2 6 20 2 40" xfId="58834" xr:uid="{00000000-0005-0000-0000-000030CD0000}"/>
    <cellStyle name="표준 2 6 20 2 41" xfId="60314" xr:uid="{00000000-0005-0000-0000-000031CD0000}"/>
    <cellStyle name="표준 2 6 20 2 42" xfId="61794" xr:uid="{00000000-0005-0000-0000-000032CD0000}"/>
    <cellStyle name="표준 2 6 20 2 5" xfId="7033" xr:uid="{00000000-0005-0000-0000-000033CD0000}"/>
    <cellStyle name="표준 2 6 20 2 6" xfId="8513" xr:uid="{00000000-0005-0000-0000-000034CD0000}"/>
    <cellStyle name="표준 2 6 20 2 7" xfId="9993" xr:uid="{00000000-0005-0000-0000-000035CD0000}"/>
    <cellStyle name="표준 2 6 20 2 8" xfId="11473" xr:uid="{00000000-0005-0000-0000-000036CD0000}"/>
    <cellStyle name="표준 2 6 20 2 9" xfId="12953" xr:uid="{00000000-0005-0000-0000-000037CD0000}"/>
    <cellStyle name="표준 2 6 20 20" xfId="27016" xr:uid="{00000000-0005-0000-0000-000038CD0000}"/>
    <cellStyle name="표준 2 6 20 21" xfId="28496" xr:uid="{00000000-0005-0000-0000-000039CD0000}"/>
    <cellStyle name="표준 2 6 20 22" xfId="29976" xr:uid="{00000000-0005-0000-0000-00003ACD0000}"/>
    <cellStyle name="표준 2 6 20 23" xfId="31456" xr:uid="{00000000-0005-0000-0000-00003BCD0000}"/>
    <cellStyle name="표준 2 6 20 24" xfId="32936" xr:uid="{00000000-0005-0000-0000-00003CCD0000}"/>
    <cellStyle name="표준 2 6 20 25" xfId="34416" xr:uid="{00000000-0005-0000-0000-00003DCD0000}"/>
    <cellStyle name="표준 2 6 20 26" xfId="35896" xr:uid="{00000000-0005-0000-0000-00003ECD0000}"/>
    <cellStyle name="표준 2 6 20 27" xfId="37376" xr:uid="{00000000-0005-0000-0000-00003FCD0000}"/>
    <cellStyle name="표준 2 6 20 28" xfId="38856" xr:uid="{00000000-0005-0000-0000-000040CD0000}"/>
    <cellStyle name="표준 2 6 20 29" xfId="40336" xr:uid="{00000000-0005-0000-0000-000041CD0000}"/>
    <cellStyle name="표준 2 6 20 3" xfId="1855" xr:uid="{00000000-0005-0000-0000-000042CD0000}"/>
    <cellStyle name="표준 2 6 20 30" xfId="41816" xr:uid="{00000000-0005-0000-0000-000043CD0000}"/>
    <cellStyle name="표준 2 6 20 31" xfId="43296" xr:uid="{00000000-0005-0000-0000-000044CD0000}"/>
    <cellStyle name="표준 2 6 20 32" xfId="44776" xr:uid="{00000000-0005-0000-0000-000045CD0000}"/>
    <cellStyle name="표준 2 6 20 33" xfId="46257" xr:uid="{00000000-0005-0000-0000-000046CD0000}"/>
    <cellStyle name="표준 2 6 20 34" xfId="47737" xr:uid="{00000000-0005-0000-0000-000047CD0000}"/>
    <cellStyle name="표준 2 6 20 35" xfId="49217" xr:uid="{00000000-0005-0000-0000-000048CD0000}"/>
    <cellStyle name="표준 2 6 20 36" xfId="50697" xr:uid="{00000000-0005-0000-0000-000049CD0000}"/>
    <cellStyle name="표준 2 6 20 37" xfId="52177" xr:uid="{00000000-0005-0000-0000-00004ACD0000}"/>
    <cellStyle name="표준 2 6 20 38" xfId="53657" xr:uid="{00000000-0005-0000-0000-00004BCD0000}"/>
    <cellStyle name="표준 2 6 20 39" xfId="55137" xr:uid="{00000000-0005-0000-0000-00004CCD0000}"/>
    <cellStyle name="표준 2 6 20 4" xfId="3336" xr:uid="{00000000-0005-0000-0000-00004DCD0000}"/>
    <cellStyle name="표준 2 6 20 40" xfId="56617" xr:uid="{00000000-0005-0000-0000-00004ECD0000}"/>
    <cellStyle name="표준 2 6 20 41" xfId="58097" xr:uid="{00000000-0005-0000-0000-00004FCD0000}"/>
    <cellStyle name="표준 2 6 20 42" xfId="59577" xr:uid="{00000000-0005-0000-0000-000050CD0000}"/>
    <cellStyle name="표준 2 6 20 43" xfId="61057" xr:uid="{00000000-0005-0000-0000-000051CD0000}"/>
    <cellStyle name="표준 2 6 20 5" xfId="4816" xr:uid="{00000000-0005-0000-0000-000052CD0000}"/>
    <cellStyle name="표준 2 6 20 6" xfId="6296" xr:uid="{00000000-0005-0000-0000-000053CD0000}"/>
    <cellStyle name="표준 2 6 20 7" xfId="7776" xr:uid="{00000000-0005-0000-0000-000054CD0000}"/>
    <cellStyle name="표준 2 6 20 8" xfId="9256" xr:uid="{00000000-0005-0000-0000-000055CD0000}"/>
    <cellStyle name="표준 2 6 20 9" xfId="10736" xr:uid="{00000000-0005-0000-0000-000056CD0000}"/>
    <cellStyle name="표준 2 6 21" xfId="1211" xr:uid="{00000000-0005-0000-0000-000057CD0000}"/>
    <cellStyle name="표준 2 6 21 10" xfId="12239" xr:uid="{00000000-0005-0000-0000-000058CD0000}"/>
    <cellStyle name="표준 2 6 21 11" xfId="13719" xr:uid="{00000000-0005-0000-0000-000059CD0000}"/>
    <cellStyle name="표준 2 6 21 12" xfId="15199" xr:uid="{00000000-0005-0000-0000-00005ACD0000}"/>
    <cellStyle name="표준 2 6 21 13" xfId="16679" xr:uid="{00000000-0005-0000-0000-00005BCD0000}"/>
    <cellStyle name="표준 2 6 21 14" xfId="18159" xr:uid="{00000000-0005-0000-0000-00005CCD0000}"/>
    <cellStyle name="표준 2 6 21 15" xfId="19639" xr:uid="{00000000-0005-0000-0000-00005DCD0000}"/>
    <cellStyle name="표준 2 6 21 16" xfId="21119" xr:uid="{00000000-0005-0000-0000-00005ECD0000}"/>
    <cellStyle name="표준 2 6 21 17" xfId="22599" xr:uid="{00000000-0005-0000-0000-00005FCD0000}"/>
    <cellStyle name="표준 2 6 21 18" xfId="24079" xr:uid="{00000000-0005-0000-0000-000060CD0000}"/>
    <cellStyle name="표준 2 6 21 19" xfId="25559" xr:uid="{00000000-0005-0000-0000-000061CD0000}"/>
    <cellStyle name="표준 2 6 21 2" xfId="432" xr:uid="{00000000-0005-0000-0000-000062CD0000}"/>
    <cellStyle name="표준 2 6 21 2 10" xfId="14456" xr:uid="{00000000-0005-0000-0000-000063CD0000}"/>
    <cellStyle name="표준 2 6 21 2 11" xfId="15936" xr:uid="{00000000-0005-0000-0000-000064CD0000}"/>
    <cellStyle name="표준 2 6 21 2 12" xfId="17416" xr:uid="{00000000-0005-0000-0000-000065CD0000}"/>
    <cellStyle name="표준 2 6 21 2 13" xfId="18896" xr:uid="{00000000-0005-0000-0000-000066CD0000}"/>
    <cellStyle name="표준 2 6 21 2 14" xfId="20376" xr:uid="{00000000-0005-0000-0000-000067CD0000}"/>
    <cellStyle name="표준 2 6 21 2 15" xfId="21856" xr:uid="{00000000-0005-0000-0000-000068CD0000}"/>
    <cellStyle name="표준 2 6 21 2 16" xfId="23336" xr:uid="{00000000-0005-0000-0000-000069CD0000}"/>
    <cellStyle name="표준 2 6 21 2 17" xfId="24816" xr:uid="{00000000-0005-0000-0000-00006ACD0000}"/>
    <cellStyle name="표준 2 6 21 2 18" xfId="26296" xr:uid="{00000000-0005-0000-0000-00006BCD0000}"/>
    <cellStyle name="표준 2 6 21 2 19" xfId="27776" xr:uid="{00000000-0005-0000-0000-00006CCD0000}"/>
    <cellStyle name="표준 2 6 21 2 2" xfId="2615" xr:uid="{00000000-0005-0000-0000-00006DCD0000}"/>
    <cellStyle name="표준 2 6 21 2 20" xfId="29256" xr:uid="{00000000-0005-0000-0000-00006ECD0000}"/>
    <cellStyle name="표준 2 6 21 2 21" xfId="30736" xr:uid="{00000000-0005-0000-0000-00006FCD0000}"/>
    <cellStyle name="표준 2 6 21 2 22" xfId="32216" xr:uid="{00000000-0005-0000-0000-000070CD0000}"/>
    <cellStyle name="표준 2 6 21 2 23" xfId="33696" xr:uid="{00000000-0005-0000-0000-000071CD0000}"/>
    <cellStyle name="표준 2 6 21 2 24" xfId="35176" xr:uid="{00000000-0005-0000-0000-000072CD0000}"/>
    <cellStyle name="표준 2 6 21 2 25" xfId="36656" xr:uid="{00000000-0005-0000-0000-000073CD0000}"/>
    <cellStyle name="표준 2 6 21 2 26" xfId="38136" xr:uid="{00000000-0005-0000-0000-000074CD0000}"/>
    <cellStyle name="표준 2 6 21 2 27" xfId="39616" xr:uid="{00000000-0005-0000-0000-000075CD0000}"/>
    <cellStyle name="표준 2 6 21 2 28" xfId="41096" xr:uid="{00000000-0005-0000-0000-000076CD0000}"/>
    <cellStyle name="표준 2 6 21 2 29" xfId="42576" xr:uid="{00000000-0005-0000-0000-000077CD0000}"/>
    <cellStyle name="표준 2 6 21 2 3" xfId="4096" xr:uid="{00000000-0005-0000-0000-000078CD0000}"/>
    <cellStyle name="표준 2 6 21 2 30" xfId="44056" xr:uid="{00000000-0005-0000-0000-000079CD0000}"/>
    <cellStyle name="표준 2 6 21 2 31" xfId="45536" xr:uid="{00000000-0005-0000-0000-00007ACD0000}"/>
    <cellStyle name="표준 2 6 21 2 32" xfId="47017" xr:uid="{00000000-0005-0000-0000-00007BCD0000}"/>
    <cellStyle name="표준 2 6 21 2 33" xfId="48497" xr:uid="{00000000-0005-0000-0000-00007CCD0000}"/>
    <cellStyle name="표준 2 6 21 2 34" xfId="49977" xr:uid="{00000000-0005-0000-0000-00007DCD0000}"/>
    <cellStyle name="표준 2 6 21 2 35" xfId="51457" xr:uid="{00000000-0005-0000-0000-00007ECD0000}"/>
    <cellStyle name="표준 2 6 21 2 36" xfId="52937" xr:uid="{00000000-0005-0000-0000-00007FCD0000}"/>
    <cellStyle name="표준 2 6 21 2 37" xfId="54417" xr:uid="{00000000-0005-0000-0000-000080CD0000}"/>
    <cellStyle name="표준 2 6 21 2 38" xfId="55897" xr:uid="{00000000-0005-0000-0000-000081CD0000}"/>
    <cellStyle name="표준 2 6 21 2 39" xfId="57377" xr:uid="{00000000-0005-0000-0000-000082CD0000}"/>
    <cellStyle name="표준 2 6 21 2 4" xfId="5576" xr:uid="{00000000-0005-0000-0000-000083CD0000}"/>
    <cellStyle name="표준 2 6 21 2 40" xfId="58857" xr:uid="{00000000-0005-0000-0000-000084CD0000}"/>
    <cellStyle name="표준 2 6 21 2 41" xfId="60337" xr:uid="{00000000-0005-0000-0000-000085CD0000}"/>
    <cellStyle name="표준 2 6 21 2 42" xfId="61817" xr:uid="{00000000-0005-0000-0000-000086CD0000}"/>
    <cellStyle name="표준 2 6 21 2 5" xfId="7056" xr:uid="{00000000-0005-0000-0000-000087CD0000}"/>
    <cellStyle name="표준 2 6 21 2 6" xfId="8536" xr:uid="{00000000-0005-0000-0000-000088CD0000}"/>
    <cellStyle name="표준 2 6 21 2 7" xfId="10016" xr:uid="{00000000-0005-0000-0000-000089CD0000}"/>
    <cellStyle name="표준 2 6 21 2 8" xfId="11496" xr:uid="{00000000-0005-0000-0000-00008ACD0000}"/>
    <cellStyle name="표준 2 6 21 2 9" xfId="12976" xr:uid="{00000000-0005-0000-0000-00008BCD0000}"/>
    <cellStyle name="표준 2 6 21 20" xfId="27039" xr:uid="{00000000-0005-0000-0000-00008CCD0000}"/>
    <cellStyle name="표준 2 6 21 21" xfId="28519" xr:uid="{00000000-0005-0000-0000-00008DCD0000}"/>
    <cellStyle name="표준 2 6 21 22" xfId="29999" xr:uid="{00000000-0005-0000-0000-00008ECD0000}"/>
    <cellStyle name="표준 2 6 21 23" xfId="31479" xr:uid="{00000000-0005-0000-0000-00008FCD0000}"/>
    <cellStyle name="표준 2 6 21 24" xfId="32959" xr:uid="{00000000-0005-0000-0000-000090CD0000}"/>
    <cellStyle name="표준 2 6 21 25" xfId="34439" xr:uid="{00000000-0005-0000-0000-000091CD0000}"/>
    <cellStyle name="표준 2 6 21 26" xfId="35919" xr:uid="{00000000-0005-0000-0000-000092CD0000}"/>
    <cellStyle name="표준 2 6 21 27" xfId="37399" xr:uid="{00000000-0005-0000-0000-000093CD0000}"/>
    <cellStyle name="표준 2 6 21 28" xfId="38879" xr:uid="{00000000-0005-0000-0000-000094CD0000}"/>
    <cellStyle name="표준 2 6 21 29" xfId="40359" xr:uid="{00000000-0005-0000-0000-000095CD0000}"/>
    <cellStyle name="표준 2 6 21 3" xfId="1878" xr:uid="{00000000-0005-0000-0000-000096CD0000}"/>
    <cellStyle name="표준 2 6 21 30" xfId="41839" xr:uid="{00000000-0005-0000-0000-000097CD0000}"/>
    <cellStyle name="표준 2 6 21 31" xfId="43319" xr:uid="{00000000-0005-0000-0000-000098CD0000}"/>
    <cellStyle name="표준 2 6 21 32" xfId="44799" xr:uid="{00000000-0005-0000-0000-000099CD0000}"/>
    <cellStyle name="표준 2 6 21 33" xfId="46280" xr:uid="{00000000-0005-0000-0000-00009ACD0000}"/>
    <cellStyle name="표준 2 6 21 34" xfId="47760" xr:uid="{00000000-0005-0000-0000-00009BCD0000}"/>
    <cellStyle name="표준 2 6 21 35" xfId="49240" xr:uid="{00000000-0005-0000-0000-00009CCD0000}"/>
    <cellStyle name="표준 2 6 21 36" xfId="50720" xr:uid="{00000000-0005-0000-0000-00009DCD0000}"/>
    <cellStyle name="표준 2 6 21 37" xfId="52200" xr:uid="{00000000-0005-0000-0000-00009ECD0000}"/>
    <cellStyle name="표준 2 6 21 38" xfId="53680" xr:uid="{00000000-0005-0000-0000-00009FCD0000}"/>
    <cellStyle name="표준 2 6 21 39" xfId="55160" xr:uid="{00000000-0005-0000-0000-0000A0CD0000}"/>
    <cellStyle name="표준 2 6 21 4" xfId="3359" xr:uid="{00000000-0005-0000-0000-0000A1CD0000}"/>
    <cellStyle name="표준 2 6 21 40" xfId="56640" xr:uid="{00000000-0005-0000-0000-0000A2CD0000}"/>
    <cellStyle name="표준 2 6 21 41" xfId="58120" xr:uid="{00000000-0005-0000-0000-0000A3CD0000}"/>
    <cellStyle name="표준 2 6 21 42" xfId="59600" xr:uid="{00000000-0005-0000-0000-0000A4CD0000}"/>
    <cellStyle name="표준 2 6 21 43" xfId="61080" xr:uid="{00000000-0005-0000-0000-0000A5CD0000}"/>
    <cellStyle name="표준 2 6 21 5" xfId="4839" xr:uid="{00000000-0005-0000-0000-0000A6CD0000}"/>
    <cellStyle name="표준 2 6 21 6" xfId="6319" xr:uid="{00000000-0005-0000-0000-0000A7CD0000}"/>
    <cellStyle name="표준 2 6 21 7" xfId="7799" xr:uid="{00000000-0005-0000-0000-0000A8CD0000}"/>
    <cellStyle name="표준 2 6 21 8" xfId="9279" xr:uid="{00000000-0005-0000-0000-0000A9CD0000}"/>
    <cellStyle name="표준 2 6 21 9" xfId="10759" xr:uid="{00000000-0005-0000-0000-0000AACD0000}"/>
    <cellStyle name="표준 2 6 22" xfId="1186" xr:uid="{00000000-0005-0000-0000-0000ABCD0000}"/>
    <cellStyle name="표준 2 6 22 10" xfId="12264" xr:uid="{00000000-0005-0000-0000-0000ACCD0000}"/>
    <cellStyle name="표준 2 6 22 11" xfId="13744" xr:uid="{00000000-0005-0000-0000-0000ADCD0000}"/>
    <cellStyle name="표준 2 6 22 12" xfId="15224" xr:uid="{00000000-0005-0000-0000-0000AECD0000}"/>
    <cellStyle name="표준 2 6 22 13" xfId="16704" xr:uid="{00000000-0005-0000-0000-0000AFCD0000}"/>
    <cellStyle name="표준 2 6 22 14" xfId="18184" xr:uid="{00000000-0005-0000-0000-0000B0CD0000}"/>
    <cellStyle name="표준 2 6 22 15" xfId="19664" xr:uid="{00000000-0005-0000-0000-0000B1CD0000}"/>
    <cellStyle name="표준 2 6 22 16" xfId="21144" xr:uid="{00000000-0005-0000-0000-0000B2CD0000}"/>
    <cellStyle name="표준 2 6 22 17" xfId="22624" xr:uid="{00000000-0005-0000-0000-0000B3CD0000}"/>
    <cellStyle name="표준 2 6 22 18" xfId="24104" xr:uid="{00000000-0005-0000-0000-0000B4CD0000}"/>
    <cellStyle name="표준 2 6 22 19" xfId="25584" xr:uid="{00000000-0005-0000-0000-0000B5CD0000}"/>
    <cellStyle name="표준 2 6 22 2" xfId="407" xr:uid="{00000000-0005-0000-0000-0000B6CD0000}"/>
    <cellStyle name="표준 2 6 22 2 10" xfId="14481" xr:uid="{00000000-0005-0000-0000-0000B7CD0000}"/>
    <cellStyle name="표준 2 6 22 2 11" xfId="15961" xr:uid="{00000000-0005-0000-0000-0000B8CD0000}"/>
    <cellStyle name="표준 2 6 22 2 12" xfId="17441" xr:uid="{00000000-0005-0000-0000-0000B9CD0000}"/>
    <cellStyle name="표준 2 6 22 2 13" xfId="18921" xr:uid="{00000000-0005-0000-0000-0000BACD0000}"/>
    <cellStyle name="표준 2 6 22 2 14" xfId="20401" xr:uid="{00000000-0005-0000-0000-0000BBCD0000}"/>
    <cellStyle name="표준 2 6 22 2 15" xfId="21881" xr:uid="{00000000-0005-0000-0000-0000BCCD0000}"/>
    <cellStyle name="표준 2 6 22 2 16" xfId="23361" xr:uid="{00000000-0005-0000-0000-0000BDCD0000}"/>
    <cellStyle name="표준 2 6 22 2 17" xfId="24841" xr:uid="{00000000-0005-0000-0000-0000BECD0000}"/>
    <cellStyle name="표준 2 6 22 2 18" xfId="26321" xr:uid="{00000000-0005-0000-0000-0000BFCD0000}"/>
    <cellStyle name="표준 2 6 22 2 19" xfId="27801" xr:uid="{00000000-0005-0000-0000-0000C0CD0000}"/>
    <cellStyle name="표준 2 6 22 2 2" xfId="2640" xr:uid="{00000000-0005-0000-0000-0000C1CD0000}"/>
    <cellStyle name="표준 2 6 22 2 20" xfId="29281" xr:uid="{00000000-0005-0000-0000-0000C2CD0000}"/>
    <cellStyle name="표준 2 6 22 2 21" xfId="30761" xr:uid="{00000000-0005-0000-0000-0000C3CD0000}"/>
    <cellStyle name="표준 2 6 22 2 22" xfId="32241" xr:uid="{00000000-0005-0000-0000-0000C4CD0000}"/>
    <cellStyle name="표준 2 6 22 2 23" xfId="33721" xr:uid="{00000000-0005-0000-0000-0000C5CD0000}"/>
    <cellStyle name="표준 2 6 22 2 24" xfId="35201" xr:uid="{00000000-0005-0000-0000-0000C6CD0000}"/>
    <cellStyle name="표준 2 6 22 2 25" xfId="36681" xr:uid="{00000000-0005-0000-0000-0000C7CD0000}"/>
    <cellStyle name="표준 2 6 22 2 26" xfId="38161" xr:uid="{00000000-0005-0000-0000-0000C8CD0000}"/>
    <cellStyle name="표준 2 6 22 2 27" xfId="39641" xr:uid="{00000000-0005-0000-0000-0000C9CD0000}"/>
    <cellStyle name="표준 2 6 22 2 28" xfId="41121" xr:uid="{00000000-0005-0000-0000-0000CACD0000}"/>
    <cellStyle name="표준 2 6 22 2 29" xfId="42601" xr:uid="{00000000-0005-0000-0000-0000CBCD0000}"/>
    <cellStyle name="표준 2 6 22 2 3" xfId="4121" xr:uid="{00000000-0005-0000-0000-0000CCCD0000}"/>
    <cellStyle name="표준 2 6 22 2 30" xfId="44081" xr:uid="{00000000-0005-0000-0000-0000CDCD0000}"/>
    <cellStyle name="표준 2 6 22 2 31" xfId="45561" xr:uid="{00000000-0005-0000-0000-0000CECD0000}"/>
    <cellStyle name="표준 2 6 22 2 32" xfId="47042" xr:uid="{00000000-0005-0000-0000-0000CFCD0000}"/>
    <cellStyle name="표준 2 6 22 2 33" xfId="48522" xr:uid="{00000000-0005-0000-0000-0000D0CD0000}"/>
    <cellStyle name="표준 2 6 22 2 34" xfId="50002" xr:uid="{00000000-0005-0000-0000-0000D1CD0000}"/>
    <cellStyle name="표준 2 6 22 2 35" xfId="51482" xr:uid="{00000000-0005-0000-0000-0000D2CD0000}"/>
    <cellStyle name="표준 2 6 22 2 36" xfId="52962" xr:uid="{00000000-0005-0000-0000-0000D3CD0000}"/>
    <cellStyle name="표준 2 6 22 2 37" xfId="54442" xr:uid="{00000000-0005-0000-0000-0000D4CD0000}"/>
    <cellStyle name="표준 2 6 22 2 38" xfId="55922" xr:uid="{00000000-0005-0000-0000-0000D5CD0000}"/>
    <cellStyle name="표준 2 6 22 2 39" xfId="57402" xr:uid="{00000000-0005-0000-0000-0000D6CD0000}"/>
    <cellStyle name="표준 2 6 22 2 4" xfId="5601" xr:uid="{00000000-0005-0000-0000-0000D7CD0000}"/>
    <cellStyle name="표준 2 6 22 2 40" xfId="58882" xr:uid="{00000000-0005-0000-0000-0000D8CD0000}"/>
    <cellStyle name="표준 2 6 22 2 41" xfId="60362" xr:uid="{00000000-0005-0000-0000-0000D9CD0000}"/>
    <cellStyle name="표준 2 6 22 2 42" xfId="61842" xr:uid="{00000000-0005-0000-0000-0000DACD0000}"/>
    <cellStyle name="표준 2 6 22 2 5" xfId="7081" xr:uid="{00000000-0005-0000-0000-0000DBCD0000}"/>
    <cellStyle name="표준 2 6 22 2 6" xfId="8561" xr:uid="{00000000-0005-0000-0000-0000DCCD0000}"/>
    <cellStyle name="표준 2 6 22 2 7" xfId="10041" xr:uid="{00000000-0005-0000-0000-0000DDCD0000}"/>
    <cellStyle name="표준 2 6 22 2 8" xfId="11521" xr:uid="{00000000-0005-0000-0000-0000DECD0000}"/>
    <cellStyle name="표준 2 6 22 2 9" xfId="13001" xr:uid="{00000000-0005-0000-0000-0000DFCD0000}"/>
    <cellStyle name="표준 2 6 22 20" xfId="27064" xr:uid="{00000000-0005-0000-0000-0000E0CD0000}"/>
    <cellStyle name="표준 2 6 22 21" xfId="28544" xr:uid="{00000000-0005-0000-0000-0000E1CD0000}"/>
    <cellStyle name="표준 2 6 22 22" xfId="30024" xr:uid="{00000000-0005-0000-0000-0000E2CD0000}"/>
    <cellStyle name="표준 2 6 22 23" xfId="31504" xr:uid="{00000000-0005-0000-0000-0000E3CD0000}"/>
    <cellStyle name="표준 2 6 22 24" xfId="32984" xr:uid="{00000000-0005-0000-0000-0000E4CD0000}"/>
    <cellStyle name="표준 2 6 22 25" xfId="34464" xr:uid="{00000000-0005-0000-0000-0000E5CD0000}"/>
    <cellStyle name="표준 2 6 22 26" xfId="35944" xr:uid="{00000000-0005-0000-0000-0000E6CD0000}"/>
    <cellStyle name="표준 2 6 22 27" xfId="37424" xr:uid="{00000000-0005-0000-0000-0000E7CD0000}"/>
    <cellStyle name="표준 2 6 22 28" xfId="38904" xr:uid="{00000000-0005-0000-0000-0000E8CD0000}"/>
    <cellStyle name="표준 2 6 22 29" xfId="40384" xr:uid="{00000000-0005-0000-0000-0000E9CD0000}"/>
    <cellStyle name="표준 2 6 22 3" xfId="1903" xr:uid="{00000000-0005-0000-0000-0000EACD0000}"/>
    <cellStyle name="표준 2 6 22 30" xfId="41864" xr:uid="{00000000-0005-0000-0000-0000EBCD0000}"/>
    <cellStyle name="표준 2 6 22 31" xfId="43344" xr:uid="{00000000-0005-0000-0000-0000ECCD0000}"/>
    <cellStyle name="표준 2 6 22 32" xfId="44824" xr:uid="{00000000-0005-0000-0000-0000EDCD0000}"/>
    <cellStyle name="표준 2 6 22 33" xfId="46305" xr:uid="{00000000-0005-0000-0000-0000EECD0000}"/>
    <cellStyle name="표준 2 6 22 34" xfId="47785" xr:uid="{00000000-0005-0000-0000-0000EFCD0000}"/>
    <cellStyle name="표준 2 6 22 35" xfId="49265" xr:uid="{00000000-0005-0000-0000-0000F0CD0000}"/>
    <cellStyle name="표준 2 6 22 36" xfId="50745" xr:uid="{00000000-0005-0000-0000-0000F1CD0000}"/>
    <cellStyle name="표준 2 6 22 37" xfId="52225" xr:uid="{00000000-0005-0000-0000-0000F2CD0000}"/>
    <cellStyle name="표준 2 6 22 38" xfId="53705" xr:uid="{00000000-0005-0000-0000-0000F3CD0000}"/>
    <cellStyle name="표준 2 6 22 39" xfId="55185" xr:uid="{00000000-0005-0000-0000-0000F4CD0000}"/>
    <cellStyle name="표준 2 6 22 4" xfId="3384" xr:uid="{00000000-0005-0000-0000-0000F5CD0000}"/>
    <cellStyle name="표준 2 6 22 40" xfId="56665" xr:uid="{00000000-0005-0000-0000-0000F6CD0000}"/>
    <cellStyle name="표준 2 6 22 41" xfId="58145" xr:uid="{00000000-0005-0000-0000-0000F7CD0000}"/>
    <cellStyle name="표준 2 6 22 42" xfId="59625" xr:uid="{00000000-0005-0000-0000-0000F8CD0000}"/>
    <cellStyle name="표준 2 6 22 43" xfId="61105" xr:uid="{00000000-0005-0000-0000-0000F9CD0000}"/>
    <cellStyle name="표준 2 6 22 5" xfId="4864" xr:uid="{00000000-0005-0000-0000-0000FACD0000}"/>
    <cellStyle name="표준 2 6 22 6" xfId="6344" xr:uid="{00000000-0005-0000-0000-0000FBCD0000}"/>
    <cellStyle name="표준 2 6 22 7" xfId="7824" xr:uid="{00000000-0005-0000-0000-0000FCCD0000}"/>
    <cellStyle name="표준 2 6 22 8" xfId="9304" xr:uid="{00000000-0005-0000-0000-0000FDCD0000}"/>
    <cellStyle name="표준 2 6 22 9" xfId="10784" xr:uid="{00000000-0005-0000-0000-0000FECD0000}"/>
    <cellStyle name="표준 2 6 23" xfId="1160" xr:uid="{00000000-0005-0000-0000-0000FFCD0000}"/>
    <cellStyle name="표준 2 6 23 10" xfId="12290" xr:uid="{00000000-0005-0000-0000-000000CE0000}"/>
    <cellStyle name="표준 2 6 23 11" xfId="13770" xr:uid="{00000000-0005-0000-0000-000001CE0000}"/>
    <cellStyle name="표준 2 6 23 12" xfId="15250" xr:uid="{00000000-0005-0000-0000-000002CE0000}"/>
    <cellStyle name="표준 2 6 23 13" xfId="16730" xr:uid="{00000000-0005-0000-0000-000003CE0000}"/>
    <cellStyle name="표준 2 6 23 14" xfId="18210" xr:uid="{00000000-0005-0000-0000-000004CE0000}"/>
    <cellStyle name="표준 2 6 23 15" xfId="19690" xr:uid="{00000000-0005-0000-0000-000005CE0000}"/>
    <cellStyle name="표준 2 6 23 16" xfId="21170" xr:uid="{00000000-0005-0000-0000-000006CE0000}"/>
    <cellStyle name="표준 2 6 23 17" xfId="22650" xr:uid="{00000000-0005-0000-0000-000007CE0000}"/>
    <cellStyle name="표준 2 6 23 18" xfId="24130" xr:uid="{00000000-0005-0000-0000-000008CE0000}"/>
    <cellStyle name="표준 2 6 23 19" xfId="25610" xr:uid="{00000000-0005-0000-0000-000009CE0000}"/>
    <cellStyle name="표준 2 6 23 2" xfId="381" xr:uid="{00000000-0005-0000-0000-00000ACE0000}"/>
    <cellStyle name="표준 2 6 23 2 10" xfId="14507" xr:uid="{00000000-0005-0000-0000-00000BCE0000}"/>
    <cellStyle name="표준 2 6 23 2 11" xfId="15987" xr:uid="{00000000-0005-0000-0000-00000CCE0000}"/>
    <cellStyle name="표준 2 6 23 2 12" xfId="17467" xr:uid="{00000000-0005-0000-0000-00000DCE0000}"/>
    <cellStyle name="표준 2 6 23 2 13" xfId="18947" xr:uid="{00000000-0005-0000-0000-00000ECE0000}"/>
    <cellStyle name="표준 2 6 23 2 14" xfId="20427" xr:uid="{00000000-0005-0000-0000-00000FCE0000}"/>
    <cellStyle name="표준 2 6 23 2 15" xfId="21907" xr:uid="{00000000-0005-0000-0000-000010CE0000}"/>
    <cellStyle name="표준 2 6 23 2 16" xfId="23387" xr:uid="{00000000-0005-0000-0000-000011CE0000}"/>
    <cellStyle name="표준 2 6 23 2 17" xfId="24867" xr:uid="{00000000-0005-0000-0000-000012CE0000}"/>
    <cellStyle name="표준 2 6 23 2 18" xfId="26347" xr:uid="{00000000-0005-0000-0000-000013CE0000}"/>
    <cellStyle name="표준 2 6 23 2 19" xfId="27827" xr:uid="{00000000-0005-0000-0000-000014CE0000}"/>
    <cellStyle name="표준 2 6 23 2 2" xfId="2666" xr:uid="{00000000-0005-0000-0000-000015CE0000}"/>
    <cellStyle name="표준 2 6 23 2 20" xfId="29307" xr:uid="{00000000-0005-0000-0000-000016CE0000}"/>
    <cellStyle name="표준 2 6 23 2 21" xfId="30787" xr:uid="{00000000-0005-0000-0000-000017CE0000}"/>
    <cellStyle name="표준 2 6 23 2 22" xfId="32267" xr:uid="{00000000-0005-0000-0000-000018CE0000}"/>
    <cellStyle name="표준 2 6 23 2 23" xfId="33747" xr:uid="{00000000-0005-0000-0000-000019CE0000}"/>
    <cellStyle name="표준 2 6 23 2 24" xfId="35227" xr:uid="{00000000-0005-0000-0000-00001ACE0000}"/>
    <cellStyle name="표준 2 6 23 2 25" xfId="36707" xr:uid="{00000000-0005-0000-0000-00001BCE0000}"/>
    <cellStyle name="표준 2 6 23 2 26" xfId="38187" xr:uid="{00000000-0005-0000-0000-00001CCE0000}"/>
    <cellStyle name="표준 2 6 23 2 27" xfId="39667" xr:uid="{00000000-0005-0000-0000-00001DCE0000}"/>
    <cellStyle name="표준 2 6 23 2 28" xfId="41147" xr:uid="{00000000-0005-0000-0000-00001ECE0000}"/>
    <cellStyle name="표준 2 6 23 2 29" xfId="42627" xr:uid="{00000000-0005-0000-0000-00001FCE0000}"/>
    <cellStyle name="표준 2 6 23 2 3" xfId="4147" xr:uid="{00000000-0005-0000-0000-000020CE0000}"/>
    <cellStyle name="표준 2 6 23 2 30" xfId="44107" xr:uid="{00000000-0005-0000-0000-000021CE0000}"/>
    <cellStyle name="표준 2 6 23 2 31" xfId="45587" xr:uid="{00000000-0005-0000-0000-000022CE0000}"/>
    <cellStyle name="표준 2 6 23 2 32" xfId="47068" xr:uid="{00000000-0005-0000-0000-000023CE0000}"/>
    <cellStyle name="표준 2 6 23 2 33" xfId="48548" xr:uid="{00000000-0005-0000-0000-000024CE0000}"/>
    <cellStyle name="표준 2 6 23 2 34" xfId="50028" xr:uid="{00000000-0005-0000-0000-000025CE0000}"/>
    <cellStyle name="표준 2 6 23 2 35" xfId="51508" xr:uid="{00000000-0005-0000-0000-000026CE0000}"/>
    <cellStyle name="표준 2 6 23 2 36" xfId="52988" xr:uid="{00000000-0005-0000-0000-000027CE0000}"/>
    <cellStyle name="표준 2 6 23 2 37" xfId="54468" xr:uid="{00000000-0005-0000-0000-000028CE0000}"/>
    <cellStyle name="표준 2 6 23 2 38" xfId="55948" xr:uid="{00000000-0005-0000-0000-000029CE0000}"/>
    <cellStyle name="표준 2 6 23 2 39" xfId="57428" xr:uid="{00000000-0005-0000-0000-00002ACE0000}"/>
    <cellStyle name="표준 2 6 23 2 4" xfId="5627" xr:uid="{00000000-0005-0000-0000-00002BCE0000}"/>
    <cellStyle name="표준 2 6 23 2 40" xfId="58908" xr:uid="{00000000-0005-0000-0000-00002CCE0000}"/>
    <cellStyle name="표준 2 6 23 2 41" xfId="60388" xr:uid="{00000000-0005-0000-0000-00002DCE0000}"/>
    <cellStyle name="표준 2 6 23 2 42" xfId="61868" xr:uid="{00000000-0005-0000-0000-00002ECE0000}"/>
    <cellStyle name="표준 2 6 23 2 5" xfId="7107" xr:uid="{00000000-0005-0000-0000-00002FCE0000}"/>
    <cellStyle name="표준 2 6 23 2 6" xfId="8587" xr:uid="{00000000-0005-0000-0000-000030CE0000}"/>
    <cellStyle name="표준 2 6 23 2 7" xfId="10067" xr:uid="{00000000-0005-0000-0000-000031CE0000}"/>
    <cellStyle name="표준 2 6 23 2 8" xfId="11547" xr:uid="{00000000-0005-0000-0000-000032CE0000}"/>
    <cellStyle name="표준 2 6 23 2 9" xfId="13027" xr:uid="{00000000-0005-0000-0000-000033CE0000}"/>
    <cellStyle name="표준 2 6 23 20" xfId="27090" xr:uid="{00000000-0005-0000-0000-000034CE0000}"/>
    <cellStyle name="표준 2 6 23 21" xfId="28570" xr:uid="{00000000-0005-0000-0000-000035CE0000}"/>
    <cellStyle name="표준 2 6 23 22" xfId="30050" xr:uid="{00000000-0005-0000-0000-000036CE0000}"/>
    <cellStyle name="표준 2 6 23 23" xfId="31530" xr:uid="{00000000-0005-0000-0000-000037CE0000}"/>
    <cellStyle name="표준 2 6 23 24" xfId="33010" xr:uid="{00000000-0005-0000-0000-000038CE0000}"/>
    <cellStyle name="표준 2 6 23 25" xfId="34490" xr:uid="{00000000-0005-0000-0000-000039CE0000}"/>
    <cellStyle name="표준 2 6 23 26" xfId="35970" xr:uid="{00000000-0005-0000-0000-00003ACE0000}"/>
    <cellStyle name="표준 2 6 23 27" xfId="37450" xr:uid="{00000000-0005-0000-0000-00003BCE0000}"/>
    <cellStyle name="표준 2 6 23 28" xfId="38930" xr:uid="{00000000-0005-0000-0000-00003CCE0000}"/>
    <cellStyle name="표준 2 6 23 29" xfId="40410" xr:uid="{00000000-0005-0000-0000-00003DCE0000}"/>
    <cellStyle name="표준 2 6 23 3" xfId="1929" xr:uid="{00000000-0005-0000-0000-00003ECE0000}"/>
    <cellStyle name="표준 2 6 23 30" xfId="41890" xr:uid="{00000000-0005-0000-0000-00003FCE0000}"/>
    <cellStyle name="표준 2 6 23 31" xfId="43370" xr:uid="{00000000-0005-0000-0000-000040CE0000}"/>
    <cellStyle name="표준 2 6 23 32" xfId="44850" xr:uid="{00000000-0005-0000-0000-000041CE0000}"/>
    <cellStyle name="표준 2 6 23 33" xfId="46331" xr:uid="{00000000-0005-0000-0000-000042CE0000}"/>
    <cellStyle name="표준 2 6 23 34" xfId="47811" xr:uid="{00000000-0005-0000-0000-000043CE0000}"/>
    <cellStyle name="표준 2 6 23 35" xfId="49291" xr:uid="{00000000-0005-0000-0000-000044CE0000}"/>
    <cellStyle name="표준 2 6 23 36" xfId="50771" xr:uid="{00000000-0005-0000-0000-000045CE0000}"/>
    <cellStyle name="표준 2 6 23 37" xfId="52251" xr:uid="{00000000-0005-0000-0000-000046CE0000}"/>
    <cellStyle name="표준 2 6 23 38" xfId="53731" xr:uid="{00000000-0005-0000-0000-000047CE0000}"/>
    <cellStyle name="표준 2 6 23 39" xfId="55211" xr:uid="{00000000-0005-0000-0000-000048CE0000}"/>
    <cellStyle name="표준 2 6 23 4" xfId="3410" xr:uid="{00000000-0005-0000-0000-000049CE0000}"/>
    <cellStyle name="표준 2 6 23 40" xfId="56691" xr:uid="{00000000-0005-0000-0000-00004ACE0000}"/>
    <cellStyle name="표준 2 6 23 41" xfId="58171" xr:uid="{00000000-0005-0000-0000-00004BCE0000}"/>
    <cellStyle name="표준 2 6 23 42" xfId="59651" xr:uid="{00000000-0005-0000-0000-00004CCE0000}"/>
    <cellStyle name="표준 2 6 23 43" xfId="61131" xr:uid="{00000000-0005-0000-0000-00004DCE0000}"/>
    <cellStyle name="표준 2 6 23 5" xfId="4890" xr:uid="{00000000-0005-0000-0000-00004ECE0000}"/>
    <cellStyle name="표준 2 6 23 6" xfId="6370" xr:uid="{00000000-0005-0000-0000-00004FCE0000}"/>
    <cellStyle name="표준 2 6 23 7" xfId="7850" xr:uid="{00000000-0005-0000-0000-000050CE0000}"/>
    <cellStyle name="표준 2 6 23 8" xfId="9330" xr:uid="{00000000-0005-0000-0000-000051CE0000}"/>
    <cellStyle name="표준 2 6 23 9" xfId="10810" xr:uid="{00000000-0005-0000-0000-000052CE0000}"/>
    <cellStyle name="표준 2 6 24" xfId="1133" xr:uid="{00000000-0005-0000-0000-000053CE0000}"/>
    <cellStyle name="표준 2 6 24 10" xfId="12317" xr:uid="{00000000-0005-0000-0000-000054CE0000}"/>
    <cellStyle name="표준 2 6 24 11" xfId="13797" xr:uid="{00000000-0005-0000-0000-000055CE0000}"/>
    <cellStyle name="표준 2 6 24 12" xfId="15277" xr:uid="{00000000-0005-0000-0000-000056CE0000}"/>
    <cellStyle name="표준 2 6 24 13" xfId="16757" xr:uid="{00000000-0005-0000-0000-000057CE0000}"/>
    <cellStyle name="표준 2 6 24 14" xfId="18237" xr:uid="{00000000-0005-0000-0000-000058CE0000}"/>
    <cellStyle name="표준 2 6 24 15" xfId="19717" xr:uid="{00000000-0005-0000-0000-000059CE0000}"/>
    <cellStyle name="표준 2 6 24 16" xfId="21197" xr:uid="{00000000-0005-0000-0000-00005ACE0000}"/>
    <cellStyle name="표준 2 6 24 17" xfId="22677" xr:uid="{00000000-0005-0000-0000-00005BCE0000}"/>
    <cellStyle name="표준 2 6 24 18" xfId="24157" xr:uid="{00000000-0005-0000-0000-00005CCE0000}"/>
    <cellStyle name="표준 2 6 24 19" xfId="25637" xr:uid="{00000000-0005-0000-0000-00005DCE0000}"/>
    <cellStyle name="표준 2 6 24 2" xfId="354" xr:uid="{00000000-0005-0000-0000-00005ECE0000}"/>
    <cellStyle name="표준 2 6 24 2 10" xfId="14534" xr:uid="{00000000-0005-0000-0000-00005FCE0000}"/>
    <cellStyle name="표준 2 6 24 2 11" xfId="16014" xr:uid="{00000000-0005-0000-0000-000060CE0000}"/>
    <cellStyle name="표준 2 6 24 2 12" xfId="17494" xr:uid="{00000000-0005-0000-0000-000061CE0000}"/>
    <cellStyle name="표준 2 6 24 2 13" xfId="18974" xr:uid="{00000000-0005-0000-0000-000062CE0000}"/>
    <cellStyle name="표준 2 6 24 2 14" xfId="20454" xr:uid="{00000000-0005-0000-0000-000063CE0000}"/>
    <cellStyle name="표준 2 6 24 2 15" xfId="21934" xr:uid="{00000000-0005-0000-0000-000064CE0000}"/>
    <cellStyle name="표준 2 6 24 2 16" xfId="23414" xr:uid="{00000000-0005-0000-0000-000065CE0000}"/>
    <cellStyle name="표준 2 6 24 2 17" xfId="24894" xr:uid="{00000000-0005-0000-0000-000066CE0000}"/>
    <cellStyle name="표준 2 6 24 2 18" xfId="26374" xr:uid="{00000000-0005-0000-0000-000067CE0000}"/>
    <cellStyle name="표준 2 6 24 2 19" xfId="27854" xr:uid="{00000000-0005-0000-0000-000068CE0000}"/>
    <cellStyle name="표준 2 6 24 2 2" xfId="2693" xr:uid="{00000000-0005-0000-0000-000069CE0000}"/>
    <cellStyle name="표준 2 6 24 2 20" xfId="29334" xr:uid="{00000000-0005-0000-0000-00006ACE0000}"/>
    <cellStyle name="표준 2 6 24 2 21" xfId="30814" xr:uid="{00000000-0005-0000-0000-00006BCE0000}"/>
    <cellStyle name="표준 2 6 24 2 22" xfId="32294" xr:uid="{00000000-0005-0000-0000-00006CCE0000}"/>
    <cellStyle name="표준 2 6 24 2 23" xfId="33774" xr:uid="{00000000-0005-0000-0000-00006DCE0000}"/>
    <cellStyle name="표준 2 6 24 2 24" xfId="35254" xr:uid="{00000000-0005-0000-0000-00006ECE0000}"/>
    <cellStyle name="표준 2 6 24 2 25" xfId="36734" xr:uid="{00000000-0005-0000-0000-00006FCE0000}"/>
    <cellStyle name="표준 2 6 24 2 26" xfId="38214" xr:uid="{00000000-0005-0000-0000-000070CE0000}"/>
    <cellStyle name="표준 2 6 24 2 27" xfId="39694" xr:uid="{00000000-0005-0000-0000-000071CE0000}"/>
    <cellStyle name="표준 2 6 24 2 28" xfId="41174" xr:uid="{00000000-0005-0000-0000-000072CE0000}"/>
    <cellStyle name="표준 2 6 24 2 29" xfId="42654" xr:uid="{00000000-0005-0000-0000-000073CE0000}"/>
    <cellStyle name="표준 2 6 24 2 3" xfId="4174" xr:uid="{00000000-0005-0000-0000-000074CE0000}"/>
    <cellStyle name="표준 2 6 24 2 30" xfId="44134" xr:uid="{00000000-0005-0000-0000-000075CE0000}"/>
    <cellStyle name="표준 2 6 24 2 31" xfId="45614" xr:uid="{00000000-0005-0000-0000-000076CE0000}"/>
    <cellStyle name="표준 2 6 24 2 32" xfId="47095" xr:uid="{00000000-0005-0000-0000-000077CE0000}"/>
    <cellStyle name="표준 2 6 24 2 33" xfId="48575" xr:uid="{00000000-0005-0000-0000-000078CE0000}"/>
    <cellStyle name="표준 2 6 24 2 34" xfId="50055" xr:uid="{00000000-0005-0000-0000-000079CE0000}"/>
    <cellStyle name="표준 2 6 24 2 35" xfId="51535" xr:uid="{00000000-0005-0000-0000-00007ACE0000}"/>
    <cellStyle name="표준 2 6 24 2 36" xfId="53015" xr:uid="{00000000-0005-0000-0000-00007BCE0000}"/>
    <cellStyle name="표준 2 6 24 2 37" xfId="54495" xr:uid="{00000000-0005-0000-0000-00007CCE0000}"/>
    <cellStyle name="표준 2 6 24 2 38" xfId="55975" xr:uid="{00000000-0005-0000-0000-00007DCE0000}"/>
    <cellStyle name="표준 2 6 24 2 39" xfId="57455" xr:uid="{00000000-0005-0000-0000-00007ECE0000}"/>
    <cellStyle name="표준 2 6 24 2 4" xfId="5654" xr:uid="{00000000-0005-0000-0000-00007FCE0000}"/>
    <cellStyle name="표준 2 6 24 2 40" xfId="58935" xr:uid="{00000000-0005-0000-0000-000080CE0000}"/>
    <cellStyle name="표준 2 6 24 2 41" xfId="60415" xr:uid="{00000000-0005-0000-0000-000081CE0000}"/>
    <cellStyle name="표준 2 6 24 2 42" xfId="61895" xr:uid="{00000000-0005-0000-0000-000082CE0000}"/>
    <cellStyle name="표준 2 6 24 2 5" xfId="7134" xr:uid="{00000000-0005-0000-0000-000083CE0000}"/>
    <cellStyle name="표준 2 6 24 2 6" xfId="8614" xr:uid="{00000000-0005-0000-0000-000084CE0000}"/>
    <cellStyle name="표준 2 6 24 2 7" xfId="10094" xr:uid="{00000000-0005-0000-0000-000085CE0000}"/>
    <cellStyle name="표준 2 6 24 2 8" xfId="11574" xr:uid="{00000000-0005-0000-0000-000086CE0000}"/>
    <cellStyle name="표준 2 6 24 2 9" xfId="13054" xr:uid="{00000000-0005-0000-0000-000087CE0000}"/>
    <cellStyle name="표준 2 6 24 20" xfId="27117" xr:uid="{00000000-0005-0000-0000-000088CE0000}"/>
    <cellStyle name="표준 2 6 24 21" xfId="28597" xr:uid="{00000000-0005-0000-0000-000089CE0000}"/>
    <cellStyle name="표준 2 6 24 22" xfId="30077" xr:uid="{00000000-0005-0000-0000-00008ACE0000}"/>
    <cellStyle name="표준 2 6 24 23" xfId="31557" xr:uid="{00000000-0005-0000-0000-00008BCE0000}"/>
    <cellStyle name="표준 2 6 24 24" xfId="33037" xr:uid="{00000000-0005-0000-0000-00008CCE0000}"/>
    <cellStyle name="표준 2 6 24 25" xfId="34517" xr:uid="{00000000-0005-0000-0000-00008DCE0000}"/>
    <cellStyle name="표준 2 6 24 26" xfId="35997" xr:uid="{00000000-0005-0000-0000-00008ECE0000}"/>
    <cellStyle name="표준 2 6 24 27" xfId="37477" xr:uid="{00000000-0005-0000-0000-00008FCE0000}"/>
    <cellStyle name="표준 2 6 24 28" xfId="38957" xr:uid="{00000000-0005-0000-0000-000090CE0000}"/>
    <cellStyle name="표준 2 6 24 29" xfId="40437" xr:uid="{00000000-0005-0000-0000-000091CE0000}"/>
    <cellStyle name="표준 2 6 24 3" xfId="1956" xr:uid="{00000000-0005-0000-0000-000092CE0000}"/>
    <cellStyle name="표준 2 6 24 30" xfId="41917" xr:uid="{00000000-0005-0000-0000-000093CE0000}"/>
    <cellStyle name="표준 2 6 24 31" xfId="43397" xr:uid="{00000000-0005-0000-0000-000094CE0000}"/>
    <cellStyle name="표준 2 6 24 32" xfId="44877" xr:uid="{00000000-0005-0000-0000-000095CE0000}"/>
    <cellStyle name="표준 2 6 24 33" xfId="46358" xr:uid="{00000000-0005-0000-0000-000096CE0000}"/>
    <cellStyle name="표준 2 6 24 34" xfId="47838" xr:uid="{00000000-0005-0000-0000-000097CE0000}"/>
    <cellStyle name="표준 2 6 24 35" xfId="49318" xr:uid="{00000000-0005-0000-0000-000098CE0000}"/>
    <cellStyle name="표준 2 6 24 36" xfId="50798" xr:uid="{00000000-0005-0000-0000-000099CE0000}"/>
    <cellStyle name="표준 2 6 24 37" xfId="52278" xr:uid="{00000000-0005-0000-0000-00009ACE0000}"/>
    <cellStyle name="표준 2 6 24 38" xfId="53758" xr:uid="{00000000-0005-0000-0000-00009BCE0000}"/>
    <cellStyle name="표준 2 6 24 39" xfId="55238" xr:uid="{00000000-0005-0000-0000-00009CCE0000}"/>
    <cellStyle name="표준 2 6 24 4" xfId="3437" xr:uid="{00000000-0005-0000-0000-00009DCE0000}"/>
    <cellStyle name="표준 2 6 24 40" xfId="56718" xr:uid="{00000000-0005-0000-0000-00009ECE0000}"/>
    <cellStyle name="표준 2 6 24 41" xfId="58198" xr:uid="{00000000-0005-0000-0000-00009FCE0000}"/>
    <cellStyle name="표준 2 6 24 42" xfId="59678" xr:uid="{00000000-0005-0000-0000-0000A0CE0000}"/>
    <cellStyle name="표준 2 6 24 43" xfId="61158" xr:uid="{00000000-0005-0000-0000-0000A1CE0000}"/>
    <cellStyle name="표준 2 6 24 5" xfId="4917" xr:uid="{00000000-0005-0000-0000-0000A2CE0000}"/>
    <cellStyle name="표준 2 6 24 6" xfId="6397" xr:uid="{00000000-0005-0000-0000-0000A3CE0000}"/>
    <cellStyle name="표준 2 6 24 7" xfId="7877" xr:uid="{00000000-0005-0000-0000-0000A4CE0000}"/>
    <cellStyle name="표준 2 6 24 8" xfId="9357" xr:uid="{00000000-0005-0000-0000-0000A5CE0000}"/>
    <cellStyle name="표준 2 6 24 9" xfId="10837" xr:uid="{00000000-0005-0000-0000-0000A6CE0000}"/>
    <cellStyle name="표준 2 6 25" xfId="1104" xr:uid="{00000000-0005-0000-0000-0000A7CE0000}"/>
    <cellStyle name="표준 2 6 25 10" xfId="12346" xr:uid="{00000000-0005-0000-0000-0000A8CE0000}"/>
    <cellStyle name="표준 2 6 25 11" xfId="13826" xr:uid="{00000000-0005-0000-0000-0000A9CE0000}"/>
    <cellStyle name="표준 2 6 25 12" xfId="15306" xr:uid="{00000000-0005-0000-0000-0000AACE0000}"/>
    <cellStyle name="표준 2 6 25 13" xfId="16786" xr:uid="{00000000-0005-0000-0000-0000ABCE0000}"/>
    <cellStyle name="표준 2 6 25 14" xfId="18266" xr:uid="{00000000-0005-0000-0000-0000ACCE0000}"/>
    <cellStyle name="표준 2 6 25 15" xfId="19746" xr:uid="{00000000-0005-0000-0000-0000ADCE0000}"/>
    <cellStyle name="표준 2 6 25 16" xfId="21226" xr:uid="{00000000-0005-0000-0000-0000AECE0000}"/>
    <cellStyle name="표준 2 6 25 17" xfId="22706" xr:uid="{00000000-0005-0000-0000-0000AFCE0000}"/>
    <cellStyle name="표준 2 6 25 18" xfId="24186" xr:uid="{00000000-0005-0000-0000-0000B0CE0000}"/>
    <cellStyle name="표준 2 6 25 19" xfId="25666" xr:uid="{00000000-0005-0000-0000-0000B1CE0000}"/>
    <cellStyle name="표준 2 6 25 2" xfId="325" xr:uid="{00000000-0005-0000-0000-0000B2CE0000}"/>
    <cellStyle name="표준 2 6 25 2 10" xfId="14563" xr:uid="{00000000-0005-0000-0000-0000B3CE0000}"/>
    <cellStyle name="표준 2 6 25 2 11" xfId="16043" xr:uid="{00000000-0005-0000-0000-0000B4CE0000}"/>
    <cellStyle name="표준 2 6 25 2 12" xfId="17523" xr:uid="{00000000-0005-0000-0000-0000B5CE0000}"/>
    <cellStyle name="표준 2 6 25 2 13" xfId="19003" xr:uid="{00000000-0005-0000-0000-0000B6CE0000}"/>
    <cellStyle name="표준 2 6 25 2 14" xfId="20483" xr:uid="{00000000-0005-0000-0000-0000B7CE0000}"/>
    <cellStyle name="표준 2 6 25 2 15" xfId="21963" xr:uid="{00000000-0005-0000-0000-0000B8CE0000}"/>
    <cellStyle name="표준 2 6 25 2 16" xfId="23443" xr:uid="{00000000-0005-0000-0000-0000B9CE0000}"/>
    <cellStyle name="표준 2 6 25 2 17" xfId="24923" xr:uid="{00000000-0005-0000-0000-0000BACE0000}"/>
    <cellStyle name="표준 2 6 25 2 18" xfId="26403" xr:uid="{00000000-0005-0000-0000-0000BBCE0000}"/>
    <cellStyle name="표준 2 6 25 2 19" xfId="27883" xr:uid="{00000000-0005-0000-0000-0000BCCE0000}"/>
    <cellStyle name="표준 2 6 25 2 2" xfId="2722" xr:uid="{00000000-0005-0000-0000-0000BDCE0000}"/>
    <cellStyle name="표준 2 6 25 2 20" xfId="29363" xr:uid="{00000000-0005-0000-0000-0000BECE0000}"/>
    <cellStyle name="표준 2 6 25 2 21" xfId="30843" xr:uid="{00000000-0005-0000-0000-0000BFCE0000}"/>
    <cellStyle name="표준 2 6 25 2 22" xfId="32323" xr:uid="{00000000-0005-0000-0000-0000C0CE0000}"/>
    <cellStyle name="표준 2 6 25 2 23" xfId="33803" xr:uid="{00000000-0005-0000-0000-0000C1CE0000}"/>
    <cellStyle name="표준 2 6 25 2 24" xfId="35283" xr:uid="{00000000-0005-0000-0000-0000C2CE0000}"/>
    <cellStyle name="표준 2 6 25 2 25" xfId="36763" xr:uid="{00000000-0005-0000-0000-0000C3CE0000}"/>
    <cellStyle name="표준 2 6 25 2 26" xfId="38243" xr:uid="{00000000-0005-0000-0000-0000C4CE0000}"/>
    <cellStyle name="표준 2 6 25 2 27" xfId="39723" xr:uid="{00000000-0005-0000-0000-0000C5CE0000}"/>
    <cellStyle name="표준 2 6 25 2 28" xfId="41203" xr:uid="{00000000-0005-0000-0000-0000C6CE0000}"/>
    <cellStyle name="표준 2 6 25 2 29" xfId="42683" xr:uid="{00000000-0005-0000-0000-0000C7CE0000}"/>
    <cellStyle name="표준 2 6 25 2 3" xfId="4203" xr:uid="{00000000-0005-0000-0000-0000C8CE0000}"/>
    <cellStyle name="표준 2 6 25 2 30" xfId="44163" xr:uid="{00000000-0005-0000-0000-0000C9CE0000}"/>
    <cellStyle name="표준 2 6 25 2 31" xfId="45643" xr:uid="{00000000-0005-0000-0000-0000CACE0000}"/>
    <cellStyle name="표준 2 6 25 2 32" xfId="47124" xr:uid="{00000000-0005-0000-0000-0000CBCE0000}"/>
    <cellStyle name="표준 2 6 25 2 33" xfId="48604" xr:uid="{00000000-0005-0000-0000-0000CCCE0000}"/>
    <cellStyle name="표준 2 6 25 2 34" xfId="50084" xr:uid="{00000000-0005-0000-0000-0000CDCE0000}"/>
    <cellStyle name="표준 2 6 25 2 35" xfId="51564" xr:uid="{00000000-0005-0000-0000-0000CECE0000}"/>
    <cellStyle name="표준 2 6 25 2 36" xfId="53044" xr:uid="{00000000-0005-0000-0000-0000CFCE0000}"/>
    <cellStyle name="표준 2 6 25 2 37" xfId="54524" xr:uid="{00000000-0005-0000-0000-0000D0CE0000}"/>
    <cellStyle name="표준 2 6 25 2 38" xfId="56004" xr:uid="{00000000-0005-0000-0000-0000D1CE0000}"/>
    <cellStyle name="표준 2 6 25 2 39" xfId="57484" xr:uid="{00000000-0005-0000-0000-0000D2CE0000}"/>
    <cellStyle name="표준 2 6 25 2 4" xfId="5683" xr:uid="{00000000-0005-0000-0000-0000D3CE0000}"/>
    <cellStyle name="표준 2 6 25 2 40" xfId="58964" xr:uid="{00000000-0005-0000-0000-0000D4CE0000}"/>
    <cellStyle name="표준 2 6 25 2 41" xfId="60444" xr:uid="{00000000-0005-0000-0000-0000D5CE0000}"/>
    <cellStyle name="표준 2 6 25 2 42" xfId="61924" xr:uid="{00000000-0005-0000-0000-0000D6CE0000}"/>
    <cellStyle name="표준 2 6 25 2 5" xfId="7163" xr:uid="{00000000-0005-0000-0000-0000D7CE0000}"/>
    <cellStyle name="표준 2 6 25 2 6" xfId="8643" xr:uid="{00000000-0005-0000-0000-0000D8CE0000}"/>
    <cellStyle name="표준 2 6 25 2 7" xfId="10123" xr:uid="{00000000-0005-0000-0000-0000D9CE0000}"/>
    <cellStyle name="표준 2 6 25 2 8" xfId="11603" xr:uid="{00000000-0005-0000-0000-0000DACE0000}"/>
    <cellStyle name="표준 2 6 25 2 9" xfId="13083" xr:uid="{00000000-0005-0000-0000-0000DBCE0000}"/>
    <cellStyle name="표준 2 6 25 20" xfId="27146" xr:uid="{00000000-0005-0000-0000-0000DCCE0000}"/>
    <cellStyle name="표준 2 6 25 21" xfId="28626" xr:uid="{00000000-0005-0000-0000-0000DDCE0000}"/>
    <cellStyle name="표준 2 6 25 22" xfId="30106" xr:uid="{00000000-0005-0000-0000-0000DECE0000}"/>
    <cellStyle name="표준 2 6 25 23" xfId="31586" xr:uid="{00000000-0005-0000-0000-0000DFCE0000}"/>
    <cellStyle name="표준 2 6 25 24" xfId="33066" xr:uid="{00000000-0005-0000-0000-0000E0CE0000}"/>
    <cellStyle name="표준 2 6 25 25" xfId="34546" xr:uid="{00000000-0005-0000-0000-0000E1CE0000}"/>
    <cellStyle name="표준 2 6 25 26" xfId="36026" xr:uid="{00000000-0005-0000-0000-0000E2CE0000}"/>
    <cellStyle name="표준 2 6 25 27" xfId="37506" xr:uid="{00000000-0005-0000-0000-0000E3CE0000}"/>
    <cellStyle name="표준 2 6 25 28" xfId="38986" xr:uid="{00000000-0005-0000-0000-0000E4CE0000}"/>
    <cellStyle name="표준 2 6 25 29" xfId="40466" xr:uid="{00000000-0005-0000-0000-0000E5CE0000}"/>
    <cellStyle name="표준 2 6 25 3" xfId="1985" xr:uid="{00000000-0005-0000-0000-0000E6CE0000}"/>
    <cellStyle name="표준 2 6 25 30" xfId="41946" xr:uid="{00000000-0005-0000-0000-0000E7CE0000}"/>
    <cellStyle name="표준 2 6 25 31" xfId="43426" xr:uid="{00000000-0005-0000-0000-0000E8CE0000}"/>
    <cellStyle name="표준 2 6 25 32" xfId="44906" xr:uid="{00000000-0005-0000-0000-0000E9CE0000}"/>
    <cellStyle name="표준 2 6 25 33" xfId="46387" xr:uid="{00000000-0005-0000-0000-0000EACE0000}"/>
    <cellStyle name="표준 2 6 25 34" xfId="47867" xr:uid="{00000000-0005-0000-0000-0000EBCE0000}"/>
    <cellStyle name="표준 2 6 25 35" xfId="49347" xr:uid="{00000000-0005-0000-0000-0000ECCE0000}"/>
    <cellStyle name="표준 2 6 25 36" xfId="50827" xr:uid="{00000000-0005-0000-0000-0000EDCE0000}"/>
    <cellStyle name="표준 2 6 25 37" xfId="52307" xr:uid="{00000000-0005-0000-0000-0000EECE0000}"/>
    <cellStyle name="표준 2 6 25 38" xfId="53787" xr:uid="{00000000-0005-0000-0000-0000EFCE0000}"/>
    <cellStyle name="표준 2 6 25 39" xfId="55267" xr:uid="{00000000-0005-0000-0000-0000F0CE0000}"/>
    <cellStyle name="표준 2 6 25 4" xfId="3466" xr:uid="{00000000-0005-0000-0000-0000F1CE0000}"/>
    <cellStyle name="표준 2 6 25 40" xfId="56747" xr:uid="{00000000-0005-0000-0000-0000F2CE0000}"/>
    <cellStyle name="표준 2 6 25 41" xfId="58227" xr:uid="{00000000-0005-0000-0000-0000F3CE0000}"/>
    <cellStyle name="표준 2 6 25 42" xfId="59707" xr:uid="{00000000-0005-0000-0000-0000F4CE0000}"/>
    <cellStyle name="표준 2 6 25 43" xfId="61187" xr:uid="{00000000-0005-0000-0000-0000F5CE0000}"/>
    <cellStyle name="표준 2 6 25 5" xfId="4946" xr:uid="{00000000-0005-0000-0000-0000F6CE0000}"/>
    <cellStyle name="표준 2 6 25 6" xfId="6426" xr:uid="{00000000-0005-0000-0000-0000F7CE0000}"/>
    <cellStyle name="표준 2 6 25 7" xfId="7906" xr:uid="{00000000-0005-0000-0000-0000F8CE0000}"/>
    <cellStyle name="표준 2 6 25 8" xfId="9386" xr:uid="{00000000-0005-0000-0000-0000F9CE0000}"/>
    <cellStyle name="표준 2 6 25 9" xfId="10866" xr:uid="{00000000-0005-0000-0000-0000FACE0000}"/>
    <cellStyle name="표준 2 6 26" xfId="1074" xr:uid="{00000000-0005-0000-0000-0000FBCE0000}"/>
    <cellStyle name="표준 2 6 26 10" xfId="12376" xr:uid="{00000000-0005-0000-0000-0000FCCE0000}"/>
    <cellStyle name="표준 2 6 26 11" xfId="13856" xr:uid="{00000000-0005-0000-0000-0000FDCE0000}"/>
    <cellStyle name="표준 2 6 26 12" xfId="15336" xr:uid="{00000000-0005-0000-0000-0000FECE0000}"/>
    <cellStyle name="표준 2 6 26 13" xfId="16816" xr:uid="{00000000-0005-0000-0000-0000FFCE0000}"/>
    <cellStyle name="표준 2 6 26 14" xfId="18296" xr:uid="{00000000-0005-0000-0000-000000CF0000}"/>
    <cellStyle name="표준 2 6 26 15" xfId="19776" xr:uid="{00000000-0005-0000-0000-000001CF0000}"/>
    <cellStyle name="표준 2 6 26 16" xfId="21256" xr:uid="{00000000-0005-0000-0000-000002CF0000}"/>
    <cellStyle name="표준 2 6 26 17" xfId="22736" xr:uid="{00000000-0005-0000-0000-000003CF0000}"/>
    <cellStyle name="표준 2 6 26 18" xfId="24216" xr:uid="{00000000-0005-0000-0000-000004CF0000}"/>
    <cellStyle name="표준 2 6 26 19" xfId="25696" xr:uid="{00000000-0005-0000-0000-000005CF0000}"/>
    <cellStyle name="표준 2 6 26 2" xfId="295" xr:uid="{00000000-0005-0000-0000-000006CF0000}"/>
    <cellStyle name="표준 2 6 26 2 10" xfId="14593" xr:uid="{00000000-0005-0000-0000-000007CF0000}"/>
    <cellStyle name="표준 2 6 26 2 11" xfId="16073" xr:uid="{00000000-0005-0000-0000-000008CF0000}"/>
    <cellStyle name="표준 2 6 26 2 12" xfId="17553" xr:uid="{00000000-0005-0000-0000-000009CF0000}"/>
    <cellStyle name="표준 2 6 26 2 13" xfId="19033" xr:uid="{00000000-0005-0000-0000-00000ACF0000}"/>
    <cellStyle name="표준 2 6 26 2 14" xfId="20513" xr:uid="{00000000-0005-0000-0000-00000BCF0000}"/>
    <cellStyle name="표준 2 6 26 2 15" xfId="21993" xr:uid="{00000000-0005-0000-0000-00000CCF0000}"/>
    <cellStyle name="표준 2 6 26 2 16" xfId="23473" xr:uid="{00000000-0005-0000-0000-00000DCF0000}"/>
    <cellStyle name="표준 2 6 26 2 17" xfId="24953" xr:uid="{00000000-0005-0000-0000-00000ECF0000}"/>
    <cellStyle name="표준 2 6 26 2 18" xfId="26433" xr:uid="{00000000-0005-0000-0000-00000FCF0000}"/>
    <cellStyle name="표준 2 6 26 2 19" xfId="27913" xr:uid="{00000000-0005-0000-0000-000010CF0000}"/>
    <cellStyle name="표준 2 6 26 2 2" xfId="2752" xr:uid="{00000000-0005-0000-0000-000011CF0000}"/>
    <cellStyle name="표준 2 6 26 2 20" xfId="29393" xr:uid="{00000000-0005-0000-0000-000012CF0000}"/>
    <cellStyle name="표준 2 6 26 2 21" xfId="30873" xr:uid="{00000000-0005-0000-0000-000013CF0000}"/>
    <cellStyle name="표준 2 6 26 2 22" xfId="32353" xr:uid="{00000000-0005-0000-0000-000014CF0000}"/>
    <cellStyle name="표준 2 6 26 2 23" xfId="33833" xr:uid="{00000000-0005-0000-0000-000015CF0000}"/>
    <cellStyle name="표준 2 6 26 2 24" xfId="35313" xr:uid="{00000000-0005-0000-0000-000016CF0000}"/>
    <cellStyle name="표준 2 6 26 2 25" xfId="36793" xr:uid="{00000000-0005-0000-0000-000017CF0000}"/>
    <cellStyle name="표준 2 6 26 2 26" xfId="38273" xr:uid="{00000000-0005-0000-0000-000018CF0000}"/>
    <cellStyle name="표준 2 6 26 2 27" xfId="39753" xr:uid="{00000000-0005-0000-0000-000019CF0000}"/>
    <cellStyle name="표준 2 6 26 2 28" xfId="41233" xr:uid="{00000000-0005-0000-0000-00001ACF0000}"/>
    <cellStyle name="표준 2 6 26 2 29" xfId="42713" xr:uid="{00000000-0005-0000-0000-00001BCF0000}"/>
    <cellStyle name="표준 2 6 26 2 3" xfId="4233" xr:uid="{00000000-0005-0000-0000-00001CCF0000}"/>
    <cellStyle name="표준 2 6 26 2 30" xfId="44193" xr:uid="{00000000-0005-0000-0000-00001DCF0000}"/>
    <cellStyle name="표준 2 6 26 2 31" xfId="45673" xr:uid="{00000000-0005-0000-0000-00001ECF0000}"/>
    <cellStyle name="표준 2 6 26 2 32" xfId="47154" xr:uid="{00000000-0005-0000-0000-00001FCF0000}"/>
    <cellStyle name="표준 2 6 26 2 33" xfId="48634" xr:uid="{00000000-0005-0000-0000-000020CF0000}"/>
    <cellStyle name="표준 2 6 26 2 34" xfId="50114" xr:uid="{00000000-0005-0000-0000-000021CF0000}"/>
    <cellStyle name="표준 2 6 26 2 35" xfId="51594" xr:uid="{00000000-0005-0000-0000-000022CF0000}"/>
    <cellStyle name="표준 2 6 26 2 36" xfId="53074" xr:uid="{00000000-0005-0000-0000-000023CF0000}"/>
    <cellStyle name="표준 2 6 26 2 37" xfId="54554" xr:uid="{00000000-0005-0000-0000-000024CF0000}"/>
    <cellStyle name="표준 2 6 26 2 38" xfId="56034" xr:uid="{00000000-0005-0000-0000-000025CF0000}"/>
    <cellStyle name="표준 2 6 26 2 39" xfId="57514" xr:uid="{00000000-0005-0000-0000-000026CF0000}"/>
    <cellStyle name="표준 2 6 26 2 4" xfId="5713" xr:uid="{00000000-0005-0000-0000-000027CF0000}"/>
    <cellStyle name="표준 2 6 26 2 40" xfId="58994" xr:uid="{00000000-0005-0000-0000-000028CF0000}"/>
    <cellStyle name="표준 2 6 26 2 41" xfId="60474" xr:uid="{00000000-0005-0000-0000-000029CF0000}"/>
    <cellStyle name="표준 2 6 26 2 42" xfId="61954" xr:uid="{00000000-0005-0000-0000-00002ACF0000}"/>
    <cellStyle name="표준 2 6 26 2 5" xfId="7193" xr:uid="{00000000-0005-0000-0000-00002BCF0000}"/>
    <cellStyle name="표준 2 6 26 2 6" xfId="8673" xr:uid="{00000000-0005-0000-0000-00002CCF0000}"/>
    <cellStyle name="표준 2 6 26 2 7" xfId="10153" xr:uid="{00000000-0005-0000-0000-00002DCF0000}"/>
    <cellStyle name="표준 2 6 26 2 8" xfId="11633" xr:uid="{00000000-0005-0000-0000-00002ECF0000}"/>
    <cellStyle name="표준 2 6 26 2 9" xfId="13113" xr:uid="{00000000-0005-0000-0000-00002FCF0000}"/>
    <cellStyle name="표준 2 6 26 20" xfId="27176" xr:uid="{00000000-0005-0000-0000-000030CF0000}"/>
    <cellStyle name="표준 2 6 26 21" xfId="28656" xr:uid="{00000000-0005-0000-0000-000031CF0000}"/>
    <cellStyle name="표준 2 6 26 22" xfId="30136" xr:uid="{00000000-0005-0000-0000-000032CF0000}"/>
    <cellStyle name="표준 2 6 26 23" xfId="31616" xr:uid="{00000000-0005-0000-0000-000033CF0000}"/>
    <cellStyle name="표준 2 6 26 24" xfId="33096" xr:uid="{00000000-0005-0000-0000-000034CF0000}"/>
    <cellStyle name="표준 2 6 26 25" xfId="34576" xr:uid="{00000000-0005-0000-0000-000035CF0000}"/>
    <cellStyle name="표준 2 6 26 26" xfId="36056" xr:uid="{00000000-0005-0000-0000-000036CF0000}"/>
    <cellStyle name="표준 2 6 26 27" xfId="37536" xr:uid="{00000000-0005-0000-0000-000037CF0000}"/>
    <cellStyle name="표준 2 6 26 28" xfId="39016" xr:uid="{00000000-0005-0000-0000-000038CF0000}"/>
    <cellStyle name="표준 2 6 26 29" xfId="40496" xr:uid="{00000000-0005-0000-0000-000039CF0000}"/>
    <cellStyle name="표준 2 6 26 3" xfId="2015" xr:uid="{00000000-0005-0000-0000-00003ACF0000}"/>
    <cellStyle name="표준 2 6 26 30" xfId="41976" xr:uid="{00000000-0005-0000-0000-00003BCF0000}"/>
    <cellStyle name="표준 2 6 26 31" xfId="43456" xr:uid="{00000000-0005-0000-0000-00003CCF0000}"/>
    <cellStyle name="표준 2 6 26 32" xfId="44936" xr:uid="{00000000-0005-0000-0000-00003DCF0000}"/>
    <cellStyle name="표준 2 6 26 33" xfId="46417" xr:uid="{00000000-0005-0000-0000-00003ECF0000}"/>
    <cellStyle name="표준 2 6 26 34" xfId="47897" xr:uid="{00000000-0005-0000-0000-00003FCF0000}"/>
    <cellStyle name="표준 2 6 26 35" xfId="49377" xr:uid="{00000000-0005-0000-0000-000040CF0000}"/>
    <cellStyle name="표준 2 6 26 36" xfId="50857" xr:uid="{00000000-0005-0000-0000-000041CF0000}"/>
    <cellStyle name="표준 2 6 26 37" xfId="52337" xr:uid="{00000000-0005-0000-0000-000042CF0000}"/>
    <cellStyle name="표준 2 6 26 38" xfId="53817" xr:uid="{00000000-0005-0000-0000-000043CF0000}"/>
    <cellStyle name="표준 2 6 26 39" xfId="55297" xr:uid="{00000000-0005-0000-0000-000044CF0000}"/>
    <cellStyle name="표준 2 6 26 4" xfId="3496" xr:uid="{00000000-0005-0000-0000-000045CF0000}"/>
    <cellStyle name="표준 2 6 26 40" xfId="56777" xr:uid="{00000000-0005-0000-0000-000046CF0000}"/>
    <cellStyle name="표준 2 6 26 41" xfId="58257" xr:uid="{00000000-0005-0000-0000-000047CF0000}"/>
    <cellStyle name="표준 2 6 26 42" xfId="59737" xr:uid="{00000000-0005-0000-0000-000048CF0000}"/>
    <cellStyle name="표준 2 6 26 43" xfId="61217" xr:uid="{00000000-0005-0000-0000-000049CF0000}"/>
    <cellStyle name="표준 2 6 26 5" xfId="4976" xr:uid="{00000000-0005-0000-0000-00004ACF0000}"/>
    <cellStyle name="표준 2 6 26 6" xfId="6456" xr:uid="{00000000-0005-0000-0000-00004BCF0000}"/>
    <cellStyle name="표준 2 6 26 7" xfId="7936" xr:uid="{00000000-0005-0000-0000-00004CCF0000}"/>
    <cellStyle name="표준 2 6 26 8" xfId="9416" xr:uid="{00000000-0005-0000-0000-00004DCF0000}"/>
    <cellStyle name="표준 2 6 26 9" xfId="10896" xr:uid="{00000000-0005-0000-0000-00004ECF0000}"/>
    <cellStyle name="표준 2 6 27" xfId="1043" xr:uid="{00000000-0005-0000-0000-00004FCF0000}"/>
    <cellStyle name="표준 2 6 27 10" xfId="12407" xr:uid="{00000000-0005-0000-0000-000050CF0000}"/>
    <cellStyle name="표준 2 6 27 11" xfId="13887" xr:uid="{00000000-0005-0000-0000-000051CF0000}"/>
    <cellStyle name="표준 2 6 27 12" xfId="15367" xr:uid="{00000000-0005-0000-0000-000052CF0000}"/>
    <cellStyle name="표준 2 6 27 13" xfId="16847" xr:uid="{00000000-0005-0000-0000-000053CF0000}"/>
    <cellStyle name="표준 2 6 27 14" xfId="18327" xr:uid="{00000000-0005-0000-0000-000054CF0000}"/>
    <cellStyle name="표준 2 6 27 15" xfId="19807" xr:uid="{00000000-0005-0000-0000-000055CF0000}"/>
    <cellStyle name="표준 2 6 27 16" xfId="21287" xr:uid="{00000000-0005-0000-0000-000056CF0000}"/>
    <cellStyle name="표준 2 6 27 17" xfId="22767" xr:uid="{00000000-0005-0000-0000-000057CF0000}"/>
    <cellStyle name="표준 2 6 27 18" xfId="24247" xr:uid="{00000000-0005-0000-0000-000058CF0000}"/>
    <cellStyle name="표준 2 6 27 19" xfId="25727" xr:uid="{00000000-0005-0000-0000-000059CF0000}"/>
    <cellStyle name="표준 2 6 27 2" xfId="264" xr:uid="{00000000-0005-0000-0000-00005ACF0000}"/>
    <cellStyle name="표준 2 6 27 2 10" xfId="14624" xr:uid="{00000000-0005-0000-0000-00005BCF0000}"/>
    <cellStyle name="표준 2 6 27 2 11" xfId="16104" xr:uid="{00000000-0005-0000-0000-00005CCF0000}"/>
    <cellStyle name="표준 2 6 27 2 12" xfId="17584" xr:uid="{00000000-0005-0000-0000-00005DCF0000}"/>
    <cellStyle name="표준 2 6 27 2 13" xfId="19064" xr:uid="{00000000-0005-0000-0000-00005ECF0000}"/>
    <cellStyle name="표준 2 6 27 2 14" xfId="20544" xr:uid="{00000000-0005-0000-0000-00005FCF0000}"/>
    <cellStyle name="표준 2 6 27 2 15" xfId="22024" xr:uid="{00000000-0005-0000-0000-000060CF0000}"/>
    <cellStyle name="표준 2 6 27 2 16" xfId="23504" xr:uid="{00000000-0005-0000-0000-000061CF0000}"/>
    <cellStyle name="표준 2 6 27 2 17" xfId="24984" xr:uid="{00000000-0005-0000-0000-000062CF0000}"/>
    <cellStyle name="표준 2 6 27 2 18" xfId="26464" xr:uid="{00000000-0005-0000-0000-000063CF0000}"/>
    <cellStyle name="표준 2 6 27 2 19" xfId="27944" xr:uid="{00000000-0005-0000-0000-000064CF0000}"/>
    <cellStyle name="표준 2 6 27 2 2" xfId="2783" xr:uid="{00000000-0005-0000-0000-000065CF0000}"/>
    <cellStyle name="표준 2 6 27 2 20" xfId="29424" xr:uid="{00000000-0005-0000-0000-000066CF0000}"/>
    <cellStyle name="표준 2 6 27 2 21" xfId="30904" xr:uid="{00000000-0005-0000-0000-000067CF0000}"/>
    <cellStyle name="표준 2 6 27 2 22" xfId="32384" xr:uid="{00000000-0005-0000-0000-000068CF0000}"/>
    <cellStyle name="표준 2 6 27 2 23" xfId="33864" xr:uid="{00000000-0005-0000-0000-000069CF0000}"/>
    <cellStyle name="표준 2 6 27 2 24" xfId="35344" xr:uid="{00000000-0005-0000-0000-00006ACF0000}"/>
    <cellStyle name="표준 2 6 27 2 25" xfId="36824" xr:uid="{00000000-0005-0000-0000-00006BCF0000}"/>
    <cellStyle name="표준 2 6 27 2 26" xfId="38304" xr:uid="{00000000-0005-0000-0000-00006CCF0000}"/>
    <cellStyle name="표준 2 6 27 2 27" xfId="39784" xr:uid="{00000000-0005-0000-0000-00006DCF0000}"/>
    <cellStyle name="표준 2 6 27 2 28" xfId="41264" xr:uid="{00000000-0005-0000-0000-00006ECF0000}"/>
    <cellStyle name="표준 2 6 27 2 29" xfId="42744" xr:uid="{00000000-0005-0000-0000-00006FCF0000}"/>
    <cellStyle name="표준 2 6 27 2 3" xfId="4264" xr:uid="{00000000-0005-0000-0000-000070CF0000}"/>
    <cellStyle name="표준 2 6 27 2 30" xfId="44224" xr:uid="{00000000-0005-0000-0000-000071CF0000}"/>
    <cellStyle name="표준 2 6 27 2 31" xfId="45704" xr:uid="{00000000-0005-0000-0000-000072CF0000}"/>
    <cellStyle name="표준 2 6 27 2 32" xfId="47185" xr:uid="{00000000-0005-0000-0000-000073CF0000}"/>
    <cellStyle name="표준 2 6 27 2 33" xfId="48665" xr:uid="{00000000-0005-0000-0000-000074CF0000}"/>
    <cellStyle name="표준 2 6 27 2 34" xfId="50145" xr:uid="{00000000-0005-0000-0000-000075CF0000}"/>
    <cellStyle name="표준 2 6 27 2 35" xfId="51625" xr:uid="{00000000-0005-0000-0000-000076CF0000}"/>
    <cellStyle name="표준 2 6 27 2 36" xfId="53105" xr:uid="{00000000-0005-0000-0000-000077CF0000}"/>
    <cellStyle name="표준 2 6 27 2 37" xfId="54585" xr:uid="{00000000-0005-0000-0000-000078CF0000}"/>
    <cellStyle name="표준 2 6 27 2 38" xfId="56065" xr:uid="{00000000-0005-0000-0000-000079CF0000}"/>
    <cellStyle name="표준 2 6 27 2 39" xfId="57545" xr:uid="{00000000-0005-0000-0000-00007ACF0000}"/>
    <cellStyle name="표준 2 6 27 2 4" xfId="5744" xr:uid="{00000000-0005-0000-0000-00007BCF0000}"/>
    <cellStyle name="표준 2 6 27 2 40" xfId="59025" xr:uid="{00000000-0005-0000-0000-00007CCF0000}"/>
    <cellStyle name="표준 2 6 27 2 41" xfId="60505" xr:uid="{00000000-0005-0000-0000-00007DCF0000}"/>
    <cellStyle name="표준 2 6 27 2 42" xfId="61985" xr:uid="{00000000-0005-0000-0000-00007ECF0000}"/>
    <cellStyle name="표준 2 6 27 2 5" xfId="7224" xr:uid="{00000000-0005-0000-0000-00007FCF0000}"/>
    <cellStyle name="표준 2 6 27 2 6" xfId="8704" xr:uid="{00000000-0005-0000-0000-000080CF0000}"/>
    <cellStyle name="표준 2 6 27 2 7" xfId="10184" xr:uid="{00000000-0005-0000-0000-000081CF0000}"/>
    <cellStyle name="표준 2 6 27 2 8" xfId="11664" xr:uid="{00000000-0005-0000-0000-000082CF0000}"/>
    <cellStyle name="표준 2 6 27 2 9" xfId="13144" xr:uid="{00000000-0005-0000-0000-000083CF0000}"/>
    <cellStyle name="표준 2 6 27 20" xfId="27207" xr:uid="{00000000-0005-0000-0000-000084CF0000}"/>
    <cellStyle name="표준 2 6 27 21" xfId="28687" xr:uid="{00000000-0005-0000-0000-000085CF0000}"/>
    <cellStyle name="표준 2 6 27 22" xfId="30167" xr:uid="{00000000-0005-0000-0000-000086CF0000}"/>
    <cellStyle name="표준 2 6 27 23" xfId="31647" xr:uid="{00000000-0005-0000-0000-000087CF0000}"/>
    <cellStyle name="표준 2 6 27 24" xfId="33127" xr:uid="{00000000-0005-0000-0000-000088CF0000}"/>
    <cellStyle name="표준 2 6 27 25" xfId="34607" xr:uid="{00000000-0005-0000-0000-000089CF0000}"/>
    <cellStyle name="표준 2 6 27 26" xfId="36087" xr:uid="{00000000-0005-0000-0000-00008ACF0000}"/>
    <cellStyle name="표준 2 6 27 27" xfId="37567" xr:uid="{00000000-0005-0000-0000-00008BCF0000}"/>
    <cellStyle name="표준 2 6 27 28" xfId="39047" xr:uid="{00000000-0005-0000-0000-00008CCF0000}"/>
    <cellStyle name="표준 2 6 27 29" xfId="40527" xr:uid="{00000000-0005-0000-0000-00008DCF0000}"/>
    <cellStyle name="표준 2 6 27 3" xfId="2046" xr:uid="{00000000-0005-0000-0000-00008ECF0000}"/>
    <cellStyle name="표준 2 6 27 30" xfId="42007" xr:uid="{00000000-0005-0000-0000-00008FCF0000}"/>
    <cellStyle name="표준 2 6 27 31" xfId="43487" xr:uid="{00000000-0005-0000-0000-000090CF0000}"/>
    <cellStyle name="표준 2 6 27 32" xfId="44967" xr:uid="{00000000-0005-0000-0000-000091CF0000}"/>
    <cellStyle name="표준 2 6 27 33" xfId="46448" xr:uid="{00000000-0005-0000-0000-000092CF0000}"/>
    <cellStyle name="표준 2 6 27 34" xfId="47928" xr:uid="{00000000-0005-0000-0000-000093CF0000}"/>
    <cellStyle name="표준 2 6 27 35" xfId="49408" xr:uid="{00000000-0005-0000-0000-000094CF0000}"/>
    <cellStyle name="표준 2 6 27 36" xfId="50888" xr:uid="{00000000-0005-0000-0000-000095CF0000}"/>
    <cellStyle name="표준 2 6 27 37" xfId="52368" xr:uid="{00000000-0005-0000-0000-000096CF0000}"/>
    <cellStyle name="표준 2 6 27 38" xfId="53848" xr:uid="{00000000-0005-0000-0000-000097CF0000}"/>
    <cellStyle name="표준 2 6 27 39" xfId="55328" xr:uid="{00000000-0005-0000-0000-000098CF0000}"/>
    <cellStyle name="표준 2 6 27 4" xfId="3527" xr:uid="{00000000-0005-0000-0000-000099CF0000}"/>
    <cellStyle name="표준 2 6 27 40" xfId="56808" xr:uid="{00000000-0005-0000-0000-00009ACF0000}"/>
    <cellStyle name="표준 2 6 27 41" xfId="58288" xr:uid="{00000000-0005-0000-0000-00009BCF0000}"/>
    <cellStyle name="표준 2 6 27 42" xfId="59768" xr:uid="{00000000-0005-0000-0000-00009CCF0000}"/>
    <cellStyle name="표준 2 6 27 43" xfId="61248" xr:uid="{00000000-0005-0000-0000-00009DCF0000}"/>
    <cellStyle name="표준 2 6 27 5" xfId="5007" xr:uid="{00000000-0005-0000-0000-00009ECF0000}"/>
    <cellStyle name="표준 2 6 27 6" xfId="6487" xr:uid="{00000000-0005-0000-0000-00009FCF0000}"/>
    <cellStyle name="표준 2 6 27 7" xfId="7967" xr:uid="{00000000-0005-0000-0000-0000A0CF0000}"/>
    <cellStyle name="표준 2 6 27 8" xfId="9447" xr:uid="{00000000-0005-0000-0000-0000A1CF0000}"/>
    <cellStyle name="표준 2 6 27 9" xfId="10927" xr:uid="{00000000-0005-0000-0000-0000A2CF0000}"/>
    <cellStyle name="표준 2 6 28" xfId="1011" xr:uid="{00000000-0005-0000-0000-0000A3CF0000}"/>
    <cellStyle name="표준 2 6 28 10" xfId="12439" xr:uid="{00000000-0005-0000-0000-0000A4CF0000}"/>
    <cellStyle name="표준 2 6 28 11" xfId="13919" xr:uid="{00000000-0005-0000-0000-0000A5CF0000}"/>
    <cellStyle name="표준 2 6 28 12" xfId="15399" xr:uid="{00000000-0005-0000-0000-0000A6CF0000}"/>
    <cellStyle name="표준 2 6 28 13" xfId="16879" xr:uid="{00000000-0005-0000-0000-0000A7CF0000}"/>
    <cellStyle name="표준 2 6 28 14" xfId="18359" xr:uid="{00000000-0005-0000-0000-0000A8CF0000}"/>
    <cellStyle name="표준 2 6 28 15" xfId="19839" xr:uid="{00000000-0005-0000-0000-0000A9CF0000}"/>
    <cellStyle name="표준 2 6 28 16" xfId="21319" xr:uid="{00000000-0005-0000-0000-0000AACF0000}"/>
    <cellStyle name="표준 2 6 28 17" xfId="22799" xr:uid="{00000000-0005-0000-0000-0000ABCF0000}"/>
    <cellStyle name="표준 2 6 28 18" xfId="24279" xr:uid="{00000000-0005-0000-0000-0000ACCF0000}"/>
    <cellStyle name="표준 2 6 28 19" xfId="25759" xr:uid="{00000000-0005-0000-0000-0000ADCF0000}"/>
    <cellStyle name="표준 2 6 28 2" xfId="232" xr:uid="{00000000-0005-0000-0000-0000AECF0000}"/>
    <cellStyle name="표준 2 6 28 2 10" xfId="14656" xr:uid="{00000000-0005-0000-0000-0000AFCF0000}"/>
    <cellStyle name="표준 2 6 28 2 11" xfId="16136" xr:uid="{00000000-0005-0000-0000-0000B0CF0000}"/>
    <cellStyle name="표준 2 6 28 2 12" xfId="17616" xr:uid="{00000000-0005-0000-0000-0000B1CF0000}"/>
    <cellStyle name="표준 2 6 28 2 13" xfId="19096" xr:uid="{00000000-0005-0000-0000-0000B2CF0000}"/>
    <cellStyle name="표준 2 6 28 2 14" xfId="20576" xr:uid="{00000000-0005-0000-0000-0000B3CF0000}"/>
    <cellStyle name="표준 2 6 28 2 15" xfId="22056" xr:uid="{00000000-0005-0000-0000-0000B4CF0000}"/>
    <cellStyle name="표준 2 6 28 2 16" xfId="23536" xr:uid="{00000000-0005-0000-0000-0000B5CF0000}"/>
    <cellStyle name="표준 2 6 28 2 17" xfId="25016" xr:uid="{00000000-0005-0000-0000-0000B6CF0000}"/>
    <cellStyle name="표준 2 6 28 2 18" xfId="26496" xr:uid="{00000000-0005-0000-0000-0000B7CF0000}"/>
    <cellStyle name="표준 2 6 28 2 19" xfId="27976" xr:uid="{00000000-0005-0000-0000-0000B8CF0000}"/>
    <cellStyle name="표준 2 6 28 2 2" xfId="2815" xr:uid="{00000000-0005-0000-0000-0000B9CF0000}"/>
    <cellStyle name="표준 2 6 28 2 20" xfId="29456" xr:uid="{00000000-0005-0000-0000-0000BACF0000}"/>
    <cellStyle name="표준 2 6 28 2 21" xfId="30936" xr:uid="{00000000-0005-0000-0000-0000BBCF0000}"/>
    <cellStyle name="표준 2 6 28 2 22" xfId="32416" xr:uid="{00000000-0005-0000-0000-0000BCCF0000}"/>
    <cellStyle name="표준 2 6 28 2 23" xfId="33896" xr:uid="{00000000-0005-0000-0000-0000BDCF0000}"/>
    <cellStyle name="표준 2 6 28 2 24" xfId="35376" xr:uid="{00000000-0005-0000-0000-0000BECF0000}"/>
    <cellStyle name="표준 2 6 28 2 25" xfId="36856" xr:uid="{00000000-0005-0000-0000-0000BFCF0000}"/>
    <cellStyle name="표준 2 6 28 2 26" xfId="38336" xr:uid="{00000000-0005-0000-0000-0000C0CF0000}"/>
    <cellStyle name="표준 2 6 28 2 27" xfId="39816" xr:uid="{00000000-0005-0000-0000-0000C1CF0000}"/>
    <cellStyle name="표준 2 6 28 2 28" xfId="41296" xr:uid="{00000000-0005-0000-0000-0000C2CF0000}"/>
    <cellStyle name="표준 2 6 28 2 29" xfId="42776" xr:uid="{00000000-0005-0000-0000-0000C3CF0000}"/>
    <cellStyle name="표준 2 6 28 2 3" xfId="4296" xr:uid="{00000000-0005-0000-0000-0000C4CF0000}"/>
    <cellStyle name="표준 2 6 28 2 30" xfId="44256" xr:uid="{00000000-0005-0000-0000-0000C5CF0000}"/>
    <cellStyle name="표준 2 6 28 2 31" xfId="45736" xr:uid="{00000000-0005-0000-0000-0000C6CF0000}"/>
    <cellStyle name="표준 2 6 28 2 32" xfId="47217" xr:uid="{00000000-0005-0000-0000-0000C7CF0000}"/>
    <cellStyle name="표준 2 6 28 2 33" xfId="48697" xr:uid="{00000000-0005-0000-0000-0000C8CF0000}"/>
    <cellStyle name="표준 2 6 28 2 34" xfId="50177" xr:uid="{00000000-0005-0000-0000-0000C9CF0000}"/>
    <cellStyle name="표준 2 6 28 2 35" xfId="51657" xr:uid="{00000000-0005-0000-0000-0000CACF0000}"/>
    <cellStyle name="표준 2 6 28 2 36" xfId="53137" xr:uid="{00000000-0005-0000-0000-0000CBCF0000}"/>
    <cellStyle name="표준 2 6 28 2 37" xfId="54617" xr:uid="{00000000-0005-0000-0000-0000CCCF0000}"/>
    <cellStyle name="표준 2 6 28 2 38" xfId="56097" xr:uid="{00000000-0005-0000-0000-0000CDCF0000}"/>
    <cellStyle name="표준 2 6 28 2 39" xfId="57577" xr:uid="{00000000-0005-0000-0000-0000CECF0000}"/>
    <cellStyle name="표준 2 6 28 2 4" xfId="5776" xr:uid="{00000000-0005-0000-0000-0000CFCF0000}"/>
    <cellStyle name="표준 2 6 28 2 40" xfId="59057" xr:uid="{00000000-0005-0000-0000-0000D0CF0000}"/>
    <cellStyle name="표준 2 6 28 2 41" xfId="60537" xr:uid="{00000000-0005-0000-0000-0000D1CF0000}"/>
    <cellStyle name="표준 2 6 28 2 42" xfId="62017" xr:uid="{00000000-0005-0000-0000-0000D2CF0000}"/>
    <cellStyle name="표준 2 6 28 2 5" xfId="7256" xr:uid="{00000000-0005-0000-0000-0000D3CF0000}"/>
    <cellStyle name="표준 2 6 28 2 6" xfId="8736" xr:uid="{00000000-0005-0000-0000-0000D4CF0000}"/>
    <cellStyle name="표준 2 6 28 2 7" xfId="10216" xr:uid="{00000000-0005-0000-0000-0000D5CF0000}"/>
    <cellStyle name="표준 2 6 28 2 8" xfId="11696" xr:uid="{00000000-0005-0000-0000-0000D6CF0000}"/>
    <cellStyle name="표준 2 6 28 2 9" xfId="13176" xr:uid="{00000000-0005-0000-0000-0000D7CF0000}"/>
    <cellStyle name="표준 2 6 28 20" xfId="27239" xr:uid="{00000000-0005-0000-0000-0000D8CF0000}"/>
    <cellStyle name="표준 2 6 28 21" xfId="28719" xr:uid="{00000000-0005-0000-0000-0000D9CF0000}"/>
    <cellStyle name="표준 2 6 28 22" xfId="30199" xr:uid="{00000000-0005-0000-0000-0000DACF0000}"/>
    <cellStyle name="표준 2 6 28 23" xfId="31679" xr:uid="{00000000-0005-0000-0000-0000DBCF0000}"/>
    <cellStyle name="표준 2 6 28 24" xfId="33159" xr:uid="{00000000-0005-0000-0000-0000DCCF0000}"/>
    <cellStyle name="표준 2 6 28 25" xfId="34639" xr:uid="{00000000-0005-0000-0000-0000DDCF0000}"/>
    <cellStyle name="표준 2 6 28 26" xfId="36119" xr:uid="{00000000-0005-0000-0000-0000DECF0000}"/>
    <cellStyle name="표준 2 6 28 27" xfId="37599" xr:uid="{00000000-0005-0000-0000-0000DFCF0000}"/>
    <cellStyle name="표준 2 6 28 28" xfId="39079" xr:uid="{00000000-0005-0000-0000-0000E0CF0000}"/>
    <cellStyle name="표준 2 6 28 29" xfId="40559" xr:uid="{00000000-0005-0000-0000-0000E1CF0000}"/>
    <cellStyle name="표준 2 6 28 3" xfId="2078" xr:uid="{00000000-0005-0000-0000-0000E2CF0000}"/>
    <cellStyle name="표준 2 6 28 30" xfId="42039" xr:uid="{00000000-0005-0000-0000-0000E3CF0000}"/>
    <cellStyle name="표준 2 6 28 31" xfId="43519" xr:uid="{00000000-0005-0000-0000-0000E4CF0000}"/>
    <cellStyle name="표준 2 6 28 32" xfId="44999" xr:uid="{00000000-0005-0000-0000-0000E5CF0000}"/>
    <cellStyle name="표준 2 6 28 33" xfId="46480" xr:uid="{00000000-0005-0000-0000-0000E6CF0000}"/>
    <cellStyle name="표준 2 6 28 34" xfId="47960" xr:uid="{00000000-0005-0000-0000-0000E7CF0000}"/>
    <cellStyle name="표준 2 6 28 35" xfId="49440" xr:uid="{00000000-0005-0000-0000-0000E8CF0000}"/>
    <cellStyle name="표준 2 6 28 36" xfId="50920" xr:uid="{00000000-0005-0000-0000-0000E9CF0000}"/>
    <cellStyle name="표준 2 6 28 37" xfId="52400" xr:uid="{00000000-0005-0000-0000-0000EACF0000}"/>
    <cellStyle name="표준 2 6 28 38" xfId="53880" xr:uid="{00000000-0005-0000-0000-0000EBCF0000}"/>
    <cellStyle name="표준 2 6 28 39" xfId="55360" xr:uid="{00000000-0005-0000-0000-0000ECCF0000}"/>
    <cellStyle name="표준 2 6 28 4" xfId="3559" xr:uid="{00000000-0005-0000-0000-0000EDCF0000}"/>
    <cellStyle name="표준 2 6 28 40" xfId="56840" xr:uid="{00000000-0005-0000-0000-0000EECF0000}"/>
    <cellStyle name="표준 2 6 28 41" xfId="58320" xr:uid="{00000000-0005-0000-0000-0000EFCF0000}"/>
    <cellStyle name="표준 2 6 28 42" xfId="59800" xr:uid="{00000000-0005-0000-0000-0000F0CF0000}"/>
    <cellStyle name="표준 2 6 28 43" xfId="61280" xr:uid="{00000000-0005-0000-0000-0000F1CF0000}"/>
    <cellStyle name="표준 2 6 28 5" xfId="5039" xr:uid="{00000000-0005-0000-0000-0000F2CF0000}"/>
    <cellStyle name="표준 2 6 28 6" xfId="6519" xr:uid="{00000000-0005-0000-0000-0000F3CF0000}"/>
    <cellStyle name="표준 2 6 28 7" xfId="7999" xr:uid="{00000000-0005-0000-0000-0000F4CF0000}"/>
    <cellStyle name="표준 2 6 28 8" xfId="9479" xr:uid="{00000000-0005-0000-0000-0000F5CF0000}"/>
    <cellStyle name="표준 2 6 28 9" xfId="10959" xr:uid="{00000000-0005-0000-0000-0000F6CF0000}"/>
    <cellStyle name="표준 2 6 29" xfId="978" xr:uid="{00000000-0005-0000-0000-0000F7CF0000}"/>
    <cellStyle name="표준 2 6 29 10" xfId="12472" xr:uid="{00000000-0005-0000-0000-0000F8CF0000}"/>
    <cellStyle name="표준 2 6 29 11" xfId="13952" xr:uid="{00000000-0005-0000-0000-0000F9CF0000}"/>
    <cellStyle name="표준 2 6 29 12" xfId="15432" xr:uid="{00000000-0005-0000-0000-0000FACF0000}"/>
    <cellStyle name="표준 2 6 29 13" xfId="16912" xr:uid="{00000000-0005-0000-0000-0000FBCF0000}"/>
    <cellStyle name="표준 2 6 29 14" xfId="18392" xr:uid="{00000000-0005-0000-0000-0000FCCF0000}"/>
    <cellStyle name="표준 2 6 29 15" xfId="19872" xr:uid="{00000000-0005-0000-0000-0000FDCF0000}"/>
    <cellStyle name="표준 2 6 29 16" xfId="21352" xr:uid="{00000000-0005-0000-0000-0000FECF0000}"/>
    <cellStyle name="표준 2 6 29 17" xfId="22832" xr:uid="{00000000-0005-0000-0000-0000FFCF0000}"/>
    <cellStyle name="표준 2 6 29 18" xfId="24312" xr:uid="{00000000-0005-0000-0000-000000D00000}"/>
    <cellStyle name="표준 2 6 29 19" xfId="25792" xr:uid="{00000000-0005-0000-0000-000001D00000}"/>
    <cellStyle name="표준 2 6 29 2" xfId="199" xr:uid="{00000000-0005-0000-0000-000002D00000}"/>
    <cellStyle name="표준 2 6 29 2 10" xfId="14689" xr:uid="{00000000-0005-0000-0000-000003D00000}"/>
    <cellStyle name="표준 2 6 29 2 11" xfId="16169" xr:uid="{00000000-0005-0000-0000-000004D00000}"/>
    <cellStyle name="표준 2 6 29 2 12" xfId="17649" xr:uid="{00000000-0005-0000-0000-000005D00000}"/>
    <cellStyle name="표준 2 6 29 2 13" xfId="19129" xr:uid="{00000000-0005-0000-0000-000006D00000}"/>
    <cellStyle name="표준 2 6 29 2 14" xfId="20609" xr:uid="{00000000-0005-0000-0000-000007D00000}"/>
    <cellStyle name="표준 2 6 29 2 15" xfId="22089" xr:uid="{00000000-0005-0000-0000-000008D00000}"/>
    <cellStyle name="표준 2 6 29 2 16" xfId="23569" xr:uid="{00000000-0005-0000-0000-000009D00000}"/>
    <cellStyle name="표준 2 6 29 2 17" xfId="25049" xr:uid="{00000000-0005-0000-0000-00000AD00000}"/>
    <cellStyle name="표준 2 6 29 2 18" xfId="26529" xr:uid="{00000000-0005-0000-0000-00000BD00000}"/>
    <cellStyle name="표준 2 6 29 2 19" xfId="28009" xr:uid="{00000000-0005-0000-0000-00000CD00000}"/>
    <cellStyle name="표준 2 6 29 2 2" xfId="2848" xr:uid="{00000000-0005-0000-0000-00000DD00000}"/>
    <cellStyle name="표준 2 6 29 2 20" xfId="29489" xr:uid="{00000000-0005-0000-0000-00000ED00000}"/>
    <cellStyle name="표준 2 6 29 2 21" xfId="30969" xr:uid="{00000000-0005-0000-0000-00000FD00000}"/>
    <cellStyle name="표준 2 6 29 2 22" xfId="32449" xr:uid="{00000000-0005-0000-0000-000010D00000}"/>
    <cellStyle name="표준 2 6 29 2 23" xfId="33929" xr:uid="{00000000-0005-0000-0000-000011D00000}"/>
    <cellStyle name="표준 2 6 29 2 24" xfId="35409" xr:uid="{00000000-0005-0000-0000-000012D00000}"/>
    <cellStyle name="표준 2 6 29 2 25" xfId="36889" xr:uid="{00000000-0005-0000-0000-000013D00000}"/>
    <cellStyle name="표준 2 6 29 2 26" xfId="38369" xr:uid="{00000000-0005-0000-0000-000014D00000}"/>
    <cellStyle name="표준 2 6 29 2 27" xfId="39849" xr:uid="{00000000-0005-0000-0000-000015D00000}"/>
    <cellStyle name="표준 2 6 29 2 28" xfId="41329" xr:uid="{00000000-0005-0000-0000-000016D00000}"/>
    <cellStyle name="표준 2 6 29 2 29" xfId="42809" xr:uid="{00000000-0005-0000-0000-000017D00000}"/>
    <cellStyle name="표준 2 6 29 2 3" xfId="4329" xr:uid="{00000000-0005-0000-0000-000018D00000}"/>
    <cellStyle name="표준 2 6 29 2 30" xfId="44289" xr:uid="{00000000-0005-0000-0000-000019D00000}"/>
    <cellStyle name="표준 2 6 29 2 31" xfId="45769" xr:uid="{00000000-0005-0000-0000-00001AD00000}"/>
    <cellStyle name="표준 2 6 29 2 32" xfId="47250" xr:uid="{00000000-0005-0000-0000-00001BD00000}"/>
    <cellStyle name="표준 2 6 29 2 33" xfId="48730" xr:uid="{00000000-0005-0000-0000-00001CD00000}"/>
    <cellStyle name="표준 2 6 29 2 34" xfId="50210" xr:uid="{00000000-0005-0000-0000-00001DD00000}"/>
    <cellStyle name="표준 2 6 29 2 35" xfId="51690" xr:uid="{00000000-0005-0000-0000-00001ED00000}"/>
    <cellStyle name="표준 2 6 29 2 36" xfId="53170" xr:uid="{00000000-0005-0000-0000-00001FD00000}"/>
    <cellStyle name="표준 2 6 29 2 37" xfId="54650" xr:uid="{00000000-0005-0000-0000-000020D00000}"/>
    <cellStyle name="표준 2 6 29 2 38" xfId="56130" xr:uid="{00000000-0005-0000-0000-000021D00000}"/>
    <cellStyle name="표준 2 6 29 2 39" xfId="57610" xr:uid="{00000000-0005-0000-0000-000022D00000}"/>
    <cellStyle name="표준 2 6 29 2 4" xfId="5809" xr:uid="{00000000-0005-0000-0000-000023D00000}"/>
    <cellStyle name="표준 2 6 29 2 40" xfId="59090" xr:uid="{00000000-0005-0000-0000-000024D00000}"/>
    <cellStyle name="표준 2 6 29 2 41" xfId="60570" xr:uid="{00000000-0005-0000-0000-000025D00000}"/>
    <cellStyle name="표준 2 6 29 2 42" xfId="62050" xr:uid="{00000000-0005-0000-0000-000026D00000}"/>
    <cellStyle name="표준 2 6 29 2 5" xfId="7289" xr:uid="{00000000-0005-0000-0000-000027D00000}"/>
    <cellStyle name="표준 2 6 29 2 6" xfId="8769" xr:uid="{00000000-0005-0000-0000-000028D00000}"/>
    <cellStyle name="표준 2 6 29 2 7" xfId="10249" xr:uid="{00000000-0005-0000-0000-000029D00000}"/>
    <cellStyle name="표준 2 6 29 2 8" xfId="11729" xr:uid="{00000000-0005-0000-0000-00002AD00000}"/>
    <cellStyle name="표준 2 6 29 2 9" xfId="13209" xr:uid="{00000000-0005-0000-0000-00002BD00000}"/>
    <cellStyle name="표준 2 6 29 20" xfId="27272" xr:uid="{00000000-0005-0000-0000-00002CD00000}"/>
    <cellStyle name="표준 2 6 29 21" xfId="28752" xr:uid="{00000000-0005-0000-0000-00002DD00000}"/>
    <cellStyle name="표준 2 6 29 22" xfId="30232" xr:uid="{00000000-0005-0000-0000-00002ED00000}"/>
    <cellStyle name="표준 2 6 29 23" xfId="31712" xr:uid="{00000000-0005-0000-0000-00002FD00000}"/>
    <cellStyle name="표준 2 6 29 24" xfId="33192" xr:uid="{00000000-0005-0000-0000-000030D00000}"/>
    <cellStyle name="표준 2 6 29 25" xfId="34672" xr:uid="{00000000-0005-0000-0000-000031D00000}"/>
    <cellStyle name="표준 2 6 29 26" xfId="36152" xr:uid="{00000000-0005-0000-0000-000032D00000}"/>
    <cellStyle name="표준 2 6 29 27" xfId="37632" xr:uid="{00000000-0005-0000-0000-000033D00000}"/>
    <cellStyle name="표준 2 6 29 28" xfId="39112" xr:uid="{00000000-0005-0000-0000-000034D00000}"/>
    <cellStyle name="표준 2 6 29 29" xfId="40592" xr:uid="{00000000-0005-0000-0000-000035D00000}"/>
    <cellStyle name="표준 2 6 29 3" xfId="2111" xr:uid="{00000000-0005-0000-0000-000036D00000}"/>
    <cellStyle name="표준 2 6 29 30" xfId="42072" xr:uid="{00000000-0005-0000-0000-000037D00000}"/>
    <cellStyle name="표준 2 6 29 31" xfId="43552" xr:uid="{00000000-0005-0000-0000-000038D00000}"/>
    <cellStyle name="표준 2 6 29 32" xfId="45032" xr:uid="{00000000-0005-0000-0000-000039D00000}"/>
    <cellStyle name="표준 2 6 29 33" xfId="46513" xr:uid="{00000000-0005-0000-0000-00003AD00000}"/>
    <cellStyle name="표준 2 6 29 34" xfId="47993" xr:uid="{00000000-0005-0000-0000-00003BD00000}"/>
    <cellStyle name="표준 2 6 29 35" xfId="49473" xr:uid="{00000000-0005-0000-0000-00003CD00000}"/>
    <cellStyle name="표준 2 6 29 36" xfId="50953" xr:uid="{00000000-0005-0000-0000-00003DD00000}"/>
    <cellStyle name="표준 2 6 29 37" xfId="52433" xr:uid="{00000000-0005-0000-0000-00003ED00000}"/>
    <cellStyle name="표준 2 6 29 38" xfId="53913" xr:uid="{00000000-0005-0000-0000-00003FD00000}"/>
    <cellStyle name="표준 2 6 29 39" xfId="55393" xr:uid="{00000000-0005-0000-0000-000040D00000}"/>
    <cellStyle name="표준 2 6 29 4" xfId="3592" xr:uid="{00000000-0005-0000-0000-000041D00000}"/>
    <cellStyle name="표준 2 6 29 40" xfId="56873" xr:uid="{00000000-0005-0000-0000-000042D00000}"/>
    <cellStyle name="표준 2 6 29 41" xfId="58353" xr:uid="{00000000-0005-0000-0000-000043D00000}"/>
    <cellStyle name="표준 2 6 29 42" xfId="59833" xr:uid="{00000000-0005-0000-0000-000044D00000}"/>
    <cellStyle name="표준 2 6 29 43" xfId="61313" xr:uid="{00000000-0005-0000-0000-000045D00000}"/>
    <cellStyle name="표준 2 6 29 5" xfId="5072" xr:uid="{00000000-0005-0000-0000-000046D00000}"/>
    <cellStyle name="표준 2 6 29 6" xfId="6552" xr:uid="{00000000-0005-0000-0000-000047D00000}"/>
    <cellStyle name="표준 2 6 29 7" xfId="8032" xr:uid="{00000000-0005-0000-0000-000048D00000}"/>
    <cellStyle name="표준 2 6 29 8" xfId="9512" xr:uid="{00000000-0005-0000-0000-000049D00000}"/>
    <cellStyle name="표준 2 6 29 9" xfId="10992" xr:uid="{00000000-0005-0000-0000-00004AD00000}"/>
    <cellStyle name="표준 2 6 3" xfId="1488" xr:uid="{00000000-0005-0000-0000-00004BD00000}"/>
    <cellStyle name="표준 2 6 3 10" xfId="11962" xr:uid="{00000000-0005-0000-0000-00004CD00000}"/>
    <cellStyle name="표준 2 6 3 11" xfId="13442" xr:uid="{00000000-0005-0000-0000-00004DD00000}"/>
    <cellStyle name="표준 2 6 3 12" xfId="14922" xr:uid="{00000000-0005-0000-0000-00004ED00000}"/>
    <cellStyle name="표준 2 6 3 13" xfId="16402" xr:uid="{00000000-0005-0000-0000-00004FD00000}"/>
    <cellStyle name="표준 2 6 3 14" xfId="17882" xr:uid="{00000000-0005-0000-0000-000050D00000}"/>
    <cellStyle name="표준 2 6 3 15" xfId="19362" xr:uid="{00000000-0005-0000-0000-000051D00000}"/>
    <cellStyle name="표준 2 6 3 16" xfId="20842" xr:uid="{00000000-0005-0000-0000-000052D00000}"/>
    <cellStyle name="표준 2 6 3 17" xfId="22322" xr:uid="{00000000-0005-0000-0000-000053D00000}"/>
    <cellStyle name="표준 2 6 3 18" xfId="23802" xr:uid="{00000000-0005-0000-0000-000054D00000}"/>
    <cellStyle name="표준 2 6 3 19" xfId="25282" xr:uid="{00000000-0005-0000-0000-000055D00000}"/>
    <cellStyle name="표준 2 6 3 2" xfId="709" xr:uid="{00000000-0005-0000-0000-000056D00000}"/>
    <cellStyle name="표준 2 6 3 2 10" xfId="14179" xr:uid="{00000000-0005-0000-0000-000057D00000}"/>
    <cellStyle name="표준 2 6 3 2 11" xfId="15659" xr:uid="{00000000-0005-0000-0000-000058D00000}"/>
    <cellStyle name="표준 2 6 3 2 12" xfId="17139" xr:uid="{00000000-0005-0000-0000-000059D00000}"/>
    <cellStyle name="표준 2 6 3 2 13" xfId="18619" xr:uid="{00000000-0005-0000-0000-00005AD00000}"/>
    <cellStyle name="표준 2 6 3 2 14" xfId="20099" xr:uid="{00000000-0005-0000-0000-00005BD00000}"/>
    <cellStyle name="표준 2 6 3 2 15" xfId="21579" xr:uid="{00000000-0005-0000-0000-00005CD00000}"/>
    <cellStyle name="표준 2 6 3 2 16" xfId="23059" xr:uid="{00000000-0005-0000-0000-00005DD00000}"/>
    <cellStyle name="표준 2 6 3 2 17" xfId="24539" xr:uid="{00000000-0005-0000-0000-00005ED00000}"/>
    <cellStyle name="표준 2 6 3 2 18" xfId="26019" xr:uid="{00000000-0005-0000-0000-00005FD00000}"/>
    <cellStyle name="표준 2 6 3 2 19" xfId="27499" xr:uid="{00000000-0005-0000-0000-000060D00000}"/>
    <cellStyle name="표준 2 6 3 2 2" xfId="2338" xr:uid="{00000000-0005-0000-0000-000061D00000}"/>
    <cellStyle name="표준 2 6 3 2 20" xfId="28979" xr:uid="{00000000-0005-0000-0000-000062D00000}"/>
    <cellStyle name="표준 2 6 3 2 21" xfId="30459" xr:uid="{00000000-0005-0000-0000-000063D00000}"/>
    <cellStyle name="표준 2 6 3 2 22" xfId="31939" xr:uid="{00000000-0005-0000-0000-000064D00000}"/>
    <cellStyle name="표준 2 6 3 2 23" xfId="33419" xr:uid="{00000000-0005-0000-0000-000065D00000}"/>
    <cellStyle name="표준 2 6 3 2 24" xfId="34899" xr:uid="{00000000-0005-0000-0000-000066D00000}"/>
    <cellStyle name="표준 2 6 3 2 25" xfId="36379" xr:uid="{00000000-0005-0000-0000-000067D00000}"/>
    <cellStyle name="표준 2 6 3 2 26" xfId="37859" xr:uid="{00000000-0005-0000-0000-000068D00000}"/>
    <cellStyle name="표준 2 6 3 2 27" xfId="39339" xr:uid="{00000000-0005-0000-0000-000069D00000}"/>
    <cellStyle name="표준 2 6 3 2 28" xfId="40819" xr:uid="{00000000-0005-0000-0000-00006AD00000}"/>
    <cellStyle name="표준 2 6 3 2 29" xfId="42299" xr:uid="{00000000-0005-0000-0000-00006BD00000}"/>
    <cellStyle name="표준 2 6 3 2 3" xfId="3819" xr:uid="{00000000-0005-0000-0000-00006CD00000}"/>
    <cellStyle name="표준 2 6 3 2 30" xfId="43779" xr:uid="{00000000-0005-0000-0000-00006DD00000}"/>
    <cellStyle name="표준 2 6 3 2 31" xfId="45259" xr:uid="{00000000-0005-0000-0000-00006ED00000}"/>
    <cellStyle name="표준 2 6 3 2 32" xfId="46740" xr:uid="{00000000-0005-0000-0000-00006FD00000}"/>
    <cellStyle name="표준 2 6 3 2 33" xfId="48220" xr:uid="{00000000-0005-0000-0000-000070D00000}"/>
    <cellStyle name="표준 2 6 3 2 34" xfId="49700" xr:uid="{00000000-0005-0000-0000-000071D00000}"/>
    <cellStyle name="표준 2 6 3 2 35" xfId="51180" xr:uid="{00000000-0005-0000-0000-000072D00000}"/>
    <cellStyle name="표준 2 6 3 2 36" xfId="52660" xr:uid="{00000000-0005-0000-0000-000073D00000}"/>
    <cellStyle name="표준 2 6 3 2 37" xfId="54140" xr:uid="{00000000-0005-0000-0000-000074D00000}"/>
    <cellStyle name="표준 2 6 3 2 38" xfId="55620" xr:uid="{00000000-0005-0000-0000-000075D00000}"/>
    <cellStyle name="표준 2 6 3 2 39" xfId="57100" xr:uid="{00000000-0005-0000-0000-000076D00000}"/>
    <cellStyle name="표준 2 6 3 2 4" xfId="5299" xr:uid="{00000000-0005-0000-0000-000077D00000}"/>
    <cellStyle name="표준 2 6 3 2 40" xfId="58580" xr:uid="{00000000-0005-0000-0000-000078D00000}"/>
    <cellStyle name="표준 2 6 3 2 41" xfId="60060" xr:uid="{00000000-0005-0000-0000-000079D00000}"/>
    <cellStyle name="표준 2 6 3 2 42" xfId="61540" xr:uid="{00000000-0005-0000-0000-00007AD00000}"/>
    <cellStyle name="표준 2 6 3 2 5" xfId="6779" xr:uid="{00000000-0005-0000-0000-00007BD00000}"/>
    <cellStyle name="표준 2 6 3 2 6" xfId="8259" xr:uid="{00000000-0005-0000-0000-00007CD00000}"/>
    <cellStyle name="표준 2 6 3 2 7" xfId="9739" xr:uid="{00000000-0005-0000-0000-00007DD00000}"/>
    <cellStyle name="표준 2 6 3 2 8" xfId="11219" xr:uid="{00000000-0005-0000-0000-00007ED00000}"/>
    <cellStyle name="표준 2 6 3 2 9" xfId="12699" xr:uid="{00000000-0005-0000-0000-00007FD00000}"/>
    <cellStyle name="표준 2 6 3 20" xfId="26762" xr:uid="{00000000-0005-0000-0000-000080D00000}"/>
    <cellStyle name="표준 2 6 3 21" xfId="28242" xr:uid="{00000000-0005-0000-0000-000081D00000}"/>
    <cellStyle name="표준 2 6 3 22" xfId="29722" xr:uid="{00000000-0005-0000-0000-000082D00000}"/>
    <cellStyle name="표준 2 6 3 23" xfId="31202" xr:uid="{00000000-0005-0000-0000-000083D00000}"/>
    <cellStyle name="표준 2 6 3 24" xfId="32682" xr:uid="{00000000-0005-0000-0000-000084D00000}"/>
    <cellStyle name="표준 2 6 3 25" xfId="34162" xr:uid="{00000000-0005-0000-0000-000085D00000}"/>
    <cellStyle name="표준 2 6 3 26" xfId="35642" xr:uid="{00000000-0005-0000-0000-000086D00000}"/>
    <cellStyle name="표준 2 6 3 27" xfId="37122" xr:uid="{00000000-0005-0000-0000-000087D00000}"/>
    <cellStyle name="표준 2 6 3 28" xfId="38602" xr:uid="{00000000-0005-0000-0000-000088D00000}"/>
    <cellStyle name="표준 2 6 3 29" xfId="40082" xr:uid="{00000000-0005-0000-0000-000089D00000}"/>
    <cellStyle name="표준 2 6 3 3" xfId="1601" xr:uid="{00000000-0005-0000-0000-00008AD00000}"/>
    <cellStyle name="표준 2 6 3 30" xfId="41562" xr:uid="{00000000-0005-0000-0000-00008BD00000}"/>
    <cellStyle name="표준 2 6 3 31" xfId="43042" xr:uid="{00000000-0005-0000-0000-00008CD00000}"/>
    <cellStyle name="표준 2 6 3 32" xfId="44522" xr:uid="{00000000-0005-0000-0000-00008DD00000}"/>
    <cellStyle name="표준 2 6 3 33" xfId="46003" xr:uid="{00000000-0005-0000-0000-00008ED00000}"/>
    <cellStyle name="표준 2 6 3 34" xfId="47483" xr:uid="{00000000-0005-0000-0000-00008FD00000}"/>
    <cellStyle name="표준 2 6 3 35" xfId="48963" xr:uid="{00000000-0005-0000-0000-000090D00000}"/>
    <cellStyle name="표준 2 6 3 36" xfId="50443" xr:uid="{00000000-0005-0000-0000-000091D00000}"/>
    <cellStyle name="표준 2 6 3 37" xfId="51923" xr:uid="{00000000-0005-0000-0000-000092D00000}"/>
    <cellStyle name="표준 2 6 3 38" xfId="53403" xr:uid="{00000000-0005-0000-0000-000093D00000}"/>
    <cellStyle name="표준 2 6 3 39" xfId="54883" xr:uid="{00000000-0005-0000-0000-000094D00000}"/>
    <cellStyle name="표준 2 6 3 4" xfId="3082" xr:uid="{00000000-0005-0000-0000-000095D00000}"/>
    <cellStyle name="표준 2 6 3 40" xfId="56363" xr:uid="{00000000-0005-0000-0000-000096D00000}"/>
    <cellStyle name="표준 2 6 3 41" xfId="57843" xr:uid="{00000000-0005-0000-0000-000097D00000}"/>
    <cellStyle name="표준 2 6 3 42" xfId="59323" xr:uid="{00000000-0005-0000-0000-000098D00000}"/>
    <cellStyle name="표준 2 6 3 43" xfId="60803" xr:uid="{00000000-0005-0000-0000-000099D00000}"/>
    <cellStyle name="표준 2 6 3 5" xfId="4562" xr:uid="{00000000-0005-0000-0000-00009AD00000}"/>
    <cellStyle name="표준 2 6 3 6" xfId="6042" xr:uid="{00000000-0005-0000-0000-00009BD00000}"/>
    <cellStyle name="표준 2 6 3 7" xfId="7522" xr:uid="{00000000-0005-0000-0000-00009CD00000}"/>
    <cellStyle name="표준 2 6 3 8" xfId="9002" xr:uid="{00000000-0005-0000-0000-00009DD00000}"/>
    <cellStyle name="표준 2 6 3 9" xfId="10482" xr:uid="{00000000-0005-0000-0000-00009ED00000}"/>
    <cellStyle name="표준 2 6 30" xfId="945" xr:uid="{00000000-0005-0000-0000-00009FD00000}"/>
    <cellStyle name="표준 2 6 30 10" xfId="12505" xr:uid="{00000000-0005-0000-0000-0000A0D00000}"/>
    <cellStyle name="표준 2 6 30 11" xfId="13985" xr:uid="{00000000-0005-0000-0000-0000A1D00000}"/>
    <cellStyle name="표준 2 6 30 12" xfId="15465" xr:uid="{00000000-0005-0000-0000-0000A2D00000}"/>
    <cellStyle name="표준 2 6 30 13" xfId="16945" xr:uid="{00000000-0005-0000-0000-0000A3D00000}"/>
    <cellStyle name="표준 2 6 30 14" xfId="18425" xr:uid="{00000000-0005-0000-0000-0000A4D00000}"/>
    <cellStyle name="표준 2 6 30 15" xfId="19905" xr:uid="{00000000-0005-0000-0000-0000A5D00000}"/>
    <cellStyle name="표준 2 6 30 16" xfId="21385" xr:uid="{00000000-0005-0000-0000-0000A6D00000}"/>
    <cellStyle name="표준 2 6 30 17" xfId="22865" xr:uid="{00000000-0005-0000-0000-0000A7D00000}"/>
    <cellStyle name="표준 2 6 30 18" xfId="24345" xr:uid="{00000000-0005-0000-0000-0000A8D00000}"/>
    <cellStyle name="표준 2 6 30 19" xfId="25825" xr:uid="{00000000-0005-0000-0000-0000A9D00000}"/>
    <cellStyle name="표준 2 6 30 2" xfId="166" xr:uid="{00000000-0005-0000-0000-0000AAD00000}"/>
    <cellStyle name="표준 2 6 30 2 10" xfId="14722" xr:uid="{00000000-0005-0000-0000-0000ABD00000}"/>
    <cellStyle name="표준 2 6 30 2 11" xfId="16202" xr:uid="{00000000-0005-0000-0000-0000ACD00000}"/>
    <cellStyle name="표준 2 6 30 2 12" xfId="17682" xr:uid="{00000000-0005-0000-0000-0000ADD00000}"/>
    <cellStyle name="표준 2 6 30 2 13" xfId="19162" xr:uid="{00000000-0005-0000-0000-0000AED00000}"/>
    <cellStyle name="표준 2 6 30 2 14" xfId="20642" xr:uid="{00000000-0005-0000-0000-0000AFD00000}"/>
    <cellStyle name="표준 2 6 30 2 15" xfId="22122" xr:uid="{00000000-0005-0000-0000-0000B0D00000}"/>
    <cellStyle name="표준 2 6 30 2 16" xfId="23602" xr:uid="{00000000-0005-0000-0000-0000B1D00000}"/>
    <cellStyle name="표준 2 6 30 2 17" xfId="25082" xr:uid="{00000000-0005-0000-0000-0000B2D00000}"/>
    <cellStyle name="표준 2 6 30 2 18" xfId="26562" xr:uid="{00000000-0005-0000-0000-0000B3D00000}"/>
    <cellStyle name="표준 2 6 30 2 19" xfId="28042" xr:uid="{00000000-0005-0000-0000-0000B4D00000}"/>
    <cellStyle name="표준 2 6 30 2 2" xfId="2881" xr:uid="{00000000-0005-0000-0000-0000B5D00000}"/>
    <cellStyle name="표준 2 6 30 2 20" xfId="29522" xr:uid="{00000000-0005-0000-0000-0000B6D00000}"/>
    <cellStyle name="표준 2 6 30 2 21" xfId="31002" xr:uid="{00000000-0005-0000-0000-0000B7D00000}"/>
    <cellStyle name="표준 2 6 30 2 22" xfId="32482" xr:uid="{00000000-0005-0000-0000-0000B8D00000}"/>
    <cellStyle name="표준 2 6 30 2 23" xfId="33962" xr:uid="{00000000-0005-0000-0000-0000B9D00000}"/>
    <cellStyle name="표준 2 6 30 2 24" xfId="35442" xr:uid="{00000000-0005-0000-0000-0000BAD00000}"/>
    <cellStyle name="표준 2 6 30 2 25" xfId="36922" xr:uid="{00000000-0005-0000-0000-0000BBD00000}"/>
    <cellStyle name="표준 2 6 30 2 26" xfId="38402" xr:uid="{00000000-0005-0000-0000-0000BCD00000}"/>
    <cellStyle name="표준 2 6 30 2 27" xfId="39882" xr:uid="{00000000-0005-0000-0000-0000BDD00000}"/>
    <cellStyle name="표준 2 6 30 2 28" xfId="41362" xr:uid="{00000000-0005-0000-0000-0000BED00000}"/>
    <cellStyle name="표준 2 6 30 2 29" xfId="42842" xr:uid="{00000000-0005-0000-0000-0000BFD00000}"/>
    <cellStyle name="표준 2 6 30 2 3" xfId="4362" xr:uid="{00000000-0005-0000-0000-0000C0D00000}"/>
    <cellStyle name="표준 2 6 30 2 30" xfId="44322" xr:uid="{00000000-0005-0000-0000-0000C1D00000}"/>
    <cellStyle name="표준 2 6 30 2 31" xfId="45802" xr:uid="{00000000-0005-0000-0000-0000C2D00000}"/>
    <cellStyle name="표준 2 6 30 2 32" xfId="47283" xr:uid="{00000000-0005-0000-0000-0000C3D00000}"/>
    <cellStyle name="표준 2 6 30 2 33" xfId="48763" xr:uid="{00000000-0005-0000-0000-0000C4D00000}"/>
    <cellStyle name="표준 2 6 30 2 34" xfId="50243" xr:uid="{00000000-0005-0000-0000-0000C5D00000}"/>
    <cellStyle name="표준 2 6 30 2 35" xfId="51723" xr:uid="{00000000-0005-0000-0000-0000C6D00000}"/>
    <cellStyle name="표준 2 6 30 2 36" xfId="53203" xr:uid="{00000000-0005-0000-0000-0000C7D00000}"/>
    <cellStyle name="표준 2 6 30 2 37" xfId="54683" xr:uid="{00000000-0005-0000-0000-0000C8D00000}"/>
    <cellStyle name="표준 2 6 30 2 38" xfId="56163" xr:uid="{00000000-0005-0000-0000-0000C9D00000}"/>
    <cellStyle name="표준 2 6 30 2 39" xfId="57643" xr:uid="{00000000-0005-0000-0000-0000CAD00000}"/>
    <cellStyle name="표준 2 6 30 2 4" xfId="5842" xr:uid="{00000000-0005-0000-0000-0000CBD00000}"/>
    <cellStyle name="표준 2 6 30 2 40" xfId="59123" xr:uid="{00000000-0005-0000-0000-0000CCD00000}"/>
    <cellStyle name="표준 2 6 30 2 41" xfId="60603" xr:uid="{00000000-0005-0000-0000-0000CDD00000}"/>
    <cellStyle name="표준 2 6 30 2 42" xfId="62083" xr:uid="{00000000-0005-0000-0000-0000CED00000}"/>
    <cellStyle name="표준 2 6 30 2 5" xfId="7322" xr:uid="{00000000-0005-0000-0000-0000CFD00000}"/>
    <cellStyle name="표준 2 6 30 2 6" xfId="8802" xr:uid="{00000000-0005-0000-0000-0000D0D00000}"/>
    <cellStyle name="표준 2 6 30 2 7" xfId="10282" xr:uid="{00000000-0005-0000-0000-0000D1D00000}"/>
    <cellStyle name="표준 2 6 30 2 8" xfId="11762" xr:uid="{00000000-0005-0000-0000-0000D2D00000}"/>
    <cellStyle name="표준 2 6 30 2 9" xfId="13242" xr:uid="{00000000-0005-0000-0000-0000D3D00000}"/>
    <cellStyle name="표준 2 6 30 20" xfId="27305" xr:uid="{00000000-0005-0000-0000-0000D4D00000}"/>
    <cellStyle name="표준 2 6 30 21" xfId="28785" xr:uid="{00000000-0005-0000-0000-0000D5D00000}"/>
    <cellStyle name="표준 2 6 30 22" xfId="30265" xr:uid="{00000000-0005-0000-0000-0000D6D00000}"/>
    <cellStyle name="표준 2 6 30 23" xfId="31745" xr:uid="{00000000-0005-0000-0000-0000D7D00000}"/>
    <cellStyle name="표준 2 6 30 24" xfId="33225" xr:uid="{00000000-0005-0000-0000-0000D8D00000}"/>
    <cellStyle name="표준 2 6 30 25" xfId="34705" xr:uid="{00000000-0005-0000-0000-0000D9D00000}"/>
    <cellStyle name="표준 2 6 30 26" xfId="36185" xr:uid="{00000000-0005-0000-0000-0000DAD00000}"/>
    <cellStyle name="표준 2 6 30 27" xfId="37665" xr:uid="{00000000-0005-0000-0000-0000DBD00000}"/>
    <cellStyle name="표준 2 6 30 28" xfId="39145" xr:uid="{00000000-0005-0000-0000-0000DCD00000}"/>
    <cellStyle name="표준 2 6 30 29" xfId="40625" xr:uid="{00000000-0005-0000-0000-0000DDD00000}"/>
    <cellStyle name="표준 2 6 30 3" xfId="2144" xr:uid="{00000000-0005-0000-0000-0000DED00000}"/>
    <cellStyle name="표준 2 6 30 30" xfId="42105" xr:uid="{00000000-0005-0000-0000-0000DFD00000}"/>
    <cellStyle name="표준 2 6 30 31" xfId="43585" xr:uid="{00000000-0005-0000-0000-0000E0D00000}"/>
    <cellStyle name="표준 2 6 30 32" xfId="45065" xr:uid="{00000000-0005-0000-0000-0000E1D00000}"/>
    <cellStyle name="표준 2 6 30 33" xfId="46546" xr:uid="{00000000-0005-0000-0000-0000E2D00000}"/>
    <cellStyle name="표준 2 6 30 34" xfId="48026" xr:uid="{00000000-0005-0000-0000-0000E3D00000}"/>
    <cellStyle name="표준 2 6 30 35" xfId="49506" xr:uid="{00000000-0005-0000-0000-0000E4D00000}"/>
    <cellStyle name="표준 2 6 30 36" xfId="50986" xr:uid="{00000000-0005-0000-0000-0000E5D00000}"/>
    <cellStyle name="표준 2 6 30 37" xfId="52466" xr:uid="{00000000-0005-0000-0000-0000E6D00000}"/>
    <cellStyle name="표준 2 6 30 38" xfId="53946" xr:uid="{00000000-0005-0000-0000-0000E7D00000}"/>
    <cellStyle name="표준 2 6 30 39" xfId="55426" xr:uid="{00000000-0005-0000-0000-0000E8D00000}"/>
    <cellStyle name="표준 2 6 30 4" xfId="3625" xr:uid="{00000000-0005-0000-0000-0000E9D00000}"/>
    <cellStyle name="표준 2 6 30 40" xfId="56906" xr:uid="{00000000-0005-0000-0000-0000EAD00000}"/>
    <cellStyle name="표준 2 6 30 41" xfId="58386" xr:uid="{00000000-0005-0000-0000-0000EBD00000}"/>
    <cellStyle name="표준 2 6 30 42" xfId="59866" xr:uid="{00000000-0005-0000-0000-0000ECD00000}"/>
    <cellStyle name="표준 2 6 30 43" xfId="61346" xr:uid="{00000000-0005-0000-0000-0000EDD00000}"/>
    <cellStyle name="표준 2 6 30 5" xfId="5105" xr:uid="{00000000-0005-0000-0000-0000EED00000}"/>
    <cellStyle name="표준 2 6 30 6" xfId="6585" xr:uid="{00000000-0005-0000-0000-0000EFD00000}"/>
    <cellStyle name="표준 2 6 30 7" xfId="8065" xr:uid="{00000000-0005-0000-0000-0000F0D00000}"/>
    <cellStyle name="표준 2 6 30 8" xfId="9545" xr:uid="{00000000-0005-0000-0000-0000F1D00000}"/>
    <cellStyle name="표준 2 6 30 9" xfId="11025" xr:uid="{00000000-0005-0000-0000-0000F2D00000}"/>
    <cellStyle name="표준 2 6 31" xfId="911" xr:uid="{00000000-0005-0000-0000-0000F3D00000}"/>
    <cellStyle name="표준 2 6 31 10" xfId="12539" xr:uid="{00000000-0005-0000-0000-0000F4D00000}"/>
    <cellStyle name="표준 2 6 31 11" xfId="14019" xr:uid="{00000000-0005-0000-0000-0000F5D00000}"/>
    <cellStyle name="표준 2 6 31 12" xfId="15499" xr:uid="{00000000-0005-0000-0000-0000F6D00000}"/>
    <cellStyle name="표준 2 6 31 13" xfId="16979" xr:uid="{00000000-0005-0000-0000-0000F7D00000}"/>
    <cellStyle name="표준 2 6 31 14" xfId="18459" xr:uid="{00000000-0005-0000-0000-0000F8D00000}"/>
    <cellStyle name="표준 2 6 31 15" xfId="19939" xr:uid="{00000000-0005-0000-0000-0000F9D00000}"/>
    <cellStyle name="표준 2 6 31 16" xfId="21419" xr:uid="{00000000-0005-0000-0000-0000FAD00000}"/>
    <cellStyle name="표준 2 6 31 17" xfId="22899" xr:uid="{00000000-0005-0000-0000-0000FBD00000}"/>
    <cellStyle name="표준 2 6 31 18" xfId="24379" xr:uid="{00000000-0005-0000-0000-0000FCD00000}"/>
    <cellStyle name="표준 2 6 31 19" xfId="25859" xr:uid="{00000000-0005-0000-0000-0000FDD00000}"/>
    <cellStyle name="표준 2 6 31 2" xfId="132" xr:uid="{00000000-0005-0000-0000-0000FED00000}"/>
    <cellStyle name="표준 2 6 31 2 10" xfId="14756" xr:uid="{00000000-0005-0000-0000-0000FFD00000}"/>
    <cellStyle name="표준 2 6 31 2 11" xfId="16236" xr:uid="{00000000-0005-0000-0000-000000D10000}"/>
    <cellStyle name="표준 2 6 31 2 12" xfId="17716" xr:uid="{00000000-0005-0000-0000-000001D10000}"/>
    <cellStyle name="표준 2 6 31 2 13" xfId="19196" xr:uid="{00000000-0005-0000-0000-000002D10000}"/>
    <cellStyle name="표준 2 6 31 2 14" xfId="20676" xr:uid="{00000000-0005-0000-0000-000003D10000}"/>
    <cellStyle name="표준 2 6 31 2 15" xfId="22156" xr:uid="{00000000-0005-0000-0000-000004D10000}"/>
    <cellStyle name="표준 2 6 31 2 16" xfId="23636" xr:uid="{00000000-0005-0000-0000-000005D10000}"/>
    <cellStyle name="표준 2 6 31 2 17" xfId="25116" xr:uid="{00000000-0005-0000-0000-000006D10000}"/>
    <cellStyle name="표준 2 6 31 2 18" xfId="26596" xr:uid="{00000000-0005-0000-0000-000007D10000}"/>
    <cellStyle name="표준 2 6 31 2 19" xfId="28076" xr:uid="{00000000-0005-0000-0000-000008D10000}"/>
    <cellStyle name="표준 2 6 31 2 2" xfId="2915" xr:uid="{00000000-0005-0000-0000-000009D10000}"/>
    <cellStyle name="표준 2 6 31 2 20" xfId="29556" xr:uid="{00000000-0005-0000-0000-00000AD10000}"/>
    <cellStyle name="표준 2 6 31 2 21" xfId="31036" xr:uid="{00000000-0005-0000-0000-00000BD10000}"/>
    <cellStyle name="표준 2 6 31 2 22" xfId="32516" xr:uid="{00000000-0005-0000-0000-00000CD10000}"/>
    <cellStyle name="표준 2 6 31 2 23" xfId="33996" xr:uid="{00000000-0005-0000-0000-00000DD10000}"/>
    <cellStyle name="표준 2 6 31 2 24" xfId="35476" xr:uid="{00000000-0005-0000-0000-00000ED10000}"/>
    <cellStyle name="표준 2 6 31 2 25" xfId="36956" xr:uid="{00000000-0005-0000-0000-00000FD10000}"/>
    <cellStyle name="표준 2 6 31 2 26" xfId="38436" xr:uid="{00000000-0005-0000-0000-000010D10000}"/>
    <cellStyle name="표준 2 6 31 2 27" xfId="39916" xr:uid="{00000000-0005-0000-0000-000011D10000}"/>
    <cellStyle name="표준 2 6 31 2 28" xfId="41396" xr:uid="{00000000-0005-0000-0000-000012D10000}"/>
    <cellStyle name="표준 2 6 31 2 29" xfId="42876" xr:uid="{00000000-0005-0000-0000-000013D10000}"/>
    <cellStyle name="표준 2 6 31 2 3" xfId="4396" xr:uid="{00000000-0005-0000-0000-000014D10000}"/>
    <cellStyle name="표준 2 6 31 2 30" xfId="44356" xr:uid="{00000000-0005-0000-0000-000015D10000}"/>
    <cellStyle name="표준 2 6 31 2 31" xfId="45836" xr:uid="{00000000-0005-0000-0000-000016D10000}"/>
    <cellStyle name="표준 2 6 31 2 32" xfId="47317" xr:uid="{00000000-0005-0000-0000-000017D10000}"/>
    <cellStyle name="표준 2 6 31 2 33" xfId="48797" xr:uid="{00000000-0005-0000-0000-000018D10000}"/>
    <cellStyle name="표준 2 6 31 2 34" xfId="50277" xr:uid="{00000000-0005-0000-0000-000019D10000}"/>
    <cellStyle name="표준 2 6 31 2 35" xfId="51757" xr:uid="{00000000-0005-0000-0000-00001AD10000}"/>
    <cellStyle name="표준 2 6 31 2 36" xfId="53237" xr:uid="{00000000-0005-0000-0000-00001BD10000}"/>
    <cellStyle name="표준 2 6 31 2 37" xfId="54717" xr:uid="{00000000-0005-0000-0000-00001CD10000}"/>
    <cellStyle name="표준 2 6 31 2 38" xfId="56197" xr:uid="{00000000-0005-0000-0000-00001DD10000}"/>
    <cellStyle name="표준 2 6 31 2 39" xfId="57677" xr:uid="{00000000-0005-0000-0000-00001ED10000}"/>
    <cellStyle name="표준 2 6 31 2 4" xfId="5876" xr:uid="{00000000-0005-0000-0000-00001FD10000}"/>
    <cellStyle name="표준 2 6 31 2 40" xfId="59157" xr:uid="{00000000-0005-0000-0000-000020D10000}"/>
    <cellStyle name="표준 2 6 31 2 41" xfId="60637" xr:uid="{00000000-0005-0000-0000-000021D10000}"/>
    <cellStyle name="표준 2 6 31 2 42" xfId="62117" xr:uid="{00000000-0005-0000-0000-000022D10000}"/>
    <cellStyle name="표준 2 6 31 2 5" xfId="7356" xr:uid="{00000000-0005-0000-0000-000023D10000}"/>
    <cellStyle name="표준 2 6 31 2 6" xfId="8836" xr:uid="{00000000-0005-0000-0000-000024D10000}"/>
    <cellStyle name="표준 2 6 31 2 7" xfId="10316" xr:uid="{00000000-0005-0000-0000-000025D10000}"/>
    <cellStyle name="표준 2 6 31 2 8" xfId="11796" xr:uid="{00000000-0005-0000-0000-000026D10000}"/>
    <cellStyle name="표준 2 6 31 2 9" xfId="13276" xr:uid="{00000000-0005-0000-0000-000027D10000}"/>
    <cellStyle name="표준 2 6 31 20" xfId="27339" xr:uid="{00000000-0005-0000-0000-000028D10000}"/>
    <cellStyle name="표준 2 6 31 21" xfId="28819" xr:uid="{00000000-0005-0000-0000-000029D10000}"/>
    <cellStyle name="표준 2 6 31 22" xfId="30299" xr:uid="{00000000-0005-0000-0000-00002AD10000}"/>
    <cellStyle name="표준 2 6 31 23" xfId="31779" xr:uid="{00000000-0005-0000-0000-00002BD10000}"/>
    <cellStyle name="표준 2 6 31 24" xfId="33259" xr:uid="{00000000-0005-0000-0000-00002CD10000}"/>
    <cellStyle name="표준 2 6 31 25" xfId="34739" xr:uid="{00000000-0005-0000-0000-00002DD10000}"/>
    <cellStyle name="표준 2 6 31 26" xfId="36219" xr:uid="{00000000-0005-0000-0000-00002ED10000}"/>
    <cellStyle name="표준 2 6 31 27" xfId="37699" xr:uid="{00000000-0005-0000-0000-00002FD10000}"/>
    <cellStyle name="표준 2 6 31 28" xfId="39179" xr:uid="{00000000-0005-0000-0000-000030D10000}"/>
    <cellStyle name="표준 2 6 31 29" xfId="40659" xr:uid="{00000000-0005-0000-0000-000031D10000}"/>
    <cellStyle name="표준 2 6 31 3" xfId="2178" xr:uid="{00000000-0005-0000-0000-000032D10000}"/>
    <cellStyle name="표준 2 6 31 30" xfId="42139" xr:uid="{00000000-0005-0000-0000-000033D10000}"/>
    <cellStyle name="표준 2 6 31 31" xfId="43619" xr:uid="{00000000-0005-0000-0000-000034D10000}"/>
    <cellStyle name="표준 2 6 31 32" xfId="45099" xr:uid="{00000000-0005-0000-0000-000035D10000}"/>
    <cellStyle name="표준 2 6 31 33" xfId="46580" xr:uid="{00000000-0005-0000-0000-000036D10000}"/>
    <cellStyle name="표준 2 6 31 34" xfId="48060" xr:uid="{00000000-0005-0000-0000-000037D10000}"/>
    <cellStyle name="표준 2 6 31 35" xfId="49540" xr:uid="{00000000-0005-0000-0000-000038D10000}"/>
    <cellStyle name="표준 2 6 31 36" xfId="51020" xr:uid="{00000000-0005-0000-0000-000039D10000}"/>
    <cellStyle name="표준 2 6 31 37" xfId="52500" xr:uid="{00000000-0005-0000-0000-00003AD10000}"/>
    <cellStyle name="표준 2 6 31 38" xfId="53980" xr:uid="{00000000-0005-0000-0000-00003BD10000}"/>
    <cellStyle name="표준 2 6 31 39" xfId="55460" xr:uid="{00000000-0005-0000-0000-00003CD10000}"/>
    <cellStyle name="표준 2 6 31 4" xfId="3659" xr:uid="{00000000-0005-0000-0000-00003DD10000}"/>
    <cellStyle name="표준 2 6 31 40" xfId="56940" xr:uid="{00000000-0005-0000-0000-00003ED10000}"/>
    <cellStyle name="표준 2 6 31 41" xfId="58420" xr:uid="{00000000-0005-0000-0000-00003FD10000}"/>
    <cellStyle name="표준 2 6 31 42" xfId="59900" xr:uid="{00000000-0005-0000-0000-000040D10000}"/>
    <cellStyle name="표준 2 6 31 43" xfId="61380" xr:uid="{00000000-0005-0000-0000-000041D10000}"/>
    <cellStyle name="표준 2 6 31 5" xfId="5139" xr:uid="{00000000-0005-0000-0000-000042D10000}"/>
    <cellStyle name="표준 2 6 31 6" xfId="6619" xr:uid="{00000000-0005-0000-0000-000043D10000}"/>
    <cellStyle name="표준 2 6 31 7" xfId="8099" xr:uid="{00000000-0005-0000-0000-000044D10000}"/>
    <cellStyle name="표준 2 6 31 8" xfId="9579" xr:uid="{00000000-0005-0000-0000-000045D10000}"/>
    <cellStyle name="표준 2 6 31 9" xfId="11059" xr:uid="{00000000-0005-0000-0000-000046D10000}"/>
    <cellStyle name="표준 2 6 32" xfId="876" xr:uid="{00000000-0005-0000-0000-000047D10000}"/>
    <cellStyle name="표준 2 6 32 10" xfId="12574" xr:uid="{00000000-0005-0000-0000-000048D10000}"/>
    <cellStyle name="표준 2 6 32 11" xfId="14054" xr:uid="{00000000-0005-0000-0000-000049D10000}"/>
    <cellStyle name="표준 2 6 32 12" xfId="15534" xr:uid="{00000000-0005-0000-0000-00004AD10000}"/>
    <cellStyle name="표준 2 6 32 13" xfId="17014" xr:uid="{00000000-0005-0000-0000-00004BD10000}"/>
    <cellStyle name="표준 2 6 32 14" xfId="18494" xr:uid="{00000000-0005-0000-0000-00004CD10000}"/>
    <cellStyle name="표준 2 6 32 15" xfId="19974" xr:uid="{00000000-0005-0000-0000-00004DD10000}"/>
    <cellStyle name="표준 2 6 32 16" xfId="21454" xr:uid="{00000000-0005-0000-0000-00004ED10000}"/>
    <cellStyle name="표준 2 6 32 17" xfId="22934" xr:uid="{00000000-0005-0000-0000-00004FD10000}"/>
    <cellStyle name="표준 2 6 32 18" xfId="24414" xr:uid="{00000000-0005-0000-0000-000050D10000}"/>
    <cellStyle name="표준 2 6 32 19" xfId="25894" xr:uid="{00000000-0005-0000-0000-000051D10000}"/>
    <cellStyle name="표준 2 6 32 2" xfId="97" xr:uid="{00000000-0005-0000-0000-000052D10000}"/>
    <cellStyle name="표준 2 6 32 2 10" xfId="14791" xr:uid="{00000000-0005-0000-0000-000053D10000}"/>
    <cellStyle name="표준 2 6 32 2 11" xfId="16271" xr:uid="{00000000-0005-0000-0000-000054D10000}"/>
    <cellStyle name="표준 2 6 32 2 12" xfId="17751" xr:uid="{00000000-0005-0000-0000-000055D10000}"/>
    <cellStyle name="표준 2 6 32 2 13" xfId="19231" xr:uid="{00000000-0005-0000-0000-000056D10000}"/>
    <cellStyle name="표준 2 6 32 2 14" xfId="20711" xr:uid="{00000000-0005-0000-0000-000057D10000}"/>
    <cellStyle name="표준 2 6 32 2 15" xfId="22191" xr:uid="{00000000-0005-0000-0000-000058D10000}"/>
    <cellStyle name="표준 2 6 32 2 16" xfId="23671" xr:uid="{00000000-0005-0000-0000-000059D10000}"/>
    <cellStyle name="표준 2 6 32 2 17" xfId="25151" xr:uid="{00000000-0005-0000-0000-00005AD10000}"/>
    <cellStyle name="표준 2 6 32 2 18" xfId="26631" xr:uid="{00000000-0005-0000-0000-00005BD10000}"/>
    <cellStyle name="표준 2 6 32 2 19" xfId="28111" xr:uid="{00000000-0005-0000-0000-00005CD10000}"/>
    <cellStyle name="표준 2 6 32 2 2" xfId="2950" xr:uid="{00000000-0005-0000-0000-00005DD10000}"/>
    <cellStyle name="표준 2 6 32 2 20" xfId="29591" xr:uid="{00000000-0005-0000-0000-00005ED10000}"/>
    <cellStyle name="표준 2 6 32 2 21" xfId="31071" xr:uid="{00000000-0005-0000-0000-00005FD10000}"/>
    <cellStyle name="표준 2 6 32 2 22" xfId="32551" xr:uid="{00000000-0005-0000-0000-000060D10000}"/>
    <cellStyle name="표준 2 6 32 2 23" xfId="34031" xr:uid="{00000000-0005-0000-0000-000061D10000}"/>
    <cellStyle name="표준 2 6 32 2 24" xfId="35511" xr:uid="{00000000-0005-0000-0000-000062D10000}"/>
    <cellStyle name="표준 2 6 32 2 25" xfId="36991" xr:uid="{00000000-0005-0000-0000-000063D10000}"/>
    <cellStyle name="표준 2 6 32 2 26" xfId="38471" xr:uid="{00000000-0005-0000-0000-000064D10000}"/>
    <cellStyle name="표준 2 6 32 2 27" xfId="39951" xr:uid="{00000000-0005-0000-0000-000065D10000}"/>
    <cellStyle name="표준 2 6 32 2 28" xfId="41431" xr:uid="{00000000-0005-0000-0000-000066D10000}"/>
    <cellStyle name="표준 2 6 32 2 29" xfId="42911" xr:uid="{00000000-0005-0000-0000-000067D10000}"/>
    <cellStyle name="표준 2 6 32 2 3" xfId="4431" xr:uid="{00000000-0005-0000-0000-000068D10000}"/>
    <cellStyle name="표준 2 6 32 2 30" xfId="44391" xr:uid="{00000000-0005-0000-0000-000069D10000}"/>
    <cellStyle name="표준 2 6 32 2 31" xfId="45871" xr:uid="{00000000-0005-0000-0000-00006AD10000}"/>
    <cellStyle name="표준 2 6 32 2 32" xfId="47352" xr:uid="{00000000-0005-0000-0000-00006BD10000}"/>
    <cellStyle name="표준 2 6 32 2 33" xfId="48832" xr:uid="{00000000-0005-0000-0000-00006CD10000}"/>
    <cellStyle name="표준 2 6 32 2 34" xfId="50312" xr:uid="{00000000-0005-0000-0000-00006DD10000}"/>
    <cellStyle name="표준 2 6 32 2 35" xfId="51792" xr:uid="{00000000-0005-0000-0000-00006ED10000}"/>
    <cellStyle name="표준 2 6 32 2 36" xfId="53272" xr:uid="{00000000-0005-0000-0000-00006FD10000}"/>
    <cellStyle name="표준 2 6 32 2 37" xfId="54752" xr:uid="{00000000-0005-0000-0000-000070D10000}"/>
    <cellStyle name="표준 2 6 32 2 38" xfId="56232" xr:uid="{00000000-0005-0000-0000-000071D10000}"/>
    <cellStyle name="표준 2 6 32 2 39" xfId="57712" xr:uid="{00000000-0005-0000-0000-000072D10000}"/>
    <cellStyle name="표준 2 6 32 2 4" xfId="5911" xr:uid="{00000000-0005-0000-0000-000073D10000}"/>
    <cellStyle name="표준 2 6 32 2 40" xfId="59192" xr:uid="{00000000-0005-0000-0000-000074D10000}"/>
    <cellStyle name="표준 2 6 32 2 41" xfId="60672" xr:uid="{00000000-0005-0000-0000-000075D10000}"/>
    <cellStyle name="표준 2 6 32 2 42" xfId="62152" xr:uid="{00000000-0005-0000-0000-000076D10000}"/>
    <cellStyle name="표준 2 6 32 2 5" xfId="7391" xr:uid="{00000000-0005-0000-0000-000077D10000}"/>
    <cellStyle name="표준 2 6 32 2 6" xfId="8871" xr:uid="{00000000-0005-0000-0000-000078D10000}"/>
    <cellStyle name="표준 2 6 32 2 7" xfId="10351" xr:uid="{00000000-0005-0000-0000-000079D10000}"/>
    <cellStyle name="표준 2 6 32 2 8" xfId="11831" xr:uid="{00000000-0005-0000-0000-00007AD10000}"/>
    <cellStyle name="표준 2 6 32 2 9" xfId="13311" xr:uid="{00000000-0005-0000-0000-00007BD10000}"/>
    <cellStyle name="표준 2 6 32 20" xfId="27374" xr:uid="{00000000-0005-0000-0000-00007CD10000}"/>
    <cellStyle name="표준 2 6 32 21" xfId="28854" xr:uid="{00000000-0005-0000-0000-00007DD10000}"/>
    <cellStyle name="표준 2 6 32 22" xfId="30334" xr:uid="{00000000-0005-0000-0000-00007ED10000}"/>
    <cellStyle name="표준 2 6 32 23" xfId="31814" xr:uid="{00000000-0005-0000-0000-00007FD10000}"/>
    <cellStyle name="표준 2 6 32 24" xfId="33294" xr:uid="{00000000-0005-0000-0000-000080D10000}"/>
    <cellStyle name="표준 2 6 32 25" xfId="34774" xr:uid="{00000000-0005-0000-0000-000081D10000}"/>
    <cellStyle name="표준 2 6 32 26" xfId="36254" xr:uid="{00000000-0005-0000-0000-000082D10000}"/>
    <cellStyle name="표준 2 6 32 27" xfId="37734" xr:uid="{00000000-0005-0000-0000-000083D10000}"/>
    <cellStyle name="표준 2 6 32 28" xfId="39214" xr:uid="{00000000-0005-0000-0000-000084D10000}"/>
    <cellStyle name="표준 2 6 32 29" xfId="40694" xr:uid="{00000000-0005-0000-0000-000085D10000}"/>
    <cellStyle name="표준 2 6 32 3" xfId="2213" xr:uid="{00000000-0005-0000-0000-000086D10000}"/>
    <cellStyle name="표준 2 6 32 30" xfId="42174" xr:uid="{00000000-0005-0000-0000-000087D10000}"/>
    <cellStyle name="표준 2 6 32 31" xfId="43654" xr:uid="{00000000-0005-0000-0000-000088D10000}"/>
    <cellStyle name="표준 2 6 32 32" xfId="45134" xr:uid="{00000000-0005-0000-0000-000089D10000}"/>
    <cellStyle name="표준 2 6 32 33" xfId="46615" xr:uid="{00000000-0005-0000-0000-00008AD10000}"/>
    <cellStyle name="표준 2 6 32 34" xfId="48095" xr:uid="{00000000-0005-0000-0000-00008BD10000}"/>
    <cellStyle name="표준 2 6 32 35" xfId="49575" xr:uid="{00000000-0005-0000-0000-00008CD10000}"/>
    <cellStyle name="표준 2 6 32 36" xfId="51055" xr:uid="{00000000-0005-0000-0000-00008DD10000}"/>
    <cellStyle name="표준 2 6 32 37" xfId="52535" xr:uid="{00000000-0005-0000-0000-00008ED10000}"/>
    <cellStyle name="표준 2 6 32 38" xfId="54015" xr:uid="{00000000-0005-0000-0000-00008FD10000}"/>
    <cellStyle name="표준 2 6 32 39" xfId="55495" xr:uid="{00000000-0005-0000-0000-000090D10000}"/>
    <cellStyle name="표준 2 6 32 4" xfId="3694" xr:uid="{00000000-0005-0000-0000-000091D10000}"/>
    <cellStyle name="표준 2 6 32 40" xfId="56975" xr:uid="{00000000-0005-0000-0000-000092D10000}"/>
    <cellStyle name="표준 2 6 32 41" xfId="58455" xr:uid="{00000000-0005-0000-0000-000093D10000}"/>
    <cellStyle name="표준 2 6 32 42" xfId="59935" xr:uid="{00000000-0005-0000-0000-000094D10000}"/>
    <cellStyle name="표준 2 6 32 43" xfId="61415" xr:uid="{00000000-0005-0000-0000-000095D10000}"/>
    <cellStyle name="표준 2 6 32 5" xfId="5174" xr:uid="{00000000-0005-0000-0000-000096D10000}"/>
    <cellStyle name="표준 2 6 32 6" xfId="6654" xr:uid="{00000000-0005-0000-0000-000097D10000}"/>
    <cellStyle name="표준 2 6 32 7" xfId="8134" xr:uid="{00000000-0005-0000-0000-000098D10000}"/>
    <cellStyle name="표준 2 6 32 8" xfId="9614" xr:uid="{00000000-0005-0000-0000-000099D10000}"/>
    <cellStyle name="표준 2 6 32 9" xfId="11094" xr:uid="{00000000-0005-0000-0000-00009AD10000}"/>
    <cellStyle name="표준 2 6 33" xfId="838" xr:uid="{00000000-0005-0000-0000-00009BD10000}"/>
    <cellStyle name="표준 2 6 34" xfId="1504" xr:uid="{00000000-0005-0000-0000-00009CD10000}"/>
    <cellStyle name="표준 2 6 34 10" xfId="11946" xr:uid="{00000000-0005-0000-0000-00009DD10000}"/>
    <cellStyle name="표준 2 6 34 11" xfId="13426" xr:uid="{00000000-0005-0000-0000-00009ED10000}"/>
    <cellStyle name="표준 2 6 34 12" xfId="14906" xr:uid="{00000000-0005-0000-0000-00009FD10000}"/>
    <cellStyle name="표준 2 6 34 13" xfId="16386" xr:uid="{00000000-0005-0000-0000-0000A0D10000}"/>
    <cellStyle name="표준 2 6 34 14" xfId="17866" xr:uid="{00000000-0005-0000-0000-0000A1D10000}"/>
    <cellStyle name="표준 2 6 34 15" xfId="19346" xr:uid="{00000000-0005-0000-0000-0000A2D10000}"/>
    <cellStyle name="표준 2 6 34 16" xfId="20826" xr:uid="{00000000-0005-0000-0000-0000A3D10000}"/>
    <cellStyle name="표준 2 6 34 17" xfId="22306" xr:uid="{00000000-0005-0000-0000-0000A4D10000}"/>
    <cellStyle name="표준 2 6 34 18" xfId="23786" xr:uid="{00000000-0005-0000-0000-0000A5D10000}"/>
    <cellStyle name="표준 2 6 34 19" xfId="25266" xr:uid="{00000000-0005-0000-0000-0000A6D10000}"/>
    <cellStyle name="표준 2 6 34 2" xfId="725" xr:uid="{00000000-0005-0000-0000-0000A7D10000}"/>
    <cellStyle name="표준 2 6 34 2 10" xfId="14163" xr:uid="{00000000-0005-0000-0000-0000A8D10000}"/>
    <cellStyle name="표준 2 6 34 2 11" xfId="15643" xr:uid="{00000000-0005-0000-0000-0000A9D10000}"/>
    <cellStyle name="표준 2 6 34 2 12" xfId="17123" xr:uid="{00000000-0005-0000-0000-0000AAD10000}"/>
    <cellStyle name="표준 2 6 34 2 13" xfId="18603" xr:uid="{00000000-0005-0000-0000-0000ABD10000}"/>
    <cellStyle name="표준 2 6 34 2 14" xfId="20083" xr:uid="{00000000-0005-0000-0000-0000ACD10000}"/>
    <cellStyle name="표준 2 6 34 2 15" xfId="21563" xr:uid="{00000000-0005-0000-0000-0000ADD10000}"/>
    <cellStyle name="표준 2 6 34 2 16" xfId="23043" xr:uid="{00000000-0005-0000-0000-0000AED10000}"/>
    <cellStyle name="표준 2 6 34 2 17" xfId="24523" xr:uid="{00000000-0005-0000-0000-0000AFD10000}"/>
    <cellStyle name="표준 2 6 34 2 18" xfId="26003" xr:uid="{00000000-0005-0000-0000-0000B0D10000}"/>
    <cellStyle name="표준 2 6 34 2 19" xfId="27483" xr:uid="{00000000-0005-0000-0000-0000B1D10000}"/>
    <cellStyle name="표준 2 6 34 2 2" xfId="2322" xr:uid="{00000000-0005-0000-0000-0000B2D10000}"/>
    <cellStyle name="표준 2 6 34 2 20" xfId="28963" xr:uid="{00000000-0005-0000-0000-0000B3D10000}"/>
    <cellStyle name="표준 2 6 34 2 21" xfId="30443" xr:uid="{00000000-0005-0000-0000-0000B4D10000}"/>
    <cellStyle name="표준 2 6 34 2 22" xfId="31923" xr:uid="{00000000-0005-0000-0000-0000B5D10000}"/>
    <cellStyle name="표준 2 6 34 2 23" xfId="33403" xr:uid="{00000000-0005-0000-0000-0000B6D10000}"/>
    <cellStyle name="표준 2 6 34 2 24" xfId="34883" xr:uid="{00000000-0005-0000-0000-0000B7D10000}"/>
    <cellStyle name="표준 2 6 34 2 25" xfId="36363" xr:uid="{00000000-0005-0000-0000-0000B8D10000}"/>
    <cellStyle name="표준 2 6 34 2 26" xfId="37843" xr:uid="{00000000-0005-0000-0000-0000B9D10000}"/>
    <cellStyle name="표준 2 6 34 2 27" xfId="39323" xr:uid="{00000000-0005-0000-0000-0000BAD10000}"/>
    <cellStyle name="표준 2 6 34 2 28" xfId="40803" xr:uid="{00000000-0005-0000-0000-0000BBD10000}"/>
    <cellStyle name="표준 2 6 34 2 29" xfId="42283" xr:uid="{00000000-0005-0000-0000-0000BCD10000}"/>
    <cellStyle name="표준 2 6 34 2 3" xfId="3803" xr:uid="{00000000-0005-0000-0000-0000BDD10000}"/>
    <cellStyle name="표준 2 6 34 2 30" xfId="43763" xr:uid="{00000000-0005-0000-0000-0000BED10000}"/>
    <cellStyle name="표준 2 6 34 2 31" xfId="45243" xr:uid="{00000000-0005-0000-0000-0000BFD10000}"/>
    <cellStyle name="표준 2 6 34 2 32" xfId="46724" xr:uid="{00000000-0005-0000-0000-0000C0D10000}"/>
    <cellStyle name="표준 2 6 34 2 33" xfId="48204" xr:uid="{00000000-0005-0000-0000-0000C1D10000}"/>
    <cellStyle name="표준 2 6 34 2 34" xfId="49684" xr:uid="{00000000-0005-0000-0000-0000C2D10000}"/>
    <cellStyle name="표준 2 6 34 2 35" xfId="51164" xr:uid="{00000000-0005-0000-0000-0000C3D10000}"/>
    <cellStyle name="표준 2 6 34 2 36" xfId="52644" xr:uid="{00000000-0005-0000-0000-0000C4D10000}"/>
    <cellStyle name="표준 2 6 34 2 37" xfId="54124" xr:uid="{00000000-0005-0000-0000-0000C5D10000}"/>
    <cellStyle name="표준 2 6 34 2 38" xfId="55604" xr:uid="{00000000-0005-0000-0000-0000C6D10000}"/>
    <cellStyle name="표준 2 6 34 2 39" xfId="57084" xr:uid="{00000000-0005-0000-0000-0000C7D10000}"/>
    <cellStyle name="표준 2 6 34 2 4" xfId="5283" xr:uid="{00000000-0005-0000-0000-0000C8D10000}"/>
    <cellStyle name="표준 2 6 34 2 40" xfId="58564" xr:uid="{00000000-0005-0000-0000-0000C9D10000}"/>
    <cellStyle name="표준 2 6 34 2 41" xfId="60044" xr:uid="{00000000-0005-0000-0000-0000CAD10000}"/>
    <cellStyle name="표준 2 6 34 2 42" xfId="61524" xr:uid="{00000000-0005-0000-0000-0000CBD10000}"/>
    <cellStyle name="표준 2 6 34 2 5" xfId="6763" xr:uid="{00000000-0005-0000-0000-0000CCD10000}"/>
    <cellStyle name="표준 2 6 34 2 6" xfId="8243" xr:uid="{00000000-0005-0000-0000-0000CDD10000}"/>
    <cellStyle name="표준 2 6 34 2 7" xfId="9723" xr:uid="{00000000-0005-0000-0000-0000CED10000}"/>
    <cellStyle name="표준 2 6 34 2 8" xfId="11203" xr:uid="{00000000-0005-0000-0000-0000CFD10000}"/>
    <cellStyle name="표준 2 6 34 2 9" xfId="12683" xr:uid="{00000000-0005-0000-0000-0000D0D10000}"/>
    <cellStyle name="표준 2 6 34 20" xfId="26746" xr:uid="{00000000-0005-0000-0000-0000D1D10000}"/>
    <cellStyle name="표준 2 6 34 21" xfId="28226" xr:uid="{00000000-0005-0000-0000-0000D2D10000}"/>
    <cellStyle name="표준 2 6 34 22" xfId="29706" xr:uid="{00000000-0005-0000-0000-0000D3D10000}"/>
    <cellStyle name="표준 2 6 34 23" xfId="31186" xr:uid="{00000000-0005-0000-0000-0000D4D10000}"/>
    <cellStyle name="표준 2 6 34 24" xfId="32666" xr:uid="{00000000-0005-0000-0000-0000D5D10000}"/>
    <cellStyle name="표준 2 6 34 25" xfId="34146" xr:uid="{00000000-0005-0000-0000-0000D6D10000}"/>
    <cellStyle name="표준 2 6 34 26" xfId="35626" xr:uid="{00000000-0005-0000-0000-0000D7D10000}"/>
    <cellStyle name="표준 2 6 34 27" xfId="37106" xr:uid="{00000000-0005-0000-0000-0000D8D10000}"/>
    <cellStyle name="표준 2 6 34 28" xfId="38586" xr:uid="{00000000-0005-0000-0000-0000D9D10000}"/>
    <cellStyle name="표준 2 6 34 29" xfId="40066" xr:uid="{00000000-0005-0000-0000-0000DAD10000}"/>
    <cellStyle name="표준 2 6 34 3" xfId="1585" xr:uid="{00000000-0005-0000-0000-0000DBD10000}"/>
    <cellStyle name="표준 2 6 34 30" xfId="41546" xr:uid="{00000000-0005-0000-0000-0000DCD10000}"/>
    <cellStyle name="표준 2 6 34 31" xfId="43026" xr:uid="{00000000-0005-0000-0000-0000DDD10000}"/>
    <cellStyle name="표준 2 6 34 32" xfId="44506" xr:uid="{00000000-0005-0000-0000-0000DED10000}"/>
    <cellStyle name="표준 2 6 34 33" xfId="45987" xr:uid="{00000000-0005-0000-0000-0000DFD10000}"/>
    <cellStyle name="표준 2 6 34 34" xfId="47467" xr:uid="{00000000-0005-0000-0000-0000E0D10000}"/>
    <cellStyle name="표준 2 6 34 35" xfId="48947" xr:uid="{00000000-0005-0000-0000-0000E1D10000}"/>
    <cellStyle name="표준 2 6 34 36" xfId="50427" xr:uid="{00000000-0005-0000-0000-0000E2D10000}"/>
    <cellStyle name="표준 2 6 34 37" xfId="51907" xr:uid="{00000000-0005-0000-0000-0000E3D10000}"/>
    <cellStyle name="표준 2 6 34 38" xfId="53387" xr:uid="{00000000-0005-0000-0000-0000E4D10000}"/>
    <cellStyle name="표준 2 6 34 39" xfId="54867" xr:uid="{00000000-0005-0000-0000-0000E5D10000}"/>
    <cellStyle name="표준 2 6 34 4" xfId="3066" xr:uid="{00000000-0005-0000-0000-0000E6D10000}"/>
    <cellStyle name="표준 2 6 34 40" xfId="56347" xr:uid="{00000000-0005-0000-0000-0000E7D10000}"/>
    <cellStyle name="표준 2 6 34 41" xfId="57827" xr:uid="{00000000-0005-0000-0000-0000E8D10000}"/>
    <cellStyle name="표준 2 6 34 42" xfId="59307" xr:uid="{00000000-0005-0000-0000-0000E9D10000}"/>
    <cellStyle name="표준 2 6 34 43" xfId="60787" xr:uid="{00000000-0005-0000-0000-0000EAD10000}"/>
    <cellStyle name="표준 2 6 34 5" xfId="4546" xr:uid="{00000000-0005-0000-0000-0000EBD10000}"/>
    <cellStyle name="표준 2 6 34 6" xfId="6026" xr:uid="{00000000-0005-0000-0000-0000ECD10000}"/>
    <cellStyle name="표준 2 6 34 7" xfId="7506" xr:uid="{00000000-0005-0000-0000-0000EDD10000}"/>
    <cellStyle name="표준 2 6 34 8" xfId="8986" xr:uid="{00000000-0005-0000-0000-0000EED10000}"/>
    <cellStyle name="표준 2 6 34 9" xfId="10466" xr:uid="{00000000-0005-0000-0000-0000EFD10000}"/>
    <cellStyle name="표준 2 6 4" xfId="1481" xr:uid="{00000000-0005-0000-0000-0000F0D10000}"/>
    <cellStyle name="표준 2 6 4 10" xfId="11969" xr:uid="{00000000-0005-0000-0000-0000F1D10000}"/>
    <cellStyle name="표준 2 6 4 11" xfId="13449" xr:uid="{00000000-0005-0000-0000-0000F2D10000}"/>
    <cellStyle name="표준 2 6 4 12" xfId="14929" xr:uid="{00000000-0005-0000-0000-0000F3D10000}"/>
    <cellStyle name="표준 2 6 4 13" xfId="16409" xr:uid="{00000000-0005-0000-0000-0000F4D10000}"/>
    <cellStyle name="표준 2 6 4 14" xfId="17889" xr:uid="{00000000-0005-0000-0000-0000F5D10000}"/>
    <cellStyle name="표준 2 6 4 15" xfId="19369" xr:uid="{00000000-0005-0000-0000-0000F6D10000}"/>
    <cellStyle name="표준 2 6 4 16" xfId="20849" xr:uid="{00000000-0005-0000-0000-0000F7D10000}"/>
    <cellStyle name="표준 2 6 4 17" xfId="22329" xr:uid="{00000000-0005-0000-0000-0000F8D10000}"/>
    <cellStyle name="표준 2 6 4 18" xfId="23809" xr:uid="{00000000-0005-0000-0000-0000F9D10000}"/>
    <cellStyle name="표준 2 6 4 19" xfId="25289" xr:uid="{00000000-0005-0000-0000-0000FAD10000}"/>
    <cellStyle name="표준 2 6 4 2" xfId="702" xr:uid="{00000000-0005-0000-0000-0000FBD10000}"/>
    <cellStyle name="표준 2 6 4 2 10" xfId="14186" xr:uid="{00000000-0005-0000-0000-0000FCD10000}"/>
    <cellStyle name="표준 2 6 4 2 11" xfId="15666" xr:uid="{00000000-0005-0000-0000-0000FDD10000}"/>
    <cellStyle name="표준 2 6 4 2 12" xfId="17146" xr:uid="{00000000-0005-0000-0000-0000FED10000}"/>
    <cellStyle name="표준 2 6 4 2 13" xfId="18626" xr:uid="{00000000-0005-0000-0000-0000FFD10000}"/>
    <cellStyle name="표준 2 6 4 2 14" xfId="20106" xr:uid="{00000000-0005-0000-0000-000000D20000}"/>
    <cellStyle name="표준 2 6 4 2 15" xfId="21586" xr:uid="{00000000-0005-0000-0000-000001D20000}"/>
    <cellStyle name="표준 2 6 4 2 16" xfId="23066" xr:uid="{00000000-0005-0000-0000-000002D20000}"/>
    <cellStyle name="표준 2 6 4 2 17" xfId="24546" xr:uid="{00000000-0005-0000-0000-000003D20000}"/>
    <cellStyle name="표준 2 6 4 2 18" xfId="26026" xr:uid="{00000000-0005-0000-0000-000004D20000}"/>
    <cellStyle name="표준 2 6 4 2 19" xfId="27506" xr:uid="{00000000-0005-0000-0000-000005D20000}"/>
    <cellStyle name="표준 2 6 4 2 2" xfId="2345" xr:uid="{00000000-0005-0000-0000-000006D20000}"/>
    <cellStyle name="표준 2 6 4 2 20" xfId="28986" xr:uid="{00000000-0005-0000-0000-000007D20000}"/>
    <cellStyle name="표준 2 6 4 2 21" xfId="30466" xr:uid="{00000000-0005-0000-0000-000008D20000}"/>
    <cellStyle name="표준 2 6 4 2 22" xfId="31946" xr:uid="{00000000-0005-0000-0000-000009D20000}"/>
    <cellStyle name="표준 2 6 4 2 23" xfId="33426" xr:uid="{00000000-0005-0000-0000-00000AD20000}"/>
    <cellStyle name="표준 2 6 4 2 24" xfId="34906" xr:uid="{00000000-0005-0000-0000-00000BD20000}"/>
    <cellStyle name="표준 2 6 4 2 25" xfId="36386" xr:uid="{00000000-0005-0000-0000-00000CD20000}"/>
    <cellStyle name="표준 2 6 4 2 26" xfId="37866" xr:uid="{00000000-0005-0000-0000-00000DD20000}"/>
    <cellStyle name="표준 2 6 4 2 27" xfId="39346" xr:uid="{00000000-0005-0000-0000-00000ED20000}"/>
    <cellStyle name="표준 2 6 4 2 28" xfId="40826" xr:uid="{00000000-0005-0000-0000-00000FD20000}"/>
    <cellStyle name="표준 2 6 4 2 29" xfId="42306" xr:uid="{00000000-0005-0000-0000-000010D20000}"/>
    <cellStyle name="표준 2 6 4 2 3" xfId="3826" xr:uid="{00000000-0005-0000-0000-000011D20000}"/>
    <cellStyle name="표준 2 6 4 2 30" xfId="43786" xr:uid="{00000000-0005-0000-0000-000012D20000}"/>
    <cellStyle name="표준 2 6 4 2 31" xfId="45266" xr:uid="{00000000-0005-0000-0000-000013D20000}"/>
    <cellStyle name="표준 2 6 4 2 32" xfId="46747" xr:uid="{00000000-0005-0000-0000-000014D20000}"/>
    <cellStyle name="표준 2 6 4 2 33" xfId="48227" xr:uid="{00000000-0005-0000-0000-000015D20000}"/>
    <cellStyle name="표준 2 6 4 2 34" xfId="49707" xr:uid="{00000000-0005-0000-0000-000016D20000}"/>
    <cellStyle name="표준 2 6 4 2 35" xfId="51187" xr:uid="{00000000-0005-0000-0000-000017D20000}"/>
    <cellStyle name="표준 2 6 4 2 36" xfId="52667" xr:uid="{00000000-0005-0000-0000-000018D20000}"/>
    <cellStyle name="표준 2 6 4 2 37" xfId="54147" xr:uid="{00000000-0005-0000-0000-000019D20000}"/>
    <cellStyle name="표준 2 6 4 2 38" xfId="55627" xr:uid="{00000000-0005-0000-0000-00001AD20000}"/>
    <cellStyle name="표준 2 6 4 2 39" xfId="57107" xr:uid="{00000000-0005-0000-0000-00001BD20000}"/>
    <cellStyle name="표준 2 6 4 2 4" xfId="5306" xr:uid="{00000000-0005-0000-0000-00001CD20000}"/>
    <cellStyle name="표준 2 6 4 2 40" xfId="58587" xr:uid="{00000000-0005-0000-0000-00001DD20000}"/>
    <cellStyle name="표준 2 6 4 2 41" xfId="60067" xr:uid="{00000000-0005-0000-0000-00001ED20000}"/>
    <cellStyle name="표준 2 6 4 2 42" xfId="61547" xr:uid="{00000000-0005-0000-0000-00001FD20000}"/>
    <cellStyle name="표준 2 6 4 2 5" xfId="6786" xr:uid="{00000000-0005-0000-0000-000020D20000}"/>
    <cellStyle name="표준 2 6 4 2 6" xfId="8266" xr:uid="{00000000-0005-0000-0000-000021D20000}"/>
    <cellStyle name="표준 2 6 4 2 7" xfId="9746" xr:uid="{00000000-0005-0000-0000-000022D20000}"/>
    <cellStyle name="표준 2 6 4 2 8" xfId="11226" xr:uid="{00000000-0005-0000-0000-000023D20000}"/>
    <cellStyle name="표준 2 6 4 2 9" xfId="12706" xr:uid="{00000000-0005-0000-0000-000024D20000}"/>
    <cellStyle name="표준 2 6 4 20" xfId="26769" xr:uid="{00000000-0005-0000-0000-000025D20000}"/>
    <cellStyle name="표준 2 6 4 21" xfId="28249" xr:uid="{00000000-0005-0000-0000-000026D20000}"/>
    <cellStyle name="표준 2 6 4 22" xfId="29729" xr:uid="{00000000-0005-0000-0000-000027D20000}"/>
    <cellStyle name="표준 2 6 4 23" xfId="31209" xr:uid="{00000000-0005-0000-0000-000028D20000}"/>
    <cellStyle name="표준 2 6 4 24" xfId="32689" xr:uid="{00000000-0005-0000-0000-000029D20000}"/>
    <cellStyle name="표준 2 6 4 25" xfId="34169" xr:uid="{00000000-0005-0000-0000-00002AD20000}"/>
    <cellStyle name="표준 2 6 4 26" xfId="35649" xr:uid="{00000000-0005-0000-0000-00002BD20000}"/>
    <cellStyle name="표준 2 6 4 27" xfId="37129" xr:uid="{00000000-0005-0000-0000-00002CD20000}"/>
    <cellStyle name="표준 2 6 4 28" xfId="38609" xr:uid="{00000000-0005-0000-0000-00002DD20000}"/>
    <cellStyle name="표준 2 6 4 29" xfId="40089" xr:uid="{00000000-0005-0000-0000-00002ED20000}"/>
    <cellStyle name="표준 2 6 4 3" xfId="1608" xr:uid="{00000000-0005-0000-0000-00002FD20000}"/>
    <cellStyle name="표준 2 6 4 30" xfId="41569" xr:uid="{00000000-0005-0000-0000-000030D20000}"/>
    <cellStyle name="표준 2 6 4 31" xfId="43049" xr:uid="{00000000-0005-0000-0000-000031D20000}"/>
    <cellStyle name="표준 2 6 4 32" xfId="44529" xr:uid="{00000000-0005-0000-0000-000032D20000}"/>
    <cellStyle name="표준 2 6 4 33" xfId="46010" xr:uid="{00000000-0005-0000-0000-000033D20000}"/>
    <cellStyle name="표준 2 6 4 34" xfId="47490" xr:uid="{00000000-0005-0000-0000-000034D20000}"/>
    <cellStyle name="표준 2 6 4 35" xfId="48970" xr:uid="{00000000-0005-0000-0000-000035D20000}"/>
    <cellStyle name="표준 2 6 4 36" xfId="50450" xr:uid="{00000000-0005-0000-0000-000036D20000}"/>
    <cellStyle name="표준 2 6 4 37" xfId="51930" xr:uid="{00000000-0005-0000-0000-000037D20000}"/>
    <cellStyle name="표준 2 6 4 38" xfId="53410" xr:uid="{00000000-0005-0000-0000-000038D20000}"/>
    <cellStyle name="표준 2 6 4 39" xfId="54890" xr:uid="{00000000-0005-0000-0000-000039D20000}"/>
    <cellStyle name="표준 2 6 4 4" xfId="3089" xr:uid="{00000000-0005-0000-0000-00003AD20000}"/>
    <cellStyle name="표준 2 6 4 40" xfId="56370" xr:uid="{00000000-0005-0000-0000-00003BD20000}"/>
    <cellStyle name="표준 2 6 4 41" xfId="57850" xr:uid="{00000000-0005-0000-0000-00003CD20000}"/>
    <cellStyle name="표준 2 6 4 42" xfId="59330" xr:uid="{00000000-0005-0000-0000-00003DD20000}"/>
    <cellStyle name="표준 2 6 4 43" xfId="60810" xr:uid="{00000000-0005-0000-0000-00003ED20000}"/>
    <cellStyle name="표준 2 6 4 5" xfId="4569" xr:uid="{00000000-0005-0000-0000-00003FD20000}"/>
    <cellStyle name="표준 2 6 4 6" xfId="6049" xr:uid="{00000000-0005-0000-0000-000040D20000}"/>
    <cellStyle name="표준 2 6 4 7" xfId="7529" xr:uid="{00000000-0005-0000-0000-000041D20000}"/>
    <cellStyle name="표준 2 6 4 8" xfId="9009" xr:uid="{00000000-0005-0000-0000-000042D20000}"/>
    <cellStyle name="표준 2 6 4 9" xfId="10489" xr:uid="{00000000-0005-0000-0000-000043D20000}"/>
    <cellStyle name="표준 2 6 5" xfId="1473" xr:uid="{00000000-0005-0000-0000-000044D20000}"/>
    <cellStyle name="표준 2 6 5 10" xfId="11977" xr:uid="{00000000-0005-0000-0000-000045D20000}"/>
    <cellStyle name="표준 2 6 5 11" xfId="13457" xr:uid="{00000000-0005-0000-0000-000046D20000}"/>
    <cellStyle name="표준 2 6 5 12" xfId="14937" xr:uid="{00000000-0005-0000-0000-000047D20000}"/>
    <cellStyle name="표준 2 6 5 13" xfId="16417" xr:uid="{00000000-0005-0000-0000-000048D20000}"/>
    <cellStyle name="표준 2 6 5 14" xfId="17897" xr:uid="{00000000-0005-0000-0000-000049D20000}"/>
    <cellStyle name="표준 2 6 5 15" xfId="19377" xr:uid="{00000000-0005-0000-0000-00004AD20000}"/>
    <cellStyle name="표준 2 6 5 16" xfId="20857" xr:uid="{00000000-0005-0000-0000-00004BD20000}"/>
    <cellStyle name="표준 2 6 5 17" xfId="22337" xr:uid="{00000000-0005-0000-0000-00004CD20000}"/>
    <cellStyle name="표준 2 6 5 18" xfId="23817" xr:uid="{00000000-0005-0000-0000-00004DD20000}"/>
    <cellStyle name="표준 2 6 5 19" xfId="25297" xr:uid="{00000000-0005-0000-0000-00004ED20000}"/>
    <cellStyle name="표준 2 6 5 2" xfId="694" xr:uid="{00000000-0005-0000-0000-00004FD20000}"/>
    <cellStyle name="표준 2 6 5 2 10" xfId="14194" xr:uid="{00000000-0005-0000-0000-000050D20000}"/>
    <cellStyle name="표준 2 6 5 2 11" xfId="15674" xr:uid="{00000000-0005-0000-0000-000051D20000}"/>
    <cellStyle name="표준 2 6 5 2 12" xfId="17154" xr:uid="{00000000-0005-0000-0000-000052D20000}"/>
    <cellStyle name="표준 2 6 5 2 13" xfId="18634" xr:uid="{00000000-0005-0000-0000-000053D20000}"/>
    <cellStyle name="표준 2 6 5 2 14" xfId="20114" xr:uid="{00000000-0005-0000-0000-000054D20000}"/>
    <cellStyle name="표준 2 6 5 2 15" xfId="21594" xr:uid="{00000000-0005-0000-0000-000055D20000}"/>
    <cellStyle name="표준 2 6 5 2 16" xfId="23074" xr:uid="{00000000-0005-0000-0000-000056D20000}"/>
    <cellStyle name="표준 2 6 5 2 17" xfId="24554" xr:uid="{00000000-0005-0000-0000-000057D20000}"/>
    <cellStyle name="표준 2 6 5 2 18" xfId="26034" xr:uid="{00000000-0005-0000-0000-000058D20000}"/>
    <cellStyle name="표준 2 6 5 2 19" xfId="27514" xr:uid="{00000000-0005-0000-0000-000059D20000}"/>
    <cellStyle name="표준 2 6 5 2 2" xfId="2353" xr:uid="{00000000-0005-0000-0000-00005AD20000}"/>
    <cellStyle name="표준 2 6 5 2 20" xfId="28994" xr:uid="{00000000-0005-0000-0000-00005BD20000}"/>
    <cellStyle name="표준 2 6 5 2 21" xfId="30474" xr:uid="{00000000-0005-0000-0000-00005CD20000}"/>
    <cellStyle name="표준 2 6 5 2 22" xfId="31954" xr:uid="{00000000-0005-0000-0000-00005DD20000}"/>
    <cellStyle name="표준 2 6 5 2 23" xfId="33434" xr:uid="{00000000-0005-0000-0000-00005ED20000}"/>
    <cellStyle name="표준 2 6 5 2 24" xfId="34914" xr:uid="{00000000-0005-0000-0000-00005FD20000}"/>
    <cellStyle name="표준 2 6 5 2 25" xfId="36394" xr:uid="{00000000-0005-0000-0000-000060D20000}"/>
    <cellStyle name="표준 2 6 5 2 26" xfId="37874" xr:uid="{00000000-0005-0000-0000-000061D20000}"/>
    <cellStyle name="표준 2 6 5 2 27" xfId="39354" xr:uid="{00000000-0005-0000-0000-000062D20000}"/>
    <cellStyle name="표준 2 6 5 2 28" xfId="40834" xr:uid="{00000000-0005-0000-0000-000063D20000}"/>
    <cellStyle name="표준 2 6 5 2 29" xfId="42314" xr:uid="{00000000-0005-0000-0000-000064D20000}"/>
    <cellStyle name="표준 2 6 5 2 3" xfId="3834" xr:uid="{00000000-0005-0000-0000-000065D20000}"/>
    <cellStyle name="표준 2 6 5 2 30" xfId="43794" xr:uid="{00000000-0005-0000-0000-000066D20000}"/>
    <cellStyle name="표준 2 6 5 2 31" xfId="45274" xr:uid="{00000000-0005-0000-0000-000067D20000}"/>
    <cellStyle name="표준 2 6 5 2 32" xfId="46755" xr:uid="{00000000-0005-0000-0000-000068D20000}"/>
    <cellStyle name="표준 2 6 5 2 33" xfId="48235" xr:uid="{00000000-0005-0000-0000-000069D20000}"/>
    <cellStyle name="표준 2 6 5 2 34" xfId="49715" xr:uid="{00000000-0005-0000-0000-00006AD20000}"/>
    <cellStyle name="표준 2 6 5 2 35" xfId="51195" xr:uid="{00000000-0005-0000-0000-00006BD20000}"/>
    <cellStyle name="표준 2 6 5 2 36" xfId="52675" xr:uid="{00000000-0005-0000-0000-00006CD20000}"/>
    <cellStyle name="표준 2 6 5 2 37" xfId="54155" xr:uid="{00000000-0005-0000-0000-00006DD20000}"/>
    <cellStyle name="표준 2 6 5 2 38" xfId="55635" xr:uid="{00000000-0005-0000-0000-00006ED20000}"/>
    <cellStyle name="표준 2 6 5 2 39" xfId="57115" xr:uid="{00000000-0005-0000-0000-00006FD20000}"/>
    <cellStyle name="표준 2 6 5 2 4" xfId="5314" xr:uid="{00000000-0005-0000-0000-000070D20000}"/>
    <cellStyle name="표준 2 6 5 2 40" xfId="58595" xr:uid="{00000000-0005-0000-0000-000071D20000}"/>
    <cellStyle name="표준 2 6 5 2 41" xfId="60075" xr:uid="{00000000-0005-0000-0000-000072D20000}"/>
    <cellStyle name="표준 2 6 5 2 42" xfId="61555" xr:uid="{00000000-0005-0000-0000-000073D20000}"/>
    <cellStyle name="표준 2 6 5 2 5" xfId="6794" xr:uid="{00000000-0005-0000-0000-000074D20000}"/>
    <cellStyle name="표준 2 6 5 2 6" xfId="8274" xr:uid="{00000000-0005-0000-0000-000075D20000}"/>
    <cellStyle name="표준 2 6 5 2 7" xfId="9754" xr:uid="{00000000-0005-0000-0000-000076D20000}"/>
    <cellStyle name="표준 2 6 5 2 8" xfId="11234" xr:uid="{00000000-0005-0000-0000-000077D20000}"/>
    <cellStyle name="표준 2 6 5 2 9" xfId="12714" xr:uid="{00000000-0005-0000-0000-000078D20000}"/>
    <cellStyle name="표준 2 6 5 20" xfId="26777" xr:uid="{00000000-0005-0000-0000-000079D20000}"/>
    <cellStyle name="표준 2 6 5 21" xfId="28257" xr:uid="{00000000-0005-0000-0000-00007AD20000}"/>
    <cellStyle name="표준 2 6 5 22" xfId="29737" xr:uid="{00000000-0005-0000-0000-00007BD20000}"/>
    <cellStyle name="표준 2 6 5 23" xfId="31217" xr:uid="{00000000-0005-0000-0000-00007CD20000}"/>
    <cellStyle name="표준 2 6 5 24" xfId="32697" xr:uid="{00000000-0005-0000-0000-00007DD20000}"/>
    <cellStyle name="표준 2 6 5 25" xfId="34177" xr:uid="{00000000-0005-0000-0000-00007ED20000}"/>
    <cellStyle name="표준 2 6 5 26" xfId="35657" xr:uid="{00000000-0005-0000-0000-00007FD20000}"/>
    <cellStyle name="표준 2 6 5 27" xfId="37137" xr:uid="{00000000-0005-0000-0000-000080D20000}"/>
    <cellStyle name="표준 2 6 5 28" xfId="38617" xr:uid="{00000000-0005-0000-0000-000081D20000}"/>
    <cellStyle name="표준 2 6 5 29" xfId="40097" xr:uid="{00000000-0005-0000-0000-000082D20000}"/>
    <cellStyle name="표준 2 6 5 3" xfId="1616" xr:uid="{00000000-0005-0000-0000-000083D20000}"/>
    <cellStyle name="표준 2 6 5 30" xfId="41577" xr:uid="{00000000-0005-0000-0000-000084D20000}"/>
    <cellStyle name="표준 2 6 5 31" xfId="43057" xr:uid="{00000000-0005-0000-0000-000085D20000}"/>
    <cellStyle name="표준 2 6 5 32" xfId="44537" xr:uid="{00000000-0005-0000-0000-000086D20000}"/>
    <cellStyle name="표준 2 6 5 33" xfId="46018" xr:uid="{00000000-0005-0000-0000-000087D20000}"/>
    <cellStyle name="표준 2 6 5 34" xfId="47498" xr:uid="{00000000-0005-0000-0000-000088D20000}"/>
    <cellStyle name="표준 2 6 5 35" xfId="48978" xr:uid="{00000000-0005-0000-0000-000089D20000}"/>
    <cellStyle name="표준 2 6 5 36" xfId="50458" xr:uid="{00000000-0005-0000-0000-00008AD20000}"/>
    <cellStyle name="표준 2 6 5 37" xfId="51938" xr:uid="{00000000-0005-0000-0000-00008BD20000}"/>
    <cellStyle name="표준 2 6 5 38" xfId="53418" xr:uid="{00000000-0005-0000-0000-00008CD20000}"/>
    <cellStyle name="표준 2 6 5 39" xfId="54898" xr:uid="{00000000-0005-0000-0000-00008DD20000}"/>
    <cellStyle name="표준 2 6 5 4" xfId="3097" xr:uid="{00000000-0005-0000-0000-00008ED20000}"/>
    <cellStyle name="표준 2 6 5 40" xfId="56378" xr:uid="{00000000-0005-0000-0000-00008FD20000}"/>
    <cellStyle name="표준 2 6 5 41" xfId="57858" xr:uid="{00000000-0005-0000-0000-000090D20000}"/>
    <cellStyle name="표준 2 6 5 42" xfId="59338" xr:uid="{00000000-0005-0000-0000-000091D20000}"/>
    <cellStyle name="표준 2 6 5 43" xfId="60818" xr:uid="{00000000-0005-0000-0000-000092D20000}"/>
    <cellStyle name="표준 2 6 5 5" xfId="4577" xr:uid="{00000000-0005-0000-0000-000093D20000}"/>
    <cellStyle name="표준 2 6 5 6" xfId="6057" xr:uid="{00000000-0005-0000-0000-000094D20000}"/>
    <cellStyle name="표준 2 6 5 7" xfId="7537" xr:uid="{00000000-0005-0000-0000-000095D20000}"/>
    <cellStyle name="표준 2 6 5 8" xfId="9017" xr:uid="{00000000-0005-0000-0000-000096D20000}"/>
    <cellStyle name="표준 2 6 5 9" xfId="10497" xr:uid="{00000000-0005-0000-0000-000097D20000}"/>
    <cellStyle name="표준 2 6 6" xfId="1464" xr:uid="{00000000-0005-0000-0000-000098D20000}"/>
    <cellStyle name="표준 2 6 6 10" xfId="11986" xr:uid="{00000000-0005-0000-0000-000099D20000}"/>
    <cellStyle name="표준 2 6 6 11" xfId="13466" xr:uid="{00000000-0005-0000-0000-00009AD20000}"/>
    <cellStyle name="표준 2 6 6 12" xfId="14946" xr:uid="{00000000-0005-0000-0000-00009BD20000}"/>
    <cellStyle name="표준 2 6 6 13" xfId="16426" xr:uid="{00000000-0005-0000-0000-00009CD20000}"/>
    <cellStyle name="표준 2 6 6 14" xfId="17906" xr:uid="{00000000-0005-0000-0000-00009DD20000}"/>
    <cellStyle name="표준 2 6 6 15" xfId="19386" xr:uid="{00000000-0005-0000-0000-00009ED20000}"/>
    <cellStyle name="표준 2 6 6 16" xfId="20866" xr:uid="{00000000-0005-0000-0000-00009FD20000}"/>
    <cellStyle name="표준 2 6 6 17" xfId="22346" xr:uid="{00000000-0005-0000-0000-0000A0D20000}"/>
    <cellStyle name="표준 2 6 6 18" xfId="23826" xr:uid="{00000000-0005-0000-0000-0000A1D20000}"/>
    <cellStyle name="표준 2 6 6 19" xfId="25306" xr:uid="{00000000-0005-0000-0000-0000A2D20000}"/>
    <cellStyle name="표준 2 6 6 2" xfId="685" xr:uid="{00000000-0005-0000-0000-0000A3D20000}"/>
    <cellStyle name="표준 2 6 6 2 10" xfId="14203" xr:uid="{00000000-0005-0000-0000-0000A4D20000}"/>
    <cellStyle name="표준 2 6 6 2 11" xfId="15683" xr:uid="{00000000-0005-0000-0000-0000A5D20000}"/>
    <cellStyle name="표준 2 6 6 2 12" xfId="17163" xr:uid="{00000000-0005-0000-0000-0000A6D20000}"/>
    <cellStyle name="표준 2 6 6 2 13" xfId="18643" xr:uid="{00000000-0005-0000-0000-0000A7D20000}"/>
    <cellStyle name="표준 2 6 6 2 14" xfId="20123" xr:uid="{00000000-0005-0000-0000-0000A8D20000}"/>
    <cellStyle name="표준 2 6 6 2 15" xfId="21603" xr:uid="{00000000-0005-0000-0000-0000A9D20000}"/>
    <cellStyle name="표준 2 6 6 2 16" xfId="23083" xr:uid="{00000000-0005-0000-0000-0000AAD20000}"/>
    <cellStyle name="표준 2 6 6 2 17" xfId="24563" xr:uid="{00000000-0005-0000-0000-0000ABD20000}"/>
    <cellStyle name="표준 2 6 6 2 18" xfId="26043" xr:uid="{00000000-0005-0000-0000-0000ACD20000}"/>
    <cellStyle name="표준 2 6 6 2 19" xfId="27523" xr:uid="{00000000-0005-0000-0000-0000ADD20000}"/>
    <cellStyle name="표준 2 6 6 2 2" xfId="2362" xr:uid="{00000000-0005-0000-0000-0000AED20000}"/>
    <cellStyle name="표준 2 6 6 2 20" xfId="29003" xr:uid="{00000000-0005-0000-0000-0000AFD20000}"/>
    <cellStyle name="표준 2 6 6 2 21" xfId="30483" xr:uid="{00000000-0005-0000-0000-0000B0D20000}"/>
    <cellStyle name="표준 2 6 6 2 22" xfId="31963" xr:uid="{00000000-0005-0000-0000-0000B1D20000}"/>
    <cellStyle name="표준 2 6 6 2 23" xfId="33443" xr:uid="{00000000-0005-0000-0000-0000B2D20000}"/>
    <cellStyle name="표준 2 6 6 2 24" xfId="34923" xr:uid="{00000000-0005-0000-0000-0000B3D20000}"/>
    <cellStyle name="표준 2 6 6 2 25" xfId="36403" xr:uid="{00000000-0005-0000-0000-0000B4D20000}"/>
    <cellStyle name="표준 2 6 6 2 26" xfId="37883" xr:uid="{00000000-0005-0000-0000-0000B5D20000}"/>
    <cellStyle name="표준 2 6 6 2 27" xfId="39363" xr:uid="{00000000-0005-0000-0000-0000B6D20000}"/>
    <cellStyle name="표준 2 6 6 2 28" xfId="40843" xr:uid="{00000000-0005-0000-0000-0000B7D20000}"/>
    <cellStyle name="표준 2 6 6 2 29" xfId="42323" xr:uid="{00000000-0005-0000-0000-0000B8D20000}"/>
    <cellStyle name="표준 2 6 6 2 3" xfId="3843" xr:uid="{00000000-0005-0000-0000-0000B9D20000}"/>
    <cellStyle name="표준 2 6 6 2 30" xfId="43803" xr:uid="{00000000-0005-0000-0000-0000BAD20000}"/>
    <cellStyle name="표준 2 6 6 2 31" xfId="45283" xr:uid="{00000000-0005-0000-0000-0000BBD20000}"/>
    <cellStyle name="표준 2 6 6 2 32" xfId="46764" xr:uid="{00000000-0005-0000-0000-0000BCD20000}"/>
    <cellStyle name="표준 2 6 6 2 33" xfId="48244" xr:uid="{00000000-0005-0000-0000-0000BDD20000}"/>
    <cellStyle name="표준 2 6 6 2 34" xfId="49724" xr:uid="{00000000-0005-0000-0000-0000BED20000}"/>
    <cellStyle name="표준 2 6 6 2 35" xfId="51204" xr:uid="{00000000-0005-0000-0000-0000BFD20000}"/>
    <cellStyle name="표준 2 6 6 2 36" xfId="52684" xr:uid="{00000000-0005-0000-0000-0000C0D20000}"/>
    <cellStyle name="표준 2 6 6 2 37" xfId="54164" xr:uid="{00000000-0005-0000-0000-0000C1D20000}"/>
    <cellStyle name="표준 2 6 6 2 38" xfId="55644" xr:uid="{00000000-0005-0000-0000-0000C2D20000}"/>
    <cellStyle name="표준 2 6 6 2 39" xfId="57124" xr:uid="{00000000-0005-0000-0000-0000C3D20000}"/>
    <cellStyle name="표준 2 6 6 2 4" xfId="5323" xr:uid="{00000000-0005-0000-0000-0000C4D20000}"/>
    <cellStyle name="표준 2 6 6 2 40" xfId="58604" xr:uid="{00000000-0005-0000-0000-0000C5D20000}"/>
    <cellStyle name="표준 2 6 6 2 41" xfId="60084" xr:uid="{00000000-0005-0000-0000-0000C6D20000}"/>
    <cellStyle name="표준 2 6 6 2 42" xfId="61564" xr:uid="{00000000-0005-0000-0000-0000C7D20000}"/>
    <cellStyle name="표준 2 6 6 2 5" xfId="6803" xr:uid="{00000000-0005-0000-0000-0000C8D20000}"/>
    <cellStyle name="표준 2 6 6 2 6" xfId="8283" xr:uid="{00000000-0005-0000-0000-0000C9D20000}"/>
    <cellStyle name="표준 2 6 6 2 7" xfId="9763" xr:uid="{00000000-0005-0000-0000-0000CAD20000}"/>
    <cellStyle name="표준 2 6 6 2 8" xfId="11243" xr:uid="{00000000-0005-0000-0000-0000CBD20000}"/>
    <cellStyle name="표준 2 6 6 2 9" xfId="12723" xr:uid="{00000000-0005-0000-0000-0000CCD20000}"/>
    <cellStyle name="표준 2 6 6 20" xfId="26786" xr:uid="{00000000-0005-0000-0000-0000CDD20000}"/>
    <cellStyle name="표준 2 6 6 21" xfId="28266" xr:uid="{00000000-0005-0000-0000-0000CED20000}"/>
    <cellStyle name="표준 2 6 6 22" xfId="29746" xr:uid="{00000000-0005-0000-0000-0000CFD20000}"/>
    <cellStyle name="표준 2 6 6 23" xfId="31226" xr:uid="{00000000-0005-0000-0000-0000D0D20000}"/>
    <cellStyle name="표준 2 6 6 24" xfId="32706" xr:uid="{00000000-0005-0000-0000-0000D1D20000}"/>
    <cellStyle name="표준 2 6 6 25" xfId="34186" xr:uid="{00000000-0005-0000-0000-0000D2D20000}"/>
    <cellStyle name="표준 2 6 6 26" xfId="35666" xr:uid="{00000000-0005-0000-0000-0000D3D20000}"/>
    <cellStyle name="표준 2 6 6 27" xfId="37146" xr:uid="{00000000-0005-0000-0000-0000D4D20000}"/>
    <cellStyle name="표준 2 6 6 28" xfId="38626" xr:uid="{00000000-0005-0000-0000-0000D5D20000}"/>
    <cellStyle name="표준 2 6 6 29" xfId="40106" xr:uid="{00000000-0005-0000-0000-0000D6D20000}"/>
    <cellStyle name="표준 2 6 6 3" xfId="1625" xr:uid="{00000000-0005-0000-0000-0000D7D20000}"/>
    <cellStyle name="표준 2 6 6 30" xfId="41586" xr:uid="{00000000-0005-0000-0000-0000D8D20000}"/>
    <cellStyle name="표준 2 6 6 31" xfId="43066" xr:uid="{00000000-0005-0000-0000-0000D9D20000}"/>
    <cellStyle name="표준 2 6 6 32" xfId="44546" xr:uid="{00000000-0005-0000-0000-0000DAD20000}"/>
    <cellStyle name="표준 2 6 6 33" xfId="46027" xr:uid="{00000000-0005-0000-0000-0000DBD20000}"/>
    <cellStyle name="표준 2 6 6 34" xfId="47507" xr:uid="{00000000-0005-0000-0000-0000DCD20000}"/>
    <cellStyle name="표준 2 6 6 35" xfId="48987" xr:uid="{00000000-0005-0000-0000-0000DDD20000}"/>
    <cellStyle name="표준 2 6 6 36" xfId="50467" xr:uid="{00000000-0005-0000-0000-0000DED20000}"/>
    <cellStyle name="표준 2 6 6 37" xfId="51947" xr:uid="{00000000-0005-0000-0000-0000DFD20000}"/>
    <cellStyle name="표준 2 6 6 38" xfId="53427" xr:uid="{00000000-0005-0000-0000-0000E0D20000}"/>
    <cellStyle name="표준 2 6 6 39" xfId="54907" xr:uid="{00000000-0005-0000-0000-0000E1D20000}"/>
    <cellStyle name="표준 2 6 6 4" xfId="3106" xr:uid="{00000000-0005-0000-0000-0000E2D20000}"/>
    <cellStyle name="표준 2 6 6 40" xfId="56387" xr:uid="{00000000-0005-0000-0000-0000E3D20000}"/>
    <cellStyle name="표준 2 6 6 41" xfId="57867" xr:uid="{00000000-0005-0000-0000-0000E4D20000}"/>
    <cellStyle name="표준 2 6 6 42" xfId="59347" xr:uid="{00000000-0005-0000-0000-0000E5D20000}"/>
    <cellStyle name="표준 2 6 6 43" xfId="60827" xr:uid="{00000000-0005-0000-0000-0000E6D20000}"/>
    <cellStyle name="표준 2 6 6 5" xfId="4586" xr:uid="{00000000-0005-0000-0000-0000E7D20000}"/>
    <cellStyle name="표준 2 6 6 6" xfId="6066" xr:uid="{00000000-0005-0000-0000-0000E8D20000}"/>
    <cellStyle name="표준 2 6 6 7" xfId="7546" xr:uid="{00000000-0005-0000-0000-0000E9D20000}"/>
    <cellStyle name="표준 2 6 6 8" xfId="9026" xr:uid="{00000000-0005-0000-0000-0000EAD20000}"/>
    <cellStyle name="표준 2 6 6 9" xfId="10506" xr:uid="{00000000-0005-0000-0000-0000EBD20000}"/>
    <cellStyle name="표준 2 6 7" xfId="1454" xr:uid="{00000000-0005-0000-0000-0000ECD20000}"/>
    <cellStyle name="표준 2 6 7 10" xfId="11996" xr:uid="{00000000-0005-0000-0000-0000EDD20000}"/>
    <cellStyle name="표준 2 6 7 11" xfId="13476" xr:uid="{00000000-0005-0000-0000-0000EED20000}"/>
    <cellStyle name="표준 2 6 7 12" xfId="14956" xr:uid="{00000000-0005-0000-0000-0000EFD20000}"/>
    <cellStyle name="표준 2 6 7 13" xfId="16436" xr:uid="{00000000-0005-0000-0000-0000F0D20000}"/>
    <cellStyle name="표준 2 6 7 14" xfId="17916" xr:uid="{00000000-0005-0000-0000-0000F1D20000}"/>
    <cellStyle name="표준 2 6 7 15" xfId="19396" xr:uid="{00000000-0005-0000-0000-0000F2D20000}"/>
    <cellStyle name="표준 2 6 7 16" xfId="20876" xr:uid="{00000000-0005-0000-0000-0000F3D20000}"/>
    <cellStyle name="표준 2 6 7 17" xfId="22356" xr:uid="{00000000-0005-0000-0000-0000F4D20000}"/>
    <cellStyle name="표준 2 6 7 18" xfId="23836" xr:uid="{00000000-0005-0000-0000-0000F5D20000}"/>
    <cellStyle name="표준 2 6 7 19" xfId="25316" xr:uid="{00000000-0005-0000-0000-0000F6D20000}"/>
    <cellStyle name="표준 2 6 7 2" xfId="675" xr:uid="{00000000-0005-0000-0000-0000F7D20000}"/>
    <cellStyle name="표준 2 6 7 2 10" xfId="14213" xr:uid="{00000000-0005-0000-0000-0000F8D20000}"/>
    <cellStyle name="표준 2 6 7 2 11" xfId="15693" xr:uid="{00000000-0005-0000-0000-0000F9D20000}"/>
    <cellStyle name="표준 2 6 7 2 12" xfId="17173" xr:uid="{00000000-0005-0000-0000-0000FAD20000}"/>
    <cellStyle name="표준 2 6 7 2 13" xfId="18653" xr:uid="{00000000-0005-0000-0000-0000FBD20000}"/>
    <cellStyle name="표준 2 6 7 2 14" xfId="20133" xr:uid="{00000000-0005-0000-0000-0000FCD20000}"/>
    <cellStyle name="표준 2 6 7 2 15" xfId="21613" xr:uid="{00000000-0005-0000-0000-0000FDD20000}"/>
    <cellStyle name="표준 2 6 7 2 16" xfId="23093" xr:uid="{00000000-0005-0000-0000-0000FED20000}"/>
    <cellStyle name="표준 2 6 7 2 17" xfId="24573" xr:uid="{00000000-0005-0000-0000-0000FFD20000}"/>
    <cellStyle name="표준 2 6 7 2 18" xfId="26053" xr:uid="{00000000-0005-0000-0000-000000D30000}"/>
    <cellStyle name="표준 2 6 7 2 19" xfId="27533" xr:uid="{00000000-0005-0000-0000-000001D30000}"/>
    <cellStyle name="표준 2 6 7 2 2" xfId="2372" xr:uid="{00000000-0005-0000-0000-000002D30000}"/>
    <cellStyle name="표준 2 6 7 2 20" xfId="29013" xr:uid="{00000000-0005-0000-0000-000003D30000}"/>
    <cellStyle name="표준 2 6 7 2 21" xfId="30493" xr:uid="{00000000-0005-0000-0000-000004D30000}"/>
    <cellStyle name="표준 2 6 7 2 22" xfId="31973" xr:uid="{00000000-0005-0000-0000-000005D30000}"/>
    <cellStyle name="표준 2 6 7 2 23" xfId="33453" xr:uid="{00000000-0005-0000-0000-000006D30000}"/>
    <cellStyle name="표준 2 6 7 2 24" xfId="34933" xr:uid="{00000000-0005-0000-0000-000007D30000}"/>
    <cellStyle name="표준 2 6 7 2 25" xfId="36413" xr:uid="{00000000-0005-0000-0000-000008D30000}"/>
    <cellStyle name="표준 2 6 7 2 26" xfId="37893" xr:uid="{00000000-0005-0000-0000-000009D30000}"/>
    <cellStyle name="표준 2 6 7 2 27" xfId="39373" xr:uid="{00000000-0005-0000-0000-00000AD30000}"/>
    <cellStyle name="표준 2 6 7 2 28" xfId="40853" xr:uid="{00000000-0005-0000-0000-00000BD30000}"/>
    <cellStyle name="표준 2 6 7 2 29" xfId="42333" xr:uid="{00000000-0005-0000-0000-00000CD30000}"/>
    <cellStyle name="표준 2 6 7 2 3" xfId="3853" xr:uid="{00000000-0005-0000-0000-00000DD30000}"/>
    <cellStyle name="표준 2 6 7 2 30" xfId="43813" xr:uid="{00000000-0005-0000-0000-00000ED30000}"/>
    <cellStyle name="표준 2 6 7 2 31" xfId="45293" xr:uid="{00000000-0005-0000-0000-00000FD30000}"/>
    <cellStyle name="표준 2 6 7 2 32" xfId="46774" xr:uid="{00000000-0005-0000-0000-000010D30000}"/>
    <cellStyle name="표준 2 6 7 2 33" xfId="48254" xr:uid="{00000000-0005-0000-0000-000011D30000}"/>
    <cellStyle name="표준 2 6 7 2 34" xfId="49734" xr:uid="{00000000-0005-0000-0000-000012D30000}"/>
    <cellStyle name="표준 2 6 7 2 35" xfId="51214" xr:uid="{00000000-0005-0000-0000-000013D30000}"/>
    <cellStyle name="표준 2 6 7 2 36" xfId="52694" xr:uid="{00000000-0005-0000-0000-000014D30000}"/>
    <cellStyle name="표준 2 6 7 2 37" xfId="54174" xr:uid="{00000000-0005-0000-0000-000015D30000}"/>
    <cellStyle name="표준 2 6 7 2 38" xfId="55654" xr:uid="{00000000-0005-0000-0000-000016D30000}"/>
    <cellStyle name="표준 2 6 7 2 39" xfId="57134" xr:uid="{00000000-0005-0000-0000-000017D30000}"/>
    <cellStyle name="표준 2 6 7 2 4" xfId="5333" xr:uid="{00000000-0005-0000-0000-000018D30000}"/>
    <cellStyle name="표준 2 6 7 2 40" xfId="58614" xr:uid="{00000000-0005-0000-0000-000019D30000}"/>
    <cellStyle name="표준 2 6 7 2 41" xfId="60094" xr:uid="{00000000-0005-0000-0000-00001AD30000}"/>
    <cellStyle name="표준 2 6 7 2 42" xfId="61574" xr:uid="{00000000-0005-0000-0000-00001BD30000}"/>
    <cellStyle name="표준 2 6 7 2 5" xfId="6813" xr:uid="{00000000-0005-0000-0000-00001CD30000}"/>
    <cellStyle name="표준 2 6 7 2 6" xfId="8293" xr:uid="{00000000-0005-0000-0000-00001DD30000}"/>
    <cellStyle name="표준 2 6 7 2 7" xfId="9773" xr:uid="{00000000-0005-0000-0000-00001ED30000}"/>
    <cellStyle name="표준 2 6 7 2 8" xfId="11253" xr:uid="{00000000-0005-0000-0000-00001FD30000}"/>
    <cellStyle name="표준 2 6 7 2 9" xfId="12733" xr:uid="{00000000-0005-0000-0000-000020D30000}"/>
    <cellStyle name="표준 2 6 7 20" xfId="26796" xr:uid="{00000000-0005-0000-0000-000021D30000}"/>
    <cellStyle name="표준 2 6 7 21" xfId="28276" xr:uid="{00000000-0005-0000-0000-000022D30000}"/>
    <cellStyle name="표준 2 6 7 22" xfId="29756" xr:uid="{00000000-0005-0000-0000-000023D30000}"/>
    <cellStyle name="표준 2 6 7 23" xfId="31236" xr:uid="{00000000-0005-0000-0000-000024D30000}"/>
    <cellStyle name="표준 2 6 7 24" xfId="32716" xr:uid="{00000000-0005-0000-0000-000025D30000}"/>
    <cellStyle name="표준 2 6 7 25" xfId="34196" xr:uid="{00000000-0005-0000-0000-000026D30000}"/>
    <cellStyle name="표준 2 6 7 26" xfId="35676" xr:uid="{00000000-0005-0000-0000-000027D30000}"/>
    <cellStyle name="표준 2 6 7 27" xfId="37156" xr:uid="{00000000-0005-0000-0000-000028D30000}"/>
    <cellStyle name="표준 2 6 7 28" xfId="38636" xr:uid="{00000000-0005-0000-0000-000029D30000}"/>
    <cellStyle name="표준 2 6 7 29" xfId="40116" xr:uid="{00000000-0005-0000-0000-00002AD30000}"/>
    <cellStyle name="표준 2 6 7 3" xfId="1635" xr:uid="{00000000-0005-0000-0000-00002BD30000}"/>
    <cellStyle name="표준 2 6 7 30" xfId="41596" xr:uid="{00000000-0005-0000-0000-00002CD30000}"/>
    <cellStyle name="표준 2 6 7 31" xfId="43076" xr:uid="{00000000-0005-0000-0000-00002DD30000}"/>
    <cellStyle name="표준 2 6 7 32" xfId="44556" xr:uid="{00000000-0005-0000-0000-00002ED30000}"/>
    <cellStyle name="표준 2 6 7 33" xfId="46037" xr:uid="{00000000-0005-0000-0000-00002FD30000}"/>
    <cellStyle name="표준 2 6 7 34" xfId="47517" xr:uid="{00000000-0005-0000-0000-000030D30000}"/>
    <cellStyle name="표준 2 6 7 35" xfId="48997" xr:uid="{00000000-0005-0000-0000-000031D30000}"/>
    <cellStyle name="표준 2 6 7 36" xfId="50477" xr:uid="{00000000-0005-0000-0000-000032D30000}"/>
    <cellStyle name="표준 2 6 7 37" xfId="51957" xr:uid="{00000000-0005-0000-0000-000033D30000}"/>
    <cellStyle name="표준 2 6 7 38" xfId="53437" xr:uid="{00000000-0005-0000-0000-000034D30000}"/>
    <cellStyle name="표준 2 6 7 39" xfId="54917" xr:uid="{00000000-0005-0000-0000-000035D30000}"/>
    <cellStyle name="표준 2 6 7 4" xfId="3116" xr:uid="{00000000-0005-0000-0000-000036D30000}"/>
    <cellStyle name="표준 2 6 7 40" xfId="56397" xr:uid="{00000000-0005-0000-0000-000037D30000}"/>
    <cellStyle name="표준 2 6 7 41" xfId="57877" xr:uid="{00000000-0005-0000-0000-000038D30000}"/>
    <cellStyle name="표준 2 6 7 42" xfId="59357" xr:uid="{00000000-0005-0000-0000-000039D30000}"/>
    <cellStyle name="표준 2 6 7 43" xfId="60837" xr:uid="{00000000-0005-0000-0000-00003AD30000}"/>
    <cellStyle name="표준 2 6 7 5" xfId="4596" xr:uid="{00000000-0005-0000-0000-00003BD30000}"/>
    <cellStyle name="표준 2 6 7 6" xfId="6076" xr:uid="{00000000-0005-0000-0000-00003CD30000}"/>
    <cellStyle name="표준 2 6 7 7" xfId="7556" xr:uid="{00000000-0005-0000-0000-00003DD30000}"/>
    <cellStyle name="표준 2 6 7 8" xfId="9036" xr:uid="{00000000-0005-0000-0000-00003ED30000}"/>
    <cellStyle name="표준 2 6 7 9" xfId="10516" xr:uid="{00000000-0005-0000-0000-00003FD30000}"/>
    <cellStyle name="표준 2 6 8" xfId="1443" xr:uid="{00000000-0005-0000-0000-000040D30000}"/>
    <cellStyle name="표준 2 6 8 10" xfId="12007" xr:uid="{00000000-0005-0000-0000-000041D30000}"/>
    <cellStyle name="표준 2 6 8 11" xfId="13487" xr:uid="{00000000-0005-0000-0000-000042D30000}"/>
    <cellStyle name="표준 2 6 8 12" xfId="14967" xr:uid="{00000000-0005-0000-0000-000043D30000}"/>
    <cellStyle name="표준 2 6 8 13" xfId="16447" xr:uid="{00000000-0005-0000-0000-000044D30000}"/>
    <cellStyle name="표준 2 6 8 14" xfId="17927" xr:uid="{00000000-0005-0000-0000-000045D30000}"/>
    <cellStyle name="표준 2 6 8 15" xfId="19407" xr:uid="{00000000-0005-0000-0000-000046D30000}"/>
    <cellStyle name="표준 2 6 8 16" xfId="20887" xr:uid="{00000000-0005-0000-0000-000047D30000}"/>
    <cellStyle name="표준 2 6 8 17" xfId="22367" xr:uid="{00000000-0005-0000-0000-000048D30000}"/>
    <cellStyle name="표준 2 6 8 18" xfId="23847" xr:uid="{00000000-0005-0000-0000-000049D30000}"/>
    <cellStyle name="표준 2 6 8 19" xfId="25327" xr:uid="{00000000-0005-0000-0000-00004AD30000}"/>
    <cellStyle name="표준 2 6 8 2" xfId="664" xr:uid="{00000000-0005-0000-0000-00004BD30000}"/>
    <cellStyle name="표준 2 6 8 2 10" xfId="14224" xr:uid="{00000000-0005-0000-0000-00004CD30000}"/>
    <cellStyle name="표준 2 6 8 2 11" xfId="15704" xr:uid="{00000000-0005-0000-0000-00004DD30000}"/>
    <cellStyle name="표준 2 6 8 2 12" xfId="17184" xr:uid="{00000000-0005-0000-0000-00004ED30000}"/>
    <cellStyle name="표준 2 6 8 2 13" xfId="18664" xr:uid="{00000000-0005-0000-0000-00004FD30000}"/>
    <cellStyle name="표준 2 6 8 2 14" xfId="20144" xr:uid="{00000000-0005-0000-0000-000050D30000}"/>
    <cellStyle name="표준 2 6 8 2 15" xfId="21624" xr:uid="{00000000-0005-0000-0000-000051D30000}"/>
    <cellStyle name="표준 2 6 8 2 16" xfId="23104" xr:uid="{00000000-0005-0000-0000-000052D30000}"/>
    <cellStyle name="표준 2 6 8 2 17" xfId="24584" xr:uid="{00000000-0005-0000-0000-000053D30000}"/>
    <cellStyle name="표준 2 6 8 2 18" xfId="26064" xr:uid="{00000000-0005-0000-0000-000054D30000}"/>
    <cellStyle name="표준 2 6 8 2 19" xfId="27544" xr:uid="{00000000-0005-0000-0000-000055D30000}"/>
    <cellStyle name="표준 2 6 8 2 2" xfId="2383" xr:uid="{00000000-0005-0000-0000-000056D30000}"/>
    <cellStyle name="표준 2 6 8 2 20" xfId="29024" xr:uid="{00000000-0005-0000-0000-000057D30000}"/>
    <cellStyle name="표준 2 6 8 2 21" xfId="30504" xr:uid="{00000000-0005-0000-0000-000058D30000}"/>
    <cellStyle name="표준 2 6 8 2 22" xfId="31984" xr:uid="{00000000-0005-0000-0000-000059D30000}"/>
    <cellStyle name="표준 2 6 8 2 23" xfId="33464" xr:uid="{00000000-0005-0000-0000-00005AD30000}"/>
    <cellStyle name="표준 2 6 8 2 24" xfId="34944" xr:uid="{00000000-0005-0000-0000-00005BD30000}"/>
    <cellStyle name="표준 2 6 8 2 25" xfId="36424" xr:uid="{00000000-0005-0000-0000-00005CD30000}"/>
    <cellStyle name="표준 2 6 8 2 26" xfId="37904" xr:uid="{00000000-0005-0000-0000-00005DD30000}"/>
    <cellStyle name="표준 2 6 8 2 27" xfId="39384" xr:uid="{00000000-0005-0000-0000-00005ED30000}"/>
    <cellStyle name="표준 2 6 8 2 28" xfId="40864" xr:uid="{00000000-0005-0000-0000-00005FD30000}"/>
    <cellStyle name="표준 2 6 8 2 29" xfId="42344" xr:uid="{00000000-0005-0000-0000-000060D30000}"/>
    <cellStyle name="표준 2 6 8 2 3" xfId="3864" xr:uid="{00000000-0005-0000-0000-000061D30000}"/>
    <cellStyle name="표준 2 6 8 2 30" xfId="43824" xr:uid="{00000000-0005-0000-0000-000062D30000}"/>
    <cellStyle name="표준 2 6 8 2 31" xfId="45304" xr:uid="{00000000-0005-0000-0000-000063D30000}"/>
    <cellStyle name="표준 2 6 8 2 32" xfId="46785" xr:uid="{00000000-0005-0000-0000-000064D30000}"/>
    <cellStyle name="표준 2 6 8 2 33" xfId="48265" xr:uid="{00000000-0005-0000-0000-000065D30000}"/>
    <cellStyle name="표준 2 6 8 2 34" xfId="49745" xr:uid="{00000000-0005-0000-0000-000066D30000}"/>
    <cellStyle name="표준 2 6 8 2 35" xfId="51225" xr:uid="{00000000-0005-0000-0000-000067D30000}"/>
    <cellStyle name="표준 2 6 8 2 36" xfId="52705" xr:uid="{00000000-0005-0000-0000-000068D30000}"/>
    <cellStyle name="표준 2 6 8 2 37" xfId="54185" xr:uid="{00000000-0005-0000-0000-000069D30000}"/>
    <cellStyle name="표준 2 6 8 2 38" xfId="55665" xr:uid="{00000000-0005-0000-0000-00006AD30000}"/>
    <cellStyle name="표준 2 6 8 2 39" xfId="57145" xr:uid="{00000000-0005-0000-0000-00006BD30000}"/>
    <cellStyle name="표준 2 6 8 2 4" xfId="5344" xr:uid="{00000000-0005-0000-0000-00006CD30000}"/>
    <cellStyle name="표준 2 6 8 2 40" xfId="58625" xr:uid="{00000000-0005-0000-0000-00006DD30000}"/>
    <cellStyle name="표준 2 6 8 2 41" xfId="60105" xr:uid="{00000000-0005-0000-0000-00006ED30000}"/>
    <cellStyle name="표준 2 6 8 2 42" xfId="61585" xr:uid="{00000000-0005-0000-0000-00006FD30000}"/>
    <cellStyle name="표준 2 6 8 2 5" xfId="6824" xr:uid="{00000000-0005-0000-0000-000070D30000}"/>
    <cellStyle name="표준 2 6 8 2 6" xfId="8304" xr:uid="{00000000-0005-0000-0000-000071D30000}"/>
    <cellStyle name="표준 2 6 8 2 7" xfId="9784" xr:uid="{00000000-0005-0000-0000-000072D30000}"/>
    <cellStyle name="표준 2 6 8 2 8" xfId="11264" xr:uid="{00000000-0005-0000-0000-000073D30000}"/>
    <cellStyle name="표준 2 6 8 2 9" xfId="12744" xr:uid="{00000000-0005-0000-0000-000074D30000}"/>
    <cellStyle name="표준 2 6 8 20" xfId="26807" xr:uid="{00000000-0005-0000-0000-000075D30000}"/>
    <cellStyle name="표준 2 6 8 21" xfId="28287" xr:uid="{00000000-0005-0000-0000-000076D30000}"/>
    <cellStyle name="표준 2 6 8 22" xfId="29767" xr:uid="{00000000-0005-0000-0000-000077D30000}"/>
    <cellStyle name="표준 2 6 8 23" xfId="31247" xr:uid="{00000000-0005-0000-0000-000078D30000}"/>
    <cellStyle name="표준 2 6 8 24" xfId="32727" xr:uid="{00000000-0005-0000-0000-000079D30000}"/>
    <cellStyle name="표준 2 6 8 25" xfId="34207" xr:uid="{00000000-0005-0000-0000-00007AD30000}"/>
    <cellStyle name="표준 2 6 8 26" xfId="35687" xr:uid="{00000000-0005-0000-0000-00007BD30000}"/>
    <cellStyle name="표준 2 6 8 27" xfId="37167" xr:uid="{00000000-0005-0000-0000-00007CD30000}"/>
    <cellStyle name="표준 2 6 8 28" xfId="38647" xr:uid="{00000000-0005-0000-0000-00007DD30000}"/>
    <cellStyle name="표준 2 6 8 29" xfId="40127" xr:uid="{00000000-0005-0000-0000-00007ED30000}"/>
    <cellStyle name="표준 2 6 8 3" xfId="1646" xr:uid="{00000000-0005-0000-0000-00007FD30000}"/>
    <cellStyle name="표준 2 6 8 30" xfId="41607" xr:uid="{00000000-0005-0000-0000-000080D30000}"/>
    <cellStyle name="표준 2 6 8 31" xfId="43087" xr:uid="{00000000-0005-0000-0000-000081D30000}"/>
    <cellStyle name="표준 2 6 8 32" xfId="44567" xr:uid="{00000000-0005-0000-0000-000082D30000}"/>
    <cellStyle name="표준 2 6 8 33" xfId="46048" xr:uid="{00000000-0005-0000-0000-000083D30000}"/>
    <cellStyle name="표준 2 6 8 34" xfId="47528" xr:uid="{00000000-0005-0000-0000-000084D30000}"/>
    <cellStyle name="표준 2 6 8 35" xfId="49008" xr:uid="{00000000-0005-0000-0000-000085D30000}"/>
    <cellStyle name="표준 2 6 8 36" xfId="50488" xr:uid="{00000000-0005-0000-0000-000086D30000}"/>
    <cellStyle name="표준 2 6 8 37" xfId="51968" xr:uid="{00000000-0005-0000-0000-000087D30000}"/>
    <cellStyle name="표준 2 6 8 38" xfId="53448" xr:uid="{00000000-0005-0000-0000-000088D30000}"/>
    <cellStyle name="표준 2 6 8 39" xfId="54928" xr:uid="{00000000-0005-0000-0000-000089D30000}"/>
    <cellStyle name="표준 2 6 8 4" xfId="3127" xr:uid="{00000000-0005-0000-0000-00008AD30000}"/>
    <cellStyle name="표준 2 6 8 40" xfId="56408" xr:uid="{00000000-0005-0000-0000-00008BD30000}"/>
    <cellStyle name="표준 2 6 8 41" xfId="57888" xr:uid="{00000000-0005-0000-0000-00008CD30000}"/>
    <cellStyle name="표준 2 6 8 42" xfId="59368" xr:uid="{00000000-0005-0000-0000-00008DD30000}"/>
    <cellStyle name="표준 2 6 8 43" xfId="60848" xr:uid="{00000000-0005-0000-0000-00008ED30000}"/>
    <cellStyle name="표준 2 6 8 5" xfId="4607" xr:uid="{00000000-0005-0000-0000-00008FD30000}"/>
    <cellStyle name="표준 2 6 8 6" xfId="6087" xr:uid="{00000000-0005-0000-0000-000090D30000}"/>
    <cellStyle name="표준 2 6 8 7" xfId="7567" xr:uid="{00000000-0005-0000-0000-000091D30000}"/>
    <cellStyle name="표준 2 6 8 8" xfId="9047" xr:uid="{00000000-0005-0000-0000-000092D30000}"/>
    <cellStyle name="표준 2 6 8 9" xfId="10527" xr:uid="{00000000-0005-0000-0000-000093D30000}"/>
    <cellStyle name="표준 2 6 9" xfId="1431" xr:uid="{00000000-0005-0000-0000-000094D30000}"/>
    <cellStyle name="표준 2 6 9 10" xfId="12019" xr:uid="{00000000-0005-0000-0000-000095D30000}"/>
    <cellStyle name="표준 2 6 9 11" xfId="13499" xr:uid="{00000000-0005-0000-0000-000096D30000}"/>
    <cellStyle name="표준 2 6 9 12" xfId="14979" xr:uid="{00000000-0005-0000-0000-000097D30000}"/>
    <cellStyle name="표준 2 6 9 13" xfId="16459" xr:uid="{00000000-0005-0000-0000-000098D30000}"/>
    <cellStyle name="표준 2 6 9 14" xfId="17939" xr:uid="{00000000-0005-0000-0000-000099D30000}"/>
    <cellStyle name="표준 2 6 9 15" xfId="19419" xr:uid="{00000000-0005-0000-0000-00009AD30000}"/>
    <cellStyle name="표준 2 6 9 16" xfId="20899" xr:uid="{00000000-0005-0000-0000-00009BD30000}"/>
    <cellStyle name="표준 2 6 9 17" xfId="22379" xr:uid="{00000000-0005-0000-0000-00009CD30000}"/>
    <cellStyle name="표준 2 6 9 18" xfId="23859" xr:uid="{00000000-0005-0000-0000-00009DD30000}"/>
    <cellStyle name="표준 2 6 9 19" xfId="25339" xr:uid="{00000000-0005-0000-0000-00009ED30000}"/>
    <cellStyle name="표준 2 6 9 2" xfId="652" xr:uid="{00000000-0005-0000-0000-00009FD30000}"/>
    <cellStyle name="표준 2 6 9 2 10" xfId="14236" xr:uid="{00000000-0005-0000-0000-0000A0D30000}"/>
    <cellStyle name="표준 2 6 9 2 11" xfId="15716" xr:uid="{00000000-0005-0000-0000-0000A1D30000}"/>
    <cellStyle name="표준 2 6 9 2 12" xfId="17196" xr:uid="{00000000-0005-0000-0000-0000A2D30000}"/>
    <cellStyle name="표준 2 6 9 2 13" xfId="18676" xr:uid="{00000000-0005-0000-0000-0000A3D30000}"/>
    <cellStyle name="표준 2 6 9 2 14" xfId="20156" xr:uid="{00000000-0005-0000-0000-0000A4D30000}"/>
    <cellStyle name="표준 2 6 9 2 15" xfId="21636" xr:uid="{00000000-0005-0000-0000-0000A5D30000}"/>
    <cellStyle name="표준 2 6 9 2 16" xfId="23116" xr:uid="{00000000-0005-0000-0000-0000A6D30000}"/>
    <cellStyle name="표준 2 6 9 2 17" xfId="24596" xr:uid="{00000000-0005-0000-0000-0000A7D30000}"/>
    <cellStyle name="표준 2 6 9 2 18" xfId="26076" xr:uid="{00000000-0005-0000-0000-0000A8D30000}"/>
    <cellStyle name="표준 2 6 9 2 19" xfId="27556" xr:uid="{00000000-0005-0000-0000-0000A9D30000}"/>
    <cellStyle name="표준 2 6 9 2 2" xfId="2395" xr:uid="{00000000-0005-0000-0000-0000AAD30000}"/>
    <cellStyle name="표준 2 6 9 2 20" xfId="29036" xr:uid="{00000000-0005-0000-0000-0000ABD30000}"/>
    <cellStyle name="표준 2 6 9 2 21" xfId="30516" xr:uid="{00000000-0005-0000-0000-0000ACD30000}"/>
    <cellStyle name="표준 2 6 9 2 22" xfId="31996" xr:uid="{00000000-0005-0000-0000-0000ADD30000}"/>
    <cellStyle name="표준 2 6 9 2 23" xfId="33476" xr:uid="{00000000-0005-0000-0000-0000AED30000}"/>
    <cellStyle name="표준 2 6 9 2 24" xfId="34956" xr:uid="{00000000-0005-0000-0000-0000AFD30000}"/>
    <cellStyle name="표준 2 6 9 2 25" xfId="36436" xr:uid="{00000000-0005-0000-0000-0000B0D30000}"/>
    <cellStyle name="표준 2 6 9 2 26" xfId="37916" xr:uid="{00000000-0005-0000-0000-0000B1D30000}"/>
    <cellStyle name="표준 2 6 9 2 27" xfId="39396" xr:uid="{00000000-0005-0000-0000-0000B2D30000}"/>
    <cellStyle name="표준 2 6 9 2 28" xfId="40876" xr:uid="{00000000-0005-0000-0000-0000B3D30000}"/>
    <cellStyle name="표준 2 6 9 2 29" xfId="42356" xr:uid="{00000000-0005-0000-0000-0000B4D30000}"/>
    <cellStyle name="표준 2 6 9 2 3" xfId="3876" xr:uid="{00000000-0005-0000-0000-0000B5D30000}"/>
    <cellStyle name="표준 2 6 9 2 30" xfId="43836" xr:uid="{00000000-0005-0000-0000-0000B6D30000}"/>
    <cellStyle name="표준 2 6 9 2 31" xfId="45316" xr:uid="{00000000-0005-0000-0000-0000B7D30000}"/>
    <cellStyle name="표준 2 6 9 2 32" xfId="46797" xr:uid="{00000000-0005-0000-0000-0000B8D30000}"/>
    <cellStyle name="표준 2 6 9 2 33" xfId="48277" xr:uid="{00000000-0005-0000-0000-0000B9D30000}"/>
    <cellStyle name="표준 2 6 9 2 34" xfId="49757" xr:uid="{00000000-0005-0000-0000-0000BAD30000}"/>
    <cellStyle name="표준 2 6 9 2 35" xfId="51237" xr:uid="{00000000-0005-0000-0000-0000BBD30000}"/>
    <cellStyle name="표준 2 6 9 2 36" xfId="52717" xr:uid="{00000000-0005-0000-0000-0000BCD30000}"/>
    <cellStyle name="표준 2 6 9 2 37" xfId="54197" xr:uid="{00000000-0005-0000-0000-0000BDD30000}"/>
    <cellStyle name="표준 2 6 9 2 38" xfId="55677" xr:uid="{00000000-0005-0000-0000-0000BED30000}"/>
    <cellStyle name="표준 2 6 9 2 39" xfId="57157" xr:uid="{00000000-0005-0000-0000-0000BFD30000}"/>
    <cellStyle name="표준 2 6 9 2 4" xfId="5356" xr:uid="{00000000-0005-0000-0000-0000C0D30000}"/>
    <cellStyle name="표준 2 6 9 2 40" xfId="58637" xr:uid="{00000000-0005-0000-0000-0000C1D30000}"/>
    <cellStyle name="표준 2 6 9 2 41" xfId="60117" xr:uid="{00000000-0005-0000-0000-0000C2D30000}"/>
    <cellStyle name="표준 2 6 9 2 42" xfId="61597" xr:uid="{00000000-0005-0000-0000-0000C3D30000}"/>
    <cellStyle name="표준 2 6 9 2 5" xfId="6836" xr:uid="{00000000-0005-0000-0000-0000C4D30000}"/>
    <cellStyle name="표준 2 6 9 2 6" xfId="8316" xr:uid="{00000000-0005-0000-0000-0000C5D30000}"/>
    <cellStyle name="표준 2 6 9 2 7" xfId="9796" xr:uid="{00000000-0005-0000-0000-0000C6D30000}"/>
    <cellStyle name="표준 2 6 9 2 8" xfId="11276" xr:uid="{00000000-0005-0000-0000-0000C7D30000}"/>
    <cellStyle name="표준 2 6 9 2 9" xfId="12756" xr:uid="{00000000-0005-0000-0000-0000C8D30000}"/>
    <cellStyle name="표준 2 6 9 20" xfId="26819" xr:uid="{00000000-0005-0000-0000-0000C9D30000}"/>
    <cellStyle name="표준 2 6 9 21" xfId="28299" xr:uid="{00000000-0005-0000-0000-0000CAD30000}"/>
    <cellStyle name="표준 2 6 9 22" xfId="29779" xr:uid="{00000000-0005-0000-0000-0000CBD30000}"/>
    <cellStyle name="표준 2 6 9 23" xfId="31259" xr:uid="{00000000-0005-0000-0000-0000CCD30000}"/>
    <cellStyle name="표준 2 6 9 24" xfId="32739" xr:uid="{00000000-0005-0000-0000-0000CDD30000}"/>
    <cellStyle name="표준 2 6 9 25" xfId="34219" xr:uid="{00000000-0005-0000-0000-0000CED30000}"/>
    <cellStyle name="표준 2 6 9 26" xfId="35699" xr:uid="{00000000-0005-0000-0000-0000CFD30000}"/>
    <cellStyle name="표준 2 6 9 27" xfId="37179" xr:uid="{00000000-0005-0000-0000-0000D0D30000}"/>
    <cellStyle name="표준 2 6 9 28" xfId="38659" xr:uid="{00000000-0005-0000-0000-0000D1D30000}"/>
    <cellStyle name="표준 2 6 9 29" xfId="40139" xr:uid="{00000000-0005-0000-0000-0000D2D30000}"/>
    <cellStyle name="표준 2 6 9 3" xfId="1658" xr:uid="{00000000-0005-0000-0000-0000D3D30000}"/>
    <cellStyle name="표준 2 6 9 30" xfId="41619" xr:uid="{00000000-0005-0000-0000-0000D4D30000}"/>
    <cellStyle name="표준 2 6 9 31" xfId="43099" xr:uid="{00000000-0005-0000-0000-0000D5D30000}"/>
    <cellStyle name="표준 2 6 9 32" xfId="44579" xr:uid="{00000000-0005-0000-0000-0000D6D30000}"/>
    <cellStyle name="표준 2 6 9 33" xfId="46060" xr:uid="{00000000-0005-0000-0000-0000D7D30000}"/>
    <cellStyle name="표준 2 6 9 34" xfId="47540" xr:uid="{00000000-0005-0000-0000-0000D8D30000}"/>
    <cellStyle name="표준 2 6 9 35" xfId="49020" xr:uid="{00000000-0005-0000-0000-0000D9D30000}"/>
    <cellStyle name="표준 2 6 9 36" xfId="50500" xr:uid="{00000000-0005-0000-0000-0000DAD30000}"/>
    <cellStyle name="표준 2 6 9 37" xfId="51980" xr:uid="{00000000-0005-0000-0000-0000DBD30000}"/>
    <cellStyle name="표준 2 6 9 38" xfId="53460" xr:uid="{00000000-0005-0000-0000-0000DCD30000}"/>
    <cellStyle name="표준 2 6 9 39" xfId="54940" xr:uid="{00000000-0005-0000-0000-0000DDD30000}"/>
    <cellStyle name="표준 2 6 9 4" xfId="3139" xr:uid="{00000000-0005-0000-0000-0000DED30000}"/>
    <cellStyle name="표준 2 6 9 40" xfId="56420" xr:uid="{00000000-0005-0000-0000-0000DFD30000}"/>
    <cellStyle name="표준 2 6 9 41" xfId="57900" xr:uid="{00000000-0005-0000-0000-0000E0D30000}"/>
    <cellStyle name="표준 2 6 9 42" xfId="59380" xr:uid="{00000000-0005-0000-0000-0000E1D30000}"/>
    <cellStyle name="표준 2 6 9 43" xfId="60860" xr:uid="{00000000-0005-0000-0000-0000E2D30000}"/>
    <cellStyle name="표준 2 6 9 5" xfId="4619" xr:uid="{00000000-0005-0000-0000-0000E3D30000}"/>
    <cellStyle name="표준 2 6 9 6" xfId="6099" xr:uid="{00000000-0005-0000-0000-0000E4D30000}"/>
    <cellStyle name="표준 2 6 9 7" xfId="7579" xr:uid="{00000000-0005-0000-0000-0000E5D30000}"/>
    <cellStyle name="표준 2 6 9 8" xfId="9059" xr:uid="{00000000-0005-0000-0000-0000E6D30000}"/>
    <cellStyle name="표준 2 6 9 9" xfId="10539" xr:uid="{00000000-0005-0000-0000-0000E7D30000}"/>
    <cellStyle name="표준 2 60" xfId="750" xr:uid="{00000000-0005-0000-0000-0000E8D30000}"/>
    <cellStyle name="표준 2 60 10" xfId="12662" xr:uid="{00000000-0005-0000-0000-0000E9D30000}"/>
    <cellStyle name="표준 2 60 11" xfId="14142" xr:uid="{00000000-0005-0000-0000-0000EAD30000}"/>
    <cellStyle name="표준 2 60 12" xfId="15622" xr:uid="{00000000-0005-0000-0000-0000EBD30000}"/>
    <cellStyle name="표준 2 60 13" xfId="17102" xr:uid="{00000000-0005-0000-0000-0000ECD30000}"/>
    <cellStyle name="표준 2 60 14" xfId="18582" xr:uid="{00000000-0005-0000-0000-0000EDD30000}"/>
    <cellStyle name="표준 2 60 15" xfId="20062" xr:uid="{00000000-0005-0000-0000-0000EED30000}"/>
    <cellStyle name="표준 2 60 16" xfId="21542" xr:uid="{00000000-0005-0000-0000-0000EFD30000}"/>
    <cellStyle name="표준 2 60 17" xfId="23022" xr:uid="{00000000-0005-0000-0000-0000F0D30000}"/>
    <cellStyle name="표준 2 60 18" xfId="24502" xr:uid="{00000000-0005-0000-0000-0000F1D30000}"/>
    <cellStyle name="표준 2 60 19" xfId="25982" xr:uid="{00000000-0005-0000-0000-0000F2D30000}"/>
    <cellStyle name="표준 2 60 2" xfId="9" xr:uid="{00000000-0005-0000-0000-0000F3D30000}"/>
    <cellStyle name="표준 2 60 2 10" xfId="14879" xr:uid="{00000000-0005-0000-0000-0000F4D30000}"/>
    <cellStyle name="표준 2 60 2 11" xfId="16359" xr:uid="{00000000-0005-0000-0000-0000F5D30000}"/>
    <cellStyle name="표준 2 60 2 12" xfId="17839" xr:uid="{00000000-0005-0000-0000-0000F6D30000}"/>
    <cellStyle name="표준 2 60 2 13" xfId="19319" xr:uid="{00000000-0005-0000-0000-0000F7D30000}"/>
    <cellStyle name="표준 2 60 2 14" xfId="20799" xr:uid="{00000000-0005-0000-0000-0000F8D30000}"/>
    <cellStyle name="표준 2 60 2 15" xfId="22279" xr:uid="{00000000-0005-0000-0000-0000F9D30000}"/>
    <cellStyle name="표준 2 60 2 16" xfId="23759" xr:uid="{00000000-0005-0000-0000-0000FAD30000}"/>
    <cellStyle name="표준 2 60 2 17" xfId="25239" xr:uid="{00000000-0005-0000-0000-0000FBD30000}"/>
    <cellStyle name="표준 2 60 2 18" xfId="26719" xr:uid="{00000000-0005-0000-0000-0000FCD30000}"/>
    <cellStyle name="표준 2 60 2 19" xfId="28199" xr:uid="{00000000-0005-0000-0000-0000FDD30000}"/>
    <cellStyle name="표준 2 60 2 2" xfId="3038" xr:uid="{00000000-0005-0000-0000-0000FED30000}"/>
    <cellStyle name="표준 2 60 2 20" xfId="29679" xr:uid="{00000000-0005-0000-0000-0000FFD30000}"/>
    <cellStyle name="표준 2 60 2 21" xfId="31159" xr:uid="{00000000-0005-0000-0000-000000D40000}"/>
    <cellStyle name="표준 2 60 2 22" xfId="32639" xr:uid="{00000000-0005-0000-0000-000001D40000}"/>
    <cellStyle name="표준 2 60 2 23" xfId="34119" xr:uid="{00000000-0005-0000-0000-000002D40000}"/>
    <cellStyle name="표준 2 60 2 24" xfId="35599" xr:uid="{00000000-0005-0000-0000-000003D40000}"/>
    <cellStyle name="표준 2 60 2 25" xfId="37079" xr:uid="{00000000-0005-0000-0000-000004D40000}"/>
    <cellStyle name="표준 2 60 2 26" xfId="38559" xr:uid="{00000000-0005-0000-0000-000005D40000}"/>
    <cellStyle name="표준 2 60 2 27" xfId="40039" xr:uid="{00000000-0005-0000-0000-000006D40000}"/>
    <cellStyle name="표준 2 60 2 28" xfId="41519" xr:uid="{00000000-0005-0000-0000-000007D40000}"/>
    <cellStyle name="표준 2 60 2 29" xfId="42999" xr:uid="{00000000-0005-0000-0000-000008D40000}"/>
    <cellStyle name="표준 2 60 2 3" xfId="4519" xr:uid="{00000000-0005-0000-0000-000009D40000}"/>
    <cellStyle name="표준 2 60 2 30" xfId="44479" xr:uid="{00000000-0005-0000-0000-00000AD40000}"/>
    <cellStyle name="표준 2 60 2 31" xfId="45959" xr:uid="{00000000-0005-0000-0000-00000BD40000}"/>
    <cellStyle name="표준 2 60 2 32" xfId="47440" xr:uid="{00000000-0005-0000-0000-00000CD40000}"/>
    <cellStyle name="표준 2 60 2 33" xfId="48920" xr:uid="{00000000-0005-0000-0000-00000DD40000}"/>
    <cellStyle name="표준 2 60 2 34" xfId="50400" xr:uid="{00000000-0005-0000-0000-00000ED40000}"/>
    <cellStyle name="표준 2 60 2 35" xfId="51880" xr:uid="{00000000-0005-0000-0000-00000FD40000}"/>
    <cellStyle name="표준 2 60 2 36" xfId="53360" xr:uid="{00000000-0005-0000-0000-000010D40000}"/>
    <cellStyle name="표준 2 60 2 37" xfId="54840" xr:uid="{00000000-0005-0000-0000-000011D40000}"/>
    <cellStyle name="표준 2 60 2 38" xfId="56320" xr:uid="{00000000-0005-0000-0000-000012D40000}"/>
    <cellStyle name="표준 2 60 2 39" xfId="57800" xr:uid="{00000000-0005-0000-0000-000013D40000}"/>
    <cellStyle name="표준 2 60 2 4" xfId="5999" xr:uid="{00000000-0005-0000-0000-000014D40000}"/>
    <cellStyle name="표준 2 60 2 40" xfId="59280" xr:uid="{00000000-0005-0000-0000-000015D40000}"/>
    <cellStyle name="표준 2 60 2 41" xfId="60760" xr:uid="{00000000-0005-0000-0000-000016D40000}"/>
    <cellStyle name="표준 2 60 2 42" xfId="62240" xr:uid="{00000000-0005-0000-0000-000017D40000}"/>
    <cellStyle name="표준 2 60 2 5" xfId="7479" xr:uid="{00000000-0005-0000-0000-000018D40000}"/>
    <cellStyle name="표준 2 60 2 6" xfId="8959" xr:uid="{00000000-0005-0000-0000-000019D40000}"/>
    <cellStyle name="표준 2 60 2 7" xfId="10439" xr:uid="{00000000-0005-0000-0000-00001AD40000}"/>
    <cellStyle name="표준 2 60 2 8" xfId="11919" xr:uid="{00000000-0005-0000-0000-00001BD40000}"/>
    <cellStyle name="표준 2 60 2 9" xfId="13399" xr:uid="{00000000-0005-0000-0000-00001CD40000}"/>
    <cellStyle name="표준 2 60 20" xfId="27462" xr:uid="{00000000-0005-0000-0000-00001DD40000}"/>
    <cellStyle name="표준 2 60 21" xfId="28942" xr:uid="{00000000-0005-0000-0000-00001ED40000}"/>
    <cellStyle name="표준 2 60 22" xfId="30422" xr:uid="{00000000-0005-0000-0000-00001FD40000}"/>
    <cellStyle name="표준 2 60 23" xfId="31902" xr:uid="{00000000-0005-0000-0000-000020D40000}"/>
    <cellStyle name="표준 2 60 24" xfId="33382" xr:uid="{00000000-0005-0000-0000-000021D40000}"/>
    <cellStyle name="표준 2 60 25" xfId="34862" xr:uid="{00000000-0005-0000-0000-000022D40000}"/>
    <cellStyle name="표준 2 60 26" xfId="36342" xr:uid="{00000000-0005-0000-0000-000023D40000}"/>
    <cellStyle name="표준 2 60 27" xfId="37822" xr:uid="{00000000-0005-0000-0000-000024D40000}"/>
    <cellStyle name="표준 2 60 28" xfId="39302" xr:uid="{00000000-0005-0000-0000-000025D40000}"/>
    <cellStyle name="표준 2 60 29" xfId="40782" xr:uid="{00000000-0005-0000-0000-000026D40000}"/>
    <cellStyle name="표준 2 60 3" xfId="2301" xr:uid="{00000000-0005-0000-0000-000027D40000}"/>
    <cellStyle name="표준 2 60 30" xfId="42262" xr:uid="{00000000-0005-0000-0000-000028D40000}"/>
    <cellStyle name="표준 2 60 31" xfId="43742" xr:uid="{00000000-0005-0000-0000-000029D40000}"/>
    <cellStyle name="표준 2 60 32" xfId="45222" xr:uid="{00000000-0005-0000-0000-00002AD40000}"/>
    <cellStyle name="표준 2 60 33" xfId="46703" xr:uid="{00000000-0005-0000-0000-00002BD40000}"/>
    <cellStyle name="표준 2 60 34" xfId="48183" xr:uid="{00000000-0005-0000-0000-00002CD40000}"/>
    <cellStyle name="표준 2 60 35" xfId="49663" xr:uid="{00000000-0005-0000-0000-00002DD40000}"/>
    <cellStyle name="표준 2 60 36" xfId="51143" xr:uid="{00000000-0005-0000-0000-00002ED40000}"/>
    <cellStyle name="표준 2 60 37" xfId="52623" xr:uid="{00000000-0005-0000-0000-00002FD40000}"/>
    <cellStyle name="표준 2 60 38" xfId="54103" xr:uid="{00000000-0005-0000-0000-000030D40000}"/>
    <cellStyle name="표준 2 60 39" xfId="55583" xr:uid="{00000000-0005-0000-0000-000031D40000}"/>
    <cellStyle name="표준 2 60 4" xfId="3782" xr:uid="{00000000-0005-0000-0000-000032D40000}"/>
    <cellStyle name="표준 2 60 40" xfId="57063" xr:uid="{00000000-0005-0000-0000-000033D40000}"/>
    <cellStyle name="표준 2 60 41" xfId="58543" xr:uid="{00000000-0005-0000-0000-000034D40000}"/>
    <cellStyle name="표준 2 60 42" xfId="60023" xr:uid="{00000000-0005-0000-0000-000035D40000}"/>
    <cellStyle name="표준 2 60 43" xfId="61503" xr:uid="{00000000-0005-0000-0000-000036D40000}"/>
    <cellStyle name="표준 2 60 5" xfId="5262" xr:uid="{00000000-0005-0000-0000-000037D40000}"/>
    <cellStyle name="표준 2 60 6" xfId="6742" xr:uid="{00000000-0005-0000-0000-000038D40000}"/>
    <cellStyle name="표준 2 60 7" xfId="8222" xr:uid="{00000000-0005-0000-0000-000039D40000}"/>
    <cellStyle name="표준 2 60 8" xfId="9702" xr:uid="{00000000-0005-0000-0000-00003AD40000}"/>
    <cellStyle name="표준 2 60 9" xfId="11182" xr:uid="{00000000-0005-0000-0000-00003BD40000}"/>
    <cellStyle name="표준 2 61" xfId="8" xr:uid="{00000000-0005-0000-0000-00003CD40000}"/>
    <cellStyle name="표준 2 61 10" xfId="14880" xr:uid="{00000000-0005-0000-0000-00003DD40000}"/>
    <cellStyle name="표준 2 61 11" xfId="16360" xr:uid="{00000000-0005-0000-0000-00003ED40000}"/>
    <cellStyle name="표준 2 61 12" xfId="17840" xr:uid="{00000000-0005-0000-0000-00003FD40000}"/>
    <cellStyle name="표준 2 61 13" xfId="19320" xr:uid="{00000000-0005-0000-0000-000040D40000}"/>
    <cellStyle name="표준 2 61 14" xfId="20800" xr:uid="{00000000-0005-0000-0000-000041D40000}"/>
    <cellStyle name="표준 2 61 15" xfId="22280" xr:uid="{00000000-0005-0000-0000-000042D40000}"/>
    <cellStyle name="표준 2 61 16" xfId="23760" xr:uid="{00000000-0005-0000-0000-000043D40000}"/>
    <cellStyle name="표준 2 61 17" xfId="25240" xr:uid="{00000000-0005-0000-0000-000044D40000}"/>
    <cellStyle name="표준 2 61 18" xfId="26720" xr:uid="{00000000-0005-0000-0000-000045D40000}"/>
    <cellStyle name="표준 2 61 19" xfId="28200" xr:uid="{00000000-0005-0000-0000-000046D40000}"/>
    <cellStyle name="표준 2 61 2" xfId="3039" xr:uid="{00000000-0005-0000-0000-000047D40000}"/>
    <cellStyle name="표준 2 61 20" xfId="29680" xr:uid="{00000000-0005-0000-0000-000048D40000}"/>
    <cellStyle name="표준 2 61 21" xfId="31160" xr:uid="{00000000-0005-0000-0000-000049D40000}"/>
    <cellStyle name="표준 2 61 22" xfId="32640" xr:uid="{00000000-0005-0000-0000-00004AD40000}"/>
    <cellStyle name="표준 2 61 23" xfId="34120" xr:uid="{00000000-0005-0000-0000-00004BD40000}"/>
    <cellStyle name="표준 2 61 24" xfId="35600" xr:uid="{00000000-0005-0000-0000-00004CD40000}"/>
    <cellStyle name="표준 2 61 25" xfId="37080" xr:uid="{00000000-0005-0000-0000-00004DD40000}"/>
    <cellStyle name="표준 2 61 26" xfId="38560" xr:uid="{00000000-0005-0000-0000-00004ED40000}"/>
    <cellStyle name="표준 2 61 27" xfId="40040" xr:uid="{00000000-0005-0000-0000-00004FD40000}"/>
    <cellStyle name="표준 2 61 28" xfId="41520" xr:uid="{00000000-0005-0000-0000-000050D40000}"/>
    <cellStyle name="표준 2 61 29" xfId="43000" xr:uid="{00000000-0005-0000-0000-000051D40000}"/>
    <cellStyle name="표준 2 61 3" xfId="4520" xr:uid="{00000000-0005-0000-0000-000052D40000}"/>
    <cellStyle name="표준 2 61 30" xfId="44480" xr:uid="{00000000-0005-0000-0000-000053D40000}"/>
    <cellStyle name="표준 2 61 31" xfId="45960" xr:uid="{00000000-0005-0000-0000-000054D40000}"/>
    <cellStyle name="표준 2 61 32" xfId="47441" xr:uid="{00000000-0005-0000-0000-000055D40000}"/>
    <cellStyle name="표준 2 61 33" xfId="48921" xr:uid="{00000000-0005-0000-0000-000056D40000}"/>
    <cellStyle name="표준 2 61 34" xfId="50401" xr:uid="{00000000-0005-0000-0000-000057D40000}"/>
    <cellStyle name="표준 2 61 35" xfId="51881" xr:uid="{00000000-0005-0000-0000-000058D40000}"/>
    <cellStyle name="표준 2 61 36" xfId="53361" xr:uid="{00000000-0005-0000-0000-000059D40000}"/>
    <cellStyle name="표준 2 61 37" xfId="54841" xr:uid="{00000000-0005-0000-0000-00005AD40000}"/>
    <cellStyle name="표준 2 61 38" xfId="56321" xr:uid="{00000000-0005-0000-0000-00005BD40000}"/>
    <cellStyle name="표준 2 61 39" xfId="57801" xr:uid="{00000000-0005-0000-0000-00005CD40000}"/>
    <cellStyle name="표준 2 61 4" xfId="6000" xr:uid="{00000000-0005-0000-0000-00005DD40000}"/>
    <cellStyle name="표준 2 61 40" xfId="59281" xr:uid="{00000000-0005-0000-0000-00005ED40000}"/>
    <cellStyle name="표준 2 61 41" xfId="60761" xr:uid="{00000000-0005-0000-0000-00005FD40000}"/>
    <cellStyle name="표준 2 61 42" xfId="62241" xr:uid="{00000000-0005-0000-0000-000060D40000}"/>
    <cellStyle name="표준 2 61 5" xfId="7480" xr:uid="{00000000-0005-0000-0000-000061D40000}"/>
    <cellStyle name="표준 2 61 6" xfId="8960" xr:uid="{00000000-0005-0000-0000-000062D40000}"/>
    <cellStyle name="표준 2 61 7" xfId="10440" xr:uid="{00000000-0005-0000-0000-000063D40000}"/>
    <cellStyle name="표준 2 61 8" xfId="11920" xr:uid="{00000000-0005-0000-0000-000064D40000}"/>
    <cellStyle name="표준 2 61 9" xfId="13400" xr:uid="{00000000-0005-0000-0000-000065D40000}"/>
    <cellStyle name="표준 2 62" xfId="746" xr:uid="{00000000-0005-0000-0000-000066D40000}"/>
    <cellStyle name="표준 2 63" xfId="749" xr:uid="{00000000-0005-0000-0000-000067D40000}"/>
    <cellStyle name="표준 2 63 10" xfId="14143" xr:uid="{00000000-0005-0000-0000-000068D40000}"/>
    <cellStyle name="표준 2 63 11" xfId="15623" xr:uid="{00000000-0005-0000-0000-000069D40000}"/>
    <cellStyle name="표준 2 63 12" xfId="17103" xr:uid="{00000000-0005-0000-0000-00006AD40000}"/>
    <cellStyle name="표준 2 63 13" xfId="18583" xr:uid="{00000000-0005-0000-0000-00006BD40000}"/>
    <cellStyle name="표준 2 63 14" xfId="20063" xr:uid="{00000000-0005-0000-0000-00006CD40000}"/>
    <cellStyle name="표준 2 63 15" xfId="21543" xr:uid="{00000000-0005-0000-0000-00006DD40000}"/>
    <cellStyle name="표준 2 63 16" xfId="23023" xr:uid="{00000000-0005-0000-0000-00006ED40000}"/>
    <cellStyle name="표준 2 63 17" xfId="24503" xr:uid="{00000000-0005-0000-0000-00006FD40000}"/>
    <cellStyle name="표준 2 63 18" xfId="25983" xr:uid="{00000000-0005-0000-0000-000070D40000}"/>
    <cellStyle name="표준 2 63 19" xfId="27463" xr:uid="{00000000-0005-0000-0000-000071D40000}"/>
    <cellStyle name="표준 2 63 2" xfId="2302" xr:uid="{00000000-0005-0000-0000-000072D40000}"/>
    <cellStyle name="표준 2 63 20" xfId="28943" xr:uid="{00000000-0005-0000-0000-000073D40000}"/>
    <cellStyle name="표준 2 63 21" xfId="30423" xr:uid="{00000000-0005-0000-0000-000074D40000}"/>
    <cellStyle name="표준 2 63 22" xfId="31903" xr:uid="{00000000-0005-0000-0000-000075D40000}"/>
    <cellStyle name="표준 2 63 23" xfId="33383" xr:uid="{00000000-0005-0000-0000-000076D40000}"/>
    <cellStyle name="표준 2 63 24" xfId="34863" xr:uid="{00000000-0005-0000-0000-000077D40000}"/>
    <cellStyle name="표준 2 63 25" xfId="36343" xr:uid="{00000000-0005-0000-0000-000078D40000}"/>
    <cellStyle name="표준 2 63 26" xfId="37823" xr:uid="{00000000-0005-0000-0000-000079D40000}"/>
    <cellStyle name="표준 2 63 27" xfId="39303" xr:uid="{00000000-0005-0000-0000-00007AD40000}"/>
    <cellStyle name="표준 2 63 28" xfId="40783" xr:uid="{00000000-0005-0000-0000-00007BD40000}"/>
    <cellStyle name="표준 2 63 29" xfId="42263" xr:uid="{00000000-0005-0000-0000-00007CD40000}"/>
    <cellStyle name="표준 2 63 3" xfId="3783" xr:uid="{00000000-0005-0000-0000-00007DD40000}"/>
    <cellStyle name="표준 2 63 30" xfId="43743" xr:uid="{00000000-0005-0000-0000-00007ED40000}"/>
    <cellStyle name="표준 2 63 31" xfId="45223" xr:uid="{00000000-0005-0000-0000-00007FD40000}"/>
    <cellStyle name="표준 2 63 32" xfId="46704" xr:uid="{00000000-0005-0000-0000-000080D40000}"/>
    <cellStyle name="표준 2 63 33" xfId="48184" xr:uid="{00000000-0005-0000-0000-000081D40000}"/>
    <cellStyle name="표준 2 63 34" xfId="49664" xr:uid="{00000000-0005-0000-0000-000082D40000}"/>
    <cellStyle name="표준 2 63 35" xfId="51144" xr:uid="{00000000-0005-0000-0000-000083D40000}"/>
    <cellStyle name="표준 2 63 36" xfId="52624" xr:uid="{00000000-0005-0000-0000-000084D40000}"/>
    <cellStyle name="표준 2 63 37" xfId="54104" xr:uid="{00000000-0005-0000-0000-000085D40000}"/>
    <cellStyle name="표준 2 63 38" xfId="55584" xr:uid="{00000000-0005-0000-0000-000086D40000}"/>
    <cellStyle name="표준 2 63 39" xfId="57064" xr:uid="{00000000-0005-0000-0000-000087D40000}"/>
    <cellStyle name="표준 2 63 4" xfId="5263" xr:uid="{00000000-0005-0000-0000-000088D40000}"/>
    <cellStyle name="표준 2 63 40" xfId="58544" xr:uid="{00000000-0005-0000-0000-000089D40000}"/>
    <cellStyle name="표준 2 63 41" xfId="60024" xr:uid="{00000000-0005-0000-0000-00008AD40000}"/>
    <cellStyle name="표준 2 63 42" xfId="61504" xr:uid="{00000000-0005-0000-0000-00008BD40000}"/>
    <cellStyle name="표준 2 63 5" xfId="6743" xr:uid="{00000000-0005-0000-0000-00008CD40000}"/>
    <cellStyle name="표준 2 63 6" xfId="8223" xr:uid="{00000000-0005-0000-0000-00008DD40000}"/>
    <cellStyle name="표준 2 63 7" xfId="9703" xr:uid="{00000000-0005-0000-0000-00008ED40000}"/>
    <cellStyle name="표준 2 63 8" xfId="11183" xr:uid="{00000000-0005-0000-0000-00008FD40000}"/>
    <cellStyle name="표준 2 63 9" xfId="12663" xr:uid="{00000000-0005-0000-0000-000090D40000}"/>
    <cellStyle name="표준 2 64" xfId="7" xr:uid="{00000000-0005-0000-0000-000091D40000}"/>
    <cellStyle name="표준 2 64 10" xfId="14881" xr:uid="{00000000-0005-0000-0000-000092D40000}"/>
    <cellStyle name="표준 2 64 11" xfId="16361" xr:uid="{00000000-0005-0000-0000-000093D40000}"/>
    <cellStyle name="표준 2 64 12" xfId="17841" xr:uid="{00000000-0005-0000-0000-000094D40000}"/>
    <cellStyle name="표준 2 64 13" xfId="19321" xr:uid="{00000000-0005-0000-0000-000095D40000}"/>
    <cellStyle name="표준 2 64 14" xfId="20801" xr:uid="{00000000-0005-0000-0000-000096D40000}"/>
    <cellStyle name="표준 2 64 15" xfId="22281" xr:uid="{00000000-0005-0000-0000-000097D40000}"/>
    <cellStyle name="표준 2 64 16" xfId="23761" xr:uid="{00000000-0005-0000-0000-000098D40000}"/>
    <cellStyle name="표준 2 64 17" xfId="25241" xr:uid="{00000000-0005-0000-0000-000099D40000}"/>
    <cellStyle name="표준 2 64 18" xfId="26721" xr:uid="{00000000-0005-0000-0000-00009AD40000}"/>
    <cellStyle name="표준 2 64 19" xfId="28201" xr:uid="{00000000-0005-0000-0000-00009BD40000}"/>
    <cellStyle name="표준 2 64 2" xfId="3040" xr:uid="{00000000-0005-0000-0000-00009CD40000}"/>
    <cellStyle name="표준 2 64 20" xfId="29681" xr:uid="{00000000-0005-0000-0000-00009DD40000}"/>
    <cellStyle name="표준 2 64 21" xfId="31161" xr:uid="{00000000-0005-0000-0000-00009ED40000}"/>
    <cellStyle name="표준 2 64 22" xfId="32641" xr:uid="{00000000-0005-0000-0000-00009FD40000}"/>
    <cellStyle name="표준 2 64 23" xfId="34121" xr:uid="{00000000-0005-0000-0000-0000A0D40000}"/>
    <cellStyle name="표준 2 64 24" xfId="35601" xr:uid="{00000000-0005-0000-0000-0000A1D40000}"/>
    <cellStyle name="표준 2 64 25" xfId="37081" xr:uid="{00000000-0005-0000-0000-0000A2D40000}"/>
    <cellStyle name="표준 2 64 26" xfId="38561" xr:uid="{00000000-0005-0000-0000-0000A3D40000}"/>
    <cellStyle name="표준 2 64 27" xfId="40041" xr:uid="{00000000-0005-0000-0000-0000A4D40000}"/>
    <cellStyle name="표준 2 64 28" xfId="41521" xr:uid="{00000000-0005-0000-0000-0000A5D40000}"/>
    <cellStyle name="표준 2 64 29" xfId="43001" xr:uid="{00000000-0005-0000-0000-0000A6D40000}"/>
    <cellStyle name="표준 2 64 3" xfId="4521" xr:uid="{00000000-0005-0000-0000-0000A7D40000}"/>
    <cellStyle name="표준 2 64 30" xfId="44481" xr:uid="{00000000-0005-0000-0000-0000A8D40000}"/>
    <cellStyle name="표준 2 64 31" xfId="45961" xr:uid="{00000000-0005-0000-0000-0000A9D40000}"/>
    <cellStyle name="표준 2 64 32" xfId="47442" xr:uid="{00000000-0005-0000-0000-0000AAD40000}"/>
    <cellStyle name="표준 2 64 33" xfId="48922" xr:uid="{00000000-0005-0000-0000-0000ABD40000}"/>
    <cellStyle name="표준 2 64 34" xfId="50402" xr:uid="{00000000-0005-0000-0000-0000ACD40000}"/>
    <cellStyle name="표준 2 64 35" xfId="51882" xr:uid="{00000000-0005-0000-0000-0000ADD40000}"/>
    <cellStyle name="표준 2 64 36" xfId="53362" xr:uid="{00000000-0005-0000-0000-0000AED40000}"/>
    <cellStyle name="표준 2 64 37" xfId="54842" xr:uid="{00000000-0005-0000-0000-0000AFD40000}"/>
    <cellStyle name="표준 2 64 38" xfId="56322" xr:uid="{00000000-0005-0000-0000-0000B0D40000}"/>
    <cellStyle name="표준 2 64 39" xfId="57802" xr:uid="{00000000-0005-0000-0000-0000B1D40000}"/>
    <cellStyle name="표준 2 64 4" xfId="6001" xr:uid="{00000000-0005-0000-0000-0000B2D40000}"/>
    <cellStyle name="표준 2 64 40" xfId="59282" xr:uid="{00000000-0005-0000-0000-0000B3D40000}"/>
    <cellStyle name="표준 2 64 41" xfId="60762" xr:uid="{00000000-0005-0000-0000-0000B4D40000}"/>
    <cellStyle name="표준 2 64 42" xfId="62242" xr:uid="{00000000-0005-0000-0000-0000B5D40000}"/>
    <cellStyle name="표준 2 64 5" xfId="7481" xr:uid="{00000000-0005-0000-0000-0000B6D40000}"/>
    <cellStyle name="표준 2 64 6" xfId="8961" xr:uid="{00000000-0005-0000-0000-0000B7D40000}"/>
    <cellStyle name="표준 2 64 7" xfId="10441" xr:uid="{00000000-0005-0000-0000-0000B8D40000}"/>
    <cellStyle name="표준 2 64 8" xfId="11921" xr:uid="{00000000-0005-0000-0000-0000B9D40000}"/>
    <cellStyle name="표준 2 64 9" xfId="13401" xr:uid="{00000000-0005-0000-0000-0000BAD40000}"/>
    <cellStyle name="표준 2 65" xfId="6" xr:uid="{00000000-0005-0000-0000-0000BBD40000}"/>
    <cellStyle name="표준 2 65 10" xfId="14882" xr:uid="{00000000-0005-0000-0000-0000BCD40000}"/>
    <cellStyle name="표준 2 65 11" xfId="16362" xr:uid="{00000000-0005-0000-0000-0000BDD40000}"/>
    <cellStyle name="표준 2 65 12" xfId="17842" xr:uid="{00000000-0005-0000-0000-0000BED40000}"/>
    <cellStyle name="표준 2 65 13" xfId="19322" xr:uid="{00000000-0005-0000-0000-0000BFD40000}"/>
    <cellStyle name="표준 2 65 14" xfId="20802" xr:uid="{00000000-0005-0000-0000-0000C0D40000}"/>
    <cellStyle name="표준 2 65 15" xfId="22282" xr:uid="{00000000-0005-0000-0000-0000C1D40000}"/>
    <cellStyle name="표준 2 65 16" xfId="23762" xr:uid="{00000000-0005-0000-0000-0000C2D40000}"/>
    <cellStyle name="표준 2 65 17" xfId="25242" xr:uid="{00000000-0005-0000-0000-0000C3D40000}"/>
    <cellStyle name="표준 2 65 18" xfId="26722" xr:uid="{00000000-0005-0000-0000-0000C4D40000}"/>
    <cellStyle name="표준 2 65 19" xfId="28202" xr:uid="{00000000-0005-0000-0000-0000C5D40000}"/>
    <cellStyle name="표준 2 65 2" xfId="3041" xr:uid="{00000000-0005-0000-0000-0000C6D40000}"/>
    <cellStyle name="표준 2 65 20" xfId="29682" xr:uid="{00000000-0005-0000-0000-0000C7D40000}"/>
    <cellStyle name="표준 2 65 21" xfId="31162" xr:uid="{00000000-0005-0000-0000-0000C8D40000}"/>
    <cellStyle name="표준 2 65 22" xfId="32642" xr:uid="{00000000-0005-0000-0000-0000C9D40000}"/>
    <cellStyle name="표준 2 65 23" xfId="34122" xr:uid="{00000000-0005-0000-0000-0000CAD40000}"/>
    <cellStyle name="표준 2 65 24" xfId="35602" xr:uid="{00000000-0005-0000-0000-0000CBD40000}"/>
    <cellStyle name="표준 2 65 25" xfId="37082" xr:uid="{00000000-0005-0000-0000-0000CCD40000}"/>
    <cellStyle name="표준 2 65 26" xfId="38562" xr:uid="{00000000-0005-0000-0000-0000CDD40000}"/>
    <cellStyle name="표준 2 65 27" xfId="40042" xr:uid="{00000000-0005-0000-0000-0000CED40000}"/>
    <cellStyle name="표준 2 65 28" xfId="41522" xr:uid="{00000000-0005-0000-0000-0000CFD40000}"/>
    <cellStyle name="표준 2 65 29" xfId="43002" xr:uid="{00000000-0005-0000-0000-0000D0D40000}"/>
    <cellStyle name="표준 2 65 3" xfId="4522" xr:uid="{00000000-0005-0000-0000-0000D1D40000}"/>
    <cellStyle name="표준 2 65 30" xfId="44482" xr:uid="{00000000-0005-0000-0000-0000D2D40000}"/>
    <cellStyle name="표준 2 65 31" xfId="45962" xr:uid="{00000000-0005-0000-0000-0000D3D40000}"/>
    <cellStyle name="표준 2 65 32" xfId="47443" xr:uid="{00000000-0005-0000-0000-0000D4D40000}"/>
    <cellStyle name="표준 2 65 33" xfId="48923" xr:uid="{00000000-0005-0000-0000-0000D5D40000}"/>
    <cellStyle name="표준 2 65 34" xfId="50403" xr:uid="{00000000-0005-0000-0000-0000D6D40000}"/>
    <cellStyle name="표준 2 65 35" xfId="51883" xr:uid="{00000000-0005-0000-0000-0000D7D40000}"/>
    <cellStyle name="표준 2 65 36" xfId="53363" xr:uid="{00000000-0005-0000-0000-0000D8D40000}"/>
    <cellStyle name="표준 2 65 37" xfId="54843" xr:uid="{00000000-0005-0000-0000-0000D9D40000}"/>
    <cellStyle name="표준 2 65 38" xfId="56323" xr:uid="{00000000-0005-0000-0000-0000DAD40000}"/>
    <cellStyle name="표준 2 65 39" xfId="57803" xr:uid="{00000000-0005-0000-0000-0000DBD40000}"/>
    <cellStyle name="표준 2 65 4" xfId="6002" xr:uid="{00000000-0005-0000-0000-0000DCD40000}"/>
    <cellStyle name="표준 2 65 40" xfId="59283" xr:uid="{00000000-0005-0000-0000-0000DDD40000}"/>
    <cellStyle name="표준 2 65 41" xfId="60763" xr:uid="{00000000-0005-0000-0000-0000DED40000}"/>
    <cellStyle name="표준 2 65 42" xfId="62243" xr:uid="{00000000-0005-0000-0000-0000DFD40000}"/>
    <cellStyle name="표준 2 65 5" xfId="7482" xr:uid="{00000000-0005-0000-0000-0000E0D40000}"/>
    <cellStyle name="표준 2 65 6" xfId="8962" xr:uid="{00000000-0005-0000-0000-0000E1D40000}"/>
    <cellStyle name="표준 2 65 7" xfId="10442" xr:uid="{00000000-0005-0000-0000-0000E2D40000}"/>
    <cellStyle name="표준 2 65 8" xfId="11922" xr:uid="{00000000-0005-0000-0000-0000E3D40000}"/>
    <cellStyle name="표준 2 65 9" xfId="13402" xr:uid="{00000000-0005-0000-0000-0000E4D40000}"/>
    <cellStyle name="표준 2 66" xfId="5" xr:uid="{00000000-0005-0000-0000-0000E5D40000}"/>
    <cellStyle name="표준 2 66 10" xfId="14883" xr:uid="{00000000-0005-0000-0000-0000E6D40000}"/>
    <cellStyle name="표준 2 66 11" xfId="16363" xr:uid="{00000000-0005-0000-0000-0000E7D40000}"/>
    <cellStyle name="표준 2 66 12" xfId="17843" xr:uid="{00000000-0005-0000-0000-0000E8D40000}"/>
    <cellStyle name="표준 2 66 13" xfId="19323" xr:uid="{00000000-0005-0000-0000-0000E9D40000}"/>
    <cellStyle name="표준 2 66 14" xfId="20803" xr:uid="{00000000-0005-0000-0000-0000EAD40000}"/>
    <cellStyle name="표준 2 66 15" xfId="22283" xr:uid="{00000000-0005-0000-0000-0000EBD40000}"/>
    <cellStyle name="표준 2 66 16" xfId="23763" xr:uid="{00000000-0005-0000-0000-0000ECD40000}"/>
    <cellStyle name="표준 2 66 17" xfId="25243" xr:uid="{00000000-0005-0000-0000-0000EDD40000}"/>
    <cellStyle name="표준 2 66 18" xfId="26723" xr:uid="{00000000-0005-0000-0000-0000EED40000}"/>
    <cellStyle name="표준 2 66 19" xfId="28203" xr:uid="{00000000-0005-0000-0000-0000EFD40000}"/>
    <cellStyle name="표준 2 66 2" xfId="3042" xr:uid="{00000000-0005-0000-0000-0000F0D40000}"/>
    <cellStyle name="표준 2 66 20" xfId="29683" xr:uid="{00000000-0005-0000-0000-0000F1D40000}"/>
    <cellStyle name="표준 2 66 21" xfId="31163" xr:uid="{00000000-0005-0000-0000-0000F2D40000}"/>
    <cellStyle name="표준 2 66 22" xfId="32643" xr:uid="{00000000-0005-0000-0000-0000F3D40000}"/>
    <cellStyle name="표준 2 66 23" xfId="34123" xr:uid="{00000000-0005-0000-0000-0000F4D40000}"/>
    <cellStyle name="표준 2 66 24" xfId="35603" xr:uid="{00000000-0005-0000-0000-0000F5D40000}"/>
    <cellStyle name="표준 2 66 25" xfId="37083" xr:uid="{00000000-0005-0000-0000-0000F6D40000}"/>
    <cellStyle name="표준 2 66 26" xfId="38563" xr:uid="{00000000-0005-0000-0000-0000F7D40000}"/>
    <cellStyle name="표준 2 66 27" xfId="40043" xr:uid="{00000000-0005-0000-0000-0000F8D40000}"/>
    <cellStyle name="표준 2 66 28" xfId="41523" xr:uid="{00000000-0005-0000-0000-0000F9D40000}"/>
    <cellStyle name="표준 2 66 29" xfId="43003" xr:uid="{00000000-0005-0000-0000-0000FAD40000}"/>
    <cellStyle name="표준 2 66 3" xfId="4523" xr:uid="{00000000-0005-0000-0000-0000FBD40000}"/>
    <cellStyle name="표준 2 66 30" xfId="44483" xr:uid="{00000000-0005-0000-0000-0000FCD40000}"/>
    <cellStyle name="표준 2 66 31" xfId="45963" xr:uid="{00000000-0005-0000-0000-0000FDD40000}"/>
    <cellStyle name="표준 2 66 32" xfId="47444" xr:uid="{00000000-0005-0000-0000-0000FED40000}"/>
    <cellStyle name="표준 2 66 33" xfId="48924" xr:uid="{00000000-0005-0000-0000-0000FFD40000}"/>
    <cellStyle name="표준 2 66 34" xfId="50404" xr:uid="{00000000-0005-0000-0000-000000D50000}"/>
    <cellStyle name="표준 2 66 35" xfId="51884" xr:uid="{00000000-0005-0000-0000-000001D50000}"/>
    <cellStyle name="표준 2 66 36" xfId="53364" xr:uid="{00000000-0005-0000-0000-000002D50000}"/>
    <cellStyle name="표준 2 66 37" xfId="54844" xr:uid="{00000000-0005-0000-0000-000003D50000}"/>
    <cellStyle name="표준 2 66 38" xfId="56324" xr:uid="{00000000-0005-0000-0000-000004D50000}"/>
    <cellStyle name="표준 2 66 39" xfId="57804" xr:uid="{00000000-0005-0000-0000-000005D50000}"/>
    <cellStyle name="표준 2 66 4" xfId="6003" xr:uid="{00000000-0005-0000-0000-000006D50000}"/>
    <cellStyle name="표준 2 66 40" xfId="59284" xr:uid="{00000000-0005-0000-0000-000007D50000}"/>
    <cellStyle name="표준 2 66 41" xfId="60764" xr:uid="{00000000-0005-0000-0000-000008D50000}"/>
    <cellStyle name="표준 2 66 42" xfId="62244" xr:uid="{00000000-0005-0000-0000-000009D50000}"/>
    <cellStyle name="표준 2 66 5" xfId="7483" xr:uid="{00000000-0005-0000-0000-00000AD50000}"/>
    <cellStyle name="표준 2 66 6" xfId="8963" xr:uid="{00000000-0005-0000-0000-00000BD50000}"/>
    <cellStyle name="표준 2 66 7" xfId="10443" xr:uid="{00000000-0005-0000-0000-00000CD50000}"/>
    <cellStyle name="표준 2 66 8" xfId="11923" xr:uid="{00000000-0005-0000-0000-00000DD50000}"/>
    <cellStyle name="표준 2 66 9" xfId="13403" xr:uid="{00000000-0005-0000-0000-00000ED50000}"/>
    <cellStyle name="표준 2 67" xfId="4" xr:uid="{00000000-0005-0000-0000-00000FD50000}"/>
    <cellStyle name="표준 2 67 10" xfId="14884" xr:uid="{00000000-0005-0000-0000-000010D50000}"/>
    <cellStyle name="표준 2 67 11" xfId="16364" xr:uid="{00000000-0005-0000-0000-000011D50000}"/>
    <cellStyle name="표준 2 67 12" xfId="17844" xr:uid="{00000000-0005-0000-0000-000012D50000}"/>
    <cellStyle name="표준 2 67 13" xfId="19324" xr:uid="{00000000-0005-0000-0000-000013D50000}"/>
    <cellStyle name="표준 2 67 14" xfId="20804" xr:uid="{00000000-0005-0000-0000-000014D50000}"/>
    <cellStyle name="표준 2 67 15" xfId="22284" xr:uid="{00000000-0005-0000-0000-000015D50000}"/>
    <cellStyle name="표준 2 67 16" xfId="23764" xr:uid="{00000000-0005-0000-0000-000016D50000}"/>
    <cellStyle name="표준 2 67 17" xfId="25244" xr:uid="{00000000-0005-0000-0000-000017D50000}"/>
    <cellStyle name="표준 2 67 18" xfId="26724" xr:uid="{00000000-0005-0000-0000-000018D50000}"/>
    <cellStyle name="표준 2 67 19" xfId="28204" xr:uid="{00000000-0005-0000-0000-000019D50000}"/>
    <cellStyle name="표준 2 67 2" xfId="3043" xr:uid="{00000000-0005-0000-0000-00001AD50000}"/>
    <cellStyle name="표준 2 67 20" xfId="29684" xr:uid="{00000000-0005-0000-0000-00001BD50000}"/>
    <cellStyle name="표준 2 67 21" xfId="31164" xr:uid="{00000000-0005-0000-0000-00001CD50000}"/>
    <cellStyle name="표준 2 67 22" xfId="32644" xr:uid="{00000000-0005-0000-0000-00001DD50000}"/>
    <cellStyle name="표준 2 67 23" xfId="34124" xr:uid="{00000000-0005-0000-0000-00001ED50000}"/>
    <cellStyle name="표준 2 67 24" xfId="35604" xr:uid="{00000000-0005-0000-0000-00001FD50000}"/>
    <cellStyle name="표준 2 67 25" xfId="37084" xr:uid="{00000000-0005-0000-0000-000020D50000}"/>
    <cellStyle name="표준 2 67 26" xfId="38564" xr:uid="{00000000-0005-0000-0000-000021D50000}"/>
    <cellStyle name="표준 2 67 27" xfId="40044" xr:uid="{00000000-0005-0000-0000-000022D50000}"/>
    <cellStyle name="표준 2 67 28" xfId="41524" xr:uid="{00000000-0005-0000-0000-000023D50000}"/>
    <cellStyle name="표준 2 67 29" xfId="43004" xr:uid="{00000000-0005-0000-0000-000024D50000}"/>
    <cellStyle name="표준 2 67 3" xfId="4524" xr:uid="{00000000-0005-0000-0000-000025D50000}"/>
    <cellStyle name="표준 2 67 30" xfId="44484" xr:uid="{00000000-0005-0000-0000-000026D50000}"/>
    <cellStyle name="표준 2 67 31" xfId="45964" xr:uid="{00000000-0005-0000-0000-000027D50000}"/>
    <cellStyle name="표준 2 67 32" xfId="47445" xr:uid="{00000000-0005-0000-0000-000028D50000}"/>
    <cellStyle name="표준 2 67 33" xfId="48925" xr:uid="{00000000-0005-0000-0000-000029D50000}"/>
    <cellStyle name="표준 2 67 34" xfId="50405" xr:uid="{00000000-0005-0000-0000-00002AD50000}"/>
    <cellStyle name="표준 2 67 35" xfId="51885" xr:uid="{00000000-0005-0000-0000-00002BD50000}"/>
    <cellStyle name="표준 2 67 36" xfId="53365" xr:uid="{00000000-0005-0000-0000-00002CD50000}"/>
    <cellStyle name="표준 2 67 37" xfId="54845" xr:uid="{00000000-0005-0000-0000-00002DD50000}"/>
    <cellStyle name="표준 2 67 38" xfId="56325" xr:uid="{00000000-0005-0000-0000-00002ED50000}"/>
    <cellStyle name="표준 2 67 39" xfId="57805" xr:uid="{00000000-0005-0000-0000-00002FD50000}"/>
    <cellStyle name="표준 2 67 4" xfId="6004" xr:uid="{00000000-0005-0000-0000-000030D50000}"/>
    <cellStyle name="표준 2 67 40" xfId="59285" xr:uid="{00000000-0005-0000-0000-000031D50000}"/>
    <cellStyle name="표준 2 67 41" xfId="60765" xr:uid="{00000000-0005-0000-0000-000032D50000}"/>
    <cellStyle name="표준 2 67 42" xfId="62245" xr:uid="{00000000-0005-0000-0000-000033D50000}"/>
    <cellStyle name="표준 2 67 5" xfId="7484" xr:uid="{00000000-0005-0000-0000-000034D50000}"/>
    <cellStyle name="표준 2 67 6" xfId="8964" xr:uid="{00000000-0005-0000-0000-000035D50000}"/>
    <cellStyle name="표준 2 67 7" xfId="10444" xr:uid="{00000000-0005-0000-0000-000036D50000}"/>
    <cellStyle name="표준 2 67 8" xfId="11924" xr:uid="{00000000-0005-0000-0000-000037D50000}"/>
    <cellStyle name="표준 2 67 9" xfId="13404" xr:uid="{00000000-0005-0000-0000-000038D50000}"/>
    <cellStyle name="표준 2 68" xfId="3" xr:uid="{00000000-0005-0000-0000-000039D50000}"/>
    <cellStyle name="표준 2 68 10" xfId="14885" xr:uid="{00000000-0005-0000-0000-00003AD50000}"/>
    <cellStyle name="표준 2 68 11" xfId="16365" xr:uid="{00000000-0005-0000-0000-00003BD50000}"/>
    <cellStyle name="표준 2 68 12" xfId="17845" xr:uid="{00000000-0005-0000-0000-00003CD50000}"/>
    <cellStyle name="표준 2 68 13" xfId="19325" xr:uid="{00000000-0005-0000-0000-00003DD50000}"/>
    <cellStyle name="표준 2 68 14" xfId="20805" xr:uid="{00000000-0005-0000-0000-00003ED50000}"/>
    <cellStyle name="표준 2 68 15" xfId="22285" xr:uid="{00000000-0005-0000-0000-00003FD50000}"/>
    <cellStyle name="표준 2 68 16" xfId="23765" xr:uid="{00000000-0005-0000-0000-000040D50000}"/>
    <cellStyle name="표준 2 68 17" xfId="25245" xr:uid="{00000000-0005-0000-0000-000041D50000}"/>
    <cellStyle name="표준 2 68 18" xfId="26725" xr:uid="{00000000-0005-0000-0000-000042D50000}"/>
    <cellStyle name="표준 2 68 19" xfId="28205" xr:uid="{00000000-0005-0000-0000-000043D50000}"/>
    <cellStyle name="표준 2 68 2" xfId="3044" xr:uid="{00000000-0005-0000-0000-000044D50000}"/>
    <cellStyle name="표준 2 68 20" xfId="29685" xr:uid="{00000000-0005-0000-0000-000045D50000}"/>
    <cellStyle name="표준 2 68 21" xfId="31165" xr:uid="{00000000-0005-0000-0000-000046D50000}"/>
    <cellStyle name="표준 2 68 22" xfId="32645" xr:uid="{00000000-0005-0000-0000-000047D50000}"/>
    <cellStyle name="표준 2 68 23" xfId="34125" xr:uid="{00000000-0005-0000-0000-000048D50000}"/>
    <cellStyle name="표준 2 68 24" xfId="35605" xr:uid="{00000000-0005-0000-0000-000049D50000}"/>
    <cellStyle name="표준 2 68 25" xfId="37085" xr:uid="{00000000-0005-0000-0000-00004AD50000}"/>
    <cellStyle name="표준 2 68 26" xfId="38565" xr:uid="{00000000-0005-0000-0000-00004BD50000}"/>
    <cellStyle name="표준 2 68 27" xfId="40045" xr:uid="{00000000-0005-0000-0000-00004CD50000}"/>
    <cellStyle name="표준 2 68 28" xfId="41525" xr:uid="{00000000-0005-0000-0000-00004DD50000}"/>
    <cellStyle name="표준 2 68 29" xfId="43005" xr:uid="{00000000-0005-0000-0000-00004ED50000}"/>
    <cellStyle name="표준 2 68 3" xfId="4525" xr:uid="{00000000-0005-0000-0000-00004FD50000}"/>
    <cellStyle name="표준 2 68 30" xfId="44485" xr:uid="{00000000-0005-0000-0000-000050D50000}"/>
    <cellStyle name="표준 2 68 31" xfId="45965" xr:uid="{00000000-0005-0000-0000-000051D50000}"/>
    <cellStyle name="표준 2 68 32" xfId="47446" xr:uid="{00000000-0005-0000-0000-000052D50000}"/>
    <cellStyle name="표준 2 68 33" xfId="48926" xr:uid="{00000000-0005-0000-0000-000053D50000}"/>
    <cellStyle name="표준 2 68 34" xfId="50406" xr:uid="{00000000-0005-0000-0000-000054D50000}"/>
    <cellStyle name="표준 2 68 35" xfId="51886" xr:uid="{00000000-0005-0000-0000-000055D50000}"/>
    <cellStyle name="표준 2 68 36" xfId="53366" xr:uid="{00000000-0005-0000-0000-000056D50000}"/>
    <cellStyle name="표준 2 68 37" xfId="54846" xr:uid="{00000000-0005-0000-0000-000057D50000}"/>
    <cellStyle name="표준 2 68 38" xfId="56326" xr:uid="{00000000-0005-0000-0000-000058D50000}"/>
    <cellStyle name="표준 2 68 39" xfId="57806" xr:uid="{00000000-0005-0000-0000-000059D50000}"/>
    <cellStyle name="표준 2 68 4" xfId="6005" xr:uid="{00000000-0005-0000-0000-00005AD50000}"/>
    <cellStyle name="표준 2 68 40" xfId="59286" xr:uid="{00000000-0005-0000-0000-00005BD50000}"/>
    <cellStyle name="표준 2 68 41" xfId="60766" xr:uid="{00000000-0005-0000-0000-00005CD50000}"/>
    <cellStyle name="표준 2 68 42" xfId="62246" xr:uid="{00000000-0005-0000-0000-00005DD50000}"/>
    <cellStyle name="표준 2 68 5" xfId="7485" xr:uid="{00000000-0005-0000-0000-00005ED50000}"/>
    <cellStyle name="표준 2 68 6" xfId="8965" xr:uid="{00000000-0005-0000-0000-00005FD50000}"/>
    <cellStyle name="표준 2 68 7" xfId="10445" xr:uid="{00000000-0005-0000-0000-000060D50000}"/>
    <cellStyle name="표준 2 68 8" xfId="11925" xr:uid="{00000000-0005-0000-0000-000061D50000}"/>
    <cellStyle name="표준 2 68 9" xfId="13405" xr:uid="{00000000-0005-0000-0000-000062D50000}"/>
    <cellStyle name="표준 2 69" xfId="2" xr:uid="{00000000-0005-0000-0000-000063D50000}"/>
    <cellStyle name="표준 2 69 10" xfId="14886" xr:uid="{00000000-0005-0000-0000-000064D50000}"/>
    <cellStyle name="표준 2 69 11" xfId="16366" xr:uid="{00000000-0005-0000-0000-000065D50000}"/>
    <cellStyle name="표준 2 69 12" xfId="17846" xr:uid="{00000000-0005-0000-0000-000066D50000}"/>
    <cellStyle name="표준 2 69 13" xfId="19326" xr:uid="{00000000-0005-0000-0000-000067D50000}"/>
    <cellStyle name="표준 2 69 14" xfId="20806" xr:uid="{00000000-0005-0000-0000-000068D50000}"/>
    <cellStyle name="표준 2 69 15" xfId="22286" xr:uid="{00000000-0005-0000-0000-000069D50000}"/>
    <cellStyle name="표준 2 69 16" xfId="23766" xr:uid="{00000000-0005-0000-0000-00006AD50000}"/>
    <cellStyle name="표준 2 69 17" xfId="25246" xr:uid="{00000000-0005-0000-0000-00006BD50000}"/>
    <cellStyle name="표준 2 69 18" xfId="26726" xr:uid="{00000000-0005-0000-0000-00006CD50000}"/>
    <cellStyle name="표준 2 69 19" xfId="28206" xr:uid="{00000000-0005-0000-0000-00006DD50000}"/>
    <cellStyle name="표준 2 69 2" xfId="3045" xr:uid="{00000000-0005-0000-0000-00006ED50000}"/>
    <cellStyle name="표준 2 69 20" xfId="29686" xr:uid="{00000000-0005-0000-0000-00006FD50000}"/>
    <cellStyle name="표준 2 69 21" xfId="31166" xr:uid="{00000000-0005-0000-0000-000070D50000}"/>
    <cellStyle name="표준 2 69 22" xfId="32646" xr:uid="{00000000-0005-0000-0000-000071D50000}"/>
    <cellStyle name="표준 2 69 23" xfId="34126" xr:uid="{00000000-0005-0000-0000-000072D50000}"/>
    <cellStyle name="표준 2 69 24" xfId="35606" xr:uid="{00000000-0005-0000-0000-000073D50000}"/>
    <cellStyle name="표준 2 69 25" xfId="37086" xr:uid="{00000000-0005-0000-0000-000074D50000}"/>
    <cellStyle name="표준 2 69 26" xfId="38566" xr:uid="{00000000-0005-0000-0000-000075D50000}"/>
    <cellStyle name="표준 2 69 27" xfId="40046" xr:uid="{00000000-0005-0000-0000-000076D50000}"/>
    <cellStyle name="표준 2 69 28" xfId="41526" xr:uid="{00000000-0005-0000-0000-000077D50000}"/>
    <cellStyle name="표준 2 69 29" xfId="43006" xr:uid="{00000000-0005-0000-0000-000078D50000}"/>
    <cellStyle name="표준 2 69 3" xfId="4526" xr:uid="{00000000-0005-0000-0000-000079D50000}"/>
    <cellStyle name="표준 2 69 30" xfId="44486" xr:uid="{00000000-0005-0000-0000-00007AD50000}"/>
    <cellStyle name="표준 2 69 31" xfId="45966" xr:uid="{00000000-0005-0000-0000-00007BD50000}"/>
    <cellStyle name="표준 2 69 32" xfId="47447" xr:uid="{00000000-0005-0000-0000-00007CD50000}"/>
    <cellStyle name="표준 2 69 33" xfId="48927" xr:uid="{00000000-0005-0000-0000-00007DD50000}"/>
    <cellStyle name="표준 2 69 34" xfId="50407" xr:uid="{00000000-0005-0000-0000-00007ED50000}"/>
    <cellStyle name="표준 2 69 35" xfId="51887" xr:uid="{00000000-0005-0000-0000-00007FD50000}"/>
    <cellStyle name="표준 2 69 36" xfId="53367" xr:uid="{00000000-0005-0000-0000-000080D50000}"/>
    <cellStyle name="표준 2 69 37" xfId="54847" xr:uid="{00000000-0005-0000-0000-000081D50000}"/>
    <cellStyle name="표준 2 69 38" xfId="56327" xr:uid="{00000000-0005-0000-0000-000082D50000}"/>
    <cellStyle name="표준 2 69 39" xfId="57807" xr:uid="{00000000-0005-0000-0000-000083D50000}"/>
    <cellStyle name="표준 2 69 4" xfId="6006" xr:uid="{00000000-0005-0000-0000-000084D50000}"/>
    <cellStyle name="표준 2 69 40" xfId="59287" xr:uid="{00000000-0005-0000-0000-000085D50000}"/>
    <cellStyle name="표준 2 69 41" xfId="60767" xr:uid="{00000000-0005-0000-0000-000086D50000}"/>
    <cellStyle name="표준 2 69 42" xfId="62247" xr:uid="{00000000-0005-0000-0000-000087D50000}"/>
    <cellStyle name="표준 2 69 5" xfId="7486" xr:uid="{00000000-0005-0000-0000-000088D50000}"/>
    <cellStyle name="표준 2 69 6" xfId="8966" xr:uid="{00000000-0005-0000-0000-000089D50000}"/>
    <cellStyle name="표준 2 69 7" xfId="10446" xr:uid="{00000000-0005-0000-0000-00008AD50000}"/>
    <cellStyle name="표준 2 69 8" xfId="11926" xr:uid="{00000000-0005-0000-0000-00008BD50000}"/>
    <cellStyle name="표준 2 69 9" xfId="13406" xr:uid="{00000000-0005-0000-0000-00008CD50000}"/>
    <cellStyle name="표준 2 7" xfId="1556" xr:uid="{00000000-0005-0000-0000-00008DD50000}"/>
    <cellStyle name="표준 2 7 10" xfId="1403" xr:uid="{00000000-0005-0000-0000-00008ED50000}"/>
    <cellStyle name="표준 2 7 10 10" xfId="12047" xr:uid="{00000000-0005-0000-0000-00008FD50000}"/>
    <cellStyle name="표준 2 7 10 11" xfId="13527" xr:uid="{00000000-0005-0000-0000-000090D50000}"/>
    <cellStyle name="표준 2 7 10 12" xfId="15007" xr:uid="{00000000-0005-0000-0000-000091D50000}"/>
    <cellStyle name="표준 2 7 10 13" xfId="16487" xr:uid="{00000000-0005-0000-0000-000092D50000}"/>
    <cellStyle name="표준 2 7 10 14" xfId="17967" xr:uid="{00000000-0005-0000-0000-000093D50000}"/>
    <cellStyle name="표준 2 7 10 15" xfId="19447" xr:uid="{00000000-0005-0000-0000-000094D50000}"/>
    <cellStyle name="표준 2 7 10 16" xfId="20927" xr:uid="{00000000-0005-0000-0000-000095D50000}"/>
    <cellStyle name="표준 2 7 10 17" xfId="22407" xr:uid="{00000000-0005-0000-0000-000096D50000}"/>
    <cellStyle name="표준 2 7 10 18" xfId="23887" xr:uid="{00000000-0005-0000-0000-000097D50000}"/>
    <cellStyle name="표준 2 7 10 19" xfId="25367" xr:uid="{00000000-0005-0000-0000-000098D50000}"/>
    <cellStyle name="표준 2 7 10 2" xfId="624" xr:uid="{00000000-0005-0000-0000-000099D50000}"/>
    <cellStyle name="표준 2 7 10 2 10" xfId="14264" xr:uid="{00000000-0005-0000-0000-00009AD50000}"/>
    <cellStyle name="표준 2 7 10 2 11" xfId="15744" xr:uid="{00000000-0005-0000-0000-00009BD50000}"/>
    <cellStyle name="표준 2 7 10 2 12" xfId="17224" xr:uid="{00000000-0005-0000-0000-00009CD50000}"/>
    <cellStyle name="표준 2 7 10 2 13" xfId="18704" xr:uid="{00000000-0005-0000-0000-00009DD50000}"/>
    <cellStyle name="표준 2 7 10 2 14" xfId="20184" xr:uid="{00000000-0005-0000-0000-00009ED50000}"/>
    <cellStyle name="표준 2 7 10 2 15" xfId="21664" xr:uid="{00000000-0005-0000-0000-00009FD50000}"/>
    <cellStyle name="표준 2 7 10 2 16" xfId="23144" xr:uid="{00000000-0005-0000-0000-0000A0D50000}"/>
    <cellStyle name="표준 2 7 10 2 17" xfId="24624" xr:uid="{00000000-0005-0000-0000-0000A1D50000}"/>
    <cellStyle name="표준 2 7 10 2 18" xfId="26104" xr:uid="{00000000-0005-0000-0000-0000A2D50000}"/>
    <cellStyle name="표준 2 7 10 2 19" xfId="27584" xr:uid="{00000000-0005-0000-0000-0000A3D50000}"/>
    <cellStyle name="표준 2 7 10 2 2" xfId="2423" xr:uid="{00000000-0005-0000-0000-0000A4D50000}"/>
    <cellStyle name="표준 2 7 10 2 20" xfId="29064" xr:uid="{00000000-0005-0000-0000-0000A5D50000}"/>
    <cellStyle name="표준 2 7 10 2 21" xfId="30544" xr:uid="{00000000-0005-0000-0000-0000A6D50000}"/>
    <cellStyle name="표준 2 7 10 2 22" xfId="32024" xr:uid="{00000000-0005-0000-0000-0000A7D50000}"/>
    <cellStyle name="표준 2 7 10 2 23" xfId="33504" xr:uid="{00000000-0005-0000-0000-0000A8D50000}"/>
    <cellStyle name="표준 2 7 10 2 24" xfId="34984" xr:uid="{00000000-0005-0000-0000-0000A9D50000}"/>
    <cellStyle name="표준 2 7 10 2 25" xfId="36464" xr:uid="{00000000-0005-0000-0000-0000AAD50000}"/>
    <cellStyle name="표준 2 7 10 2 26" xfId="37944" xr:uid="{00000000-0005-0000-0000-0000ABD50000}"/>
    <cellStyle name="표준 2 7 10 2 27" xfId="39424" xr:uid="{00000000-0005-0000-0000-0000ACD50000}"/>
    <cellStyle name="표준 2 7 10 2 28" xfId="40904" xr:uid="{00000000-0005-0000-0000-0000ADD50000}"/>
    <cellStyle name="표준 2 7 10 2 29" xfId="42384" xr:uid="{00000000-0005-0000-0000-0000AED50000}"/>
    <cellStyle name="표준 2 7 10 2 3" xfId="3904" xr:uid="{00000000-0005-0000-0000-0000AFD50000}"/>
    <cellStyle name="표준 2 7 10 2 30" xfId="43864" xr:uid="{00000000-0005-0000-0000-0000B0D50000}"/>
    <cellStyle name="표준 2 7 10 2 31" xfId="45344" xr:uid="{00000000-0005-0000-0000-0000B1D50000}"/>
    <cellStyle name="표준 2 7 10 2 32" xfId="46825" xr:uid="{00000000-0005-0000-0000-0000B2D50000}"/>
    <cellStyle name="표준 2 7 10 2 33" xfId="48305" xr:uid="{00000000-0005-0000-0000-0000B3D50000}"/>
    <cellStyle name="표준 2 7 10 2 34" xfId="49785" xr:uid="{00000000-0005-0000-0000-0000B4D50000}"/>
    <cellStyle name="표준 2 7 10 2 35" xfId="51265" xr:uid="{00000000-0005-0000-0000-0000B5D50000}"/>
    <cellStyle name="표준 2 7 10 2 36" xfId="52745" xr:uid="{00000000-0005-0000-0000-0000B6D50000}"/>
    <cellStyle name="표준 2 7 10 2 37" xfId="54225" xr:uid="{00000000-0005-0000-0000-0000B7D50000}"/>
    <cellStyle name="표준 2 7 10 2 38" xfId="55705" xr:uid="{00000000-0005-0000-0000-0000B8D50000}"/>
    <cellStyle name="표준 2 7 10 2 39" xfId="57185" xr:uid="{00000000-0005-0000-0000-0000B9D50000}"/>
    <cellStyle name="표준 2 7 10 2 4" xfId="5384" xr:uid="{00000000-0005-0000-0000-0000BAD50000}"/>
    <cellStyle name="표준 2 7 10 2 40" xfId="58665" xr:uid="{00000000-0005-0000-0000-0000BBD50000}"/>
    <cellStyle name="표준 2 7 10 2 41" xfId="60145" xr:uid="{00000000-0005-0000-0000-0000BCD50000}"/>
    <cellStyle name="표준 2 7 10 2 42" xfId="61625" xr:uid="{00000000-0005-0000-0000-0000BDD50000}"/>
    <cellStyle name="표준 2 7 10 2 5" xfId="6864" xr:uid="{00000000-0005-0000-0000-0000BED50000}"/>
    <cellStyle name="표준 2 7 10 2 6" xfId="8344" xr:uid="{00000000-0005-0000-0000-0000BFD50000}"/>
    <cellStyle name="표준 2 7 10 2 7" xfId="9824" xr:uid="{00000000-0005-0000-0000-0000C0D50000}"/>
    <cellStyle name="표준 2 7 10 2 8" xfId="11304" xr:uid="{00000000-0005-0000-0000-0000C1D50000}"/>
    <cellStyle name="표준 2 7 10 2 9" xfId="12784" xr:uid="{00000000-0005-0000-0000-0000C2D50000}"/>
    <cellStyle name="표준 2 7 10 20" xfId="26847" xr:uid="{00000000-0005-0000-0000-0000C3D50000}"/>
    <cellStyle name="표준 2 7 10 21" xfId="28327" xr:uid="{00000000-0005-0000-0000-0000C4D50000}"/>
    <cellStyle name="표준 2 7 10 22" xfId="29807" xr:uid="{00000000-0005-0000-0000-0000C5D50000}"/>
    <cellStyle name="표준 2 7 10 23" xfId="31287" xr:uid="{00000000-0005-0000-0000-0000C6D50000}"/>
    <cellStyle name="표준 2 7 10 24" xfId="32767" xr:uid="{00000000-0005-0000-0000-0000C7D50000}"/>
    <cellStyle name="표준 2 7 10 25" xfId="34247" xr:uid="{00000000-0005-0000-0000-0000C8D50000}"/>
    <cellStyle name="표준 2 7 10 26" xfId="35727" xr:uid="{00000000-0005-0000-0000-0000C9D50000}"/>
    <cellStyle name="표준 2 7 10 27" xfId="37207" xr:uid="{00000000-0005-0000-0000-0000CAD50000}"/>
    <cellStyle name="표준 2 7 10 28" xfId="38687" xr:uid="{00000000-0005-0000-0000-0000CBD50000}"/>
    <cellStyle name="표준 2 7 10 29" xfId="40167" xr:uid="{00000000-0005-0000-0000-0000CCD50000}"/>
    <cellStyle name="표준 2 7 10 3" xfId="1686" xr:uid="{00000000-0005-0000-0000-0000CDD50000}"/>
    <cellStyle name="표준 2 7 10 30" xfId="41647" xr:uid="{00000000-0005-0000-0000-0000CED50000}"/>
    <cellStyle name="표준 2 7 10 31" xfId="43127" xr:uid="{00000000-0005-0000-0000-0000CFD50000}"/>
    <cellStyle name="표준 2 7 10 32" xfId="44607" xr:uid="{00000000-0005-0000-0000-0000D0D50000}"/>
    <cellStyle name="표준 2 7 10 33" xfId="46088" xr:uid="{00000000-0005-0000-0000-0000D1D50000}"/>
    <cellStyle name="표준 2 7 10 34" xfId="47568" xr:uid="{00000000-0005-0000-0000-0000D2D50000}"/>
    <cellStyle name="표준 2 7 10 35" xfId="49048" xr:uid="{00000000-0005-0000-0000-0000D3D50000}"/>
    <cellStyle name="표준 2 7 10 36" xfId="50528" xr:uid="{00000000-0005-0000-0000-0000D4D50000}"/>
    <cellStyle name="표준 2 7 10 37" xfId="52008" xr:uid="{00000000-0005-0000-0000-0000D5D50000}"/>
    <cellStyle name="표준 2 7 10 38" xfId="53488" xr:uid="{00000000-0005-0000-0000-0000D6D50000}"/>
    <cellStyle name="표준 2 7 10 39" xfId="54968" xr:uid="{00000000-0005-0000-0000-0000D7D50000}"/>
    <cellStyle name="표준 2 7 10 4" xfId="3167" xr:uid="{00000000-0005-0000-0000-0000D8D50000}"/>
    <cellStyle name="표준 2 7 10 40" xfId="56448" xr:uid="{00000000-0005-0000-0000-0000D9D50000}"/>
    <cellStyle name="표준 2 7 10 41" xfId="57928" xr:uid="{00000000-0005-0000-0000-0000DAD50000}"/>
    <cellStyle name="표준 2 7 10 42" xfId="59408" xr:uid="{00000000-0005-0000-0000-0000DBD50000}"/>
    <cellStyle name="표준 2 7 10 43" xfId="60888" xr:uid="{00000000-0005-0000-0000-0000DCD50000}"/>
    <cellStyle name="표준 2 7 10 5" xfId="4647" xr:uid="{00000000-0005-0000-0000-0000DDD50000}"/>
    <cellStyle name="표준 2 7 10 6" xfId="6127" xr:uid="{00000000-0005-0000-0000-0000DED50000}"/>
    <cellStyle name="표준 2 7 10 7" xfId="7607" xr:uid="{00000000-0005-0000-0000-0000DFD50000}"/>
    <cellStyle name="표준 2 7 10 8" xfId="9087" xr:uid="{00000000-0005-0000-0000-0000E0D50000}"/>
    <cellStyle name="표준 2 7 10 9" xfId="10567" xr:uid="{00000000-0005-0000-0000-0000E1D50000}"/>
    <cellStyle name="표준 2 7 11" xfId="1388" xr:uid="{00000000-0005-0000-0000-0000E2D50000}"/>
    <cellStyle name="표준 2 7 11 10" xfId="12062" xr:uid="{00000000-0005-0000-0000-0000E3D50000}"/>
    <cellStyle name="표준 2 7 11 11" xfId="13542" xr:uid="{00000000-0005-0000-0000-0000E4D50000}"/>
    <cellStyle name="표준 2 7 11 12" xfId="15022" xr:uid="{00000000-0005-0000-0000-0000E5D50000}"/>
    <cellStyle name="표준 2 7 11 13" xfId="16502" xr:uid="{00000000-0005-0000-0000-0000E6D50000}"/>
    <cellStyle name="표준 2 7 11 14" xfId="17982" xr:uid="{00000000-0005-0000-0000-0000E7D50000}"/>
    <cellStyle name="표준 2 7 11 15" xfId="19462" xr:uid="{00000000-0005-0000-0000-0000E8D50000}"/>
    <cellStyle name="표준 2 7 11 16" xfId="20942" xr:uid="{00000000-0005-0000-0000-0000E9D50000}"/>
    <cellStyle name="표준 2 7 11 17" xfId="22422" xr:uid="{00000000-0005-0000-0000-0000EAD50000}"/>
    <cellStyle name="표준 2 7 11 18" xfId="23902" xr:uid="{00000000-0005-0000-0000-0000EBD50000}"/>
    <cellStyle name="표준 2 7 11 19" xfId="25382" xr:uid="{00000000-0005-0000-0000-0000ECD50000}"/>
    <cellStyle name="표준 2 7 11 2" xfId="609" xr:uid="{00000000-0005-0000-0000-0000EDD50000}"/>
    <cellStyle name="표준 2 7 11 2 10" xfId="14279" xr:uid="{00000000-0005-0000-0000-0000EED50000}"/>
    <cellStyle name="표준 2 7 11 2 11" xfId="15759" xr:uid="{00000000-0005-0000-0000-0000EFD50000}"/>
    <cellStyle name="표준 2 7 11 2 12" xfId="17239" xr:uid="{00000000-0005-0000-0000-0000F0D50000}"/>
    <cellStyle name="표준 2 7 11 2 13" xfId="18719" xr:uid="{00000000-0005-0000-0000-0000F1D50000}"/>
    <cellStyle name="표준 2 7 11 2 14" xfId="20199" xr:uid="{00000000-0005-0000-0000-0000F2D50000}"/>
    <cellStyle name="표준 2 7 11 2 15" xfId="21679" xr:uid="{00000000-0005-0000-0000-0000F3D50000}"/>
    <cellStyle name="표준 2 7 11 2 16" xfId="23159" xr:uid="{00000000-0005-0000-0000-0000F4D50000}"/>
    <cellStyle name="표준 2 7 11 2 17" xfId="24639" xr:uid="{00000000-0005-0000-0000-0000F5D50000}"/>
    <cellStyle name="표준 2 7 11 2 18" xfId="26119" xr:uid="{00000000-0005-0000-0000-0000F6D50000}"/>
    <cellStyle name="표준 2 7 11 2 19" xfId="27599" xr:uid="{00000000-0005-0000-0000-0000F7D50000}"/>
    <cellStyle name="표준 2 7 11 2 2" xfId="2438" xr:uid="{00000000-0005-0000-0000-0000F8D50000}"/>
    <cellStyle name="표준 2 7 11 2 20" xfId="29079" xr:uid="{00000000-0005-0000-0000-0000F9D50000}"/>
    <cellStyle name="표준 2 7 11 2 21" xfId="30559" xr:uid="{00000000-0005-0000-0000-0000FAD50000}"/>
    <cellStyle name="표준 2 7 11 2 22" xfId="32039" xr:uid="{00000000-0005-0000-0000-0000FBD50000}"/>
    <cellStyle name="표준 2 7 11 2 23" xfId="33519" xr:uid="{00000000-0005-0000-0000-0000FCD50000}"/>
    <cellStyle name="표준 2 7 11 2 24" xfId="34999" xr:uid="{00000000-0005-0000-0000-0000FDD50000}"/>
    <cellStyle name="표준 2 7 11 2 25" xfId="36479" xr:uid="{00000000-0005-0000-0000-0000FED50000}"/>
    <cellStyle name="표준 2 7 11 2 26" xfId="37959" xr:uid="{00000000-0005-0000-0000-0000FFD50000}"/>
    <cellStyle name="표준 2 7 11 2 27" xfId="39439" xr:uid="{00000000-0005-0000-0000-000000D60000}"/>
    <cellStyle name="표준 2 7 11 2 28" xfId="40919" xr:uid="{00000000-0005-0000-0000-000001D60000}"/>
    <cellStyle name="표준 2 7 11 2 29" xfId="42399" xr:uid="{00000000-0005-0000-0000-000002D60000}"/>
    <cellStyle name="표준 2 7 11 2 3" xfId="3919" xr:uid="{00000000-0005-0000-0000-000003D60000}"/>
    <cellStyle name="표준 2 7 11 2 30" xfId="43879" xr:uid="{00000000-0005-0000-0000-000004D60000}"/>
    <cellStyle name="표준 2 7 11 2 31" xfId="45359" xr:uid="{00000000-0005-0000-0000-000005D60000}"/>
    <cellStyle name="표준 2 7 11 2 32" xfId="46840" xr:uid="{00000000-0005-0000-0000-000006D60000}"/>
    <cellStyle name="표준 2 7 11 2 33" xfId="48320" xr:uid="{00000000-0005-0000-0000-000007D60000}"/>
    <cellStyle name="표준 2 7 11 2 34" xfId="49800" xr:uid="{00000000-0005-0000-0000-000008D60000}"/>
    <cellStyle name="표준 2 7 11 2 35" xfId="51280" xr:uid="{00000000-0005-0000-0000-000009D60000}"/>
    <cellStyle name="표준 2 7 11 2 36" xfId="52760" xr:uid="{00000000-0005-0000-0000-00000AD60000}"/>
    <cellStyle name="표준 2 7 11 2 37" xfId="54240" xr:uid="{00000000-0005-0000-0000-00000BD60000}"/>
    <cellStyle name="표준 2 7 11 2 38" xfId="55720" xr:uid="{00000000-0005-0000-0000-00000CD60000}"/>
    <cellStyle name="표준 2 7 11 2 39" xfId="57200" xr:uid="{00000000-0005-0000-0000-00000DD60000}"/>
    <cellStyle name="표준 2 7 11 2 4" xfId="5399" xr:uid="{00000000-0005-0000-0000-00000ED60000}"/>
    <cellStyle name="표준 2 7 11 2 40" xfId="58680" xr:uid="{00000000-0005-0000-0000-00000FD60000}"/>
    <cellStyle name="표준 2 7 11 2 41" xfId="60160" xr:uid="{00000000-0005-0000-0000-000010D60000}"/>
    <cellStyle name="표준 2 7 11 2 42" xfId="61640" xr:uid="{00000000-0005-0000-0000-000011D60000}"/>
    <cellStyle name="표준 2 7 11 2 5" xfId="6879" xr:uid="{00000000-0005-0000-0000-000012D60000}"/>
    <cellStyle name="표준 2 7 11 2 6" xfId="8359" xr:uid="{00000000-0005-0000-0000-000013D60000}"/>
    <cellStyle name="표준 2 7 11 2 7" xfId="9839" xr:uid="{00000000-0005-0000-0000-000014D60000}"/>
    <cellStyle name="표준 2 7 11 2 8" xfId="11319" xr:uid="{00000000-0005-0000-0000-000015D60000}"/>
    <cellStyle name="표준 2 7 11 2 9" xfId="12799" xr:uid="{00000000-0005-0000-0000-000016D60000}"/>
    <cellStyle name="표준 2 7 11 20" xfId="26862" xr:uid="{00000000-0005-0000-0000-000017D60000}"/>
    <cellStyle name="표준 2 7 11 21" xfId="28342" xr:uid="{00000000-0005-0000-0000-000018D60000}"/>
    <cellStyle name="표준 2 7 11 22" xfId="29822" xr:uid="{00000000-0005-0000-0000-000019D60000}"/>
    <cellStyle name="표준 2 7 11 23" xfId="31302" xr:uid="{00000000-0005-0000-0000-00001AD60000}"/>
    <cellStyle name="표준 2 7 11 24" xfId="32782" xr:uid="{00000000-0005-0000-0000-00001BD60000}"/>
    <cellStyle name="표준 2 7 11 25" xfId="34262" xr:uid="{00000000-0005-0000-0000-00001CD60000}"/>
    <cellStyle name="표준 2 7 11 26" xfId="35742" xr:uid="{00000000-0005-0000-0000-00001DD60000}"/>
    <cellStyle name="표준 2 7 11 27" xfId="37222" xr:uid="{00000000-0005-0000-0000-00001ED60000}"/>
    <cellStyle name="표준 2 7 11 28" xfId="38702" xr:uid="{00000000-0005-0000-0000-00001FD60000}"/>
    <cellStyle name="표준 2 7 11 29" xfId="40182" xr:uid="{00000000-0005-0000-0000-000020D60000}"/>
    <cellStyle name="표준 2 7 11 3" xfId="1701" xr:uid="{00000000-0005-0000-0000-000021D60000}"/>
    <cellStyle name="표준 2 7 11 30" xfId="41662" xr:uid="{00000000-0005-0000-0000-000022D60000}"/>
    <cellStyle name="표준 2 7 11 31" xfId="43142" xr:uid="{00000000-0005-0000-0000-000023D60000}"/>
    <cellStyle name="표준 2 7 11 32" xfId="44622" xr:uid="{00000000-0005-0000-0000-000024D60000}"/>
    <cellStyle name="표준 2 7 11 33" xfId="46103" xr:uid="{00000000-0005-0000-0000-000025D60000}"/>
    <cellStyle name="표준 2 7 11 34" xfId="47583" xr:uid="{00000000-0005-0000-0000-000026D60000}"/>
    <cellStyle name="표준 2 7 11 35" xfId="49063" xr:uid="{00000000-0005-0000-0000-000027D60000}"/>
    <cellStyle name="표준 2 7 11 36" xfId="50543" xr:uid="{00000000-0005-0000-0000-000028D60000}"/>
    <cellStyle name="표준 2 7 11 37" xfId="52023" xr:uid="{00000000-0005-0000-0000-000029D60000}"/>
    <cellStyle name="표준 2 7 11 38" xfId="53503" xr:uid="{00000000-0005-0000-0000-00002AD60000}"/>
    <cellStyle name="표준 2 7 11 39" xfId="54983" xr:uid="{00000000-0005-0000-0000-00002BD60000}"/>
    <cellStyle name="표준 2 7 11 4" xfId="3182" xr:uid="{00000000-0005-0000-0000-00002CD60000}"/>
    <cellStyle name="표준 2 7 11 40" xfId="56463" xr:uid="{00000000-0005-0000-0000-00002DD60000}"/>
    <cellStyle name="표준 2 7 11 41" xfId="57943" xr:uid="{00000000-0005-0000-0000-00002ED60000}"/>
    <cellStyle name="표준 2 7 11 42" xfId="59423" xr:uid="{00000000-0005-0000-0000-00002FD60000}"/>
    <cellStyle name="표준 2 7 11 43" xfId="60903" xr:uid="{00000000-0005-0000-0000-000030D60000}"/>
    <cellStyle name="표준 2 7 11 5" xfId="4662" xr:uid="{00000000-0005-0000-0000-000031D60000}"/>
    <cellStyle name="표준 2 7 11 6" xfId="6142" xr:uid="{00000000-0005-0000-0000-000032D60000}"/>
    <cellStyle name="표준 2 7 11 7" xfId="7622" xr:uid="{00000000-0005-0000-0000-000033D60000}"/>
    <cellStyle name="표준 2 7 11 8" xfId="9102" xr:uid="{00000000-0005-0000-0000-000034D60000}"/>
    <cellStyle name="표준 2 7 11 9" xfId="10582" xr:uid="{00000000-0005-0000-0000-000035D60000}"/>
    <cellStyle name="표준 2 7 12" xfId="1372" xr:uid="{00000000-0005-0000-0000-000036D60000}"/>
    <cellStyle name="표준 2 7 12 10" xfId="12078" xr:uid="{00000000-0005-0000-0000-000037D60000}"/>
    <cellStyle name="표준 2 7 12 11" xfId="13558" xr:uid="{00000000-0005-0000-0000-000038D60000}"/>
    <cellStyle name="표준 2 7 12 12" xfId="15038" xr:uid="{00000000-0005-0000-0000-000039D60000}"/>
    <cellStyle name="표준 2 7 12 13" xfId="16518" xr:uid="{00000000-0005-0000-0000-00003AD60000}"/>
    <cellStyle name="표준 2 7 12 14" xfId="17998" xr:uid="{00000000-0005-0000-0000-00003BD60000}"/>
    <cellStyle name="표준 2 7 12 15" xfId="19478" xr:uid="{00000000-0005-0000-0000-00003CD60000}"/>
    <cellStyle name="표준 2 7 12 16" xfId="20958" xr:uid="{00000000-0005-0000-0000-00003DD60000}"/>
    <cellStyle name="표준 2 7 12 17" xfId="22438" xr:uid="{00000000-0005-0000-0000-00003ED60000}"/>
    <cellStyle name="표준 2 7 12 18" xfId="23918" xr:uid="{00000000-0005-0000-0000-00003FD60000}"/>
    <cellStyle name="표준 2 7 12 19" xfId="25398" xr:uid="{00000000-0005-0000-0000-000040D60000}"/>
    <cellStyle name="표준 2 7 12 2" xfId="593" xr:uid="{00000000-0005-0000-0000-000041D60000}"/>
    <cellStyle name="표준 2 7 12 2 10" xfId="14295" xr:uid="{00000000-0005-0000-0000-000042D60000}"/>
    <cellStyle name="표준 2 7 12 2 11" xfId="15775" xr:uid="{00000000-0005-0000-0000-000043D60000}"/>
    <cellStyle name="표준 2 7 12 2 12" xfId="17255" xr:uid="{00000000-0005-0000-0000-000044D60000}"/>
    <cellStyle name="표준 2 7 12 2 13" xfId="18735" xr:uid="{00000000-0005-0000-0000-000045D60000}"/>
    <cellStyle name="표준 2 7 12 2 14" xfId="20215" xr:uid="{00000000-0005-0000-0000-000046D60000}"/>
    <cellStyle name="표준 2 7 12 2 15" xfId="21695" xr:uid="{00000000-0005-0000-0000-000047D60000}"/>
    <cellStyle name="표준 2 7 12 2 16" xfId="23175" xr:uid="{00000000-0005-0000-0000-000048D60000}"/>
    <cellStyle name="표준 2 7 12 2 17" xfId="24655" xr:uid="{00000000-0005-0000-0000-000049D60000}"/>
    <cellStyle name="표준 2 7 12 2 18" xfId="26135" xr:uid="{00000000-0005-0000-0000-00004AD60000}"/>
    <cellStyle name="표준 2 7 12 2 19" xfId="27615" xr:uid="{00000000-0005-0000-0000-00004BD60000}"/>
    <cellStyle name="표준 2 7 12 2 2" xfId="2454" xr:uid="{00000000-0005-0000-0000-00004CD60000}"/>
    <cellStyle name="표준 2 7 12 2 20" xfId="29095" xr:uid="{00000000-0005-0000-0000-00004DD60000}"/>
    <cellStyle name="표준 2 7 12 2 21" xfId="30575" xr:uid="{00000000-0005-0000-0000-00004ED60000}"/>
    <cellStyle name="표준 2 7 12 2 22" xfId="32055" xr:uid="{00000000-0005-0000-0000-00004FD60000}"/>
    <cellStyle name="표준 2 7 12 2 23" xfId="33535" xr:uid="{00000000-0005-0000-0000-000050D60000}"/>
    <cellStyle name="표준 2 7 12 2 24" xfId="35015" xr:uid="{00000000-0005-0000-0000-000051D60000}"/>
    <cellStyle name="표준 2 7 12 2 25" xfId="36495" xr:uid="{00000000-0005-0000-0000-000052D60000}"/>
    <cellStyle name="표준 2 7 12 2 26" xfId="37975" xr:uid="{00000000-0005-0000-0000-000053D60000}"/>
    <cellStyle name="표준 2 7 12 2 27" xfId="39455" xr:uid="{00000000-0005-0000-0000-000054D60000}"/>
    <cellStyle name="표준 2 7 12 2 28" xfId="40935" xr:uid="{00000000-0005-0000-0000-000055D60000}"/>
    <cellStyle name="표준 2 7 12 2 29" xfId="42415" xr:uid="{00000000-0005-0000-0000-000056D60000}"/>
    <cellStyle name="표준 2 7 12 2 3" xfId="3935" xr:uid="{00000000-0005-0000-0000-000057D60000}"/>
    <cellStyle name="표준 2 7 12 2 30" xfId="43895" xr:uid="{00000000-0005-0000-0000-000058D60000}"/>
    <cellStyle name="표준 2 7 12 2 31" xfId="45375" xr:uid="{00000000-0005-0000-0000-000059D60000}"/>
    <cellStyle name="표준 2 7 12 2 32" xfId="46856" xr:uid="{00000000-0005-0000-0000-00005AD60000}"/>
    <cellStyle name="표준 2 7 12 2 33" xfId="48336" xr:uid="{00000000-0005-0000-0000-00005BD60000}"/>
    <cellStyle name="표준 2 7 12 2 34" xfId="49816" xr:uid="{00000000-0005-0000-0000-00005CD60000}"/>
    <cellStyle name="표준 2 7 12 2 35" xfId="51296" xr:uid="{00000000-0005-0000-0000-00005DD60000}"/>
    <cellStyle name="표준 2 7 12 2 36" xfId="52776" xr:uid="{00000000-0005-0000-0000-00005ED60000}"/>
    <cellStyle name="표준 2 7 12 2 37" xfId="54256" xr:uid="{00000000-0005-0000-0000-00005FD60000}"/>
    <cellStyle name="표준 2 7 12 2 38" xfId="55736" xr:uid="{00000000-0005-0000-0000-000060D60000}"/>
    <cellStyle name="표준 2 7 12 2 39" xfId="57216" xr:uid="{00000000-0005-0000-0000-000061D60000}"/>
    <cellStyle name="표준 2 7 12 2 4" xfId="5415" xr:uid="{00000000-0005-0000-0000-000062D60000}"/>
    <cellStyle name="표준 2 7 12 2 40" xfId="58696" xr:uid="{00000000-0005-0000-0000-000063D60000}"/>
    <cellStyle name="표준 2 7 12 2 41" xfId="60176" xr:uid="{00000000-0005-0000-0000-000064D60000}"/>
    <cellStyle name="표준 2 7 12 2 42" xfId="61656" xr:uid="{00000000-0005-0000-0000-000065D60000}"/>
    <cellStyle name="표준 2 7 12 2 5" xfId="6895" xr:uid="{00000000-0005-0000-0000-000066D60000}"/>
    <cellStyle name="표준 2 7 12 2 6" xfId="8375" xr:uid="{00000000-0005-0000-0000-000067D60000}"/>
    <cellStyle name="표준 2 7 12 2 7" xfId="9855" xr:uid="{00000000-0005-0000-0000-000068D60000}"/>
    <cellStyle name="표준 2 7 12 2 8" xfId="11335" xr:uid="{00000000-0005-0000-0000-000069D60000}"/>
    <cellStyle name="표준 2 7 12 2 9" xfId="12815" xr:uid="{00000000-0005-0000-0000-00006AD60000}"/>
    <cellStyle name="표준 2 7 12 20" xfId="26878" xr:uid="{00000000-0005-0000-0000-00006BD60000}"/>
    <cellStyle name="표준 2 7 12 21" xfId="28358" xr:uid="{00000000-0005-0000-0000-00006CD60000}"/>
    <cellStyle name="표준 2 7 12 22" xfId="29838" xr:uid="{00000000-0005-0000-0000-00006DD60000}"/>
    <cellStyle name="표준 2 7 12 23" xfId="31318" xr:uid="{00000000-0005-0000-0000-00006ED60000}"/>
    <cellStyle name="표준 2 7 12 24" xfId="32798" xr:uid="{00000000-0005-0000-0000-00006FD60000}"/>
    <cellStyle name="표준 2 7 12 25" xfId="34278" xr:uid="{00000000-0005-0000-0000-000070D60000}"/>
    <cellStyle name="표준 2 7 12 26" xfId="35758" xr:uid="{00000000-0005-0000-0000-000071D60000}"/>
    <cellStyle name="표준 2 7 12 27" xfId="37238" xr:uid="{00000000-0005-0000-0000-000072D60000}"/>
    <cellStyle name="표준 2 7 12 28" xfId="38718" xr:uid="{00000000-0005-0000-0000-000073D60000}"/>
    <cellStyle name="표준 2 7 12 29" xfId="40198" xr:uid="{00000000-0005-0000-0000-000074D60000}"/>
    <cellStyle name="표준 2 7 12 3" xfId="1717" xr:uid="{00000000-0005-0000-0000-000075D60000}"/>
    <cellStyle name="표준 2 7 12 30" xfId="41678" xr:uid="{00000000-0005-0000-0000-000076D60000}"/>
    <cellStyle name="표준 2 7 12 31" xfId="43158" xr:uid="{00000000-0005-0000-0000-000077D60000}"/>
    <cellStyle name="표준 2 7 12 32" xfId="44638" xr:uid="{00000000-0005-0000-0000-000078D60000}"/>
    <cellStyle name="표준 2 7 12 33" xfId="46119" xr:uid="{00000000-0005-0000-0000-000079D60000}"/>
    <cellStyle name="표준 2 7 12 34" xfId="47599" xr:uid="{00000000-0005-0000-0000-00007AD60000}"/>
    <cellStyle name="표준 2 7 12 35" xfId="49079" xr:uid="{00000000-0005-0000-0000-00007BD60000}"/>
    <cellStyle name="표준 2 7 12 36" xfId="50559" xr:uid="{00000000-0005-0000-0000-00007CD60000}"/>
    <cellStyle name="표준 2 7 12 37" xfId="52039" xr:uid="{00000000-0005-0000-0000-00007DD60000}"/>
    <cellStyle name="표준 2 7 12 38" xfId="53519" xr:uid="{00000000-0005-0000-0000-00007ED60000}"/>
    <cellStyle name="표준 2 7 12 39" xfId="54999" xr:uid="{00000000-0005-0000-0000-00007FD60000}"/>
    <cellStyle name="표준 2 7 12 4" xfId="3198" xr:uid="{00000000-0005-0000-0000-000080D60000}"/>
    <cellStyle name="표준 2 7 12 40" xfId="56479" xr:uid="{00000000-0005-0000-0000-000081D60000}"/>
    <cellStyle name="표준 2 7 12 41" xfId="57959" xr:uid="{00000000-0005-0000-0000-000082D60000}"/>
    <cellStyle name="표준 2 7 12 42" xfId="59439" xr:uid="{00000000-0005-0000-0000-000083D60000}"/>
    <cellStyle name="표준 2 7 12 43" xfId="60919" xr:uid="{00000000-0005-0000-0000-000084D60000}"/>
    <cellStyle name="표준 2 7 12 5" xfId="4678" xr:uid="{00000000-0005-0000-0000-000085D60000}"/>
    <cellStyle name="표준 2 7 12 6" xfId="6158" xr:uid="{00000000-0005-0000-0000-000086D60000}"/>
    <cellStyle name="표준 2 7 12 7" xfId="7638" xr:uid="{00000000-0005-0000-0000-000087D60000}"/>
    <cellStyle name="표준 2 7 12 8" xfId="9118" xr:uid="{00000000-0005-0000-0000-000088D60000}"/>
    <cellStyle name="표준 2 7 12 9" xfId="10598" xr:uid="{00000000-0005-0000-0000-000089D60000}"/>
    <cellStyle name="표준 2 7 13" xfId="1355" xr:uid="{00000000-0005-0000-0000-00008AD60000}"/>
    <cellStyle name="표준 2 7 13 10" xfId="12095" xr:uid="{00000000-0005-0000-0000-00008BD60000}"/>
    <cellStyle name="표준 2 7 13 11" xfId="13575" xr:uid="{00000000-0005-0000-0000-00008CD60000}"/>
    <cellStyle name="표준 2 7 13 12" xfId="15055" xr:uid="{00000000-0005-0000-0000-00008DD60000}"/>
    <cellStyle name="표준 2 7 13 13" xfId="16535" xr:uid="{00000000-0005-0000-0000-00008ED60000}"/>
    <cellStyle name="표준 2 7 13 14" xfId="18015" xr:uid="{00000000-0005-0000-0000-00008FD60000}"/>
    <cellStyle name="표준 2 7 13 15" xfId="19495" xr:uid="{00000000-0005-0000-0000-000090D60000}"/>
    <cellStyle name="표준 2 7 13 16" xfId="20975" xr:uid="{00000000-0005-0000-0000-000091D60000}"/>
    <cellStyle name="표준 2 7 13 17" xfId="22455" xr:uid="{00000000-0005-0000-0000-000092D60000}"/>
    <cellStyle name="표준 2 7 13 18" xfId="23935" xr:uid="{00000000-0005-0000-0000-000093D60000}"/>
    <cellStyle name="표준 2 7 13 19" xfId="25415" xr:uid="{00000000-0005-0000-0000-000094D60000}"/>
    <cellStyle name="표준 2 7 13 2" xfId="576" xr:uid="{00000000-0005-0000-0000-000095D60000}"/>
    <cellStyle name="표준 2 7 13 2 10" xfId="14312" xr:uid="{00000000-0005-0000-0000-000096D60000}"/>
    <cellStyle name="표준 2 7 13 2 11" xfId="15792" xr:uid="{00000000-0005-0000-0000-000097D60000}"/>
    <cellStyle name="표준 2 7 13 2 12" xfId="17272" xr:uid="{00000000-0005-0000-0000-000098D60000}"/>
    <cellStyle name="표준 2 7 13 2 13" xfId="18752" xr:uid="{00000000-0005-0000-0000-000099D60000}"/>
    <cellStyle name="표준 2 7 13 2 14" xfId="20232" xr:uid="{00000000-0005-0000-0000-00009AD60000}"/>
    <cellStyle name="표준 2 7 13 2 15" xfId="21712" xr:uid="{00000000-0005-0000-0000-00009BD60000}"/>
    <cellStyle name="표준 2 7 13 2 16" xfId="23192" xr:uid="{00000000-0005-0000-0000-00009CD60000}"/>
    <cellStyle name="표준 2 7 13 2 17" xfId="24672" xr:uid="{00000000-0005-0000-0000-00009DD60000}"/>
    <cellStyle name="표준 2 7 13 2 18" xfId="26152" xr:uid="{00000000-0005-0000-0000-00009ED60000}"/>
    <cellStyle name="표준 2 7 13 2 19" xfId="27632" xr:uid="{00000000-0005-0000-0000-00009FD60000}"/>
    <cellStyle name="표준 2 7 13 2 2" xfId="2471" xr:uid="{00000000-0005-0000-0000-0000A0D60000}"/>
    <cellStyle name="표준 2 7 13 2 20" xfId="29112" xr:uid="{00000000-0005-0000-0000-0000A1D60000}"/>
    <cellStyle name="표준 2 7 13 2 21" xfId="30592" xr:uid="{00000000-0005-0000-0000-0000A2D60000}"/>
    <cellStyle name="표준 2 7 13 2 22" xfId="32072" xr:uid="{00000000-0005-0000-0000-0000A3D60000}"/>
    <cellStyle name="표준 2 7 13 2 23" xfId="33552" xr:uid="{00000000-0005-0000-0000-0000A4D60000}"/>
    <cellStyle name="표준 2 7 13 2 24" xfId="35032" xr:uid="{00000000-0005-0000-0000-0000A5D60000}"/>
    <cellStyle name="표준 2 7 13 2 25" xfId="36512" xr:uid="{00000000-0005-0000-0000-0000A6D60000}"/>
    <cellStyle name="표준 2 7 13 2 26" xfId="37992" xr:uid="{00000000-0005-0000-0000-0000A7D60000}"/>
    <cellStyle name="표준 2 7 13 2 27" xfId="39472" xr:uid="{00000000-0005-0000-0000-0000A8D60000}"/>
    <cellStyle name="표준 2 7 13 2 28" xfId="40952" xr:uid="{00000000-0005-0000-0000-0000A9D60000}"/>
    <cellStyle name="표준 2 7 13 2 29" xfId="42432" xr:uid="{00000000-0005-0000-0000-0000AAD60000}"/>
    <cellStyle name="표준 2 7 13 2 3" xfId="3952" xr:uid="{00000000-0005-0000-0000-0000ABD60000}"/>
    <cellStyle name="표준 2 7 13 2 30" xfId="43912" xr:uid="{00000000-0005-0000-0000-0000ACD60000}"/>
    <cellStyle name="표준 2 7 13 2 31" xfId="45392" xr:uid="{00000000-0005-0000-0000-0000ADD60000}"/>
    <cellStyle name="표준 2 7 13 2 32" xfId="46873" xr:uid="{00000000-0005-0000-0000-0000AED60000}"/>
    <cellStyle name="표준 2 7 13 2 33" xfId="48353" xr:uid="{00000000-0005-0000-0000-0000AFD60000}"/>
    <cellStyle name="표준 2 7 13 2 34" xfId="49833" xr:uid="{00000000-0005-0000-0000-0000B0D60000}"/>
    <cellStyle name="표준 2 7 13 2 35" xfId="51313" xr:uid="{00000000-0005-0000-0000-0000B1D60000}"/>
    <cellStyle name="표준 2 7 13 2 36" xfId="52793" xr:uid="{00000000-0005-0000-0000-0000B2D60000}"/>
    <cellStyle name="표준 2 7 13 2 37" xfId="54273" xr:uid="{00000000-0005-0000-0000-0000B3D60000}"/>
    <cellStyle name="표준 2 7 13 2 38" xfId="55753" xr:uid="{00000000-0005-0000-0000-0000B4D60000}"/>
    <cellStyle name="표준 2 7 13 2 39" xfId="57233" xr:uid="{00000000-0005-0000-0000-0000B5D60000}"/>
    <cellStyle name="표준 2 7 13 2 4" xfId="5432" xr:uid="{00000000-0005-0000-0000-0000B6D60000}"/>
    <cellStyle name="표준 2 7 13 2 40" xfId="58713" xr:uid="{00000000-0005-0000-0000-0000B7D60000}"/>
    <cellStyle name="표준 2 7 13 2 41" xfId="60193" xr:uid="{00000000-0005-0000-0000-0000B8D60000}"/>
    <cellStyle name="표준 2 7 13 2 42" xfId="61673" xr:uid="{00000000-0005-0000-0000-0000B9D60000}"/>
    <cellStyle name="표준 2 7 13 2 5" xfId="6912" xr:uid="{00000000-0005-0000-0000-0000BAD60000}"/>
    <cellStyle name="표준 2 7 13 2 6" xfId="8392" xr:uid="{00000000-0005-0000-0000-0000BBD60000}"/>
    <cellStyle name="표준 2 7 13 2 7" xfId="9872" xr:uid="{00000000-0005-0000-0000-0000BCD60000}"/>
    <cellStyle name="표준 2 7 13 2 8" xfId="11352" xr:uid="{00000000-0005-0000-0000-0000BDD60000}"/>
    <cellStyle name="표준 2 7 13 2 9" xfId="12832" xr:uid="{00000000-0005-0000-0000-0000BED60000}"/>
    <cellStyle name="표준 2 7 13 20" xfId="26895" xr:uid="{00000000-0005-0000-0000-0000BFD60000}"/>
    <cellStyle name="표준 2 7 13 21" xfId="28375" xr:uid="{00000000-0005-0000-0000-0000C0D60000}"/>
    <cellStyle name="표준 2 7 13 22" xfId="29855" xr:uid="{00000000-0005-0000-0000-0000C1D60000}"/>
    <cellStyle name="표준 2 7 13 23" xfId="31335" xr:uid="{00000000-0005-0000-0000-0000C2D60000}"/>
    <cellStyle name="표준 2 7 13 24" xfId="32815" xr:uid="{00000000-0005-0000-0000-0000C3D60000}"/>
    <cellStyle name="표준 2 7 13 25" xfId="34295" xr:uid="{00000000-0005-0000-0000-0000C4D60000}"/>
    <cellStyle name="표준 2 7 13 26" xfId="35775" xr:uid="{00000000-0005-0000-0000-0000C5D60000}"/>
    <cellStyle name="표준 2 7 13 27" xfId="37255" xr:uid="{00000000-0005-0000-0000-0000C6D60000}"/>
    <cellStyle name="표준 2 7 13 28" xfId="38735" xr:uid="{00000000-0005-0000-0000-0000C7D60000}"/>
    <cellStyle name="표준 2 7 13 29" xfId="40215" xr:uid="{00000000-0005-0000-0000-0000C8D60000}"/>
    <cellStyle name="표준 2 7 13 3" xfId="1734" xr:uid="{00000000-0005-0000-0000-0000C9D60000}"/>
    <cellStyle name="표준 2 7 13 30" xfId="41695" xr:uid="{00000000-0005-0000-0000-0000CAD60000}"/>
    <cellStyle name="표준 2 7 13 31" xfId="43175" xr:uid="{00000000-0005-0000-0000-0000CBD60000}"/>
    <cellStyle name="표준 2 7 13 32" xfId="44655" xr:uid="{00000000-0005-0000-0000-0000CCD60000}"/>
    <cellStyle name="표준 2 7 13 33" xfId="46136" xr:uid="{00000000-0005-0000-0000-0000CDD60000}"/>
    <cellStyle name="표준 2 7 13 34" xfId="47616" xr:uid="{00000000-0005-0000-0000-0000CED60000}"/>
    <cellStyle name="표준 2 7 13 35" xfId="49096" xr:uid="{00000000-0005-0000-0000-0000CFD60000}"/>
    <cellStyle name="표준 2 7 13 36" xfId="50576" xr:uid="{00000000-0005-0000-0000-0000D0D60000}"/>
    <cellStyle name="표준 2 7 13 37" xfId="52056" xr:uid="{00000000-0005-0000-0000-0000D1D60000}"/>
    <cellStyle name="표준 2 7 13 38" xfId="53536" xr:uid="{00000000-0005-0000-0000-0000D2D60000}"/>
    <cellStyle name="표준 2 7 13 39" xfId="55016" xr:uid="{00000000-0005-0000-0000-0000D3D60000}"/>
    <cellStyle name="표준 2 7 13 4" xfId="3215" xr:uid="{00000000-0005-0000-0000-0000D4D60000}"/>
    <cellStyle name="표준 2 7 13 40" xfId="56496" xr:uid="{00000000-0005-0000-0000-0000D5D60000}"/>
    <cellStyle name="표준 2 7 13 41" xfId="57976" xr:uid="{00000000-0005-0000-0000-0000D6D60000}"/>
    <cellStyle name="표준 2 7 13 42" xfId="59456" xr:uid="{00000000-0005-0000-0000-0000D7D60000}"/>
    <cellStyle name="표준 2 7 13 43" xfId="60936" xr:uid="{00000000-0005-0000-0000-0000D8D60000}"/>
    <cellStyle name="표준 2 7 13 5" xfId="4695" xr:uid="{00000000-0005-0000-0000-0000D9D60000}"/>
    <cellStyle name="표준 2 7 13 6" xfId="6175" xr:uid="{00000000-0005-0000-0000-0000DAD60000}"/>
    <cellStyle name="표준 2 7 13 7" xfId="7655" xr:uid="{00000000-0005-0000-0000-0000DBD60000}"/>
    <cellStyle name="표준 2 7 13 8" xfId="9135" xr:uid="{00000000-0005-0000-0000-0000DCD60000}"/>
    <cellStyle name="표준 2 7 13 9" xfId="10615" xr:uid="{00000000-0005-0000-0000-0000DDD60000}"/>
    <cellStyle name="표준 2 7 14" xfId="1337" xr:uid="{00000000-0005-0000-0000-0000DED60000}"/>
    <cellStyle name="표준 2 7 14 10" xfId="12113" xr:uid="{00000000-0005-0000-0000-0000DFD60000}"/>
    <cellStyle name="표준 2 7 14 11" xfId="13593" xr:uid="{00000000-0005-0000-0000-0000E0D60000}"/>
    <cellStyle name="표준 2 7 14 12" xfId="15073" xr:uid="{00000000-0005-0000-0000-0000E1D60000}"/>
    <cellStyle name="표준 2 7 14 13" xfId="16553" xr:uid="{00000000-0005-0000-0000-0000E2D60000}"/>
    <cellStyle name="표준 2 7 14 14" xfId="18033" xr:uid="{00000000-0005-0000-0000-0000E3D60000}"/>
    <cellStyle name="표준 2 7 14 15" xfId="19513" xr:uid="{00000000-0005-0000-0000-0000E4D60000}"/>
    <cellStyle name="표준 2 7 14 16" xfId="20993" xr:uid="{00000000-0005-0000-0000-0000E5D60000}"/>
    <cellStyle name="표준 2 7 14 17" xfId="22473" xr:uid="{00000000-0005-0000-0000-0000E6D60000}"/>
    <cellStyle name="표준 2 7 14 18" xfId="23953" xr:uid="{00000000-0005-0000-0000-0000E7D60000}"/>
    <cellStyle name="표준 2 7 14 19" xfId="25433" xr:uid="{00000000-0005-0000-0000-0000E8D60000}"/>
    <cellStyle name="표준 2 7 14 2" xfId="558" xr:uid="{00000000-0005-0000-0000-0000E9D60000}"/>
    <cellStyle name="표준 2 7 14 2 10" xfId="14330" xr:uid="{00000000-0005-0000-0000-0000EAD60000}"/>
    <cellStyle name="표준 2 7 14 2 11" xfId="15810" xr:uid="{00000000-0005-0000-0000-0000EBD60000}"/>
    <cellStyle name="표준 2 7 14 2 12" xfId="17290" xr:uid="{00000000-0005-0000-0000-0000ECD60000}"/>
    <cellStyle name="표준 2 7 14 2 13" xfId="18770" xr:uid="{00000000-0005-0000-0000-0000EDD60000}"/>
    <cellStyle name="표준 2 7 14 2 14" xfId="20250" xr:uid="{00000000-0005-0000-0000-0000EED60000}"/>
    <cellStyle name="표준 2 7 14 2 15" xfId="21730" xr:uid="{00000000-0005-0000-0000-0000EFD60000}"/>
    <cellStyle name="표준 2 7 14 2 16" xfId="23210" xr:uid="{00000000-0005-0000-0000-0000F0D60000}"/>
    <cellStyle name="표준 2 7 14 2 17" xfId="24690" xr:uid="{00000000-0005-0000-0000-0000F1D60000}"/>
    <cellStyle name="표준 2 7 14 2 18" xfId="26170" xr:uid="{00000000-0005-0000-0000-0000F2D60000}"/>
    <cellStyle name="표준 2 7 14 2 19" xfId="27650" xr:uid="{00000000-0005-0000-0000-0000F3D60000}"/>
    <cellStyle name="표준 2 7 14 2 2" xfId="2489" xr:uid="{00000000-0005-0000-0000-0000F4D60000}"/>
    <cellStyle name="표준 2 7 14 2 20" xfId="29130" xr:uid="{00000000-0005-0000-0000-0000F5D60000}"/>
    <cellStyle name="표준 2 7 14 2 21" xfId="30610" xr:uid="{00000000-0005-0000-0000-0000F6D60000}"/>
    <cellStyle name="표준 2 7 14 2 22" xfId="32090" xr:uid="{00000000-0005-0000-0000-0000F7D60000}"/>
    <cellStyle name="표준 2 7 14 2 23" xfId="33570" xr:uid="{00000000-0005-0000-0000-0000F8D60000}"/>
    <cellStyle name="표준 2 7 14 2 24" xfId="35050" xr:uid="{00000000-0005-0000-0000-0000F9D60000}"/>
    <cellStyle name="표준 2 7 14 2 25" xfId="36530" xr:uid="{00000000-0005-0000-0000-0000FAD60000}"/>
    <cellStyle name="표준 2 7 14 2 26" xfId="38010" xr:uid="{00000000-0005-0000-0000-0000FBD60000}"/>
    <cellStyle name="표준 2 7 14 2 27" xfId="39490" xr:uid="{00000000-0005-0000-0000-0000FCD60000}"/>
    <cellStyle name="표준 2 7 14 2 28" xfId="40970" xr:uid="{00000000-0005-0000-0000-0000FDD60000}"/>
    <cellStyle name="표준 2 7 14 2 29" xfId="42450" xr:uid="{00000000-0005-0000-0000-0000FED60000}"/>
    <cellStyle name="표준 2 7 14 2 3" xfId="3970" xr:uid="{00000000-0005-0000-0000-0000FFD60000}"/>
    <cellStyle name="표준 2 7 14 2 30" xfId="43930" xr:uid="{00000000-0005-0000-0000-000000D70000}"/>
    <cellStyle name="표준 2 7 14 2 31" xfId="45410" xr:uid="{00000000-0005-0000-0000-000001D70000}"/>
    <cellStyle name="표준 2 7 14 2 32" xfId="46891" xr:uid="{00000000-0005-0000-0000-000002D70000}"/>
    <cellStyle name="표준 2 7 14 2 33" xfId="48371" xr:uid="{00000000-0005-0000-0000-000003D70000}"/>
    <cellStyle name="표준 2 7 14 2 34" xfId="49851" xr:uid="{00000000-0005-0000-0000-000004D70000}"/>
    <cellStyle name="표준 2 7 14 2 35" xfId="51331" xr:uid="{00000000-0005-0000-0000-000005D70000}"/>
    <cellStyle name="표준 2 7 14 2 36" xfId="52811" xr:uid="{00000000-0005-0000-0000-000006D70000}"/>
    <cellStyle name="표준 2 7 14 2 37" xfId="54291" xr:uid="{00000000-0005-0000-0000-000007D70000}"/>
    <cellStyle name="표준 2 7 14 2 38" xfId="55771" xr:uid="{00000000-0005-0000-0000-000008D70000}"/>
    <cellStyle name="표준 2 7 14 2 39" xfId="57251" xr:uid="{00000000-0005-0000-0000-000009D70000}"/>
    <cellStyle name="표준 2 7 14 2 4" xfId="5450" xr:uid="{00000000-0005-0000-0000-00000AD70000}"/>
    <cellStyle name="표준 2 7 14 2 40" xfId="58731" xr:uid="{00000000-0005-0000-0000-00000BD70000}"/>
    <cellStyle name="표준 2 7 14 2 41" xfId="60211" xr:uid="{00000000-0005-0000-0000-00000CD70000}"/>
    <cellStyle name="표준 2 7 14 2 42" xfId="61691" xr:uid="{00000000-0005-0000-0000-00000DD70000}"/>
    <cellStyle name="표준 2 7 14 2 5" xfId="6930" xr:uid="{00000000-0005-0000-0000-00000ED70000}"/>
    <cellStyle name="표준 2 7 14 2 6" xfId="8410" xr:uid="{00000000-0005-0000-0000-00000FD70000}"/>
    <cellStyle name="표준 2 7 14 2 7" xfId="9890" xr:uid="{00000000-0005-0000-0000-000010D70000}"/>
    <cellStyle name="표준 2 7 14 2 8" xfId="11370" xr:uid="{00000000-0005-0000-0000-000011D70000}"/>
    <cellStyle name="표준 2 7 14 2 9" xfId="12850" xr:uid="{00000000-0005-0000-0000-000012D70000}"/>
    <cellStyle name="표준 2 7 14 20" xfId="26913" xr:uid="{00000000-0005-0000-0000-000013D70000}"/>
    <cellStyle name="표준 2 7 14 21" xfId="28393" xr:uid="{00000000-0005-0000-0000-000014D70000}"/>
    <cellStyle name="표준 2 7 14 22" xfId="29873" xr:uid="{00000000-0005-0000-0000-000015D70000}"/>
    <cellStyle name="표준 2 7 14 23" xfId="31353" xr:uid="{00000000-0005-0000-0000-000016D70000}"/>
    <cellStyle name="표준 2 7 14 24" xfId="32833" xr:uid="{00000000-0005-0000-0000-000017D70000}"/>
    <cellStyle name="표준 2 7 14 25" xfId="34313" xr:uid="{00000000-0005-0000-0000-000018D70000}"/>
    <cellStyle name="표준 2 7 14 26" xfId="35793" xr:uid="{00000000-0005-0000-0000-000019D70000}"/>
    <cellStyle name="표준 2 7 14 27" xfId="37273" xr:uid="{00000000-0005-0000-0000-00001AD70000}"/>
    <cellStyle name="표준 2 7 14 28" xfId="38753" xr:uid="{00000000-0005-0000-0000-00001BD70000}"/>
    <cellStyle name="표준 2 7 14 29" xfId="40233" xr:uid="{00000000-0005-0000-0000-00001CD70000}"/>
    <cellStyle name="표준 2 7 14 3" xfId="1752" xr:uid="{00000000-0005-0000-0000-00001DD70000}"/>
    <cellStyle name="표준 2 7 14 30" xfId="41713" xr:uid="{00000000-0005-0000-0000-00001ED70000}"/>
    <cellStyle name="표준 2 7 14 31" xfId="43193" xr:uid="{00000000-0005-0000-0000-00001FD70000}"/>
    <cellStyle name="표준 2 7 14 32" xfId="44673" xr:uid="{00000000-0005-0000-0000-000020D70000}"/>
    <cellStyle name="표준 2 7 14 33" xfId="46154" xr:uid="{00000000-0005-0000-0000-000021D70000}"/>
    <cellStyle name="표준 2 7 14 34" xfId="47634" xr:uid="{00000000-0005-0000-0000-000022D70000}"/>
    <cellStyle name="표준 2 7 14 35" xfId="49114" xr:uid="{00000000-0005-0000-0000-000023D70000}"/>
    <cellStyle name="표준 2 7 14 36" xfId="50594" xr:uid="{00000000-0005-0000-0000-000024D70000}"/>
    <cellStyle name="표준 2 7 14 37" xfId="52074" xr:uid="{00000000-0005-0000-0000-000025D70000}"/>
    <cellStyle name="표준 2 7 14 38" xfId="53554" xr:uid="{00000000-0005-0000-0000-000026D70000}"/>
    <cellStyle name="표준 2 7 14 39" xfId="55034" xr:uid="{00000000-0005-0000-0000-000027D70000}"/>
    <cellStyle name="표준 2 7 14 4" xfId="3233" xr:uid="{00000000-0005-0000-0000-000028D70000}"/>
    <cellStyle name="표준 2 7 14 40" xfId="56514" xr:uid="{00000000-0005-0000-0000-000029D70000}"/>
    <cellStyle name="표준 2 7 14 41" xfId="57994" xr:uid="{00000000-0005-0000-0000-00002AD70000}"/>
    <cellStyle name="표준 2 7 14 42" xfId="59474" xr:uid="{00000000-0005-0000-0000-00002BD70000}"/>
    <cellStyle name="표준 2 7 14 43" xfId="60954" xr:uid="{00000000-0005-0000-0000-00002CD70000}"/>
    <cellStyle name="표준 2 7 14 5" xfId="4713" xr:uid="{00000000-0005-0000-0000-00002DD70000}"/>
    <cellStyle name="표준 2 7 14 6" xfId="6193" xr:uid="{00000000-0005-0000-0000-00002ED70000}"/>
    <cellStyle name="표준 2 7 14 7" xfId="7673" xr:uid="{00000000-0005-0000-0000-00002FD70000}"/>
    <cellStyle name="표준 2 7 14 8" xfId="9153" xr:uid="{00000000-0005-0000-0000-000030D70000}"/>
    <cellStyle name="표준 2 7 14 9" xfId="10633" xr:uid="{00000000-0005-0000-0000-000031D70000}"/>
    <cellStyle name="표준 2 7 15" xfId="1318" xr:uid="{00000000-0005-0000-0000-000032D70000}"/>
    <cellStyle name="표준 2 7 15 10" xfId="12132" xr:uid="{00000000-0005-0000-0000-000033D70000}"/>
    <cellStyle name="표준 2 7 15 11" xfId="13612" xr:uid="{00000000-0005-0000-0000-000034D70000}"/>
    <cellStyle name="표준 2 7 15 12" xfId="15092" xr:uid="{00000000-0005-0000-0000-000035D70000}"/>
    <cellStyle name="표준 2 7 15 13" xfId="16572" xr:uid="{00000000-0005-0000-0000-000036D70000}"/>
    <cellStyle name="표준 2 7 15 14" xfId="18052" xr:uid="{00000000-0005-0000-0000-000037D70000}"/>
    <cellStyle name="표준 2 7 15 15" xfId="19532" xr:uid="{00000000-0005-0000-0000-000038D70000}"/>
    <cellStyle name="표준 2 7 15 16" xfId="21012" xr:uid="{00000000-0005-0000-0000-000039D70000}"/>
    <cellStyle name="표준 2 7 15 17" xfId="22492" xr:uid="{00000000-0005-0000-0000-00003AD70000}"/>
    <cellStyle name="표준 2 7 15 18" xfId="23972" xr:uid="{00000000-0005-0000-0000-00003BD70000}"/>
    <cellStyle name="표준 2 7 15 19" xfId="25452" xr:uid="{00000000-0005-0000-0000-00003CD70000}"/>
    <cellStyle name="표준 2 7 15 2" xfId="539" xr:uid="{00000000-0005-0000-0000-00003DD70000}"/>
    <cellStyle name="표준 2 7 15 2 10" xfId="14349" xr:uid="{00000000-0005-0000-0000-00003ED70000}"/>
    <cellStyle name="표준 2 7 15 2 11" xfId="15829" xr:uid="{00000000-0005-0000-0000-00003FD70000}"/>
    <cellStyle name="표준 2 7 15 2 12" xfId="17309" xr:uid="{00000000-0005-0000-0000-000040D70000}"/>
    <cellStyle name="표준 2 7 15 2 13" xfId="18789" xr:uid="{00000000-0005-0000-0000-000041D70000}"/>
    <cellStyle name="표준 2 7 15 2 14" xfId="20269" xr:uid="{00000000-0005-0000-0000-000042D70000}"/>
    <cellStyle name="표준 2 7 15 2 15" xfId="21749" xr:uid="{00000000-0005-0000-0000-000043D70000}"/>
    <cellStyle name="표준 2 7 15 2 16" xfId="23229" xr:uid="{00000000-0005-0000-0000-000044D70000}"/>
    <cellStyle name="표준 2 7 15 2 17" xfId="24709" xr:uid="{00000000-0005-0000-0000-000045D70000}"/>
    <cellStyle name="표준 2 7 15 2 18" xfId="26189" xr:uid="{00000000-0005-0000-0000-000046D70000}"/>
    <cellStyle name="표준 2 7 15 2 19" xfId="27669" xr:uid="{00000000-0005-0000-0000-000047D70000}"/>
    <cellStyle name="표준 2 7 15 2 2" xfId="2508" xr:uid="{00000000-0005-0000-0000-000048D70000}"/>
    <cellStyle name="표준 2 7 15 2 20" xfId="29149" xr:uid="{00000000-0005-0000-0000-000049D70000}"/>
    <cellStyle name="표준 2 7 15 2 21" xfId="30629" xr:uid="{00000000-0005-0000-0000-00004AD70000}"/>
    <cellStyle name="표준 2 7 15 2 22" xfId="32109" xr:uid="{00000000-0005-0000-0000-00004BD70000}"/>
    <cellStyle name="표준 2 7 15 2 23" xfId="33589" xr:uid="{00000000-0005-0000-0000-00004CD70000}"/>
    <cellStyle name="표준 2 7 15 2 24" xfId="35069" xr:uid="{00000000-0005-0000-0000-00004DD70000}"/>
    <cellStyle name="표준 2 7 15 2 25" xfId="36549" xr:uid="{00000000-0005-0000-0000-00004ED70000}"/>
    <cellStyle name="표준 2 7 15 2 26" xfId="38029" xr:uid="{00000000-0005-0000-0000-00004FD70000}"/>
    <cellStyle name="표준 2 7 15 2 27" xfId="39509" xr:uid="{00000000-0005-0000-0000-000050D70000}"/>
    <cellStyle name="표준 2 7 15 2 28" xfId="40989" xr:uid="{00000000-0005-0000-0000-000051D70000}"/>
    <cellStyle name="표준 2 7 15 2 29" xfId="42469" xr:uid="{00000000-0005-0000-0000-000052D70000}"/>
    <cellStyle name="표준 2 7 15 2 3" xfId="3989" xr:uid="{00000000-0005-0000-0000-000053D70000}"/>
    <cellStyle name="표준 2 7 15 2 30" xfId="43949" xr:uid="{00000000-0005-0000-0000-000054D70000}"/>
    <cellStyle name="표준 2 7 15 2 31" xfId="45429" xr:uid="{00000000-0005-0000-0000-000055D70000}"/>
    <cellStyle name="표준 2 7 15 2 32" xfId="46910" xr:uid="{00000000-0005-0000-0000-000056D70000}"/>
    <cellStyle name="표준 2 7 15 2 33" xfId="48390" xr:uid="{00000000-0005-0000-0000-000057D70000}"/>
    <cellStyle name="표준 2 7 15 2 34" xfId="49870" xr:uid="{00000000-0005-0000-0000-000058D70000}"/>
    <cellStyle name="표준 2 7 15 2 35" xfId="51350" xr:uid="{00000000-0005-0000-0000-000059D70000}"/>
    <cellStyle name="표준 2 7 15 2 36" xfId="52830" xr:uid="{00000000-0005-0000-0000-00005AD70000}"/>
    <cellStyle name="표준 2 7 15 2 37" xfId="54310" xr:uid="{00000000-0005-0000-0000-00005BD70000}"/>
    <cellStyle name="표준 2 7 15 2 38" xfId="55790" xr:uid="{00000000-0005-0000-0000-00005CD70000}"/>
    <cellStyle name="표준 2 7 15 2 39" xfId="57270" xr:uid="{00000000-0005-0000-0000-00005DD70000}"/>
    <cellStyle name="표준 2 7 15 2 4" xfId="5469" xr:uid="{00000000-0005-0000-0000-00005ED70000}"/>
    <cellStyle name="표준 2 7 15 2 40" xfId="58750" xr:uid="{00000000-0005-0000-0000-00005FD70000}"/>
    <cellStyle name="표준 2 7 15 2 41" xfId="60230" xr:uid="{00000000-0005-0000-0000-000060D70000}"/>
    <cellStyle name="표준 2 7 15 2 42" xfId="61710" xr:uid="{00000000-0005-0000-0000-000061D70000}"/>
    <cellStyle name="표준 2 7 15 2 5" xfId="6949" xr:uid="{00000000-0005-0000-0000-000062D70000}"/>
    <cellStyle name="표준 2 7 15 2 6" xfId="8429" xr:uid="{00000000-0005-0000-0000-000063D70000}"/>
    <cellStyle name="표준 2 7 15 2 7" xfId="9909" xr:uid="{00000000-0005-0000-0000-000064D70000}"/>
    <cellStyle name="표준 2 7 15 2 8" xfId="11389" xr:uid="{00000000-0005-0000-0000-000065D70000}"/>
    <cellStyle name="표준 2 7 15 2 9" xfId="12869" xr:uid="{00000000-0005-0000-0000-000066D70000}"/>
    <cellStyle name="표준 2 7 15 20" xfId="26932" xr:uid="{00000000-0005-0000-0000-000067D70000}"/>
    <cellStyle name="표준 2 7 15 21" xfId="28412" xr:uid="{00000000-0005-0000-0000-000068D70000}"/>
    <cellStyle name="표준 2 7 15 22" xfId="29892" xr:uid="{00000000-0005-0000-0000-000069D70000}"/>
    <cellStyle name="표준 2 7 15 23" xfId="31372" xr:uid="{00000000-0005-0000-0000-00006AD70000}"/>
    <cellStyle name="표준 2 7 15 24" xfId="32852" xr:uid="{00000000-0005-0000-0000-00006BD70000}"/>
    <cellStyle name="표준 2 7 15 25" xfId="34332" xr:uid="{00000000-0005-0000-0000-00006CD70000}"/>
    <cellStyle name="표준 2 7 15 26" xfId="35812" xr:uid="{00000000-0005-0000-0000-00006DD70000}"/>
    <cellStyle name="표준 2 7 15 27" xfId="37292" xr:uid="{00000000-0005-0000-0000-00006ED70000}"/>
    <cellStyle name="표준 2 7 15 28" xfId="38772" xr:uid="{00000000-0005-0000-0000-00006FD70000}"/>
    <cellStyle name="표준 2 7 15 29" xfId="40252" xr:uid="{00000000-0005-0000-0000-000070D70000}"/>
    <cellStyle name="표준 2 7 15 3" xfId="1771" xr:uid="{00000000-0005-0000-0000-000071D70000}"/>
    <cellStyle name="표준 2 7 15 30" xfId="41732" xr:uid="{00000000-0005-0000-0000-000072D70000}"/>
    <cellStyle name="표준 2 7 15 31" xfId="43212" xr:uid="{00000000-0005-0000-0000-000073D70000}"/>
    <cellStyle name="표준 2 7 15 32" xfId="44692" xr:uid="{00000000-0005-0000-0000-000074D70000}"/>
    <cellStyle name="표준 2 7 15 33" xfId="46173" xr:uid="{00000000-0005-0000-0000-000075D70000}"/>
    <cellStyle name="표준 2 7 15 34" xfId="47653" xr:uid="{00000000-0005-0000-0000-000076D70000}"/>
    <cellStyle name="표준 2 7 15 35" xfId="49133" xr:uid="{00000000-0005-0000-0000-000077D70000}"/>
    <cellStyle name="표준 2 7 15 36" xfId="50613" xr:uid="{00000000-0005-0000-0000-000078D70000}"/>
    <cellStyle name="표준 2 7 15 37" xfId="52093" xr:uid="{00000000-0005-0000-0000-000079D70000}"/>
    <cellStyle name="표준 2 7 15 38" xfId="53573" xr:uid="{00000000-0005-0000-0000-00007AD70000}"/>
    <cellStyle name="표준 2 7 15 39" xfId="55053" xr:uid="{00000000-0005-0000-0000-00007BD70000}"/>
    <cellStyle name="표준 2 7 15 4" xfId="3252" xr:uid="{00000000-0005-0000-0000-00007CD70000}"/>
    <cellStyle name="표준 2 7 15 40" xfId="56533" xr:uid="{00000000-0005-0000-0000-00007DD70000}"/>
    <cellStyle name="표준 2 7 15 41" xfId="58013" xr:uid="{00000000-0005-0000-0000-00007ED70000}"/>
    <cellStyle name="표준 2 7 15 42" xfId="59493" xr:uid="{00000000-0005-0000-0000-00007FD70000}"/>
    <cellStyle name="표준 2 7 15 43" xfId="60973" xr:uid="{00000000-0005-0000-0000-000080D70000}"/>
    <cellStyle name="표준 2 7 15 5" xfId="4732" xr:uid="{00000000-0005-0000-0000-000081D70000}"/>
    <cellStyle name="표준 2 7 15 6" xfId="6212" xr:uid="{00000000-0005-0000-0000-000082D70000}"/>
    <cellStyle name="표준 2 7 15 7" xfId="7692" xr:uid="{00000000-0005-0000-0000-000083D70000}"/>
    <cellStyle name="표준 2 7 15 8" xfId="9172" xr:uid="{00000000-0005-0000-0000-000084D70000}"/>
    <cellStyle name="표준 2 7 15 9" xfId="10652" xr:uid="{00000000-0005-0000-0000-000085D70000}"/>
    <cellStyle name="표준 2 7 16" xfId="1298" xr:uid="{00000000-0005-0000-0000-000086D70000}"/>
    <cellStyle name="표준 2 7 16 10" xfId="12152" xr:uid="{00000000-0005-0000-0000-000087D70000}"/>
    <cellStyle name="표준 2 7 16 11" xfId="13632" xr:uid="{00000000-0005-0000-0000-000088D70000}"/>
    <cellStyle name="표준 2 7 16 12" xfId="15112" xr:uid="{00000000-0005-0000-0000-000089D70000}"/>
    <cellStyle name="표준 2 7 16 13" xfId="16592" xr:uid="{00000000-0005-0000-0000-00008AD70000}"/>
    <cellStyle name="표준 2 7 16 14" xfId="18072" xr:uid="{00000000-0005-0000-0000-00008BD70000}"/>
    <cellStyle name="표준 2 7 16 15" xfId="19552" xr:uid="{00000000-0005-0000-0000-00008CD70000}"/>
    <cellStyle name="표준 2 7 16 16" xfId="21032" xr:uid="{00000000-0005-0000-0000-00008DD70000}"/>
    <cellStyle name="표준 2 7 16 17" xfId="22512" xr:uid="{00000000-0005-0000-0000-00008ED70000}"/>
    <cellStyle name="표준 2 7 16 18" xfId="23992" xr:uid="{00000000-0005-0000-0000-00008FD70000}"/>
    <cellStyle name="표준 2 7 16 19" xfId="25472" xr:uid="{00000000-0005-0000-0000-000090D70000}"/>
    <cellStyle name="표준 2 7 16 2" xfId="519" xr:uid="{00000000-0005-0000-0000-000091D70000}"/>
    <cellStyle name="표준 2 7 16 2 10" xfId="14369" xr:uid="{00000000-0005-0000-0000-000092D70000}"/>
    <cellStyle name="표준 2 7 16 2 11" xfId="15849" xr:uid="{00000000-0005-0000-0000-000093D70000}"/>
    <cellStyle name="표준 2 7 16 2 12" xfId="17329" xr:uid="{00000000-0005-0000-0000-000094D70000}"/>
    <cellStyle name="표준 2 7 16 2 13" xfId="18809" xr:uid="{00000000-0005-0000-0000-000095D70000}"/>
    <cellStyle name="표준 2 7 16 2 14" xfId="20289" xr:uid="{00000000-0005-0000-0000-000096D70000}"/>
    <cellStyle name="표준 2 7 16 2 15" xfId="21769" xr:uid="{00000000-0005-0000-0000-000097D70000}"/>
    <cellStyle name="표준 2 7 16 2 16" xfId="23249" xr:uid="{00000000-0005-0000-0000-000098D70000}"/>
    <cellStyle name="표준 2 7 16 2 17" xfId="24729" xr:uid="{00000000-0005-0000-0000-000099D70000}"/>
    <cellStyle name="표준 2 7 16 2 18" xfId="26209" xr:uid="{00000000-0005-0000-0000-00009AD70000}"/>
    <cellStyle name="표준 2 7 16 2 19" xfId="27689" xr:uid="{00000000-0005-0000-0000-00009BD70000}"/>
    <cellStyle name="표준 2 7 16 2 2" xfId="2528" xr:uid="{00000000-0005-0000-0000-00009CD70000}"/>
    <cellStyle name="표준 2 7 16 2 20" xfId="29169" xr:uid="{00000000-0005-0000-0000-00009DD70000}"/>
    <cellStyle name="표준 2 7 16 2 21" xfId="30649" xr:uid="{00000000-0005-0000-0000-00009ED70000}"/>
    <cellStyle name="표준 2 7 16 2 22" xfId="32129" xr:uid="{00000000-0005-0000-0000-00009FD70000}"/>
    <cellStyle name="표준 2 7 16 2 23" xfId="33609" xr:uid="{00000000-0005-0000-0000-0000A0D70000}"/>
    <cellStyle name="표준 2 7 16 2 24" xfId="35089" xr:uid="{00000000-0005-0000-0000-0000A1D70000}"/>
    <cellStyle name="표준 2 7 16 2 25" xfId="36569" xr:uid="{00000000-0005-0000-0000-0000A2D70000}"/>
    <cellStyle name="표준 2 7 16 2 26" xfId="38049" xr:uid="{00000000-0005-0000-0000-0000A3D70000}"/>
    <cellStyle name="표준 2 7 16 2 27" xfId="39529" xr:uid="{00000000-0005-0000-0000-0000A4D70000}"/>
    <cellStyle name="표준 2 7 16 2 28" xfId="41009" xr:uid="{00000000-0005-0000-0000-0000A5D70000}"/>
    <cellStyle name="표준 2 7 16 2 29" xfId="42489" xr:uid="{00000000-0005-0000-0000-0000A6D70000}"/>
    <cellStyle name="표준 2 7 16 2 3" xfId="4009" xr:uid="{00000000-0005-0000-0000-0000A7D70000}"/>
    <cellStyle name="표준 2 7 16 2 30" xfId="43969" xr:uid="{00000000-0005-0000-0000-0000A8D70000}"/>
    <cellStyle name="표준 2 7 16 2 31" xfId="45449" xr:uid="{00000000-0005-0000-0000-0000A9D70000}"/>
    <cellStyle name="표준 2 7 16 2 32" xfId="46930" xr:uid="{00000000-0005-0000-0000-0000AAD70000}"/>
    <cellStyle name="표준 2 7 16 2 33" xfId="48410" xr:uid="{00000000-0005-0000-0000-0000ABD70000}"/>
    <cellStyle name="표준 2 7 16 2 34" xfId="49890" xr:uid="{00000000-0005-0000-0000-0000ACD70000}"/>
    <cellStyle name="표준 2 7 16 2 35" xfId="51370" xr:uid="{00000000-0005-0000-0000-0000ADD70000}"/>
    <cellStyle name="표준 2 7 16 2 36" xfId="52850" xr:uid="{00000000-0005-0000-0000-0000AED70000}"/>
    <cellStyle name="표준 2 7 16 2 37" xfId="54330" xr:uid="{00000000-0005-0000-0000-0000AFD70000}"/>
    <cellStyle name="표준 2 7 16 2 38" xfId="55810" xr:uid="{00000000-0005-0000-0000-0000B0D70000}"/>
    <cellStyle name="표준 2 7 16 2 39" xfId="57290" xr:uid="{00000000-0005-0000-0000-0000B1D70000}"/>
    <cellStyle name="표준 2 7 16 2 4" xfId="5489" xr:uid="{00000000-0005-0000-0000-0000B2D70000}"/>
    <cellStyle name="표준 2 7 16 2 40" xfId="58770" xr:uid="{00000000-0005-0000-0000-0000B3D70000}"/>
    <cellStyle name="표준 2 7 16 2 41" xfId="60250" xr:uid="{00000000-0005-0000-0000-0000B4D70000}"/>
    <cellStyle name="표준 2 7 16 2 42" xfId="61730" xr:uid="{00000000-0005-0000-0000-0000B5D70000}"/>
    <cellStyle name="표준 2 7 16 2 5" xfId="6969" xr:uid="{00000000-0005-0000-0000-0000B6D70000}"/>
    <cellStyle name="표준 2 7 16 2 6" xfId="8449" xr:uid="{00000000-0005-0000-0000-0000B7D70000}"/>
    <cellStyle name="표준 2 7 16 2 7" xfId="9929" xr:uid="{00000000-0005-0000-0000-0000B8D70000}"/>
    <cellStyle name="표준 2 7 16 2 8" xfId="11409" xr:uid="{00000000-0005-0000-0000-0000B9D70000}"/>
    <cellStyle name="표준 2 7 16 2 9" xfId="12889" xr:uid="{00000000-0005-0000-0000-0000BAD70000}"/>
    <cellStyle name="표준 2 7 16 20" xfId="26952" xr:uid="{00000000-0005-0000-0000-0000BBD70000}"/>
    <cellStyle name="표준 2 7 16 21" xfId="28432" xr:uid="{00000000-0005-0000-0000-0000BCD70000}"/>
    <cellStyle name="표준 2 7 16 22" xfId="29912" xr:uid="{00000000-0005-0000-0000-0000BDD70000}"/>
    <cellStyle name="표준 2 7 16 23" xfId="31392" xr:uid="{00000000-0005-0000-0000-0000BED70000}"/>
    <cellStyle name="표준 2 7 16 24" xfId="32872" xr:uid="{00000000-0005-0000-0000-0000BFD70000}"/>
    <cellStyle name="표준 2 7 16 25" xfId="34352" xr:uid="{00000000-0005-0000-0000-0000C0D70000}"/>
    <cellStyle name="표준 2 7 16 26" xfId="35832" xr:uid="{00000000-0005-0000-0000-0000C1D70000}"/>
    <cellStyle name="표준 2 7 16 27" xfId="37312" xr:uid="{00000000-0005-0000-0000-0000C2D70000}"/>
    <cellStyle name="표준 2 7 16 28" xfId="38792" xr:uid="{00000000-0005-0000-0000-0000C3D70000}"/>
    <cellStyle name="표준 2 7 16 29" xfId="40272" xr:uid="{00000000-0005-0000-0000-0000C4D70000}"/>
    <cellStyle name="표준 2 7 16 3" xfId="1791" xr:uid="{00000000-0005-0000-0000-0000C5D70000}"/>
    <cellStyle name="표준 2 7 16 30" xfId="41752" xr:uid="{00000000-0005-0000-0000-0000C6D70000}"/>
    <cellStyle name="표준 2 7 16 31" xfId="43232" xr:uid="{00000000-0005-0000-0000-0000C7D70000}"/>
    <cellStyle name="표준 2 7 16 32" xfId="44712" xr:uid="{00000000-0005-0000-0000-0000C8D70000}"/>
    <cellStyle name="표준 2 7 16 33" xfId="46193" xr:uid="{00000000-0005-0000-0000-0000C9D70000}"/>
    <cellStyle name="표준 2 7 16 34" xfId="47673" xr:uid="{00000000-0005-0000-0000-0000CAD70000}"/>
    <cellStyle name="표준 2 7 16 35" xfId="49153" xr:uid="{00000000-0005-0000-0000-0000CBD70000}"/>
    <cellStyle name="표준 2 7 16 36" xfId="50633" xr:uid="{00000000-0005-0000-0000-0000CCD70000}"/>
    <cellStyle name="표준 2 7 16 37" xfId="52113" xr:uid="{00000000-0005-0000-0000-0000CDD70000}"/>
    <cellStyle name="표준 2 7 16 38" xfId="53593" xr:uid="{00000000-0005-0000-0000-0000CED70000}"/>
    <cellStyle name="표준 2 7 16 39" xfId="55073" xr:uid="{00000000-0005-0000-0000-0000CFD70000}"/>
    <cellStyle name="표준 2 7 16 4" xfId="3272" xr:uid="{00000000-0005-0000-0000-0000D0D70000}"/>
    <cellStyle name="표준 2 7 16 40" xfId="56553" xr:uid="{00000000-0005-0000-0000-0000D1D70000}"/>
    <cellStyle name="표준 2 7 16 41" xfId="58033" xr:uid="{00000000-0005-0000-0000-0000D2D70000}"/>
    <cellStyle name="표준 2 7 16 42" xfId="59513" xr:uid="{00000000-0005-0000-0000-0000D3D70000}"/>
    <cellStyle name="표준 2 7 16 43" xfId="60993" xr:uid="{00000000-0005-0000-0000-0000D4D70000}"/>
    <cellStyle name="표준 2 7 16 5" xfId="4752" xr:uid="{00000000-0005-0000-0000-0000D5D70000}"/>
    <cellStyle name="표준 2 7 16 6" xfId="6232" xr:uid="{00000000-0005-0000-0000-0000D6D70000}"/>
    <cellStyle name="표준 2 7 16 7" xfId="7712" xr:uid="{00000000-0005-0000-0000-0000D7D70000}"/>
    <cellStyle name="표준 2 7 16 8" xfId="9192" xr:uid="{00000000-0005-0000-0000-0000D8D70000}"/>
    <cellStyle name="표준 2 7 16 9" xfId="10672" xr:uid="{00000000-0005-0000-0000-0000D9D70000}"/>
    <cellStyle name="표준 2 7 17" xfId="1278" xr:uid="{00000000-0005-0000-0000-0000DAD70000}"/>
    <cellStyle name="표준 2 7 17 10" xfId="12172" xr:uid="{00000000-0005-0000-0000-0000DBD70000}"/>
    <cellStyle name="표준 2 7 17 11" xfId="13652" xr:uid="{00000000-0005-0000-0000-0000DCD70000}"/>
    <cellStyle name="표준 2 7 17 12" xfId="15132" xr:uid="{00000000-0005-0000-0000-0000DDD70000}"/>
    <cellStyle name="표준 2 7 17 13" xfId="16612" xr:uid="{00000000-0005-0000-0000-0000DED70000}"/>
    <cellStyle name="표준 2 7 17 14" xfId="18092" xr:uid="{00000000-0005-0000-0000-0000DFD70000}"/>
    <cellStyle name="표준 2 7 17 15" xfId="19572" xr:uid="{00000000-0005-0000-0000-0000E0D70000}"/>
    <cellStyle name="표준 2 7 17 16" xfId="21052" xr:uid="{00000000-0005-0000-0000-0000E1D70000}"/>
    <cellStyle name="표준 2 7 17 17" xfId="22532" xr:uid="{00000000-0005-0000-0000-0000E2D70000}"/>
    <cellStyle name="표준 2 7 17 18" xfId="24012" xr:uid="{00000000-0005-0000-0000-0000E3D70000}"/>
    <cellStyle name="표준 2 7 17 19" xfId="25492" xr:uid="{00000000-0005-0000-0000-0000E4D70000}"/>
    <cellStyle name="표준 2 7 17 2" xfId="499" xr:uid="{00000000-0005-0000-0000-0000E5D70000}"/>
    <cellStyle name="표준 2 7 17 2 10" xfId="14389" xr:uid="{00000000-0005-0000-0000-0000E6D70000}"/>
    <cellStyle name="표준 2 7 17 2 11" xfId="15869" xr:uid="{00000000-0005-0000-0000-0000E7D70000}"/>
    <cellStyle name="표준 2 7 17 2 12" xfId="17349" xr:uid="{00000000-0005-0000-0000-0000E8D70000}"/>
    <cellStyle name="표준 2 7 17 2 13" xfId="18829" xr:uid="{00000000-0005-0000-0000-0000E9D70000}"/>
    <cellStyle name="표준 2 7 17 2 14" xfId="20309" xr:uid="{00000000-0005-0000-0000-0000EAD70000}"/>
    <cellStyle name="표준 2 7 17 2 15" xfId="21789" xr:uid="{00000000-0005-0000-0000-0000EBD70000}"/>
    <cellStyle name="표준 2 7 17 2 16" xfId="23269" xr:uid="{00000000-0005-0000-0000-0000ECD70000}"/>
    <cellStyle name="표준 2 7 17 2 17" xfId="24749" xr:uid="{00000000-0005-0000-0000-0000EDD70000}"/>
    <cellStyle name="표준 2 7 17 2 18" xfId="26229" xr:uid="{00000000-0005-0000-0000-0000EED70000}"/>
    <cellStyle name="표준 2 7 17 2 19" xfId="27709" xr:uid="{00000000-0005-0000-0000-0000EFD70000}"/>
    <cellStyle name="표준 2 7 17 2 2" xfId="2548" xr:uid="{00000000-0005-0000-0000-0000F0D70000}"/>
    <cellStyle name="표준 2 7 17 2 20" xfId="29189" xr:uid="{00000000-0005-0000-0000-0000F1D70000}"/>
    <cellStyle name="표준 2 7 17 2 21" xfId="30669" xr:uid="{00000000-0005-0000-0000-0000F2D70000}"/>
    <cellStyle name="표준 2 7 17 2 22" xfId="32149" xr:uid="{00000000-0005-0000-0000-0000F3D70000}"/>
    <cellStyle name="표준 2 7 17 2 23" xfId="33629" xr:uid="{00000000-0005-0000-0000-0000F4D70000}"/>
    <cellStyle name="표준 2 7 17 2 24" xfId="35109" xr:uid="{00000000-0005-0000-0000-0000F5D70000}"/>
    <cellStyle name="표준 2 7 17 2 25" xfId="36589" xr:uid="{00000000-0005-0000-0000-0000F6D70000}"/>
    <cellStyle name="표준 2 7 17 2 26" xfId="38069" xr:uid="{00000000-0005-0000-0000-0000F7D70000}"/>
    <cellStyle name="표준 2 7 17 2 27" xfId="39549" xr:uid="{00000000-0005-0000-0000-0000F8D70000}"/>
    <cellStyle name="표준 2 7 17 2 28" xfId="41029" xr:uid="{00000000-0005-0000-0000-0000F9D70000}"/>
    <cellStyle name="표준 2 7 17 2 29" xfId="42509" xr:uid="{00000000-0005-0000-0000-0000FAD70000}"/>
    <cellStyle name="표준 2 7 17 2 3" xfId="4029" xr:uid="{00000000-0005-0000-0000-0000FBD70000}"/>
    <cellStyle name="표준 2 7 17 2 30" xfId="43989" xr:uid="{00000000-0005-0000-0000-0000FCD70000}"/>
    <cellStyle name="표준 2 7 17 2 31" xfId="45469" xr:uid="{00000000-0005-0000-0000-0000FDD70000}"/>
    <cellStyle name="표준 2 7 17 2 32" xfId="46950" xr:uid="{00000000-0005-0000-0000-0000FED70000}"/>
    <cellStyle name="표준 2 7 17 2 33" xfId="48430" xr:uid="{00000000-0005-0000-0000-0000FFD70000}"/>
    <cellStyle name="표준 2 7 17 2 34" xfId="49910" xr:uid="{00000000-0005-0000-0000-000000D80000}"/>
    <cellStyle name="표준 2 7 17 2 35" xfId="51390" xr:uid="{00000000-0005-0000-0000-000001D80000}"/>
    <cellStyle name="표준 2 7 17 2 36" xfId="52870" xr:uid="{00000000-0005-0000-0000-000002D80000}"/>
    <cellStyle name="표준 2 7 17 2 37" xfId="54350" xr:uid="{00000000-0005-0000-0000-000003D80000}"/>
    <cellStyle name="표준 2 7 17 2 38" xfId="55830" xr:uid="{00000000-0005-0000-0000-000004D80000}"/>
    <cellStyle name="표준 2 7 17 2 39" xfId="57310" xr:uid="{00000000-0005-0000-0000-000005D80000}"/>
    <cellStyle name="표준 2 7 17 2 4" xfId="5509" xr:uid="{00000000-0005-0000-0000-000006D80000}"/>
    <cellStyle name="표준 2 7 17 2 40" xfId="58790" xr:uid="{00000000-0005-0000-0000-000007D80000}"/>
    <cellStyle name="표준 2 7 17 2 41" xfId="60270" xr:uid="{00000000-0005-0000-0000-000008D80000}"/>
    <cellStyle name="표준 2 7 17 2 42" xfId="61750" xr:uid="{00000000-0005-0000-0000-000009D80000}"/>
    <cellStyle name="표준 2 7 17 2 5" xfId="6989" xr:uid="{00000000-0005-0000-0000-00000AD80000}"/>
    <cellStyle name="표준 2 7 17 2 6" xfId="8469" xr:uid="{00000000-0005-0000-0000-00000BD80000}"/>
    <cellStyle name="표준 2 7 17 2 7" xfId="9949" xr:uid="{00000000-0005-0000-0000-00000CD80000}"/>
    <cellStyle name="표준 2 7 17 2 8" xfId="11429" xr:uid="{00000000-0005-0000-0000-00000DD80000}"/>
    <cellStyle name="표준 2 7 17 2 9" xfId="12909" xr:uid="{00000000-0005-0000-0000-00000ED80000}"/>
    <cellStyle name="표준 2 7 17 20" xfId="26972" xr:uid="{00000000-0005-0000-0000-00000FD80000}"/>
    <cellStyle name="표준 2 7 17 21" xfId="28452" xr:uid="{00000000-0005-0000-0000-000010D80000}"/>
    <cellStyle name="표준 2 7 17 22" xfId="29932" xr:uid="{00000000-0005-0000-0000-000011D80000}"/>
    <cellStyle name="표준 2 7 17 23" xfId="31412" xr:uid="{00000000-0005-0000-0000-000012D80000}"/>
    <cellStyle name="표준 2 7 17 24" xfId="32892" xr:uid="{00000000-0005-0000-0000-000013D80000}"/>
    <cellStyle name="표준 2 7 17 25" xfId="34372" xr:uid="{00000000-0005-0000-0000-000014D80000}"/>
    <cellStyle name="표준 2 7 17 26" xfId="35852" xr:uid="{00000000-0005-0000-0000-000015D80000}"/>
    <cellStyle name="표준 2 7 17 27" xfId="37332" xr:uid="{00000000-0005-0000-0000-000016D80000}"/>
    <cellStyle name="표준 2 7 17 28" xfId="38812" xr:uid="{00000000-0005-0000-0000-000017D80000}"/>
    <cellStyle name="표준 2 7 17 29" xfId="40292" xr:uid="{00000000-0005-0000-0000-000018D80000}"/>
    <cellStyle name="표준 2 7 17 3" xfId="1811" xr:uid="{00000000-0005-0000-0000-000019D80000}"/>
    <cellStyle name="표준 2 7 17 30" xfId="41772" xr:uid="{00000000-0005-0000-0000-00001AD80000}"/>
    <cellStyle name="표준 2 7 17 31" xfId="43252" xr:uid="{00000000-0005-0000-0000-00001BD80000}"/>
    <cellStyle name="표준 2 7 17 32" xfId="44732" xr:uid="{00000000-0005-0000-0000-00001CD80000}"/>
    <cellStyle name="표준 2 7 17 33" xfId="46213" xr:uid="{00000000-0005-0000-0000-00001DD80000}"/>
    <cellStyle name="표준 2 7 17 34" xfId="47693" xr:uid="{00000000-0005-0000-0000-00001ED80000}"/>
    <cellStyle name="표준 2 7 17 35" xfId="49173" xr:uid="{00000000-0005-0000-0000-00001FD80000}"/>
    <cellStyle name="표준 2 7 17 36" xfId="50653" xr:uid="{00000000-0005-0000-0000-000020D80000}"/>
    <cellStyle name="표준 2 7 17 37" xfId="52133" xr:uid="{00000000-0005-0000-0000-000021D80000}"/>
    <cellStyle name="표준 2 7 17 38" xfId="53613" xr:uid="{00000000-0005-0000-0000-000022D80000}"/>
    <cellStyle name="표준 2 7 17 39" xfId="55093" xr:uid="{00000000-0005-0000-0000-000023D80000}"/>
    <cellStyle name="표준 2 7 17 4" xfId="3292" xr:uid="{00000000-0005-0000-0000-000024D80000}"/>
    <cellStyle name="표준 2 7 17 40" xfId="56573" xr:uid="{00000000-0005-0000-0000-000025D80000}"/>
    <cellStyle name="표준 2 7 17 41" xfId="58053" xr:uid="{00000000-0005-0000-0000-000026D80000}"/>
    <cellStyle name="표준 2 7 17 42" xfId="59533" xr:uid="{00000000-0005-0000-0000-000027D80000}"/>
    <cellStyle name="표준 2 7 17 43" xfId="61013" xr:uid="{00000000-0005-0000-0000-000028D80000}"/>
    <cellStyle name="표준 2 7 17 5" xfId="4772" xr:uid="{00000000-0005-0000-0000-000029D80000}"/>
    <cellStyle name="표준 2 7 17 6" xfId="6252" xr:uid="{00000000-0005-0000-0000-00002AD80000}"/>
    <cellStyle name="표준 2 7 17 7" xfId="7732" xr:uid="{00000000-0005-0000-0000-00002BD80000}"/>
    <cellStyle name="표준 2 7 17 8" xfId="9212" xr:uid="{00000000-0005-0000-0000-00002CD80000}"/>
    <cellStyle name="표준 2 7 17 9" xfId="10692" xr:uid="{00000000-0005-0000-0000-00002DD80000}"/>
    <cellStyle name="표준 2 7 18" xfId="1256" xr:uid="{00000000-0005-0000-0000-00002ED80000}"/>
    <cellStyle name="표준 2 7 18 10" xfId="12194" xr:uid="{00000000-0005-0000-0000-00002FD80000}"/>
    <cellStyle name="표준 2 7 18 11" xfId="13674" xr:uid="{00000000-0005-0000-0000-000030D80000}"/>
    <cellStyle name="표준 2 7 18 12" xfId="15154" xr:uid="{00000000-0005-0000-0000-000031D80000}"/>
    <cellStyle name="표준 2 7 18 13" xfId="16634" xr:uid="{00000000-0005-0000-0000-000032D80000}"/>
    <cellStyle name="표준 2 7 18 14" xfId="18114" xr:uid="{00000000-0005-0000-0000-000033D80000}"/>
    <cellStyle name="표준 2 7 18 15" xfId="19594" xr:uid="{00000000-0005-0000-0000-000034D80000}"/>
    <cellStyle name="표준 2 7 18 16" xfId="21074" xr:uid="{00000000-0005-0000-0000-000035D80000}"/>
    <cellStyle name="표준 2 7 18 17" xfId="22554" xr:uid="{00000000-0005-0000-0000-000036D80000}"/>
    <cellStyle name="표준 2 7 18 18" xfId="24034" xr:uid="{00000000-0005-0000-0000-000037D80000}"/>
    <cellStyle name="표준 2 7 18 19" xfId="25514" xr:uid="{00000000-0005-0000-0000-000038D80000}"/>
    <cellStyle name="표준 2 7 18 2" xfId="477" xr:uid="{00000000-0005-0000-0000-000039D80000}"/>
    <cellStyle name="표준 2 7 18 2 10" xfId="14411" xr:uid="{00000000-0005-0000-0000-00003AD80000}"/>
    <cellStyle name="표준 2 7 18 2 11" xfId="15891" xr:uid="{00000000-0005-0000-0000-00003BD80000}"/>
    <cellStyle name="표준 2 7 18 2 12" xfId="17371" xr:uid="{00000000-0005-0000-0000-00003CD80000}"/>
    <cellStyle name="표준 2 7 18 2 13" xfId="18851" xr:uid="{00000000-0005-0000-0000-00003DD80000}"/>
    <cellStyle name="표준 2 7 18 2 14" xfId="20331" xr:uid="{00000000-0005-0000-0000-00003ED80000}"/>
    <cellStyle name="표준 2 7 18 2 15" xfId="21811" xr:uid="{00000000-0005-0000-0000-00003FD80000}"/>
    <cellStyle name="표준 2 7 18 2 16" xfId="23291" xr:uid="{00000000-0005-0000-0000-000040D80000}"/>
    <cellStyle name="표준 2 7 18 2 17" xfId="24771" xr:uid="{00000000-0005-0000-0000-000041D80000}"/>
    <cellStyle name="표준 2 7 18 2 18" xfId="26251" xr:uid="{00000000-0005-0000-0000-000042D80000}"/>
    <cellStyle name="표준 2 7 18 2 19" xfId="27731" xr:uid="{00000000-0005-0000-0000-000043D80000}"/>
    <cellStyle name="표준 2 7 18 2 2" xfId="2570" xr:uid="{00000000-0005-0000-0000-000044D80000}"/>
    <cellStyle name="표준 2 7 18 2 20" xfId="29211" xr:uid="{00000000-0005-0000-0000-000045D80000}"/>
    <cellStyle name="표준 2 7 18 2 21" xfId="30691" xr:uid="{00000000-0005-0000-0000-000046D80000}"/>
    <cellStyle name="표준 2 7 18 2 22" xfId="32171" xr:uid="{00000000-0005-0000-0000-000047D80000}"/>
    <cellStyle name="표준 2 7 18 2 23" xfId="33651" xr:uid="{00000000-0005-0000-0000-000048D80000}"/>
    <cellStyle name="표준 2 7 18 2 24" xfId="35131" xr:uid="{00000000-0005-0000-0000-000049D80000}"/>
    <cellStyle name="표준 2 7 18 2 25" xfId="36611" xr:uid="{00000000-0005-0000-0000-00004AD80000}"/>
    <cellStyle name="표준 2 7 18 2 26" xfId="38091" xr:uid="{00000000-0005-0000-0000-00004BD80000}"/>
    <cellStyle name="표준 2 7 18 2 27" xfId="39571" xr:uid="{00000000-0005-0000-0000-00004CD80000}"/>
    <cellStyle name="표준 2 7 18 2 28" xfId="41051" xr:uid="{00000000-0005-0000-0000-00004DD80000}"/>
    <cellStyle name="표준 2 7 18 2 29" xfId="42531" xr:uid="{00000000-0005-0000-0000-00004ED80000}"/>
    <cellStyle name="표준 2 7 18 2 3" xfId="4051" xr:uid="{00000000-0005-0000-0000-00004FD80000}"/>
    <cellStyle name="표준 2 7 18 2 30" xfId="44011" xr:uid="{00000000-0005-0000-0000-000050D80000}"/>
    <cellStyle name="표준 2 7 18 2 31" xfId="45491" xr:uid="{00000000-0005-0000-0000-000051D80000}"/>
    <cellStyle name="표준 2 7 18 2 32" xfId="46972" xr:uid="{00000000-0005-0000-0000-000052D80000}"/>
    <cellStyle name="표준 2 7 18 2 33" xfId="48452" xr:uid="{00000000-0005-0000-0000-000053D80000}"/>
    <cellStyle name="표준 2 7 18 2 34" xfId="49932" xr:uid="{00000000-0005-0000-0000-000054D80000}"/>
    <cellStyle name="표준 2 7 18 2 35" xfId="51412" xr:uid="{00000000-0005-0000-0000-000055D80000}"/>
    <cellStyle name="표준 2 7 18 2 36" xfId="52892" xr:uid="{00000000-0005-0000-0000-000056D80000}"/>
    <cellStyle name="표준 2 7 18 2 37" xfId="54372" xr:uid="{00000000-0005-0000-0000-000057D80000}"/>
    <cellStyle name="표준 2 7 18 2 38" xfId="55852" xr:uid="{00000000-0005-0000-0000-000058D80000}"/>
    <cellStyle name="표준 2 7 18 2 39" xfId="57332" xr:uid="{00000000-0005-0000-0000-000059D80000}"/>
    <cellStyle name="표준 2 7 18 2 4" xfId="5531" xr:uid="{00000000-0005-0000-0000-00005AD80000}"/>
    <cellStyle name="표준 2 7 18 2 40" xfId="58812" xr:uid="{00000000-0005-0000-0000-00005BD80000}"/>
    <cellStyle name="표준 2 7 18 2 41" xfId="60292" xr:uid="{00000000-0005-0000-0000-00005CD80000}"/>
    <cellStyle name="표준 2 7 18 2 42" xfId="61772" xr:uid="{00000000-0005-0000-0000-00005DD80000}"/>
    <cellStyle name="표준 2 7 18 2 5" xfId="7011" xr:uid="{00000000-0005-0000-0000-00005ED80000}"/>
    <cellStyle name="표준 2 7 18 2 6" xfId="8491" xr:uid="{00000000-0005-0000-0000-00005FD80000}"/>
    <cellStyle name="표준 2 7 18 2 7" xfId="9971" xr:uid="{00000000-0005-0000-0000-000060D80000}"/>
    <cellStyle name="표준 2 7 18 2 8" xfId="11451" xr:uid="{00000000-0005-0000-0000-000061D80000}"/>
    <cellStyle name="표준 2 7 18 2 9" xfId="12931" xr:uid="{00000000-0005-0000-0000-000062D80000}"/>
    <cellStyle name="표준 2 7 18 20" xfId="26994" xr:uid="{00000000-0005-0000-0000-000063D80000}"/>
    <cellStyle name="표준 2 7 18 21" xfId="28474" xr:uid="{00000000-0005-0000-0000-000064D80000}"/>
    <cellStyle name="표준 2 7 18 22" xfId="29954" xr:uid="{00000000-0005-0000-0000-000065D80000}"/>
    <cellStyle name="표준 2 7 18 23" xfId="31434" xr:uid="{00000000-0005-0000-0000-000066D80000}"/>
    <cellStyle name="표준 2 7 18 24" xfId="32914" xr:uid="{00000000-0005-0000-0000-000067D80000}"/>
    <cellStyle name="표준 2 7 18 25" xfId="34394" xr:uid="{00000000-0005-0000-0000-000068D80000}"/>
    <cellStyle name="표준 2 7 18 26" xfId="35874" xr:uid="{00000000-0005-0000-0000-000069D80000}"/>
    <cellStyle name="표준 2 7 18 27" xfId="37354" xr:uid="{00000000-0005-0000-0000-00006AD80000}"/>
    <cellStyle name="표준 2 7 18 28" xfId="38834" xr:uid="{00000000-0005-0000-0000-00006BD80000}"/>
    <cellStyle name="표준 2 7 18 29" xfId="40314" xr:uid="{00000000-0005-0000-0000-00006CD80000}"/>
    <cellStyle name="표준 2 7 18 3" xfId="1833" xr:uid="{00000000-0005-0000-0000-00006DD80000}"/>
    <cellStyle name="표준 2 7 18 30" xfId="41794" xr:uid="{00000000-0005-0000-0000-00006ED80000}"/>
    <cellStyle name="표준 2 7 18 31" xfId="43274" xr:uid="{00000000-0005-0000-0000-00006FD80000}"/>
    <cellStyle name="표준 2 7 18 32" xfId="44754" xr:uid="{00000000-0005-0000-0000-000070D80000}"/>
    <cellStyle name="표준 2 7 18 33" xfId="46235" xr:uid="{00000000-0005-0000-0000-000071D80000}"/>
    <cellStyle name="표준 2 7 18 34" xfId="47715" xr:uid="{00000000-0005-0000-0000-000072D80000}"/>
    <cellStyle name="표준 2 7 18 35" xfId="49195" xr:uid="{00000000-0005-0000-0000-000073D80000}"/>
    <cellStyle name="표준 2 7 18 36" xfId="50675" xr:uid="{00000000-0005-0000-0000-000074D80000}"/>
    <cellStyle name="표준 2 7 18 37" xfId="52155" xr:uid="{00000000-0005-0000-0000-000075D80000}"/>
    <cellStyle name="표준 2 7 18 38" xfId="53635" xr:uid="{00000000-0005-0000-0000-000076D80000}"/>
    <cellStyle name="표준 2 7 18 39" xfId="55115" xr:uid="{00000000-0005-0000-0000-000077D80000}"/>
    <cellStyle name="표준 2 7 18 4" xfId="3314" xr:uid="{00000000-0005-0000-0000-000078D80000}"/>
    <cellStyle name="표준 2 7 18 40" xfId="56595" xr:uid="{00000000-0005-0000-0000-000079D80000}"/>
    <cellStyle name="표준 2 7 18 41" xfId="58075" xr:uid="{00000000-0005-0000-0000-00007AD80000}"/>
    <cellStyle name="표준 2 7 18 42" xfId="59555" xr:uid="{00000000-0005-0000-0000-00007BD80000}"/>
    <cellStyle name="표준 2 7 18 43" xfId="61035" xr:uid="{00000000-0005-0000-0000-00007CD80000}"/>
    <cellStyle name="표준 2 7 18 5" xfId="4794" xr:uid="{00000000-0005-0000-0000-00007DD80000}"/>
    <cellStyle name="표준 2 7 18 6" xfId="6274" xr:uid="{00000000-0005-0000-0000-00007ED80000}"/>
    <cellStyle name="표준 2 7 18 7" xfId="7754" xr:uid="{00000000-0005-0000-0000-00007FD80000}"/>
    <cellStyle name="표준 2 7 18 8" xfId="9234" xr:uid="{00000000-0005-0000-0000-000080D80000}"/>
    <cellStyle name="표준 2 7 18 9" xfId="10714" xr:uid="{00000000-0005-0000-0000-000081D80000}"/>
    <cellStyle name="표준 2 7 19" xfId="1233" xr:uid="{00000000-0005-0000-0000-000082D80000}"/>
    <cellStyle name="표준 2 7 19 10" xfId="12217" xr:uid="{00000000-0005-0000-0000-000083D80000}"/>
    <cellStyle name="표준 2 7 19 11" xfId="13697" xr:uid="{00000000-0005-0000-0000-000084D80000}"/>
    <cellStyle name="표준 2 7 19 12" xfId="15177" xr:uid="{00000000-0005-0000-0000-000085D80000}"/>
    <cellStyle name="표준 2 7 19 13" xfId="16657" xr:uid="{00000000-0005-0000-0000-000086D80000}"/>
    <cellStyle name="표준 2 7 19 14" xfId="18137" xr:uid="{00000000-0005-0000-0000-000087D80000}"/>
    <cellStyle name="표준 2 7 19 15" xfId="19617" xr:uid="{00000000-0005-0000-0000-000088D80000}"/>
    <cellStyle name="표준 2 7 19 16" xfId="21097" xr:uid="{00000000-0005-0000-0000-000089D80000}"/>
    <cellStyle name="표준 2 7 19 17" xfId="22577" xr:uid="{00000000-0005-0000-0000-00008AD80000}"/>
    <cellStyle name="표준 2 7 19 18" xfId="24057" xr:uid="{00000000-0005-0000-0000-00008BD80000}"/>
    <cellStyle name="표준 2 7 19 19" xfId="25537" xr:uid="{00000000-0005-0000-0000-00008CD80000}"/>
    <cellStyle name="표준 2 7 19 2" xfId="454" xr:uid="{00000000-0005-0000-0000-00008DD80000}"/>
    <cellStyle name="표준 2 7 19 2 10" xfId="14434" xr:uid="{00000000-0005-0000-0000-00008ED80000}"/>
    <cellStyle name="표준 2 7 19 2 11" xfId="15914" xr:uid="{00000000-0005-0000-0000-00008FD80000}"/>
    <cellStyle name="표준 2 7 19 2 12" xfId="17394" xr:uid="{00000000-0005-0000-0000-000090D80000}"/>
    <cellStyle name="표준 2 7 19 2 13" xfId="18874" xr:uid="{00000000-0005-0000-0000-000091D80000}"/>
    <cellStyle name="표준 2 7 19 2 14" xfId="20354" xr:uid="{00000000-0005-0000-0000-000092D80000}"/>
    <cellStyle name="표준 2 7 19 2 15" xfId="21834" xr:uid="{00000000-0005-0000-0000-000093D80000}"/>
    <cellStyle name="표준 2 7 19 2 16" xfId="23314" xr:uid="{00000000-0005-0000-0000-000094D80000}"/>
    <cellStyle name="표준 2 7 19 2 17" xfId="24794" xr:uid="{00000000-0005-0000-0000-000095D80000}"/>
    <cellStyle name="표준 2 7 19 2 18" xfId="26274" xr:uid="{00000000-0005-0000-0000-000096D80000}"/>
    <cellStyle name="표준 2 7 19 2 19" xfId="27754" xr:uid="{00000000-0005-0000-0000-000097D80000}"/>
    <cellStyle name="표준 2 7 19 2 2" xfId="2593" xr:uid="{00000000-0005-0000-0000-000098D80000}"/>
    <cellStyle name="표준 2 7 19 2 20" xfId="29234" xr:uid="{00000000-0005-0000-0000-000099D80000}"/>
    <cellStyle name="표준 2 7 19 2 21" xfId="30714" xr:uid="{00000000-0005-0000-0000-00009AD80000}"/>
    <cellStyle name="표준 2 7 19 2 22" xfId="32194" xr:uid="{00000000-0005-0000-0000-00009BD80000}"/>
    <cellStyle name="표준 2 7 19 2 23" xfId="33674" xr:uid="{00000000-0005-0000-0000-00009CD80000}"/>
    <cellStyle name="표준 2 7 19 2 24" xfId="35154" xr:uid="{00000000-0005-0000-0000-00009DD80000}"/>
    <cellStyle name="표준 2 7 19 2 25" xfId="36634" xr:uid="{00000000-0005-0000-0000-00009ED80000}"/>
    <cellStyle name="표준 2 7 19 2 26" xfId="38114" xr:uid="{00000000-0005-0000-0000-00009FD80000}"/>
    <cellStyle name="표준 2 7 19 2 27" xfId="39594" xr:uid="{00000000-0005-0000-0000-0000A0D80000}"/>
    <cellStyle name="표준 2 7 19 2 28" xfId="41074" xr:uid="{00000000-0005-0000-0000-0000A1D80000}"/>
    <cellStyle name="표준 2 7 19 2 29" xfId="42554" xr:uid="{00000000-0005-0000-0000-0000A2D80000}"/>
    <cellStyle name="표준 2 7 19 2 3" xfId="4074" xr:uid="{00000000-0005-0000-0000-0000A3D80000}"/>
    <cellStyle name="표준 2 7 19 2 30" xfId="44034" xr:uid="{00000000-0005-0000-0000-0000A4D80000}"/>
    <cellStyle name="표준 2 7 19 2 31" xfId="45514" xr:uid="{00000000-0005-0000-0000-0000A5D80000}"/>
    <cellStyle name="표준 2 7 19 2 32" xfId="46995" xr:uid="{00000000-0005-0000-0000-0000A6D80000}"/>
    <cellStyle name="표준 2 7 19 2 33" xfId="48475" xr:uid="{00000000-0005-0000-0000-0000A7D80000}"/>
    <cellStyle name="표준 2 7 19 2 34" xfId="49955" xr:uid="{00000000-0005-0000-0000-0000A8D80000}"/>
    <cellStyle name="표준 2 7 19 2 35" xfId="51435" xr:uid="{00000000-0005-0000-0000-0000A9D80000}"/>
    <cellStyle name="표준 2 7 19 2 36" xfId="52915" xr:uid="{00000000-0005-0000-0000-0000AAD80000}"/>
    <cellStyle name="표준 2 7 19 2 37" xfId="54395" xr:uid="{00000000-0005-0000-0000-0000ABD80000}"/>
    <cellStyle name="표준 2 7 19 2 38" xfId="55875" xr:uid="{00000000-0005-0000-0000-0000ACD80000}"/>
    <cellStyle name="표준 2 7 19 2 39" xfId="57355" xr:uid="{00000000-0005-0000-0000-0000ADD80000}"/>
    <cellStyle name="표준 2 7 19 2 4" xfId="5554" xr:uid="{00000000-0005-0000-0000-0000AED80000}"/>
    <cellStyle name="표준 2 7 19 2 40" xfId="58835" xr:uid="{00000000-0005-0000-0000-0000AFD80000}"/>
    <cellStyle name="표준 2 7 19 2 41" xfId="60315" xr:uid="{00000000-0005-0000-0000-0000B0D80000}"/>
    <cellStyle name="표준 2 7 19 2 42" xfId="61795" xr:uid="{00000000-0005-0000-0000-0000B1D80000}"/>
    <cellStyle name="표준 2 7 19 2 5" xfId="7034" xr:uid="{00000000-0005-0000-0000-0000B2D80000}"/>
    <cellStyle name="표준 2 7 19 2 6" xfId="8514" xr:uid="{00000000-0005-0000-0000-0000B3D80000}"/>
    <cellStyle name="표준 2 7 19 2 7" xfId="9994" xr:uid="{00000000-0005-0000-0000-0000B4D80000}"/>
    <cellStyle name="표준 2 7 19 2 8" xfId="11474" xr:uid="{00000000-0005-0000-0000-0000B5D80000}"/>
    <cellStyle name="표준 2 7 19 2 9" xfId="12954" xr:uid="{00000000-0005-0000-0000-0000B6D80000}"/>
    <cellStyle name="표준 2 7 19 20" xfId="27017" xr:uid="{00000000-0005-0000-0000-0000B7D80000}"/>
    <cellStyle name="표준 2 7 19 21" xfId="28497" xr:uid="{00000000-0005-0000-0000-0000B8D80000}"/>
    <cellStyle name="표준 2 7 19 22" xfId="29977" xr:uid="{00000000-0005-0000-0000-0000B9D80000}"/>
    <cellStyle name="표준 2 7 19 23" xfId="31457" xr:uid="{00000000-0005-0000-0000-0000BAD80000}"/>
    <cellStyle name="표준 2 7 19 24" xfId="32937" xr:uid="{00000000-0005-0000-0000-0000BBD80000}"/>
    <cellStyle name="표준 2 7 19 25" xfId="34417" xr:uid="{00000000-0005-0000-0000-0000BCD80000}"/>
    <cellStyle name="표준 2 7 19 26" xfId="35897" xr:uid="{00000000-0005-0000-0000-0000BDD80000}"/>
    <cellStyle name="표준 2 7 19 27" xfId="37377" xr:uid="{00000000-0005-0000-0000-0000BED80000}"/>
    <cellStyle name="표준 2 7 19 28" xfId="38857" xr:uid="{00000000-0005-0000-0000-0000BFD80000}"/>
    <cellStyle name="표준 2 7 19 29" xfId="40337" xr:uid="{00000000-0005-0000-0000-0000C0D80000}"/>
    <cellStyle name="표준 2 7 19 3" xfId="1856" xr:uid="{00000000-0005-0000-0000-0000C1D80000}"/>
    <cellStyle name="표준 2 7 19 30" xfId="41817" xr:uid="{00000000-0005-0000-0000-0000C2D80000}"/>
    <cellStyle name="표준 2 7 19 31" xfId="43297" xr:uid="{00000000-0005-0000-0000-0000C3D80000}"/>
    <cellStyle name="표준 2 7 19 32" xfId="44777" xr:uid="{00000000-0005-0000-0000-0000C4D80000}"/>
    <cellStyle name="표준 2 7 19 33" xfId="46258" xr:uid="{00000000-0005-0000-0000-0000C5D80000}"/>
    <cellStyle name="표준 2 7 19 34" xfId="47738" xr:uid="{00000000-0005-0000-0000-0000C6D80000}"/>
    <cellStyle name="표준 2 7 19 35" xfId="49218" xr:uid="{00000000-0005-0000-0000-0000C7D80000}"/>
    <cellStyle name="표준 2 7 19 36" xfId="50698" xr:uid="{00000000-0005-0000-0000-0000C8D80000}"/>
    <cellStyle name="표준 2 7 19 37" xfId="52178" xr:uid="{00000000-0005-0000-0000-0000C9D80000}"/>
    <cellStyle name="표준 2 7 19 38" xfId="53658" xr:uid="{00000000-0005-0000-0000-0000CAD80000}"/>
    <cellStyle name="표준 2 7 19 39" xfId="55138" xr:uid="{00000000-0005-0000-0000-0000CBD80000}"/>
    <cellStyle name="표준 2 7 19 4" xfId="3337" xr:uid="{00000000-0005-0000-0000-0000CCD80000}"/>
    <cellStyle name="표준 2 7 19 40" xfId="56618" xr:uid="{00000000-0005-0000-0000-0000CDD80000}"/>
    <cellStyle name="표준 2 7 19 41" xfId="58098" xr:uid="{00000000-0005-0000-0000-0000CED80000}"/>
    <cellStyle name="표준 2 7 19 42" xfId="59578" xr:uid="{00000000-0005-0000-0000-0000CFD80000}"/>
    <cellStyle name="표준 2 7 19 43" xfId="61058" xr:uid="{00000000-0005-0000-0000-0000D0D80000}"/>
    <cellStyle name="표준 2 7 19 5" xfId="4817" xr:uid="{00000000-0005-0000-0000-0000D1D80000}"/>
    <cellStyle name="표준 2 7 19 6" xfId="6297" xr:uid="{00000000-0005-0000-0000-0000D2D80000}"/>
    <cellStyle name="표준 2 7 19 7" xfId="7777" xr:uid="{00000000-0005-0000-0000-0000D3D80000}"/>
    <cellStyle name="표준 2 7 19 8" xfId="9257" xr:uid="{00000000-0005-0000-0000-0000D4D80000}"/>
    <cellStyle name="표준 2 7 19 9" xfId="10737" xr:uid="{00000000-0005-0000-0000-0000D5D80000}"/>
    <cellStyle name="표준 2 7 2" xfId="1487" xr:uid="{00000000-0005-0000-0000-0000D6D80000}"/>
    <cellStyle name="표준 2 7 2 10" xfId="11963" xr:uid="{00000000-0005-0000-0000-0000D7D80000}"/>
    <cellStyle name="표준 2 7 2 11" xfId="13443" xr:uid="{00000000-0005-0000-0000-0000D8D80000}"/>
    <cellStyle name="표준 2 7 2 12" xfId="14923" xr:uid="{00000000-0005-0000-0000-0000D9D80000}"/>
    <cellStyle name="표준 2 7 2 13" xfId="16403" xr:uid="{00000000-0005-0000-0000-0000DAD80000}"/>
    <cellStyle name="표준 2 7 2 14" xfId="17883" xr:uid="{00000000-0005-0000-0000-0000DBD80000}"/>
    <cellStyle name="표준 2 7 2 15" xfId="19363" xr:uid="{00000000-0005-0000-0000-0000DCD80000}"/>
    <cellStyle name="표준 2 7 2 16" xfId="20843" xr:uid="{00000000-0005-0000-0000-0000DDD80000}"/>
    <cellStyle name="표준 2 7 2 17" xfId="22323" xr:uid="{00000000-0005-0000-0000-0000DED80000}"/>
    <cellStyle name="표준 2 7 2 18" xfId="23803" xr:uid="{00000000-0005-0000-0000-0000DFD80000}"/>
    <cellStyle name="표준 2 7 2 19" xfId="25283" xr:uid="{00000000-0005-0000-0000-0000E0D80000}"/>
    <cellStyle name="표준 2 7 2 2" xfId="708" xr:uid="{00000000-0005-0000-0000-0000E1D80000}"/>
    <cellStyle name="표준 2 7 2 2 10" xfId="14180" xr:uid="{00000000-0005-0000-0000-0000E2D80000}"/>
    <cellStyle name="표준 2 7 2 2 11" xfId="15660" xr:uid="{00000000-0005-0000-0000-0000E3D80000}"/>
    <cellStyle name="표준 2 7 2 2 12" xfId="17140" xr:uid="{00000000-0005-0000-0000-0000E4D80000}"/>
    <cellStyle name="표준 2 7 2 2 13" xfId="18620" xr:uid="{00000000-0005-0000-0000-0000E5D80000}"/>
    <cellStyle name="표준 2 7 2 2 14" xfId="20100" xr:uid="{00000000-0005-0000-0000-0000E6D80000}"/>
    <cellStyle name="표준 2 7 2 2 15" xfId="21580" xr:uid="{00000000-0005-0000-0000-0000E7D80000}"/>
    <cellStyle name="표준 2 7 2 2 16" xfId="23060" xr:uid="{00000000-0005-0000-0000-0000E8D80000}"/>
    <cellStyle name="표준 2 7 2 2 17" xfId="24540" xr:uid="{00000000-0005-0000-0000-0000E9D80000}"/>
    <cellStyle name="표준 2 7 2 2 18" xfId="26020" xr:uid="{00000000-0005-0000-0000-0000EAD80000}"/>
    <cellStyle name="표준 2 7 2 2 19" xfId="27500" xr:uid="{00000000-0005-0000-0000-0000EBD80000}"/>
    <cellStyle name="표준 2 7 2 2 2" xfId="2339" xr:uid="{00000000-0005-0000-0000-0000ECD80000}"/>
    <cellStyle name="표준 2 7 2 2 20" xfId="28980" xr:uid="{00000000-0005-0000-0000-0000EDD80000}"/>
    <cellStyle name="표준 2 7 2 2 21" xfId="30460" xr:uid="{00000000-0005-0000-0000-0000EED80000}"/>
    <cellStyle name="표준 2 7 2 2 22" xfId="31940" xr:uid="{00000000-0005-0000-0000-0000EFD80000}"/>
    <cellStyle name="표준 2 7 2 2 23" xfId="33420" xr:uid="{00000000-0005-0000-0000-0000F0D80000}"/>
    <cellStyle name="표준 2 7 2 2 24" xfId="34900" xr:uid="{00000000-0005-0000-0000-0000F1D80000}"/>
    <cellStyle name="표준 2 7 2 2 25" xfId="36380" xr:uid="{00000000-0005-0000-0000-0000F2D80000}"/>
    <cellStyle name="표준 2 7 2 2 26" xfId="37860" xr:uid="{00000000-0005-0000-0000-0000F3D80000}"/>
    <cellStyle name="표준 2 7 2 2 27" xfId="39340" xr:uid="{00000000-0005-0000-0000-0000F4D80000}"/>
    <cellStyle name="표준 2 7 2 2 28" xfId="40820" xr:uid="{00000000-0005-0000-0000-0000F5D80000}"/>
    <cellStyle name="표준 2 7 2 2 29" xfId="42300" xr:uid="{00000000-0005-0000-0000-0000F6D80000}"/>
    <cellStyle name="표준 2 7 2 2 3" xfId="3820" xr:uid="{00000000-0005-0000-0000-0000F7D80000}"/>
    <cellStyle name="표준 2 7 2 2 30" xfId="43780" xr:uid="{00000000-0005-0000-0000-0000F8D80000}"/>
    <cellStyle name="표준 2 7 2 2 31" xfId="45260" xr:uid="{00000000-0005-0000-0000-0000F9D80000}"/>
    <cellStyle name="표준 2 7 2 2 32" xfId="46741" xr:uid="{00000000-0005-0000-0000-0000FAD80000}"/>
    <cellStyle name="표준 2 7 2 2 33" xfId="48221" xr:uid="{00000000-0005-0000-0000-0000FBD80000}"/>
    <cellStyle name="표준 2 7 2 2 34" xfId="49701" xr:uid="{00000000-0005-0000-0000-0000FCD80000}"/>
    <cellStyle name="표준 2 7 2 2 35" xfId="51181" xr:uid="{00000000-0005-0000-0000-0000FDD80000}"/>
    <cellStyle name="표준 2 7 2 2 36" xfId="52661" xr:uid="{00000000-0005-0000-0000-0000FED80000}"/>
    <cellStyle name="표준 2 7 2 2 37" xfId="54141" xr:uid="{00000000-0005-0000-0000-0000FFD80000}"/>
    <cellStyle name="표준 2 7 2 2 38" xfId="55621" xr:uid="{00000000-0005-0000-0000-000000D90000}"/>
    <cellStyle name="표준 2 7 2 2 39" xfId="57101" xr:uid="{00000000-0005-0000-0000-000001D90000}"/>
    <cellStyle name="표준 2 7 2 2 4" xfId="5300" xr:uid="{00000000-0005-0000-0000-000002D90000}"/>
    <cellStyle name="표준 2 7 2 2 40" xfId="58581" xr:uid="{00000000-0005-0000-0000-000003D90000}"/>
    <cellStyle name="표준 2 7 2 2 41" xfId="60061" xr:uid="{00000000-0005-0000-0000-000004D90000}"/>
    <cellStyle name="표준 2 7 2 2 42" xfId="61541" xr:uid="{00000000-0005-0000-0000-000005D90000}"/>
    <cellStyle name="표준 2 7 2 2 5" xfId="6780" xr:uid="{00000000-0005-0000-0000-000006D90000}"/>
    <cellStyle name="표준 2 7 2 2 6" xfId="8260" xr:uid="{00000000-0005-0000-0000-000007D90000}"/>
    <cellStyle name="표준 2 7 2 2 7" xfId="9740" xr:uid="{00000000-0005-0000-0000-000008D90000}"/>
    <cellStyle name="표준 2 7 2 2 8" xfId="11220" xr:uid="{00000000-0005-0000-0000-000009D90000}"/>
    <cellStyle name="표준 2 7 2 2 9" xfId="12700" xr:uid="{00000000-0005-0000-0000-00000AD90000}"/>
    <cellStyle name="표준 2 7 2 20" xfId="26763" xr:uid="{00000000-0005-0000-0000-00000BD90000}"/>
    <cellStyle name="표준 2 7 2 21" xfId="28243" xr:uid="{00000000-0005-0000-0000-00000CD90000}"/>
    <cellStyle name="표준 2 7 2 22" xfId="29723" xr:uid="{00000000-0005-0000-0000-00000DD90000}"/>
    <cellStyle name="표준 2 7 2 23" xfId="31203" xr:uid="{00000000-0005-0000-0000-00000ED90000}"/>
    <cellStyle name="표준 2 7 2 24" xfId="32683" xr:uid="{00000000-0005-0000-0000-00000FD90000}"/>
    <cellStyle name="표준 2 7 2 25" xfId="34163" xr:uid="{00000000-0005-0000-0000-000010D90000}"/>
    <cellStyle name="표준 2 7 2 26" xfId="35643" xr:uid="{00000000-0005-0000-0000-000011D90000}"/>
    <cellStyle name="표준 2 7 2 27" xfId="37123" xr:uid="{00000000-0005-0000-0000-000012D90000}"/>
    <cellStyle name="표준 2 7 2 28" xfId="38603" xr:uid="{00000000-0005-0000-0000-000013D90000}"/>
    <cellStyle name="표준 2 7 2 29" xfId="40083" xr:uid="{00000000-0005-0000-0000-000014D90000}"/>
    <cellStyle name="표준 2 7 2 3" xfId="1602" xr:uid="{00000000-0005-0000-0000-000015D90000}"/>
    <cellStyle name="표준 2 7 2 30" xfId="41563" xr:uid="{00000000-0005-0000-0000-000016D90000}"/>
    <cellStyle name="표준 2 7 2 31" xfId="43043" xr:uid="{00000000-0005-0000-0000-000017D90000}"/>
    <cellStyle name="표준 2 7 2 32" xfId="44523" xr:uid="{00000000-0005-0000-0000-000018D90000}"/>
    <cellStyle name="표준 2 7 2 33" xfId="46004" xr:uid="{00000000-0005-0000-0000-000019D90000}"/>
    <cellStyle name="표준 2 7 2 34" xfId="47484" xr:uid="{00000000-0005-0000-0000-00001AD90000}"/>
    <cellStyle name="표준 2 7 2 35" xfId="48964" xr:uid="{00000000-0005-0000-0000-00001BD90000}"/>
    <cellStyle name="표준 2 7 2 36" xfId="50444" xr:uid="{00000000-0005-0000-0000-00001CD90000}"/>
    <cellStyle name="표준 2 7 2 37" xfId="51924" xr:uid="{00000000-0005-0000-0000-00001DD90000}"/>
    <cellStyle name="표준 2 7 2 38" xfId="53404" xr:uid="{00000000-0005-0000-0000-00001ED90000}"/>
    <cellStyle name="표준 2 7 2 39" xfId="54884" xr:uid="{00000000-0005-0000-0000-00001FD90000}"/>
    <cellStyle name="표준 2 7 2 4" xfId="3083" xr:uid="{00000000-0005-0000-0000-000020D90000}"/>
    <cellStyle name="표준 2 7 2 40" xfId="56364" xr:uid="{00000000-0005-0000-0000-000021D90000}"/>
    <cellStyle name="표준 2 7 2 41" xfId="57844" xr:uid="{00000000-0005-0000-0000-000022D90000}"/>
    <cellStyle name="표준 2 7 2 42" xfId="59324" xr:uid="{00000000-0005-0000-0000-000023D90000}"/>
    <cellStyle name="표준 2 7 2 43" xfId="60804" xr:uid="{00000000-0005-0000-0000-000024D90000}"/>
    <cellStyle name="표준 2 7 2 5" xfId="4563" xr:uid="{00000000-0005-0000-0000-000025D90000}"/>
    <cellStyle name="표준 2 7 2 6" xfId="6043" xr:uid="{00000000-0005-0000-0000-000026D90000}"/>
    <cellStyle name="표준 2 7 2 7" xfId="7523" xr:uid="{00000000-0005-0000-0000-000027D90000}"/>
    <cellStyle name="표준 2 7 2 8" xfId="9003" xr:uid="{00000000-0005-0000-0000-000028D90000}"/>
    <cellStyle name="표준 2 7 2 9" xfId="10483" xr:uid="{00000000-0005-0000-0000-000029D90000}"/>
    <cellStyle name="표준 2 7 20" xfId="1210" xr:uid="{00000000-0005-0000-0000-00002AD90000}"/>
    <cellStyle name="표준 2 7 20 10" xfId="12240" xr:uid="{00000000-0005-0000-0000-00002BD90000}"/>
    <cellStyle name="표준 2 7 20 11" xfId="13720" xr:uid="{00000000-0005-0000-0000-00002CD90000}"/>
    <cellStyle name="표준 2 7 20 12" xfId="15200" xr:uid="{00000000-0005-0000-0000-00002DD90000}"/>
    <cellStyle name="표준 2 7 20 13" xfId="16680" xr:uid="{00000000-0005-0000-0000-00002ED90000}"/>
    <cellStyle name="표준 2 7 20 14" xfId="18160" xr:uid="{00000000-0005-0000-0000-00002FD90000}"/>
    <cellStyle name="표준 2 7 20 15" xfId="19640" xr:uid="{00000000-0005-0000-0000-000030D90000}"/>
    <cellStyle name="표준 2 7 20 16" xfId="21120" xr:uid="{00000000-0005-0000-0000-000031D90000}"/>
    <cellStyle name="표준 2 7 20 17" xfId="22600" xr:uid="{00000000-0005-0000-0000-000032D90000}"/>
    <cellStyle name="표준 2 7 20 18" xfId="24080" xr:uid="{00000000-0005-0000-0000-000033D90000}"/>
    <cellStyle name="표준 2 7 20 19" xfId="25560" xr:uid="{00000000-0005-0000-0000-000034D90000}"/>
    <cellStyle name="표준 2 7 20 2" xfId="431" xr:uid="{00000000-0005-0000-0000-000035D90000}"/>
    <cellStyle name="표준 2 7 20 2 10" xfId="14457" xr:uid="{00000000-0005-0000-0000-000036D90000}"/>
    <cellStyle name="표준 2 7 20 2 11" xfId="15937" xr:uid="{00000000-0005-0000-0000-000037D90000}"/>
    <cellStyle name="표준 2 7 20 2 12" xfId="17417" xr:uid="{00000000-0005-0000-0000-000038D90000}"/>
    <cellStyle name="표준 2 7 20 2 13" xfId="18897" xr:uid="{00000000-0005-0000-0000-000039D90000}"/>
    <cellStyle name="표준 2 7 20 2 14" xfId="20377" xr:uid="{00000000-0005-0000-0000-00003AD90000}"/>
    <cellStyle name="표준 2 7 20 2 15" xfId="21857" xr:uid="{00000000-0005-0000-0000-00003BD90000}"/>
    <cellStyle name="표준 2 7 20 2 16" xfId="23337" xr:uid="{00000000-0005-0000-0000-00003CD90000}"/>
    <cellStyle name="표준 2 7 20 2 17" xfId="24817" xr:uid="{00000000-0005-0000-0000-00003DD90000}"/>
    <cellStyle name="표준 2 7 20 2 18" xfId="26297" xr:uid="{00000000-0005-0000-0000-00003ED90000}"/>
    <cellStyle name="표준 2 7 20 2 19" xfId="27777" xr:uid="{00000000-0005-0000-0000-00003FD90000}"/>
    <cellStyle name="표준 2 7 20 2 2" xfId="2616" xr:uid="{00000000-0005-0000-0000-000040D90000}"/>
    <cellStyle name="표준 2 7 20 2 20" xfId="29257" xr:uid="{00000000-0005-0000-0000-000041D90000}"/>
    <cellStyle name="표준 2 7 20 2 21" xfId="30737" xr:uid="{00000000-0005-0000-0000-000042D90000}"/>
    <cellStyle name="표준 2 7 20 2 22" xfId="32217" xr:uid="{00000000-0005-0000-0000-000043D90000}"/>
    <cellStyle name="표준 2 7 20 2 23" xfId="33697" xr:uid="{00000000-0005-0000-0000-000044D90000}"/>
    <cellStyle name="표준 2 7 20 2 24" xfId="35177" xr:uid="{00000000-0005-0000-0000-000045D90000}"/>
    <cellStyle name="표준 2 7 20 2 25" xfId="36657" xr:uid="{00000000-0005-0000-0000-000046D90000}"/>
    <cellStyle name="표준 2 7 20 2 26" xfId="38137" xr:uid="{00000000-0005-0000-0000-000047D90000}"/>
    <cellStyle name="표준 2 7 20 2 27" xfId="39617" xr:uid="{00000000-0005-0000-0000-000048D90000}"/>
    <cellStyle name="표준 2 7 20 2 28" xfId="41097" xr:uid="{00000000-0005-0000-0000-000049D90000}"/>
    <cellStyle name="표준 2 7 20 2 29" xfId="42577" xr:uid="{00000000-0005-0000-0000-00004AD90000}"/>
    <cellStyle name="표준 2 7 20 2 3" xfId="4097" xr:uid="{00000000-0005-0000-0000-00004BD90000}"/>
    <cellStyle name="표준 2 7 20 2 30" xfId="44057" xr:uid="{00000000-0005-0000-0000-00004CD90000}"/>
    <cellStyle name="표준 2 7 20 2 31" xfId="45537" xr:uid="{00000000-0005-0000-0000-00004DD90000}"/>
    <cellStyle name="표준 2 7 20 2 32" xfId="47018" xr:uid="{00000000-0005-0000-0000-00004ED90000}"/>
    <cellStyle name="표준 2 7 20 2 33" xfId="48498" xr:uid="{00000000-0005-0000-0000-00004FD90000}"/>
    <cellStyle name="표준 2 7 20 2 34" xfId="49978" xr:uid="{00000000-0005-0000-0000-000050D90000}"/>
    <cellStyle name="표준 2 7 20 2 35" xfId="51458" xr:uid="{00000000-0005-0000-0000-000051D90000}"/>
    <cellStyle name="표준 2 7 20 2 36" xfId="52938" xr:uid="{00000000-0005-0000-0000-000052D90000}"/>
    <cellStyle name="표준 2 7 20 2 37" xfId="54418" xr:uid="{00000000-0005-0000-0000-000053D90000}"/>
    <cellStyle name="표준 2 7 20 2 38" xfId="55898" xr:uid="{00000000-0005-0000-0000-000054D90000}"/>
    <cellStyle name="표준 2 7 20 2 39" xfId="57378" xr:uid="{00000000-0005-0000-0000-000055D90000}"/>
    <cellStyle name="표준 2 7 20 2 4" xfId="5577" xr:uid="{00000000-0005-0000-0000-000056D90000}"/>
    <cellStyle name="표준 2 7 20 2 40" xfId="58858" xr:uid="{00000000-0005-0000-0000-000057D90000}"/>
    <cellStyle name="표준 2 7 20 2 41" xfId="60338" xr:uid="{00000000-0005-0000-0000-000058D90000}"/>
    <cellStyle name="표준 2 7 20 2 42" xfId="61818" xr:uid="{00000000-0005-0000-0000-000059D90000}"/>
    <cellStyle name="표준 2 7 20 2 5" xfId="7057" xr:uid="{00000000-0005-0000-0000-00005AD90000}"/>
    <cellStyle name="표준 2 7 20 2 6" xfId="8537" xr:uid="{00000000-0005-0000-0000-00005BD90000}"/>
    <cellStyle name="표준 2 7 20 2 7" xfId="10017" xr:uid="{00000000-0005-0000-0000-00005CD90000}"/>
    <cellStyle name="표준 2 7 20 2 8" xfId="11497" xr:uid="{00000000-0005-0000-0000-00005DD90000}"/>
    <cellStyle name="표준 2 7 20 2 9" xfId="12977" xr:uid="{00000000-0005-0000-0000-00005ED90000}"/>
    <cellStyle name="표준 2 7 20 20" xfId="27040" xr:uid="{00000000-0005-0000-0000-00005FD90000}"/>
    <cellStyle name="표준 2 7 20 21" xfId="28520" xr:uid="{00000000-0005-0000-0000-000060D90000}"/>
    <cellStyle name="표준 2 7 20 22" xfId="30000" xr:uid="{00000000-0005-0000-0000-000061D90000}"/>
    <cellStyle name="표준 2 7 20 23" xfId="31480" xr:uid="{00000000-0005-0000-0000-000062D90000}"/>
    <cellStyle name="표준 2 7 20 24" xfId="32960" xr:uid="{00000000-0005-0000-0000-000063D90000}"/>
    <cellStyle name="표준 2 7 20 25" xfId="34440" xr:uid="{00000000-0005-0000-0000-000064D90000}"/>
    <cellStyle name="표준 2 7 20 26" xfId="35920" xr:uid="{00000000-0005-0000-0000-000065D90000}"/>
    <cellStyle name="표준 2 7 20 27" xfId="37400" xr:uid="{00000000-0005-0000-0000-000066D90000}"/>
    <cellStyle name="표준 2 7 20 28" xfId="38880" xr:uid="{00000000-0005-0000-0000-000067D90000}"/>
    <cellStyle name="표준 2 7 20 29" xfId="40360" xr:uid="{00000000-0005-0000-0000-000068D90000}"/>
    <cellStyle name="표준 2 7 20 3" xfId="1879" xr:uid="{00000000-0005-0000-0000-000069D90000}"/>
    <cellStyle name="표준 2 7 20 30" xfId="41840" xr:uid="{00000000-0005-0000-0000-00006AD90000}"/>
    <cellStyle name="표준 2 7 20 31" xfId="43320" xr:uid="{00000000-0005-0000-0000-00006BD90000}"/>
    <cellStyle name="표준 2 7 20 32" xfId="44800" xr:uid="{00000000-0005-0000-0000-00006CD90000}"/>
    <cellStyle name="표준 2 7 20 33" xfId="46281" xr:uid="{00000000-0005-0000-0000-00006DD90000}"/>
    <cellStyle name="표준 2 7 20 34" xfId="47761" xr:uid="{00000000-0005-0000-0000-00006ED90000}"/>
    <cellStyle name="표준 2 7 20 35" xfId="49241" xr:uid="{00000000-0005-0000-0000-00006FD90000}"/>
    <cellStyle name="표준 2 7 20 36" xfId="50721" xr:uid="{00000000-0005-0000-0000-000070D90000}"/>
    <cellStyle name="표준 2 7 20 37" xfId="52201" xr:uid="{00000000-0005-0000-0000-000071D90000}"/>
    <cellStyle name="표준 2 7 20 38" xfId="53681" xr:uid="{00000000-0005-0000-0000-000072D90000}"/>
    <cellStyle name="표준 2 7 20 39" xfId="55161" xr:uid="{00000000-0005-0000-0000-000073D90000}"/>
    <cellStyle name="표준 2 7 20 4" xfId="3360" xr:uid="{00000000-0005-0000-0000-000074D90000}"/>
    <cellStyle name="표준 2 7 20 40" xfId="56641" xr:uid="{00000000-0005-0000-0000-000075D90000}"/>
    <cellStyle name="표준 2 7 20 41" xfId="58121" xr:uid="{00000000-0005-0000-0000-000076D90000}"/>
    <cellStyle name="표준 2 7 20 42" xfId="59601" xr:uid="{00000000-0005-0000-0000-000077D90000}"/>
    <cellStyle name="표준 2 7 20 43" xfId="61081" xr:uid="{00000000-0005-0000-0000-000078D90000}"/>
    <cellStyle name="표준 2 7 20 5" xfId="4840" xr:uid="{00000000-0005-0000-0000-000079D90000}"/>
    <cellStyle name="표준 2 7 20 6" xfId="6320" xr:uid="{00000000-0005-0000-0000-00007AD90000}"/>
    <cellStyle name="표준 2 7 20 7" xfId="7800" xr:uid="{00000000-0005-0000-0000-00007BD90000}"/>
    <cellStyle name="표준 2 7 20 8" xfId="9280" xr:uid="{00000000-0005-0000-0000-00007CD90000}"/>
    <cellStyle name="표준 2 7 20 9" xfId="10760" xr:uid="{00000000-0005-0000-0000-00007DD90000}"/>
    <cellStyle name="표준 2 7 21" xfId="1185" xr:uid="{00000000-0005-0000-0000-00007ED90000}"/>
    <cellStyle name="표준 2 7 21 10" xfId="12265" xr:uid="{00000000-0005-0000-0000-00007FD90000}"/>
    <cellStyle name="표준 2 7 21 11" xfId="13745" xr:uid="{00000000-0005-0000-0000-000080D90000}"/>
    <cellStyle name="표준 2 7 21 12" xfId="15225" xr:uid="{00000000-0005-0000-0000-000081D90000}"/>
    <cellStyle name="표준 2 7 21 13" xfId="16705" xr:uid="{00000000-0005-0000-0000-000082D90000}"/>
    <cellStyle name="표준 2 7 21 14" xfId="18185" xr:uid="{00000000-0005-0000-0000-000083D90000}"/>
    <cellStyle name="표준 2 7 21 15" xfId="19665" xr:uid="{00000000-0005-0000-0000-000084D90000}"/>
    <cellStyle name="표준 2 7 21 16" xfId="21145" xr:uid="{00000000-0005-0000-0000-000085D90000}"/>
    <cellStyle name="표준 2 7 21 17" xfId="22625" xr:uid="{00000000-0005-0000-0000-000086D90000}"/>
    <cellStyle name="표준 2 7 21 18" xfId="24105" xr:uid="{00000000-0005-0000-0000-000087D90000}"/>
    <cellStyle name="표준 2 7 21 19" xfId="25585" xr:uid="{00000000-0005-0000-0000-000088D90000}"/>
    <cellStyle name="표준 2 7 21 2" xfId="406" xr:uid="{00000000-0005-0000-0000-000089D90000}"/>
    <cellStyle name="표준 2 7 21 2 10" xfId="14482" xr:uid="{00000000-0005-0000-0000-00008AD90000}"/>
    <cellStyle name="표준 2 7 21 2 11" xfId="15962" xr:uid="{00000000-0005-0000-0000-00008BD90000}"/>
    <cellStyle name="표준 2 7 21 2 12" xfId="17442" xr:uid="{00000000-0005-0000-0000-00008CD90000}"/>
    <cellStyle name="표준 2 7 21 2 13" xfId="18922" xr:uid="{00000000-0005-0000-0000-00008DD90000}"/>
    <cellStyle name="표준 2 7 21 2 14" xfId="20402" xr:uid="{00000000-0005-0000-0000-00008ED90000}"/>
    <cellStyle name="표준 2 7 21 2 15" xfId="21882" xr:uid="{00000000-0005-0000-0000-00008FD90000}"/>
    <cellStyle name="표준 2 7 21 2 16" xfId="23362" xr:uid="{00000000-0005-0000-0000-000090D90000}"/>
    <cellStyle name="표준 2 7 21 2 17" xfId="24842" xr:uid="{00000000-0005-0000-0000-000091D90000}"/>
    <cellStyle name="표준 2 7 21 2 18" xfId="26322" xr:uid="{00000000-0005-0000-0000-000092D90000}"/>
    <cellStyle name="표준 2 7 21 2 19" xfId="27802" xr:uid="{00000000-0005-0000-0000-000093D90000}"/>
    <cellStyle name="표준 2 7 21 2 2" xfId="2641" xr:uid="{00000000-0005-0000-0000-000094D90000}"/>
    <cellStyle name="표준 2 7 21 2 20" xfId="29282" xr:uid="{00000000-0005-0000-0000-000095D90000}"/>
    <cellStyle name="표준 2 7 21 2 21" xfId="30762" xr:uid="{00000000-0005-0000-0000-000096D90000}"/>
    <cellStyle name="표준 2 7 21 2 22" xfId="32242" xr:uid="{00000000-0005-0000-0000-000097D90000}"/>
    <cellStyle name="표준 2 7 21 2 23" xfId="33722" xr:uid="{00000000-0005-0000-0000-000098D90000}"/>
    <cellStyle name="표준 2 7 21 2 24" xfId="35202" xr:uid="{00000000-0005-0000-0000-000099D90000}"/>
    <cellStyle name="표준 2 7 21 2 25" xfId="36682" xr:uid="{00000000-0005-0000-0000-00009AD90000}"/>
    <cellStyle name="표준 2 7 21 2 26" xfId="38162" xr:uid="{00000000-0005-0000-0000-00009BD90000}"/>
    <cellStyle name="표준 2 7 21 2 27" xfId="39642" xr:uid="{00000000-0005-0000-0000-00009CD90000}"/>
    <cellStyle name="표준 2 7 21 2 28" xfId="41122" xr:uid="{00000000-0005-0000-0000-00009DD90000}"/>
    <cellStyle name="표준 2 7 21 2 29" xfId="42602" xr:uid="{00000000-0005-0000-0000-00009ED90000}"/>
    <cellStyle name="표준 2 7 21 2 3" xfId="4122" xr:uid="{00000000-0005-0000-0000-00009FD90000}"/>
    <cellStyle name="표준 2 7 21 2 30" xfId="44082" xr:uid="{00000000-0005-0000-0000-0000A0D90000}"/>
    <cellStyle name="표준 2 7 21 2 31" xfId="45562" xr:uid="{00000000-0005-0000-0000-0000A1D90000}"/>
    <cellStyle name="표준 2 7 21 2 32" xfId="47043" xr:uid="{00000000-0005-0000-0000-0000A2D90000}"/>
    <cellStyle name="표준 2 7 21 2 33" xfId="48523" xr:uid="{00000000-0005-0000-0000-0000A3D90000}"/>
    <cellStyle name="표준 2 7 21 2 34" xfId="50003" xr:uid="{00000000-0005-0000-0000-0000A4D90000}"/>
    <cellStyle name="표준 2 7 21 2 35" xfId="51483" xr:uid="{00000000-0005-0000-0000-0000A5D90000}"/>
    <cellStyle name="표준 2 7 21 2 36" xfId="52963" xr:uid="{00000000-0005-0000-0000-0000A6D90000}"/>
    <cellStyle name="표준 2 7 21 2 37" xfId="54443" xr:uid="{00000000-0005-0000-0000-0000A7D90000}"/>
    <cellStyle name="표준 2 7 21 2 38" xfId="55923" xr:uid="{00000000-0005-0000-0000-0000A8D90000}"/>
    <cellStyle name="표준 2 7 21 2 39" xfId="57403" xr:uid="{00000000-0005-0000-0000-0000A9D90000}"/>
    <cellStyle name="표준 2 7 21 2 4" xfId="5602" xr:uid="{00000000-0005-0000-0000-0000AAD90000}"/>
    <cellStyle name="표준 2 7 21 2 40" xfId="58883" xr:uid="{00000000-0005-0000-0000-0000ABD90000}"/>
    <cellStyle name="표준 2 7 21 2 41" xfId="60363" xr:uid="{00000000-0005-0000-0000-0000ACD90000}"/>
    <cellStyle name="표준 2 7 21 2 42" xfId="61843" xr:uid="{00000000-0005-0000-0000-0000ADD90000}"/>
    <cellStyle name="표준 2 7 21 2 5" xfId="7082" xr:uid="{00000000-0005-0000-0000-0000AED90000}"/>
    <cellStyle name="표준 2 7 21 2 6" xfId="8562" xr:uid="{00000000-0005-0000-0000-0000AFD90000}"/>
    <cellStyle name="표준 2 7 21 2 7" xfId="10042" xr:uid="{00000000-0005-0000-0000-0000B0D90000}"/>
    <cellStyle name="표준 2 7 21 2 8" xfId="11522" xr:uid="{00000000-0005-0000-0000-0000B1D90000}"/>
    <cellStyle name="표준 2 7 21 2 9" xfId="13002" xr:uid="{00000000-0005-0000-0000-0000B2D90000}"/>
    <cellStyle name="표준 2 7 21 20" xfId="27065" xr:uid="{00000000-0005-0000-0000-0000B3D90000}"/>
    <cellStyle name="표준 2 7 21 21" xfId="28545" xr:uid="{00000000-0005-0000-0000-0000B4D90000}"/>
    <cellStyle name="표준 2 7 21 22" xfId="30025" xr:uid="{00000000-0005-0000-0000-0000B5D90000}"/>
    <cellStyle name="표준 2 7 21 23" xfId="31505" xr:uid="{00000000-0005-0000-0000-0000B6D90000}"/>
    <cellStyle name="표준 2 7 21 24" xfId="32985" xr:uid="{00000000-0005-0000-0000-0000B7D90000}"/>
    <cellStyle name="표준 2 7 21 25" xfId="34465" xr:uid="{00000000-0005-0000-0000-0000B8D90000}"/>
    <cellStyle name="표준 2 7 21 26" xfId="35945" xr:uid="{00000000-0005-0000-0000-0000B9D90000}"/>
    <cellStyle name="표준 2 7 21 27" xfId="37425" xr:uid="{00000000-0005-0000-0000-0000BAD90000}"/>
    <cellStyle name="표준 2 7 21 28" xfId="38905" xr:uid="{00000000-0005-0000-0000-0000BBD90000}"/>
    <cellStyle name="표준 2 7 21 29" xfId="40385" xr:uid="{00000000-0005-0000-0000-0000BCD90000}"/>
    <cellStyle name="표준 2 7 21 3" xfId="1904" xr:uid="{00000000-0005-0000-0000-0000BDD90000}"/>
    <cellStyle name="표준 2 7 21 30" xfId="41865" xr:uid="{00000000-0005-0000-0000-0000BED90000}"/>
    <cellStyle name="표준 2 7 21 31" xfId="43345" xr:uid="{00000000-0005-0000-0000-0000BFD90000}"/>
    <cellStyle name="표준 2 7 21 32" xfId="44825" xr:uid="{00000000-0005-0000-0000-0000C0D90000}"/>
    <cellStyle name="표준 2 7 21 33" xfId="46306" xr:uid="{00000000-0005-0000-0000-0000C1D90000}"/>
    <cellStyle name="표준 2 7 21 34" xfId="47786" xr:uid="{00000000-0005-0000-0000-0000C2D90000}"/>
    <cellStyle name="표준 2 7 21 35" xfId="49266" xr:uid="{00000000-0005-0000-0000-0000C3D90000}"/>
    <cellStyle name="표준 2 7 21 36" xfId="50746" xr:uid="{00000000-0005-0000-0000-0000C4D90000}"/>
    <cellStyle name="표준 2 7 21 37" xfId="52226" xr:uid="{00000000-0005-0000-0000-0000C5D90000}"/>
    <cellStyle name="표준 2 7 21 38" xfId="53706" xr:uid="{00000000-0005-0000-0000-0000C6D90000}"/>
    <cellStyle name="표준 2 7 21 39" xfId="55186" xr:uid="{00000000-0005-0000-0000-0000C7D90000}"/>
    <cellStyle name="표준 2 7 21 4" xfId="3385" xr:uid="{00000000-0005-0000-0000-0000C8D90000}"/>
    <cellStyle name="표준 2 7 21 40" xfId="56666" xr:uid="{00000000-0005-0000-0000-0000C9D90000}"/>
    <cellStyle name="표준 2 7 21 41" xfId="58146" xr:uid="{00000000-0005-0000-0000-0000CAD90000}"/>
    <cellStyle name="표준 2 7 21 42" xfId="59626" xr:uid="{00000000-0005-0000-0000-0000CBD90000}"/>
    <cellStyle name="표준 2 7 21 43" xfId="61106" xr:uid="{00000000-0005-0000-0000-0000CCD90000}"/>
    <cellStyle name="표준 2 7 21 5" xfId="4865" xr:uid="{00000000-0005-0000-0000-0000CDD90000}"/>
    <cellStyle name="표준 2 7 21 6" xfId="6345" xr:uid="{00000000-0005-0000-0000-0000CED90000}"/>
    <cellStyle name="표준 2 7 21 7" xfId="7825" xr:uid="{00000000-0005-0000-0000-0000CFD90000}"/>
    <cellStyle name="표준 2 7 21 8" xfId="9305" xr:uid="{00000000-0005-0000-0000-0000D0D90000}"/>
    <cellStyle name="표준 2 7 21 9" xfId="10785" xr:uid="{00000000-0005-0000-0000-0000D1D90000}"/>
    <cellStyle name="표준 2 7 22" xfId="1159" xr:uid="{00000000-0005-0000-0000-0000D2D90000}"/>
    <cellStyle name="표준 2 7 22 10" xfId="12291" xr:uid="{00000000-0005-0000-0000-0000D3D90000}"/>
    <cellStyle name="표준 2 7 22 11" xfId="13771" xr:uid="{00000000-0005-0000-0000-0000D4D90000}"/>
    <cellStyle name="표준 2 7 22 12" xfId="15251" xr:uid="{00000000-0005-0000-0000-0000D5D90000}"/>
    <cellStyle name="표준 2 7 22 13" xfId="16731" xr:uid="{00000000-0005-0000-0000-0000D6D90000}"/>
    <cellStyle name="표준 2 7 22 14" xfId="18211" xr:uid="{00000000-0005-0000-0000-0000D7D90000}"/>
    <cellStyle name="표준 2 7 22 15" xfId="19691" xr:uid="{00000000-0005-0000-0000-0000D8D90000}"/>
    <cellStyle name="표준 2 7 22 16" xfId="21171" xr:uid="{00000000-0005-0000-0000-0000D9D90000}"/>
    <cellStyle name="표준 2 7 22 17" xfId="22651" xr:uid="{00000000-0005-0000-0000-0000DAD90000}"/>
    <cellStyle name="표준 2 7 22 18" xfId="24131" xr:uid="{00000000-0005-0000-0000-0000DBD90000}"/>
    <cellStyle name="표준 2 7 22 19" xfId="25611" xr:uid="{00000000-0005-0000-0000-0000DCD90000}"/>
    <cellStyle name="표준 2 7 22 2" xfId="380" xr:uid="{00000000-0005-0000-0000-0000DDD90000}"/>
    <cellStyle name="표준 2 7 22 2 10" xfId="14508" xr:uid="{00000000-0005-0000-0000-0000DED90000}"/>
    <cellStyle name="표준 2 7 22 2 11" xfId="15988" xr:uid="{00000000-0005-0000-0000-0000DFD90000}"/>
    <cellStyle name="표준 2 7 22 2 12" xfId="17468" xr:uid="{00000000-0005-0000-0000-0000E0D90000}"/>
    <cellStyle name="표준 2 7 22 2 13" xfId="18948" xr:uid="{00000000-0005-0000-0000-0000E1D90000}"/>
    <cellStyle name="표준 2 7 22 2 14" xfId="20428" xr:uid="{00000000-0005-0000-0000-0000E2D90000}"/>
    <cellStyle name="표준 2 7 22 2 15" xfId="21908" xr:uid="{00000000-0005-0000-0000-0000E3D90000}"/>
    <cellStyle name="표준 2 7 22 2 16" xfId="23388" xr:uid="{00000000-0005-0000-0000-0000E4D90000}"/>
    <cellStyle name="표준 2 7 22 2 17" xfId="24868" xr:uid="{00000000-0005-0000-0000-0000E5D90000}"/>
    <cellStyle name="표준 2 7 22 2 18" xfId="26348" xr:uid="{00000000-0005-0000-0000-0000E6D90000}"/>
    <cellStyle name="표준 2 7 22 2 19" xfId="27828" xr:uid="{00000000-0005-0000-0000-0000E7D90000}"/>
    <cellStyle name="표준 2 7 22 2 2" xfId="2667" xr:uid="{00000000-0005-0000-0000-0000E8D90000}"/>
    <cellStyle name="표준 2 7 22 2 20" xfId="29308" xr:uid="{00000000-0005-0000-0000-0000E9D90000}"/>
    <cellStyle name="표준 2 7 22 2 21" xfId="30788" xr:uid="{00000000-0005-0000-0000-0000EAD90000}"/>
    <cellStyle name="표준 2 7 22 2 22" xfId="32268" xr:uid="{00000000-0005-0000-0000-0000EBD90000}"/>
    <cellStyle name="표준 2 7 22 2 23" xfId="33748" xr:uid="{00000000-0005-0000-0000-0000ECD90000}"/>
    <cellStyle name="표준 2 7 22 2 24" xfId="35228" xr:uid="{00000000-0005-0000-0000-0000EDD90000}"/>
    <cellStyle name="표준 2 7 22 2 25" xfId="36708" xr:uid="{00000000-0005-0000-0000-0000EED90000}"/>
    <cellStyle name="표준 2 7 22 2 26" xfId="38188" xr:uid="{00000000-0005-0000-0000-0000EFD90000}"/>
    <cellStyle name="표준 2 7 22 2 27" xfId="39668" xr:uid="{00000000-0005-0000-0000-0000F0D90000}"/>
    <cellStyle name="표준 2 7 22 2 28" xfId="41148" xr:uid="{00000000-0005-0000-0000-0000F1D90000}"/>
    <cellStyle name="표준 2 7 22 2 29" xfId="42628" xr:uid="{00000000-0005-0000-0000-0000F2D90000}"/>
    <cellStyle name="표준 2 7 22 2 3" xfId="4148" xr:uid="{00000000-0005-0000-0000-0000F3D90000}"/>
    <cellStyle name="표준 2 7 22 2 30" xfId="44108" xr:uid="{00000000-0005-0000-0000-0000F4D90000}"/>
    <cellStyle name="표준 2 7 22 2 31" xfId="45588" xr:uid="{00000000-0005-0000-0000-0000F5D90000}"/>
    <cellStyle name="표준 2 7 22 2 32" xfId="47069" xr:uid="{00000000-0005-0000-0000-0000F6D90000}"/>
    <cellStyle name="표준 2 7 22 2 33" xfId="48549" xr:uid="{00000000-0005-0000-0000-0000F7D90000}"/>
    <cellStyle name="표준 2 7 22 2 34" xfId="50029" xr:uid="{00000000-0005-0000-0000-0000F8D90000}"/>
    <cellStyle name="표준 2 7 22 2 35" xfId="51509" xr:uid="{00000000-0005-0000-0000-0000F9D90000}"/>
    <cellStyle name="표준 2 7 22 2 36" xfId="52989" xr:uid="{00000000-0005-0000-0000-0000FAD90000}"/>
    <cellStyle name="표준 2 7 22 2 37" xfId="54469" xr:uid="{00000000-0005-0000-0000-0000FBD90000}"/>
    <cellStyle name="표준 2 7 22 2 38" xfId="55949" xr:uid="{00000000-0005-0000-0000-0000FCD90000}"/>
    <cellStyle name="표준 2 7 22 2 39" xfId="57429" xr:uid="{00000000-0005-0000-0000-0000FDD90000}"/>
    <cellStyle name="표준 2 7 22 2 4" xfId="5628" xr:uid="{00000000-0005-0000-0000-0000FED90000}"/>
    <cellStyle name="표준 2 7 22 2 40" xfId="58909" xr:uid="{00000000-0005-0000-0000-0000FFD90000}"/>
    <cellStyle name="표준 2 7 22 2 41" xfId="60389" xr:uid="{00000000-0005-0000-0000-000000DA0000}"/>
    <cellStyle name="표준 2 7 22 2 42" xfId="61869" xr:uid="{00000000-0005-0000-0000-000001DA0000}"/>
    <cellStyle name="표준 2 7 22 2 5" xfId="7108" xr:uid="{00000000-0005-0000-0000-000002DA0000}"/>
    <cellStyle name="표준 2 7 22 2 6" xfId="8588" xr:uid="{00000000-0005-0000-0000-000003DA0000}"/>
    <cellStyle name="표준 2 7 22 2 7" xfId="10068" xr:uid="{00000000-0005-0000-0000-000004DA0000}"/>
    <cellStyle name="표준 2 7 22 2 8" xfId="11548" xr:uid="{00000000-0005-0000-0000-000005DA0000}"/>
    <cellStyle name="표준 2 7 22 2 9" xfId="13028" xr:uid="{00000000-0005-0000-0000-000006DA0000}"/>
    <cellStyle name="표준 2 7 22 20" xfId="27091" xr:uid="{00000000-0005-0000-0000-000007DA0000}"/>
    <cellStyle name="표준 2 7 22 21" xfId="28571" xr:uid="{00000000-0005-0000-0000-000008DA0000}"/>
    <cellStyle name="표준 2 7 22 22" xfId="30051" xr:uid="{00000000-0005-0000-0000-000009DA0000}"/>
    <cellStyle name="표준 2 7 22 23" xfId="31531" xr:uid="{00000000-0005-0000-0000-00000ADA0000}"/>
    <cellStyle name="표준 2 7 22 24" xfId="33011" xr:uid="{00000000-0005-0000-0000-00000BDA0000}"/>
    <cellStyle name="표준 2 7 22 25" xfId="34491" xr:uid="{00000000-0005-0000-0000-00000CDA0000}"/>
    <cellStyle name="표준 2 7 22 26" xfId="35971" xr:uid="{00000000-0005-0000-0000-00000DDA0000}"/>
    <cellStyle name="표준 2 7 22 27" xfId="37451" xr:uid="{00000000-0005-0000-0000-00000EDA0000}"/>
    <cellStyle name="표준 2 7 22 28" xfId="38931" xr:uid="{00000000-0005-0000-0000-00000FDA0000}"/>
    <cellStyle name="표준 2 7 22 29" xfId="40411" xr:uid="{00000000-0005-0000-0000-000010DA0000}"/>
    <cellStyle name="표준 2 7 22 3" xfId="1930" xr:uid="{00000000-0005-0000-0000-000011DA0000}"/>
    <cellStyle name="표준 2 7 22 30" xfId="41891" xr:uid="{00000000-0005-0000-0000-000012DA0000}"/>
    <cellStyle name="표준 2 7 22 31" xfId="43371" xr:uid="{00000000-0005-0000-0000-000013DA0000}"/>
    <cellStyle name="표준 2 7 22 32" xfId="44851" xr:uid="{00000000-0005-0000-0000-000014DA0000}"/>
    <cellStyle name="표준 2 7 22 33" xfId="46332" xr:uid="{00000000-0005-0000-0000-000015DA0000}"/>
    <cellStyle name="표준 2 7 22 34" xfId="47812" xr:uid="{00000000-0005-0000-0000-000016DA0000}"/>
    <cellStyle name="표준 2 7 22 35" xfId="49292" xr:uid="{00000000-0005-0000-0000-000017DA0000}"/>
    <cellStyle name="표준 2 7 22 36" xfId="50772" xr:uid="{00000000-0005-0000-0000-000018DA0000}"/>
    <cellStyle name="표준 2 7 22 37" xfId="52252" xr:uid="{00000000-0005-0000-0000-000019DA0000}"/>
    <cellStyle name="표준 2 7 22 38" xfId="53732" xr:uid="{00000000-0005-0000-0000-00001ADA0000}"/>
    <cellStyle name="표준 2 7 22 39" xfId="55212" xr:uid="{00000000-0005-0000-0000-00001BDA0000}"/>
    <cellStyle name="표준 2 7 22 4" xfId="3411" xr:uid="{00000000-0005-0000-0000-00001CDA0000}"/>
    <cellStyle name="표준 2 7 22 40" xfId="56692" xr:uid="{00000000-0005-0000-0000-00001DDA0000}"/>
    <cellStyle name="표준 2 7 22 41" xfId="58172" xr:uid="{00000000-0005-0000-0000-00001EDA0000}"/>
    <cellStyle name="표준 2 7 22 42" xfId="59652" xr:uid="{00000000-0005-0000-0000-00001FDA0000}"/>
    <cellStyle name="표준 2 7 22 43" xfId="61132" xr:uid="{00000000-0005-0000-0000-000020DA0000}"/>
    <cellStyle name="표준 2 7 22 5" xfId="4891" xr:uid="{00000000-0005-0000-0000-000021DA0000}"/>
    <cellStyle name="표준 2 7 22 6" xfId="6371" xr:uid="{00000000-0005-0000-0000-000022DA0000}"/>
    <cellStyle name="표준 2 7 22 7" xfId="7851" xr:uid="{00000000-0005-0000-0000-000023DA0000}"/>
    <cellStyle name="표준 2 7 22 8" xfId="9331" xr:uid="{00000000-0005-0000-0000-000024DA0000}"/>
    <cellStyle name="표준 2 7 22 9" xfId="10811" xr:uid="{00000000-0005-0000-0000-000025DA0000}"/>
    <cellStyle name="표준 2 7 23" xfId="1132" xr:uid="{00000000-0005-0000-0000-000026DA0000}"/>
    <cellStyle name="표준 2 7 23 10" xfId="12318" xr:uid="{00000000-0005-0000-0000-000027DA0000}"/>
    <cellStyle name="표준 2 7 23 11" xfId="13798" xr:uid="{00000000-0005-0000-0000-000028DA0000}"/>
    <cellStyle name="표준 2 7 23 12" xfId="15278" xr:uid="{00000000-0005-0000-0000-000029DA0000}"/>
    <cellStyle name="표준 2 7 23 13" xfId="16758" xr:uid="{00000000-0005-0000-0000-00002ADA0000}"/>
    <cellStyle name="표준 2 7 23 14" xfId="18238" xr:uid="{00000000-0005-0000-0000-00002BDA0000}"/>
    <cellStyle name="표준 2 7 23 15" xfId="19718" xr:uid="{00000000-0005-0000-0000-00002CDA0000}"/>
    <cellStyle name="표준 2 7 23 16" xfId="21198" xr:uid="{00000000-0005-0000-0000-00002DDA0000}"/>
    <cellStyle name="표준 2 7 23 17" xfId="22678" xr:uid="{00000000-0005-0000-0000-00002EDA0000}"/>
    <cellStyle name="표준 2 7 23 18" xfId="24158" xr:uid="{00000000-0005-0000-0000-00002FDA0000}"/>
    <cellStyle name="표준 2 7 23 19" xfId="25638" xr:uid="{00000000-0005-0000-0000-000030DA0000}"/>
    <cellStyle name="표준 2 7 23 2" xfId="353" xr:uid="{00000000-0005-0000-0000-000031DA0000}"/>
    <cellStyle name="표준 2 7 23 2 10" xfId="14535" xr:uid="{00000000-0005-0000-0000-000032DA0000}"/>
    <cellStyle name="표준 2 7 23 2 11" xfId="16015" xr:uid="{00000000-0005-0000-0000-000033DA0000}"/>
    <cellStyle name="표준 2 7 23 2 12" xfId="17495" xr:uid="{00000000-0005-0000-0000-000034DA0000}"/>
    <cellStyle name="표준 2 7 23 2 13" xfId="18975" xr:uid="{00000000-0005-0000-0000-000035DA0000}"/>
    <cellStyle name="표준 2 7 23 2 14" xfId="20455" xr:uid="{00000000-0005-0000-0000-000036DA0000}"/>
    <cellStyle name="표준 2 7 23 2 15" xfId="21935" xr:uid="{00000000-0005-0000-0000-000037DA0000}"/>
    <cellStyle name="표준 2 7 23 2 16" xfId="23415" xr:uid="{00000000-0005-0000-0000-000038DA0000}"/>
    <cellStyle name="표준 2 7 23 2 17" xfId="24895" xr:uid="{00000000-0005-0000-0000-000039DA0000}"/>
    <cellStyle name="표준 2 7 23 2 18" xfId="26375" xr:uid="{00000000-0005-0000-0000-00003ADA0000}"/>
    <cellStyle name="표준 2 7 23 2 19" xfId="27855" xr:uid="{00000000-0005-0000-0000-00003BDA0000}"/>
    <cellStyle name="표준 2 7 23 2 2" xfId="2694" xr:uid="{00000000-0005-0000-0000-00003CDA0000}"/>
    <cellStyle name="표준 2 7 23 2 20" xfId="29335" xr:uid="{00000000-0005-0000-0000-00003DDA0000}"/>
    <cellStyle name="표준 2 7 23 2 21" xfId="30815" xr:uid="{00000000-0005-0000-0000-00003EDA0000}"/>
    <cellStyle name="표준 2 7 23 2 22" xfId="32295" xr:uid="{00000000-0005-0000-0000-00003FDA0000}"/>
    <cellStyle name="표준 2 7 23 2 23" xfId="33775" xr:uid="{00000000-0005-0000-0000-000040DA0000}"/>
    <cellStyle name="표준 2 7 23 2 24" xfId="35255" xr:uid="{00000000-0005-0000-0000-000041DA0000}"/>
    <cellStyle name="표준 2 7 23 2 25" xfId="36735" xr:uid="{00000000-0005-0000-0000-000042DA0000}"/>
    <cellStyle name="표준 2 7 23 2 26" xfId="38215" xr:uid="{00000000-0005-0000-0000-000043DA0000}"/>
    <cellStyle name="표준 2 7 23 2 27" xfId="39695" xr:uid="{00000000-0005-0000-0000-000044DA0000}"/>
    <cellStyle name="표준 2 7 23 2 28" xfId="41175" xr:uid="{00000000-0005-0000-0000-000045DA0000}"/>
    <cellStyle name="표준 2 7 23 2 29" xfId="42655" xr:uid="{00000000-0005-0000-0000-000046DA0000}"/>
    <cellStyle name="표준 2 7 23 2 3" xfId="4175" xr:uid="{00000000-0005-0000-0000-000047DA0000}"/>
    <cellStyle name="표준 2 7 23 2 30" xfId="44135" xr:uid="{00000000-0005-0000-0000-000048DA0000}"/>
    <cellStyle name="표준 2 7 23 2 31" xfId="45615" xr:uid="{00000000-0005-0000-0000-000049DA0000}"/>
    <cellStyle name="표준 2 7 23 2 32" xfId="47096" xr:uid="{00000000-0005-0000-0000-00004ADA0000}"/>
    <cellStyle name="표준 2 7 23 2 33" xfId="48576" xr:uid="{00000000-0005-0000-0000-00004BDA0000}"/>
    <cellStyle name="표준 2 7 23 2 34" xfId="50056" xr:uid="{00000000-0005-0000-0000-00004CDA0000}"/>
    <cellStyle name="표준 2 7 23 2 35" xfId="51536" xr:uid="{00000000-0005-0000-0000-00004DDA0000}"/>
    <cellStyle name="표준 2 7 23 2 36" xfId="53016" xr:uid="{00000000-0005-0000-0000-00004EDA0000}"/>
    <cellStyle name="표준 2 7 23 2 37" xfId="54496" xr:uid="{00000000-0005-0000-0000-00004FDA0000}"/>
    <cellStyle name="표준 2 7 23 2 38" xfId="55976" xr:uid="{00000000-0005-0000-0000-000050DA0000}"/>
    <cellStyle name="표준 2 7 23 2 39" xfId="57456" xr:uid="{00000000-0005-0000-0000-000051DA0000}"/>
    <cellStyle name="표준 2 7 23 2 4" xfId="5655" xr:uid="{00000000-0005-0000-0000-000052DA0000}"/>
    <cellStyle name="표준 2 7 23 2 40" xfId="58936" xr:uid="{00000000-0005-0000-0000-000053DA0000}"/>
    <cellStyle name="표준 2 7 23 2 41" xfId="60416" xr:uid="{00000000-0005-0000-0000-000054DA0000}"/>
    <cellStyle name="표준 2 7 23 2 42" xfId="61896" xr:uid="{00000000-0005-0000-0000-000055DA0000}"/>
    <cellStyle name="표준 2 7 23 2 5" xfId="7135" xr:uid="{00000000-0005-0000-0000-000056DA0000}"/>
    <cellStyle name="표준 2 7 23 2 6" xfId="8615" xr:uid="{00000000-0005-0000-0000-000057DA0000}"/>
    <cellStyle name="표준 2 7 23 2 7" xfId="10095" xr:uid="{00000000-0005-0000-0000-000058DA0000}"/>
    <cellStyle name="표준 2 7 23 2 8" xfId="11575" xr:uid="{00000000-0005-0000-0000-000059DA0000}"/>
    <cellStyle name="표준 2 7 23 2 9" xfId="13055" xr:uid="{00000000-0005-0000-0000-00005ADA0000}"/>
    <cellStyle name="표준 2 7 23 20" xfId="27118" xr:uid="{00000000-0005-0000-0000-00005BDA0000}"/>
    <cellStyle name="표준 2 7 23 21" xfId="28598" xr:uid="{00000000-0005-0000-0000-00005CDA0000}"/>
    <cellStyle name="표준 2 7 23 22" xfId="30078" xr:uid="{00000000-0005-0000-0000-00005DDA0000}"/>
    <cellStyle name="표준 2 7 23 23" xfId="31558" xr:uid="{00000000-0005-0000-0000-00005EDA0000}"/>
    <cellStyle name="표준 2 7 23 24" xfId="33038" xr:uid="{00000000-0005-0000-0000-00005FDA0000}"/>
    <cellStyle name="표준 2 7 23 25" xfId="34518" xr:uid="{00000000-0005-0000-0000-000060DA0000}"/>
    <cellStyle name="표준 2 7 23 26" xfId="35998" xr:uid="{00000000-0005-0000-0000-000061DA0000}"/>
    <cellStyle name="표준 2 7 23 27" xfId="37478" xr:uid="{00000000-0005-0000-0000-000062DA0000}"/>
    <cellStyle name="표준 2 7 23 28" xfId="38958" xr:uid="{00000000-0005-0000-0000-000063DA0000}"/>
    <cellStyle name="표준 2 7 23 29" xfId="40438" xr:uid="{00000000-0005-0000-0000-000064DA0000}"/>
    <cellStyle name="표준 2 7 23 3" xfId="1957" xr:uid="{00000000-0005-0000-0000-000065DA0000}"/>
    <cellStyle name="표준 2 7 23 30" xfId="41918" xr:uid="{00000000-0005-0000-0000-000066DA0000}"/>
    <cellStyle name="표준 2 7 23 31" xfId="43398" xr:uid="{00000000-0005-0000-0000-000067DA0000}"/>
    <cellStyle name="표준 2 7 23 32" xfId="44878" xr:uid="{00000000-0005-0000-0000-000068DA0000}"/>
    <cellStyle name="표준 2 7 23 33" xfId="46359" xr:uid="{00000000-0005-0000-0000-000069DA0000}"/>
    <cellStyle name="표준 2 7 23 34" xfId="47839" xr:uid="{00000000-0005-0000-0000-00006ADA0000}"/>
    <cellStyle name="표준 2 7 23 35" xfId="49319" xr:uid="{00000000-0005-0000-0000-00006BDA0000}"/>
    <cellStyle name="표준 2 7 23 36" xfId="50799" xr:uid="{00000000-0005-0000-0000-00006CDA0000}"/>
    <cellStyle name="표준 2 7 23 37" xfId="52279" xr:uid="{00000000-0005-0000-0000-00006DDA0000}"/>
    <cellStyle name="표준 2 7 23 38" xfId="53759" xr:uid="{00000000-0005-0000-0000-00006EDA0000}"/>
    <cellStyle name="표준 2 7 23 39" xfId="55239" xr:uid="{00000000-0005-0000-0000-00006FDA0000}"/>
    <cellStyle name="표준 2 7 23 4" xfId="3438" xr:uid="{00000000-0005-0000-0000-000070DA0000}"/>
    <cellStyle name="표준 2 7 23 40" xfId="56719" xr:uid="{00000000-0005-0000-0000-000071DA0000}"/>
    <cellStyle name="표준 2 7 23 41" xfId="58199" xr:uid="{00000000-0005-0000-0000-000072DA0000}"/>
    <cellStyle name="표준 2 7 23 42" xfId="59679" xr:uid="{00000000-0005-0000-0000-000073DA0000}"/>
    <cellStyle name="표준 2 7 23 43" xfId="61159" xr:uid="{00000000-0005-0000-0000-000074DA0000}"/>
    <cellStyle name="표준 2 7 23 5" xfId="4918" xr:uid="{00000000-0005-0000-0000-000075DA0000}"/>
    <cellStyle name="표준 2 7 23 6" xfId="6398" xr:uid="{00000000-0005-0000-0000-000076DA0000}"/>
    <cellStyle name="표준 2 7 23 7" xfId="7878" xr:uid="{00000000-0005-0000-0000-000077DA0000}"/>
    <cellStyle name="표준 2 7 23 8" xfId="9358" xr:uid="{00000000-0005-0000-0000-000078DA0000}"/>
    <cellStyle name="표준 2 7 23 9" xfId="10838" xr:uid="{00000000-0005-0000-0000-000079DA0000}"/>
    <cellStyle name="표준 2 7 24" xfId="1103" xr:uid="{00000000-0005-0000-0000-00007ADA0000}"/>
    <cellStyle name="표준 2 7 24 10" xfId="12347" xr:uid="{00000000-0005-0000-0000-00007BDA0000}"/>
    <cellStyle name="표준 2 7 24 11" xfId="13827" xr:uid="{00000000-0005-0000-0000-00007CDA0000}"/>
    <cellStyle name="표준 2 7 24 12" xfId="15307" xr:uid="{00000000-0005-0000-0000-00007DDA0000}"/>
    <cellStyle name="표준 2 7 24 13" xfId="16787" xr:uid="{00000000-0005-0000-0000-00007EDA0000}"/>
    <cellStyle name="표준 2 7 24 14" xfId="18267" xr:uid="{00000000-0005-0000-0000-00007FDA0000}"/>
    <cellStyle name="표준 2 7 24 15" xfId="19747" xr:uid="{00000000-0005-0000-0000-000080DA0000}"/>
    <cellStyle name="표준 2 7 24 16" xfId="21227" xr:uid="{00000000-0005-0000-0000-000081DA0000}"/>
    <cellStyle name="표준 2 7 24 17" xfId="22707" xr:uid="{00000000-0005-0000-0000-000082DA0000}"/>
    <cellStyle name="표준 2 7 24 18" xfId="24187" xr:uid="{00000000-0005-0000-0000-000083DA0000}"/>
    <cellStyle name="표준 2 7 24 19" xfId="25667" xr:uid="{00000000-0005-0000-0000-000084DA0000}"/>
    <cellStyle name="표준 2 7 24 2" xfId="324" xr:uid="{00000000-0005-0000-0000-000085DA0000}"/>
    <cellStyle name="표준 2 7 24 2 10" xfId="14564" xr:uid="{00000000-0005-0000-0000-000086DA0000}"/>
    <cellStyle name="표준 2 7 24 2 11" xfId="16044" xr:uid="{00000000-0005-0000-0000-000087DA0000}"/>
    <cellStyle name="표준 2 7 24 2 12" xfId="17524" xr:uid="{00000000-0005-0000-0000-000088DA0000}"/>
    <cellStyle name="표준 2 7 24 2 13" xfId="19004" xr:uid="{00000000-0005-0000-0000-000089DA0000}"/>
    <cellStyle name="표준 2 7 24 2 14" xfId="20484" xr:uid="{00000000-0005-0000-0000-00008ADA0000}"/>
    <cellStyle name="표준 2 7 24 2 15" xfId="21964" xr:uid="{00000000-0005-0000-0000-00008BDA0000}"/>
    <cellStyle name="표준 2 7 24 2 16" xfId="23444" xr:uid="{00000000-0005-0000-0000-00008CDA0000}"/>
    <cellStyle name="표준 2 7 24 2 17" xfId="24924" xr:uid="{00000000-0005-0000-0000-00008DDA0000}"/>
    <cellStyle name="표준 2 7 24 2 18" xfId="26404" xr:uid="{00000000-0005-0000-0000-00008EDA0000}"/>
    <cellStyle name="표준 2 7 24 2 19" xfId="27884" xr:uid="{00000000-0005-0000-0000-00008FDA0000}"/>
    <cellStyle name="표준 2 7 24 2 2" xfId="2723" xr:uid="{00000000-0005-0000-0000-000090DA0000}"/>
    <cellStyle name="표준 2 7 24 2 20" xfId="29364" xr:uid="{00000000-0005-0000-0000-000091DA0000}"/>
    <cellStyle name="표준 2 7 24 2 21" xfId="30844" xr:uid="{00000000-0005-0000-0000-000092DA0000}"/>
    <cellStyle name="표준 2 7 24 2 22" xfId="32324" xr:uid="{00000000-0005-0000-0000-000093DA0000}"/>
    <cellStyle name="표준 2 7 24 2 23" xfId="33804" xr:uid="{00000000-0005-0000-0000-000094DA0000}"/>
    <cellStyle name="표준 2 7 24 2 24" xfId="35284" xr:uid="{00000000-0005-0000-0000-000095DA0000}"/>
    <cellStyle name="표준 2 7 24 2 25" xfId="36764" xr:uid="{00000000-0005-0000-0000-000096DA0000}"/>
    <cellStyle name="표준 2 7 24 2 26" xfId="38244" xr:uid="{00000000-0005-0000-0000-000097DA0000}"/>
    <cellStyle name="표준 2 7 24 2 27" xfId="39724" xr:uid="{00000000-0005-0000-0000-000098DA0000}"/>
    <cellStyle name="표준 2 7 24 2 28" xfId="41204" xr:uid="{00000000-0005-0000-0000-000099DA0000}"/>
    <cellStyle name="표준 2 7 24 2 29" xfId="42684" xr:uid="{00000000-0005-0000-0000-00009ADA0000}"/>
    <cellStyle name="표준 2 7 24 2 3" xfId="4204" xr:uid="{00000000-0005-0000-0000-00009BDA0000}"/>
    <cellStyle name="표준 2 7 24 2 30" xfId="44164" xr:uid="{00000000-0005-0000-0000-00009CDA0000}"/>
    <cellStyle name="표준 2 7 24 2 31" xfId="45644" xr:uid="{00000000-0005-0000-0000-00009DDA0000}"/>
    <cellStyle name="표준 2 7 24 2 32" xfId="47125" xr:uid="{00000000-0005-0000-0000-00009EDA0000}"/>
    <cellStyle name="표준 2 7 24 2 33" xfId="48605" xr:uid="{00000000-0005-0000-0000-00009FDA0000}"/>
    <cellStyle name="표준 2 7 24 2 34" xfId="50085" xr:uid="{00000000-0005-0000-0000-0000A0DA0000}"/>
    <cellStyle name="표준 2 7 24 2 35" xfId="51565" xr:uid="{00000000-0005-0000-0000-0000A1DA0000}"/>
    <cellStyle name="표준 2 7 24 2 36" xfId="53045" xr:uid="{00000000-0005-0000-0000-0000A2DA0000}"/>
    <cellStyle name="표준 2 7 24 2 37" xfId="54525" xr:uid="{00000000-0005-0000-0000-0000A3DA0000}"/>
    <cellStyle name="표준 2 7 24 2 38" xfId="56005" xr:uid="{00000000-0005-0000-0000-0000A4DA0000}"/>
    <cellStyle name="표준 2 7 24 2 39" xfId="57485" xr:uid="{00000000-0005-0000-0000-0000A5DA0000}"/>
    <cellStyle name="표준 2 7 24 2 4" xfId="5684" xr:uid="{00000000-0005-0000-0000-0000A6DA0000}"/>
    <cellStyle name="표준 2 7 24 2 40" xfId="58965" xr:uid="{00000000-0005-0000-0000-0000A7DA0000}"/>
    <cellStyle name="표준 2 7 24 2 41" xfId="60445" xr:uid="{00000000-0005-0000-0000-0000A8DA0000}"/>
    <cellStyle name="표준 2 7 24 2 42" xfId="61925" xr:uid="{00000000-0005-0000-0000-0000A9DA0000}"/>
    <cellStyle name="표준 2 7 24 2 5" xfId="7164" xr:uid="{00000000-0005-0000-0000-0000AADA0000}"/>
    <cellStyle name="표준 2 7 24 2 6" xfId="8644" xr:uid="{00000000-0005-0000-0000-0000ABDA0000}"/>
    <cellStyle name="표준 2 7 24 2 7" xfId="10124" xr:uid="{00000000-0005-0000-0000-0000ACDA0000}"/>
    <cellStyle name="표준 2 7 24 2 8" xfId="11604" xr:uid="{00000000-0005-0000-0000-0000ADDA0000}"/>
    <cellStyle name="표준 2 7 24 2 9" xfId="13084" xr:uid="{00000000-0005-0000-0000-0000AEDA0000}"/>
    <cellStyle name="표준 2 7 24 20" xfId="27147" xr:uid="{00000000-0005-0000-0000-0000AFDA0000}"/>
    <cellStyle name="표준 2 7 24 21" xfId="28627" xr:uid="{00000000-0005-0000-0000-0000B0DA0000}"/>
    <cellStyle name="표준 2 7 24 22" xfId="30107" xr:uid="{00000000-0005-0000-0000-0000B1DA0000}"/>
    <cellStyle name="표준 2 7 24 23" xfId="31587" xr:uid="{00000000-0005-0000-0000-0000B2DA0000}"/>
    <cellStyle name="표준 2 7 24 24" xfId="33067" xr:uid="{00000000-0005-0000-0000-0000B3DA0000}"/>
    <cellStyle name="표준 2 7 24 25" xfId="34547" xr:uid="{00000000-0005-0000-0000-0000B4DA0000}"/>
    <cellStyle name="표준 2 7 24 26" xfId="36027" xr:uid="{00000000-0005-0000-0000-0000B5DA0000}"/>
    <cellStyle name="표준 2 7 24 27" xfId="37507" xr:uid="{00000000-0005-0000-0000-0000B6DA0000}"/>
    <cellStyle name="표준 2 7 24 28" xfId="38987" xr:uid="{00000000-0005-0000-0000-0000B7DA0000}"/>
    <cellStyle name="표준 2 7 24 29" xfId="40467" xr:uid="{00000000-0005-0000-0000-0000B8DA0000}"/>
    <cellStyle name="표준 2 7 24 3" xfId="1986" xr:uid="{00000000-0005-0000-0000-0000B9DA0000}"/>
    <cellStyle name="표준 2 7 24 30" xfId="41947" xr:uid="{00000000-0005-0000-0000-0000BADA0000}"/>
    <cellStyle name="표준 2 7 24 31" xfId="43427" xr:uid="{00000000-0005-0000-0000-0000BBDA0000}"/>
    <cellStyle name="표준 2 7 24 32" xfId="44907" xr:uid="{00000000-0005-0000-0000-0000BCDA0000}"/>
    <cellStyle name="표준 2 7 24 33" xfId="46388" xr:uid="{00000000-0005-0000-0000-0000BDDA0000}"/>
    <cellStyle name="표준 2 7 24 34" xfId="47868" xr:uid="{00000000-0005-0000-0000-0000BEDA0000}"/>
    <cellStyle name="표준 2 7 24 35" xfId="49348" xr:uid="{00000000-0005-0000-0000-0000BFDA0000}"/>
    <cellStyle name="표준 2 7 24 36" xfId="50828" xr:uid="{00000000-0005-0000-0000-0000C0DA0000}"/>
    <cellStyle name="표준 2 7 24 37" xfId="52308" xr:uid="{00000000-0005-0000-0000-0000C1DA0000}"/>
    <cellStyle name="표준 2 7 24 38" xfId="53788" xr:uid="{00000000-0005-0000-0000-0000C2DA0000}"/>
    <cellStyle name="표준 2 7 24 39" xfId="55268" xr:uid="{00000000-0005-0000-0000-0000C3DA0000}"/>
    <cellStyle name="표준 2 7 24 4" xfId="3467" xr:uid="{00000000-0005-0000-0000-0000C4DA0000}"/>
    <cellStyle name="표준 2 7 24 40" xfId="56748" xr:uid="{00000000-0005-0000-0000-0000C5DA0000}"/>
    <cellStyle name="표준 2 7 24 41" xfId="58228" xr:uid="{00000000-0005-0000-0000-0000C6DA0000}"/>
    <cellStyle name="표준 2 7 24 42" xfId="59708" xr:uid="{00000000-0005-0000-0000-0000C7DA0000}"/>
    <cellStyle name="표준 2 7 24 43" xfId="61188" xr:uid="{00000000-0005-0000-0000-0000C8DA0000}"/>
    <cellStyle name="표준 2 7 24 5" xfId="4947" xr:uid="{00000000-0005-0000-0000-0000C9DA0000}"/>
    <cellStyle name="표준 2 7 24 6" xfId="6427" xr:uid="{00000000-0005-0000-0000-0000CADA0000}"/>
    <cellStyle name="표준 2 7 24 7" xfId="7907" xr:uid="{00000000-0005-0000-0000-0000CBDA0000}"/>
    <cellStyle name="표준 2 7 24 8" xfId="9387" xr:uid="{00000000-0005-0000-0000-0000CCDA0000}"/>
    <cellStyle name="표준 2 7 24 9" xfId="10867" xr:uid="{00000000-0005-0000-0000-0000CDDA0000}"/>
    <cellStyle name="표준 2 7 25" xfId="1073" xr:uid="{00000000-0005-0000-0000-0000CEDA0000}"/>
    <cellStyle name="표준 2 7 25 10" xfId="12377" xr:uid="{00000000-0005-0000-0000-0000CFDA0000}"/>
    <cellStyle name="표준 2 7 25 11" xfId="13857" xr:uid="{00000000-0005-0000-0000-0000D0DA0000}"/>
    <cellStyle name="표준 2 7 25 12" xfId="15337" xr:uid="{00000000-0005-0000-0000-0000D1DA0000}"/>
    <cellStyle name="표준 2 7 25 13" xfId="16817" xr:uid="{00000000-0005-0000-0000-0000D2DA0000}"/>
    <cellStyle name="표준 2 7 25 14" xfId="18297" xr:uid="{00000000-0005-0000-0000-0000D3DA0000}"/>
    <cellStyle name="표준 2 7 25 15" xfId="19777" xr:uid="{00000000-0005-0000-0000-0000D4DA0000}"/>
    <cellStyle name="표준 2 7 25 16" xfId="21257" xr:uid="{00000000-0005-0000-0000-0000D5DA0000}"/>
    <cellStyle name="표준 2 7 25 17" xfId="22737" xr:uid="{00000000-0005-0000-0000-0000D6DA0000}"/>
    <cellStyle name="표준 2 7 25 18" xfId="24217" xr:uid="{00000000-0005-0000-0000-0000D7DA0000}"/>
    <cellStyle name="표준 2 7 25 19" xfId="25697" xr:uid="{00000000-0005-0000-0000-0000D8DA0000}"/>
    <cellStyle name="표준 2 7 25 2" xfId="294" xr:uid="{00000000-0005-0000-0000-0000D9DA0000}"/>
    <cellStyle name="표준 2 7 25 2 10" xfId="14594" xr:uid="{00000000-0005-0000-0000-0000DADA0000}"/>
    <cellStyle name="표준 2 7 25 2 11" xfId="16074" xr:uid="{00000000-0005-0000-0000-0000DBDA0000}"/>
    <cellStyle name="표준 2 7 25 2 12" xfId="17554" xr:uid="{00000000-0005-0000-0000-0000DCDA0000}"/>
    <cellStyle name="표준 2 7 25 2 13" xfId="19034" xr:uid="{00000000-0005-0000-0000-0000DDDA0000}"/>
    <cellStyle name="표준 2 7 25 2 14" xfId="20514" xr:uid="{00000000-0005-0000-0000-0000DEDA0000}"/>
    <cellStyle name="표준 2 7 25 2 15" xfId="21994" xr:uid="{00000000-0005-0000-0000-0000DFDA0000}"/>
    <cellStyle name="표준 2 7 25 2 16" xfId="23474" xr:uid="{00000000-0005-0000-0000-0000E0DA0000}"/>
    <cellStyle name="표준 2 7 25 2 17" xfId="24954" xr:uid="{00000000-0005-0000-0000-0000E1DA0000}"/>
    <cellStyle name="표준 2 7 25 2 18" xfId="26434" xr:uid="{00000000-0005-0000-0000-0000E2DA0000}"/>
    <cellStyle name="표준 2 7 25 2 19" xfId="27914" xr:uid="{00000000-0005-0000-0000-0000E3DA0000}"/>
    <cellStyle name="표준 2 7 25 2 2" xfId="2753" xr:uid="{00000000-0005-0000-0000-0000E4DA0000}"/>
    <cellStyle name="표준 2 7 25 2 20" xfId="29394" xr:uid="{00000000-0005-0000-0000-0000E5DA0000}"/>
    <cellStyle name="표준 2 7 25 2 21" xfId="30874" xr:uid="{00000000-0005-0000-0000-0000E6DA0000}"/>
    <cellStyle name="표준 2 7 25 2 22" xfId="32354" xr:uid="{00000000-0005-0000-0000-0000E7DA0000}"/>
    <cellStyle name="표준 2 7 25 2 23" xfId="33834" xr:uid="{00000000-0005-0000-0000-0000E8DA0000}"/>
    <cellStyle name="표준 2 7 25 2 24" xfId="35314" xr:uid="{00000000-0005-0000-0000-0000E9DA0000}"/>
    <cellStyle name="표준 2 7 25 2 25" xfId="36794" xr:uid="{00000000-0005-0000-0000-0000EADA0000}"/>
    <cellStyle name="표준 2 7 25 2 26" xfId="38274" xr:uid="{00000000-0005-0000-0000-0000EBDA0000}"/>
    <cellStyle name="표준 2 7 25 2 27" xfId="39754" xr:uid="{00000000-0005-0000-0000-0000ECDA0000}"/>
    <cellStyle name="표준 2 7 25 2 28" xfId="41234" xr:uid="{00000000-0005-0000-0000-0000EDDA0000}"/>
    <cellStyle name="표준 2 7 25 2 29" xfId="42714" xr:uid="{00000000-0005-0000-0000-0000EEDA0000}"/>
    <cellStyle name="표준 2 7 25 2 3" xfId="4234" xr:uid="{00000000-0005-0000-0000-0000EFDA0000}"/>
    <cellStyle name="표준 2 7 25 2 30" xfId="44194" xr:uid="{00000000-0005-0000-0000-0000F0DA0000}"/>
    <cellStyle name="표준 2 7 25 2 31" xfId="45674" xr:uid="{00000000-0005-0000-0000-0000F1DA0000}"/>
    <cellStyle name="표준 2 7 25 2 32" xfId="47155" xr:uid="{00000000-0005-0000-0000-0000F2DA0000}"/>
    <cellStyle name="표준 2 7 25 2 33" xfId="48635" xr:uid="{00000000-0005-0000-0000-0000F3DA0000}"/>
    <cellStyle name="표준 2 7 25 2 34" xfId="50115" xr:uid="{00000000-0005-0000-0000-0000F4DA0000}"/>
    <cellStyle name="표준 2 7 25 2 35" xfId="51595" xr:uid="{00000000-0005-0000-0000-0000F5DA0000}"/>
    <cellStyle name="표준 2 7 25 2 36" xfId="53075" xr:uid="{00000000-0005-0000-0000-0000F6DA0000}"/>
    <cellStyle name="표준 2 7 25 2 37" xfId="54555" xr:uid="{00000000-0005-0000-0000-0000F7DA0000}"/>
    <cellStyle name="표준 2 7 25 2 38" xfId="56035" xr:uid="{00000000-0005-0000-0000-0000F8DA0000}"/>
    <cellStyle name="표준 2 7 25 2 39" xfId="57515" xr:uid="{00000000-0005-0000-0000-0000F9DA0000}"/>
    <cellStyle name="표준 2 7 25 2 4" xfId="5714" xr:uid="{00000000-0005-0000-0000-0000FADA0000}"/>
    <cellStyle name="표준 2 7 25 2 40" xfId="58995" xr:uid="{00000000-0005-0000-0000-0000FBDA0000}"/>
    <cellStyle name="표준 2 7 25 2 41" xfId="60475" xr:uid="{00000000-0005-0000-0000-0000FCDA0000}"/>
    <cellStyle name="표준 2 7 25 2 42" xfId="61955" xr:uid="{00000000-0005-0000-0000-0000FDDA0000}"/>
    <cellStyle name="표준 2 7 25 2 5" xfId="7194" xr:uid="{00000000-0005-0000-0000-0000FEDA0000}"/>
    <cellStyle name="표준 2 7 25 2 6" xfId="8674" xr:uid="{00000000-0005-0000-0000-0000FFDA0000}"/>
    <cellStyle name="표준 2 7 25 2 7" xfId="10154" xr:uid="{00000000-0005-0000-0000-000000DB0000}"/>
    <cellStyle name="표준 2 7 25 2 8" xfId="11634" xr:uid="{00000000-0005-0000-0000-000001DB0000}"/>
    <cellStyle name="표준 2 7 25 2 9" xfId="13114" xr:uid="{00000000-0005-0000-0000-000002DB0000}"/>
    <cellStyle name="표준 2 7 25 20" xfId="27177" xr:uid="{00000000-0005-0000-0000-000003DB0000}"/>
    <cellStyle name="표준 2 7 25 21" xfId="28657" xr:uid="{00000000-0005-0000-0000-000004DB0000}"/>
    <cellStyle name="표준 2 7 25 22" xfId="30137" xr:uid="{00000000-0005-0000-0000-000005DB0000}"/>
    <cellStyle name="표준 2 7 25 23" xfId="31617" xr:uid="{00000000-0005-0000-0000-000006DB0000}"/>
    <cellStyle name="표준 2 7 25 24" xfId="33097" xr:uid="{00000000-0005-0000-0000-000007DB0000}"/>
    <cellStyle name="표준 2 7 25 25" xfId="34577" xr:uid="{00000000-0005-0000-0000-000008DB0000}"/>
    <cellStyle name="표준 2 7 25 26" xfId="36057" xr:uid="{00000000-0005-0000-0000-000009DB0000}"/>
    <cellStyle name="표준 2 7 25 27" xfId="37537" xr:uid="{00000000-0005-0000-0000-00000ADB0000}"/>
    <cellStyle name="표준 2 7 25 28" xfId="39017" xr:uid="{00000000-0005-0000-0000-00000BDB0000}"/>
    <cellStyle name="표준 2 7 25 29" xfId="40497" xr:uid="{00000000-0005-0000-0000-00000CDB0000}"/>
    <cellStyle name="표준 2 7 25 3" xfId="2016" xr:uid="{00000000-0005-0000-0000-00000DDB0000}"/>
    <cellStyle name="표준 2 7 25 30" xfId="41977" xr:uid="{00000000-0005-0000-0000-00000EDB0000}"/>
    <cellStyle name="표준 2 7 25 31" xfId="43457" xr:uid="{00000000-0005-0000-0000-00000FDB0000}"/>
    <cellStyle name="표준 2 7 25 32" xfId="44937" xr:uid="{00000000-0005-0000-0000-000010DB0000}"/>
    <cellStyle name="표준 2 7 25 33" xfId="46418" xr:uid="{00000000-0005-0000-0000-000011DB0000}"/>
    <cellStyle name="표준 2 7 25 34" xfId="47898" xr:uid="{00000000-0005-0000-0000-000012DB0000}"/>
    <cellStyle name="표준 2 7 25 35" xfId="49378" xr:uid="{00000000-0005-0000-0000-000013DB0000}"/>
    <cellStyle name="표준 2 7 25 36" xfId="50858" xr:uid="{00000000-0005-0000-0000-000014DB0000}"/>
    <cellStyle name="표준 2 7 25 37" xfId="52338" xr:uid="{00000000-0005-0000-0000-000015DB0000}"/>
    <cellStyle name="표준 2 7 25 38" xfId="53818" xr:uid="{00000000-0005-0000-0000-000016DB0000}"/>
    <cellStyle name="표준 2 7 25 39" xfId="55298" xr:uid="{00000000-0005-0000-0000-000017DB0000}"/>
    <cellStyle name="표준 2 7 25 4" xfId="3497" xr:uid="{00000000-0005-0000-0000-000018DB0000}"/>
    <cellStyle name="표준 2 7 25 40" xfId="56778" xr:uid="{00000000-0005-0000-0000-000019DB0000}"/>
    <cellStyle name="표준 2 7 25 41" xfId="58258" xr:uid="{00000000-0005-0000-0000-00001ADB0000}"/>
    <cellStyle name="표준 2 7 25 42" xfId="59738" xr:uid="{00000000-0005-0000-0000-00001BDB0000}"/>
    <cellStyle name="표준 2 7 25 43" xfId="61218" xr:uid="{00000000-0005-0000-0000-00001CDB0000}"/>
    <cellStyle name="표준 2 7 25 5" xfId="4977" xr:uid="{00000000-0005-0000-0000-00001DDB0000}"/>
    <cellStyle name="표준 2 7 25 6" xfId="6457" xr:uid="{00000000-0005-0000-0000-00001EDB0000}"/>
    <cellStyle name="표준 2 7 25 7" xfId="7937" xr:uid="{00000000-0005-0000-0000-00001FDB0000}"/>
    <cellStyle name="표준 2 7 25 8" xfId="9417" xr:uid="{00000000-0005-0000-0000-000020DB0000}"/>
    <cellStyle name="표준 2 7 25 9" xfId="10897" xr:uid="{00000000-0005-0000-0000-000021DB0000}"/>
    <cellStyle name="표준 2 7 26" xfId="1042" xr:uid="{00000000-0005-0000-0000-000022DB0000}"/>
    <cellStyle name="표준 2 7 26 10" xfId="12408" xr:uid="{00000000-0005-0000-0000-000023DB0000}"/>
    <cellStyle name="표준 2 7 26 11" xfId="13888" xr:uid="{00000000-0005-0000-0000-000024DB0000}"/>
    <cellStyle name="표준 2 7 26 12" xfId="15368" xr:uid="{00000000-0005-0000-0000-000025DB0000}"/>
    <cellStyle name="표준 2 7 26 13" xfId="16848" xr:uid="{00000000-0005-0000-0000-000026DB0000}"/>
    <cellStyle name="표준 2 7 26 14" xfId="18328" xr:uid="{00000000-0005-0000-0000-000027DB0000}"/>
    <cellStyle name="표준 2 7 26 15" xfId="19808" xr:uid="{00000000-0005-0000-0000-000028DB0000}"/>
    <cellStyle name="표준 2 7 26 16" xfId="21288" xr:uid="{00000000-0005-0000-0000-000029DB0000}"/>
    <cellStyle name="표준 2 7 26 17" xfId="22768" xr:uid="{00000000-0005-0000-0000-00002ADB0000}"/>
    <cellStyle name="표준 2 7 26 18" xfId="24248" xr:uid="{00000000-0005-0000-0000-00002BDB0000}"/>
    <cellStyle name="표준 2 7 26 19" xfId="25728" xr:uid="{00000000-0005-0000-0000-00002CDB0000}"/>
    <cellStyle name="표준 2 7 26 2" xfId="263" xr:uid="{00000000-0005-0000-0000-00002DDB0000}"/>
    <cellStyle name="표준 2 7 26 2 10" xfId="14625" xr:uid="{00000000-0005-0000-0000-00002EDB0000}"/>
    <cellStyle name="표준 2 7 26 2 11" xfId="16105" xr:uid="{00000000-0005-0000-0000-00002FDB0000}"/>
    <cellStyle name="표준 2 7 26 2 12" xfId="17585" xr:uid="{00000000-0005-0000-0000-000030DB0000}"/>
    <cellStyle name="표준 2 7 26 2 13" xfId="19065" xr:uid="{00000000-0005-0000-0000-000031DB0000}"/>
    <cellStyle name="표준 2 7 26 2 14" xfId="20545" xr:uid="{00000000-0005-0000-0000-000032DB0000}"/>
    <cellStyle name="표준 2 7 26 2 15" xfId="22025" xr:uid="{00000000-0005-0000-0000-000033DB0000}"/>
    <cellStyle name="표준 2 7 26 2 16" xfId="23505" xr:uid="{00000000-0005-0000-0000-000034DB0000}"/>
    <cellStyle name="표준 2 7 26 2 17" xfId="24985" xr:uid="{00000000-0005-0000-0000-000035DB0000}"/>
    <cellStyle name="표준 2 7 26 2 18" xfId="26465" xr:uid="{00000000-0005-0000-0000-000036DB0000}"/>
    <cellStyle name="표준 2 7 26 2 19" xfId="27945" xr:uid="{00000000-0005-0000-0000-000037DB0000}"/>
    <cellStyle name="표준 2 7 26 2 2" xfId="2784" xr:uid="{00000000-0005-0000-0000-000038DB0000}"/>
    <cellStyle name="표준 2 7 26 2 20" xfId="29425" xr:uid="{00000000-0005-0000-0000-000039DB0000}"/>
    <cellStyle name="표준 2 7 26 2 21" xfId="30905" xr:uid="{00000000-0005-0000-0000-00003ADB0000}"/>
    <cellStyle name="표준 2 7 26 2 22" xfId="32385" xr:uid="{00000000-0005-0000-0000-00003BDB0000}"/>
    <cellStyle name="표준 2 7 26 2 23" xfId="33865" xr:uid="{00000000-0005-0000-0000-00003CDB0000}"/>
    <cellStyle name="표준 2 7 26 2 24" xfId="35345" xr:uid="{00000000-0005-0000-0000-00003DDB0000}"/>
    <cellStyle name="표준 2 7 26 2 25" xfId="36825" xr:uid="{00000000-0005-0000-0000-00003EDB0000}"/>
    <cellStyle name="표준 2 7 26 2 26" xfId="38305" xr:uid="{00000000-0005-0000-0000-00003FDB0000}"/>
    <cellStyle name="표준 2 7 26 2 27" xfId="39785" xr:uid="{00000000-0005-0000-0000-000040DB0000}"/>
    <cellStyle name="표준 2 7 26 2 28" xfId="41265" xr:uid="{00000000-0005-0000-0000-000041DB0000}"/>
    <cellStyle name="표준 2 7 26 2 29" xfId="42745" xr:uid="{00000000-0005-0000-0000-000042DB0000}"/>
    <cellStyle name="표준 2 7 26 2 3" xfId="4265" xr:uid="{00000000-0005-0000-0000-000043DB0000}"/>
    <cellStyle name="표준 2 7 26 2 30" xfId="44225" xr:uid="{00000000-0005-0000-0000-000044DB0000}"/>
    <cellStyle name="표준 2 7 26 2 31" xfId="45705" xr:uid="{00000000-0005-0000-0000-000045DB0000}"/>
    <cellStyle name="표준 2 7 26 2 32" xfId="47186" xr:uid="{00000000-0005-0000-0000-000046DB0000}"/>
    <cellStyle name="표준 2 7 26 2 33" xfId="48666" xr:uid="{00000000-0005-0000-0000-000047DB0000}"/>
    <cellStyle name="표준 2 7 26 2 34" xfId="50146" xr:uid="{00000000-0005-0000-0000-000048DB0000}"/>
    <cellStyle name="표준 2 7 26 2 35" xfId="51626" xr:uid="{00000000-0005-0000-0000-000049DB0000}"/>
    <cellStyle name="표준 2 7 26 2 36" xfId="53106" xr:uid="{00000000-0005-0000-0000-00004ADB0000}"/>
    <cellStyle name="표준 2 7 26 2 37" xfId="54586" xr:uid="{00000000-0005-0000-0000-00004BDB0000}"/>
    <cellStyle name="표준 2 7 26 2 38" xfId="56066" xr:uid="{00000000-0005-0000-0000-00004CDB0000}"/>
    <cellStyle name="표준 2 7 26 2 39" xfId="57546" xr:uid="{00000000-0005-0000-0000-00004DDB0000}"/>
    <cellStyle name="표준 2 7 26 2 4" xfId="5745" xr:uid="{00000000-0005-0000-0000-00004EDB0000}"/>
    <cellStyle name="표준 2 7 26 2 40" xfId="59026" xr:uid="{00000000-0005-0000-0000-00004FDB0000}"/>
    <cellStyle name="표준 2 7 26 2 41" xfId="60506" xr:uid="{00000000-0005-0000-0000-000050DB0000}"/>
    <cellStyle name="표준 2 7 26 2 42" xfId="61986" xr:uid="{00000000-0005-0000-0000-000051DB0000}"/>
    <cellStyle name="표준 2 7 26 2 5" xfId="7225" xr:uid="{00000000-0005-0000-0000-000052DB0000}"/>
    <cellStyle name="표준 2 7 26 2 6" xfId="8705" xr:uid="{00000000-0005-0000-0000-000053DB0000}"/>
    <cellStyle name="표준 2 7 26 2 7" xfId="10185" xr:uid="{00000000-0005-0000-0000-000054DB0000}"/>
    <cellStyle name="표준 2 7 26 2 8" xfId="11665" xr:uid="{00000000-0005-0000-0000-000055DB0000}"/>
    <cellStyle name="표준 2 7 26 2 9" xfId="13145" xr:uid="{00000000-0005-0000-0000-000056DB0000}"/>
    <cellStyle name="표준 2 7 26 20" xfId="27208" xr:uid="{00000000-0005-0000-0000-000057DB0000}"/>
    <cellStyle name="표준 2 7 26 21" xfId="28688" xr:uid="{00000000-0005-0000-0000-000058DB0000}"/>
    <cellStyle name="표준 2 7 26 22" xfId="30168" xr:uid="{00000000-0005-0000-0000-000059DB0000}"/>
    <cellStyle name="표준 2 7 26 23" xfId="31648" xr:uid="{00000000-0005-0000-0000-00005ADB0000}"/>
    <cellStyle name="표준 2 7 26 24" xfId="33128" xr:uid="{00000000-0005-0000-0000-00005BDB0000}"/>
    <cellStyle name="표준 2 7 26 25" xfId="34608" xr:uid="{00000000-0005-0000-0000-00005CDB0000}"/>
    <cellStyle name="표준 2 7 26 26" xfId="36088" xr:uid="{00000000-0005-0000-0000-00005DDB0000}"/>
    <cellStyle name="표준 2 7 26 27" xfId="37568" xr:uid="{00000000-0005-0000-0000-00005EDB0000}"/>
    <cellStyle name="표준 2 7 26 28" xfId="39048" xr:uid="{00000000-0005-0000-0000-00005FDB0000}"/>
    <cellStyle name="표준 2 7 26 29" xfId="40528" xr:uid="{00000000-0005-0000-0000-000060DB0000}"/>
    <cellStyle name="표준 2 7 26 3" xfId="2047" xr:uid="{00000000-0005-0000-0000-000061DB0000}"/>
    <cellStyle name="표준 2 7 26 30" xfId="42008" xr:uid="{00000000-0005-0000-0000-000062DB0000}"/>
    <cellStyle name="표준 2 7 26 31" xfId="43488" xr:uid="{00000000-0005-0000-0000-000063DB0000}"/>
    <cellStyle name="표준 2 7 26 32" xfId="44968" xr:uid="{00000000-0005-0000-0000-000064DB0000}"/>
    <cellStyle name="표준 2 7 26 33" xfId="46449" xr:uid="{00000000-0005-0000-0000-000065DB0000}"/>
    <cellStyle name="표준 2 7 26 34" xfId="47929" xr:uid="{00000000-0005-0000-0000-000066DB0000}"/>
    <cellStyle name="표준 2 7 26 35" xfId="49409" xr:uid="{00000000-0005-0000-0000-000067DB0000}"/>
    <cellStyle name="표준 2 7 26 36" xfId="50889" xr:uid="{00000000-0005-0000-0000-000068DB0000}"/>
    <cellStyle name="표준 2 7 26 37" xfId="52369" xr:uid="{00000000-0005-0000-0000-000069DB0000}"/>
    <cellStyle name="표준 2 7 26 38" xfId="53849" xr:uid="{00000000-0005-0000-0000-00006ADB0000}"/>
    <cellStyle name="표준 2 7 26 39" xfId="55329" xr:uid="{00000000-0005-0000-0000-00006BDB0000}"/>
    <cellStyle name="표준 2 7 26 4" xfId="3528" xr:uid="{00000000-0005-0000-0000-00006CDB0000}"/>
    <cellStyle name="표준 2 7 26 40" xfId="56809" xr:uid="{00000000-0005-0000-0000-00006DDB0000}"/>
    <cellStyle name="표준 2 7 26 41" xfId="58289" xr:uid="{00000000-0005-0000-0000-00006EDB0000}"/>
    <cellStyle name="표준 2 7 26 42" xfId="59769" xr:uid="{00000000-0005-0000-0000-00006FDB0000}"/>
    <cellStyle name="표준 2 7 26 43" xfId="61249" xr:uid="{00000000-0005-0000-0000-000070DB0000}"/>
    <cellStyle name="표준 2 7 26 5" xfId="5008" xr:uid="{00000000-0005-0000-0000-000071DB0000}"/>
    <cellStyle name="표준 2 7 26 6" xfId="6488" xr:uid="{00000000-0005-0000-0000-000072DB0000}"/>
    <cellStyle name="표준 2 7 26 7" xfId="7968" xr:uid="{00000000-0005-0000-0000-000073DB0000}"/>
    <cellStyle name="표준 2 7 26 8" xfId="9448" xr:uid="{00000000-0005-0000-0000-000074DB0000}"/>
    <cellStyle name="표준 2 7 26 9" xfId="10928" xr:uid="{00000000-0005-0000-0000-000075DB0000}"/>
    <cellStyle name="표준 2 7 27" xfId="1010" xr:uid="{00000000-0005-0000-0000-000076DB0000}"/>
    <cellStyle name="표준 2 7 27 10" xfId="12440" xr:uid="{00000000-0005-0000-0000-000077DB0000}"/>
    <cellStyle name="표준 2 7 27 11" xfId="13920" xr:uid="{00000000-0005-0000-0000-000078DB0000}"/>
    <cellStyle name="표준 2 7 27 12" xfId="15400" xr:uid="{00000000-0005-0000-0000-000079DB0000}"/>
    <cellStyle name="표준 2 7 27 13" xfId="16880" xr:uid="{00000000-0005-0000-0000-00007ADB0000}"/>
    <cellStyle name="표준 2 7 27 14" xfId="18360" xr:uid="{00000000-0005-0000-0000-00007BDB0000}"/>
    <cellStyle name="표준 2 7 27 15" xfId="19840" xr:uid="{00000000-0005-0000-0000-00007CDB0000}"/>
    <cellStyle name="표준 2 7 27 16" xfId="21320" xr:uid="{00000000-0005-0000-0000-00007DDB0000}"/>
    <cellStyle name="표준 2 7 27 17" xfId="22800" xr:uid="{00000000-0005-0000-0000-00007EDB0000}"/>
    <cellStyle name="표준 2 7 27 18" xfId="24280" xr:uid="{00000000-0005-0000-0000-00007FDB0000}"/>
    <cellStyle name="표준 2 7 27 19" xfId="25760" xr:uid="{00000000-0005-0000-0000-000080DB0000}"/>
    <cellStyle name="표준 2 7 27 2" xfId="231" xr:uid="{00000000-0005-0000-0000-000081DB0000}"/>
    <cellStyle name="표준 2 7 27 2 10" xfId="14657" xr:uid="{00000000-0005-0000-0000-000082DB0000}"/>
    <cellStyle name="표준 2 7 27 2 11" xfId="16137" xr:uid="{00000000-0005-0000-0000-000083DB0000}"/>
    <cellStyle name="표준 2 7 27 2 12" xfId="17617" xr:uid="{00000000-0005-0000-0000-000084DB0000}"/>
    <cellStyle name="표준 2 7 27 2 13" xfId="19097" xr:uid="{00000000-0005-0000-0000-000085DB0000}"/>
    <cellStyle name="표준 2 7 27 2 14" xfId="20577" xr:uid="{00000000-0005-0000-0000-000086DB0000}"/>
    <cellStyle name="표준 2 7 27 2 15" xfId="22057" xr:uid="{00000000-0005-0000-0000-000087DB0000}"/>
    <cellStyle name="표준 2 7 27 2 16" xfId="23537" xr:uid="{00000000-0005-0000-0000-000088DB0000}"/>
    <cellStyle name="표준 2 7 27 2 17" xfId="25017" xr:uid="{00000000-0005-0000-0000-000089DB0000}"/>
    <cellStyle name="표준 2 7 27 2 18" xfId="26497" xr:uid="{00000000-0005-0000-0000-00008ADB0000}"/>
    <cellStyle name="표준 2 7 27 2 19" xfId="27977" xr:uid="{00000000-0005-0000-0000-00008BDB0000}"/>
    <cellStyle name="표준 2 7 27 2 2" xfId="2816" xr:uid="{00000000-0005-0000-0000-00008CDB0000}"/>
    <cellStyle name="표준 2 7 27 2 20" xfId="29457" xr:uid="{00000000-0005-0000-0000-00008DDB0000}"/>
    <cellStyle name="표준 2 7 27 2 21" xfId="30937" xr:uid="{00000000-0005-0000-0000-00008EDB0000}"/>
    <cellStyle name="표준 2 7 27 2 22" xfId="32417" xr:uid="{00000000-0005-0000-0000-00008FDB0000}"/>
    <cellStyle name="표준 2 7 27 2 23" xfId="33897" xr:uid="{00000000-0005-0000-0000-000090DB0000}"/>
    <cellStyle name="표준 2 7 27 2 24" xfId="35377" xr:uid="{00000000-0005-0000-0000-000091DB0000}"/>
    <cellStyle name="표준 2 7 27 2 25" xfId="36857" xr:uid="{00000000-0005-0000-0000-000092DB0000}"/>
    <cellStyle name="표준 2 7 27 2 26" xfId="38337" xr:uid="{00000000-0005-0000-0000-000093DB0000}"/>
    <cellStyle name="표준 2 7 27 2 27" xfId="39817" xr:uid="{00000000-0005-0000-0000-000094DB0000}"/>
    <cellStyle name="표준 2 7 27 2 28" xfId="41297" xr:uid="{00000000-0005-0000-0000-000095DB0000}"/>
    <cellStyle name="표준 2 7 27 2 29" xfId="42777" xr:uid="{00000000-0005-0000-0000-000096DB0000}"/>
    <cellStyle name="표준 2 7 27 2 3" xfId="4297" xr:uid="{00000000-0005-0000-0000-000097DB0000}"/>
    <cellStyle name="표준 2 7 27 2 30" xfId="44257" xr:uid="{00000000-0005-0000-0000-000098DB0000}"/>
    <cellStyle name="표준 2 7 27 2 31" xfId="45737" xr:uid="{00000000-0005-0000-0000-000099DB0000}"/>
    <cellStyle name="표준 2 7 27 2 32" xfId="47218" xr:uid="{00000000-0005-0000-0000-00009ADB0000}"/>
    <cellStyle name="표준 2 7 27 2 33" xfId="48698" xr:uid="{00000000-0005-0000-0000-00009BDB0000}"/>
    <cellStyle name="표준 2 7 27 2 34" xfId="50178" xr:uid="{00000000-0005-0000-0000-00009CDB0000}"/>
    <cellStyle name="표준 2 7 27 2 35" xfId="51658" xr:uid="{00000000-0005-0000-0000-00009DDB0000}"/>
    <cellStyle name="표준 2 7 27 2 36" xfId="53138" xr:uid="{00000000-0005-0000-0000-00009EDB0000}"/>
    <cellStyle name="표준 2 7 27 2 37" xfId="54618" xr:uid="{00000000-0005-0000-0000-00009FDB0000}"/>
    <cellStyle name="표준 2 7 27 2 38" xfId="56098" xr:uid="{00000000-0005-0000-0000-0000A0DB0000}"/>
    <cellStyle name="표준 2 7 27 2 39" xfId="57578" xr:uid="{00000000-0005-0000-0000-0000A1DB0000}"/>
    <cellStyle name="표준 2 7 27 2 4" xfId="5777" xr:uid="{00000000-0005-0000-0000-0000A2DB0000}"/>
    <cellStyle name="표준 2 7 27 2 40" xfId="59058" xr:uid="{00000000-0005-0000-0000-0000A3DB0000}"/>
    <cellStyle name="표준 2 7 27 2 41" xfId="60538" xr:uid="{00000000-0005-0000-0000-0000A4DB0000}"/>
    <cellStyle name="표준 2 7 27 2 42" xfId="62018" xr:uid="{00000000-0005-0000-0000-0000A5DB0000}"/>
    <cellStyle name="표준 2 7 27 2 5" xfId="7257" xr:uid="{00000000-0005-0000-0000-0000A6DB0000}"/>
    <cellStyle name="표준 2 7 27 2 6" xfId="8737" xr:uid="{00000000-0005-0000-0000-0000A7DB0000}"/>
    <cellStyle name="표준 2 7 27 2 7" xfId="10217" xr:uid="{00000000-0005-0000-0000-0000A8DB0000}"/>
    <cellStyle name="표준 2 7 27 2 8" xfId="11697" xr:uid="{00000000-0005-0000-0000-0000A9DB0000}"/>
    <cellStyle name="표준 2 7 27 2 9" xfId="13177" xr:uid="{00000000-0005-0000-0000-0000AADB0000}"/>
    <cellStyle name="표준 2 7 27 20" xfId="27240" xr:uid="{00000000-0005-0000-0000-0000ABDB0000}"/>
    <cellStyle name="표준 2 7 27 21" xfId="28720" xr:uid="{00000000-0005-0000-0000-0000ACDB0000}"/>
    <cellStyle name="표준 2 7 27 22" xfId="30200" xr:uid="{00000000-0005-0000-0000-0000ADDB0000}"/>
    <cellStyle name="표준 2 7 27 23" xfId="31680" xr:uid="{00000000-0005-0000-0000-0000AEDB0000}"/>
    <cellStyle name="표준 2 7 27 24" xfId="33160" xr:uid="{00000000-0005-0000-0000-0000AFDB0000}"/>
    <cellStyle name="표준 2 7 27 25" xfId="34640" xr:uid="{00000000-0005-0000-0000-0000B0DB0000}"/>
    <cellStyle name="표준 2 7 27 26" xfId="36120" xr:uid="{00000000-0005-0000-0000-0000B1DB0000}"/>
    <cellStyle name="표준 2 7 27 27" xfId="37600" xr:uid="{00000000-0005-0000-0000-0000B2DB0000}"/>
    <cellStyle name="표준 2 7 27 28" xfId="39080" xr:uid="{00000000-0005-0000-0000-0000B3DB0000}"/>
    <cellStyle name="표준 2 7 27 29" xfId="40560" xr:uid="{00000000-0005-0000-0000-0000B4DB0000}"/>
    <cellStyle name="표준 2 7 27 3" xfId="2079" xr:uid="{00000000-0005-0000-0000-0000B5DB0000}"/>
    <cellStyle name="표준 2 7 27 30" xfId="42040" xr:uid="{00000000-0005-0000-0000-0000B6DB0000}"/>
    <cellStyle name="표준 2 7 27 31" xfId="43520" xr:uid="{00000000-0005-0000-0000-0000B7DB0000}"/>
    <cellStyle name="표준 2 7 27 32" xfId="45000" xr:uid="{00000000-0005-0000-0000-0000B8DB0000}"/>
    <cellStyle name="표준 2 7 27 33" xfId="46481" xr:uid="{00000000-0005-0000-0000-0000B9DB0000}"/>
    <cellStyle name="표준 2 7 27 34" xfId="47961" xr:uid="{00000000-0005-0000-0000-0000BADB0000}"/>
    <cellStyle name="표준 2 7 27 35" xfId="49441" xr:uid="{00000000-0005-0000-0000-0000BBDB0000}"/>
    <cellStyle name="표준 2 7 27 36" xfId="50921" xr:uid="{00000000-0005-0000-0000-0000BCDB0000}"/>
    <cellStyle name="표준 2 7 27 37" xfId="52401" xr:uid="{00000000-0005-0000-0000-0000BDDB0000}"/>
    <cellStyle name="표준 2 7 27 38" xfId="53881" xr:uid="{00000000-0005-0000-0000-0000BEDB0000}"/>
    <cellStyle name="표준 2 7 27 39" xfId="55361" xr:uid="{00000000-0005-0000-0000-0000BFDB0000}"/>
    <cellStyle name="표준 2 7 27 4" xfId="3560" xr:uid="{00000000-0005-0000-0000-0000C0DB0000}"/>
    <cellStyle name="표준 2 7 27 40" xfId="56841" xr:uid="{00000000-0005-0000-0000-0000C1DB0000}"/>
    <cellStyle name="표준 2 7 27 41" xfId="58321" xr:uid="{00000000-0005-0000-0000-0000C2DB0000}"/>
    <cellStyle name="표준 2 7 27 42" xfId="59801" xr:uid="{00000000-0005-0000-0000-0000C3DB0000}"/>
    <cellStyle name="표준 2 7 27 43" xfId="61281" xr:uid="{00000000-0005-0000-0000-0000C4DB0000}"/>
    <cellStyle name="표준 2 7 27 5" xfId="5040" xr:uid="{00000000-0005-0000-0000-0000C5DB0000}"/>
    <cellStyle name="표준 2 7 27 6" xfId="6520" xr:uid="{00000000-0005-0000-0000-0000C6DB0000}"/>
    <cellStyle name="표준 2 7 27 7" xfId="8000" xr:uid="{00000000-0005-0000-0000-0000C7DB0000}"/>
    <cellStyle name="표준 2 7 27 8" xfId="9480" xr:uid="{00000000-0005-0000-0000-0000C8DB0000}"/>
    <cellStyle name="표준 2 7 27 9" xfId="10960" xr:uid="{00000000-0005-0000-0000-0000C9DB0000}"/>
    <cellStyle name="표준 2 7 28" xfId="977" xr:uid="{00000000-0005-0000-0000-0000CADB0000}"/>
    <cellStyle name="표준 2 7 28 10" xfId="12473" xr:uid="{00000000-0005-0000-0000-0000CBDB0000}"/>
    <cellStyle name="표준 2 7 28 11" xfId="13953" xr:uid="{00000000-0005-0000-0000-0000CCDB0000}"/>
    <cellStyle name="표준 2 7 28 12" xfId="15433" xr:uid="{00000000-0005-0000-0000-0000CDDB0000}"/>
    <cellStyle name="표준 2 7 28 13" xfId="16913" xr:uid="{00000000-0005-0000-0000-0000CEDB0000}"/>
    <cellStyle name="표준 2 7 28 14" xfId="18393" xr:uid="{00000000-0005-0000-0000-0000CFDB0000}"/>
    <cellStyle name="표준 2 7 28 15" xfId="19873" xr:uid="{00000000-0005-0000-0000-0000D0DB0000}"/>
    <cellStyle name="표준 2 7 28 16" xfId="21353" xr:uid="{00000000-0005-0000-0000-0000D1DB0000}"/>
    <cellStyle name="표준 2 7 28 17" xfId="22833" xr:uid="{00000000-0005-0000-0000-0000D2DB0000}"/>
    <cellStyle name="표준 2 7 28 18" xfId="24313" xr:uid="{00000000-0005-0000-0000-0000D3DB0000}"/>
    <cellStyle name="표준 2 7 28 19" xfId="25793" xr:uid="{00000000-0005-0000-0000-0000D4DB0000}"/>
    <cellStyle name="표준 2 7 28 2" xfId="198" xr:uid="{00000000-0005-0000-0000-0000D5DB0000}"/>
    <cellStyle name="표준 2 7 28 2 10" xfId="14690" xr:uid="{00000000-0005-0000-0000-0000D6DB0000}"/>
    <cellStyle name="표준 2 7 28 2 11" xfId="16170" xr:uid="{00000000-0005-0000-0000-0000D7DB0000}"/>
    <cellStyle name="표준 2 7 28 2 12" xfId="17650" xr:uid="{00000000-0005-0000-0000-0000D8DB0000}"/>
    <cellStyle name="표준 2 7 28 2 13" xfId="19130" xr:uid="{00000000-0005-0000-0000-0000D9DB0000}"/>
    <cellStyle name="표준 2 7 28 2 14" xfId="20610" xr:uid="{00000000-0005-0000-0000-0000DADB0000}"/>
    <cellStyle name="표준 2 7 28 2 15" xfId="22090" xr:uid="{00000000-0005-0000-0000-0000DBDB0000}"/>
    <cellStyle name="표준 2 7 28 2 16" xfId="23570" xr:uid="{00000000-0005-0000-0000-0000DCDB0000}"/>
    <cellStyle name="표준 2 7 28 2 17" xfId="25050" xr:uid="{00000000-0005-0000-0000-0000DDDB0000}"/>
    <cellStyle name="표준 2 7 28 2 18" xfId="26530" xr:uid="{00000000-0005-0000-0000-0000DEDB0000}"/>
    <cellStyle name="표준 2 7 28 2 19" xfId="28010" xr:uid="{00000000-0005-0000-0000-0000DFDB0000}"/>
    <cellStyle name="표준 2 7 28 2 2" xfId="2849" xr:uid="{00000000-0005-0000-0000-0000E0DB0000}"/>
    <cellStyle name="표준 2 7 28 2 20" xfId="29490" xr:uid="{00000000-0005-0000-0000-0000E1DB0000}"/>
    <cellStyle name="표준 2 7 28 2 21" xfId="30970" xr:uid="{00000000-0005-0000-0000-0000E2DB0000}"/>
    <cellStyle name="표준 2 7 28 2 22" xfId="32450" xr:uid="{00000000-0005-0000-0000-0000E3DB0000}"/>
    <cellStyle name="표준 2 7 28 2 23" xfId="33930" xr:uid="{00000000-0005-0000-0000-0000E4DB0000}"/>
    <cellStyle name="표준 2 7 28 2 24" xfId="35410" xr:uid="{00000000-0005-0000-0000-0000E5DB0000}"/>
    <cellStyle name="표준 2 7 28 2 25" xfId="36890" xr:uid="{00000000-0005-0000-0000-0000E6DB0000}"/>
    <cellStyle name="표준 2 7 28 2 26" xfId="38370" xr:uid="{00000000-0005-0000-0000-0000E7DB0000}"/>
    <cellStyle name="표준 2 7 28 2 27" xfId="39850" xr:uid="{00000000-0005-0000-0000-0000E8DB0000}"/>
    <cellStyle name="표준 2 7 28 2 28" xfId="41330" xr:uid="{00000000-0005-0000-0000-0000E9DB0000}"/>
    <cellStyle name="표준 2 7 28 2 29" xfId="42810" xr:uid="{00000000-0005-0000-0000-0000EADB0000}"/>
    <cellStyle name="표준 2 7 28 2 3" xfId="4330" xr:uid="{00000000-0005-0000-0000-0000EBDB0000}"/>
    <cellStyle name="표준 2 7 28 2 30" xfId="44290" xr:uid="{00000000-0005-0000-0000-0000ECDB0000}"/>
    <cellStyle name="표준 2 7 28 2 31" xfId="45770" xr:uid="{00000000-0005-0000-0000-0000EDDB0000}"/>
    <cellStyle name="표준 2 7 28 2 32" xfId="47251" xr:uid="{00000000-0005-0000-0000-0000EEDB0000}"/>
    <cellStyle name="표준 2 7 28 2 33" xfId="48731" xr:uid="{00000000-0005-0000-0000-0000EFDB0000}"/>
    <cellStyle name="표준 2 7 28 2 34" xfId="50211" xr:uid="{00000000-0005-0000-0000-0000F0DB0000}"/>
    <cellStyle name="표준 2 7 28 2 35" xfId="51691" xr:uid="{00000000-0005-0000-0000-0000F1DB0000}"/>
    <cellStyle name="표준 2 7 28 2 36" xfId="53171" xr:uid="{00000000-0005-0000-0000-0000F2DB0000}"/>
    <cellStyle name="표준 2 7 28 2 37" xfId="54651" xr:uid="{00000000-0005-0000-0000-0000F3DB0000}"/>
    <cellStyle name="표준 2 7 28 2 38" xfId="56131" xr:uid="{00000000-0005-0000-0000-0000F4DB0000}"/>
    <cellStyle name="표준 2 7 28 2 39" xfId="57611" xr:uid="{00000000-0005-0000-0000-0000F5DB0000}"/>
    <cellStyle name="표준 2 7 28 2 4" xfId="5810" xr:uid="{00000000-0005-0000-0000-0000F6DB0000}"/>
    <cellStyle name="표준 2 7 28 2 40" xfId="59091" xr:uid="{00000000-0005-0000-0000-0000F7DB0000}"/>
    <cellStyle name="표준 2 7 28 2 41" xfId="60571" xr:uid="{00000000-0005-0000-0000-0000F8DB0000}"/>
    <cellStyle name="표준 2 7 28 2 42" xfId="62051" xr:uid="{00000000-0005-0000-0000-0000F9DB0000}"/>
    <cellStyle name="표준 2 7 28 2 5" xfId="7290" xr:uid="{00000000-0005-0000-0000-0000FADB0000}"/>
    <cellStyle name="표준 2 7 28 2 6" xfId="8770" xr:uid="{00000000-0005-0000-0000-0000FBDB0000}"/>
    <cellStyle name="표준 2 7 28 2 7" xfId="10250" xr:uid="{00000000-0005-0000-0000-0000FCDB0000}"/>
    <cellStyle name="표준 2 7 28 2 8" xfId="11730" xr:uid="{00000000-0005-0000-0000-0000FDDB0000}"/>
    <cellStyle name="표준 2 7 28 2 9" xfId="13210" xr:uid="{00000000-0005-0000-0000-0000FEDB0000}"/>
    <cellStyle name="표준 2 7 28 20" xfId="27273" xr:uid="{00000000-0005-0000-0000-0000FFDB0000}"/>
    <cellStyle name="표준 2 7 28 21" xfId="28753" xr:uid="{00000000-0005-0000-0000-000000DC0000}"/>
    <cellStyle name="표준 2 7 28 22" xfId="30233" xr:uid="{00000000-0005-0000-0000-000001DC0000}"/>
    <cellStyle name="표준 2 7 28 23" xfId="31713" xr:uid="{00000000-0005-0000-0000-000002DC0000}"/>
    <cellStyle name="표준 2 7 28 24" xfId="33193" xr:uid="{00000000-0005-0000-0000-000003DC0000}"/>
    <cellStyle name="표준 2 7 28 25" xfId="34673" xr:uid="{00000000-0005-0000-0000-000004DC0000}"/>
    <cellStyle name="표준 2 7 28 26" xfId="36153" xr:uid="{00000000-0005-0000-0000-000005DC0000}"/>
    <cellStyle name="표준 2 7 28 27" xfId="37633" xr:uid="{00000000-0005-0000-0000-000006DC0000}"/>
    <cellStyle name="표준 2 7 28 28" xfId="39113" xr:uid="{00000000-0005-0000-0000-000007DC0000}"/>
    <cellStyle name="표준 2 7 28 29" xfId="40593" xr:uid="{00000000-0005-0000-0000-000008DC0000}"/>
    <cellStyle name="표준 2 7 28 3" xfId="2112" xr:uid="{00000000-0005-0000-0000-000009DC0000}"/>
    <cellStyle name="표준 2 7 28 30" xfId="42073" xr:uid="{00000000-0005-0000-0000-00000ADC0000}"/>
    <cellStyle name="표준 2 7 28 31" xfId="43553" xr:uid="{00000000-0005-0000-0000-00000BDC0000}"/>
    <cellStyle name="표준 2 7 28 32" xfId="45033" xr:uid="{00000000-0005-0000-0000-00000CDC0000}"/>
    <cellStyle name="표준 2 7 28 33" xfId="46514" xr:uid="{00000000-0005-0000-0000-00000DDC0000}"/>
    <cellStyle name="표준 2 7 28 34" xfId="47994" xr:uid="{00000000-0005-0000-0000-00000EDC0000}"/>
    <cellStyle name="표준 2 7 28 35" xfId="49474" xr:uid="{00000000-0005-0000-0000-00000FDC0000}"/>
    <cellStyle name="표준 2 7 28 36" xfId="50954" xr:uid="{00000000-0005-0000-0000-000010DC0000}"/>
    <cellStyle name="표준 2 7 28 37" xfId="52434" xr:uid="{00000000-0005-0000-0000-000011DC0000}"/>
    <cellStyle name="표준 2 7 28 38" xfId="53914" xr:uid="{00000000-0005-0000-0000-000012DC0000}"/>
    <cellStyle name="표준 2 7 28 39" xfId="55394" xr:uid="{00000000-0005-0000-0000-000013DC0000}"/>
    <cellStyle name="표준 2 7 28 4" xfId="3593" xr:uid="{00000000-0005-0000-0000-000014DC0000}"/>
    <cellStyle name="표준 2 7 28 40" xfId="56874" xr:uid="{00000000-0005-0000-0000-000015DC0000}"/>
    <cellStyle name="표준 2 7 28 41" xfId="58354" xr:uid="{00000000-0005-0000-0000-000016DC0000}"/>
    <cellStyle name="표준 2 7 28 42" xfId="59834" xr:uid="{00000000-0005-0000-0000-000017DC0000}"/>
    <cellStyle name="표준 2 7 28 43" xfId="61314" xr:uid="{00000000-0005-0000-0000-000018DC0000}"/>
    <cellStyle name="표준 2 7 28 5" xfId="5073" xr:uid="{00000000-0005-0000-0000-000019DC0000}"/>
    <cellStyle name="표준 2 7 28 6" xfId="6553" xr:uid="{00000000-0005-0000-0000-00001ADC0000}"/>
    <cellStyle name="표준 2 7 28 7" xfId="8033" xr:uid="{00000000-0005-0000-0000-00001BDC0000}"/>
    <cellStyle name="표준 2 7 28 8" xfId="9513" xr:uid="{00000000-0005-0000-0000-00001CDC0000}"/>
    <cellStyle name="표준 2 7 28 9" xfId="10993" xr:uid="{00000000-0005-0000-0000-00001DDC0000}"/>
    <cellStyle name="표준 2 7 29" xfId="944" xr:uid="{00000000-0005-0000-0000-00001EDC0000}"/>
    <cellStyle name="표준 2 7 29 10" xfId="12506" xr:uid="{00000000-0005-0000-0000-00001FDC0000}"/>
    <cellStyle name="표준 2 7 29 11" xfId="13986" xr:uid="{00000000-0005-0000-0000-000020DC0000}"/>
    <cellStyle name="표준 2 7 29 12" xfId="15466" xr:uid="{00000000-0005-0000-0000-000021DC0000}"/>
    <cellStyle name="표준 2 7 29 13" xfId="16946" xr:uid="{00000000-0005-0000-0000-000022DC0000}"/>
    <cellStyle name="표준 2 7 29 14" xfId="18426" xr:uid="{00000000-0005-0000-0000-000023DC0000}"/>
    <cellStyle name="표준 2 7 29 15" xfId="19906" xr:uid="{00000000-0005-0000-0000-000024DC0000}"/>
    <cellStyle name="표준 2 7 29 16" xfId="21386" xr:uid="{00000000-0005-0000-0000-000025DC0000}"/>
    <cellStyle name="표준 2 7 29 17" xfId="22866" xr:uid="{00000000-0005-0000-0000-000026DC0000}"/>
    <cellStyle name="표준 2 7 29 18" xfId="24346" xr:uid="{00000000-0005-0000-0000-000027DC0000}"/>
    <cellStyle name="표준 2 7 29 19" xfId="25826" xr:uid="{00000000-0005-0000-0000-000028DC0000}"/>
    <cellStyle name="표준 2 7 29 2" xfId="165" xr:uid="{00000000-0005-0000-0000-000029DC0000}"/>
    <cellStyle name="표준 2 7 29 2 10" xfId="14723" xr:uid="{00000000-0005-0000-0000-00002ADC0000}"/>
    <cellStyle name="표준 2 7 29 2 11" xfId="16203" xr:uid="{00000000-0005-0000-0000-00002BDC0000}"/>
    <cellStyle name="표준 2 7 29 2 12" xfId="17683" xr:uid="{00000000-0005-0000-0000-00002CDC0000}"/>
    <cellStyle name="표준 2 7 29 2 13" xfId="19163" xr:uid="{00000000-0005-0000-0000-00002DDC0000}"/>
    <cellStyle name="표준 2 7 29 2 14" xfId="20643" xr:uid="{00000000-0005-0000-0000-00002EDC0000}"/>
    <cellStyle name="표준 2 7 29 2 15" xfId="22123" xr:uid="{00000000-0005-0000-0000-00002FDC0000}"/>
    <cellStyle name="표준 2 7 29 2 16" xfId="23603" xr:uid="{00000000-0005-0000-0000-000030DC0000}"/>
    <cellStyle name="표준 2 7 29 2 17" xfId="25083" xr:uid="{00000000-0005-0000-0000-000031DC0000}"/>
    <cellStyle name="표준 2 7 29 2 18" xfId="26563" xr:uid="{00000000-0005-0000-0000-000032DC0000}"/>
    <cellStyle name="표준 2 7 29 2 19" xfId="28043" xr:uid="{00000000-0005-0000-0000-000033DC0000}"/>
    <cellStyle name="표준 2 7 29 2 2" xfId="2882" xr:uid="{00000000-0005-0000-0000-000034DC0000}"/>
    <cellStyle name="표준 2 7 29 2 20" xfId="29523" xr:uid="{00000000-0005-0000-0000-000035DC0000}"/>
    <cellStyle name="표준 2 7 29 2 21" xfId="31003" xr:uid="{00000000-0005-0000-0000-000036DC0000}"/>
    <cellStyle name="표준 2 7 29 2 22" xfId="32483" xr:uid="{00000000-0005-0000-0000-000037DC0000}"/>
    <cellStyle name="표준 2 7 29 2 23" xfId="33963" xr:uid="{00000000-0005-0000-0000-000038DC0000}"/>
    <cellStyle name="표준 2 7 29 2 24" xfId="35443" xr:uid="{00000000-0005-0000-0000-000039DC0000}"/>
    <cellStyle name="표준 2 7 29 2 25" xfId="36923" xr:uid="{00000000-0005-0000-0000-00003ADC0000}"/>
    <cellStyle name="표준 2 7 29 2 26" xfId="38403" xr:uid="{00000000-0005-0000-0000-00003BDC0000}"/>
    <cellStyle name="표준 2 7 29 2 27" xfId="39883" xr:uid="{00000000-0005-0000-0000-00003CDC0000}"/>
    <cellStyle name="표준 2 7 29 2 28" xfId="41363" xr:uid="{00000000-0005-0000-0000-00003DDC0000}"/>
    <cellStyle name="표준 2 7 29 2 29" xfId="42843" xr:uid="{00000000-0005-0000-0000-00003EDC0000}"/>
    <cellStyle name="표준 2 7 29 2 3" xfId="4363" xr:uid="{00000000-0005-0000-0000-00003FDC0000}"/>
    <cellStyle name="표준 2 7 29 2 30" xfId="44323" xr:uid="{00000000-0005-0000-0000-000040DC0000}"/>
    <cellStyle name="표준 2 7 29 2 31" xfId="45803" xr:uid="{00000000-0005-0000-0000-000041DC0000}"/>
    <cellStyle name="표준 2 7 29 2 32" xfId="47284" xr:uid="{00000000-0005-0000-0000-000042DC0000}"/>
    <cellStyle name="표준 2 7 29 2 33" xfId="48764" xr:uid="{00000000-0005-0000-0000-000043DC0000}"/>
    <cellStyle name="표준 2 7 29 2 34" xfId="50244" xr:uid="{00000000-0005-0000-0000-000044DC0000}"/>
    <cellStyle name="표준 2 7 29 2 35" xfId="51724" xr:uid="{00000000-0005-0000-0000-000045DC0000}"/>
    <cellStyle name="표준 2 7 29 2 36" xfId="53204" xr:uid="{00000000-0005-0000-0000-000046DC0000}"/>
    <cellStyle name="표준 2 7 29 2 37" xfId="54684" xr:uid="{00000000-0005-0000-0000-000047DC0000}"/>
    <cellStyle name="표준 2 7 29 2 38" xfId="56164" xr:uid="{00000000-0005-0000-0000-000048DC0000}"/>
    <cellStyle name="표준 2 7 29 2 39" xfId="57644" xr:uid="{00000000-0005-0000-0000-000049DC0000}"/>
    <cellStyle name="표준 2 7 29 2 4" xfId="5843" xr:uid="{00000000-0005-0000-0000-00004ADC0000}"/>
    <cellStyle name="표준 2 7 29 2 40" xfId="59124" xr:uid="{00000000-0005-0000-0000-00004BDC0000}"/>
    <cellStyle name="표준 2 7 29 2 41" xfId="60604" xr:uid="{00000000-0005-0000-0000-00004CDC0000}"/>
    <cellStyle name="표준 2 7 29 2 42" xfId="62084" xr:uid="{00000000-0005-0000-0000-00004DDC0000}"/>
    <cellStyle name="표준 2 7 29 2 5" xfId="7323" xr:uid="{00000000-0005-0000-0000-00004EDC0000}"/>
    <cellStyle name="표준 2 7 29 2 6" xfId="8803" xr:uid="{00000000-0005-0000-0000-00004FDC0000}"/>
    <cellStyle name="표준 2 7 29 2 7" xfId="10283" xr:uid="{00000000-0005-0000-0000-000050DC0000}"/>
    <cellStyle name="표준 2 7 29 2 8" xfId="11763" xr:uid="{00000000-0005-0000-0000-000051DC0000}"/>
    <cellStyle name="표준 2 7 29 2 9" xfId="13243" xr:uid="{00000000-0005-0000-0000-000052DC0000}"/>
    <cellStyle name="표준 2 7 29 20" xfId="27306" xr:uid="{00000000-0005-0000-0000-000053DC0000}"/>
    <cellStyle name="표준 2 7 29 21" xfId="28786" xr:uid="{00000000-0005-0000-0000-000054DC0000}"/>
    <cellStyle name="표준 2 7 29 22" xfId="30266" xr:uid="{00000000-0005-0000-0000-000055DC0000}"/>
    <cellStyle name="표준 2 7 29 23" xfId="31746" xr:uid="{00000000-0005-0000-0000-000056DC0000}"/>
    <cellStyle name="표준 2 7 29 24" xfId="33226" xr:uid="{00000000-0005-0000-0000-000057DC0000}"/>
    <cellStyle name="표준 2 7 29 25" xfId="34706" xr:uid="{00000000-0005-0000-0000-000058DC0000}"/>
    <cellStyle name="표준 2 7 29 26" xfId="36186" xr:uid="{00000000-0005-0000-0000-000059DC0000}"/>
    <cellStyle name="표준 2 7 29 27" xfId="37666" xr:uid="{00000000-0005-0000-0000-00005ADC0000}"/>
    <cellStyle name="표준 2 7 29 28" xfId="39146" xr:uid="{00000000-0005-0000-0000-00005BDC0000}"/>
    <cellStyle name="표준 2 7 29 29" xfId="40626" xr:uid="{00000000-0005-0000-0000-00005CDC0000}"/>
    <cellStyle name="표준 2 7 29 3" xfId="2145" xr:uid="{00000000-0005-0000-0000-00005DDC0000}"/>
    <cellStyle name="표준 2 7 29 30" xfId="42106" xr:uid="{00000000-0005-0000-0000-00005EDC0000}"/>
    <cellStyle name="표준 2 7 29 31" xfId="43586" xr:uid="{00000000-0005-0000-0000-00005FDC0000}"/>
    <cellStyle name="표준 2 7 29 32" xfId="45066" xr:uid="{00000000-0005-0000-0000-000060DC0000}"/>
    <cellStyle name="표준 2 7 29 33" xfId="46547" xr:uid="{00000000-0005-0000-0000-000061DC0000}"/>
    <cellStyle name="표준 2 7 29 34" xfId="48027" xr:uid="{00000000-0005-0000-0000-000062DC0000}"/>
    <cellStyle name="표준 2 7 29 35" xfId="49507" xr:uid="{00000000-0005-0000-0000-000063DC0000}"/>
    <cellStyle name="표준 2 7 29 36" xfId="50987" xr:uid="{00000000-0005-0000-0000-000064DC0000}"/>
    <cellStyle name="표준 2 7 29 37" xfId="52467" xr:uid="{00000000-0005-0000-0000-000065DC0000}"/>
    <cellStyle name="표준 2 7 29 38" xfId="53947" xr:uid="{00000000-0005-0000-0000-000066DC0000}"/>
    <cellStyle name="표준 2 7 29 39" xfId="55427" xr:uid="{00000000-0005-0000-0000-000067DC0000}"/>
    <cellStyle name="표준 2 7 29 4" xfId="3626" xr:uid="{00000000-0005-0000-0000-000068DC0000}"/>
    <cellStyle name="표준 2 7 29 40" xfId="56907" xr:uid="{00000000-0005-0000-0000-000069DC0000}"/>
    <cellStyle name="표준 2 7 29 41" xfId="58387" xr:uid="{00000000-0005-0000-0000-00006ADC0000}"/>
    <cellStyle name="표준 2 7 29 42" xfId="59867" xr:uid="{00000000-0005-0000-0000-00006BDC0000}"/>
    <cellStyle name="표준 2 7 29 43" xfId="61347" xr:uid="{00000000-0005-0000-0000-00006CDC0000}"/>
    <cellStyle name="표준 2 7 29 5" xfId="5106" xr:uid="{00000000-0005-0000-0000-00006DDC0000}"/>
    <cellStyle name="표준 2 7 29 6" xfId="6586" xr:uid="{00000000-0005-0000-0000-00006EDC0000}"/>
    <cellStyle name="표준 2 7 29 7" xfId="8066" xr:uid="{00000000-0005-0000-0000-00006FDC0000}"/>
    <cellStyle name="표준 2 7 29 8" xfId="9546" xr:uid="{00000000-0005-0000-0000-000070DC0000}"/>
    <cellStyle name="표준 2 7 29 9" xfId="11026" xr:uid="{00000000-0005-0000-0000-000071DC0000}"/>
    <cellStyle name="표준 2 7 3" xfId="1480" xr:uid="{00000000-0005-0000-0000-000072DC0000}"/>
    <cellStyle name="표준 2 7 3 10" xfId="11970" xr:uid="{00000000-0005-0000-0000-000073DC0000}"/>
    <cellStyle name="표준 2 7 3 11" xfId="13450" xr:uid="{00000000-0005-0000-0000-000074DC0000}"/>
    <cellStyle name="표준 2 7 3 12" xfId="14930" xr:uid="{00000000-0005-0000-0000-000075DC0000}"/>
    <cellStyle name="표준 2 7 3 13" xfId="16410" xr:uid="{00000000-0005-0000-0000-000076DC0000}"/>
    <cellStyle name="표준 2 7 3 14" xfId="17890" xr:uid="{00000000-0005-0000-0000-000077DC0000}"/>
    <cellStyle name="표준 2 7 3 15" xfId="19370" xr:uid="{00000000-0005-0000-0000-000078DC0000}"/>
    <cellStyle name="표준 2 7 3 16" xfId="20850" xr:uid="{00000000-0005-0000-0000-000079DC0000}"/>
    <cellStyle name="표준 2 7 3 17" xfId="22330" xr:uid="{00000000-0005-0000-0000-00007ADC0000}"/>
    <cellStyle name="표준 2 7 3 18" xfId="23810" xr:uid="{00000000-0005-0000-0000-00007BDC0000}"/>
    <cellStyle name="표준 2 7 3 19" xfId="25290" xr:uid="{00000000-0005-0000-0000-00007CDC0000}"/>
    <cellStyle name="표준 2 7 3 2" xfId="701" xr:uid="{00000000-0005-0000-0000-00007DDC0000}"/>
    <cellStyle name="표준 2 7 3 2 10" xfId="14187" xr:uid="{00000000-0005-0000-0000-00007EDC0000}"/>
    <cellStyle name="표준 2 7 3 2 11" xfId="15667" xr:uid="{00000000-0005-0000-0000-00007FDC0000}"/>
    <cellStyle name="표준 2 7 3 2 12" xfId="17147" xr:uid="{00000000-0005-0000-0000-000080DC0000}"/>
    <cellStyle name="표준 2 7 3 2 13" xfId="18627" xr:uid="{00000000-0005-0000-0000-000081DC0000}"/>
    <cellStyle name="표준 2 7 3 2 14" xfId="20107" xr:uid="{00000000-0005-0000-0000-000082DC0000}"/>
    <cellStyle name="표준 2 7 3 2 15" xfId="21587" xr:uid="{00000000-0005-0000-0000-000083DC0000}"/>
    <cellStyle name="표준 2 7 3 2 16" xfId="23067" xr:uid="{00000000-0005-0000-0000-000084DC0000}"/>
    <cellStyle name="표준 2 7 3 2 17" xfId="24547" xr:uid="{00000000-0005-0000-0000-000085DC0000}"/>
    <cellStyle name="표준 2 7 3 2 18" xfId="26027" xr:uid="{00000000-0005-0000-0000-000086DC0000}"/>
    <cellStyle name="표준 2 7 3 2 19" xfId="27507" xr:uid="{00000000-0005-0000-0000-000087DC0000}"/>
    <cellStyle name="표준 2 7 3 2 2" xfId="2346" xr:uid="{00000000-0005-0000-0000-000088DC0000}"/>
    <cellStyle name="표준 2 7 3 2 20" xfId="28987" xr:uid="{00000000-0005-0000-0000-000089DC0000}"/>
    <cellStyle name="표준 2 7 3 2 21" xfId="30467" xr:uid="{00000000-0005-0000-0000-00008ADC0000}"/>
    <cellStyle name="표준 2 7 3 2 22" xfId="31947" xr:uid="{00000000-0005-0000-0000-00008BDC0000}"/>
    <cellStyle name="표준 2 7 3 2 23" xfId="33427" xr:uid="{00000000-0005-0000-0000-00008CDC0000}"/>
    <cellStyle name="표준 2 7 3 2 24" xfId="34907" xr:uid="{00000000-0005-0000-0000-00008DDC0000}"/>
    <cellStyle name="표준 2 7 3 2 25" xfId="36387" xr:uid="{00000000-0005-0000-0000-00008EDC0000}"/>
    <cellStyle name="표준 2 7 3 2 26" xfId="37867" xr:uid="{00000000-0005-0000-0000-00008FDC0000}"/>
    <cellStyle name="표준 2 7 3 2 27" xfId="39347" xr:uid="{00000000-0005-0000-0000-000090DC0000}"/>
    <cellStyle name="표준 2 7 3 2 28" xfId="40827" xr:uid="{00000000-0005-0000-0000-000091DC0000}"/>
    <cellStyle name="표준 2 7 3 2 29" xfId="42307" xr:uid="{00000000-0005-0000-0000-000092DC0000}"/>
    <cellStyle name="표준 2 7 3 2 3" xfId="3827" xr:uid="{00000000-0005-0000-0000-000093DC0000}"/>
    <cellStyle name="표준 2 7 3 2 30" xfId="43787" xr:uid="{00000000-0005-0000-0000-000094DC0000}"/>
    <cellStyle name="표준 2 7 3 2 31" xfId="45267" xr:uid="{00000000-0005-0000-0000-000095DC0000}"/>
    <cellStyle name="표준 2 7 3 2 32" xfId="46748" xr:uid="{00000000-0005-0000-0000-000096DC0000}"/>
    <cellStyle name="표준 2 7 3 2 33" xfId="48228" xr:uid="{00000000-0005-0000-0000-000097DC0000}"/>
    <cellStyle name="표준 2 7 3 2 34" xfId="49708" xr:uid="{00000000-0005-0000-0000-000098DC0000}"/>
    <cellStyle name="표준 2 7 3 2 35" xfId="51188" xr:uid="{00000000-0005-0000-0000-000099DC0000}"/>
    <cellStyle name="표준 2 7 3 2 36" xfId="52668" xr:uid="{00000000-0005-0000-0000-00009ADC0000}"/>
    <cellStyle name="표준 2 7 3 2 37" xfId="54148" xr:uid="{00000000-0005-0000-0000-00009BDC0000}"/>
    <cellStyle name="표준 2 7 3 2 38" xfId="55628" xr:uid="{00000000-0005-0000-0000-00009CDC0000}"/>
    <cellStyle name="표준 2 7 3 2 39" xfId="57108" xr:uid="{00000000-0005-0000-0000-00009DDC0000}"/>
    <cellStyle name="표준 2 7 3 2 4" xfId="5307" xr:uid="{00000000-0005-0000-0000-00009EDC0000}"/>
    <cellStyle name="표준 2 7 3 2 40" xfId="58588" xr:uid="{00000000-0005-0000-0000-00009FDC0000}"/>
    <cellStyle name="표준 2 7 3 2 41" xfId="60068" xr:uid="{00000000-0005-0000-0000-0000A0DC0000}"/>
    <cellStyle name="표준 2 7 3 2 42" xfId="61548" xr:uid="{00000000-0005-0000-0000-0000A1DC0000}"/>
    <cellStyle name="표준 2 7 3 2 5" xfId="6787" xr:uid="{00000000-0005-0000-0000-0000A2DC0000}"/>
    <cellStyle name="표준 2 7 3 2 6" xfId="8267" xr:uid="{00000000-0005-0000-0000-0000A3DC0000}"/>
    <cellStyle name="표준 2 7 3 2 7" xfId="9747" xr:uid="{00000000-0005-0000-0000-0000A4DC0000}"/>
    <cellStyle name="표준 2 7 3 2 8" xfId="11227" xr:uid="{00000000-0005-0000-0000-0000A5DC0000}"/>
    <cellStyle name="표준 2 7 3 2 9" xfId="12707" xr:uid="{00000000-0005-0000-0000-0000A6DC0000}"/>
    <cellStyle name="표준 2 7 3 20" xfId="26770" xr:uid="{00000000-0005-0000-0000-0000A7DC0000}"/>
    <cellStyle name="표준 2 7 3 21" xfId="28250" xr:uid="{00000000-0005-0000-0000-0000A8DC0000}"/>
    <cellStyle name="표준 2 7 3 22" xfId="29730" xr:uid="{00000000-0005-0000-0000-0000A9DC0000}"/>
    <cellStyle name="표준 2 7 3 23" xfId="31210" xr:uid="{00000000-0005-0000-0000-0000AADC0000}"/>
    <cellStyle name="표준 2 7 3 24" xfId="32690" xr:uid="{00000000-0005-0000-0000-0000ABDC0000}"/>
    <cellStyle name="표준 2 7 3 25" xfId="34170" xr:uid="{00000000-0005-0000-0000-0000ACDC0000}"/>
    <cellStyle name="표준 2 7 3 26" xfId="35650" xr:uid="{00000000-0005-0000-0000-0000ADDC0000}"/>
    <cellStyle name="표준 2 7 3 27" xfId="37130" xr:uid="{00000000-0005-0000-0000-0000AEDC0000}"/>
    <cellStyle name="표준 2 7 3 28" xfId="38610" xr:uid="{00000000-0005-0000-0000-0000AFDC0000}"/>
    <cellStyle name="표준 2 7 3 29" xfId="40090" xr:uid="{00000000-0005-0000-0000-0000B0DC0000}"/>
    <cellStyle name="표준 2 7 3 3" xfId="1609" xr:uid="{00000000-0005-0000-0000-0000B1DC0000}"/>
    <cellStyle name="표준 2 7 3 30" xfId="41570" xr:uid="{00000000-0005-0000-0000-0000B2DC0000}"/>
    <cellStyle name="표준 2 7 3 31" xfId="43050" xr:uid="{00000000-0005-0000-0000-0000B3DC0000}"/>
    <cellStyle name="표준 2 7 3 32" xfId="44530" xr:uid="{00000000-0005-0000-0000-0000B4DC0000}"/>
    <cellStyle name="표준 2 7 3 33" xfId="46011" xr:uid="{00000000-0005-0000-0000-0000B5DC0000}"/>
    <cellStyle name="표준 2 7 3 34" xfId="47491" xr:uid="{00000000-0005-0000-0000-0000B6DC0000}"/>
    <cellStyle name="표준 2 7 3 35" xfId="48971" xr:uid="{00000000-0005-0000-0000-0000B7DC0000}"/>
    <cellStyle name="표준 2 7 3 36" xfId="50451" xr:uid="{00000000-0005-0000-0000-0000B8DC0000}"/>
    <cellStyle name="표준 2 7 3 37" xfId="51931" xr:uid="{00000000-0005-0000-0000-0000B9DC0000}"/>
    <cellStyle name="표준 2 7 3 38" xfId="53411" xr:uid="{00000000-0005-0000-0000-0000BADC0000}"/>
    <cellStyle name="표준 2 7 3 39" xfId="54891" xr:uid="{00000000-0005-0000-0000-0000BBDC0000}"/>
    <cellStyle name="표준 2 7 3 4" xfId="3090" xr:uid="{00000000-0005-0000-0000-0000BCDC0000}"/>
    <cellStyle name="표준 2 7 3 40" xfId="56371" xr:uid="{00000000-0005-0000-0000-0000BDDC0000}"/>
    <cellStyle name="표준 2 7 3 41" xfId="57851" xr:uid="{00000000-0005-0000-0000-0000BEDC0000}"/>
    <cellStyle name="표준 2 7 3 42" xfId="59331" xr:uid="{00000000-0005-0000-0000-0000BFDC0000}"/>
    <cellStyle name="표준 2 7 3 43" xfId="60811" xr:uid="{00000000-0005-0000-0000-0000C0DC0000}"/>
    <cellStyle name="표준 2 7 3 5" xfId="4570" xr:uid="{00000000-0005-0000-0000-0000C1DC0000}"/>
    <cellStyle name="표준 2 7 3 6" xfId="6050" xr:uid="{00000000-0005-0000-0000-0000C2DC0000}"/>
    <cellStyle name="표준 2 7 3 7" xfId="7530" xr:uid="{00000000-0005-0000-0000-0000C3DC0000}"/>
    <cellStyle name="표준 2 7 3 8" xfId="9010" xr:uid="{00000000-0005-0000-0000-0000C4DC0000}"/>
    <cellStyle name="표준 2 7 3 9" xfId="10490" xr:uid="{00000000-0005-0000-0000-0000C5DC0000}"/>
    <cellStyle name="표준 2 7 30" xfId="910" xr:uid="{00000000-0005-0000-0000-0000C6DC0000}"/>
    <cellStyle name="표준 2 7 30 10" xfId="12540" xr:uid="{00000000-0005-0000-0000-0000C7DC0000}"/>
    <cellStyle name="표준 2 7 30 11" xfId="14020" xr:uid="{00000000-0005-0000-0000-0000C8DC0000}"/>
    <cellStyle name="표준 2 7 30 12" xfId="15500" xr:uid="{00000000-0005-0000-0000-0000C9DC0000}"/>
    <cellStyle name="표준 2 7 30 13" xfId="16980" xr:uid="{00000000-0005-0000-0000-0000CADC0000}"/>
    <cellStyle name="표준 2 7 30 14" xfId="18460" xr:uid="{00000000-0005-0000-0000-0000CBDC0000}"/>
    <cellStyle name="표준 2 7 30 15" xfId="19940" xr:uid="{00000000-0005-0000-0000-0000CCDC0000}"/>
    <cellStyle name="표준 2 7 30 16" xfId="21420" xr:uid="{00000000-0005-0000-0000-0000CDDC0000}"/>
    <cellStyle name="표준 2 7 30 17" xfId="22900" xr:uid="{00000000-0005-0000-0000-0000CEDC0000}"/>
    <cellStyle name="표준 2 7 30 18" xfId="24380" xr:uid="{00000000-0005-0000-0000-0000CFDC0000}"/>
    <cellStyle name="표준 2 7 30 19" xfId="25860" xr:uid="{00000000-0005-0000-0000-0000D0DC0000}"/>
    <cellStyle name="표준 2 7 30 2" xfId="131" xr:uid="{00000000-0005-0000-0000-0000D1DC0000}"/>
    <cellStyle name="표준 2 7 30 2 10" xfId="14757" xr:uid="{00000000-0005-0000-0000-0000D2DC0000}"/>
    <cellStyle name="표준 2 7 30 2 11" xfId="16237" xr:uid="{00000000-0005-0000-0000-0000D3DC0000}"/>
    <cellStyle name="표준 2 7 30 2 12" xfId="17717" xr:uid="{00000000-0005-0000-0000-0000D4DC0000}"/>
    <cellStyle name="표준 2 7 30 2 13" xfId="19197" xr:uid="{00000000-0005-0000-0000-0000D5DC0000}"/>
    <cellStyle name="표준 2 7 30 2 14" xfId="20677" xr:uid="{00000000-0005-0000-0000-0000D6DC0000}"/>
    <cellStyle name="표준 2 7 30 2 15" xfId="22157" xr:uid="{00000000-0005-0000-0000-0000D7DC0000}"/>
    <cellStyle name="표준 2 7 30 2 16" xfId="23637" xr:uid="{00000000-0005-0000-0000-0000D8DC0000}"/>
    <cellStyle name="표준 2 7 30 2 17" xfId="25117" xr:uid="{00000000-0005-0000-0000-0000D9DC0000}"/>
    <cellStyle name="표준 2 7 30 2 18" xfId="26597" xr:uid="{00000000-0005-0000-0000-0000DADC0000}"/>
    <cellStyle name="표준 2 7 30 2 19" xfId="28077" xr:uid="{00000000-0005-0000-0000-0000DBDC0000}"/>
    <cellStyle name="표준 2 7 30 2 2" xfId="2916" xr:uid="{00000000-0005-0000-0000-0000DCDC0000}"/>
    <cellStyle name="표준 2 7 30 2 20" xfId="29557" xr:uid="{00000000-0005-0000-0000-0000DDDC0000}"/>
    <cellStyle name="표준 2 7 30 2 21" xfId="31037" xr:uid="{00000000-0005-0000-0000-0000DEDC0000}"/>
    <cellStyle name="표준 2 7 30 2 22" xfId="32517" xr:uid="{00000000-0005-0000-0000-0000DFDC0000}"/>
    <cellStyle name="표준 2 7 30 2 23" xfId="33997" xr:uid="{00000000-0005-0000-0000-0000E0DC0000}"/>
    <cellStyle name="표준 2 7 30 2 24" xfId="35477" xr:uid="{00000000-0005-0000-0000-0000E1DC0000}"/>
    <cellStyle name="표준 2 7 30 2 25" xfId="36957" xr:uid="{00000000-0005-0000-0000-0000E2DC0000}"/>
    <cellStyle name="표준 2 7 30 2 26" xfId="38437" xr:uid="{00000000-0005-0000-0000-0000E3DC0000}"/>
    <cellStyle name="표준 2 7 30 2 27" xfId="39917" xr:uid="{00000000-0005-0000-0000-0000E4DC0000}"/>
    <cellStyle name="표준 2 7 30 2 28" xfId="41397" xr:uid="{00000000-0005-0000-0000-0000E5DC0000}"/>
    <cellStyle name="표준 2 7 30 2 29" xfId="42877" xr:uid="{00000000-0005-0000-0000-0000E6DC0000}"/>
    <cellStyle name="표준 2 7 30 2 3" xfId="4397" xr:uid="{00000000-0005-0000-0000-0000E7DC0000}"/>
    <cellStyle name="표준 2 7 30 2 30" xfId="44357" xr:uid="{00000000-0005-0000-0000-0000E8DC0000}"/>
    <cellStyle name="표준 2 7 30 2 31" xfId="45837" xr:uid="{00000000-0005-0000-0000-0000E9DC0000}"/>
    <cellStyle name="표준 2 7 30 2 32" xfId="47318" xr:uid="{00000000-0005-0000-0000-0000EADC0000}"/>
    <cellStyle name="표준 2 7 30 2 33" xfId="48798" xr:uid="{00000000-0005-0000-0000-0000EBDC0000}"/>
    <cellStyle name="표준 2 7 30 2 34" xfId="50278" xr:uid="{00000000-0005-0000-0000-0000ECDC0000}"/>
    <cellStyle name="표준 2 7 30 2 35" xfId="51758" xr:uid="{00000000-0005-0000-0000-0000EDDC0000}"/>
    <cellStyle name="표준 2 7 30 2 36" xfId="53238" xr:uid="{00000000-0005-0000-0000-0000EEDC0000}"/>
    <cellStyle name="표준 2 7 30 2 37" xfId="54718" xr:uid="{00000000-0005-0000-0000-0000EFDC0000}"/>
    <cellStyle name="표준 2 7 30 2 38" xfId="56198" xr:uid="{00000000-0005-0000-0000-0000F0DC0000}"/>
    <cellStyle name="표준 2 7 30 2 39" xfId="57678" xr:uid="{00000000-0005-0000-0000-0000F1DC0000}"/>
    <cellStyle name="표준 2 7 30 2 4" xfId="5877" xr:uid="{00000000-0005-0000-0000-0000F2DC0000}"/>
    <cellStyle name="표준 2 7 30 2 40" xfId="59158" xr:uid="{00000000-0005-0000-0000-0000F3DC0000}"/>
    <cellStyle name="표준 2 7 30 2 41" xfId="60638" xr:uid="{00000000-0005-0000-0000-0000F4DC0000}"/>
    <cellStyle name="표준 2 7 30 2 42" xfId="62118" xr:uid="{00000000-0005-0000-0000-0000F5DC0000}"/>
    <cellStyle name="표준 2 7 30 2 5" xfId="7357" xr:uid="{00000000-0005-0000-0000-0000F6DC0000}"/>
    <cellStyle name="표준 2 7 30 2 6" xfId="8837" xr:uid="{00000000-0005-0000-0000-0000F7DC0000}"/>
    <cellStyle name="표준 2 7 30 2 7" xfId="10317" xr:uid="{00000000-0005-0000-0000-0000F8DC0000}"/>
    <cellStyle name="표준 2 7 30 2 8" xfId="11797" xr:uid="{00000000-0005-0000-0000-0000F9DC0000}"/>
    <cellStyle name="표준 2 7 30 2 9" xfId="13277" xr:uid="{00000000-0005-0000-0000-0000FADC0000}"/>
    <cellStyle name="표준 2 7 30 20" xfId="27340" xr:uid="{00000000-0005-0000-0000-0000FBDC0000}"/>
    <cellStyle name="표준 2 7 30 21" xfId="28820" xr:uid="{00000000-0005-0000-0000-0000FCDC0000}"/>
    <cellStyle name="표준 2 7 30 22" xfId="30300" xr:uid="{00000000-0005-0000-0000-0000FDDC0000}"/>
    <cellStyle name="표준 2 7 30 23" xfId="31780" xr:uid="{00000000-0005-0000-0000-0000FEDC0000}"/>
    <cellStyle name="표준 2 7 30 24" xfId="33260" xr:uid="{00000000-0005-0000-0000-0000FFDC0000}"/>
    <cellStyle name="표준 2 7 30 25" xfId="34740" xr:uid="{00000000-0005-0000-0000-000000DD0000}"/>
    <cellStyle name="표준 2 7 30 26" xfId="36220" xr:uid="{00000000-0005-0000-0000-000001DD0000}"/>
    <cellStyle name="표준 2 7 30 27" xfId="37700" xr:uid="{00000000-0005-0000-0000-000002DD0000}"/>
    <cellStyle name="표준 2 7 30 28" xfId="39180" xr:uid="{00000000-0005-0000-0000-000003DD0000}"/>
    <cellStyle name="표준 2 7 30 29" xfId="40660" xr:uid="{00000000-0005-0000-0000-000004DD0000}"/>
    <cellStyle name="표준 2 7 30 3" xfId="2179" xr:uid="{00000000-0005-0000-0000-000005DD0000}"/>
    <cellStyle name="표준 2 7 30 30" xfId="42140" xr:uid="{00000000-0005-0000-0000-000006DD0000}"/>
    <cellStyle name="표준 2 7 30 31" xfId="43620" xr:uid="{00000000-0005-0000-0000-000007DD0000}"/>
    <cellStyle name="표준 2 7 30 32" xfId="45100" xr:uid="{00000000-0005-0000-0000-000008DD0000}"/>
    <cellStyle name="표준 2 7 30 33" xfId="46581" xr:uid="{00000000-0005-0000-0000-000009DD0000}"/>
    <cellStyle name="표준 2 7 30 34" xfId="48061" xr:uid="{00000000-0005-0000-0000-00000ADD0000}"/>
    <cellStyle name="표준 2 7 30 35" xfId="49541" xr:uid="{00000000-0005-0000-0000-00000BDD0000}"/>
    <cellStyle name="표준 2 7 30 36" xfId="51021" xr:uid="{00000000-0005-0000-0000-00000CDD0000}"/>
    <cellStyle name="표준 2 7 30 37" xfId="52501" xr:uid="{00000000-0005-0000-0000-00000DDD0000}"/>
    <cellStyle name="표준 2 7 30 38" xfId="53981" xr:uid="{00000000-0005-0000-0000-00000EDD0000}"/>
    <cellStyle name="표준 2 7 30 39" xfId="55461" xr:uid="{00000000-0005-0000-0000-00000FDD0000}"/>
    <cellStyle name="표준 2 7 30 4" xfId="3660" xr:uid="{00000000-0005-0000-0000-000010DD0000}"/>
    <cellStyle name="표준 2 7 30 40" xfId="56941" xr:uid="{00000000-0005-0000-0000-000011DD0000}"/>
    <cellStyle name="표준 2 7 30 41" xfId="58421" xr:uid="{00000000-0005-0000-0000-000012DD0000}"/>
    <cellStyle name="표준 2 7 30 42" xfId="59901" xr:uid="{00000000-0005-0000-0000-000013DD0000}"/>
    <cellStyle name="표준 2 7 30 43" xfId="61381" xr:uid="{00000000-0005-0000-0000-000014DD0000}"/>
    <cellStyle name="표준 2 7 30 5" xfId="5140" xr:uid="{00000000-0005-0000-0000-000015DD0000}"/>
    <cellStyle name="표준 2 7 30 6" xfId="6620" xr:uid="{00000000-0005-0000-0000-000016DD0000}"/>
    <cellStyle name="표준 2 7 30 7" xfId="8100" xr:uid="{00000000-0005-0000-0000-000017DD0000}"/>
    <cellStyle name="표준 2 7 30 8" xfId="9580" xr:uid="{00000000-0005-0000-0000-000018DD0000}"/>
    <cellStyle name="표준 2 7 30 9" xfId="11060" xr:uid="{00000000-0005-0000-0000-000019DD0000}"/>
    <cellStyle name="표준 2 7 31" xfId="875" xr:uid="{00000000-0005-0000-0000-00001ADD0000}"/>
    <cellStyle name="표준 2 7 31 10" xfId="12575" xr:uid="{00000000-0005-0000-0000-00001BDD0000}"/>
    <cellStyle name="표준 2 7 31 11" xfId="14055" xr:uid="{00000000-0005-0000-0000-00001CDD0000}"/>
    <cellStyle name="표준 2 7 31 12" xfId="15535" xr:uid="{00000000-0005-0000-0000-00001DDD0000}"/>
    <cellStyle name="표준 2 7 31 13" xfId="17015" xr:uid="{00000000-0005-0000-0000-00001EDD0000}"/>
    <cellStyle name="표준 2 7 31 14" xfId="18495" xr:uid="{00000000-0005-0000-0000-00001FDD0000}"/>
    <cellStyle name="표준 2 7 31 15" xfId="19975" xr:uid="{00000000-0005-0000-0000-000020DD0000}"/>
    <cellStyle name="표준 2 7 31 16" xfId="21455" xr:uid="{00000000-0005-0000-0000-000021DD0000}"/>
    <cellStyle name="표준 2 7 31 17" xfId="22935" xr:uid="{00000000-0005-0000-0000-000022DD0000}"/>
    <cellStyle name="표준 2 7 31 18" xfId="24415" xr:uid="{00000000-0005-0000-0000-000023DD0000}"/>
    <cellStyle name="표준 2 7 31 19" xfId="25895" xr:uid="{00000000-0005-0000-0000-000024DD0000}"/>
    <cellStyle name="표준 2 7 31 2" xfId="96" xr:uid="{00000000-0005-0000-0000-000025DD0000}"/>
    <cellStyle name="표준 2 7 31 2 10" xfId="14792" xr:uid="{00000000-0005-0000-0000-000026DD0000}"/>
    <cellStyle name="표준 2 7 31 2 11" xfId="16272" xr:uid="{00000000-0005-0000-0000-000027DD0000}"/>
    <cellStyle name="표준 2 7 31 2 12" xfId="17752" xr:uid="{00000000-0005-0000-0000-000028DD0000}"/>
    <cellStyle name="표준 2 7 31 2 13" xfId="19232" xr:uid="{00000000-0005-0000-0000-000029DD0000}"/>
    <cellStyle name="표준 2 7 31 2 14" xfId="20712" xr:uid="{00000000-0005-0000-0000-00002ADD0000}"/>
    <cellStyle name="표준 2 7 31 2 15" xfId="22192" xr:uid="{00000000-0005-0000-0000-00002BDD0000}"/>
    <cellStyle name="표준 2 7 31 2 16" xfId="23672" xr:uid="{00000000-0005-0000-0000-00002CDD0000}"/>
    <cellStyle name="표준 2 7 31 2 17" xfId="25152" xr:uid="{00000000-0005-0000-0000-00002DDD0000}"/>
    <cellStyle name="표준 2 7 31 2 18" xfId="26632" xr:uid="{00000000-0005-0000-0000-00002EDD0000}"/>
    <cellStyle name="표준 2 7 31 2 19" xfId="28112" xr:uid="{00000000-0005-0000-0000-00002FDD0000}"/>
    <cellStyle name="표준 2 7 31 2 2" xfId="2951" xr:uid="{00000000-0005-0000-0000-000030DD0000}"/>
    <cellStyle name="표준 2 7 31 2 20" xfId="29592" xr:uid="{00000000-0005-0000-0000-000031DD0000}"/>
    <cellStyle name="표준 2 7 31 2 21" xfId="31072" xr:uid="{00000000-0005-0000-0000-000032DD0000}"/>
    <cellStyle name="표준 2 7 31 2 22" xfId="32552" xr:uid="{00000000-0005-0000-0000-000033DD0000}"/>
    <cellStyle name="표준 2 7 31 2 23" xfId="34032" xr:uid="{00000000-0005-0000-0000-000034DD0000}"/>
    <cellStyle name="표준 2 7 31 2 24" xfId="35512" xr:uid="{00000000-0005-0000-0000-000035DD0000}"/>
    <cellStyle name="표준 2 7 31 2 25" xfId="36992" xr:uid="{00000000-0005-0000-0000-000036DD0000}"/>
    <cellStyle name="표준 2 7 31 2 26" xfId="38472" xr:uid="{00000000-0005-0000-0000-000037DD0000}"/>
    <cellStyle name="표준 2 7 31 2 27" xfId="39952" xr:uid="{00000000-0005-0000-0000-000038DD0000}"/>
    <cellStyle name="표준 2 7 31 2 28" xfId="41432" xr:uid="{00000000-0005-0000-0000-000039DD0000}"/>
    <cellStyle name="표준 2 7 31 2 29" xfId="42912" xr:uid="{00000000-0005-0000-0000-00003ADD0000}"/>
    <cellStyle name="표준 2 7 31 2 3" xfId="4432" xr:uid="{00000000-0005-0000-0000-00003BDD0000}"/>
    <cellStyle name="표준 2 7 31 2 30" xfId="44392" xr:uid="{00000000-0005-0000-0000-00003CDD0000}"/>
    <cellStyle name="표준 2 7 31 2 31" xfId="45872" xr:uid="{00000000-0005-0000-0000-00003DDD0000}"/>
    <cellStyle name="표준 2 7 31 2 32" xfId="47353" xr:uid="{00000000-0005-0000-0000-00003EDD0000}"/>
    <cellStyle name="표준 2 7 31 2 33" xfId="48833" xr:uid="{00000000-0005-0000-0000-00003FDD0000}"/>
    <cellStyle name="표준 2 7 31 2 34" xfId="50313" xr:uid="{00000000-0005-0000-0000-000040DD0000}"/>
    <cellStyle name="표준 2 7 31 2 35" xfId="51793" xr:uid="{00000000-0005-0000-0000-000041DD0000}"/>
    <cellStyle name="표준 2 7 31 2 36" xfId="53273" xr:uid="{00000000-0005-0000-0000-000042DD0000}"/>
    <cellStyle name="표준 2 7 31 2 37" xfId="54753" xr:uid="{00000000-0005-0000-0000-000043DD0000}"/>
    <cellStyle name="표준 2 7 31 2 38" xfId="56233" xr:uid="{00000000-0005-0000-0000-000044DD0000}"/>
    <cellStyle name="표준 2 7 31 2 39" xfId="57713" xr:uid="{00000000-0005-0000-0000-000045DD0000}"/>
    <cellStyle name="표준 2 7 31 2 4" xfId="5912" xr:uid="{00000000-0005-0000-0000-000046DD0000}"/>
    <cellStyle name="표준 2 7 31 2 40" xfId="59193" xr:uid="{00000000-0005-0000-0000-000047DD0000}"/>
    <cellStyle name="표준 2 7 31 2 41" xfId="60673" xr:uid="{00000000-0005-0000-0000-000048DD0000}"/>
    <cellStyle name="표준 2 7 31 2 42" xfId="62153" xr:uid="{00000000-0005-0000-0000-000049DD0000}"/>
    <cellStyle name="표준 2 7 31 2 5" xfId="7392" xr:uid="{00000000-0005-0000-0000-00004ADD0000}"/>
    <cellStyle name="표준 2 7 31 2 6" xfId="8872" xr:uid="{00000000-0005-0000-0000-00004BDD0000}"/>
    <cellStyle name="표준 2 7 31 2 7" xfId="10352" xr:uid="{00000000-0005-0000-0000-00004CDD0000}"/>
    <cellStyle name="표준 2 7 31 2 8" xfId="11832" xr:uid="{00000000-0005-0000-0000-00004DDD0000}"/>
    <cellStyle name="표준 2 7 31 2 9" xfId="13312" xr:uid="{00000000-0005-0000-0000-00004EDD0000}"/>
    <cellStyle name="표준 2 7 31 20" xfId="27375" xr:uid="{00000000-0005-0000-0000-00004FDD0000}"/>
    <cellStyle name="표준 2 7 31 21" xfId="28855" xr:uid="{00000000-0005-0000-0000-000050DD0000}"/>
    <cellStyle name="표준 2 7 31 22" xfId="30335" xr:uid="{00000000-0005-0000-0000-000051DD0000}"/>
    <cellStyle name="표준 2 7 31 23" xfId="31815" xr:uid="{00000000-0005-0000-0000-000052DD0000}"/>
    <cellStyle name="표준 2 7 31 24" xfId="33295" xr:uid="{00000000-0005-0000-0000-000053DD0000}"/>
    <cellStyle name="표준 2 7 31 25" xfId="34775" xr:uid="{00000000-0005-0000-0000-000054DD0000}"/>
    <cellStyle name="표준 2 7 31 26" xfId="36255" xr:uid="{00000000-0005-0000-0000-000055DD0000}"/>
    <cellStyle name="표준 2 7 31 27" xfId="37735" xr:uid="{00000000-0005-0000-0000-000056DD0000}"/>
    <cellStyle name="표준 2 7 31 28" xfId="39215" xr:uid="{00000000-0005-0000-0000-000057DD0000}"/>
    <cellStyle name="표준 2 7 31 29" xfId="40695" xr:uid="{00000000-0005-0000-0000-000058DD0000}"/>
    <cellStyle name="표준 2 7 31 3" xfId="2214" xr:uid="{00000000-0005-0000-0000-000059DD0000}"/>
    <cellStyle name="표준 2 7 31 30" xfId="42175" xr:uid="{00000000-0005-0000-0000-00005ADD0000}"/>
    <cellStyle name="표준 2 7 31 31" xfId="43655" xr:uid="{00000000-0005-0000-0000-00005BDD0000}"/>
    <cellStyle name="표준 2 7 31 32" xfId="45135" xr:uid="{00000000-0005-0000-0000-00005CDD0000}"/>
    <cellStyle name="표준 2 7 31 33" xfId="46616" xr:uid="{00000000-0005-0000-0000-00005DDD0000}"/>
    <cellStyle name="표준 2 7 31 34" xfId="48096" xr:uid="{00000000-0005-0000-0000-00005EDD0000}"/>
    <cellStyle name="표준 2 7 31 35" xfId="49576" xr:uid="{00000000-0005-0000-0000-00005FDD0000}"/>
    <cellStyle name="표준 2 7 31 36" xfId="51056" xr:uid="{00000000-0005-0000-0000-000060DD0000}"/>
    <cellStyle name="표준 2 7 31 37" xfId="52536" xr:uid="{00000000-0005-0000-0000-000061DD0000}"/>
    <cellStyle name="표준 2 7 31 38" xfId="54016" xr:uid="{00000000-0005-0000-0000-000062DD0000}"/>
    <cellStyle name="표준 2 7 31 39" xfId="55496" xr:uid="{00000000-0005-0000-0000-000063DD0000}"/>
    <cellStyle name="표준 2 7 31 4" xfId="3695" xr:uid="{00000000-0005-0000-0000-000064DD0000}"/>
    <cellStyle name="표준 2 7 31 40" xfId="56976" xr:uid="{00000000-0005-0000-0000-000065DD0000}"/>
    <cellStyle name="표준 2 7 31 41" xfId="58456" xr:uid="{00000000-0005-0000-0000-000066DD0000}"/>
    <cellStyle name="표준 2 7 31 42" xfId="59936" xr:uid="{00000000-0005-0000-0000-000067DD0000}"/>
    <cellStyle name="표준 2 7 31 43" xfId="61416" xr:uid="{00000000-0005-0000-0000-000068DD0000}"/>
    <cellStyle name="표준 2 7 31 5" xfId="5175" xr:uid="{00000000-0005-0000-0000-000069DD0000}"/>
    <cellStyle name="표준 2 7 31 6" xfId="6655" xr:uid="{00000000-0005-0000-0000-00006ADD0000}"/>
    <cellStyle name="표준 2 7 31 7" xfId="8135" xr:uid="{00000000-0005-0000-0000-00006BDD0000}"/>
    <cellStyle name="표준 2 7 31 8" xfId="9615" xr:uid="{00000000-0005-0000-0000-00006CDD0000}"/>
    <cellStyle name="표준 2 7 31 9" xfId="11095" xr:uid="{00000000-0005-0000-0000-00006DDD0000}"/>
    <cellStyle name="표준 2 7 32" xfId="837" xr:uid="{00000000-0005-0000-0000-00006EDD0000}"/>
    <cellStyle name="표준 2 7 33" xfId="1499" xr:uid="{00000000-0005-0000-0000-00006FDD0000}"/>
    <cellStyle name="표준 2 7 33 10" xfId="11951" xr:uid="{00000000-0005-0000-0000-000070DD0000}"/>
    <cellStyle name="표준 2 7 33 11" xfId="13431" xr:uid="{00000000-0005-0000-0000-000071DD0000}"/>
    <cellStyle name="표준 2 7 33 12" xfId="14911" xr:uid="{00000000-0005-0000-0000-000072DD0000}"/>
    <cellStyle name="표준 2 7 33 13" xfId="16391" xr:uid="{00000000-0005-0000-0000-000073DD0000}"/>
    <cellStyle name="표준 2 7 33 14" xfId="17871" xr:uid="{00000000-0005-0000-0000-000074DD0000}"/>
    <cellStyle name="표준 2 7 33 15" xfId="19351" xr:uid="{00000000-0005-0000-0000-000075DD0000}"/>
    <cellStyle name="표준 2 7 33 16" xfId="20831" xr:uid="{00000000-0005-0000-0000-000076DD0000}"/>
    <cellStyle name="표준 2 7 33 17" xfId="22311" xr:uid="{00000000-0005-0000-0000-000077DD0000}"/>
    <cellStyle name="표준 2 7 33 18" xfId="23791" xr:uid="{00000000-0005-0000-0000-000078DD0000}"/>
    <cellStyle name="표준 2 7 33 19" xfId="25271" xr:uid="{00000000-0005-0000-0000-000079DD0000}"/>
    <cellStyle name="표준 2 7 33 2" xfId="720" xr:uid="{00000000-0005-0000-0000-00007ADD0000}"/>
    <cellStyle name="표준 2 7 33 2 10" xfId="14168" xr:uid="{00000000-0005-0000-0000-00007BDD0000}"/>
    <cellStyle name="표준 2 7 33 2 11" xfId="15648" xr:uid="{00000000-0005-0000-0000-00007CDD0000}"/>
    <cellStyle name="표준 2 7 33 2 12" xfId="17128" xr:uid="{00000000-0005-0000-0000-00007DDD0000}"/>
    <cellStyle name="표준 2 7 33 2 13" xfId="18608" xr:uid="{00000000-0005-0000-0000-00007EDD0000}"/>
    <cellStyle name="표준 2 7 33 2 14" xfId="20088" xr:uid="{00000000-0005-0000-0000-00007FDD0000}"/>
    <cellStyle name="표준 2 7 33 2 15" xfId="21568" xr:uid="{00000000-0005-0000-0000-000080DD0000}"/>
    <cellStyle name="표준 2 7 33 2 16" xfId="23048" xr:uid="{00000000-0005-0000-0000-000081DD0000}"/>
    <cellStyle name="표준 2 7 33 2 17" xfId="24528" xr:uid="{00000000-0005-0000-0000-000082DD0000}"/>
    <cellStyle name="표준 2 7 33 2 18" xfId="26008" xr:uid="{00000000-0005-0000-0000-000083DD0000}"/>
    <cellStyle name="표준 2 7 33 2 19" xfId="27488" xr:uid="{00000000-0005-0000-0000-000084DD0000}"/>
    <cellStyle name="표준 2 7 33 2 2" xfId="2327" xr:uid="{00000000-0005-0000-0000-000085DD0000}"/>
    <cellStyle name="표준 2 7 33 2 20" xfId="28968" xr:uid="{00000000-0005-0000-0000-000086DD0000}"/>
    <cellStyle name="표준 2 7 33 2 21" xfId="30448" xr:uid="{00000000-0005-0000-0000-000087DD0000}"/>
    <cellStyle name="표준 2 7 33 2 22" xfId="31928" xr:uid="{00000000-0005-0000-0000-000088DD0000}"/>
    <cellStyle name="표준 2 7 33 2 23" xfId="33408" xr:uid="{00000000-0005-0000-0000-000089DD0000}"/>
    <cellStyle name="표준 2 7 33 2 24" xfId="34888" xr:uid="{00000000-0005-0000-0000-00008ADD0000}"/>
    <cellStyle name="표준 2 7 33 2 25" xfId="36368" xr:uid="{00000000-0005-0000-0000-00008BDD0000}"/>
    <cellStyle name="표준 2 7 33 2 26" xfId="37848" xr:uid="{00000000-0005-0000-0000-00008CDD0000}"/>
    <cellStyle name="표준 2 7 33 2 27" xfId="39328" xr:uid="{00000000-0005-0000-0000-00008DDD0000}"/>
    <cellStyle name="표준 2 7 33 2 28" xfId="40808" xr:uid="{00000000-0005-0000-0000-00008EDD0000}"/>
    <cellStyle name="표준 2 7 33 2 29" xfId="42288" xr:uid="{00000000-0005-0000-0000-00008FDD0000}"/>
    <cellStyle name="표준 2 7 33 2 3" xfId="3808" xr:uid="{00000000-0005-0000-0000-000090DD0000}"/>
    <cellStyle name="표준 2 7 33 2 30" xfId="43768" xr:uid="{00000000-0005-0000-0000-000091DD0000}"/>
    <cellStyle name="표준 2 7 33 2 31" xfId="45248" xr:uid="{00000000-0005-0000-0000-000092DD0000}"/>
    <cellStyle name="표준 2 7 33 2 32" xfId="46729" xr:uid="{00000000-0005-0000-0000-000093DD0000}"/>
    <cellStyle name="표준 2 7 33 2 33" xfId="48209" xr:uid="{00000000-0005-0000-0000-000094DD0000}"/>
    <cellStyle name="표준 2 7 33 2 34" xfId="49689" xr:uid="{00000000-0005-0000-0000-000095DD0000}"/>
    <cellStyle name="표준 2 7 33 2 35" xfId="51169" xr:uid="{00000000-0005-0000-0000-000096DD0000}"/>
    <cellStyle name="표준 2 7 33 2 36" xfId="52649" xr:uid="{00000000-0005-0000-0000-000097DD0000}"/>
    <cellStyle name="표준 2 7 33 2 37" xfId="54129" xr:uid="{00000000-0005-0000-0000-000098DD0000}"/>
    <cellStyle name="표준 2 7 33 2 38" xfId="55609" xr:uid="{00000000-0005-0000-0000-000099DD0000}"/>
    <cellStyle name="표준 2 7 33 2 39" xfId="57089" xr:uid="{00000000-0005-0000-0000-00009ADD0000}"/>
    <cellStyle name="표준 2 7 33 2 4" xfId="5288" xr:uid="{00000000-0005-0000-0000-00009BDD0000}"/>
    <cellStyle name="표준 2 7 33 2 40" xfId="58569" xr:uid="{00000000-0005-0000-0000-00009CDD0000}"/>
    <cellStyle name="표준 2 7 33 2 41" xfId="60049" xr:uid="{00000000-0005-0000-0000-00009DDD0000}"/>
    <cellStyle name="표준 2 7 33 2 42" xfId="61529" xr:uid="{00000000-0005-0000-0000-00009EDD0000}"/>
    <cellStyle name="표준 2 7 33 2 5" xfId="6768" xr:uid="{00000000-0005-0000-0000-00009FDD0000}"/>
    <cellStyle name="표준 2 7 33 2 6" xfId="8248" xr:uid="{00000000-0005-0000-0000-0000A0DD0000}"/>
    <cellStyle name="표준 2 7 33 2 7" xfId="9728" xr:uid="{00000000-0005-0000-0000-0000A1DD0000}"/>
    <cellStyle name="표준 2 7 33 2 8" xfId="11208" xr:uid="{00000000-0005-0000-0000-0000A2DD0000}"/>
    <cellStyle name="표준 2 7 33 2 9" xfId="12688" xr:uid="{00000000-0005-0000-0000-0000A3DD0000}"/>
    <cellStyle name="표준 2 7 33 20" xfId="26751" xr:uid="{00000000-0005-0000-0000-0000A4DD0000}"/>
    <cellStyle name="표준 2 7 33 21" xfId="28231" xr:uid="{00000000-0005-0000-0000-0000A5DD0000}"/>
    <cellStyle name="표준 2 7 33 22" xfId="29711" xr:uid="{00000000-0005-0000-0000-0000A6DD0000}"/>
    <cellStyle name="표준 2 7 33 23" xfId="31191" xr:uid="{00000000-0005-0000-0000-0000A7DD0000}"/>
    <cellStyle name="표준 2 7 33 24" xfId="32671" xr:uid="{00000000-0005-0000-0000-0000A8DD0000}"/>
    <cellStyle name="표준 2 7 33 25" xfId="34151" xr:uid="{00000000-0005-0000-0000-0000A9DD0000}"/>
    <cellStyle name="표준 2 7 33 26" xfId="35631" xr:uid="{00000000-0005-0000-0000-0000AADD0000}"/>
    <cellStyle name="표준 2 7 33 27" xfId="37111" xr:uid="{00000000-0005-0000-0000-0000ABDD0000}"/>
    <cellStyle name="표준 2 7 33 28" xfId="38591" xr:uid="{00000000-0005-0000-0000-0000ACDD0000}"/>
    <cellStyle name="표준 2 7 33 29" xfId="40071" xr:uid="{00000000-0005-0000-0000-0000ADDD0000}"/>
    <cellStyle name="표준 2 7 33 3" xfId="1590" xr:uid="{00000000-0005-0000-0000-0000AEDD0000}"/>
    <cellStyle name="표준 2 7 33 30" xfId="41551" xr:uid="{00000000-0005-0000-0000-0000AFDD0000}"/>
    <cellStyle name="표준 2 7 33 31" xfId="43031" xr:uid="{00000000-0005-0000-0000-0000B0DD0000}"/>
    <cellStyle name="표준 2 7 33 32" xfId="44511" xr:uid="{00000000-0005-0000-0000-0000B1DD0000}"/>
    <cellStyle name="표준 2 7 33 33" xfId="45992" xr:uid="{00000000-0005-0000-0000-0000B2DD0000}"/>
    <cellStyle name="표준 2 7 33 34" xfId="47472" xr:uid="{00000000-0005-0000-0000-0000B3DD0000}"/>
    <cellStyle name="표준 2 7 33 35" xfId="48952" xr:uid="{00000000-0005-0000-0000-0000B4DD0000}"/>
    <cellStyle name="표준 2 7 33 36" xfId="50432" xr:uid="{00000000-0005-0000-0000-0000B5DD0000}"/>
    <cellStyle name="표준 2 7 33 37" xfId="51912" xr:uid="{00000000-0005-0000-0000-0000B6DD0000}"/>
    <cellStyle name="표준 2 7 33 38" xfId="53392" xr:uid="{00000000-0005-0000-0000-0000B7DD0000}"/>
    <cellStyle name="표준 2 7 33 39" xfId="54872" xr:uid="{00000000-0005-0000-0000-0000B8DD0000}"/>
    <cellStyle name="표준 2 7 33 4" xfId="3071" xr:uid="{00000000-0005-0000-0000-0000B9DD0000}"/>
    <cellStyle name="표준 2 7 33 40" xfId="56352" xr:uid="{00000000-0005-0000-0000-0000BADD0000}"/>
    <cellStyle name="표준 2 7 33 41" xfId="57832" xr:uid="{00000000-0005-0000-0000-0000BBDD0000}"/>
    <cellStyle name="표준 2 7 33 42" xfId="59312" xr:uid="{00000000-0005-0000-0000-0000BCDD0000}"/>
    <cellStyle name="표준 2 7 33 43" xfId="60792" xr:uid="{00000000-0005-0000-0000-0000BDDD0000}"/>
    <cellStyle name="표준 2 7 33 5" xfId="4551" xr:uid="{00000000-0005-0000-0000-0000BEDD0000}"/>
    <cellStyle name="표준 2 7 33 6" xfId="6031" xr:uid="{00000000-0005-0000-0000-0000BFDD0000}"/>
    <cellStyle name="표준 2 7 33 7" xfId="7511" xr:uid="{00000000-0005-0000-0000-0000C0DD0000}"/>
    <cellStyle name="표준 2 7 33 8" xfId="8991" xr:uid="{00000000-0005-0000-0000-0000C1DD0000}"/>
    <cellStyle name="표준 2 7 33 9" xfId="10471" xr:uid="{00000000-0005-0000-0000-0000C2DD0000}"/>
    <cellStyle name="표준 2 7 4" xfId="1472" xr:uid="{00000000-0005-0000-0000-0000C3DD0000}"/>
    <cellStyle name="표준 2 7 4 10" xfId="11978" xr:uid="{00000000-0005-0000-0000-0000C4DD0000}"/>
    <cellStyle name="표준 2 7 4 11" xfId="13458" xr:uid="{00000000-0005-0000-0000-0000C5DD0000}"/>
    <cellStyle name="표준 2 7 4 12" xfId="14938" xr:uid="{00000000-0005-0000-0000-0000C6DD0000}"/>
    <cellStyle name="표준 2 7 4 13" xfId="16418" xr:uid="{00000000-0005-0000-0000-0000C7DD0000}"/>
    <cellStyle name="표준 2 7 4 14" xfId="17898" xr:uid="{00000000-0005-0000-0000-0000C8DD0000}"/>
    <cellStyle name="표준 2 7 4 15" xfId="19378" xr:uid="{00000000-0005-0000-0000-0000C9DD0000}"/>
    <cellStyle name="표준 2 7 4 16" xfId="20858" xr:uid="{00000000-0005-0000-0000-0000CADD0000}"/>
    <cellStyle name="표준 2 7 4 17" xfId="22338" xr:uid="{00000000-0005-0000-0000-0000CBDD0000}"/>
    <cellStyle name="표준 2 7 4 18" xfId="23818" xr:uid="{00000000-0005-0000-0000-0000CCDD0000}"/>
    <cellStyle name="표준 2 7 4 19" xfId="25298" xr:uid="{00000000-0005-0000-0000-0000CDDD0000}"/>
    <cellStyle name="표준 2 7 4 2" xfId="693" xr:uid="{00000000-0005-0000-0000-0000CEDD0000}"/>
    <cellStyle name="표준 2 7 4 2 10" xfId="14195" xr:uid="{00000000-0005-0000-0000-0000CFDD0000}"/>
    <cellStyle name="표준 2 7 4 2 11" xfId="15675" xr:uid="{00000000-0005-0000-0000-0000D0DD0000}"/>
    <cellStyle name="표준 2 7 4 2 12" xfId="17155" xr:uid="{00000000-0005-0000-0000-0000D1DD0000}"/>
    <cellStyle name="표준 2 7 4 2 13" xfId="18635" xr:uid="{00000000-0005-0000-0000-0000D2DD0000}"/>
    <cellStyle name="표준 2 7 4 2 14" xfId="20115" xr:uid="{00000000-0005-0000-0000-0000D3DD0000}"/>
    <cellStyle name="표준 2 7 4 2 15" xfId="21595" xr:uid="{00000000-0005-0000-0000-0000D4DD0000}"/>
    <cellStyle name="표준 2 7 4 2 16" xfId="23075" xr:uid="{00000000-0005-0000-0000-0000D5DD0000}"/>
    <cellStyle name="표준 2 7 4 2 17" xfId="24555" xr:uid="{00000000-0005-0000-0000-0000D6DD0000}"/>
    <cellStyle name="표준 2 7 4 2 18" xfId="26035" xr:uid="{00000000-0005-0000-0000-0000D7DD0000}"/>
    <cellStyle name="표준 2 7 4 2 19" xfId="27515" xr:uid="{00000000-0005-0000-0000-0000D8DD0000}"/>
    <cellStyle name="표준 2 7 4 2 2" xfId="2354" xr:uid="{00000000-0005-0000-0000-0000D9DD0000}"/>
    <cellStyle name="표준 2 7 4 2 20" xfId="28995" xr:uid="{00000000-0005-0000-0000-0000DADD0000}"/>
    <cellStyle name="표준 2 7 4 2 21" xfId="30475" xr:uid="{00000000-0005-0000-0000-0000DBDD0000}"/>
    <cellStyle name="표준 2 7 4 2 22" xfId="31955" xr:uid="{00000000-0005-0000-0000-0000DCDD0000}"/>
    <cellStyle name="표준 2 7 4 2 23" xfId="33435" xr:uid="{00000000-0005-0000-0000-0000DDDD0000}"/>
    <cellStyle name="표준 2 7 4 2 24" xfId="34915" xr:uid="{00000000-0005-0000-0000-0000DEDD0000}"/>
    <cellStyle name="표준 2 7 4 2 25" xfId="36395" xr:uid="{00000000-0005-0000-0000-0000DFDD0000}"/>
    <cellStyle name="표준 2 7 4 2 26" xfId="37875" xr:uid="{00000000-0005-0000-0000-0000E0DD0000}"/>
    <cellStyle name="표준 2 7 4 2 27" xfId="39355" xr:uid="{00000000-0005-0000-0000-0000E1DD0000}"/>
    <cellStyle name="표준 2 7 4 2 28" xfId="40835" xr:uid="{00000000-0005-0000-0000-0000E2DD0000}"/>
    <cellStyle name="표준 2 7 4 2 29" xfId="42315" xr:uid="{00000000-0005-0000-0000-0000E3DD0000}"/>
    <cellStyle name="표준 2 7 4 2 3" xfId="3835" xr:uid="{00000000-0005-0000-0000-0000E4DD0000}"/>
    <cellStyle name="표준 2 7 4 2 30" xfId="43795" xr:uid="{00000000-0005-0000-0000-0000E5DD0000}"/>
    <cellStyle name="표준 2 7 4 2 31" xfId="45275" xr:uid="{00000000-0005-0000-0000-0000E6DD0000}"/>
    <cellStyle name="표준 2 7 4 2 32" xfId="46756" xr:uid="{00000000-0005-0000-0000-0000E7DD0000}"/>
    <cellStyle name="표준 2 7 4 2 33" xfId="48236" xr:uid="{00000000-0005-0000-0000-0000E8DD0000}"/>
    <cellStyle name="표준 2 7 4 2 34" xfId="49716" xr:uid="{00000000-0005-0000-0000-0000E9DD0000}"/>
    <cellStyle name="표준 2 7 4 2 35" xfId="51196" xr:uid="{00000000-0005-0000-0000-0000EADD0000}"/>
    <cellStyle name="표준 2 7 4 2 36" xfId="52676" xr:uid="{00000000-0005-0000-0000-0000EBDD0000}"/>
    <cellStyle name="표준 2 7 4 2 37" xfId="54156" xr:uid="{00000000-0005-0000-0000-0000ECDD0000}"/>
    <cellStyle name="표준 2 7 4 2 38" xfId="55636" xr:uid="{00000000-0005-0000-0000-0000EDDD0000}"/>
    <cellStyle name="표준 2 7 4 2 39" xfId="57116" xr:uid="{00000000-0005-0000-0000-0000EEDD0000}"/>
    <cellStyle name="표준 2 7 4 2 4" xfId="5315" xr:uid="{00000000-0005-0000-0000-0000EFDD0000}"/>
    <cellStyle name="표준 2 7 4 2 40" xfId="58596" xr:uid="{00000000-0005-0000-0000-0000F0DD0000}"/>
    <cellStyle name="표준 2 7 4 2 41" xfId="60076" xr:uid="{00000000-0005-0000-0000-0000F1DD0000}"/>
    <cellStyle name="표준 2 7 4 2 42" xfId="61556" xr:uid="{00000000-0005-0000-0000-0000F2DD0000}"/>
    <cellStyle name="표준 2 7 4 2 5" xfId="6795" xr:uid="{00000000-0005-0000-0000-0000F3DD0000}"/>
    <cellStyle name="표준 2 7 4 2 6" xfId="8275" xr:uid="{00000000-0005-0000-0000-0000F4DD0000}"/>
    <cellStyle name="표준 2 7 4 2 7" xfId="9755" xr:uid="{00000000-0005-0000-0000-0000F5DD0000}"/>
    <cellStyle name="표준 2 7 4 2 8" xfId="11235" xr:uid="{00000000-0005-0000-0000-0000F6DD0000}"/>
    <cellStyle name="표준 2 7 4 2 9" xfId="12715" xr:uid="{00000000-0005-0000-0000-0000F7DD0000}"/>
    <cellStyle name="표준 2 7 4 20" xfId="26778" xr:uid="{00000000-0005-0000-0000-0000F8DD0000}"/>
    <cellStyle name="표준 2 7 4 21" xfId="28258" xr:uid="{00000000-0005-0000-0000-0000F9DD0000}"/>
    <cellStyle name="표준 2 7 4 22" xfId="29738" xr:uid="{00000000-0005-0000-0000-0000FADD0000}"/>
    <cellStyle name="표준 2 7 4 23" xfId="31218" xr:uid="{00000000-0005-0000-0000-0000FBDD0000}"/>
    <cellStyle name="표준 2 7 4 24" xfId="32698" xr:uid="{00000000-0005-0000-0000-0000FCDD0000}"/>
    <cellStyle name="표준 2 7 4 25" xfId="34178" xr:uid="{00000000-0005-0000-0000-0000FDDD0000}"/>
    <cellStyle name="표준 2 7 4 26" xfId="35658" xr:uid="{00000000-0005-0000-0000-0000FEDD0000}"/>
    <cellStyle name="표준 2 7 4 27" xfId="37138" xr:uid="{00000000-0005-0000-0000-0000FFDD0000}"/>
    <cellStyle name="표준 2 7 4 28" xfId="38618" xr:uid="{00000000-0005-0000-0000-000000DE0000}"/>
    <cellStyle name="표준 2 7 4 29" xfId="40098" xr:uid="{00000000-0005-0000-0000-000001DE0000}"/>
    <cellStyle name="표준 2 7 4 3" xfId="1617" xr:uid="{00000000-0005-0000-0000-000002DE0000}"/>
    <cellStyle name="표준 2 7 4 30" xfId="41578" xr:uid="{00000000-0005-0000-0000-000003DE0000}"/>
    <cellStyle name="표준 2 7 4 31" xfId="43058" xr:uid="{00000000-0005-0000-0000-000004DE0000}"/>
    <cellStyle name="표준 2 7 4 32" xfId="44538" xr:uid="{00000000-0005-0000-0000-000005DE0000}"/>
    <cellStyle name="표준 2 7 4 33" xfId="46019" xr:uid="{00000000-0005-0000-0000-000006DE0000}"/>
    <cellStyle name="표준 2 7 4 34" xfId="47499" xr:uid="{00000000-0005-0000-0000-000007DE0000}"/>
    <cellStyle name="표준 2 7 4 35" xfId="48979" xr:uid="{00000000-0005-0000-0000-000008DE0000}"/>
    <cellStyle name="표준 2 7 4 36" xfId="50459" xr:uid="{00000000-0005-0000-0000-000009DE0000}"/>
    <cellStyle name="표준 2 7 4 37" xfId="51939" xr:uid="{00000000-0005-0000-0000-00000ADE0000}"/>
    <cellStyle name="표준 2 7 4 38" xfId="53419" xr:uid="{00000000-0005-0000-0000-00000BDE0000}"/>
    <cellStyle name="표준 2 7 4 39" xfId="54899" xr:uid="{00000000-0005-0000-0000-00000CDE0000}"/>
    <cellStyle name="표준 2 7 4 4" xfId="3098" xr:uid="{00000000-0005-0000-0000-00000DDE0000}"/>
    <cellStyle name="표준 2 7 4 40" xfId="56379" xr:uid="{00000000-0005-0000-0000-00000EDE0000}"/>
    <cellStyle name="표준 2 7 4 41" xfId="57859" xr:uid="{00000000-0005-0000-0000-00000FDE0000}"/>
    <cellStyle name="표준 2 7 4 42" xfId="59339" xr:uid="{00000000-0005-0000-0000-000010DE0000}"/>
    <cellStyle name="표준 2 7 4 43" xfId="60819" xr:uid="{00000000-0005-0000-0000-000011DE0000}"/>
    <cellStyle name="표준 2 7 4 5" xfId="4578" xr:uid="{00000000-0005-0000-0000-000012DE0000}"/>
    <cellStyle name="표준 2 7 4 6" xfId="6058" xr:uid="{00000000-0005-0000-0000-000013DE0000}"/>
    <cellStyle name="표준 2 7 4 7" xfId="7538" xr:uid="{00000000-0005-0000-0000-000014DE0000}"/>
    <cellStyle name="표준 2 7 4 8" xfId="9018" xr:uid="{00000000-0005-0000-0000-000015DE0000}"/>
    <cellStyle name="표준 2 7 4 9" xfId="10498" xr:uid="{00000000-0005-0000-0000-000016DE0000}"/>
    <cellStyle name="표준 2 7 5" xfId="1463" xr:uid="{00000000-0005-0000-0000-000017DE0000}"/>
    <cellStyle name="표준 2 7 5 10" xfId="11987" xr:uid="{00000000-0005-0000-0000-000018DE0000}"/>
    <cellStyle name="표준 2 7 5 11" xfId="13467" xr:uid="{00000000-0005-0000-0000-000019DE0000}"/>
    <cellStyle name="표준 2 7 5 12" xfId="14947" xr:uid="{00000000-0005-0000-0000-00001ADE0000}"/>
    <cellStyle name="표준 2 7 5 13" xfId="16427" xr:uid="{00000000-0005-0000-0000-00001BDE0000}"/>
    <cellStyle name="표준 2 7 5 14" xfId="17907" xr:uid="{00000000-0005-0000-0000-00001CDE0000}"/>
    <cellStyle name="표준 2 7 5 15" xfId="19387" xr:uid="{00000000-0005-0000-0000-00001DDE0000}"/>
    <cellStyle name="표준 2 7 5 16" xfId="20867" xr:uid="{00000000-0005-0000-0000-00001EDE0000}"/>
    <cellStyle name="표준 2 7 5 17" xfId="22347" xr:uid="{00000000-0005-0000-0000-00001FDE0000}"/>
    <cellStyle name="표준 2 7 5 18" xfId="23827" xr:uid="{00000000-0005-0000-0000-000020DE0000}"/>
    <cellStyle name="표준 2 7 5 19" xfId="25307" xr:uid="{00000000-0005-0000-0000-000021DE0000}"/>
    <cellStyle name="표준 2 7 5 2" xfId="684" xr:uid="{00000000-0005-0000-0000-000022DE0000}"/>
    <cellStyle name="표준 2 7 5 2 10" xfId="14204" xr:uid="{00000000-0005-0000-0000-000023DE0000}"/>
    <cellStyle name="표준 2 7 5 2 11" xfId="15684" xr:uid="{00000000-0005-0000-0000-000024DE0000}"/>
    <cellStyle name="표준 2 7 5 2 12" xfId="17164" xr:uid="{00000000-0005-0000-0000-000025DE0000}"/>
    <cellStyle name="표준 2 7 5 2 13" xfId="18644" xr:uid="{00000000-0005-0000-0000-000026DE0000}"/>
    <cellStyle name="표준 2 7 5 2 14" xfId="20124" xr:uid="{00000000-0005-0000-0000-000027DE0000}"/>
    <cellStyle name="표준 2 7 5 2 15" xfId="21604" xr:uid="{00000000-0005-0000-0000-000028DE0000}"/>
    <cellStyle name="표준 2 7 5 2 16" xfId="23084" xr:uid="{00000000-0005-0000-0000-000029DE0000}"/>
    <cellStyle name="표준 2 7 5 2 17" xfId="24564" xr:uid="{00000000-0005-0000-0000-00002ADE0000}"/>
    <cellStyle name="표준 2 7 5 2 18" xfId="26044" xr:uid="{00000000-0005-0000-0000-00002BDE0000}"/>
    <cellStyle name="표준 2 7 5 2 19" xfId="27524" xr:uid="{00000000-0005-0000-0000-00002CDE0000}"/>
    <cellStyle name="표준 2 7 5 2 2" xfId="2363" xr:uid="{00000000-0005-0000-0000-00002DDE0000}"/>
    <cellStyle name="표준 2 7 5 2 20" xfId="29004" xr:uid="{00000000-0005-0000-0000-00002EDE0000}"/>
    <cellStyle name="표준 2 7 5 2 21" xfId="30484" xr:uid="{00000000-0005-0000-0000-00002FDE0000}"/>
    <cellStyle name="표준 2 7 5 2 22" xfId="31964" xr:uid="{00000000-0005-0000-0000-000030DE0000}"/>
    <cellStyle name="표준 2 7 5 2 23" xfId="33444" xr:uid="{00000000-0005-0000-0000-000031DE0000}"/>
    <cellStyle name="표준 2 7 5 2 24" xfId="34924" xr:uid="{00000000-0005-0000-0000-000032DE0000}"/>
    <cellStyle name="표준 2 7 5 2 25" xfId="36404" xr:uid="{00000000-0005-0000-0000-000033DE0000}"/>
    <cellStyle name="표준 2 7 5 2 26" xfId="37884" xr:uid="{00000000-0005-0000-0000-000034DE0000}"/>
    <cellStyle name="표준 2 7 5 2 27" xfId="39364" xr:uid="{00000000-0005-0000-0000-000035DE0000}"/>
    <cellStyle name="표준 2 7 5 2 28" xfId="40844" xr:uid="{00000000-0005-0000-0000-000036DE0000}"/>
    <cellStyle name="표준 2 7 5 2 29" xfId="42324" xr:uid="{00000000-0005-0000-0000-000037DE0000}"/>
    <cellStyle name="표준 2 7 5 2 3" xfId="3844" xr:uid="{00000000-0005-0000-0000-000038DE0000}"/>
    <cellStyle name="표준 2 7 5 2 30" xfId="43804" xr:uid="{00000000-0005-0000-0000-000039DE0000}"/>
    <cellStyle name="표준 2 7 5 2 31" xfId="45284" xr:uid="{00000000-0005-0000-0000-00003ADE0000}"/>
    <cellStyle name="표준 2 7 5 2 32" xfId="46765" xr:uid="{00000000-0005-0000-0000-00003BDE0000}"/>
    <cellStyle name="표준 2 7 5 2 33" xfId="48245" xr:uid="{00000000-0005-0000-0000-00003CDE0000}"/>
    <cellStyle name="표준 2 7 5 2 34" xfId="49725" xr:uid="{00000000-0005-0000-0000-00003DDE0000}"/>
    <cellStyle name="표준 2 7 5 2 35" xfId="51205" xr:uid="{00000000-0005-0000-0000-00003EDE0000}"/>
    <cellStyle name="표준 2 7 5 2 36" xfId="52685" xr:uid="{00000000-0005-0000-0000-00003FDE0000}"/>
    <cellStyle name="표준 2 7 5 2 37" xfId="54165" xr:uid="{00000000-0005-0000-0000-000040DE0000}"/>
    <cellStyle name="표준 2 7 5 2 38" xfId="55645" xr:uid="{00000000-0005-0000-0000-000041DE0000}"/>
    <cellStyle name="표준 2 7 5 2 39" xfId="57125" xr:uid="{00000000-0005-0000-0000-000042DE0000}"/>
    <cellStyle name="표준 2 7 5 2 4" xfId="5324" xr:uid="{00000000-0005-0000-0000-000043DE0000}"/>
    <cellStyle name="표준 2 7 5 2 40" xfId="58605" xr:uid="{00000000-0005-0000-0000-000044DE0000}"/>
    <cellStyle name="표준 2 7 5 2 41" xfId="60085" xr:uid="{00000000-0005-0000-0000-000045DE0000}"/>
    <cellStyle name="표준 2 7 5 2 42" xfId="61565" xr:uid="{00000000-0005-0000-0000-000046DE0000}"/>
    <cellStyle name="표준 2 7 5 2 5" xfId="6804" xr:uid="{00000000-0005-0000-0000-000047DE0000}"/>
    <cellStyle name="표준 2 7 5 2 6" xfId="8284" xr:uid="{00000000-0005-0000-0000-000048DE0000}"/>
    <cellStyle name="표준 2 7 5 2 7" xfId="9764" xr:uid="{00000000-0005-0000-0000-000049DE0000}"/>
    <cellStyle name="표준 2 7 5 2 8" xfId="11244" xr:uid="{00000000-0005-0000-0000-00004ADE0000}"/>
    <cellStyle name="표준 2 7 5 2 9" xfId="12724" xr:uid="{00000000-0005-0000-0000-00004BDE0000}"/>
    <cellStyle name="표준 2 7 5 20" xfId="26787" xr:uid="{00000000-0005-0000-0000-00004CDE0000}"/>
    <cellStyle name="표준 2 7 5 21" xfId="28267" xr:uid="{00000000-0005-0000-0000-00004DDE0000}"/>
    <cellStyle name="표준 2 7 5 22" xfId="29747" xr:uid="{00000000-0005-0000-0000-00004EDE0000}"/>
    <cellStyle name="표준 2 7 5 23" xfId="31227" xr:uid="{00000000-0005-0000-0000-00004FDE0000}"/>
    <cellStyle name="표준 2 7 5 24" xfId="32707" xr:uid="{00000000-0005-0000-0000-000050DE0000}"/>
    <cellStyle name="표준 2 7 5 25" xfId="34187" xr:uid="{00000000-0005-0000-0000-000051DE0000}"/>
    <cellStyle name="표준 2 7 5 26" xfId="35667" xr:uid="{00000000-0005-0000-0000-000052DE0000}"/>
    <cellStyle name="표준 2 7 5 27" xfId="37147" xr:uid="{00000000-0005-0000-0000-000053DE0000}"/>
    <cellStyle name="표준 2 7 5 28" xfId="38627" xr:uid="{00000000-0005-0000-0000-000054DE0000}"/>
    <cellStyle name="표준 2 7 5 29" xfId="40107" xr:uid="{00000000-0005-0000-0000-000055DE0000}"/>
    <cellStyle name="표준 2 7 5 3" xfId="1626" xr:uid="{00000000-0005-0000-0000-000056DE0000}"/>
    <cellStyle name="표준 2 7 5 30" xfId="41587" xr:uid="{00000000-0005-0000-0000-000057DE0000}"/>
    <cellStyle name="표준 2 7 5 31" xfId="43067" xr:uid="{00000000-0005-0000-0000-000058DE0000}"/>
    <cellStyle name="표준 2 7 5 32" xfId="44547" xr:uid="{00000000-0005-0000-0000-000059DE0000}"/>
    <cellStyle name="표준 2 7 5 33" xfId="46028" xr:uid="{00000000-0005-0000-0000-00005ADE0000}"/>
    <cellStyle name="표준 2 7 5 34" xfId="47508" xr:uid="{00000000-0005-0000-0000-00005BDE0000}"/>
    <cellStyle name="표준 2 7 5 35" xfId="48988" xr:uid="{00000000-0005-0000-0000-00005CDE0000}"/>
    <cellStyle name="표준 2 7 5 36" xfId="50468" xr:uid="{00000000-0005-0000-0000-00005DDE0000}"/>
    <cellStyle name="표준 2 7 5 37" xfId="51948" xr:uid="{00000000-0005-0000-0000-00005EDE0000}"/>
    <cellStyle name="표준 2 7 5 38" xfId="53428" xr:uid="{00000000-0005-0000-0000-00005FDE0000}"/>
    <cellStyle name="표준 2 7 5 39" xfId="54908" xr:uid="{00000000-0005-0000-0000-000060DE0000}"/>
    <cellStyle name="표준 2 7 5 4" xfId="3107" xr:uid="{00000000-0005-0000-0000-000061DE0000}"/>
    <cellStyle name="표준 2 7 5 40" xfId="56388" xr:uid="{00000000-0005-0000-0000-000062DE0000}"/>
    <cellStyle name="표준 2 7 5 41" xfId="57868" xr:uid="{00000000-0005-0000-0000-000063DE0000}"/>
    <cellStyle name="표준 2 7 5 42" xfId="59348" xr:uid="{00000000-0005-0000-0000-000064DE0000}"/>
    <cellStyle name="표준 2 7 5 43" xfId="60828" xr:uid="{00000000-0005-0000-0000-000065DE0000}"/>
    <cellStyle name="표준 2 7 5 5" xfId="4587" xr:uid="{00000000-0005-0000-0000-000066DE0000}"/>
    <cellStyle name="표준 2 7 5 6" xfId="6067" xr:uid="{00000000-0005-0000-0000-000067DE0000}"/>
    <cellStyle name="표준 2 7 5 7" xfId="7547" xr:uid="{00000000-0005-0000-0000-000068DE0000}"/>
    <cellStyle name="표준 2 7 5 8" xfId="9027" xr:uid="{00000000-0005-0000-0000-000069DE0000}"/>
    <cellStyle name="표준 2 7 5 9" xfId="10507" xr:uid="{00000000-0005-0000-0000-00006ADE0000}"/>
    <cellStyle name="표준 2 7 6" xfId="1453" xr:uid="{00000000-0005-0000-0000-00006BDE0000}"/>
    <cellStyle name="표준 2 7 6 10" xfId="11997" xr:uid="{00000000-0005-0000-0000-00006CDE0000}"/>
    <cellStyle name="표준 2 7 6 11" xfId="13477" xr:uid="{00000000-0005-0000-0000-00006DDE0000}"/>
    <cellStyle name="표준 2 7 6 12" xfId="14957" xr:uid="{00000000-0005-0000-0000-00006EDE0000}"/>
    <cellStyle name="표준 2 7 6 13" xfId="16437" xr:uid="{00000000-0005-0000-0000-00006FDE0000}"/>
    <cellStyle name="표준 2 7 6 14" xfId="17917" xr:uid="{00000000-0005-0000-0000-000070DE0000}"/>
    <cellStyle name="표준 2 7 6 15" xfId="19397" xr:uid="{00000000-0005-0000-0000-000071DE0000}"/>
    <cellStyle name="표준 2 7 6 16" xfId="20877" xr:uid="{00000000-0005-0000-0000-000072DE0000}"/>
    <cellStyle name="표준 2 7 6 17" xfId="22357" xr:uid="{00000000-0005-0000-0000-000073DE0000}"/>
    <cellStyle name="표준 2 7 6 18" xfId="23837" xr:uid="{00000000-0005-0000-0000-000074DE0000}"/>
    <cellStyle name="표준 2 7 6 19" xfId="25317" xr:uid="{00000000-0005-0000-0000-000075DE0000}"/>
    <cellStyle name="표준 2 7 6 2" xfId="674" xr:uid="{00000000-0005-0000-0000-000076DE0000}"/>
    <cellStyle name="표준 2 7 6 2 10" xfId="14214" xr:uid="{00000000-0005-0000-0000-000077DE0000}"/>
    <cellStyle name="표준 2 7 6 2 11" xfId="15694" xr:uid="{00000000-0005-0000-0000-000078DE0000}"/>
    <cellStyle name="표준 2 7 6 2 12" xfId="17174" xr:uid="{00000000-0005-0000-0000-000079DE0000}"/>
    <cellStyle name="표준 2 7 6 2 13" xfId="18654" xr:uid="{00000000-0005-0000-0000-00007ADE0000}"/>
    <cellStyle name="표준 2 7 6 2 14" xfId="20134" xr:uid="{00000000-0005-0000-0000-00007BDE0000}"/>
    <cellStyle name="표준 2 7 6 2 15" xfId="21614" xr:uid="{00000000-0005-0000-0000-00007CDE0000}"/>
    <cellStyle name="표준 2 7 6 2 16" xfId="23094" xr:uid="{00000000-0005-0000-0000-00007DDE0000}"/>
    <cellStyle name="표준 2 7 6 2 17" xfId="24574" xr:uid="{00000000-0005-0000-0000-00007EDE0000}"/>
    <cellStyle name="표준 2 7 6 2 18" xfId="26054" xr:uid="{00000000-0005-0000-0000-00007FDE0000}"/>
    <cellStyle name="표준 2 7 6 2 19" xfId="27534" xr:uid="{00000000-0005-0000-0000-000080DE0000}"/>
    <cellStyle name="표준 2 7 6 2 2" xfId="2373" xr:uid="{00000000-0005-0000-0000-000081DE0000}"/>
    <cellStyle name="표준 2 7 6 2 20" xfId="29014" xr:uid="{00000000-0005-0000-0000-000082DE0000}"/>
    <cellStyle name="표준 2 7 6 2 21" xfId="30494" xr:uid="{00000000-0005-0000-0000-000083DE0000}"/>
    <cellStyle name="표준 2 7 6 2 22" xfId="31974" xr:uid="{00000000-0005-0000-0000-000084DE0000}"/>
    <cellStyle name="표준 2 7 6 2 23" xfId="33454" xr:uid="{00000000-0005-0000-0000-000085DE0000}"/>
    <cellStyle name="표준 2 7 6 2 24" xfId="34934" xr:uid="{00000000-0005-0000-0000-000086DE0000}"/>
    <cellStyle name="표준 2 7 6 2 25" xfId="36414" xr:uid="{00000000-0005-0000-0000-000087DE0000}"/>
    <cellStyle name="표준 2 7 6 2 26" xfId="37894" xr:uid="{00000000-0005-0000-0000-000088DE0000}"/>
    <cellStyle name="표준 2 7 6 2 27" xfId="39374" xr:uid="{00000000-0005-0000-0000-000089DE0000}"/>
    <cellStyle name="표준 2 7 6 2 28" xfId="40854" xr:uid="{00000000-0005-0000-0000-00008ADE0000}"/>
    <cellStyle name="표준 2 7 6 2 29" xfId="42334" xr:uid="{00000000-0005-0000-0000-00008BDE0000}"/>
    <cellStyle name="표준 2 7 6 2 3" xfId="3854" xr:uid="{00000000-0005-0000-0000-00008CDE0000}"/>
    <cellStyle name="표준 2 7 6 2 30" xfId="43814" xr:uid="{00000000-0005-0000-0000-00008DDE0000}"/>
    <cellStyle name="표준 2 7 6 2 31" xfId="45294" xr:uid="{00000000-0005-0000-0000-00008EDE0000}"/>
    <cellStyle name="표준 2 7 6 2 32" xfId="46775" xr:uid="{00000000-0005-0000-0000-00008FDE0000}"/>
    <cellStyle name="표준 2 7 6 2 33" xfId="48255" xr:uid="{00000000-0005-0000-0000-000090DE0000}"/>
    <cellStyle name="표준 2 7 6 2 34" xfId="49735" xr:uid="{00000000-0005-0000-0000-000091DE0000}"/>
    <cellStyle name="표준 2 7 6 2 35" xfId="51215" xr:uid="{00000000-0005-0000-0000-000092DE0000}"/>
    <cellStyle name="표준 2 7 6 2 36" xfId="52695" xr:uid="{00000000-0005-0000-0000-000093DE0000}"/>
    <cellStyle name="표준 2 7 6 2 37" xfId="54175" xr:uid="{00000000-0005-0000-0000-000094DE0000}"/>
    <cellStyle name="표준 2 7 6 2 38" xfId="55655" xr:uid="{00000000-0005-0000-0000-000095DE0000}"/>
    <cellStyle name="표준 2 7 6 2 39" xfId="57135" xr:uid="{00000000-0005-0000-0000-000096DE0000}"/>
    <cellStyle name="표준 2 7 6 2 4" xfId="5334" xr:uid="{00000000-0005-0000-0000-000097DE0000}"/>
    <cellStyle name="표준 2 7 6 2 40" xfId="58615" xr:uid="{00000000-0005-0000-0000-000098DE0000}"/>
    <cellStyle name="표준 2 7 6 2 41" xfId="60095" xr:uid="{00000000-0005-0000-0000-000099DE0000}"/>
    <cellStyle name="표준 2 7 6 2 42" xfId="61575" xr:uid="{00000000-0005-0000-0000-00009ADE0000}"/>
    <cellStyle name="표준 2 7 6 2 5" xfId="6814" xr:uid="{00000000-0005-0000-0000-00009BDE0000}"/>
    <cellStyle name="표준 2 7 6 2 6" xfId="8294" xr:uid="{00000000-0005-0000-0000-00009CDE0000}"/>
    <cellStyle name="표준 2 7 6 2 7" xfId="9774" xr:uid="{00000000-0005-0000-0000-00009DDE0000}"/>
    <cellStyle name="표준 2 7 6 2 8" xfId="11254" xr:uid="{00000000-0005-0000-0000-00009EDE0000}"/>
    <cellStyle name="표준 2 7 6 2 9" xfId="12734" xr:uid="{00000000-0005-0000-0000-00009FDE0000}"/>
    <cellStyle name="표준 2 7 6 20" xfId="26797" xr:uid="{00000000-0005-0000-0000-0000A0DE0000}"/>
    <cellStyle name="표준 2 7 6 21" xfId="28277" xr:uid="{00000000-0005-0000-0000-0000A1DE0000}"/>
    <cellStyle name="표준 2 7 6 22" xfId="29757" xr:uid="{00000000-0005-0000-0000-0000A2DE0000}"/>
    <cellStyle name="표준 2 7 6 23" xfId="31237" xr:uid="{00000000-0005-0000-0000-0000A3DE0000}"/>
    <cellStyle name="표준 2 7 6 24" xfId="32717" xr:uid="{00000000-0005-0000-0000-0000A4DE0000}"/>
    <cellStyle name="표준 2 7 6 25" xfId="34197" xr:uid="{00000000-0005-0000-0000-0000A5DE0000}"/>
    <cellStyle name="표준 2 7 6 26" xfId="35677" xr:uid="{00000000-0005-0000-0000-0000A6DE0000}"/>
    <cellStyle name="표준 2 7 6 27" xfId="37157" xr:uid="{00000000-0005-0000-0000-0000A7DE0000}"/>
    <cellStyle name="표준 2 7 6 28" xfId="38637" xr:uid="{00000000-0005-0000-0000-0000A8DE0000}"/>
    <cellStyle name="표준 2 7 6 29" xfId="40117" xr:uid="{00000000-0005-0000-0000-0000A9DE0000}"/>
    <cellStyle name="표준 2 7 6 3" xfId="1636" xr:uid="{00000000-0005-0000-0000-0000AADE0000}"/>
    <cellStyle name="표준 2 7 6 30" xfId="41597" xr:uid="{00000000-0005-0000-0000-0000ABDE0000}"/>
    <cellStyle name="표준 2 7 6 31" xfId="43077" xr:uid="{00000000-0005-0000-0000-0000ACDE0000}"/>
    <cellStyle name="표준 2 7 6 32" xfId="44557" xr:uid="{00000000-0005-0000-0000-0000ADDE0000}"/>
    <cellStyle name="표준 2 7 6 33" xfId="46038" xr:uid="{00000000-0005-0000-0000-0000AEDE0000}"/>
    <cellStyle name="표준 2 7 6 34" xfId="47518" xr:uid="{00000000-0005-0000-0000-0000AFDE0000}"/>
    <cellStyle name="표준 2 7 6 35" xfId="48998" xr:uid="{00000000-0005-0000-0000-0000B0DE0000}"/>
    <cellStyle name="표준 2 7 6 36" xfId="50478" xr:uid="{00000000-0005-0000-0000-0000B1DE0000}"/>
    <cellStyle name="표준 2 7 6 37" xfId="51958" xr:uid="{00000000-0005-0000-0000-0000B2DE0000}"/>
    <cellStyle name="표준 2 7 6 38" xfId="53438" xr:uid="{00000000-0005-0000-0000-0000B3DE0000}"/>
    <cellStyle name="표준 2 7 6 39" xfId="54918" xr:uid="{00000000-0005-0000-0000-0000B4DE0000}"/>
    <cellStyle name="표준 2 7 6 4" xfId="3117" xr:uid="{00000000-0005-0000-0000-0000B5DE0000}"/>
    <cellStyle name="표준 2 7 6 40" xfId="56398" xr:uid="{00000000-0005-0000-0000-0000B6DE0000}"/>
    <cellStyle name="표준 2 7 6 41" xfId="57878" xr:uid="{00000000-0005-0000-0000-0000B7DE0000}"/>
    <cellStyle name="표준 2 7 6 42" xfId="59358" xr:uid="{00000000-0005-0000-0000-0000B8DE0000}"/>
    <cellStyle name="표준 2 7 6 43" xfId="60838" xr:uid="{00000000-0005-0000-0000-0000B9DE0000}"/>
    <cellStyle name="표준 2 7 6 5" xfId="4597" xr:uid="{00000000-0005-0000-0000-0000BADE0000}"/>
    <cellStyle name="표준 2 7 6 6" xfId="6077" xr:uid="{00000000-0005-0000-0000-0000BBDE0000}"/>
    <cellStyle name="표준 2 7 6 7" xfId="7557" xr:uid="{00000000-0005-0000-0000-0000BCDE0000}"/>
    <cellStyle name="표준 2 7 6 8" xfId="9037" xr:uid="{00000000-0005-0000-0000-0000BDDE0000}"/>
    <cellStyle name="표준 2 7 6 9" xfId="10517" xr:uid="{00000000-0005-0000-0000-0000BEDE0000}"/>
    <cellStyle name="표준 2 7 7" xfId="1442" xr:uid="{00000000-0005-0000-0000-0000BFDE0000}"/>
    <cellStyle name="표준 2 7 7 10" xfId="12008" xr:uid="{00000000-0005-0000-0000-0000C0DE0000}"/>
    <cellStyle name="표준 2 7 7 11" xfId="13488" xr:uid="{00000000-0005-0000-0000-0000C1DE0000}"/>
    <cellStyle name="표준 2 7 7 12" xfId="14968" xr:uid="{00000000-0005-0000-0000-0000C2DE0000}"/>
    <cellStyle name="표준 2 7 7 13" xfId="16448" xr:uid="{00000000-0005-0000-0000-0000C3DE0000}"/>
    <cellStyle name="표준 2 7 7 14" xfId="17928" xr:uid="{00000000-0005-0000-0000-0000C4DE0000}"/>
    <cellStyle name="표준 2 7 7 15" xfId="19408" xr:uid="{00000000-0005-0000-0000-0000C5DE0000}"/>
    <cellStyle name="표준 2 7 7 16" xfId="20888" xr:uid="{00000000-0005-0000-0000-0000C6DE0000}"/>
    <cellStyle name="표준 2 7 7 17" xfId="22368" xr:uid="{00000000-0005-0000-0000-0000C7DE0000}"/>
    <cellStyle name="표준 2 7 7 18" xfId="23848" xr:uid="{00000000-0005-0000-0000-0000C8DE0000}"/>
    <cellStyle name="표준 2 7 7 19" xfId="25328" xr:uid="{00000000-0005-0000-0000-0000C9DE0000}"/>
    <cellStyle name="표준 2 7 7 2" xfId="663" xr:uid="{00000000-0005-0000-0000-0000CADE0000}"/>
    <cellStyle name="표준 2 7 7 2 10" xfId="14225" xr:uid="{00000000-0005-0000-0000-0000CBDE0000}"/>
    <cellStyle name="표준 2 7 7 2 11" xfId="15705" xr:uid="{00000000-0005-0000-0000-0000CCDE0000}"/>
    <cellStyle name="표준 2 7 7 2 12" xfId="17185" xr:uid="{00000000-0005-0000-0000-0000CDDE0000}"/>
    <cellStyle name="표준 2 7 7 2 13" xfId="18665" xr:uid="{00000000-0005-0000-0000-0000CEDE0000}"/>
    <cellStyle name="표준 2 7 7 2 14" xfId="20145" xr:uid="{00000000-0005-0000-0000-0000CFDE0000}"/>
    <cellStyle name="표준 2 7 7 2 15" xfId="21625" xr:uid="{00000000-0005-0000-0000-0000D0DE0000}"/>
    <cellStyle name="표준 2 7 7 2 16" xfId="23105" xr:uid="{00000000-0005-0000-0000-0000D1DE0000}"/>
    <cellStyle name="표준 2 7 7 2 17" xfId="24585" xr:uid="{00000000-0005-0000-0000-0000D2DE0000}"/>
    <cellStyle name="표준 2 7 7 2 18" xfId="26065" xr:uid="{00000000-0005-0000-0000-0000D3DE0000}"/>
    <cellStyle name="표준 2 7 7 2 19" xfId="27545" xr:uid="{00000000-0005-0000-0000-0000D4DE0000}"/>
    <cellStyle name="표준 2 7 7 2 2" xfId="2384" xr:uid="{00000000-0005-0000-0000-0000D5DE0000}"/>
    <cellStyle name="표준 2 7 7 2 20" xfId="29025" xr:uid="{00000000-0005-0000-0000-0000D6DE0000}"/>
    <cellStyle name="표준 2 7 7 2 21" xfId="30505" xr:uid="{00000000-0005-0000-0000-0000D7DE0000}"/>
    <cellStyle name="표준 2 7 7 2 22" xfId="31985" xr:uid="{00000000-0005-0000-0000-0000D8DE0000}"/>
    <cellStyle name="표준 2 7 7 2 23" xfId="33465" xr:uid="{00000000-0005-0000-0000-0000D9DE0000}"/>
    <cellStyle name="표준 2 7 7 2 24" xfId="34945" xr:uid="{00000000-0005-0000-0000-0000DADE0000}"/>
    <cellStyle name="표준 2 7 7 2 25" xfId="36425" xr:uid="{00000000-0005-0000-0000-0000DBDE0000}"/>
    <cellStyle name="표준 2 7 7 2 26" xfId="37905" xr:uid="{00000000-0005-0000-0000-0000DCDE0000}"/>
    <cellStyle name="표준 2 7 7 2 27" xfId="39385" xr:uid="{00000000-0005-0000-0000-0000DDDE0000}"/>
    <cellStyle name="표준 2 7 7 2 28" xfId="40865" xr:uid="{00000000-0005-0000-0000-0000DEDE0000}"/>
    <cellStyle name="표준 2 7 7 2 29" xfId="42345" xr:uid="{00000000-0005-0000-0000-0000DFDE0000}"/>
    <cellStyle name="표준 2 7 7 2 3" xfId="3865" xr:uid="{00000000-0005-0000-0000-0000E0DE0000}"/>
    <cellStyle name="표준 2 7 7 2 30" xfId="43825" xr:uid="{00000000-0005-0000-0000-0000E1DE0000}"/>
    <cellStyle name="표준 2 7 7 2 31" xfId="45305" xr:uid="{00000000-0005-0000-0000-0000E2DE0000}"/>
    <cellStyle name="표준 2 7 7 2 32" xfId="46786" xr:uid="{00000000-0005-0000-0000-0000E3DE0000}"/>
    <cellStyle name="표준 2 7 7 2 33" xfId="48266" xr:uid="{00000000-0005-0000-0000-0000E4DE0000}"/>
    <cellStyle name="표준 2 7 7 2 34" xfId="49746" xr:uid="{00000000-0005-0000-0000-0000E5DE0000}"/>
    <cellStyle name="표준 2 7 7 2 35" xfId="51226" xr:uid="{00000000-0005-0000-0000-0000E6DE0000}"/>
    <cellStyle name="표준 2 7 7 2 36" xfId="52706" xr:uid="{00000000-0005-0000-0000-0000E7DE0000}"/>
    <cellStyle name="표준 2 7 7 2 37" xfId="54186" xr:uid="{00000000-0005-0000-0000-0000E8DE0000}"/>
    <cellStyle name="표준 2 7 7 2 38" xfId="55666" xr:uid="{00000000-0005-0000-0000-0000E9DE0000}"/>
    <cellStyle name="표준 2 7 7 2 39" xfId="57146" xr:uid="{00000000-0005-0000-0000-0000EADE0000}"/>
    <cellStyle name="표준 2 7 7 2 4" xfId="5345" xr:uid="{00000000-0005-0000-0000-0000EBDE0000}"/>
    <cellStyle name="표준 2 7 7 2 40" xfId="58626" xr:uid="{00000000-0005-0000-0000-0000ECDE0000}"/>
    <cellStyle name="표준 2 7 7 2 41" xfId="60106" xr:uid="{00000000-0005-0000-0000-0000EDDE0000}"/>
    <cellStyle name="표준 2 7 7 2 42" xfId="61586" xr:uid="{00000000-0005-0000-0000-0000EEDE0000}"/>
    <cellStyle name="표준 2 7 7 2 5" xfId="6825" xr:uid="{00000000-0005-0000-0000-0000EFDE0000}"/>
    <cellStyle name="표준 2 7 7 2 6" xfId="8305" xr:uid="{00000000-0005-0000-0000-0000F0DE0000}"/>
    <cellStyle name="표준 2 7 7 2 7" xfId="9785" xr:uid="{00000000-0005-0000-0000-0000F1DE0000}"/>
    <cellStyle name="표준 2 7 7 2 8" xfId="11265" xr:uid="{00000000-0005-0000-0000-0000F2DE0000}"/>
    <cellStyle name="표준 2 7 7 2 9" xfId="12745" xr:uid="{00000000-0005-0000-0000-0000F3DE0000}"/>
    <cellStyle name="표준 2 7 7 20" xfId="26808" xr:uid="{00000000-0005-0000-0000-0000F4DE0000}"/>
    <cellStyle name="표준 2 7 7 21" xfId="28288" xr:uid="{00000000-0005-0000-0000-0000F5DE0000}"/>
    <cellStyle name="표준 2 7 7 22" xfId="29768" xr:uid="{00000000-0005-0000-0000-0000F6DE0000}"/>
    <cellStyle name="표준 2 7 7 23" xfId="31248" xr:uid="{00000000-0005-0000-0000-0000F7DE0000}"/>
    <cellStyle name="표준 2 7 7 24" xfId="32728" xr:uid="{00000000-0005-0000-0000-0000F8DE0000}"/>
    <cellStyle name="표준 2 7 7 25" xfId="34208" xr:uid="{00000000-0005-0000-0000-0000F9DE0000}"/>
    <cellStyle name="표준 2 7 7 26" xfId="35688" xr:uid="{00000000-0005-0000-0000-0000FADE0000}"/>
    <cellStyle name="표준 2 7 7 27" xfId="37168" xr:uid="{00000000-0005-0000-0000-0000FBDE0000}"/>
    <cellStyle name="표준 2 7 7 28" xfId="38648" xr:uid="{00000000-0005-0000-0000-0000FCDE0000}"/>
    <cellStyle name="표준 2 7 7 29" xfId="40128" xr:uid="{00000000-0005-0000-0000-0000FDDE0000}"/>
    <cellStyle name="표준 2 7 7 3" xfId="1647" xr:uid="{00000000-0005-0000-0000-0000FEDE0000}"/>
    <cellStyle name="표준 2 7 7 30" xfId="41608" xr:uid="{00000000-0005-0000-0000-0000FFDE0000}"/>
    <cellStyle name="표준 2 7 7 31" xfId="43088" xr:uid="{00000000-0005-0000-0000-000000DF0000}"/>
    <cellStyle name="표준 2 7 7 32" xfId="44568" xr:uid="{00000000-0005-0000-0000-000001DF0000}"/>
    <cellStyle name="표준 2 7 7 33" xfId="46049" xr:uid="{00000000-0005-0000-0000-000002DF0000}"/>
    <cellStyle name="표준 2 7 7 34" xfId="47529" xr:uid="{00000000-0005-0000-0000-000003DF0000}"/>
    <cellStyle name="표준 2 7 7 35" xfId="49009" xr:uid="{00000000-0005-0000-0000-000004DF0000}"/>
    <cellStyle name="표준 2 7 7 36" xfId="50489" xr:uid="{00000000-0005-0000-0000-000005DF0000}"/>
    <cellStyle name="표준 2 7 7 37" xfId="51969" xr:uid="{00000000-0005-0000-0000-000006DF0000}"/>
    <cellStyle name="표준 2 7 7 38" xfId="53449" xr:uid="{00000000-0005-0000-0000-000007DF0000}"/>
    <cellStyle name="표준 2 7 7 39" xfId="54929" xr:uid="{00000000-0005-0000-0000-000008DF0000}"/>
    <cellStyle name="표준 2 7 7 4" xfId="3128" xr:uid="{00000000-0005-0000-0000-000009DF0000}"/>
    <cellStyle name="표준 2 7 7 40" xfId="56409" xr:uid="{00000000-0005-0000-0000-00000ADF0000}"/>
    <cellStyle name="표준 2 7 7 41" xfId="57889" xr:uid="{00000000-0005-0000-0000-00000BDF0000}"/>
    <cellStyle name="표준 2 7 7 42" xfId="59369" xr:uid="{00000000-0005-0000-0000-00000CDF0000}"/>
    <cellStyle name="표준 2 7 7 43" xfId="60849" xr:uid="{00000000-0005-0000-0000-00000DDF0000}"/>
    <cellStyle name="표준 2 7 7 5" xfId="4608" xr:uid="{00000000-0005-0000-0000-00000EDF0000}"/>
    <cellStyle name="표준 2 7 7 6" xfId="6088" xr:uid="{00000000-0005-0000-0000-00000FDF0000}"/>
    <cellStyle name="표준 2 7 7 7" xfId="7568" xr:uid="{00000000-0005-0000-0000-000010DF0000}"/>
    <cellStyle name="표준 2 7 7 8" xfId="9048" xr:uid="{00000000-0005-0000-0000-000011DF0000}"/>
    <cellStyle name="표준 2 7 7 9" xfId="10528" xr:uid="{00000000-0005-0000-0000-000012DF0000}"/>
    <cellStyle name="표준 2 7 8" xfId="1430" xr:uid="{00000000-0005-0000-0000-000013DF0000}"/>
    <cellStyle name="표준 2 7 8 10" xfId="12020" xr:uid="{00000000-0005-0000-0000-000014DF0000}"/>
    <cellStyle name="표준 2 7 8 11" xfId="13500" xr:uid="{00000000-0005-0000-0000-000015DF0000}"/>
    <cellStyle name="표준 2 7 8 12" xfId="14980" xr:uid="{00000000-0005-0000-0000-000016DF0000}"/>
    <cellStyle name="표준 2 7 8 13" xfId="16460" xr:uid="{00000000-0005-0000-0000-000017DF0000}"/>
    <cellStyle name="표준 2 7 8 14" xfId="17940" xr:uid="{00000000-0005-0000-0000-000018DF0000}"/>
    <cellStyle name="표준 2 7 8 15" xfId="19420" xr:uid="{00000000-0005-0000-0000-000019DF0000}"/>
    <cellStyle name="표준 2 7 8 16" xfId="20900" xr:uid="{00000000-0005-0000-0000-00001ADF0000}"/>
    <cellStyle name="표준 2 7 8 17" xfId="22380" xr:uid="{00000000-0005-0000-0000-00001BDF0000}"/>
    <cellStyle name="표준 2 7 8 18" xfId="23860" xr:uid="{00000000-0005-0000-0000-00001CDF0000}"/>
    <cellStyle name="표준 2 7 8 19" xfId="25340" xr:uid="{00000000-0005-0000-0000-00001DDF0000}"/>
    <cellStyle name="표준 2 7 8 2" xfId="651" xr:uid="{00000000-0005-0000-0000-00001EDF0000}"/>
    <cellStyle name="표준 2 7 8 2 10" xfId="14237" xr:uid="{00000000-0005-0000-0000-00001FDF0000}"/>
    <cellStyle name="표준 2 7 8 2 11" xfId="15717" xr:uid="{00000000-0005-0000-0000-000020DF0000}"/>
    <cellStyle name="표준 2 7 8 2 12" xfId="17197" xr:uid="{00000000-0005-0000-0000-000021DF0000}"/>
    <cellStyle name="표준 2 7 8 2 13" xfId="18677" xr:uid="{00000000-0005-0000-0000-000022DF0000}"/>
    <cellStyle name="표준 2 7 8 2 14" xfId="20157" xr:uid="{00000000-0005-0000-0000-000023DF0000}"/>
    <cellStyle name="표준 2 7 8 2 15" xfId="21637" xr:uid="{00000000-0005-0000-0000-000024DF0000}"/>
    <cellStyle name="표준 2 7 8 2 16" xfId="23117" xr:uid="{00000000-0005-0000-0000-000025DF0000}"/>
    <cellStyle name="표준 2 7 8 2 17" xfId="24597" xr:uid="{00000000-0005-0000-0000-000026DF0000}"/>
    <cellStyle name="표준 2 7 8 2 18" xfId="26077" xr:uid="{00000000-0005-0000-0000-000027DF0000}"/>
    <cellStyle name="표준 2 7 8 2 19" xfId="27557" xr:uid="{00000000-0005-0000-0000-000028DF0000}"/>
    <cellStyle name="표준 2 7 8 2 2" xfId="2396" xr:uid="{00000000-0005-0000-0000-000029DF0000}"/>
    <cellStyle name="표준 2 7 8 2 20" xfId="29037" xr:uid="{00000000-0005-0000-0000-00002ADF0000}"/>
    <cellStyle name="표준 2 7 8 2 21" xfId="30517" xr:uid="{00000000-0005-0000-0000-00002BDF0000}"/>
    <cellStyle name="표준 2 7 8 2 22" xfId="31997" xr:uid="{00000000-0005-0000-0000-00002CDF0000}"/>
    <cellStyle name="표준 2 7 8 2 23" xfId="33477" xr:uid="{00000000-0005-0000-0000-00002DDF0000}"/>
    <cellStyle name="표준 2 7 8 2 24" xfId="34957" xr:uid="{00000000-0005-0000-0000-00002EDF0000}"/>
    <cellStyle name="표준 2 7 8 2 25" xfId="36437" xr:uid="{00000000-0005-0000-0000-00002FDF0000}"/>
    <cellStyle name="표준 2 7 8 2 26" xfId="37917" xr:uid="{00000000-0005-0000-0000-000030DF0000}"/>
    <cellStyle name="표준 2 7 8 2 27" xfId="39397" xr:uid="{00000000-0005-0000-0000-000031DF0000}"/>
    <cellStyle name="표준 2 7 8 2 28" xfId="40877" xr:uid="{00000000-0005-0000-0000-000032DF0000}"/>
    <cellStyle name="표준 2 7 8 2 29" xfId="42357" xr:uid="{00000000-0005-0000-0000-000033DF0000}"/>
    <cellStyle name="표준 2 7 8 2 3" xfId="3877" xr:uid="{00000000-0005-0000-0000-000034DF0000}"/>
    <cellStyle name="표준 2 7 8 2 30" xfId="43837" xr:uid="{00000000-0005-0000-0000-000035DF0000}"/>
    <cellStyle name="표준 2 7 8 2 31" xfId="45317" xr:uid="{00000000-0005-0000-0000-000036DF0000}"/>
    <cellStyle name="표준 2 7 8 2 32" xfId="46798" xr:uid="{00000000-0005-0000-0000-000037DF0000}"/>
    <cellStyle name="표준 2 7 8 2 33" xfId="48278" xr:uid="{00000000-0005-0000-0000-000038DF0000}"/>
    <cellStyle name="표준 2 7 8 2 34" xfId="49758" xr:uid="{00000000-0005-0000-0000-000039DF0000}"/>
    <cellStyle name="표준 2 7 8 2 35" xfId="51238" xr:uid="{00000000-0005-0000-0000-00003ADF0000}"/>
    <cellStyle name="표준 2 7 8 2 36" xfId="52718" xr:uid="{00000000-0005-0000-0000-00003BDF0000}"/>
    <cellStyle name="표준 2 7 8 2 37" xfId="54198" xr:uid="{00000000-0005-0000-0000-00003CDF0000}"/>
    <cellStyle name="표준 2 7 8 2 38" xfId="55678" xr:uid="{00000000-0005-0000-0000-00003DDF0000}"/>
    <cellStyle name="표준 2 7 8 2 39" xfId="57158" xr:uid="{00000000-0005-0000-0000-00003EDF0000}"/>
    <cellStyle name="표준 2 7 8 2 4" xfId="5357" xr:uid="{00000000-0005-0000-0000-00003FDF0000}"/>
    <cellStyle name="표준 2 7 8 2 40" xfId="58638" xr:uid="{00000000-0005-0000-0000-000040DF0000}"/>
    <cellStyle name="표준 2 7 8 2 41" xfId="60118" xr:uid="{00000000-0005-0000-0000-000041DF0000}"/>
    <cellStyle name="표준 2 7 8 2 42" xfId="61598" xr:uid="{00000000-0005-0000-0000-000042DF0000}"/>
    <cellStyle name="표준 2 7 8 2 5" xfId="6837" xr:uid="{00000000-0005-0000-0000-000043DF0000}"/>
    <cellStyle name="표준 2 7 8 2 6" xfId="8317" xr:uid="{00000000-0005-0000-0000-000044DF0000}"/>
    <cellStyle name="표준 2 7 8 2 7" xfId="9797" xr:uid="{00000000-0005-0000-0000-000045DF0000}"/>
    <cellStyle name="표준 2 7 8 2 8" xfId="11277" xr:uid="{00000000-0005-0000-0000-000046DF0000}"/>
    <cellStyle name="표준 2 7 8 2 9" xfId="12757" xr:uid="{00000000-0005-0000-0000-000047DF0000}"/>
    <cellStyle name="표준 2 7 8 20" xfId="26820" xr:uid="{00000000-0005-0000-0000-000048DF0000}"/>
    <cellStyle name="표준 2 7 8 21" xfId="28300" xr:uid="{00000000-0005-0000-0000-000049DF0000}"/>
    <cellStyle name="표준 2 7 8 22" xfId="29780" xr:uid="{00000000-0005-0000-0000-00004ADF0000}"/>
    <cellStyle name="표준 2 7 8 23" xfId="31260" xr:uid="{00000000-0005-0000-0000-00004BDF0000}"/>
    <cellStyle name="표준 2 7 8 24" xfId="32740" xr:uid="{00000000-0005-0000-0000-00004CDF0000}"/>
    <cellStyle name="표준 2 7 8 25" xfId="34220" xr:uid="{00000000-0005-0000-0000-00004DDF0000}"/>
    <cellStyle name="표준 2 7 8 26" xfId="35700" xr:uid="{00000000-0005-0000-0000-00004EDF0000}"/>
    <cellStyle name="표준 2 7 8 27" xfId="37180" xr:uid="{00000000-0005-0000-0000-00004FDF0000}"/>
    <cellStyle name="표준 2 7 8 28" xfId="38660" xr:uid="{00000000-0005-0000-0000-000050DF0000}"/>
    <cellStyle name="표준 2 7 8 29" xfId="40140" xr:uid="{00000000-0005-0000-0000-000051DF0000}"/>
    <cellStyle name="표준 2 7 8 3" xfId="1659" xr:uid="{00000000-0005-0000-0000-000052DF0000}"/>
    <cellStyle name="표준 2 7 8 30" xfId="41620" xr:uid="{00000000-0005-0000-0000-000053DF0000}"/>
    <cellStyle name="표준 2 7 8 31" xfId="43100" xr:uid="{00000000-0005-0000-0000-000054DF0000}"/>
    <cellStyle name="표준 2 7 8 32" xfId="44580" xr:uid="{00000000-0005-0000-0000-000055DF0000}"/>
    <cellStyle name="표준 2 7 8 33" xfId="46061" xr:uid="{00000000-0005-0000-0000-000056DF0000}"/>
    <cellStyle name="표준 2 7 8 34" xfId="47541" xr:uid="{00000000-0005-0000-0000-000057DF0000}"/>
    <cellStyle name="표준 2 7 8 35" xfId="49021" xr:uid="{00000000-0005-0000-0000-000058DF0000}"/>
    <cellStyle name="표준 2 7 8 36" xfId="50501" xr:uid="{00000000-0005-0000-0000-000059DF0000}"/>
    <cellStyle name="표준 2 7 8 37" xfId="51981" xr:uid="{00000000-0005-0000-0000-00005ADF0000}"/>
    <cellStyle name="표준 2 7 8 38" xfId="53461" xr:uid="{00000000-0005-0000-0000-00005BDF0000}"/>
    <cellStyle name="표준 2 7 8 39" xfId="54941" xr:uid="{00000000-0005-0000-0000-00005CDF0000}"/>
    <cellStyle name="표준 2 7 8 4" xfId="3140" xr:uid="{00000000-0005-0000-0000-00005DDF0000}"/>
    <cellStyle name="표준 2 7 8 40" xfId="56421" xr:uid="{00000000-0005-0000-0000-00005EDF0000}"/>
    <cellStyle name="표준 2 7 8 41" xfId="57901" xr:uid="{00000000-0005-0000-0000-00005FDF0000}"/>
    <cellStyle name="표준 2 7 8 42" xfId="59381" xr:uid="{00000000-0005-0000-0000-000060DF0000}"/>
    <cellStyle name="표준 2 7 8 43" xfId="60861" xr:uid="{00000000-0005-0000-0000-000061DF0000}"/>
    <cellStyle name="표준 2 7 8 5" xfId="4620" xr:uid="{00000000-0005-0000-0000-000062DF0000}"/>
    <cellStyle name="표준 2 7 8 6" xfId="6100" xr:uid="{00000000-0005-0000-0000-000063DF0000}"/>
    <cellStyle name="표준 2 7 8 7" xfId="7580" xr:uid="{00000000-0005-0000-0000-000064DF0000}"/>
    <cellStyle name="표준 2 7 8 8" xfId="9060" xr:uid="{00000000-0005-0000-0000-000065DF0000}"/>
    <cellStyle name="표준 2 7 8 9" xfId="10540" xr:uid="{00000000-0005-0000-0000-000066DF0000}"/>
    <cellStyle name="표준 2 7 9" xfId="1417" xr:uid="{00000000-0005-0000-0000-000067DF0000}"/>
    <cellStyle name="표준 2 7 9 10" xfId="12033" xr:uid="{00000000-0005-0000-0000-000068DF0000}"/>
    <cellStyle name="표준 2 7 9 11" xfId="13513" xr:uid="{00000000-0005-0000-0000-000069DF0000}"/>
    <cellStyle name="표준 2 7 9 12" xfId="14993" xr:uid="{00000000-0005-0000-0000-00006ADF0000}"/>
    <cellStyle name="표준 2 7 9 13" xfId="16473" xr:uid="{00000000-0005-0000-0000-00006BDF0000}"/>
    <cellStyle name="표준 2 7 9 14" xfId="17953" xr:uid="{00000000-0005-0000-0000-00006CDF0000}"/>
    <cellStyle name="표준 2 7 9 15" xfId="19433" xr:uid="{00000000-0005-0000-0000-00006DDF0000}"/>
    <cellStyle name="표준 2 7 9 16" xfId="20913" xr:uid="{00000000-0005-0000-0000-00006EDF0000}"/>
    <cellStyle name="표준 2 7 9 17" xfId="22393" xr:uid="{00000000-0005-0000-0000-00006FDF0000}"/>
    <cellStyle name="표준 2 7 9 18" xfId="23873" xr:uid="{00000000-0005-0000-0000-000070DF0000}"/>
    <cellStyle name="표준 2 7 9 19" xfId="25353" xr:uid="{00000000-0005-0000-0000-000071DF0000}"/>
    <cellStyle name="표준 2 7 9 2" xfId="638" xr:uid="{00000000-0005-0000-0000-000072DF0000}"/>
    <cellStyle name="표준 2 7 9 2 10" xfId="14250" xr:uid="{00000000-0005-0000-0000-000073DF0000}"/>
    <cellStyle name="표준 2 7 9 2 11" xfId="15730" xr:uid="{00000000-0005-0000-0000-000074DF0000}"/>
    <cellStyle name="표준 2 7 9 2 12" xfId="17210" xr:uid="{00000000-0005-0000-0000-000075DF0000}"/>
    <cellStyle name="표준 2 7 9 2 13" xfId="18690" xr:uid="{00000000-0005-0000-0000-000076DF0000}"/>
    <cellStyle name="표준 2 7 9 2 14" xfId="20170" xr:uid="{00000000-0005-0000-0000-000077DF0000}"/>
    <cellStyle name="표준 2 7 9 2 15" xfId="21650" xr:uid="{00000000-0005-0000-0000-000078DF0000}"/>
    <cellStyle name="표준 2 7 9 2 16" xfId="23130" xr:uid="{00000000-0005-0000-0000-000079DF0000}"/>
    <cellStyle name="표준 2 7 9 2 17" xfId="24610" xr:uid="{00000000-0005-0000-0000-00007ADF0000}"/>
    <cellStyle name="표준 2 7 9 2 18" xfId="26090" xr:uid="{00000000-0005-0000-0000-00007BDF0000}"/>
    <cellStyle name="표준 2 7 9 2 19" xfId="27570" xr:uid="{00000000-0005-0000-0000-00007CDF0000}"/>
    <cellStyle name="표준 2 7 9 2 2" xfId="2409" xr:uid="{00000000-0005-0000-0000-00007DDF0000}"/>
    <cellStyle name="표준 2 7 9 2 20" xfId="29050" xr:uid="{00000000-0005-0000-0000-00007EDF0000}"/>
    <cellStyle name="표준 2 7 9 2 21" xfId="30530" xr:uid="{00000000-0005-0000-0000-00007FDF0000}"/>
    <cellStyle name="표준 2 7 9 2 22" xfId="32010" xr:uid="{00000000-0005-0000-0000-000080DF0000}"/>
    <cellStyle name="표준 2 7 9 2 23" xfId="33490" xr:uid="{00000000-0005-0000-0000-000081DF0000}"/>
    <cellStyle name="표준 2 7 9 2 24" xfId="34970" xr:uid="{00000000-0005-0000-0000-000082DF0000}"/>
    <cellStyle name="표준 2 7 9 2 25" xfId="36450" xr:uid="{00000000-0005-0000-0000-000083DF0000}"/>
    <cellStyle name="표준 2 7 9 2 26" xfId="37930" xr:uid="{00000000-0005-0000-0000-000084DF0000}"/>
    <cellStyle name="표준 2 7 9 2 27" xfId="39410" xr:uid="{00000000-0005-0000-0000-000085DF0000}"/>
    <cellStyle name="표준 2 7 9 2 28" xfId="40890" xr:uid="{00000000-0005-0000-0000-000086DF0000}"/>
    <cellStyle name="표준 2 7 9 2 29" xfId="42370" xr:uid="{00000000-0005-0000-0000-000087DF0000}"/>
    <cellStyle name="표준 2 7 9 2 3" xfId="3890" xr:uid="{00000000-0005-0000-0000-000088DF0000}"/>
    <cellStyle name="표준 2 7 9 2 30" xfId="43850" xr:uid="{00000000-0005-0000-0000-000089DF0000}"/>
    <cellStyle name="표준 2 7 9 2 31" xfId="45330" xr:uid="{00000000-0005-0000-0000-00008ADF0000}"/>
    <cellStyle name="표준 2 7 9 2 32" xfId="46811" xr:uid="{00000000-0005-0000-0000-00008BDF0000}"/>
    <cellStyle name="표준 2 7 9 2 33" xfId="48291" xr:uid="{00000000-0005-0000-0000-00008CDF0000}"/>
    <cellStyle name="표준 2 7 9 2 34" xfId="49771" xr:uid="{00000000-0005-0000-0000-00008DDF0000}"/>
    <cellStyle name="표준 2 7 9 2 35" xfId="51251" xr:uid="{00000000-0005-0000-0000-00008EDF0000}"/>
    <cellStyle name="표준 2 7 9 2 36" xfId="52731" xr:uid="{00000000-0005-0000-0000-00008FDF0000}"/>
    <cellStyle name="표준 2 7 9 2 37" xfId="54211" xr:uid="{00000000-0005-0000-0000-000090DF0000}"/>
    <cellStyle name="표준 2 7 9 2 38" xfId="55691" xr:uid="{00000000-0005-0000-0000-000091DF0000}"/>
    <cellStyle name="표준 2 7 9 2 39" xfId="57171" xr:uid="{00000000-0005-0000-0000-000092DF0000}"/>
    <cellStyle name="표준 2 7 9 2 4" xfId="5370" xr:uid="{00000000-0005-0000-0000-000093DF0000}"/>
    <cellStyle name="표준 2 7 9 2 40" xfId="58651" xr:uid="{00000000-0005-0000-0000-000094DF0000}"/>
    <cellStyle name="표준 2 7 9 2 41" xfId="60131" xr:uid="{00000000-0005-0000-0000-000095DF0000}"/>
    <cellStyle name="표준 2 7 9 2 42" xfId="61611" xr:uid="{00000000-0005-0000-0000-000096DF0000}"/>
    <cellStyle name="표준 2 7 9 2 5" xfId="6850" xr:uid="{00000000-0005-0000-0000-000097DF0000}"/>
    <cellStyle name="표준 2 7 9 2 6" xfId="8330" xr:uid="{00000000-0005-0000-0000-000098DF0000}"/>
    <cellStyle name="표준 2 7 9 2 7" xfId="9810" xr:uid="{00000000-0005-0000-0000-000099DF0000}"/>
    <cellStyle name="표준 2 7 9 2 8" xfId="11290" xr:uid="{00000000-0005-0000-0000-00009ADF0000}"/>
    <cellStyle name="표준 2 7 9 2 9" xfId="12770" xr:uid="{00000000-0005-0000-0000-00009BDF0000}"/>
    <cellStyle name="표준 2 7 9 20" xfId="26833" xr:uid="{00000000-0005-0000-0000-00009CDF0000}"/>
    <cellStyle name="표준 2 7 9 21" xfId="28313" xr:uid="{00000000-0005-0000-0000-00009DDF0000}"/>
    <cellStyle name="표준 2 7 9 22" xfId="29793" xr:uid="{00000000-0005-0000-0000-00009EDF0000}"/>
    <cellStyle name="표준 2 7 9 23" xfId="31273" xr:uid="{00000000-0005-0000-0000-00009FDF0000}"/>
    <cellStyle name="표준 2 7 9 24" xfId="32753" xr:uid="{00000000-0005-0000-0000-0000A0DF0000}"/>
    <cellStyle name="표준 2 7 9 25" xfId="34233" xr:uid="{00000000-0005-0000-0000-0000A1DF0000}"/>
    <cellStyle name="표준 2 7 9 26" xfId="35713" xr:uid="{00000000-0005-0000-0000-0000A2DF0000}"/>
    <cellStyle name="표준 2 7 9 27" xfId="37193" xr:uid="{00000000-0005-0000-0000-0000A3DF0000}"/>
    <cellStyle name="표준 2 7 9 28" xfId="38673" xr:uid="{00000000-0005-0000-0000-0000A4DF0000}"/>
    <cellStyle name="표준 2 7 9 29" xfId="40153" xr:uid="{00000000-0005-0000-0000-0000A5DF0000}"/>
    <cellStyle name="표준 2 7 9 3" xfId="1672" xr:uid="{00000000-0005-0000-0000-0000A6DF0000}"/>
    <cellStyle name="표준 2 7 9 30" xfId="41633" xr:uid="{00000000-0005-0000-0000-0000A7DF0000}"/>
    <cellStyle name="표준 2 7 9 31" xfId="43113" xr:uid="{00000000-0005-0000-0000-0000A8DF0000}"/>
    <cellStyle name="표준 2 7 9 32" xfId="44593" xr:uid="{00000000-0005-0000-0000-0000A9DF0000}"/>
    <cellStyle name="표준 2 7 9 33" xfId="46074" xr:uid="{00000000-0005-0000-0000-0000AADF0000}"/>
    <cellStyle name="표준 2 7 9 34" xfId="47554" xr:uid="{00000000-0005-0000-0000-0000ABDF0000}"/>
    <cellStyle name="표준 2 7 9 35" xfId="49034" xr:uid="{00000000-0005-0000-0000-0000ACDF0000}"/>
    <cellStyle name="표준 2 7 9 36" xfId="50514" xr:uid="{00000000-0005-0000-0000-0000ADDF0000}"/>
    <cellStyle name="표준 2 7 9 37" xfId="51994" xr:uid="{00000000-0005-0000-0000-0000AEDF0000}"/>
    <cellStyle name="표준 2 7 9 38" xfId="53474" xr:uid="{00000000-0005-0000-0000-0000AFDF0000}"/>
    <cellStyle name="표준 2 7 9 39" xfId="54954" xr:uid="{00000000-0005-0000-0000-0000B0DF0000}"/>
    <cellStyle name="표준 2 7 9 4" xfId="3153" xr:uid="{00000000-0005-0000-0000-0000B1DF0000}"/>
    <cellStyle name="표준 2 7 9 40" xfId="56434" xr:uid="{00000000-0005-0000-0000-0000B2DF0000}"/>
    <cellStyle name="표준 2 7 9 41" xfId="57914" xr:uid="{00000000-0005-0000-0000-0000B3DF0000}"/>
    <cellStyle name="표준 2 7 9 42" xfId="59394" xr:uid="{00000000-0005-0000-0000-0000B4DF0000}"/>
    <cellStyle name="표준 2 7 9 43" xfId="60874" xr:uid="{00000000-0005-0000-0000-0000B5DF0000}"/>
    <cellStyle name="표준 2 7 9 5" xfId="4633" xr:uid="{00000000-0005-0000-0000-0000B6DF0000}"/>
    <cellStyle name="표준 2 7 9 6" xfId="6113" xr:uid="{00000000-0005-0000-0000-0000B7DF0000}"/>
    <cellStyle name="표준 2 7 9 7" xfId="7593" xr:uid="{00000000-0005-0000-0000-0000B8DF0000}"/>
    <cellStyle name="표준 2 7 9 8" xfId="9073" xr:uid="{00000000-0005-0000-0000-0000B9DF0000}"/>
    <cellStyle name="표준 2 7 9 9" xfId="10553" xr:uid="{00000000-0005-0000-0000-0000BADF0000}"/>
    <cellStyle name="표준 2 70" xfId="45967" xr:uid="{00000000-0005-0000-0000-0000BBDF0000}"/>
    <cellStyle name="표준 2 8" xfId="1555" xr:uid="{00000000-0005-0000-0000-0000BCDF0000}"/>
    <cellStyle name="표준 2 8 10" xfId="1387" xr:uid="{00000000-0005-0000-0000-0000BDDF0000}"/>
    <cellStyle name="표준 2 8 10 10" xfId="12063" xr:uid="{00000000-0005-0000-0000-0000BEDF0000}"/>
    <cellStyle name="표준 2 8 10 11" xfId="13543" xr:uid="{00000000-0005-0000-0000-0000BFDF0000}"/>
    <cellStyle name="표준 2 8 10 12" xfId="15023" xr:uid="{00000000-0005-0000-0000-0000C0DF0000}"/>
    <cellStyle name="표준 2 8 10 13" xfId="16503" xr:uid="{00000000-0005-0000-0000-0000C1DF0000}"/>
    <cellStyle name="표준 2 8 10 14" xfId="17983" xr:uid="{00000000-0005-0000-0000-0000C2DF0000}"/>
    <cellStyle name="표준 2 8 10 15" xfId="19463" xr:uid="{00000000-0005-0000-0000-0000C3DF0000}"/>
    <cellStyle name="표준 2 8 10 16" xfId="20943" xr:uid="{00000000-0005-0000-0000-0000C4DF0000}"/>
    <cellStyle name="표준 2 8 10 17" xfId="22423" xr:uid="{00000000-0005-0000-0000-0000C5DF0000}"/>
    <cellStyle name="표준 2 8 10 18" xfId="23903" xr:uid="{00000000-0005-0000-0000-0000C6DF0000}"/>
    <cellStyle name="표준 2 8 10 19" xfId="25383" xr:uid="{00000000-0005-0000-0000-0000C7DF0000}"/>
    <cellStyle name="표준 2 8 10 2" xfId="608" xr:uid="{00000000-0005-0000-0000-0000C8DF0000}"/>
    <cellStyle name="표준 2 8 10 2 10" xfId="14280" xr:uid="{00000000-0005-0000-0000-0000C9DF0000}"/>
    <cellStyle name="표준 2 8 10 2 11" xfId="15760" xr:uid="{00000000-0005-0000-0000-0000CADF0000}"/>
    <cellStyle name="표준 2 8 10 2 12" xfId="17240" xr:uid="{00000000-0005-0000-0000-0000CBDF0000}"/>
    <cellStyle name="표준 2 8 10 2 13" xfId="18720" xr:uid="{00000000-0005-0000-0000-0000CCDF0000}"/>
    <cellStyle name="표준 2 8 10 2 14" xfId="20200" xr:uid="{00000000-0005-0000-0000-0000CDDF0000}"/>
    <cellStyle name="표준 2 8 10 2 15" xfId="21680" xr:uid="{00000000-0005-0000-0000-0000CEDF0000}"/>
    <cellStyle name="표준 2 8 10 2 16" xfId="23160" xr:uid="{00000000-0005-0000-0000-0000CFDF0000}"/>
    <cellStyle name="표준 2 8 10 2 17" xfId="24640" xr:uid="{00000000-0005-0000-0000-0000D0DF0000}"/>
    <cellStyle name="표준 2 8 10 2 18" xfId="26120" xr:uid="{00000000-0005-0000-0000-0000D1DF0000}"/>
    <cellStyle name="표준 2 8 10 2 19" xfId="27600" xr:uid="{00000000-0005-0000-0000-0000D2DF0000}"/>
    <cellStyle name="표준 2 8 10 2 2" xfId="2439" xr:uid="{00000000-0005-0000-0000-0000D3DF0000}"/>
    <cellStyle name="표준 2 8 10 2 20" xfId="29080" xr:uid="{00000000-0005-0000-0000-0000D4DF0000}"/>
    <cellStyle name="표준 2 8 10 2 21" xfId="30560" xr:uid="{00000000-0005-0000-0000-0000D5DF0000}"/>
    <cellStyle name="표준 2 8 10 2 22" xfId="32040" xr:uid="{00000000-0005-0000-0000-0000D6DF0000}"/>
    <cellStyle name="표준 2 8 10 2 23" xfId="33520" xr:uid="{00000000-0005-0000-0000-0000D7DF0000}"/>
    <cellStyle name="표준 2 8 10 2 24" xfId="35000" xr:uid="{00000000-0005-0000-0000-0000D8DF0000}"/>
    <cellStyle name="표준 2 8 10 2 25" xfId="36480" xr:uid="{00000000-0005-0000-0000-0000D9DF0000}"/>
    <cellStyle name="표준 2 8 10 2 26" xfId="37960" xr:uid="{00000000-0005-0000-0000-0000DADF0000}"/>
    <cellStyle name="표준 2 8 10 2 27" xfId="39440" xr:uid="{00000000-0005-0000-0000-0000DBDF0000}"/>
    <cellStyle name="표준 2 8 10 2 28" xfId="40920" xr:uid="{00000000-0005-0000-0000-0000DCDF0000}"/>
    <cellStyle name="표준 2 8 10 2 29" xfId="42400" xr:uid="{00000000-0005-0000-0000-0000DDDF0000}"/>
    <cellStyle name="표준 2 8 10 2 3" xfId="3920" xr:uid="{00000000-0005-0000-0000-0000DEDF0000}"/>
    <cellStyle name="표준 2 8 10 2 30" xfId="43880" xr:uid="{00000000-0005-0000-0000-0000DFDF0000}"/>
    <cellStyle name="표준 2 8 10 2 31" xfId="45360" xr:uid="{00000000-0005-0000-0000-0000E0DF0000}"/>
    <cellStyle name="표준 2 8 10 2 32" xfId="46841" xr:uid="{00000000-0005-0000-0000-0000E1DF0000}"/>
    <cellStyle name="표준 2 8 10 2 33" xfId="48321" xr:uid="{00000000-0005-0000-0000-0000E2DF0000}"/>
    <cellStyle name="표준 2 8 10 2 34" xfId="49801" xr:uid="{00000000-0005-0000-0000-0000E3DF0000}"/>
    <cellStyle name="표준 2 8 10 2 35" xfId="51281" xr:uid="{00000000-0005-0000-0000-0000E4DF0000}"/>
    <cellStyle name="표준 2 8 10 2 36" xfId="52761" xr:uid="{00000000-0005-0000-0000-0000E5DF0000}"/>
    <cellStyle name="표준 2 8 10 2 37" xfId="54241" xr:uid="{00000000-0005-0000-0000-0000E6DF0000}"/>
    <cellStyle name="표준 2 8 10 2 38" xfId="55721" xr:uid="{00000000-0005-0000-0000-0000E7DF0000}"/>
    <cellStyle name="표준 2 8 10 2 39" xfId="57201" xr:uid="{00000000-0005-0000-0000-0000E8DF0000}"/>
    <cellStyle name="표준 2 8 10 2 4" xfId="5400" xr:uid="{00000000-0005-0000-0000-0000E9DF0000}"/>
    <cellStyle name="표준 2 8 10 2 40" xfId="58681" xr:uid="{00000000-0005-0000-0000-0000EADF0000}"/>
    <cellStyle name="표준 2 8 10 2 41" xfId="60161" xr:uid="{00000000-0005-0000-0000-0000EBDF0000}"/>
    <cellStyle name="표준 2 8 10 2 42" xfId="61641" xr:uid="{00000000-0005-0000-0000-0000ECDF0000}"/>
    <cellStyle name="표준 2 8 10 2 5" xfId="6880" xr:uid="{00000000-0005-0000-0000-0000EDDF0000}"/>
    <cellStyle name="표준 2 8 10 2 6" xfId="8360" xr:uid="{00000000-0005-0000-0000-0000EEDF0000}"/>
    <cellStyle name="표준 2 8 10 2 7" xfId="9840" xr:uid="{00000000-0005-0000-0000-0000EFDF0000}"/>
    <cellStyle name="표준 2 8 10 2 8" xfId="11320" xr:uid="{00000000-0005-0000-0000-0000F0DF0000}"/>
    <cellStyle name="표준 2 8 10 2 9" xfId="12800" xr:uid="{00000000-0005-0000-0000-0000F1DF0000}"/>
    <cellStyle name="표준 2 8 10 20" xfId="26863" xr:uid="{00000000-0005-0000-0000-0000F2DF0000}"/>
    <cellStyle name="표준 2 8 10 21" xfId="28343" xr:uid="{00000000-0005-0000-0000-0000F3DF0000}"/>
    <cellStyle name="표준 2 8 10 22" xfId="29823" xr:uid="{00000000-0005-0000-0000-0000F4DF0000}"/>
    <cellStyle name="표준 2 8 10 23" xfId="31303" xr:uid="{00000000-0005-0000-0000-0000F5DF0000}"/>
    <cellStyle name="표준 2 8 10 24" xfId="32783" xr:uid="{00000000-0005-0000-0000-0000F6DF0000}"/>
    <cellStyle name="표준 2 8 10 25" xfId="34263" xr:uid="{00000000-0005-0000-0000-0000F7DF0000}"/>
    <cellStyle name="표준 2 8 10 26" xfId="35743" xr:uid="{00000000-0005-0000-0000-0000F8DF0000}"/>
    <cellStyle name="표준 2 8 10 27" xfId="37223" xr:uid="{00000000-0005-0000-0000-0000F9DF0000}"/>
    <cellStyle name="표준 2 8 10 28" xfId="38703" xr:uid="{00000000-0005-0000-0000-0000FADF0000}"/>
    <cellStyle name="표준 2 8 10 29" xfId="40183" xr:uid="{00000000-0005-0000-0000-0000FBDF0000}"/>
    <cellStyle name="표준 2 8 10 3" xfId="1702" xr:uid="{00000000-0005-0000-0000-0000FCDF0000}"/>
    <cellStyle name="표준 2 8 10 30" xfId="41663" xr:uid="{00000000-0005-0000-0000-0000FDDF0000}"/>
    <cellStyle name="표준 2 8 10 31" xfId="43143" xr:uid="{00000000-0005-0000-0000-0000FEDF0000}"/>
    <cellStyle name="표준 2 8 10 32" xfId="44623" xr:uid="{00000000-0005-0000-0000-0000FFDF0000}"/>
    <cellStyle name="표준 2 8 10 33" xfId="46104" xr:uid="{00000000-0005-0000-0000-000000E00000}"/>
    <cellStyle name="표준 2 8 10 34" xfId="47584" xr:uid="{00000000-0005-0000-0000-000001E00000}"/>
    <cellStyle name="표준 2 8 10 35" xfId="49064" xr:uid="{00000000-0005-0000-0000-000002E00000}"/>
    <cellStyle name="표준 2 8 10 36" xfId="50544" xr:uid="{00000000-0005-0000-0000-000003E00000}"/>
    <cellStyle name="표준 2 8 10 37" xfId="52024" xr:uid="{00000000-0005-0000-0000-000004E00000}"/>
    <cellStyle name="표준 2 8 10 38" xfId="53504" xr:uid="{00000000-0005-0000-0000-000005E00000}"/>
    <cellStyle name="표준 2 8 10 39" xfId="54984" xr:uid="{00000000-0005-0000-0000-000006E00000}"/>
    <cellStyle name="표준 2 8 10 4" xfId="3183" xr:uid="{00000000-0005-0000-0000-000007E00000}"/>
    <cellStyle name="표준 2 8 10 40" xfId="56464" xr:uid="{00000000-0005-0000-0000-000008E00000}"/>
    <cellStyle name="표준 2 8 10 41" xfId="57944" xr:uid="{00000000-0005-0000-0000-000009E00000}"/>
    <cellStyle name="표준 2 8 10 42" xfId="59424" xr:uid="{00000000-0005-0000-0000-00000AE00000}"/>
    <cellStyle name="표준 2 8 10 43" xfId="60904" xr:uid="{00000000-0005-0000-0000-00000BE00000}"/>
    <cellStyle name="표준 2 8 10 5" xfId="4663" xr:uid="{00000000-0005-0000-0000-00000CE00000}"/>
    <cellStyle name="표준 2 8 10 6" xfId="6143" xr:uid="{00000000-0005-0000-0000-00000DE00000}"/>
    <cellStyle name="표준 2 8 10 7" xfId="7623" xr:uid="{00000000-0005-0000-0000-00000EE00000}"/>
    <cellStyle name="표준 2 8 10 8" xfId="9103" xr:uid="{00000000-0005-0000-0000-00000FE00000}"/>
    <cellStyle name="표준 2 8 10 9" xfId="10583" xr:uid="{00000000-0005-0000-0000-000010E00000}"/>
    <cellStyle name="표준 2 8 11" xfId="1371" xr:uid="{00000000-0005-0000-0000-000011E00000}"/>
    <cellStyle name="표준 2 8 11 10" xfId="12079" xr:uid="{00000000-0005-0000-0000-000012E00000}"/>
    <cellStyle name="표준 2 8 11 11" xfId="13559" xr:uid="{00000000-0005-0000-0000-000013E00000}"/>
    <cellStyle name="표준 2 8 11 12" xfId="15039" xr:uid="{00000000-0005-0000-0000-000014E00000}"/>
    <cellStyle name="표준 2 8 11 13" xfId="16519" xr:uid="{00000000-0005-0000-0000-000015E00000}"/>
    <cellStyle name="표준 2 8 11 14" xfId="17999" xr:uid="{00000000-0005-0000-0000-000016E00000}"/>
    <cellStyle name="표준 2 8 11 15" xfId="19479" xr:uid="{00000000-0005-0000-0000-000017E00000}"/>
    <cellStyle name="표준 2 8 11 16" xfId="20959" xr:uid="{00000000-0005-0000-0000-000018E00000}"/>
    <cellStyle name="표준 2 8 11 17" xfId="22439" xr:uid="{00000000-0005-0000-0000-000019E00000}"/>
    <cellStyle name="표준 2 8 11 18" xfId="23919" xr:uid="{00000000-0005-0000-0000-00001AE00000}"/>
    <cellStyle name="표준 2 8 11 19" xfId="25399" xr:uid="{00000000-0005-0000-0000-00001BE00000}"/>
    <cellStyle name="표준 2 8 11 2" xfId="592" xr:uid="{00000000-0005-0000-0000-00001CE00000}"/>
    <cellStyle name="표준 2 8 11 2 10" xfId="14296" xr:uid="{00000000-0005-0000-0000-00001DE00000}"/>
    <cellStyle name="표준 2 8 11 2 11" xfId="15776" xr:uid="{00000000-0005-0000-0000-00001EE00000}"/>
    <cellStyle name="표준 2 8 11 2 12" xfId="17256" xr:uid="{00000000-0005-0000-0000-00001FE00000}"/>
    <cellStyle name="표준 2 8 11 2 13" xfId="18736" xr:uid="{00000000-0005-0000-0000-000020E00000}"/>
    <cellStyle name="표준 2 8 11 2 14" xfId="20216" xr:uid="{00000000-0005-0000-0000-000021E00000}"/>
    <cellStyle name="표준 2 8 11 2 15" xfId="21696" xr:uid="{00000000-0005-0000-0000-000022E00000}"/>
    <cellStyle name="표준 2 8 11 2 16" xfId="23176" xr:uid="{00000000-0005-0000-0000-000023E00000}"/>
    <cellStyle name="표준 2 8 11 2 17" xfId="24656" xr:uid="{00000000-0005-0000-0000-000024E00000}"/>
    <cellStyle name="표준 2 8 11 2 18" xfId="26136" xr:uid="{00000000-0005-0000-0000-000025E00000}"/>
    <cellStyle name="표준 2 8 11 2 19" xfId="27616" xr:uid="{00000000-0005-0000-0000-000026E00000}"/>
    <cellStyle name="표준 2 8 11 2 2" xfId="2455" xr:uid="{00000000-0005-0000-0000-000027E00000}"/>
    <cellStyle name="표준 2 8 11 2 20" xfId="29096" xr:uid="{00000000-0005-0000-0000-000028E00000}"/>
    <cellStyle name="표준 2 8 11 2 21" xfId="30576" xr:uid="{00000000-0005-0000-0000-000029E00000}"/>
    <cellStyle name="표준 2 8 11 2 22" xfId="32056" xr:uid="{00000000-0005-0000-0000-00002AE00000}"/>
    <cellStyle name="표준 2 8 11 2 23" xfId="33536" xr:uid="{00000000-0005-0000-0000-00002BE00000}"/>
    <cellStyle name="표준 2 8 11 2 24" xfId="35016" xr:uid="{00000000-0005-0000-0000-00002CE00000}"/>
    <cellStyle name="표준 2 8 11 2 25" xfId="36496" xr:uid="{00000000-0005-0000-0000-00002DE00000}"/>
    <cellStyle name="표준 2 8 11 2 26" xfId="37976" xr:uid="{00000000-0005-0000-0000-00002EE00000}"/>
    <cellStyle name="표준 2 8 11 2 27" xfId="39456" xr:uid="{00000000-0005-0000-0000-00002FE00000}"/>
    <cellStyle name="표준 2 8 11 2 28" xfId="40936" xr:uid="{00000000-0005-0000-0000-000030E00000}"/>
    <cellStyle name="표준 2 8 11 2 29" xfId="42416" xr:uid="{00000000-0005-0000-0000-000031E00000}"/>
    <cellStyle name="표준 2 8 11 2 3" xfId="3936" xr:uid="{00000000-0005-0000-0000-000032E00000}"/>
    <cellStyle name="표준 2 8 11 2 30" xfId="43896" xr:uid="{00000000-0005-0000-0000-000033E00000}"/>
    <cellStyle name="표준 2 8 11 2 31" xfId="45376" xr:uid="{00000000-0005-0000-0000-000034E00000}"/>
    <cellStyle name="표준 2 8 11 2 32" xfId="46857" xr:uid="{00000000-0005-0000-0000-000035E00000}"/>
    <cellStyle name="표준 2 8 11 2 33" xfId="48337" xr:uid="{00000000-0005-0000-0000-000036E00000}"/>
    <cellStyle name="표준 2 8 11 2 34" xfId="49817" xr:uid="{00000000-0005-0000-0000-000037E00000}"/>
    <cellStyle name="표준 2 8 11 2 35" xfId="51297" xr:uid="{00000000-0005-0000-0000-000038E00000}"/>
    <cellStyle name="표준 2 8 11 2 36" xfId="52777" xr:uid="{00000000-0005-0000-0000-000039E00000}"/>
    <cellStyle name="표준 2 8 11 2 37" xfId="54257" xr:uid="{00000000-0005-0000-0000-00003AE00000}"/>
    <cellStyle name="표준 2 8 11 2 38" xfId="55737" xr:uid="{00000000-0005-0000-0000-00003BE00000}"/>
    <cellStyle name="표준 2 8 11 2 39" xfId="57217" xr:uid="{00000000-0005-0000-0000-00003CE00000}"/>
    <cellStyle name="표준 2 8 11 2 4" xfId="5416" xr:uid="{00000000-0005-0000-0000-00003DE00000}"/>
    <cellStyle name="표준 2 8 11 2 40" xfId="58697" xr:uid="{00000000-0005-0000-0000-00003EE00000}"/>
    <cellStyle name="표준 2 8 11 2 41" xfId="60177" xr:uid="{00000000-0005-0000-0000-00003FE00000}"/>
    <cellStyle name="표준 2 8 11 2 42" xfId="61657" xr:uid="{00000000-0005-0000-0000-000040E00000}"/>
    <cellStyle name="표준 2 8 11 2 5" xfId="6896" xr:uid="{00000000-0005-0000-0000-000041E00000}"/>
    <cellStyle name="표준 2 8 11 2 6" xfId="8376" xr:uid="{00000000-0005-0000-0000-000042E00000}"/>
    <cellStyle name="표준 2 8 11 2 7" xfId="9856" xr:uid="{00000000-0005-0000-0000-000043E00000}"/>
    <cellStyle name="표준 2 8 11 2 8" xfId="11336" xr:uid="{00000000-0005-0000-0000-000044E00000}"/>
    <cellStyle name="표준 2 8 11 2 9" xfId="12816" xr:uid="{00000000-0005-0000-0000-000045E00000}"/>
    <cellStyle name="표준 2 8 11 20" xfId="26879" xr:uid="{00000000-0005-0000-0000-000046E00000}"/>
    <cellStyle name="표준 2 8 11 21" xfId="28359" xr:uid="{00000000-0005-0000-0000-000047E00000}"/>
    <cellStyle name="표준 2 8 11 22" xfId="29839" xr:uid="{00000000-0005-0000-0000-000048E00000}"/>
    <cellStyle name="표준 2 8 11 23" xfId="31319" xr:uid="{00000000-0005-0000-0000-000049E00000}"/>
    <cellStyle name="표준 2 8 11 24" xfId="32799" xr:uid="{00000000-0005-0000-0000-00004AE00000}"/>
    <cellStyle name="표준 2 8 11 25" xfId="34279" xr:uid="{00000000-0005-0000-0000-00004BE00000}"/>
    <cellStyle name="표준 2 8 11 26" xfId="35759" xr:uid="{00000000-0005-0000-0000-00004CE00000}"/>
    <cellStyle name="표준 2 8 11 27" xfId="37239" xr:uid="{00000000-0005-0000-0000-00004DE00000}"/>
    <cellStyle name="표준 2 8 11 28" xfId="38719" xr:uid="{00000000-0005-0000-0000-00004EE00000}"/>
    <cellStyle name="표준 2 8 11 29" xfId="40199" xr:uid="{00000000-0005-0000-0000-00004FE00000}"/>
    <cellStyle name="표준 2 8 11 3" xfId="1718" xr:uid="{00000000-0005-0000-0000-000050E00000}"/>
    <cellStyle name="표준 2 8 11 30" xfId="41679" xr:uid="{00000000-0005-0000-0000-000051E00000}"/>
    <cellStyle name="표준 2 8 11 31" xfId="43159" xr:uid="{00000000-0005-0000-0000-000052E00000}"/>
    <cellStyle name="표준 2 8 11 32" xfId="44639" xr:uid="{00000000-0005-0000-0000-000053E00000}"/>
    <cellStyle name="표준 2 8 11 33" xfId="46120" xr:uid="{00000000-0005-0000-0000-000054E00000}"/>
    <cellStyle name="표준 2 8 11 34" xfId="47600" xr:uid="{00000000-0005-0000-0000-000055E00000}"/>
    <cellStyle name="표준 2 8 11 35" xfId="49080" xr:uid="{00000000-0005-0000-0000-000056E00000}"/>
    <cellStyle name="표준 2 8 11 36" xfId="50560" xr:uid="{00000000-0005-0000-0000-000057E00000}"/>
    <cellStyle name="표준 2 8 11 37" xfId="52040" xr:uid="{00000000-0005-0000-0000-000058E00000}"/>
    <cellStyle name="표준 2 8 11 38" xfId="53520" xr:uid="{00000000-0005-0000-0000-000059E00000}"/>
    <cellStyle name="표준 2 8 11 39" xfId="55000" xr:uid="{00000000-0005-0000-0000-00005AE00000}"/>
    <cellStyle name="표준 2 8 11 4" xfId="3199" xr:uid="{00000000-0005-0000-0000-00005BE00000}"/>
    <cellStyle name="표준 2 8 11 40" xfId="56480" xr:uid="{00000000-0005-0000-0000-00005CE00000}"/>
    <cellStyle name="표준 2 8 11 41" xfId="57960" xr:uid="{00000000-0005-0000-0000-00005DE00000}"/>
    <cellStyle name="표준 2 8 11 42" xfId="59440" xr:uid="{00000000-0005-0000-0000-00005EE00000}"/>
    <cellStyle name="표준 2 8 11 43" xfId="60920" xr:uid="{00000000-0005-0000-0000-00005FE00000}"/>
    <cellStyle name="표준 2 8 11 5" xfId="4679" xr:uid="{00000000-0005-0000-0000-000060E00000}"/>
    <cellStyle name="표준 2 8 11 6" xfId="6159" xr:uid="{00000000-0005-0000-0000-000061E00000}"/>
    <cellStyle name="표준 2 8 11 7" xfId="7639" xr:uid="{00000000-0005-0000-0000-000062E00000}"/>
    <cellStyle name="표준 2 8 11 8" xfId="9119" xr:uid="{00000000-0005-0000-0000-000063E00000}"/>
    <cellStyle name="표준 2 8 11 9" xfId="10599" xr:uid="{00000000-0005-0000-0000-000064E00000}"/>
    <cellStyle name="표준 2 8 12" xfId="1354" xr:uid="{00000000-0005-0000-0000-000065E00000}"/>
    <cellStyle name="표준 2 8 12 10" xfId="12096" xr:uid="{00000000-0005-0000-0000-000066E00000}"/>
    <cellStyle name="표준 2 8 12 11" xfId="13576" xr:uid="{00000000-0005-0000-0000-000067E00000}"/>
    <cellStyle name="표준 2 8 12 12" xfId="15056" xr:uid="{00000000-0005-0000-0000-000068E00000}"/>
    <cellStyle name="표준 2 8 12 13" xfId="16536" xr:uid="{00000000-0005-0000-0000-000069E00000}"/>
    <cellStyle name="표준 2 8 12 14" xfId="18016" xr:uid="{00000000-0005-0000-0000-00006AE00000}"/>
    <cellStyle name="표준 2 8 12 15" xfId="19496" xr:uid="{00000000-0005-0000-0000-00006BE00000}"/>
    <cellStyle name="표준 2 8 12 16" xfId="20976" xr:uid="{00000000-0005-0000-0000-00006CE00000}"/>
    <cellStyle name="표준 2 8 12 17" xfId="22456" xr:uid="{00000000-0005-0000-0000-00006DE00000}"/>
    <cellStyle name="표준 2 8 12 18" xfId="23936" xr:uid="{00000000-0005-0000-0000-00006EE00000}"/>
    <cellStyle name="표준 2 8 12 19" xfId="25416" xr:uid="{00000000-0005-0000-0000-00006FE00000}"/>
    <cellStyle name="표준 2 8 12 2" xfId="575" xr:uid="{00000000-0005-0000-0000-000070E00000}"/>
    <cellStyle name="표준 2 8 12 2 10" xfId="14313" xr:uid="{00000000-0005-0000-0000-000071E00000}"/>
    <cellStyle name="표준 2 8 12 2 11" xfId="15793" xr:uid="{00000000-0005-0000-0000-000072E00000}"/>
    <cellStyle name="표준 2 8 12 2 12" xfId="17273" xr:uid="{00000000-0005-0000-0000-000073E00000}"/>
    <cellStyle name="표준 2 8 12 2 13" xfId="18753" xr:uid="{00000000-0005-0000-0000-000074E00000}"/>
    <cellStyle name="표준 2 8 12 2 14" xfId="20233" xr:uid="{00000000-0005-0000-0000-000075E00000}"/>
    <cellStyle name="표준 2 8 12 2 15" xfId="21713" xr:uid="{00000000-0005-0000-0000-000076E00000}"/>
    <cellStyle name="표준 2 8 12 2 16" xfId="23193" xr:uid="{00000000-0005-0000-0000-000077E00000}"/>
    <cellStyle name="표준 2 8 12 2 17" xfId="24673" xr:uid="{00000000-0005-0000-0000-000078E00000}"/>
    <cellStyle name="표준 2 8 12 2 18" xfId="26153" xr:uid="{00000000-0005-0000-0000-000079E00000}"/>
    <cellStyle name="표준 2 8 12 2 19" xfId="27633" xr:uid="{00000000-0005-0000-0000-00007AE00000}"/>
    <cellStyle name="표준 2 8 12 2 2" xfId="2472" xr:uid="{00000000-0005-0000-0000-00007BE00000}"/>
    <cellStyle name="표준 2 8 12 2 20" xfId="29113" xr:uid="{00000000-0005-0000-0000-00007CE00000}"/>
    <cellStyle name="표준 2 8 12 2 21" xfId="30593" xr:uid="{00000000-0005-0000-0000-00007DE00000}"/>
    <cellStyle name="표준 2 8 12 2 22" xfId="32073" xr:uid="{00000000-0005-0000-0000-00007EE00000}"/>
    <cellStyle name="표준 2 8 12 2 23" xfId="33553" xr:uid="{00000000-0005-0000-0000-00007FE00000}"/>
    <cellStyle name="표준 2 8 12 2 24" xfId="35033" xr:uid="{00000000-0005-0000-0000-000080E00000}"/>
    <cellStyle name="표준 2 8 12 2 25" xfId="36513" xr:uid="{00000000-0005-0000-0000-000081E00000}"/>
    <cellStyle name="표준 2 8 12 2 26" xfId="37993" xr:uid="{00000000-0005-0000-0000-000082E00000}"/>
    <cellStyle name="표준 2 8 12 2 27" xfId="39473" xr:uid="{00000000-0005-0000-0000-000083E00000}"/>
    <cellStyle name="표준 2 8 12 2 28" xfId="40953" xr:uid="{00000000-0005-0000-0000-000084E00000}"/>
    <cellStyle name="표준 2 8 12 2 29" xfId="42433" xr:uid="{00000000-0005-0000-0000-000085E00000}"/>
    <cellStyle name="표준 2 8 12 2 3" xfId="3953" xr:uid="{00000000-0005-0000-0000-000086E00000}"/>
    <cellStyle name="표준 2 8 12 2 30" xfId="43913" xr:uid="{00000000-0005-0000-0000-000087E00000}"/>
    <cellStyle name="표준 2 8 12 2 31" xfId="45393" xr:uid="{00000000-0005-0000-0000-000088E00000}"/>
    <cellStyle name="표준 2 8 12 2 32" xfId="46874" xr:uid="{00000000-0005-0000-0000-000089E00000}"/>
    <cellStyle name="표준 2 8 12 2 33" xfId="48354" xr:uid="{00000000-0005-0000-0000-00008AE00000}"/>
    <cellStyle name="표준 2 8 12 2 34" xfId="49834" xr:uid="{00000000-0005-0000-0000-00008BE00000}"/>
    <cellStyle name="표준 2 8 12 2 35" xfId="51314" xr:uid="{00000000-0005-0000-0000-00008CE00000}"/>
    <cellStyle name="표준 2 8 12 2 36" xfId="52794" xr:uid="{00000000-0005-0000-0000-00008DE00000}"/>
    <cellStyle name="표준 2 8 12 2 37" xfId="54274" xr:uid="{00000000-0005-0000-0000-00008EE00000}"/>
    <cellStyle name="표준 2 8 12 2 38" xfId="55754" xr:uid="{00000000-0005-0000-0000-00008FE00000}"/>
    <cellStyle name="표준 2 8 12 2 39" xfId="57234" xr:uid="{00000000-0005-0000-0000-000090E00000}"/>
    <cellStyle name="표준 2 8 12 2 4" xfId="5433" xr:uid="{00000000-0005-0000-0000-000091E00000}"/>
    <cellStyle name="표준 2 8 12 2 40" xfId="58714" xr:uid="{00000000-0005-0000-0000-000092E00000}"/>
    <cellStyle name="표준 2 8 12 2 41" xfId="60194" xr:uid="{00000000-0005-0000-0000-000093E00000}"/>
    <cellStyle name="표준 2 8 12 2 42" xfId="61674" xr:uid="{00000000-0005-0000-0000-000094E00000}"/>
    <cellStyle name="표준 2 8 12 2 5" xfId="6913" xr:uid="{00000000-0005-0000-0000-000095E00000}"/>
    <cellStyle name="표준 2 8 12 2 6" xfId="8393" xr:uid="{00000000-0005-0000-0000-000096E00000}"/>
    <cellStyle name="표준 2 8 12 2 7" xfId="9873" xr:uid="{00000000-0005-0000-0000-000097E00000}"/>
    <cellStyle name="표준 2 8 12 2 8" xfId="11353" xr:uid="{00000000-0005-0000-0000-000098E00000}"/>
    <cellStyle name="표준 2 8 12 2 9" xfId="12833" xr:uid="{00000000-0005-0000-0000-000099E00000}"/>
    <cellStyle name="표준 2 8 12 20" xfId="26896" xr:uid="{00000000-0005-0000-0000-00009AE00000}"/>
    <cellStyle name="표준 2 8 12 21" xfId="28376" xr:uid="{00000000-0005-0000-0000-00009BE00000}"/>
    <cellStyle name="표준 2 8 12 22" xfId="29856" xr:uid="{00000000-0005-0000-0000-00009CE00000}"/>
    <cellStyle name="표준 2 8 12 23" xfId="31336" xr:uid="{00000000-0005-0000-0000-00009DE00000}"/>
    <cellStyle name="표준 2 8 12 24" xfId="32816" xr:uid="{00000000-0005-0000-0000-00009EE00000}"/>
    <cellStyle name="표준 2 8 12 25" xfId="34296" xr:uid="{00000000-0005-0000-0000-00009FE00000}"/>
    <cellStyle name="표준 2 8 12 26" xfId="35776" xr:uid="{00000000-0005-0000-0000-0000A0E00000}"/>
    <cellStyle name="표준 2 8 12 27" xfId="37256" xr:uid="{00000000-0005-0000-0000-0000A1E00000}"/>
    <cellStyle name="표준 2 8 12 28" xfId="38736" xr:uid="{00000000-0005-0000-0000-0000A2E00000}"/>
    <cellStyle name="표준 2 8 12 29" xfId="40216" xr:uid="{00000000-0005-0000-0000-0000A3E00000}"/>
    <cellStyle name="표준 2 8 12 3" xfId="1735" xr:uid="{00000000-0005-0000-0000-0000A4E00000}"/>
    <cellStyle name="표준 2 8 12 30" xfId="41696" xr:uid="{00000000-0005-0000-0000-0000A5E00000}"/>
    <cellStyle name="표준 2 8 12 31" xfId="43176" xr:uid="{00000000-0005-0000-0000-0000A6E00000}"/>
    <cellStyle name="표준 2 8 12 32" xfId="44656" xr:uid="{00000000-0005-0000-0000-0000A7E00000}"/>
    <cellStyle name="표준 2 8 12 33" xfId="46137" xr:uid="{00000000-0005-0000-0000-0000A8E00000}"/>
    <cellStyle name="표준 2 8 12 34" xfId="47617" xr:uid="{00000000-0005-0000-0000-0000A9E00000}"/>
    <cellStyle name="표준 2 8 12 35" xfId="49097" xr:uid="{00000000-0005-0000-0000-0000AAE00000}"/>
    <cellStyle name="표준 2 8 12 36" xfId="50577" xr:uid="{00000000-0005-0000-0000-0000ABE00000}"/>
    <cellStyle name="표준 2 8 12 37" xfId="52057" xr:uid="{00000000-0005-0000-0000-0000ACE00000}"/>
    <cellStyle name="표준 2 8 12 38" xfId="53537" xr:uid="{00000000-0005-0000-0000-0000ADE00000}"/>
    <cellStyle name="표준 2 8 12 39" xfId="55017" xr:uid="{00000000-0005-0000-0000-0000AEE00000}"/>
    <cellStyle name="표준 2 8 12 4" xfId="3216" xr:uid="{00000000-0005-0000-0000-0000AFE00000}"/>
    <cellStyle name="표준 2 8 12 40" xfId="56497" xr:uid="{00000000-0005-0000-0000-0000B0E00000}"/>
    <cellStyle name="표준 2 8 12 41" xfId="57977" xr:uid="{00000000-0005-0000-0000-0000B1E00000}"/>
    <cellStyle name="표준 2 8 12 42" xfId="59457" xr:uid="{00000000-0005-0000-0000-0000B2E00000}"/>
    <cellStyle name="표준 2 8 12 43" xfId="60937" xr:uid="{00000000-0005-0000-0000-0000B3E00000}"/>
    <cellStyle name="표준 2 8 12 5" xfId="4696" xr:uid="{00000000-0005-0000-0000-0000B4E00000}"/>
    <cellStyle name="표준 2 8 12 6" xfId="6176" xr:uid="{00000000-0005-0000-0000-0000B5E00000}"/>
    <cellStyle name="표준 2 8 12 7" xfId="7656" xr:uid="{00000000-0005-0000-0000-0000B6E00000}"/>
    <cellStyle name="표준 2 8 12 8" xfId="9136" xr:uid="{00000000-0005-0000-0000-0000B7E00000}"/>
    <cellStyle name="표준 2 8 12 9" xfId="10616" xr:uid="{00000000-0005-0000-0000-0000B8E00000}"/>
    <cellStyle name="표준 2 8 13" xfId="1336" xr:uid="{00000000-0005-0000-0000-0000B9E00000}"/>
    <cellStyle name="표준 2 8 13 10" xfId="12114" xr:uid="{00000000-0005-0000-0000-0000BAE00000}"/>
    <cellStyle name="표준 2 8 13 11" xfId="13594" xr:uid="{00000000-0005-0000-0000-0000BBE00000}"/>
    <cellStyle name="표준 2 8 13 12" xfId="15074" xr:uid="{00000000-0005-0000-0000-0000BCE00000}"/>
    <cellStyle name="표준 2 8 13 13" xfId="16554" xr:uid="{00000000-0005-0000-0000-0000BDE00000}"/>
    <cellStyle name="표준 2 8 13 14" xfId="18034" xr:uid="{00000000-0005-0000-0000-0000BEE00000}"/>
    <cellStyle name="표준 2 8 13 15" xfId="19514" xr:uid="{00000000-0005-0000-0000-0000BFE00000}"/>
    <cellStyle name="표준 2 8 13 16" xfId="20994" xr:uid="{00000000-0005-0000-0000-0000C0E00000}"/>
    <cellStyle name="표준 2 8 13 17" xfId="22474" xr:uid="{00000000-0005-0000-0000-0000C1E00000}"/>
    <cellStyle name="표준 2 8 13 18" xfId="23954" xr:uid="{00000000-0005-0000-0000-0000C2E00000}"/>
    <cellStyle name="표준 2 8 13 19" xfId="25434" xr:uid="{00000000-0005-0000-0000-0000C3E00000}"/>
    <cellStyle name="표준 2 8 13 2" xfId="557" xr:uid="{00000000-0005-0000-0000-0000C4E00000}"/>
    <cellStyle name="표준 2 8 13 2 10" xfId="14331" xr:uid="{00000000-0005-0000-0000-0000C5E00000}"/>
    <cellStyle name="표준 2 8 13 2 11" xfId="15811" xr:uid="{00000000-0005-0000-0000-0000C6E00000}"/>
    <cellStyle name="표준 2 8 13 2 12" xfId="17291" xr:uid="{00000000-0005-0000-0000-0000C7E00000}"/>
    <cellStyle name="표준 2 8 13 2 13" xfId="18771" xr:uid="{00000000-0005-0000-0000-0000C8E00000}"/>
    <cellStyle name="표준 2 8 13 2 14" xfId="20251" xr:uid="{00000000-0005-0000-0000-0000C9E00000}"/>
    <cellStyle name="표준 2 8 13 2 15" xfId="21731" xr:uid="{00000000-0005-0000-0000-0000CAE00000}"/>
    <cellStyle name="표준 2 8 13 2 16" xfId="23211" xr:uid="{00000000-0005-0000-0000-0000CBE00000}"/>
    <cellStyle name="표준 2 8 13 2 17" xfId="24691" xr:uid="{00000000-0005-0000-0000-0000CCE00000}"/>
    <cellStyle name="표준 2 8 13 2 18" xfId="26171" xr:uid="{00000000-0005-0000-0000-0000CDE00000}"/>
    <cellStyle name="표준 2 8 13 2 19" xfId="27651" xr:uid="{00000000-0005-0000-0000-0000CEE00000}"/>
    <cellStyle name="표준 2 8 13 2 2" xfId="2490" xr:uid="{00000000-0005-0000-0000-0000CFE00000}"/>
    <cellStyle name="표준 2 8 13 2 20" xfId="29131" xr:uid="{00000000-0005-0000-0000-0000D0E00000}"/>
    <cellStyle name="표준 2 8 13 2 21" xfId="30611" xr:uid="{00000000-0005-0000-0000-0000D1E00000}"/>
    <cellStyle name="표준 2 8 13 2 22" xfId="32091" xr:uid="{00000000-0005-0000-0000-0000D2E00000}"/>
    <cellStyle name="표준 2 8 13 2 23" xfId="33571" xr:uid="{00000000-0005-0000-0000-0000D3E00000}"/>
    <cellStyle name="표준 2 8 13 2 24" xfId="35051" xr:uid="{00000000-0005-0000-0000-0000D4E00000}"/>
    <cellStyle name="표준 2 8 13 2 25" xfId="36531" xr:uid="{00000000-0005-0000-0000-0000D5E00000}"/>
    <cellStyle name="표준 2 8 13 2 26" xfId="38011" xr:uid="{00000000-0005-0000-0000-0000D6E00000}"/>
    <cellStyle name="표준 2 8 13 2 27" xfId="39491" xr:uid="{00000000-0005-0000-0000-0000D7E00000}"/>
    <cellStyle name="표준 2 8 13 2 28" xfId="40971" xr:uid="{00000000-0005-0000-0000-0000D8E00000}"/>
    <cellStyle name="표준 2 8 13 2 29" xfId="42451" xr:uid="{00000000-0005-0000-0000-0000D9E00000}"/>
    <cellStyle name="표준 2 8 13 2 3" xfId="3971" xr:uid="{00000000-0005-0000-0000-0000DAE00000}"/>
    <cellStyle name="표준 2 8 13 2 30" xfId="43931" xr:uid="{00000000-0005-0000-0000-0000DBE00000}"/>
    <cellStyle name="표준 2 8 13 2 31" xfId="45411" xr:uid="{00000000-0005-0000-0000-0000DCE00000}"/>
    <cellStyle name="표준 2 8 13 2 32" xfId="46892" xr:uid="{00000000-0005-0000-0000-0000DDE00000}"/>
    <cellStyle name="표준 2 8 13 2 33" xfId="48372" xr:uid="{00000000-0005-0000-0000-0000DEE00000}"/>
    <cellStyle name="표준 2 8 13 2 34" xfId="49852" xr:uid="{00000000-0005-0000-0000-0000DFE00000}"/>
    <cellStyle name="표준 2 8 13 2 35" xfId="51332" xr:uid="{00000000-0005-0000-0000-0000E0E00000}"/>
    <cellStyle name="표준 2 8 13 2 36" xfId="52812" xr:uid="{00000000-0005-0000-0000-0000E1E00000}"/>
    <cellStyle name="표준 2 8 13 2 37" xfId="54292" xr:uid="{00000000-0005-0000-0000-0000E2E00000}"/>
    <cellStyle name="표준 2 8 13 2 38" xfId="55772" xr:uid="{00000000-0005-0000-0000-0000E3E00000}"/>
    <cellStyle name="표준 2 8 13 2 39" xfId="57252" xr:uid="{00000000-0005-0000-0000-0000E4E00000}"/>
    <cellStyle name="표준 2 8 13 2 4" xfId="5451" xr:uid="{00000000-0005-0000-0000-0000E5E00000}"/>
    <cellStyle name="표준 2 8 13 2 40" xfId="58732" xr:uid="{00000000-0005-0000-0000-0000E6E00000}"/>
    <cellStyle name="표준 2 8 13 2 41" xfId="60212" xr:uid="{00000000-0005-0000-0000-0000E7E00000}"/>
    <cellStyle name="표준 2 8 13 2 42" xfId="61692" xr:uid="{00000000-0005-0000-0000-0000E8E00000}"/>
    <cellStyle name="표준 2 8 13 2 5" xfId="6931" xr:uid="{00000000-0005-0000-0000-0000E9E00000}"/>
    <cellStyle name="표준 2 8 13 2 6" xfId="8411" xr:uid="{00000000-0005-0000-0000-0000EAE00000}"/>
    <cellStyle name="표준 2 8 13 2 7" xfId="9891" xr:uid="{00000000-0005-0000-0000-0000EBE00000}"/>
    <cellStyle name="표준 2 8 13 2 8" xfId="11371" xr:uid="{00000000-0005-0000-0000-0000ECE00000}"/>
    <cellStyle name="표준 2 8 13 2 9" xfId="12851" xr:uid="{00000000-0005-0000-0000-0000EDE00000}"/>
    <cellStyle name="표준 2 8 13 20" xfId="26914" xr:uid="{00000000-0005-0000-0000-0000EEE00000}"/>
    <cellStyle name="표준 2 8 13 21" xfId="28394" xr:uid="{00000000-0005-0000-0000-0000EFE00000}"/>
    <cellStyle name="표준 2 8 13 22" xfId="29874" xr:uid="{00000000-0005-0000-0000-0000F0E00000}"/>
    <cellStyle name="표준 2 8 13 23" xfId="31354" xr:uid="{00000000-0005-0000-0000-0000F1E00000}"/>
    <cellStyle name="표준 2 8 13 24" xfId="32834" xr:uid="{00000000-0005-0000-0000-0000F2E00000}"/>
    <cellStyle name="표준 2 8 13 25" xfId="34314" xr:uid="{00000000-0005-0000-0000-0000F3E00000}"/>
    <cellStyle name="표준 2 8 13 26" xfId="35794" xr:uid="{00000000-0005-0000-0000-0000F4E00000}"/>
    <cellStyle name="표준 2 8 13 27" xfId="37274" xr:uid="{00000000-0005-0000-0000-0000F5E00000}"/>
    <cellStyle name="표준 2 8 13 28" xfId="38754" xr:uid="{00000000-0005-0000-0000-0000F6E00000}"/>
    <cellStyle name="표준 2 8 13 29" xfId="40234" xr:uid="{00000000-0005-0000-0000-0000F7E00000}"/>
    <cellStyle name="표준 2 8 13 3" xfId="1753" xr:uid="{00000000-0005-0000-0000-0000F8E00000}"/>
    <cellStyle name="표준 2 8 13 30" xfId="41714" xr:uid="{00000000-0005-0000-0000-0000F9E00000}"/>
    <cellStyle name="표준 2 8 13 31" xfId="43194" xr:uid="{00000000-0005-0000-0000-0000FAE00000}"/>
    <cellStyle name="표준 2 8 13 32" xfId="44674" xr:uid="{00000000-0005-0000-0000-0000FBE00000}"/>
    <cellStyle name="표준 2 8 13 33" xfId="46155" xr:uid="{00000000-0005-0000-0000-0000FCE00000}"/>
    <cellStyle name="표준 2 8 13 34" xfId="47635" xr:uid="{00000000-0005-0000-0000-0000FDE00000}"/>
    <cellStyle name="표준 2 8 13 35" xfId="49115" xr:uid="{00000000-0005-0000-0000-0000FEE00000}"/>
    <cellStyle name="표준 2 8 13 36" xfId="50595" xr:uid="{00000000-0005-0000-0000-0000FFE00000}"/>
    <cellStyle name="표준 2 8 13 37" xfId="52075" xr:uid="{00000000-0005-0000-0000-000000E10000}"/>
    <cellStyle name="표준 2 8 13 38" xfId="53555" xr:uid="{00000000-0005-0000-0000-000001E10000}"/>
    <cellStyle name="표준 2 8 13 39" xfId="55035" xr:uid="{00000000-0005-0000-0000-000002E10000}"/>
    <cellStyle name="표준 2 8 13 4" xfId="3234" xr:uid="{00000000-0005-0000-0000-000003E10000}"/>
    <cellStyle name="표준 2 8 13 40" xfId="56515" xr:uid="{00000000-0005-0000-0000-000004E10000}"/>
    <cellStyle name="표준 2 8 13 41" xfId="57995" xr:uid="{00000000-0005-0000-0000-000005E10000}"/>
    <cellStyle name="표준 2 8 13 42" xfId="59475" xr:uid="{00000000-0005-0000-0000-000006E10000}"/>
    <cellStyle name="표준 2 8 13 43" xfId="60955" xr:uid="{00000000-0005-0000-0000-000007E10000}"/>
    <cellStyle name="표준 2 8 13 5" xfId="4714" xr:uid="{00000000-0005-0000-0000-000008E10000}"/>
    <cellStyle name="표준 2 8 13 6" xfId="6194" xr:uid="{00000000-0005-0000-0000-000009E10000}"/>
    <cellStyle name="표준 2 8 13 7" xfId="7674" xr:uid="{00000000-0005-0000-0000-00000AE10000}"/>
    <cellStyle name="표준 2 8 13 8" xfId="9154" xr:uid="{00000000-0005-0000-0000-00000BE10000}"/>
    <cellStyle name="표준 2 8 13 9" xfId="10634" xr:uid="{00000000-0005-0000-0000-00000CE10000}"/>
    <cellStyle name="표준 2 8 14" xfId="1317" xr:uid="{00000000-0005-0000-0000-00000DE10000}"/>
    <cellStyle name="표준 2 8 14 10" xfId="12133" xr:uid="{00000000-0005-0000-0000-00000EE10000}"/>
    <cellStyle name="표준 2 8 14 11" xfId="13613" xr:uid="{00000000-0005-0000-0000-00000FE10000}"/>
    <cellStyle name="표준 2 8 14 12" xfId="15093" xr:uid="{00000000-0005-0000-0000-000010E10000}"/>
    <cellStyle name="표준 2 8 14 13" xfId="16573" xr:uid="{00000000-0005-0000-0000-000011E10000}"/>
    <cellStyle name="표준 2 8 14 14" xfId="18053" xr:uid="{00000000-0005-0000-0000-000012E10000}"/>
    <cellStyle name="표준 2 8 14 15" xfId="19533" xr:uid="{00000000-0005-0000-0000-000013E10000}"/>
    <cellStyle name="표준 2 8 14 16" xfId="21013" xr:uid="{00000000-0005-0000-0000-000014E10000}"/>
    <cellStyle name="표준 2 8 14 17" xfId="22493" xr:uid="{00000000-0005-0000-0000-000015E10000}"/>
    <cellStyle name="표준 2 8 14 18" xfId="23973" xr:uid="{00000000-0005-0000-0000-000016E10000}"/>
    <cellStyle name="표준 2 8 14 19" xfId="25453" xr:uid="{00000000-0005-0000-0000-000017E10000}"/>
    <cellStyle name="표준 2 8 14 2" xfId="538" xr:uid="{00000000-0005-0000-0000-000018E10000}"/>
    <cellStyle name="표준 2 8 14 2 10" xfId="14350" xr:uid="{00000000-0005-0000-0000-000019E10000}"/>
    <cellStyle name="표준 2 8 14 2 11" xfId="15830" xr:uid="{00000000-0005-0000-0000-00001AE10000}"/>
    <cellStyle name="표준 2 8 14 2 12" xfId="17310" xr:uid="{00000000-0005-0000-0000-00001BE10000}"/>
    <cellStyle name="표준 2 8 14 2 13" xfId="18790" xr:uid="{00000000-0005-0000-0000-00001CE10000}"/>
    <cellStyle name="표준 2 8 14 2 14" xfId="20270" xr:uid="{00000000-0005-0000-0000-00001DE10000}"/>
    <cellStyle name="표준 2 8 14 2 15" xfId="21750" xr:uid="{00000000-0005-0000-0000-00001EE10000}"/>
    <cellStyle name="표준 2 8 14 2 16" xfId="23230" xr:uid="{00000000-0005-0000-0000-00001FE10000}"/>
    <cellStyle name="표준 2 8 14 2 17" xfId="24710" xr:uid="{00000000-0005-0000-0000-000020E10000}"/>
    <cellStyle name="표준 2 8 14 2 18" xfId="26190" xr:uid="{00000000-0005-0000-0000-000021E10000}"/>
    <cellStyle name="표준 2 8 14 2 19" xfId="27670" xr:uid="{00000000-0005-0000-0000-000022E10000}"/>
    <cellStyle name="표준 2 8 14 2 2" xfId="2509" xr:uid="{00000000-0005-0000-0000-000023E10000}"/>
    <cellStyle name="표준 2 8 14 2 20" xfId="29150" xr:uid="{00000000-0005-0000-0000-000024E10000}"/>
    <cellStyle name="표준 2 8 14 2 21" xfId="30630" xr:uid="{00000000-0005-0000-0000-000025E10000}"/>
    <cellStyle name="표준 2 8 14 2 22" xfId="32110" xr:uid="{00000000-0005-0000-0000-000026E10000}"/>
    <cellStyle name="표준 2 8 14 2 23" xfId="33590" xr:uid="{00000000-0005-0000-0000-000027E10000}"/>
    <cellStyle name="표준 2 8 14 2 24" xfId="35070" xr:uid="{00000000-0005-0000-0000-000028E10000}"/>
    <cellStyle name="표준 2 8 14 2 25" xfId="36550" xr:uid="{00000000-0005-0000-0000-000029E10000}"/>
    <cellStyle name="표준 2 8 14 2 26" xfId="38030" xr:uid="{00000000-0005-0000-0000-00002AE10000}"/>
    <cellStyle name="표준 2 8 14 2 27" xfId="39510" xr:uid="{00000000-0005-0000-0000-00002BE10000}"/>
    <cellStyle name="표준 2 8 14 2 28" xfId="40990" xr:uid="{00000000-0005-0000-0000-00002CE10000}"/>
    <cellStyle name="표준 2 8 14 2 29" xfId="42470" xr:uid="{00000000-0005-0000-0000-00002DE10000}"/>
    <cellStyle name="표준 2 8 14 2 3" xfId="3990" xr:uid="{00000000-0005-0000-0000-00002EE10000}"/>
    <cellStyle name="표준 2 8 14 2 30" xfId="43950" xr:uid="{00000000-0005-0000-0000-00002FE10000}"/>
    <cellStyle name="표준 2 8 14 2 31" xfId="45430" xr:uid="{00000000-0005-0000-0000-000030E10000}"/>
    <cellStyle name="표준 2 8 14 2 32" xfId="46911" xr:uid="{00000000-0005-0000-0000-000031E10000}"/>
    <cellStyle name="표준 2 8 14 2 33" xfId="48391" xr:uid="{00000000-0005-0000-0000-000032E10000}"/>
    <cellStyle name="표준 2 8 14 2 34" xfId="49871" xr:uid="{00000000-0005-0000-0000-000033E10000}"/>
    <cellStyle name="표준 2 8 14 2 35" xfId="51351" xr:uid="{00000000-0005-0000-0000-000034E10000}"/>
    <cellStyle name="표준 2 8 14 2 36" xfId="52831" xr:uid="{00000000-0005-0000-0000-000035E10000}"/>
    <cellStyle name="표준 2 8 14 2 37" xfId="54311" xr:uid="{00000000-0005-0000-0000-000036E10000}"/>
    <cellStyle name="표준 2 8 14 2 38" xfId="55791" xr:uid="{00000000-0005-0000-0000-000037E10000}"/>
    <cellStyle name="표준 2 8 14 2 39" xfId="57271" xr:uid="{00000000-0005-0000-0000-000038E10000}"/>
    <cellStyle name="표준 2 8 14 2 4" xfId="5470" xr:uid="{00000000-0005-0000-0000-000039E10000}"/>
    <cellStyle name="표준 2 8 14 2 40" xfId="58751" xr:uid="{00000000-0005-0000-0000-00003AE10000}"/>
    <cellStyle name="표준 2 8 14 2 41" xfId="60231" xr:uid="{00000000-0005-0000-0000-00003BE10000}"/>
    <cellStyle name="표준 2 8 14 2 42" xfId="61711" xr:uid="{00000000-0005-0000-0000-00003CE10000}"/>
    <cellStyle name="표준 2 8 14 2 5" xfId="6950" xr:uid="{00000000-0005-0000-0000-00003DE10000}"/>
    <cellStyle name="표준 2 8 14 2 6" xfId="8430" xr:uid="{00000000-0005-0000-0000-00003EE10000}"/>
    <cellStyle name="표준 2 8 14 2 7" xfId="9910" xr:uid="{00000000-0005-0000-0000-00003FE10000}"/>
    <cellStyle name="표준 2 8 14 2 8" xfId="11390" xr:uid="{00000000-0005-0000-0000-000040E10000}"/>
    <cellStyle name="표준 2 8 14 2 9" xfId="12870" xr:uid="{00000000-0005-0000-0000-000041E10000}"/>
    <cellStyle name="표준 2 8 14 20" xfId="26933" xr:uid="{00000000-0005-0000-0000-000042E10000}"/>
    <cellStyle name="표준 2 8 14 21" xfId="28413" xr:uid="{00000000-0005-0000-0000-000043E10000}"/>
    <cellStyle name="표준 2 8 14 22" xfId="29893" xr:uid="{00000000-0005-0000-0000-000044E10000}"/>
    <cellStyle name="표준 2 8 14 23" xfId="31373" xr:uid="{00000000-0005-0000-0000-000045E10000}"/>
    <cellStyle name="표준 2 8 14 24" xfId="32853" xr:uid="{00000000-0005-0000-0000-000046E10000}"/>
    <cellStyle name="표준 2 8 14 25" xfId="34333" xr:uid="{00000000-0005-0000-0000-000047E10000}"/>
    <cellStyle name="표준 2 8 14 26" xfId="35813" xr:uid="{00000000-0005-0000-0000-000048E10000}"/>
    <cellStyle name="표준 2 8 14 27" xfId="37293" xr:uid="{00000000-0005-0000-0000-000049E10000}"/>
    <cellStyle name="표준 2 8 14 28" xfId="38773" xr:uid="{00000000-0005-0000-0000-00004AE10000}"/>
    <cellStyle name="표준 2 8 14 29" xfId="40253" xr:uid="{00000000-0005-0000-0000-00004BE10000}"/>
    <cellStyle name="표준 2 8 14 3" xfId="1772" xr:uid="{00000000-0005-0000-0000-00004CE10000}"/>
    <cellStyle name="표준 2 8 14 30" xfId="41733" xr:uid="{00000000-0005-0000-0000-00004DE10000}"/>
    <cellStyle name="표준 2 8 14 31" xfId="43213" xr:uid="{00000000-0005-0000-0000-00004EE10000}"/>
    <cellStyle name="표준 2 8 14 32" xfId="44693" xr:uid="{00000000-0005-0000-0000-00004FE10000}"/>
    <cellStyle name="표준 2 8 14 33" xfId="46174" xr:uid="{00000000-0005-0000-0000-000050E10000}"/>
    <cellStyle name="표준 2 8 14 34" xfId="47654" xr:uid="{00000000-0005-0000-0000-000051E10000}"/>
    <cellStyle name="표준 2 8 14 35" xfId="49134" xr:uid="{00000000-0005-0000-0000-000052E10000}"/>
    <cellStyle name="표준 2 8 14 36" xfId="50614" xr:uid="{00000000-0005-0000-0000-000053E10000}"/>
    <cellStyle name="표준 2 8 14 37" xfId="52094" xr:uid="{00000000-0005-0000-0000-000054E10000}"/>
    <cellStyle name="표준 2 8 14 38" xfId="53574" xr:uid="{00000000-0005-0000-0000-000055E10000}"/>
    <cellStyle name="표준 2 8 14 39" xfId="55054" xr:uid="{00000000-0005-0000-0000-000056E10000}"/>
    <cellStyle name="표준 2 8 14 4" xfId="3253" xr:uid="{00000000-0005-0000-0000-000057E10000}"/>
    <cellStyle name="표준 2 8 14 40" xfId="56534" xr:uid="{00000000-0005-0000-0000-000058E10000}"/>
    <cellStyle name="표준 2 8 14 41" xfId="58014" xr:uid="{00000000-0005-0000-0000-000059E10000}"/>
    <cellStyle name="표준 2 8 14 42" xfId="59494" xr:uid="{00000000-0005-0000-0000-00005AE10000}"/>
    <cellStyle name="표준 2 8 14 43" xfId="60974" xr:uid="{00000000-0005-0000-0000-00005BE10000}"/>
    <cellStyle name="표준 2 8 14 5" xfId="4733" xr:uid="{00000000-0005-0000-0000-00005CE10000}"/>
    <cellStyle name="표준 2 8 14 6" xfId="6213" xr:uid="{00000000-0005-0000-0000-00005DE10000}"/>
    <cellStyle name="표준 2 8 14 7" xfId="7693" xr:uid="{00000000-0005-0000-0000-00005EE10000}"/>
    <cellStyle name="표준 2 8 14 8" xfId="9173" xr:uid="{00000000-0005-0000-0000-00005FE10000}"/>
    <cellStyle name="표준 2 8 14 9" xfId="10653" xr:uid="{00000000-0005-0000-0000-000060E10000}"/>
    <cellStyle name="표준 2 8 15" xfId="1297" xr:uid="{00000000-0005-0000-0000-000061E10000}"/>
    <cellStyle name="표준 2 8 15 10" xfId="12153" xr:uid="{00000000-0005-0000-0000-000062E10000}"/>
    <cellStyle name="표준 2 8 15 11" xfId="13633" xr:uid="{00000000-0005-0000-0000-000063E10000}"/>
    <cellStyle name="표준 2 8 15 12" xfId="15113" xr:uid="{00000000-0005-0000-0000-000064E10000}"/>
    <cellStyle name="표준 2 8 15 13" xfId="16593" xr:uid="{00000000-0005-0000-0000-000065E10000}"/>
    <cellStyle name="표준 2 8 15 14" xfId="18073" xr:uid="{00000000-0005-0000-0000-000066E10000}"/>
    <cellStyle name="표준 2 8 15 15" xfId="19553" xr:uid="{00000000-0005-0000-0000-000067E10000}"/>
    <cellStyle name="표준 2 8 15 16" xfId="21033" xr:uid="{00000000-0005-0000-0000-000068E10000}"/>
    <cellStyle name="표준 2 8 15 17" xfId="22513" xr:uid="{00000000-0005-0000-0000-000069E10000}"/>
    <cellStyle name="표준 2 8 15 18" xfId="23993" xr:uid="{00000000-0005-0000-0000-00006AE10000}"/>
    <cellStyle name="표준 2 8 15 19" xfId="25473" xr:uid="{00000000-0005-0000-0000-00006BE10000}"/>
    <cellStyle name="표준 2 8 15 2" xfId="518" xr:uid="{00000000-0005-0000-0000-00006CE10000}"/>
    <cellStyle name="표준 2 8 15 2 10" xfId="14370" xr:uid="{00000000-0005-0000-0000-00006DE10000}"/>
    <cellStyle name="표준 2 8 15 2 11" xfId="15850" xr:uid="{00000000-0005-0000-0000-00006EE10000}"/>
    <cellStyle name="표준 2 8 15 2 12" xfId="17330" xr:uid="{00000000-0005-0000-0000-00006FE10000}"/>
    <cellStyle name="표준 2 8 15 2 13" xfId="18810" xr:uid="{00000000-0005-0000-0000-000070E10000}"/>
    <cellStyle name="표준 2 8 15 2 14" xfId="20290" xr:uid="{00000000-0005-0000-0000-000071E10000}"/>
    <cellStyle name="표준 2 8 15 2 15" xfId="21770" xr:uid="{00000000-0005-0000-0000-000072E10000}"/>
    <cellStyle name="표준 2 8 15 2 16" xfId="23250" xr:uid="{00000000-0005-0000-0000-000073E10000}"/>
    <cellStyle name="표준 2 8 15 2 17" xfId="24730" xr:uid="{00000000-0005-0000-0000-000074E10000}"/>
    <cellStyle name="표준 2 8 15 2 18" xfId="26210" xr:uid="{00000000-0005-0000-0000-000075E10000}"/>
    <cellStyle name="표준 2 8 15 2 19" xfId="27690" xr:uid="{00000000-0005-0000-0000-000076E10000}"/>
    <cellStyle name="표준 2 8 15 2 2" xfId="2529" xr:uid="{00000000-0005-0000-0000-000077E10000}"/>
    <cellStyle name="표준 2 8 15 2 20" xfId="29170" xr:uid="{00000000-0005-0000-0000-000078E10000}"/>
    <cellStyle name="표준 2 8 15 2 21" xfId="30650" xr:uid="{00000000-0005-0000-0000-000079E10000}"/>
    <cellStyle name="표준 2 8 15 2 22" xfId="32130" xr:uid="{00000000-0005-0000-0000-00007AE10000}"/>
    <cellStyle name="표준 2 8 15 2 23" xfId="33610" xr:uid="{00000000-0005-0000-0000-00007BE10000}"/>
    <cellStyle name="표준 2 8 15 2 24" xfId="35090" xr:uid="{00000000-0005-0000-0000-00007CE10000}"/>
    <cellStyle name="표준 2 8 15 2 25" xfId="36570" xr:uid="{00000000-0005-0000-0000-00007DE10000}"/>
    <cellStyle name="표준 2 8 15 2 26" xfId="38050" xr:uid="{00000000-0005-0000-0000-00007EE10000}"/>
    <cellStyle name="표준 2 8 15 2 27" xfId="39530" xr:uid="{00000000-0005-0000-0000-00007FE10000}"/>
    <cellStyle name="표준 2 8 15 2 28" xfId="41010" xr:uid="{00000000-0005-0000-0000-000080E10000}"/>
    <cellStyle name="표준 2 8 15 2 29" xfId="42490" xr:uid="{00000000-0005-0000-0000-000081E10000}"/>
    <cellStyle name="표준 2 8 15 2 3" xfId="4010" xr:uid="{00000000-0005-0000-0000-000082E10000}"/>
    <cellStyle name="표준 2 8 15 2 30" xfId="43970" xr:uid="{00000000-0005-0000-0000-000083E10000}"/>
    <cellStyle name="표준 2 8 15 2 31" xfId="45450" xr:uid="{00000000-0005-0000-0000-000084E10000}"/>
    <cellStyle name="표준 2 8 15 2 32" xfId="46931" xr:uid="{00000000-0005-0000-0000-000085E10000}"/>
    <cellStyle name="표준 2 8 15 2 33" xfId="48411" xr:uid="{00000000-0005-0000-0000-000086E10000}"/>
    <cellStyle name="표준 2 8 15 2 34" xfId="49891" xr:uid="{00000000-0005-0000-0000-000087E10000}"/>
    <cellStyle name="표준 2 8 15 2 35" xfId="51371" xr:uid="{00000000-0005-0000-0000-000088E10000}"/>
    <cellStyle name="표준 2 8 15 2 36" xfId="52851" xr:uid="{00000000-0005-0000-0000-000089E10000}"/>
    <cellStyle name="표준 2 8 15 2 37" xfId="54331" xr:uid="{00000000-0005-0000-0000-00008AE10000}"/>
    <cellStyle name="표준 2 8 15 2 38" xfId="55811" xr:uid="{00000000-0005-0000-0000-00008BE10000}"/>
    <cellStyle name="표준 2 8 15 2 39" xfId="57291" xr:uid="{00000000-0005-0000-0000-00008CE10000}"/>
    <cellStyle name="표준 2 8 15 2 4" xfId="5490" xr:uid="{00000000-0005-0000-0000-00008DE10000}"/>
    <cellStyle name="표준 2 8 15 2 40" xfId="58771" xr:uid="{00000000-0005-0000-0000-00008EE10000}"/>
    <cellStyle name="표준 2 8 15 2 41" xfId="60251" xr:uid="{00000000-0005-0000-0000-00008FE10000}"/>
    <cellStyle name="표준 2 8 15 2 42" xfId="61731" xr:uid="{00000000-0005-0000-0000-000090E10000}"/>
    <cellStyle name="표준 2 8 15 2 5" xfId="6970" xr:uid="{00000000-0005-0000-0000-000091E10000}"/>
    <cellStyle name="표준 2 8 15 2 6" xfId="8450" xr:uid="{00000000-0005-0000-0000-000092E10000}"/>
    <cellStyle name="표준 2 8 15 2 7" xfId="9930" xr:uid="{00000000-0005-0000-0000-000093E10000}"/>
    <cellStyle name="표준 2 8 15 2 8" xfId="11410" xr:uid="{00000000-0005-0000-0000-000094E10000}"/>
    <cellStyle name="표준 2 8 15 2 9" xfId="12890" xr:uid="{00000000-0005-0000-0000-000095E10000}"/>
    <cellStyle name="표준 2 8 15 20" xfId="26953" xr:uid="{00000000-0005-0000-0000-000096E10000}"/>
    <cellStyle name="표준 2 8 15 21" xfId="28433" xr:uid="{00000000-0005-0000-0000-000097E10000}"/>
    <cellStyle name="표준 2 8 15 22" xfId="29913" xr:uid="{00000000-0005-0000-0000-000098E10000}"/>
    <cellStyle name="표준 2 8 15 23" xfId="31393" xr:uid="{00000000-0005-0000-0000-000099E10000}"/>
    <cellStyle name="표준 2 8 15 24" xfId="32873" xr:uid="{00000000-0005-0000-0000-00009AE10000}"/>
    <cellStyle name="표준 2 8 15 25" xfId="34353" xr:uid="{00000000-0005-0000-0000-00009BE10000}"/>
    <cellStyle name="표준 2 8 15 26" xfId="35833" xr:uid="{00000000-0005-0000-0000-00009CE10000}"/>
    <cellStyle name="표준 2 8 15 27" xfId="37313" xr:uid="{00000000-0005-0000-0000-00009DE10000}"/>
    <cellStyle name="표준 2 8 15 28" xfId="38793" xr:uid="{00000000-0005-0000-0000-00009EE10000}"/>
    <cellStyle name="표준 2 8 15 29" xfId="40273" xr:uid="{00000000-0005-0000-0000-00009FE10000}"/>
    <cellStyle name="표준 2 8 15 3" xfId="1792" xr:uid="{00000000-0005-0000-0000-0000A0E10000}"/>
    <cellStyle name="표준 2 8 15 30" xfId="41753" xr:uid="{00000000-0005-0000-0000-0000A1E10000}"/>
    <cellStyle name="표준 2 8 15 31" xfId="43233" xr:uid="{00000000-0005-0000-0000-0000A2E10000}"/>
    <cellStyle name="표준 2 8 15 32" xfId="44713" xr:uid="{00000000-0005-0000-0000-0000A3E10000}"/>
    <cellStyle name="표준 2 8 15 33" xfId="46194" xr:uid="{00000000-0005-0000-0000-0000A4E10000}"/>
    <cellStyle name="표준 2 8 15 34" xfId="47674" xr:uid="{00000000-0005-0000-0000-0000A5E10000}"/>
    <cellStyle name="표준 2 8 15 35" xfId="49154" xr:uid="{00000000-0005-0000-0000-0000A6E10000}"/>
    <cellStyle name="표준 2 8 15 36" xfId="50634" xr:uid="{00000000-0005-0000-0000-0000A7E10000}"/>
    <cellStyle name="표준 2 8 15 37" xfId="52114" xr:uid="{00000000-0005-0000-0000-0000A8E10000}"/>
    <cellStyle name="표준 2 8 15 38" xfId="53594" xr:uid="{00000000-0005-0000-0000-0000A9E10000}"/>
    <cellStyle name="표준 2 8 15 39" xfId="55074" xr:uid="{00000000-0005-0000-0000-0000AAE10000}"/>
    <cellStyle name="표준 2 8 15 4" xfId="3273" xr:uid="{00000000-0005-0000-0000-0000ABE10000}"/>
    <cellStyle name="표준 2 8 15 40" xfId="56554" xr:uid="{00000000-0005-0000-0000-0000ACE10000}"/>
    <cellStyle name="표준 2 8 15 41" xfId="58034" xr:uid="{00000000-0005-0000-0000-0000ADE10000}"/>
    <cellStyle name="표준 2 8 15 42" xfId="59514" xr:uid="{00000000-0005-0000-0000-0000AEE10000}"/>
    <cellStyle name="표준 2 8 15 43" xfId="60994" xr:uid="{00000000-0005-0000-0000-0000AFE10000}"/>
    <cellStyle name="표준 2 8 15 5" xfId="4753" xr:uid="{00000000-0005-0000-0000-0000B0E10000}"/>
    <cellStyle name="표준 2 8 15 6" xfId="6233" xr:uid="{00000000-0005-0000-0000-0000B1E10000}"/>
    <cellStyle name="표준 2 8 15 7" xfId="7713" xr:uid="{00000000-0005-0000-0000-0000B2E10000}"/>
    <cellStyle name="표준 2 8 15 8" xfId="9193" xr:uid="{00000000-0005-0000-0000-0000B3E10000}"/>
    <cellStyle name="표준 2 8 15 9" xfId="10673" xr:uid="{00000000-0005-0000-0000-0000B4E10000}"/>
    <cellStyle name="표준 2 8 16" xfId="1277" xr:uid="{00000000-0005-0000-0000-0000B5E10000}"/>
    <cellStyle name="표준 2 8 16 10" xfId="12173" xr:uid="{00000000-0005-0000-0000-0000B6E10000}"/>
    <cellStyle name="표준 2 8 16 11" xfId="13653" xr:uid="{00000000-0005-0000-0000-0000B7E10000}"/>
    <cellStyle name="표준 2 8 16 12" xfId="15133" xr:uid="{00000000-0005-0000-0000-0000B8E10000}"/>
    <cellStyle name="표준 2 8 16 13" xfId="16613" xr:uid="{00000000-0005-0000-0000-0000B9E10000}"/>
    <cellStyle name="표준 2 8 16 14" xfId="18093" xr:uid="{00000000-0005-0000-0000-0000BAE10000}"/>
    <cellStyle name="표준 2 8 16 15" xfId="19573" xr:uid="{00000000-0005-0000-0000-0000BBE10000}"/>
    <cellStyle name="표준 2 8 16 16" xfId="21053" xr:uid="{00000000-0005-0000-0000-0000BCE10000}"/>
    <cellStyle name="표준 2 8 16 17" xfId="22533" xr:uid="{00000000-0005-0000-0000-0000BDE10000}"/>
    <cellStyle name="표준 2 8 16 18" xfId="24013" xr:uid="{00000000-0005-0000-0000-0000BEE10000}"/>
    <cellStyle name="표준 2 8 16 19" xfId="25493" xr:uid="{00000000-0005-0000-0000-0000BFE10000}"/>
    <cellStyle name="표준 2 8 16 2" xfId="498" xr:uid="{00000000-0005-0000-0000-0000C0E10000}"/>
    <cellStyle name="표준 2 8 16 2 10" xfId="14390" xr:uid="{00000000-0005-0000-0000-0000C1E10000}"/>
    <cellStyle name="표준 2 8 16 2 11" xfId="15870" xr:uid="{00000000-0005-0000-0000-0000C2E10000}"/>
    <cellStyle name="표준 2 8 16 2 12" xfId="17350" xr:uid="{00000000-0005-0000-0000-0000C3E10000}"/>
    <cellStyle name="표준 2 8 16 2 13" xfId="18830" xr:uid="{00000000-0005-0000-0000-0000C4E10000}"/>
    <cellStyle name="표준 2 8 16 2 14" xfId="20310" xr:uid="{00000000-0005-0000-0000-0000C5E10000}"/>
    <cellStyle name="표준 2 8 16 2 15" xfId="21790" xr:uid="{00000000-0005-0000-0000-0000C6E10000}"/>
    <cellStyle name="표준 2 8 16 2 16" xfId="23270" xr:uid="{00000000-0005-0000-0000-0000C7E10000}"/>
    <cellStyle name="표준 2 8 16 2 17" xfId="24750" xr:uid="{00000000-0005-0000-0000-0000C8E10000}"/>
    <cellStyle name="표준 2 8 16 2 18" xfId="26230" xr:uid="{00000000-0005-0000-0000-0000C9E10000}"/>
    <cellStyle name="표준 2 8 16 2 19" xfId="27710" xr:uid="{00000000-0005-0000-0000-0000CAE10000}"/>
    <cellStyle name="표준 2 8 16 2 2" xfId="2549" xr:uid="{00000000-0005-0000-0000-0000CBE10000}"/>
    <cellStyle name="표준 2 8 16 2 20" xfId="29190" xr:uid="{00000000-0005-0000-0000-0000CCE10000}"/>
    <cellStyle name="표준 2 8 16 2 21" xfId="30670" xr:uid="{00000000-0005-0000-0000-0000CDE10000}"/>
    <cellStyle name="표준 2 8 16 2 22" xfId="32150" xr:uid="{00000000-0005-0000-0000-0000CEE10000}"/>
    <cellStyle name="표준 2 8 16 2 23" xfId="33630" xr:uid="{00000000-0005-0000-0000-0000CFE10000}"/>
    <cellStyle name="표준 2 8 16 2 24" xfId="35110" xr:uid="{00000000-0005-0000-0000-0000D0E10000}"/>
    <cellStyle name="표준 2 8 16 2 25" xfId="36590" xr:uid="{00000000-0005-0000-0000-0000D1E10000}"/>
    <cellStyle name="표준 2 8 16 2 26" xfId="38070" xr:uid="{00000000-0005-0000-0000-0000D2E10000}"/>
    <cellStyle name="표준 2 8 16 2 27" xfId="39550" xr:uid="{00000000-0005-0000-0000-0000D3E10000}"/>
    <cellStyle name="표준 2 8 16 2 28" xfId="41030" xr:uid="{00000000-0005-0000-0000-0000D4E10000}"/>
    <cellStyle name="표준 2 8 16 2 29" xfId="42510" xr:uid="{00000000-0005-0000-0000-0000D5E10000}"/>
    <cellStyle name="표준 2 8 16 2 3" xfId="4030" xr:uid="{00000000-0005-0000-0000-0000D6E10000}"/>
    <cellStyle name="표준 2 8 16 2 30" xfId="43990" xr:uid="{00000000-0005-0000-0000-0000D7E10000}"/>
    <cellStyle name="표준 2 8 16 2 31" xfId="45470" xr:uid="{00000000-0005-0000-0000-0000D8E10000}"/>
    <cellStyle name="표준 2 8 16 2 32" xfId="46951" xr:uid="{00000000-0005-0000-0000-0000D9E10000}"/>
    <cellStyle name="표준 2 8 16 2 33" xfId="48431" xr:uid="{00000000-0005-0000-0000-0000DAE10000}"/>
    <cellStyle name="표준 2 8 16 2 34" xfId="49911" xr:uid="{00000000-0005-0000-0000-0000DBE10000}"/>
    <cellStyle name="표준 2 8 16 2 35" xfId="51391" xr:uid="{00000000-0005-0000-0000-0000DCE10000}"/>
    <cellStyle name="표준 2 8 16 2 36" xfId="52871" xr:uid="{00000000-0005-0000-0000-0000DDE10000}"/>
    <cellStyle name="표준 2 8 16 2 37" xfId="54351" xr:uid="{00000000-0005-0000-0000-0000DEE10000}"/>
    <cellStyle name="표준 2 8 16 2 38" xfId="55831" xr:uid="{00000000-0005-0000-0000-0000DFE10000}"/>
    <cellStyle name="표준 2 8 16 2 39" xfId="57311" xr:uid="{00000000-0005-0000-0000-0000E0E10000}"/>
    <cellStyle name="표준 2 8 16 2 4" xfId="5510" xr:uid="{00000000-0005-0000-0000-0000E1E10000}"/>
    <cellStyle name="표준 2 8 16 2 40" xfId="58791" xr:uid="{00000000-0005-0000-0000-0000E2E10000}"/>
    <cellStyle name="표준 2 8 16 2 41" xfId="60271" xr:uid="{00000000-0005-0000-0000-0000E3E10000}"/>
    <cellStyle name="표준 2 8 16 2 42" xfId="61751" xr:uid="{00000000-0005-0000-0000-0000E4E10000}"/>
    <cellStyle name="표준 2 8 16 2 5" xfId="6990" xr:uid="{00000000-0005-0000-0000-0000E5E10000}"/>
    <cellStyle name="표준 2 8 16 2 6" xfId="8470" xr:uid="{00000000-0005-0000-0000-0000E6E10000}"/>
    <cellStyle name="표준 2 8 16 2 7" xfId="9950" xr:uid="{00000000-0005-0000-0000-0000E7E10000}"/>
    <cellStyle name="표준 2 8 16 2 8" xfId="11430" xr:uid="{00000000-0005-0000-0000-0000E8E10000}"/>
    <cellStyle name="표준 2 8 16 2 9" xfId="12910" xr:uid="{00000000-0005-0000-0000-0000E9E10000}"/>
    <cellStyle name="표준 2 8 16 20" xfId="26973" xr:uid="{00000000-0005-0000-0000-0000EAE10000}"/>
    <cellStyle name="표준 2 8 16 21" xfId="28453" xr:uid="{00000000-0005-0000-0000-0000EBE10000}"/>
    <cellStyle name="표준 2 8 16 22" xfId="29933" xr:uid="{00000000-0005-0000-0000-0000ECE10000}"/>
    <cellStyle name="표준 2 8 16 23" xfId="31413" xr:uid="{00000000-0005-0000-0000-0000EDE10000}"/>
    <cellStyle name="표준 2 8 16 24" xfId="32893" xr:uid="{00000000-0005-0000-0000-0000EEE10000}"/>
    <cellStyle name="표준 2 8 16 25" xfId="34373" xr:uid="{00000000-0005-0000-0000-0000EFE10000}"/>
    <cellStyle name="표준 2 8 16 26" xfId="35853" xr:uid="{00000000-0005-0000-0000-0000F0E10000}"/>
    <cellStyle name="표준 2 8 16 27" xfId="37333" xr:uid="{00000000-0005-0000-0000-0000F1E10000}"/>
    <cellStyle name="표준 2 8 16 28" xfId="38813" xr:uid="{00000000-0005-0000-0000-0000F2E10000}"/>
    <cellStyle name="표준 2 8 16 29" xfId="40293" xr:uid="{00000000-0005-0000-0000-0000F3E10000}"/>
    <cellStyle name="표준 2 8 16 3" xfId="1812" xr:uid="{00000000-0005-0000-0000-0000F4E10000}"/>
    <cellStyle name="표준 2 8 16 30" xfId="41773" xr:uid="{00000000-0005-0000-0000-0000F5E10000}"/>
    <cellStyle name="표준 2 8 16 31" xfId="43253" xr:uid="{00000000-0005-0000-0000-0000F6E10000}"/>
    <cellStyle name="표준 2 8 16 32" xfId="44733" xr:uid="{00000000-0005-0000-0000-0000F7E10000}"/>
    <cellStyle name="표준 2 8 16 33" xfId="46214" xr:uid="{00000000-0005-0000-0000-0000F8E10000}"/>
    <cellStyle name="표준 2 8 16 34" xfId="47694" xr:uid="{00000000-0005-0000-0000-0000F9E10000}"/>
    <cellStyle name="표준 2 8 16 35" xfId="49174" xr:uid="{00000000-0005-0000-0000-0000FAE10000}"/>
    <cellStyle name="표준 2 8 16 36" xfId="50654" xr:uid="{00000000-0005-0000-0000-0000FBE10000}"/>
    <cellStyle name="표준 2 8 16 37" xfId="52134" xr:uid="{00000000-0005-0000-0000-0000FCE10000}"/>
    <cellStyle name="표준 2 8 16 38" xfId="53614" xr:uid="{00000000-0005-0000-0000-0000FDE10000}"/>
    <cellStyle name="표준 2 8 16 39" xfId="55094" xr:uid="{00000000-0005-0000-0000-0000FEE10000}"/>
    <cellStyle name="표준 2 8 16 4" xfId="3293" xr:uid="{00000000-0005-0000-0000-0000FFE10000}"/>
    <cellStyle name="표준 2 8 16 40" xfId="56574" xr:uid="{00000000-0005-0000-0000-000000E20000}"/>
    <cellStyle name="표준 2 8 16 41" xfId="58054" xr:uid="{00000000-0005-0000-0000-000001E20000}"/>
    <cellStyle name="표준 2 8 16 42" xfId="59534" xr:uid="{00000000-0005-0000-0000-000002E20000}"/>
    <cellStyle name="표준 2 8 16 43" xfId="61014" xr:uid="{00000000-0005-0000-0000-000003E20000}"/>
    <cellStyle name="표준 2 8 16 5" xfId="4773" xr:uid="{00000000-0005-0000-0000-000004E20000}"/>
    <cellStyle name="표준 2 8 16 6" xfId="6253" xr:uid="{00000000-0005-0000-0000-000005E20000}"/>
    <cellStyle name="표준 2 8 16 7" xfId="7733" xr:uid="{00000000-0005-0000-0000-000006E20000}"/>
    <cellStyle name="표준 2 8 16 8" xfId="9213" xr:uid="{00000000-0005-0000-0000-000007E20000}"/>
    <cellStyle name="표준 2 8 16 9" xfId="10693" xr:uid="{00000000-0005-0000-0000-000008E20000}"/>
    <cellStyle name="표준 2 8 17" xfId="1255" xr:uid="{00000000-0005-0000-0000-000009E20000}"/>
    <cellStyle name="표준 2 8 17 10" xfId="12195" xr:uid="{00000000-0005-0000-0000-00000AE20000}"/>
    <cellStyle name="표준 2 8 17 11" xfId="13675" xr:uid="{00000000-0005-0000-0000-00000BE20000}"/>
    <cellStyle name="표준 2 8 17 12" xfId="15155" xr:uid="{00000000-0005-0000-0000-00000CE20000}"/>
    <cellStyle name="표준 2 8 17 13" xfId="16635" xr:uid="{00000000-0005-0000-0000-00000DE20000}"/>
    <cellStyle name="표준 2 8 17 14" xfId="18115" xr:uid="{00000000-0005-0000-0000-00000EE20000}"/>
    <cellStyle name="표준 2 8 17 15" xfId="19595" xr:uid="{00000000-0005-0000-0000-00000FE20000}"/>
    <cellStyle name="표준 2 8 17 16" xfId="21075" xr:uid="{00000000-0005-0000-0000-000010E20000}"/>
    <cellStyle name="표준 2 8 17 17" xfId="22555" xr:uid="{00000000-0005-0000-0000-000011E20000}"/>
    <cellStyle name="표준 2 8 17 18" xfId="24035" xr:uid="{00000000-0005-0000-0000-000012E20000}"/>
    <cellStyle name="표준 2 8 17 19" xfId="25515" xr:uid="{00000000-0005-0000-0000-000013E20000}"/>
    <cellStyle name="표준 2 8 17 2" xfId="476" xr:uid="{00000000-0005-0000-0000-000014E20000}"/>
    <cellStyle name="표준 2 8 17 2 10" xfId="14412" xr:uid="{00000000-0005-0000-0000-000015E20000}"/>
    <cellStyle name="표준 2 8 17 2 11" xfId="15892" xr:uid="{00000000-0005-0000-0000-000016E20000}"/>
    <cellStyle name="표준 2 8 17 2 12" xfId="17372" xr:uid="{00000000-0005-0000-0000-000017E20000}"/>
    <cellStyle name="표준 2 8 17 2 13" xfId="18852" xr:uid="{00000000-0005-0000-0000-000018E20000}"/>
    <cellStyle name="표준 2 8 17 2 14" xfId="20332" xr:uid="{00000000-0005-0000-0000-000019E20000}"/>
    <cellStyle name="표준 2 8 17 2 15" xfId="21812" xr:uid="{00000000-0005-0000-0000-00001AE20000}"/>
    <cellStyle name="표준 2 8 17 2 16" xfId="23292" xr:uid="{00000000-0005-0000-0000-00001BE20000}"/>
    <cellStyle name="표준 2 8 17 2 17" xfId="24772" xr:uid="{00000000-0005-0000-0000-00001CE20000}"/>
    <cellStyle name="표준 2 8 17 2 18" xfId="26252" xr:uid="{00000000-0005-0000-0000-00001DE20000}"/>
    <cellStyle name="표준 2 8 17 2 19" xfId="27732" xr:uid="{00000000-0005-0000-0000-00001EE20000}"/>
    <cellStyle name="표준 2 8 17 2 2" xfId="2571" xr:uid="{00000000-0005-0000-0000-00001FE20000}"/>
    <cellStyle name="표준 2 8 17 2 20" xfId="29212" xr:uid="{00000000-0005-0000-0000-000020E20000}"/>
    <cellStyle name="표준 2 8 17 2 21" xfId="30692" xr:uid="{00000000-0005-0000-0000-000021E20000}"/>
    <cellStyle name="표준 2 8 17 2 22" xfId="32172" xr:uid="{00000000-0005-0000-0000-000022E20000}"/>
    <cellStyle name="표준 2 8 17 2 23" xfId="33652" xr:uid="{00000000-0005-0000-0000-000023E20000}"/>
    <cellStyle name="표준 2 8 17 2 24" xfId="35132" xr:uid="{00000000-0005-0000-0000-000024E20000}"/>
    <cellStyle name="표준 2 8 17 2 25" xfId="36612" xr:uid="{00000000-0005-0000-0000-000025E20000}"/>
    <cellStyle name="표준 2 8 17 2 26" xfId="38092" xr:uid="{00000000-0005-0000-0000-000026E20000}"/>
    <cellStyle name="표준 2 8 17 2 27" xfId="39572" xr:uid="{00000000-0005-0000-0000-000027E20000}"/>
    <cellStyle name="표준 2 8 17 2 28" xfId="41052" xr:uid="{00000000-0005-0000-0000-000028E20000}"/>
    <cellStyle name="표준 2 8 17 2 29" xfId="42532" xr:uid="{00000000-0005-0000-0000-000029E20000}"/>
    <cellStyle name="표준 2 8 17 2 3" xfId="4052" xr:uid="{00000000-0005-0000-0000-00002AE20000}"/>
    <cellStyle name="표준 2 8 17 2 30" xfId="44012" xr:uid="{00000000-0005-0000-0000-00002BE20000}"/>
    <cellStyle name="표준 2 8 17 2 31" xfId="45492" xr:uid="{00000000-0005-0000-0000-00002CE20000}"/>
    <cellStyle name="표준 2 8 17 2 32" xfId="46973" xr:uid="{00000000-0005-0000-0000-00002DE20000}"/>
    <cellStyle name="표준 2 8 17 2 33" xfId="48453" xr:uid="{00000000-0005-0000-0000-00002EE20000}"/>
    <cellStyle name="표준 2 8 17 2 34" xfId="49933" xr:uid="{00000000-0005-0000-0000-00002FE20000}"/>
    <cellStyle name="표준 2 8 17 2 35" xfId="51413" xr:uid="{00000000-0005-0000-0000-000030E20000}"/>
    <cellStyle name="표준 2 8 17 2 36" xfId="52893" xr:uid="{00000000-0005-0000-0000-000031E20000}"/>
    <cellStyle name="표준 2 8 17 2 37" xfId="54373" xr:uid="{00000000-0005-0000-0000-000032E20000}"/>
    <cellStyle name="표준 2 8 17 2 38" xfId="55853" xr:uid="{00000000-0005-0000-0000-000033E20000}"/>
    <cellStyle name="표준 2 8 17 2 39" xfId="57333" xr:uid="{00000000-0005-0000-0000-000034E20000}"/>
    <cellStyle name="표준 2 8 17 2 4" xfId="5532" xr:uid="{00000000-0005-0000-0000-000035E20000}"/>
    <cellStyle name="표준 2 8 17 2 40" xfId="58813" xr:uid="{00000000-0005-0000-0000-000036E20000}"/>
    <cellStyle name="표준 2 8 17 2 41" xfId="60293" xr:uid="{00000000-0005-0000-0000-000037E20000}"/>
    <cellStyle name="표준 2 8 17 2 42" xfId="61773" xr:uid="{00000000-0005-0000-0000-000038E20000}"/>
    <cellStyle name="표준 2 8 17 2 5" xfId="7012" xr:uid="{00000000-0005-0000-0000-000039E20000}"/>
    <cellStyle name="표준 2 8 17 2 6" xfId="8492" xr:uid="{00000000-0005-0000-0000-00003AE20000}"/>
    <cellStyle name="표준 2 8 17 2 7" xfId="9972" xr:uid="{00000000-0005-0000-0000-00003BE20000}"/>
    <cellStyle name="표준 2 8 17 2 8" xfId="11452" xr:uid="{00000000-0005-0000-0000-00003CE20000}"/>
    <cellStyle name="표준 2 8 17 2 9" xfId="12932" xr:uid="{00000000-0005-0000-0000-00003DE20000}"/>
    <cellStyle name="표준 2 8 17 20" xfId="26995" xr:uid="{00000000-0005-0000-0000-00003EE20000}"/>
    <cellStyle name="표준 2 8 17 21" xfId="28475" xr:uid="{00000000-0005-0000-0000-00003FE20000}"/>
    <cellStyle name="표준 2 8 17 22" xfId="29955" xr:uid="{00000000-0005-0000-0000-000040E20000}"/>
    <cellStyle name="표준 2 8 17 23" xfId="31435" xr:uid="{00000000-0005-0000-0000-000041E20000}"/>
    <cellStyle name="표준 2 8 17 24" xfId="32915" xr:uid="{00000000-0005-0000-0000-000042E20000}"/>
    <cellStyle name="표준 2 8 17 25" xfId="34395" xr:uid="{00000000-0005-0000-0000-000043E20000}"/>
    <cellStyle name="표준 2 8 17 26" xfId="35875" xr:uid="{00000000-0005-0000-0000-000044E20000}"/>
    <cellStyle name="표준 2 8 17 27" xfId="37355" xr:uid="{00000000-0005-0000-0000-000045E20000}"/>
    <cellStyle name="표준 2 8 17 28" xfId="38835" xr:uid="{00000000-0005-0000-0000-000046E20000}"/>
    <cellStyle name="표준 2 8 17 29" xfId="40315" xr:uid="{00000000-0005-0000-0000-000047E20000}"/>
    <cellStyle name="표준 2 8 17 3" xfId="1834" xr:uid="{00000000-0005-0000-0000-000048E20000}"/>
    <cellStyle name="표준 2 8 17 30" xfId="41795" xr:uid="{00000000-0005-0000-0000-000049E20000}"/>
    <cellStyle name="표준 2 8 17 31" xfId="43275" xr:uid="{00000000-0005-0000-0000-00004AE20000}"/>
    <cellStyle name="표준 2 8 17 32" xfId="44755" xr:uid="{00000000-0005-0000-0000-00004BE20000}"/>
    <cellStyle name="표준 2 8 17 33" xfId="46236" xr:uid="{00000000-0005-0000-0000-00004CE20000}"/>
    <cellStyle name="표준 2 8 17 34" xfId="47716" xr:uid="{00000000-0005-0000-0000-00004DE20000}"/>
    <cellStyle name="표준 2 8 17 35" xfId="49196" xr:uid="{00000000-0005-0000-0000-00004EE20000}"/>
    <cellStyle name="표준 2 8 17 36" xfId="50676" xr:uid="{00000000-0005-0000-0000-00004FE20000}"/>
    <cellStyle name="표준 2 8 17 37" xfId="52156" xr:uid="{00000000-0005-0000-0000-000050E20000}"/>
    <cellStyle name="표준 2 8 17 38" xfId="53636" xr:uid="{00000000-0005-0000-0000-000051E20000}"/>
    <cellStyle name="표준 2 8 17 39" xfId="55116" xr:uid="{00000000-0005-0000-0000-000052E20000}"/>
    <cellStyle name="표준 2 8 17 4" xfId="3315" xr:uid="{00000000-0005-0000-0000-000053E20000}"/>
    <cellStyle name="표준 2 8 17 40" xfId="56596" xr:uid="{00000000-0005-0000-0000-000054E20000}"/>
    <cellStyle name="표준 2 8 17 41" xfId="58076" xr:uid="{00000000-0005-0000-0000-000055E20000}"/>
    <cellStyle name="표준 2 8 17 42" xfId="59556" xr:uid="{00000000-0005-0000-0000-000056E20000}"/>
    <cellStyle name="표준 2 8 17 43" xfId="61036" xr:uid="{00000000-0005-0000-0000-000057E20000}"/>
    <cellStyle name="표준 2 8 17 5" xfId="4795" xr:uid="{00000000-0005-0000-0000-000058E20000}"/>
    <cellStyle name="표준 2 8 17 6" xfId="6275" xr:uid="{00000000-0005-0000-0000-000059E20000}"/>
    <cellStyle name="표준 2 8 17 7" xfId="7755" xr:uid="{00000000-0005-0000-0000-00005AE20000}"/>
    <cellStyle name="표준 2 8 17 8" xfId="9235" xr:uid="{00000000-0005-0000-0000-00005BE20000}"/>
    <cellStyle name="표준 2 8 17 9" xfId="10715" xr:uid="{00000000-0005-0000-0000-00005CE20000}"/>
    <cellStyle name="표준 2 8 18" xfId="1232" xr:uid="{00000000-0005-0000-0000-00005DE20000}"/>
    <cellStyle name="표준 2 8 18 10" xfId="12218" xr:uid="{00000000-0005-0000-0000-00005EE20000}"/>
    <cellStyle name="표준 2 8 18 11" xfId="13698" xr:uid="{00000000-0005-0000-0000-00005FE20000}"/>
    <cellStyle name="표준 2 8 18 12" xfId="15178" xr:uid="{00000000-0005-0000-0000-000060E20000}"/>
    <cellStyle name="표준 2 8 18 13" xfId="16658" xr:uid="{00000000-0005-0000-0000-000061E20000}"/>
    <cellStyle name="표준 2 8 18 14" xfId="18138" xr:uid="{00000000-0005-0000-0000-000062E20000}"/>
    <cellStyle name="표준 2 8 18 15" xfId="19618" xr:uid="{00000000-0005-0000-0000-000063E20000}"/>
    <cellStyle name="표준 2 8 18 16" xfId="21098" xr:uid="{00000000-0005-0000-0000-000064E20000}"/>
    <cellStyle name="표준 2 8 18 17" xfId="22578" xr:uid="{00000000-0005-0000-0000-000065E20000}"/>
    <cellStyle name="표준 2 8 18 18" xfId="24058" xr:uid="{00000000-0005-0000-0000-000066E20000}"/>
    <cellStyle name="표준 2 8 18 19" xfId="25538" xr:uid="{00000000-0005-0000-0000-000067E20000}"/>
    <cellStyle name="표준 2 8 18 2" xfId="453" xr:uid="{00000000-0005-0000-0000-000068E20000}"/>
    <cellStyle name="표준 2 8 18 2 10" xfId="14435" xr:uid="{00000000-0005-0000-0000-000069E20000}"/>
    <cellStyle name="표준 2 8 18 2 11" xfId="15915" xr:uid="{00000000-0005-0000-0000-00006AE20000}"/>
    <cellStyle name="표준 2 8 18 2 12" xfId="17395" xr:uid="{00000000-0005-0000-0000-00006BE20000}"/>
    <cellStyle name="표준 2 8 18 2 13" xfId="18875" xr:uid="{00000000-0005-0000-0000-00006CE20000}"/>
    <cellStyle name="표준 2 8 18 2 14" xfId="20355" xr:uid="{00000000-0005-0000-0000-00006DE20000}"/>
    <cellStyle name="표준 2 8 18 2 15" xfId="21835" xr:uid="{00000000-0005-0000-0000-00006EE20000}"/>
    <cellStyle name="표준 2 8 18 2 16" xfId="23315" xr:uid="{00000000-0005-0000-0000-00006FE20000}"/>
    <cellStyle name="표준 2 8 18 2 17" xfId="24795" xr:uid="{00000000-0005-0000-0000-000070E20000}"/>
    <cellStyle name="표준 2 8 18 2 18" xfId="26275" xr:uid="{00000000-0005-0000-0000-000071E20000}"/>
    <cellStyle name="표준 2 8 18 2 19" xfId="27755" xr:uid="{00000000-0005-0000-0000-000072E20000}"/>
    <cellStyle name="표준 2 8 18 2 2" xfId="2594" xr:uid="{00000000-0005-0000-0000-000073E20000}"/>
    <cellStyle name="표준 2 8 18 2 20" xfId="29235" xr:uid="{00000000-0005-0000-0000-000074E20000}"/>
    <cellStyle name="표준 2 8 18 2 21" xfId="30715" xr:uid="{00000000-0005-0000-0000-000075E20000}"/>
    <cellStyle name="표준 2 8 18 2 22" xfId="32195" xr:uid="{00000000-0005-0000-0000-000076E20000}"/>
    <cellStyle name="표준 2 8 18 2 23" xfId="33675" xr:uid="{00000000-0005-0000-0000-000077E20000}"/>
    <cellStyle name="표준 2 8 18 2 24" xfId="35155" xr:uid="{00000000-0005-0000-0000-000078E20000}"/>
    <cellStyle name="표준 2 8 18 2 25" xfId="36635" xr:uid="{00000000-0005-0000-0000-000079E20000}"/>
    <cellStyle name="표준 2 8 18 2 26" xfId="38115" xr:uid="{00000000-0005-0000-0000-00007AE20000}"/>
    <cellStyle name="표준 2 8 18 2 27" xfId="39595" xr:uid="{00000000-0005-0000-0000-00007BE20000}"/>
    <cellStyle name="표준 2 8 18 2 28" xfId="41075" xr:uid="{00000000-0005-0000-0000-00007CE20000}"/>
    <cellStyle name="표준 2 8 18 2 29" xfId="42555" xr:uid="{00000000-0005-0000-0000-00007DE20000}"/>
    <cellStyle name="표준 2 8 18 2 3" xfId="4075" xr:uid="{00000000-0005-0000-0000-00007EE20000}"/>
    <cellStyle name="표준 2 8 18 2 30" xfId="44035" xr:uid="{00000000-0005-0000-0000-00007FE20000}"/>
    <cellStyle name="표준 2 8 18 2 31" xfId="45515" xr:uid="{00000000-0005-0000-0000-000080E20000}"/>
    <cellStyle name="표준 2 8 18 2 32" xfId="46996" xr:uid="{00000000-0005-0000-0000-000081E20000}"/>
    <cellStyle name="표준 2 8 18 2 33" xfId="48476" xr:uid="{00000000-0005-0000-0000-000082E20000}"/>
    <cellStyle name="표준 2 8 18 2 34" xfId="49956" xr:uid="{00000000-0005-0000-0000-000083E20000}"/>
    <cellStyle name="표준 2 8 18 2 35" xfId="51436" xr:uid="{00000000-0005-0000-0000-000084E20000}"/>
    <cellStyle name="표준 2 8 18 2 36" xfId="52916" xr:uid="{00000000-0005-0000-0000-000085E20000}"/>
    <cellStyle name="표준 2 8 18 2 37" xfId="54396" xr:uid="{00000000-0005-0000-0000-000086E20000}"/>
    <cellStyle name="표준 2 8 18 2 38" xfId="55876" xr:uid="{00000000-0005-0000-0000-000087E20000}"/>
    <cellStyle name="표준 2 8 18 2 39" xfId="57356" xr:uid="{00000000-0005-0000-0000-000088E20000}"/>
    <cellStyle name="표준 2 8 18 2 4" xfId="5555" xr:uid="{00000000-0005-0000-0000-000089E20000}"/>
    <cellStyle name="표준 2 8 18 2 40" xfId="58836" xr:uid="{00000000-0005-0000-0000-00008AE20000}"/>
    <cellStyle name="표준 2 8 18 2 41" xfId="60316" xr:uid="{00000000-0005-0000-0000-00008BE20000}"/>
    <cellStyle name="표준 2 8 18 2 42" xfId="61796" xr:uid="{00000000-0005-0000-0000-00008CE20000}"/>
    <cellStyle name="표준 2 8 18 2 5" xfId="7035" xr:uid="{00000000-0005-0000-0000-00008DE20000}"/>
    <cellStyle name="표준 2 8 18 2 6" xfId="8515" xr:uid="{00000000-0005-0000-0000-00008EE20000}"/>
    <cellStyle name="표준 2 8 18 2 7" xfId="9995" xr:uid="{00000000-0005-0000-0000-00008FE20000}"/>
    <cellStyle name="표준 2 8 18 2 8" xfId="11475" xr:uid="{00000000-0005-0000-0000-000090E20000}"/>
    <cellStyle name="표준 2 8 18 2 9" xfId="12955" xr:uid="{00000000-0005-0000-0000-000091E20000}"/>
    <cellStyle name="표준 2 8 18 20" xfId="27018" xr:uid="{00000000-0005-0000-0000-000092E20000}"/>
    <cellStyle name="표준 2 8 18 21" xfId="28498" xr:uid="{00000000-0005-0000-0000-000093E20000}"/>
    <cellStyle name="표준 2 8 18 22" xfId="29978" xr:uid="{00000000-0005-0000-0000-000094E20000}"/>
    <cellStyle name="표준 2 8 18 23" xfId="31458" xr:uid="{00000000-0005-0000-0000-000095E20000}"/>
    <cellStyle name="표준 2 8 18 24" xfId="32938" xr:uid="{00000000-0005-0000-0000-000096E20000}"/>
    <cellStyle name="표준 2 8 18 25" xfId="34418" xr:uid="{00000000-0005-0000-0000-000097E20000}"/>
    <cellStyle name="표준 2 8 18 26" xfId="35898" xr:uid="{00000000-0005-0000-0000-000098E20000}"/>
    <cellStyle name="표준 2 8 18 27" xfId="37378" xr:uid="{00000000-0005-0000-0000-000099E20000}"/>
    <cellStyle name="표준 2 8 18 28" xfId="38858" xr:uid="{00000000-0005-0000-0000-00009AE20000}"/>
    <cellStyle name="표준 2 8 18 29" xfId="40338" xr:uid="{00000000-0005-0000-0000-00009BE20000}"/>
    <cellStyle name="표준 2 8 18 3" xfId="1857" xr:uid="{00000000-0005-0000-0000-00009CE20000}"/>
    <cellStyle name="표준 2 8 18 30" xfId="41818" xr:uid="{00000000-0005-0000-0000-00009DE20000}"/>
    <cellStyle name="표준 2 8 18 31" xfId="43298" xr:uid="{00000000-0005-0000-0000-00009EE20000}"/>
    <cellStyle name="표준 2 8 18 32" xfId="44778" xr:uid="{00000000-0005-0000-0000-00009FE20000}"/>
    <cellStyle name="표준 2 8 18 33" xfId="46259" xr:uid="{00000000-0005-0000-0000-0000A0E20000}"/>
    <cellStyle name="표준 2 8 18 34" xfId="47739" xr:uid="{00000000-0005-0000-0000-0000A1E20000}"/>
    <cellStyle name="표준 2 8 18 35" xfId="49219" xr:uid="{00000000-0005-0000-0000-0000A2E20000}"/>
    <cellStyle name="표준 2 8 18 36" xfId="50699" xr:uid="{00000000-0005-0000-0000-0000A3E20000}"/>
    <cellStyle name="표준 2 8 18 37" xfId="52179" xr:uid="{00000000-0005-0000-0000-0000A4E20000}"/>
    <cellStyle name="표준 2 8 18 38" xfId="53659" xr:uid="{00000000-0005-0000-0000-0000A5E20000}"/>
    <cellStyle name="표준 2 8 18 39" xfId="55139" xr:uid="{00000000-0005-0000-0000-0000A6E20000}"/>
    <cellStyle name="표준 2 8 18 4" xfId="3338" xr:uid="{00000000-0005-0000-0000-0000A7E20000}"/>
    <cellStyle name="표준 2 8 18 40" xfId="56619" xr:uid="{00000000-0005-0000-0000-0000A8E20000}"/>
    <cellStyle name="표준 2 8 18 41" xfId="58099" xr:uid="{00000000-0005-0000-0000-0000A9E20000}"/>
    <cellStyle name="표준 2 8 18 42" xfId="59579" xr:uid="{00000000-0005-0000-0000-0000AAE20000}"/>
    <cellStyle name="표준 2 8 18 43" xfId="61059" xr:uid="{00000000-0005-0000-0000-0000ABE20000}"/>
    <cellStyle name="표준 2 8 18 5" xfId="4818" xr:uid="{00000000-0005-0000-0000-0000ACE20000}"/>
    <cellStyle name="표준 2 8 18 6" xfId="6298" xr:uid="{00000000-0005-0000-0000-0000ADE20000}"/>
    <cellStyle name="표준 2 8 18 7" xfId="7778" xr:uid="{00000000-0005-0000-0000-0000AEE20000}"/>
    <cellStyle name="표준 2 8 18 8" xfId="9258" xr:uid="{00000000-0005-0000-0000-0000AFE20000}"/>
    <cellStyle name="표준 2 8 18 9" xfId="10738" xr:uid="{00000000-0005-0000-0000-0000B0E20000}"/>
    <cellStyle name="표준 2 8 19" xfId="1209" xr:uid="{00000000-0005-0000-0000-0000B1E20000}"/>
    <cellStyle name="표준 2 8 19 10" xfId="12241" xr:uid="{00000000-0005-0000-0000-0000B2E20000}"/>
    <cellStyle name="표준 2 8 19 11" xfId="13721" xr:uid="{00000000-0005-0000-0000-0000B3E20000}"/>
    <cellStyle name="표준 2 8 19 12" xfId="15201" xr:uid="{00000000-0005-0000-0000-0000B4E20000}"/>
    <cellStyle name="표준 2 8 19 13" xfId="16681" xr:uid="{00000000-0005-0000-0000-0000B5E20000}"/>
    <cellStyle name="표준 2 8 19 14" xfId="18161" xr:uid="{00000000-0005-0000-0000-0000B6E20000}"/>
    <cellStyle name="표준 2 8 19 15" xfId="19641" xr:uid="{00000000-0005-0000-0000-0000B7E20000}"/>
    <cellStyle name="표준 2 8 19 16" xfId="21121" xr:uid="{00000000-0005-0000-0000-0000B8E20000}"/>
    <cellStyle name="표준 2 8 19 17" xfId="22601" xr:uid="{00000000-0005-0000-0000-0000B9E20000}"/>
    <cellStyle name="표준 2 8 19 18" xfId="24081" xr:uid="{00000000-0005-0000-0000-0000BAE20000}"/>
    <cellStyle name="표준 2 8 19 19" xfId="25561" xr:uid="{00000000-0005-0000-0000-0000BBE20000}"/>
    <cellStyle name="표준 2 8 19 2" xfId="430" xr:uid="{00000000-0005-0000-0000-0000BCE20000}"/>
    <cellStyle name="표준 2 8 19 2 10" xfId="14458" xr:uid="{00000000-0005-0000-0000-0000BDE20000}"/>
    <cellStyle name="표준 2 8 19 2 11" xfId="15938" xr:uid="{00000000-0005-0000-0000-0000BEE20000}"/>
    <cellStyle name="표준 2 8 19 2 12" xfId="17418" xr:uid="{00000000-0005-0000-0000-0000BFE20000}"/>
    <cellStyle name="표준 2 8 19 2 13" xfId="18898" xr:uid="{00000000-0005-0000-0000-0000C0E20000}"/>
    <cellStyle name="표준 2 8 19 2 14" xfId="20378" xr:uid="{00000000-0005-0000-0000-0000C1E20000}"/>
    <cellStyle name="표준 2 8 19 2 15" xfId="21858" xr:uid="{00000000-0005-0000-0000-0000C2E20000}"/>
    <cellStyle name="표준 2 8 19 2 16" xfId="23338" xr:uid="{00000000-0005-0000-0000-0000C3E20000}"/>
    <cellStyle name="표준 2 8 19 2 17" xfId="24818" xr:uid="{00000000-0005-0000-0000-0000C4E20000}"/>
    <cellStyle name="표준 2 8 19 2 18" xfId="26298" xr:uid="{00000000-0005-0000-0000-0000C5E20000}"/>
    <cellStyle name="표준 2 8 19 2 19" xfId="27778" xr:uid="{00000000-0005-0000-0000-0000C6E20000}"/>
    <cellStyle name="표준 2 8 19 2 2" xfId="2617" xr:uid="{00000000-0005-0000-0000-0000C7E20000}"/>
    <cellStyle name="표준 2 8 19 2 20" xfId="29258" xr:uid="{00000000-0005-0000-0000-0000C8E20000}"/>
    <cellStyle name="표준 2 8 19 2 21" xfId="30738" xr:uid="{00000000-0005-0000-0000-0000C9E20000}"/>
    <cellStyle name="표준 2 8 19 2 22" xfId="32218" xr:uid="{00000000-0005-0000-0000-0000CAE20000}"/>
    <cellStyle name="표준 2 8 19 2 23" xfId="33698" xr:uid="{00000000-0005-0000-0000-0000CBE20000}"/>
    <cellStyle name="표준 2 8 19 2 24" xfId="35178" xr:uid="{00000000-0005-0000-0000-0000CCE20000}"/>
    <cellStyle name="표준 2 8 19 2 25" xfId="36658" xr:uid="{00000000-0005-0000-0000-0000CDE20000}"/>
    <cellStyle name="표준 2 8 19 2 26" xfId="38138" xr:uid="{00000000-0005-0000-0000-0000CEE20000}"/>
    <cellStyle name="표준 2 8 19 2 27" xfId="39618" xr:uid="{00000000-0005-0000-0000-0000CFE20000}"/>
    <cellStyle name="표준 2 8 19 2 28" xfId="41098" xr:uid="{00000000-0005-0000-0000-0000D0E20000}"/>
    <cellStyle name="표준 2 8 19 2 29" xfId="42578" xr:uid="{00000000-0005-0000-0000-0000D1E20000}"/>
    <cellStyle name="표준 2 8 19 2 3" xfId="4098" xr:uid="{00000000-0005-0000-0000-0000D2E20000}"/>
    <cellStyle name="표준 2 8 19 2 30" xfId="44058" xr:uid="{00000000-0005-0000-0000-0000D3E20000}"/>
    <cellStyle name="표준 2 8 19 2 31" xfId="45538" xr:uid="{00000000-0005-0000-0000-0000D4E20000}"/>
    <cellStyle name="표준 2 8 19 2 32" xfId="47019" xr:uid="{00000000-0005-0000-0000-0000D5E20000}"/>
    <cellStyle name="표준 2 8 19 2 33" xfId="48499" xr:uid="{00000000-0005-0000-0000-0000D6E20000}"/>
    <cellStyle name="표준 2 8 19 2 34" xfId="49979" xr:uid="{00000000-0005-0000-0000-0000D7E20000}"/>
    <cellStyle name="표준 2 8 19 2 35" xfId="51459" xr:uid="{00000000-0005-0000-0000-0000D8E20000}"/>
    <cellStyle name="표준 2 8 19 2 36" xfId="52939" xr:uid="{00000000-0005-0000-0000-0000D9E20000}"/>
    <cellStyle name="표준 2 8 19 2 37" xfId="54419" xr:uid="{00000000-0005-0000-0000-0000DAE20000}"/>
    <cellStyle name="표준 2 8 19 2 38" xfId="55899" xr:uid="{00000000-0005-0000-0000-0000DBE20000}"/>
    <cellStyle name="표준 2 8 19 2 39" xfId="57379" xr:uid="{00000000-0005-0000-0000-0000DCE20000}"/>
    <cellStyle name="표준 2 8 19 2 4" xfId="5578" xr:uid="{00000000-0005-0000-0000-0000DDE20000}"/>
    <cellStyle name="표준 2 8 19 2 40" xfId="58859" xr:uid="{00000000-0005-0000-0000-0000DEE20000}"/>
    <cellStyle name="표준 2 8 19 2 41" xfId="60339" xr:uid="{00000000-0005-0000-0000-0000DFE20000}"/>
    <cellStyle name="표준 2 8 19 2 42" xfId="61819" xr:uid="{00000000-0005-0000-0000-0000E0E20000}"/>
    <cellStyle name="표준 2 8 19 2 5" xfId="7058" xr:uid="{00000000-0005-0000-0000-0000E1E20000}"/>
    <cellStyle name="표준 2 8 19 2 6" xfId="8538" xr:uid="{00000000-0005-0000-0000-0000E2E20000}"/>
    <cellStyle name="표준 2 8 19 2 7" xfId="10018" xr:uid="{00000000-0005-0000-0000-0000E3E20000}"/>
    <cellStyle name="표준 2 8 19 2 8" xfId="11498" xr:uid="{00000000-0005-0000-0000-0000E4E20000}"/>
    <cellStyle name="표준 2 8 19 2 9" xfId="12978" xr:uid="{00000000-0005-0000-0000-0000E5E20000}"/>
    <cellStyle name="표준 2 8 19 20" xfId="27041" xr:uid="{00000000-0005-0000-0000-0000E6E20000}"/>
    <cellStyle name="표준 2 8 19 21" xfId="28521" xr:uid="{00000000-0005-0000-0000-0000E7E20000}"/>
    <cellStyle name="표준 2 8 19 22" xfId="30001" xr:uid="{00000000-0005-0000-0000-0000E8E20000}"/>
    <cellStyle name="표준 2 8 19 23" xfId="31481" xr:uid="{00000000-0005-0000-0000-0000E9E20000}"/>
    <cellStyle name="표준 2 8 19 24" xfId="32961" xr:uid="{00000000-0005-0000-0000-0000EAE20000}"/>
    <cellStyle name="표준 2 8 19 25" xfId="34441" xr:uid="{00000000-0005-0000-0000-0000EBE20000}"/>
    <cellStyle name="표준 2 8 19 26" xfId="35921" xr:uid="{00000000-0005-0000-0000-0000ECE20000}"/>
    <cellStyle name="표준 2 8 19 27" xfId="37401" xr:uid="{00000000-0005-0000-0000-0000EDE20000}"/>
    <cellStyle name="표준 2 8 19 28" xfId="38881" xr:uid="{00000000-0005-0000-0000-0000EEE20000}"/>
    <cellStyle name="표준 2 8 19 29" xfId="40361" xr:uid="{00000000-0005-0000-0000-0000EFE20000}"/>
    <cellStyle name="표준 2 8 19 3" xfId="1880" xr:uid="{00000000-0005-0000-0000-0000F0E20000}"/>
    <cellStyle name="표준 2 8 19 30" xfId="41841" xr:uid="{00000000-0005-0000-0000-0000F1E20000}"/>
    <cellStyle name="표준 2 8 19 31" xfId="43321" xr:uid="{00000000-0005-0000-0000-0000F2E20000}"/>
    <cellStyle name="표준 2 8 19 32" xfId="44801" xr:uid="{00000000-0005-0000-0000-0000F3E20000}"/>
    <cellStyle name="표준 2 8 19 33" xfId="46282" xr:uid="{00000000-0005-0000-0000-0000F4E20000}"/>
    <cellStyle name="표준 2 8 19 34" xfId="47762" xr:uid="{00000000-0005-0000-0000-0000F5E20000}"/>
    <cellStyle name="표준 2 8 19 35" xfId="49242" xr:uid="{00000000-0005-0000-0000-0000F6E20000}"/>
    <cellStyle name="표준 2 8 19 36" xfId="50722" xr:uid="{00000000-0005-0000-0000-0000F7E20000}"/>
    <cellStyle name="표준 2 8 19 37" xfId="52202" xr:uid="{00000000-0005-0000-0000-0000F8E20000}"/>
    <cellStyle name="표준 2 8 19 38" xfId="53682" xr:uid="{00000000-0005-0000-0000-0000F9E20000}"/>
    <cellStyle name="표준 2 8 19 39" xfId="55162" xr:uid="{00000000-0005-0000-0000-0000FAE20000}"/>
    <cellStyle name="표준 2 8 19 4" xfId="3361" xr:uid="{00000000-0005-0000-0000-0000FBE20000}"/>
    <cellStyle name="표준 2 8 19 40" xfId="56642" xr:uid="{00000000-0005-0000-0000-0000FCE20000}"/>
    <cellStyle name="표준 2 8 19 41" xfId="58122" xr:uid="{00000000-0005-0000-0000-0000FDE20000}"/>
    <cellStyle name="표준 2 8 19 42" xfId="59602" xr:uid="{00000000-0005-0000-0000-0000FEE20000}"/>
    <cellStyle name="표준 2 8 19 43" xfId="61082" xr:uid="{00000000-0005-0000-0000-0000FFE20000}"/>
    <cellStyle name="표준 2 8 19 5" xfId="4841" xr:uid="{00000000-0005-0000-0000-000000E30000}"/>
    <cellStyle name="표준 2 8 19 6" xfId="6321" xr:uid="{00000000-0005-0000-0000-000001E30000}"/>
    <cellStyle name="표준 2 8 19 7" xfId="7801" xr:uid="{00000000-0005-0000-0000-000002E30000}"/>
    <cellStyle name="표준 2 8 19 8" xfId="9281" xr:uid="{00000000-0005-0000-0000-000003E30000}"/>
    <cellStyle name="표준 2 8 19 9" xfId="10761" xr:uid="{00000000-0005-0000-0000-000004E30000}"/>
    <cellStyle name="표준 2 8 2" xfId="1479" xr:uid="{00000000-0005-0000-0000-000005E30000}"/>
    <cellStyle name="표준 2 8 2 10" xfId="11971" xr:uid="{00000000-0005-0000-0000-000006E30000}"/>
    <cellStyle name="표준 2 8 2 11" xfId="13451" xr:uid="{00000000-0005-0000-0000-000007E30000}"/>
    <cellStyle name="표준 2 8 2 12" xfId="14931" xr:uid="{00000000-0005-0000-0000-000008E30000}"/>
    <cellStyle name="표준 2 8 2 13" xfId="16411" xr:uid="{00000000-0005-0000-0000-000009E30000}"/>
    <cellStyle name="표준 2 8 2 14" xfId="17891" xr:uid="{00000000-0005-0000-0000-00000AE30000}"/>
    <cellStyle name="표준 2 8 2 15" xfId="19371" xr:uid="{00000000-0005-0000-0000-00000BE30000}"/>
    <cellStyle name="표준 2 8 2 16" xfId="20851" xr:uid="{00000000-0005-0000-0000-00000CE30000}"/>
    <cellStyle name="표준 2 8 2 17" xfId="22331" xr:uid="{00000000-0005-0000-0000-00000DE30000}"/>
    <cellStyle name="표준 2 8 2 18" xfId="23811" xr:uid="{00000000-0005-0000-0000-00000EE30000}"/>
    <cellStyle name="표준 2 8 2 19" xfId="25291" xr:uid="{00000000-0005-0000-0000-00000FE30000}"/>
    <cellStyle name="표준 2 8 2 2" xfId="700" xr:uid="{00000000-0005-0000-0000-000010E30000}"/>
    <cellStyle name="표준 2 8 2 2 10" xfId="14188" xr:uid="{00000000-0005-0000-0000-000011E30000}"/>
    <cellStyle name="표준 2 8 2 2 11" xfId="15668" xr:uid="{00000000-0005-0000-0000-000012E30000}"/>
    <cellStyle name="표준 2 8 2 2 12" xfId="17148" xr:uid="{00000000-0005-0000-0000-000013E30000}"/>
    <cellStyle name="표준 2 8 2 2 13" xfId="18628" xr:uid="{00000000-0005-0000-0000-000014E30000}"/>
    <cellStyle name="표준 2 8 2 2 14" xfId="20108" xr:uid="{00000000-0005-0000-0000-000015E30000}"/>
    <cellStyle name="표준 2 8 2 2 15" xfId="21588" xr:uid="{00000000-0005-0000-0000-000016E30000}"/>
    <cellStyle name="표준 2 8 2 2 16" xfId="23068" xr:uid="{00000000-0005-0000-0000-000017E30000}"/>
    <cellStyle name="표준 2 8 2 2 17" xfId="24548" xr:uid="{00000000-0005-0000-0000-000018E30000}"/>
    <cellStyle name="표준 2 8 2 2 18" xfId="26028" xr:uid="{00000000-0005-0000-0000-000019E30000}"/>
    <cellStyle name="표준 2 8 2 2 19" xfId="27508" xr:uid="{00000000-0005-0000-0000-00001AE30000}"/>
    <cellStyle name="표준 2 8 2 2 2" xfId="2347" xr:uid="{00000000-0005-0000-0000-00001BE30000}"/>
    <cellStyle name="표준 2 8 2 2 20" xfId="28988" xr:uid="{00000000-0005-0000-0000-00001CE30000}"/>
    <cellStyle name="표준 2 8 2 2 21" xfId="30468" xr:uid="{00000000-0005-0000-0000-00001DE30000}"/>
    <cellStyle name="표준 2 8 2 2 22" xfId="31948" xr:uid="{00000000-0005-0000-0000-00001EE30000}"/>
    <cellStyle name="표준 2 8 2 2 23" xfId="33428" xr:uid="{00000000-0005-0000-0000-00001FE30000}"/>
    <cellStyle name="표준 2 8 2 2 24" xfId="34908" xr:uid="{00000000-0005-0000-0000-000020E30000}"/>
    <cellStyle name="표준 2 8 2 2 25" xfId="36388" xr:uid="{00000000-0005-0000-0000-000021E30000}"/>
    <cellStyle name="표준 2 8 2 2 26" xfId="37868" xr:uid="{00000000-0005-0000-0000-000022E30000}"/>
    <cellStyle name="표준 2 8 2 2 27" xfId="39348" xr:uid="{00000000-0005-0000-0000-000023E30000}"/>
    <cellStyle name="표준 2 8 2 2 28" xfId="40828" xr:uid="{00000000-0005-0000-0000-000024E30000}"/>
    <cellStyle name="표준 2 8 2 2 29" xfId="42308" xr:uid="{00000000-0005-0000-0000-000025E30000}"/>
    <cellStyle name="표준 2 8 2 2 3" xfId="3828" xr:uid="{00000000-0005-0000-0000-000026E30000}"/>
    <cellStyle name="표준 2 8 2 2 30" xfId="43788" xr:uid="{00000000-0005-0000-0000-000027E30000}"/>
    <cellStyle name="표준 2 8 2 2 31" xfId="45268" xr:uid="{00000000-0005-0000-0000-000028E30000}"/>
    <cellStyle name="표준 2 8 2 2 32" xfId="46749" xr:uid="{00000000-0005-0000-0000-000029E30000}"/>
    <cellStyle name="표준 2 8 2 2 33" xfId="48229" xr:uid="{00000000-0005-0000-0000-00002AE30000}"/>
    <cellStyle name="표준 2 8 2 2 34" xfId="49709" xr:uid="{00000000-0005-0000-0000-00002BE30000}"/>
    <cellStyle name="표준 2 8 2 2 35" xfId="51189" xr:uid="{00000000-0005-0000-0000-00002CE30000}"/>
    <cellStyle name="표준 2 8 2 2 36" xfId="52669" xr:uid="{00000000-0005-0000-0000-00002DE30000}"/>
    <cellStyle name="표준 2 8 2 2 37" xfId="54149" xr:uid="{00000000-0005-0000-0000-00002EE30000}"/>
    <cellStyle name="표준 2 8 2 2 38" xfId="55629" xr:uid="{00000000-0005-0000-0000-00002FE30000}"/>
    <cellStyle name="표준 2 8 2 2 39" xfId="57109" xr:uid="{00000000-0005-0000-0000-000030E30000}"/>
    <cellStyle name="표준 2 8 2 2 4" xfId="5308" xr:uid="{00000000-0005-0000-0000-000031E30000}"/>
    <cellStyle name="표준 2 8 2 2 40" xfId="58589" xr:uid="{00000000-0005-0000-0000-000032E30000}"/>
    <cellStyle name="표준 2 8 2 2 41" xfId="60069" xr:uid="{00000000-0005-0000-0000-000033E30000}"/>
    <cellStyle name="표준 2 8 2 2 42" xfId="61549" xr:uid="{00000000-0005-0000-0000-000034E30000}"/>
    <cellStyle name="표준 2 8 2 2 5" xfId="6788" xr:uid="{00000000-0005-0000-0000-000035E30000}"/>
    <cellStyle name="표준 2 8 2 2 6" xfId="8268" xr:uid="{00000000-0005-0000-0000-000036E30000}"/>
    <cellStyle name="표준 2 8 2 2 7" xfId="9748" xr:uid="{00000000-0005-0000-0000-000037E30000}"/>
    <cellStyle name="표준 2 8 2 2 8" xfId="11228" xr:uid="{00000000-0005-0000-0000-000038E30000}"/>
    <cellStyle name="표준 2 8 2 2 9" xfId="12708" xr:uid="{00000000-0005-0000-0000-000039E30000}"/>
    <cellStyle name="표준 2 8 2 20" xfId="26771" xr:uid="{00000000-0005-0000-0000-00003AE30000}"/>
    <cellStyle name="표준 2 8 2 21" xfId="28251" xr:uid="{00000000-0005-0000-0000-00003BE30000}"/>
    <cellStyle name="표준 2 8 2 22" xfId="29731" xr:uid="{00000000-0005-0000-0000-00003CE30000}"/>
    <cellStyle name="표준 2 8 2 23" xfId="31211" xr:uid="{00000000-0005-0000-0000-00003DE30000}"/>
    <cellStyle name="표준 2 8 2 24" xfId="32691" xr:uid="{00000000-0005-0000-0000-00003EE30000}"/>
    <cellStyle name="표준 2 8 2 25" xfId="34171" xr:uid="{00000000-0005-0000-0000-00003FE30000}"/>
    <cellStyle name="표준 2 8 2 26" xfId="35651" xr:uid="{00000000-0005-0000-0000-000040E30000}"/>
    <cellStyle name="표준 2 8 2 27" xfId="37131" xr:uid="{00000000-0005-0000-0000-000041E30000}"/>
    <cellStyle name="표준 2 8 2 28" xfId="38611" xr:uid="{00000000-0005-0000-0000-000042E30000}"/>
    <cellStyle name="표준 2 8 2 29" xfId="40091" xr:uid="{00000000-0005-0000-0000-000043E30000}"/>
    <cellStyle name="표준 2 8 2 3" xfId="1610" xr:uid="{00000000-0005-0000-0000-000044E30000}"/>
    <cellStyle name="표준 2 8 2 30" xfId="41571" xr:uid="{00000000-0005-0000-0000-000045E30000}"/>
    <cellStyle name="표준 2 8 2 31" xfId="43051" xr:uid="{00000000-0005-0000-0000-000046E30000}"/>
    <cellStyle name="표준 2 8 2 32" xfId="44531" xr:uid="{00000000-0005-0000-0000-000047E30000}"/>
    <cellStyle name="표준 2 8 2 33" xfId="46012" xr:uid="{00000000-0005-0000-0000-000048E30000}"/>
    <cellStyle name="표준 2 8 2 34" xfId="47492" xr:uid="{00000000-0005-0000-0000-000049E30000}"/>
    <cellStyle name="표준 2 8 2 35" xfId="48972" xr:uid="{00000000-0005-0000-0000-00004AE30000}"/>
    <cellStyle name="표준 2 8 2 36" xfId="50452" xr:uid="{00000000-0005-0000-0000-00004BE30000}"/>
    <cellStyle name="표준 2 8 2 37" xfId="51932" xr:uid="{00000000-0005-0000-0000-00004CE30000}"/>
    <cellStyle name="표준 2 8 2 38" xfId="53412" xr:uid="{00000000-0005-0000-0000-00004DE30000}"/>
    <cellStyle name="표준 2 8 2 39" xfId="54892" xr:uid="{00000000-0005-0000-0000-00004EE30000}"/>
    <cellStyle name="표준 2 8 2 4" xfId="3091" xr:uid="{00000000-0005-0000-0000-00004FE30000}"/>
    <cellStyle name="표준 2 8 2 40" xfId="56372" xr:uid="{00000000-0005-0000-0000-000050E30000}"/>
    <cellStyle name="표준 2 8 2 41" xfId="57852" xr:uid="{00000000-0005-0000-0000-000051E30000}"/>
    <cellStyle name="표준 2 8 2 42" xfId="59332" xr:uid="{00000000-0005-0000-0000-000052E30000}"/>
    <cellStyle name="표준 2 8 2 43" xfId="60812" xr:uid="{00000000-0005-0000-0000-000053E30000}"/>
    <cellStyle name="표준 2 8 2 5" xfId="4571" xr:uid="{00000000-0005-0000-0000-000054E30000}"/>
    <cellStyle name="표준 2 8 2 6" xfId="6051" xr:uid="{00000000-0005-0000-0000-000055E30000}"/>
    <cellStyle name="표준 2 8 2 7" xfId="7531" xr:uid="{00000000-0005-0000-0000-000056E30000}"/>
    <cellStyle name="표준 2 8 2 8" xfId="9011" xr:uid="{00000000-0005-0000-0000-000057E30000}"/>
    <cellStyle name="표준 2 8 2 9" xfId="10491" xr:uid="{00000000-0005-0000-0000-000058E30000}"/>
    <cellStyle name="표준 2 8 20" xfId="1184" xr:uid="{00000000-0005-0000-0000-000059E30000}"/>
    <cellStyle name="표준 2 8 20 10" xfId="12266" xr:uid="{00000000-0005-0000-0000-00005AE30000}"/>
    <cellStyle name="표준 2 8 20 11" xfId="13746" xr:uid="{00000000-0005-0000-0000-00005BE30000}"/>
    <cellStyle name="표준 2 8 20 12" xfId="15226" xr:uid="{00000000-0005-0000-0000-00005CE30000}"/>
    <cellStyle name="표준 2 8 20 13" xfId="16706" xr:uid="{00000000-0005-0000-0000-00005DE30000}"/>
    <cellStyle name="표준 2 8 20 14" xfId="18186" xr:uid="{00000000-0005-0000-0000-00005EE30000}"/>
    <cellStyle name="표준 2 8 20 15" xfId="19666" xr:uid="{00000000-0005-0000-0000-00005FE30000}"/>
    <cellStyle name="표준 2 8 20 16" xfId="21146" xr:uid="{00000000-0005-0000-0000-000060E30000}"/>
    <cellStyle name="표준 2 8 20 17" xfId="22626" xr:uid="{00000000-0005-0000-0000-000061E30000}"/>
    <cellStyle name="표준 2 8 20 18" xfId="24106" xr:uid="{00000000-0005-0000-0000-000062E30000}"/>
    <cellStyle name="표준 2 8 20 19" xfId="25586" xr:uid="{00000000-0005-0000-0000-000063E30000}"/>
    <cellStyle name="표준 2 8 20 2" xfId="405" xr:uid="{00000000-0005-0000-0000-000064E30000}"/>
    <cellStyle name="표준 2 8 20 2 10" xfId="14483" xr:uid="{00000000-0005-0000-0000-000065E30000}"/>
    <cellStyle name="표준 2 8 20 2 11" xfId="15963" xr:uid="{00000000-0005-0000-0000-000066E30000}"/>
    <cellStyle name="표준 2 8 20 2 12" xfId="17443" xr:uid="{00000000-0005-0000-0000-000067E30000}"/>
    <cellStyle name="표준 2 8 20 2 13" xfId="18923" xr:uid="{00000000-0005-0000-0000-000068E30000}"/>
    <cellStyle name="표준 2 8 20 2 14" xfId="20403" xr:uid="{00000000-0005-0000-0000-000069E30000}"/>
    <cellStyle name="표준 2 8 20 2 15" xfId="21883" xr:uid="{00000000-0005-0000-0000-00006AE30000}"/>
    <cellStyle name="표준 2 8 20 2 16" xfId="23363" xr:uid="{00000000-0005-0000-0000-00006BE30000}"/>
    <cellStyle name="표준 2 8 20 2 17" xfId="24843" xr:uid="{00000000-0005-0000-0000-00006CE30000}"/>
    <cellStyle name="표준 2 8 20 2 18" xfId="26323" xr:uid="{00000000-0005-0000-0000-00006DE30000}"/>
    <cellStyle name="표준 2 8 20 2 19" xfId="27803" xr:uid="{00000000-0005-0000-0000-00006EE30000}"/>
    <cellStyle name="표준 2 8 20 2 2" xfId="2642" xr:uid="{00000000-0005-0000-0000-00006FE30000}"/>
    <cellStyle name="표준 2 8 20 2 20" xfId="29283" xr:uid="{00000000-0005-0000-0000-000070E30000}"/>
    <cellStyle name="표준 2 8 20 2 21" xfId="30763" xr:uid="{00000000-0005-0000-0000-000071E30000}"/>
    <cellStyle name="표준 2 8 20 2 22" xfId="32243" xr:uid="{00000000-0005-0000-0000-000072E30000}"/>
    <cellStyle name="표준 2 8 20 2 23" xfId="33723" xr:uid="{00000000-0005-0000-0000-000073E30000}"/>
    <cellStyle name="표준 2 8 20 2 24" xfId="35203" xr:uid="{00000000-0005-0000-0000-000074E30000}"/>
    <cellStyle name="표준 2 8 20 2 25" xfId="36683" xr:uid="{00000000-0005-0000-0000-000075E30000}"/>
    <cellStyle name="표준 2 8 20 2 26" xfId="38163" xr:uid="{00000000-0005-0000-0000-000076E30000}"/>
    <cellStyle name="표준 2 8 20 2 27" xfId="39643" xr:uid="{00000000-0005-0000-0000-000077E30000}"/>
    <cellStyle name="표준 2 8 20 2 28" xfId="41123" xr:uid="{00000000-0005-0000-0000-000078E30000}"/>
    <cellStyle name="표준 2 8 20 2 29" xfId="42603" xr:uid="{00000000-0005-0000-0000-000079E30000}"/>
    <cellStyle name="표준 2 8 20 2 3" xfId="4123" xr:uid="{00000000-0005-0000-0000-00007AE30000}"/>
    <cellStyle name="표준 2 8 20 2 30" xfId="44083" xr:uid="{00000000-0005-0000-0000-00007BE30000}"/>
    <cellStyle name="표준 2 8 20 2 31" xfId="45563" xr:uid="{00000000-0005-0000-0000-00007CE30000}"/>
    <cellStyle name="표준 2 8 20 2 32" xfId="47044" xr:uid="{00000000-0005-0000-0000-00007DE30000}"/>
    <cellStyle name="표준 2 8 20 2 33" xfId="48524" xr:uid="{00000000-0005-0000-0000-00007EE30000}"/>
    <cellStyle name="표준 2 8 20 2 34" xfId="50004" xr:uid="{00000000-0005-0000-0000-00007FE30000}"/>
    <cellStyle name="표준 2 8 20 2 35" xfId="51484" xr:uid="{00000000-0005-0000-0000-000080E30000}"/>
    <cellStyle name="표준 2 8 20 2 36" xfId="52964" xr:uid="{00000000-0005-0000-0000-000081E30000}"/>
    <cellStyle name="표준 2 8 20 2 37" xfId="54444" xr:uid="{00000000-0005-0000-0000-000082E30000}"/>
    <cellStyle name="표준 2 8 20 2 38" xfId="55924" xr:uid="{00000000-0005-0000-0000-000083E30000}"/>
    <cellStyle name="표준 2 8 20 2 39" xfId="57404" xr:uid="{00000000-0005-0000-0000-000084E30000}"/>
    <cellStyle name="표준 2 8 20 2 4" xfId="5603" xr:uid="{00000000-0005-0000-0000-000085E30000}"/>
    <cellStyle name="표준 2 8 20 2 40" xfId="58884" xr:uid="{00000000-0005-0000-0000-000086E30000}"/>
    <cellStyle name="표준 2 8 20 2 41" xfId="60364" xr:uid="{00000000-0005-0000-0000-000087E30000}"/>
    <cellStyle name="표준 2 8 20 2 42" xfId="61844" xr:uid="{00000000-0005-0000-0000-000088E30000}"/>
    <cellStyle name="표준 2 8 20 2 5" xfId="7083" xr:uid="{00000000-0005-0000-0000-000089E30000}"/>
    <cellStyle name="표준 2 8 20 2 6" xfId="8563" xr:uid="{00000000-0005-0000-0000-00008AE30000}"/>
    <cellStyle name="표준 2 8 20 2 7" xfId="10043" xr:uid="{00000000-0005-0000-0000-00008BE30000}"/>
    <cellStyle name="표준 2 8 20 2 8" xfId="11523" xr:uid="{00000000-0005-0000-0000-00008CE30000}"/>
    <cellStyle name="표준 2 8 20 2 9" xfId="13003" xr:uid="{00000000-0005-0000-0000-00008DE30000}"/>
    <cellStyle name="표준 2 8 20 20" xfId="27066" xr:uid="{00000000-0005-0000-0000-00008EE30000}"/>
    <cellStyle name="표준 2 8 20 21" xfId="28546" xr:uid="{00000000-0005-0000-0000-00008FE30000}"/>
    <cellStyle name="표준 2 8 20 22" xfId="30026" xr:uid="{00000000-0005-0000-0000-000090E30000}"/>
    <cellStyle name="표준 2 8 20 23" xfId="31506" xr:uid="{00000000-0005-0000-0000-000091E30000}"/>
    <cellStyle name="표준 2 8 20 24" xfId="32986" xr:uid="{00000000-0005-0000-0000-000092E30000}"/>
    <cellStyle name="표준 2 8 20 25" xfId="34466" xr:uid="{00000000-0005-0000-0000-000093E30000}"/>
    <cellStyle name="표준 2 8 20 26" xfId="35946" xr:uid="{00000000-0005-0000-0000-000094E30000}"/>
    <cellStyle name="표준 2 8 20 27" xfId="37426" xr:uid="{00000000-0005-0000-0000-000095E30000}"/>
    <cellStyle name="표준 2 8 20 28" xfId="38906" xr:uid="{00000000-0005-0000-0000-000096E30000}"/>
    <cellStyle name="표준 2 8 20 29" xfId="40386" xr:uid="{00000000-0005-0000-0000-000097E30000}"/>
    <cellStyle name="표준 2 8 20 3" xfId="1905" xr:uid="{00000000-0005-0000-0000-000098E30000}"/>
    <cellStyle name="표준 2 8 20 30" xfId="41866" xr:uid="{00000000-0005-0000-0000-000099E30000}"/>
    <cellStyle name="표준 2 8 20 31" xfId="43346" xr:uid="{00000000-0005-0000-0000-00009AE30000}"/>
    <cellStyle name="표준 2 8 20 32" xfId="44826" xr:uid="{00000000-0005-0000-0000-00009BE30000}"/>
    <cellStyle name="표준 2 8 20 33" xfId="46307" xr:uid="{00000000-0005-0000-0000-00009CE30000}"/>
    <cellStyle name="표준 2 8 20 34" xfId="47787" xr:uid="{00000000-0005-0000-0000-00009DE30000}"/>
    <cellStyle name="표준 2 8 20 35" xfId="49267" xr:uid="{00000000-0005-0000-0000-00009EE30000}"/>
    <cellStyle name="표준 2 8 20 36" xfId="50747" xr:uid="{00000000-0005-0000-0000-00009FE30000}"/>
    <cellStyle name="표준 2 8 20 37" xfId="52227" xr:uid="{00000000-0005-0000-0000-0000A0E30000}"/>
    <cellStyle name="표준 2 8 20 38" xfId="53707" xr:uid="{00000000-0005-0000-0000-0000A1E30000}"/>
    <cellStyle name="표준 2 8 20 39" xfId="55187" xr:uid="{00000000-0005-0000-0000-0000A2E30000}"/>
    <cellStyle name="표준 2 8 20 4" xfId="3386" xr:uid="{00000000-0005-0000-0000-0000A3E30000}"/>
    <cellStyle name="표준 2 8 20 40" xfId="56667" xr:uid="{00000000-0005-0000-0000-0000A4E30000}"/>
    <cellStyle name="표준 2 8 20 41" xfId="58147" xr:uid="{00000000-0005-0000-0000-0000A5E30000}"/>
    <cellStyle name="표준 2 8 20 42" xfId="59627" xr:uid="{00000000-0005-0000-0000-0000A6E30000}"/>
    <cellStyle name="표준 2 8 20 43" xfId="61107" xr:uid="{00000000-0005-0000-0000-0000A7E30000}"/>
    <cellStyle name="표준 2 8 20 5" xfId="4866" xr:uid="{00000000-0005-0000-0000-0000A8E30000}"/>
    <cellStyle name="표준 2 8 20 6" xfId="6346" xr:uid="{00000000-0005-0000-0000-0000A9E30000}"/>
    <cellStyle name="표준 2 8 20 7" xfId="7826" xr:uid="{00000000-0005-0000-0000-0000AAE30000}"/>
    <cellStyle name="표준 2 8 20 8" xfId="9306" xr:uid="{00000000-0005-0000-0000-0000ABE30000}"/>
    <cellStyle name="표준 2 8 20 9" xfId="10786" xr:uid="{00000000-0005-0000-0000-0000ACE30000}"/>
    <cellStyle name="표준 2 8 21" xfId="1158" xr:uid="{00000000-0005-0000-0000-0000ADE30000}"/>
    <cellStyle name="표준 2 8 21 10" xfId="12292" xr:uid="{00000000-0005-0000-0000-0000AEE30000}"/>
    <cellStyle name="표준 2 8 21 11" xfId="13772" xr:uid="{00000000-0005-0000-0000-0000AFE30000}"/>
    <cellStyle name="표준 2 8 21 12" xfId="15252" xr:uid="{00000000-0005-0000-0000-0000B0E30000}"/>
    <cellStyle name="표준 2 8 21 13" xfId="16732" xr:uid="{00000000-0005-0000-0000-0000B1E30000}"/>
    <cellStyle name="표준 2 8 21 14" xfId="18212" xr:uid="{00000000-0005-0000-0000-0000B2E30000}"/>
    <cellStyle name="표준 2 8 21 15" xfId="19692" xr:uid="{00000000-0005-0000-0000-0000B3E30000}"/>
    <cellStyle name="표준 2 8 21 16" xfId="21172" xr:uid="{00000000-0005-0000-0000-0000B4E30000}"/>
    <cellStyle name="표준 2 8 21 17" xfId="22652" xr:uid="{00000000-0005-0000-0000-0000B5E30000}"/>
    <cellStyle name="표준 2 8 21 18" xfId="24132" xr:uid="{00000000-0005-0000-0000-0000B6E30000}"/>
    <cellStyle name="표준 2 8 21 19" xfId="25612" xr:uid="{00000000-0005-0000-0000-0000B7E30000}"/>
    <cellStyle name="표준 2 8 21 2" xfId="379" xr:uid="{00000000-0005-0000-0000-0000B8E30000}"/>
    <cellStyle name="표준 2 8 21 2 10" xfId="14509" xr:uid="{00000000-0005-0000-0000-0000B9E30000}"/>
    <cellStyle name="표준 2 8 21 2 11" xfId="15989" xr:uid="{00000000-0005-0000-0000-0000BAE30000}"/>
    <cellStyle name="표준 2 8 21 2 12" xfId="17469" xr:uid="{00000000-0005-0000-0000-0000BBE30000}"/>
    <cellStyle name="표준 2 8 21 2 13" xfId="18949" xr:uid="{00000000-0005-0000-0000-0000BCE30000}"/>
    <cellStyle name="표준 2 8 21 2 14" xfId="20429" xr:uid="{00000000-0005-0000-0000-0000BDE30000}"/>
    <cellStyle name="표준 2 8 21 2 15" xfId="21909" xr:uid="{00000000-0005-0000-0000-0000BEE30000}"/>
    <cellStyle name="표준 2 8 21 2 16" xfId="23389" xr:uid="{00000000-0005-0000-0000-0000BFE30000}"/>
    <cellStyle name="표준 2 8 21 2 17" xfId="24869" xr:uid="{00000000-0005-0000-0000-0000C0E30000}"/>
    <cellStyle name="표준 2 8 21 2 18" xfId="26349" xr:uid="{00000000-0005-0000-0000-0000C1E30000}"/>
    <cellStyle name="표준 2 8 21 2 19" xfId="27829" xr:uid="{00000000-0005-0000-0000-0000C2E30000}"/>
    <cellStyle name="표준 2 8 21 2 2" xfId="2668" xr:uid="{00000000-0005-0000-0000-0000C3E30000}"/>
    <cellStyle name="표준 2 8 21 2 20" xfId="29309" xr:uid="{00000000-0005-0000-0000-0000C4E30000}"/>
    <cellStyle name="표준 2 8 21 2 21" xfId="30789" xr:uid="{00000000-0005-0000-0000-0000C5E30000}"/>
    <cellStyle name="표준 2 8 21 2 22" xfId="32269" xr:uid="{00000000-0005-0000-0000-0000C6E30000}"/>
    <cellStyle name="표준 2 8 21 2 23" xfId="33749" xr:uid="{00000000-0005-0000-0000-0000C7E30000}"/>
    <cellStyle name="표준 2 8 21 2 24" xfId="35229" xr:uid="{00000000-0005-0000-0000-0000C8E30000}"/>
    <cellStyle name="표준 2 8 21 2 25" xfId="36709" xr:uid="{00000000-0005-0000-0000-0000C9E30000}"/>
    <cellStyle name="표준 2 8 21 2 26" xfId="38189" xr:uid="{00000000-0005-0000-0000-0000CAE30000}"/>
    <cellStyle name="표준 2 8 21 2 27" xfId="39669" xr:uid="{00000000-0005-0000-0000-0000CBE30000}"/>
    <cellStyle name="표준 2 8 21 2 28" xfId="41149" xr:uid="{00000000-0005-0000-0000-0000CCE30000}"/>
    <cellStyle name="표준 2 8 21 2 29" xfId="42629" xr:uid="{00000000-0005-0000-0000-0000CDE30000}"/>
    <cellStyle name="표준 2 8 21 2 3" xfId="4149" xr:uid="{00000000-0005-0000-0000-0000CEE30000}"/>
    <cellStyle name="표준 2 8 21 2 30" xfId="44109" xr:uid="{00000000-0005-0000-0000-0000CFE30000}"/>
    <cellStyle name="표준 2 8 21 2 31" xfId="45589" xr:uid="{00000000-0005-0000-0000-0000D0E30000}"/>
    <cellStyle name="표준 2 8 21 2 32" xfId="47070" xr:uid="{00000000-0005-0000-0000-0000D1E30000}"/>
    <cellStyle name="표준 2 8 21 2 33" xfId="48550" xr:uid="{00000000-0005-0000-0000-0000D2E30000}"/>
    <cellStyle name="표준 2 8 21 2 34" xfId="50030" xr:uid="{00000000-0005-0000-0000-0000D3E30000}"/>
    <cellStyle name="표준 2 8 21 2 35" xfId="51510" xr:uid="{00000000-0005-0000-0000-0000D4E30000}"/>
    <cellStyle name="표준 2 8 21 2 36" xfId="52990" xr:uid="{00000000-0005-0000-0000-0000D5E30000}"/>
    <cellStyle name="표준 2 8 21 2 37" xfId="54470" xr:uid="{00000000-0005-0000-0000-0000D6E30000}"/>
    <cellStyle name="표준 2 8 21 2 38" xfId="55950" xr:uid="{00000000-0005-0000-0000-0000D7E30000}"/>
    <cellStyle name="표준 2 8 21 2 39" xfId="57430" xr:uid="{00000000-0005-0000-0000-0000D8E30000}"/>
    <cellStyle name="표준 2 8 21 2 4" xfId="5629" xr:uid="{00000000-0005-0000-0000-0000D9E30000}"/>
    <cellStyle name="표준 2 8 21 2 40" xfId="58910" xr:uid="{00000000-0005-0000-0000-0000DAE30000}"/>
    <cellStyle name="표준 2 8 21 2 41" xfId="60390" xr:uid="{00000000-0005-0000-0000-0000DBE30000}"/>
    <cellStyle name="표준 2 8 21 2 42" xfId="61870" xr:uid="{00000000-0005-0000-0000-0000DCE30000}"/>
    <cellStyle name="표준 2 8 21 2 5" xfId="7109" xr:uid="{00000000-0005-0000-0000-0000DDE30000}"/>
    <cellStyle name="표준 2 8 21 2 6" xfId="8589" xr:uid="{00000000-0005-0000-0000-0000DEE30000}"/>
    <cellStyle name="표준 2 8 21 2 7" xfId="10069" xr:uid="{00000000-0005-0000-0000-0000DFE30000}"/>
    <cellStyle name="표준 2 8 21 2 8" xfId="11549" xr:uid="{00000000-0005-0000-0000-0000E0E30000}"/>
    <cellStyle name="표준 2 8 21 2 9" xfId="13029" xr:uid="{00000000-0005-0000-0000-0000E1E30000}"/>
    <cellStyle name="표준 2 8 21 20" xfId="27092" xr:uid="{00000000-0005-0000-0000-0000E2E30000}"/>
    <cellStyle name="표준 2 8 21 21" xfId="28572" xr:uid="{00000000-0005-0000-0000-0000E3E30000}"/>
    <cellStyle name="표준 2 8 21 22" xfId="30052" xr:uid="{00000000-0005-0000-0000-0000E4E30000}"/>
    <cellStyle name="표준 2 8 21 23" xfId="31532" xr:uid="{00000000-0005-0000-0000-0000E5E30000}"/>
    <cellStyle name="표준 2 8 21 24" xfId="33012" xr:uid="{00000000-0005-0000-0000-0000E6E30000}"/>
    <cellStyle name="표준 2 8 21 25" xfId="34492" xr:uid="{00000000-0005-0000-0000-0000E7E30000}"/>
    <cellStyle name="표준 2 8 21 26" xfId="35972" xr:uid="{00000000-0005-0000-0000-0000E8E30000}"/>
    <cellStyle name="표준 2 8 21 27" xfId="37452" xr:uid="{00000000-0005-0000-0000-0000E9E30000}"/>
    <cellStyle name="표준 2 8 21 28" xfId="38932" xr:uid="{00000000-0005-0000-0000-0000EAE30000}"/>
    <cellStyle name="표준 2 8 21 29" xfId="40412" xr:uid="{00000000-0005-0000-0000-0000EBE30000}"/>
    <cellStyle name="표준 2 8 21 3" xfId="1931" xr:uid="{00000000-0005-0000-0000-0000ECE30000}"/>
    <cellStyle name="표준 2 8 21 30" xfId="41892" xr:uid="{00000000-0005-0000-0000-0000EDE30000}"/>
    <cellStyle name="표준 2 8 21 31" xfId="43372" xr:uid="{00000000-0005-0000-0000-0000EEE30000}"/>
    <cellStyle name="표준 2 8 21 32" xfId="44852" xr:uid="{00000000-0005-0000-0000-0000EFE30000}"/>
    <cellStyle name="표준 2 8 21 33" xfId="46333" xr:uid="{00000000-0005-0000-0000-0000F0E30000}"/>
    <cellStyle name="표준 2 8 21 34" xfId="47813" xr:uid="{00000000-0005-0000-0000-0000F1E30000}"/>
    <cellStyle name="표준 2 8 21 35" xfId="49293" xr:uid="{00000000-0005-0000-0000-0000F2E30000}"/>
    <cellStyle name="표준 2 8 21 36" xfId="50773" xr:uid="{00000000-0005-0000-0000-0000F3E30000}"/>
    <cellStyle name="표준 2 8 21 37" xfId="52253" xr:uid="{00000000-0005-0000-0000-0000F4E30000}"/>
    <cellStyle name="표준 2 8 21 38" xfId="53733" xr:uid="{00000000-0005-0000-0000-0000F5E30000}"/>
    <cellStyle name="표준 2 8 21 39" xfId="55213" xr:uid="{00000000-0005-0000-0000-0000F6E30000}"/>
    <cellStyle name="표준 2 8 21 4" xfId="3412" xr:uid="{00000000-0005-0000-0000-0000F7E30000}"/>
    <cellStyle name="표준 2 8 21 40" xfId="56693" xr:uid="{00000000-0005-0000-0000-0000F8E30000}"/>
    <cellStyle name="표준 2 8 21 41" xfId="58173" xr:uid="{00000000-0005-0000-0000-0000F9E30000}"/>
    <cellStyle name="표준 2 8 21 42" xfId="59653" xr:uid="{00000000-0005-0000-0000-0000FAE30000}"/>
    <cellStyle name="표준 2 8 21 43" xfId="61133" xr:uid="{00000000-0005-0000-0000-0000FBE30000}"/>
    <cellStyle name="표준 2 8 21 5" xfId="4892" xr:uid="{00000000-0005-0000-0000-0000FCE30000}"/>
    <cellStyle name="표준 2 8 21 6" xfId="6372" xr:uid="{00000000-0005-0000-0000-0000FDE30000}"/>
    <cellStyle name="표준 2 8 21 7" xfId="7852" xr:uid="{00000000-0005-0000-0000-0000FEE30000}"/>
    <cellStyle name="표준 2 8 21 8" xfId="9332" xr:uid="{00000000-0005-0000-0000-0000FFE30000}"/>
    <cellStyle name="표준 2 8 21 9" xfId="10812" xr:uid="{00000000-0005-0000-0000-000000E40000}"/>
    <cellStyle name="표준 2 8 22" xfId="1131" xr:uid="{00000000-0005-0000-0000-000001E40000}"/>
    <cellStyle name="표준 2 8 22 10" xfId="12319" xr:uid="{00000000-0005-0000-0000-000002E40000}"/>
    <cellStyle name="표준 2 8 22 11" xfId="13799" xr:uid="{00000000-0005-0000-0000-000003E40000}"/>
    <cellStyle name="표준 2 8 22 12" xfId="15279" xr:uid="{00000000-0005-0000-0000-000004E40000}"/>
    <cellStyle name="표준 2 8 22 13" xfId="16759" xr:uid="{00000000-0005-0000-0000-000005E40000}"/>
    <cellStyle name="표준 2 8 22 14" xfId="18239" xr:uid="{00000000-0005-0000-0000-000006E40000}"/>
    <cellStyle name="표준 2 8 22 15" xfId="19719" xr:uid="{00000000-0005-0000-0000-000007E40000}"/>
    <cellStyle name="표준 2 8 22 16" xfId="21199" xr:uid="{00000000-0005-0000-0000-000008E40000}"/>
    <cellStyle name="표준 2 8 22 17" xfId="22679" xr:uid="{00000000-0005-0000-0000-000009E40000}"/>
    <cellStyle name="표준 2 8 22 18" xfId="24159" xr:uid="{00000000-0005-0000-0000-00000AE40000}"/>
    <cellStyle name="표준 2 8 22 19" xfId="25639" xr:uid="{00000000-0005-0000-0000-00000BE40000}"/>
    <cellStyle name="표준 2 8 22 2" xfId="352" xr:uid="{00000000-0005-0000-0000-00000CE40000}"/>
    <cellStyle name="표준 2 8 22 2 10" xfId="14536" xr:uid="{00000000-0005-0000-0000-00000DE40000}"/>
    <cellStyle name="표준 2 8 22 2 11" xfId="16016" xr:uid="{00000000-0005-0000-0000-00000EE40000}"/>
    <cellStyle name="표준 2 8 22 2 12" xfId="17496" xr:uid="{00000000-0005-0000-0000-00000FE40000}"/>
    <cellStyle name="표준 2 8 22 2 13" xfId="18976" xr:uid="{00000000-0005-0000-0000-000010E40000}"/>
    <cellStyle name="표준 2 8 22 2 14" xfId="20456" xr:uid="{00000000-0005-0000-0000-000011E40000}"/>
    <cellStyle name="표준 2 8 22 2 15" xfId="21936" xr:uid="{00000000-0005-0000-0000-000012E40000}"/>
    <cellStyle name="표준 2 8 22 2 16" xfId="23416" xr:uid="{00000000-0005-0000-0000-000013E40000}"/>
    <cellStyle name="표준 2 8 22 2 17" xfId="24896" xr:uid="{00000000-0005-0000-0000-000014E40000}"/>
    <cellStyle name="표준 2 8 22 2 18" xfId="26376" xr:uid="{00000000-0005-0000-0000-000015E40000}"/>
    <cellStyle name="표준 2 8 22 2 19" xfId="27856" xr:uid="{00000000-0005-0000-0000-000016E40000}"/>
    <cellStyle name="표준 2 8 22 2 2" xfId="2695" xr:uid="{00000000-0005-0000-0000-000017E40000}"/>
    <cellStyle name="표준 2 8 22 2 20" xfId="29336" xr:uid="{00000000-0005-0000-0000-000018E40000}"/>
    <cellStyle name="표준 2 8 22 2 21" xfId="30816" xr:uid="{00000000-0005-0000-0000-000019E40000}"/>
    <cellStyle name="표준 2 8 22 2 22" xfId="32296" xr:uid="{00000000-0005-0000-0000-00001AE40000}"/>
    <cellStyle name="표준 2 8 22 2 23" xfId="33776" xr:uid="{00000000-0005-0000-0000-00001BE40000}"/>
    <cellStyle name="표준 2 8 22 2 24" xfId="35256" xr:uid="{00000000-0005-0000-0000-00001CE40000}"/>
    <cellStyle name="표준 2 8 22 2 25" xfId="36736" xr:uid="{00000000-0005-0000-0000-00001DE40000}"/>
    <cellStyle name="표준 2 8 22 2 26" xfId="38216" xr:uid="{00000000-0005-0000-0000-00001EE40000}"/>
    <cellStyle name="표준 2 8 22 2 27" xfId="39696" xr:uid="{00000000-0005-0000-0000-00001FE40000}"/>
    <cellStyle name="표준 2 8 22 2 28" xfId="41176" xr:uid="{00000000-0005-0000-0000-000020E40000}"/>
    <cellStyle name="표준 2 8 22 2 29" xfId="42656" xr:uid="{00000000-0005-0000-0000-000021E40000}"/>
    <cellStyle name="표준 2 8 22 2 3" xfId="4176" xr:uid="{00000000-0005-0000-0000-000022E40000}"/>
    <cellStyle name="표준 2 8 22 2 30" xfId="44136" xr:uid="{00000000-0005-0000-0000-000023E40000}"/>
    <cellStyle name="표준 2 8 22 2 31" xfId="45616" xr:uid="{00000000-0005-0000-0000-000024E40000}"/>
    <cellStyle name="표준 2 8 22 2 32" xfId="47097" xr:uid="{00000000-0005-0000-0000-000025E40000}"/>
    <cellStyle name="표준 2 8 22 2 33" xfId="48577" xr:uid="{00000000-0005-0000-0000-000026E40000}"/>
    <cellStyle name="표준 2 8 22 2 34" xfId="50057" xr:uid="{00000000-0005-0000-0000-000027E40000}"/>
    <cellStyle name="표준 2 8 22 2 35" xfId="51537" xr:uid="{00000000-0005-0000-0000-000028E40000}"/>
    <cellStyle name="표준 2 8 22 2 36" xfId="53017" xr:uid="{00000000-0005-0000-0000-000029E40000}"/>
    <cellStyle name="표준 2 8 22 2 37" xfId="54497" xr:uid="{00000000-0005-0000-0000-00002AE40000}"/>
    <cellStyle name="표준 2 8 22 2 38" xfId="55977" xr:uid="{00000000-0005-0000-0000-00002BE40000}"/>
    <cellStyle name="표준 2 8 22 2 39" xfId="57457" xr:uid="{00000000-0005-0000-0000-00002CE40000}"/>
    <cellStyle name="표준 2 8 22 2 4" xfId="5656" xr:uid="{00000000-0005-0000-0000-00002DE40000}"/>
    <cellStyle name="표준 2 8 22 2 40" xfId="58937" xr:uid="{00000000-0005-0000-0000-00002EE40000}"/>
    <cellStyle name="표준 2 8 22 2 41" xfId="60417" xr:uid="{00000000-0005-0000-0000-00002FE40000}"/>
    <cellStyle name="표준 2 8 22 2 42" xfId="61897" xr:uid="{00000000-0005-0000-0000-000030E40000}"/>
    <cellStyle name="표준 2 8 22 2 5" xfId="7136" xr:uid="{00000000-0005-0000-0000-000031E40000}"/>
    <cellStyle name="표준 2 8 22 2 6" xfId="8616" xr:uid="{00000000-0005-0000-0000-000032E40000}"/>
    <cellStyle name="표준 2 8 22 2 7" xfId="10096" xr:uid="{00000000-0005-0000-0000-000033E40000}"/>
    <cellStyle name="표준 2 8 22 2 8" xfId="11576" xr:uid="{00000000-0005-0000-0000-000034E40000}"/>
    <cellStyle name="표준 2 8 22 2 9" xfId="13056" xr:uid="{00000000-0005-0000-0000-000035E40000}"/>
    <cellStyle name="표준 2 8 22 20" xfId="27119" xr:uid="{00000000-0005-0000-0000-000036E40000}"/>
    <cellStyle name="표준 2 8 22 21" xfId="28599" xr:uid="{00000000-0005-0000-0000-000037E40000}"/>
    <cellStyle name="표준 2 8 22 22" xfId="30079" xr:uid="{00000000-0005-0000-0000-000038E40000}"/>
    <cellStyle name="표준 2 8 22 23" xfId="31559" xr:uid="{00000000-0005-0000-0000-000039E40000}"/>
    <cellStyle name="표준 2 8 22 24" xfId="33039" xr:uid="{00000000-0005-0000-0000-00003AE40000}"/>
    <cellStyle name="표준 2 8 22 25" xfId="34519" xr:uid="{00000000-0005-0000-0000-00003BE40000}"/>
    <cellStyle name="표준 2 8 22 26" xfId="35999" xr:uid="{00000000-0005-0000-0000-00003CE40000}"/>
    <cellStyle name="표준 2 8 22 27" xfId="37479" xr:uid="{00000000-0005-0000-0000-00003DE40000}"/>
    <cellStyle name="표준 2 8 22 28" xfId="38959" xr:uid="{00000000-0005-0000-0000-00003EE40000}"/>
    <cellStyle name="표준 2 8 22 29" xfId="40439" xr:uid="{00000000-0005-0000-0000-00003FE40000}"/>
    <cellStyle name="표준 2 8 22 3" xfId="1958" xr:uid="{00000000-0005-0000-0000-000040E40000}"/>
    <cellStyle name="표준 2 8 22 30" xfId="41919" xr:uid="{00000000-0005-0000-0000-000041E40000}"/>
    <cellStyle name="표준 2 8 22 31" xfId="43399" xr:uid="{00000000-0005-0000-0000-000042E40000}"/>
    <cellStyle name="표준 2 8 22 32" xfId="44879" xr:uid="{00000000-0005-0000-0000-000043E40000}"/>
    <cellStyle name="표준 2 8 22 33" xfId="46360" xr:uid="{00000000-0005-0000-0000-000044E40000}"/>
    <cellStyle name="표준 2 8 22 34" xfId="47840" xr:uid="{00000000-0005-0000-0000-000045E40000}"/>
    <cellStyle name="표준 2 8 22 35" xfId="49320" xr:uid="{00000000-0005-0000-0000-000046E40000}"/>
    <cellStyle name="표준 2 8 22 36" xfId="50800" xr:uid="{00000000-0005-0000-0000-000047E40000}"/>
    <cellStyle name="표준 2 8 22 37" xfId="52280" xr:uid="{00000000-0005-0000-0000-000048E40000}"/>
    <cellStyle name="표준 2 8 22 38" xfId="53760" xr:uid="{00000000-0005-0000-0000-000049E40000}"/>
    <cellStyle name="표준 2 8 22 39" xfId="55240" xr:uid="{00000000-0005-0000-0000-00004AE40000}"/>
    <cellStyle name="표준 2 8 22 4" xfId="3439" xr:uid="{00000000-0005-0000-0000-00004BE40000}"/>
    <cellStyle name="표준 2 8 22 40" xfId="56720" xr:uid="{00000000-0005-0000-0000-00004CE40000}"/>
    <cellStyle name="표준 2 8 22 41" xfId="58200" xr:uid="{00000000-0005-0000-0000-00004DE40000}"/>
    <cellStyle name="표준 2 8 22 42" xfId="59680" xr:uid="{00000000-0005-0000-0000-00004EE40000}"/>
    <cellStyle name="표준 2 8 22 43" xfId="61160" xr:uid="{00000000-0005-0000-0000-00004FE40000}"/>
    <cellStyle name="표준 2 8 22 5" xfId="4919" xr:uid="{00000000-0005-0000-0000-000050E40000}"/>
    <cellStyle name="표준 2 8 22 6" xfId="6399" xr:uid="{00000000-0005-0000-0000-000051E40000}"/>
    <cellStyle name="표준 2 8 22 7" xfId="7879" xr:uid="{00000000-0005-0000-0000-000052E40000}"/>
    <cellStyle name="표준 2 8 22 8" xfId="9359" xr:uid="{00000000-0005-0000-0000-000053E40000}"/>
    <cellStyle name="표준 2 8 22 9" xfId="10839" xr:uid="{00000000-0005-0000-0000-000054E40000}"/>
    <cellStyle name="표준 2 8 23" xfId="1102" xr:uid="{00000000-0005-0000-0000-000055E40000}"/>
    <cellStyle name="표준 2 8 23 10" xfId="12348" xr:uid="{00000000-0005-0000-0000-000056E40000}"/>
    <cellStyle name="표준 2 8 23 11" xfId="13828" xr:uid="{00000000-0005-0000-0000-000057E40000}"/>
    <cellStyle name="표준 2 8 23 12" xfId="15308" xr:uid="{00000000-0005-0000-0000-000058E40000}"/>
    <cellStyle name="표준 2 8 23 13" xfId="16788" xr:uid="{00000000-0005-0000-0000-000059E40000}"/>
    <cellStyle name="표준 2 8 23 14" xfId="18268" xr:uid="{00000000-0005-0000-0000-00005AE40000}"/>
    <cellStyle name="표준 2 8 23 15" xfId="19748" xr:uid="{00000000-0005-0000-0000-00005BE40000}"/>
    <cellStyle name="표준 2 8 23 16" xfId="21228" xr:uid="{00000000-0005-0000-0000-00005CE40000}"/>
    <cellStyle name="표준 2 8 23 17" xfId="22708" xr:uid="{00000000-0005-0000-0000-00005DE40000}"/>
    <cellStyle name="표준 2 8 23 18" xfId="24188" xr:uid="{00000000-0005-0000-0000-00005EE40000}"/>
    <cellStyle name="표준 2 8 23 19" xfId="25668" xr:uid="{00000000-0005-0000-0000-00005FE40000}"/>
    <cellStyle name="표준 2 8 23 2" xfId="323" xr:uid="{00000000-0005-0000-0000-000060E40000}"/>
    <cellStyle name="표준 2 8 23 2 10" xfId="14565" xr:uid="{00000000-0005-0000-0000-000061E40000}"/>
    <cellStyle name="표준 2 8 23 2 11" xfId="16045" xr:uid="{00000000-0005-0000-0000-000062E40000}"/>
    <cellStyle name="표준 2 8 23 2 12" xfId="17525" xr:uid="{00000000-0005-0000-0000-000063E40000}"/>
    <cellStyle name="표준 2 8 23 2 13" xfId="19005" xr:uid="{00000000-0005-0000-0000-000064E40000}"/>
    <cellStyle name="표준 2 8 23 2 14" xfId="20485" xr:uid="{00000000-0005-0000-0000-000065E40000}"/>
    <cellStyle name="표준 2 8 23 2 15" xfId="21965" xr:uid="{00000000-0005-0000-0000-000066E40000}"/>
    <cellStyle name="표준 2 8 23 2 16" xfId="23445" xr:uid="{00000000-0005-0000-0000-000067E40000}"/>
    <cellStyle name="표준 2 8 23 2 17" xfId="24925" xr:uid="{00000000-0005-0000-0000-000068E40000}"/>
    <cellStyle name="표준 2 8 23 2 18" xfId="26405" xr:uid="{00000000-0005-0000-0000-000069E40000}"/>
    <cellStyle name="표준 2 8 23 2 19" xfId="27885" xr:uid="{00000000-0005-0000-0000-00006AE40000}"/>
    <cellStyle name="표준 2 8 23 2 2" xfId="2724" xr:uid="{00000000-0005-0000-0000-00006BE40000}"/>
    <cellStyle name="표준 2 8 23 2 20" xfId="29365" xr:uid="{00000000-0005-0000-0000-00006CE40000}"/>
    <cellStyle name="표준 2 8 23 2 21" xfId="30845" xr:uid="{00000000-0005-0000-0000-00006DE40000}"/>
    <cellStyle name="표준 2 8 23 2 22" xfId="32325" xr:uid="{00000000-0005-0000-0000-00006EE40000}"/>
    <cellStyle name="표준 2 8 23 2 23" xfId="33805" xr:uid="{00000000-0005-0000-0000-00006FE40000}"/>
    <cellStyle name="표준 2 8 23 2 24" xfId="35285" xr:uid="{00000000-0005-0000-0000-000070E40000}"/>
    <cellStyle name="표준 2 8 23 2 25" xfId="36765" xr:uid="{00000000-0005-0000-0000-000071E40000}"/>
    <cellStyle name="표준 2 8 23 2 26" xfId="38245" xr:uid="{00000000-0005-0000-0000-000072E40000}"/>
    <cellStyle name="표준 2 8 23 2 27" xfId="39725" xr:uid="{00000000-0005-0000-0000-000073E40000}"/>
    <cellStyle name="표준 2 8 23 2 28" xfId="41205" xr:uid="{00000000-0005-0000-0000-000074E40000}"/>
    <cellStyle name="표준 2 8 23 2 29" xfId="42685" xr:uid="{00000000-0005-0000-0000-000075E40000}"/>
    <cellStyle name="표준 2 8 23 2 3" xfId="4205" xr:uid="{00000000-0005-0000-0000-000076E40000}"/>
    <cellStyle name="표준 2 8 23 2 30" xfId="44165" xr:uid="{00000000-0005-0000-0000-000077E40000}"/>
    <cellStyle name="표준 2 8 23 2 31" xfId="45645" xr:uid="{00000000-0005-0000-0000-000078E40000}"/>
    <cellStyle name="표준 2 8 23 2 32" xfId="47126" xr:uid="{00000000-0005-0000-0000-000079E40000}"/>
    <cellStyle name="표준 2 8 23 2 33" xfId="48606" xr:uid="{00000000-0005-0000-0000-00007AE40000}"/>
    <cellStyle name="표준 2 8 23 2 34" xfId="50086" xr:uid="{00000000-0005-0000-0000-00007BE40000}"/>
    <cellStyle name="표준 2 8 23 2 35" xfId="51566" xr:uid="{00000000-0005-0000-0000-00007CE40000}"/>
    <cellStyle name="표준 2 8 23 2 36" xfId="53046" xr:uid="{00000000-0005-0000-0000-00007DE40000}"/>
    <cellStyle name="표준 2 8 23 2 37" xfId="54526" xr:uid="{00000000-0005-0000-0000-00007EE40000}"/>
    <cellStyle name="표준 2 8 23 2 38" xfId="56006" xr:uid="{00000000-0005-0000-0000-00007FE40000}"/>
    <cellStyle name="표준 2 8 23 2 39" xfId="57486" xr:uid="{00000000-0005-0000-0000-000080E40000}"/>
    <cellStyle name="표준 2 8 23 2 4" xfId="5685" xr:uid="{00000000-0005-0000-0000-000081E40000}"/>
    <cellStyle name="표준 2 8 23 2 40" xfId="58966" xr:uid="{00000000-0005-0000-0000-000082E40000}"/>
    <cellStyle name="표준 2 8 23 2 41" xfId="60446" xr:uid="{00000000-0005-0000-0000-000083E40000}"/>
    <cellStyle name="표준 2 8 23 2 42" xfId="61926" xr:uid="{00000000-0005-0000-0000-000084E40000}"/>
    <cellStyle name="표준 2 8 23 2 5" xfId="7165" xr:uid="{00000000-0005-0000-0000-000085E40000}"/>
    <cellStyle name="표준 2 8 23 2 6" xfId="8645" xr:uid="{00000000-0005-0000-0000-000086E40000}"/>
    <cellStyle name="표준 2 8 23 2 7" xfId="10125" xr:uid="{00000000-0005-0000-0000-000087E40000}"/>
    <cellStyle name="표준 2 8 23 2 8" xfId="11605" xr:uid="{00000000-0005-0000-0000-000088E40000}"/>
    <cellStyle name="표준 2 8 23 2 9" xfId="13085" xr:uid="{00000000-0005-0000-0000-000089E40000}"/>
    <cellStyle name="표준 2 8 23 20" xfId="27148" xr:uid="{00000000-0005-0000-0000-00008AE40000}"/>
    <cellStyle name="표준 2 8 23 21" xfId="28628" xr:uid="{00000000-0005-0000-0000-00008BE40000}"/>
    <cellStyle name="표준 2 8 23 22" xfId="30108" xr:uid="{00000000-0005-0000-0000-00008CE40000}"/>
    <cellStyle name="표준 2 8 23 23" xfId="31588" xr:uid="{00000000-0005-0000-0000-00008DE40000}"/>
    <cellStyle name="표준 2 8 23 24" xfId="33068" xr:uid="{00000000-0005-0000-0000-00008EE40000}"/>
    <cellStyle name="표준 2 8 23 25" xfId="34548" xr:uid="{00000000-0005-0000-0000-00008FE40000}"/>
    <cellStyle name="표준 2 8 23 26" xfId="36028" xr:uid="{00000000-0005-0000-0000-000090E40000}"/>
    <cellStyle name="표준 2 8 23 27" xfId="37508" xr:uid="{00000000-0005-0000-0000-000091E40000}"/>
    <cellStyle name="표준 2 8 23 28" xfId="38988" xr:uid="{00000000-0005-0000-0000-000092E40000}"/>
    <cellStyle name="표준 2 8 23 29" xfId="40468" xr:uid="{00000000-0005-0000-0000-000093E40000}"/>
    <cellStyle name="표준 2 8 23 3" xfId="1987" xr:uid="{00000000-0005-0000-0000-000094E40000}"/>
    <cellStyle name="표준 2 8 23 30" xfId="41948" xr:uid="{00000000-0005-0000-0000-000095E40000}"/>
    <cellStyle name="표준 2 8 23 31" xfId="43428" xr:uid="{00000000-0005-0000-0000-000096E40000}"/>
    <cellStyle name="표준 2 8 23 32" xfId="44908" xr:uid="{00000000-0005-0000-0000-000097E40000}"/>
    <cellStyle name="표준 2 8 23 33" xfId="46389" xr:uid="{00000000-0005-0000-0000-000098E40000}"/>
    <cellStyle name="표준 2 8 23 34" xfId="47869" xr:uid="{00000000-0005-0000-0000-000099E40000}"/>
    <cellStyle name="표준 2 8 23 35" xfId="49349" xr:uid="{00000000-0005-0000-0000-00009AE40000}"/>
    <cellStyle name="표준 2 8 23 36" xfId="50829" xr:uid="{00000000-0005-0000-0000-00009BE40000}"/>
    <cellStyle name="표준 2 8 23 37" xfId="52309" xr:uid="{00000000-0005-0000-0000-00009CE40000}"/>
    <cellStyle name="표준 2 8 23 38" xfId="53789" xr:uid="{00000000-0005-0000-0000-00009DE40000}"/>
    <cellStyle name="표준 2 8 23 39" xfId="55269" xr:uid="{00000000-0005-0000-0000-00009EE40000}"/>
    <cellStyle name="표준 2 8 23 4" xfId="3468" xr:uid="{00000000-0005-0000-0000-00009FE40000}"/>
    <cellStyle name="표준 2 8 23 40" xfId="56749" xr:uid="{00000000-0005-0000-0000-0000A0E40000}"/>
    <cellStyle name="표준 2 8 23 41" xfId="58229" xr:uid="{00000000-0005-0000-0000-0000A1E40000}"/>
    <cellStyle name="표준 2 8 23 42" xfId="59709" xr:uid="{00000000-0005-0000-0000-0000A2E40000}"/>
    <cellStyle name="표준 2 8 23 43" xfId="61189" xr:uid="{00000000-0005-0000-0000-0000A3E40000}"/>
    <cellStyle name="표준 2 8 23 5" xfId="4948" xr:uid="{00000000-0005-0000-0000-0000A4E40000}"/>
    <cellStyle name="표준 2 8 23 6" xfId="6428" xr:uid="{00000000-0005-0000-0000-0000A5E40000}"/>
    <cellStyle name="표준 2 8 23 7" xfId="7908" xr:uid="{00000000-0005-0000-0000-0000A6E40000}"/>
    <cellStyle name="표준 2 8 23 8" xfId="9388" xr:uid="{00000000-0005-0000-0000-0000A7E40000}"/>
    <cellStyle name="표준 2 8 23 9" xfId="10868" xr:uid="{00000000-0005-0000-0000-0000A8E40000}"/>
    <cellStyle name="표준 2 8 24" xfId="1072" xr:uid="{00000000-0005-0000-0000-0000A9E40000}"/>
    <cellStyle name="표준 2 8 24 10" xfId="12378" xr:uid="{00000000-0005-0000-0000-0000AAE40000}"/>
    <cellStyle name="표준 2 8 24 11" xfId="13858" xr:uid="{00000000-0005-0000-0000-0000ABE40000}"/>
    <cellStyle name="표준 2 8 24 12" xfId="15338" xr:uid="{00000000-0005-0000-0000-0000ACE40000}"/>
    <cellStyle name="표준 2 8 24 13" xfId="16818" xr:uid="{00000000-0005-0000-0000-0000ADE40000}"/>
    <cellStyle name="표준 2 8 24 14" xfId="18298" xr:uid="{00000000-0005-0000-0000-0000AEE40000}"/>
    <cellStyle name="표준 2 8 24 15" xfId="19778" xr:uid="{00000000-0005-0000-0000-0000AFE40000}"/>
    <cellStyle name="표준 2 8 24 16" xfId="21258" xr:uid="{00000000-0005-0000-0000-0000B0E40000}"/>
    <cellStyle name="표준 2 8 24 17" xfId="22738" xr:uid="{00000000-0005-0000-0000-0000B1E40000}"/>
    <cellStyle name="표준 2 8 24 18" xfId="24218" xr:uid="{00000000-0005-0000-0000-0000B2E40000}"/>
    <cellStyle name="표준 2 8 24 19" xfId="25698" xr:uid="{00000000-0005-0000-0000-0000B3E40000}"/>
    <cellStyle name="표준 2 8 24 2" xfId="293" xr:uid="{00000000-0005-0000-0000-0000B4E40000}"/>
    <cellStyle name="표준 2 8 24 2 10" xfId="14595" xr:uid="{00000000-0005-0000-0000-0000B5E40000}"/>
    <cellStyle name="표준 2 8 24 2 11" xfId="16075" xr:uid="{00000000-0005-0000-0000-0000B6E40000}"/>
    <cellStyle name="표준 2 8 24 2 12" xfId="17555" xr:uid="{00000000-0005-0000-0000-0000B7E40000}"/>
    <cellStyle name="표준 2 8 24 2 13" xfId="19035" xr:uid="{00000000-0005-0000-0000-0000B8E40000}"/>
    <cellStyle name="표준 2 8 24 2 14" xfId="20515" xr:uid="{00000000-0005-0000-0000-0000B9E40000}"/>
    <cellStyle name="표준 2 8 24 2 15" xfId="21995" xr:uid="{00000000-0005-0000-0000-0000BAE40000}"/>
    <cellStyle name="표준 2 8 24 2 16" xfId="23475" xr:uid="{00000000-0005-0000-0000-0000BBE40000}"/>
    <cellStyle name="표준 2 8 24 2 17" xfId="24955" xr:uid="{00000000-0005-0000-0000-0000BCE40000}"/>
    <cellStyle name="표준 2 8 24 2 18" xfId="26435" xr:uid="{00000000-0005-0000-0000-0000BDE40000}"/>
    <cellStyle name="표준 2 8 24 2 19" xfId="27915" xr:uid="{00000000-0005-0000-0000-0000BEE40000}"/>
    <cellStyle name="표준 2 8 24 2 2" xfId="2754" xr:uid="{00000000-0005-0000-0000-0000BFE40000}"/>
    <cellStyle name="표준 2 8 24 2 20" xfId="29395" xr:uid="{00000000-0005-0000-0000-0000C0E40000}"/>
    <cellStyle name="표준 2 8 24 2 21" xfId="30875" xr:uid="{00000000-0005-0000-0000-0000C1E40000}"/>
    <cellStyle name="표준 2 8 24 2 22" xfId="32355" xr:uid="{00000000-0005-0000-0000-0000C2E40000}"/>
    <cellStyle name="표준 2 8 24 2 23" xfId="33835" xr:uid="{00000000-0005-0000-0000-0000C3E40000}"/>
    <cellStyle name="표준 2 8 24 2 24" xfId="35315" xr:uid="{00000000-0005-0000-0000-0000C4E40000}"/>
    <cellStyle name="표준 2 8 24 2 25" xfId="36795" xr:uid="{00000000-0005-0000-0000-0000C5E40000}"/>
    <cellStyle name="표준 2 8 24 2 26" xfId="38275" xr:uid="{00000000-0005-0000-0000-0000C6E40000}"/>
    <cellStyle name="표준 2 8 24 2 27" xfId="39755" xr:uid="{00000000-0005-0000-0000-0000C7E40000}"/>
    <cellStyle name="표준 2 8 24 2 28" xfId="41235" xr:uid="{00000000-0005-0000-0000-0000C8E40000}"/>
    <cellStyle name="표준 2 8 24 2 29" xfId="42715" xr:uid="{00000000-0005-0000-0000-0000C9E40000}"/>
    <cellStyle name="표준 2 8 24 2 3" xfId="4235" xr:uid="{00000000-0005-0000-0000-0000CAE40000}"/>
    <cellStyle name="표준 2 8 24 2 30" xfId="44195" xr:uid="{00000000-0005-0000-0000-0000CBE40000}"/>
    <cellStyle name="표준 2 8 24 2 31" xfId="45675" xr:uid="{00000000-0005-0000-0000-0000CCE40000}"/>
    <cellStyle name="표준 2 8 24 2 32" xfId="47156" xr:uid="{00000000-0005-0000-0000-0000CDE40000}"/>
    <cellStyle name="표준 2 8 24 2 33" xfId="48636" xr:uid="{00000000-0005-0000-0000-0000CEE40000}"/>
    <cellStyle name="표준 2 8 24 2 34" xfId="50116" xr:uid="{00000000-0005-0000-0000-0000CFE40000}"/>
    <cellStyle name="표준 2 8 24 2 35" xfId="51596" xr:uid="{00000000-0005-0000-0000-0000D0E40000}"/>
    <cellStyle name="표준 2 8 24 2 36" xfId="53076" xr:uid="{00000000-0005-0000-0000-0000D1E40000}"/>
    <cellStyle name="표준 2 8 24 2 37" xfId="54556" xr:uid="{00000000-0005-0000-0000-0000D2E40000}"/>
    <cellStyle name="표준 2 8 24 2 38" xfId="56036" xr:uid="{00000000-0005-0000-0000-0000D3E40000}"/>
    <cellStyle name="표준 2 8 24 2 39" xfId="57516" xr:uid="{00000000-0005-0000-0000-0000D4E40000}"/>
    <cellStyle name="표준 2 8 24 2 4" xfId="5715" xr:uid="{00000000-0005-0000-0000-0000D5E40000}"/>
    <cellStyle name="표준 2 8 24 2 40" xfId="58996" xr:uid="{00000000-0005-0000-0000-0000D6E40000}"/>
    <cellStyle name="표준 2 8 24 2 41" xfId="60476" xr:uid="{00000000-0005-0000-0000-0000D7E40000}"/>
    <cellStyle name="표준 2 8 24 2 42" xfId="61956" xr:uid="{00000000-0005-0000-0000-0000D8E40000}"/>
    <cellStyle name="표준 2 8 24 2 5" xfId="7195" xr:uid="{00000000-0005-0000-0000-0000D9E40000}"/>
    <cellStyle name="표준 2 8 24 2 6" xfId="8675" xr:uid="{00000000-0005-0000-0000-0000DAE40000}"/>
    <cellStyle name="표준 2 8 24 2 7" xfId="10155" xr:uid="{00000000-0005-0000-0000-0000DBE40000}"/>
    <cellStyle name="표준 2 8 24 2 8" xfId="11635" xr:uid="{00000000-0005-0000-0000-0000DCE40000}"/>
    <cellStyle name="표준 2 8 24 2 9" xfId="13115" xr:uid="{00000000-0005-0000-0000-0000DDE40000}"/>
    <cellStyle name="표준 2 8 24 20" xfId="27178" xr:uid="{00000000-0005-0000-0000-0000DEE40000}"/>
    <cellStyle name="표준 2 8 24 21" xfId="28658" xr:uid="{00000000-0005-0000-0000-0000DFE40000}"/>
    <cellStyle name="표준 2 8 24 22" xfId="30138" xr:uid="{00000000-0005-0000-0000-0000E0E40000}"/>
    <cellStyle name="표준 2 8 24 23" xfId="31618" xr:uid="{00000000-0005-0000-0000-0000E1E40000}"/>
    <cellStyle name="표준 2 8 24 24" xfId="33098" xr:uid="{00000000-0005-0000-0000-0000E2E40000}"/>
    <cellStyle name="표준 2 8 24 25" xfId="34578" xr:uid="{00000000-0005-0000-0000-0000E3E40000}"/>
    <cellStyle name="표준 2 8 24 26" xfId="36058" xr:uid="{00000000-0005-0000-0000-0000E4E40000}"/>
    <cellStyle name="표준 2 8 24 27" xfId="37538" xr:uid="{00000000-0005-0000-0000-0000E5E40000}"/>
    <cellStyle name="표준 2 8 24 28" xfId="39018" xr:uid="{00000000-0005-0000-0000-0000E6E40000}"/>
    <cellStyle name="표준 2 8 24 29" xfId="40498" xr:uid="{00000000-0005-0000-0000-0000E7E40000}"/>
    <cellStyle name="표준 2 8 24 3" xfId="2017" xr:uid="{00000000-0005-0000-0000-0000E8E40000}"/>
    <cellStyle name="표준 2 8 24 30" xfId="41978" xr:uid="{00000000-0005-0000-0000-0000E9E40000}"/>
    <cellStyle name="표준 2 8 24 31" xfId="43458" xr:uid="{00000000-0005-0000-0000-0000EAE40000}"/>
    <cellStyle name="표준 2 8 24 32" xfId="44938" xr:uid="{00000000-0005-0000-0000-0000EBE40000}"/>
    <cellStyle name="표준 2 8 24 33" xfId="46419" xr:uid="{00000000-0005-0000-0000-0000ECE40000}"/>
    <cellStyle name="표준 2 8 24 34" xfId="47899" xr:uid="{00000000-0005-0000-0000-0000EDE40000}"/>
    <cellStyle name="표준 2 8 24 35" xfId="49379" xr:uid="{00000000-0005-0000-0000-0000EEE40000}"/>
    <cellStyle name="표준 2 8 24 36" xfId="50859" xr:uid="{00000000-0005-0000-0000-0000EFE40000}"/>
    <cellStyle name="표준 2 8 24 37" xfId="52339" xr:uid="{00000000-0005-0000-0000-0000F0E40000}"/>
    <cellStyle name="표준 2 8 24 38" xfId="53819" xr:uid="{00000000-0005-0000-0000-0000F1E40000}"/>
    <cellStyle name="표준 2 8 24 39" xfId="55299" xr:uid="{00000000-0005-0000-0000-0000F2E40000}"/>
    <cellStyle name="표준 2 8 24 4" xfId="3498" xr:uid="{00000000-0005-0000-0000-0000F3E40000}"/>
    <cellStyle name="표준 2 8 24 40" xfId="56779" xr:uid="{00000000-0005-0000-0000-0000F4E40000}"/>
    <cellStyle name="표준 2 8 24 41" xfId="58259" xr:uid="{00000000-0005-0000-0000-0000F5E40000}"/>
    <cellStyle name="표준 2 8 24 42" xfId="59739" xr:uid="{00000000-0005-0000-0000-0000F6E40000}"/>
    <cellStyle name="표준 2 8 24 43" xfId="61219" xr:uid="{00000000-0005-0000-0000-0000F7E40000}"/>
    <cellStyle name="표준 2 8 24 5" xfId="4978" xr:uid="{00000000-0005-0000-0000-0000F8E40000}"/>
    <cellStyle name="표준 2 8 24 6" xfId="6458" xr:uid="{00000000-0005-0000-0000-0000F9E40000}"/>
    <cellStyle name="표준 2 8 24 7" xfId="7938" xr:uid="{00000000-0005-0000-0000-0000FAE40000}"/>
    <cellStyle name="표준 2 8 24 8" xfId="9418" xr:uid="{00000000-0005-0000-0000-0000FBE40000}"/>
    <cellStyle name="표준 2 8 24 9" xfId="10898" xr:uid="{00000000-0005-0000-0000-0000FCE40000}"/>
    <cellStyle name="표준 2 8 25" xfId="1041" xr:uid="{00000000-0005-0000-0000-0000FDE40000}"/>
    <cellStyle name="표준 2 8 25 10" xfId="12409" xr:uid="{00000000-0005-0000-0000-0000FEE40000}"/>
    <cellStyle name="표준 2 8 25 11" xfId="13889" xr:uid="{00000000-0005-0000-0000-0000FFE40000}"/>
    <cellStyle name="표준 2 8 25 12" xfId="15369" xr:uid="{00000000-0005-0000-0000-000000E50000}"/>
    <cellStyle name="표준 2 8 25 13" xfId="16849" xr:uid="{00000000-0005-0000-0000-000001E50000}"/>
    <cellStyle name="표준 2 8 25 14" xfId="18329" xr:uid="{00000000-0005-0000-0000-000002E50000}"/>
    <cellStyle name="표준 2 8 25 15" xfId="19809" xr:uid="{00000000-0005-0000-0000-000003E50000}"/>
    <cellStyle name="표준 2 8 25 16" xfId="21289" xr:uid="{00000000-0005-0000-0000-000004E50000}"/>
    <cellStyle name="표준 2 8 25 17" xfId="22769" xr:uid="{00000000-0005-0000-0000-000005E50000}"/>
    <cellStyle name="표준 2 8 25 18" xfId="24249" xr:uid="{00000000-0005-0000-0000-000006E50000}"/>
    <cellStyle name="표준 2 8 25 19" xfId="25729" xr:uid="{00000000-0005-0000-0000-000007E50000}"/>
    <cellStyle name="표준 2 8 25 2" xfId="262" xr:uid="{00000000-0005-0000-0000-000008E50000}"/>
    <cellStyle name="표준 2 8 25 2 10" xfId="14626" xr:uid="{00000000-0005-0000-0000-000009E50000}"/>
    <cellStyle name="표준 2 8 25 2 11" xfId="16106" xr:uid="{00000000-0005-0000-0000-00000AE50000}"/>
    <cellStyle name="표준 2 8 25 2 12" xfId="17586" xr:uid="{00000000-0005-0000-0000-00000BE50000}"/>
    <cellStyle name="표준 2 8 25 2 13" xfId="19066" xr:uid="{00000000-0005-0000-0000-00000CE50000}"/>
    <cellStyle name="표준 2 8 25 2 14" xfId="20546" xr:uid="{00000000-0005-0000-0000-00000DE50000}"/>
    <cellStyle name="표준 2 8 25 2 15" xfId="22026" xr:uid="{00000000-0005-0000-0000-00000EE50000}"/>
    <cellStyle name="표준 2 8 25 2 16" xfId="23506" xr:uid="{00000000-0005-0000-0000-00000FE50000}"/>
    <cellStyle name="표준 2 8 25 2 17" xfId="24986" xr:uid="{00000000-0005-0000-0000-000010E50000}"/>
    <cellStyle name="표준 2 8 25 2 18" xfId="26466" xr:uid="{00000000-0005-0000-0000-000011E50000}"/>
    <cellStyle name="표준 2 8 25 2 19" xfId="27946" xr:uid="{00000000-0005-0000-0000-000012E50000}"/>
    <cellStyle name="표준 2 8 25 2 2" xfId="2785" xr:uid="{00000000-0005-0000-0000-000013E50000}"/>
    <cellStyle name="표준 2 8 25 2 20" xfId="29426" xr:uid="{00000000-0005-0000-0000-000014E50000}"/>
    <cellStyle name="표준 2 8 25 2 21" xfId="30906" xr:uid="{00000000-0005-0000-0000-000015E50000}"/>
    <cellStyle name="표준 2 8 25 2 22" xfId="32386" xr:uid="{00000000-0005-0000-0000-000016E50000}"/>
    <cellStyle name="표준 2 8 25 2 23" xfId="33866" xr:uid="{00000000-0005-0000-0000-000017E50000}"/>
    <cellStyle name="표준 2 8 25 2 24" xfId="35346" xr:uid="{00000000-0005-0000-0000-000018E50000}"/>
    <cellStyle name="표준 2 8 25 2 25" xfId="36826" xr:uid="{00000000-0005-0000-0000-000019E50000}"/>
    <cellStyle name="표준 2 8 25 2 26" xfId="38306" xr:uid="{00000000-0005-0000-0000-00001AE50000}"/>
    <cellStyle name="표준 2 8 25 2 27" xfId="39786" xr:uid="{00000000-0005-0000-0000-00001BE50000}"/>
    <cellStyle name="표준 2 8 25 2 28" xfId="41266" xr:uid="{00000000-0005-0000-0000-00001CE50000}"/>
    <cellStyle name="표준 2 8 25 2 29" xfId="42746" xr:uid="{00000000-0005-0000-0000-00001DE50000}"/>
    <cellStyle name="표준 2 8 25 2 3" xfId="4266" xr:uid="{00000000-0005-0000-0000-00001EE50000}"/>
    <cellStyle name="표준 2 8 25 2 30" xfId="44226" xr:uid="{00000000-0005-0000-0000-00001FE50000}"/>
    <cellStyle name="표준 2 8 25 2 31" xfId="45706" xr:uid="{00000000-0005-0000-0000-000020E50000}"/>
    <cellStyle name="표준 2 8 25 2 32" xfId="47187" xr:uid="{00000000-0005-0000-0000-000021E50000}"/>
    <cellStyle name="표준 2 8 25 2 33" xfId="48667" xr:uid="{00000000-0005-0000-0000-000022E50000}"/>
    <cellStyle name="표준 2 8 25 2 34" xfId="50147" xr:uid="{00000000-0005-0000-0000-000023E50000}"/>
    <cellStyle name="표준 2 8 25 2 35" xfId="51627" xr:uid="{00000000-0005-0000-0000-000024E50000}"/>
    <cellStyle name="표준 2 8 25 2 36" xfId="53107" xr:uid="{00000000-0005-0000-0000-000025E50000}"/>
    <cellStyle name="표준 2 8 25 2 37" xfId="54587" xr:uid="{00000000-0005-0000-0000-000026E50000}"/>
    <cellStyle name="표준 2 8 25 2 38" xfId="56067" xr:uid="{00000000-0005-0000-0000-000027E50000}"/>
    <cellStyle name="표준 2 8 25 2 39" xfId="57547" xr:uid="{00000000-0005-0000-0000-000028E50000}"/>
    <cellStyle name="표준 2 8 25 2 4" xfId="5746" xr:uid="{00000000-0005-0000-0000-000029E50000}"/>
    <cellStyle name="표준 2 8 25 2 40" xfId="59027" xr:uid="{00000000-0005-0000-0000-00002AE50000}"/>
    <cellStyle name="표준 2 8 25 2 41" xfId="60507" xr:uid="{00000000-0005-0000-0000-00002BE50000}"/>
    <cellStyle name="표준 2 8 25 2 42" xfId="61987" xr:uid="{00000000-0005-0000-0000-00002CE50000}"/>
    <cellStyle name="표준 2 8 25 2 5" xfId="7226" xr:uid="{00000000-0005-0000-0000-00002DE50000}"/>
    <cellStyle name="표준 2 8 25 2 6" xfId="8706" xr:uid="{00000000-0005-0000-0000-00002EE50000}"/>
    <cellStyle name="표준 2 8 25 2 7" xfId="10186" xr:uid="{00000000-0005-0000-0000-00002FE50000}"/>
    <cellStyle name="표준 2 8 25 2 8" xfId="11666" xr:uid="{00000000-0005-0000-0000-000030E50000}"/>
    <cellStyle name="표준 2 8 25 2 9" xfId="13146" xr:uid="{00000000-0005-0000-0000-000031E50000}"/>
    <cellStyle name="표준 2 8 25 20" xfId="27209" xr:uid="{00000000-0005-0000-0000-000032E50000}"/>
    <cellStyle name="표준 2 8 25 21" xfId="28689" xr:uid="{00000000-0005-0000-0000-000033E50000}"/>
    <cellStyle name="표준 2 8 25 22" xfId="30169" xr:uid="{00000000-0005-0000-0000-000034E50000}"/>
    <cellStyle name="표준 2 8 25 23" xfId="31649" xr:uid="{00000000-0005-0000-0000-000035E50000}"/>
    <cellStyle name="표준 2 8 25 24" xfId="33129" xr:uid="{00000000-0005-0000-0000-000036E50000}"/>
    <cellStyle name="표준 2 8 25 25" xfId="34609" xr:uid="{00000000-0005-0000-0000-000037E50000}"/>
    <cellStyle name="표준 2 8 25 26" xfId="36089" xr:uid="{00000000-0005-0000-0000-000038E50000}"/>
    <cellStyle name="표준 2 8 25 27" xfId="37569" xr:uid="{00000000-0005-0000-0000-000039E50000}"/>
    <cellStyle name="표준 2 8 25 28" xfId="39049" xr:uid="{00000000-0005-0000-0000-00003AE50000}"/>
    <cellStyle name="표준 2 8 25 29" xfId="40529" xr:uid="{00000000-0005-0000-0000-00003BE50000}"/>
    <cellStyle name="표준 2 8 25 3" xfId="2048" xr:uid="{00000000-0005-0000-0000-00003CE50000}"/>
    <cellStyle name="표준 2 8 25 30" xfId="42009" xr:uid="{00000000-0005-0000-0000-00003DE50000}"/>
    <cellStyle name="표준 2 8 25 31" xfId="43489" xr:uid="{00000000-0005-0000-0000-00003EE50000}"/>
    <cellStyle name="표준 2 8 25 32" xfId="44969" xr:uid="{00000000-0005-0000-0000-00003FE50000}"/>
    <cellStyle name="표준 2 8 25 33" xfId="46450" xr:uid="{00000000-0005-0000-0000-000040E50000}"/>
    <cellStyle name="표준 2 8 25 34" xfId="47930" xr:uid="{00000000-0005-0000-0000-000041E50000}"/>
    <cellStyle name="표준 2 8 25 35" xfId="49410" xr:uid="{00000000-0005-0000-0000-000042E50000}"/>
    <cellStyle name="표준 2 8 25 36" xfId="50890" xr:uid="{00000000-0005-0000-0000-000043E50000}"/>
    <cellStyle name="표준 2 8 25 37" xfId="52370" xr:uid="{00000000-0005-0000-0000-000044E50000}"/>
    <cellStyle name="표준 2 8 25 38" xfId="53850" xr:uid="{00000000-0005-0000-0000-000045E50000}"/>
    <cellStyle name="표준 2 8 25 39" xfId="55330" xr:uid="{00000000-0005-0000-0000-000046E50000}"/>
    <cellStyle name="표준 2 8 25 4" xfId="3529" xr:uid="{00000000-0005-0000-0000-000047E50000}"/>
    <cellStyle name="표준 2 8 25 40" xfId="56810" xr:uid="{00000000-0005-0000-0000-000048E50000}"/>
    <cellStyle name="표준 2 8 25 41" xfId="58290" xr:uid="{00000000-0005-0000-0000-000049E50000}"/>
    <cellStyle name="표준 2 8 25 42" xfId="59770" xr:uid="{00000000-0005-0000-0000-00004AE50000}"/>
    <cellStyle name="표준 2 8 25 43" xfId="61250" xr:uid="{00000000-0005-0000-0000-00004BE50000}"/>
    <cellStyle name="표준 2 8 25 5" xfId="5009" xr:uid="{00000000-0005-0000-0000-00004CE50000}"/>
    <cellStyle name="표준 2 8 25 6" xfId="6489" xr:uid="{00000000-0005-0000-0000-00004DE50000}"/>
    <cellStyle name="표준 2 8 25 7" xfId="7969" xr:uid="{00000000-0005-0000-0000-00004EE50000}"/>
    <cellStyle name="표준 2 8 25 8" xfId="9449" xr:uid="{00000000-0005-0000-0000-00004FE50000}"/>
    <cellStyle name="표준 2 8 25 9" xfId="10929" xr:uid="{00000000-0005-0000-0000-000050E50000}"/>
    <cellStyle name="표준 2 8 26" xfId="1009" xr:uid="{00000000-0005-0000-0000-000051E50000}"/>
    <cellStyle name="표준 2 8 26 10" xfId="12441" xr:uid="{00000000-0005-0000-0000-000052E50000}"/>
    <cellStyle name="표준 2 8 26 11" xfId="13921" xr:uid="{00000000-0005-0000-0000-000053E50000}"/>
    <cellStyle name="표준 2 8 26 12" xfId="15401" xr:uid="{00000000-0005-0000-0000-000054E50000}"/>
    <cellStyle name="표준 2 8 26 13" xfId="16881" xr:uid="{00000000-0005-0000-0000-000055E50000}"/>
    <cellStyle name="표준 2 8 26 14" xfId="18361" xr:uid="{00000000-0005-0000-0000-000056E50000}"/>
    <cellStyle name="표준 2 8 26 15" xfId="19841" xr:uid="{00000000-0005-0000-0000-000057E50000}"/>
    <cellStyle name="표준 2 8 26 16" xfId="21321" xr:uid="{00000000-0005-0000-0000-000058E50000}"/>
    <cellStyle name="표준 2 8 26 17" xfId="22801" xr:uid="{00000000-0005-0000-0000-000059E50000}"/>
    <cellStyle name="표준 2 8 26 18" xfId="24281" xr:uid="{00000000-0005-0000-0000-00005AE50000}"/>
    <cellStyle name="표준 2 8 26 19" xfId="25761" xr:uid="{00000000-0005-0000-0000-00005BE50000}"/>
    <cellStyle name="표준 2 8 26 2" xfId="230" xr:uid="{00000000-0005-0000-0000-00005CE50000}"/>
    <cellStyle name="표준 2 8 26 2 10" xfId="14658" xr:uid="{00000000-0005-0000-0000-00005DE50000}"/>
    <cellStyle name="표준 2 8 26 2 11" xfId="16138" xr:uid="{00000000-0005-0000-0000-00005EE50000}"/>
    <cellStyle name="표준 2 8 26 2 12" xfId="17618" xr:uid="{00000000-0005-0000-0000-00005FE50000}"/>
    <cellStyle name="표준 2 8 26 2 13" xfId="19098" xr:uid="{00000000-0005-0000-0000-000060E50000}"/>
    <cellStyle name="표준 2 8 26 2 14" xfId="20578" xr:uid="{00000000-0005-0000-0000-000061E50000}"/>
    <cellStyle name="표준 2 8 26 2 15" xfId="22058" xr:uid="{00000000-0005-0000-0000-000062E50000}"/>
    <cellStyle name="표준 2 8 26 2 16" xfId="23538" xr:uid="{00000000-0005-0000-0000-000063E50000}"/>
    <cellStyle name="표준 2 8 26 2 17" xfId="25018" xr:uid="{00000000-0005-0000-0000-000064E50000}"/>
    <cellStyle name="표준 2 8 26 2 18" xfId="26498" xr:uid="{00000000-0005-0000-0000-000065E50000}"/>
    <cellStyle name="표준 2 8 26 2 19" xfId="27978" xr:uid="{00000000-0005-0000-0000-000066E50000}"/>
    <cellStyle name="표준 2 8 26 2 2" xfId="2817" xr:uid="{00000000-0005-0000-0000-000067E50000}"/>
    <cellStyle name="표준 2 8 26 2 20" xfId="29458" xr:uid="{00000000-0005-0000-0000-000068E50000}"/>
    <cellStyle name="표준 2 8 26 2 21" xfId="30938" xr:uid="{00000000-0005-0000-0000-000069E50000}"/>
    <cellStyle name="표준 2 8 26 2 22" xfId="32418" xr:uid="{00000000-0005-0000-0000-00006AE50000}"/>
    <cellStyle name="표준 2 8 26 2 23" xfId="33898" xr:uid="{00000000-0005-0000-0000-00006BE50000}"/>
    <cellStyle name="표준 2 8 26 2 24" xfId="35378" xr:uid="{00000000-0005-0000-0000-00006CE50000}"/>
    <cellStyle name="표준 2 8 26 2 25" xfId="36858" xr:uid="{00000000-0005-0000-0000-00006DE50000}"/>
    <cellStyle name="표준 2 8 26 2 26" xfId="38338" xr:uid="{00000000-0005-0000-0000-00006EE50000}"/>
    <cellStyle name="표준 2 8 26 2 27" xfId="39818" xr:uid="{00000000-0005-0000-0000-00006FE50000}"/>
    <cellStyle name="표준 2 8 26 2 28" xfId="41298" xr:uid="{00000000-0005-0000-0000-000070E50000}"/>
    <cellStyle name="표준 2 8 26 2 29" xfId="42778" xr:uid="{00000000-0005-0000-0000-000071E50000}"/>
    <cellStyle name="표준 2 8 26 2 3" xfId="4298" xr:uid="{00000000-0005-0000-0000-000072E50000}"/>
    <cellStyle name="표준 2 8 26 2 30" xfId="44258" xr:uid="{00000000-0005-0000-0000-000073E50000}"/>
    <cellStyle name="표준 2 8 26 2 31" xfId="45738" xr:uid="{00000000-0005-0000-0000-000074E50000}"/>
    <cellStyle name="표준 2 8 26 2 32" xfId="47219" xr:uid="{00000000-0005-0000-0000-000075E50000}"/>
    <cellStyle name="표준 2 8 26 2 33" xfId="48699" xr:uid="{00000000-0005-0000-0000-000076E50000}"/>
    <cellStyle name="표준 2 8 26 2 34" xfId="50179" xr:uid="{00000000-0005-0000-0000-000077E50000}"/>
    <cellStyle name="표준 2 8 26 2 35" xfId="51659" xr:uid="{00000000-0005-0000-0000-000078E50000}"/>
    <cellStyle name="표준 2 8 26 2 36" xfId="53139" xr:uid="{00000000-0005-0000-0000-000079E50000}"/>
    <cellStyle name="표준 2 8 26 2 37" xfId="54619" xr:uid="{00000000-0005-0000-0000-00007AE50000}"/>
    <cellStyle name="표준 2 8 26 2 38" xfId="56099" xr:uid="{00000000-0005-0000-0000-00007BE50000}"/>
    <cellStyle name="표준 2 8 26 2 39" xfId="57579" xr:uid="{00000000-0005-0000-0000-00007CE50000}"/>
    <cellStyle name="표준 2 8 26 2 4" xfId="5778" xr:uid="{00000000-0005-0000-0000-00007DE50000}"/>
    <cellStyle name="표준 2 8 26 2 40" xfId="59059" xr:uid="{00000000-0005-0000-0000-00007EE50000}"/>
    <cellStyle name="표준 2 8 26 2 41" xfId="60539" xr:uid="{00000000-0005-0000-0000-00007FE50000}"/>
    <cellStyle name="표준 2 8 26 2 42" xfId="62019" xr:uid="{00000000-0005-0000-0000-000080E50000}"/>
    <cellStyle name="표준 2 8 26 2 5" xfId="7258" xr:uid="{00000000-0005-0000-0000-000081E50000}"/>
    <cellStyle name="표준 2 8 26 2 6" xfId="8738" xr:uid="{00000000-0005-0000-0000-000082E50000}"/>
    <cellStyle name="표준 2 8 26 2 7" xfId="10218" xr:uid="{00000000-0005-0000-0000-000083E50000}"/>
    <cellStyle name="표준 2 8 26 2 8" xfId="11698" xr:uid="{00000000-0005-0000-0000-000084E50000}"/>
    <cellStyle name="표준 2 8 26 2 9" xfId="13178" xr:uid="{00000000-0005-0000-0000-000085E50000}"/>
    <cellStyle name="표준 2 8 26 20" xfId="27241" xr:uid="{00000000-0005-0000-0000-000086E50000}"/>
    <cellStyle name="표준 2 8 26 21" xfId="28721" xr:uid="{00000000-0005-0000-0000-000087E50000}"/>
    <cellStyle name="표준 2 8 26 22" xfId="30201" xr:uid="{00000000-0005-0000-0000-000088E50000}"/>
    <cellStyle name="표준 2 8 26 23" xfId="31681" xr:uid="{00000000-0005-0000-0000-000089E50000}"/>
    <cellStyle name="표준 2 8 26 24" xfId="33161" xr:uid="{00000000-0005-0000-0000-00008AE50000}"/>
    <cellStyle name="표준 2 8 26 25" xfId="34641" xr:uid="{00000000-0005-0000-0000-00008BE50000}"/>
    <cellStyle name="표준 2 8 26 26" xfId="36121" xr:uid="{00000000-0005-0000-0000-00008CE50000}"/>
    <cellStyle name="표준 2 8 26 27" xfId="37601" xr:uid="{00000000-0005-0000-0000-00008DE50000}"/>
    <cellStyle name="표준 2 8 26 28" xfId="39081" xr:uid="{00000000-0005-0000-0000-00008EE50000}"/>
    <cellStyle name="표준 2 8 26 29" xfId="40561" xr:uid="{00000000-0005-0000-0000-00008FE50000}"/>
    <cellStyle name="표준 2 8 26 3" xfId="2080" xr:uid="{00000000-0005-0000-0000-000090E50000}"/>
    <cellStyle name="표준 2 8 26 30" xfId="42041" xr:uid="{00000000-0005-0000-0000-000091E50000}"/>
    <cellStyle name="표준 2 8 26 31" xfId="43521" xr:uid="{00000000-0005-0000-0000-000092E50000}"/>
    <cellStyle name="표준 2 8 26 32" xfId="45001" xr:uid="{00000000-0005-0000-0000-000093E50000}"/>
    <cellStyle name="표준 2 8 26 33" xfId="46482" xr:uid="{00000000-0005-0000-0000-000094E50000}"/>
    <cellStyle name="표준 2 8 26 34" xfId="47962" xr:uid="{00000000-0005-0000-0000-000095E50000}"/>
    <cellStyle name="표준 2 8 26 35" xfId="49442" xr:uid="{00000000-0005-0000-0000-000096E50000}"/>
    <cellStyle name="표준 2 8 26 36" xfId="50922" xr:uid="{00000000-0005-0000-0000-000097E50000}"/>
    <cellStyle name="표준 2 8 26 37" xfId="52402" xr:uid="{00000000-0005-0000-0000-000098E50000}"/>
    <cellStyle name="표준 2 8 26 38" xfId="53882" xr:uid="{00000000-0005-0000-0000-000099E50000}"/>
    <cellStyle name="표준 2 8 26 39" xfId="55362" xr:uid="{00000000-0005-0000-0000-00009AE50000}"/>
    <cellStyle name="표준 2 8 26 4" xfId="3561" xr:uid="{00000000-0005-0000-0000-00009BE50000}"/>
    <cellStyle name="표준 2 8 26 40" xfId="56842" xr:uid="{00000000-0005-0000-0000-00009CE50000}"/>
    <cellStyle name="표준 2 8 26 41" xfId="58322" xr:uid="{00000000-0005-0000-0000-00009DE50000}"/>
    <cellStyle name="표준 2 8 26 42" xfId="59802" xr:uid="{00000000-0005-0000-0000-00009EE50000}"/>
    <cellStyle name="표준 2 8 26 43" xfId="61282" xr:uid="{00000000-0005-0000-0000-00009FE50000}"/>
    <cellStyle name="표준 2 8 26 5" xfId="5041" xr:uid="{00000000-0005-0000-0000-0000A0E50000}"/>
    <cellStyle name="표준 2 8 26 6" xfId="6521" xr:uid="{00000000-0005-0000-0000-0000A1E50000}"/>
    <cellStyle name="표준 2 8 26 7" xfId="8001" xr:uid="{00000000-0005-0000-0000-0000A2E50000}"/>
    <cellStyle name="표준 2 8 26 8" xfId="9481" xr:uid="{00000000-0005-0000-0000-0000A3E50000}"/>
    <cellStyle name="표준 2 8 26 9" xfId="10961" xr:uid="{00000000-0005-0000-0000-0000A4E50000}"/>
    <cellStyle name="표준 2 8 27" xfId="976" xr:uid="{00000000-0005-0000-0000-0000A5E50000}"/>
    <cellStyle name="표준 2 8 27 10" xfId="12474" xr:uid="{00000000-0005-0000-0000-0000A6E50000}"/>
    <cellStyle name="표준 2 8 27 11" xfId="13954" xr:uid="{00000000-0005-0000-0000-0000A7E50000}"/>
    <cellStyle name="표준 2 8 27 12" xfId="15434" xr:uid="{00000000-0005-0000-0000-0000A8E50000}"/>
    <cellStyle name="표준 2 8 27 13" xfId="16914" xr:uid="{00000000-0005-0000-0000-0000A9E50000}"/>
    <cellStyle name="표준 2 8 27 14" xfId="18394" xr:uid="{00000000-0005-0000-0000-0000AAE50000}"/>
    <cellStyle name="표준 2 8 27 15" xfId="19874" xr:uid="{00000000-0005-0000-0000-0000ABE50000}"/>
    <cellStyle name="표준 2 8 27 16" xfId="21354" xr:uid="{00000000-0005-0000-0000-0000ACE50000}"/>
    <cellStyle name="표준 2 8 27 17" xfId="22834" xr:uid="{00000000-0005-0000-0000-0000ADE50000}"/>
    <cellStyle name="표준 2 8 27 18" xfId="24314" xr:uid="{00000000-0005-0000-0000-0000AEE50000}"/>
    <cellStyle name="표준 2 8 27 19" xfId="25794" xr:uid="{00000000-0005-0000-0000-0000AFE50000}"/>
    <cellStyle name="표준 2 8 27 2" xfId="197" xr:uid="{00000000-0005-0000-0000-0000B0E50000}"/>
    <cellStyle name="표준 2 8 27 2 10" xfId="14691" xr:uid="{00000000-0005-0000-0000-0000B1E50000}"/>
    <cellStyle name="표준 2 8 27 2 11" xfId="16171" xr:uid="{00000000-0005-0000-0000-0000B2E50000}"/>
    <cellStyle name="표준 2 8 27 2 12" xfId="17651" xr:uid="{00000000-0005-0000-0000-0000B3E50000}"/>
    <cellStyle name="표준 2 8 27 2 13" xfId="19131" xr:uid="{00000000-0005-0000-0000-0000B4E50000}"/>
    <cellStyle name="표준 2 8 27 2 14" xfId="20611" xr:uid="{00000000-0005-0000-0000-0000B5E50000}"/>
    <cellStyle name="표준 2 8 27 2 15" xfId="22091" xr:uid="{00000000-0005-0000-0000-0000B6E50000}"/>
    <cellStyle name="표준 2 8 27 2 16" xfId="23571" xr:uid="{00000000-0005-0000-0000-0000B7E50000}"/>
    <cellStyle name="표준 2 8 27 2 17" xfId="25051" xr:uid="{00000000-0005-0000-0000-0000B8E50000}"/>
    <cellStyle name="표준 2 8 27 2 18" xfId="26531" xr:uid="{00000000-0005-0000-0000-0000B9E50000}"/>
    <cellStyle name="표준 2 8 27 2 19" xfId="28011" xr:uid="{00000000-0005-0000-0000-0000BAE50000}"/>
    <cellStyle name="표준 2 8 27 2 2" xfId="2850" xr:uid="{00000000-0005-0000-0000-0000BBE50000}"/>
    <cellStyle name="표준 2 8 27 2 20" xfId="29491" xr:uid="{00000000-0005-0000-0000-0000BCE50000}"/>
    <cellStyle name="표준 2 8 27 2 21" xfId="30971" xr:uid="{00000000-0005-0000-0000-0000BDE50000}"/>
    <cellStyle name="표준 2 8 27 2 22" xfId="32451" xr:uid="{00000000-0005-0000-0000-0000BEE50000}"/>
    <cellStyle name="표준 2 8 27 2 23" xfId="33931" xr:uid="{00000000-0005-0000-0000-0000BFE50000}"/>
    <cellStyle name="표준 2 8 27 2 24" xfId="35411" xr:uid="{00000000-0005-0000-0000-0000C0E50000}"/>
    <cellStyle name="표준 2 8 27 2 25" xfId="36891" xr:uid="{00000000-0005-0000-0000-0000C1E50000}"/>
    <cellStyle name="표준 2 8 27 2 26" xfId="38371" xr:uid="{00000000-0005-0000-0000-0000C2E50000}"/>
    <cellStyle name="표준 2 8 27 2 27" xfId="39851" xr:uid="{00000000-0005-0000-0000-0000C3E50000}"/>
    <cellStyle name="표준 2 8 27 2 28" xfId="41331" xr:uid="{00000000-0005-0000-0000-0000C4E50000}"/>
    <cellStyle name="표준 2 8 27 2 29" xfId="42811" xr:uid="{00000000-0005-0000-0000-0000C5E50000}"/>
    <cellStyle name="표준 2 8 27 2 3" xfId="4331" xr:uid="{00000000-0005-0000-0000-0000C6E50000}"/>
    <cellStyle name="표준 2 8 27 2 30" xfId="44291" xr:uid="{00000000-0005-0000-0000-0000C7E50000}"/>
    <cellStyle name="표준 2 8 27 2 31" xfId="45771" xr:uid="{00000000-0005-0000-0000-0000C8E50000}"/>
    <cellStyle name="표준 2 8 27 2 32" xfId="47252" xr:uid="{00000000-0005-0000-0000-0000C9E50000}"/>
    <cellStyle name="표준 2 8 27 2 33" xfId="48732" xr:uid="{00000000-0005-0000-0000-0000CAE50000}"/>
    <cellStyle name="표준 2 8 27 2 34" xfId="50212" xr:uid="{00000000-0005-0000-0000-0000CBE50000}"/>
    <cellStyle name="표준 2 8 27 2 35" xfId="51692" xr:uid="{00000000-0005-0000-0000-0000CCE50000}"/>
    <cellStyle name="표준 2 8 27 2 36" xfId="53172" xr:uid="{00000000-0005-0000-0000-0000CDE50000}"/>
    <cellStyle name="표준 2 8 27 2 37" xfId="54652" xr:uid="{00000000-0005-0000-0000-0000CEE50000}"/>
    <cellStyle name="표준 2 8 27 2 38" xfId="56132" xr:uid="{00000000-0005-0000-0000-0000CFE50000}"/>
    <cellStyle name="표준 2 8 27 2 39" xfId="57612" xr:uid="{00000000-0005-0000-0000-0000D0E50000}"/>
    <cellStyle name="표준 2 8 27 2 4" xfId="5811" xr:uid="{00000000-0005-0000-0000-0000D1E50000}"/>
    <cellStyle name="표준 2 8 27 2 40" xfId="59092" xr:uid="{00000000-0005-0000-0000-0000D2E50000}"/>
    <cellStyle name="표준 2 8 27 2 41" xfId="60572" xr:uid="{00000000-0005-0000-0000-0000D3E50000}"/>
    <cellStyle name="표준 2 8 27 2 42" xfId="62052" xr:uid="{00000000-0005-0000-0000-0000D4E50000}"/>
    <cellStyle name="표준 2 8 27 2 5" xfId="7291" xr:uid="{00000000-0005-0000-0000-0000D5E50000}"/>
    <cellStyle name="표준 2 8 27 2 6" xfId="8771" xr:uid="{00000000-0005-0000-0000-0000D6E50000}"/>
    <cellStyle name="표준 2 8 27 2 7" xfId="10251" xr:uid="{00000000-0005-0000-0000-0000D7E50000}"/>
    <cellStyle name="표준 2 8 27 2 8" xfId="11731" xr:uid="{00000000-0005-0000-0000-0000D8E50000}"/>
    <cellStyle name="표준 2 8 27 2 9" xfId="13211" xr:uid="{00000000-0005-0000-0000-0000D9E50000}"/>
    <cellStyle name="표준 2 8 27 20" xfId="27274" xr:uid="{00000000-0005-0000-0000-0000DAE50000}"/>
    <cellStyle name="표준 2 8 27 21" xfId="28754" xr:uid="{00000000-0005-0000-0000-0000DBE50000}"/>
    <cellStyle name="표준 2 8 27 22" xfId="30234" xr:uid="{00000000-0005-0000-0000-0000DCE50000}"/>
    <cellStyle name="표준 2 8 27 23" xfId="31714" xr:uid="{00000000-0005-0000-0000-0000DDE50000}"/>
    <cellStyle name="표준 2 8 27 24" xfId="33194" xr:uid="{00000000-0005-0000-0000-0000DEE50000}"/>
    <cellStyle name="표준 2 8 27 25" xfId="34674" xr:uid="{00000000-0005-0000-0000-0000DFE50000}"/>
    <cellStyle name="표준 2 8 27 26" xfId="36154" xr:uid="{00000000-0005-0000-0000-0000E0E50000}"/>
    <cellStyle name="표준 2 8 27 27" xfId="37634" xr:uid="{00000000-0005-0000-0000-0000E1E50000}"/>
    <cellStyle name="표준 2 8 27 28" xfId="39114" xr:uid="{00000000-0005-0000-0000-0000E2E50000}"/>
    <cellStyle name="표준 2 8 27 29" xfId="40594" xr:uid="{00000000-0005-0000-0000-0000E3E50000}"/>
    <cellStyle name="표준 2 8 27 3" xfId="2113" xr:uid="{00000000-0005-0000-0000-0000E4E50000}"/>
    <cellStyle name="표준 2 8 27 30" xfId="42074" xr:uid="{00000000-0005-0000-0000-0000E5E50000}"/>
    <cellStyle name="표준 2 8 27 31" xfId="43554" xr:uid="{00000000-0005-0000-0000-0000E6E50000}"/>
    <cellStyle name="표준 2 8 27 32" xfId="45034" xr:uid="{00000000-0005-0000-0000-0000E7E50000}"/>
    <cellStyle name="표준 2 8 27 33" xfId="46515" xr:uid="{00000000-0005-0000-0000-0000E8E50000}"/>
    <cellStyle name="표준 2 8 27 34" xfId="47995" xr:uid="{00000000-0005-0000-0000-0000E9E50000}"/>
    <cellStyle name="표준 2 8 27 35" xfId="49475" xr:uid="{00000000-0005-0000-0000-0000EAE50000}"/>
    <cellStyle name="표준 2 8 27 36" xfId="50955" xr:uid="{00000000-0005-0000-0000-0000EBE50000}"/>
    <cellStyle name="표준 2 8 27 37" xfId="52435" xr:uid="{00000000-0005-0000-0000-0000ECE50000}"/>
    <cellStyle name="표준 2 8 27 38" xfId="53915" xr:uid="{00000000-0005-0000-0000-0000EDE50000}"/>
    <cellStyle name="표준 2 8 27 39" xfId="55395" xr:uid="{00000000-0005-0000-0000-0000EEE50000}"/>
    <cellStyle name="표준 2 8 27 4" xfId="3594" xr:uid="{00000000-0005-0000-0000-0000EFE50000}"/>
    <cellStyle name="표준 2 8 27 40" xfId="56875" xr:uid="{00000000-0005-0000-0000-0000F0E50000}"/>
    <cellStyle name="표준 2 8 27 41" xfId="58355" xr:uid="{00000000-0005-0000-0000-0000F1E50000}"/>
    <cellStyle name="표준 2 8 27 42" xfId="59835" xr:uid="{00000000-0005-0000-0000-0000F2E50000}"/>
    <cellStyle name="표준 2 8 27 43" xfId="61315" xr:uid="{00000000-0005-0000-0000-0000F3E50000}"/>
    <cellStyle name="표준 2 8 27 5" xfId="5074" xr:uid="{00000000-0005-0000-0000-0000F4E50000}"/>
    <cellStyle name="표준 2 8 27 6" xfId="6554" xr:uid="{00000000-0005-0000-0000-0000F5E50000}"/>
    <cellStyle name="표준 2 8 27 7" xfId="8034" xr:uid="{00000000-0005-0000-0000-0000F6E50000}"/>
    <cellStyle name="표준 2 8 27 8" xfId="9514" xr:uid="{00000000-0005-0000-0000-0000F7E50000}"/>
    <cellStyle name="표준 2 8 27 9" xfId="10994" xr:uid="{00000000-0005-0000-0000-0000F8E50000}"/>
    <cellStyle name="표준 2 8 28" xfId="943" xr:uid="{00000000-0005-0000-0000-0000F9E50000}"/>
    <cellStyle name="표준 2 8 28 10" xfId="12507" xr:uid="{00000000-0005-0000-0000-0000FAE50000}"/>
    <cellStyle name="표준 2 8 28 11" xfId="13987" xr:uid="{00000000-0005-0000-0000-0000FBE50000}"/>
    <cellStyle name="표준 2 8 28 12" xfId="15467" xr:uid="{00000000-0005-0000-0000-0000FCE50000}"/>
    <cellStyle name="표준 2 8 28 13" xfId="16947" xr:uid="{00000000-0005-0000-0000-0000FDE50000}"/>
    <cellStyle name="표준 2 8 28 14" xfId="18427" xr:uid="{00000000-0005-0000-0000-0000FEE50000}"/>
    <cellStyle name="표준 2 8 28 15" xfId="19907" xr:uid="{00000000-0005-0000-0000-0000FFE50000}"/>
    <cellStyle name="표준 2 8 28 16" xfId="21387" xr:uid="{00000000-0005-0000-0000-000000E60000}"/>
    <cellStyle name="표준 2 8 28 17" xfId="22867" xr:uid="{00000000-0005-0000-0000-000001E60000}"/>
    <cellStyle name="표준 2 8 28 18" xfId="24347" xr:uid="{00000000-0005-0000-0000-000002E60000}"/>
    <cellStyle name="표준 2 8 28 19" xfId="25827" xr:uid="{00000000-0005-0000-0000-000003E60000}"/>
    <cellStyle name="표준 2 8 28 2" xfId="164" xr:uid="{00000000-0005-0000-0000-000004E60000}"/>
    <cellStyle name="표준 2 8 28 2 10" xfId="14724" xr:uid="{00000000-0005-0000-0000-000005E60000}"/>
    <cellStyle name="표준 2 8 28 2 11" xfId="16204" xr:uid="{00000000-0005-0000-0000-000006E60000}"/>
    <cellStyle name="표준 2 8 28 2 12" xfId="17684" xr:uid="{00000000-0005-0000-0000-000007E60000}"/>
    <cellStyle name="표준 2 8 28 2 13" xfId="19164" xr:uid="{00000000-0005-0000-0000-000008E60000}"/>
    <cellStyle name="표준 2 8 28 2 14" xfId="20644" xr:uid="{00000000-0005-0000-0000-000009E60000}"/>
    <cellStyle name="표준 2 8 28 2 15" xfId="22124" xr:uid="{00000000-0005-0000-0000-00000AE60000}"/>
    <cellStyle name="표준 2 8 28 2 16" xfId="23604" xr:uid="{00000000-0005-0000-0000-00000BE60000}"/>
    <cellStyle name="표준 2 8 28 2 17" xfId="25084" xr:uid="{00000000-0005-0000-0000-00000CE60000}"/>
    <cellStyle name="표준 2 8 28 2 18" xfId="26564" xr:uid="{00000000-0005-0000-0000-00000DE60000}"/>
    <cellStyle name="표준 2 8 28 2 19" xfId="28044" xr:uid="{00000000-0005-0000-0000-00000EE60000}"/>
    <cellStyle name="표준 2 8 28 2 2" xfId="2883" xr:uid="{00000000-0005-0000-0000-00000FE60000}"/>
    <cellStyle name="표준 2 8 28 2 20" xfId="29524" xr:uid="{00000000-0005-0000-0000-000010E60000}"/>
    <cellStyle name="표준 2 8 28 2 21" xfId="31004" xr:uid="{00000000-0005-0000-0000-000011E60000}"/>
    <cellStyle name="표준 2 8 28 2 22" xfId="32484" xr:uid="{00000000-0005-0000-0000-000012E60000}"/>
    <cellStyle name="표준 2 8 28 2 23" xfId="33964" xr:uid="{00000000-0005-0000-0000-000013E60000}"/>
    <cellStyle name="표준 2 8 28 2 24" xfId="35444" xr:uid="{00000000-0005-0000-0000-000014E60000}"/>
    <cellStyle name="표준 2 8 28 2 25" xfId="36924" xr:uid="{00000000-0005-0000-0000-000015E60000}"/>
    <cellStyle name="표준 2 8 28 2 26" xfId="38404" xr:uid="{00000000-0005-0000-0000-000016E60000}"/>
    <cellStyle name="표준 2 8 28 2 27" xfId="39884" xr:uid="{00000000-0005-0000-0000-000017E60000}"/>
    <cellStyle name="표준 2 8 28 2 28" xfId="41364" xr:uid="{00000000-0005-0000-0000-000018E60000}"/>
    <cellStyle name="표준 2 8 28 2 29" xfId="42844" xr:uid="{00000000-0005-0000-0000-000019E60000}"/>
    <cellStyle name="표준 2 8 28 2 3" xfId="4364" xr:uid="{00000000-0005-0000-0000-00001AE60000}"/>
    <cellStyle name="표준 2 8 28 2 30" xfId="44324" xr:uid="{00000000-0005-0000-0000-00001BE60000}"/>
    <cellStyle name="표준 2 8 28 2 31" xfId="45804" xr:uid="{00000000-0005-0000-0000-00001CE60000}"/>
    <cellStyle name="표준 2 8 28 2 32" xfId="47285" xr:uid="{00000000-0005-0000-0000-00001DE60000}"/>
    <cellStyle name="표준 2 8 28 2 33" xfId="48765" xr:uid="{00000000-0005-0000-0000-00001EE60000}"/>
    <cellStyle name="표준 2 8 28 2 34" xfId="50245" xr:uid="{00000000-0005-0000-0000-00001FE60000}"/>
    <cellStyle name="표준 2 8 28 2 35" xfId="51725" xr:uid="{00000000-0005-0000-0000-000020E60000}"/>
    <cellStyle name="표준 2 8 28 2 36" xfId="53205" xr:uid="{00000000-0005-0000-0000-000021E60000}"/>
    <cellStyle name="표준 2 8 28 2 37" xfId="54685" xr:uid="{00000000-0005-0000-0000-000022E60000}"/>
    <cellStyle name="표준 2 8 28 2 38" xfId="56165" xr:uid="{00000000-0005-0000-0000-000023E60000}"/>
    <cellStyle name="표준 2 8 28 2 39" xfId="57645" xr:uid="{00000000-0005-0000-0000-000024E60000}"/>
    <cellStyle name="표준 2 8 28 2 4" xfId="5844" xr:uid="{00000000-0005-0000-0000-000025E60000}"/>
    <cellStyle name="표준 2 8 28 2 40" xfId="59125" xr:uid="{00000000-0005-0000-0000-000026E60000}"/>
    <cellStyle name="표준 2 8 28 2 41" xfId="60605" xr:uid="{00000000-0005-0000-0000-000027E60000}"/>
    <cellStyle name="표준 2 8 28 2 42" xfId="62085" xr:uid="{00000000-0005-0000-0000-000028E60000}"/>
    <cellStyle name="표준 2 8 28 2 5" xfId="7324" xr:uid="{00000000-0005-0000-0000-000029E60000}"/>
    <cellStyle name="표준 2 8 28 2 6" xfId="8804" xr:uid="{00000000-0005-0000-0000-00002AE60000}"/>
    <cellStyle name="표준 2 8 28 2 7" xfId="10284" xr:uid="{00000000-0005-0000-0000-00002BE60000}"/>
    <cellStyle name="표준 2 8 28 2 8" xfId="11764" xr:uid="{00000000-0005-0000-0000-00002CE60000}"/>
    <cellStyle name="표준 2 8 28 2 9" xfId="13244" xr:uid="{00000000-0005-0000-0000-00002DE60000}"/>
    <cellStyle name="표준 2 8 28 20" xfId="27307" xr:uid="{00000000-0005-0000-0000-00002EE60000}"/>
    <cellStyle name="표준 2 8 28 21" xfId="28787" xr:uid="{00000000-0005-0000-0000-00002FE60000}"/>
    <cellStyle name="표준 2 8 28 22" xfId="30267" xr:uid="{00000000-0005-0000-0000-000030E60000}"/>
    <cellStyle name="표준 2 8 28 23" xfId="31747" xr:uid="{00000000-0005-0000-0000-000031E60000}"/>
    <cellStyle name="표준 2 8 28 24" xfId="33227" xr:uid="{00000000-0005-0000-0000-000032E60000}"/>
    <cellStyle name="표준 2 8 28 25" xfId="34707" xr:uid="{00000000-0005-0000-0000-000033E60000}"/>
    <cellStyle name="표준 2 8 28 26" xfId="36187" xr:uid="{00000000-0005-0000-0000-000034E60000}"/>
    <cellStyle name="표준 2 8 28 27" xfId="37667" xr:uid="{00000000-0005-0000-0000-000035E60000}"/>
    <cellStyle name="표준 2 8 28 28" xfId="39147" xr:uid="{00000000-0005-0000-0000-000036E60000}"/>
    <cellStyle name="표준 2 8 28 29" xfId="40627" xr:uid="{00000000-0005-0000-0000-000037E60000}"/>
    <cellStyle name="표준 2 8 28 3" xfId="2146" xr:uid="{00000000-0005-0000-0000-000038E60000}"/>
    <cellStyle name="표준 2 8 28 30" xfId="42107" xr:uid="{00000000-0005-0000-0000-000039E60000}"/>
    <cellStyle name="표준 2 8 28 31" xfId="43587" xr:uid="{00000000-0005-0000-0000-00003AE60000}"/>
    <cellStyle name="표준 2 8 28 32" xfId="45067" xr:uid="{00000000-0005-0000-0000-00003BE60000}"/>
    <cellStyle name="표준 2 8 28 33" xfId="46548" xr:uid="{00000000-0005-0000-0000-00003CE60000}"/>
    <cellStyle name="표준 2 8 28 34" xfId="48028" xr:uid="{00000000-0005-0000-0000-00003DE60000}"/>
    <cellStyle name="표준 2 8 28 35" xfId="49508" xr:uid="{00000000-0005-0000-0000-00003EE60000}"/>
    <cellStyle name="표준 2 8 28 36" xfId="50988" xr:uid="{00000000-0005-0000-0000-00003FE60000}"/>
    <cellStyle name="표준 2 8 28 37" xfId="52468" xr:uid="{00000000-0005-0000-0000-000040E60000}"/>
    <cellStyle name="표준 2 8 28 38" xfId="53948" xr:uid="{00000000-0005-0000-0000-000041E60000}"/>
    <cellStyle name="표준 2 8 28 39" xfId="55428" xr:uid="{00000000-0005-0000-0000-000042E60000}"/>
    <cellStyle name="표준 2 8 28 4" xfId="3627" xr:uid="{00000000-0005-0000-0000-000043E60000}"/>
    <cellStyle name="표준 2 8 28 40" xfId="56908" xr:uid="{00000000-0005-0000-0000-000044E60000}"/>
    <cellStyle name="표준 2 8 28 41" xfId="58388" xr:uid="{00000000-0005-0000-0000-000045E60000}"/>
    <cellStyle name="표준 2 8 28 42" xfId="59868" xr:uid="{00000000-0005-0000-0000-000046E60000}"/>
    <cellStyle name="표준 2 8 28 43" xfId="61348" xr:uid="{00000000-0005-0000-0000-000047E60000}"/>
    <cellStyle name="표준 2 8 28 5" xfId="5107" xr:uid="{00000000-0005-0000-0000-000048E60000}"/>
    <cellStyle name="표준 2 8 28 6" xfId="6587" xr:uid="{00000000-0005-0000-0000-000049E60000}"/>
    <cellStyle name="표준 2 8 28 7" xfId="8067" xr:uid="{00000000-0005-0000-0000-00004AE60000}"/>
    <cellStyle name="표준 2 8 28 8" xfId="9547" xr:uid="{00000000-0005-0000-0000-00004BE60000}"/>
    <cellStyle name="표준 2 8 28 9" xfId="11027" xr:uid="{00000000-0005-0000-0000-00004CE60000}"/>
    <cellStyle name="표준 2 8 29" xfId="909" xr:uid="{00000000-0005-0000-0000-00004DE60000}"/>
    <cellStyle name="표준 2 8 29 10" xfId="12541" xr:uid="{00000000-0005-0000-0000-00004EE60000}"/>
    <cellStyle name="표준 2 8 29 11" xfId="14021" xr:uid="{00000000-0005-0000-0000-00004FE60000}"/>
    <cellStyle name="표준 2 8 29 12" xfId="15501" xr:uid="{00000000-0005-0000-0000-000050E60000}"/>
    <cellStyle name="표준 2 8 29 13" xfId="16981" xr:uid="{00000000-0005-0000-0000-000051E60000}"/>
    <cellStyle name="표준 2 8 29 14" xfId="18461" xr:uid="{00000000-0005-0000-0000-000052E60000}"/>
    <cellStyle name="표준 2 8 29 15" xfId="19941" xr:uid="{00000000-0005-0000-0000-000053E60000}"/>
    <cellStyle name="표준 2 8 29 16" xfId="21421" xr:uid="{00000000-0005-0000-0000-000054E60000}"/>
    <cellStyle name="표준 2 8 29 17" xfId="22901" xr:uid="{00000000-0005-0000-0000-000055E60000}"/>
    <cellStyle name="표준 2 8 29 18" xfId="24381" xr:uid="{00000000-0005-0000-0000-000056E60000}"/>
    <cellStyle name="표준 2 8 29 19" xfId="25861" xr:uid="{00000000-0005-0000-0000-000057E60000}"/>
    <cellStyle name="표준 2 8 29 2" xfId="130" xr:uid="{00000000-0005-0000-0000-000058E60000}"/>
    <cellStyle name="표준 2 8 29 2 10" xfId="14758" xr:uid="{00000000-0005-0000-0000-000059E60000}"/>
    <cellStyle name="표준 2 8 29 2 11" xfId="16238" xr:uid="{00000000-0005-0000-0000-00005AE60000}"/>
    <cellStyle name="표준 2 8 29 2 12" xfId="17718" xr:uid="{00000000-0005-0000-0000-00005BE60000}"/>
    <cellStyle name="표준 2 8 29 2 13" xfId="19198" xr:uid="{00000000-0005-0000-0000-00005CE60000}"/>
    <cellStyle name="표준 2 8 29 2 14" xfId="20678" xr:uid="{00000000-0005-0000-0000-00005DE60000}"/>
    <cellStyle name="표준 2 8 29 2 15" xfId="22158" xr:uid="{00000000-0005-0000-0000-00005EE60000}"/>
    <cellStyle name="표준 2 8 29 2 16" xfId="23638" xr:uid="{00000000-0005-0000-0000-00005FE60000}"/>
    <cellStyle name="표준 2 8 29 2 17" xfId="25118" xr:uid="{00000000-0005-0000-0000-000060E60000}"/>
    <cellStyle name="표준 2 8 29 2 18" xfId="26598" xr:uid="{00000000-0005-0000-0000-000061E60000}"/>
    <cellStyle name="표준 2 8 29 2 19" xfId="28078" xr:uid="{00000000-0005-0000-0000-000062E60000}"/>
    <cellStyle name="표준 2 8 29 2 2" xfId="2917" xr:uid="{00000000-0005-0000-0000-000063E60000}"/>
    <cellStyle name="표준 2 8 29 2 20" xfId="29558" xr:uid="{00000000-0005-0000-0000-000064E60000}"/>
    <cellStyle name="표준 2 8 29 2 21" xfId="31038" xr:uid="{00000000-0005-0000-0000-000065E60000}"/>
    <cellStyle name="표준 2 8 29 2 22" xfId="32518" xr:uid="{00000000-0005-0000-0000-000066E60000}"/>
    <cellStyle name="표준 2 8 29 2 23" xfId="33998" xr:uid="{00000000-0005-0000-0000-000067E60000}"/>
    <cellStyle name="표준 2 8 29 2 24" xfId="35478" xr:uid="{00000000-0005-0000-0000-000068E60000}"/>
    <cellStyle name="표준 2 8 29 2 25" xfId="36958" xr:uid="{00000000-0005-0000-0000-000069E60000}"/>
    <cellStyle name="표준 2 8 29 2 26" xfId="38438" xr:uid="{00000000-0005-0000-0000-00006AE60000}"/>
    <cellStyle name="표준 2 8 29 2 27" xfId="39918" xr:uid="{00000000-0005-0000-0000-00006BE60000}"/>
    <cellStyle name="표준 2 8 29 2 28" xfId="41398" xr:uid="{00000000-0005-0000-0000-00006CE60000}"/>
    <cellStyle name="표준 2 8 29 2 29" xfId="42878" xr:uid="{00000000-0005-0000-0000-00006DE60000}"/>
    <cellStyle name="표준 2 8 29 2 3" xfId="4398" xr:uid="{00000000-0005-0000-0000-00006EE60000}"/>
    <cellStyle name="표준 2 8 29 2 30" xfId="44358" xr:uid="{00000000-0005-0000-0000-00006FE60000}"/>
    <cellStyle name="표준 2 8 29 2 31" xfId="45838" xr:uid="{00000000-0005-0000-0000-000070E60000}"/>
    <cellStyle name="표준 2 8 29 2 32" xfId="47319" xr:uid="{00000000-0005-0000-0000-000071E60000}"/>
    <cellStyle name="표준 2 8 29 2 33" xfId="48799" xr:uid="{00000000-0005-0000-0000-000072E60000}"/>
    <cellStyle name="표준 2 8 29 2 34" xfId="50279" xr:uid="{00000000-0005-0000-0000-000073E60000}"/>
    <cellStyle name="표준 2 8 29 2 35" xfId="51759" xr:uid="{00000000-0005-0000-0000-000074E60000}"/>
    <cellStyle name="표준 2 8 29 2 36" xfId="53239" xr:uid="{00000000-0005-0000-0000-000075E60000}"/>
    <cellStyle name="표준 2 8 29 2 37" xfId="54719" xr:uid="{00000000-0005-0000-0000-000076E60000}"/>
    <cellStyle name="표준 2 8 29 2 38" xfId="56199" xr:uid="{00000000-0005-0000-0000-000077E60000}"/>
    <cellStyle name="표준 2 8 29 2 39" xfId="57679" xr:uid="{00000000-0005-0000-0000-000078E60000}"/>
    <cellStyle name="표준 2 8 29 2 4" xfId="5878" xr:uid="{00000000-0005-0000-0000-000079E60000}"/>
    <cellStyle name="표준 2 8 29 2 40" xfId="59159" xr:uid="{00000000-0005-0000-0000-00007AE60000}"/>
    <cellStyle name="표준 2 8 29 2 41" xfId="60639" xr:uid="{00000000-0005-0000-0000-00007BE60000}"/>
    <cellStyle name="표준 2 8 29 2 42" xfId="62119" xr:uid="{00000000-0005-0000-0000-00007CE60000}"/>
    <cellStyle name="표준 2 8 29 2 5" xfId="7358" xr:uid="{00000000-0005-0000-0000-00007DE60000}"/>
    <cellStyle name="표준 2 8 29 2 6" xfId="8838" xr:uid="{00000000-0005-0000-0000-00007EE60000}"/>
    <cellStyle name="표준 2 8 29 2 7" xfId="10318" xr:uid="{00000000-0005-0000-0000-00007FE60000}"/>
    <cellStyle name="표준 2 8 29 2 8" xfId="11798" xr:uid="{00000000-0005-0000-0000-000080E60000}"/>
    <cellStyle name="표준 2 8 29 2 9" xfId="13278" xr:uid="{00000000-0005-0000-0000-000081E60000}"/>
    <cellStyle name="표준 2 8 29 20" xfId="27341" xr:uid="{00000000-0005-0000-0000-000082E60000}"/>
    <cellStyle name="표준 2 8 29 21" xfId="28821" xr:uid="{00000000-0005-0000-0000-000083E60000}"/>
    <cellStyle name="표준 2 8 29 22" xfId="30301" xr:uid="{00000000-0005-0000-0000-000084E60000}"/>
    <cellStyle name="표준 2 8 29 23" xfId="31781" xr:uid="{00000000-0005-0000-0000-000085E60000}"/>
    <cellStyle name="표준 2 8 29 24" xfId="33261" xr:uid="{00000000-0005-0000-0000-000086E60000}"/>
    <cellStyle name="표준 2 8 29 25" xfId="34741" xr:uid="{00000000-0005-0000-0000-000087E60000}"/>
    <cellStyle name="표준 2 8 29 26" xfId="36221" xr:uid="{00000000-0005-0000-0000-000088E60000}"/>
    <cellStyle name="표준 2 8 29 27" xfId="37701" xr:uid="{00000000-0005-0000-0000-000089E60000}"/>
    <cellStyle name="표준 2 8 29 28" xfId="39181" xr:uid="{00000000-0005-0000-0000-00008AE60000}"/>
    <cellStyle name="표준 2 8 29 29" xfId="40661" xr:uid="{00000000-0005-0000-0000-00008BE60000}"/>
    <cellStyle name="표준 2 8 29 3" xfId="2180" xr:uid="{00000000-0005-0000-0000-00008CE60000}"/>
    <cellStyle name="표준 2 8 29 30" xfId="42141" xr:uid="{00000000-0005-0000-0000-00008DE60000}"/>
    <cellStyle name="표준 2 8 29 31" xfId="43621" xr:uid="{00000000-0005-0000-0000-00008EE60000}"/>
    <cellStyle name="표준 2 8 29 32" xfId="45101" xr:uid="{00000000-0005-0000-0000-00008FE60000}"/>
    <cellStyle name="표준 2 8 29 33" xfId="46582" xr:uid="{00000000-0005-0000-0000-000090E60000}"/>
    <cellStyle name="표준 2 8 29 34" xfId="48062" xr:uid="{00000000-0005-0000-0000-000091E60000}"/>
    <cellStyle name="표준 2 8 29 35" xfId="49542" xr:uid="{00000000-0005-0000-0000-000092E60000}"/>
    <cellStyle name="표준 2 8 29 36" xfId="51022" xr:uid="{00000000-0005-0000-0000-000093E60000}"/>
    <cellStyle name="표준 2 8 29 37" xfId="52502" xr:uid="{00000000-0005-0000-0000-000094E60000}"/>
    <cellStyle name="표준 2 8 29 38" xfId="53982" xr:uid="{00000000-0005-0000-0000-000095E60000}"/>
    <cellStyle name="표준 2 8 29 39" xfId="55462" xr:uid="{00000000-0005-0000-0000-000096E60000}"/>
    <cellStyle name="표준 2 8 29 4" xfId="3661" xr:uid="{00000000-0005-0000-0000-000097E60000}"/>
    <cellStyle name="표준 2 8 29 40" xfId="56942" xr:uid="{00000000-0005-0000-0000-000098E60000}"/>
    <cellStyle name="표준 2 8 29 41" xfId="58422" xr:uid="{00000000-0005-0000-0000-000099E60000}"/>
    <cellStyle name="표준 2 8 29 42" xfId="59902" xr:uid="{00000000-0005-0000-0000-00009AE60000}"/>
    <cellStyle name="표준 2 8 29 43" xfId="61382" xr:uid="{00000000-0005-0000-0000-00009BE60000}"/>
    <cellStyle name="표준 2 8 29 5" xfId="5141" xr:uid="{00000000-0005-0000-0000-00009CE60000}"/>
    <cellStyle name="표준 2 8 29 6" xfId="6621" xr:uid="{00000000-0005-0000-0000-00009DE60000}"/>
    <cellStyle name="표준 2 8 29 7" xfId="8101" xr:uid="{00000000-0005-0000-0000-00009EE60000}"/>
    <cellStyle name="표준 2 8 29 8" xfId="9581" xr:uid="{00000000-0005-0000-0000-00009FE60000}"/>
    <cellStyle name="표준 2 8 29 9" xfId="11061" xr:uid="{00000000-0005-0000-0000-0000A0E60000}"/>
    <cellStyle name="표준 2 8 3" xfId="1471" xr:uid="{00000000-0005-0000-0000-0000A1E60000}"/>
    <cellStyle name="표준 2 8 3 10" xfId="11979" xr:uid="{00000000-0005-0000-0000-0000A2E60000}"/>
    <cellStyle name="표준 2 8 3 11" xfId="13459" xr:uid="{00000000-0005-0000-0000-0000A3E60000}"/>
    <cellStyle name="표준 2 8 3 12" xfId="14939" xr:uid="{00000000-0005-0000-0000-0000A4E60000}"/>
    <cellStyle name="표준 2 8 3 13" xfId="16419" xr:uid="{00000000-0005-0000-0000-0000A5E60000}"/>
    <cellStyle name="표준 2 8 3 14" xfId="17899" xr:uid="{00000000-0005-0000-0000-0000A6E60000}"/>
    <cellStyle name="표준 2 8 3 15" xfId="19379" xr:uid="{00000000-0005-0000-0000-0000A7E60000}"/>
    <cellStyle name="표준 2 8 3 16" xfId="20859" xr:uid="{00000000-0005-0000-0000-0000A8E60000}"/>
    <cellStyle name="표준 2 8 3 17" xfId="22339" xr:uid="{00000000-0005-0000-0000-0000A9E60000}"/>
    <cellStyle name="표준 2 8 3 18" xfId="23819" xr:uid="{00000000-0005-0000-0000-0000AAE60000}"/>
    <cellStyle name="표준 2 8 3 19" xfId="25299" xr:uid="{00000000-0005-0000-0000-0000ABE60000}"/>
    <cellStyle name="표준 2 8 3 2" xfId="692" xr:uid="{00000000-0005-0000-0000-0000ACE60000}"/>
    <cellStyle name="표준 2 8 3 2 10" xfId="14196" xr:uid="{00000000-0005-0000-0000-0000ADE60000}"/>
    <cellStyle name="표준 2 8 3 2 11" xfId="15676" xr:uid="{00000000-0005-0000-0000-0000AEE60000}"/>
    <cellStyle name="표준 2 8 3 2 12" xfId="17156" xr:uid="{00000000-0005-0000-0000-0000AFE60000}"/>
    <cellStyle name="표준 2 8 3 2 13" xfId="18636" xr:uid="{00000000-0005-0000-0000-0000B0E60000}"/>
    <cellStyle name="표준 2 8 3 2 14" xfId="20116" xr:uid="{00000000-0005-0000-0000-0000B1E60000}"/>
    <cellStyle name="표준 2 8 3 2 15" xfId="21596" xr:uid="{00000000-0005-0000-0000-0000B2E60000}"/>
    <cellStyle name="표준 2 8 3 2 16" xfId="23076" xr:uid="{00000000-0005-0000-0000-0000B3E60000}"/>
    <cellStyle name="표준 2 8 3 2 17" xfId="24556" xr:uid="{00000000-0005-0000-0000-0000B4E60000}"/>
    <cellStyle name="표준 2 8 3 2 18" xfId="26036" xr:uid="{00000000-0005-0000-0000-0000B5E60000}"/>
    <cellStyle name="표준 2 8 3 2 19" xfId="27516" xr:uid="{00000000-0005-0000-0000-0000B6E60000}"/>
    <cellStyle name="표준 2 8 3 2 2" xfId="2355" xr:uid="{00000000-0005-0000-0000-0000B7E60000}"/>
    <cellStyle name="표준 2 8 3 2 20" xfId="28996" xr:uid="{00000000-0005-0000-0000-0000B8E60000}"/>
    <cellStyle name="표준 2 8 3 2 21" xfId="30476" xr:uid="{00000000-0005-0000-0000-0000B9E60000}"/>
    <cellStyle name="표준 2 8 3 2 22" xfId="31956" xr:uid="{00000000-0005-0000-0000-0000BAE60000}"/>
    <cellStyle name="표준 2 8 3 2 23" xfId="33436" xr:uid="{00000000-0005-0000-0000-0000BBE60000}"/>
    <cellStyle name="표준 2 8 3 2 24" xfId="34916" xr:uid="{00000000-0005-0000-0000-0000BCE60000}"/>
    <cellStyle name="표준 2 8 3 2 25" xfId="36396" xr:uid="{00000000-0005-0000-0000-0000BDE60000}"/>
    <cellStyle name="표준 2 8 3 2 26" xfId="37876" xr:uid="{00000000-0005-0000-0000-0000BEE60000}"/>
    <cellStyle name="표준 2 8 3 2 27" xfId="39356" xr:uid="{00000000-0005-0000-0000-0000BFE60000}"/>
    <cellStyle name="표준 2 8 3 2 28" xfId="40836" xr:uid="{00000000-0005-0000-0000-0000C0E60000}"/>
    <cellStyle name="표준 2 8 3 2 29" xfId="42316" xr:uid="{00000000-0005-0000-0000-0000C1E60000}"/>
    <cellStyle name="표준 2 8 3 2 3" xfId="3836" xr:uid="{00000000-0005-0000-0000-0000C2E60000}"/>
    <cellStyle name="표준 2 8 3 2 30" xfId="43796" xr:uid="{00000000-0005-0000-0000-0000C3E60000}"/>
    <cellStyle name="표준 2 8 3 2 31" xfId="45276" xr:uid="{00000000-0005-0000-0000-0000C4E60000}"/>
    <cellStyle name="표준 2 8 3 2 32" xfId="46757" xr:uid="{00000000-0005-0000-0000-0000C5E60000}"/>
    <cellStyle name="표준 2 8 3 2 33" xfId="48237" xr:uid="{00000000-0005-0000-0000-0000C6E60000}"/>
    <cellStyle name="표준 2 8 3 2 34" xfId="49717" xr:uid="{00000000-0005-0000-0000-0000C7E60000}"/>
    <cellStyle name="표준 2 8 3 2 35" xfId="51197" xr:uid="{00000000-0005-0000-0000-0000C8E60000}"/>
    <cellStyle name="표준 2 8 3 2 36" xfId="52677" xr:uid="{00000000-0005-0000-0000-0000C9E60000}"/>
    <cellStyle name="표준 2 8 3 2 37" xfId="54157" xr:uid="{00000000-0005-0000-0000-0000CAE60000}"/>
    <cellStyle name="표준 2 8 3 2 38" xfId="55637" xr:uid="{00000000-0005-0000-0000-0000CBE60000}"/>
    <cellStyle name="표준 2 8 3 2 39" xfId="57117" xr:uid="{00000000-0005-0000-0000-0000CCE60000}"/>
    <cellStyle name="표준 2 8 3 2 4" xfId="5316" xr:uid="{00000000-0005-0000-0000-0000CDE60000}"/>
    <cellStyle name="표준 2 8 3 2 40" xfId="58597" xr:uid="{00000000-0005-0000-0000-0000CEE60000}"/>
    <cellStyle name="표준 2 8 3 2 41" xfId="60077" xr:uid="{00000000-0005-0000-0000-0000CFE60000}"/>
    <cellStyle name="표준 2 8 3 2 42" xfId="61557" xr:uid="{00000000-0005-0000-0000-0000D0E60000}"/>
    <cellStyle name="표준 2 8 3 2 5" xfId="6796" xr:uid="{00000000-0005-0000-0000-0000D1E60000}"/>
    <cellStyle name="표준 2 8 3 2 6" xfId="8276" xr:uid="{00000000-0005-0000-0000-0000D2E60000}"/>
    <cellStyle name="표준 2 8 3 2 7" xfId="9756" xr:uid="{00000000-0005-0000-0000-0000D3E60000}"/>
    <cellStyle name="표준 2 8 3 2 8" xfId="11236" xr:uid="{00000000-0005-0000-0000-0000D4E60000}"/>
    <cellStyle name="표준 2 8 3 2 9" xfId="12716" xr:uid="{00000000-0005-0000-0000-0000D5E60000}"/>
    <cellStyle name="표준 2 8 3 20" xfId="26779" xr:uid="{00000000-0005-0000-0000-0000D6E60000}"/>
    <cellStyle name="표준 2 8 3 21" xfId="28259" xr:uid="{00000000-0005-0000-0000-0000D7E60000}"/>
    <cellStyle name="표준 2 8 3 22" xfId="29739" xr:uid="{00000000-0005-0000-0000-0000D8E60000}"/>
    <cellStyle name="표준 2 8 3 23" xfId="31219" xr:uid="{00000000-0005-0000-0000-0000D9E60000}"/>
    <cellStyle name="표준 2 8 3 24" xfId="32699" xr:uid="{00000000-0005-0000-0000-0000DAE60000}"/>
    <cellStyle name="표준 2 8 3 25" xfId="34179" xr:uid="{00000000-0005-0000-0000-0000DBE60000}"/>
    <cellStyle name="표준 2 8 3 26" xfId="35659" xr:uid="{00000000-0005-0000-0000-0000DCE60000}"/>
    <cellStyle name="표준 2 8 3 27" xfId="37139" xr:uid="{00000000-0005-0000-0000-0000DDE60000}"/>
    <cellStyle name="표준 2 8 3 28" xfId="38619" xr:uid="{00000000-0005-0000-0000-0000DEE60000}"/>
    <cellStyle name="표준 2 8 3 29" xfId="40099" xr:uid="{00000000-0005-0000-0000-0000DFE60000}"/>
    <cellStyle name="표준 2 8 3 3" xfId="1618" xr:uid="{00000000-0005-0000-0000-0000E0E60000}"/>
    <cellStyle name="표준 2 8 3 30" xfId="41579" xr:uid="{00000000-0005-0000-0000-0000E1E60000}"/>
    <cellStyle name="표준 2 8 3 31" xfId="43059" xr:uid="{00000000-0005-0000-0000-0000E2E60000}"/>
    <cellStyle name="표준 2 8 3 32" xfId="44539" xr:uid="{00000000-0005-0000-0000-0000E3E60000}"/>
    <cellStyle name="표준 2 8 3 33" xfId="46020" xr:uid="{00000000-0005-0000-0000-0000E4E60000}"/>
    <cellStyle name="표준 2 8 3 34" xfId="47500" xr:uid="{00000000-0005-0000-0000-0000E5E60000}"/>
    <cellStyle name="표준 2 8 3 35" xfId="48980" xr:uid="{00000000-0005-0000-0000-0000E6E60000}"/>
    <cellStyle name="표준 2 8 3 36" xfId="50460" xr:uid="{00000000-0005-0000-0000-0000E7E60000}"/>
    <cellStyle name="표준 2 8 3 37" xfId="51940" xr:uid="{00000000-0005-0000-0000-0000E8E60000}"/>
    <cellStyle name="표준 2 8 3 38" xfId="53420" xr:uid="{00000000-0005-0000-0000-0000E9E60000}"/>
    <cellStyle name="표준 2 8 3 39" xfId="54900" xr:uid="{00000000-0005-0000-0000-0000EAE60000}"/>
    <cellStyle name="표준 2 8 3 4" xfId="3099" xr:uid="{00000000-0005-0000-0000-0000EBE60000}"/>
    <cellStyle name="표준 2 8 3 40" xfId="56380" xr:uid="{00000000-0005-0000-0000-0000ECE60000}"/>
    <cellStyle name="표준 2 8 3 41" xfId="57860" xr:uid="{00000000-0005-0000-0000-0000EDE60000}"/>
    <cellStyle name="표준 2 8 3 42" xfId="59340" xr:uid="{00000000-0005-0000-0000-0000EEE60000}"/>
    <cellStyle name="표준 2 8 3 43" xfId="60820" xr:uid="{00000000-0005-0000-0000-0000EFE60000}"/>
    <cellStyle name="표준 2 8 3 5" xfId="4579" xr:uid="{00000000-0005-0000-0000-0000F0E60000}"/>
    <cellStyle name="표준 2 8 3 6" xfId="6059" xr:uid="{00000000-0005-0000-0000-0000F1E60000}"/>
    <cellStyle name="표준 2 8 3 7" xfId="7539" xr:uid="{00000000-0005-0000-0000-0000F2E60000}"/>
    <cellStyle name="표준 2 8 3 8" xfId="9019" xr:uid="{00000000-0005-0000-0000-0000F3E60000}"/>
    <cellStyle name="표준 2 8 3 9" xfId="10499" xr:uid="{00000000-0005-0000-0000-0000F4E60000}"/>
    <cellStyle name="표준 2 8 30" xfId="874" xr:uid="{00000000-0005-0000-0000-0000F5E60000}"/>
    <cellStyle name="표준 2 8 30 10" xfId="12576" xr:uid="{00000000-0005-0000-0000-0000F6E60000}"/>
    <cellStyle name="표준 2 8 30 11" xfId="14056" xr:uid="{00000000-0005-0000-0000-0000F7E60000}"/>
    <cellStyle name="표준 2 8 30 12" xfId="15536" xr:uid="{00000000-0005-0000-0000-0000F8E60000}"/>
    <cellStyle name="표준 2 8 30 13" xfId="17016" xr:uid="{00000000-0005-0000-0000-0000F9E60000}"/>
    <cellStyle name="표준 2 8 30 14" xfId="18496" xr:uid="{00000000-0005-0000-0000-0000FAE60000}"/>
    <cellStyle name="표준 2 8 30 15" xfId="19976" xr:uid="{00000000-0005-0000-0000-0000FBE60000}"/>
    <cellStyle name="표준 2 8 30 16" xfId="21456" xr:uid="{00000000-0005-0000-0000-0000FCE60000}"/>
    <cellStyle name="표준 2 8 30 17" xfId="22936" xr:uid="{00000000-0005-0000-0000-0000FDE60000}"/>
    <cellStyle name="표준 2 8 30 18" xfId="24416" xr:uid="{00000000-0005-0000-0000-0000FEE60000}"/>
    <cellStyle name="표준 2 8 30 19" xfId="25896" xr:uid="{00000000-0005-0000-0000-0000FFE60000}"/>
    <cellStyle name="표준 2 8 30 2" xfId="95" xr:uid="{00000000-0005-0000-0000-000000E70000}"/>
    <cellStyle name="표준 2 8 30 2 10" xfId="14793" xr:uid="{00000000-0005-0000-0000-000001E70000}"/>
    <cellStyle name="표준 2 8 30 2 11" xfId="16273" xr:uid="{00000000-0005-0000-0000-000002E70000}"/>
    <cellStyle name="표준 2 8 30 2 12" xfId="17753" xr:uid="{00000000-0005-0000-0000-000003E70000}"/>
    <cellStyle name="표준 2 8 30 2 13" xfId="19233" xr:uid="{00000000-0005-0000-0000-000004E70000}"/>
    <cellStyle name="표준 2 8 30 2 14" xfId="20713" xr:uid="{00000000-0005-0000-0000-000005E70000}"/>
    <cellStyle name="표준 2 8 30 2 15" xfId="22193" xr:uid="{00000000-0005-0000-0000-000006E70000}"/>
    <cellStyle name="표준 2 8 30 2 16" xfId="23673" xr:uid="{00000000-0005-0000-0000-000007E70000}"/>
    <cellStyle name="표준 2 8 30 2 17" xfId="25153" xr:uid="{00000000-0005-0000-0000-000008E70000}"/>
    <cellStyle name="표준 2 8 30 2 18" xfId="26633" xr:uid="{00000000-0005-0000-0000-000009E70000}"/>
    <cellStyle name="표준 2 8 30 2 19" xfId="28113" xr:uid="{00000000-0005-0000-0000-00000AE70000}"/>
    <cellStyle name="표준 2 8 30 2 2" xfId="2952" xr:uid="{00000000-0005-0000-0000-00000BE70000}"/>
    <cellStyle name="표준 2 8 30 2 20" xfId="29593" xr:uid="{00000000-0005-0000-0000-00000CE70000}"/>
    <cellStyle name="표준 2 8 30 2 21" xfId="31073" xr:uid="{00000000-0005-0000-0000-00000DE70000}"/>
    <cellStyle name="표준 2 8 30 2 22" xfId="32553" xr:uid="{00000000-0005-0000-0000-00000EE70000}"/>
    <cellStyle name="표준 2 8 30 2 23" xfId="34033" xr:uid="{00000000-0005-0000-0000-00000FE70000}"/>
    <cellStyle name="표준 2 8 30 2 24" xfId="35513" xr:uid="{00000000-0005-0000-0000-000010E70000}"/>
    <cellStyle name="표준 2 8 30 2 25" xfId="36993" xr:uid="{00000000-0005-0000-0000-000011E70000}"/>
    <cellStyle name="표준 2 8 30 2 26" xfId="38473" xr:uid="{00000000-0005-0000-0000-000012E70000}"/>
    <cellStyle name="표준 2 8 30 2 27" xfId="39953" xr:uid="{00000000-0005-0000-0000-000013E70000}"/>
    <cellStyle name="표준 2 8 30 2 28" xfId="41433" xr:uid="{00000000-0005-0000-0000-000014E70000}"/>
    <cellStyle name="표준 2 8 30 2 29" xfId="42913" xr:uid="{00000000-0005-0000-0000-000015E70000}"/>
    <cellStyle name="표준 2 8 30 2 3" xfId="4433" xr:uid="{00000000-0005-0000-0000-000016E70000}"/>
    <cellStyle name="표준 2 8 30 2 30" xfId="44393" xr:uid="{00000000-0005-0000-0000-000017E70000}"/>
    <cellStyle name="표준 2 8 30 2 31" xfId="45873" xr:uid="{00000000-0005-0000-0000-000018E70000}"/>
    <cellStyle name="표준 2 8 30 2 32" xfId="47354" xr:uid="{00000000-0005-0000-0000-000019E70000}"/>
    <cellStyle name="표준 2 8 30 2 33" xfId="48834" xr:uid="{00000000-0005-0000-0000-00001AE70000}"/>
    <cellStyle name="표준 2 8 30 2 34" xfId="50314" xr:uid="{00000000-0005-0000-0000-00001BE70000}"/>
    <cellStyle name="표준 2 8 30 2 35" xfId="51794" xr:uid="{00000000-0005-0000-0000-00001CE70000}"/>
    <cellStyle name="표준 2 8 30 2 36" xfId="53274" xr:uid="{00000000-0005-0000-0000-00001DE70000}"/>
    <cellStyle name="표준 2 8 30 2 37" xfId="54754" xr:uid="{00000000-0005-0000-0000-00001EE70000}"/>
    <cellStyle name="표준 2 8 30 2 38" xfId="56234" xr:uid="{00000000-0005-0000-0000-00001FE70000}"/>
    <cellStyle name="표준 2 8 30 2 39" xfId="57714" xr:uid="{00000000-0005-0000-0000-000020E70000}"/>
    <cellStyle name="표준 2 8 30 2 4" xfId="5913" xr:uid="{00000000-0005-0000-0000-000021E70000}"/>
    <cellStyle name="표준 2 8 30 2 40" xfId="59194" xr:uid="{00000000-0005-0000-0000-000022E70000}"/>
    <cellStyle name="표준 2 8 30 2 41" xfId="60674" xr:uid="{00000000-0005-0000-0000-000023E70000}"/>
    <cellStyle name="표준 2 8 30 2 42" xfId="62154" xr:uid="{00000000-0005-0000-0000-000024E70000}"/>
    <cellStyle name="표준 2 8 30 2 5" xfId="7393" xr:uid="{00000000-0005-0000-0000-000025E70000}"/>
    <cellStyle name="표준 2 8 30 2 6" xfId="8873" xr:uid="{00000000-0005-0000-0000-000026E70000}"/>
    <cellStyle name="표준 2 8 30 2 7" xfId="10353" xr:uid="{00000000-0005-0000-0000-000027E70000}"/>
    <cellStyle name="표준 2 8 30 2 8" xfId="11833" xr:uid="{00000000-0005-0000-0000-000028E70000}"/>
    <cellStyle name="표준 2 8 30 2 9" xfId="13313" xr:uid="{00000000-0005-0000-0000-000029E70000}"/>
    <cellStyle name="표준 2 8 30 20" xfId="27376" xr:uid="{00000000-0005-0000-0000-00002AE70000}"/>
    <cellStyle name="표준 2 8 30 21" xfId="28856" xr:uid="{00000000-0005-0000-0000-00002BE70000}"/>
    <cellStyle name="표준 2 8 30 22" xfId="30336" xr:uid="{00000000-0005-0000-0000-00002CE70000}"/>
    <cellStyle name="표준 2 8 30 23" xfId="31816" xr:uid="{00000000-0005-0000-0000-00002DE70000}"/>
    <cellStyle name="표준 2 8 30 24" xfId="33296" xr:uid="{00000000-0005-0000-0000-00002EE70000}"/>
    <cellStyle name="표준 2 8 30 25" xfId="34776" xr:uid="{00000000-0005-0000-0000-00002FE70000}"/>
    <cellStyle name="표준 2 8 30 26" xfId="36256" xr:uid="{00000000-0005-0000-0000-000030E70000}"/>
    <cellStyle name="표준 2 8 30 27" xfId="37736" xr:uid="{00000000-0005-0000-0000-000031E70000}"/>
    <cellStyle name="표준 2 8 30 28" xfId="39216" xr:uid="{00000000-0005-0000-0000-000032E70000}"/>
    <cellStyle name="표준 2 8 30 29" xfId="40696" xr:uid="{00000000-0005-0000-0000-000033E70000}"/>
    <cellStyle name="표준 2 8 30 3" xfId="2215" xr:uid="{00000000-0005-0000-0000-000034E70000}"/>
    <cellStyle name="표준 2 8 30 30" xfId="42176" xr:uid="{00000000-0005-0000-0000-000035E70000}"/>
    <cellStyle name="표준 2 8 30 31" xfId="43656" xr:uid="{00000000-0005-0000-0000-000036E70000}"/>
    <cellStyle name="표준 2 8 30 32" xfId="45136" xr:uid="{00000000-0005-0000-0000-000037E70000}"/>
    <cellStyle name="표준 2 8 30 33" xfId="46617" xr:uid="{00000000-0005-0000-0000-000038E70000}"/>
    <cellStyle name="표준 2 8 30 34" xfId="48097" xr:uid="{00000000-0005-0000-0000-000039E70000}"/>
    <cellStyle name="표준 2 8 30 35" xfId="49577" xr:uid="{00000000-0005-0000-0000-00003AE70000}"/>
    <cellStyle name="표준 2 8 30 36" xfId="51057" xr:uid="{00000000-0005-0000-0000-00003BE70000}"/>
    <cellStyle name="표준 2 8 30 37" xfId="52537" xr:uid="{00000000-0005-0000-0000-00003CE70000}"/>
    <cellStyle name="표준 2 8 30 38" xfId="54017" xr:uid="{00000000-0005-0000-0000-00003DE70000}"/>
    <cellStyle name="표준 2 8 30 39" xfId="55497" xr:uid="{00000000-0005-0000-0000-00003EE70000}"/>
    <cellStyle name="표준 2 8 30 4" xfId="3696" xr:uid="{00000000-0005-0000-0000-00003FE70000}"/>
    <cellStyle name="표준 2 8 30 40" xfId="56977" xr:uid="{00000000-0005-0000-0000-000040E70000}"/>
    <cellStyle name="표준 2 8 30 41" xfId="58457" xr:uid="{00000000-0005-0000-0000-000041E70000}"/>
    <cellStyle name="표준 2 8 30 42" xfId="59937" xr:uid="{00000000-0005-0000-0000-000042E70000}"/>
    <cellStyle name="표준 2 8 30 43" xfId="61417" xr:uid="{00000000-0005-0000-0000-000043E70000}"/>
    <cellStyle name="표준 2 8 30 5" xfId="5176" xr:uid="{00000000-0005-0000-0000-000044E70000}"/>
    <cellStyle name="표준 2 8 30 6" xfId="6656" xr:uid="{00000000-0005-0000-0000-000045E70000}"/>
    <cellStyle name="표준 2 8 30 7" xfId="8136" xr:uid="{00000000-0005-0000-0000-000046E70000}"/>
    <cellStyle name="표준 2 8 30 8" xfId="9616" xr:uid="{00000000-0005-0000-0000-000047E70000}"/>
    <cellStyle name="표준 2 8 30 9" xfId="11096" xr:uid="{00000000-0005-0000-0000-000048E70000}"/>
    <cellStyle name="표준 2 8 31" xfId="836" xr:uid="{00000000-0005-0000-0000-000049E70000}"/>
    <cellStyle name="표준 2 8 32" xfId="1493" xr:uid="{00000000-0005-0000-0000-00004AE70000}"/>
    <cellStyle name="표준 2 8 32 10" xfId="11957" xr:uid="{00000000-0005-0000-0000-00004BE70000}"/>
    <cellStyle name="표준 2 8 32 11" xfId="13437" xr:uid="{00000000-0005-0000-0000-00004CE70000}"/>
    <cellStyle name="표준 2 8 32 12" xfId="14917" xr:uid="{00000000-0005-0000-0000-00004DE70000}"/>
    <cellStyle name="표준 2 8 32 13" xfId="16397" xr:uid="{00000000-0005-0000-0000-00004EE70000}"/>
    <cellStyle name="표준 2 8 32 14" xfId="17877" xr:uid="{00000000-0005-0000-0000-00004FE70000}"/>
    <cellStyle name="표준 2 8 32 15" xfId="19357" xr:uid="{00000000-0005-0000-0000-000050E70000}"/>
    <cellStyle name="표준 2 8 32 16" xfId="20837" xr:uid="{00000000-0005-0000-0000-000051E70000}"/>
    <cellStyle name="표준 2 8 32 17" xfId="22317" xr:uid="{00000000-0005-0000-0000-000052E70000}"/>
    <cellStyle name="표준 2 8 32 18" xfId="23797" xr:uid="{00000000-0005-0000-0000-000053E70000}"/>
    <cellStyle name="표준 2 8 32 19" xfId="25277" xr:uid="{00000000-0005-0000-0000-000054E70000}"/>
    <cellStyle name="표준 2 8 32 2" xfId="714" xr:uid="{00000000-0005-0000-0000-000055E70000}"/>
    <cellStyle name="표준 2 8 32 2 10" xfId="14174" xr:uid="{00000000-0005-0000-0000-000056E70000}"/>
    <cellStyle name="표준 2 8 32 2 11" xfId="15654" xr:uid="{00000000-0005-0000-0000-000057E70000}"/>
    <cellStyle name="표준 2 8 32 2 12" xfId="17134" xr:uid="{00000000-0005-0000-0000-000058E70000}"/>
    <cellStyle name="표준 2 8 32 2 13" xfId="18614" xr:uid="{00000000-0005-0000-0000-000059E70000}"/>
    <cellStyle name="표준 2 8 32 2 14" xfId="20094" xr:uid="{00000000-0005-0000-0000-00005AE70000}"/>
    <cellStyle name="표준 2 8 32 2 15" xfId="21574" xr:uid="{00000000-0005-0000-0000-00005BE70000}"/>
    <cellStyle name="표준 2 8 32 2 16" xfId="23054" xr:uid="{00000000-0005-0000-0000-00005CE70000}"/>
    <cellStyle name="표준 2 8 32 2 17" xfId="24534" xr:uid="{00000000-0005-0000-0000-00005DE70000}"/>
    <cellStyle name="표준 2 8 32 2 18" xfId="26014" xr:uid="{00000000-0005-0000-0000-00005EE70000}"/>
    <cellStyle name="표준 2 8 32 2 19" xfId="27494" xr:uid="{00000000-0005-0000-0000-00005FE70000}"/>
    <cellStyle name="표준 2 8 32 2 2" xfId="2333" xr:uid="{00000000-0005-0000-0000-000060E70000}"/>
    <cellStyle name="표준 2 8 32 2 20" xfId="28974" xr:uid="{00000000-0005-0000-0000-000061E70000}"/>
    <cellStyle name="표준 2 8 32 2 21" xfId="30454" xr:uid="{00000000-0005-0000-0000-000062E70000}"/>
    <cellStyle name="표준 2 8 32 2 22" xfId="31934" xr:uid="{00000000-0005-0000-0000-000063E70000}"/>
    <cellStyle name="표준 2 8 32 2 23" xfId="33414" xr:uid="{00000000-0005-0000-0000-000064E70000}"/>
    <cellStyle name="표준 2 8 32 2 24" xfId="34894" xr:uid="{00000000-0005-0000-0000-000065E70000}"/>
    <cellStyle name="표준 2 8 32 2 25" xfId="36374" xr:uid="{00000000-0005-0000-0000-000066E70000}"/>
    <cellStyle name="표준 2 8 32 2 26" xfId="37854" xr:uid="{00000000-0005-0000-0000-000067E70000}"/>
    <cellStyle name="표준 2 8 32 2 27" xfId="39334" xr:uid="{00000000-0005-0000-0000-000068E70000}"/>
    <cellStyle name="표준 2 8 32 2 28" xfId="40814" xr:uid="{00000000-0005-0000-0000-000069E70000}"/>
    <cellStyle name="표준 2 8 32 2 29" xfId="42294" xr:uid="{00000000-0005-0000-0000-00006AE70000}"/>
    <cellStyle name="표준 2 8 32 2 3" xfId="3814" xr:uid="{00000000-0005-0000-0000-00006BE70000}"/>
    <cellStyle name="표준 2 8 32 2 30" xfId="43774" xr:uid="{00000000-0005-0000-0000-00006CE70000}"/>
    <cellStyle name="표준 2 8 32 2 31" xfId="45254" xr:uid="{00000000-0005-0000-0000-00006DE70000}"/>
    <cellStyle name="표준 2 8 32 2 32" xfId="46735" xr:uid="{00000000-0005-0000-0000-00006EE70000}"/>
    <cellStyle name="표준 2 8 32 2 33" xfId="48215" xr:uid="{00000000-0005-0000-0000-00006FE70000}"/>
    <cellStyle name="표준 2 8 32 2 34" xfId="49695" xr:uid="{00000000-0005-0000-0000-000070E70000}"/>
    <cellStyle name="표준 2 8 32 2 35" xfId="51175" xr:uid="{00000000-0005-0000-0000-000071E70000}"/>
    <cellStyle name="표준 2 8 32 2 36" xfId="52655" xr:uid="{00000000-0005-0000-0000-000072E70000}"/>
    <cellStyle name="표준 2 8 32 2 37" xfId="54135" xr:uid="{00000000-0005-0000-0000-000073E70000}"/>
    <cellStyle name="표준 2 8 32 2 38" xfId="55615" xr:uid="{00000000-0005-0000-0000-000074E70000}"/>
    <cellStyle name="표준 2 8 32 2 39" xfId="57095" xr:uid="{00000000-0005-0000-0000-000075E70000}"/>
    <cellStyle name="표준 2 8 32 2 4" xfId="5294" xr:uid="{00000000-0005-0000-0000-000076E70000}"/>
    <cellStyle name="표준 2 8 32 2 40" xfId="58575" xr:uid="{00000000-0005-0000-0000-000077E70000}"/>
    <cellStyle name="표준 2 8 32 2 41" xfId="60055" xr:uid="{00000000-0005-0000-0000-000078E70000}"/>
    <cellStyle name="표준 2 8 32 2 42" xfId="61535" xr:uid="{00000000-0005-0000-0000-000079E70000}"/>
    <cellStyle name="표준 2 8 32 2 5" xfId="6774" xr:uid="{00000000-0005-0000-0000-00007AE70000}"/>
    <cellStyle name="표준 2 8 32 2 6" xfId="8254" xr:uid="{00000000-0005-0000-0000-00007BE70000}"/>
    <cellStyle name="표준 2 8 32 2 7" xfId="9734" xr:uid="{00000000-0005-0000-0000-00007CE70000}"/>
    <cellStyle name="표준 2 8 32 2 8" xfId="11214" xr:uid="{00000000-0005-0000-0000-00007DE70000}"/>
    <cellStyle name="표준 2 8 32 2 9" xfId="12694" xr:uid="{00000000-0005-0000-0000-00007EE70000}"/>
    <cellStyle name="표준 2 8 32 20" xfId="26757" xr:uid="{00000000-0005-0000-0000-00007FE70000}"/>
    <cellStyle name="표준 2 8 32 21" xfId="28237" xr:uid="{00000000-0005-0000-0000-000080E70000}"/>
    <cellStyle name="표준 2 8 32 22" xfId="29717" xr:uid="{00000000-0005-0000-0000-000081E70000}"/>
    <cellStyle name="표준 2 8 32 23" xfId="31197" xr:uid="{00000000-0005-0000-0000-000082E70000}"/>
    <cellStyle name="표준 2 8 32 24" xfId="32677" xr:uid="{00000000-0005-0000-0000-000083E70000}"/>
    <cellStyle name="표준 2 8 32 25" xfId="34157" xr:uid="{00000000-0005-0000-0000-000084E70000}"/>
    <cellStyle name="표준 2 8 32 26" xfId="35637" xr:uid="{00000000-0005-0000-0000-000085E70000}"/>
    <cellStyle name="표준 2 8 32 27" xfId="37117" xr:uid="{00000000-0005-0000-0000-000086E70000}"/>
    <cellStyle name="표준 2 8 32 28" xfId="38597" xr:uid="{00000000-0005-0000-0000-000087E70000}"/>
    <cellStyle name="표준 2 8 32 29" xfId="40077" xr:uid="{00000000-0005-0000-0000-000088E70000}"/>
    <cellStyle name="표준 2 8 32 3" xfId="1596" xr:uid="{00000000-0005-0000-0000-000089E70000}"/>
    <cellStyle name="표준 2 8 32 30" xfId="41557" xr:uid="{00000000-0005-0000-0000-00008AE70000}"/>
    <cellStyle name="표준 2 8 32 31" xfId="43037" xr:uid="{00000000-0005-0000-0000-00008BE70000}"/>
    <cellStyle name="표준 2 8 32 32" xfId="44517" xr:uid="{00000000-0005-0000-0000-00008CE70000}"/>
    <cellStyle name="표준 2 8 32 33" xfId="45998" xr:uid="{00000000-0005-0000-0000-00008DE70000}"/>
    <cellStyle name="표준 2 8 32 34" xfId="47478" xr:uid="{00000000-0005-0000-0000-00008EE70000}"/>
    <cellStyle name="표준 2 8 32 35" xfId="48958" xr:uid="{00000000-0005-0000-0000-00008FE70000}"/>
    <cellStyle name="표준 2 8 32 36" xfId="50438" xr:uid="{00000000-0005-0000-0000-000090E70000}"/>
    <cellStyle name="표준 2 8 32 37" xfId="51918" xr:uid="{00000000-0005-0000-0000-000091E70000}"/>
    <cellStyle name="표준 2 8 32 38" xfId="53398" xr:uid="{00000000-0005-0000-0000-000092E70000}"/>
    <cellStyle name="표준 2 8 32 39" xfId="54878" xr:uid="{00000000-0005-0000-0000-000093E70000}"/>
    <cellStyle name="표준 2 8 32 4" xfId="3077" xr:uid="{00000000-0005-0000-0000-000094E70000}"/>
    <cellStyle name="표준 2 8 32 40" xfId="56358" xr:uid="{00000000-0005-0000-0000-000095E70000}"/>
    <cellStyle name="표준 2 8 32 41" xfId="57838" xr:uid="{00000000-0005-0000-0000-000096E70000}"/>
    <cellStyle name="표준 2 8 32 42" xfId="59318" xr:uid="{00000000-0005-0000-0000-000097E70000}"/>
    <cellStyle name="표준 2 8 32 43" xfId="60798" xr:uid="{00000000-0005-0000-0000-000098E70000}"/>
    <cellStyle name="표준 2 8 32 5" xfId="4557" xr:uid="{00000000-0005-0000-0000-000099E70000}"/>
    <cellStyle name="표준 2 8 32 6" xfId="6037" xr:uid="{00000000-0005-0000-0000-00009AE70000}"/>
    <cellStyle name="표준 2 8 32 7" xfId="7517" xr:uid="{00000000-0005-0000-0000-00009BE70000}"/>
    <cellStyle name="표준 2 8 32 8" xfId="8997" xr:uid="{00000000-0005-0000-0000-00009CE70000}"/>
    <cellStyle name="표준 2 8 32 9" xfId="10477" xr:uid="{00000000-0005-0000-0000-00009DE70000}"/>
    <cellStyle name="표준 2 8 4" xfId="1462" xr:uid="{00000000-0005-0000-0000-00009EE70000}"/>
    <cellStyle name="표준 2 8 4 10" xfId="11988" xr:uid="{00000000-0005-0000-0000-00009FE70000}"/>
    <cellStyle name="표준 2 8 4 11" xfId="13468" xr:uid="{00000000-0005-0000-0000-0000A0E70000}"/>
    <cellStyle name="표준 2 8 4 12" xfId="14948" xr:uid="{00000000-0005-0000-0000-0000A1E70000}"/>
    <cellStyle name="표준 2 8 4 13" xfId="16428" xr:uid="{00000000-0005-0000-0000-0000A2E70000}"/>
    <cellStyle name="표준 2 8 4 14" xfId="17908" xr:uid="{00000000-0005-0000-0000-0000A3E70000}"/>
    <cellStyle name="표준 2 8 4 15" xfId="19388" xr:uid="{00000000-0005-0000-0000-0000A4E70000}"/>
    <cellStyle name="표준 2 8 4 16" xfId="20868" xr:uid="{00000000-0005-0000-0000-0000A5E70000}"/>
    <cellStyle name="표준 2 8 4 17" xfId="22348" xr:uid="{00000000-0005-0000-0000-0000A6E70000}"/>
    <cellStyle name="표준 2 8 4 18" xfId="23828" xr:uid="{00000000-0005-0000-0000-0000A7E70000}"/>
    <cellStyle name="표준 2 8 4 19" xfId="25308" xr:uid="{00000000-0005-0000-0000-0000A8E70000}"/>
    <cellStyle name="표준 2 8 4 2" xfId="683" xr:uid="{00000000-0005-0000-0000-0000A9E70000}"/>
    <cellStyle name="표준 2 8 4 2 10" xfId="14205" xr:uid="{00000000-0005-0000-0000-0000AAE70000}"/>
    <cellStyle name="표준 2 8 4 2 11" xfId="15685" xr:uid="{00000000-0005-0000-0000-0000ABE70000}"/>
    <cellStyle name="표준 2 8 4 2 12" xfId="17165" xr:uid="{00000000-0005-0000-0000-0000ACE70000}"/>
    <cellStyle name="표준 2 8 4 2 13" xfId="18645" xr:uid="{00000000-0005-0000-0000-0000ADE70000}"/>
    <cellStyle name="표준 2 8 4 2 14" xfId="20125" xr:uid="{00000000-0005-0000-0000-0000AEE70000}"/>
    <cellStyle name="표준 2 8 4 2 15" xfId="21605" xr:uid="{00000000-0005-0000-0000-0000AFE70000}"/>
    <cellStyle name="표준 2 8 4 2 16" xfId="23085" xr:uid="{00000000-0005-0000-0000-0000B0E70000}"/>
    <cellStyle name="표준 2 8 4 2 17" xfId="24565" xr:uid="{00000000-0005-0000-0000-0000B1E70000}"/>
    <cellStyle name="표준 2 8 4 2 18" xfId="26045" xr:uid="{00000000-0005-0000-0000-0000B2E70000}"/>
    <cellStyle name="표준 2 8 4 2 19" xfId="27525" xr:uid="{00000000-0005-0000-0000-0000B3E70000}"/>
    <cellStyle name="표준 2 8 4 2 2" xfId="2364" xr:uid="{00000000-0005-0000-0000-0000B4E70000}"/>
    <cellStyle name="표준 2 8 4 2 20" xfId="29005" xr:uid="{00000000-0005-0000-0000-0000B5E70000}"/>
    <cellStyle name="표준 2 8 4 2 21" xfId="30485" xr:uid="{00000000-0005-0000-0000-0000B6E70000}"/>
    <cellStyle name="표준 2 8 4 2 22" xfId="31965" xr:uid="{00000000-0005-0000-0000-0000B7E70000}"/>
    <cellStyle name="표준 2 8 4 2 23" xfId="33445" xr:uid="{00000000-0005-0000-0000-0000B8E70000}"/>
    <cellStyle name="표준 2 8 4 2 24" xfId="34925" xr:uid="{00000000-0005-0000-0000-0000B9E70000}"/>
    <cellStyle name="표준 2 8 4 2 25" xfId="36405" xr:uid="{00000000-0005-0000-0000-0000BAE70000}"/>
    <cellStyle name="표준 2 8 4 2 26" xfId="37885" xr:uid="{00000000-0005-0000-0000-0000BBE70000}"/>
    <cellStyle name="표준 2 8 4 2 27" xfId="39365" xr:uid="{00000000-0005-0000-0000-0000BCE70000}"/>
    <cellStyle name="표준 2 8 4 2 28" xfId="40845" xr:uid="{00000000-0005-0000-0000-0000BDE70000}"/>
    <cellStyle name="표준 2 8 4 2 29" xfId="42325" xr:uid="{00000000-0005-0000-0000-0000BEE70000}"/>
    <cellStyle name="표준 2 8 4 2 3" xfId="3845" xr:uid="{00000000-0005-0000-0000-0000BFE70000}"/>
    <cellStyle name="표준 2 8 4 2 30" xfId="43805" xr:uid="{00000000-0005-0000-0000-0000C0E70000}"/>
    <cellStyle name="표준 2 8 4 2 31" xfId="45285" xr:uid="{00000000-0005-0000-0000-0000C1E70000}"/>
    <cellStyle name="표준 2 8 4 2 32" xfId="46766" xr:uid="{00000000-0005-0000-0000-0000C2E70000}"/>
    <cellStyle name="표준 2 8 4 2 33" xfId="48246" xr:uid="{00000000-0005-0000-0000-0000C3E70000}"/>
    <cellStyle name="표준 2 8 4 2 34" xfId="49726" xr:uid="{00000000-0005-0000-0000-0000C4E70000}"/>
    <cellStyle name="표준 2 8 4 2 35" xfId="51206" xr:uid="{00000000-0005-0000-0000-0000C5E70000}"/>
    <cellStyle name="표준 2 8 4 2 36" xfId="52686" xr:uid="{00000000-0005-0000-0000-0000C6E70000}"/>
    <cellStyle name="표준 2 8 4 2 37" xfId="54166" xr:uid="{00000000-0005-0000-0000-0000C7E70000}"/>
    <cellStyle name="표준 2 8 4 2 38" xfId="55646" xr:uid="{00000000-0005-0000-0000-0000C8E70000}"/>
    <cellStyle name="표준 2 8 4 2 39" xfId="57126" xr:uid="{00000000-0005-0000-0000-0000C9E70000}"/>
    <cellStyle name="표준 2 8 4 2 4" xfId="5325" xr:uid="{00000000-0005-0000-0000-0000CAE70000}"/>
    <cellStyle name="표준 2 8 4 2 40" xfId="58606" xr:uid="{00000000-0005-0000-0000-0000CBE70000}"/>
    <cellStyle name="표준 2 8 4 2 41" xfId="60086" xr:uid="{00000000-0005-0000-0000-0000CCE70000}"/>
    <cellStyle name="표준 2 8 4 2 42" xfId="61566" xr:uid="{00000000-0005-0000-0000-0000CDE70000}"/>
    <cellStyle name="표준 2 8 4 2 5" xfId="6805" xr:uid="{00000000-0005-0000-0000-0000CEE70000}"/>
    <cellStyle name="표준 2 8 4 2 6" xfId="8285" xr:uid="{00000000-0005-0000-0000-0000CFE70000}"/>
    <cellStyle name="표준 2 8 4 2 7" xfId="9765" xr:uid="{00000000-0005-0000-0000-0000D0E70000}"/>
    <cellStyle name="표준 2 8 4 2 8" xfId="11245" xr:uid="{00000000-0005-0000-0000-0000D1E70000}"/>
    <cellStyle name="표준 2 8 4 2 9" xfId="12725" xr:uid="{00000000-0005-0000-0000-0000D2E70000}"/>
    <cellStyle name="표준 2 8 4 20" xfId="26788" xr:uid="{00000000-0005-0000-0000-0000D3E70000}"/>
    <cellStyle name="표준 2 8 4 21" xfId="28268" xr:uid="{00000000-0005-0000-0000-0000D4E70000}"/>
    <cellStyle name="표준 2 8 4 22" xfId="29748" xr:uid="{00000000-0005-0000-0000-0000D5E70000}"/>
    <cellStyle name="표준 2 8 4 23" xfId="31228" xr:uid="{00000000-0005-0000-0000-0000D6E70000}"/>
    <cellStyle name="표준 2 8 4 24" xfId="32708" xr:uid="{00000000-0005-0000-0000-0000D7E70000}"/>
    <cellStyle name="표준 2 8 4 25" xfId="34188" xr:uid="{00000000-0005-0000-0000-0000D8E70000}"/>
    <cellStyle name="표준 2 8 4 26" xfId="35668" xr:uid="{00000000-0005-0000-0000-0000D9E70000}"/>
    <cellStyle name="표준 2 8 4 27" xfId="37148" xr:uid="{00000000-0005-0000-0000-0000DAE70000}"/>
    <cellStyle name="표준 2 8 4 28" xfId="38628" xr:uid="{00000000-0005-0000-0000-0000DBE70000}"/>
    <cellStyle name="표준 2 8 4 29" xfId="40108" xr:uid="{00000000-0005-0000-0000-0000DCE70000}"/>
    <cellStyle name="표준 2 8 4 3" xfId="1627" xr:uid="{00000000-0005-0000-0000-0000DDE70000}"/>
    <cellStyle name="표준 2 8 4 30" xfId="41588" xr:uid="{00000000-0005-0000-0000-0000DEE70000}"/>
    <cellStyle name="표준 2 8 4 31" xfId="43068" xr:uid="{00000000-0005-0000-0000-0000DFE70000}"/>
    <cellStyle name="표준 2 8 4 32" xfId="44548" xr:uid="{00000000-0005-0000-0000-0000E0E70000}"/>
    <cellStyle name="표준 2 8 4 33" xfId="46029" xr:uid="{00000000-0005-0000-0000-0000E1E70000}"/>
    <cellStyle name="표준 2 8 4 34" xfId="47509" xr:uid="{00000000-0005-0000-0000-0000E2E70000}"/>
    <cellStyle name="표준 2 8 4 35" xfId="48989" xr:uid="{00000000-0005-0000-0000-0000E3E70000}"/>
    <cellStyle name="표준 2 8 4 36" xfId="50469" xr:uid="{00000000-0005-0000-0000-0000E4E70000}"/>
    <cellStyle name="표준 2 8 4 37" xfId="51949" xr:uid="{00000000-0005-0000-0000-0000E5E70000}"/>
    <cellStyle name="표준 2 8 4 38" xfId="53429" xr:uid="{00000000-0005-0000-0000-0000E6E70000}"/>
    <cellStyle name="표준 2 8 4 39" xfId="54909" xr:uid="{00000000-0005-0000-0000-0000E7E70000}"/>
    <cellStyle name="표준 2 8 4 4" xfId="3108" xr:uid="{00000000-0005-0000-0000-0000E8E70000}"/>
    <cellStyle name="표준 2 8 4 40" xfId="56389" xr:uid="{00000000-0005-0000-0000-0000E9E70000}"/>
    <cellStyle name="표준 2 8 4 41" xfId="57869" xr:uid="{00000000-0005-0000-0000-0000EAE70000}"/>
    <cellStyle name="표준 2 8 4 42" xfId="59349" xr:uid="{00000000-0005-0000-0000-0000EBE70000}"/>
    <cellStyle name="표준 2 8 4 43" xfId="60829" xr:uid="{00000000-0005-0000-0000-0000ECE70000}"/>
    <cellStyle name="표준 2 8 4 5" xfId="4588" xr:uid="{00000000-0005-0000-0000-0000EDE70000}"/>
    <cellStyle name="표준 2 8 4 6" xfId="6068" xr:uid="{00000000-0005-0000-0000-0000EEE70000}"/>
    <cellStyle name="표준 2 8 4 7" xfId="7548" xr:uid="{00000000-0005-0000-0000-0000EFE70000}"/>
    <cellStyle name="표준 2 8 4 8" xfId="9028" xr:uid="{00000000-0005-0000-0000-0000F0E70000}"/>
    <cellStyle name="표준 2 8 4 9" xfId="10508" xr:uid="{00000000-0005-0000-0000-0000F1E70000}"/>
    <cellStyle name="표준 2 8 5" xfId="1452" xr:uid="{00000000-0005-0000-0000-0000F2E70000}"/>
    <cellStyle name="표준 2 8 5 10" xfId="11998" xr:uid="{00000000-0005-0000-0000-0000F3E70000}"/>
    <cellStyle name="표준 2 8 5 11" xfId="13478" xr:uid="{00000000-0005-0000-0000-0000F4E70000}"/>
    <cellStyle name="표준 2 8 5 12" xfId="14958" xr:uid="{00000000-0005-0000-0000-0000F5E70000}"/>
    <cellStyle name="표준 2 8 5 13" xfId="16438" xr:uid="{00000000-0005-0000-0000-0000F6E70000}"/>
    <cellStyle name="표준 2 8 5 14" xfId="17918" xr:uid="{00000000-0005-0000-0000-0000F7E70000}"/>
    <cellStyle name="표준 2 8 5 15" xfId="19398" xr:uid="{00000000-0005-0000-0000-0000F8E70000}"/>
    <cellStyle name="표준 2 8 5 16" xfId="20878" xr:uid="{00000000-0005-0000-0000-0000F9E70000}"/>
    <cellStyle name="표준 2 8 5 17" xfId="22358" xr:uid="{00000000-0005-0000-0000-0000FAE70000}"/>
    <cellStyle name="표준 2 8 5 18" xfId="23838" xr:uid="{00000000-0005-0000-0000-0000FBE70000}"/>
    <cellStyle name="표준 2 8 5 19" xfId="25318" xr:uid="{00000000-0005-0000-0000-0000FCE70000}"/>
    <cellStyle name="표준 2 8 5 2" xfId="673" xr:uid="{00000000-0005-0000-0000-0000FDE70000}"/>
    <cellStyle name="표준 2 8 5 2 10" xfId="14215" xr:uid="{00000000-0005-0000-0000-0000FEE70000}"/>
    <cellStyle name="표준 2 8 5 2 11" xfId="15695" xr:uid="{00000000-0005-0000-0000-0000FFE70000}"/>
    <cellStyle name="표준 2 8 5 2 12" xfId="17175" xr:uid="{00000000-0005-0000-0000-000000E80000}"/>
    <cellStyle name="표준 2 8 5 2 13" xfId="18655" xr:uid="{00000000-0005-0000-0000-000001E80000}"/>
    <cellStyle name="표준 2 8 5 2 14" xfId="20135" xr:uid="{00000000-0005-0000-0000-000002E80000}"/>
    <cellStyle name="표준 2 8 5 2 15" xfId="21615" xr:uid="{00000000-0005-0000-0000-000003E80000}"/>
    <cellStyle name="표준 2 8 5 2 16" xfId="23095" xr:uid="{00000000-0005-0000-0000-000004E80000}"/>
    <cellStyle name="표준 2 8 5 2 17" xfId="24575" xr:uid="{00000000-0005-0000-0000-000005E80000}"/>
    <cellStyle name="표준 2 8 5 2 18" xfId="26055" xr:uid="{00000000-0005-0000-0000-000006E80000}"/>
    <cellStyle name="표준 2 8 5 2 19" xfId="27535" xr:uid="{00000000-0005-0000-0000-000007E80000}"/>
    <cellStyle name="표준 2 8 5 2 2" xfId="2374" xr:uid="{00000000-0005-0000-0000-000008E80000}"/>
    <cellStyle name="표준 2 8 5 2 20" xfId="29015" xr:uid="{00000000-0005-0000-0000-000009E80000}"/>
    <cellStyle name="표준 2 8 5 2 21" xfId="30495" xr:uid="{00000000-0005-0000-0000-00000AE80000}"/>
    <cellStyle name="표준 2 8 5 2 22" xfId="31975" xr:uid="{00000000-0005-0000-0000-00000BE80000}"/>
    <cellStyle name="표준 2 8 5 2 23" xfId="33455" xr:uid="{00000000-0005-0000-0000-00000CE80000}"/>
    <cellStyle name="표준 2 8 5 2 24" xfId="34935" xr:uid="{00000000-0005-0000-0000-00000DE80000}"/>
    <cellStyle name="표준 2 8 5 2 25" xfId="36415" xr:uid="{00000000-0005-0000-0000-00000EE80000}"/>
    <cellStyle name="표준 2 8 5 2 26" xfId="37895" xr:uid="{00000000-0005-0000-0000-00000FE80000}"/>
    <cellStyle name="표준 2 8 5 2 27" xfId="39375" xr:uid="{00000000-0005-0000-0000-000010E80000}"/>
    <cellStyle name="표준 2 8 5 2 28" xfId="40855" xr:uid="{00000000-0005-0000-0000-000011E80000}"/>
    <cellStyle name="표준 2 8 5 2 29" xfId="42335" xr:uid="{00000000-0005-0000-0000-000012E80000}"/>
    <cellStyle name="표준 2 8 5 2 3" xfId="3855" xr:uid="{00000000-0005-0000-0000-000013E80000}"/>
    <cellStyle name="표준 2 8 5 2 30" xfId="43815" xr:uid="{00000000-0005-0000-0000-000014E80000}"/>
    <cellStyle name="표준 2 8 5 2 31" xfId="45295" xr:uid="{00000000-0005-0000-0000-000015E80000}"/>
    <cellStyle name="표준 2 8 5 2 32" xfId="46776" xr:uid="{00000000-0005-0000-0000-000016E80000}"/>
    <cellStyle name="표준 2 8 5 2 33" xfId="48256" xr:uid="{00000000-0005-0000-0000-000017E80000}"/>
    <cellStyle name="표준 2 8 5 2 34" xfId="49736" xr:uid="{00000000-0005-0000-0000-000018E80000}"/>
    <cellStyle name="표준 2 8 5 2 35" xfId="51216" xr:uid="{00000000-0005-0000-0000-000019E80000}"/>
    <cellStyle name="표준 2 8 5 2 36" xfId="52696" xr:uid="{00000000-0005-0000-0000-00001AE80000}"/>
    <cellStyle name="표준 2 8 5 2 37" xfId="54176" xr:uid="{00000000-0005-0000-0000-00001BE80000}"/>
    <cellStyle name="표준 2 8 5 2 38" xfId="55656" xr:uid="{00000000-0005-0000-0000-00001CE80000}"/>
    <cellStyle name="표준 2 8 5 2 39" xfId="57136" xr:uid="{00000000-0005-0000-0000-00001DE80000}"/>
    <cellStyle name="표준 2 8 5 2 4" xfId="5335" xr:uid="{00000000-0005-0000-0000-00001EE80000}"/>
    <cellStyle name="표준 2 8 5 2 40" xfId="58616" xr:uid="{00000000-0005-0000-0000-00001FE80000}"/>
    <cellStyle name="표준 2 8 5 2 41" xfId="60096" xr:uid="{00000000-0005-0000-0000-000020E80000}"/>
    <cellStyle name="표준 2 8 5 2 42" xfId="61576" xr:uid="{00000000-0005-0000-0000-000021E80000}"/>
    <cellStyle name="표준 2 8 5 2 5" xfId="6815" xr:uid="{00000000-0005-0000-0000-000022E80000}"/>
    <cellStyle name="표준 2 8 5 2 6" xfId="8295" xr:uid="{00000000-0005-0000-0000-000023E80000}"/>
    <cellStyle name="표준 2 8 5 2 7" xfId="9775" xr:uid="{00000000-0005-0000-0000-000024E80000}"/>
    <cellStyle name="표준 2 8 5 2 8" xfId="11255" xr:uid="{00000000-0005-0000-0000-000025E80000}"/>
    <cellStyle name="표준 2 8 5 2 9" xfId="12735" xr:uid="{00000000-0005-0000-0000-000026E80000}"/>
    <cellStyle name="표준 2 8 5 20" xfId="26798" xr:uid="{00000000-0005-0000-0000-000027E80000}"/>
    <cellStyle name="표준 2 8 5 21" xfId="28278" xr:uid="{00000000-0005-0000-0000-000028E80000}"/>
    <cellStyle name="표준 2 8 5 22" xfId="29758" xr:uid="{00000000-0005-0000-0000-000029E80000}"/>
    <cellStyle name="표준 2 8 5 23" xfId="31238" xr:uid="{00000000-0005-0000-0000-00002AE80000}"/>
    <cellStyle name="표준 2 8 5 24" xfId="32718" xr:uid="{00000000-0005-0000-0000-00002BE80000}"/>
    <cellStyle name="표준 2 8 5 25" xfId="34198" xr:uid="{00000000-0005-0000-0000-00002CE80000}"/>
    <cellStyle name="표준 2 8 5 26" xfId="35678" xr:uid="{00000000-0005-0000-0000-00002DE80000}"/>
    <cellStyle name="표준 2 8 5 27" xfId="37158" xr:uid="{00000000-0005-0000-0000-00002EE80000}"/>
    <cellStyle name="표준 2 8 5 28" xfId="38638" xr:uid="{00000000-0005-0000-0000-00002FE80000}"/>
    <cellStyle name="표준 2 8 5 29" xfId="40118" xr:uid="{00000000-0005-0000-0000-000030E80000}"/>
    <cellStyle name="표준 2 8 5 3" xfId="1637" xr:uid="{00000000-0005-0000-0000-000031E80000}"/>
    <cellStyle name="표준 2 8 5 30" xfId="41598" xr:uid="{00000000-0005-0000-0000-000032E80000}"/>
    <cellStyle name="표준 2 8 5 31" xfId="43078" xr:uid="{00000000-0005-0000-0000-000033E80000}"/>
    <cellStyle name="표준 2 8 5 32" xfId="44558" xr:uid="{00000000-0005-0000-0000-000034E80000}"/>
    <cellStyle name="표준 2 8 5 33" xfId="46039" xr:uid="{00000000-0005-0000-0000-000035E80000}"/>
    <cellStyle name="표준 2 8 5 34" xfId="47519" xr:uid="{00000000-0005-0000-0000-000036E80000}"/>
    <cellStyle name="표준 2 8 5 35" xfId="48999" xr:uid="{00000000-0005-0000-0000-000037E80000}"/>
    <cellStyle name="표준 2 8 5 36" xfId="50479" xr:uid="{00000000-0005-0000-0000-000038E80000}"/>
    <cellStyle name="표준 2 8 5 37" xfId="51959" xr:uid="{00000000-0005-0000-0000-000039E80000}"/>
    <cellStyle name="표준 2 8 5 38" xfId="53439" xr:uid="{00000000-0005-0000-0000-00003AE80000}"/>
    <cellStyle name="표준 2 8 5 39" xfId="54919" xr:uid="{00000000-0005-0000-0000-00003BE80000}"/>
    <cellStyle name="표준 2 8 5 4" xfId="3118" xr:uid="{00000000-0005-0000-0000-00003CE80000}"/>
    <cellStyle name="표준 2 8 5 40" xfId="56399" xr:uid="{00000000-0005-0000-0000-00003DE80000}"/>
    <cellStyle name="표준 2 8 5 41" xfId="57879" xr:uid="{00000000-0005-0000-0000-00003EE80000}"/>
    <cellStyle name="표준 2 8 5 42" xfId="59359" xr:uid="{00000000-0005-0000-0000-00003FE80000}"/>
    <cellStyle name="표준 2 8 5 43" xfId="60839" xr:uid="{00000000-0005-0000-0000-000040E80000}"/>
    <cellStyle name="표준 2 8 5 5" xfId="4598" xr:uid="{00000000-0005-0000-0000-000041E80000}"/>
    <cellStyle name="표준 2 8 5 6" xfId="6078" xr:uid="{00000000-0005-0000-0000-000042E80000}"/>
    <cellStyle name="표준 2 8 5 7" xfId="7558" xr:uid="{00000000-0005-0000-0000-000043E80000}"/>
    <cellStyle name="표준 2 8 5 8" xfId="9038" xr:uid="{00000000-0005-0000-0000-000044E80000}"/>
    <cellStyle name="표준 2 8 5 9" xfId="10518" xr:uid="{00000000-0005-0000-0000-000045E80000}"/>
    <cellStyle name="표준 2 8 6" xfId="1441" xr:uid="{00000000-0005-0000-0000-000046E80000}"/>
    <cellStyle name="표준 2 8 6 10" xfId="12009" xr:uid="{00000000-0005-0000-0000-000047E80000}"/>
    <cellStyle name="표준 2 8 6 11" xfId="13489" xr:uid="{00000000-0005-0000-0000-000048E80000}"/>
    <cellStyle name="표준 2 8 6 12" xfId="14969" xr:uid="{00000000-0005-0000-0000-000049E80000}"/>
    <cellStyle name="표준 2 8 6 13" xfId="16449" xr:uid="{00000000-0005-0000-0000-00004AE80000}"/>
    <cellStyle name="표준 2 8 6 14" xfId="17929" xr:uid="{00000000-0005-0000-0000-00004BE80000}"/>
    <cellStyle name="표준 2 8 6 15" xfId="19409" xr:uid="{00000000-0005-0000-0000-00004CE80000}"/>
    <cellStyle name="표준 2 8 6 16" xfId="20889" xr:uid="{00000000-0005-0000-0000-00004DE80000}"/>
    <cellStyle name="표준 2 8 6 17" xfId="22369" xr:uid="{00000000-0005-0000-0000-00004EE80000}"/>
    <cellStyle name="표준 2 8 6 18" xfId="23849" xr:uid="{00000000-0005-0000-0000-00004FE80000}"/>
    <cellStyle name="표준 2 8 6 19" xfId="25329" xr:uid="{00000000-0005-0000-0000-000050E80000}"/>
    <cellStyle name="표준 2 8 6 2" xfId="662" xr:uid="{00000000-0005-0000-0000-000051E80000}"/>
    <cellStyle name="표준 2 8 6 2 10" xfId="14226" xr:uid="{00000000-0005-0000-0000-000052E80000}"/>
    <cellStyle name="표준 2 8 6 2 11" xfId="15706" xr:uid="{00000000-0005-0000-0000-000053E80000}"/>
    <cellStyle name="표준 2 8 6 2 12" xfId="17186" xr:uid="{00000000-0005-0000-0000-000054E80000}"/>
    <cellStyle name="표준 2 8 6 2 13" xfId="18666" xr:uid="{00000000-0005-0000-0000-000055E80000}"/>
    <cellStyle name="표준 2 8 6 2 14" xfId="20146" xr:uid="{00000000-0005-0000-0000-000056E80000}"/>
    <cellStyle name="표준 2 8 6 2 15" xfId="21626" xr:uid="{00000000-0005-0000-0000-000057E80000}"/>
    <cellStyle name="표준 2 8 6 2 16" xfId="23106" xr:uid="{00000000-0005-0000-0000-000058E80000}"/>
    <cellStyle name="표준 2 8 6 2 17" xfId="24586" xr:uid="{00000000-0005-0000-0000-000059E80000}"/>
    <cellStyle name="표준 2 8 6 2 18" xfId="26066" xr:uid="{00000000-0005-0000-0000-00005AE80000}"/>
    <cellStyle name="표준 2 8 6 2 19" xfId="27546" xr:uid="{00000000-0005-0000-0000-00005BE80000}"/>
    <cellStyle name="표준 2 8 6 2 2" xfId="2385" xr:uid="{00000000-0005-0000-0000-00005CE80000}"/>
    <cellStyle name="표준 2 8 6 2 20" xfId="29026" xr:uid="{00000000-0005-0000-0000-00005DE80000}"/>
    <cellStyle name="표준 2 8 6 2 21" xfId="30506" xr:uid="{00000000-0005-0000-0000-00005EE80000}"/>
    <cellStyle name="표준 2 8 6 2 22" xfId="31986" xr:uid="{00000000-0005-0000-0000-00005FE80000}"/>
    <cellStyle name="표준 2 8 6 2 23" xfId="33466" xr:uid="{00000000-0005-0000-0000-000060E80000}"/>
    <cellStyle name="표준 2 8 6 2 24" xfId="34946" xr:uid="{00000000-0005-0000-0000-000061E80000}"/>
    <cellStyle name="표준 2 8 6 2 25" xfId="36426" xr:uid="{00000000-0005-0000-0000-000062E80000}"/>
    <cellStyle name="표준 2 8 6 2 26" xfId="37906" xr:uid="{00000000-0005-0000-0000-000063E80000}"/>
    <cellStyle name="표준 2 8 6 2 27" xfId="39386" xr:uid="{00000000-0005-0000-0000-000064E80000}"/>
    <cellStyle name="표준 2 8 6 2 28" xfId="40866" xr:uid="{00000000-0005-0000-0000-000065E80000}"/>
    <cellStyle name="표준 2 8 6 2 29" xfId="42346" xr:uid="{00000000-0005-0000-0000-000066E80000}"/>
    <cellStyle name="표준 2 8 6 2 3" xfId="3866" xr:uid="{00000000-0005-0000-0000-000067E80000}"/>
    <cellStyle name="표준 2 8 6 2 30" xfId="43826" xr:uid="{00000000-0005-0000-0000-000068E80000}"/>
    <cellStyle name="표준 2 8 6 2 31" xfId="45306" xr:uid="{00000000-0005-0000-0000-000069E80000}"/>
    <cellStyle name="표준 2 8 6 2 32" xfId="46787" xr:uid="{00000000-0005-0000-0000-00006AE80000}"/>
    <cellStyle name="표준 2 8 6 2 33" xfId="48267" xr:uid="{00000000-0005-0000-0000-00006BE80000}"/>
    <cellStyle name="표준 2 8 6 2 34" xfId="49747" xr:uid="{00000000-0005-0000-0000-00006CE80000}"/>
    <cellStyle name="표준 2 8 6 2 35" xfId="51227" xr:uid="{00000000-0005-0000-0000-00006DE80000}"/>
    <cellStyle name="표준 2 8 6 2 36" xfId="52707" xr:uid="{00000000-0005-0000-0000-00006EE80000}"/>
    <cellStyle name="표준 2 8 6 2 37" xfId="54187" xr:uid="{00000000-0005-0000-0000-00006FE80000}"/>
    <cellStyle name="표준 2 8 6 2 38" xfId="55667" xr:uid="{00000000-0005-0000-0000-000070E80000}"/>
    <cellStyle name="표준 2 8 6 2 39" xfId="57147" xr:uid="{00000000-0005-0000-0000-000071E80000}"/>
    <cellStyle name="표준 2 8 6 2 4" xfId="5346" xr:uid="{00000000-0005-0000-0000-000072E80000}"/>
    <cellStyle name="표준 2 8 6 2 40" xfId="58627" xr:uid="{00000000-0005-0000-0000-000073E80000}"/>
    <cellStyle name="표준 2 8 6 2 41" xfId="60107" xr:uid="{00000000-0005-0000-0000-000074E80000}"/>
    <cellStyle name="표준 2 8 6 2 42" xfId="61587" xr:uid="{00000000-0005-0000-0000-000075E80000}"/>
    <cellStyle name="표준 2 8 6 2 5" xfId="6826" xr:uid="{00000000-0005-0000-0000-000076E80000}"/>
    <cellStyle name="표준 2 8 6 2 6" xfId="8306" xr:uid="{00000000-0005-0000-0000-000077E80000}"/>
    <cellStyle name="표준 2 8 6 2 7" xfId="9786" xr:uid="{00000000-0005-0000-0000-000078E80000}"/>
    <cellStyle name="표준 2 8 6 2 8" xfId="11266" xr:uid="{00000000-0005-0000-0000-000079E80000}"/>
    <cellStyle name="표준 2 8 6 2 9" xfId="12746" xr:uid="{00000000-0005-0000-0000-00007AE80000}"/>
    <cellStyle name="표준 2 8 6 20" xfId="26809" xr:uid="{00000000-0005-0000-0000-00007BE80000}"/>
    <cellStyle name="표준 2 8 6 21" xfId="28289" xr:uid="{00000000-0005-0000-0000-00007CE80000}"/>
    <cellStyle name="표준 2 8 6 22" xfId="29769" xr:uid="{00000000-0005-0000-0000-00007DE80000}"/>
    <cellStyle name="표준 2 8 6 23" xfId="31249" xr:uid="{00000000-0005-0000-0000-00007EE80000}"/>
    <cellStyle name="표준 2 8 6 24" xfId="32729" xr:uid="{00000000-0005-0000-0000-00007FE80000}"/>
    <cellStyle name="표준 2 8 6 25" xfId="34209" xr:uid="{00000000-0005-0000-0000-000080E80000}"/>
    <cellStyle name="표준 2 8 6 26" xfId="35689" xr:uid="{00000000-0005-0000-0000-000081E80000}"/>
    <cellStyle name="표준 2 8 6 27" xfId="37169" xr:uid="{00000000-0005-0000-0000-000082E80000}"/>
    <cellStyle name="표준 2 8 6 28" xfId="38649" xr:uid="{00000000-0005-0000-0000-000083E80000}"/>
    <cellStyle name="표준 2 8 6 29" xfId="40129" xr:uid="{00000000-0005-0000-0000-000084E80000}"/>
    <cellStyle name="표준 2 8 6 3" xfId="1648" xr:uid="{00000000-0005-0000-0000-000085E80000}"/>
    <cellStyle name="표준 2 8 6 30" xfId="41609" xr:uid="{00000000-0005-0000-0000-000086E80000}"/>
    <cellStyle name="표준 2 8 6 31" xfId="43089" xr:uid="{00000000-0005-0000-0000-000087E80000}"/>
    <cellStyle name="표준 2 8 6 32" xfId="44569" xr:uid="{00000000-0005-0000-0000-000088E80000}"/>
    <cellStyle name="표준 2 8 6 33" xfId="46050" xr:uid="{00000000-0005-0000-0000-000089E80000}"/>
    <cellStyle name="표준 2 8 6 34" xfId="47530" xr:uid="{00000000-0005-0000-0000-00008AE80000}"/>
    <cellStyle name="표준 2 8 6 35" xfId="49010" xr:uid="{00000000-0005-0000-0000-00008BE80000}"/>
    <cellStyle name="표준 2 8 6 36" xfId="50490" xr:uid="{00000000-0005-0000-0000-00008CE80000}"/>
    <cellStyle name="표준 2 8 6 37" xfId="51970" xr:uid="{00000000-0005-0000-0000-00008DE80000}"/>
    <cellStyle name="표준 2 8 6 38" xfId="53450" xr:uid="{00000000-0005-0000-0000-00008EE80000}"/>
    <cellStyle name="표준 2 8 6 39" xfId="54930" xr:uid="{00000000-0005-0000-0000-00008FE80000}"/>
    <cellStyle name="표준 2 8 6 4" xfId="3129" xr:uid="{00000000-0005-0000-0000-000090E80000}"/>
    <cellStyle name="표준 2 8 6 40" xfId="56410" xr:uid="{00000000-0005-0000-0000-000091E80000}"/>
    <cellStyle name="표준 2 8 6 41" xfId="57890" xr:uid="{00000000-0005-0000-0000-000092E80000}"/>
    <cellStyle name="표준 2 8 6 42" xfId="59370" xr:uid="{00000000-0005-0000-0000-000093E80000}"/>
    <cellStyle name="표준 2 8 6 43" xfId="60850" xr:uid="{00000000-0005-0000-0000-000094E80000}"/>
    <cellStyle name="표준 2 8 6 5" xfId="4609" xr:uid="{00000000-0005-0000-0000-000095E80000}"/>
    <cellStyle name="표준 2 8 6 6" xfId="6089" xr:uid="{00000000-0005-0000-0000-000096E80000}"/>
    <cellStyle name="표준 2 8 6 7" xfId="7569" xr:uid="{00000000-0005-0000-0000-000097E80000}"/>
    <cellStyle name="표준 2 8 6 8" xfId="9049" xr:uid="{00000000-0005-0000-0000-000098E80000}"/>
    <cellStyle name="표준 2 8 6 9" xfId="10529" xr:uid="{00000000-0005-0000-0000-000099E80000}"/>
    <cellStyle name="표준 2 8 7" xfId="1429" xr:uid="{00000000-0005-0000-0000-00009AE80000}"/>
    <cellStyle name="표준 2 8 7 10" xfId="12021" xr:uid="{00000000-0005-0000-0000-00009BE80000}"/>
    <cellStyle name="표준 2 8 7 11" xfId="13501" xr:uid="{00000000-0005-0000-0000-00009CE80000}"/>
    <cellStyle name="표준 2 8 7 12" xfId="14981" xr:uid="{00000000-0005-0000-0000-00009DE80000}"/>
    <cellStyle name="표준 2 8 7 13" xfId="16461" xr:uid="{00000000-0005-0000-0000-00009EE80000}"/>
    <cellStyle name="표준 2 8 7 14" xfId="17941" xr:uid="{00000000-0005-0000-0000-00009FE80000}"/>
    <cellStyle name="표준 2 8 7 15" xfId="19421" xr:uid="{00000000-0005-0000-0000-0000A0E80000}"/>
    <cellStyle name="표준 2 8 7 16" xfId="20901" xr:uid="{00000000-0005-0000-0000-0000A1E80000}"/>
    <cellStyle name="표준 2 8 7 17" xfId="22381" xr:uid="{00000000-0005-0000-0000-0000A2E80000}"/>
    <cellStyle name="표준 2 8 7 18" xfId="23861" xr:uid="{00000000-0005-0000-0000-0000A3E80000}"/>
    <cellStyle name="표준 2 8 7 19" xfId="25341" xr:uid="{00000000-0005-0000-0000-0000A4E80000}"/>
    <cellStyle name="표준 2 8 7 2" xfId="650" xr:uid="{00000000-0005-0000-0000-0000A5E80000}"/>
    <cellStyle name="표준 2 8 7 2 10" xfId="14238" xr:uid="{00000000-0005-0000-0000-0000A6E80000}"/>
    <cellStyle name="표준 2 8 7 2 11" xfId="15718" xr:uid="{00000000-0005-0000-0000-0000A7E80000}"/>
    <cellStyle name="표준 2 8 7 2 12" xfId="17198" xr:uid="{00000000-0005-0000-0000-0000A8E80000}"/>
    <cellStyle name="표준 2 8 7 2 13" xfId="18678" xr:uid="{00000000-0005-0000-0000-0000A9E80000}"/>
    <cellStyle name="표준 2 8 7 2 14" xfId="20158" xr:uid="{00000000-0005-0000-0000-0000AAE80000}"/>
    <cellStyle name="표준 2 8 7 2 15" xfId="21638" xr:uid="{00000000-0005-0000-0000-0000ABE80000}"/>
    <cellStyle name="표준 2 8 7 2 16" xfId="23118" xr:uid="{00000000-0005-0000-0000-0000ACE80000}"/>
    <cellStyle name="표준 2 8 7 2 17" xfId="24598" xr:uid="{00000000-0005-0000-0000-0000ADE80000}"/>
    <cellStyle name="표준 2 8 7 2 18" xfId="26078" xr:uid="{00000000-0005-0000-0000-0000AEE80000}"/>
    <cellStyle name="표준 2 8 7 2 19" xfId="27558" xr:uid="{00000000-0005-0000-0000-0000AFE80000}"/>
    <cellStyle name="표준 2 8 7 2 2" xfId="2397" xr:uid="{00000000-0005-0000-0000-0000B0E80000}"/>
    <cellStyle name="표준 2 8 7 2 20" xfId="29038" xr:uid="{00000000-0005-0000-0000-0000B1E80000}"/>
    <cellStyle name="표준 2 8 7 2 21" xfId="30518" xr:uid="{00000000-0005-0000-0000-0000B2E80000}"/>
    <cellStyle name="표준 2 8 7 2 22" xfId="31998" xr:uid="{00000000-0005-0000-0000-0000B3E80000}"/>
    <cellStyle name="표준 2 8 7 2 23" xfId="33478" xr:uid="{00000000-0005-0000-0000-0000B4E80000}"/>
    <cellStyle name="표준 2 8 7 2 24" xfId="34958" xr:uid="{00000000-0005-0000-0000-0000B5E80000}"/>
    <cellStyle name="표준 2 8 7 2 25" xfId="36438" xr:uid="{00000000-0005-0000-0000-0000B6E80000}"/>
    <cellStyle name="표준 2 8 7 2 26" xfId="37918" xr:uid="{00000000-0005-0000-0000-0000B7E80000}"/>
    <cellStyle name="표준 2 8 7 2 27" xfId="39398" xr:uid="{00000000-0005-0000-0000-0000B8E80000}"/>
    <cellStyle name="표준 2 8 7 2 28" xfId="40878" xr:uid="{00000000-0005-0000-0000-0000B9E80000}"/>
    <cellStyle name="표준 2 8 7 2 29" xfId="42358" xr:uid="{00000000-0005-0000-0000-0000BAE80000}"/>
    <cellStyle name="표준 2 8 7 2 3" xfId="3878" xr:uid="{00000000-0005-0000-0000-0000BBE80000}"/>
    <cellStyle name="표준 2 8 7 2 30" xfId="43838" xr:uid="{00000000-0005-0000-0000-0000BCE80000}"/>
    <cellStyle name="표준 2 8 7 2 31" xfId="45318" xr:uid="{00000000-0005-0000-0000-0000BDE80000}"/>
    <cellStyle name="표준 2 8 7 2 32" xfId="46799" xr:uid="{00000000-0005-0000-0000-0000BEE80000}"/>
    <cellStyle name="표준 2 8 7 2 33" xfId="48279" xr:uid="{00000000-0005-0000-0000-0000BFE80000}"/>
    <cellStyle name="표준 2 8 7 2 34" xfId="49759" xr:uid="{00000000-0005-0000-0000-0000C0E80000}"/>
    <cellStyle name="표준 2 8 7 2 35" xfId="51239" xr:uid="{00000000-0005-0000-0000-0000C1E80000}"/>
    <cellStyle name="표준 2 8 7 2 36" xfId="52719" xr:uid="{00000000-0005-0000-0000-0000C2E80000}"/>
    <cellStyle name="표준 2 8 7 2 37" xfId="54199" xr:uid="{00000000-0005-0000-0000-0000C3E80000}"/>
    <cellStyle name="표준 2 8 7 2 38" xfId="55679" xr:uid="{00000000-0005-0000-0000-0000C4E80000}"/>
    <cellStyle name="표준 2 8 7 2 39" xfId="57159" xr:uid="{00000000-0005-0000-0000-0000C5E80000}"/>
    <cellStyle name="표준 2 8 7 2 4" xfId="5358" xr:uid="{00000000-0005-0000-0000-0000C6E80000}"/>
    <cellStyle name="표준 2 8 7 2 40" xfId="58639" xr:uid="{00000000-0005-0000-0000-0000C7E80000}"/>
    <cellStyle name="표준 2 8 7 2 41" xfId="60119" xr:uid="{00000000-0005-0000-0000-0000C8E80000}"/>
    <cellStyle name="표준 2 8 7 2 42" xfId="61599" xr:uid="{00000000-0005-0000-0000-0000C9E80000}"/>
    <cellStyle name="표준 2 8 7 2 5" xfId="6838" xr:uid="{00000000-0005-0000-0000-0000CAE80000}"/>
    <cellStyle name="표준 2 8 7 2 6" xfId="8318" xr:uid="{00000000-0005-0000-0000-0000CBE80000}"/>
    <cellStyle name="표준 2 8 7 2 7" xfId="9798" xr:uid="{00000000-0005-0000-0000-0000CCE80000}"/>
    <cellStyle name="표준 2 8 7 2 8" xfId="11278" xr:uid="{00000000-0005-0000-0000-0000CDE80000}"/>
    <cellStyle name="표준 2 8 7 2 9" xfId="12758" xr:uid="{00000000-0005-0000-0000-0000CEE80000}"/>
    <cellStyle name="표준 2 8 7 20" xfId="26821" xr:uid="{00000000-0005-0000-0000-0000CFE80000}"/>
    <cellStyle name="표준 2 8 7 21" xfId="28301" xr:uid="{00000000-0005-0000-0000-0000D0E80000}"/>
    <cellStyle name="표준 2 8 7 22" xfId="29781" xr:uid="{00000000-0005-0000-0000-0000D1E80000}"/>
    <cellStyle name="표준 2 8 7 23" xfId="31261" xr:uid="{00000000-0005-0000-0000-0000D2E80000}"/>
    <cellStyle name="표준 2 8 7 24" xfId="32741" xr:uid="{00000000-0005-0000-0000-0000D3E80000}"/>
    <cellStyle name="표준 2 8 7 25" xfId="34221" xr:uid="{00000000-0005-0000-0000-0000D4E80000}"/>
    <cellStyle name="표준 2 8 7 26" xfId="35701" xr:uid="{00000000-0005-0000-0000-0000D5E80000}"/>
    <cellStyle name="표준 2 8 7 27" xfId="37181" xr:uid="{00000000-0005-0000-0000-0000D6E80000}"/>
    <cellStyle name="표준 2 8 7 28" xfId="38661" xr:uid="{00000000-0005-0000-0000-0000D7E80000}"/>
    <cellStyle name="표준 2 8 7 29" xfId="40141" xr:uid="{00000000-0005-0000-0000-0000D8E80000}"/>
    <cellStyle name="표준 2 8 7 3" xfId="1660" xr:uid="{00000000-0005-0000-0000-0000D9E80000}"/>
    <cellStyle name="표준 2 8 7 30" xfId="41621" xr:uid="{00000000-0005-0000-0000-0000DAE80000}"/>
    <cellStyle name="표준 2 8 7 31" xfId="43101" xr:uid="{00000000-0005-0000-0000-0000DBE80000}"/>
    <cellStyle name="표준 2 8 7 32" xfId="44581" xr:uid="{00000000-0005-0000-0000-0000DCE80000}"/>
    <cellStyle name="표준 2 8 7 33" xfId="46062" xr:uid="{00000000-0005-0000-0000-0000DDE80000}"/>
    <cellStyle name="표준 2 8 7 34" xfId="47542" xr:uid="{00000000-0005-0000-0000-0000DEE80000}"/>
    <cellStyle name="표준 2 8 7 35" xfId="49022" xr:uid="{00000000-0005-0000-0000-0000DFE80000}"/>
    <cellStyle name="표준 2 8 7 36" xfId="50502" xr:uid="{00000000-0005-0000-0000-0000E0E80000}"/>
    <cellStyle name="표준 2 8 7 37" xfId="51982" xr:uid="{00000000-0005-0000-0000-0000E1E80000}"/>
    <cellStyle name="표준 2 8 7 38" xfId="53462" xr:uid="{00000000-0005-0000-0000-0000E2E80000}"/>
    <cellStyle name="표준 2 8 7 39" xfId="54942" xr:uid="{00000000-0005-0000-0000-0000E3E80000}"/>
    <cellStyle name="표준 2 8 7 4" xfId="3141" xr:uid="{00000000-0005-0000-0000-0000E4E80000}"/>
    <cellStyle name="표준 2 8 7 40" xfId="56422" xr:uid="{00000000-0005-0000-0000-0000E5E80000}"/>
    <cellStyle name="표준 2 8 7 41" xfId="57902" xr:uid="{00000000-0005-0000-0000-0000E6E80000}"/>
    <cellStyle name="표준 2 8 7 42" xfId="59382" xr:uid="{00000000-0005-0000-0000-0000E7E80000}"/>
    <cellStyle name="표준 2 8 7 43" xfId="60862" xr:uid="{00000000-0005-0000-0000-0000E8E80000}"/>
    <cellStyle name="표준 2 8 7 5" xfId="4621" xr:uid="{00000000-0005-0000-0000-0000E9E80000}"/>
    <cellStyle name="표준 2 8 7 6" xfId="6101" xr:uid="{00000000-0005-0000-0000-0000EAE80000}"/>
    <cellStyle name="표준 2 8 7 7" xfId="7581" xr:uid="{00000000-0005-0000-0000-0000EBE80000}"/>
    <cellStyle name="표준 2 8 7 8" xfId="9061" xr:uid="{00000000-0005-0000-0000-0000ECE80000}"/>
    <cellStyle name="표준 2 8 7 9" xfId="10541" xr:uid="{00000000-0005-0000-0000-0000EDE80000}"/>
    <cellStyle name="표준 2 8 8" xfId="1416" xr:uid="{00000000-0005-0000-0000-0000EEE80000}"/>
    <cellStyle name="표준 2 8 8 10" xfId="12034" xr:uid="{00000000-0005-0000-0000-0000EFE80000}"/>
    <cellStyle name="표준 2 8 8 11" xfId="13514" xr:uid="{00000000-0005-0000-0000-0000F0E80000}"/>
    <cellStyle name="표준 2 8 8 12" xfId="14994" xr:uid="{00000000-0005-0000-0000-0000F1E80000}"/>
    <cellStyle name="표준 2 8 8 13" xfId="16474" xr:uid="{00000000-0005-0000-0000-0000F2E80000}"/>
    <cellStyle name="표준 2 8 8 14" xfId="17954" xr:uid="{00000000-0005-0000-0000-0000F3E80000}"/>
    <cellStyle name="표준 2 8 8 15" xfId="19434" xr:uid="{00000000-0005-0000-0000-0000F4E80000}"/>
    <cellStyle name="표준 2 8 8 16" xfId="20914" xr:uid="{00000000-0005-0000-0000-0000F5E80000}"/>
    <cellStyle name="표준 2 8 8 17" xfId="22394" xr:uid="{00000000-0005-0000-0000-0000F6E80000}"/>
    <cellStyle name="표준 2 8 8 18" xfId="23874" xr:uid="{00000000-0005-0000-0000-0000F7E80000}"/>
    <cellStyle name="표준 2 8 8 19" xfId="25354" xr:uid="{00000000-0005-0000-0000-0000F8E80000}"/>
    <cellStyle name="표준 2 8 8 2" xfId="637" xr:uid="{00000000-0005-0000-0000-0000F9E80000}"/>
    <cellStyle name="표준 2 8 8 2 10" xfId="14251" xr:uid="{00000000-0005-0000-0000-0000FAE80000}"/>
    <cellStyle name="표준 2 8 8 2 11" xfId="15731" xr:uid="{00000000-0005-0000-0000-0000FBE80000}"/>
    <cellStyle name="표준 2 8 8 2 12" xfId="17211" xr:uid="{00000000-0005-0000-0000-0000FCE80000}"/>
    <cellStyle name="표준 2 8 8 2 13" xfId="18691" xr:uid="{00000000-0005-0000-0000-0000FDE80000}"/>
    <cellStyle name="표준 2 8 8 2 14" xfId="20171" xr:uid="{00000000-0005-0000-0000-0000FEE80000}"/>
    <cellStyle name="표준 2 8 8 2 15" xfId="21651" xr:uid="{00000000-0005-0000-0000-0000FFE80000}"/>
    <cellStyle name="표준 2 8 8 2 16" xfId="23131" xr:uid="{00000000-0005-0000-0000-000000E90000}"/>
    <cellStyle name="표준 2 8 8 2 17" xfId="24611" xr:uid="{00000000-0005-0000-0000-000001E90000}"/>
    <cellStyle name="표준 2 8 8 2 18" xfId="26091" xr:uid="{00000000-0005-0000-0000-000002E90000}"/>
    <cellStyle name="표준 2 8 8 2 19" xfId="27571" xr:uid="{00000000-0005-0000-0000-000003E90000}"/>
    <cellStyle name="표준 2 8 8 2 2" xfId="2410" xr:uid="{00000000-0005-0000-0000-000004E90000}"/>
    <cellStyle name="표준 2 8 8 2 20" xfId="29051" xr:uid="{00000000-0005-0000-0000-000005E90000}"/>
    <cellStyle name="표준 2 8 8 2 21" xfId="30531" xr:uid="{00000000-0005-0000-0000-000006E90000}"/>
    <cellStyle name="표준 2 8 8 2 22" xfId="32011" xr:uid="{00000000-0005-0000-0000-000007E90000}"/>
    <cellStyle name="표준 2 8 8 2 23" xfId="33491" xr:uid="{00000000-0005-0000-0000-000008E90000}"/>
    <cellStyle name="표준 2 8 8 2 24" xfId="34971" xr:uid="{00000000-0005-0000-0000-000009E90000}"/>
    <cellStyle name="표준 2 8 8 2 25" xfId="36451" xr:uid="{00000000-0005-0000-0000-00000AE90000}"/>
    <cellStyle name="표준 2 8 8 2 26" xfId="37931" xr:uid="{00000000-0005-0000-0000-00000BE90000}"/>
    <cellStyle name="표준 2 8 8 2 27" xfId="39411" xr:uid="{00000000-0005-0000-0000-00000CE90000}"/>
    <cellStyle name="표준 2 8 8 2 28" xfId="40891" xr:uid="{00000000-0005-0000-0000-00000DE90000}"/>
    <cellStyle name="표준 2 8 8 2 29" xfId="42371" xr:uid="{00000000-0005-0000-0000-00000EE90000}"/>
    <cellStyle name="표준 2 8 8 2 3" xfId="3891" xr:uid="{00000000-0005-0000-0000-00000FE90000}"/>
    <cellStyle name="표준 2 8 8 2 30" xfId="43851" xr:uid="{00000000-0005-0000-0000-000010E90000}"/>
    <cellStyle name="표준 2 8 8 2 31" xfId="45331" xr:uid="{00000000-0005-0000-0000-000011E90000}"/>
    <cellStyle name="표준 2 8 8 2 32" xfId="46812" xr:uid="{00000000-0005-0000-0000-000012E90000}"/>
    <cellStyle name="표준 2 8 8 2 33" xfId="48292" xr:uid="{00000000-0005-0000-0000-000013E90000}"/>
    <cellStyle name="표준 2 8 8 2 34" xfId="49772" xr:uid="{00000000-0005-0000-0000-000014E90000}"/>
    <cellStyle name="표준 2 8 8 2 35" xfId="51252" xr:uid="{00000000-0005-0000-0000-000015E90000}"/>
    <cellStyle name="표준 2 8 8 2 36" xfId="52732" xr:uid="{00000000-0005-0000-0000-000016E90000}"/>
    <cellStyle name="표준 2 8 8 2 37" xfId="54212" xr:uid="{00000000-0005-0000-0000-000017E90000}"/>
    <cellStyle name="표준 2 8 8 2 38" xfId="55692" xr:uid="{00000000-0005-0000-0000-000018E90000}"/>
    <cellStyle name="표준 2 8 8 2 39" xfId="57172" xr:uid="{00000000-0005-0000-0000-000019E90000}"/>
    <cellStyle name="표준 2 8 8 2 4" xfId="5371" xr:uid="{00000000-0005-0000-0000-00001AE90000}"/>
    <cellStyle name="표준 2 8 8 2 40" xfId="58652" xr:uid="{00000000-0005-0000-0000-00001BE90000}"/>
    <cellStyle name="표준 2 8 8 2 41" xfId="60132" xr:uid="{00000000-0005-0000-0000-00001CE90000}"/>
    <cellStyle name="표준 2 8 8 2 42" xfId="61612" xr:uid="{00000000-0005-0000-0000-00001DE90000}"/>
    <cellStyle name="표준 2 8 8 2 5" xfId="6851" xr:uid="{00000000-0005-0000-0000-00001EE90000}"/>
    <cellStyle name="표준 2 8 8 2 6" xfId="8331" xr:uid="{00000000-0005-0000-0000-00001FE90000}"/>
    <cellStyle name="표준 2 8 8 2 7" xfId="9811" xr:uid="{00000000-0005-0000-0000-000020E90000}"/>
    <cellStyle name="표준 2 8 8 2 8" xfId="11291" xr:uid="{00000000-0005-0000-0000-000021E90000}"/>
    <cellStyle name="표준 2 8 8 2 9" xfId="12771" xr:uid="{00000000-0005-0000-0000-000022E90000}"/>
    <cellStyle name="표준 2 8 8 20" xfId="26834" xr:uid="{00000000-0005-0000-0000-000023E90000}"/>
    <cellStyle name="표준 2 8 8 21" xfId="28314" xr:uid="{00000000-0005-0000-0000-000024E90000}"/>
    <cellStyle name="표준 2 8 8 22" xfId="29794" xr:uid="{00000000-0005-0000-0000-000025E90000}"/>
    <cellStyle name="표준 2 8 8 23" xfId="31274" xr:uid="{00000000-0005-0000-0000-000026E90000}"/>
    <cellStyle name="표준 2 8 8 24" xfId="32754" xr:uid="{00000000-0005-0000-0000-000027E90000}"/>
    <cellStyle name="표준 2 8 8 25" xfId="34234" xr:uid="{00000000-0005-0000-0000-000028E90000}"/>
    <cellStyle name="표준 2 8 8 26" xfId="35714" xr:uid="{00000000-0005-0000-0000-000029E90000}"/>
    <cellStyle name="표준 2 8 8 27" xfId="37194" xr:uid="{00000000-0005-0000-0000-00002AE90000}"/>
    <cellStyle name="표준 2 8 8 28" xfId="38674" xr:uid="{00000000-0005-0000-0000-00002BE90000}"/>
    <cellStyle name="표준 2 8 8 29" xfId="40154" xr:uid="{00000000-0005-0000-0000-00002CE90000}"/>
    <cellStyle name="표준 2 8 8 3" xfId="1673" xr:uid="{00000000-0005-0000-0000-00002DE90000}"/>
    <cellStyle name="표준 2 8 8 30" xfId="41634" xr:uid="{00000000-0005-0000-0000-00002EE90000}"/>
    <cellStyle name="표준 2 8 8 31" xfId="43114" xr:uid="{00000000-0005-0000-0000-00002FE90000}"/>
    <cellStyle name="표준 2 8 8 32" xfId="44594" xr:uid="{00000000-0005-0000-0000-000030E90000}"/>
    <cellStyle name="표준 2 8 8 33" xfId="46075" xr:uid="{00000000-0005-0000-0000-000031E90000}"/>
    <cellStyle name="표준 2 8 8 34" xfId="47555" xr:uid="{00000000-0005-0000-0000-000032E90000}"/>
    <cellStyle name="표준 2 8 8 35" xfId="49035" xr:uid="{00000000-0005-0000-0000-000033E90000}"/>
    <cellStyle name="표준 2 8 8 36" xfId="50515" xr:uid="{00000000-0005-0000-0000-000034E90000}"/>
    <cellStyle name="표준 2 8 8 37" xfId="51995" xr:uid="{00000000-0005-0000-0000-000035E90000}"/>
    <cellStyle name="표준 2 8 8 38" xfId="53475" xr:uid="{00000000-0005-0000-0000-000036E90000}"/>
    <cellStyle name="표준 2 8 8 39" xfId="54955" xr:uid="{00000000-0005-0000-0000-000037E90000}"/>
    <cellStyle name="표준 2 8 8 4" xfId="3154" xr:uid="{00000000-0005-0000-0000-000038E90000}"/>
    <cellStyle name="표준 2 8 8 40" xfId="56435" xr:uid="{00000000-0005-0000-0000-000039E90000}"/>
    <cellStyle name="표준 2 8 8 41" xfId="57915" xr:uid="{00000000-0005-0000-0000-00003AE90000}"/>
    <cellStyle name="표준 2 8 8 42" xfId="59395" xr:uid="{00000000-0005-0000-0000-00003BE90000}"/>
    <cellStyle name="표준 2 8 8 43" xfId="60875" xr:uid="{00000000-0005-0000-0000-00003CE90000}"/>
    <cellStyle name="표준 2 8 8 5" xfId="4634" xr:uid="{00000000-0005-0000-0000-00003DE90000}"/>
    <cellStyle name="표준 2 8 8 6" xfId="6114" xr:uid="{00000000-0005-0000-0000-00003EE90000}"/>
    <cellStyle name="표준 2 8 8 7" xfId="7594" xr:uid="{00000000-0005-0000-0000-00003FE90000}"/>
    <cellStyle name="표준 2 8 8 8" xfId="9074" xr:uid="{00000000-0005-0000-0000-000040E90000}"/>
    <cellStyle name="표준 2 8 8 9" xfId="10554" xr:uid="{00000000-0005-0000-0000-000041E90000}"/>
    <cellStyle name="표준 2 8 9" xfId="1402" xr:uid="{00000000-0005-0000-0000-000042E90000}"/>
    <cellStyle name="표준 2 8 9 10" xfId="12048" xr:uid="{00000000-0005-0000-0000-000043E90000}"/>
    <cellStyle name="표준 2 8 9 11" xfId="13528" xr:uid="{00000000-0005-0000-0000-000044E90000}"/>
    <cellStyle name="표준 2 8 9 12" xfId="15008" xr:uid="{00000000-0005-0000-0000-000045E90000}"/>
    <cellStyle name="표준 2 8 9 13" xfId="16488" xr:uid="{00000000-0005-0000-0000-000046E90000}"/>
    <cellStyle name="표준 2 8 9 14" xfId="17968" xr:uid="{00000000-0005-0000-0000-000047E90000}"/>
    <cellStyle name="표준 2 8 9 15" xfId="19448" xr:uid="{00000000-0005-0000-0000-000048E90000}"/>
    <cellStyle name="표준 2 8 9 16" xfId="20928" xr:uid="{00000000-0005-0000-0000-000049E90000}"/>
    <cellStyle name="표준 2 8 9 17" xfId="22408" xr:uid="{00000000-0005-0000-0000-00004AE90000}"/>
    <cellStyle name="표준 2 8 9 18" xfId="23888" xr:uid="{00000000-0005-0000-0000-00004BE90000}"/>
    <cellStyle name="표준 2 8 9 19" xfId="25368" xr:uid="{00000000-0005-0000-0000-00004CE90000}"/>
    <cellStyle name="표준 2 8 9 2" xfId="623" xr:uid="{00000000-0005-0000-0000-00004DE90000}"/>
    <cellStyle name="표준 2 8 9 2 10" xfId="14265" xr:uid="{00000000-0005-0000-0000-00004EE90000}"/>
    <cellStyle name="표준 2 8 9 2 11" xfId="15745" xr:uid="{00000000-0005-0000-0000-00004FE90000}"/>
    <cellStyle name="표준 2 8 9 2 12" xfId="17225" xr:uid="{00000000-0005-0000-0000-000050E90000}"/>
    <cellStyle name="표준 2 8 9 2 13" xfId="18705" xr:uid="{00000000-0005-0000-0000-000051E90000}"/>
    <cellStyle name="표준 2 8 9 2 14" xfId="20185" xr:uid="{00000000-0005-0000-0000-000052E90000}"/>
    <cellStyle name="표준 2 8 9 2 15" xfId="21665" xr:uid="{00000000-0005-0000-0000-000053E90000}"/>
    <cellStyle name="표준 2 8 9 2 16" xfId="23145" xr:uid="{00000000-0005-0000-0000-000054E90000}"/>
    <cellStyle name="표준 2 8 9 2 17" xfId="24625" xr:uid="{00000000-0005-0000-0000-000055E90000}"/>
    <cellStyle name="표준 2 8 9 2 18" xfId="26105" xr:uid="{00000000-0005-0000-0000-000056E90000}"/>
    <cellStyle name="표준 2 8 9 2 19" xfId="27585" xr:uid="{00000000-0005-0000-0000-000057E90000}"/>
    <cellStyle name="표준 2 8 9 2 2" xfId="2424" xr:uid="{00000000-0005-0000-0000-000058E90000}"/>
    <cellStyle name="표준 2 8 9 2 20" xfId="29065" xr:uid="{00000000-0005-0000-0000-000059E90000}"/>
    <cellStyle name="표준 2 8 9 2 21" xfId="30545" xr:uid="{00000000-0005-0000-0000-00005AE90000}"/>
    <cellStyle name="표준 2 8 9 2 22" xfId="32025" xr:uid="{00000000-0005-0000-0000-00005BE90000}"/>
    <cellStyle name="표준 2 8 9 2 23" xfId="33505" xr:uid="{00000000-0005-0000-0000-00005CE90000}"/>
    <cellStyle name="표준 2 8 9 2 24" xfId="34985" xr:uid="{00000000-0005-0000-0000-00005DE90000}"/>
    <cellStyle name="표준 2 8 9 2 25" xfId="36465" xr:uid="{00000000-0005-0000-0000-00005EE90000}"/>
    <cellStyle name="표준 2 8 9 2 26" xfId="37945" xr:uid="{00000000-0005-0000-0000-00005FE90000}"/>
    <cellStyle name="표준 2 8 9 2 27" xfId="39425" xr:uid="{00000000-0005-0000-0000-000060E90000}"/>
    <cellStyle name="표준 2 8 9 2 28" xfId="40905" xr:uid="{00000000-0005-0000-0000-000061E90000}"/>
    <cellStyle name="표준 2 8 9 2 29" xfId="42385" xr:uid="{00000000-0005-0000-0000-000062E90000}"/>
    <cellStyle name="표준 2 8 9 2 3" xfId="3905" xr:uid="{00000000-0005-0000-0000-000063E90000}"/>
    <cellStyle name="표준 2 8 9 2 30" xfId="43865" xr:uid="{00000000-0005-0000-0000-000064E90000}"/>
    <cellStyle name="표준 2 8 9 2 31" xfId="45345" xr:uid="{00000000-0005-0000-0000-000065E90000}"/>
    <cellStyle name="표준 2 8 9 2 32" xfId="46826" xr:uid="{00000000-0005-0000-0000-000066E90000}"/>
    <cellStyle name="표준 2 8 9 2 33" xfId="48306" xr:uid="{00000000-0005-0000-0000-000067E90000}"/>
    <cellStyle name="표준 2 8 9 2 34" xfId="49786" xr:uid="{00000000-0005-0000-0000-000068E90000}"/>
    <cellStyle name="표준 2 8 9 2 35" xfId="51266" xr:uid="{00000000-0005-0000-0000-000069E90000}"/>
    <cellStyle name="표준 2 8 9 2 36" xfId="52746" xr:uid="{00000000-0005-0000-0000-00006AE90000}"/>
    <cellStyle name="표준 2 8 9 2 37" xfId="54226" xr:uid="{00000000-0005-0000-0000-00006BE90000}"/>
    <cellStyle name="표준 2 8 9 2 38" xfId="55706" xr:uid="{00000000-0005-0000-0000-00006CE90000}"/>
    <cellStyle name="표준 2 8 9 2 39" xfId="57186" xr:uid="{00000000-0005-0000-0000-00006DE90000}"/>
    <cellStyle name="표준 2 8 9 2 4" xfId="5385" xr:uid="{00000000-0005-0000-0000-00006EE90000}"/>
    <cellStyle name="표준 2 8 9 2 40" xfId="58666" xr:uid="{00000000-0005-0000-0000-00006FE90000}"/>
    <cellStyle name="표준 2 8 9 2 41" xfId="60146" xr:uid="{00000000-0005-0000-0000-000070E90000}"/>
    <cellStyle name="표준 2 8 9 2 42" xfId="61626" xr:uid="{00000000-0005-0000-0000-000071E90000}"/>
    <cellStyle name="표준 2 8 9 2 5" xfId="6865" xr:uid="{00000000-0005-0000-0000-000072E90000}"/>
    <cellStyle name="표준 2 8 9 2 6" xfId="8345" xr:uid="{00000000-0005-0000-0000-000073E90000}"/>
    <cellStyle name="표준 2 8 9 2 7" xfId="9825" xr:uid="{00000000-0005-0000-0000-000074E90000}"/>
    <cellStyle name="표준 2 8 9 2 8" xfId="11305" xr:uid="{00000000-0005-0000-0000-000075E90000}"/>
    <cellStyle name="표준 2 8 9 2 9" xfId="12785" xr:uid="{00000000-0005-0000-0000-000076E90000}"/>
    <cellStyle name="표준 2 8 9 20" xfId="26848" xr:uid="{00000000-0005-0000-0000-000077E90000}"/>
    <cellStyle name="표준 2 8 9 21" xfId="28328" xr:uid="{00000000-0005-0000-0000-000078E90000}"/>
    <cellStyle name="표준 2 8 9 22" xfId="29808" xr:uid="{00000000-0005-0000-0000-000079E90000}"/>
    <cellStyle name="표준 2 8 9 23" xfId="31288" xr:uid="{00000000-0005-0000-0000-00007AE90000}"/>
    <cellStyle name="표준 2 8 9 24" xfId="32768" xr:uid="{00000000-0005-0000-0000-00007BE90000}"/>
    <cellStyle name="표준 2 8 9 25" xfId="34248" xr:uid="{00000000-0005-0000-0000-00007CE90000}"/>
    <cellStyle name="표준 2 8 9 26" xfId="35728" xr:uid="{00000000-0005-0000-0000-00007DE90000}"/>
    <cellStyle name="표준 2 8 9 27" xfId="37208" xr:uid="{00000000-0005-0000-0000-00007EE90000}"/>
    <cellStyle name="표준 2 8 9 28" xfId="38688" xr:uid="{00000000-0005-0000-0000-00007FE90000}"/>
    <cellStyle name="표준 2 8 9 29" xfId="40168" xr:uid="{00000000-0005-0000-0000-000080E90000}"/>
    <cellStyle name="표준 2 8 9 3" xfId="1687" xr:uid="{00000000-0005-0000-0000-000081E90000}"/>
    <cellStyle name="표준 2 8 9 30" xfId="41648" xr:uid="{00000000-0005-0000-0000-000082E90000}"/>
    <cellStyle name="표준 2 8 9 31" xfId="43128" xr:uid="{00000000-0005-0000-0000-000083E90000}"/>
    <cellStyle name="표준 2 8 9 32" xfId="44608" xr:uid="{00000000-0005-0000-0000-000084E90000}"/>
    <cellStyle name="표준 2 8 9 33" xfId="46089" xr:uid="{00000000-0005-0000-0000-000085E90000}"/>
    <cellStyle name="표준 2 8 9 34" xfId="47569" xr:uid="{00000000-0005-0000-0000-000086E90000}"/>
    <cellStyle name="표준 2 8 9 35" xfId="49049" xr:uid="{00000000-0005-0000-0000-000087E90000}"/>
    <cellStyle name="표준 2 8 9 36" xfId="50529" xr:uid="{00000000-0005-0000-0000-000088E90000}"/>
    <cellStyle name="표준 2 8 9 37" xfId="52009" xr:uid="{00000000-0005-0000-0000-000089E90000}"/>
    <cellStyle name="표준 2 8 9 38" xfId="53489" xr:uid="{00000000-0005-0000-0000-00008AE90000}"/>
    <cellStyle name="표준 2 8 9 39" xfId="54969" xr:uid="{00000000-0005-0000-0000-00008BE90000}"/>
    <cellStyle name="표준 2 8 9 4" xfId="3168" xr:uid="{00000000-0005-0000-0000-00008CE90000}"/>
    <cellStyle name="표준 2 8 9 40" xfId="56449" xr:uid="{00000000-0005-0000-0000-00008DE90000}"/>
    <cellStyle name="표준 2 8 9 41" xfId="57929" xr:uid="{00000000-0005-0000-0000-00008EE90000}"/>
    <cellStyle name="표준 2 8 9 42" xfId="59409" xr:uid="{00000000-0005-0000-0000-00008FE90000}"/>
    <cellStyle name="표준 2 8 9 43" xfId="60889" xr:uid="{00000000-0005-0000-0000-000090E90000}"/>
    <cellStyle name="표준 2 8 9 5" xfId="4648" xr:uid="{00000000-0005-0000-0000-000091E90000}"/>
    <cellStyle name="표준 2 8 9 6" xfId="6128" xr:uid="{00000000-0005-0000-0000-000092E90000}"/>
    <cellStyle name="표준 2 8 9 7" xfId="7608" xr:uid="{00000000-0005-0000-0000-000093E90000}"/>
    <cellStyle name="표준 2 8 9 8" xfId="9088" xr:uid="{00000000-0005-0000-0000-000094E90000}"/>
    <cellStyle name="표준 2 8 9 9" xfId="10568" xr:uid="{00000000-0005-0000-0000-000095E90000}"/>
    <cellStyle name="표준 2 9" xfId="1554" xr:uid="{00000000-0005-0000-0000-000096E90000}"/>
    <cellStyle name="표준 2 9 10" xfId="1370" xr:uid="{00000000-0005-0000-0000-000097E90000}"/>
    <cellStyle name="표준 2 9 10 10" xfId="12080" xr:uid="{00000000-0005-0000-0000-000098E90000}"/>
    <cellStyle name="표준 2 9 10 11" xfId="13560" xr:uid="{00000000-0005-0000-0000-000099E90000}"/>
    <cellStyle name="표준 2 9 10 12" xfId="15040" xr:uid="{00000000-0005-0000-0000-00009AE90000}"/>
    <cellStyle name="표준 2 9 10 13" xfId="16520" xr:uid="{00000000-0005-0000-0000-00009BE90000}"/>
    <cellStyle name="표준 2 9 10 14" xfId="18000" xr:uid="{00000000-0005-0000-0000-00009CE90000}"/>
    <cellStyle name="표준 2 9 10 15" xfId="19480" xr:uid="{00000000-0005-0000-0000-00009DE90000}"/>
    <cellStyle name="표준 2 9 10 16" xfId="20960" xr:uid="{00000000-0005-0000-0000-00009EE90000}"/>
    <cellStyle name="표준 2 9 10 17" xfId="22440" xr:uid="{00000000-0005-0000-0000-00009FE90000}"/>
    <cellStyle name="표준 2 9 10 18" xfId="23920" xr:uid="{00000000-0005-0000-0000-0000A0E90000}"/>
    <cellStyle name="표준 2 9 10 19" xfId="25400" xr:uid="{00000000-0005-0000-0000-0000A1E90000}"/>
    <cellStyle name="표준 2 9 10 2" xfId="591" xr:uid="{00000000-0005-0000-0000-0000A2E90000}"/>
    <cellStyle name="표준 2 9 10 2 10" xfId="14297" xr:uid="{00000000-0005-0000-0000-0000A3E90000}"/>
    <cellStyle name="표준 2 9 10 2 11" xfId="15777" xr:uid="{00000000-0005-0000-0000-0000A4E90000}"/>
    <cellStyle name="표준 2 9 10 2 12" xfId="17257" xr:uid="{00000000-0005-0000-0000-0000A5E90000}"/>
    <cellStyle name="표준 2 9 10 2 13" xfId="18737" xr:uid="{00000000-0005-0000-0000-0000A6E90000}"/>
    <cellStyle name="표준 2 9 10 2 14" xfId="20217" xr:uid="{00000000-0005-0000-0000-0000A7E90000}"/>
    <cellStyle name="표준 2 9 10 2 15" xfId="21697" xr:uid="{00000000-0005-0000-0000-0000A8E90000}"/>
    <cellStyle name="표준 2 9 10 2 16" xfId="23177" xr:uid="{00000000-0005-0000-0000-0000A9E90000}"/>
    <cellStyle name="표준 2 9 10 2 17" xfId="24657" xr:uid="{00000000-0005-0000-0000-0000AAE90000}"/>
    <cellStyle name="표준 2 9 10 2 18" xfId="26137" xr:uid="{00000000-0005-0000-0000-0000ABE90000}"/>
    <cellStyle name="표준 2 9 10 2 19" xfId="27617" xr:uid="{00000000-0005-0000-0000-0000ACE90000}"/>
    <cellStyle name="표준 2 9 10 2 2" xfId="2456" xr:uid="{00000000-0005-0000-0000-0000ADE90000}"/>
    <cellStyle name="표준 2 9 10 2 20" xfId="29097" xr:uid="{00000000-0005-0000-0000-0000AEE90000}"/>
    <cellStyle name="표준 2 9 10 2 21" xfId="30577" xr:uid="{00000000-0005-0000-0000-0000AFE90000}"/>
    <cellStyle name="표준 2 9 10 2 22" xfId="32057" xr:uid="{00000000-0005-0000-0000-0000B0E90000}"/>
    <cellStyle name="표준 2 9 10 2 23" xfId="33537" xr:uid="{00000000-0005-0000-0000-0000B1E90000}"/>
    <cellStyle name="표준 2 9 10 2 24" xfId="35017" xr:uid="{00000000-0005-0000-0000-0000B2E90000}"/>
    <cellStyle name="표준 2 9 10 2 25" xfId="36497" xr:uid="{00000000-0005-0000-0000-0000B3E90000}"/>
    <cellStyle name="표준 2 9 10 2 26" xfId="37977" xr:uid="{00000000-0005-0000-0000-0000B4E90000}"/>
    <cellStyle name="표준 2 9 10 2 27" xfId="39457" xr:uid="{00000000-0005-0000-0000-0000B5E90000}"/>
    <cellStyle name="표준 2 9 10 2 28" xfId="40937" xr:uid="{00000000-0005-0000-0000-0000B6E90000}"/>
    <cellStyle name="표준 2 9 10 2 29" xfId="42417" xr:uid="{00000000-0005-0000-0000-0000B7E90000}"/>
    <cellStyle name="표준 2 9 10 2 3" xfId="3937" xr:uid="{00000000-0005-0000-0000-0000B8E90000}"/>
    <cellStyle name="표준 2 9 10 2 30" xfId="43897" xr:uid="{00000000-0005-0000-0000-0000B9E90000}"/>
    <cellStyle name="표준 2 9 10 2 31" xfId="45377" xr:uid="{00000000-0005-0000-0000-0000BAE90000}"/>
    <cellStyle name="표준 2 9 10 2 32" xfId="46858" xr:uid="{00000000-0005-0000-0000-0000BBE90000}"/>
    <cellStyle name="표준 2 9 10 2 33" xfId="48338" xr:uid="{00000000-0005-0000-0000-0000BCE90000}"/>
    <cellStyle name="표준 2 9 10 2 34" xfId="49818" xr:uid="{00000000-0005-0000-0000-0000BDE90000}"/>
    <cellStyle name="표준 2 9 10 2 35" xfId="51298" xr:uid="{00000000-0005-0000-0000-0000BEE90000}"/>
    <cellStyle name="표준 2 9 10 2 36" xfId="52778" xr:uid="{00000000-0005-0000-0000-0000BFE90000}"/>
    <cellStyle name="표준 2 9 10 2 37" xfId="54258" xr:uid="{00000000-0005-0000-0000-0000C0E90000}"/>
    <cellStyle name="표준 2 9 10 2 38" xfId="55738" xr:uid="{00000000-0005-0000-0000-0000C1E90000}"/>
    <cellStyle name="표준 2 9 10 2 39" xfId="57218" xr:uid="{00000000-0005-0000-0000-0000C2E90000}"/>
    <cellStyle name="표준 2 9 10 2 4" xfId="5417" xr:uid="{00000000-0005-0000-0000-0000C3E90000}"/>
    <cellStyle name="표준 2 9 10 2 40" xfId="58698" xr:uid="{00000000-0005-0000-0000-0000C4E90000}"/>
    <cellStyle name="표준 2 9 10 2 41" xfId="60178" xr:uid="{00000000-0005-0000-0000-0000C5E90000}"/>
    <cellStyle name="표준 2 9 10 2 42" xfId="61658" xr:uid="{00000000-0005-0000-0000-0000C6E90000}"/>
    <cellStyle name="표준 2 9 10 2 5" xfId="6897" xr:uid="{00000000-0005-0000-0000-0000C7E90000}"/>
    <cellStyle name="표준 2 9 10 2 6" xfId="8377" xr:uid="{00000000-0005-0000-0000-0000C8E90000}"/>
    <cellStyle name="표준 2 9 10 2 7" xfId="9857" xr:uid="{00000000-0005-0000-0000-0000C9E90000}"/>
    <cellStyle name="표준 2 9 10 2 8" xfId="11337" xr:uid="{00000000-0005-0000-0000-0000CAE90000}"/>
    <cellStyle name="표준 2 9 10 2 9" xfId="12817" xr:uid="{00000000-0005-0000-0000-0000CBE90000}"/>
    <cellStyle name="표준 2 9 10 20" xfId="26880" xr:uid="{00000000-0005-0000-0000-0000CCE90000}"/>
    <cellStyle name="표준 2 9 10 21" xfId="28360" xr:uid="{00000000-0005-0000-0000-0000CDE90000}"/>
    <cellStyle name="표준 2 9 10 22" xfId="29840" xr:uid="{00000000-0005-0000-0000-0000CEE90000}"/>
    <cellStyle name="표준 2 9 10 23" xfId="31320" xr:uid="{00000000-0005-0000-0000-0000CFE90000}"/>
    <cellStyle name="표준 2 9 10 24" xfId="32800" xr:uid="{00000000-0005-0000-0000-0000D0E90000}"/>
    <cellStyle name="표준 2 9 10 25" xfId="34280" xr:uid="{00000000-0005-0000-0000-0000D1E90000}"/>
    <cellStyle name="표준 2 9 10 26" xfId="35760" xr:uid="{00000000-0005-0000-0000-0000D2E90000}"/>
    <cellStyle name="표준 2 9 10 27" xfId="37240" xr:uid="{00000000-0005-0000-0000-0000D3E90000}"/>
    <cellStyle name="표준 2 9 10 28" xfId="38720" xr:uid="{00000000-0005-0000-0000-0000D4E90000}"/>
    <cellStyle name="표준 2 9 10 29" xfId="40200" xr:uid="{00000000-0005-0000-0000-0000D5E90000}"/>
    <cellStyle name="표준 2 9 10 3" xfId="1719" xr:uid="{00000000-0005-0000-0000-0000D6E90000}"/>
    <cellStyle name="표준 2 9 10 30" xfId="41680" xr:uid="{00000000-0005-0000-0000-0000D7E90000}"/>
    <cellStyle name="표준 2 9 10 31" xfId="43160" xr:uid="{00000000-0005-0000-0000-0000D8E90000}"/>
    <cellStyle name="표준 2 9 10 32" xfId="44640" xr:uid="{00000000-0005-0000-0000-0000D9E90000}"/>
    <cellStyle name="표준 2 9 10 33" xfId="46121" xr:uid="{00000000-0005-0000-0000-0000DAE90000}"/>
    <cellStyle name="표준 2 9 10 34" xfId="47601" xr:uid="{00000000-0005-0000-0000-0000DBE90000}"/>
    <cellStyle name="표준 2 9 10 35" xfId="49081" xr:uid="{00000000-0005-0000-0000-0000DCE90000}"/>
    <cellStyle name="표준 2 9 10 36" xfId="50561" xr:uid="{00000000-0005-0000-0000-0000DDE90000}"/>
    <cellStyle name="표준 2 9 10 37" xfId="52041" xr:uid="{00000000-0005-0000-0000-0000DEE90000}"/>
    <cellStyle name="표준 2 9 10 38" xfId="53521" xr:uid="{00000000-0005-0000-0000-0000DFE90000}"/>
    <cellStyle name="표준 2 9 10 39" xfId="55001" xr:uid="{00000000-0005-0000-0000-0000E0E90000}"/>
    <cellStyle name="표준 2 9 10 4" xfId="3200" xr:uid="{00000000-0005-0000-0000-0000E1E90000}"/>
    <cellStyle name="표준 2 9 10 40" xfId="56481" xr:uid="{00000000-0005-0000-0000-0000E2E90000}"/>
    <cellStyle name="표준 2 9 10 41" xfId="57961" xr:uid="{00000000-0005-0000-0000-0000E3E90000}"/>
    <cellStyle name="표준 2 9 10 42" xfId="59441" xr:uid="{00000000-0005-0000-0000-0000E4E90000}"/>
    <cellStyle name="표준 2 9 10 43" xfId="60921" xr:uid="{00000000-0005-0000-0000-0000E5E90000}"/>
    <cellStyle name="표준 2 9 10 5" xfId="4680" xr:uid="{00000000-0005-0000-0000-0000E6E90000}"/>
    <cellStyle name="표준 2 9 10 6" xfId="6160" xr:uid="{00000000-0005-0000-0000-0000E7E90000}"/>
    <cellStyle name="표준 2 9 10 7" xfId="7640" xr:uid="{00000000-0005-0000-0000-0000E8E90000}"/>
    <cellStyle name="표준 2 9 10 8" xfId="9120" xr:uid="{00000000-0005-0000-0000-0000E9E90000}"/>
    <cellStyle name="표준 2 9 10 9" xfId="10600" xr:uid="{00000000-0005-0000-0000-0000EAE90000}"/>
    <cellStyle name="표준 2 9 11" xfId="1353" xr:uid="{00000000-0005-0000-0000-0000EBE90000}"/>
    <cellStyle name="표준 2 9 11 10" xfId="12097" xr:uid="{00000000-0005-0000-0000-0000ECE90000}"/>
    <cellStyle name="표준 2 9 11 11" xfId="13577" xr:uid="{00000000-0005-0000-0000-0000EDE90000}"/>
    <cellStyle name="표준 2 9 11 12" xfId="15057" xr:uid="{00000000-0005-0000-0000-0000EEE90000}"/>
    <cellStyle name="표준 2 9 11 13" xfId="16537" xr:uid="{00000000-0005-0000-0000-0000EFE90000}"/>
    <cellStyle name="표준 2 9 11 14" xfId="18017" xr:uid="{00000000-0005-0000-0000-0000F0E90000}"/>
    <cellStyle name="표준 2 9 11 15" xfId="19497" xr:uid="{00000000-0005-0000-0000-0000F1E90000}"/>
    <cellStyle name="표준 2 9 11 16" xfId="20977" xr:uid="{00000000-0005-0000-0000-0000F2E90000}"/>
    <cellStyle name="표준 2 9 11 17" xfId="22457" xr:uid="{00000000-0005-0000-0000-0000F3E90000}"/>
    <cellStyle name="표준 2 9 11 18" xfId="23937" xr:uid="{00000000-0005-0000-0000-0000F4E90000}"/>
    <cellStyle name="표준 2 9 11 19" xfId="25417" xr:uid="{00000000-0005-0000-0000-0000F5E90000}"/>
    <cellStyle name="표준 2 9 11 2" xfId="574" xr:uid="{00000000-0005-0000-0000-0000F6E90000}"/>
    <cellStyle name="표준 2 9 11 2 10" xfId="14314" xr:uid="{00000000-0005-0000-0000-0000F7E90000}"/>
    <cellStyle name="표준 2 9 11 2 11" xfId="15794" xr:uid="{00000000-0005-0000-0000-0000F8E90000}"/>
    <cellStyle name="표준 2 9 11 2 12" xfId="17274" xr:uid="{00000000-0005-0000-0000-0000F9E90000}"/>
    <cellStyle name="표준 2 9 11 2 13" xfId="18754" xr:uid="{00000000-0005-0000-0000-0000FAE90000}"/>
    <cellStyle name="표준 2 9 11 2 14" xfId="20234" xr:uid="{00000000-0005-0000-0000-0000FBE90000}"/>
    <cellStyle name="표준 2 9 11 2 15" xfId="21714" xr:uid="{00000000-0005-0000-0000-0000FCE90000}"/>
    <cellStyle name="표준 2 9 11 2 16" xfId="23194" xr:uid="{00000000-0005-0000-0000-0000FDE90000}"/>
    <cellStyle name="표준 2 9 11 2 17" xfId="24674" xr:uid="{00000000-0005-0000-0000-0000FEE90000}"/>
    <cellStyle name="표준 2 9 11 2 18" xfId="26154" xr:uid="{00000000-0005-0000-0000-0000FFE90000}"/>
    <cellStyle name="표준 2 9 11 2 19" xfId="27634" xr:uid="{00000000-0005-0000-0000-000000EA0000}"/>
    <cellStyle name="표준 2 9 11 2 2" xfId="2473" xr:uid="{00000000-0005-0000-0000-000001EA0000}"/>
    <cellStyle name="표준 2 9 11 2 20" xfId="29114" xr:uid="{00000000-0005-0000-0000-000002EA0000}"/>
    <cellStyle name="표준 2 9 11 2 21" xfId="30594" xr:uid="{00000000-0005-0000-0000-000003EA0000}"/>
    <cellStyle name="표준 2 9 11 2 22" xfId="32074" xr:uid="{00000000-0005-0000-0000-000004EA0000}"/>
    <cellStyle name="표준 2 9 11 2 23" xfId="33554" xr:uid="{00000000-0005-0000-0000-000005EA0000}"/>
    <cellStyle name="표준 2 9 11 2 24" xfId="35034" xr:uid="{00000000-0005-0000-0000-000006EA0000}"/>
    <cellStyle name="표준 2 9 11 2 25" xfId="36514" xr:uid="{00000000-0005-0000-0000-000007EA0000}"/>
    <cellStyle name="표준 2 9 11 2 26" xfId="37994" xr:uid="{00000000-0005-0000-0000-000008EA0000}"/>
    <cellStyle name="표준 2 9 11 2 27" xfId="39474" xr:uid="{00000000-0005-0000-0000-000009EA0000}"/>
    <cellStyle name="표준 2 9 11 2 28" xfId="40954" xr:uid="{00000000-0005-0000-0000-00000AEA0000}"/>
    <cellStyle name="표준 2 9 11 2 29" xfId="42434" xr:uid="{00000000-0005-0000-0000-00000BEA0000}"/>
    <cellStyle name="표준 2 9 11 2 3" xfId="3954" xr:uid="{00000000-0005-0000-0000-00000CEA0000}"/>
    <cellStyle name="표준 2 9 11 2 30" xfId="43914" xr:uid="{00000000-0005-0000-0000-00000DEA0000}"/>
    <cellStyle name="표준 2 9 11 2 31" xfId="45394" xr:uid="{00000000-0005-0000-0000-00000EEA0000}"/>
    <cellStyle name="표준 2 9 11 2 32" xfId="46875" xr:uid="{00000000-0005-0000-0000-00000FEA0000}"/>
    <cellStyle name="표준 2 9 11 2 33" xfId="48355" xr:uid="{00000000-0005-0000-0000-000010EA0000}"/>
    <cellStyle name="표준 2 9 11 2 34" xfId="49835" xr:uid="{00000000-0005-0000-0000-000011EA0000}"/>
    <cellStyle name="표준 2 9 11 2 35" xfId="51315" xr:uid="{00000000-0005-0000-0000-000012EA0000}"/>
    <cellStyle name="표준 2 9 11 2 36" xfId="52795" xr:uid="{00000000-0005-0000-0000-000013EA0000}"/>
    <cellStyle name="표준 2 9 11 2 37" xfId="54275" xr:uid="{00000000-0005-0000-0000-000014EA0000}"/>
    <cellStyle name="표준 2 9 11 2 38" xfId="55755" xr:uid="{00000000-0005-0000-0000-000015EA0000}"/>
    <cellStyle name="표준 2 9 11 2 39" xfId="57235" xr:uid="{00000000-0005-0000-0000-000016EA0000}"/>
    <cellStyle name="표준 2 9 11 2 4" xfId="5434" xr:uid="{00000000-0005-0000-0000-000017EA0000}"/>
    <cellStyle name="표준 2 9 11 2 40" xfId="58715" xr:uid="{00000000-0005-0000-0000-000018EA0000}"/>
    <cellStyle name="표준 2 9 11 2 41" xfId="60195" xr:uid="{00000000-0005-0000-0000-000019EA0000}"/>
    <cellStyle name="표준 2 9 11 2 42" xfId="61675" xr:uid="{00000000-0005-0000-0000-00001AEA0000}"/>
    <cellStyle name="표준 2 9 11 2 5" xfId="6914" xr:uid="{00000000-0005-0000-0000-00001BEA0000}"/>
    <cellStyle name="표준 2 9 11 2 6" xfId="8394" xr:uid="{00000000-0005-0000-0000-00001CEA0000}"/>
    <cellStyle name="표준 2 9 11 2 7" xfId="9874" xr:uid="{00000000-0005-0000-0000-00001DEA0000}"/>
    <cellStyle name="표준 2 9 11 2 8" xfId="11354" xr:uid="{00000000-0005-0000-0000-00001EEA0000}"/>
    <cellStyle name="표준 2 9 11 2 9" xfId="12834" xr:uid="{00000000-0005-0000-0000-00001FEA0000}"/>
    <cellStyle name="표준 2 9 11 20" xfId="26897" xr:uid="{00000000-0005-0000-0000-000020EA0000}"/>
    <cellStyle name="표준 2 9 11 21" xfId="28377" xr:uid="{00000000-0005-0000-0000-000021EA0000}"/>
    <cellStyle name="표준 2 9 11 22" xfId="29857" xr:uid="{00000000-0005-0000-0000-000022EA0000}"/>
    <cellStyle name="표준 2 9 11 23" xfId="31337" xr:uid="{00000000-0005-0000-0000-000023EA0000}"/>
    <cellStyle name="표준 2 9 11 24" xfId="32817" xr:uid="{00000000-0005-0000-0000-000024EA0000}"/>
    <cellStyle name="표준 2 9 11 25" xfId="34297" xr:uid="{00000000-0005-0000-0000-000025EA0000}"/>
    <cellStyle name="표준 2 9 11 26" xfId="35777" xr:uid="{00000000-0005-0000-0000-000026EA0000}"/>
    <cellStyle name="표준 2 9 11 27" xfId="37257" xr:uid="{00000000-0005-0000-0000-000027EA0000}"/>
    <cellStyle name="표준 2 9 11 28" xfId="38737" xr:uid="{00000000-0005-0000-0000-000028EA0000}"/>
    <cellStyle name="표준 2 9 11 29" xfId="40217" xr:uid="{00000000-0005-0000-0000-000029EA0000}"/>
    <cellStyle name="표준 2 9 11 3" xfId="1736" xr:uid="{00000000-0005-0000-0000-00002AEA0000}"/>
    <cellStyle name="표준 2 9 11 30" xfId="41697" xr:uid="{00000000-0005-0000-0000-00002BEA0000}"/>
    <cellStyle name="표준 2 9 11 31" xfId="43177" xr:uid="{00000000-0005-0000-0000-00002CEA0000}"/>
    <cellStyle name="표준 2 9 11 32" xfId="44657" xr:uid="{00000000-0005-0000-0000-00002DEA0000}"/>
    <cellStyle name="표준 2 9 11 33" xfId="46138" xr:uid="{00000000-0005-0000-0000-00002EEA0000}"/>
    <cellStyle name="표준 2 9 11 34" xfId="47618" xr:uid="{00000000-0005-0000-0000-00002FEA0000}"/>
    <cellStyle name="표준 2 9 11 35" xfId="49098" xr:uid="{00000000-0005-0000-0000-000030EA0000}"/>
    <cellStyle name="표준 2 9 11 36" xfId="50578" xr:uid="{00000000-0005-0000-0000-000031EA0000}"/>
    <cellStyle name="표준 2 9 11 37" xfId="52058" xr:uid="{00000000-0005-0000-0000-000032EA0000}"/>
    <cellStyle name="표준 2 9 11 38" xfId="53538" xr:uid="{00000000-0005-0000-0000-000033EA0000}"/>
    <cellStyle name="표준 2 9 11 39" xfId="55018" xr:uid="{00000000-0005-0000-0000-000034EA0000}"/>
    <cellStyle name="표준 2 9 11 4" xfId="3217" xr:uid="{00000000-0005-0000-0000-000035EA0000}"/>
    <cellStyle name="표준 2 9 11 40" xfId="56498" xr:uid="{00000000-0005-0000-0000-000036EA0000}"/>
    <cellStyle name="표준 2 9 11 41" xfId="57978" xr:uid="{00000000-0005-0000-0000-000037EA0000}"/>
    <cellStyle name="표준 2 9 11 42" xfId="59458" xr:uid="{00000000-0005-0000-0000-000038EA0000}"/>
    <cellStyle name="표준 2 9 11 43" xfId="60938" xr:uid="{00000000-0005-0000-0000-000039EA0000}"/>
    <cellStyle name="표준 2 9 11 5" xfId="4697" xr:uid="{00000000-0005-0000-0000-00003AEA0000}"/>
    <cellStyle name="표준 2 9 11 6" xfId="6177" xr:uid="{00000000-0005-0000-0000-00003BEA0000}"/>
    <cellStyle name="표준 2 9 11 7" xfId="7657" xr:uid="{00000000-0005-0000-0000-00003CEA0000}"/>
    <cellStyle name="표준 2 9 11 8" xfId="9137" xr:uid="{00000000-0005-0000-0000-00003DEA0000}"/>
    <cellStyle name="표준 2 9 11 9" xfId="10617" xr:uid="{00000000-0005-0000-0000-00003EEA0000}"/>
    <cellStyle name="표준 2 9 12" xfId="1335" xr:uid="{00000000-0005-0000-0000-00003FEA0000}"/>
    <cellStyle name="표준 2 9 12 10" xfId="12115" xr:uid="{00000000-0005-0000-0000-000040EA0000}"/>
    <cellStyle name="표준 2 9 12 11" xfId="13595" xr:uid="{00000000-0005-0000-0000-000041EA0000}"/>
    <cellStyle name="표준 2 9 12 12" xfId="15075" xr:uid="{00000000-0005-0000-0000-000042EA0000}"/>
    <cellStyle name="표준 2 9 12 13" xfId="16555" xr:uid="{00000000-0005-0000-0000-000043EA0000}"/>
    <cellStyle name="표준 2 9 12 14" xfId="18035" xr:uid="{00000000-0005-0000-0000-000044EA0000}"/>
    <cellStyle name="표준 2 9 12 15" xfId="19515" xr:uid="{00000000-0005-0000-0000-000045EA0000}"/>
    <cellStyle name="표준 2 9 12 16" xfId="20995" xr:uid="{00000000-0005-0000-0000-000046EA0000}"/>
    <cellStyle name="표준 2 9 12 17" xfId="22475" xr:uid="{00000000-0005-0000-0000-000047EA0000}"/>
    <cellStyle name="표준 2 9 12 18" xfId="23955" xr:uid="{00000000-0005-0000-0000-000048EA0000}"/>
    <cellStyle name="표준 2 9 12 19" xfId="25435" xr:uid="{00000000-0005-0000-0000-000049EA0000}"/>
    <cellStyle name="표준 2 9 12 2" xfId="556" xr:uid="{00000000-0005-0000-0000-00004AEA0000}"/>
    <cellStyle name="표준 2 9 12 2 10" xfId="14332" xr:uid="{00000000-0005-0000-0000-00004BEA0000}"/>
    <cellStyle name="표준 2 9 12 2 11" xfId="15812" xr:uid="{00000000-0005-0000-0000-00004CEA0000}"/>
    <cellStyle name="표준 2 9 12 2 12" xfId="17292" xr:uid="{00000000-0005-0000-0000-00004DEA0000}"/>
    <cellStyle name="표준 2 9 12 2 13" xfId="18772" xr:uid="{00000000-0005-0000-0000-00004EEA0000}"/>
    <cellStyle name="표준 2 9 12 2 14" xfId="20252" xr:uid="{00000000-0005-0000-0000-00004FEA0000}"/>
    <cellStyle name="표준 2 9 12 2 15" xfId="21732" xr:uid="{00000000-0005-0000-0000-000050EA0000}"/>
    <cellStyle name="표준 2 9 12 2 16" xfId="23212" xr:uid="{00000000-0005-0000-0000-000051EA0000}"/>
    <cellStyle name="표준 2 9 12 2 17" xfId="24692" xr:uid="{00000000-0005-0000-0000-000052EA0000}"/>
    <cellStyle name="표준 2 9 12 2 18" xfId="26172" xr:uid="{00000000-0005-0000-0000-000053EA0000}"/>
    <cellStyle name="표준 2 9 12 2 19" xfId="27652" xr:uid="{00000000-0005-0000-0000-000054EA0000}"/>
    <cellStyle name="표준 2 9 12 2 2" xfId="2491" xr:uid="{00000000-0005-0000-0000-000055EA0000}"/>
    <cellStyle name="표준 2 9 12 2 20" xfId="29132" xr:uid="{00000000-0005-0000-0000-000056EA0000}"/>
    <cellStyle name="표준 2 9 12 2 21" xfId="30612" xr:uid="{00000000-0005-0000-0000-000057EA0000}"/>
    <cellStyle name="표준 2 9 12 2 22" xfId="32092" xr:uid="{00000000-0005-0000-0000-000058EA0000}"/>
    <cellStyle name="표준 2 9 12 2 23" xfId="33572" xr:uid="{00000000-0005-0000-0000-000059EA0000}"/>
    <cellStyle name="표준 2 9 12 2 24" xfId="35052" xr:uid="{00000000-0005-0000-0000-00005AEA0000}"/>
    <cellStyle name="표준 2 9 12 2 25" xfId="36532" xr:uid="{00000000-0005-0000-0000-00005BEA0000}"/>
    <cellStyle name="표준 2 9 12 2 26" xfId="38012" xr:uid="{00000000-0005-0000-0000-00005CEA0000}"/>
    <cellStyle name="표준 2 9 12 2 27" xfId="39492" xr:uid="{00000000-0005-0000-0000-00005DEA0000}"/>
    <cellStyle name="표준 2 9 12 2 28" xfId="40972" xr:uid="{00000000-0005-0000-0000-00005EEA0000}"/>
    <cellStyle name="표준 2 9 12 2 29" xfId="42452" xr:uid="{00000000-0005-0000-0000-00005FEA0000}"/>
    <cellStyle name="표준 2 9 12 2 3" xfId="3972" xr:uid="{00000000-0005-0000-0000-000060EA0000}"/>
    <cellStyle name="표준 2 9 12 2 30" xfId="43932" xr:uid="{00000000-0005-0000-0000-000061EA0000}"/>
    <cellStyle name="표준 2 9 12 2 31" xfId="45412" xr:uid="{00000000-0005-0000-0000-000062EA0000}"/>
    <cellStyle name="표준 2 9 12 2 32" xfId="46893" xr:uid="{00000000-0005-0000-0000-000063EA0000}"/>
    <cellStyle name="표준 2 9 12 2 33" xfId="48373" xr:uid="{00000000-0005-0000-0000-000064EA0000}"/>
    <cellStyle name="표준 2 9 12 2 34" xfId="49853" xr:uid="{00000000-0005-0000-0000-000065EA0000}"/>
    <cellStyle name="표준 2 9 12 2 35" xfId="51333" xr:uid="{00000000-0005-0000-0000-000066EA0000}"/>
    <cellStyle name="표준 2 9 12 2 36" xfId="52813" xr:uid="{00000000-0005-0000-0000-000067EA0000}"/>
    <cellStyle name="표준 2 9 12 2 37" xfId="54293" xr:uid="{00000000-0005-0000-0000-000068EA0000}"/>
    <cellStyle name="표준 2 9 12 2 38" xfId="55773" xr:uid="{00000000-0005-0000-0000-000069EA0000}"/>
    <cellStyle name="표준 2 9 12 2 39" xfId="57253" xr:uid="{00000000-0005-0000-0000-00006AEA0000}"/>
    <cellStyle name="표준 2 9 12 2 4" xfId="5452" xr:uid="{00000000-0005-0000-0000-00006BEA0000}"/>
    <cellStyle name="표준 2 9 12 2 40" xfId="58733" xr:uid="{00000000-0005-0000-0000-00006CEA0000}"/>
    <cellStyle name="표준 2 9 12 2 41" xfId="60213" xr:uid="{00000000-0005-0000-0000-00006DEA0000}"/>
    <cellStyle name="표준 2 9 12 2 42" xfId="61693" xr:uid="{00000000-0005-0000-0000-00006EEA0000}"/>
    <cellStyle name="표준 2 9 12 2 5" xfId="6932" xr:uid="{00000000-0005-0000-0000-00006FEA0000}"/>
    <cellStyle name="표준 2 9 12 2 6" xfId="8412" xr:uid="{00000000-0005-0000-0000-000070EA0000}"/>
    <cellStyle name="표준 2 9 12 2 7" xfId="9892" xr:uid="{00000000-0005-0000-0000-000071EA0000}"/>
    <cellStyle name="표준 2 9 12 2 8" xfId="11372" xr:uid="{00000000-0005-0000-0000-000072EA0000}"/>
    <cellStyle name="표준 2 9 12 2 9" xfId="12852" xr:uid="{00000000-0005-0000-0000-000073EA0000}"/>
    <cellStyle name="표준 2 9 12 20" xfId="26915" xr:uid="{00000000-0005-0000-0000-000074EA0000}"/>
    <cellStyle name="표준 2 9 12 21" xfId="28395" xr:uid="{00000000-0005-0000-0000-000075EA0000}"/>
    <cellStyle name="표준 2 9 12 22" xfId="29875" xr:uid="{00000000-0005-0000-0000-000076EA0000}"/>
    <cellStyle name="표준 2 9 12 23" xfId="31355" xr:uid="{00000000-0005-0000-0000-000077EA0000}"/>
    <cellStyle name="표준 2 9 12 24" xfId="32835" xr:uid="{00000000-0005-0000-0000-000078EA0000}"/>
    <cellStyle name="표준 2 9 12 25" xfId="34315" xr:uid="{00000000-0005-0000-0000-000079EA0000}"/>
    <cellStyle name="표준 2 9 12 26" xfId="35795" xr:uid="{00000000-0005-0000-0000-00007AEA0000}"/>
    <cellStyle name="표준 2 9 12 27" xfId="37275" xr:uid="{00000000-0005-0000-0000-00007BEA0000}"/>
    <cellStyle name="표준 2 9 12 28" xfId="38755" xr:uid="{00000000-0005-0000-0000-00007CEA0000}"/>
    <cellStyle name="표준 2 9 12 29" xfId="40235" xr:uid="{00000000-0005-0000-0000-00007DEA0000}"/>
    <cellStyle name="표준 2 9 12 3" xfId="1754" xr:uid="{00000000-0005-0000-0000-00007EEA0000}"/>
    <cellStyle name="표준 2 9 12 30" xfId="41715" xr:uid="{00000000-0005-0000-0000-00007FEA0000}"/>
    <cellStyle name="표준 2 9 12 31" xfId="43195" xr:uid="{00000000-0005-0000-0000-000080EA0000}"/>
    <cellStyle name="표준 2 9 12 32" xfId="44675" xr:uid="{00000000-0005-0000-0000-000081EA0000}"/>
    <cellStyle name="표준 2 9 12 33" xfId="46156" xr:uid="{00000000-0005-0000-0000-000082EA0000}"/>
    <cellStyle name="표준 2 9 12 34" xfId="47636" xr:uid="{00000000-0005-0000-0000-000083EA0000}"/>
    <cellStyle name="표준 2 9 12 35" xfId="49116" xr:uid="{00000000-0005-0000-0000-000084EA0000}"/>
    <cellStyle name="표준 2 9 12 36" xfId="50596" xr:uid="{00000000-0005-0000-0000-000085EA0000}"/>
    <cellStyle name="표준 2 9 12 37" xfId="52076" xr:uid="{00000000-0005-0000-0000-000086EA0000}"/>
    <cellStyle name="표준 2 9 12 38" xfId="53556" xr:uid="{00000000-0005-0000-0000-000087EA0000}"/>
    <cellStyle name="표준 2 9 12 39" xfId="55036" xr:uid="{00000000-0005-0000-0000-000088EA0000}"/>
    <cellStyle name="표준 2 9 12 4" xfId="3235" xr:uid="{00000000-0005-0000-0000-000089EA0000}"/>
    <cellStyle name="표준 2 9 12 40" xfId="56516" xr:uid="{00000000-0005-0000-0000-00008AEA0000}"/>
    <cellStyle name="표준 2 9 12 41" xfId="57996" xr:uid="{00000000-0005-0000-0000-00008BEA0000}"/>
    <cellStyle name="표준 2 9 12 42" xfId="59476" xr:uid="{00000000-0005-0000-0000-00008CEA0000}"/>
    <cellStyle name="표준 2 9 12 43" xfId="60956" xr:uid="{00000000-0005-0000-0000-00008DEA0000}"/>
    <cellStyle name="표준 2 9 12 5" xfId="4715" xr:uid="{00000000-0005-0000-0000-00008EEA0000}"/>
    <cellStyle name="표준 2 9 12 6" xfId="6195" xr:uid="{00000000-0005-0000-0000-00008FEA0000}"/>
    <cellStyle name="표준 2 9 12 7" xfId="7675" xr:uid="{00000000-0005-0000-0000-000090EA0000}"/>
    <cellStyle name="표준 2 9 12 8" xfId="9155" xr:uid="{00000000-0005-0000-0000-000091EA0000}"/>
    <cellStyle name="표준 2 9 12 9" xfId="10635" xr:uid="{00000000-0005-0000-0000-000092EA0000}"/>
    <cellStyle name="표준 2 9 13" xfId="1316" xr:uid="{00000000-0005-0000-0000-000093EA0000}"/>
    <cellStyle name="표준 2 9 13 10" xfId="12134" xr:uid="{00000000-0005-0000-0000-000094EA0000}"/>
    <cellStyle name="표준 2 9 13 11" xfId="13614" xr:uid="{00000000-0005-0000-0000-000095EA0000}"/>
    <cellStyle name="표준 2 9 13 12" xfId="15094" xr:uid="{00000000-0005-0000-0000-000096EA0000}"/>
    <cellStyle name="표준 2 9 13 13" xfId="16574" xr:uid="{00000000-0005-0000-0000-000097EA0000}"/>
    <cellStyle name="표준 2 9 13 14" xfId="18054" xr:uid="{00000000-0005-0000-0000-000098EA0000}"/>
    <cellStyle name="표준 2 9 13 15" xfId="19534" xr:uid="{00000000-0005-0000-0000-000099EA0000}"/>
    <cellStyle name="표준 2 9 13 16" xfId="21014" xr:uid="{00000000-0005-0000-0000-00009AEA0000}"/>
    <cellStyle name="표준 2 9 13 17" xfId="22494" xr:uid="{00000000-0005-0000-0000-00009BEA0000}"/>
    <cellStyle name="표준 2 9 13 18" xfId="23974" xr:uid="{00000000-0005-0000-0000-00009CEA0000}"/>
    <cellStyle name="표준 2 9 13 19" xfId="25454" xr:uid="{00000000-0005-0000-0000-00009DEA0000}"/>
    <cellStyle name="표준 2 9 13 2" xfId="537" xr:uid="{00000000-0005-0000-0000-00009EEA0000}"/>
    <cellStyle name="표준 2 9 13 2 10" xfId="14351" xr:uid="{00000000-0005-0000-0000-00009FEA0000}"/>
    <cellStyle name="표준 2 9 13 2 11" xfId="15831" xr:uid="{00000000-0005-0000-0000-0000A0EA0000}"/>
    <cellStyle name="표준 2 9 13 2 12" xfId="17311" xr:uid="{00000000-0005-0000-0000-0000A1EA0000}"/>
    <cellStyle name="표준 2 9 13 2 13" xfId="18791" xr:uid="{00000000-0005-0000-0000-0000A2EA0000}"/>
    <cellStyle name="표준 2 9 13 2 14" xfId="20271" xr:uid="{00000000-0005-0000-0000-0000A3EA0000}"/>
    <cellStyle name="표준 2 9 13 2 15" xfId="21751" xr:uid="{00000000-0005-0000-0000-0000A4EA0000}"/>
    <cellStyle name="표준 2 9 13 2 16" xfId="23231" xr:uid="{00000000-0005-0000-0000-0000A5EA0000}"/>
    <cellStyle name="표준 2 9 13 2 17" xfId="24711" xr:uid="{00000000-0005-0000-0000-0000A6EA0000}"/>
    <cellStyle name="표준 2 9 13 2 18" xfId="26191" xr:uid="{00000000-0005-0000-0000-0000A7EA0000}"/>
    <cellStyle name="표준 2 9 13 2 19" xfId="27671" xr:uid="{00000000-0005-0000-0000-0000A8EA0000}"/>
    <cellStyle name="표준 2 9 13 2 2" xfId="2510" xr:uid="{00000000-0005-0000-0000-0000A9EA0000}"/>
    <cellStyle name="표준 2 9 13 2 20" xfId="29151" xr:uid="{00000000-0005-0000-0000-0000AAEA0000}"/>
    <cellStyle name="표준 2 9 13 2 21" xfId="30631" xr:uid="{00000000-0005-0000-0000-0000ABEA0000}"/>
    <cellStyle name="표준 2 9 13 2 22" xfId="32111" xr:uid="{00000000-0005-0000-0000-0000ACEA0000}"/>
    <cellStyle name="표준 2 9 13 2 23" xfId="33591" xr:uid="{00000000-0005-0000-0000-0000ADEA0000}"/>
    <cellStyle name="표준 2 9 13 2 24" xfId="35071" xr:uid="{00000000-0005-0000-0000-0000AEEA0000}"/>
    <cellStyle name="표준 2 9 13 2 25" xfId="36551" xr:uid="{00000000-0005-0000-0000-0000AFEA0000}"/>
    <cellStyle name="표준 2 9 13 2 26" xfId="38031" xr:uid="{00000000-0005-0000-0000-0000B0EA0000}"/>
    <cellStyle name="표준 2 9 13 2 27" xfId="39511" xr:uid="{00000000-0005-0000-0000-0000B1EA0000}"/>
    <cellStyle name="표준 2 9 13 2 28" xfId="40991" xr:uid="{00000000-0005-0000-0000-0000B2EA0000}"/>
    <cellStyle name="표준 2 9 13 2 29" xfId="42471" xr:uid="{00000000-0005-0000-0000-0000B3EA0000}"/>
    <cellStyle name="표준 2 9 13 2 3" xfId="3991" xr:uid="{00000000-0005-0000-0000-0000B4EA0000}"/>
    <cellStyle name="표준 2 9 13 2 30" xfId="43951" xr:uid="{00000000-0005-0000-0000-0000B5EA0000}"/>
    <cellStyle name="표준 2 9 13 2 31" xfId="45431" xr:uid="{00000000-0005-0000-0000-0000B6EA0000}"/>
    <cellStyle name="표준 2 9 13 2 32" xfId="46912" xr:uid="{00000000-0005-0000-0000-0000B7EA0000}"/>
    <cellStyle name="표준 2 9 13 2 33" xfId="48392" xr:uid="{00000000-0005-0000-0000-0000B8EA0000}"/>
    <cellStyle name="표준 2 9 13 2 34" xfId="49872" xr:uid="{00000000-0005-0000-0000-0000B9EA0000}"/>
    <cellStyle name="표준 2 9 13 2 35" xfId="51352" xr:uid="{00000000-0005-0000-0000-0000BAEA0000}"/>
    <cellStyle name="표준 2 9 13 2 36" xfId="52832" xr:uid="{00000000-0005-0000-0000-0000BBEA0000}"/>
    <cellStyle name="표준 2 9 13 2 37" xfId="54312" xr:uid="{00000000-0005-0000-0000-0000BCEA0000}"/>
    <cellStyle name="표준 2 9 13 2 38" xfId="55792" xr:uid="{00000000-0005-0000-0000-0000BDEA0000}"/>
    <cellStyle name="표준 2 9 13 2 39" xfId="57272" xr:uid="{00000000-0005-0000-0000-0000BEEA0000}"/>
    <cellStyle name="표준 2 9 13 2 4" xfId="5471" xr:uid="{00000000-0005-0000-0000-0000BFEA0000}"/>
    <cellStyle name="표준 2 9 13 2 40" xfId="58752" xr:uid="{00000000-0005-0000-0000-0000C0EA0000}"/>
    <cellStyle name="표준 2 9 13 2 41" xfId="60232" xr:uid="{00000000-0005-0000-0000-0000C1EA0000}"/>
    <cellStyle name="표준 2 9 13 2 42" xfId="61712" xr:uid="{00000000-0005-0000-0000-0000C2EA0000}"/>
    <cellStyle name="표준 2 9 13 2 5" xfId="6951" xr:uid="{00000000-0005-0000-0000-0000C3EA0000}"/>
    <cellStyle name="표준 2 9 13 2 6" xfId="8431" xr:uid="{00000000-0005-0000-0000-0000C4EA0000}"/>
    <cellStyle name="표준 2 9 13 2 7" xfId="9911" xr:uid="{00000000-0005-0000-0000-0000C5EA0000}"/>
    <cellStyle name="표준 2 9 13 2 8" xfId="11391" xr:uid="{00000000-0005-0000-0000-0000C6EA0000}"/>
    <cellStyle name="표준 2 9 13 2 9" xfId="12871" xr:uid="{00000000-0005-0000-0000-0000C7EA0000}"/>
    <cellStyle name="표준 2 9 13 20" xfId="26934" xr:uid="{00000000-0005-0000-0000-0000C8EA0000}"/>
    <cellStyle name="표준 2 9 13 21" xfId="28414" xr:uid="{00000000-0005-0000-0000-0000C9EA0000}"/>
    <cellStyle name="표준 2 9 13 22" xfId="29894" xr:uid="{00000000-0005-0000-0000-0000CAEA0000}"/>
    <cellStyle name="표준 2 9 13 23" xfId="31374" xr:uid="{00000000-0005-0000-0000-0000CBEA0000}"/>
    <cellStyle name="표준 2 9 13 24" xfId="32854" xr:uid="{00000000-0005-0000-0000-0000CCEA0000}"/>
    <cellStyle name="표준 2 9 13 25" xfId="34334" xr:uid="{00000000-0005-0000-0000-0000CDEA0000}"/>
    <cellStyle name="표준 2 9 13 26" xfId="35814" xr:uid="{00000000-0005-0000-0000-0000CEEA0000}"/>
    <cellStyle name="표준 2 9 13 27" xfId="37294" xr:uid="{00000000-0005-0000-0000-0000CFEA0000}"/>
    <cellStyle name="표준 2 9 13 28" xfId="38774" xr:uid="{00000000-0005-0000-0000-0000D0EA0000}"/>
    <cellStyle name="표준 2 9 13 29" xfId="40254" xr:uid="{00000000-0005-0000-0000-0000D1EA0000}"/>
    <cellStyle name="표준 2 9 13 3" xfId="1773" xr:uid="{00000000-0005-0000-0000-0000D2EA0000}"/>
    <cellStyle name="표준 2 9 13 30" xfId="41734" xr:uid="{00000000-0005-0000-0000-0000D3EA0000}"/>
    <cellStyle name="표준 2 9 13 31" xfId="43214" xr:uid="{00000000-0005-0000-0000-0000D4EA0000}"/>
    <cellStyle name="표준 2 9 13 32" xfId="44694" xr:uid="{00000000-0005-0000-0000-0000D5EA0000}"/>
    <cellStyle name="표준 2 9 13 33" xfId="46175" xr:uid="{00000000-0005-0000-0000-0000D6EA0000}"/>
    <cellStyle name="표준 2 9 13 34" xfId="47655" xr:uid="{00000000-0005-0000-0000-0000D7EA0000}"/>
    <cellStyle name="표준 2 9 13 35" xfId="49135" xr:uid="{00000000-0005-0000-0000-0000D8EA0000}"/>
    <cellStyle name="표준 2 9 13 36" xfId="50615" xr:uid="{00000000-0005-0000-0000-0000D9EA0000}"/>
    <cellStyle name="표준 2 9 13 37" xfId="52095" xr:uid="{00000000-0005-0000-0000-0000DAEA0000}"/>
    <cellStyle name="표준 2 9 13 38" xfId="53575" xr:uid="{00000000-0005-0000-0000-0000DBEA0000}"/>
    <cellStyle name="표준 2 9 13 39" xfId="55055" xr:uid="{00000000-0005-0000-0000-0000DCEA0000}"/>
    <cellStyle name="표준 2 9 13 4" xfId="3254" xr:uid="{00000000-0005-0000-0000-0000DDEA0000}"/>
    <cellStyle name="표준 2 9 13 40" xfId="56535" xr:uid="{00000000-0005-0000-0000-0000DEEA0000}"/>
    <cellStyle name="표준 2 9 13 41" xfId="58015" xr:uid="{00000000-0005-0000-0000-0000DFEA0000}"/>
    <cellStyle name="표준 2 9 13 42" xfId="59495" xr:uid="{00000000-0005-0000-0000-0000E0EA0000}"/>
    <cellStyle name="표준 2 9 13 43" xfId="60975" xr:uid="{00000000-0005-0000-0000-0000E1EA0000}"/>
    <cellStyle name="표준 2 9 13 5" xfId="4734" xr:uid="{00000000-0005-0000-0000-0000E2EA0000}"/>
    <cellStyle name="표준 2 9 13 6" xfId="6214" xr:uid="{00000000-0005-0000-0000-0000E3EA0000}"/>
    <cellStyle name="표준 2 9 13 7" xfId="7694" xr:uid="{00000000-0005-0000-0000-0000E4EA0000}"/>
    <cellStyle name="표준 2 9 13 8" xfId="9174" xr:uid="{00000000-0005-0000-0000-0000E5EA0000}"/>
    <cellStyle name="표준 2 9 13 9" xfId="10654" xr:uid="{00000000-0005-0000-0000-0000E6EA0000}"/>
    <cellStyle name="표준 2 9 14" xfId="1296" xr:uid="{00000000-0005-0000-0000-0000E7EA0000}"/>
    <cellStyle name="표준 2 9 14 10" xfId="12154" xr:uid="{00000000-0005-0000-0000-0000E8EA0000}"/>
    <cellStyle name="표준 2 9 14 11" xfId="13634" xr:uid="{00000000-0005-0000-0000-0000E9EA0000}"/>
    <cellStyle name="표준 2 9 14 12" xfId="15114" xr:uid="{00000000-0005-0000-0000-0000EAEA0000}"/>
    <cellStyle name="표준 2 9 14 13" xfId="16594" xr:uid="{00000000-0005-0000-0000-0000EBEA0000}"/>
    <cellStyle name="표준 2 9 14 14" xfId="18074" xr:uid="{00000000-0005-0000-0000-0000ECEA0000}"/>
    <cellStyle name="표준 2 9 14 15" xfId="19554" xr:uid="{00000000-0005-0000-0000-0000EDEA0000}"/>
    <cellStyle name="표준 2 9 14 16" xfId="21034" xr:uid="{00000000-0005-0000-0000-0000EEEA0000}"/>
    <cellStyle name="표준 2 9 14 17" xfId="22514" xr:uid="{00000000-0005-0000-0000-0000EFEA0000}"/>
    <cellStyle name="표준 2 9 14 18" xfId="23994" xr:uid="{00000000-0005-0000-0000-0000F0EA0000}"/>
    <cellStyle name="표준 2 9 14 19" xfId="25474" xr:uid="{00000000-0005-0000-0000-0000F1EA0000}"/>
    <cellStyle name="표준 2 9 14 2" xfId="517" xr:uid="{00000000-0005-0000-0000-0000F2EA0000}"/>
    <cellStyle name="표준 2 9 14 2 10" xfId="14371" xr:uid="{00000000-0005-0000-0000-0000F3EA0000}"/>
    <cellStyle name="표준 2 9 14 2 11" xfId="15851" xr:uid="{00000000-0005-0000-0000-0000F4EA0000}"/>
    <cellStyle name="표준 2 9 14 2 12" xfId="17331" xr:uid="{00000000-0005-0000-0000-0000F5EA0000}"/>
    <cellStyle name="표준 2 9 14 2 13" xfId="18811" xr:uid="{00000000-0005-0000-0000-0000F6EA0000}"/>
    <cellStyle name="표준 2 9 14 2 14" xfId="20291" xr:uid="{00000000-0005-0000-0000-0000F7EA0000}"/>
    <cellStyle name="표준 2 9 14 2 15" xfId="21771" xr:uid="{00000000-0005-0000-0000-0000F8EA0000}"/>
    <cellStyle name="표준 2 9 14 2 16" xfId="23251" xr:uid="{00000000-0005-0000-0000-0000F9EA0000}"/>
    <cellStyle name="표준 2 9 14 2 17" xfId="24731" xr:uid="{00000000-0005-0000-0000-0000FAEA0000}"/>
    <cellStyle name="표준 2 9 14 2 18" xfId="26211" xr:uid="{00000000-0005-0000-0000-0000FBEA0000}"/>
    <cellStyle name="표준 2 9 14 2 19" xfId="27691" xr:uid="{00000000-0005-0000-0000-0000FCEA0000}"/>
    <cellStyle name="표준 2 9 14 2 2" xfId="2530" xr:uid="{00000000-0005-0000-0000-0000FDEA0000}"/>
    <cellStyle name="표준 2 9 14 2 20" xfId="29171" xr:uid="{00000000-0005-0000-0000-0000FEEA0000}"/>
    <cellStyle name="표준 2 9 14 2 21" xfId="30651" xr:uid="{00000000-0005-0000-0000-0000FFEA0000}"/>
    <cellStyle name="표준 2 9 14 2 22" xfId="32131" xr:uid="{00000000-0005-0000-0000-000000EB0000}"/>
    <cellStyle name="표준 2 9 14 2 23" xfId="33611" xr:uid="{00000000-0005-0000-0000-000001EB0000}"/>
    <cellStyle name="표준 2 9 14 2 24" xfId="35091" xr:uid="{00000000-0005-0000-0000-000002EB0000}"/>
    <cellStyle name="표준 2 9 14 2 25" xfId="36571" xr:uid="{00000000-0005-0000-0000-000003EB0000}"/>
    <cellStyle name="표준 2 9 14 2 26" xfId="38051" xr:uid="{00000000-0005-0000-0000-000004EB0000}"/>
    <cellStyle name="표준 2 9 14 2 27" xfId="39531" xr:uid="{00000000-0005-0000-0000-000005EB0000}"/>
    <cellStyle name="표준 2 9 14 2 28" xfId="41011" xr:uid="{00000000-0005-0000-0000-000006EB0000}"/>
    <cellStyle name="표준 2 9 14 2 29" xfId="42491" xr:uid="{00000000-0005-0000-0000-000007EB0000}"/>
    <cellStyle name="표준 2 9 14 2 3" xfId="4011" xr:uid="{00000000-0005-0000-0000-000008EB0000}"/>
    <cellStyle name="표준 2 9 14 2 30" xfId="43971" xr:uid="{00000000-0005-0000-0000-000009EB0000}"/>
    <cellStyle name="표준 2 9 14 2 31" xfId="45451" xr:uid="{00000000-0005-0000-0000-00000AEB0000}"/>
    <cellStyle name="표준 2 9 14 2 32" xfId="46932" xr:uid="{00000000-0005-0000-0000-00000BEB0000}"/>
    <cellStyle name="표준 2 9 14 2 33" xfId="48412" xr:uid="{00000000-0005-0000-0000-00000CEB0000}"/>
    <cellStyle name="표준 2 9 14 2 34" xfId="49892" xr:uid="{00000000-0005-0000-0000-00000DEB0000}"/>
    <cellStyle name="표준 2 9 14 2 35" xfId="51372" xr:uid="{00000000-0005-0000-0000-00000EEB0000}"/>
    <cellStyle name="표준 2 9 14 2 36" xfId="52852" xr:uid="{00000000-0005-0000-0000-00000FEB0000}"/>
    <cellStyle name="표준 2 9 14 2 37" xfId="54332" xr:uid="{00000000-0005-0000-0000-000010EB0000}"/>
    <cellStyle name="표준 2 9 14 2 38" xfId="55812" xr:uid="{00000000-0005-0000-0000-000011EB0000}"/>
    <cellStyle name="표준 2 9 14 2 39" xfId="57292" xr:uid="{00000000-0005-0000-0000-000012EB0000}"/>
    <cellStyle name="표준 2 9 14 2 4" xfId="5491" xr:uid="{00000000-0005-0000-0000-000013EB0000}"/>
    <cellStyle name="표준 2 9 14 2 40" xfId="58772" xr:uid="{00000000-0005-0000-0000-000014EB0000}"/>
    <cellStyle name="표준 2 9 14 2 41" xfId="60252" xr:uid="{00000000-0005-0000-0000-000015EB0000}"/>
    <cellStyle name="표준 2 9 14 2 42" xfId="61732" xr:uid="{00000000-0005-0000-0000-000016EB0000}"/>
    <cellStyle name="표준 2 9 14 2 5" xfId="6971" xr:uid="{00000000-0005-0000-0000-000017EB0000}"/>
    <cellStyle name="표준 2 9 14 2 6" xfId="8451" xr:uid="{00000000-0005-0000-0000-000018EB0000}"/>
    <cellStyle name="표준 2 9 14 2 7" xfId="9931" xr:uid="{00000000-0005-0000-0000-000019EB0000}"/>
    <cellStyle name="표준 2 9 14 2 8" xfId="11411" xr:uid="{00000000-0005-0000-0000-00001AEB0000}"/>
    <cellStyle name="표준 2 9 14 2 9" xfId="12891" xr:uid="{00000000-0005-0000-0000-00001BEB0000}"/>
    <cellStyle name="표준 2 9 14 20" xfId="26954" xr:uid="{00000000-0005-0000-0000-00001CEB0000}"/>
    <cellStyle name="표준 2 9 14 21" xfId="28434" xr:uid="{00000000-0005-0000-0000-00001DEB0000}"/>
    <cellStyle name="표준 2 9 14 22" xfId="29914" xr:uid="{00000000-0005-0000-0000-00001EEB0000}"/>
    <cellStyle name="표준 2 9 14 23" xfId="31394" xr:uid="{00000000-0005-0000-0000-00001FEB0000}"/>
    <cellStyle name="표준 2 9 14 24" xfId="32874" xr:uid="{00000000-0005-0000-0000-000020EB0000}"/>
    <cellStyle name="표준 2 9 14 25" xfId="34354" xr:uid="{00000000-0005-0000-0000-000021EB0000}"/>
    <cellStyle name="표준 2 9 14 26" xfId="35834" xr:uid="{00000000-0005-0000-0000-000022EB0000}"/>
    <cellStyle name="표준 2 9 14 27" xfId="37314" xr:uid="{00000000-0005-0000-0000-000023EB0000}"/>
    <cellStyle name="표준 2 9 14 28" xfId="38794" xr:uid="{00000000-0005-0000-0000-000024EB0000}"/>
    <cellStyle name="표준 2 9 14 29" xfId="40274" xr:uid="{00000000-0005-0000-0000-000025EB0000}"/>
    <cellStyle name="표준 2 9 14 3" xfId="1793" xr:uid="{00000000-0005-0000-0000-000026EB0000}"/>
    <cellStyle name="표준 2 9 14 30" xfId="41754" xr:uid="{00000000-0005-0000-0000-000027EB0000}"/>
    <cellStyle name="표준 2 9 14 31" xfId="43234" xr:uid="{00000000-0005-0000-0000-000028EB0000}"/>
    <cellStyle name="표준 2 9 14 32" xfId="44714" xr:uid="{00000000-0005-0000-0000-000029EB0000}"/>
    <cellStyle name="표준 2 9 14 33" xfId="46195" xr:uid="{00000000-0005-0000-0000-00002AEB0000}"/>
    <cellStyle name="표준 2 9 14 34" xfId="47675" xr:uid="{00000000-0005-0000-0000-00002BEB0000}"/>
    <cellStyle name="표준 2 9 14 35" xfId="49155" xr:uid="{00000000-0005-0000-0000-00002CEB0000}"/>
    <cellStyle name="표준 2 9 14 36" xfId="50635" xr:uid="{00000000-0005-0000-0000-00002DEB0000}"/>
    <cellStyle name="표준 2 9 14 37" xfId="52115" xr:uid="{00000000-0005-0000-0000-00002EEB0000}"/>
    <cellStyle name="표준 2 9 14 38" xfId="53595" xr:uid="{00000000-0005-0000-0000-00002FEB0000}"/>
    <cellStyle name="표준 2 9 14 39" xfId="55075" xr:uid="{00000000-0005-0000-0000-000030EB0000}"/>
    <cellStyle name="표준 2 9 14 4" xfId="3274" xr:uid="{00000000-0005-0000-0000-000031EB0000}"/>
    <cellStyle name="표준 2 9 14 40" xfId="56555" xr:uid="{00000000-0005-0000-0000-000032EB0000}"/>
    <cellStyle name="표준 2 9 14 41" xfId="58035" xr:uid="{00000000-0005-0000-0000-000033EB0000}"/>
    <cellStyle name="표준 2 9 14 42" xfId="59515" xr:uid="{00000000-0005-0000-0000-000034EB0000}"/>
    <cellStyle name="표준 2 9 14 43" xfId="60995" xr:uid="{00000000-0005-0000-0000-000035EB0000}"/>
    <cellStyle name="표준 2 9 14 5" xfId="4754" xr:uid="{00000000-0005-0000-0000-000036EB0000}"/>
    <cellStyle name="표준 2 9 14 6" xfId="6234" xr:uid="{00000000-0005-0000-0000-000037EB0000}"/>
    <cellStyle name="표준 2 9 14 7" xfId="7714" xr:uid="{00000000-0005-0000-0000-000038EB0000}"/>
    <cellStyle name="표준 2 9 14 8" xfId="9194" xr:uid="{00000000-0005-0000-0000-000039EB0000}"/>
    <cellStyle name="표준 2 9 14 9" xfId="10674" xr:uid="{00000000-0005-0000-0000-00003AEB0000}"/>
    <cellStyle name="표준 2 9 15" xfId="1276" xr:uid="{00000000-0005-0000-0000-00003BEB0000}"/>
    <cellStyle name="표준 2 9 15 10" xfId="12174" xr:uid="{00000000-0005-0000-0000-00003CEB0000}"/>
    <cellStyle name="표준 2 9 15 11" xfId="13654" xr:uid="{00000000-0005-0000-0000-00003DEB0000}"/>
    <cellStyle name="표준 2 9 15 12" xfId="15134" xr:uid="{00000000-0005-0000-0000-00003EEB0000}"/>
    <cellStyle name="표준 2 9 15 13" xfId="16614" xr:uid="{00000000-0005-0000-0000-00003FEB0000}"/>
    <cellStyle name="표준 2 9 15 14" xfId="18094" xr:uid="{00000000-0005-0000-0000-000040EB0000}"/>
    <cellStyle name="표준 2 9 15 15" xfId="19574" xr:uid="{00000000-0005-0000-0000-000041EB0000}"/>
    <cellStyle name="표준 2 9 15 16" xfId="21054" xr:uid="{00000000-0005-0000-0000-000042EB0000}"/>
    <cellStyle name="표준 2 9 15 17" xfId="22534" xr:uid="{00000000-0005-0000-0000-000043EB0000}"/>
    <cellStyle name="표준 2 9 15 18" xfId="24014" xr:uid="{00000000-0005-0000-0000-000044EB0000}"/>
    <cellStyle name="표준 2 9 15 19" xfId="25494" xr:uid="{00000000-0005-0000-0000-000045EB0000}"/>
    <cellStyle name="표준 2 9 15 2" xfId="497" xr:uid="{00000000-0005-0000-0000-000046EB0000}"/>
    <cellStyle name="표준 2 9 15 2 10" xfId="14391" xr:uid="{00000000-0005-0000-0000-000047EB0000}"/>
    <cellStyle name="표준 2 9 15 2 11" xfId="15871" xr:uid="{00000000-0005-0000-0000-000048EB0000}"/>
    <cellStyle name="표준 2 9 15 2 12" xfId="17351" xr:uid="{00000000-0005-0000-0000-000049EB0000}"/>
    <cellStyle name="표준 2 9 15 2 13" xfId="18831" xr:uid="{00000000-0005-0000-0000-00004AEB0000}"/>
    <cellStyle name="표준 2 9 15 2 14" xfId="20311" xr:uid="{00000000-0005-0000-0000-00004BEB0000}"/>
    <cellStyle name="표준 2 9 15 2 15" xfId="21791" xr:uid="{00000000-0005-0000-0000-00004CEB0000}"/>
    <cellStyle name="표준 2 9 15 2 16" xfId="23271" xr:uid="{00000000-0005-0000-0000-00004DEB0000}"/>
    <cellStyle name="표준 2 9 15 2 17" xfId="24751" xr:uid="{00000000-0005-0000-0000-00004EEB0000}"/>
    <cellStyle name="표준 2 9 15 2 18" xfId="26231" xr:uid="{00000000-0005-0000-0000-00004FEB0000}"/>
    <cellStyle name="표준 2 9 15 2 19" xfId="27711" xr:uid="{00000000-0005-0000-0000-000050EB0000}"/>
    <cellStyle name="표준 2 9 15 2 2" xfId="2550" xr:uid="{00000000-0005-0000-0000-000051EB0000}"/>
    <cellStyle name="표준 2 9 15 2 20" xfId="29191" xr:uid="{00000000-0005-0000-0000-000052EB0000}"/>
    <cellStyle name="표준 2 9 15 2 21" xfId="30671" xr:uid="{00000000-0005-0000-0000-000053EB0000}"/>
    <cellStyle name="표준 2 9 15 2 22" xfId="32151" xr:uid="{00000000-0005-0000-0000-000054EB0000}"/>
    <cellStyle name="표준 2 9 15 2 23" xfId="33631" xr:uid="{00000000-0005-0000-0000-000055EB0000}"/>
    <cellStyle name="표준 2 9 15 2 24" xfId="35111" xr:uid="{00000000-0005-0000-0000-000056EB0000}"/>
    <cellStyle name="표준 2 9 15 2 25" xfId="36591" xr:uid="{00000000-0005-0000-0000-000057EB0000}"/>
    <cellStyle name="표준 2 9 15 2 26" xfId="38071" xr:uid="{00000000-0005-0000-0000-000058EB0000}"/>
    <cellStyle name="표준 2 9 15 2 27" xfId="39551" xr:uid="{00000000-0005-0000-0000-000059EB0000}"/>
    <cellStyle name="표준 2 9 15 2 28" xfId="41031" xr:uid="{00000000-0005-0000-0000-00005AEB0000}"/>
    <cellStyle name="표준 2 9 15 2 29" xfId="42511" xr:uid="{00000000-0005-0000-0000-00005BEB0000}"/>
    <cellStyle name="표준 2 9 15 2 3" xfId="4031" xr:uid="{00000000-0005-0000-0000-00005CEB0000}"/>
    <cellStyle name="표준 2 9 15 2 30" xfId="43991" xr:uid="{00000000-0005-0000-0000-00005DEB0000}"/>
    <cellStyle name="표준 2 9 15 2 31" xfId="45471" xr:uid="{00000000-0005-0000-0000-00005EEB0000}"/>
    <cellStyle name="표준 2 9 15 2 32" xfId="46952" xr:uid="{00000000-0005-0000-0000-00005FEB0000}"/>
    <cellStyle name="표준 2 9 15 2 33" xfId="48432" xr:uid="{00000000-0005-0000-0000-000060EB0000}"/>
    <cellStyle name="표준 2 9 15 2 34" xfId="49912" xr:uid="{00000000-0005-0000-0000-000061EB0000}"/>
    <cellStyle name="표준 2 9 15 2 35" xfId="51392" xr:uid="{00000000-0005-0000-0000-000062EB0000}"/>
    <cellStyle name="표준 2 9 15 2 36" xfId="52872" xr:uid="{00000000-0005-0000-0000-000063EB0000}"/>
    <cellStyle name="표준 2 9 15 2 37" xfId="54352" xr:uid="{00000000-0005-0000-0000-000064EB0000}"/>
    <cellStyle name="표준 2 9 15 2 38" xfId="55832" xr:uid="{00000000-0005-0000-0000-000065EB0000}"/>
    <cellStyle name="표준 2 9 15 2 39" xfId="57312" xr:uid="{00000000-0005-0000-0000-000066EB0000}"/>
    <cellStyle name="표준 2 9 15 2 4" xfId="5511" xr:uid="{00000000-0005-0000-0000-000067EB0000}"/>
    <cellStyle name="표준 2 9 15 2 40" xfId="58792" xr:uid="{00000000-0005-0000-0000-000068EB0000}"/>
    <cellStyle name="표준 2 9 15 2 41" xfId="60272" xr:uid="{00000000-0005-0000-0000-000069EB0000}"/>
    <cellStyle name="표준 2 9 15 2 42" xfId="61752" xr:uid="{00000000-0005-0000-0000-00006AEB0000}"/>
    <cellStyle name="표준 2 9 15 2 5" xfId="6991" xr:uid="{00000000-0005-0000-0000-00006BEB0000}"/>
    <cellStyle name="표준 2 9 15 2 6" xfId="8471" xr:uid="{00000000-0005-0000-0000-00006CEB0000}"/>
    <cellStyle name="표준 2 9 15 2 7" xfId="9951" xr:uid="{00000000-0005-0000-0000-00006DEB0000}"/>
    <cellStyle name="표준 2 9 15 2 8" xfId="11431" xr:uid="{00000000-0005-0000-0000-00006EEB0000}"/>
    <cellStyle name="표준 2 9 15 2 9" xfId="12911" xr:uid="{00000000-0005-0000-0000-00006FEB0000}"/>
    <cellStyle name="표준 2 9 15 20" xfId="26974" xr:uid="{00000000-0005-0000-0000-000070EB0000}"/>
    <cellStyle name="표준 2 9 15 21" xfId="28454" xr:uid="{00000000-0005-0000-0000-000071EB0000}"/>
    <cellStyle name="표준 2 9 15 22" xfId="29934" xr:uid="{00000000-0005-0000-0000-000072EB0000}"/>
    <cellStyle name="표준 2 9 15 23" xfId="31414" xr:uid="{00000000-0005-0000-0000-000073EB0000}"/>
    <cellStyle name="표준 2 9 15 24" xfId="32894" xr:uid="{00000000-0005-0000-0000-000074EB0000}"/>
    <cellStyle name="표준 2 9 15 25" xfId="34374" xr:uid="{00000000-0005-0000-0000-000075EB0000}"/>
    <cellStyle name="표준 2 9 15 26" xfId="35854" xr:uid="{00000000-0005-0000-0000-000076EB0000}"/>
    <cellStyle name="표준 2 9 15 27" xfId="37334" xr:uid="{00000000-0005-0000-0000-000077EB0000}"/>
    <cellStyle name="표준 2 9 15 28" xfId="38814" xr:uid="{00000000-0005-0000-0000-000078EB0000}"/>
    <cellStyle name="표준 2 9 15 29" xfId="40294" xr:uid="{00000000-0005-0000-0000-000079EB0000}"/>
    <cellStyle name="표준 2 9 15 3" xfId="1813" xr:uid="{00000000-0005-0000-0000-00007AEB0000}"/>
    <cellStyle name="표준 2 9 15 30" xfId="41774" xr:uid="{00000000-0005-0000-0000-00007BEB0000}"/>
    <cellStyle name="표준 2 9 15 31" xfId="43254" xr:uid="{00000000-0005-0000-0000-00007CEB0000}"/>
    <cellStyle name="표준 2 9 15 32" xfId="44734" xr:uid="{00000000-0005-0000-0000-00007DEB0000}"/>
    <cellStyle name="표준 2 9 15 33" xfId="46215" xr:uid="{00000000-0005-0000-0000-00007EEB0000}"/>
    <cellStyle name="표준 2 9 15 34" xfId="47695" xr:uid="{00000000-0005-0000-0000-00007FEB0000}"/>
    <cellStyle name="표준 2 9 15 35" xfId="49175" xr:uid="{00000000-0005-0000-0000-000080EB0000}"/>
    <cellStyle name="표준 2 9 15 36" xfId="50655" xr:uid="{00000000-0005-0000-0000-000081EB0000}"/>
    <cellStyle name="표준 2 9 15 37" xfId="52135" xr:uid="{00000000-0005-0000-0000-000082EB0000}"/>
    <cellStyle name="표준 2 9 15 38" xfId="53615" xr:uid="{00000000-0005-0000-0000-000083EB0000}"/>
    <cellStyle name="표준 2 9 15 39" xfId="55095" xr:uid="{00000000-0005-0000-0000-000084EB0000}"/>
    <cellStyle name="표준 2 9 15 4" xfId="3294" xr:uid="{00000000-0005-0000-0000-000085EB0000}"/>
    <cellStyle name="표준 2 9 15 40" xfId="56575" xr:uid="{00000000-0005-0000-0000-000086EB0000}"/>
    <cellStyle name="표준 2 9 15 41" xfId="58055" xr:uid="{00000000-0005-0000-0000-000087EB0000}"/>
    <cellStyle name="표준 2 9 15 42" xfId="59535" xr:uid="{00000000-0005-0000-0000-000088EB0000}"/>
    <cellStyle name="표준 2 9 15 43" xfId="61015" xr:uid="{00000000-0005-0000-0000-000089EB0000}"/>
    <cellStyle name="표준 2 9 15 5" xfId="4774" xr:uid="{00000000-0005-0000-0000-00008AEB0000}"/>
    <cellStyle name="표준 2 9 15 6" xfId="6254" xr:uid="{00000000-0005-0000-0000-00008BEB0000}"/>
    <cellStyle name="표준 2 9 15 7" xfId="7734" xr:uid="{00000000-0005-0000-0000-00008CEB0000}"/>
    <cellStyle name="표준 2 9 15 8" xfId="9214" xr:uid="{00000000-0005-0000-0000-00008DEB0000}"/>
    <cellStyle name="표준 2 9 15 9" xfId="10694" xr:uid="{00000000-0005-0000-0000-00008EEB0000}"/>
    <cellStyle name="표준 2 9 16" xfId="1254" xr:uid="{00000000-0005-0000-0000-00008FEB0000}"/>
    <cellStyle name="표준 2 9 16 10" xfId="12196" xr:uid="{00000000-0005-0000-0000-000090EB0000}"/>
    <cellStyle name="표준 2 9 16 11" xfId="13676" xr:uid="{00000000-0005-0000-0000-000091EB0000}"/>
    <cellStyle name="표준 2 9 16 12" xfId="15156" xr:uid="{00000000-0005-0000-0000-000092EB0000}"/>
    <cellStyle name="표준 2 9 16 13" xfId="16636" xr:uid="{00000000-0005-0000-0000-000093EB0000}"/>
    <cellStyle name="표준 2 9 16 14" xfId="18116" xr:uid="{00000000-0005-0000-0000-000094EB0000}"/>
    <cellStyle name="표준 2 9 16 15" xfId="19596" xr:uid="{00000000-0005-0000-0000-000095EB0000}"/>
    <cellStyle name="표준 2 9 16 16" xfId="21076" xr:uid="{00000000-0005-0000-0000-000096EB0000}"/>
    <cellStyle name="표준 2 9 16 17" xfId="22556" xr:uid="{00000000-0005-0000-0000-000097EB0000}"/>
    <cellStyle name="표준 2 9 16 18" xfId="24036" xr:uid="{00000000-0005-0000-0000-000098EB0000}"/>
    <cellStyle name="표준 2 9 16 19" xfId="25516" xr:uid="{00000000-0005-0000-0000-000099EB0000}"/>
    <cellStyle name="표준 2 9 16 2" xfId="475" xr:uid="{00000000-0005-0000-0000-00009AEB0000}"/>
    <cellStyle name="표준 2 9 16 2 10" xfId="14413" xr:uid="{00000000-0005-0000-0000-00009BEB0000}"/>
    <cellStyle name="표준 2 9 16 2 11" xfId="15893" xr:uid="{00000000-0005-0000-0000-00009CEB0000}"/>
    <cellStyle name="표준 2 9 16 2 12" xfId="17373" xr:uid="{00000000-0005-0000-0000-00009DEB0000}"/>
    <cellStyle name="표준 2 9 16 2 13" xfId="18853" xr:uid="{00000000-0005-0000-0000-00009EEB0000}"/>
    <cellStyle name="표준 2 9 16 2 14" xfId="20333" xr:uid="{00000000-0005-0000-0000-00009FEB0000}"/>
    <cellStyle name="표준 2 9 16 2 15" xfId="21813" xr:uid="{00000000-0005-0000-0000-0000A0EB0000}"/>
    <cellStyle name="표준 2 9 16 2 16" xfId="23293" xr:uid="{00000000-0005-0000-0000-0000A1EB0000}"/>
    <cellStyle name="표준 2 9 16 2 17" xfId="24773" xr:uid="{00000000-0005-0000-0000-0000A2EB0000}"/>
    <cellStyle name="표준 2 9 16 2 18" xfId="26253" xr:uid="{00000000-0005-0000-0000-0000A3EB0000}"/>
    <cellStyle name="표준 2 9 16 2 19" xfId="27733" xr:uid="{00000000-0005-0000-0000-0000A4EB0000}"/>
    <cellStyle name="표준 2 9 16 2 2" xfId="2572" xr:uid="{00000000-0005-0000-0000-0000A5EB0000}"/>
    <cellStyle name="표준 2 9 16 2 20" xfId="29213" xr:uid="{00000000-0005-0000-0000-0000A6EB0000}"/>
    <cellStyle name="표준 2 9 16 2 21" xfId="30693" xr:uid="{00000000-0005-0000-0000-0000A7EB0000}"/>
    <cellStyle name="표준 2 9 16 2 22" xfId="32173" xr:uid="{00000000-0005-0000-0000-0000A8EB0000}"/>
    <cellStyle name="표준 2 9 16 2 23" xfId="33653" xr:uid="{00000000-0005-0000-0000-0000A9EB0000}"/>
    <cellStyle name="표준 2 9 16 2 24" xfId="35133" xr:uid="{00000000-0005-0000-0000-0000AAEB0000}"/>
    <cellStyle name="표준 2 9 16 2 25" xfId="36613" xr:uid="{00000000-0005-0000-0000-0000ABEB0000}"/>
    <cellStyle name="표준 2 9 16 2 26" xfId="38093" xr:uid="{00000000-0005-0000-0000-0000ACEB0000}"/>
    <cellStyle name="표준 2 9 16 2 27" xfId="39573" xr:uid="{00000000-0005-0000-0000-0000ADEB0000}"/>
    <cellStyle name="표준 2 9 16 2 28" xfId="41053" xr:uid="{00000000-0005-0000-0000-0000AEEB0000}"/>
    <cellStyle name="표준 2 9 16 2 29" xfId="42533" xr:uid="{00000000-0005-0000-0000-0000AFEB0000}"/>
    <cellStyle name="표준 2 9 16 2 3" xfId="4053" xr:uid="{00000000-0005-0000-0000-0000B0EB0000}"/>
    <cellStyle name="표준 2 9 16 2 30" xfId="44013" xr:uid="{00000000-0005-0000-0000-0000B1EB0000}"/>
    <cellStyle name="표준 2 9 16 2 31" xfId="45493" xr:uid="{00000000-0005-0000-0000-0000B2EB0000}"/>
    <cellStyle name="표준 2 9 16 2 32" xfId="46974" xr:uid="{00000000-0005-0000-0000-0000B3EB0000}"/>
    <cellStyle name="표준 2 9 16 2 33" xfId="48454" xr:uid="{00000000-0005-0000-0000-0000B4EB0000}"/>
    <cellStyle name="표준 2 9 16 2 34" xfId="49934" xr:uid="{00000000-0005-0000-0000-0000B5EB0000}"/>
    <cellStyle name="표준 2 9 16 2 35" xfId="51414" xr:uid="{00000000-0005-0000-0000-0000B6EB0000}"/>
    <cellStyle name="표준 2 9 16 2 36" xfId="52894" xr:uid="{00000000-0005-0000-0000-0000B7EB0000}"/>
    <cellStyle name="표준 2 9 16 2 37" xfId="54374" xr:uid="{00000000-0005-0000-0000-0000B8EB0000}"/>
    <cellStyle name="표준 2 9 16 2 38" xfId="55854" xr:uid="{00000000-0005-0000-0000-0000B9EB0000}"/>
    <cellStyle name="표준 2 9 16 2 39" xfId="57334" xr:uid="{00000000-0005-0000-0000-0000BAEB0000}"/>
    <cellStyle name="표준 2 9 16 2 4" xfId="5533" xr:uid="{00000000-0005-0000-0000-0000BBEB0000}"/>
    <cellStyle name="표준 2 9 16 2 40" xfId="58814" xr:uid="{00000000-0005-0000-0000-0000BCEB0000}"/>
    <cellStyle name="표준 2 9 16 2 41" xfId="60294" xr:uid="{00000000-0005-0000-0000-0000BDEB0000}"/>
    <cellStyle name="표준 2 9 16 2 42" xfId="61774" xr:uid="{00000000-0005-0000-0000-0000BEEB0000}"/>
    <cellStyle name="표준 2 9 16 2 5" xfId="7013" xr:uid="{00000000-0005-0000-0000-0000BFEB0000}"/>
    <cellStyle name="표준 2 9 16 2 6" xfId="8493" xr:uid="{00000000-0005-0000-0000-0000C0EB0000}"/>
    <cellStyle name="표준 2 9 16 2 7" xfId="9973" xr:uid="{00000000-0005-0000-0000-0000C1EB0000}"/>
    <cellStyle name="표준 2 9 16 2 8" xfId="11453" xr:uid="{00000000-0005-0000-0000-0000C2EB0000}"/>
    <cellStyle name="표준 2 9 16 2 9" xfId="12933" xr:uid="{00000000-0005-0000-0000-0000C3EB0000}"/>
    <cellStyle name="표준 2 9 16 20" xfId="26996" xr:uid="{00000000-0005-0000-0000-0000C4EB0000}"/>
    <cellStyle name="표준 2 9 16 21" xfId="28476" xr:uid="{00000000-0005-0000-0000-0000C5EB0000}"/>
    <cellStyle name="표준 2 9 16 22" xfId="29956" xr:uid="{00000000-0005-0000-0000-0000C6EB0000}"/>
    <cellStyle name="표준 2 9 16 23" xfId="31436" xr:uid="{00000000-0005-0000-0000-0000C7EB0000}"/>
    <cellStyle name="표준 2 9 16 24" xfId="32916" xr:uid="{00000000-0005-0000-0000-0000C8EB0000}"/>
    <cellStyle name="표준 2 9 16 25" xfId="34396" xr:uid="{00000000-0005-0000-0000-0000C9EB0000}"/>
    <cellStyle name="표준 2 9 16 26" xfId="35876" xr:uid="{00000000-0005-0000-0000-0000CAEB0000}"/>
    <cellStyle name="표준 2 9 16 27" xfId="37356" xr:uid="{00000000-0005-0000-0000-0000CBEB0000}"/>
    <cellStyle name="표준 2 9 16 28" xfId="38836" xr:uid="{00000000-0005-0000-0000-0000CCEB0000}"/>
    <cellStyle name="표준 2 9 16 29" xfId="40316" xr:uid="{00000000-0005-0000-0000-0000CDEB0000}"/>
    <cellStyle name="표준 2 9 16 3" xfId="1835" xr:uid="{00000000-0005-0000-0000-0000CEEB0000}"/>
    <cellStyle name="표준 2 9 16 30" xfId="41796" xr:uid="{00000000-0005-0000-0000-0000CFEB0000}"/>
    <cellStyle name="표준 2 9 16 31" xfId="43276" xr:uid="{00000000-0005-0000-0000-0000D0EB0000}"/>
    <cellStyle name="표준 2 9 16 32" xfId="44756" xr:uid="{00000000-0005-0000-0000-0000D1EB0000}"/>
    <cellStyle name="표준 2 9 16 33" xfId="46237" xr:uid="{00000000-0005-0000-0000-0000D2EB0000}"/>
    <cellStyle name="표준 2 9 16 34" xfId="47717" xr:uid="{00000000-0005-0000-0000-0000D3EB0000}"/>
    <cellStyle name="표준 2 9 16 35" xfId="49197" xr:uid="{00000000-0005-0000-0000-0000D4EB0000}"/>
    <cellStyle name="표준 2 9 16 36" xfId="50677" xr:uid="{00000000-0005-0000-0000-0000D5EB0000}"/>
    <cellStyle name="표준 2 9 16 37" xfId="52157" xr:uid="{00000000-0005-0000-0000-0000D6EB0000}"/>
    <cellStyle name="표준 2 9 16 38" xfId="53637" xr:uid="{00000000-0005-0000-0000-0000D7EB0000}"/>
    <cellStyle name="표준 2 9 16 39" xfId="55117" xr:uid="{00000000-0005-0000-0000-0000D8EB0000}"/>
    <cellStyle name="표준 2 9 16 4" xfId="3316" xr:uid="{00000000-0005-0000-0000-0000D9EB0000}"/>
    <cellStyle name="표준 2 9 16 40" xfId="56597" xr:uid="{00000000-0005-0000-0000-0000DAEB0000}"/>
    <cellStyle name="표준 2 9 16 41" xfId="58077" xr:uid="{00000000-0005-0000-0000-0000DBEB0000}"/>
    <cellStyle name="표준 2 9 16 42" xfId="59557" xr:uid="{00000000-0005-0000-0000-0000DCEB0000}"/>
    <cellStyle name="표준 2 9 16 43" xfId="61037" xr:uid="{00000000-0005-0000-0000-0000DDEB0000}"/>
    <cellStyle name="표준 2 9 16 5" xfId="4796" xr:uid="{00000000-0005-0000-0000-0000DEEB0000}"/>
    <cellStyle name="표준 2 9 16 6" xfId="6276" xr:uid="{00000000-0005-0000-0000-0000DFEB0000}"/>
    <cellStyle name="표준 2 9 16 7" xfId="7756" xr:uid="{00000000-0005-0000-0000-0000E0EB0000}"/>
    <cellStyle name="표준 2 9 16 8" xfId="9236" xr:uid="{00000000-0005-0000-0000-0000E1EB0000}"/>
    <cellStyle name="표준 2 9 16 9" xfId="10716" xr:uid="{00000000-0005-0000-0000-0000E2EB0000}"/>
    <cellStyle name="표준 2 9 17" xfId="1231" xr:uid="{00000000-0005-0000-0000-0000E3EB0000}"/>
    <cellStyle name="표준 2 9 17 10" xfId="12219" xr:uid="{00000000-0005-0000-0000-0000E4EB0000}"/>
    <cellStyle name="표준 2 9 17 11" xfId="13699" xr:uid="{00000000-0005-0000-0000-0000E5EB0000}"/>
    <cellStyle name="표준 2 9 17 12" xfId="15179" xr:uid="{00000000-0005-0000-0000-0000E6EB0000}"/>
    <cellStyle name="표준 2 9 17 13" xfId="16659" xr:uid="{00000000-0005-0000-0000-0000E7EB0000}"/>
    <cellStyle name="표준 2 9 17 14" xfId="18139" xr:uid="{00000000-0005-0000-0000-0000E8EB0000}"/>
    <cellStyle name="표준 2 9 17 15" xfId="19619" xr:uid="{00000000-0005-0000-0000-0000E9EB0000}"/>
    <cellStyle name="표준 2 9 17 16" xfId="21099" xr:uid="{00000000-0005-0000-0000-0000EAEB0000}"/>
    <cellStyle name="표준 2 9 17 17" xfId="22579" xr:uid="{00000000-0005-0000-0000-0000EBEB0000}"/>
    <cellStyle name="표준 2 9 17 18" xfId="24059" xr:uid="{00000000-0005-0000-0000-0000ECEB0000}"/>
    <cellStyle name="표준 2 9 17 19" xfId="25539" xr:uid="{00000000-0005-0000-0000-0000EDEB0000}"/>
    <cellStyle name="표준 2 9 17 2" xfId="452" xr:uid="{00000000-0005-0000-0000-0000EEEB0000}"/>
    <cellStyle name="표준 2 9 17 2 10" xfId="14436" xr:uid="{00000000-0005-0000-0000-0000EFEB0000}"/>
    <cellStyle name="표준 2 9 17 2 11" xfId="15916" xr:uid="{00000000-0005-0000-0000-0000F0EB0000}"/>
    <cellStyle name="표준 2 9 17 2 12" xfId="17396" xr:uid="{00000000-0005-0000-0000-0000F1EB0000}"/>
    <cellStyle name="표준 2 9 17 2 13" xfId="18876" xr:uid="{00000000-0005-0000-0000-0000F2EB0000}"/>
    <cellStyle name="표준 2 9 17 2 14" xfId="20356" xr:uid="{00000000-0005-0000-0000-0000F3EB0000}"/>
    <cellStyle name="표준 2 9 17 2 15" xfId="21836" xr:uid="{00000000-0005-0000-0000-0000F4EB0000}"/>
    <cellStyle name="표준 2 9 17 2 16" xfId="23316" xr:uid="{00000000-0005-0000-0000-0000F5EB0000}"/>
    <cellStyle name="표준 2 9 17 2 17" xfId="24796" xr:uid="{00000000-0005-0000-0000-0000F6EB0000}"/>
    <cellStyle name="표준 2 9 17 2 18" xfId="26276" xr:uid="{00000000-0005-0000-0000-0000F7EB0000}"/>
    <cellStyle name="표준 2 9 17 2 19" xfId="27756" xr:uid="{00000000-0005-0000-0000-0000F8EB0000}"/>
    <cellStyle name="표준 2 9 17 2 2" xfId="2595" xr:uid="{00000000-0005-0000-0000-0000F9EB0000}"/>
    <cellStyle name="표준 2 9 17 2 20" xfId="29236" xr:uid="{00000000-0005-0000-0000-0000FAEB0000}"/>
    <cellStyle name="표준 2 9 17 2 21" xfId="30716" xr:uid="{00000000-0005-0000-0000-0000FBEB0000}"/>
    <cellStyle name="표준 2 9 17 2 22" xfId="32196" xr:uid="{00000000-0005-0000-0000-0000FCEB0000}"/>
    <cellStyle name="표준 2 9 17 2 23" xfId="33676" xr:uid="{00000000-0005-0000-0000-0000FDEB0000}"/>
    <cellStyle name="표준 2 9 17 2 24" xfId="35156" xr:uid="{00000000-0005-0000-0000-0000FEEB0000}"/>
    <cellStyle name="표준 2 9 17 2 25" xfId="36636" xr:uid="{00000000-0005-0000-0000-0000FFEB0000}"/>
    <cellStyle name="표준 2 9 17 2 26" xfId="38116" xr:uid="{00000000-0005-0000-0000-000000EC0000}"/>
    <cellStyle name="표준 2 9 17 2 27" xfId="39596" xr:uid="{00000000-0005-0000-0000-000001EC0000}"/>
    <cellStyle name="표준 2 9 17 2 28" xfId="41076" xr:uid="{00000000-0005-0000-0000-000002EC0000}"/>
    <cellStyle name="표준 2 9 17 2 29" xfId="42556" xr:uid="{00000000-0005-0000-0000-000003EC0000}"/>
    <cellStyle name="표준 2 9 17 2 3" xfId="4076" xr:uid="{00000000-0005-0000-0000-000004EC0000}"/>
    <cellStyle name="표준 2 9 17 2 30" xfId="44036" xr:uid="{00000000-0005-0000-0000-000005EC0000}"/>
    <cellStyle name="표준 2 9 17 2 31" xfId="45516" xr:uid="{00000000-0005-0000-0000-000006EC0000}"/>
    <cellStyle name="표준 2 9 17 2 32" xfId="46997" xr:uid="{00000000-0005-0000-0000-000007EC0000}"/>
    <cellStyle name="표준 2 9 17 2 33" xfId="48477" xr:uid="{00000000-0005-0000-0000-000008EC0000}"/>
    <cellStyle name="표준 2 9 17 2 34" xfId="49957" xr:uid="{00000000-0005-0000-0000-000009EC0000}"/>
    <cellStyle name="표준 2 9 17 2 35" xfId="51437" xr:uid="{00000000-0005-0000-0000-00000AEC0000}"/>
    <cellStyle name="표준 2 9 17 2 36" xfId="52917" xr:uid="{00000000-0005-0000-0000-00000BEC0000}"/>
    <cellStyle name="표준 2 9 17 2 37" xfId="54397" xr:uid="{00000000-0005-0000-0000-00000CEC0000}"/>
    <cellStyle name="표준 2 9 17 2 38" xfId="55877" xr:uid="{00000000-0005-0000-0000-00000DEC0000}"/>
    <cellStyle name="표준 2 9 17 2 39" xfId="57357" xr:uid="{00000000-0005-0000-0000-00000EEC0000}"/>
    <cellStyle name="표준 2 9 17 2 4" xfId="5556" xr:uid="{00000000-0005-0000-0000-00000FEC0000}"/>
    <cellStyle name="표준 2 9 17 2 40" xfId="58837" xr:uid="{00000000-0005-0000-0000-000010EC0000}"/>
    <cellStyle name="표준 2 9 17 2 41" xfId="60317" xr:uid="{00000000-0005-0000-0000-000011EC0000}"/>
    <cellStyle name="표준 2 9 17 2 42" xfId="61797" xr:uid="{00000000-0005-0000-0000-000012EC0000}"/>
    <cellStyle name="표준 2 9 17 2 5" xfId="7036" xr:uid="{00000000-0005-0000-0000-000013EC0000}"/>
    <cellStyle name="표준 2 9 17 2 6" xfId="8516" xr:uid="{00000000-0005-0000-0000-000014EC0000}"/>
    <cellStyle name="표준 2 9 17 2 7" xfId="9996" xr:uid="{00000000-0005-0000-0000-000015EC0000}"/>
    <cellStyle name="표준 2 9 17 2 8" xfId="11476" xr:uid="{00000000-0005-0000-0000-000016EC0000}"/>
    <cellStyle name="표준 2 9 17 2 9" xfId="12956" xr:uid="{00000000-0005-0000-0000-000017EC0000}"/>
    <cellStyle name="표준 2 9 17 20" xfId="27019" xr:uid="{00000000-0005-0000-0000-000018EC0000}"/>
    <cellStyle name="표준 2 9 17 21" xfId="28499" xr:uid="{00000000-0005-0000-0000-000019EC0000}"/>
    <cellStyle name="표준 2 9 17 22" xfId="29979" xr:uid="{00000000-0005-0000-0000-00001AEC0000}"/>
    <cellStyle name="표준 2 9 17 23" xfId="31459" xr:uid="{00000000-0005-0000-0000-00001BEC0000}"/>
    <cellStyle name="표준 2 9 17 24" xfId="32939" xr:uid="{00000000-0005-0000-0000-00001CEC0000}"/>
    <cellStyle name="표준 2 9 17 25" xfId="34419" xr:uid="{00000000-0005-0000-0000-00001DEC0000}"/>
    <cellStyle name="표준 2 9 17 26" xfId="35899" xr:uid="{00000000-0005-0000-0000-00001EEC0000}"/>
    <cellStyle name="표준 2 9 17 27" xfId="37379" xr:uid="{00000000-0005-0000-0000-00001FEC0000}"/>
    <cellStyle name="표준 2 9 17 28" xfId="38859" xr:uid="{00000000-0005-0000-0000-000020EC0000}"/>
    <cellStyle name="표준 2 9 17 29" xfId="40339" xr:uid="{00000000-0005-0000-0000-000021EC0000}"/>
    <cellStyle name="표준 2 9 17 3" xfId="1858" xr:uid="{00000000-0005-0000-0000-000022EC0000}"/>
    <cellStyle name="표준 2 9 17 30" xfId="41819" xr:uid="{00000000-0005-0000-0000-000023EC0000}"/>
    <cellStyle name="표준 2 9 17 31" xfId="43299" xr:uid="{00000000-0005-0000-0000-000024EC0000}"/>
    <cellStyle name="표준 2 9 17 32" xfId="44779" xr:uid="{00000000-0005-0000-0000-000025EC0000}"/>
    <cellStyle name="표준 2 9 17 33" xfId="46260" xr:uid="{00000000-0005-0000-0000-000026EC0000}"/>
    <cellStyle name="표준 2 9 17 34" xfId="47740" xr:uid="{00000000-0005-0000-0000-000027EC0000}"/>
    <cellStyle name="표준 2 9 17 35" xfId="49220" xr:uid="{00000000-0005-0000-0000-000028EC0000}"/>
    <cellStyle name="표준 2 9 17 36" xfId="50700" xr:uid="{00000000-0005-0000-0000-000029EC0000}"/>
    <cellStyle name="표준 2 9 17 37" xfId="52180" xr:uid="{00000000-0005-0000-0000-00002AEC0000}"/>
    <cellStyle name="표준 2 9 17 38" xfId="53660" xr:uid="{00000000-0005-0000-0000-00002BEC0000}"/>
    <cellStyle name="표준 2 9 17 39" xfId="55140" xr:uid="{00000000-0005-0000-0000-00002CEC0000}"/>
    <cellStyle name="표준 2 9 17 4" xfId="3339" xr:uid="{00000000-0005-0000-0000-00002DEC0000}"/>
    <cellStyle name="표준 2 9 17 40" xfId="56620" xr:uid="{00000000-0005-0000-0000-00002EEC0000}"/>
    <cellStyle name="표준 2 9 17 41" xfId="58100" xr:uid="{00000000-0005-0000-0000-00002FEC0000}"/>
    <cellStyle name="표준 2 9 17 42" xfId="59580" xr:uid="{00000000-0005-0000-0000-000030EC0000}"/>
    <cellStyle name="표준 2 9 17 43" xfId="61060" xr:uid="{00000000-0005-0000-0000-000031EC0000}"/>
    <cellStyle name="표준 2 9 17 5" xfId="4819" xr:uid="{00000000-0005-0000-0000-000032EC0000}"/>
    <cellStyle name="표준 2 9 17 6" xfId="6299" xr:uid="{00000000-0005-0000-0000-000033EC0000}"/>
    <cellStyle name="표준 2 9 17 7" xfId="7779" xr:uid="{00000000-0005-0000-0000-000034EC0000}"/>
    <cellStyle name="표준 2 9 17 8" xfId="9259" xr:uid="{00000000-0005-0000-0000-000035EC0000}"/>
    <cellStyle name="표준 2 9 17 9" xfId="10739" xr:uid="{00000000-0005-0000-0000-000036EC0000}"/>
    <cellStyle name="표준 2 9 18" xfId="1208" xr:uid="{00000000-0005-0000-0000-000037EC0000}"/>
    <cellStyle name="표준 2 9 18 10" xfId="12242" xr:uid="{00000000-0005-0000-0000-000038EC0000}"/>
    <cellStyle name="표준 2 9 18 11" xfId="13722" xr:uid="{00000000-0005-0000-0000-000039EC0000}"/>
    <cellStyle name="표준 2 9 18 12" xfId="15202" xr:uid="{00000000-0005-0000-0000-00003AEC0000}"/>
    <cellStyle name="표준 2 9 18 13" xfId="16682" xr:uid="{00000000-0005-0000-0000-00003BEC0000}"/>
    <cellStyle name="표준 2 9 18 14" xfId="18162" xr:uid="{00000000-0005-0000-0000-00003CEC0000}"/>
    <cellStyle name="표준 2 9 18 15" xfId="19642" xr:uid="{00000000-0005-0000-0000-00003DEC0000}"/>
    <cellStyle name="표준 2 9 18 16" xfId="21122" xr:uid="{00000000-0005-0000-0000-00003EEC0000}"/>
    <cellStyle name="표준 2 9 18 17" xfId="22602" xr:uid="{00000000-0005-0000-0000-00003FEC0000}"/>
    <cellStyle name="표준 2 9 18 18" xfId="24082" xr:uid="{00000000-0005-0000-0000-000040EC0000}"/>
    <cellStyle name="표준 2 9 18 19" xfId="25562" xr:uid="{00000000-0005-0000-0000-000041EC0000}"/>
    <cellStyle name="표준 2 9 18 2" xfId="429" xr:uid="{00000000-0005-0000-0000-000042EC0000}"/>
    <cellStyle name="표준 2 9 18 2 10" xfId="14459" xr:uid="{00000000-0005-0000-0000-000043EC0000}"/>
    <cellStyle name="표준 2 9 18 2 11" xfId="15939" xr:uid="{00000000-0005-0000-0000-000044EC0000}"/>
    <cellStyle name="표준 2 9 18 2 12" xfId="17419" xr:uid="{00000000-0005-0000-0000-000045EC0000}"/>
    <cellStyle name="표준 2 9 18 2 13" xfId="18899" xr:uid="{00000000-0005-0000-0000-000046EC0000}"/>
    <cellStyle name="표준 2 9 18 2 14" xfId="20379" xr:uid="{00000000-0005-0000-0000-000047EC0000}"/>
    <cellStyle name="표준 2 9 18 2 15" xfId="21859" xr:uid="{00000000-0005-0000-0000-000048EC0000}"/>
    <cellStyle name="표준 2 9 18 2 16" xfId="23339" xr:uid="{00000000-0005-0000-0000-000049EC0000}"/>
    <cellStyle name="표준 2 9 18 2 17" xfId="24819" xr:uid="{00000000-0005-0000-0000-00004AEC0000}"/>
    <cellStyle name="표준 2 9 18 2 18" xfId="26299" xr:uid="{00000000-0005-0000-0000-00004BEC0000}"/>
    <cellStyle name="표준 2 9 18 2 19" xfId="27779" xr:uid="{00000000-0005-0000-0000-00004CEC0000}"/>
    <cellStyle name="표준 2 9 18 2 2" xfId="2618" xr:uid="{00000000-0005-0000-0000-00004DEC0000}"/>
    <cellStyle name="표준 2 9 18 2 20" xfId="29259" xr:uid="{00000000-0005-0000-0000-00004EEC0000}"/>
    <cellStyle name="표준 2 9 18 2 21" xfId="30739" xr:uid="{00000000-0005-0000-0000-00004FEC0000}"/>
    <cellStyle name="표준 2 9 18 2 22" xfId="32219" xr:uid="{00000000-0005-0000-0000-000050EC0000}"/>
    <cellStyle name="표준 2 9 18 2 23" xfId="33699" xr:uid="{00000000-0005-0000-0000-000051EC0000}"/>
    <cellStyle name="표준 2 9 18 2 24" xfId="35179" xr:uid="{00000000-0005-0000-0000-000052EC0000}"/>
    <cellStyle name="표준 2 9 18 2 25" xfId="36659" xr:uid="{00000000-0005-0000-0000-000053EC0000}"/>
    <cellStyle name="표준 2 9 18 2 26" xfId="38139" xr:uid="{00000000-0005-0000-0000-000054EC0000}"/>
    <cellStyle name="표준 2 9 18 2 27" xfId="39619" xr:uid="{00000000-0005-0000-0000-000055EC0000}"/>
    <cellStyle name="표준 2 9 18 2 28" xfId="41099" xr:uid="{00000000-0005-0000-0000-000056EC0000}"/>
    <cellStyle name="표준 2 9 18 2 29" xfId="42579" xr:uid="{00000000-0005-0000-0000-000057EC0000}"/>
    <cellStyle name="표준 2 9 18 2 3" xfId="4099" xr:uid="{00000000-0005-0000-0000-000058EC0000}"/>
    <cellStyle name="표준 2 9 18 2 30" xfId="44059" xr:uid="{00000000-0005-0000-0000-000059EC0000}"/>
    <cellStyle name="표준 2 9 18 2 31" xfId="45539" xr:uid="{00000000-0005-0000-0000-00005AEC0000}"/>
    <cellStyle name="표준 2 9 18 2 32" xfId="47020" xr:uid="{00000000-0005-0000-0000-00005BEC0000}"/>
    <cellStyle name="표준 2 9 18 2 33" xfId="48500" xr:uid="{00000000-0005-0000-0000-00005CEC0000}"/>
    <cellStyle name="표준 2 9 18 2 34" xfId="49980" xr:uid="{00000000-0005-0000-0000-00005DEC0000}"/>
    <cellStyle name="표준 2 9 18 2 35" xfId="51460" xr:uid="{00000000-0005-0000-0000-00005EEC0000}"/>
    <cellStyle name="표준 2 9 18 2 36" xfId="52940" xr:uid="{00000000-0005-0000-0000-00005FEC0000}"/>
    <cellStyle name="표준 2 9 18 2 37" xfId="54420" xr:uid="{00000000-0005-0000-0000-000060EC0000}"/>
    <cellStyle name="표준 2 9 18 2 38" xfId="55900" xr:uid="{00000000-0005-0000-0000-000061EC0000}"/>
    <cellStyle name="표준 2 9 18 2 39" xfId="57380" xr:uid="{00000000-0005-0000-0000-000062EC0000}"/>
    <cellStyle name="표준 2 9 18 2 4" xfId="5579" xr:uid="{00000000-0005-0000-0000-000063EC0000}"/>
    <cellStyle name="표준 2 9 18 2 40" xfId="58860" xr:uid="{00000000-0005-0000-0000-000064EC0000}"/>
    <cellStyle name="표준 2 9 18 2 41" xfId="60340" xr:uid="{00000000-0005-0000-0000-000065EC0000}"/>
    <cellStyle name="표준 2 9 18 2 42" xfId="61820" xr:uid="{00000000-0005-0000-0000-000066EC0000}"/>
    <cellStyle name="표준 2 9 18 2 5" xfId="7059" xr:uid="{00000000-0005-0000-0000-000067EC0000}"/>
    <cellStyle name="표준 2 9 18 2 6" xfId="8539" xr:uid="{00000000-0005-0000-0000-000068EC0000}"/>
    <cellStyle name="표준 2 9 18 2 7" xfId="10019" xr:uid="{00000000-0005-0000-0000-000069EC0000}"/>
    <cellStyle name="표준 2 9 18 2 8" xfId="11499" xr:uid="{00000000-0005-0000-0000-00006AEC0000}"/>
    <cellStyle name="표준 2 9 18 2 9" xfId="12979" xr:uid="{00000000-0005-0000-0000-00006BEC0000}"/>
    <cellStyle name="표준 2 9 18 20" xfId="27042" xr:uid="{00000000-0005-0000-0000-00006CEC0000}"/>
    <cellStyle name="표준 2 9 18 21" xfId="28522" xr:uid="{00000000-0005-0000-0000-00006DEC0000}"/>
    <cellStyle name="표준 2 9 18 22" xfId="30002" xr:uid="{00000000-0005-0000-0000-00006EEC0000}"/>
    <cellStyle name="표준 2 9 18 23" xfId="31482" xr:uid="{00000000-0005-0000-0000-00006FEC0000}"/>
    <cellStyle name="표준 2 9 18 24" xfId="32962" xr:uid="{00000000-0005-0000-0000-000070EC0000}"/>
    <cellStyle name="표준 2 9 18 25" xfId="34442" xr:uid="{00000000-0005-0000-0000-000071EC0000}"/>
    <cellStyle name="표준 2 9 18 26" xfId="35922" xr:uid="{00000000-0005-0000-0000-000072EC0000}"/>
    <cellStyle name="표준 2 9 18 27" xfId="37402" xr:uid="{00000000-0005-0000-0000-000073EC0000}"/>
    <cellStyle name="표준 2 9 18 28" xfId="38882" xr:uid="{00000000-0005-0000-0000-000074EC0000}"/>
    <cellStyle name="표준 2 9 18 29" xfId="40362" xr:uid="{00000000-0005-0000-0000-000075EC0000}"/>
    <cellStyle name="표준 2 9 18 3" xfId="1881" xr:uid="{00000000-0005-0000-0000-000076EC0000}"/>
    <cellStyle name="표준 2 9 18 30" xfId="41842" xr:uid="{00000000-0005-0000-0000-000077EC0000}"/>
    <cellStyle name="표준 2 9 18 31" xfId="43322" xr:uid="{00000000-0005-0000-0000-000078EC0000}"/>
    <cellStyle name="표준 2 9 18 32" xfId="44802" xr:uid="{00000000-0005-0000-0000-000079EC0000}"/>
    <cellStyle name="표준 2 9 18 33" xfId="46283" xr:uid="{00000000-0005-0000-0000-00007AEC0000}"/>
    <cellStyle name="표준 2 9 18 34" xfId="47763" xr:uid="{00000000-0005-0000-0000-00007BEC0000}"/>
    <cellStyle name="표준 2 9 18 35" xfId="49243" xr:uid="{00000000-0005-0000-0000-00007CEC0000}"/>
    <cellStyle name="표준 2 9 18 36" xfId="50723" xr:uid="{00000000-0005-0000-0000-00007DEC0000}"/>
    <cellStyle name="표준 2 9 18 37" xfId="52203" xr:uid="{00000000-0005-0000-0000-00007EEC0000}"/>
    <cellStyle name="표준 2 9 18 38" xfId="53683" xr:uid="{00000000-0005-0000-0000-00007FEC0000}"/>
    <cellStyle name="표준 2 9 18 39" xfId="55163" xr:uid="{00000000-0005-0000-0000-000080EC0000}"/>
    <cellStyle name="표준 2 9 18 4" xfId="3362" xr:uid="{00000000-0005-0000-0000-000081EC0000}"/>
    <cellStyle name="표준 2 9 18 40" xfId="56643" xr:uid="{00000000-0005-0000-0000-000082EC0000}"/>
    <cellStyle name="표준 2 9 18 41" xfId="58123" xr:uid="{00000000-0005-0000-0000-000083EC0000}"/>
    <cellStyle name="표준 2 9 18 42" xfId="59603" xr:uid="{00000000-0005-0000-0000-000084EC0000}"/>
    <cellStyle name="표준 2 9 18 43" xfId="61083" xr:uid="{00000000-0005-0000-0000-000085EC0000}"/>
    <cellStyle name="표준 2 9 18 5" xfId="4842" xr:uid="{00000000-0005-0000-0000-000086EC0000}"/>
    <cellStyle name="표준 2 9 18 6" xfId="6322" xr:uid="{00000000-0005-0000-0000-000087EC0000}"/>
    <cellStyle name="표준 2 9 18 7" xfId="7802" xr:uid="{00000000-0005-0000-0000-000088EC0000}"/>
    <cellStyle name="표준 2 9 18 8" xfId="9282" xr:uid="{00000000-0005-0000-0000-000089EC0000}"/>
    <cellStyle name="표준 2 9 18 9" xfId="10762" xr:uid="{00000000-0005-0000-0000-00008AEC0000}"/>
    <cellStyle name="표준 2 9 19" xfId="1183" xr:uid="{00000000-0005-0000-0000-00008BEC0000}"/>
    <cellStyle name="표준 2 9 19 10" xfId="12267" xr:uid="{00000000-0005-0000-0000-00008CEC0000}"/>
    <cellStyle name="표준 2 9 19 11" xfId="13747" xr:uid="{00000000-0005-0000-0000-00008DEC0000}"/>
    <cellStyle name="표준 2 9 19 12" xfId="15227" xr:uid="{00000000-0005-0000-0000-00008EEC0000}"/>
    <cellStyle name="표준 2 9 19 13" xfId="16707" xr:uid="{00000000-0005-0000-0000-00008FEC0000}"/>
    <cellStyle name="표준 2 9 19 14" xfId="18187" xr:uid="{00000000-0005-0000-0000-000090EC0000}"/>
    <cellStyle name="표준 2 9 19 15" xfId="19667" xr:uid="{00000000-0005-0000-0000-000091EC0000}"/>
    <cellStyle name="표준 2 9 19 16" xfId="21147" xr:uid="{00000000-0005-0000-0000-000092EC0000}"/>
    <cellStyle name="표준 2 9 19 17" xfId="22627" xr:uid="{00000000-0005-0000-0000-000093EC0000}"/>
    <cellStyle name="표준 2 9 19 18" xfId="24107" xr:uid="{00000000-0005-0000-0000-000094EC0000}"/>
    <cellStyle name="표준 2 9 19 19" xfId="25587" xr:uid="{00000000-0005-0000-0000-000095EC0000}"/>
    <cellStyle name="표준 2 9 19 2" xfId="404" xr:uid="{00000000-0005-0000-0000-000096EC0000}"/>
    <cellStyle name="표준 2 9 19 2 10" xfId="14484" xr:uid="{00000000-0005-0000-0000-000097EC0000}"/>
    <cellStyle name="표준 2 9 19 2 11" xfId="15964" xr:uid="{00000000-0005-0000-0000-000098EC0000}"/>
    <cellStyle name="표준 2 9 19 2 12" xfId="17444" xr:uid="{00000000-0005-0000-0000-000099EC0000}"/>
    <cellStyle name="표준 2 9 19 2 13" xfId="18924" xr:uid="{00000000-0005-0000-0000-00009AEC0000}"/>
    <cellStyle name="표준 2 9 19 2 14" xfId="20404" xr:uid="{00000000-0005-0000-0000-00009BEC0000}"/>
    <cellStyle name="표준 2 9 19 2 15" xfId="21884" xr:uid="{00000000-0005-0000-0000-00009CEC0000}"/>
    <cellStyle name="표준 2 9 19 2 16" xfId="23364" xr:uid="{00000000-0005-0000-0000-00009DEC0000}"/>
    <cellStyle name="표준 2 9 19 2 17" xfId="24844" xr:uid="{00000000-0005-0000-0000-00009EEC0000}"/>
    <cellStyle name="표준 2 9 19 2 18" xfId="26324" xr:uid="{00000000-0005-0000-0000-00009FEC0000}"/>
    <cellStyle name="표준 2 9 19 2 19" xfId="27804" xr:uid="{00000000-0005-0000-0000-0000A0EC0000}"/>
    <cellStyle name="표준 2 9 19 2 2" xfId="2643" xr:uid="{00000000-0005-0000-0000-0000A1EC0000}"/>
    <cellStyle name="표준 2 9 19 2 20" xfId="29284" xr:uid="{00000000-0005-0000-0000-0000A2EC0000}"/>
    <cellStyle name="표준 2 9 19 2 21" xfId="30764" xr:uid="{00000000-0005-0000-0000-0000A3EC0000}"/>
    <cellStyle name="표준 2 9 19 2 22" xfId="32244" xr:uid="{00000000-0005-0000-0000-0000A4EC0000}"/>
    <cellStyle name="표준 2 9 19 2 23" xfId="33724" xr:uid="{00000000-0005-0000-0000-0000A5EC0000}"/>
    <cellStyle name="표준 2 9 19 2 24" xfId="35204" xr:uid="{00000000-0005-0000-0000-0000A6EC0000}"/>
    <cellStyle name="표준 2 9 19 2 25" xfId="36684" xr:uid="{00000000-0005-0000-0000-0000A7EC0000}"/>
    <cellStyle name="표준 2 9 19 2 26" xfId="38164" xr:uid="{00000000-0005-0000-0000-0000A8EC0000}"/>
    <cellStyle name="표준 2 9 19 2 27" xfId="39644" xr:uid="{00000000-0005-0000-0000-0000A9EC0000}"/>
    <cellStyle name="표준 2 9 19 2 28" xfId="41124" xr:uid="{00000000-0005-0000-0000-0000AAEC0000}"/>
    <cellStyle name="표준 2 9 19 2 29" xfId="42604" xr:uid="{00000000-0005-0000-0000-0000ABEC0000}"/>
    <cellStyle name="표준 2 9 19 2 3" xfId="4124" xr:uid="{00000000-0005-0000-0000-0000ACEC0000}"/>
    <cellStyle name="표준 2 9 19 2 30" xfId="44084" xr:uid="{00000000-0005-0000-0000-0000ADEC0000}"/>
    <cellStyle name="표준 2 9 19 2 31" xfId="45564" xr:uid="{00000000-0005-0000-0000-0000AEEC0000}"/>
    <cellStyle name="표준 2 9 19 2 32" xfId="47045" xr:uid="{00000000-0005-0000-0000-0000AFEC0000}"/>
    <cellStyle name="표준 2 9 19 2 33" xfId="48525" xr:uid="{00000000-0005-0000-0000-0000B0EC0000}"/>
    <cellStyle name="표준 2 9 19 2 34" xfId="50005" xr:uid="{00000000-0005-0000-0000-0000B1EC0000}"/>
    <cellStyle name="표준 2 9 19 2 35" xfId="51485" xr:uid="{00000000-0005-0000-0000-0000B2EC0000}"/>
    <cellStyle name="표준 2 9 19 2 36" xfId="52965" xr:uid="{00000000-0005-0000-0000-0000B3EC0000}"/>
    <cellStyle name="표준 2 9 19 2 37" xfId="54445" xr:uid="{00000000-0005-0000-0000-0000B4EC0000}"/>
    <cellStyle name="표준 2 9 19 2 38" xfId="55925" xr:uid="{00000000-0005-0000-0000-0000B5EC0000}"/>
    <cellStyle name="표준 2 9 19 2 39" xfId="57405" xr:uid="{00000000-0005-0000-0000-0000B6EC0000}"/>
    <cellStyle name="표준 2 9 19 2 4" xfId="5604" xr:uid="{00000000-0005-0000-0000-0000B7EC0000}"/>
    <cellStyle name="표준 2 9 19 2 40" xfId="58885" xr:uid="{00000000-0005-0000-0000-0000B8EC0000}"/>
    <cellStyle name="표준 2 9 19 2 41" xfId="60365" xr:uid="{00000000-0005-0000-0000-0000B9EC0000}"/>
    <cellStyle name="표준 2 9 19 2 42" xfId="61845" xr:uid="{00000000-0005-0000-0000-0000BAEC0000}"/>
    <cellStyle name="표준 2 9 19 2 5" xfId="7084" xr:uid="{00000000-0005-0000-0000-0000BBEC0000}"/>
    <cellStyle name="표준 2 9 19 2 6" xfId="8564" xr:uid="{00000000-0005-0000-0000-0000BCEC0000}"/>
    <cellStyle name="표준 2 9 19 2 7" xfId="10044" xr:uid="{00000000-0005-0000-0000-0000BDEC0000}"/>
    <cellStyle name="표준 2 9 19 2 8" xfId="11524" xr:uid="{00000000-0005-0000-0000-0000BEEC0000}"/>
    <cellStyle name="표준 2 9 19 2 9" xfId="13004" xr:uid="{00000000-0005-0000-0000-0000BFEC0000}"/>
    <cellStyle name="표준 2 9 19 20" xfId="27067" xr:uid="{00000000-0005-0000-0000-0000C0EC0000}"/>
    <cellStyle name="표준 2 9 19 21" xfId="28547" xr:uid="{00000000-0005-0000-0000-0000C1EC0000}"/>
    <cellStyle name="표준 2 9 19 22" xfId="30027" xr:uid="{00000000-0005-0000-0000-0000C2EC0000}"/>
    <cellStyle name="표준 2 9 19 23" xfId="31507" xr:uid="{00000000-0005-0000-0000-0000C3EC0000}"/>
    <cellStyle name="표준 2 9 19 24" xfId="32987" xr:uid="{00000000-0005-0000-0000-0000C4EC0000}"/>
    <cellStyle name="표준 2 9 19 25" xfId="34467" xr:uid="{00000000-0005-0000-0000-0000C5EC0000}"/>
    <cellStyle name="표준 2 9 19 26" xfId="35947" xr:uid="{00000000-0005-0000-0000-0000C6EC0000}"/>
    <cellStyle name="표준 2 9 19 27" xfId="37427" xr:uid="{00000000-0005-0000-0000-0000C7EC0000}"/>
    <cellStyle name="표준 2 9 19 28" xfId="38907" xr:uid="{00000000-0005-0000-0000-0000C8EC0000}"/>
    <cellStyle name="표준 2 9 19 29" xfId="40387" xr:uid="{00000000-0005-0000-0000-0000C9EC0000}"/>
    <cellStyle name="표준 2 9 19 3" xfId="1906" xr:uid="{00000000-0005-0000-0000-0000CAEC0000}"/>
    <cellStyle name="표준 2 9 19 30" xfId="41867" xr:uid="{00000000-0005-0000-0000-0000CBEC0000}"/>
    <cellStyle name="표준 2 9 19 31" xfId="43347" xr:uid="{00000000-0005-0000-0000-0000CCEC0000}"/>
    <cellStyle name="표준 2 9 19 32" xfId="44827" xr:uid="{00000000-0005-0000-0000-0000CDEC0000}"/>
    <cellStyle name="표준 2 9 19 33" xfId="46308" xr:uid="{00000000-0005-0000-0000-0000CEEC0000}"/>
    <cellStyle name="표준 2 9 19 34" xfId="47788" xr:uid="{00000000-0005-0000-0000-0000CFEC0000}"/>
    <cellStyle name="표준 2 9 19 35" xfId="49268" xr:uid="{00000000-0005-0000-0000-0000D0EC0000}"/>
    <cellStyle name="표준 2 9 19 36" xfId="50748" xr:uid="{00000000-0005-0000-0000-0000D1EC0000}"/>
    <cellStyle name="표준 2 9 19 37" xfId="52228" xr:uid="{00000000-0005-0000-0000-0000D2EC0000}"/>
    <cellStyle name="표준 2 9 19 38" xfId="53708" xr:uid="{00000000-0005-0000-0000-0000D3EC0000}"/>
    <cellStyle name="표준 2 9 19 39" xfId="55188" xr:uid="{00000000-0005-0000-0000-0000D4EC0000}"/>
    <cellStyle name="표준 2 9 19 4" xfId="3387" xr:uid="{00000000-0005-0000-0000-0000D5EC0000}"/>
    <cellStyle name="표준 2 9 19 40" xfId="56668" xr:uid="{00000000-0005-0000-0000-0000D6EC0000}"/>
    <cellStyle name="표준 2 9 19 41" xfId="58148" xr:uid="{00000000-0005-0000-0000-0000D7EC0000}"/>
    <cellStyle name="표준 2 9 19 42" xfId="59628" xr:uid="{00000000-0005-0000-0000-0000D8EC0000}"/>
    <cellStyle name="표준 2 9 19 43" xfId="61108" xr:uid="{00000000-0005-0000-0000-0000D9EC0000}"/>
    <cellStyle name="표준 2 9 19 5" xfId="4867" xr:uid="{00000000-0005-0000-0000-0000DAEC0000}"/>
    <cellStyle name="표준 2 9 19 6" xfId="6347" xr:uid="{00000000-0005-0000-0000-0000DBEC0000}"/>
    <cellStyle name="표준 2 9 19 7" xfId="7827" xr:uid="{00000000-0005-0000-0000-0000DCEC0000}"/>
    <cellStyle name="표준 2 9 19 8" xfId="9307" xr:uid="{00000000-0005-0000-0000-0000DDEC0000}"/>
    <cellStyle name="표준 2 9 19 9" xfId="10787" xr:uid="{00000000-0005-0000-0000-0000DEEC0000}"/>
    <cellStyle name="표준 2 9 2" xfId="1470" xr:uid="{00000000-0005-0000-0000-0000DFEC0000}"/>
    <cellStyle name="표준 2 9 2 10" xfId="11980" xr:uid="{00000000-0005-0000-0000-0000E0EC0000}"/>
    <cellStyle name="표준 2 9 2 11" xfId="13460" xr:uid="{00000000-0005-0000-0000-0000E1EC0000}"/>
    <cellStyle name="표준 2 9 2 12" xfId="14940" xr:uid="{00000000-0005-0000-0000-0000E2EC0000}"/>
    <cellStyle name="표준 2 9 2 13" xfId="16420" xr:uid="{00000000-0005-0000-0000-0000E3EC0000}"/>
    <cellStyle name="표준 2 9 2 14" xfId="17900" xr:uid="{00000000-0005-0000-0000-0000E4EC0000}"/>
    <cellStyle name="표준 2 9 2 15" xfId="19380" xr:uid="{00000000-0005-0000-0000-0000E5EC0000}"/>
    <cellStyle name="표준 2 9 2 16" xfId="20860" xr:uid="{00000000-0005-0000-0000-0000E6EC0000}"/>
    <cellStyle name="표준 2 9 2 17" xfId="22340" xr:uid="{00000000-0005-0000-0000-0000E7EC0000}"/>
    <cellStyle name="표준 2 9 2 18" xfId="23820" xr:uid="{00000000-0005-0000-0000-0000E8EC0000}"/>
    <cellStyle name="표준 2 9 2 19" xfId="25300" xr:uid="{00000000-0005-0000-0000-0000E9EC0000}"/>
    <cellStyle name="표준 2 9 2 2" xfId="691" xr:uid="{00000000-0005-0000-0000-0000EAEC0000}"/>
    <cellStyle name="표준 2 9 2 2 10" xfId="14197" xr:uid="{00000000-0005-0000-0000-0000EBEC0000}"/>
    <cellStyle name="표준 2 9 2 2 11" xfId="15677" xr:uid="{00000000-0005-0000-0000-0000ECEC0000}"/>
    <cellStyle name="표준 2 9 2 2 12" xfId="17157" xr:uid="{00000000-0005-0000-0000-0000EDEC0000}"/>
    <cellStyle name="표준 2 9 2 2 13" xfId="18637" xr:uid="{00000000-0005-0000-0000-0000EEEC0000}"/>
    <cellStyle name="표준 2 9 2 2 14" xfId="20117" xr:uid="{00000000-0005-0000-0000-0000EFEC0000}"/>
    <cellStyle name="표준 2 9 2 2 15" xfId="21597" xr:uid="{00000000-0005-0000-0000-0000F0EC0000}"/>
    <cellStyle name="표준 2 9 2 2 16" xfId="23077" xr:uid="{00000000-0005-0000-0000-0000F1EC0000}"/>
    <cellStyle name="표준 2 9 2 2 17" xfId="24557" xr:uid="{00000000-0005-0000-0000-0000F2EC0000}"/>
    <cellStyle name="표준 2 9 2 2 18" xfId="26037" xr:uid="{00000000-0005-0000-0000-0000F3EC0000}"/>
    <cellStyle name="표준 2 9 2 2 19" xfId="27517" xr:uid="{00000000-0005-0000-0000-0000F4EC0000}"/>
    <cellStyle name="표준 2 9 2 2 2" xfId="2356" xr:uid="{00000000-0005-0000-0000-0000F5EC0000}"/>
    <cellStyle name="표준 2 9 2 2 20" xfId="28997" xr:uid="{00000000-0005-0000-0000-0000F6EC0000}"/>
    <cellStyle name="표준 2 9 2 2 21" xfId="30477" xr:uid="{00000000-0005-0000-0000-0000F7EC0000}"/>
    <cellStyle name="표준 2 9 2 2 22" xfId="31957" xr:uid="{00000000-0005-0000-0000-0000F8EC0000}"/>
    <cellStyle name="표준 2 9 2 2 23" xfId="33437" xr:uid="{00000000-0005-0000-0000-0000F9EC0000}"/>
    <cellStyle name="표준 2 9 2 2 24" xfId="34917" xr:uid="{00000000-0005-0000-0000-0000FAEC0000}"/>
    <cellStyle name="표준 2 9 2 2 25" xfId="36397" xr:uid="{00000000-0005-0000-0000-0000FBEC0000}"/>
    <cellStyle name="표준 2 9 2 2 26" xfId="37877" xr:uid="{00000000-0005-0000-0000-0000FCEC0000}"/>
    <cellStyle name="표준 2 9 2 2 27" xfId="39357" xr:uid="{00000000-0005-0000-0000-0000FDEC0000}"/>
    <cellStyle name="표준 2 9 2 2 28" xfId="40837" xr:uid="{00000000-0005-0000-0000-0000FEEC0000}"/>
    <cellStyle name="표준 2 9 2 2 29" xfId="42317" xr:uid="{00000000-0005-0000-0000-0000FFEC0000}"/>
    <cellStyle name="표준 2 9 2 2 3" xfId="3837" xr:uid="{00000000-0005-0000-0000-000000ED0000}"/>
    <cellStyle name="표준 2 9 2 2 30" xfId="43797" xr:uid="{00000000-0005-0000-0000-000001ED0000}"/>
    <cellStyle name="표준 2 9 2 2 31" xfId="45277" xr:uid="{00000000-0005-0000-0000-000002ED0000}"/>
    <cellStyle name="표준 2 9 2 2 32" xfId="46758" xr:uid="{00000000-0005-0000-0000-000003ED0000}"/>
    <cellStyle name="표준 2 9 2 2 33" xfId="48238" xr:uid="{00000000-0005-0000-0000-000004ED0000}"/>
    <cellStyle name="표준 2 9 2 2 34" xfId="49718" xr:uid="{00000000-0005-0000-0000-000005ED0000}"/>
    <cellStyle name="표준 2 9 2 2 35" xfId="51198" xr:uid="{00000000-0005-0000-0000-000006ED0000}"/>
    <cellStyle name="표준 2 9 2 2 36" xfId="52678" xr:uid="{00000000-0005-0000-0000-000007ED0000}"/>
    <cellStyle name="표준 2 9 2 2 37" xfId="54158" xr:uid="{00000000-0005-0000-0000-000008ED0000}"/>
    <cellStyle name="표준 2 9 2 2 38" xfId="55638" xr:uid="{00000000-0005-0000-0000-000009ED0000}"/>
    <cellStyle name="표준 2 9 2 2 39" xfId="57118" xr:uid="{00000000-0005-0000-0000-00000AED0000}"/>
    <cellStyle name="표준 2 9 2 2 4" xfId="5317" xr:uid="{00000000-0005-0000-0000-00000BED0000}"/>
    <cellStyle name="표준 2 9 2 2 40" xfId="58598" xr:uid="{00000000-0005-0000-0000-00000CED0000}"/>
    <cellStyle name="표준 2 9 2 2 41" xfId="60078" xr:uid="{00000000-0005-0000-0000-00000DED0000}"/>
    <cellStyle name="표준 2 9 2 2 42" xfId="61558" xr:uid="{00000000-0005-0000-0000-00000EED0000}"/>
    <cellStyle name="표준 2 9 2 2 5" xfId="6797" xr:uid="{00000000-0005-0000-0000-00000FED0000}"/>
    <cellStyle name="표준 2 9 2 2 6" xfId="8277" xr:uid="{00000000-0005-0000-0000-000010ED0000}"/>
    <cellStyle name="표준 2 9 2 2 7" xfId="9757" xr:uid="{00000000-0005-0000-0000-000011ED0000}"/>
    <cellStyle name="표준 2 9 2 2 8" xfId="11237" xr:uid="{00000000-0005-0000-0000-000012ED0000}"/>
    <cellStyle name="표준 2 9 2 2 9" xfId="12717" xr:uid="{00000000-0005-0000-0000-000013ED0000}"/>
    <cellStyle name="표준 2 9 2 20" xfId="26780" xr:uid="{00000000-0005-0000-0000-000014ED0000}"/>
    <cellStyle name="표준 2 9 2 21" xfId="28260" xr:uid="{00000000-0005-0000-0000-000015ED0000}"/>
    <cellStyle name="표준 2 9 2 22" xfId="29740" xr:uid="{00000000-0005-0000-0000-000016ED0000}"/>
    <cellStyle name="표준 2 9 2 23" xfId="31220" xr:uid="{00000000-0005-0000-0000-000017ED0000}"/>
    <cellStyle name="표준 2 9 2 24" xfId="32700" xr:uid="{00000000-0005-0000-0000-000018ED0000}"/>
    <cellStyle name="표준 2 9 2 25" xfId="34180" xr:uid="{00000000-0005-0000-0000-000019ED0000}"/>
    <cellStyle name="표준 2 9 2 26" xfId="35660" xr:uid="{00000000-0005-0000-0000-00001AED0000}"/>
    <cellStyle name="표준 2 9 2 27" xfId="37140" xr:uid="{00000000-0005-0000-0000-00001BED0000}"/>
    <cellStyle name="표준 2 9 2 28" xfId="38620" xr:uid="{00000000-0005-0000-0000-00001CED0000}"/>
    <cellStyle name="표준 2 9 2 29" xfId="40100" xr:uid="{00000000-0005-0000-0000-00001DED0000}"/>
    <cellStyle name="표준 2 9 2 3" xfId="1619" xr:uid="{00000000-0005-0000-0000-00001EED0000}"/>
    <cellStyle name="표준 2 9 2 30" xfId="41580" xr:uid="{00000000-0005-0000-0000-00001FED0000}"/>
    <cellStyle name="표준 2 9 2 31" xfId="43060" xr:uid="{00000000-0005-0000-0000-000020ED0000}"/>
    <cellStyle name="표준 2 9 2 32" xfId="44540" xr:uid="{00000000-0005-0000-0000-000021ED0000}"/>
    <cellStyle name="표준 2 9 2 33" xfId="46021" xr:uid="{00000000-0005-0000-0000-000022ED0000}"/>
    <cellStyle name="표준 2 9 2 34" xfId="47501" xr:uid="{00000000-0005-0000-0000-000023ED0000}"/>
    <cellStyle name="표준 2 9 2 35" xfId="48981" xr:uid="{00000000-0005-0000-0000-000024ED0000}"/>
    <cellStyle name="표준 2 9 2 36" xfId="50461" xr:uid="{00000000-0005-0000-0000-000025ED0000}"/>
    <cellStyle name="표준 2 9 2 37" xfId="51941" xr:uid="{00000000-0005-0000-0000-000026ED0000}"/>
    <cellStyle name="표준 2 9 2 38" xfId="53421" xr:uid="{00000000-0005-0000-0000-000027ED0000}"/>
    <cellStyle name="표준 2 9 2 39" xfId="54901" xr:uid="{00000000-0005-0000-0000-000028ED0000}"/>
    <cellStyle name="표준 2 9 2 4" xfId="3100" xr:uid="{00000000-0005-0000-0000-000029ED0000}"/>
    <cellStyle name="표준 2 9 2 40" xfId="56381" xr:uid="{00000000-0005-0000-0000-00002AED0000}"/>
    <cellStyle name="표준 2 9 2 41" xfId="57861" xr:uid="{00000000-0005-0000-0000-00002BED0000}"/>
    <cellStyle name="표준 2 9 2 42" xfId="59341" xr:uid="{00000000-0005-0000-0000-00002CED0000}"/>
    <cellStyle name="표준 2 9 2 43" xfId="60821" xr:uid="{00000000-0005-0000-0000-00002DED0000}"/>
    <cellStyle name="표준 2 9 2 5" xfId="4580" xr:uid="{00000000-0005-0000-0000-00002EED0000}"/>
    <cellStyle name="표준 2 9 2 6" xfId="6060" xr:uid="{00000000-0005-0000-0000-00002FED0000}"/>
    <cellStyle name="표준 2 9 2 7" xfId="7540" xr:uid="{00000000-0005-0000-0000-000030ED0000}"/>
    <cellStyle name="표준 2 9 2 8" xfId="9020" xr:uid="{00000000-0005-0000-0000-000031ED0000}"/>
    <cellStyle name="표준 2 9 2 9" xfId="10500" xr:uid="{00000000-0005-0000-0000-000032ED0000}"/>
    <cellStyle name="표준 2 9 20" xfId="1157" xr:uid="{00000000-0005-0000-0000-000033ED0000}"/>
    <cellStyle name="표준 2 9 20 10" xfId="12293" xr:uid="{00000000-0005-0000-0000-000034ED0000}"/>
    <cellStyle name="표준 2 9 20 11" xfId="13773" xr:uid="{00000000-0005-0000-0000-000035ED0000}"/>
    <cellStyle name="표준 2 9 20 12" xfId="15253" xr:uid="{00000000-0005-0000-0000-000036ED0000}"/>
    <cellStyle name="표준 2 9 20 13" xfId="16733" xr:uid="{00000000-0005-0000-0000-000037ED0000}"/>
    <cellStyle name="표준 2 9 20 14" xfId="18213" xr:uid="{00000000-0005-0000-0000-000038ED0000}"/>
    <cellStyle name="표준 2 9 20 15" xfId="19693" xr:uid="{00000000-0005-0000-0000-000039ED0000}"/>
    <cellStyle name="표준 2 9 20 16" xfId="21173" xr:uid="{00000000-0005-0000-0000-00003AED0000}"/>
    <cellStyle name="표준 2 9 20 17" xfId="22653" xr:uid="{00000000-0005-0000-0000-00003BED0000}"/>
    <cellStyle name="표준 2 9 20 18" xfId="24133" xr:uid="{00000000-0005-0000-0000-00003CED0000}"/>
    <cellStyle name="표준 2 9 20 19" xfId="25613" xr:uid="{00000000-0005-0000-0000-00003DED0000}"/>
    <cellStyle name="표준 2 9 20 2" xfId="378" xr:uid="{00000000-0005-0000-0000-00003EED0000}"/>
    <cellStyle name="표준 2 9 20 2 10" xfId="14510" xr:uid="{00000000-0005-0000-0000-00003FED0000}"/>
    <cellStyle name="표준 2 9 20 2 11" xfId="15990" xr:uid="{00000000-0005-0000-0000-000040ED0000}"/>
    <cellStyle name="표준 2 9 20 2 12" xfId="17470" xr:uid="{00000000-0005-0000-0000-000041ED0000}"/>
    <cellStyle name="표준 2 9 20 2 13" xfId="18950" xr:uid="{00000000-0005-0000-0000-000042ED0000}"/>
    <cellStyle name="표준 2 9 20 2 14" xfId="20430" xr:uid="{00000000-0005-0000-0000-000043ED0000}"/>
    <cellStyle name="표준 2 9 20 2 15" xfId="21910" xr:uid="{00000000-0005-0000-0000-000044ED0000}"/>
    <cellStyle name="표준 2 9 20 2 16" xfId="23390" xr:uid="{00000000-0005-0000-0000-000045ED0000}"/>
    <cellStyle name="표준 2 9 20 2 17" xfId="24870" xr:uid="{00000000-0005-0000-0000-000046ED0000}"/>
    <cellStyle name="표준 2 9 20 2 18" xfId="26350" xr:uid="{00000000-0005-0000-0000-000047ED0000}"/>
    <cellStyle name="표준 2 9 20 2 19" xfId="27830" xr:uid="{00000000-0005-0000-0000-000048ED0000}"/>
    <cellStyle name="표준 2 9 20 2 2" xfId="2669" xr:uid="{00000000-0005-0000-0000-000049ED0000}"/>
    <cellStyle name="표준 2 9 20 2 20" xfId="29310" xr:uid="{00000000-0005-0000-0000-00004AED0000}"/>
    <cellStyle name="표준 2 9 20 2 21" xfId="30790" xr:uid="{00000000-0005-0000-0000-00004BED0000}"/>
    <cellStyle name="표준 2 9 20 2 22" xfId="32270" xr:uid="{00000000-0005-0000-0000-00004CED0000}"/>
    <cellStyle name="표준 2 9 20 2 23" xfId="33750" xr:uid="{00000000-0005-0000-0000-00004DED0000}"/>
    <cellStyle name="표준 2 9 20 2 24" xfId="35230" xr:uid="{00000000-0005-0000-0000-00004EED0000}"/>
    <cellStyle name="표준 2 9 20 2 25" xfId="36710" xr:uid="{00000000-0005-0000-0000-00004FED0000}"/>
    <cellStyle name="표준 2 9 20 2 26" xfId="38190" xr:uid="{00000000-0005-0000-0000-000050ED0000}"/>
    <cellStyle name="표준 2 9 20 2 27" xfId="39670" xr:uid="{00000000-0005-0000-0000-000051ED0000}"/>
    <cellStyle name="표준 2 9 20 2 28" xfId="41150" xr:uid="{00000000-0005-0000-0000-000052ED0000}"/>
    <cellStyle name="표준 2 9 20 2 29" xfId="42630" xr:uid="{00000000-0005-0000-0000-000053ED0000}"/>
    <cellStyle name="표준 2 9 20 2 3" xfId="4150" xr:uid="{00000000-0005-0000-0000-000054ED0000}"/>
    <cellStyle name="표준 2 9 20 2 30" xfId="44110" xr:uid="{00000000-0005-0000-0000-000055ED0000}"/>
    <cellStyle name="표준 2 9 20 2 31" xfId="45590" xr:uid="{00000000-0005-0000-0000-000056ED0000}"/>
    <cellStyle name="표준 2 9 20 2 32" xfId="47071" xr:uid="{00000000-0005-0000-0000-000057ED0000}"/>
    <cellStyle name="표준 2 9 20 2 33" xfId="48551" xr:uid="{00000000-0005-0000-0000-000058ED0000}"/>
    <cellStyle name="표준 2 9 20 2 34" xfId="50031" xr:uid="{00000000-0005-0000-0000-000059ED0000}"/>
    <cellStyle name="표준 2 9 20 2 35" xfId="51511" xr:uid="{00000000-0005-0000-0000-00005AED0000}"/>
    <cellStyle name="표준 2 9 20 2 36" xfId="52991" xr:uid="{00000000-0005-0000-0000-00005BED0000}"/>
    <cellStyle name="표준 2 9 20 2 37" xfId="54471" xr:uid="{00000000-0005-0000-0000-00005CED0000}"/>
    <cellStyle name="표준 2 9 20 2 38" xfId="55951" xr:uid="{00000000-0005-0000-0000-00005DED0000}"/>
    <cellStyle name="표준 2 9 20 2 39" xfId="57431" xr:uid="{00000000-0005-0000-0000-00005EED0000}"/>
    <cellStyle name="표준 2 9 20 2 4" xfId="5630" xr:uid="{00000000-0005-0000-0000-00005FED0000}"/>
    <cellStyle name="표준 2 9 20 2 40" xfId="58911" xr:uid="{00000000-0005-0000-0000-000060ED0000}"/>
    <cellStyle name="표준 2 9 20 2 41" xfId="60391" xr:uid="{00000000-0005-0000-0000-000061ED0000}"/>
    <cellStyle name="표준 2 9 20 2 42" xfId="61871" xr:uid="{00000000-0005-0000-0000-000062ED0000}"/>
    <cellStyle name="표준 2 9 20 2 5" xfId="7110" xr:uid="{00000000-0005-0000-0000-000063ED0000}"/>
    <cellStyle name="표준 2 9 20 2 6" xfId="8590" xr:uid="{00000000-0005-0000-0000-000064ED0000}"/>
    <cellStyle name="표준 2 9 20 2 7" xfId="10070" xr:uid="{00000000-0005-0000-0000-000065ED0000}"/>
    <cellStyle name="표준 2 9 20 2 8" xfId="11550" xr:uid="{00000000-0005-0000-0000-000066ED0000}"/>
    <cellStyle name="표준 2 9 20 2 9" xfId="13030" xr:uid="{00000000-0005-0000-0000-000067ED0000}"/>
    <cellStyle name="표준 2 9 20 20" xfId="27093" xr:uid="{00000000-0005-0000-0000-000068ED0000}"/>
    <cellStyle name="표준 2 9 20 21" xfId="28573" xr:uid="{00000000-0005-0000-0000-000069ED0000}"/>
    <cellStyle name="표준 2 9 20 22" xfId="30053" xr:uid="{00000000-0005-0000-0000-00006AED0000}"/>
    <cellStyle name="표준 2 9 20 23" xfId="31533" xr:uid="{00000000-0005-0000-0000-00006BED0000}"/>
    <cellStyle name="표준 2 9 20 24" xfId="33013" xr:uid="{00000000-0005-0000-0000-00006CED0000}"/>
    <cellStyle name="표준 2 9 20 25" xfId="34493" xr:uid="{00000000-0005-0000-0000-00006DED0000}"/>
    <cellStyle name="표준 2 9 20 26" xfId="35973" xr:uid="{00000000-0005-0000-0000-00006EED0000}"/>
    <cellStyle name="표준 2 9 20 27" xfId="37453" xr:uid="{00000000-0005-0000-0000-00006FED0000}"/>
    <cellStyle name="표준 2 9 20 28" xfId="38933" xr:uid="{00000000-0005-0000-0000-000070ED0000}"/>
    <cellStyle name="표준 2 9 20 29" xfId="40413" xr:uid="{00000000-0005-0000-0000-000071ED0000}"/>
    <cellStyle name="표준 2 9 20 3" xfId="1932" xr:uid="{00000000-0005-0000-0000-000072ED0000}"/>
    <cellStyle name="표준 2 9 20 30" xfId="41893" xr:uid="{00000000-0005-0000-0000-000073ED0000}"/>
    <cellStyle name="표준 2 9 20 31" xfId="43373" xr:uid="{00000000-0005-0000-0000-000074ED0000}"/>
    <cellStyle name="표준 2 9 20 32" xfId="44853" xr:uid="{00000000-0005-0000-0000-000075ED0000}"/>
    <cellStyle name="표준 2 9 20 33" xfId="46334" xr:uid="{00000000-0005-0000-0000-000076ED0000}"/>
    <cellStyle name="표준 2 9 20 34" xfId="47814" xr:uid="{00000000-0005-0000-0000-000077ED0000}"/>
    <cellStyle name="표준 2 9 20 35" xfId="49294" xr:uid="{00000000-0005-0000-0000-000078ED0000}"/>
    <cellStyle name="표준 2 9 20 36" xfId="50774" xr:uid="{00000000-0005-0000-0000-000079ED0000}"/>
    <cellStyle name="표준 2 9 20 37" xfId="52254" xr:uid="{00000000-0005-0000-0000-00007AED0000}"/>
    <cellStyle name="표준 2 9 20 38" xfId="53734" xr:uid="{00000000-0005-0000-0000-00007BED0000}"/>
    <cellStyle name="표준 2 9 20 39" xfId="55214" xr:uid="{00000000-0005-0000-0000-00007CED0000}"/>
    <cellStyle name="표준 2 9 20 4" xfId="3413" xr:uid="{00000000-0005-0000-0000-00007DED0000}"/>
    <cellStyle name="표준 2 9 20 40" xfId="56694" xr:uid="{00000000-0005-0000-0000-00007EED0000}"/>
    <cellStyle name="표준 2 9 20 41" xfId="58174" xr:uid="{00000000-0005-0000-0000-00007FED0000}"/>
    <cellStyle name="표준 2 9 20 42" xfId="59654" xr:uid="{00000000-0005-0000-0000-000080ED0000}"/>
    <cellStyle name="표준 2 9 20 43" xfId="61134" xr:uid="{00000000-0005-0000-0000-000081ED0000}"/>
    <cellStyle name="표준 2 9 20 5" xfId="4893" xr:uid="{00000000-0005-0000-0000-000082ED0000}"/>
    <cellStyle name="표준 2 9 20 6" xfId="6373" xr:uid="{00000000-0005-0000-0000-000083ED0000}"/>
    <cellStyle name="표준 2 9 20 7" xfId="7853" xr:uid="{00000000-0005-0000-0000-000084ED0000}"/>
    <cellStyle name="표준 2 9 20 8" xfId="9333" xr:uid="{00000000-0005-0000-0000-000085ED0000}"/>
    <cellStyle name="표준 2 9 20 9" xfId="10813" xr:uid="{00000000-0005-0000-0000-000086ED0000}"/>
    <cellStyle name="표준 2 9 21" xfId="1130" xr:uid="{00000000-0005-0000-0000-000087ED0000}"/>
    <cellStyle name="표준 2 9 21 10" xfId="12320" xr:uid="{00000000-0005-0000-0000-000088ED0000}"/>
    <cellStyle name="표준 2 9 21 11" xfId="13800" xr:uid="{00000000-0005-0000-0000-000089ED0000}"/>
    <cellStyle name="표준 2 9 21 12" xfId="15280" xr:uid="{00000000-0005-0000-0000-00008AED0000}"/>
    <cellStyle name="표준 2 9 21 13" xfId="16760" xr:uid="{00000000-0005-0000-0000-00008BED0000}"/>
    <cellStyle name="표준 2 9 21 14" xfId="18240" xr:uid="{00000000-0005-0000-0000-00008CED0000}"/>
    <cellStyle name="표준 2 9 21 15" xfId="19720" xr:uid="{00000000-0005-0000-0000-00008DED0000}"/>
    <cellStyle name="표준 2 9 21 16" xfId="21200" xr:uid="{00000000-0005-0000-0000-00008EED0000}"/>
    <cellStyle name="표준 2 9 21 17" xfId="22680" xr:uid="{00000000-0005-0000-0000-00008FED0000}"/>
    <cellStyle name="표준 2 9 21 18" xfId="24160" xr:uid="{00000000-0005-0000-0000-000090ED0000}"/>
    <cellStyle name="표준 2 9 21 19" xfId="25640" xr:uid="{00000000-0005-0000-0000-000091ED0000}"/>
    <cellStyle name="표준 2 9 21 2" xfId="351" xr:uid="{00000000-0005-0000-0000-000092ED0000}"/>
    <cellStyle name="표준 2 9 21 2 10" xfId="14537" xr:uid="{00000000-0005-0000-0000-000093ED0000}"/>
    <cellStyle name="표준 2 9 21 2 11" xfId="16017" xr:uid="{00000000-0005-0000-0000-000094ED0000}"/>
    <cellStyle name="표준 2 9 21 2 12" xfId="17497" xr:uid="{00000000-0005-0000-0000-000095ED0000}"/>
    <cellStyle name="표준 2 9 21 2 13" xfId="18977" xr:uid="{00000000-0005-0000-0000-000096ED0000}"/>
    <cellStyle name="표준 2 9 21 2 14" xfId="20457" xr:uid="{00000000-0005-0000-0000-000097ED0000}"/>
    <cellStyle name="표준 2 9 21 2 15" xfId="21937" xr:uid="{00000000-0005-0000-0000-000098ED0000}"/>
    <cellStyle name="표준 2 9 21 2 16" xfId="23417" xr:uid="{00000000-0005-0000-0000-000099ED0000}"/>
    <cellStyle name="표준 2 9 21 2 17" xfId="24897" xr:uid="{00000000-0005-0000-0000-00009AED0000}"/>
    <cellStyle name="표준 2 9 21 2 18" xfId="26377" xr:uid="{00000000-0005-0000-0000-00009BED0000}"/>
    <cellStyle name="표준 2 9 21 2 19" xfId="27857" xr:uid="{00000000-0005-0000-0000-00009CED0000}"/>
    <cellStyle name="표준 2 9 21 2 2" xfId="2696" xr:uid="{00000000-0005-0000-0000-00009DED0000}"/>
    <cellStyle name="표준 2 9 21 2 20" xfId="29337" xr:uid="{00000000-0005-0000-0000-00009EED0000}"/>
    <cellStyle name="표준 2 9 21 2 21" xfId="30817" xr:uid="{00000000-0005-0000-0000-00009FED0000}"/>
    <cellStyle name="표준 2 9 21 2 22" xfId="32297" xr:uid="{00000000-0005-0000-0000-0000A0ED0000}"/>
    <cellStyle name="표준 2 9 21 2 23" xfId="33777" xr:uid="{00000000-0005-0000-0000-0000A1ED0000}"/>
    <cellStyle name="표준 2 9 21 2 24" xfId="35257" xr:uid="{00000000-0005-0000-0000-0000A2ED0000}"/>
    <cellStyle name="표준 2 9 21 2 25" xfId="36737" xr:uid="{00000000-0005-0000-0000-0000A3ED0000}"/>
    <cellStyle name="표준 2 9 21 2 26" xfId="38217" xr:uid="{00000000-0005-0000-0000-0000A4ED0000}"/>
    <cellStyle name="표준 2 9 21 2 27" xfId="39697" xr:uid="{00000000-0005-0000-0000-0000A5ED0000}"/>
    <cellStyle name="표준 2 9 21 2 28" xfId="41177" xr:uid="{00000000-0005-0000-0000-0000A6ED0000}"/>
    <cellStyle name="표준 2 9 21 2 29" xfId="42657" xr:uid="{00000000-0005-0000-0000-0000A7ED0000}"/>
    <cellStyle name="표준 2 9 21 2 3" xfId="4177" xr:uid="{00000000-0005-0000-0000-0000A8ED0000}"/>
    <cellStyle name="표준 2 9 21 2 30" xfId="44137" xr:uid="{00000000-0005-0000-0000-0000A9ED0000}"/>
    <cellStyle name="표준 2 9 21 2 31" xfId="45617" xr:uid="{00000000-0005-0000-0000-0000AAED0000}"/>
    <cellStyle name="표준 2 9 21 2 32" xfId="47098" xr:uid="{00000000-0005-0000-0000-0000ABED0000}"/>
    <cellStyle name="표준 2 9 21 2 33" xfId="48578" xr:uid="{00000000-0005-0000-0000-0000ACED0000}"/>
    <cellStyle name="표준 2 9 21 2 34" xfId="50058" xr:uid="{00000000-0005-0000-0000-0000ADED0000}"/>
    <cellStyle name="표준 2 9 21 2 35" xfId="51538" xr:uid="{00000000-0005-0000-0000-0000AEED0000}"/>
    <cellStyle name="표준 2 9 21 2 36" xfId="53018" xr:uid="{00000000-0005-0000-0000-0000AFED0000}"/>
    <cellStyle name="표준 2 9 21 2 37" xfId="54498" xr:uid="{00000000-0005-0000-0000-0000B0ED0000}"/>
    <cellStyle name="표준 2 9 21 2 38" xfId="55978" xr:uid="{00000000-0005-0000-0000-0000B1ED0000}"/>
    <cellStyle name="표준 2 9 21 2 39" xfId="57458" xr:uid="{00000000-0005-0000-0000-0000B2ED0000}"/>
    <cellStyle name="표준 2 9 21 2 4" xfId="5657" xr:uid="{00000000-0005-0000-0000-0000B3ED0000}"/>
    <cellStyle name="표준 2 9 21 2 40" xfId="58938" xr:uid="{00000000-0005-0000-0000-0000B4ED0000}"/>
    <cellStyle name="표준 2 9 21 2 41" xfId="60418" xr:uid="{00000000-0005-0000-0000-0000B5ED0000}"/>
    <cellStyle name="표준 2 9 21 2 42" xfId="61898" xr:uid="{00000000-0005-0000-0000-0000B6ED0000}"/>
    <cellStyle name="표준 2 9 21 2 5" xfId="7137" xr:uid="{00000000-0005-0000-0000-0000B7ED0000}"/>
    <cellStyle name="표준 2 9 21 2 6" xfId="8617" xr:uid="{00000000-0005-0000-0000-0000B8ED0000}"/>
    <cellStyle name="표준 2 9 21 2 7" xfId="10097" xr:uid="{00000000-0005-0000-0000-0000B9ED0000}"/>
    <cellStyle name="표준 2 9 21 2 8" xfId="11577" xr:uid="{00000000-0005-0000-0000-0000BAED0000}"/>
    <cellStyle name="표준 2 9 21 2 9" xfId="13057" xr:uid="{00000000-0005-0000-0000-0000BBED0000}"/>
    <cellStyle name="표준 2 9 21 20" xfId="27120" xr:uid="{00000000-0005-0000-0000-0000BCED0000}"/>
    <cellStyle name="표준 2 9 21 21" xfId="28600" xr:uid="{00000000-0005-0000-0000-0000BDED0000}"/>
    <cellStyle name="표준 2 9 21 22" xfId="30080" xr:uid="{00000000-0005-0000-0000-0000BEED0000}"/>
    <cellStyle name="표준 2 9 21 23" xfId="31560" xr:uid="{00000000-0005-0000-0000-0000BFED0000}"/>
    <cellStyle name="표준 2 9 21 24" xfId="33040" xr:uid="{00000000-0005-0000-0000-0000C0ED0000}"/>
    <cellStyle name="표준 2 9 21 25" xfId="34520" xr:uid="{00000000-0005-0000-0000-0000C1ED0000}"/>
    <cellStyle name="표준 2 9 21 26" xfId="36000" xr:uid="{00000000-0005-0000-0000-0000C2ED0000}"/>
    <cellStyle name="표준 2 9 21 27" xfId="37480" xr:uid="{00000000-0005-0000-0000-0000C3ED0000}"/>
    <cellStyle name="표준 2 9 21 28" xfId="38960" xr:uid="{00000000-0005-0000-0000-0000C4ED0000}"/>
    <cellStyle name="표준 2 9 21 29" xfId="40440" xr:uid="{00000000-0005-0000-0000-0000C5ED0000}"/>
    <cellStyle name="표준 2 9 21 3" xfId="1959" xr:uid="{00000000-0005-0000-0000-0000C6ED0000}"/>
    <cellStyle name="표준 2 9 21 30" xfId="41920" xr:uid="{00000000-0005-0000-0000-0000C7ED0000}"/>
    <cellStyle name="표준 2 9 21 31" xfId="43400" xr:uid="{00000000-0005-0000-0000-0000C8ED0000}"/>
    <cellStyle name="표준 2 9 21 32" xfId="44880" xr:uid="{00000000-0005-0000-0000-0000C9ED0000}"/>
    <cellStyle name="표준 2 9 21 33" xfId="46361" xr:uid="{00000000-0005-0000-0000-0000CAED0000}"/>
    <cellStyle name="표준 2 9 21 34" xfId="47841" xr:uid="{00000000-0005-0000-0000-0000CBED0000}"/>
    <cellStyle name="표준 2 9 21 35" xfId="49321" xr:uid="{00000000-0005-0000-0000-0000CCED0000}"/>
    <cellStyle name="표준 2 9 21 36" xfId="50801" xr:uid="{00000000-0005-0000-0000-0000CDED0000}"/>
    <cellStyle name="표준 2 9 21 37" xfId="52281" xr:uid="{00000000-0005-0000-0000-0000CEED0000}"/>
    <cellStyle name="표준 2 9 21 38" xfId="53761" xr:uid="{00000000-0005-0000-0000-0000CFED0000}"/>
    <cellStyle name="표준 2 9 21 39" xfId="55241" xr:uid="{00000000-0005-0000-0000-0000D0ED0000}"/>
    <cellStyle name="표준 2 9 21 4" xfId="3440" xr:uid="{00000000-0005-0000-0000-0000D1ED0000}"/>
    <cellStyle name="표준 2 9 21 40" xfId="56721" xr:uid="{00000000-0005-0000-0000-0000D2ED0000}"/>
    <cellStyle name="표준 2 9 21 41" xfId="58201" xr:uid="{00000000-0005-0000-0000-0000D3ED0000}"/>
    <cellStyle name="표준 2 9 21 42" xfId="59681" xr:uid="{00000000-0005-0000-0000-0000D4ED0000}"/>
    <cellStyle name="표준 2 9 21 43" xfId="61161" xr:uid="{00000000-0005-0000-0000-0000D5ED0000}"/>
    <cellStyle name="표준 2 9 21 5" xfId="4920" xr:uid="{00000000-0005-0000-0000-0000D6ED0000}"/>
    <cellStyle name="표준 2 9 21 6" xfId="6400" xr:uid="{00000000-0005-0000-0000-0000D7ED0000}"/>
    <cellStyle name="표준 2 9 21 7" xfId="7880" xr:uid="{00000000-0005-0000-0000-0000D8ED0000}"/>
    <cellStyle name="표준 2 9 21 8" xfId="9360" xr:uid="{00000000-0005-0000-0000-0000D9ED0000}"/>
    <cellStyle name="표준 2 9 21 9" xfId="10840" xr:uid="{00000000-0005-0000-0000-0000DAED0000}"/>
    <cellStyle name="표준 2 9 22" xfId="1101" xr:uid="{00000000-0005-0000-0000-0000DBED0000}"/>
    <cellStyle name="표준 2 9 22 10" xfId="12349" xr:uid="{00000000-0005-0000-0000-0000DCED0000}"/>
    <cellStyle name="표준 2 9 22 11" xfId="13829" xr:uid="{00000000-0005-0000-0000-0000DDED0000}"/>
    <cellStyle name="표준 2 9 22 12" xfId="15309" xr:uid="{00000000-0005-0000-0000-0000DEED0000}"/>
    <cellStyle name="표준 2 9 22 13" xfId="16789" xr:uid="{00000000-0005-0000-0000-0000DFED0000}"/>
    <cellStyle name="표준 2 9 22 14" xfId="18269" xr:uid="{00000000-0005-0000-0000-0000E0ED0000}"/>
    <cellStyle name="표준 2 9 22 15" xfId="19749" xr:uid="{00000000-0005-0000-0000-0000E1ED0000}"/>
    <cellStyle name="표준 2 9 22 16" xfId="21229" xr:uid="{00000000-0005-0000-0000-0000E2ED0000}"/>
    <cellStyle name="표준 2 9 22 17" xfId="22709" xr:uid="{00000000-0005-0000-0000-0000E3ED0000}"/>
    <cellStyle name="표준 2 9 22 18" xfId="24189" xr:uid="{00000000-0005-0000-0000-0000E4ED0000}"/>
    <cellStyle name="표준 2 9 22 19" xfId="25669" xr:uid="{00000000-0005-0000-0000-0000E5ED0000}"/>
    <cellStyle name="표준 2 9 22 2" xfId="322" xr:uid="{00000000-0005-0000-0000-0000E6ED0000}"/>
    <cellStyle name="표준 2 9 22 2 10" xfId="14566" xr:uid="{00000000-0005-0000-0000-0000E7ED0000}"/>
    <cellStyle name="표준 2 9 22 2 11" xfId="16046" xr:uid="{00000000-0005-0000-0000-0000E8ED0000}"/>
    <cellStyle name="표준 2 9 22 2 12" xfId="17526" xr:uid="{00000000-0005-0000-0000-0000E9ED0000}"/>
    <cellStyle name="표준 2 9 22 2 13" xfId="19006" xr:uid="{00000000-0005-0000-0000-0000EAED0000}"/>
    <cellStyle name="표준 2 9 22 2 14" xfId="20486" xr:uid="{00000000-0005-0000-0000-0000EBED0000}"/>
    <cellStyle name="표준 2 9 22 2 15" xfId="21966" xr:uid="{00000000-0005-0000-0000-0000ECED0000}"/>
    <cellStyle name="표준 2 9 22 2 16" xfId="23446" xr:uid="{00000000-0005-0000-0000-0000EDED0000}"/>
    <cellStyle name="표준 2 9 22 2 17" xfId="24926" xr:uid="{00000000-0005-0000-0000-0000EEED0000}"/>
    <cellStyle name="표준 2 9 22 2 18" xfId="26406" xr:uid="{00000000-0005-0000-0000-0000EFED0000}"/>
    <cellStyle name="표준 2 9 22 2 19" xfId="27886" xr:uid="{00000000-0005-0000-0000-0000F0ED0000}"/>
    <cellStyle name="표준 2 9 22 2 2" xfId="2725" xr:uid="{00000000-0005-0000-0000-0000F1ED0000}"/>
    <cellStyle name="표준 2 9 22 2 20" xfId="29366" xr:uid="{00000000-0005-0000-0000-0000F2ED0000}"/>
    <cellStyle name="표준 2 9 22 2 21" xfId="30846" xr:uid="{00000000-0005-0000-0000-0000F3ED0000}"/>
    <cellStyle name="표준 2 9 22 2 22" xfId="32326" xr:uid="{00000000-0005-0000-0000-0000F4ED0000}"/>
    <cellStyle name="표준 2 9 22 2 23" xfId="33806" xr:uid="{00000000-0005-0000-0000-0000F5ED0000}"/>
    <cellStyle name="표준 2 9 22 2 24" xfId="35286" xr:uid="{00000000-0005-0000-0000-0000F6ED0000}"/>
    <cellStyle name="표준 2 9 22 2 25" xfId="36766" xr:uid="{00000000-0005-0000-0000-0000F7ED0000}"/>
    <cellStyle name="표준 2 9 22 2 26" xfId="38246" xr:uid="{00000000-0005-0000-0000-0000F8ED0000}"/>
    <cellStyle name="표준 2 9 22 2 27" xfId="39726" xr:uid="{00000000-0005-0000-0000-0000F9ED0000}"/>
    <cellStyle name="표준 2 9 22 2 28" xfId="41206" xr:uid="{00000000-0005-0000-0000-0000FAED0000}"/>
    <cellStyle name="표준 2 9 22 2 29" xfId="42686" xr:uid="{00000000-0005-0000-0000-0000FBED0000}"/>
    <cellStyle name="표준 2 9 22 2 3" xfId="4206" xr:uid="{00000000-0005-0000-0000-0000FCED0000}"/>
    <cellStyle name="표준 2 9 22 2 30" xfId="44166" xr:uid="{00000000-0005-0000-0000-0000FDED0000}"/>
    <cellStyle name="표준 2 9 22 2 31" xfId="45646" xr:uid="{00000000-0005-0000-0000-0000FEED0000}"/>
    <cellStyle name="표준 2 9 22 2 32" xfId="47127" xr:uid="{00000000-0005-0000-0000-0000FFED0000}"/>
    <cellStyle name="표준 2 9 22 2 33" xfId="48607" xr:uid="{00000000-0005-0000-0000-000000EE0000}"/>
    <cellStyle name="표준 2 9 22 2 34" xfId="50087" xr:uid="{00000000-0005-0000-0000-000001EE0000}"/>
    <cellStyle name="표준 2 9 22 2 35" xfId="51567" xr:uid="{00000000-0005-0000-0000-000002EE0000}"/>
    <cellStyle name="표준 2 9 22 2 36" xfId="53047" xr:uid="{00000000-0005-0000-0000-000003EE0000}"/>
    <cellStyle name="표준 2 9 22 2 37" xfId="54527" xr:uid="{00000000-0005-0000-0000-000004EE0000}"/>
    <cellStyle name="표준 2 9 22 2 38" xfId="56007" xr:uid="{00000000-0005-0000-0000-000005EE0000}"/>
    <cellStyle name="표준 2 9 22 2 39" xfId="57487" xr:uid="{00000000-0005-0000-0000-000006EE0000}"/>
    <cellStyle name="표준 2 9 22 2 4" xfId="5686" xr:uid="{00000000-0005-0000-0000-000007EE0000}"/>
    <cellStyle name="표준 2 9 22 2 40" xfId="58967" xr:uid="{00000000-0005-0000-0000-000008EE0000}"/>
    <cellStyle name="표준 2 9 22 2 41" xfId="60447" xr:uid="{00000000-0005-0000-0000-000009EE0000}"/>
    <cellStyle name="표준 2 9 22 2 42" xfId="61927" xr:uid="{00000000-0005-0000-0000-00000AEE0000}"/>
    <cellStyle name="표준 2 9 22 2 5" xfId="7166" xr:uid="{00000000-0005-0000-0000-00000BEE0000}"/>
    <cellStyle name="표준 2 9 22 2 6" xfId="8646" xr:uid="{00000000-0005-0000-0000-00000CEE0000}"/>
    <cellStyle name="표준 2 9 22 2 7" xfId="10126" xr:uid="{00000000-0005-0000-0000-00000DEE0000}"/>
    <cellStyle name="표준 2 9 22 2 8" xfId="11606" xr:uid="{00000000-0005-0000-0000-00000EEE0000}"/>
    <cellStyle name="표준 2 9 22 2 9" xfId="13086" xr:uid="{00000000-0005-0000-0000-00000FEE0000}"/>
    <cellStyle name="표준 2 9 22 20" xfId="27149" xr:uid="{00000000-0005-0000-0000-000010EE0000}"/>
    <cellStyle name="표준 2 9 22 21" xfId="28629" xr:uid="{00000000-0005-0000-0000-000011EE0000}"/>
    <cellStyle name="표준 2 9 22 22" xfId="30109" xr:uid="{00000000-0005-0000-0000-000012EE0000}"/>
    <cellStyle name="표준 2 9 22 23" xfId="31589" xr:uid="{00000000-0005-0000-0000-000013EE0000}"/>
    <cellStyle name="표준 2 9 22 24" xfId="33069" xr:uid="{00000000-0005-0000-0000-000014EE0000}"/>
    <cellStyle name="표준 2 9 22 25" xfId="34549" xr:uid="{00000000-0005-0000-0000-000015EE0000}"/>
    <cellStyle name="표준 2 9 22 26" xfId="36029" xr:uid="{00000000-0005-0000-0000-000016EE0000}"/>
    <cellStyle name="표준 2 9 22 27" xfId="37509" xr:uid="{00000000-0005-0000-0000-000017EE0000}"/>
    <cellStyle name="표준 2 9 22 28" xfId="38989" xr:uid="{00000000-0005-0000-0000-000018EE0000}"/>
    <cellStyle name="표준 2 9 22 29" xfId="40469" xr:uid="{00000000-0005-0000-0000-000019EE0000}"/>
    <cellStyle name="표준 2 9 22 3" xfId="1988" xr:uid="{00000000-0005-0000-0000-00001AEE0000}"/>
    <cellStyle name="표준 2 9 22 30" xfId="41949" xr:uid="{00000000-0005-0000-0000-00001BEE0000}"/>
    <cellStyle name="표준 2 9 22 31" xfId="43429" xr:uid="{00000000-0005-0000-0000-00001CEE0000}"/>
    <cellStyle name="표준 2 9 22 32" xfId="44909" xr:uid="{00000000-0005-0000-0000-00001DEE0000}"/>
    <cellStyle name="표준 2 9 22 33" xfId="46390" xr:uid="{00000000-0005-0000-0000-00001EEE0000}"/>
    <cellStyle name="표준 2 9 22 34" xfId="47870" xr:uid="{00000000-0005-0000-0000-00001FEE0000}"/>
    <cellStyle name="표준 2 9 22 35" xfId="49350" xr:uid="{00000000-0005-0000-0000-000020EE0000}"/>
    <cellStyle name="표준 2 9 22 36" xfId="50830" xr:uid="{00000000-0005-0000-0000-000021EE0000}"/>
    <cellStyle name="표준 2 9 22 37" xfId="52310" xr:uid="{00000000-0005-0000-0000-000022EE0000}"/>
    <cellStyle name="표준 2 9 22 38" xfId="53790" xr:uid="{00000000-0005-0000-0000-000023EE0000}"/>
    <cellStyle name="표준 2 9 22 39" xfId="55270" xr:uid="{00000000-0005-0000-0000-000024EE0000}"/>
    <cellStyle name="표준 2 9 22 4" xfId="3469" xr:uid="{00000000-0005-0000-0000-000025EE0000}"/>
    <cellStyle name="표준 2 9 22 40" xfId="56750" xr:uid="{00000000-0005-0000-0000-000026EE0000}"/>
    <cellStyle name="표준 2 9 22 41" xfId="58230" xr:uid="{00000000-0005-0000-0000-000027EE0000}"/>
    <cellStyle name="표준 2 9 22 42" xfId="59710" xr:uid="{00000000-0005-0000-0000-000028EE0000}"/>
    <cellStyle name="표준 2 9 22 43" xfId="61190" xr:uid="{00000000-0005-0000-0000-000029EE0000}"/>
    <cellStyle name="표준 2 9 22 5" xfId="4949" xr:uid="{00000000-0005-0000-0000-00002AEE0000}"/>
    <cellStyle name="표준 2 9 22 6" xfId="6429" xr:uid="{00000000-0005-0000-0000-00002BEE0000}"/>
    <cellStyle name="표준 2 9 22 7" xfId="7909" xr:uid="{00000000-0005-0000-0000-00002CEE0000}"/>
    <cellStyle name="표준 2 9 22 8" xfId="9389" xr:uid="{00000000-0005-0000-0000-00002DEE0000}"/>
    <cellStyle name="표준 2 9 22 9" xfId="10869" xr:uid="{00000000-0005-0000-0000-00002EEE0000}"/>
    <cellStyle name="표준 2 9 23" xfId="1071" xr:uid="{00000000-0005-0000-0000-00002FEE0000}"/>
    <cellStyle name="표준 2 9 23 10" xfId="12379" xr:uid="{00000000-0005-0000-0000-000030EE0000}"/>
    <cellStyle name="표준 2 9 23 11" xfId="13859" xr:uid="{00000000-0005-0000-0000-000031EE0000}"/>
    <cellStyle name="표준 2 9 23 12" xfId="15339" xr:uid="{00000000-0005-0000-0000-000032EE0000}"/>
    <cellStyle name="표준 2 9 23 13" xfId="16819" xr:uid="{00000000-0005-0000-0000-000033EE0000}"/>
    <cellStyle name="표준 2 9 23 14" xfId="18299" xr:uid="{00000000-0005-0000-0000-000034EE0000}"/>
    <cellStyle name="표준 2 9 23 15" xfId="19779" xr:uid="{00000000-0005-0000-0000-000035EE0000}"/>
    <cellStyle name="표준 2 9 23 16" xfId="21259" xr:uid="{00000000-0005-0000-0000-000036EE0000}"/>
    <cellStyle name="표준 2 9 23 17" xfId="22739" xr:uid="{00000000-0005-0000-0000-000037EE0000}"/>
    <cellStyle name="표준 2 9 23 18" xfId="24219" xr:uid="{00000000-0005-0000-0000-000038EE0000}"/>
    <cellStyle name="표준 2 9 23 19" xfId="25699" xr:uid="{00000000-0005-0000-0000-000039EE0000}"/>
    <cellStyle name="표준 2 9 23 2" xfId="292" xr:uid="{00000000-0005-0000-0000-00003AEE0000}"/>
    <cellStyle name="표준 2 9 23 2 10" xfId="14596" xr:uid="{00000000-0005-0000-0000-00003BEE0000}"/>
    <cellStyle name="표준 2 9 23 2 11" xfId="16076" xr:uid="{00000000-0005-0000-0000-00003CEE0000}"/>
    <cellStyle name="표준 2 9 23 2 12" xfId="17556" xr:uid="{00000000-0005-0000-0000-00003DEE0000}"/>
    <cellStyle name="표준 2 9 23 2 13" xfId="19036" xr:uid="{00000000-0005-0000-0000-00003EEE0000}"/>
    <cellStyle name="표준 2 9 23 2 14" xfId="20516" xr:uid="{00000000-0005-0000-0000-00003FEE0000}"/>
    <cellStyle name="표준 2 9 23 2 15" xfId="21996" xr:uid="{00000000-0005-0000-0000-000040EE0000}"/>
    <cellStyle name="표준 2 9 23 2 16" xfId="23476" xr:uid="{00000000-0005-0000-0000-000041EE0000}"/>
    <cellStyle name="표준 2 9 23 2 17" xfId="24956" xr:uid="{00000000-0005-0000-0000-000042EE0000}"/>
    <cellStyle name="표준 2 9 23 2 18" xfId="26436" xr:uid="{00000000-0005-0000-0000-000043EE0000}"/>
    <cellStyle name="표준 2 9 23 2 19" xfId="27916" xr:uid="{00000000-0005-0000-0000-000044EE0000}"/>
    <cellStyle name="표준 2 9 23 2 2" xfId="2755" xr:uid="{00000000-0005-0000-0000-000045EE0000}"/>
    <cellStyle name="표준 2 9 23 2 20" xfId="29396" xr:uid="{00000000-0005-0000-0000-000046EE0000}"/>
    <cellStyle name="표준 2 9 23 2 21" xfId="30876" xr:uid="{00000000-0005-0000-0000-000047EE0000}"/>
    <cellStyle name="표준 2 9 23 2 22" xfId="32356" xr:uid="{00000000-0005-0000-0000-000048EE0000}"/>
    <cellStyle name="표준 2 9 23 2 23" xfId="33836" xr:uid="{00000000-0005-0000-0000-000049EE0000}"/>
    <cellStyle name="표준 2 9 23 2 24" xfId="35316" xr:uid="{00000000-0005-0000-0000-00004AEE0000}"/>
    <cellStyle name="표준 2 9 23 2 25" xfId="36796" xr:uid="{00000000-0005-0000-0000-00004BEE0000}"/>
    <cellStyle name="표준 2 9 23 2 26" xfId="38276" xr:uid="{00000000-0005-0000-0000-00004CEE0000}"/>
    <cellStyle name="표준 2 9 23 2 27" xfId="39756" xr:uid="{00000000-0005-0000-0000-00004DEE0000}"/>
    <cellStyle name="표준 2 9 23 2 28" xfId="41236" xr:uid="{00000000-0005-0000-0000-00004EEE0000}"/>
    <cellStyle name="표준 2 9 23 2 29" xfId="42716" xr:uid="{00000000-0005-0000-0000-00004FEE0000}"/>
    <cellStyle name="표준 2 9 23 2 3" xfId="4236" xr:uid="{00000000-0005-0000-0000-000050EE0000}"/>
    <cellStyle name="표준 2 9 23 2 30" xfId="44196" xr:uid="{00000000-0005-0000-0000-000051EE0000}"/>
    <cellStyle name="표준 2 9 23 2 31" xfId="45676" xr:uid="{00000000-0005-0000-0000-000052EE0000}"/>
    <cellStyle name="표준 2 9 23 2 32" xfId="47157" xr:uid="{00000000-0005-0000-0000-000053EE0000}"/>
    <cellStyle name="표준 2 9 23 2 33" xfId="48637" xr:uid="{00000000-0005-0000-0000-000054EE0000}"/>
    <cellStyle name="표준 2 9 23 2 34" xfId="50117" xr:uid="{00000000-0005-0000-0000-000055EE0000}"/>
    <cellStyle name="표준 2 9 23 2 35" xfId="51597" xr:uid="{00000000-0005-0000-0000-000056EE0000}"/>
    <cellStyle name="표준 2 9 23 2 36" xfId="53077" xr:uid="{00000000-0005-0000-0000-000057EE0000}"/>
    <cellStyle name="표준 2 9 23 2 37" xfId="54557" xr:uid="{00000000-0005-0000-0000-000058EE0000}"/>
    <cellStyle name="표준 2 9 23 2 38" xfId="56037" xr:uid="{00000000-0005-0000-0000-000059EE0000}"/>
    <cellStyle name="표준 2 9 23 2 39" xfId="57517" xr:uid="{00000000-0005-0000-0000-00005AEE0000}"/>
    <cellStyle name="표준 2 9 23 2 4" xfId="5716" xr:uid="{00000000-0005-0000-0000-00005BEE0000}"/>
    <cellStyle name="표준 2 9 23 2 40" xfId="58997" xr:uid="{00000000-0005-0000-0000-00005CEE0000}"/>
    <cellStyle name="표준 2 9 23 2 41" xfId="60477" xr:uid="{00000000-0005-0000-0000-00005DEE0000}"/>
    <cellStyle name="표준 2 9 23 2 42" xfId="61957" xr:uid="{00000000-0005-0000-0000-00005EEE0000}"/>
    <cellStyle name="표준 2 9 23 2 5" xfId="7196" xr:uid="{00000000-0005-0000-0000-00005FEE0000}"/>
    <cellStyle name="표준 2 9 23 2 6" xfId="8676" xr:uid="{00000000-0005-0000-0000-000060EE0000}"/>
    <cellStyle name="표준 2 9 23 2 7" xfId="10156" xr:uid="{00000000-0005-0000-0000-000061EE0000}"/>
    <cellStyle name="표준 2 9 23 2 8" xfId="11636" xr:uid="{00000000-0005-0000-0000-000062EE0000}"/>
    <cellStyle name="표준 2 9 23 2 9" xfId="13116" xr:uid="{00000000-0005-0000-0000-000063EE0000}"/>
    <cellStyle name="표준 2 9 23 20" xfId="27179" xr:uid="{00000000-0005-0000-0000-000064EE0000}"/>
    <cellStyle name="표준 2 9 23 21" xfId="28659" xr:uid="{00000000-0005-0000-0000-000065EE0000}"/>
    <cellStyle name="표준 2 9 23 22" xfId="30139" xr:uid="{00000000-0005-0000-0000-000066EE0000}"/>
    <cellStyle name="표준 2 9 23 23" xfId="31619" xr:uid="{00000000-0005-0000-0000-000067EE0000}"/>
    <cellStyle name="표준 2 9 23 24" xfId="33099" xr:uid="{00000000-0005-0000-0000-000068EE0000}"/>
    <cellStyle name="표준 2 9 23 25" xfId="34579" xr:uid="{00000000-0005-0000-0000-000069EE0000}"/>
    <cellStyle name="표준 2 9 23 26" xfId="36059" xr:uid="{00000000-0005-0000-0000-00006AEE0000}"/>
    <cellStyle name="표준 2 9 23 27" xfId="37539" xr:uid="{00000000-0005-0000-0000-00006BEE0000}"/>
    <cellStyle name="표준 2 9 23 28" xfId="39019" xr:uid="{00000000-0005-0000-0000-00006CEE0000}"/>
    <cellStyle name="표준 2 9 23 29" xfId="40499" xr:uid="{00000000-0005-0000-0000-00006DEE0000}"/>
    <cellStyle name="표준 2 9 23 3" xfId="2018" xr:uid="{00000000-0005-0000-0000-00006EEE0000}"/>
    <cellStyle name="표준 2 9 23 30" xfId="41979" xr:uid="{00000000-0005-0000-0000-00006FEE0000}"/>
    <cellStyle name="표준 2 9 23 31" xfId="43459" xr:uid="{00000000-0005-0000-0000-000070EE0000}"/>
    <cellStyle name="표준 2 9 23 32" xfId="44939" xr:uid="{00000000-0005-0000-0000-000071EE0000}"/>
    <cellStyle name="표준 2 9 23 33" xfId="46420" xr:uid="{00000000-0005-0000-0000-000072EE0000}"/>
    <cellStyle name="표준 2 9 23 34" xfId="47900" xr:uid="{00000000-0005-0000-0000-000073EE0000}"/>
    <cellStyle name="표준 2 9 23 35" xfId="49380" xr:uid="{00000000-0005-0000-0000-000074EE0000}"/>
    <cellStyle name="표준 2 9 23 36" xfId="50860" xr:uid="{00000000-0005-0000-0000-000075EE0000}"/>
    <cellStyle name="표준 2 9 23 37" xfId="52340" xr:uid="{00000000-0005-0000-0000-000076EE0000}"/>
    <cellStyle name="표준 2 9 23 38" xfId="53820" xr:uid="{00000000-0005-0000-0000-000077EE0000}"/>
    <cellStyle name="표준 2 9 23 39" xfId="55300" xr:uid="{00000000-0005-0000-0000-000078EE0000}"/>
    <cellStyle name="표준 2 9 23 4" xfId="3499" xr:uid="{00000000-0005-0000-0000-000079EE0000}"/>
    <cellStyle name="표준 2 9 23 40" xfId="56780" xr:uid="{00000000-0005-0000-0000-00007AEE0000}"/>
    <cellStyle name="표준 2 9 23 41" xfId="58260" xr:uid="{00000000-0005-0000-0000-00007BEE0000}"/>
    <cellStyle name="표준 2 9 23 42" xfId="59740" xr:uid="{00000000-0005-0000-0000-00007CEE0000}"/>
    <cellStyle name="표준 2 9 23 43" xfId="61220" xr:uid="{00000000-0005-0000-0000-00007DEE0000}"/>
    <cellStyle name="표준 2 9 23 5" xfId="4979" xr:uid="{00000000-0005-0000-0000-00007EEE0000}"/>
    <cellStyle name="표준 2 9 23 6" xfId="6459" xr:uid="{00000000-0005-0000-0000-00007FEE0000}"/>
    <cellStyle name="표준 2 9 23 7" xfId="7939" xr:uid="{00000000-0005-0000-0000-000080EE0000}"/>
    <cellStyle name="표준 2 9 23 8" xfId="9419" xr:uid="{00000000-0005-0000-0000-000081EE0000}"/>
    <cellStyle name="표준 2 9 23 9" xfId="10899" xr:uid="{00000000-0005-0000-0000-000082EE0000}"/>
    <cellStyle name="표준 2 9 24" xfId="1040" xr:uid="{00000000-0005-0000-0000-000083EE0000}"/>
    <cellStyle name="표준 2 9 24 10" xfId="12410" xr:uid="{00000000-0005-0000-0000-000084EE0000}"/>
    <cellStyle name="표준 2 9 24 11" xfId="13890" xr:uid="{00000000-0005-0000-0000-000085EE0000}"/>
    <cellStyle name="표준 2 9 24 12" xfId="15370" xr:uid="{00000000-0005-0000-0000-000086EE0000}"/>
    <cellStyle name="표준 2 9 24 13" xfId="16850" xr:uid="{00000000-0005-0000-0000-000087EE0000}"/>
    <cellStyle name="표준 2 9 24 14" xfId="18330" xr:uid="{00000000-0005-0000-0000-000088EE0000}"/>
    <cellStyle name="표준 2 9 24 15" xfId="19810" xr:uid="{00000000-0005-0000-0000-000089EE0000}"/>
    <cellStyle name="표준 2 9 24 16" xfId="21290" xr:uid="{00000000-0005-0000-0000-00008AEE0000}"/>
    <cellStyle name="표준 2 9 24 17" xfId="22770" xr:uid="{00000000-0005-0000-0000-00008BEE0000}"/>
    <cellStyle name="표준 2 9 24 18" xfId="24250" xr:uid="{00000000-0005-0000-0000-00008CEE0000}"/>
    <cellStyle name="표준 2 9 24 19" xfId="25730" xr:uid="{00000000-0005-0000-0000-00008DEE0000}"/>
    <cellStyle name="표준 2 9 24 2" xfId="261" xr:uid="{00000000-0005-0000-0000-00008EEE0000}"/>
    <cellStyle name="표준 2 9 24 2 10" xfId="14627" xr:uid="{00000000-0005-0000-0000-00008FEE0000}"/>
    <cellStyle name="표준 2 9 24 2 11" xfId="16107" xr:uid="{00000000-0005-0000-0000-000090EE0000}"/>
    <cellStyle name="표준 2 9 24 2 12" xfId="17587" xr:uid="{00000000-0005-0000-0000-000091EE0000}"/>
    <cellStyle name="표준 2 9 24 2 13" xfId="19067" xr:uid="{00000000-0005-0000-0000-000092EE0000}"/>
    <cellStyle name="표준 2 9 24 2 14" xfId="20547" xr:uid="{00000000-0005-0000-0000-000093EE0000}"/>
    <cellStyle name="표준 2 9 24 2 15" xfId="22027" xr:uid="{00000000-0005-0000-0000-000094EE0000}"/>
    <cellStyle name="표준 2 9 24 2 16" xfId="23507" xr:uid="{00000000-0005-0000-0000-000095EE0000}"/>
    <cellStyle name="표준 2 9 24 2 17" xfId="24987" xr:uid="{00000000-0005-0000-0000-000096EE0000}"/>
    <cellStyle name="표준 2 9 24 2 18" xfId="26467" xr:uid="{00000000-0005-0000-0000-000097EE0000}"/>
    <cellStyle name="표준 2 9 24 2 19" xfId="27947" xr:uid="{00000000-0005-0000-0000-000098EE0000}"/>
    <cellStyle name="표준 2 9 24 2 2" xfId="2786" xr:uid="{00000000-0005-0000-0000-000099EE0000}"/>
    <cellStyle name="표준 2 9 24 2 20" xfId="29427" xr:uid="{00000000-0005-0000-0000-00009AEE0000}"/>
    <cellStyle name="표준 2 9 24 2 21" xfId="30907" xr:uid="{00000000-0005-0000-0000-00009BEE0000}"/>
    <cellStyle name="표준 2 9 24 2 22" xfId="32387" xr:uid="{00000000-0005-0000-0000-00009CEE0000}"/>
    <cellStyle name="표준 2 9 24 2 23" xfId="33867" xr:uid="{00000000-0005-0000-0000-00009DEE0000}"/>
    <cellStyle name="표준 2 9 24 2 24" xfId="35347" xr:uid="{00000000-0005-0000-0000-00009EEE0000}"/>
    <cellStyle name="표준 2 9 24 2 25" xfId="36827" xr:uid="{00000000-0005-0000-0000-00009FEE0000}"/>
    <cellStyle name="표준 2 9 24 2 26" xfId="38307" xr:uid="{00000000-0005-0000-0000-0000A0EE0000}"/>
    <cellStyle name="표준 2 9 24 2 27" xfId="39787" xr:uid="{00000000-0005-0000-0000-0000A1EE0000}"/>
    <cellStyle name="표준 2 9 24 2 28" xfId="41267" xr:uid="{00000000-0005-0000-0000-0000A2EE0000}"/>
    <cellStyle name="표준 2 9 24 2 29" xfId="42747" xr:uid="{00000000-0005-0000-0000-0000A3EE0000}"/>
    <cellStyle name="표준 2 9 24 2 3" xfId="4267" xr:uid="{00000000-0005-0000-0000-0000A4EE0000}"/>
    <cellStyle name="표준 2 9 24 2 30" xfId="44227" xr:uid="{00000000-0005-0000-0000-0000A5EE0000}"/>
    <cellStyle name="표준 2 9 24 2 31" xfId="45707" xr:uid="{00000000-0005-0000-0000-0000A6EE0000}"/>
    <cellStyle name="표준 2 9 24 2 32" xfId="47188" xr:uid="{00000000-0005-0000-0000-0000A7EE0000}"/>
    <cellStyle name="표준 2 9 24 2 33" xfId="48668" xr:uid="{00000000-0005-0000-0000-0000A8EE0000}"/>
    <cellStyle name="표준 2 9 24 2 34" xfId="50148" xr:uid="{00000000-0005-0000-0000-0000A9EE0000}"/>
    <cellStyle name="표준 2 9 24 2 35" xfId="51628" xr:uid="{00000000-0005-0000-0000-0000AAEE0000}"/>
    <cellStyle name="표준 2 9 24 2 36" xfId="53108" xr:uid="{00000000-0005-0000-0000-0000ABEE0000}"/>
    <cellStyle name="표준 2 9 24 2 37" xfId="54588" xr:uid="{00000000-0005-0000-0000-0000ACEE0000}"/>
    <cellStyle name="표준 2 9 24 2 38" xfId="56068" xr:uid="{00000000-0005-0000-0000-0000ADEE0000}"/>
    <cellStyle name="표준 2 9 24 2 39" xfId="57548" xr:uid="{00000000-0005-0000-0000-0000AEEE0000}"/>
    <cellStyle name="표준 2 9 24 2 4" xfId="5747" xr:uid="{00000000-0005-0000-0000-0000AFEE0000}"/>
    <cellStyle name="표준 2 9 24 2 40" xfId="59028" xr:uid="{00000000-0005-0000-0000-0000B0EE0000}"/>
    <cellStyle name="표준 2 9 24 2 41" xfId="60508" xr:uid="{00000000-0005-0000-0000-0000B1EE0000}"/>
    <cellStyle name="표준 2 9 24 2 42" xfId="61988" xr:uid="{00000000-0005-0000-0000-0000B2EE0000}"/>
    <cellStyle name="표준 2 9 24 2 5" xfId="7227" xr:uid="{00000000-0005-0000-0000-0000B3EE0000}"/>
    <cellStyle name="표준 2 9 24 2 6" xfId="8707" xr:uid="{00000000-0005-0000-0000-0000B4EE0000}"/>
    <cellStyle name="표준 2 9 24 2 7" xfId="10187" xr:uid="{00000000-0005-0000-0000-0000B5EE0000}"/>
    <cellStyle name="표준 2 9 24 2 8" xfId="11667" xr:uid="{00000000-0005-0000-0000-0000B6EE0000}"/>
    <cellStyle name="표준 2 9 24 2 9" xfId="13147" xr:uid="{00000000-0005-0000-0000-0000B7EE0000}"/>
    <cellStyle name="표준 2 9 24 20" xfId="27210" xr:uid="{00000000-0005-0000-0000-0000B8EE0000}"/>
    <cellStyle name="표준 2 9 24 21" xfId="28690" xr:uid="{00000000-0005-0000-0000-0000B9EE0000}"/>
    <cellStyle name="표준 2 9 24 22" xfId="30170" xr:uid="{00000000-0005-0000-0000-0000BAEE0000}"/>
    <cellStyle name="표준 2 9 24 23" xfId="31650" xr:uid="{00000000-0005-0000-0000-0000BBEE0000}"/>
    <cellStyle name="표준 2 9 24 24" xfId="33130" xr:uid="{00000000-0005-0000-0000-0000BCEE0000}"/>
    <cellStyle name="표준 2 9 24 25" xfId="34610" xr:uid="{00000000-0005-0000-0000-0000BDEE0000}"/>
    <cellStyle name="표준 2 9 24 26" xfId="36090" xr:uid="{00000000-0005-0000-0000-0000BEEE0000}"/>
    <cellStyle name="표준 2 9 24 27" xfId="37570" xr:uid="{00000000-0005-0000-0000-0000BFEE0000}"/>
    <cellStyle name="표준 2 9 24 28" xfId="39050" xr:uid="{00000000-0005-0000-0000-0000C0EE0000}"/>
    <cellStyle name="표준 2 9 24 29" xfId="40530" xr:uid="{00000000-0005-0000-0000-0000C1EE0000}"/>
    <cellStyle name="표준 2 9 24 3" xfId="2049" xr:uid="{00000000-0005-0000-0000-0000C2EE0000}"/>
    <cellStyle name="표준 2 9 24 30" xfId="42010" xr:uid="{00000000-0005-0000-0000-0000C3EE0000}"/>
    <cellStyle name="표준 2 9 24 31" xfId="43490" xr:uid="{00000000-0005-0000-0000-0000C4EE0000}"/>
    <cellStyle name="표준 2 9 24 32" xfId="44970" xr:uid="{00000000-0005-0000-0000-0000C5EE0000}"/>
    <cellStyle name="표준 2 9 24 33" xfId="46451" xr:uid="{00000000-0005-0000-0000-0000C6EE0000}"/>
    <cellStyle name="표준 2 9 24 34" xfId="47931" xr:uid="{00000000-0005-0000-0000-0000C7EE0000}"/>
    <cellStyle name="표준 2 9 24 35" xfId="49411" xr:uid="{00000000-0005-0000-0000-0000C8EE0000}"/>
    <cellStyle name="표준 2 9 24 36" xfId="50891" xr:uid="{00000000-0005-0000-0000-0000C9EE0000}"/>
    <cellStyle name="표준 2 9 24 37" xfId="52371" xr:uid="{00000000-0005-0000-0000-0000CAEE0000}"/>
    <cellStyle name="표준 2 9 24 38" xfId="53851" xr:uid="{00000000-0005-0000-0000-0000CBEE0000}"/>
    <cellStyle name="표준 2 9 24 39" xfId="55331" xr:uid="{00000000-0005-0000-0000-0000CCEE0000}"/>
    <cellStyle name="표준 2 9 24 4" xfId="3530" xr:uid="{00000000-0005-0000-0000-0000CDEE0000}"/>
    <cellStyle name="표준 2 9 24 40" xfId="56811" xr:uid="{00000000-0005-0000-0000-0000CEEE0000}"/>
    <cellStyle name="표준 2 9 24 41" xfId="58291" xr:uid="{00000000-0005-0000-0000-0000CFEE0000}"/>
    <cellStyle name="표준 2 9 24 42" xfId="59771" xr:uid="{00000000-0005-0000-0000-0000D0EE0000}"/>
    <cellStyle name="표준 2 9 24 43" xfId="61251" xr:uid="{00000000-0005-0000-0000-0000D1EE0000}"/>
    <cellStyle name="표준 2 9 24 5" xfId="5010" xr:uid="{00000000-0005-0000-0000-0000D2EE0000}"/>
    <cellStyle name="표준 2 9 24 6" xfId="6490" xr:uid="{00000000-0005-0000-0000-0000D3EE0000}"/>
    <cellStyle name="표준 2 9 24 7" xfId="7970" xr:uid="{00000000-0005-0000-0000-0000D4EE0000}"/>
    <cellStyle name="표준 2 9 24 8" xfId="9450" xr:uid="{00000000-0005-0000-0000-0000D5EE0000}"/>
    <cellStyle name="표준 2 9 24 9" xfId="10930" xr:uid="{00000000-0005-0000-0000-0000D6EE0000}"/>
    <cellStyle name="표준 2 9 25" xfId="1008" xr:uid="{00000000-0005-0000-0000-0000D7EE0000}"/>
    <cellStyle name="표준 2 9 25 10" xfId="12442" xr:uid="{00000000-0005-0000-0000-0000D8EE0000}"/>
    <cellStyle name="표준 2 9 25 11" xfId="13922" xr:uid="{00000000-0005-0000-0000-0000D9EE0000}"/>
    <cellStyle name="표준 2 9 25 12" xfId="15402" xr:uid="{00000000-0005-0000-0000-0000DAEE0000}"/>
    <cellStyle name="표준 2 9 25 13" xfId="16882" xr:uid="{00000000-0005-0000-0000-0000DBEE0000}"/>
    <cellStyle name="표준 2 9 25 14" xfId="18362" xr:uid="{00000000-0005-0000-0000-0000DCEE0000}"/>
    <cellStyle name="표준 2 9 25 15" xfId="19842" xr:uid="{00000000-0005-0000-0000-0000DDEE0000}"/>
    <cellStyle name="표준 2 9 25 16" xfId="21322" xr:uid="{00000000-0005-0000-0000-0000DEEE0000}"/>
    <cellStyle name="표준 2 9 25 17" xfId="22802" xr:uid="{00000000-0005-0000-0000-0000DFEE0000}"/>
    <cellStyle name="표준 2 9 25 18" xfId="24282" xr:uid="{00000000-0005-0000-0000-0000E0EE0000}"/>
    <cellStyle name="표준 2 9 25 19" xfId="25762" xr:uid="{00000000-0005-0000-0000-0000E1EE0000}"/>
    <cellStyle name="표준 2 9 25 2" xfId="229" xr:uid="{00000000-0005-0000-0000-0000E2EE0000}"/>
    <cellStyle name="표준 2 9 25 2 10" xfId="14659" xr:uid="{00000000-0005-0000-0000-0000E3EE0000}"/>
    <cellStyle name="표준 2 9 25 2 11" xfId="16139" xr:uid="{00000000-0005-0000-0000-0000E4EE0000}"/>
    <cellStyle name="표준 2 9 25 2 12" xfId="17619" xr:uid="{00000000-0005-0000-0000-0000E5EE0000}"/>
    <cellStyle name="표준 2 9 25 2 13" xfId="19099" xr:uid="{00000000-0005-0000-0000-0000E6EE0000}"/>
    <cellStyle name="표준 2 9 25 2 14" xfId="20579" xr:uid="{00000000-0005-0000-0000-0000E7EE0000}"/>
    <cellStyle name="표준 2 9 25 2 15" xfId="22059" xr:uid="{00000000-0005-0000-0000-0000E8EE0000}"/>
    <cellStyle name="표준 2 9 25 2 16" xfId="23539" xr:uid="{00000000-0005-0000-0000-0000E9EE0000}"/>
    <cellStyle name="표준 2 9 25 2 17" xfId="25019" xr:uid="{00000000-0005-0000-0000-0000EAEE0000}"/>
    <cellStyle name="표준 2 9 25 2 18" xfId="26499" xr:uid="{00000000-0005-0000-0000-0000EBEE0000}"/>
    <cellStyle name="표준 2 9 25 2 19" xfId="27979" xr:uid="{00000000-0005-0000-0000-0000ECEE0000}"/>
    <cellStyle name="표준 2 9 25 2 2" xfId="2818" xr:uid="{00000000-0005-0000-0000-0000EDEE0000}"/>
    <cellStyle name="표준 2 9 25 2 20" xfId="29459" xr:uid="{00000000-0005-0000-0000-0000EEEE0000}"/>
    <cellStyle name="표준 2 9 25 2 21" xfId="30939" xr:uid="{00000000-0005-0000-0000-0000EFEE0000}"/>
    <cellStyle name="표준 2 9 25 2 22" xfId="32419" xr:uid="{00000000-0005-0000-0000-0000F0EE0000}"/>
    <cellStyle name="표준 2 9 25 2 23" xfId="33899" xr:uid="{00000000-0005-0000-0000-0000F1EE0000}"/>
    <cellStyle name="표준 2 9 25 2 24" xfId="35379" xr:uid="{00000000-0005-0000-0000-0000F2EE0000}"/>
    <cellStyle name="표준 2 9 25 2 25" xfId="36859" xr:uid="{00000000-0005-0000-0000-0000F3EE0000}"/>
    <cellStyle name="표준 2 9 25 2 26" xfId="38339" xr:uid="{00000000-0005-0000-0000-0000F4EE0000}"/>
    <cellStyle name="표준 2 9 25 2 27" xfId="39819" xr:uid="{00000000-0005-0000-0000-0000F5EE0000}"/>
    <cellStyle name="표준 2 9 25 2 28" xfId="41299" xr:uid="{00000000-0005-0000-0000-0000F6EE0000}"/>
    <cellStyle name="표준 2 9 25 2 29" xfId="42779" xr:uid="{00000000-0005-0000-0000-0000F7EE0000}"/>
    <cellStyle name="표준 2 9 25 2 3" xfId="4299" xr:uid="{00000000-0005-0000-0000-0000F8EE0000}"/>
    <cellStyle name="표준 2 9 25 2 30" xfId="44259" xr:uid="{00000000-0005-0000-0000-0000F9EE0000}"/>
    <cellStyle name="표준 2 9 25 2 31" xfId="45739" xr:uid="{00000000-0005-0000-0000-0000FAEE0000}"/>
    <cellStyle name="표준 2 9 25 2 32" xfId="47220" xr:uid="{00000000-0005-0000-0000-0000FBEE0000}"/>
    <cellStyle name="표준 2 9 25 2 33" xfId="48700" xr:uid="{00000000-0005-0000-0000-0000FCEE0000}"/>
    <cellStyle name="표준 2 9 25 2 34" xfId="50180" xr:uid="{00000000-0005-0000-0000-0000FDEE0000}"/>
    <cellStyle name="표준 2 9 25 2 35" xfId="51660" xr:uid="{00000000-0005-0000-0000-0000FEEE0000}"/>
    <cellStyle name="표준 2 9 25 2 36" xfId="53140" xr:uid="{00000000-0005-0000-0000-0000FFEE0000}"/>
    <cellStyle name="표준 2 9 25 2 37" xfId="54620" xr:uid="{00000000-0005-0000-0000-000000EF0000}"/>
    <cellStyle name="표준 2 9 25 2 38" xfId="56100" xr:uid="{00000000-0005-0000-0000-000001EF0000}"/>
    <cellStyle name="표준 2 9 25 2 39" xfId="57580" xr:uid="{00000000-0005-0000-0000-000002EF0000}"/>
    <cellStyle name="표준 2 9 25 2 4" xfId="5779" xr:uid="{00000000-0005-0000-0000-000003EF0000}"/>
    <cellStyle name="표준 2 9 25 2 40" xfId="59060" xr:uid="{00000000-0005-0000-0000-000004EF0000}"/>
    <cellStyle name="표준 2 9 25 2 41" xfId="60540" xr:uid="{00000000-0005-0000-0000-000005EF0000}"/>
    <cellStyle name="표준 2 9 25 2 42" xfId="62020" xr:uid="{00000000-0005-0000-0000-000006EF0000}"/>
    <cellStyle name="표준 2 9 25 2 5" xfId="7259" xr:uid="{00000000-0005-0000-0000-000007EF0000}"/>
    <cellStyle name="표준 2 9 25 2 6" xfId="8739" xr:uid="{00000000-0005-0000-0000-000008EF0000}"/>
    <cellStyle name="표준 2 9 25 2 7" xfId="10219" xr:uid="{00000000-0005-0000-0000-000009EF0000}"/>
    <cellStyle name="표준 2 9 25 2 8" xfId="11699" xr:uid="{00000000-0005-0000-0000-00000AEF0000}"/>
    <cellStyle name="표준 2 9 25 2 9" xfId="13179" xr:uid="{00000000-0005-0000-0000-00000BEF0000}"/>
    <cellStyle name="표준 2 9 25 20" xfId="27242" xr:uid="{00000000-0005-0000-0000-00000CEF0000}"/>
    <cellStyle name="표준 2 9 25 21" xfId="28722" xr:uid="{00000000-0005-0000-0000-00000DEF0000}"/>
    <cellStyle name="표준 2 9 25 22" xfId="30202" xr:uid="{00000000-0005-0000-0000-00000EEF0000}"/>
    <cellStyle name="표준 2 9 25 23" xfId="31682" xr:uid="{00000000-0005-0000-0000-00000FEF0000}"/>
    <cellStyle name="표준 2 9 25 24" xfId="33162" xr:uid="{00000000-0005-0000-0000-000010EF0000}"/>
    <cellStyle name="표준 2 9 25 25" xfId="34642" xr:uid="{00000000-0005-0000-0000-000011EF0000}"/>
    <cellStyle name="표준 2 9 25 26" xfId="36122" xr:uid="{00000000-0005-0000-0000-000012EF0000}"/>
    <cellStyle name="표준 2 9 25 27" xfId="37602" xr:uid="{00000000-0005-0000-0000-000013EF0000}"/>
    <cellStyle name="표준 2 9 25 28" xfId="39082" xr:uid="{00000000-0005-0000-0000-000014EF0000}"/>
    <cellStyle name="표준 2 9 25 29" xfId="40562" xr:uid="{00000000-0005-0000-0000-000015EF0000}"/>
    <cellStyle name="표준 2 9 25 3" xfId="2081" xr:uid="{00000000-0005-0000-0000-000016EF0000}"/>
    <cellStyle name="표준 2 9 25 30" xfId="42042" xr:uid="{00000000-0005-0000-0000-000017EF0000}"/>
    <cellStyle name="표준 2 9 25 31" xfId="43522" xr:uid="{00000000-0005-0000-0000-000018EF0000}"/>
    <cellStyle name="표준 2 9 25 32" xfId="45002" xr:uid="{00000000-0005-0000-0000-000019EF0000}"/>
    <cellStyle name="표준 2 9 25 33" xfId="46483" xr:uid="{00000000-0005-0000-0000-00001AEF0000}"/>
    <cellStyle name="표준 2 9 25 34" xfId="47963" xr:uid="{00000000-0005-0000-0000-00001BEF0000}"/>
    <cellStyle name="표준 2 9 25 35" xfId="49443" xr:uid="{00000000-0005-0000-0000-00001CEF0000}"/>
    <cellStyle name="표준 2 9 25 36" xfId="50923" xr:uid="{00000000-0005-0000-0000-00001DEF0000}"/>
    <cellStyle name="표준 2 9 25 37" xfId="52403" xr:uid="{00000000-0005-0000-0000-00001EEF0000}"/>
    <cellStyle name="표준 2 9 25 38" xfId="53883" xr:uid="{00000000-0005-0000-0000-00001FEF0000}"/>
    <cellStyle name="표준 2 9 25 39" xfId="55363" xr:uid="{00000000-0005-0000-0000-000020EF0000}"/>
    <cellStyle name="표준 2 9 25 4" xfId="3562" xr:uid="{00000000-0005-0000-0000-000021EF0000}"/>
    <cellStyle name="표준 2 9 25 40" xfId="56843" xr:uid="{00000000-0005-0000-0000-000022EF0000}"/>
    <cellStyle name="표준 2 9 25 41" xfId="58323" xr:uid="{00000000-0005-0000-0000-000023EF0000}"/>
    <cellStyle name="표준 2 9 25 42" xfId="59803" xr:uid="{00000000-0005-0000-0000-000024EF0000}"/>
    <cellStyle name="표준 2 9 25 43" xfId="61283" xr:uid="{00000000-0005-0000-0000-000025EF0000}"/>
    <cellStyle name="표준 2 9 25 5" xfId="5042" xr:uid="{00000000-0005-0000-0000-000026EF0000}"/>
    <cellStyle name="표준 2 9 25 6" xfId="6522" xr:uid="{00000000-0005-0000-0000-000027EF0000}"/>
    <cellStyle name="표준 2 9 25 7" xfId="8002" xr:uid="{00000000-0005-0000-0000-000028EF0000}"/>
    <cellStyle name="표준 2 9 25 8" xfId="9482" xr:uid="{00000000-0005-0000-0000-000029EF0000}"/>
    <cellStyle name="표준 2 9 25 9" xfId="10962" xr:uid="{00000000-0005-0000-0000-00002AEF0000}"/>
    <cellStyle name="표준 2 9 26" xfId="975" xr:uid="{00000000-0005-0000-0000-00002BEF0000}"/>
    <cellStyle name="표준 2 9 26 10" xfId="12475" xr:uid="{00000000-0005-0000-0000-00002CEF0000}"/>
    <cellStyle name="표준 2 9 26 11" xfId="13955" xr:uid="{00000000-0005-0000-0000-00002DEF0000}"/>
    <cellStyle name="표준 2 9 26 12" xfId="15435" xr:uid="{00000000-0005-0000-0000-00002EEF0000}"/>
    <cellStyle name="표준 2 9 26 13" xfId="16915" xr:uid="{00000000-0005-0000-0000-00002FEF0000}"/>
    <cellStyle name="표준 2 9 26 14" xfId="18395" xr:uid="{00000000-0005-0000-0000-000030EF0000}"/>
    <cellStyle name="표준 2 9 26 15" xfId="19875" xr:uid="{00000000-0005-0000-0000-000031EF0000}"/>
    <cellStyle name="표준 2 9 26 16" xfId="21355" xr:uid="{00000000-0005-0000-0000-000032EF0000}"/>
    <cellStyle name="표준 2 9 26 17" xfId="22835" xr:uid="{00000000-0005-0000-0000-000033EF0000}"/>
    <cellStyle name="표준 2 9 26 18" xfId="24315" xr:uid="{00000000-0005-0000-0000-000034EF0000}"/>
    <cellStyle name="표준 2 9 26 19" xfId="25795" xr:uid="{00000000-0005-0000-0000-000035EF0000}"/>
    <cellStyle name="표준 2 9 26 2" xfId="196" xr:uid="{00000000-0005-0000-0000-000036EF0000}"/>
    <cellStyle name="표준 2 9 26 2 10" xfId="14692" xr:uid="{00000000-0005-0000-0000-000037EF0000}"/>
    <cellStyle name="표준 2 9 26 2 11" xfId="16172" xr:uid="{00000000-0005-0000-0000-000038EF0000}"/>
    <cellStyle name="표준 2 9 26 2 12" xfId="17652" xr:uid="{00000000-0005-0000-0000-000039EF0000}"/>
    <cellStyle name="표준 2 9 26 2 13" xfId="19132" xr:uid="{00000000-0005-0000-0000-00003AEF0000}"/>
    <cellStyle name="표준 2 9 26 2 14" xfId="20612" xr:uid="{00000000-0005-0000-0000-00003BEF0000}"/>
    <cellStyle name="표준 2 9 26 2 15" xfId="22092" xr:uid="{00000000-0005-0000-0000-00003CEF0000}"/>
    <cellStyle name="표준 2 9 26 2 16" xfId="23572" xr:uid="{00000000-0005-0000-0000-00003DEF0000}"/>
    <cellStyle name="표준 2 9 26 2 17" xfId="25052" xr:uid="{00000000-0005-0000-0000-00003EEF0000}"/>
    <cellStyle name="표준 2 9 26 2 18" xfId="26532" xr:uid="{00000000-0005-0000-0000-00003FEF0000}"/>
    <cellStyle name="표준 2 9 26 2 19" xfId="28012" xr:uid="{00000000-0005-0000-0000-000040EF0000}"/>
    <cellStyle name="표준 2 9 26 2 2" xfId="2851" xr:uid="{00000000-0005-0000-0000-000041EF0000}"/>
    <cellStyle name="표준 2 9 26 2 20" xfId="29492" xr:uid="{00000000-0005-0000-0000-000042EF0000}"/>
    <cellStyle name="표준 2 9 26 2 21" xfId="30972" xr:uid="{00000000-0005-0000-0000-000043EF0000}"/>
    <cellStyle name="표준 2 9 26 2 22" xfId="32452" xr:uid="{00000000-0005-0000-0000-000044EF0000}"/>
    <cellStyle name="표준 2 9 26 2 23" xfId="33932" xr:uid="{00000000-0005-0000-0000-000045EF0000}"/>
    <cellStyle name="표준 2 9 26 2 24" xfId="35412" xr:uid="{00000000-0005-0000-0000-000046EF0000}"/>
    <cellStyle name="표준 2 9 26 2 25" xfId="36892" xr:uid="{00000000-0005-0000-0000-000047EF0000}"/>
    <cellStyle name="표준 2 9 26 2 26" xfId="38372" xr:uid="{00000000-0005-0000-0000-000048EF0000}"/>
    <cellStyle name="표준 2 9 26 2 27" xfId="39852" xr:uid="{00000000-0005-0000-0000-000049EF0000}"/>
    <cellStyle name="표준 2 9 26 2 28" xfId="41332" xr:uid="{00000000-0005-0000-0000-00004AEF0000}"/>
    <cellStyle name="표준 2 9 26 2 29" xfId="42812" xr:uid="{00000000-0005-0000-0000-00004BEF0000}"/>
    <cellStyle name="표준 2 9 26 2 3" xfId="4332" xr:uid="{00000000-0005-0000-0000-00004CEF0000}"/>
    <cellStyle name="표준 2 9 26 2 30" xfId="44292" xr:uid="{00000000-0005-0000-0000-00004DEF0000}"/>
    <cellStyle name="표준 2 9 26 2 31" xfId="45772" xr:uid="{00000000-0005-0000-0000-00004EEF0000}"/>
    <cellStyle name="표준 2 9 26 2 32" xfId="47253" xr:uid="{00000000-0005-0000-0000-00004FEF0000}"/>
    <cellStyle name="표준 2 9 26 2 33" xfId="48733" xr:uid="{00000000-0005-0000-0000-000050EF0000}"/>
    <cellStyle name="표준 2 9 26 2 34" xfId="50213" xr:uid="{00000000-0005-0000-0000-000051EF0000}"/>
    <cellStyle name="표준 2 9 26 2 35" xfId="51693" xr:uid="{00000000-0005-0000-0000-000052EF0000}"/>
    <cellStyle name="표준 2 9 26 2 36" xfId="53173" xr:uid="{00000000-0005-0000-0000-000053EF0000}"/>
    <cellStyle name="표준 2 9 26 2 37" xfId="54653" xr:uid="{00000000-0005-0000-0000-000054EF0000}"/>
    <cellStyle name="표준 2 9 26 2 38" xfId="56133" xr:uid="{00000000-0005-0000-0000-000055EF0000}"/>
    <cellStyle name="표준 2 9 26 2 39" xfId="57613" xr:uid="{00000000-0005-0000-0000-000056EF0000}"/>
    <cellStyle name="표준 2 9 26 2 4" xfId="5812" xr:uid="{00000000-0005-0000-0000-000057EF0000}"/>
    <cellStyle name="표준 2 9 26 2 40" xfId="59093" xr:uid="{00000000-0005-0000-0000-000058EF0000}"/>
    <cellStyle name="표준 2 9 26 2 41" xfId="60573" xr:uid="{00000000-0005-0000-0000-000059EF0000}"/>
    <cellStyle name="표준 2 9 26 2 42" xfId="62053" xr:uid="{00000000-0005-0000-0000-00005AEF0000}"/>
    <cellStyle name="표준 2 9 26 2 5" xfId="7292" xr:uid="{00000000-0005-0000-0000-00005BEF0000}"/>
    <cellStyle name="표준 2 9 26 2 6" xfId="8772" xr:uid="{00000000-0005-0000-0000-00005CEF0000}"/>
    <cellStyle name="표준 2 9 26 2 7" xfId="10252" xr:uid="{00000000-0005-0000-0000-00005DEF0000}"/>
    <cellStyle name="표준 2 9 26 2 8" xfId="11732" xr:uid="{00000000-0005-0000-0000-00005EEF0000}"/>
    <cellStyle name="표준 2 9 26 2 9" xfId="13212" xr:uid="{00000000-0005-0000-0000-00005FEF0000}"/>
    <cellStyle name="표준 2 9 26 20" xfId="27275" xr:uid="{00000000-0005-0000-0000-000060EF0000}"/>
    <cellStyle name="표준 2 9 26 21" xfId="28755" xr:uid="{00000000-0005-0000-0000-000061EF0000}"/>
    <cellStyle name="표준 2 9 26 22" xfId="30235" xr:uid="{00000000-0005-0000-0000-000062EF0000}"/>
    <cellStyle name="표준 2 9 26 23" xfId="31715" xr:uid="{00000000-0005-0000-0000-000063EF0000}"/>
    <cellStyle name="표준 2 9 26 24" xfId="33195" xr:uid="{00000000-0005-0000-0000-000064EF0000}"/>
    <cellStyle name="표준 2 9 26 25" xfId="34675" xr:uid="{00000000-0005-0000-0000-000065EF0000}"/>
    <cellStyle name="표준 2 9 26 26" xfId="36155" xr:uid="{00000000-0005-0000-0000-000066EF0000}"/>
    <cellStyle name="표준 2 9 26 27" xfId="37635" xr:uid="{00000000-0005-0000-0000-000067EF0000}"/>
    <cellStyle name="표준 2 9 26 28" xfId="39115" xr:uid="{00000000-0005-0000-0000-000068EF0000}"/>
    <cellStyle name="표준 2 9 26 29" xfId="40595" xr:uid="{00000000-0005-0000-0000-000069EF0000}"/>
    <cellStyle name="표준 2 9 26 3" xfId="2114" xr:uid="{00000000-0005-0000-0000-00006AEF0000}"/>
    <cellStyle name="표준 2 9 26 30" xfId="42075" xr:uid="{00000000-0005-0000-0000-00006BEF0000}"/>
    <cellStyle name="표준 2 9 26 31" xfId="43555" xr:uid="{00000000-0005-0000-0000-00006CEF0000}"/>
    <cellStyle name="표준 2 9 26 32" xfId="45035" xr:uid="{00000000-0005-0000-0000-00006DEF0000}"/>
    <cellStyle name="표준 2 9 26 33" xfId="46516" xr:uid="{00000000-0005-0000-0000-00006EEF0000}"/>
    <cellStyle name="표준 2 9 26 34" xfId="47996" xr:uid="{00000000-0005-0000-0000-00006FEF0000}"/>
    <cellStyle name="표준 2 9 26 35" xfId="49476" xr:uid="{00000000-0005-0000-0000-000070EF0000}"/>
    <cellStyle name="표준 2 9 26 36" xfId="50956" xr:uid="{00000000-0005-0000-0000-000071EF0000}"/>
    <cellStyle name="표준 2 9 26 37" xfId="52436" xr:uid="{00000000-0005-0000-0000-000072EF0000}"/>
    <cellStyle name="표준 2 9 26 38" xfId="53916" xr:uid="{00000000-0005-0000-0000-000073EF0000}"/>
    <cellStyle name="표준 2 9 26 39" xfId="55396" xr:uid="{00000000-0005-0000-0000-000074EF0000}"/>
    <cellStyle name="표준 2 9 26 4" xfId="3595" xr:uid="{00000000-0005-0000-0000-000075EF0000}"/>
    <cellStyle name="표준 2 9 26 40" xfId="56876" xr:uid="{00000000-0005-0000-0000-000076EF0000}"/>
    <cellStyle name="표준 2 9 26 41" xfId="58356" xr:uid="{00000000-0005-0000-0000-000077EF0000}"/>
    <cellStyle name="표준 2 9 26 42" xfId="59836" xr:uid="{00000000-0005-0000-0000-000078EF0000}"/>
    <cellStyle name="표준 2 9 26 43" xfId="61316" xr:uid="{00000000-0005-0000-0000-000079EF0000}"/>
    <cellStyle name="표준 2 9 26 5" xfId="5075" xr:uid="{00000000-0005-0000-0000-00007AEF0000}"/>
    <cellStyle name="표준 2 9 26 6" xfId="6555" xr:uid="{00000000-0005-0000-0000-00007BEF0000}"/>
    <cellStyle name="표준 2 9 26 7" xfId="8035" xr:uid="{00000000-0005-0000-0000-00007CEF0000}"/>
    <cellStyle name="표준 2 9 26 8" xfId="9515" xr:uid="{00000000-0005-0000-0000-00007DEF0000}"/>
    <cellStyle name="표준 2 9 26 9" xfId="10995" xr:uid="{00000000-0005-0000-0000-00007EEF0000}"/>
    <cellStyle name="표준 2 9 27" xfId="942" xr:uid="{00000000-0005-0000-0000-00007FEF0000}"/>
    <cellStyle name="표준 2 9 27 10" xfId="12508" xr:uid="{00000000-0005-0000-0000-000080EF0000}"/>
    <cellStyle name="표준 2 9 27 11" xfId="13988" xr:uid="{00000000-0005-0000-0000-000081EF0000}"/>
    <cellStyle name="표준 2 9 27 12" xfId="15468" xr:uid="{00000000-0005-0000-0000-000082EF0000}"/>
    <cellStyle name="표준 2 9 27 13" xfId="16948" xr:uid="{00000000-0005-0000-0000-000083EF0000}"/>
    <cellStyle name="표준 2 9 27 14" xfId="18428" xr:uid="{00000000-0005-0000-0000-000084EF0000}"/>
    <cellStyle name="표준 2 9 27 15" xfId="19908" xr:uid="{00000000-0005-0000-0000-000085EF0000}"/>
    <cellStyle name="표준 2 9 27 16" xfId="21388" xr:uid="{00000000-0005-0000-0000-000086EF0000}"/>
    <cellStyle name="표준 2 9 27 17" xfId="22868" xr:uid="{00000000-0005-0000-0000-000087EF0000}"/>
    <cellStyle name="표준 2 9 27 18" xfId="24348" xr:uid="{00000000-0005-0000-0000-000088EF0000}"/>
    <cellStyle name="표준 2 9 27 19" xfId="25828" xr:uid="{00000000-0005-0000-0000-000089EF0000}"/>
    <cellStyle name="표준 2 9 27 2" xfId="163" xr:uid="{00000000-0005-0000-0000-00008AEF0000}"/>
    <cellStyle name="표준 2 9 27 2 10" xfId="14725" xr:uid="{00000000-0005-0000-0000-00008BEF0000}"/>
    <cellStyle name="표준 2 9 27 2 11" xfId="16205" xr:uid="{00000000-0005-0000-0000-00008CEF0000}"/>
    <cellStyle name="표준 2 9 27 2 12" xfId="17685" xr:uid="{00000000-0005-0000-0000-00008DEF0000}"/>
    <cellStyle name="표준 2 9 27 2 13" xfId="19165" xr:uid="{00000000-0005-0000-0000-00008EEF0000}"/>
    <cellStyle name="표준 2 9 27 2 14" xfId="20645" xr:uid="{00000000-0005-0000-0000-00008FEF0000}"/>
    <cellStyle name="표준 2 9 27 2 15" xfId="22125" xr:uid="{00000000-0005-0000-0000-000090EF0000}"/>
    <cellStyle name="표준 2 9 27 2 16" xfId="23605" xr:uid="{00000000-0005-0000-0000-000091EF0000}"/>
    <cellStyle name="표준 2 9 27 2 17" xfId="25085" xr:uid="{00000000-0005-0000-0000-000092EF0000}"/>
    <cellStyle name="표준 2 9 27 2 18" xfId="26565" xr:uid="{00000000-0005-0000-0000-000093EF0000}"/>
    <cellStyle name="표준 2 9 27 2 19" xfId="28045" xr:uid="{00000000-0005-0000-0000-000094EF0000}"/>
    <cellStyle name="표준 2 9 27 2 2" xfId="2884" xr:uid="{00000000-0005-0000-0000-000095EF0000}"/>
    <cellStyle name="표준 2 9 27 2 20" xfId="29525" xr:uid="{00000000-0005-0000-0000-000096EF0000}"/>
    <cellStyle name="표준 2 9 27 2 21" xfId="31005" xr:uid="{00000000-0005-0000-0000-000097EF0000}"/>
    <cellStyle name="표준 2 9 27 2 22" xfId="32485" xr:uid="{00000000-0005-0000-0000-000098EF0000}"/>
    <cellStyle name="표준 2 9 27 2 23" xfId="33965" xr:uid="{00000000-0005-0000-0000-000099EF0000}"/>
    <cellStyle name="표준 2 9 27 2 24" xfId="35445" xr:uid="{00000000-0005-0000-0000-00009AEF0000}"/>
    <cellStyle name="표준 2 9 27 2 25" xfId="36925" xr:uid="{00000000-0005-0000-0000-00009BEF0000}"/>
    <cellStyle name="표준 2 9 27 2 26" xfId="38405" xr:uid="{00000000-0005-0000-0000-00009CEF0000}"/>
    <cellStyle name="표준 2 9 27 2 27" xfId="39885" xr:uid="{00000000-0005-0000-0000-00009DEF0000}"/>
    <cellStyle name="표준 2 9 27 2 28" xfId="41365" xr:uid="{00000000-0005-0000-0000-00009EEF0000}"/>
    <cellStyle name="표준 2 9 27 2 29" xfId="42845" xr:uid="{00000000-0005-0000-0000-00009FEF0000}"/>
    <cellStyle name="표준 2 9 27 2 3" xfId="4365" xr:uid="{00000000-0005-0000-0000-0000A0EF0000}"/>
    <cellStyle name="표준 2 9 27 2 30" xfId="44325" xr:uid="{00000000-0005-0000-0000-0000A1EF0000}"/>
    <cellStyle name="표준 2 9 27 2 31" xfId="45805" xr:uid="{00000000-0005-0000-0000-0000A2EF0000}"/>
    <cellStyle name="표준 2 9 27 2 32" xfId="47286" xr:uid="{00000000-0005-0000-0000-0000A3EF0000}"/>
    <cellStyle name="표준 2 9 27 2 33" xfId="48766" xr:uid="{00000000-0005-0000-0000-0000A4EF0000}"/>
    <cellStyle name="표준 2 9 27 2 34" xfId="50246" xr:uid="{00000000-0005-0000-0000-0000A5EF0000}"/>
    <cellStyle name="표준 2 9 27 2 35" xfId="51726" xr:uid="{00000000-0005-0000-0000-0000A6EF0000}"/>
    <cellStyle name="표준 2 9 27 2 36" xfId="53206" xr:uid="{00000000-0005-0000-0000-0000A7EF0000}"/>
    <cellStyle name="표준 2 9 27 2 37" xfId="54686" xr:uid="{00000000-0005-0000-0000-0000A8EF0000}"/>
    <cellStyle name="표준 2 9 27 2 38" xfId="56166" xr:uid="{00000000-0005-0000-0000-0000A9EF0000}"/>
    <cellStyle name="표준 2 9 27 2 39" xfId="57646" xr:uid="{00000000-0005-0000-0000-0000AAEF0000}"/>
    <cellStyle name="표준 2 9 27 2 4" xfId="5845" xr:uid="{00000000-0005-0000-0000-0000ABEF0000}"/>
    <cellStyle name="표준 2 9 27 2 40" xfId="59126" xr:uid="{00000000-0005-0000-0000-0000ACEF0000}"/>
    <cellStyle name="표준 2 9 27 2 41" xfId="60606" xr:uid="{00000000-0005-0000-0000-0000ADEF0000}"/>
    <cellStyle name="표준 2 9 27 2 42" xfId="62086" xr:uid="{00000000-0005-0000-0000-0000AEEF0000}"/>
    <cellStyle name="표준 2 9 27 2 5" xfId="7325" xr:uid="{00000000-0005-0000-0000-0000AFEF0000}"/>
    <cellStyle name="표준 2 9 27 2 6" xfId="8805" xr:uid="{00000000-0005-0000-0000-0000B0EF0000}"/>
    <cellStyle name="표준 2 9 27 2 7" xfId="10285" xr:uid="{00000000-0005-0000-0000-0000B1EF0000}"/>
    <cellStyle name="표준 2 9 27 2 8" xfId="11765" xr:uid="{00000000-0005-0000-0000-0000B2EF0000}"/>
    <cellStyle name="표준 2 9 27 2 9" xfId="13245" xr:uid="{00000000-0005-0000-0000-0000B3EF0000}"/>
    <cellStyle name="표준 2 9 27 20" xfId="27308" xr:uid="{00000000-0005-0000-0000-0000B4EF0000}"/>
    <cellStyle name="표준 2 9 27 21" xfId="28788" xr:uid="{00000000-0005-0000-0000-0000B5EF0000}"/>
    <cellStyle name="표준 2 9 27 22" xfId="30268" xr:uid="{00000000-0005-0000-0000-0000B6EF0000}"/>
    <cellStyle name="표준 2 9 27 23" xfId="31748" xr:uid="{00000000-0005-0000-0000-0000B7EF0000}"/>
    <cellStyle name="표준 2 9 27 24" xfId="33228" xr:uid="{00000000-0005-0000-0000-0000B8EF0000}"/>
    <cellStyle name="표준 2 9 27 25" xfId="34708" xr:uid="{00000000-0005-0000-0000-0000B9EF0000}"/>
    <cellStyle name="표준 2 9 27 26" xfId="36188" xr:uid="{00000000-0005-0000-0000-0000BAEF0000}"/>
    <cellStyle name="표준 2 9 27 27" xfId="37668" xr:uid="{00000000-0005-0000-0000-0000BBEF0000}"/>
    <cellStyle name="표준 2 9 27 28" xfId="39148" xr:uid="{00000000-0005-0000-0000-0000BCEF0000}"/>
    <cellStyle name="표준 2 9 27 29" xfId="40628" xr:uid="{00000000-0005-0000-0000-0000BDEF0000}"/>
    <cellStyle name="표준 2 9 27 3" xfId="2147" xr:uid="{00000000-0005-0000-0000-0000BEEF0000}"/>
    <cellStyle name="표준 2 9 27 30" xfId="42108" xr:uid="{00000000-0005-0000-0000-0000BFEF0000}"/>
    <cellStyle name="표준 2 9 27 31" xfId="43588" xr:uid="{00000000-0005-0000-0000-0000C0EF0000}"/>
    <cellStyle name="표준 2 9 27 32" xfId="45068" xr:uid="{00000000-0005-0000-0000-0000C1EF0000}"/>
    <cellStyle name="표준 2 9 27 33" xfId="46549" xr:uid="{00000000-0005-0000-0000-0000C2EF0000}"/>
    <cellStyle name="표준 2 9 27 34" xfId="48029" xr:uid="{00000000-0005-0000-0000-0000C3EF0000}"/>
    <cellStyle name="표준 2 9 27 35" xfId="49509" xr:uid="{00000000-0005-0000-0000-0000C4EF0000}"/>
    <cellStyle name="표준 2 9 27 36" xfId="50989" xr:uid="{00000000-0005-0000-0000-0000C5EF0000}"/>
    <cellStyle name="표준 2 9 27 37" xfId="52469" xr:uid="{00000000-0005-0000-0000-0000C6EF0000}"/>
    <cellStyle name="표준 2 9 27 38" xfId="53949" xr:uid="{00000000-0005-0000-0000-0000C7EF0000}"/>
    <cellStyle name="표준 2 9 27 39" xfId="55429" xr:uid="{00000000-0005-0000-0000-0000C8EF0000}"/>
    <cellStyle name="표준 2 9 27 4" xfId="3628" xr:uid="{00000000-0005-0000-0000-0000C9EF0000}"/>
    <cellStyle name="표준 2 9 27 40" xfId="56909" xr:uid="{00000000-0005-0000-0000-0000CAEF0000}"/>
    <cellStyle name="표준 2 9 27 41" xfId="58389" xr:uid="{00000000-0005-0000-0000-0000CBEF0000}"/>
    <cellStyle name="표준 2 9 27 42" xfId="59869" xr:uid="{00000000-0005-0000-0000-0000CCEF0000}"/>
    <cellStyle name="표준 2 9 27 43" xfId="61349" xr:uid="{00000000-0005-0000-0000-0000CDEF0000}"/>
    <cellStyle name="표준 2 9 27 5" xfId="5108" xr:uid="{00000000-0005-0000-0000-0000CEEF0000}"/>
    <cellStyle name="표준 2 9 27 6" xfId="6588" xr:uid="{00000000-0005-0000-0000-0000CFEF0000}"/>
    <cellStyle name="표준 2 9 27 7" xfId="8068" xr:uid="{00000000-0005-0000-0000-0000D0EF0000}"/>
    <cellStyle name="표준 2 9 27 8" xfId="9548" xr:uid="{00000000-0005-0000-0000-0000D1EF0000}"/>
    <cellStyle name="표준 2 9 27 9" xfId="11028" xr:uid="{00000000-0005-0000-0000-0000D2EF0000}"/>
    <cellStyle name="표준 2 9 28" xfId="908" xr:uid="{00000000-0005-0000-0000-0000D3EF0000}"/>
    <cellStyle name="표준 2 9 28 10" xfId="12542" xr:uid="{00000000-0005-0000-0000-0000D4EF0000}"/>
    <cellStyle name="표준 2 9 28 11" xfId="14022" xr:uid="{00000000-0005-0000-0000-0000D5EF0000}"/>
    <cellStyle name="표준 2 9 28 12" xfId="15502" xr:uid="{00000000-0005-0000-0000-0000D6EF0000}"/>
    <cellStyle name="표준 2 9 28 13" xfId="16982" xr:uid="{00000000-0005-0000-0000-0000D7EF0000}"/>
    <cellStyle name="표준 2 9 28 14" xfId="18462" xr:uid="{00000000-0005-0000-0000-0000D8EF0000}"/>
    <cellStyle name="표준 2 9 28 15" xfId="19942" xr:uid="{00000000-0005-0000-0000-0000D9EF0000}"/>
    <cellStyle name="표준 2 9 28 16" xfId="21422" xr:uid="{00000000-0005-0000-0000-0000DAEF0000}"/>
    <cellStyle name="표준 2 9 28 17" xfId="22902" xr:uid="{00000000-0005-0000-0000-0000DBEF0000}"/>
    <cellStyle name="표준 2 9 28 18" xfId="24382" xr:uid="{00000000-0005-0000-0000-0000DCEF0000}"/>
    <cellStyle name="표준 2 9 28 19" xfId="25862" xr:uid="{00000000-0005-0000-0000-0000DDEF0000}"/>
    <cellStyle name="표준 2 9 28 2" xfId="129" xr:uid="{00000000-0005-0000-0000-0000DEEF0000}"/>
    <cellStyle name="표준 2 9 28 2 10" xfId="14759" xr:uid="{00000000-0005-0000-0000-0000DFEF0000}"/>
    <cellStyle name="표준 2 9 28 2 11" xfId="16239" xr:uid="{00000000-0005-0000-0000-0000E0EF0000}"/>
    <cellStyle name="표준 2 9 28 2 12" xfId="17719" xr:uid="{00000000-0005-0000-0000-0000E1EF0000}"/>
    <cellStyle name="표준 2 9 28 2 13" xfId="19199" xr:uid="{00000000-0005-0000-0000-0000E2EF0000}"/>
    <cellStyle name="표준 2 9 28 2 14" xfId="20679" xr:uid="{00000000-0005-0000-0000-0000E3EF0000}"/>
    <cellStyle name="표준 2 9 28 2 15" xfId="22159" xr:uid="{00000000-0005-0000-0000-0000E4EF0000}"/>
    <cellStyle name="표준 2 9 28 2 16" xfId="23639" xr:uid="{00000000-0005-0000-0000-0000E5EF0000}"/>
    <cellStyle name="표준 2 9 28 2 17" xfId="25119" xr:uid="{00000000-0005-0000-0000-0000E6EF0000}"/>
    <cellStyle name="표준 2 9 28 2 18" xfId="26599" xr:uid="{00000000-0005-0000-0000-0000E7EF0000}"/>
    <cellStyle name="표준 2 9 28 2 19" xfId="28079" xr:uid="{00000000-0005-0000-0000-0000E8EF0000}"/>
    <cellStyle name="표준 2 9 28 2 2" xfId="2918" xr:uid="{00000000-0005-0000-0000-0000E9EF0000}"/>
    <cellStyle name="표준 2 9 28 2 20" xfId="29559" xr:uid="{00000000-0005-0000-0000-0000EAEF0000}"/>
    <cellStyle name="표준 2 9 28 2 21" xfId="31039" xr:uid="{00000000-0005-0000-0000-0000EBEF0000}"/>
    <cellStyle name="표준 2 9 28 2 22" xfId="32519" xr:uid="{00000000-0005-0000-0000-0000ECEF0000}"/>
    <cellStyle name="표준 2 9 28 2 23" xfId="33999" xr:uid="{00000000-0005-0000-0000-0000EDEF0000}"/>
    <cellStyle name="표준 2 9 28 2 24" xfId="35479" xr:uid="{00000000-0005-0000-0000-0000EEEF0000}"/>
    <cellStyle name="표준 2 9 28 2 25" xfId="36959" xr:uid="{00000000-0005-0000-0000-0000EFEF0000}"/>
    <cellStyle name="표준 2 9 28 2 26" xfId="38439" xr:uid="{00000000-0005-0000-0000-0000F0EF0000}"/>
    <cellStyle name="표준 2 9 28 2 27" xfId="39919" xr:uid="{00000000-0005-0000-0000-0000F1EF0000}"/>
    <cellStyle name="표준 2 9 28 2 28" xfId="41399" xr:uid="{00000000-0005-0000-0000-0000F2EF0000}"/>
    <cellStyle name="표준 2 9 28 2 29" xfId="42879" xr:uid="{00000000-0005-0000-0000-0000F3EF0000}"/>
    <cellStyle name="표준 2 9 28 2 3" xfId="4399" xr:uid="{00000000-0005-0000-0000-0000F4EF0000}"/>
    <cellStyle name="표준 2 9 28 2 30" xfId="44359" xr:uid="{00000000-0005-0000-0000-0000F5EF0000}"/>
    <cellStyle name="표준 2 9 28 2 31" xfId="45839" xr:uid="{00000000-0005-0000-0000-0000F6EF0000}"/>
    <cellStyle name="표준 2 9 28 2 32" xfId="47320" xr:uid="{00000000-0005-0000-0000-0000F7EF0000}"/>
    <cellStyle name="표준 2 9 28 2 33" xfId="48800" xr:uid="{00000000-0005-0000-0000-0000F8EF0000}"/>
    <cellStyle name="표준 2 9 28 2 34" xfId="50280" xr:uid="{00000000-0005-0000-0000-0000F9EF0000}"/>
    <cellStyle name="표준 2 9 28 2 35" xfId="51760" xr:uid="{00000000-0005-0000-0000-0000FAEF0000}"/>
    <cellStyle name="표준 2 9 28 2 36" xfId="53240" xr:uid="{00000000-0005-0000-0000-0000FBEF0000}"/>
    <cellStyle name="표준 2 9 28 2 37" xfId="54720" xr:uid="{00000000-0005-0000-0000-0000FCEF0000}"/>
    <cellStyle name="표준 2 9 28 2 38" xfId="56200" xr:uid="{00000000-0005-0000-0000-0000FDEF0000}"/>
    <cellStyle name="표준 2 9 28 2 39" xfId="57680" xr:uid="{00000000-0005-0000-0000-0000FEEF0000}"/>
    <cellStyle name="표준 2 9 28 2 4" xfId="5879" xr:uid="{00000000-0005-0000-0000-0000FFEF0000}"/>
    <cellStyle name="표준 2 9 28 2 40" xfId="59160" xr:uid="{00000000-0005-0000-0000-000000F00000}"/>
    <cellStyle name="표준 2 9 28 2 41" xfId="60640" xr:uid="{00000000-0005-0000-0000-000001F00000}"/>
    <cellStyle name="표준 2 9 28 2 42" xfId="62120" xr:uid="{00000000-0005-0000-0000-000002F00000}"/>
    <cellStyle name="표준 2 9 28 2 5" xfId="7359" xr:uid="{00000000-0005-0000-0000-000003F00000}"/>
    <cellStyle name="표준 2 9 28 2 6" xfId="8839" xr:uid="{00000000-0005-0000-0000-000004F00000}"/>
    <cellStyle name="표준 2 9 28 2 7" xfId="10319" xr:uid="{00000000-0005-0000-0000-000005F00000}"/>
    <cellStyle name="표준 2 9 28 2 8" xfId="11799" xr:uid="{00000000-0005-0000-0000-000006F00000}"/>
    <cellStyle name="표준 2 9 28 2 9" xfId="13279" xr:uid="{00000000-0005-0000-0000-000007F00000}"/>
    <cellStyle name="표준 2 9 28 20" xfId="27342" xr:uid="{00000000-0005-0000-0000-000008F00000}"/>
    <cellStyle name="표준 2 9 28 21" xfId="28822" xr:uid="{00000000-0005-0000-0000-000009F00000}"/>
    <cellStyle name="표준 2 9 28 22" xfId="30302" xr:uid="{00000000-0005-0000-0000-00000AF00000}"/>
    <cellStyle name="표준 2 9 28 23" xfId="31782" xr:uid="{00000000-0005-0000-0000-00000BF00000}"/>
    <cellStyle name="표준 2 9 28 24" xfId="33262" xr:uid="{00000000-0005-0000-0000-00000CF00000}"/>
    <cellStyle name="표준 2 9 28 25" xfId="34742" xr:uid="{00000000-0005-0000-0000-00000DF00000}"/>
    <cellStyle name="표준 2 9 28 26" xfId="36222" xr:uid="{00000000-0005-0000-0000-00000EF00000}"/>
    <cellStyle name="표준 2 9 28 27" xfId="37702" xr:uid="{00000000-0005-0000-0000-00000FF00000}"/>
    <cellStyle name="표준 2 9 28 28" xfId="39182" xr:uid="{00000000-0005-0000-0000-000010F00000}"/>
    <cellStyle name="표준 2 9 28 29" xfId="40662" xr:uid="{00000000-0005-0000-0000-000011F00000}"/>
    <cellStyle name="표준 2 9 28 3" xfId="2181" xr:uid="{00000000-0005-0000-0000-000012F00000}"/>
    <cellStyle name="표준 2 9 28 30" xfId="42142" xr:uid="{00000000-0005-0000-0000-000013F00000}"/>
    <cellStyle name="표준 2 9 28 31" xfId="43622" xr:uid="{00000000-0005-0000-0000-000014F00000}"/>
    <cellStyle name="표준 2 9 28 32" xfId="45102" xr:uid="{00000000-0005-0000-0000-000015F00000}"/>
    <cellStyle name="표준 2 9 28 33" xfId="46583" xr:uid="{00000000-0005-0000-0000-000016F00000}"/>
    <cellStyle name="표준 2 9 28 34" xfId="48063" xr:uid="{00000000-0005-0000-0000-000017F00000}"/>
    <cellStyle name="표준 2 9 28 35" xfId="49543" xr:uid="{00000000-0005-0000-0000-000018F00000}"/>
    <cellStyle name="표준 2 9 28 36" xfId="51023" xr:uid="{00000000-0005-0000-0000-000019F00000}"/>
    <cellStyle name="표준 2 9 28 37" xfId="52503" xr:uid="{00000000-0005-0000-0000-00001AF00000}"/>
    <cellStyle name="표준 2 9 28 38" xfId="53983" xr:uid="{00000000-0005-0000-0000-00001BF00000}"/>
    <cellStyle name="표준 2 9 28 39" xfId="55463" xr:uid="{00000000-0005-0000-0000-00001CF00000}"/>
    <cellStyle name="표준 2 9 28 4" xfId="3662" xr:uid="{00000000-0005-0000-0000-00001DF00000}"/>
    <cellStyle name="표준 2 9 28 40" xfId="56943" xr:uid="{00000000-0005-0000-0000-00001EF00000}"/>
    <cellStyle name="표준 2 9 28 41" xfId="58423" xr:uid="{00000000-0005-0000-0000-00001FF00000}"/>
    <cellStyle name="표준 2 9 28 42" xfId="59903" xr:uid="{00000000-0005-0000-0000-000020F00000}"/>
    <cellStyle name="표준 2 9 28 43" xfId="61383" xr:uid="{00000000-0005-0000-0000-000021F00000}"/>
    <cellStyle name="표준 2 9 28 5" xfId="5142" xr:uid="{00000000-0005-0000-0000-000022F00000}"/>
    <cellStyle name="표준 2 9 28 6" xfId="6622" xr:uid="{00000000-0005-0000-0000-000023F00000}"/>
    <cellStyle name="표준 2 9 28 7" xfId="8102" xr:uid="{00000000-0005-0000-0000-000024F00000}"/>
    <cellStyle name="표준 2 9 28 8" xfId="9582" xr:uid="{00000000-0005-0000-0000-000025F00000}"/>
    <cellStyle name="표준 2 9 28 9" xfId="11062" xr:uid="{00000000-0005-0000-0000-000026F00000}"/>
    <cellStyle name="표준 2 9 29" xfId="873" xr:uid="{00000000-0005-0000-0000-000027F00000}"/>
    <cellStyle name="표준 2 9 29 10" xfId="12577" xr:uid="{00000000-0005-0000-0000-000028F00000}"/>
    <cellStyle name="표준 2 9 29 11" xfId="14057" xr:uid="{00000000-0005-0000-0000-000029F00000}"/>
    <cellStyle name="표준 2 9 29 12" xfId="15537" xr:uid="{00000000-0005-0000-0000-00002AF00000}"/>
    <cellStyle name="표준 2 9 29 13" xfId="17017" xr:uid="{00000000-0005-0000-0000-00002BF00000}"/>
    <cellStyle name="표준 2 9 29 14" xfId="18497" xr:uid="{00000000-0005-0000-0000-00002CF00000}"/>
    <cellStyle name="표준 2 9 29 15" xfId="19977" xr:uid="{00000000-0005-0000-0000-00002DF00000}"/>
    <cellStyle name="표준 2 9 29 16" xfId="21457" xr:uid="{00000000-0005-0000-0000-00002EF00000}"/>
    <cellStyle name="표준 2 9 29 17" xfId="22937" xr:uid="{00000000-0005-0000-0000-00002FF00000}"/>
    <cellStyle name="표준 2 9 29 18" xfId="24417" xr:uid="{00000000-0005-0000-0000-000030F00000}"/>
    <cellStyle name="표준 2 9 29 19" xfId="25897" xr:uid="{00000000-0005-0000-0000-000031F00000}"/>
    <cellStyle name="표준 2 9 29 2" xfId="94" xr:uid="{00000000-0005-0000-0000-000032F00000}"/>
    <cellStyle name="표준 2 9 29 2 10" xfId="14794" xr:uid="{00000000-0005-0000-0000-000033F00000}"/>
    <cellStyle name="표준 2 9 29 2 11" xfId="16274" xr:uid="{00000000-0005-0000-0000-000034F00000}"/>
    <cellStyle name="표준 2 9 29 2 12" xfId="17754" xr:uid="{00000000-0005-0000-0000-000035F00000}"/>
    <cellStyle name="표준 2 9 29 2 13" xfId="19234" xr:uid="{00000000-0005-0000-0000-000036F00000}"/>
    <cellStyle name="표준 2 9 29 2 14" xfId="20714" xr:uid="{00000000-0005-0000-0000-000037F00000}"/>
    <cellStyle name="표준 2 9 29 2 15" xfId="22194" xr:uid="{00000000-0005-0000-0000-000038F00000}"/>
    <cellStyle name="표준 2 9 29 2 16" xfId="23674" xr:uid="{00000000-0005-0000-0000-000039F00000}"/>
    <cellStyle name="표준 2 9 29 2 17" xfId="25154" xr:uid="{00000000-0005-0000-0000-00003AF00000}"/>
    <cellStyle name="표준 2 9 29 2 18" xfId="26634" xr:uid="{00000000-0005-0000-0000-00003BF00000}"/>
    <cellStyle name="표준 2 9 29 2 19" xfId="28114" xr:uid="{00000000-0005-0000-0000-00003CF00000}"/>
    <cellStyle name="표준 2 9 29 2 2" xfId="2953" xr:uid="{00000000-0005-0000-0000-00003DF00000}"/>
    <cellStyle name="표준 2 9 29 2 20" xfId="29594" xr:uid="{00000000-0005-0000-0000-00003EF00000}"/>
    <cellStyle name="표준 2 9 29 2 21" xfId="31074" xr:uid="{00000000-0005-0000-0000-00003FF00000}"/>
    <cellStyle name="표준 2 9 29 2 22" xfId="32554" xr:uid="{00000000-0005-0000-0000-000040F00000}"/>
    <cellStyle name="표준 2 9 29 2 23" xfId="34034" xr:uid="{00000000-0005-0000-0000-000041F00000}"/>
    <cellStyle name="표준 2 9 29 2 24" xfId="35514" xr:uid="{00000000-0005-0000-0000-000042F00000}"/>
    <cellStyle name="표준 2 9 29 2 25" xfId="36994" xr:uid="{00000000-0005-0000-0000-000043F00000}"/>
    <cellStyle name="표준 2 9 29 2 26" xfId="38474" xr:uid="{00000000-0005-0000-0000-000044F00000}"/>
    <cellStyle name="표준 2 9 29 2 27" xfId="39954" xr:uid="{00000000-0005-0000-0000-000045F00000}"/>
    <cellStyle name="표준 2 9 29 2 28" xfId="41434" xr:uid="{00000000-0005-0000-0000-000046F00000}"/>
    <cellStyle name="표준 2 9 29 2 29" xfId="42914" xr:uid="{00000000-0005-0000-0000-000047F00000}"/>
    <cellStyle name="표준 2 9 29 2 3" xfId="4434" xr:uid="{00000000-0005-0000-0000-000048F00000}"/>
    <cellStyle name="표준 2 9 29 2 30" xfId="44394" xr:uid="{00000000-0005-0000-0000-000049F00000}"/>
    <cellStyle name="표준 2 9 29 2 31" xfId="45874" xr:uid="{00000000-0005-0000-0000-00004AF00000}"/>
    <cellStyle name="표준 2 9 29 2 32" xfId="47355" xr:uid="{00000000-0005-0000-0000-00004BF00000}"/>
    <cellStyle name="표준 2 9 29 2 33" xfId="48835" xr:uid="{00000000-0005-0000-0000-00004CF00000}"/>
    <cellStyle name="표준 2 9 29 2 34" xfId="50315" xr:uid="{00000000-0005-0000-0000-00004DF00000}"/>
    <cellStyle name="표준 2 9 29 2 35" xfId="51795" xr:uid="{00000000-0005-0000-0000-00004EF00000}"/>
    <cellStyle name="표준 2 9 29 2 36" xfId="53275" xr:uid="{00000000-0005-0000-0000-00004FF00000}"/>
    <cellStyle name="표준 2 9 29 2 37" xfId="54755" xr:uid="{00000000-0005-0000-0000-000050F00000}"/>
    <cellStyle name="표준 2 9 29 2 38" xfId="56235" xr:uid="{00000000-0005-0000-0000-000051F00000}"/>
    <cellStyle name="표준 2 9 29 2 39" xfId="57715" xr:uid="{00000000-0005-0000-0000-000052F00000}"/>
    <cellStyle name="표준 2 9 29 2 4" xfId="5914" xr:uid="{00000000-0005-0000-0000-000053F00000}"/>
    <cellStyle name="표준 2 9 29 2 40" xfId="59195" xr:uid="{00000000-0005-0000-0000-000054F00000}"/>
    <cellStyle name="표준 2 9 29 2 41" xfId="60675" xr:uid="{00000000-0005-0000-0000-000055F00000}"/>
    <cellStyle name="표준 2 9 29 2 42" xfId="62155" xr:uid="{00000000-0005-0000-0000-000056F00000}"/>
    <cellStyle name="표준 2 9 29 2 5" xfId="7394" xr:uid="{00000000-0005-0000-0000-000057F00000}"/>
    <cellStyle name="표준 2 9 29 2 6" xfId="8874" xr:uid="{00000000-0005-0000-0000-000058F00000}"/>
    <cellStyle name="표준 2 9 29 2 7" xfId="10354" xr:uid="{00000000-0005-0000-0000-000059F00000}"/>
    <cellStyle name="표준 2 9 29 2 8" xfId="11834" xr:uid="{00000000-0005-0000-0000-00005AF00000}"/>
    <cellStyle name="표준 2 9 29 2 9" xfId="13314" xr:uid="{00000000-0005-0000-0000-00005BF00000}"/>
    <cellStyle name="표준 2 9 29 20" xfId="27377" xr:uid="{00000000-0005-0000-0000-00005CF00000}"/>
    <cellStyle name="표준 2 9 29 21" xfId="28857" xr:uid="{00000000-0005-0000-0000-00005DF00000}"/>
    <cellStyle name="표준 2 9 29 22" xfId="30337" xr:uid="{00000000-0005-0000-0000-00005EF00000}"/>
    <cellStyle name="표준 2 9 29 23" xfId="31817" xr:uid="{00000000-0005-0000-0000-00005FF00000}"/>
    <cellStyle name="표준 2 9 29 24" xfId="33297" xr:uid="{00000000-0005-0000-0000-000060F00000}"/>
    <cellStyle name="표준 2 9 29 25" xfId="34777" xr:uid="{00000000-0005-0000-0000-000061F00000}"/>
    <cellStyle name="표준 2 9 29 26" xfId="36257" xr:uid="{00000000-0005-0000-0000-000062F00000}"/>
    <cellStyle name="표준 2 9 29 27" xfId="37737" xr:uid="{00000000-0005-0000-0000-000063F00000}"/>
    <cellStyle name="표준 2 9 29 28" xfId="39217" xr:uid="{00000000-0005-0000-0000-000064F00000}"/>
    <cellStyle name="표준 2 9 29 29" xfId="40697" xr:uid="{00000000-0005-0000-0000-000065F00000}"/>
    <cellStyle name="표준 2 9 29 3" xfId="2216" xr:uid="{00000000-0005-0000-0000-000066F00000}"/>
    <cellStyle name="표준 2 9 29 30" xfId="42177" xr:uid="{00000000-0005-0000-0000-000067F00000}"/>
    <cellStyle name="표준 2 9 29 31" xfId="43657" xr:uid="{00000000-0005-0000-0000-000068F00000}"/>
    <cellStyle name="표준 2 9 29 32" xfId="45137" xr:uid="{00000000-0005-0000-0000-000069F00000}"/>
    <cellStyle name="표준 2 9 29 33" xfId="46618" xr:uid="{00000000-0005-0000-0000-00006AF00000}"/>
    <cellStyle name="표준 2 9 29 34" xfId="48098" xr:uid="{00000000-0005-0000-0000-00006BF00000}"/>
    <cellStyle name="표준 2 9 29 35" xfId="49578" xr:uid="{00000000-0005-0000-0000-00006CF00000}"/>
    <cellStyle name="표준 2 9 29 36" xfId="51058" xr:uid="{00000000-0005-0000-0000-00006DF00000}"/>
    <cellStyle name="표준 2 9 29 37" xfId="52538" xr:uid="{00000000-0005-0000-0000-00006EF00000}"/>
    <cellStyle name="표준 2 9 29 38" xfId="54018" xr:uid="{00000000-0005-0000-0000-00006FF00000}"/>
    <cellStyle name="표준 2 9 29 39" xfId="55498" xr:uid="{00000000-0005-0000-0000-000070F00000}"/>
    <cellStyle name="표준 2 9 29 4" xfId="3697" xr:uid="{00000000-0005-0000-0000-000071F00000}"/>
    <cellStyle name="표준 2 9 29 40" xfId="56978" xr:uid="{00000000-0005-0000-0000-000072F00000}"/>
    <cellStyle name="표준 2 9 29 41" xfId="58458" xr:uid="{00000000-0005-0000-0000-000073F00000}"/>
    <cellStyle name="표준 2 9 29 42" xfId="59938" xr:uid="{00000000-0005-0000-0000-000074F00000}"/>
    <cellStyle name="표준 2 9 29 43" xfId="61418" xr:uid="{00000000-0005-0000-0000-000075F00000}"/>
    <cellStyle name="표준 2 9 29 5" xfId="5177" xr:uid="{00000000-0005-0000-0000-000076F00000}"/>
    <cellStyle name="표준 2 9 29 6" xfId="6657" xr:uid="{00000000-0005-0000-0000-000077F00000}"/>
    <cellStyle name="표준 2 9 29 7" xfId="8137" xr:uid="{00000000-0005-0000-0000-000078F00000}"/>
    <cellStyle name="표준 2 9 29 8" xfId="9617" xr:uid="{00000000-0005-0000-0000-000079F00000}"/>
    <cellStyle name="표준 2 9 29 9" xfId="11097" xr:uid="{00000000-0005-0000-0000-00007AF00000}"/>
    <cellStyle name="표준 2 9 3" xfId="1461" xr:uid="{00000000-0005-0000-0000-00007BF00000}"/>
    <cellStyle name="표준 2 9 3 10" xfId="11989" xr:uid="{00000000-0005-0000-0000-00007CF00000}"/>
    <cellStyle name="표준 2 9 3 11" xfId="13469" xr:uid="{00000000-0005-0000-0000-00007DF00000}"/>
    <cellStyle name="표준 2 9 3 12" xfId="14949" xr:uid="{00000000-0005-0000-0000-00007EF00000}"/>
    <cellStyle name="표준 2 9 3 13" xfId="16429" xr:uid="{00000000-0005-0000-0000-00007FF00000}"/>
    <cellStyle name="표준 2 9 3 14" xfId="17909" xr:uid="{00000000-0005-0000-0000-000080F00000}"/>
    <cellStyle name="표준 2 9 3 15" xfId="19389" xr:uid="{00000000-0005-0000-0000-000081F00000}"/>
    <cellStyle name="표준 2 9 3 16" xfId="20869" xr:uid="{00000000-0005-0000-0000-000082F00000}"/>
    <cellStyle name="표준 2 9 3 17" xfId="22349" xr:uid="{00000000-0005-0000-0000-000083F00000}"/>
    <cellStyle name="표준 2 9 3 18" xfId="23829" xr:uid="{00000000-0005-0000-0000-000084F00000}"/>
    <cellStyle name="표준 2 9 3 19" xfId="25309" xr:uid="{00000000-0005-0000-0000-000085F00000}"/>
    <cellStyle name="표준 2 9 3 2" xfId="682" xr:uid="{00000000-0005-0000-0000-000086F00000}"/>
    <cellStyle name="표준 2 9 3 2 10" xfId="14206" xr:uid="{00000000-0005-0000-0000-000087F00000}"/>
    <cellStyle name="표준 2 9 3 2 11" xfId="15686" xr:uid="{00000000-0005-0000-0000-000088F00000}"/>
    <cellStyle name="표준 2 9 3 2 12" xfId="17166" xr:uid="{00000000-0005-0000-0000-000089F00000}"/>
    <cellStyle name="표준 2 9 3 2 13" xfId="18646" xr:uid="{00000000-0005-0000-0000-00008AF00000}"/>
    <cellStyle name="표준 2 9 3 2 14" xfId="20126" xr:uid="{00000000-0005-0000-0000-00008BF00000}"/>
    <cellStyle name="표준 2 9 3 2 15" xfId="21606" xr:uid="{00000000-0005-0000-0000-00008CF00000}"/>
    <cellStyle name="표준 2 9 3 2 16" xfId="23086" xr:uid="{00000000-0005-0000-0000-00008DF00000}"/>
    <cellStyle name="표준 2 9 3 2 17" xfId="24566" xr:uid="{00000000-0005-0000-0000-00008EF00000}"/>
    <cellStyle name="표준 2 9 3 2 18" xfId="26046" xr:uid="{00000000-0005-0000-0000-00008FF00000}"/>
    <cellStyle name="표준 2 9 3 2 19" xfId="27526" xr:uid="{00000000-0005-0000-0000-000090F00000}"/>
    <cellStyle name="표준 2 9 3 2 2" xfId="2365" xr:uid="{00000000-0005-0000-0000-000091F00000}"/>
    <cellStyle name="표준 2 9 3 2 20" xfId="29006" xr:uid="{00000000-0005-0000-0000-000092F00000}"/>
    <cellStyle name="표준 2 9 3 2 21" xfId="30486" xr:uid="{00000000-0005-0000-0000-000093F00000}"/>
    <cellStyle name="표준 2 9 3 2 22" xfId="31966" xr:uid="{00000000-0005-0000-0000-000094F00000}"/>
    <cellStyle name="표준 2 9 3 2 23" xfId="33446" xr:uid="{00000000-0005-0000-0000-000095F00000}"/>
    <cellStyle name="표준 2 9 3 2 24" xfId="34926" xr:uid="{00000000-0005-0000-0000-000096F00000}"/>
    <cellStyle name="표준 2 9 3 2 25" xfId="36406" xr:uid="{00000000-0005-0000-0000-000097F00000}"/>
    <cellStyle name="표준 2 9 3 2 26" xfId="37886" xr:uid="{00000000-0005-0000-0000-000098F00000}"/>
    <cellStyle name="표준 2 9 3 2 27" xfId="39366" xr:uid="{00000000-0005-0000-0000-000099F00000}"/>
    <cellStyle name="표준 2 9 3 2 28" xfId="40846" xr:uid="{00000000-0005-0000-0000-00009AF00000}"/>
    <cellStyle name="표준 2 9 3 2 29" xfId="42326" xr:uid="{00000000-0005-0000-0000-00009BF00000}"/>
    <cellStyle name="표준 2 9 3 2 3" xfId="3846" xr:uid="{00000000-0005-0000-0000-00009CF00000}"/>
    <cellStyle name="표준 2 9 3 2 30" xfId="43806" xr:uid="{00000000-0005-0000-0000-00009DF00000}"/>
    <cellStyle name="표준 2 9 3 2 31" xfId="45286" xr:uid="{00000000-0005-0000-0000-00009EF00000}"/>
    <cellStyle name="표준 2 9 3 2 32" xfId="46767" xr:uid="{00000000-0005-0000-0000-00009FF00000}"/>
    <cellStyle name="표준 2 9 3 2 33" xfId="48247" xr:uid="{00000000-0005-0000-0000-0000A0F00000}"/>
    <cellStyle name="표준 2 9 3 2 34" xfId="49727" xr:uid="{00000000-0005-0000-0000-0000A1F00000}"/>
    <cellStyle name="표준 2 9 3 2 35" xfId="51207" xr:uid="{00000000-0005-0000-0000-0000A2F00000}"/>
    <cellStyle name="표준 2 9 3 2 36" xfId="52687" xr:uid="{00000000-0005-0000-0000-0000A3F00000}"/>
    <cellStyle name="표준 2 9 3 2 37" xfId="54167" xr:uid="{00000000-0005-0000-0000-0000A4F00000}"/>
    <cellStyle name="표준 2 9 3 2 38" xfId="55647" xr:uid="{00000000-0005-0000-0000-0000A5F00000}"/>
    <cellStyle name="표준 2 9 3 2 39" xfId="57127" xr:uid="{00000000-0005-0000-0000-0000A6F00000}"/>
    <cellStyle name="표준 2 9 3 2 4" xfId="5326" xr:uid="{00000000-0005-0000-0000-0000A7F00000}"/>
    <cellStyle name="표준 2 9 3 2 40" xfId="58607" xr:uid="{00000000-0005-0000-0000-0000A8F00000}"/>
    <cellStyle name="표준 2 9 3 2 41" xfId="60087" xr:uid="{00000000-0005-0000-0000-0000A9F00000}"/>
    <cellStyle name="표준 2 9 3 2 42" xfId="61567" xr:uid="{00000000-0005-0000-0000-0000AAF00000}"/>
    <cellStyle name="표준 2 9 3 2 5" xfId="6806" xr:uid="{00000000-0005-0000-0000-0000ABF00000}"/>
    <cellStyle name="표준 2 9 3 2 6" xfId="8286" xr:uid="{00000000-0005-0000-0000-0000ACF00000}"/>
    <cellStyle name="표준 2 9 3 2 7" xfId="9766" xr:uid="{00000000-0005-0000-0000-0000ADF00000}"/>
    <cellStyle name="표준 2 9 3 2 8" xfId="11246" xr:uid="{00000000-0005-0000-0000-0000AEF00000}"/>
    <cellStyle name="표준 2 9 3 2 9" xfId="12726" xr:uid="{00000000-0005-0000-0000-0000AFF00000}"/>
    <cellStyle name="표준 2 9 3 20" xfId="26789" xr:uid="{00000000-0005-0000-0000-0000B0F00000}"/>
    <cellStyle name="표준 2 9 3 21" xfId="28269" xr:uid="{00000000-0005-0000-0000-0000B1F00000}"/>
    <cellStyle name="표준 2 9 3 22" xfId="29749" xr:uid="{00000000-0005-0000-0000-0000B2F00000}"/>
    <cellStyle name="표준 2 9 3 23" xfId="31229" xr:uid="{00000000-0005-0000-0000-0000B3F00000}"/>
    <cellStyle name="표준 2 9 3 24" xfId="32709" xr:uid="{00000000-0005-0000-0000-0000B4F00000}"/>
    <cellStyle name="표준 2 9 3 25" xfId="34189" xr:uid="{00000000-0005-0000-0000-0000B5F00000}"/>
    <cellStyle name="표준 2 9 3 26" xfId="35669" xr:uid="{00000000-0005-0000-0000-0000B6F00000}"/>
    <cellStyle name="표준 2 9 3 27" xfId="37149" xr:uid="{00000000-0005-0000-0000-0000B7F00000}"/>
    <cellStyle name="표준 2 9 3 28" xfId="38629" xr:uid="{00000000-0005-0000-0000-0000B8F00000}"/>
    <cellStyle name="표준 2 9 3 29" xfId="40109" xr:uid="{00000000-0005-0000-0000-0000B9F00000}"/>
    <cellStyle name="표준 2 9 3 3" xfId="1628" xr:uid="{00000000-0005-0000-0000-0000BAF00000}"/>
    <cellStyle name="표준 2 9 3 30" xfId="41589" xr:uid="{00000000-0005-0000-0000-0000BBF00000}"/>
    <cellStyle name="표준 2 9 3 31" xfId="43069" xr:uid="{00000000-0005-0000-0000-0000BCF00000}"/>
    <cellStyle name="표준 2 9 3 32" xfId="44549" xr:uid="{00000000-0005-0000-0000-0000BDF00000}"/>
    <cellStyle name="표준 2 9 3 33" xfId="46030" xr:uid="{00000000-0005-0000-0000-0000BEF00000}"/>
    <cellStyle name="표준 2 9 3 34" xfId="47510" xr:uid="{00000000-0005-0000-0000-0000BFF00000}"/>
    <cellStyle name="표준 2 9 3 35" xfId="48990" xr:uid="{00000000-0005-0000-0000-0000C0F00000}"/>
    <cellStyle name="표준 2 9 3 36" xfId="50470" xr:uid="{00000000-0005-0000-0000-0000C1F00000}"/>
    <cellStyle name="표준 2 9 3 37" xfId="51950" xr:uid="{00000000-0005-0000-0000-0000C2F00000}"/>
    <cellStyle name="표준 2 9 3 38" xfId="53430" xr:uid="{00000000-0005-0000-0000-0000C3F00000}"/>
    <cellStyle name="표준 2 9 3 39" xfId="54910" xr:uid="{00000000-0005-0000-0000-0000C4F00000}"/>
    <cellStyle name="표준 2 9 3 4" xfId="3109" xr:uid="{00000000-0005-0000-0000-0000C5F00000}"/>
    <cellStyle name="표준 2 9 3 40" xfId="56390" xr:uid="{00000000-0005-0000-0000-0000C6F00000}"/>
    <cellStyle name="표준 2 9 3 41" xfId="57870" xr:uid="{00000000-0005-0000-0000-0000C7F00000}"/>
    <cellStyle name="표준 2 9 3 42" xfId="59350" xr:uid="{00000000-0005-0000-0000-0000C8F00000}"/>
    <cellStyle name="표준 2 9 3 43" xfId="60830" xr:uid="{00000000-0005-0000-0000-0000C9F00000}"/>
    <cellStyle name="표준 2 9 3 5" xfId="4589" xr:uid="{00000000-0005-0000-0000-0000CAF00000}"/>
    <cellStyle name="표준 2 9 3 6" xfId="6069" xr:uid="{00000000-0005-0000-0000-0000CBF00000}"/>
    <cellStyle name="표준 2 9 3 7" xfId="7549" xr:uid="{00000000-0005-0000-0000-0000CCF00000}"/>
    <cellStyle name="표준 2 9 3 8" xfId="9029" xr:uid="{00000000-0005-0000-0000-0000CDF00000}"/>
    <cellStyle name="표준 2 9 3 9" xfId="10509" xr:uid="{00000000-0005-0000-0000-0000CEF00000}"/>
    <cellStyle name="표준 2 9 30" xfId="835" xr:uid="{00000000-0005-0000-0000-0000CFF00000}"/>
    <cellStyle name="표준 2 9 31" xfId="1486" xr:uid="{00000000-0005-0000-0000-0000D0F00000}"/>
    <cellStyle name="표준 2 9 31 10" xfId="11964" xr:uid="{00000000-0005-0000-0000-0000D1F00000}"/>
    <cellStyle name="표준 2 9 31 11" xfId="13444" xr:uid="{00000000-0005-0000-0000-0000D2F00000}"/>
    <cellStyle name="표준 2 9 31 12" xfId="14924" xr:uid="{00000000-0005-0000-0000-0000D3F00000}"/>
    <cellStyle name="표준 2 9 31 13" xfId="16404" xr:uid="{00000000-0005-0000-0000-0000D4F00000}"/>
    <cellStyle name="표준 2 9 31 14" xfId="17884" xr:uid="{00000000-0005-0000-0000-0000D5F00000}"/>
    <cellStyle name="표준 2 9 31 15" xfId="19364" xr:uid="{00000000-0005-0000-0000-0000D6F00000}"/>
    <cellStyle name="표준 2 9 31 16" xfId="20844" xr:uid="{00000000-0005-0000-0000-0000D7F00000}"/>
    <cellStyle name="표준 2 9 31 17" xfId="22324" xr:uid="{00000000-0005-0000-0000-0000D8F00000}"/>
    <cellStyle name="표준 2 9 31 18" xfId="23804" xr:uid="{00000000-0005-0000-0000-0000D9F00000}"/>
    <cellStyle name="표준 2 9 31 19" xfId="25284" xr:uid="{00000000-0005-0000-0000-0000DAF00000}"/>
    <cellStyle name="표준 2 9 31 2" xfId="707" xr:uid="{00000000-0005-0000-0000-0000DBF00000}"/>
    <cellStyle name="표준 2 9 31 2 10" xfId="14181" xr:uid="{00000000-0005-0000-0000-0000DCF00000}"/>
    <cellStyle name="표준 2 9 31 2 11" xfId="15661" xr:uid="{00000000-0005-0000-0000-0000DDF00000}"/>
    <cellStyle name="표준 2 9 31 2 12" xfId="17141" xr:uid="{00000000-0005-0000-0000-0000DEF00000}"/>
    <cellStyle name="표준 2 9 31 2 13" xfId="18621" xr:uid="{00000000-0005-0000-0000-0000DFF00000}"/>
    <cellStyle name="표준 2 9 31 2 14" xfId="20101" xr:uid="{00000000-0005-0000-0000-0000E0F00000}"/>
    <cellStyle name="표준 2 9 31 2 15" xfId="21581" xr:uid="{00000000-0005-0000-0000-0000E1F00000}"/>
    <cellStyle name="표준 2 9 31 2 16" xfId="23061" xr:uid="{00000000-0005-0000-0000-0000E2F00000}"/>
    <cellStyle name="표준 2 9 31 2 17" xfId="24541" xr:uid="{00000000-0005-0000-0000-0000E3F00000}"/>
    <cellStyle name="표준 2 9 31 2 18" xfId="26021" xr:uid="{00000000-0005-0000-0000-0000E4F00000}"/>
    <cellStyle name="표준 2 9 31 2 19" xfId="27501" xr:uid="{00000000-0005-0000-0000-0000E5F00000}"/>
    <cellStyle name="표준 2 9 31 2 2" xfId="2340" xr:uid="{00000000-0005-0000-0000-0000E6F00000}"/>
    <cellStyle name="표준 2 9 31 2 20" xfId="28981" xr:uid="{00000000-0005-0000-0000-0000E7F00000}"/>
    <cellStyle name="표준 2 9 31 2 21" xfId="30461" xr:uid="{00000000-0005-0000-0000-0000E8F00000}"/>
    <cellStyle name="표준 2 9 31 2 22" xfId="31941" xr:uid="{00000000-0005-0000-0000-0000E9F00000}"/>
    <cellStyle name="표준 2 9 31 2 23" xfId="33421" xr:uid="{00000000-0005-0000-0000-0000EAF00000}"/>
    <cellStyle name="표준 2 9 31 2 24" xfId="34901" xr:uid="{00000000-0005-0000-0000-0000EBF00000}"/>
    <cellStyle name="표준 2 9 31 2 25" xfId="36381" xr:uid="{00000000-0005-0000-0000-0000ECF00000}"/>
    <cellStyle name="표준 2 9 31 2 26" xfId="37861" xr:uid="{00000000-0005-0000-0000-0000EDF00000}"/>
    <cellStyle name="표준 2 9 31 2 27" xfId="39341" xr:uid="{00000000-0005-0000-0000-0000EEF00000}"/>
    <cellStyle name="표준 2 9 31 2 28" xfId="40821" xr:uid="{00000000-0005-0000-0000-0000EFF00000}"/>
    <cellStyle name="표준 2 9 31 2 29" xfId="42301" xr:uid="{00000000-0005-0000-0000-0000F0F00000}"/>
    <cellStyle name="표준 2 9 31 2 3" xfId="3821" xr:uid="{00000000-0005-0000-0000-0000F1F00000}"/>
    <cellStyle name="표준 2 9 31 2 30" xfId="43781" xr:uid="{00000000-0005-0000-0000-0000F2F00000}"/>
    <cellStyle name="표준 2 9 31 2 31" xfId="45261" xr:uid="{00000000-0005-0000-0000-0000F3F00000}"/>
    <cellStyle name="표준 2 9 31 2 32" xfId="46742" xr:uid="{00000000-0005-0000-0000-0000F4F00000}"/>
    <cellStyle name="표준 2 9 31 2 33" xfId="48222" xr:uid="{00000000-0005-0000-0000-0000F5F00000}"/>
    <cellStyle name="표준 2 9 31 2 34" xfId="49702" xr:uid="{00000000-0005-0000-0000-0000F6F00000}"/>
    <cellStyle name="표준 2 9 31 2 35" xfId="51182" xr:uid="{00000000-0005-0000-0000-0000F7F00000}"/>
    <cellStyle name="표준 2 9 31 2 36" xfId="52662" xr:uid="{00000000-0005-0000-0000-0000F8F00000}"/>
    <cellStyle name="표준 2 9 31 2 37" xfId="54142" xr:uid="{00000000-0005-0000-0000-0000F9F00000}"/>
    <cellStyle name="표준 2 9 31 2 38" xfId="55622" xr:uid="{00000000-0005-0000-0000-0000FAF00000}"/>
    <cellStyle name="표준 2 9 31 2 39" xfId="57102" xr:uid="{00000000-0005-0000-0000-0000FBF00000}"/>
    <cellStyle name="표준 2 9 31 2 4" xfId="5301" xr:uid="{00000000-0005-0000-0000-0000FCF00000}"/>
    <cellStyle name="표준 2 9 31 2 40" xfId="58582" xr:uid="{00000000-0005-0000-0000-0000FDF00000}"/>
    <cellStyle name="표준 2 9 31 2 41" xfId="60062" xr:uid="{00000000-0005-0000-0000-0000FEF00000}"/>
    <cellStyle name="표준 2 9 31 2 42" xfId="61542" xr:uid="{00000000-0005-0000-0000-0000FFF00000}"/>
    <cellStyle name="표준 2 9 31 2 5" xfId="6781" xr:uid="{00000000-0005-0000-0000-000000F10000}"/>
    <cellStyle name="표준 2 9 31 2 6" xfId="8261" xr:uid="{00000000-0005-0000-0000-000001F10000}"/>
    <cellStyle name="표준 2 9 31 2 7" xfId="9741" xr:uid="{00000000-0005-0000-0000-000002F10000}"/>
    <cellStyle name="표준 2 9 31 2 8" xfId="11221" xr:uid="{00000000-0005-0000-0000-000003F10000}"/>
    <cellStyle name="표준 2 9 31 2 9" xfId="12701" xr:uid="{00000000-0005-0000-0000-000004F10000}"/>
    <cellStyle name="표준 2 9 31 20" xfId="26764" xr:uid="{00000000-0005-0000-0000-000005F10000}"/>
    <cellStyle name="표준 2 9 31 21" xfId="28244" xr:uid="{00000000-0005-0000-0000-000006F10000}"/>
    <cellStyle name="표준 2 9 31 22" xfId="29724" xr:uid="{00000000-0005-0000-0000-000007F10000}"/>
    <cellStyle name="표준 2 9 31 23" xfId="31204" xr:uid="{00000000-0005-0000-0000-000008F10000}"/>
    <cellStyle name="표준 2 9 31 24" xfId="32684" xr:uid="{00000000-0005-0000-0000-000009F10000}"/>
    <cellStyle name="표준 2 9 31 25" xfId="34164" xr:uid="{00000000-0005-0000-0000-00000AF10000}"/>
    <cellStyle name="표준 2 9 31 26" xfId="35644" xr:uid="{00000000-0005-0000-0000-00000BF10000}"/>
    <cellStyle name="표준 2 9 31 27" xfId="37124" xr:uid="{00000000-0005-0000-0000-00000CF10000}"/>
    <cellStyle name="표준 2 9 31 28" xfId="38604" xr:uid="{00000000-0005-0000-0000-00000DF10000}"/>
    <cellStyle name="표준 2 9 31 29" xfId="40084" xr:uid="{00000000-0005-0000-0000-00000EF10000}"/>
    <cellStyle name="표준 2 9 31 3" xfId="1603" xr:uid="{00000000-0005-0000-0000-00000FF10000}"/>
    <cellStyle name="표준 2 9 31 30" xfId="41564" xr:uid="{00000000-0005-0000-0000-000010F10000}"/>
    <cellStyle name="표준 2 9 31 31" xfId="43044" xr:uid="{00000000-0005-0000-0000-000011F10000}"/>
    <cellStyle name="표준 2 9 31 32" xfId="44524" xr:uid="{00000000-0005-0000-0000-000012F10000}"/>
    <cellStyle name="표준 2 9 31 33" xfId="46005" xr:uid="{00000000-0005-0000-0000-000013F10000}"/>
    <cellStyle name="표준 2 9 31 34" xfId="47485" xr:uid="{00000000-0005-0000-0000-000014F10000}"/>
    <cellStyle name="표준 2 9 31 35" xfId="48965" xr:uid="{00000000-0005-0000-0000-000015F10000}"/>
    <cellStyle name="표준 2 9 31 36" xfId="50445" xr:uid="{00000000-0005-0000-0000-000016F10000}"/>
    <cellStyle name="표준 2 9 31 37" xfId="51925" xr:uid="{00000000-0005-0000-0000-000017F10000}"/>
    <cellStyle name="표준 2 9 31 38" xfId="53405" xr:uid="{00000000-0005-0000-0000-000018F10000}"/>
    <cellStyle name="표준 2 9 31 39" xfId="54885" xr:uid="{00000000-0005-0000-0000-000019F10000}"/>
    <cellStyle name="표준 2 9 31 4" xfId="3084" xr:uid="{00000000-0005-0000-0000-00001AF10000}"/>
    <cellStyle name="표준 2 9 31 40" xfId="56365" xr:uid="{00000000-0005-0000-0000-00001BF10000}"/>
    <cellStyle name="표준 2 9 31 41" xfId="57845" xr:uid="{00000000-0005-0000-0000-00001CF10000}"/>
    <cellStyle name="표준 2 9 31 42" xfId="59325" xr:uid="{00000000-0005-0000-0000-00001DF10000}"/>
    <cellStyle name="표준 2 9 31 43" xfId="60805" xr:uid="{00000000-0005-0000-0000-00001EF10000}"/>
    <cellStyle name="표준 2 9 31 5" xfId="4564" xr:uid="{00000000-0005-0000-0000-00001FF10000}"/>
    <cellStyle name="표준 2 9 31 6" xfId="6044" xr:uid="{00000000-0005-0000-0000-000020F10000}"/>
    <cellStyle name="표준 2 9 31 7" xfId="7524" xr:uid="{00000000-0005-0000-0000-000021F10000}"/>
    <cellStyle name="표준 2 9 31 8" xfId="9004" xr:uid="{00000000-0005-0000-0000-000022F10000}"/>
    <cellStyle name="표준 2 9 31 9" xfId="10484" xr:uid="{00000000-0005-0000-0000-000023F10000}"/>
    <cellStyle name="표준 2 9 4" xfId="1451" xr:uid="{00000000-0005-0000-0000-000024F10000}"/>
    <cellStyle name="표준 2 9 4 10" xfId="11999" xr:uid="{00000000-0005-0000-0000-000025F10000}"/>
    <cellStyle name="표준 2 9 4 11" xfId="13479" xr:uid="{00000000-0005-0000-0000-000026F10000}"/>
    <cellStyle name="표준 2 9 4 12" xfId="14959" xr:uid="{00000000-0005-0000-0000-000027F10000}"/>
    <cellStyle name="표준 2 9 4 13" xfId="16439" xr:uid="{00000000-0005-0000-0000-000028F10000}"/>
    <cellStyle name="표준 2 9 4 14" xfId="17919" xr:uid="{00000000-0005-0000-0000-000029F10000}"/>
    <cellStyle name="표준 2 9 4 15" xfId="19399" xr:uid="{00000000-0005-0000-0000-00002AF10000}"/>
    <cellStyle name="표준 2 9 4 16" xfId="20879" xr:uid="{00000000-0005-0000-0000-00002BF10000}"/>
    <cellStyle name="표준 2 9 4 17" xfId="22359" xr:uid="{00000000-0005-0000-0000-00002CF10000}"/>
    <cellStyle name="표준 2 9 4 18" xfId="23839" xr:uid="{00000000-0005-0000-0000-00002DF10000}"/>
    <cellStyle name="표준 2 9 4 19" xfId="25319" xr:uid="{00000000-0005-0000-0000-00002EF10000}"/>
    <cellStyle name="표준 2 9 4 2" xfId="672" xr:uid="{00000000-0005-0000-0000-00002FF10000}"/>
    <cellStyle name="표준 2 9 4 2 10" xfId="14216" xr:uid="{00000000-0005-0000-0000-000030F10000}"/>
    <cellStyle name="표준 2 9 4 2 11" xfId="15696" xr:uid="{00000000-0005-0000-0000-000031F10000}"/>
    <cellStyle name="표준 2 9 4 2 12" xfId="17176" xr:uid="{00000000-0005-0000-0000-000032F10000}"/>
    <cellStyle name="표준 2 9 4 2 13" xfId="18656" xr:uid="{00000000-0005-0000-0000-000033F10000}"/>
    <cellStyle name="표준 2 9 4 2 14" xfId="20136" xr:uid="{00000000-0005-0000-0000-000034F10000}"/>
    <cellStyle name="표준 2 9 4 2 15" xfId="21616" xr:uid="{00000000-0005-0000-0000-000035F10000}"/>
    <cellStyle name="표준 2 9 4 2 16" xfId="23096" xr:uid="{00000000-0005-0000-0000-000036F10000}"/>
    <cellStyle name="표준 2 9 4 2 17" xfId="24576" xr:uid="{00000000-0005-0000-0000-000037F10000}"/>
    <cellStyle name="표준 2 9 4 2 18" xfId="26056" xr:uid="{00000000-0005-0000-0000-000038F10000}"/>
    <cellStyle name="표준 2 9 4 2 19" xfId="27536" xr:uid="{00000000-0005-0000-0000-000039F10000}"/>
    <cellStyle name="표준 2 9 4 2 2" xfId="2375" xr:uid="{00000000-0005-0000-0000-00003AF10000}"/>
    <cellStyle name="표준 2 9 4 2 20" xfId="29016" xr:uid="{00000000-0005-0000-0000-00003BF10000}"/>
    <cellStyle name="표준 2 9 4 2 21" xfId="30496" xr:uid="{00000000-0005-0000-0000-00003CF10000}"/>
    <cellStyle name="표준 2 9 4 2 22" xfId="31976" xr:uid="{00000000-0005-0000-0000-00003DF10000}"/>
    <cellStyle name="표준 2 9 4 2 23" xfId="33456" xr:uid="{00000000-0005-0000-0000-00003EF10000}"/>
    <cellStyle name="표준 2 9 4 2 24" xfId="34936" xr:uid="{00000000-0005-0000-0000-00003FF10000}"/>
    <cellStyle name="표준 2 9 4 2 25" xfId="36416" xr:uid="{00000000-0005-0000-0000-000040F10000}"/>
    <cellStyle name="표준 2 9 4 2 26" xfId="37896" xr:uid="{00000000-0005-0000-0000-000041F10000}"/>
    <cellStyle name="표준 2 9 4 2 27" xfId="39376" xr:uid="{00000000-0005-0000-0000-000042F10000}"/>
    <cellStyle name="표준 2 9 4 2 28" xfId="40856" xr:uid="{00000000-0005-0000-0000-000043F10000}"/>
    <cellStyle name="표준 2 9 4 2 29" xfId="42336" xr:uid="{00000000-0005-0000-0000-000044F10000}"/>
    <cellStyle name="표준 2 9 4 2 3" xfId="3856" xr:uid="{00000000-0005-0000-0000-000045F10000}"/>
    <cellStyle name="표준 2 9 4 2 30" xfId="43816" xr:uid="{00000000-0005-0000-0000-000046F10000}"/>
    <cellStyle name="표준 2 9 4 2 31" xfId="45296" xr:uid="{00000000-0005-0000-0000-000047F10000}"/>
    <cellStyle name="표준 2 9 4 2 32" xfId="46777" xr:uid="{00000000-0005-0000-0000-000048F10000}"/>
    <cellStyle name="표준 2 9 4 2 33" xfId="48257" xr:uid="{00000000-0005-0000-0000-000049F10000}"/>
    <cellStyle name="표준 2 9 4 2 34" xfId="49737" xr:uid="{00000000-0005-0000-0000-00004AF10000}"/>
    <cellStyle name="표준 2 9 4 2 35" xfId="51217" xr:uid="{00000000-0005-0000-0000-00004BF10000}"/>
    <cellStyle name="표준 2 9 4 2 36" xfId="52697" xr:uid="{00000000-0005-0000-0000-00004CF10000}"/>
    <cellStyle name="표준 2 9 4 2 37" xfId="54177" xr:uid="{00000000-0005-0000-0000-00004DF10000}"/>
    <cellStyle name="표준 2 9 4 2 38" xfId="55657" xr:uid="{00000000-0005-0000-0000-00004EF10000}"/>
    <cellStyle name="표준 2 9 4 2 39" xfId="57137" xr:uid="{00000000-0005-0000-0000-00004FF10000}"/>
    <cellStyle name="표준 2 9 4 2 4" xfId="5336" xr:uid="{00000000-0005-0000-0000-000050F10000}"/>
    <cellStyle name="표준 2 9 4 2 40" xfId="58617" xr:uid="{00000000-0005-0000-0000-000051F10000}"/>
    <cellStyle name="표준 2 9 4 2 41" xfId="60097" xr:uid="{00000000-0005-0000-0000-000052F10000}"/>
    <cellStyle name="표준 2 9 4 2 42" xfId="61577" xr:uid="{00000000-0005-0000-0000-000053F10000}"/>
    <cellStyle name="표준 2 9 4 2 5" xfId="6816" xr:uid="{00000000-0005-0000-0000-000054F10000}"/>
    <cellStyle name="표준 2 9 4 2 6" xfId="8296" xr:uid="{00000000-0005-0000-0000-000055F10000}"/>
    <cellStyle name="표준 2 9 4 2 7" xfId="9776" xr:uid="{00000000-0005-0000-0000-000056F10000}"/>
    <cellStyle name="표준 2 9 4 2 8" xfId="11256" xr:uid="{00000000-0005-0000-0000-000057F10000}"/>
    <cellStyle name="표준 2 9 4 2 9" xfId="12736" xr:uid="{00000000-0005-0000-0000-000058F10000}"/>
    <cellStyle name="표준 2 9 4 20" xfId="26799" xr:uid="{00000000-0005-0000-0000-000059F10000}"/>
    <cellStyle name="표준 2 9 4 21" xfId="28279" xr:uid="{00000000-0005-0000-0000-00005AF10000}"/>
    <cellStyle name="표준 2 9 4 22" xfId="29759" xr:uid="{00000000-0005-0000-0000-00005BF10000}"/>
    <cellStyle name="표준 2 9 4 23" xfId="31239" xr:uid="{00000000-0005-0000-0000-00005CF10000}"/>
    <cellStyle name="표준 2 9 4 24" xfId="32719" xr:uid="{00000000-0005-0000-0000-00005DF10000}"/>
    <cellStyle name="표준 2 9 4 25" xfId="34199" xr:uid="{00000000-0005-0000-0000-00005EF10000}"/>
    <cellStyle name="표준 2 9 4 26" xfId="35679" xr:uid="{00000000-0005-0000-0000-00005FF10000}"/>
    <cellStyle name="표준 2 9 4 27" xfId="37159" xr:uid="{00000000-0005-0000-0000-000060F10000}"/>
    <cellStyle name="표준 2 9 4 28" xfId="38639" xr:uid="{00000000-0005-0000-0000-000061F10000}"/>
    <cellStyle name="표준 2 9 4 29" xfId="40119" xr:uid="{00000000-0005-0000-0000-000062F10000}"/>
    <cellStyle name="표준 2 9 4 3" xfId="1638" xr:uid="{00000000-0005-0000-0000-000063F10000}"/>
    <cellStyle name="표준 2 9 4 30" xfId="41599" xr:uid="{00000000-0005-0000-0000-000064F10000}"/>
    <cellStyle name="표준 2 9 4 31" xfId="43079" xr:uid="{00000000-0005-0000-0000-000065F10000}"/>
    <cellStyle name="표준 2 9 4 32" xfId="44559" xr:uid="{00000000-0005-0000-0000-000066F10000}"/>
    <cellStyle name="표준 2 9 4 33" xfId="46040" xr:uid="{00000000-0005-0000-0000-000067F10000}"/>
    <cellStyle name="표준 2 9 4 34" xfId="47520" xr:uid="{00000000-0005-0000-0000-000068F10000}"/>
    <cellStyle name="표준 2 9 4 35" xfId="49000" xr:uid="{00000000-0005-0000-0000-000069F10000}"/>
    <cellStyle name="표준 2 9 4 36" xfId="50480" xr:uid="{00000000-0005-0000-0000-00006AF10000}"/>
    <cellStyle name="표준 2 9 4 37" xfId="51960" xr:uid="{00000000-0005-0000-0000-00006BF10000}"/>
    <cellStyle name="표준 2 9 4 38" xfId="53440" xr:uid="{00000000-0005-0000-0000-00006CF10000}"/>
    <cellStyle name="표준 2 9 4 39" xfId="54920" xr:uid="{00000000-0005-0000-0000-00006DF10000}"/>
    <cellStyle name="표준 2 9 4 4" xfId="3119" xr:uid="{00000000-0005-0000-0000-00006EF10000}"/>
    <cellStyle name="표준 2 9 4 40" xfId="56400" xr:uid="{00000000-0005-0000-0000-00006FF10000}"/>
    <cellStyle name="표준 2 9 4 41" xfId="57880" xr:uid="{00000000-0005-0000-0000-000070F10000}"/>
    <cellStyle name="표준 2 9 4 42" xfId="59360" xr:uid="{00000000-0005-0000-0000-000071F10000}"/>
    <cellStyle name="표준 2 9 4 43" xfId="60840" xr:uid="{00000000-0005-0000-0000-000072F10000}"/>
    <cellStyle name="표준 2 9 4 5" xfId="4599" xr:uid="{00000000-0005-0000-0000-000073F10000}"/>
    <cellStyle name="표준 2 9 4 6" xfId="6079" xr:uid="{00000000-0005-0000-0000-000074F10000}"/>
    <cellStyle name="표준 2 9 4 7" xfId="7559" xr:uid="{00000000-0005-0000-0000-000075F10000}"/>
    <cellStyle name="표준 2 9 4 8" xfId="9039" xr:uid="{00000000-0005-0000-0000-000076F10000}"/>
    <cellStyle name="표준 2 9 4 9" xfId="10519" xr:uid="{00000000-0005-0000-0000-000077F10000}"/>
    <cellStyle name="표준 2 9 5" xfId="1440" xr:uid="{00000000-0005-0000-0000-000078F10000}"/>
    <cellStyle name="표준 2 9 5 10" xfId="12010" xr:uid="{00000000-0005-0000-0000-000079F10000}"/>
    <cellStyle name="표준 2 9 5 11" xfId="13490" xr:uid="{00000000-0005-0000-0000-00007AF10000}"/>
    <cellStyle name="표준 2 9 5 12" xfId="14970" xr:uid="{00000000-0005-0000-0000-00007BF10000}"/>
    <cellStyle name="표준 2 9 5 13" xfId="16450" xr:uid="{00000000-0005-0000-0000-00007CF10000}"/>
    <cellStyle name="표준 2 9 5 14" xfId="17930" xr:uid="{00000000-0005-0000-0000-00007DF10000}"/>
    <cellStyle name="표준 2 9 5 15" xfId="19410" xr:uid="{00000000-0005-0000-0000-00007EF10000}"/>
    <cellStyle name="표준 2 9 5 16" xfId="20890" xr:uid="{00000000-0005-0000-0000-00007FF10000}"/>
    <cellStyle name="표준 2 9 5 17" xfId="22370" xr:uid="{00000000-0005-0000-0000-000080F10000}"/>
    <cellStyle name="표준 2 9 5 18" xfId="23850" xr:uid="{00000000-0005-0000-0000-000081F10000}"/>
    <cellStyle name="표준 2 9 5 19" xfId="25330" xr:uid="{00000000-0005-0000-0000-000082F10000}"/>
    <cellStyle name="표준 2 9 5 2" xfId="661" xr:uid="{00000000-0005-0000-0000-000083F10000}"/>
    <cellStyle name="표준 2 9 5 2 10" xfId="14227" xr:uid="{00000000-0005-0000-0000-000084F10000}"/>
    <cellStyle name="표준 2 9 5 2 11" xfId="15707" xr:uid="{00000000-0005-0000-0000-000085F10000}"/>
    <cellStyle name="표준 2 9 5 2 12" xfId="17187" xr:uid="{00000000-0005-0000-0000-000086F10000}"/>
    <cellStyle name="표준 2 9 5 2 13" xfId="18667" xr:uid="{00000000-0005-0000-0000-000087F10000}"/>
    <cellStyle name="표준 2 9 5 2 14" xfId="20147" xr:uid="{00000000-0005-0000-0000-000088F10000}"/>
    <cellStyle name="표준 2 9 5 2 15" xfId="21627" xr:uid="{00000000-0005-0000-0000-000089F10000}"/>
    <cellStyle name="표준 2 9 5 2 16" xfId="23107" xr:uid="{00000000-0005-0000-0000-00008AF10000}"/>
    <cellStyle name="표준 2 9 5 2 17" xfId="24587" xr:uid="{00000000-0005-0000-0000-00008BF10000}"/>
    <cellStyle name="표준 2 9 5 2 18" xfId="26067" xr:uid="{00000000-0005-0000-0000-00008CF10000}"/>
    <cellStyle name="표준 2 9 5 2 19" xfId="27547" xr:uid="{00000000-0005-0000-0000-00008DF10000}"/>
    <cellStyle name="표준 2 9 5 2 2" xfId="2386" xr:uid="{00000000-0005-0000-0000-00008EF10000}"/>
    <cellStyle name="표준 2 9 5 2 20" xfId="29027" xr:uid="{00000000-0005-0000-0000-00008FF10000}"/>
    <cellStyle name="표준 2 9 5 2 21" xfId="30507" xr:uid="{00000000-0005-0000-0000-000090F10000}"/>
    <cellStyle name="표준 2 9 5 2 22" xfId="31987" xr:uid="{00000000-0005-0000-0000-000091F10000}"/>
    <cellStyle name="표준 2 9 5 2 23" xfId="33467" xr:uid="{00000000-0005-0000-0000-000092F10000}"/>
    <cellStyle name="표준 2 9 5 2 24" xfId="34947" xr:uid="{00000000-0005-0000-0000-000093F10000}"/>
    <cellStyle name="표준 2 9 5 2 25" xfId="36427" xr:uid="{00000000-0005-0000-0000-000094F10000}"/>
    <cellStyle name="표준 2 9 5 2 26" xfId="37907" xr:uid="{00000000-0005-0000-0000-000095F10000}"/>
    <cellStyle name="표준 2 9 5 2 27" xfId="39387" xr:uid="{00000000-0005-0000-0000-000096F10000}"/>
    <cellStyle name="표준 2 9 5 2 28" xfId="40867" xr:uid="{00000000-0005-0000-0000-000097F10000}"/>
    <cellStyle name="표준 2 9 5 2 29" xfId="42347" xr:uid="{00000000-0005-0000-0000-000098F10000}"/>
    <cellStyle name="표준 2 9 5 2 3" xfId="3867" xr:uid="{00000000-0005-0000-0000-000099F10000}"/>
    <cellStyle name="표준 2 9 5 2 30" xfId="43827" xr:uid="{00000000-0005-0000-0000-00009AF10000}"/>
    <cellStyle name="표준 2 9 5 2 31" xfId="45307" xr:uid="{00000000-0005-0000-0000-00009BF10000}"/>
    <cellStyle name="표준 2 9 5 2 32" xfId="46788" xr:uid="{00000000-0005-0000-0000-00009CF10000}"/>
    <cellStyle name="표준 2 9 5 2 33" xfId="48268" xr:uid="{00000000-0005-0000-0000-00009DF10000}"/>
    <cellStyle name="표준 2 9 5 2 34" xfId="49748" xr:uid="{00000000-0005-0000-0000-00009EF10000}"/>
    <cellStyle name="표준 2 9 5 2 35" xfId="51228" xr:uid="{00000000-0005-0000-0000-00009FF10000}"/>
    <cellStyle name="표준 2 9 5 2 36" xfId="52708" xr:uid="{00000000-0005-0000-0000-0000A0F10000}"/>
    <cellStyle name="표준 2 9 5 2 37" xfId="54188" xr:uid="{00000000-0005-0000-0000-0000A1F10000}"/>
    <cellStyle name="표준 2 9 5 2 38" xfId="55668" xr:uid="{00000000-0005-0000-0000-0000A2F10000}"/>
    <cellStyle name="표준 2 9 5 2 39" xfId="57148" xr:uid="{00000000-0005-0000-0000-0000A3F10000}"/>
    <cellStyle name="표준 2 9 5 2 4" xfId="5347" xr:uid="{00000000-0005-0000-0000-0000A4F10000}"/>
    <cellStyle name="표준 2 9 5 2 40" xfId="58628" xr:uid="{00000000-0005-0000-0000-0000A5F10000}"/>
    <cellStyle name="표준 2 9 5 2 41" xfId="60108" xr:uid="{00000000-0005-0000-0000-0000A6F10000}"/>
    <cellStyle name="표준 2 9 5 2 42" xfId="61588" xr:uid="{00000000-0005-0000-0000-0000A7F10000}"/>
    <cellStyle name="표준 2 9 5 2 5" xfId="6827" xr:uid="{00000000-0005-0000-0000-0000A8F10000}"/>
    <cellStyle name="표준 2 9 5 2 6" xfId="8307" xr:uid="{00000000-0005-0000-0000-0000A9F10000}"/>
    <cellStyle name="표준 2 9 5 2 7" xfId="9787" xr:uid="{00000000-0005-0000-0000-0000AAF10000}"/>
    <cellStyle name="표준 2 9 5 2 8" xfId="11267" xr:uid="{00000000-0005-0000-0000-0000ABF10000}"/>
    <cellStyle name="표준 2 9 5 2 9" xfId="12747" xr:uid="{00000000-0005-0000-0000-0000ACF10000}"/>
    <cellStyle name="표준 2 9 5 20" xfId="26810" xr:uid="{00000000-0005-0000-0000-0000ADF10000}"/>
    <cellStyle name="표준 2 9 5 21" xfId="28290" xr:uid="{00000000-0005-0000-0000-0000AEF10000}"/>
    <cellStyle name="표준 2 9 5 22" xfId="29770" xr:uid="{00000000-0005-0000-0000-0000AFF10000}"/>
    <cellStyle name="표준 2 9 5 23" xfId="31250" xr:uid="{00000000-0005-0000-0000-0000B0F10000}"/>
    <cellStyle name="표준 2 9 5 24" xfId="32730" xr:uid="{00000000-0005-0000-0000-0000B1F10000}"/>
    <cellStyle name="표준 2 9 5 25" xfId="34210" xr:uid="{00000000-0005-0000-0000-0000B2F10000}"/>
    <cellStyle name="표준 2 9 5 26" xfId="35690" xr:uid="{00000000-0005-0000-0000-0000B3F10000}"/>
    <cellStyle name="표준 2 9 5 27" xfId="37170" xr:uid="{00000000-0005-0000-0000-0000B4F10000}"/>
    <cellStyle name="표준 2 9 5 28" xfId="38650" xr:uid="{00000000-0005-0000-0000-0000B5F10000}"/>
    <cellStyle name="표준 2 9 5 29" xfId="40130" xr:uid="{00000000-0005-0000-0000-0000B6F10000}"/>
    <cellStyle name="표준 2 9 5 3" xfId="1649" xr:uid="{00000000-0005-0000-0000-0000B7F10000}"/>
    <cellStyle name="표준 2 9 5 30" xfId="41610" xr:uid="{00000000-0005-0000-0000-0000B8F10000}"/>
    <cellStyle name="표준 2 9 5 31" xfId="43090" xr:uid="{00000000-0005-0000-0000-0000B9F10000}"/>
    <cellStyle name="표준 2 9 5 32" xfId="44570" xr:uid="{00000000-0005-0000-0000-0000BAF10000}"/>
    <cellStyle name="표준 2 9 5 33" xfId="46051" xr:uid="{00000000-0005-0000-0000-0000BBF10000}"/>
    <cellStyle name="표준 2 9 5 34" xfId="47531" xr:uid="{00000000-0005-0000-0000-0000BCF10000}"/>
    <cellStyle name="표준 2 9 5 35" xfId="49011" xr:uid="{00000000-0005-0000-0000-0000BDF10000}"/>
    <cellStyle name="표준 2 9 5 36" xfId="50491" xr:uid="{00000000-0005-0000-0000-0000BEF10000}"/>
    <cellStyle name="표준 2 9 5 37" xfId="51971" xr:uid="{00000000-0005-0000-0000-0000BFF10000}"/>
    <cellStyle name="표준 2 9 5 38" xfId="53451" xr:uid="{00000000-0005-0000-0000-0000C0F10000}"/>
    <cellStyle name="표준 2 9 5 39" xfId="54931" xr:uid="{00000000-0005-0000-0000-0000C1F10000}"/>
    <cellStyle name="표준 2 9 5 4" xfId="3130" xr:uid="{00000000-0005-0000-0000-0000C2F10000}"/>
    <cellStyle name="표준 2 9 5 40" xfId="56411" xr:uid="{00000000-0005-0000-0000-0000C3F10000}"/>
    <cellStyle name="표준 2 9 5 41" xfId="57891" xr:uid="{00000000-0005-0000-0000-0000C4F10000}"/>
    <cellStyle name="표준 2 9 5 42" xfId="59371" xr:uid="{00000000-0005-0000-0000-0000C5F10000}"/>
    <cellStyle name="표준 2 9 5 43" xfId="60851" xr:uid="{00000000-0005-0000-0000-0000C6F10000}"/>
    <cellStyle name="표준 2 9 5 5" xfId="4610" xr:uid="{00000000-0005-0000-0000-0000C7F10000}"/>
    <cellStyle name="표준 2 9 5 6" xfId="6090" xr:uid="{00000000-0005-0000-0000-0000C8F10000}"/>
    <cellStyle name="표준 2 9 5 7" xfId="7570" xr:uid="{00000000-0005-0000-0000-0000C9F10000}"/>
    <cellStyle name="표준 2 9 5 8" xfId="9050" xr:uid="{00000000-0005-0000-0000-0000CAF10000}"/>
    <cellStyle name="표준 2 9 5 9" xfId="10530" xr:uid="{00000000-0005-0000-0000-0000CBF10000}"/>
    <cellStyle name="표준 2 9 6" xfId="1428" xr:uid="{00000000-0005-0000-0000-0000CCF10000}"/>
    <cellStyle name="표준 2 9 6 10" xfId="12022" xr:uid="{00000000-0005-0000-0000-0000CDF10000}"/>
    <cellStyle name="표준 2 9 6 11" xfId="13502" xr:uid="{00000000-0005-0000-0000-0000CEF10000}"/>
    <cellStyle name="표준 2 9 6 12" xfId="14982" xr:uid="{00000000-0005-0000-0000-0000CFF10000}"/>
    <cellStyle name="표준 2 9 6 13" xfId="16462" xr:uid="{00000000-0005-0000-0000-0000D0F10000}"/>
    <cellStyle name="표준 2 9 6 14" xfId="17942" xr:uid="{00000000-0005-0000-0000-0000D1F10000}"/>
    <cellStyle name="표준 2 9 6 15" xfId="19422" xr:uid="{00000000-0005-0000-0000-0000D2F10000}"/>
    <cellStyle name="표준 2 9 6 16" xfId="20902" xr:uid="{00000000-0005-0000-0000-0000D3F10000}"/>
    <cellStyle name="표준 2 9 6 17" xfId="22382" xr:uid="{00000000-0005-0000-0000-0000D4F10000}"/>
    <cellStyle name="표준 2 9 6 18" xfId="23862" xr:uid="{00000000-0005-0000-0000-0000D5F10000}"/>
    <cellStyle name="표준 2 9 6 19" xfId="25342" xr:uid="{00000000-0005-0000-0000-0000D6F10000}"/>
    <cellStyle name="표준 2 9 6 2" xfId="649" xr:uid="{00000000-0005-0000-0000-0000D7F10000}"/>
    <cellStyle name="표준 2 9 6 2 10" xfId="14239" xr:uid="{00000000-0005-0000-0000-0000D8F10000}"/>
    <cellStyle name="표준 2 9 6 2 11" xfId="15719" xr:uid="{00000000-0005-0000-0000-0000D9F10000}"/>
    <cellStyle name="표준 2 9 6 2 12" xfId="17199" xr:uid="{00000000-0005-0000-0000-0000DAF10000}"/>
    <cellStyle name="표준 2 9 6 2 13" xfId="18679" xr:uid="{00000000-0005-0000-0000-0000DBF10000}"/>
    <cellStyle name="표준 2 9 6 2 14" xfId="20159" xr:uid="{00000000-0005-0000-0000-0000DCF10000}"/>
    <cellStyle name="표준 2 9 6 2 15" xfId="21639" xr:uid="{00000000-0005-0000-0000-0000DDF10000}"/>
    <cellStyle name="표준 2 9 6 2 16" xfId="23119" xr:uid="{00000000-0005-0000-0000-0000DEF10000}"/>
    <cellStyle name="표준 2 9 6 2 17" xfId="24599" xr:uid="{00000000-0005-0000-0000-0000DFF10000}"/>
    <cellStyle name="표준 2 9 6 2 18" xfId="26079" xr:uid="{00000000-0005-0000-0000-0000E0F10000}"/>
    <cellStyle name="표준 2 9 6 2 19" xfId="27559" xr:uid="{00000000-0005-0000-0000-0000E1F10000}"/>
    <cellStyle name="표준 2 9 6 2 2" xfId="2398" xr:uid="{00000000-0005-0000-0000-0000E2F10000}"/>
    <cellStyle name="표준 2 9 6 2 20" xfId="29039" xr:uid="{00000000-0005-0000-0000-0000E3F10000}"/>
    <cellStyle name="표준 2 9 6 2 21" xfId="30519" xr:uid="{00000000-0005-0000-0000-0000E4F10000}"/>
    <cellStyle name="표준 2 9 6 2 22" xfId="31999" xr:uid="{00000000-0005-0000-0000-0000E5F10000}"/>
    <cellStyle name="표준 2 9 6 2 23" xfId="33479" xr:uid="{00000000-0005-0000-0000-0000E6F10000}"/>
    <cellStyle name="표준 2 9 6 2 24" xfId="34959" xr:uid="{00000000-0005-0000-0000-0000E7F10000}"/>
    <cellStyle name="표준 2 9 6 2 25" xfId="36439" xr:uid="{00000000-0005-0000-0000-0000E8F10000}"/>
    <cellStyle name="표준 2 9 6 2 26" xfId="37919" xr:uid="{00000000-0005-0000-0000-0000E9F10000}"/>
    <cellStyle name="표준 2 9 6 2 27" xfId="39399" xr:uid="{00000000-0005-0000-0000-0000EAF10000}"/>
    <cellStyle name="표준 2 9 6 2 28" xfId="40879" xr:uid="{00000000-0005-0000-0000-0000EBF10000}"/>
    <cellStyle name="표준 2 9 6 2 29" xfId="42359" xr:uid="{00000000-0005-0000-0000-0000ECF10000}"/>
    <cellStyle name="표준 2 9 6 2 3" xfId="3879" xr:uid="{00000000-0005-0000-0000-0000EDF10000}"/>
    <cellStyle name="표준 2 9 6 2 30" xfId="43839" xr:uid="{00000000-0005-0000-0000-0000EEF10000}"/>
    <cellStyle name="표준 2 9 6 2 31" xfId="45319" xr:uid="{00000000-0005-0000-0000-0000EFF10000}"/>
    <cellStyle name="표준 2 9 6 2 32" xfId="46800" xr:uid="{00000000-0005-0000-0000-0000F0F10000}"/>
    <cellStyle name="표준 2 9 6 2 33" xfId="48280" xr:uid="{00000000-0005-0000-0000-0000F1F10000}"/>
    <cellStyle name="표준 2 9 6 2 34" xfId="49760" xr:uid="{00000000-0005-0000-0000-0000F2F10000}"/>
    <cellStyle name="표준 2 9 6 2 35" xfId="51240" xr:uid="{00000000-0005-0000-0000-0000F3F10000}"/>
    <cellStyle name="표준 2 9 6 2 36" xfId="52720" xr:uid="{00000000-0005-0000-0000-0000F4F10000}"/>
    <cellStyle name="표준 2 9 6 2 37" xfId="54200" xr:uid="{00000000-0005-0000-0000-0000F5F10000}"/>
    <cellStyle name="표준 2 9 6 2 38" xfId="55680" xr:uid="{00000000-0005-0000-0000-0000F6F10000}"/>
    <cellStyle name="표준 2 9 6 2 39" xfId="57160" xr:uid="{00000000-0005-0000-0000-0000F7F10000}"/>
    <cellStyle name="표준 2 9 6 2 4" xfId="5359" xr:uid="{00000000-0005-0000-0000-0000F8F10000}"/>
    <cellStyle name="표준 2 9 6 2 40" xfId="58640" xr:uid="{00000000-0005-0000-0000-0000F9F10000}"/>
    <cellStyle name="표준 2 9 6 2 41" xfId="60120" xr:uid="{00000000-0005-0000-0000-0000FAF10000}"/>
    <cellStyle name="표준 2 9 6 2 42" xfId="61600" xr:uid="{00000000-0005-0000-0000-0000FBF10000}"/>
    <cellStyle name="표준 2 9 6 2 5" xfId="6839" xr:uid="{00000000-0005-0000-0000-0000FCF10000}"/>
    <cellStyle name="표준 2 9 6 2 6" xfId="8319" xr:uid="{00000000-0005-0000-0000-0000FDF10000}"/>
    <cellStyle name="표준 2 9 6 2 7" xfId="9799" xr:uid="{00000000-0005-0000-0000-0000FEF10000}"/>
    <cellStyle name="표준 2 9 6 2 8" xfId="11279" xr:uid="{00000000-0005-0000-0000-0000FFF10000}"/>
    <cellStyle name="표준 2 9 6 2 9" xfId="12759" xr:uid="{00000000-0005-0000-0000-000000F20000}"/>
    <cellStyle name="표준 2 9 6 20" xfId="26822" xr:uid="{00000000-0005-0000-0000-000001F20000}"/>
    <cellStyle name="표준 2 9 6 21" xfId="28302" xr:uid="{00000000-0005-0000-0000-000002F20000}"/>
    <cellStyle name="표준 2 9 6 22" xfId="29782" xr:uid="{00000000-0005-0000-0000-000003F20000}"/>
    <cellStyle name="표준 2 9 6 23" xfId="31262" xr:uid="{00000000-0005-0000-0000-000004F20000}"/>
    <cellStyle name="표준 2 9 6 24" xfId="32742" xr:uid="{00000000-0005-0000-0000-000005F20000}"/>
    <cellStyle name="표준 2 9 6 25" xfId="34222" xr:uid="{00000000-0005-0000-0000-000006F20000}"/>
    <cellStyle name="표준 2 9 6 26" xfId="35702" xr:uid="{00000000-0005-0000-0000-000007F20000}"/>
    <cellStyle name="표준 2 9 6 27" xfId="37182" xr:uid="{00000000-0005-0000-0000-000008F20000}"/>
    <cellStyle name="표준 2 9 6 28" xfId="38662" xr:uid="{00000000-0005-0000-0000-000009F20000}"/>
    <cellStyle name="표준 2 9 6 29" xfId="40142" xr:uid="{00000000-0005-0000-0000-00000AF20000}"/>
    <cellStyle name="표준 2 9 6 3" xfId="1661" xr:uid="{00000000-0005-0000-0000-00000BF20000}"/>
    <cellStyle name="표준 2 9 6 30" xfId="41622" xr:uid="{00000000-0005-0000-0000-00000CF20000}"/>
    <cellStyle name="표준 2 9 6 31" xfId="43102" xr:uid="{00000000-0005-0000-0000-00000DF20000}"/>
    <cellStyle name="표준 2 9 6 32" xfId="44582" xr:uid="{00000000-0005-0000-0000-00000EF20000}"/>
    <cellStyle name="표준 2 9 6 33" xfId="46063" xr:uid="{00000000-0005-0000-0000-00000FF20000}"/>
    <cellStyle name="표준 2 9 6 34" xfId="47543" xr:uid="{00000000-0005-0000-0000-000010F20000}"/>
    <cellStyle name="표준 2 9 6 35" xfId="49023" xr:uid="{00000000-0005-0000-0000-000011F20000}"/>
    <cellStyle name="표준 2 9 6 36" xfId="50503" xr:uid="{00000000-0005-0000-0000-000012F20000}"/>
    <cellStyle name="표준 2 9 6 37" xfId="51983" xr:uid="{00000000-0005-0000-0000-000013F20000}"/>
    <cellStyle name="표준 2 9 6 38" xfId="53463" xr:uid="{00000000-0005-0000-0000-000014F20000}"/>
    <cellStyle name="표준 2 9 6 39" xfId="54943" xr:uid="{00000000-0005-0000-0000-000015F20000}"/>
    <cellStyle name="표준 2 9 6 4" xfId="3142" xr:uid="{00000000-0005-0000-0000-000016F20000}"/>
    <cellStyle name="표준 2 9 6 40" xfId="56423" xr:uid="{00000000-0005-0000-0000-000017F20000}"/>
    <cellStyle name="표준 2 9 6 41" xfId="57903" xr:uid="{00000000-0005-0000-0000-000018F20000}"/>
    <cellStyle name="표준 2 9 6 42" xfId="59383" xr:uid="{00000000-0005-0000-0000-000019F20000}"/>
    <cellStyle name="표준 2 9 6 43" xfId="60863" xr:uid="{00000000-0005-0000-0000-00001AF20000}"/>
    <cellStyle name="표준 2 9 6 5" xfId="4622" xr:uid="{00000000-0005-0000-0000-00001BF20000}"/>
    <cellStyle name="표준 2 9 6 6" xfId="6102" xr:uid="{00000000-0005-0000-0000-00001CF20000}"/>
    <cellStyle name="표준 2 9 6 7" xfId="7582" xr:uid="{00000000-0005-0000-0000-00001DF20000}"/>
    <cellStyle name="표준 2 9 6 8" xfId="9062" xr:uid="{00000000-0005-0000-0000-00001EF20000}"/>
    <cellStyle name="표준 2 9 6 9" xfId="10542" xr:uid="{00000000-0005-0000-0000-00001FF20000}"/>
    <cellStyle name="표준 2 9 7" xfId="1415" xr:uid="{00000000-0005-0000-0000-000020F20000}"/>
    <cellStyle name="표준 2 9 7 10" xfId="12035" xr:uid="{00000000-0005-0000-0000-000021F20000}"/>
    <cellStyle name="표준 2 9 7 11" xfId="13515" xr:uid="{00000000-0005-0000-0000-000022F20000}"/>
    <cellStyle name="표준 2 9 7 12" xfId="14995" xr:uid="{00000000-0005-0000-0000-000023F20000}"/>
    <cellStyle name="표준 2 9 7 13" xfId="16475" xr:uid="{00000000-0005-0000-0000-000024F20000}"/>
    <cellStyle name="표준 2 9 7 14" xfId="17955" xr:uid="{00000000-0005-0000-0000-000025F20000}"/>
    <cellStyle name="표준 2 9 7 15" xfId="19435" xr:uid="{00000000-0005-0000-0000-000026F20000}"/>
    <cellStyle name="표준 2 9 7 16" xfId="20915" xr:uid="{00000000-0005-0000-0000-000027F20000}"/>
    <cellStyle name="표준 2 9 7 17" xfId="22395" xr:uid="{00000000-0005-0000-0000-000028F20000}"/>
    <cellStyle name="표준 2 9 7 18" xfId="23875" xr:uid="{00000000-0005-0000-0000-000029F20000}"/>
    <cellStyle name="표준 2 9 7 19" xfId="25355" xr:uid="{00000000-0005-0000-0000-00002AF20000}"/>
    <cellStyle name="표준 2 9 7 2" xfId="636" xr:uid="{00000000-0005-0000-0000-00002BF20000}"/>
    <cellStyle name="표준 2 9 7 2 10" xfId="14252" xr:uid="{00000000-0005-0000-0000-00002CF20000}"/>
    <cellStyle name="표준 2 9 7 2 11" xfId="15732" xr:uid="{00000000-0005-0000-0000-00002DF20000}"/>
    <cellStyle name="표준 2 9 7 2 12" xfId="17212" xr:uid="{00000000-0005-0000-0000-00002EF20000}"/>
    <cellStyle name="표준 2 9 7 2 13" xfId="18692" xr:uid="{00000000-0005-0000-0000-00002FF20000}"/>
    <cellStyle name="표준 2 9 7 2 14" xfId="20172" xr:uid="{00000000-0005-0000-0000-000030F20000}"/>
    <cellStyle name="표준 2 9 7 2 15" xfId="21652" xr:uid="{00000000-0005-0000-0000-000031F20000}"/>
    <cellStyle name="표준 2 9 7 2 16" xfId="23132" xr:uid="{00000000-0005-0000-0000-000032F20000}"/>
    <cellStyle name="표준 2 9 7 2 17" xfId="24612" xr:uid="{00000000-0005-0000-0000-000033F20000}"/>
    <cellStyle name="표준 2 9 7 2 18" xfId="26092" xr:uid="{00000000-0005-0000-0000-000034F20000}"/>
    <cellStyle name="표준 2 9 7 2 19" xfId="27572" xr:uid="{00000000-0005-0000-0000-000035F20000}"/>
    <cellStyle name="표준 2 9 7 2 2" xfId="2411" xr:uid="{00000000-0005-0000-0000-000036F20000}"/>
    <cellStyle name="표준 2 9 7 2 20" xfId="29052" xr:uid="{00000000-0005-0000-0000-000037F20000}"/>
    <cellStyle name="표준 2 9 7 2 21" xfId="30532" xr:uid="{00000000-0005-0000-0000-000038F20000}"/>
    <cellStyle name="표준 2 9 7 2 22" xfId="32012" xr:uid="{00000000-0005-0000-0000-000039F20000}"/>
    <cellStyle name="표준 2 9 7 2 23" xfId="33492" xr:uid="{00000000-0005-0000-0000-00003AF20000}"/>
    <cellStyle name="표준 2 9 7 2 24" xfId="34972" xr:uid="{00000000-0005-0000-0000-00003BF20000}"/>
    <cellStyle name="표준 2 9 7 2 25" xfId="36452" xr:uid="{00000000-0005-0000-0000-00003CF20000}"/>
    <cellStyle name="표준 2 9 7 2 26" xfId="37932" xr:uid="{00000000-0005-0000-0000-00003DF20000}"/>
    <cellStyle name="표준 2 9 7 2 27" xfId="39412" xr:uid="{00000000-0005-0000-0000-00003EF20000}"/>
    <cellStyle name="표준 2 9 7 2 28" xfId="40892" xr:uid="{00000000-0005-0000-0000-00003FF20000}"/>
    <cellStyle name="표준 2 9 7 2 29" xfId="42372" xr:uid="{00000000-0005-0000-0000-000040F20000}"/>
    <cellStyle name="표준 2 9 7 2 3" xfId="3892" xr:uid="{00000000-0005-0000-0000-000041F20000}"/>
    <cellStyle name="표준 2 9 7 2 30" xfId="43852" xr:uid="{00000000-0005-0000-0000-000042F20000}"/>
    <cellStyle name="표준 2 9 7 2 31" xfId="45332" xr:uid="{00000000-0005-0000-0000-000043F20000}"/>
    <cellStyle name="표준 2 9 7 2 32" xfId="46813" xr:uid="{00000000-0005-0000-0000-000044F20000}"/>
    <cellStyle name="표준 2 9 7 2 33" xfId="48293" xr:uid="{00000000-0005-0000-0000-000045F20000}"/>
    <cellStyle name="표준 2 9 7 2 34" xfId="49773" xr:uid="{00000000-0005-0000-0000-000046F20000}"/>
    <cellStyle name="표준 2 9 7 2 35" xfId="51253" xr:uid="{00000000-0005-0000-0000-000047F20000}"/>
    <cellStyle name="표준 2 9 7 2 36" xfId="52733" xr:uid="{00000000-0005-0000-0000-000048F20000}"/>
    <cellStyle name="표준 2 9 7 2 37" xfId="54213" xr:uid="{00000000-0005-0000-0000-000049F20000}"/>
    <cellStyle name="표준 2 9 7 2 38" xfId="55693" xr:uid="{00000000-0005-0000-0000-00004AF20000}"/>
    <cellStyle name="표준 2 9 7 2 39" xfId="57173" xr:uid="{00000000-0005-0000-0000-00004BF20000}"/>
    <cellStyle name="표준 2 9 7 2 4" xfId="5372" xr:uid="{00000000-0005-0000-0000-00004CF20000}"/>
    <cellStyle name="표준 2 9 7 2 40" xfId="58653" xr:uid="{00000000-0005-0000-0000-00004DF20000}"/>
    <cellStyle name="표준 2 9 7 2 41" xfId="60133" xr:uid="{00000000-0005-0000-0000-00004EF20000}"/>
    <cellStyle name="표준 2 9 7 2 42" xfId="61613" xr:uid="{00000000-0005-0000-0000-00004FF20000}"/>
    <cellStyle name="표준 2 9 7 2 5" xfId="6852" xr:uid="{00000000-0005-0000-0000-000050F20000}"/>
    <cellStyle name="표준 2 9 7 2 6" xfId="8332" xr:uid="{00000000-0005-0000-0000-000051F20000}"/>
    <cellStyle name="표준 2 9 7 2 7" xfId="9812" xr:uid="{00000000-0005-0000-0000-000052F20000}"/>
    <cellStyle name="표준 2 9 7 2 8" xfId="11292" xr:uid="{00000000-0005-0000-0000-000053F20000}"/>
    <cellStyle name="표준 2 9 7 2 9" xfId="12772" xr:uid="{00000000-0005-0000-0000-000054F20000}"/>
    <cellStyle name="표준 2 9 7 20" xfId="26835" xr:uid="{00000000-0005-0000-0000-000055F20000}"/>
    <cellStyle name="표준 2 9 7 21" xfId="28315" xr:uid="{00000000-0005-0000-0000-000056F20000}"/>
    <cellStyle name="표준 2 9 7 22" xfId="29795" xr:uid="{00000000-0005-0000-0000-000057F20000}"/>
    <cellStyle name="표준 2 9 7 23" xfId="31275" xr:uid="{00000000-0005-0000-0000-000058F20000}"/>
    <cellStyle name="표준 2 9 7 24" xfId="32755" xr:uid="{00000000-0005-0000-0000-000059F20000}"/>
    <cellStyle name="표준 2 9 7 25" xfId="34235" xr:uid="{00000000-0005-0000-0000-00005AF20000}"/>
    <cellStyle name="표준 2 9 7 26" xfId="35715" xr:uid="{00000000-0005-0000-0000-00005BF20000}"/>
    <cellStyle name="표준 2 9 7 27" xfId="37195" xr:uid="{00000000-0005-0000-0000-00005CF20000}"/>
    <cellStyle name="표준 2 9 7 28" xfId="38675" xr:uid="{00000000-0005-0000-0000-00005DF20000}"/>
    <cellStyle name="표준 2 9 7 29" xfId="40155" xr:uid="{00000000-0005-0000-0000-00005EF20000}"/>
    <cellStyle name="표준 2 9 7 3" xfId="1674" xr:uid="{00000000-0005-0000-0000-00005FF20000}"/>
    <cellStyle name="표준 2 9 7 30" xfId="41635" xr:uid="{00000000-0005-0000-0000-000060F20000}"/>
    <cellStyle name="표준 2 9 7 31" xfId="43115" xr:uid="{00000000-0005-0000-0000-000061F20000}"/>
    <cellStyle name="표준 2 9 7 32" xfId="44595" xr:uid="{00000000-0005-0000-0000-000062F20000}"/>
    <cellStyle name="표준 2 9 7 33" xfId="46076" xr:uid="{00000000-0005-0000-0000-000063F20000}"/>
    <cellStyle name="표준 2 9 7 34" xfId="47556" xr:uid="{00000000-0005-0000-0000-000064F20000}"/>
    <cellStyle name="표준 2 9 7 35" xfId="49036" xr:uid="{00000000-0005-0000-0000-000065F20000}"/>
    <cellStyle name="표준 2 9 7 36" xfId="50516" xr:uid="{00000000-0005-0000-0000-000066F20000}"/>
    <cellStyle name="표준 2 9 7 37" xfId="51996" xr:uid="{00000000-0005-0000-0000-000067F20000}"/>
    <cellStyle name="표준 2 9 7 38" xfId="53476" xr:uid="{00000000-0005-0000-0000-000068F20000}"/>
    <cellStyle name="표준 2 9 7 39" xfId="54956" xr:uid="{00000000-0005-0000-0000-000069F20000}"/>
    <cellStyle name="표준 2 9 7 4" xfId="3155" xr:uid="{00000000-0005-0000-0000-00006AF20000}"/>
    <cellStyle name="표준 2 9 7 40" xfId="56436" xr:uid="{00000000-0005-0000-0000-00006BF20000}"/>
    <cellStyle name="표준 2 9 7 41" xfId="57916" xr:uid="{00000000-0005-0000-0000-00006CF20000}"/>
    <cellStyle name="표준 2 9 7 42" xfId="59396" xr:uid="{00000000-0005-0000-0000-00006DF20000}"/>
    <cellStyle name="표준 2 9 7 43" xfId="60876" xr:uid="{00000000-0005-0000-0000-00006EF20000}"/>
    <cellStyle name="표준 2 9 7 5" xfId="4635" xr:uid="{00000000-0005-0000-0000-00006FF20000}"/>
    <cellStyle name="표준 2 9 7 6" xfId="6115" xr:uid="{00000000-0005-0000-0000-000070F20000}"/>
    <cellStyle name="표준 2 9 7 7" xfId="7595" xr:uid="{00000000-0005-0000-0000-000071F20000}"/>
    <cellStyle name="표준 2 9 7 8" xfId="9075" xr:uid="{00000000-0005-0000-0000-000072F20000}"/>
    <cellStyle name="표준 2 9 7 9" xfId="10555" xr:uid="{00000000-0005-0000-0000-000073F20000}"/>
    <cellStyle name="표준 2 9 8" xfId="1401" xr:uid="{00000000-0005-0000-0000-000074F20000}"/>
    <cellStyle name="표준 2 9 8 10" xfId="12049" xr:uid="{00000000-0005-0000-0000-000075F20000}"/>
    <cellStyle name="표준 2 9 8 11" xfId="13529" xr:uid="{00000000-0005-0000-0000-000076F20000}"/>
    <cellStyle name="표준 2 9 8 12" xfId="15009" xr:uid="{00000000-0005-0000-0000-000077F20000}"/>
    <cellStyle name="표준 2 9 8 13" xfId="16489" xr:uid="{00000000-0005-0000-0000-000078F20000}"/>
    <cellStyle name="표준 2 9 8 14" xfId="17969" xr:uid="{00000000-0005-0000-0000-000079F20000}"/>
    <cellStyle name="표준 2 9 8 15" xfId="19449" xr:uid="{00000000-0005-0000-0000-00007AF20000}"/>
    <cellStyle name="표준 2 9 8 16" xfId="20929" xr:uid="{00000000-0005-0000-0000-00007BF20000}"/>
    <cellStyle name="표준 2 9 8 17" xfId="22409" xr:uid="{00000000-0005-0000-0000-00007CF20000}"/>
    <cellStyle name="표준 2 9 8 18" xfId="23889" xr:uid="{00000000-0005-0000-0000-00007DF20000}"/>
    <cellStyle name="표준 2 9 8 19" xfId="25369" xr:uid="{00000000-0005-0000-0000-00007EF20000}"/>
    <cellStyle name="표준 2 9 8 2" xfId="622" xr:uid="{00000000-0005-0000-0000-00007FF20000}"/>
    <cellStyle name="표준 2 9 8 2 10" xfId="14266" xr:uid="{00000000-0005-0000-0000-000080F20000}"/>
    <cellStyle name="표준 2 9 8 2 11" xfId="15746" xr:uid="{00000000-0005-0000-0000-000081F20000}"/>
    <cellStyle name="표준 2 9 8 2 12" xfId="17226" xr:uid="{00000000-0005-0000-0000-000082F20000}"/>
    <cellStyle name="표준 2 9 8 2 13" xfId="18706" xr:uid="{00000000-0005-0000-0000-000083F20000}"/>
    <cellStyle name="표준 2 9 8 2 14" xfId="20186" xr:uid="{00000000-0005-0000-0000-000084F20000}"/>
    <cellStyle name="표준 2 9 8 2 15" xfId="21666" xr:uid="{00000000-0005-0000-0000-000085F20000}"/>
    <cellStyle name="표준 2 9 8 2 16" xfId="23146" xr:uid="{00000000-0005-0000-0000-000086F20000}"/>
    <cellStyle name="표준 2 9 8 2 17" xfId="24626" xr:uid="{00000000-0005-0000-0000-000087F20000}"/>
    <cellStyle name="표준 2 9 8 2 18" xfId="26106" xr:uid="{00000000-0005-0000-0000-000088F20000}"/>
    <cellStyle name="표준 2 9 8 2 19" xfId="27586" xr:uid="{00000000-0005-0000-0000-000089F20000}"/>
    <cellStyle name="표준 2 9 8 2 2" xfId="2425" xr:uid="{00000000-0005-0000-0000-00008AF20000}"/>
    <cellStyle name="표준 2 9 8 2 20" xfId="29066" xr:uid="{00000000-0005-0000-0000-00008BF20000}"/>
    <cellStyle name="표준 2 9 8 2 21" xfId="30546" xr:uid="{00000000-0005-0000-0000-00008CF20000}"/>
    <cellStyle name="표준 2 9 8 2 22" xfId="32026" xr:uid="{00000000-0005-0000-0000-00008DF20000}"/>
    <cellStyle name="표준 2 9 8 2 23" xfId="33506" xr:uid="{00000000-0005-0000-0000-00008EF20000}"/>
    <cellStyle name="표준 2 9 8 2 24" xfId="34986" xr:uid="{00000000-0005-0000-0000-00008FF20000}"/>
    <cellStyle name="표준 2 9 8 2 25" xfId="36466" xr:uid="{00000000-0005-0000-0000-000090F20000}"/>
    <cellStyle name="표준 2 9 8 2 26" xfId="37946" xr:uid="{00000000-0005-0000-0000-000091F20000}"/>
    <cellStyle name="표준 2 9 8 2 27" xfId="39426" xr:uid="{00000000-0005-0000-0000-000092F20000}"/>
    <cellStyle name="표준 2 9 8 2 28" xfId="40906" xr:uid="{00000000-0005-0000-0000-000093F20000}"/>
    <cellStyle name="표준 2 9 8 2 29" xfId="42386" xr:uid="{00000000-0005-0000-0000-000094F20000}"/>
    <cellStyle name="표준 2 9 8 2 3" xfId="3906" xr:uid="{00000000-0005-0000-0000-000095F20000}"/>
    <cellStyle name="표준 2 9 8 2 30" xfId="43866" xr:uid="{00000000-0005-0000-0000-000096F20000}"/>
    <cellStyle name="표준 2 9 8 2 31" xfId="45346" xr:uid="{00000000-0005-0000-0000-000097F20000}"/>
    <cellStyle name="표준 2 9 8 2 32" xfId="46827" xr:uid="{00000000-0005-0000-0000-000098F20000}"/>
    <cellStyle name="표준 2 9 8 2 33" xfId="48307" xr:uid="{00000000-0005-0000-0000-000099F20000}"/>
    <cellStyle name="표준 2 9 8 2 34" xfId="49787" xr:uid="{00000000-0005-0000-0000-00009AF20000}"/>
    <cellStyle name="표준 2 9 8 2 35" xfId="51267" xr:uid="{00000000-0005-0000-0000-00009BF20000}"/>
    <cellStyle name="표준 2 9 8 2 36" xfId="52747" xr:uid="{00000000-0005-0000-0000-00009CF20000}"/>
    <cellStyle name="표준 2 9 8 2 37" xfId="54227" xr:uid="{00000000-0005-0000-0000-00009DF20000}"/>
    <cellStyle name="표준 2 9 8 2 38" xfId="55707" xr:uid="{00000000-0005-0000-0000-00009EF20000}"/>
    <cellStyle name="표준 2 9 8 2 39" xfId="57187" xr:uid="{00000000-0005-0000-0000-00009FF20000}"/>
    <cellStyle name="표준 2 9 8 2 4" xfId="5386" xr:uid="{00000000-0005-0000-0000-0000A0F20000}"/>
    <cellStyle name="표준 2 9 8 2 40" xfId="58667" xr:uid="{00000000-0005-0000-0000-0000A1F20000}"/>
    <cellStyle name="표준 2 9 8 2 41" xfId="60147" xr:uid="{00000000-0005-0000-0000-0000A2F20000}"/>
    <cellStyle name="표준 2 9 8 2 42" xfId="61627" xr:uid="{00000000-0005-0000-0000-0000A3F20000}"/>
    <cellStyle name="표준 2 9 8 2 5" xfId="6866" xr:uid="{00000000-0005-0000-0000-0000A4F20000}"/>
    <cellStyle name="표준 2 9 8 2 6" xfId="8346" xr:uid="{00000000-0005-0000-0000-0000A5F20000}"/>
    <cellStyle name="표준 2 9 8 2 7" xfId="9826" xr:uid="{00000000-0005-0000-0000-0000A6F20000}"/>
    <cellStyle name="표준 2 9 8 2 8" xfId="11306" xr:uid="{00000000-0005-0000-0000-0000A7F20000}"/>
    <cellStyle name="표준 2 9 8 2 9" xfId="12786" xr:uid="{00000000-0005-0000-0000-0000A8F20000}"/>
    <cellStyle name="표준 2 9 8 20" xfId="26849" xr:uid="{00000000-0005-0000-0000-0000A9F20000}"/>
    <cellStyle name="표준 2 9 8 21" xfId="28329" xr:uid="{00000000-0005-0000-0000-0000AAF20000}"/>
    <cellStyle name="표준 2 9 8 22" xfId="29809" xr:uid="{00000000-0005-0000-0000-0000ABF20000}"/>
    <cellStyle name="표준 2 9 8 23" xfId="31289" xr:uid="{00000000-0005-0000-0000-0000ACF20000}"/>
    <cellStyle name="표준 2 9 8 24" xfId="32769" xr:uid="{00000000-0005-0000-0000-0000ADF20000}"/>
    <cellStyle name="표준 2 9 8 25" xfId="34249" xr:uid="{00000000-0005-0000-0000-0000AEF20000}"/>
    <cellStyle name="표준 2 9 8 26" xfId="35729" xr:uid="{00000000-0005-0000-0000-0000AFF20000}"/>
    <cellStyle name="표준 2 9 8 27" xfId="37209" xr:uid="{00000000-0005-0000-0000-0000B0F20000}"/>
    <cellStyle name="표준 2 9 8 28" xfId="38689" xr:uid="{00000000-0005-0000-0000-0000B1F20000}"/>
    <cellStyle name="표준 2 9 8 29" xfId="40169" xr:uid="{00000000-0005-0000-0000-0000B2F20000}"/>
    <cellStyle name="표준 2 9 8 3" xfId="1688" xr:uid="{00000000-0005-0000-0000-0000B3F20000}"/>
    <cellStyle name="표준 2 9 8 30" xfId="41649" xr:uid="{00000000-0005-0000-0000-0000B4F20000}"/>
    <cellStyle name="표준 2 9 8 31" xfId="43129" xr:uid="{00000000-0005-0000-0000-0000B5F20000}"/>
    <cellStyle name="표준 2 9 8 32" xfId="44609" xr:uid="{00000000-0005-0000-0000-0000B6F20000}"/>
    <cellStyle name="표준 2 9 8 33" xfId="46090" xr:uid="{00000000-0005-0000-0000-0000B7F20000}"/>
    <cellStyle name="표준 2 9 8 34" xfId="47570" xr:uid="{00000000-0005-0000-0000-0000B8F20000}"/>
    <cellStyle name="표준 2 9 8 35" xfId="49050" xr:uid="{00000000-0005-0000-0000-0000B9F20000}"/>
    <cellStyle name="표준 2 9 8 36" xfId="50530" xr:uid="{00000000-0005-0000-0000-0000BAF20000}"/>
    <cellStyle name="표준 2 9 8 37" xfId="52010" xr:uid="{00000000-0005-0000-0000-0000BBF20000}"/>
    <cellStyle name="표준 2 9 8 38" xfId="53490" xr:uid="{00000000-0005-0000-0000-0000BCF20000}"/>
    <cellStyle name="표준 2 9 8 39" xfId="54970" xr:uid="{00000000-0005-0000-0000-0000BDF20000}"/>
    <cellStyle name="표준 2 9 8 4" xfId="3169" xr:uid="{00000000-0005-0000-0000-0000BEF20000}"/>
    <cellStyle name="표준 2 9 8 40" xfId="56450" xr:uid="{00000000-0005-0000-0000-0000BFF20000}"/>
    <cellStyle name="표준 2 9 8 41" xfId="57930" xr:uid="{00000000-0005-0000-0000-0000C0F20000}"/>
    <cellStyle name="표준 2 9 8 42" xfId="59410" xr:uid="{00000000-0005-0000-0000-0000C1F20000}"/>
    <cellStyle name="표준 2 9 8 43" xfId="60890" xr:uid="{00000000-0005-0000-0000-0000C2F20000}"/>
    <cellStyle name="표준 2 9 8 5" xfId="4649" xr:uid="{00000000-0005-0000-0000-0000C3F20000}"/>
    <cellStyle name="표준 2 9 8 6" xfId="6129" xr:uid="{00000000-0005-0000-0000-0000C4F20000}"/>
    <cellStyle name="표준 2 9 8 7" xfId="7609" xr:uid="{00000000-0005-0000-0000-0000C5F20000}"/>
    <cellStyle name="표준 2 9 8 8" xfId="9089" xr:uid="{00000000-0005-0000-0000-0000C6F20000}"/>
    <cellStyle name="표준 2 9 8 9" xfId="10569" xr:uid="{00000000-0005-0000-0000-0000C7F20000}"/>
    <cellStyle name="표준 2 9 9" xfId="1386" xr:uid="{00000000-0005-0000-0000-0000C8F20000}"/>
    <cellStyle name="표준 2 9 9 10" xfId="12064" xr:uid="{00000000-0005-0000-0000-0000C9F20000}"/>
    <cellStyle name="표준 2 9 9 11" xfId="13544" xr:uid="{00000000-0005-0000-0000-0000CAF20000}"/>
    <cellStyle name="표준 2 9 9 12" xfId="15024" xr:uid="{00000000-0005-0000-0000-0000CBF20000}"/>
    <cellStyle name="표준 2 9 9 13" xfId="16504" xr:uid="{00000000-0005-0000-0000-0000CCF20000}"/>
    <cellStyle name="표준 2 9 9 14" xfId="17984" xr:uid="{00000000-0005-0000-0000-0000CDF20000}"/>
    <cellStyle name="표준 2 9 9 15" xfId="19464" xr:uid="{00000000-0005-0000-0000-0000CEF20000}"/>
    <cellStyle name="표준 2 9 9 16" xfId="20944" xr:uid="{00000000-0005-0000-0000-0000CFF20000}"/>
    <cellStyle name="표준 2 9 9 17" xfId="22424" xr:uid="{00000000-0005-0000-0000-0000D0F20000}"/>
    <cellStyle name="표준 2 9 9 18" xfId="23904" xr:uid="{00000000-0005-0000-0000-0000D1F20000}"/>
    <cellStyle name="표준 2 9 9 19" xfId="25384" xr:uid="{00000000-0005-0000-0000-0000D2F20000}"/>
    <cellStyle name="표준 2 9 9 2" xfId="607" xr:uid="{00000000-0005-0000-0000-0000D3F20000}"/>
    <cellStyle name="표준 2 9 9 2 10" xfId="14281" xr:uid="{00000000-0005-0000-0000-0000D4F20000}"/>
    <cellStyle name="표준 2 9 9 2 11" xfId="15761" xr:uid="{00000000-0005-0000-0000-0000D5F20000}"/>
    <cellStyle name="표준 2 9 9 2 12" xfId="17241" xr:uid="{00000000-0005-0000-0000-0000D6F20000}"/>
    <cellStyle name="표준 2 9 9 2 13" xfId="18721" xr:uid="{00000000-0005-0000-0000-0000D7F20000}"/>
    <cellStyle name="표준 2 9 9 2 14" xfId="20201" xr:uid="{00000000-0005-0000-0000-0000D8F20000}"/>
    <cellStyle name="표준 2 9 9 2 15" xfId="21681" xr:uid="{00000000-0005-0000-0000-0000D9F20000}"/>
    <cellStyle name="표준 2 9 9 2 16" xfId="23161" xr:uid="{00000000-0005-0000-0000-0000DAF20000}"/>
    <cellStyle name="표준 2 9 9 2 17" xfId="24641" xr:uid="{00000000-0005-0000-0000-0000DBF20000}"/>
    <cellStyle name="표준 2 9 9 2 18" xfId="26121" xr:uid="{00000000-0005-0000-0000-0000DCF20000}"/>
    <cellStyle name="표준 2 9 9 2 19" xfId="27601" xr:uid="{00000000-0005-0000-0000-0000DDF20000}"/>
    <cellStyle name="표준 2 9 9 2 2" xfId="2440" xr:uid="{00000000-0005-0000-0000-0000DEF20000}"/>
    <cellStyle name="표준 2 9 9 2 20" xfId="29081" xr:uid="{00000000-0005-0000-0000-0000DFF20000}"/>
    <cellStyle name="표준 2 9 9 2 21" xfId="30561" xr:uid="{00000000-0005-0000-0000-0000E0F20000}"/>
    <cellStyle name="표준 2 9 9 2 22" xfId="32041" xr:uid="{00000000-0005-0000-0000-0000E1F20000}"/>
    <cellStyle name="표준 2 9 9 2 23" xfId="33521" xr:uid="{00000000-0005-0000-0000-0000E2F20000}"/>
    <cellStyle name="표준 2 9 9 2 24" xfId="35001" xr:uid="{00000000-0005-0000-0000-0000E3F20000}"/>
    <cellStyle name="표준 2 9 9 2 25" xfId="36481" xr:uid="{00000000-0005-0000-0000-0000E4F20000}"/>
    <cellStyle name="표준 2 9 9 2 26" xfId="37961" xr:uid="{00000000-0005-0000-0000-0000E5F20000}"/>
    <cellStyle name="표준 2 9 9 2 27" xfId="39441" xr:uid="{00000000-0005-0000-0000-0000E6F20000}"/>
    <cellStyle name="표준 2 9 9 2 28" xfId="40921" xr:uid="{00000000-0005-0000-0000-0000E7F20000}"/>
    <cellStyle name="표준 2 9 9 2 29" xfId="42401" xr:uid="{00000000-0005-0000-0000-0000E8F20000}"/>
    <cellStyle name="표준 2 9 9 2 3" xfId="3921" xr:uid="{00000000-0005-0000-0000-0000E9F20000}"/>
    <cellStyle name="표준 2 9 9 2 30" xfId="43881" xr:uid="{00000000-0005-0000-0000-0000EAF20000}"/>
    <cellStyle name="표준 2 9 9 2 31" xfId="45361" xr:uid="{00000000-0005-0000-0000-0000EBF20000}"/>
    <cellStyle name="표준 2 9 9 2 32" xfId="46842" xr:uid="{00000000-0005-0000-0000-0000ECF20000}"/>
    <cellStyle name="표준 2 9 9 2 33" xfId="48322" xr:uid="{00000000-0005-0000-0000-0000EDF20000}"/>
    <cellStyle name="표준 2 9 9 2 34" xfId="49802" xr:uid="{00000000-0005-0000-0000-0000EEF20000}"/>
    <cellStyle name="표준 2 9 9 2 35" xfId="51282" xr:uid="{00000000-0005-0000-0000-0000EFF20000}"/>
    <cellStyle name="표준 2 9 9 2 36" xfId="52762" xr:uid="{00000000-0005-0000-0000-0000F0F20000}"/>
    <cellStyle name="표준 2 9 9 2 37" xfId="54242" xr:uid="{00000000-0005-0000-0000-0000F1F20000}"/>
    <cellStyle name="표준 2 9 9 2 38" xfId="55722" xr:uid="{00000000-0005-0000-0000-0000F2F20000}"/>
    <cellStyle name="표준 2 9 9 2 39" xfId="57202" xr:uid="{00000000-0005-0000-0000-0000F3F20000}"/>
    <cellStyle name="표준 2 9 9 2 4" xfId="5401" xr:uid="{00000000-0005-0000-0000-0000F4F20000}"/>
    <cellStyle name="표준 2 9 9 2 40" xfId="58682" xr:uid="{00000000-0005-0000-0000-0000F5F20000}"/>
    <cellStyle name="표준 2 9 9 2 41" xfId="60162" xr:uid="{00000000-0005-0000-0000-0000F6F20000}"/>
    <cellStyle name="표준 2 9 9 2 42" xfId="61642" xr:uid="{00000000-0005-0000-0000-0000F7F20000}"/>
    <cellStyle name="표준 2 9 9 2 5" xfId="6881" xr:uid="{00000000-0005-0000-0000-0000F8F20000}"/>
    <cellStyle name="표준 2 9 9 2 6" xfId="8361" xr:uid="{00000000-0005-0000-0000-0000F9F20000}"/>
    <cellStyle name="표준 2 9 9 2 7" xfId="9841" xr:uid="{00000000-0005-0000-0000-0000FAF20000}"/>
    <cellStyle name="표준 2 9 9 2 8" xfId="11321" xr:uid="{00000000-0005-0000-0000-0000FBF20000}"/>
    <cellStyle name="표준 2 9 9 2 9" xfId="12801" xr:uid="{00000000-0005-0000-0000-0000FCF20000}"/>
    <cellStyle name="표준 2 9 9 20" xfId="26864" xr:uid="{00000000-0005-0000-0000-0000FDF20000}"/>
    <cellStyle name="표준 2 9 9 21" xfId="28344" xr:uid="{00000000-0005-0000-0000-0000FEF20000}"/>
    <cellStyle name="표준 2 9 9 22" xfId="29824" xr:uid="{00000000-0005-0000-0000-0000FFF20000}"/>
    <cellStyle name="표준 2 9 9 23" xfId="31304" xr:uid="{00000000-0005-0000-0000-000000F30000}"/>
    <cellStyle name="표준 2 9 9 24" xfId="32784" xr:uid="{00000000-0005-0000-0000-000001F30000}"/>
    <cellStyle name="표준 2 9 9 25" xfId="34264" xr:uid="{00000000-0005-0000-0000-000002F30000}"/>
    <cellStyle name="표준 2 9 9 26" xfId="35744" xr:uid="{00000000-0005-0000-0000-000003F30000}"/>
    <cellStyle name="표준 2 9 9 27" xfId="37224" xr:uid="{00000000-0005-0000-0000-000004F30000}"/>
    <cellStyle name="표준 2 9 9 28" xfId="38704" xr:uid="{00000000-0005-0000-0000-000005F30000}"/>
    <cellStyle name="표준 2 9 9 29" xfId="40184" xr:uid="{00000000-0005-0000-0000-000006F30000}"/>
    <cellStyle name="표준 2 9 9 3" xfId="1703" xr:uid="{00000000-0005-0000-0000-000007F30000}"/>
    <cellStyle name="표준 2 9 9 30" xfId="41664" xr:uid="{00000000-0005-0000-0000-000008F30000}"/>
    <cellStyle name="표준 2 9 9 31" xfId="43144" xr:uid="{00000000-0005-0000-0000-000009F30000}"/>
    <cellStyle name="표준 2 9 9 32" xfId="44624" xr:uid="{00000000-0005-0000-0000-00000AF30000}"/>
    <cellStyle name="표준 2 9 9 33" xfId="46105" xr:uid="{00000000-0005-0000-0000-00000BF30000}"/>
    <cellStyle name="표준 2 9 9 34" xfId="47585" xr:uid="{00000000-0005-0000-0000-00000CF30000}"/>
    <cellStyle name="표준 2 9 9 35" xfId="49065" xr:uid="{00000000-0005-0000-0000-00000DF30000}"/>
    <cellStyle name="표준 2 9 9 36" xfId="50545" xr:uid="{00000000-0005-0000-0000-00000EF30000}"/>
    <cellStyle name="표준 2 9 9 37" xfId="52025" xr:uid="{00000000-0005-0000-0000-00000FF30000}"/>
    <cellStyle name="표준 2 9 9 38" xfId="53505" xr:uid="{00000000-0005-0000-0000-000010F30000}"/>
    <cellStyle name="표준 2 9 9 39" xfId="54985" xr:uid="{00000000-0005-0000-0000-000011F30000}"/>
    <cellStyle name="표준 2 9 9 4" xfId="3184" xr:uid="{00000000-0005-0000-0000-000012F30000}"/>
    <cellStyle name="표준 2 9 9 40" xfId="56465" xr:uid="{00000000-0005-0000-0000-000013F30000}"/>
    <cellStyle name="표준 2 9 9 41" xfId="57945" xr:uid="{00000000-0005-0000-0000-000014F30000}"/>
    <cellStyle name="표준 2 9 9 42" xfId="59425" xr:uid="{00000000-0005-0000-0000-000015F30000}"/>
    <cellStyle name="표준 2 9 9 43" xfId="60905" xr:uid="{00000000-0005-0000-0000-000016F30000}"/>
    <cellStyle name="표준 2 9 9 5" xfId="4664" xr:uid="{00000000-0005-0000-0000-000017F30000}"/>
    <cellStyle name="표준 2 9 9 6" xfId="6144" xr:uid="{00000000-0005-0000-0000-000018F30000}"/>
    <cellStyle name="표준 2 9 9 7" xfId="7624" xr:uid="{00000000-0005-0000-0000-000019F30000}"/>
    <cellStyle name="표준 2 9 9 8" xfId="9104" xr:uid="{00000000-0005-0000-0000-00001AF30000}"/>
    <cellStyle name="표준 2 9 9 9" xfId="10584" xr:uid="{00000000-0005-0000-0000-00001BF30000}"/>
    <cellStyle name="표준 3" xfId="1526" xr:uid="{00000000-0005-0000-0000-00001CF30000}"/>
    <cellStyle name="표준 4" xfId="845" xr:uid="{00000000-0005-0000-0000-00001DF30000}"/>
    <cellStyle name="표준 5" xfId="748" xr:uid="{00000000-0005-0000-0000-00001EF30000}"/>
    <cellStyle name="표준 6" xfId="1565" xr:uid="{00000000-0005-0000-0000-00001FF30000}"/>
    <cellStyle name="표준 7" xfId="1" xr:uid="{00000000-0005-0000-0000-000020F30000}"/>
    <cellStyle name="표준 8" xfId="62248" xr:uid="{00000000-0005-0000-0000-000021F30000}"/>
    <cellStyle name="표준 9" xfId="62250" xr:uid="{8E54E938-13AA-494D-BEED-5155614FC3C6}"/>
    <cellStyle name="하이퍼링크 2" xfId="1562" xr:uid="{00000000-0005-0000-0000-000022F30000}"/>
    <cellStyle name="하이퍼링크 2 2" xfId="1523" xr:uid="{00000000-0005-0000-0000-000023F30000}"/>
    <cellStyle name="하이퍼링크 2 3" xfId="843" xr:uid="{00000000-0005-0000-0000-000024F30000}"/>
    <cellStyle name="하이퍼링크 2 4" xfId="745" xr:uid="{00000000-0005-0000-0000-000025F30000}"/>
    <cellStyle name="하이퍼링크 3" xfId="1525" xr:uid="{00000000-0005-0000-0000-000026F30000}"/>
    <cellStyle name="하이퍼링크 4" xfId="747" xr:uid="{00000000-0005-0000-0000-000027F30000}"/>
    <cellStyle name="하이퍼링크 5" xfId="1564" xr:uid="{00000000-0005-0000-0000-000028F30000}"/>
    <cellStyle name="하이퍼링크 6" xfId="3046" xr:uid="{00000000-0005-0000-0000-000029F30000}"/>
  </cellStyles>
  <dxfs count="15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ill>
        <patternFill>
          <bgColor theme="0" tint="-0.24994659260841701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ill>
        <patternFill>
          <bgColor theme="0" tint="-0.24994659260841701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FFCCCC"/>
      <color rgb="FF0000FF"/>
      <color rgb="FFCC0000"/>
      <color rgb="FFFF7C80"/>
      <color rgb="FFFF9999"/>
      <color rgb="FF33CC33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ata\&#9733;%20&#52769;&#51221;&#51068;&#51648;%20&#9733;\2024&#45380;\1-1.%2024&#45380;%20&#54616;&#48152;&#44592;%20&#50696;&#48708;&#51312;&#49324;&#5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4년 상반기 예비조사표"/>
      <sheetName val="23년 하반기 예비조사표"/>
      <sheetName val="시료코드"/>
    </sheetNames>
    <sheetDataSet>
      <sheetData sheetId="0" refreshError="1"/>
      <sheetData sheetId="1" refreshError="1"/>
      <sheetData sheetId="2" refreshError="1">
        <row r="2">
          <cell r="B2" t="str">
            <v>측정자</v>
          </cell>
          <cell r="C2" t="str">
            <v>코드번호</v>
          </cell>
        </row>
        <row r="3">
          <cell r="B3" t="str">
            <v>이태환</v>
          </cell>
          <cell r="C3" t="str">
            <v>A</v>
          </cell>
        </row>
        <row r="4">
          <cell r="B4" t="str">
            <v>한기문</v>
          </cell>
          <cell r="C4" t="str">
            <v>B</v>
          </cell>
        </row>
        <row r="5">
          <cell r="B5" t="str">
            <v>강종구</v>
          </cell>
          <cell r="C5" t="str">
            <v>C</v>
          </cell>
        </row>
        <row r="6">
          <cell r="B6" t="str">
            <v>이주형</v>
          </cell>
          <cell r="C6" t="str">
            <v>D</v>
          </cell>
        </row>
        <row r="7">
          <cell r="B7" t="str">
            <v>배윤민</v>
          </cell>
          <cell r="C7" t="str">
            <v>E</v>
          </cell>
        </row>
        <row r="8">
          <cell r="B8" t="str">
            <v>고유빈</v>
          </cell>
          <cell r="C8" t="str">
            <v>F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5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F313-6320-42F9-AEC7-2A7EBF423210}">
  <dimension ref="A1:AM290"/>
  <sheetViews>
    <sheetView tabSelected="1" zoomScale="85" zoomScaleNormal="85" workbookViewId="0">
      <pane ySplit="2" topLeftCell="A52" activePane="bottomLeft" state="frozen"/>
      <selection pane="bottomLeft" activeCell="I98" sqref="I98"/>
    </sheetView>
  </sheetViews>
  <sheetFormatPr defaultRowHeight="17.25"/>
  <cols>
    <col min="1" max="3" width="12.125" style="379" customWidth="1"/>
    <col min="4" max="4" width="37.875" style="379" bestFit="1" customWidth="1"/>
    <col min="5" max="5" width="7" style="379" customWidth="1"/>
    <col min="6" max="6" width="14.375" style="379" customWidth="1"/>
    <col min="7" max="7" width="9.75" style="382" bestFit="1" customWidth="1"/>
    <col min="8" max="8" width="18.625" style="382" bestFit="1" customWidth="1"/>
    <col min="9" max="10" width="14.375" style="379" customWidth="1"/>
    <col min="11" max="11" width="12.125" style="379" customWidth="1"/>
    <col min="12" max="12" width="17.75" style="379" customWidth="1"/>
    <col min="13" max="13" width="16.75" style="379" bestFit="1" customWidth="1"/>
    <col min="14" max="14" width="29" style="379" customWidth="1"/>
    <col min="15" max="15" width="12.125" style="379" customWidth="1"/>
    <col min="16" max="18" width="17.75" style="379" customWidth="1"/>
    <col min="19" max="19" width="14.375" style="379" customWidth="1"/>
    <col min="20" max="20" width="88.625" style="379" bestFit="1" customWidth="1"/>
    <col min="21" max="23" width="17.75" style="379" customWidth="1"/>
    <col min="24" max="24" width="14.375" style="379" customWidth="1"/>
    <col min="25" max="25" width="17.75" style="379" customWidth="1"/>
    <col min="26" max="26" width="29" style="379" customWidth="1"/>
    <col min="27" max="27" width="14.375" style="379" customWidth="1"/>
    <col min="28" max="28" width="17.75" style="379" customWidth="1"/>
    <col min="29" max="29" width="29" style="379" customWidth="1"/>
    <col min="30" max="34" width="17.75" style="379" customWidth="1"/>
    <col min="35" max="35" width="14.375" style="379" customWidth="1"/>
    <col min="36" max="36" width="17.75" style="379" customWidth="1"/>
    <col min="37" max="37" width="14.375" style="379" customWidth="1"/>
    <col min="38" max="38" width="17.75" style="379" customWidth="1"/>
    <col min="39" max="39" width="34.625" style="379" customWidth="1"/>
    <col min="40" max="16384" width="9" style="379"/>
  </cols>
  <sheetData>
    <row r="1" spans="1:39">
      <c r="AD1" s="379">
        <v>1</v>
      </c>
      <c r="AF1" s="379">
        <v>3</v>
      </c>
      <c r="AG1" s="379">
        <v>4</v>
      </c>
      <c r="AI1" s="379">
        <v>7</v>
      </c>
      <c r="AJ1" s="379">
        <v>8</v>
      </c>
      <c r="AK1" s="379">
        <v>9</v>
      </c>
      <c r="AL1" s="379">
        <v>10</v>
      </c>
      <c r="AM1" s="379">
        <v>11</v>
      </c>
    </row>
    <row r="2" spans="1:39">
      <c r="A2" s="377" t="s">
        <v>4823</v>
      </c>
      <c r="B2" s="377" t="s">
        <v>4824</v>
      </c>
      <c r="C2" s="377" t="s">
        <v>4825</v>
      </c>
      <c r="D2" s="377" t="s">
        <v>4826</v>
      </c>
      <c r="E2" s="377" t="s">
        <v>4827</v>
      </c>
      <c r="F2" s="377" t="s">
        <v>4828</v>
      </c>
      <c r="G2" s="378" t="s">
        <v>0</v>
      </c>
      <c r="H2" s="378" t="s">
        <v>4829</v>
      </c>
      <c r="I2" s="377" t="s">
        <v>4830</v>
      </c>
      <c r="J2" s="377" t="s">
        <v>4831</v>
      </c>
      <c r="K2" s="377" t="s">
        <v>4832</v>
      </c>
      <c r="L2" s="377" t="s">
        <v>12</v>
      </c>
      <c r="M2" s="377" t="s">
        <v>4833</v>
      </c>
      <c r="N2" s="377" t="s">
        <v>4834</v>
      </c>
      <c r="O2" s="377" t="s">
        <v>4835</v>
      </c>
      <c r="P2" s="377" t="s">
        <v>1972</v>
      </c>
      <c r="Q2" s="377" t="s">
        <v>4836</v>
      </c>
      <c r="R2" s="377" t="s">
        <v>4837</v>
      </c>
      <c r="S2" s="377" t="s">
        <v>4838</v>
      </c>
      <c r="T2" s="377" t="s">
        <v>4839</v>
      </c>
      <c r="U2" s="377" t="s">
        <v>9</v>
      </c>
      <c r="V2" s="377" t="s">
        <v>4840</v>
      </c>
      <c r="W2" s="377" t="s">
        <v>4841</v>
      </c>
      <c r="X2" s="377" t="s">
        <v>4842</v>
      </c>
      <c r="Y2" s="377" t="s">
        <v>4843</v>
      </c>
      <c r="Z2" s="377" t="s">
        <v>4844</v>
      </c>
      <c r="AA2" s="377" t="s">
        <v>4845</v>
      </c>
      <c r="AB2" s="377" t="s">
        <v>4846</v>
      </c>
      <c r="AC2" s="377" t="s">
        <v>4847</v>
      </c>
      <c r="AD2" s="377" t="s">
        <v>4848</v>
      </c>
      <c r="AE2" s="377" t="s">
        <v>4849</v>
      </c>
      <c r="AF2" s="377" t="s">
        <v>4850</v>
      </c>
      <c r="AG2" s="377" t="s">
        <v>4851</v>
      </c>
      <c r="AH2" s="377" t="s">
        <v>4852</v>
      </c>
      <c r="AI2" s="377" t="s">
        <v>4853</v>
      </c>
      <c r="AJ2" s="377" t="s">
        <v>4854</v>
      </c>
      <c r="AK2" s="377" t="s">
        <v>4855</v>
      </c>
      <c r="AL2" s="377" t="s">
        <v>4856</v>
      </c>
      <c r="AM2" s="377" t="s">
        <v>4857</v>
      </c>
    </row>
    <row r="3" spans="1:39">
      <c r="A3" s="380" t="s">
        <v>7411</v>
      </c>
      <c r="B3" s="379">
        <v>2025</v>
      </c>
      <c r="C3" s="379" t="s">
        <v>7843</v>
      </c>
      <c r="D3" s="379" t="s">
        <v>7844</v>
      </c>
      <c r="E3" s="379" t="s">
        <v>7845</v>
      </c>
      <c r="F3" s="381" t="str">
        <f>"천-"&amp;'25하-천안140'!A3</f>
        <v>천-128</v>
      </c>
      <c r="G3" s="382">
        <v>1</v>
      </c>
      <c r="H3" s="382" t="s">
        <v>6795</v>
      </c>
      <c r="I3" s="383">
        <v>45854</v>
      </c>
      <c r="J3" s="383">
        <v>45854</v>
      </c>
      <c r="L3" s="379" t="s">
        <v>3748</v>
      </c>
      <c r="M3" s="379" t="s">
        <v>7846</v>
      </c>
      <c r="N3" s="379" t="s">
        <v>7408</v>
      </c>
      <c r="O3" s="379">
        <v>10</v>
      </c>
      <c r="P3" s="379">
        <v>5148186597</v>
      </c>
      <c r="Q3" s="379">
        <v>51481865976</v>
      </c>
      <c r="R3" s="379" t="s">
        <v>7409</v>
      </c>
      <c r="T3" s="379" t="s">
        <v>7632</v>
      </c>
      <c r="W3" s="379" t="s">
        <v>7413</v>
      </c>
      <c r="X3" s="379" t="s">
        <v>1430</v>
      </c>
      <c r="Y3" s="379" t="s">
        <v>7414</v>
      </c>
      <c r="Z3" s="379" t="s">
        <v>7633</v>
      </c>
      <c r="AA3" s="383" t="s">
        <v>7634</v>
      </c>
      <c r="AB3" s="379" t="s">
        <v>3748</v>
      </c>
      <c r="AC3" s="379" t="s">
        <v>7635</v>
      </c>
      <c r="AD3" s="383">
        <f>VLOOKUP(A3,'계산서(25하-천안)'!$X$3:$AI$104,2,FALSE)</f>
        <v>45869</v>
      </c>
      <c r="AF3" s="379">
        <f>VLOOKUP(A3,'계산서(25하-천안)'!$X$3:$AI$104,3,FALSE)</f>
        <v>800000</v>
      </c>
      <c r="AG3" s="379">
        <f>VLOOKUP(A3,'계산서(25하-천안)'!$X$3:$AI$104,4,FALSE)</f>
        <v>0</v>
      </c>
      <c r="AI3" s="383">
        <f>VLOOKUP(A3,'계산서(25하-천안)'!$X$3:$AI$104,2,FALSE)</f>
        <v>45869</v>
      </c>
      <c r="AJ3" s="379">
        <f>VLOOKUP(A3,'계산서(25하-천안)'!$X$3:$AI$104,8,FALSE)</f>
        <v>800000</v>
      </c>
      <c r="AK3" s="383" t="str">
        <f>VLOOKUP(A3,'계산서(25하-천안)'!$X$3:$AI$104,9,FALSE)</f>
        <v>국고 X</v>
      </c>
      <c r="AL3" s="379">
        <f>VLOOKUP(A3,'계산서(25하-천안)'!$X$3:$AI$104,10,FALSE)</f>
        <v>0</v>
      </c>
      <c r="AM3" s="379">
        <f>VLOOKUP(A3,'계산서(25하-천안)'!$X$3:$AI$104,12,FALSE)</f>
        <v>0</v>
      </c>
    </row>
    <row r="4" spans="1:39">
      <c r="A4" s="380" t="s">
        <v>7353</v>
      </c>
      <c r="B4" s="379">
        <v>2025</v>
      </c>
      <c r="C4" s="379" t="s">
        <v>7843</v>
      </c>
      <c r="D4" s="379" t="s">
        <v>7847</v>
      </c>
      <c r="E4" s="379" t="s">
        <v>7845</v>
      </c>
      <c r="F4" s="381" t="str">
        <f>"천-"&amp;'25하-천안140'!A4</f>
        <v>천-129</v>
      </c>
      <c r="G4" s="382">
        <v>2</v>
      </c>
      <c r="H4" s="382" t="s">
        <v>5744</v>
      </c>
      <c r="I4" s="383">
        <v>45855</v>
      </c>
      <c r="J4" s="383">
        <v>45855</v>
      </c>
      <c r="L4" s="379" t="s">
        <v>3749</v>
      </c>
      <c r="M4" s="379" t="s">
        <v>7848</v>
      </c>
      <c r="N4" s="379" t="s">
        <v>7350</v>
      </c>
      <c r="O4" s="379">
        <v>30</v>
      </c>
      <c r="P4" s="379">
        <v>1358638733</v>
      </c>
      <c r="Q4" s="379">
        <v>13586387330</v>
      </c>
      <c r="R4" s="379" t="s">
        <v>7351</v>
      </c>
      <c r="T4" s="379" t="s">
        <v>7355</v>
      </c>
      <c r="U4" s="379" t="s">
        <v>7356</v>
      </c>
      <c r="V4" s="379" t="s">
        <v>7357</v>
      </c>
      <c r="W4" s="379" t="s">
        <v>7360</v>
      </c>
      <c r="X4" s="379" t="s">
        <v>2472</v>
      </c>
      <c r="Y4" s="379" t="s">
        <v>7638</v>
      </c>
      <c r="Z4" s="379" t="s">
        <v>7359</v>
      </c>
      <c r="AA4" s="383">
        <v>45874</v>
      </c>
      <c r="AB4" s="379" t="s">
        <v>3749</v>
      </c>
      <c r="AC4" s="379" t="s">
        <v>7359</v>
      </c>
      <c r="AD4" s="383">
        <f>VLOOKUP(A4,'계산서(25하-천안)'!$X$3:$AI$104,2,FALSE)</f>
        <v>45880</v>
      </c>
      <c r="AF4" s="379">
        <f>VLOOKUP(A4,'계산서(25하-천안)'!$X$3:$AI$104,3,FALSE)</f>
        <v>1000000</v>
      </c>
      <c r="AG4" s="379">
        <f>VLOOKUP(A4,'계산서(25하-천안)'!$X$3:$AI$104,4,FALSE)</f>
        <v>400000</v>
      </c>
      <c r="AI4" s="383">
        <f>VLOOKUP(A4,'계산서(25하-천안)'!$X$3:$AI$104,2,FALSE)</f>
        <v>45880</v>
      </c>
      <c r="AJ4" s="379">
        <f>VLOOKUP(A4,'계산서(25하-천안)'!$X$3:$AI$104,8,FALSE)</f>
        <v>1000000</v>
      </c>
      <c r="AK4" s="383">
        <f>VLOOKUP(A4,'계산서(25하-천안)'!$X$3:$AI$104,9,FALSE)</f>
        <v>45890</v>
      </c>
      <c r="AL4" s="379">
        <f>VLOOKUP(A4,'계산서(25하-천안)'!$X$3:$AI$104,10,FALSE)</f>
        <v>400000</v>
      </c>
      <c r="AM4" s="379">
        <f>VLOOKUP(A4,'계산서(25하-천안)'!$X$3:$AI$104,12,FALSE)</f>
        <v>0</v>
      </c>
    </row>
    <row r="5" spans="1:39">
      <c r="A5" s="380" t="s">
        <v>6548</v>
      </c>
      <c r="B5" s="379">
        <v>2025</v>
      </c>
      <c r="C5" s="379" t="s">
        <v>7843</v>
      </c>
      <c r="E5" s="379" t="s">
        <v>7845</v>
      </c>
      <c r="F5" s="381" t="str">
        <f>"천-"&amp;'25하-천안140'!A5</f>
        <v>천-130</v>
      </c>
      <c r="G5" s="382">
        <v>3</v>
      </c>
      <c r="H5" s="382" t="s">
        <v>4982</v>
      </c>
      <c r="I5" s="383">
        <v>45856</v>
      </c>
      <c r="J5" s="383">
        <v>45856</v>
      </c>
      <c r="L5" s="379" t="s">
        <v>3749</v>
      </c>
      <c r="M5" s="379" t="s">
        <v>7846</v>
      </c>
      <c r="N5" s="379" t="s">
        <v>2499</v>
      </c>
      <c r="O5" s="379">
        <v>7</v>
      </c>
      <c r="P5" s="379">
        <v>8158200034</v>
      </c>
      <c r="Q5" s="379" t="s">
        <v>2504</v>
      </c>
      <c r="R5" s="379" t="s">
        <v>2505</v>
      </c>
      <c r="T5" s="379" t="s">
        <v>2506</v>
      </c>
      <c r="U5" s="379" t="s">
        <v>2507</v>
      </c>
      <c r="V5" s="379" t="s">
        <v>2508</v>
      </c>
      <c r="W5" s="379" t="s">
        <v>2500</v>
      </c>
      <c r="X5" s="379" t="s">
        <v>2501</v>
      </c>
      <c r="Y5" s="379" t="s">
        <v>2502</v>
      </c>
      <c r="Z5" s="379" t="s">
        <v>2503</v>
      </c>
      <c r="AA5" s="383">
        <v>45862</v>
      </c>
      <c r="AB5" s="379" t="s">
        <v>3749</v>
      </c>
      <c r="AC5" s="379" t="s">
        <v>2503</v>
      </c>
      <c r="AD5" s="383">
        <f>VLOOKUP(A5,'계산서(25하-천안)'!$X$3:$AI$104,2,FALSE)</f>
        <v>45862</v>
      </c>
      <c r="AF5" s="379">
        <f>VLOOKUP(A5,'계산서(25하-천안)'!$X$3:$AI$104,3,FALSE)</f>
        <v>700000</v>
      </c>
      <c r="AG5" s="379">
        <f>VLOOKUP(A5,'계산서(25하-천안)'!$X$3:$AI$104,4,FALSE)</f>
        <v>0</v>
      </c>
      <c r="AI5" s="383">
        <f>VLOOKUP(A5,'계산서(25하-천안)'!$X$3:$AI$104,2,FALSE)</f>
        <v>45862</v>
      </c>
      <c r="AJ5" s="379">
        <f>VLOOKUP(A5,'계산서(25하-천안)'!$X$3:$AI$104,8,FALSE)</f>
        <v>700000</v>
      </c>
      <c r="AK5" s="383" t="str">
        <f>VLOOKUP(A5,'계산서(25하-천안)'!$X$3:$AI$104,9,FALSE)</f>
        <v>국고 X</v>
      </c>
      <c r="AL5" s="379">
        <f>VLOOKUP(A5,'계산서(25하-천안)'!$X$3:$AI$104,10,FALSE)</f>
        <v>0</v>
      </c>
      <c r="AM5" s="379">
        <f>VLOOKUP(A5,'계산서(25하-천안)'!$X$3:$AI$104,12,FALSE)</f>
        <v>0</v>
      </c>
    </row>
    <row r="6" spans="1:39">
      <c r="A6" s="380" t="s">
        <v>7553</v>
      </c>
      <c r="B6" s="379">
        <v>2025</v>
      </c>
      <c r="C6" s="379" t="s">
        <v>7843</v>
      </c>
      <c r="E6" s="379" t="s">
        <v>7845</v>
      </c>
      <c r="F6" s="381" t="str">
        <f>"천-"&amp;'25하-천안140'!A6</f>
        <v>천-131</v>
      </c>
      <c r="G6" s="382">
        <v>4</v>
      </c>
      <c r="H6" s="382" t="s">
        <v>4982</v>
      </c>
      <c r="I6" s="383">
        <v>45867</v>
      </c>
      <c r="J6" s="383">
        <v>45867</v>
      </c>
      <c r="L6" s="379" t="s">
        <v>3748</v>
      </c>
      <c r="M6" s="379" t="s">
        <v>7846</v>
      </c>
      <c r="N6" s="379" t="s">
        <v>1599</v>
      </c>
      <c r="O6" s="379">
        <v>2</v>
      </c>
      <c r="P6" s="379">
        <v>3122393828</v>
      </c>
      <c r="Q6" s="379" t="s">
        <v>2614</v>
      </c>
      <c r="R6" s="379" t="s">
        <v>1600</v>
      </c>
      <c r="T6" s="379" t="s">
        <v>2615</v>
      </c>
      <c r="U6" s="379" t="s">
        <v>1603</v>
      </c>
      <c r="V6" s="379" t="s">
        <v>1604</v>
      </c>
      <c r="W6" s="379" t="s">
        <v>1600</v>
      </c>
      <c r="X6" s="379" t="s">
        <v>31</v>
      </c>
      <c r="Y6" s="379" t="s">
        <v>1602</v>
      </c>
      <c r="Z6" s="379" t="s">
        <v>1601</v>
      </c>
      <c r="AA6" s="383" t="s">
        <v>7641</v>
      </c>
      <c r="AB6" s="379" t="s">
        <v>3748</v>
      </c>
      <c r="AC6" s="379" t="s">
        <v>1601</v>
      </c>
      <c r="AD6" s="383" t="str">
        <f>VLOOKUP(A6,'계산서(25하-천안)'!$X$3:$AI$104,2,FALSE)</f>
        <v>국고 전액</v>
      </c>
      <c r="AF6" s="379">
        <f>VLOOKUP(A6,'계산서(25하-천안)'!$X$3:$AI$104,3,FALSE)</f>
        <v>0</v>
      </c>
      <c r="AG6" s="379">
        <f>VLOOKUP(A6,'계산서(25하-천안)'!$X$3:$AI$104,4,FALSE)</f>
        <v>400000</v>
      </c>
      <c r="AI6" s="383" t="str">
        <f>VLOOKUP(A6,'계산서(25하-천안)'!$X$3:$AI$104,2,FALSE)</f>
        <v>국고 전액</v>
      </c>
      <c r="AJ6" s="379">
        <f>VLOOKUP(A6,'계산서(25하-천안)'!$X$3:$AI$104,8,FALSE)</f>
        <v>0</v>
      </c>
      <c r="AK6" s="383">
        <f>VLOOKUP(A6,'계산서(25하-천안)'!$X$3:$AI$104,9,FALSE)</f>
        <v>45912</v>
      </c>
      <c r="AL6" s="379">
        <f>VLOOKUP(A6,'계산서(25하-천안)'!$X$3:$AI$104,10,FALSE)</f>
        <v>400000</v>
      </c>
      <c r="AM6" s="379">
        <f>VLOOKUP(A6,'계산서(25하-천안)'!$X$3:$AI$104,12,FALSE)</f>
        <v>0</v>
      </c>
    </row>
    <row r="7" spans="1:39">
      <c r="A7" s="380" t="s">
        <v>6597</v>
      </c>
      <c r="B7" s="379">
        <v>2025</v>
      </c>
      <c r="C7" s="379" t="s">
        <v>7843</v>
      </c>
      <c r="E7" s="379" t="s">
        <v>7845</v>
      </c>
      <c r="F7" s="381" t="str">
        <f>"천-"&amp;'25하-천안140'!A7</f>
        <v>천-132</v>
      </c>
      <c r="G7" s="382">
        <v>5</v>
      </c>
      <c r="H7" s="382" t="s">
        <v>4927</v>
      </c>
      <c r="I7" s="383">
        <v>45867</v>
      </c>
      <c r="J7" s="383">
        <v>45867</v>
      </c>
      <c r="L7" s="379" t="s">
        <v>3749</v>
      </c>
      <c r="M7" s="379" t="s">
        <v>7846</v>
      </c>
      <c r="N7" s="379" t="s">
        <v>6594</v>
      </c>
      <c r="O7" s="379">
        <v>17</v>
      </c>
      <c r="P7" s="379">
        <v>3128664352</v>
      </c>
      <c r="Q7" s="379">
        <v>31286643520</v>
      </c>
      <c r="R7" s="379" t="s">
        <v>6595</v>
      </c>
      <c r="T7" s="379" t="s">
        <v>6254</v>
      </c>
      <c r="U7" s="379" t="s">
        <v>1687</v>
      </c>
      <c r="V7" s="379" t="s">
        <v>1688</v>
      </c>
      <c r="W7" s="379" t="s">
        <v>1685</v>
      </c>
      <c r="Y7" s="379" t="s">
        <v>1686</v>
      </c>
      <c r="Z7" s="379" t="s">
        <v>1684</v>
      </c>
      <c r="AA7" s="383">
        <v>45877</v>
      </c>
      <c r="AB7" s="379" t="s">
        <v>3749</v>
      </c>
      <c r="AC7" s="379" t="s">
        <v>6599</v>
      </c>
      <c r="AD7" s="383">
        <f>VLOOKUP(A7,'계산서(25하-천안)'!$X$3:$AI$104,2,FALSE)</f>
        <v>45877</v>
      </c>
      <c r="AF7" s="379">
        <f>VLOOKUP(A7,'계산서(25하-천안)'!$X$3:$AI$104,3,FALSE)</f>
        <v>550000</v>
      </c>
      <c r="AG7" s="379">
        <f>VLOOKUP(A7,'계산서(25하-천안)'!$X$3:$AI$104,4,FALSE)</f>
        <v>0</v>
      </c>
      <c r="AI7" s="383">
        <f>VLOOKUP(A7,'계산서(25하-천안)'!$X$3:$AI$104,2,FALSE)</f>
        <v>45877</v>
      </c>
      <c r="AJ7" s="379">
        <f>VLOOKUP(A7,'계산서(25하-천안)'!$X$3:$AI$104,8,FALSE)</f>
        <v>550000</v>
      </c>
      <c r="AK7" s="383" t="str">
        <f>VLOOKUP(A7,'계산서(25하-천안)'!$X$3:$AI$104,9,FALSE)</f>
        <v>국고 X</v>
      </c>
      <c r="AL7" s="379">
        <f>VLOOKUP(A7,'계산서(25하-천안)'!$X$3:$AI$104,10,FALSE)</f>
        <v>0</v>
      </c>
      <c r="AM7" s="379">
        <f>VLOOKUP(A7,'계산서(25하-천안)'!$X$3:$AI$104,12,FALSE)</f>
        <v>0</v>
      </c>
    </row>
    <row r="8" spans="1:39">
      <c r="A8" s="380" t="s">
        <v>6351</v>
      </c>
      <c r="B8" s="379">
        <v>2025</v>
      </c>
      <c r="C8" s="379" t="s">
        <v>7843</v>
      </c>
      <c r="E8" s="379" t="s">
        <v>7845</v>
      </c>
      <c r="F8" s="381" t="str">
        <f>"천-"&amp;'25하-천안140'!A8</f>
        <v>천-133</v>
      </c>
      <c r="G8" s="382">
        <v>6</v>
      </c>
      <c r="H8" s="382" t="s">
        <v>4927</v>
      </c>
      <c r="I8" s="383">
        <v>45868</v>
      </c>
      <c r="J8" s="383">
        <v>45868</v>
      </c>
      <c r="L8" s="379" t="s">
        <v>3748</v>
      </c>
      <c r="M8" s="379" t="s">
        <v>7846</v>
      </c>
      <c r="N8" s="379" t="s">
        <v>1455</v>
      </c>
      <c r="O8" s="379">
        <v>2</v>
      </c>
      <c r="P8" s="379">
        <v>5869300879</v>
      </c>
      <c r="Q8" s="379" t="s">
        <v>2553</v>
      </c>
      <c r="R8" s="379" t="s">
        <v>1331</v>
      </c>
      <c r="T8" s="379" t="s">
        <v>1473</v>
      </c>
      <c r="U8" s="379" t="s">
        <v>1476</v>
      </c>
      <c r="V8" s="379" t="s">
        <v>1477</v>
      </c>
      <c r="W8" s="379" t="s">
        <v>1331</v>
      </c>
      <c r="X8" s="379" t="s">
        <v>1474</v>
      </c>
      <c r="Y8" s="379" t="s">
        <v>1475</v>
      </c>
      <c r="Z8" s="379" t="s">
        <v>2552</v>
      </c>
      <c r="AA8" s="383" t="s">
        <v>7641</v>
      </c>
      <c r="AB8" s="379" t="s">
        <v>3748</v>
      </c>
      <c r="AC8" s="379" t="s">
        <v>2552</v>
      </c>
      <c r="AD8" s="383" t="str">
        <f>VLOOKUP(A8,'계산서(25하-천안)'!$X$3:$AI$104,2,FALSE)</f>
        <v>국고 전액</v>
      </c>
      <c r="AF8" s="379">
        <f>VLOOKUP(A8,'계산서(25하-천안)'!$X$3:$AI$104,3,FALSE)</f>
        <v>0</v>
      </c>
      <c r="AG8" s="379">
        <f>VLOOKUP(A8,'계산서(25하-천안)'!$X$3:$AI$104,4,FALSE)</f>
        <v>400000</v>
      </c>
      <c r="AI8" s="383" t="str">
        <f>VLOOKUP(A8,'계산서(25하-천안)'!$X$3:$AI$104,2,FALSE)</f>
        <v>국고 전액</v>
      </c>
      <c r="AJ8" s="379">
        <f>VLOOKUP(A8,'계산서(25하-천안)'!$X$3:$AI$104,8,FALSE)</f>
        <v>0</v>
      </c>
      <c r="AK8" s="383">
        <f>VLOOKUP(A8,'계산서(25하-천안)'!$X$3:$AI$104,9,FALSE)</f>
        <v>45912</v>
      </c>
      <c r="AL8" s="379">
        <f>VLOOKUP(A8,'계산서(25하-천안)'!$X$3:$AI$104,10,FALSE)</f>
        <v>400000</v>
      </c>
      <c r="AM8" s="379">
        <f>VLOOKUP(A8,'계산서(25하-천안)'!$X$3:$AI$104,12,FALSE)</f>
        <v>0</v>
      </c>
    </row>
    <row r="9" spans="1:39">
      <c r="A9" s="380" t="s">
        <v>6572</v>
      </c>
      <c r="B9" s="379">
        <v>2025</v>
      </c>
      <c r="C9" s="379" t="s">
        <v>7843</v>
      </c>
      <c r="D9" s="379" t="s">
        <v>7847</v>
      </c>
      <c r="E9" s="379" t="s">
        <v>7845</v>
      </c>
      <c r="F9" s="381" t="str">
        <f>"천-"&amp;'25하-천안140'!A9</f>
        <v>천-134</v>
      </c>
      <c r="G9" s="382">
        <v>7</v>
      </c>
      <c r="H9" s="382" t="s">
        <v>4901</v>
      </c>
      <c r="I9" s="383">
        <v>45869</v>
      </c>
      <c r="J9" s="383">
        <v>45869</v>
      </c>
      <c r="L9" s="379" t="s">
        <v>3746</v>
      </c>
      <c r="M9" s="379" t="s">
        <v>7849</v>
      </c>
      <c r="N9" s="379" t="s">
        <v>6569</v>
      </c>
      <c r="O9" s="379">
        <v>48</v>
      </c>
      <c r="P9" s="379">
        <v>1268157430</v>
      </c>
      <c r="Q9" s="379">
        <v>12681574300</v>
      </c>
      <c r="R9" s="379" t="s">
        <v>6570</v>
      </c>
      <c r="T9" s="379" t="s">
        <v>7643</v>
      </c>
      <c r="U9" s="379" t="s">
        <v>6575</v>
      </c>
      <c r="V9" s="379" t="s">
        <v>6576</v>
      </c>
      <c r="W9" s="379" t="s">
        <v>7644</v>
      </c>
      <c r="X9" s="379" t="s">
        <v>1062</v>
      </c>
      <c r="Y9" s="379" t="s">
        <v>7645</v>
      </c>
      <c r="Z9" s="379" t="s">
        <v>7646</v>
      </c>
      <c r="AA9" s="383">
        <v>45889</v>
      </c>
      <c r="AB9" s="379" t="s">
        <v>3746</v>
      </c>
      <c r="AC9" s="379" t="s">
        <v>6580</v>
      </c>
      <c r="AD9" s="383">
        <f>VLOOKUP(A9,'계산서(25하-천안)'!$X$3:$AI$104,2,FALSE)</f>
        <v>45894</v>
      </c>
      <c r="AF9" s="379">
        <f>VLOOKUP(A9,'계산서(25하-천안)'!$X$3:$AI$104,3,FALSE)</f>
        <v>400000</v>
      </c>
      <c r="AG9" s="379">
        <f>VLOOKUP(A9,'계산서(25하-천안)'!$X$3:$AI$104,4,FALSE)</f>
        <v>400000</v>
      </c>
      <c r="AI9" s="383">
        <f>VLOOKUP(A9,'계산서(25하-천안)'!$X$3:$AI$104,2,FALSE)</f>
        <v>45894</v>
      </c>
      <c r="AJ9" s="379">
        <f>VLOOKUP(A9,'계산서(25하-천안)'!$X$3:$AI$104,8,FALSE)</f>
        <v>400000</v>
      </c>
      <c r="AK9" s="383">
        <f>VLOOKUP(A9,'계산서(25하-천안)'!$X$3:$AI$104,9,FALSE)</f>
        <v>45923</v>
      </c>
      <c r="AL9" s="379">
        <f>VLOOKUP(A9,'계산서(25하-천안)'!$X$3:$AI$104,10,FALSE)</f>
        <v>400000</v>
      </c>
      <c r="AM9" s="379">
        <f>VLOOKUP(A9,'계산서(25하-천안)'!$X$3:$AI$104,12,FALSE)</f>
        <v>0</v>
      </c>
    </row>
    <row r="10" spans="1:39">
      <c r="A10" s="380" t="s">
        <v>6412</v>
      </c>
      <c r="B10" s="379">
        <v>2025</v>
      </c>
      <c r="C10" s="379" t="s">
        <v>7843</v>
      </c>
      <c r="D10" s="379" t="s">
        <v>7844</v>
      </c>
      <c r="E10" s="379" t="s">
        <v>7845</v>
      </c>
      <c r="F10" s="381" t="str">
        <f>"천-"&amp;'25하-천안140'!A10</f>
        <v>천-135</v>
      </c>
      <c r="G10" s="382">
        <v>8</v>
      </c>
      <c r="H10" s="382" t="s">
        <v>5421</v>
      </c>
      <c r="I10" s="383">
        <v>45869</v>
      </c>
      <c r="J10" s="383">
        <v>45869</v>
      </c>
      <c r="L10" s="379" t="s">
        <v>240</v>
      </c>
      <c r="M10" s="379" t="s">
        <v>7846</v>
      </c>
      <c r="N10" s="379" t="s">
        <v>6410</v>
      </c>
      <c r="O10" s="379">
        <v>7</v>
      </c>
      <c r="P10" s="379">
        <v>3348600815</v>
      </c>
      <c r="Q10" s="379">
        <v>11481588536</v>
      </c>
      <c r="R10" s="379" t="s">
        <v>6411</v>
      </c>
      <c r="T10" s="379" t="s">
        <v>7648</v>
      </c>
      <c r="U10" s="379" t="s">
        <v>6415</v>
      </c>
      <c r="V10" s="379" t="s">
        <v>6416</v>
      </c>
      <c r="W10" s="379" t="s">
        <v>7649</v>
      </c>
      <c r="X10" s="379" t="s">
        <v>7650</v>
      </c>
      <c r="Y10" s="379" t="s">
        <v>7651</v>
      </c>
      <c r="Z10" s="379" t="s">
        <v>7652</v>
      </c>
      <c r="AA10" s="383">
        <v>45890</v>
      </c>
      <c r="AB10" s="379" t="s">
        <v>240</v>
      </c>
      <c r="AC10" s="379" t="s">
        <v>6418</v>
      </c>
      <c r="AD10" s="383">
        <f>VLOOKUP(A10,'계산서(25하-천안)'!$X$3:$AI$104,2,FALSE)</f>
        <v>45894</v>
      </c>
      <c r="AF10" s="379">
        <f>VLOOKUP(A10,'계산서(25하-천안)'!$X$3:$AI$104,3,FALSE)</f>
        <v>700000</v>
      </c>
      <c r="AG10" s="379">
        <f>VLOOKUP(A10,'계산서(25하-천안)'!$X$3:$AI$104,4,FALSE)</f>
        <v>0</v>
      </c>
      <c r="AI10" s="383">
        <f>VLOOKUP(A10,'계산서(25하-천안)'!$X$3:$AI$104,2,FALSE)</f>
        <v>45894</v>
      </c>
      <c r="AJ10" s="379">
        <f>VLOOKUP(A10,'계산서(25하-천안)'!$X$3:$AI$104,8,FALSE)</f>
        <v>700000</v>
      </c>
      <c r="AK10" s="383" t="str">
        <f>VLOOKUP(A10,'계산서(25하-천안)'!$X$3:$AI$104,9,FALSE)</f>
        <v>국고 X</v>
      </c>
      <c r="AL10" s="379">
        <f>VLOOKUP(A10,'계산서(25하-천안)'!$X$3:$AI$104,10,FALSE)</f>
        <v>0</v>
      </c>
      <c r="AM10" s="379">
        <f>VLOOKUP(A10,'계산서(25하-천안)'!$X$3:$AI$104,12,FALSE)</f>
        <v>0</v>
      </c>
    </row>
    <row r="11" spans="1:39">
      <c r="A11" s="380" t="s">
        <v>6330</v>
      </c>
      <c r="B11" s="379">
        <v>2025</v>
      </c>
      <c r="C11" s="379" t="s">
        <v>7843</v>
      </c>
      <c r="D11" s="379" t="s">
        <v>7850</v>
      </c>
      <c r="E11" s="379" t="s">
        <v>7845</v>
      </c>
      <c r="F11" s="381" t="str">
        <f>"천-"&amp;'25하-천안140'!A11</f>
        <v>천-136</v>
      </c>
      <c r="G11" s="382">
        <v>9</v>
      </c>
      <c r="H11" s="382" t="s">
        <v>4973</v>
      </c>
      <c r="I11" s="383">
        <v>45888</v>
      </c>
      <c r="J11" s="383">
        <v>45888</v>
      </c>
      <c r="L11" s="379" t="s">
        <v>3749</v>
      </c>
      <c r="M11" s="379" t="s">
        <v>7846</v>
      </c>
      <c r="N11" s="379" t="s">
        <v>1802</v>
      </c>
      <c r="O11" s="379">
        <v>29</v>
      </c>
      <c r="P11" s="379">
        <v>3128137637</v>
      </c>
      <c r="Q11" s="379" t="s">
        <v>2449</v>
      </c>
      <c r="R11" s="379" t="s">
        <v>1803</v>
      </c>
      <c r="T11" s="379" t="s">
        <v>2450</v>
      </c>
      <c r="U11" s="379" t="s">
        <v>1804</v>
      </c>
      <c r="V11" s="379" t="s">
        <v>1805</v>
      </c>
      <c r="W11" s="379" t="s">
        <v>2312</v>
      </c>
      <c r="X11" s="379" t="s">
        <v>334</v>
      </c>
      <c r="Y11" s="379" t="s">
        <v>2447</v>
      </c>
      <c r="Z11" s="379" t="s">
        <v>2448</v>
      </c>
      <c r="AA11" s="383">
        <v>45912</v>
      </c>
      <c r="AB11" s="379" t="s">
        <v>3749</v>
      </c>
      <c r="AC11" s="379" t="s">
        <v>2448</v>
      </c>
      <c r="AD11" s="383">
        <f>VLOOKUP(A11,'계산서(25하-천안)'!$X$3:$AI$104,2,FALSE)</f>
        <v>45894</v>
      </c>
      <c r="AF11" s="379">
        <f>VLOOKUP(A11,'계산서(25하-천안)'!$X$3:$AI$104,3,FALSE)</f>
        <v>500000</v>
      </c>
      <c r="AG11" s="379">
        <f>VLOOKUP(A11,'계산서(25하-천안)'!$X$3:$AI$104,4,FALSE)</f>
        <v>400000</v>
      </c>
      <c r="AI11" s="383">
        <f>VLOOKUP(A11,'계산서(25하-천안)'!$X$3:$AI$104,2,FALSE)</f>
        <v>45894</v>
      </c>
      <c r="AJ11" s="379">
        <f>VLOOKUP(A11,'계산서(25하-천안)'!$X$3:$AI$104,8,FALSE)</f>
        <v>500000</v>
      </c>
      <c r="AK11" s="383">
        <f>VLOOKUP(A11,'계산서(25하-천안)'!$X$3:$AI$104,9,FALSE)</f>
        <v>45944</v>
      </c>
      <c r="AL11" s="379">
        <f>VLOOKUP(A11,'계산서(25하-천안)'!$X$3:$AI$104,10,FALSE)</f>
        <v>400000</v>
      </c>
      <c r="AM11" s="379">
        <f>VLOOKUP(A11,'계산서(25하-천안)'!$X$3:$AI$104,12,FALSE)</f>
        <v>0</v>
      </c>
    </row>
    <row r="12" spans="1:39">
      <c r="A12" s="380" t="s">
        <v>7479</v>
      </c>
      <c r="B12" s="379">
        <v>2025</v>
      </c>
      <c r="C12" s="379" t="s">
        <v>7843</v>
      </c>
      <c r="D12" s="379" t="s">
        <v>7851</v>
      </c>
      <c r="E12" s="379" t="s">
        <v>7845</v>
      </c>
      <c r="F12" s="381" t="str">
        <f>"천-"&amp;'25하-천안140'!A12</f>
        <v>천-137</v>
      </c>
      <c r="G12" s="382">
        <v>10</v>
      </c>
      <c r="H12" s="382" t="s">
        <v>4973</v>
      </c>
      <c r="I12" s="383">
        <v>45890</v>
      </c>
      <c r="J12" s="383">
        <v>45890</v>
      </c>
      <c r="L12" s="379" t="s">
        <v>3749</v>
      </c>
      <c r="M12" s="379" t="s">
        <v>7846</v>
      </c>
      <c r="N12" s="379" t="s">
        <v>1806</v>
      </c>
      <c r="O12" s="379">
        <v>4</v>
      </c>
      <c r="P12" s="379">
        <v>2661900602</v>
      </c>
      <c r="Q12" s="379" t="s">
        <v>2611</v>
      </c>
      <c r="R12" s="379" t="s">
        <v>1808</v>
      </c>
      <c r="T12" s="379" t="s">
        <v>1807</v>
      </c>
      <c r="U12" s="379" t="s">
        <v>1809</v>
      </c>
      <c r="V12" s="379" t="s">
        <v>1810</v>
      </c>
      <c r="W12" s="379" t="s">
        <v>1808</v>
      </c>
      <c r="X12" s="379" t="s">
        <v>31</v>
      </c>
      <c r="Y12" s="379" t="s">
        <v>1811</v>
      </c>
      <c r="Z12" s="379" t="s">
        <v>1812</v>
      </c>
      <c r="AA12" s="383">
        <v>45919</v>
      </c>
      <c r="AB12" s="379" t="s">
        <v>3749</v>
      </c>
      <c r="AC12" s="379" t="s">
        <v>2612</v>
      </c>
      <c r="AD12" s="383">
        <f>VLOOKUP(A12,'계산서(25하-천안)'!$X$3:$AI$104,2,FALSE)</f>
        <v>45894</v>
      </c>
      <c r="AF12" s="379">
        <f>VLOOKUP(A12,'계산서(25하-천안)'!$X$3:$AI$104,3,FALSE)</f>
        <v>250000</v>
      </c>
      <c r="AG12" s="379">
        <f>VLOOKUP(A12,'계산서(25하-천안)'!$X$3:$AI$104,4,FALSE)</f>
        <v>400000</v>
      </c>
      <c r="AI12" s="383">
        <f>VLOOKUP(A12,'계산서(25하-천안)'!$X$3:$AI$104,2,FALSE)</f>
        <v>45894</v>
      </c>
      <c r="AJ12" s="379">
        <f>VLOOKUP(A12,'계산서(25하-천안)'!$X$3:$AI$104,8,FALSE)</f>
        <v>250000</v>
      </c>
      <c r="AK12" s="383">
        <f>VLOOKUP(A12,'계산서(25하-천안)'!$X$3:$AI$104,9,FALSE)</f>
        <v>45944</v>
      </c>
      <c r="AL12" s="379">
        <f>VLOOKUP(A12,'계산서(25하-천안)'!$X$3:$AI$104,10,FALSE)</f>
        <v>400000</v>
      </c>
      <c r="AM12" s="379">
        <f>VLOOKUP(A12,'계산서(25하-천안)'!$X$3:$AI$104,12,FALSE)</f>
        <v>0</v>
      </c>
    </row>
    <row r="13" spans="1:39">
      <c r="A13" s="380" t="s">
        <v>6326</v>
      </c>
      <c r="B13" s="379">
        <v>2025</v>
      </c>
      <c r="C13" s="379" t="s">
        <v>7843</v>
      </c>
      <c r="D13" s="379" t="s">
        <v>7852</v>
      </c>
      <c r="E13" s="379" t="s">
        <v>7845</v>
      </c>
      <c r="F13" s="381" t="str">
        <f>"천-"&amp;'25하-천안140'!A13</f>
        <v>천-138</v>
      </c>
      <c r="G13" s="382">
        <v>11</v>
      </c>
      <c r="H13" s="382" t="s">
        <v>5787</v>
      </c>
      <c r="I13" s="383">
        <v>45891</v>
      </c>
      <c r="J13" s="383">
        <v>45891</v>
      </c>
      <c r="L13" s="379" t="s">
        <v>3749</v>
      </c>
      <c r="M13" s="379" t="s">
        <v>7846</v>
      </c>
      <c r="N13" s="379" t="s">
        <v>6324</v>
      </c>
      <c r="O13" s="379">
        <v>11</v>
      </c>
      <c r="P13" s="379">
        <v>6912101853</v>
      </c>
      <c r="Q13" s="379" t="s">
        <v>2421</v>
      </c>
      <c r="R13" s="379" t="s">
        <v>1134</v>
      </c>
      <c r="T13" s="379" t="s">
        <v>1135</v>
      </c>
      <c r="U13" s="379" t="s">
        <v>1138</v>
      </c>
      <c r="V13" s="379" t="s">
        <v>1139</v>
      </c>
      <c r="W13" s="379" t="s">
        <v>1134</v>
      </c>
      <c r="X13" s="379" t="s">
        <v>31</v>
      </c>
      <c r="Y13" s="379" t="s">
        <v>1137</v>
      </c>
      <c r="Z13" s="379" t="s">
        <v>1136</v>
      </c>
      <c r="AA13" s="383">
        <v>45919</v>
      </c>
      <c r="AB13" s="379" t="s">
        <v>3749</v>
      </c>
      <c r="AC13" s="379" t="s">
        <v>1136</v>
      </c>
      <c r="AD13" s="383">
        <f>VLOOKUP(A13,'계산서(25하-천안)'!$X$3:$AI$104,2,FALSE)</f>
        <v>45894</v>
      </c>
      <c r="AF13" s="379">
        <f>VLOOKUP(A13,'계산서(25하-천안)'!$X$3:$AI$104,3,FALSE)</f>
        <v>350000</v>
      </c>
      <c r="AG13" s="379">
        <f>VLOOKUP(A13,'계산서(25하-천안)'!$X$3:$AI$104,4,FALSE)</f>
        <v>400000</v>
      </c>
      <c r="AI13" s="383">
        <f>VLOOKUP(A13,'계산서(25하-천안)'!$X$3:$AI$104,2,FALSE)</f>
        <v>45894</v>
      </c>
      <c r="AJ13" s="379">
        <f>VLOOKUP(A13,'계산서(25하-천안)'!$X$3:$AI$104,8,FALSE)</f>
        <v>350000</v>
      </c>
      <c r="AK13" s="383">
        <f>VLOOKUP(A13,'계산서(25하-천안)'!$X$3:$AI$104,9,FALSE)</f>
        <v>45944</v>
      </c>
      <c r="AL13" s="379">
        <f>VLOOKUP(A13,'계산서(25하-천안)'!$X$3:$AI$104,10,FALSE)</f>
        <v>400000</v>
      </c>
      <c r="AM13" s="379">
        <f>VLOOKUP(A13,'계산서(25하-천안)'!$X$3:$AI$104,12,FALSE)</f>
        <v>0</v>
      </c>
    </row>
    <row r="14" spans="1:39">
      <c r="A14" s="380" t="s">
        <v>6337</v>
      </c>
      <c r="B14" s="379">
        <v>2025</v>
      </c>
      <c r="C14" s="379" t="s">
        <v>7843</v>
      </c>
      <c r="D14" s="379" t="s">
        <v>7852</v>
      </c>
      <c r="E14" s="379" t="s">
        <v>7845</v>
      </c>
      <c r="F14" s="381" t="str">
        <f>"천-"&amp;'25하-천안140'!A14</f>
        <v>천-139</v>
      </c>
      <c r="G14" s="382">
        <v>12</v>
      </c>
      <c r="H14" s="382" t="s">
        <v>5451</v>
      </c>
      <c r="I14" s="383">
        <v>45891</v>
      </c>
      <c r="J14" s="383">
        <v>45891</v>
      </c>
      <c r="L14" s="379" t="s">
        <v>190</v>
      </c>
      <c r="M14" s="379" t="s">
        <v>7846</v>
      </c>
      <c r="N14" s="379" t="s">
        <v>6335</v>
      </c>
      <c r="O14" s="379">
        <v>27</v>
      </c>
      <c r="P14" s="379">
        <v>4488600924</v>
      </c>
      <c r="Q14" s="379" t="s">
        <v>2482</v>
      </c>
      <c r="R14" s="379" t="s">
        <v>1127</v>
      </c>
      <c r="T14" s="379" t="s">
        <v>1128</v>
      </c>
      <c r="U14" s="379" t="s">
        <v>1132</v>
      </c>
      <c r="V14" s="379" t="s">
        <v>1133</v>
      </c>
      <c r="W14" s="379" t="s">
        <v>1130</v>
      </c>
      <c r="X14" s="379" t="s">
        <v>903</v>
      </c>
      <c r="Y14" s="379" t="s">
        <v>1131</v>
      </c>
      <c r="Z14" s="379" t="s">
        <v>1129</v>
      </c>
      <c r="AA14" s="383">
        <v>45919</v>
      </c>
      <c r="AB14" s="379" t="s">
        <v>3749</v>
      </c>
      <c r="AC14" s="379" t="s">
        <v>1129</v>
      </c>
      <c r="AD14" s="383">
        <f>VLOOKUP(A14,'계산서(25하-천안)'!$X$3:$AI$104,2,FALSE)</f>
        <v>45894</v>
      </c>
      <c r="AF14" s="379">
        <f>VLOOKUP(A14,'계산서(25하-천안)'!$X$3:$AI$104,3,FALSE)</f>
        <v>450000</v>
      </c>
      <c r="AG14" s="379">
        <f>VLOOKUP(A14,'계산서(25하-천안)'!$X$3:$AI$104,4,FALSE)</f>
        <v>400000</v>
      </c>
      <c r="AI14" s="383">
        <f>VLOOKUP(A14,'계산서(25하-천안)'!$X$3:$AI$104,2,FALSE)</f>
        <v>45894</v>
      </c>
      <c r="AJ14" s="379">
        <f>VLOOKUP(A14,'계산서(25하-천안)'!$X$3:$AI$104,8,FALSE)</f>
        <v>450000</v>
      </c>
      <c r="AK14" s="383">
        <f>VLOOKUP(A14,'계산서(25하-천안)'!$X$3:$AI$104,9,FALSE)</f>
        <v>45944</v>
      </c>
      <c r="AL14" s="379">
        <f>VLOOKUP(A14,'계산서(25하-천안)'!$X$3:$AI$104,10,FALSE)</f>
        <v>400000</v>
      </c>
      <c r="AM14" s="379">
        <f>VLOOKUP(A14,'계산서(25하-천안)'!$X$3:$AI$104,12,FALSE)</f>
        <v>0</v>
      </c>
    </row>
    <row r="15" spans="1:39">
      <c r="A15" s="380" t="s">
        <v>7343</v>
      </c>
      <c r="B15" s="379">
        <v>2025</v>
      </c>
      <c r="C15" s="379" t="s">
        <v>7843</v>
      </c>
      <c r="D15" s="379" t="s">
        <v>7852</v>
      </c>
      <c r="E15" s="379" t="s">
        <v>7845</v>
      </c>
      <c r="F15" s="381" t="str">
        <f>"천-"&amp;'25하-천안140'!A15</f>
        <v>천-140</v>
      </c>
      <c r="G15" s="382">
        <v>13</v>
      </c>
      <c r="H15" s="382" t="s">
        <v>5057</v>
      </c>
      <c r="I15" s="383">
        <v>45891</v>
      </c>
      <c r="J15" s="383">
        <v>45891</v>
      </c>
      <c r="L15" s="379" t="s">
        <v>3748</v>
      </c>
      <c r="M15" s="379" t="s">
        <v>7846</v>
      </c>
      <c r="N15" s="379" t="s">
        <v>7341</v>
      </c>
      <c r="O15" s="379">
        <v>14</v>
      </c>
      <c r="P15" s="379">
        <v>1798700118</v>
      </c>
      <c r="Q15" s="379" t="s">
        <v>2454</v>
      </c>
      <c r="R15" s="379" t="s">
        <v>2455</v>
      </c>
      <c r="T15" s="379" t="s">
        <v>2456</v>
      </c>
      <c r="U15" s="379" t="s">
        <v>2457</v>
      </c>
      <c r="V15" s="379" t="s">
        <v>2458</v>
      </c>
      <c r="W15" s="379" t="s">
        <v>2451</v>
      </c>
      <c r="X15" s="379" t="s">
        <v>334</v>
      </c>
      <c r="Y15" s="379" t="s">
        <v>2452</v>
      </c>
      <c r="Z15" s="379" t="s">
        <v>2453</v>
      </c>
      <c r="AA15" s="383">
        <v>45919</v>
      </c>
      <c r="AB15" s="379" t="s">
        <v>3749</v>
      </c>
      <c r="AC15" s="379" t="s">
        <v>2453</v>
      </c>
      <c r="AD15" s="383">
        <f>VLOOKUP(A15,'계산서(25하-천안)'!$X$3:$AI$104,2,FALSE)</f>
        <v>45894</v>
      </c>
      <c r="AF15" s="379">
        <f>VLOOKUP(A15,'계산서(25하-천안)'!$X$3:$AI$104,3,FALSE)</f>
        <v>350000</v>
      </c>
      <c r="AG15" s="379">
        <f>VLOOKUP(A15,'계산서(25하-천안)'!$X$3:$AI$104,4,FALSE)</f>
        <v>400000</v>
      </c>
      <c r="AI15" s="383">
        <f>VLOOKUP(A15,'계산서(25하-천안)'!$X$3:$AI$104,2,FALSE)</f>
        <v>45894</v>
      </c>
      <c r="AJ15" s="379">
        <f>VLOOKUP(A15,'계산서(25하-천안)'!$X$3:$AI$104,8,FALSE)</f>
        <v>350000</v>
      </c>
      <c r="AK15" s="383">
        <f>VLOOKUP(A15,'계산서(25하-천안)'!$X$3:$AI$104,9,FALSE)</f>
        <v>45944</v>
      </c>
      <c r="AL15" s="379">
        <f>VLOOKUP(A15,'계산서(25하-천안)'!$X$3:$AI$104,10,FALSE)</f>
        <v>400000</v>
      </c>
      <c r="AM15" s="379">
        <f>VLOOKUP(A15,'계산서(25하-천안)'!$X$3:$AI$104,12,FALSE)</f>
        <v>0</v>
      </c>
    </row>
    <row r="16" spans="1:39">
      <c r="A16" s="380" t="s">
        <v>4953</v>
      </c>
      <c r="B16" s="379">
        <v>2025</v>
      </c>
      <c r="C16" s="379" t="s">
        <v>7843</v>
      </c>
      <c r="D16" s="379" t="s">
        <v>7850</v>
      </c>
      <c r="E16" s="379" t="s">
        <v>7845</v>
      </c>
      <c r="F16" s="381" t="str">
        <f>"천-"&amp;'25하-천안140'!A16</f>
        <v>천-141</v>
      </c>
      <c r="G16" s="382">
        <v>14</v>
      </c>
      <c r="H16" s="382" t="s">
        <v>5376</v>
      </c>
      <c r="I16" s="383">
        <v>45895</v>
      </c>
      <c r="J16" s="383">
        <v>45895</v>
      </c>
      <c r="L16" s="379" t="s">
        <v>3746</v>
      </c>
      <c r="M16" s="379" t="s">
        <v>7853</v>
      </c>
      <c r="N16" s="379" t="s">
        <v>4950</v>
      </c>
      <c r="O16" s="379">
        <v>23</v>
      </c>
      <c r="P16" s="379">
        <v>1408113291</v>
      </c>
      <c r="Q16" s="379">
        <v>14081132910</v>
      </c>
      <c r="R16" s="379" t="s">
        <v>4951</v>
      </c>
      <c r="T16" s="379" t="s">
        <v>4955</v>
      </c>
      <c r="U16" s="379" t="s">
        <v>4956</v>
      </c>
      <c r="V16" s="379" t="s">
        <v>4957</v>
      </c>
      <c r="W16" s="379" t="s">
        <v>7654</v>
      </c>
      <c r="X16" s="379" t="s">
        <v>334</v>
      </c>
      <c r="Y16" s="379" t="s">
        <v>7655</v>
      </c>
      <c r="Z16" s="379" t="s">
        <v>4023</v>
      </c>
      <c r="AA16" s="383">
        <v>45924</v>
      </c>
      <c r="AB16" s="379" t="s">
        <v>3746</v>
      </c>
      <c r="AC16" s="379" t="s">
        <v>4023</v>
      </c>
      <c r="AD16" s="383">
        <f>VLOOKUP(A16,'계산서(25하-천안)'!$X$3:$AI$104,2,FALSE)</f>
        <v>45929</v>
      </c>
      <c r="AF16" s="379">
        <f>VLOOKUP(A16,'계산서(25하-천안)'!$X$3:$AI$104,3,FALSE)</f>
        <v>300000</v>
      </c>
      <c r="AG16" s="379">
        <f>VLOOKUP(A16,'계산서(25하-천안)'!$X$3:$AI$104,4,FALSE)</f>
        <v>400000</v>
      </c>
      <c r="AI16" s="383">
        <f>VLOOKUP(A16,'계산서(25하-천안)'!$X$3:$AI$104,2,FALSE)</f>
        <v>45929</v>
      </c>
      <c r="AJ16" s="379">
        <f>VLOOKUP(A16,'계산서(25하-천안)'!$X$3:$AI$104,8,FALSE)</f>
        <v>300000</v>
      </c>
      <c r="AK16" s="383">
        <f>VLOOKUP(A16,'계산서(25하-천안)'!$X$3:$AI$104,9,FALSE)</f>
        <v>45952</v>
      </c>
      <c r="AL16" s="379">
        <f>VLOOKUP(A16,'계산서(25하-천안)'!$X$3:$AI$104,10,FALSE)</f>
        <v>400000</v>
      </c>
      <c r="AM16" s="379">
        <f>VLOOKUP(A16,'계산서(25하-천안)'!$X$3:$AI$104,12,FALSE)</f>
        <v>0</v>
      </c>
    </row>
    <row r="17" spans="1:39">
      <c r="A17" s="380" t="s">
        <v>5914</v>
      </c>
      <c r="B17" s="379">
        <v>2025</v>
      </c>
      <c r="C17" s="379" t="s">
        <v>7843</v>
      </c>
      <c r="D17" s="379" t="s">
        <v>7851</v>
      </c>
      <c r="E17" s="379" t="s">
        <v>7845</v>
      </c>
      <c r="F17" s="381" t="str">
        <f>"천-"&amp;'25하-천안140'!A17</f>
        <v>천-142</v>
      </c>
      <c r="G17" s="382">
        <v>15</v>
      </c>
      <c r="H17" s="382" t="s">
        <v>5068</v>
      </c>
      <c r="I17" s="383">
        <v>45895</v>
      </c>
      <c r="J17" s="383">
        <v>45895</v>
      </c>
      <c r="L17" s="379" t="s">
        <v>93</v>
      </c>
      <c r="M17" s="379" t="s">
        <v>7853</v>
      </c>
      <c r="N17" s="379" t="s">
        <v>5911</v>
      </c>
      <c r="O17" s="379">
        <v>16</v>
      </c>
      <c r="P17" s="379">
        <v>1340746934</v>
      </c>
      <c r="Q17" s="379">
        <v>13407469340</v>
      </c>
      <c r="R17" s="379" t="s">
        <v>5912</v>
      </c>
      <c r="T17" s="379" t="s">
        <v>5916</v>
      </c>
      <c r="U17" s="379" t="s">
        <v>4956</v>
      </c>
      <c r="V17" s="379" t="s">
        <v>4957</v>
      </c>
      <c r="W17" s="379" t="s">
        <v>7654</v>
      </c>
      <c r="X17" s="379" t="s">
        <v>334</v>
      </c>
      <c r="Y17" s="379" t="s">
        <v>7655</v>
      </c>
      <c r="Z17" s="379" t="s">
        <v>4023</v>
      </c>
      <c r="AA17" s="383">
        <v>45924</v>
      </c>
      <c r="AB17" s="379" t="s">
        <v>3746</v>
      </c>
      <c r="AC17" s="379" t="s">
        <v>4023</v>
      </c>
      <c r="AD17" s="383">
        <f>VLOOKUP(A17,'계산서(25하-천안)'!$X$3:$AI$104,2,FALSE)</f>
        <v>45929</v>
      </c>
      <c r="AF17" s="379">
        <f>VLOOKUP(A17,'계산서(25하-천안)'!$X$3:$AI$104,3,FALSE)</f>
        <v>300000</v>
      </c>
      <c r="AG17" s="379">
        <f>VLOOKUP(A17,'계산서(25하-천안)'!$X$3:$AI$104,4,FALSE)</f>
        <v>400000</v>
      </c>
      <c r="AI17" s="383">
        <f>VLOOKUP(A17,'계산서(25하-천안)'!$X$3:$AI$104,2,FALSE)</f>
        <v>45929</v>
      </c>
      <c r="AJ17" s="379">
        <f>VLOOKUP(A17,'계산서(25하-천안)'!$X$3:$AI$104,8,FALSE)</f>
        <v>300000</v>
      </c>
      <c r="AK17" s="383">
        <f>VLOOKUP(A17,'계산서(25하-천안)'!$X$3:$AI$104,9,FALSE)</f>
        <v>45952</v>
      </c>
      <c r="AL17" s="379">
        <f>VLOOKUP(A17,'계산서(25하-천안)'!$X$3:$AI$104,10,FALSE)</f>
        <v>400000</v>
      </c>
      <c r="AM17" s="379">
        <f>VLOOKUP(A17,'계산서(25하-천안)'!$X$3:$AI$104,12,FALSE)</f>
        <v>0</v>
      </c>
    </row>
    <row r="18" spans="1:39">
      <c r="A18" s="380" t="s">
        <v>5319</v>
      </c>
      <c r="B18" s="379">
        <v>2025</v>
      </c>
      <c r="C18" s="379" t="s">
        <v>7843</v>
      </c>
      <c r="E18" s="379" t="s">
        <v>7845</v>
      </c>
      <c r="F18" s="381" t="str">
        <f>"천-"&amp;'25하-천안140'!A18</f>
        <v>천-143</v>
      </c>
      <c r="G18" s="382">
        <v>16</v>
      </c>
      <c r="H18" s="382" t="s">
        <v>5068</v>
      </c>
      <c r="I18" s="383">
        <v>45895</v>
      </c>
      <c r="J18" s="383">
        <v>45895</v>
      </c>
      <c r="L18" s="379" t="s">
        <v>3748</v>
      </c>
      <c r="M18" s="379" t="s">
        <v>7846</v>
      </c>
      <c r="N18" s="379" t="s">
        <v>1616</v>
      </c>
      <c r="O18" s="379">
        <v>3</v>
      </c>
      <c r="P18" s="379">
        <v>8348702116</v>
      </c>
      <c r="Q18" s="379" t="s">
        <v>2554</v>
      </c>
      <c r="R18" s="379" t="s">
        <v>1611</v>
      </c>
      <c r="T18" s="379" t="s">
        <v>7657</v>
      </c>
      <c r="U18" s="379" t="s">
        <v>1614</v>
      </c>
      <c r="V18" s="379" t="s">
        <v>1618</v>
      </c>
      <c r="W18" s="379" t="s">
        <v>5834</v>
      </c>
      <c r="X18" s="379" t="s">
        <v>1622</v>
      </c>
      <c r="Y18" s="379" t="s">
        <v>7658</v>
      </c>
      <c r="Z18" s="379" t="s">
        <v>7659</v>
      </c>
      <c r="AA18" s="383" t="s">
        <v>7660</v>
      </c>
      <c r="AB18" s="379" t="s">
        <v>240</v>
      </c>
      <c r="AC18" s="379" t="s">
        <v>1617</v>
      </c>
      <c r="AD18" s="383">
        <f>VLOOKUP(A18,'계산서(25하-천안)'!$X$3:$AI$104,2,FALSE)</f>
        <v>45926</v>
      </c>
      <c r="AF18" s="379">
        <f>VLOOKUP(A18,'계산서(25하-천안)'!$X$3:$AI$104,3,FALSE)</f>
        <v>600000</v>
      </c>
      <c r="AG18" s="379">
        <f>VLOOKUP(A18,'계산서(25하-천안)'!$X$3:$AI$104,4,FALSE)</f>
        <v>400000</v>
      </c>
      <c r="AI18" s="383">
        <f>VLOOKUP(A18,'계산서(25하-천안)'!$X$3:$AI$104,2,FALSE)</f>
        <v>45926</v>
      </c>
      <c r="AJ18" s="379">
        <f>VLOOKUP(A18,'계산서(25하-천안)'!$X$3:$AI$104,8,FALSE)</f>
        <v>600000</v>
      </c>
      <c r="AK18" s="383">
        <f>VLOOKUP(A18,'계산서(25하-천안)'!$X$3:$AI$104,9,FALSE)</f>
        <v>45944</v>
      </c>
      <c r="AL18" s="379">
        <f>VLOOKUP(A18,'계산서(25하-천안)'!$X$3:$AI$104,10,FALSE)</f>
        <v>400000</v>
      </c>
      <c r="AM18" s="379">
        <f>VLOOKUP(A18,'계산서(25하-천안)'!$X$3:$AI$104,12,FALSE)</f>
        <v>0</v>
      </c>
    </row>
    <row r="19" spans="1:39">
      <c r="A19" s="380" t="s">
        <v>5830</v>
      </c>
      <c r="B19" s="379">
        <v>2025</v>
      </c>
      <c r="C19" s="379" t="s">
        <v>7843</v>
      </c>
      <c r="D19" s="379" t="s">
        <v>7851</v>
      </c>
      <c r="E19" s="379" t="s">
        <v>7845</v>
      </c>
      <c r="F19" s="381" t="str">
        <f>"천-"&amp;'25하-천안140'!A19</f>
        <v>천-144</v>
      </c>
      <c r="G19" s="382">
        <v>17</v>
      </c>
      <c r="H19" s="382" t="s">
        <v>5098</v>
      </c>
      <c r="I19" s="383">
        <v>45895</v>
      </c>
      <c r="J19" s="383">
        <v>45895</v>
      </c>
      <c r="L19" s="379" t="s">
        <v>240</v>
      </c>
      <c r="M19" s="379" t="s">
        <v>7846</v>
      </c>
      <c r="N19" s="379" t="s">
        <v>1610</v>
      </c>
      <c r="O19" s="379">
        <v>57</v>
      </c>
      <c r="P19" s="379">
        <v>7941400586</v>
      </c>
      <c r="Q19" s="379" t="s">
        <v>2555</v>
      </c>
      <c r="R19" s="379" t="s">
        <v>1611</v>
      </c>
      <c r="T19" s="379" t="s">
        <v>1612</v>
      </c>
      <c r="U19" s="379" t="s">
        <v>1614</v>
      </c>
      <c r="V19" s="379" t="s">
        <v>1615</v>
      </c>
      <c r="W19" s="379" t="s">
        <v>5834</v>
      </c>
      <c r="X19" s="379" t="s">
        <v>1622</v>
      </c>
      <c r="Y19" s="379" t="s">
        <v>7658</v>
      </c>
      <c r="Z19" s="379" t="s">
        <v>7659</v>
      </c>
      <c r="AA19" s="383" t="s">
        <v>7660</v>
      </c>
      <c r="AB19" s="379" t="s">
        <v>240</v>
      </c>
      <c r="AC19" s="379" t="s">
        <v>1613</v>
      </c>
      <c r="AD19" s="383">
        <f>VLOOKUP(A19,'계산서(25하-천안)'!$X$3:$AI$104,2,FALSE)</f>
        <v>45926</v>
      </c>
      <c r="AF19" s="379">
        <f>VLOOKUP(A19,'계산서(25하-천안)'!$X$3:$AI$104,3,FALSE)</f>
        <v>500000</v>
      </c>
      <c r="AG19" s="379">
        <f>VLOOKUP(A19,'계산서(25하-천안)'!$X$3:$AI$104,4,FALSE)</f>
        <v>0</v>
      </c>
      <c r="AI19" s="383">
        <f>VLOOKUP(A19,'계산서(25하-천안)'!$X$3:$AI$104,2,FALSE)</f>
        <v>45926</v>
      </c>
      <c r="AJ19" s="379">
        <f>VLOOKUP(A19,'계산서(25하-천안)'!$X$3:$AI$104,8,FALSE)</f>
        <v>500000</v>
      </c>
      <c r="AK19" s="383" t="str">
        <f>VLOOKUP(A19,'계산서(25하-천안)'!$X$3:$AI$104,9,FALSE)</f>
        <v>국고 X</v>
      </c>
      <c r="AL19" s="379">
        <f>VLOOKUP(A19,'계산서(25하-천안)'!$X$3:$AI$104,10,FALSE)</f>
        <v>0</v>
      </c>
      <c r="AM19" s="379">
        <f>VLOOKUP(A19,'계산서(25하-천안)'!$X$3:$AI$104,12,FALSE)</f>
        <v>0</v>
      </c>
    </row>
    <row r="20" spans="1:39">
      <c r="A20" s="380" t="s">
        <v>7087</v>
      </c>
      <c r="B20" s="379">
        <v>2025</v>
      </c>
      <c r="C20" s="379" t="s">
        <v>7843</v>
      </c>
      <c r="D20" s="379" t="s">
        <v>7851</v>
      </c>
      <c r="E20" s="379" t="s">
        <v>7845</v>
      </c>
      <c r="F20" s="381" t="str">
        <f>"천-"&amp;'25하-천안140'!A20</f>
        <v>천-145</v>
      </c>
      <c r="G20" s="382">
        <v>18</v>
      </c>
      <c r="H20" s="382" t="s">
        <v>4948</v>
      </c>
      <c r="I20" s="383">
        <v>45895</v>
      </c>
      <c r="J20" s="383">
        <v>45895</v>
      </c>
      <c r="L20" s="379" t="s">
        <v>3749</v>
      </c>
      <c r="M20" s="379" t="s">
        <v>7846</v>
      </c>
      <c r="N20" s="379" t="s">
        <v>7084</v>
      </c>
      <c r="O20" s="379">
        <v>8</v>
      </c>
      <c r="P20" s="379">
        <v>2918100624</v>
      </c>
      <c r="Q20" s="379">
        <v>29181006240</v>
      </c>
      <c r="R20" s="379" t="s">
        <v>7085</v>
      </c>
      <c r="T20" s="379" t="s">
        <v>2828</v>
      </c>
      <c r="U20" s="379" t="s">
        <v>7088</v>
      </c>
      <c r="V20" s="379" t="s">
        <v>7089</v>
      </c>
      <c r="W20" s="379" t="s">
        <v>7661</v>
      </c>
      <c r="X20" s="379" t="s">
        <v>345</v>
      </c>
      <c r="Y20" s="379" t="s">
        <v>7662</v>
      </c>
      <c r="Z20" s="379" t="s">
        <v>7093</v>
      </c>
      <c r="AA20" s="383">
        <v>45919</v>
      </c>
      <c r="AB20" s="379" t="s">
        <v>3749</v>
      </c>
      <c r="AC20" s="379" t="s">
        <v>7093</v>
      </c>
      <c r="AD20" s="383">
        <f>VLOOKUP(A20,'계산서(25하-천안)'!$X$3:$AI$104,2,FALSE)</f>
        <v>45945</v>
      </c>
      <c r="AF20" s="379">
        <f>VLOOKUP(A20,'계산서(25하-천안)'!$X$3:$AI$104,3,FALSE)</f>
        <v>650000</v>
      </c>
      <c r="AG20" s="379">
        <f>VLOOKUP(A20,'계산서(25하-천안)'!$X$3:$AI$104,4,FALSE)</f>
        <v>400000</v>
      </c>
      <c r="AI20" s="383">
        <f>VLOOKUP(A20,'계산서(25하-천안)'!$X$3:$AI$104,2,FALSE)</f>
        <v>45945</v>
      </c>
      <c r="AJ20" s="379">
        <f>VLOOKUP(A20,'계산서(25하-천안)'!$X$3:$AI$104,8,FALSE)</f>
        <v>650000</v>
      </c>
      <c r="AK20" s="383">
        <f>VLOOKUP(A20,'계산서(25하-천안)'!$X$3:$AI$104,9,FALSE)</f>
        <v>45944</v>
      </c>
      <c r="AL20" s="379">
        <f>VLOOKUP(A20,'계산서(25하-천안)'!$X$3:$AI$104,10,FALSE)</f>
        <v>400000</v>
      </c>
      <c r="AM20" s="379">
        <f>VLOOKUP(A20,'계산서(25하-천안)'!$X$3:$AI$104,12,FALSE)</f>
        <v>0</v>
      </c>
    </row>
    <row r="21" spans="1:39">
      <c r="A21" s="380" t="s">
        <v>5565</v>
      </c>
      <c r="B21" s="379">
        <v>2025</v>
      </c>
      <c r="C21" s="379" t="s">
        <v>7843</v>
      </c>
      <c r="E21" s="379" t="s">
        <v>7845</v>
      </c>
      <c r="F21" s="381" t="str">
        <f>"천-"&amp;'25하-천안140'!A21</f>
        <v>천-146</v>
      </c>
      <c r="G21" s="382">
        <v>19</v>
      </c>
      <c r="H21" s="382" t="s">
        <v>4948</v>
      </c>
      <c r="I21" s="383">
        <v>45909</v>
      </c>
      <c r="J21" s="383">
        <v>45909</v>
      </c>
      <c r="L21" s="379" t="s">
        <v>3746</v>
      </c>
      <c r="M21" s="379" t="s">
        <v>7846</v>
      </c>
      <c r="N21" s="379" t="s">
        <v>2527</v>
      </c>
      <c r="O21" s="379">
        <v>3</v>
      </c>
      <c r="P21" s="379">
        <v>3123271675</v>
      </c>
      <c r="Q21" s="379" t="s">
        <v>2528</v>
      </c>
      <c r="R21" s="379" t="s">
        <v>1516</v>
      </c>
      <c r="T21" s="379" t="s">
        <v>1517</v>
      </c>
      <c r="U21" s="379" t="s">
        <v>1520</v>
      </c>
      <c r="V21" s="379" t="s">
        <v>1521</v>
      </c>
      <c r="W21" s="379" t="s">
        <v>1516</v>
      </c>
      <c r="X21" s="379" t="s">
        <v>31</v>
      </c>
      <c r="Y21" s="379" t="s">
        <v>1519</v>
      </c>
      <c r="Z21" s="379" t="s">
        <v>1518</v>
      </c>
      <c r="AA21" s="383">
        <v>45931</v>
      </c>
      <c r="AB21" s="379" t="s">
        <v>3746</v>
      </c>
      <c r="AC21" s="379" t="s">
        <v>1518</v>
      </c>
      <c r="AD21" s="383" t="str">
        <f>VLOOKUP(A21,'계산서(25하-천안)'!$X$3:$AI$104,2,FALSE)</f>
        <v>국고 전액</v>
      </c>
      <c r="AF21" s="379">
        <f>VLOOKUP(A21,'계산서(25하-천안)'!$X$3:$AI$104,3,FALSE)</f>
        <v>0</v>
      </c>
      <c r="AG21" s="379">
        <f>VLOOKUP(A21,'계산서(25하-천안)'!$X$3:$AI$104,4,FALSE)</f>
        <v>339430</v>
      </c>
      <c r="AI21" s="383" t="str">
        <f>VLOOKUP(A21,'계산서(25하-천안)'!$X$3:$AI$104,2,FALSE)</f>
        <v>국고 전액</v>
      </c>
      <c r="AJ21" s="379">
        <f>VLOOKUP(A21,'계산서(25하-천안)'!$X$3:$AI$104,8,FALSE)</f>
        <v>0</v>
      </c>
      <c r="AK21" s="383">
        <f>VLOOKUP(A21,'계산서(25하-천안)'!$X$3:$AI$104,9,FALSE)</f>
        <v>45973</v>
      </c>
      <c r="AL21" s="379">
        <f>VLOOKUP(A21,'계산서(25하-천안)'!$X$3:$AI$104,10,FALSE)</f>
        <v>339430</v>
      </c>
      <c r="AM21" s="379">
        <f>VLOOKUP(A21,'계산서(25하-천안)'!$X$3:$AI$104,12,FALSE)</f>
        <v>0</v>
      </c>
    </row>
    <row r="22" spans="1:39">
      <c r="A22" s="380" t="s">
        <v>6068</v>
      </c>
      <c r="B22" s="379">
        <v>2025</v>
      </c>
      <c r="C22" s="379" t="s">
        <v>7843</v>
      </c>
      <c r="D22" s="379" t="s">
        <v>7851</v>
      </c>
      <c r="E22" s="379" t="s">
        <v>7845</v>
      </c>
      <c r="F22" s="381" t="str">
        <f>"천-"&amp;'25하-천안140'!A22</f>
        <v>천-147</v>
      </c>
      <c r="G22" s="382">
        <v>20</v>
      </c>
      <c r="H22" s="382" t="s">
        <v>5269</v>
      </c>
      <c r="I22" s="383">
        <v>45909</v>
      </c>
      <c r="J22" s="383">
        <v>45909</v>
      </c>
      <c r="L22" s="379" t="s">
        <v>3748</v>
      </c>
      <c r="M22" s="379" t="s">
        <v>7846</v>
      </c>
      <c r="N22" s="379" t="s">
        <v>1328</v>
      </c>
      <c r="O22" s="379">
        <v>10</v>
      </c>
      <c r="P22" s="379">
        <v>3128218355</v>
      </c>
      <c r="Q22" s="379" t="s">
        <v>2525</v>
      </c>
      <c r="R22" s="379" t="s">
        <v>1329</v>
      </c>
      <c r="T22" s="379" t="s">
        <v>1330</v>
      </c>
      <c r="U22" s="379" t="s">
        <v>1332</v>
      </c>
      <c r="V22" s="379" t="s">
        <v>1333</v>
      </c>
      <c r="W22" s="379" t="s">
        <v>7663</v>
      </c>
      <c r="X22" s="379" t="s">
        <v>1195</v>
      </c>
      <c r="Y22" s="379" t="s">
        <v>7664</v>
      </c>
      <c r="Z22" s="379" t="s">
        <v>7665</v>
      </c>
      <c r="AA22" s="383">
        <v>45931</v>
      </c>
      <c r="AB22" s="379" t="s">
        <v>3748</v>
      </c>
      <c r="AC22" s="379" t="s">
        <v>7666</v>
      </c>
      <c r="AD22" s="383">
        <f>VLOOKUP(A22,'계산서(25하-천안)'!$X$3:$AI$104,2,FALSE)</f>
        <v>45974</v>
      </c>
      <c r="AF22" s="379">
        <f>VLOOKUP(A22,'계산서(25하-천안)'!$X$3:$AI$104,3,FALSE)</f>
        <v>300000</v>
      </c>
      <c r="AG22" s="379">
        <f>VLOOKUP(A22,'계산서(25하-천안)'!$X$3:$AI$104,4,FALSE)</f>
        <v>400000</v>
      </c>
      <c r="AI22" s="383">
        <f>VLOOKUP(A22,'계산서(25하-천안)'!$X$3:$AI$104,2,FALSE)</f>
        <v>45974</v>
      </c>
      <c r="AJ22" s="379">
        <f>VLOOKUP(A22,'계산서(25하-천안)'!$X$3:$AI$104,8,FALSE)</f>
        <v>300000</v>
      </c>
      <c r="AK22" s="383">
        <f>VLOOKUP(A22,'계산서(25하-천안)'!$X$3:$AI$104,9,FALSE)</f>
        <v>45973</v>
      </c>
      <c r="AL22" s="379">
        <f>VLOOKUP(A22,'계산서(25하-천안)'!$X$3:$AI$104,10,FALSE)</f>
        <v>400000</v>
      </c>
      <c r="AM22" s="379">
        <f>VLOOKUP(A22,'계산서(25하-천안)'!$X$3:$AI$104,12,FALSE)</f>
        <v>0</v>
      </c>
    </row>
    <row r="23" spans="1:39">
      <c r="A23" s="380" t="s">
        <v>5050</v>
      </c>
      <c r="B23" s="379">
        <v>2025</v>
      </c>
      <c r="C23" s="379" t="s">
        <v>7843</v>
      </c>
      <c r="D23" s="379" t="s">
        <v>7852</v>
      </c>
      <c r="E23" s="379" t="s">
        <v>7845</v>
      </c>
      <c r="F23" s="381" t="str">
        <f>"천-"&amp;'25하-천안140'!A23</f>
        <v>천-148</v>
      </c>
      <c r="G23" s="382">
        <v>21</v>
      </c>
      <c r="H23" s="382" t="s">
        <v>5387</v>
      </c>
      <c r="I23" s="383">
        <v>45912</v>
      </c>
      <c r="J23" s="383">
        <v>45912</v>
      </c>
      <c r="L23" s="379" t="s">
        <v>3749</v>
      </c>
      <c r="M23" s="379" t="s">
        <v>7846</v>
      </c>
      <c r="N23" s="379" t="s">
        <v>5048</v>
      </c>
      <c r="O23" s="379">
        <v>100</v>
      </c>
      <c r="P23" s="379">
        <v>3128168805</v>
      </c>
      <c r="Q23" s="379" t="s">
        <v>2422</v>
      </c>
      <c r="R23" s="379" t="s">
        <v>1841</v>
      </c>
      <c r="T23" s="379" t="s">
        <v>1840</v>
      </c>
      <c r="U23" s="379" t="s">
        <v>1842</v>
      </c>
      <c r="V23" s="379" t="s">
        <v>1843</v>
      </c>
      <c r="W23" s="379" t="s">
        <v>7667</v>
      </c>
      <c r="Y23" s="379" t="s">
        <v>7668</v>
      </c>
      <c r="Z23" s="379" t="s">
        <v>2423</v>
      </c>
      <c r="AA23" s="383">
        <v>45931</v>
      </c>
      <c r="AB23" s="379" t="s">
        <v>3749</v>
      </c>
      <c r="AC23" s="379" t="s">
        <v>2423</v>
      </c>
      <c r="AD23" s="383">
        <f>VLOOKUP(A23,'계산서(25하-천안)'!$X$3:$AI$104,2,FALSE)</f>
        <v>45912</v>
      </c>
      <c r="AF23" s="379">
        <f>VLOOKUP(A23,'계산서(25하-천안)'!$X$3:$AI$104,3,FALSE)</f>
        <v>2350000</v>
      </c>
      <c r="AG23" s="379">
        <f>VLOOKUP(A23,'계산서(25하-천안)'!$X$3:$AI$104,4,FALSE)</f>
        <v>0</v>
      </c>
      <c r="AI23" s="383">
        <f>VLOOKUP(A23,'계산서(25하-천안)'!$X$3:$AI$104,2,FALSE)</f>
        <v>45912</v>
      </c>
      <c r="AJ23" s="379">
        <f>VLOOKUP(A23,'계산서(25하-천안)'!$X$3:$AI$104,8,FALSE)</f>
        <v>2350000</v>
      </c>
      <c r="AK23" s="383" t="str">
        <f>VLOOKUP(A23,'계산서(25하-천안)'!$X$3:$AI$104,9,FALSE)</f>
        <v>국고 X</v>
      </c>
      <c r="AL23" s="379">
        <f>VLOOKUP(A23,'계산서(25하-천안)'!$X$3:$AI$104,10,FALSE)</f>
        <v>0</v>
      </c>
      <c r="AM23" s="379">
        <f>VLOOKUP(A23,'계산서(25하-천안)'!$X$3:$AI$104,12,FALSE)</f>
        <v>0</v>
      </c>
    </row>
    <row r="24" spans="1:39">
      <c r="A24" s="380" t="s">
        <v>5877</v>
      </c>
      <c r="B24" s="379">
        <v>2025</v>
      </c>
      <c r="C24" s="379" t="s">
        <v>7843</v>
      </c>
      <c r="D24" s="379" t="s">
        <v>7851</v>
      </c>
      <c r="E24" s="379" t="s">
        <v>7845</v>
      </c>
      <c r="F24" s="381" t="str">
        <f>"천-"&amp;'25하-천안140'!A24</f>
        <v>천-149</v>
      </c>
      <c r="G24" s="382">
        <v>22</v>
      </c>
      <c r="H24" s="382" t="s">
        <v>5145</v>
      </c>
      <c r="I24" s="383">
        <v>45912</v>
      </c>
      <c r="J24" s="383">
        <v>45912</v>
      </c>
      <c r="L24" s="379" t="s">
        <v>3746</v>
      </c>
      <c r="M24" s="379" t="s">
        <v>7849</v>
      </c>
      <c r="N24" s="379" t="s">
        <v>5874</v>
      </c>
      <c r="O24" s="379">
        <v>16</v>
      </c>
      <c r="P24" s="379">
        <v>1268639422</v>
      </c>
      <c r="Q24" s="379">
        <v>12686394220</v>
      </c>
      <c r="R24" s="379" t="s">
        <v>5875</v>
      </c>
      <c r="T24" s="379" t="s">
        <v>5879</v>
      </c>
      <c r="U24" s="379" t="s">
        <v>5880</v>
      </c>
      <c r="V24" s="379" t="s">
        <v>5881</v>
      </c>
      <c r="W24" s="379" t="s">
        <v>5883</v>
      </c>
      <c r="X24" s="379" t="s">
        <v>334</v>
      </c>
      <c r="Y24" s="379" t="s">
        <v>5884</v>
      </c>
      <c r="Z24" s="379" t="s">
        <v>2749</v>
      </c>
      <c r="AA24" s="383">
        <v>45925</v>
      </c>
      <c r="AB24" s="379" t="s">
        <v>3746</v>
      </c>
      <c r="AC24" s="379" t="s">
        <v>2749</v>
      </c>
      <c r="AD24" s="383">
        <f>VLOOKUP(A24,'계산서(25하-천안)'!$X$3:$AI$104,2,FALSE)</f>
        <v>45930</v>
      </c>
      <c r="AF24" s="379">
        <f>VLOOKUP(A24,'계산서(25하-천안)'!$X$3:$AI$104,3,FALSE)</f>
        <v>300000</v>
      </c>
      <c r="AG24" s="379">
        <f>VLOOKUP(A24,'계산서(25하-천안)'!$X$3:$AI$104,4,FALSE)</f>
        <v>400000</v>
      </c>
      <c r="AI24" s="383">
        <f>VLOOKUP(A24,'계산서(25하-천안)'!$X$3:$AI$104,2,FALSE)</f>
        <v>45930</v>
      </c>
      <c r="AJ24" s="379">
        <f>VLOOKUP(A24,'계산서(25하-천안)'!$X$3:$AI$104,8,FALSE)</f>
        <v>300000</v>
      </c>
      <c r="AK24" s="383">
        <f>VLOOKUP(A24,'계산서(25하-천안)'!$X$3:$AI$104,9,FALSE)</f>
        <v>45951</v>
      </c>
      <c r="AL24" s="379">
        <f>VLOOKUP(A24,'계산서(25하-천안)'!$X$3:$AI$104,10,FALSE)</f>
        <v>400000</v>
      </c>
      <c r="AM24" s="379">
        <f>VLOOKUP(A24,'계산서(25하-천안)'!$X$3:$AI$104,12,FALSE)</f>
        <v>0</v>
      </c>
    </row>
    <row r="25" spans="1:39">
      <c r="A25" s="380" t="s">
        <v>5604</v>
      </c>
      <c r="B25" s="379">
        <v>2025</v>
      </c>
      <c r="C25" s="379" t="s">
        <v>7843</v>
      </c>
      <c r="D25" s="379" t="s">
        <v>7851</v>
      </c>
      <c r="E25" s="379" t="s">
        <v>7845</v>
      </c>
      <c r="F25" s="381" t="str">
        <f>"천-"&amp;'25하-천안140'!A25</f>
        <v>천-150</v>
      </c>
      <c r="G25" s="382">
        <v>23</v>
      </c>
      <c r="H25" s="382" t="s">
        <v>5457</v>
      </c>
      <c r="I25" s="383">
        <v>45915</v>
      </c>
      <c r="J25" s="383">
        <v>45917</v>
      </c>
      <c r="L25" s="379" t="s">
        <v>7854</v>
      </c>
      <c r="M25" s="379" t="s">
        <v>7855</v>
      </c>
      <c r="N25" s="379" t="s">
        <v>1593</v>
      </c>
      <c r="O25" s="379">
        <v>1512</v>
      </c>
      <c r="P25" s="379">
        <v>1248301818</v>
      </c>
      <c r="Q25" s="379" t="s">
        <v>2347</v>
      </c>
      <c r="R25" s="379" t="s">
        <v>7670</v>
      </c>
      <c r="T25" s="379" t="s">
        <v>7671</v>
      </c>
      <c r="U25" s="379" t="s">
        <v>1597</v>
      </c>
      <c r="V25" s="379" t="s">
        <v>1598</v>
      </c>
      <c r="W25" s="379" t="s">
        <v>1595</v>
      </c>
      <c r="X25" s="379" t="s">
        <v>1015</v>
      </c>
      <c r="Y25" s="379" t="s">
        <v>1596</v>
      </c>
      <c r="Z25" s="379" t="s">
        <v>1594</v>
      </c>
      <c r="AA25" s="383">
        <v>45946</v>
      </c>
      <c r="AB25" s="379" t="s">
        <v>3746</v>
      </c>
      <c r="AC25" s="379" t="s">
        <v>1594</v>
      </c>
      <c r="AD25" s="383">
        <f>VLOOKUP(A25,'계산서(25하-천안)'!$X$3:$AI$104,2,FALSE)</f>
        <v>46015</v>
      </c>
      <c r="AF25" s="379">
        <f>VLOOKUP(A25,'계산서(25하-천안)'!$X$3:$AI$104,3,FALSE)</f>
        <v>15500000</v>
      </c>
      <c r="AG25" s="379">
        <f>VLOOKUP(A25,'계산서(25하-천안)'!$X$3:$AI$104,4,FALSE)</f>
        <v>0</v>
      </c>
      <c r="AI25" s="383">
        <f>VLOOKUP(A25,'계산서(25하-천안)'!$X$3:$AI$104,2,FALSE)</f>
        <v>46015</v>
      </c>
      <c r="AJ25" s="379">
        <f>VLOOKUP(A25,'계산서(25하-천안)'!$X$3:$AI$104,8,FALSE)</f>
        <v>15500000</v>
      </c>
      <c r="AK25" s="383" t="str">
        <f>VLOOKUP(A25,'계산서(25하-천안)'!$X$3:$AI$104,9,FALSE)</f>
        <v>국고 X</v>
      </c>
      <c r="AL25" s="379">
        <f>VLOOKUP(A25,'계산서(25하-천안)'!$X$3:$AI$104,10,FALSE)</f>
        <v>0</v>
      </c>
      <c r="AM25" s="379">
        <f>VLOOKUP(A25,'계산서(25하-천안)'!$X$3:$AI$104,12,FALSE)</f>
        <v>0</v>
      </c>
    </row>
    <row r="26" spans="1:39">
      <c r="A26" s="380" t="s">
        <v>6011</v>
      </c>
      <c r="B26" s="379">
        <v>2025</v>
      </c>
      <c r="C26" s="379" t="s">
        <v>7843</v>
      </c>
      <c r="D26" s="379" t="s">
        <v>7852</v>
      </c>
      <c r="E26" s="379" t="s">
        <v>7845</v>
      </c>
      <c r="F26" s="381" t="str">
        <f>"천-"&amp;'25하-천안140'!A26</f>
        <v>천-151</v>
      </c>
      <c r="G26" s="382">
        <v>24</v>
      </c>
      <c r="H26" s="382" t="s">
        <v>5902</v>
      </c>
      <c r="I26" s="383">
        <v>45916</v>
      </c>
      <c r="J26" s="383">
        <v>45916</v>
      </c>
      <c r="L26" s="379" t="s">
        <v>240</v>
      </c>
      <c r="M26" s="379" t="s">
        <v>7848</v>
      </c>
      <c r="N26" s="379" t="s">
        <v>6008</v>
      </c>
      <c r="O26" s="379">
        <v>48</v>
      </c>
      <c r="P26" s="379">
        <v>2148678417</v>
      </c>
      <c r="Q26" s="379">
        <v>21486784176</v>
      </c>
      <c r="R26" s="379" t="s">
        <v>6009</v>
      </c>
      <c r="T26" s="379" t="s">
        <v>6013</v>
      </c>
      <c r="W26" s="379" t="s">
        <v>6015</v>
      </c>
      <c r="X26" s="379" t="s">
        <v>345</v>
      </c>
      <c r="Y26" s="379" t="s">
        <v>6016</v>
      </c>
      <c r="Z26" s="379" t="s">
        <v>6014</v>
      </c>
      <c r="AA26" s="383">
        <v>45944</v>
      </c>
      <c r="AB26" s="379" t="s">
        <v>240</v>
      </c>
      <c r="AC26" s="379" t="s">
        <v>6014</v>
      </c>
      <c r="AD26" s="383">
        <f>VLOOKUP(A26,'계산서(25하-천안)'!$X$3:$AI$104,2,FALSE)</f>
        <v>45951</v>
      </c>
      <c r="AF26" s="379">
        <f>VLOOKUP(A26,'계산서(25하-천안)'!$X$3:$AI$104,3,FALSE)</f>
        <v>1000000</v>
      </c>
      <c r="AG26" s="379">
        <f>VLOOKUP(A26,'계산서(25하-천안)'!$X$3:$AI$104,4,FALSE)</f>
        <v>0</v>
      </c>
      <c r="AI26" s="383">
        <f>VLOOKUP(A26,'계산서(25하-천안)'!$X$3:$AI$104,2,FALSE)</f>
        <v>45951</v>
      </c>
      <c r="AJ26" s="379">
        <f>VLOOKUP(A26,'계산서(25하-천안)'!$X$3:$AI$104,8,FALSE)</f>
        <v>1000000</v>
      </c>
      <c r="AK26" s="383" t="str">
        <f>VLOOKUP(A26,'계산서(25하-천안)'!$X$3:$AI$104,9,FALSE)</f>
        <v>국고 X</v>
      </c>
      <c r="AL26" s="379">
        <f>VLOOKUP(A26,'계산서(25하-천안)'!$X$3:$AI$104,10,FALSE)</f>
        <v>0</v>
      </c>
      <c r="AM26" s="379">
        <f>VLOOKUP(A26,'계산서(25하-천안)'!$X$3:$AI$104,12,FALSE)</f>
        <v>0</v>
      </c>
    </row>
    <row r="27" spans="1:39">
      <c r="A27" s="380" t="s">
        <v>7372</v>
      </c>
      <c r="B27" s="379">
        <v>2025</v>
      </c>
      <c r="C27" s="379" t="s">
        <v>7843</v>
      </c>
      <c r="D27" s="379" t="s">
        <v>7856</v>
      </c>
      <c r="E27" s="379" t="s">
        <v>7845</v>
      </c>
      <c r="F27" s="381" t="str">
        <f>"천-"&amp;'25하-천안140'!A27</f>
        <v>천-152</v>
      </c>
      <c r="G27" s="382">
        <v>25</v>
      </c>
      <c r="H27" s="382" t="s">
        <v>5703</v>
      </c>
      <c r="I27" s="383">
        <v>45917</v>
      </c>
      <c r="J27" s="383">
        <v>45917</v>
      </c>
      <c r="L27" s="379" t="s">
        <v>3749</v>
      </c>
      <c r="M27" s="379" t="s">
        <v>7846</v>
      </c>
      <c r="N27" s="379" t="s">
        <v>7369</v>
      </c>
      <c r="O27" s="379">
        <v>16</v>
      </c>
      <c r="P27" s="379">
        <v>2968400028</v>
      </c>
      <c r="Q27" s="379">
        <v>92438631521</v>
      </c>
      <c r="R27" s="379" t="s">
        <v>7674</v>
      </c>
      <c r="T27" s="379" t="s">
        <v>7675</v>
      </c>
      <c r="W27" s="379" t="s">
        <v>7676</v>
      </c>
      <c r="X27" s="379" t="s">
        <v>5499</v>
      </c>
      <c r="Y27" s="379" t="s">
        <v>7677</v>
      </c>
      <c r="Z27" s="379" t="s">
        <v>7678</v>
      </c>
      <c r="AA27" s="383">
        <v>45943</v>
      </c>
      <c r="AB27" s="379" t="s">
        <v>3749</v>
      </c>
      <c r="AC27" s="379" t="s">
        <v>7679</v>
      </c>
      <c r="AD27" s="383">
        <f>VLOOKUP(A27,'계산서(25하-천안)'!$X$3:$AI$104,2,FALSE)</f>
        <v>45945</v>
      </c>
      <c r="AF27" s="379">
        <f>VLOOKUP(A27,'계산서(25하-천안)'!$X$3:$AI$104,3,FALSE)</f>
        <v>300000</v>
      </c>
      <c r="AG27" s="379">
        <f>VLOOKUP(A27,'계산서(25하-천안)'!$X$3:$AI$104,4,FALSE)</f>
        <v>1000000</v>
      </c>
      <c r="AI27" s="383">
        <f>VLOOKUP(A27,'계산서(25하-천안)'!$X$3:$AI$104,2,FALSE)</f>
        <v>45945</v>
      </c>
      <c r="AJ27" s="379">
        <f>VLOOKUP(A27,'계산서(25하-천안)'!$X$3:$AI$104,8,FALSE)</f>
        <v>300000</v>
      </c>
      <c r="AK27" s="383">
        <f>VLOOKUP(A27,'계산서(25하-천안)'!$X$3:$AI$104,9,FALSE)</f>
        <v>45973</v>
      </c>
      <c r="AL27" s="379">
        <f>VLOOKUP(A27,'계산서(25하-천안)'!$X$3:$AI$104,10,FALSE)</f>
        <v>1000000</v>
      </c>
      <c r="AM27" s="379">
        <f>VLOOKUP(A27,'계산서(25하-천안)'!$X$3:$AI$104,12,FALSE)</f>
        <v>0</v>
      </c>
    </row>
    <row r="28" spans="1:39">
      <c r="A28" s="380" t="s">
        <v>5887</v>
      </c>
      <c r="B28" s="379">
        <v>2025</v>
      </c>
      <c r="C28" s="379" t="s">
        <v>7843</v>
      </c>
      <c r="D28" s="379" t="s">
        <v>7857</v>
      </c>
      <c r="E28" s="379" t="s">
        <v>7845</v>
      </c>
      <c r="F28" s="381" t="str">
        <f>"천-"&amp;'25하-천안140'!A28</f>
        <v>천-153</v>
      </c>
      <c r="G28" s="382">
        <v>26</v>
      </c>
      <c r="H28" s="382" t="s">
        <v>6723</v>
      </c>
      <c r="I28" s="383">
        <v>45917</v>
      </c>
      <c r="J28" s="383">
        <v>45917</v>
      </c>
      <c r="L28" s="379" t="s">
        <v>3748</v>
      </c>
      <c r="M28" s="379" t="s">
        <v>7846</v>
      </c>
      <c r="N28" s="379" t="s">
        <v>2748</v>
      </c>
      <c r="O28" s="379">
        <v>23</v>
      </c>
      <c r="P28" s="379">
        <v>1268639422</v>
      </c>
      <c r="Q28" s="379">
        <v>92231854931</v>
      </c>
      <c r="R28" s="379" t="s">
        <v>5875</v>
      </c>
      <c r="T28" s="379" t="s">
        <v>7680</v>
      </c>
      <c r="U28" s="379" t="s">
        <v>5880</v>
      </c>
      <c r="V28" s="379" t="s">
        <v>5881</v>
      </c>
      <c r="W28" s="379" t="s">
        <v>7858</v>
      </c>
      <c r="X28" s="379" t="s">
        <v>7682</v>
      </c>
      <c r="Y28" s="379" t="s">
        <v>7859</v>
      </c>
      <c r="Z28" s="379" t="s">
        <v>7684</v>
      </c>
      <c r="AA28" s="383" t="s">
        <v>7685</v>
      </c>
      <c r="AB28" s="379" t="s">
        <v>3748</v>
      </c>
      <c r="AC28" s="379" t="s">
        <v>7686</v>
      </c>
      <c r="AD28" s="383">
        <f>VLOOKUP(A28,'계산서(25하-천안)'!$X$3:$AI$104,2,FALSE)</f>
        <v>45930</v>
      </c>
      <c r="AF28" s="379">
        <f>VLOOKUP(A28,'계산서(25하-천안)'!$X$3:$AI$104,3,FALSE)</f>
        <v>100000</v>
      </c>
      <c r="AG28" s="379">
        <f>VLOOKUP(A28,'계산서(25하-천안)'!$X$3:$AI$104,4,FALSE)</f>
        <v>366470</v>
      </c>
      <c r="AI28" s="383">
        <f>VLOOKUP(A28,'계산서(25하-천안)'!$X$3:$AI$104,2,FALSE)</f>
        <v>45930</v>
      </c>
      <c r="AJ28" s="379">
        <f>VLOOKUP(A28,'계산서(25하-천안)'!$X$3:$AI$104,8,FALSE)</f>
        <v>0</v>
      </c>
      <c r="AK28" s="383">
        <f>VLOOKUP(A28,'계산서(25하-천안)'!$X$3:$AI$104,9,FALSE)</f>
        <v>45973</v>
      </c>
      <c r="AL28" s="379">
        <f>VLOOKUP(A28,'계산서(25하-천안)'!$X$3:$AI$104,10,FALSE)</f>
        <v>366470</v>
      </c>
      <c r="AM28" s="379">
        <f>VLOOKUP(A28,'계산서(25하-천안)'!$X$3:$AI$104,12,FALSE)</f>
        <v>0</v>
      </c>
    </row>
    <row r="29" spans="1:39">
      <c r="A29" s="380" t="s">
        <v>6567</v>
      </c>
      <c r="B29" s="379">
        <v>2025</v>
      </c>
      <c r="C29" s="379" t="s">
        <v>7843</v>
      </c>
      <c r="D29" s="379" t="s">
        <v>7852</v>
      </c>
      <c r="E29" s="379" t="s">
        <v>7845</v>
      </c>
      <c r="F29" s="381" t="str">
        <f>"천-"&amp;'25하-천안140'!A29</f>
        <v>천-154</v>
      </c>
      <c r="G29" s="382">
        <v>27</v>
      </c>
      <c r="H29" s="382" t="s">
        <v>4963</v>
      </c>
      <c r="I29" s="383">
        <v>45918</v>
      </c>
      <c r="J29" s="383">
        <v>45918</v>
      </c>
      <c r="L29" s="379" t="s">
        <v>3749</v>
      </c>
      <c r="M29" s="379" t="s">
        <v>7860</v>
      </c>
      <c r="N29" s="379" t="s">
        <v>6566</v>
      </c>
      <c r="O29" s="379">
        <v>34</v>
      </c>
      <c r="P29" s="379">
        <v>1058129640</v>
      </c>
      <c r="Q29" s="379" t="s">
        <v>2632</v>
      </c>
      <c r="R29" s="379" t="s">
        <v>6557</v>
      </c>
      <c r="T29" s="379" t="s">
        <v>1265</v>
      </c>
      <c r="U29" s="379" t="s">
        <v>1270</v>
      </c>
      <c r="V29" s="379" t="s">
        <v>1271</v>
      </c>
      <c r="W29" s="379" t="s">
        <v>1268</v>
      </c>
      <c r="X29" s="379" t="s">
        <v>1267</v>
      </c>
      <c r="Y29" s="379" t="s">
        <v>1269</v>
      </c>
      <c r="Z29" s="379" t="s">
        <v>1266</v>
      </c>
      <c r="AA29" s="383">
        <v>45945</v>
      </c>
      <c r="AB29" s="379" t="s">
        <v>3749</v>
      </c>
      <c r="AC29" s="379" t="s">
        <v>1266</v>
      </c>
      <c r="AD29" s="383">
        <f>VLOOKUP(A29,'계산서(25하-천안)'!$X$3:$AI$104,2,FALSE)</f>
        <v>45953</v>
      </c>
      <c r="AF29" s="379">
        <f>VLOOKUP(A29,'계산서(25하-천안)'!$X$3:$AI$104,3,FALSE)</f>
        <v>1700000</v>
      </c>
      <c r="AG29" s="379">
        <f>VLOOKUP(A29,'계산서(25하-천안)'!$X$3:$AI$104,4,FALSE)</f>
        <v>0</v>
      </c>
      <c r="AI29" s="383">
        <f>VLOOKUP(A29,'계산서(25하-천안)'!$X$3:$AI$104,2,FALSE)</f>
        <v>45953</v>
      </c>
      <c r="AJ29" s="379">
        <f>VLOOKUP(A29,'계산서(25하-천안)'!$X$3:$AI$104,8,FALSE)</f>
        <v>1700000</v>
      </c>
      <c r="AK29" s="383" t="str">
        <f>VLOOKUP(A29,'계산서(25하-천안)'!$X$3:$AI$104,9,FALSE)</f>
        <v>국고 X</v>
      </c>
      <c r="AL29" s="379">
        <f>VLOOKUP(A29,'계산서(25하-천안)'!$X$3:$AI$104,10,FALSE)</f>
        <v>0</v>
      </c>
      <c r="AM29" s="379">
        <f>VLOOKUP(A29,'계산서(25하-천안)'!$X$3:$AI$104,12,FALSE)</f>
        <v>0</v>
      </c>
    </row>
    <row r="30" spans="1:39">
      <c r="A30" s="380" t="s">
        <v>6564</v>
      </c>
      <c r="B30" s="379">
        <v>2025</v>
      </c>
      <c r="C30" s="379" t="s">
        <v>7843</v>
      </c>
      <c r="D30" s="379" t="s">
        <v>7852</v>
      </c>
      <c r="E30" s="379" t="s">
        <v>7845</v>
      </c>
      <c r="F30" s="381" t="str">
        <f>"천-"&amp;'25하-천안140'!A30</f>
        <v>천-155</v>
      </c>
      <c r="G30" s="382">
        <v>28</v>
      </c>
      <c r="H30" s="382" t="s">
        <v>5265</v>
      </c>
      <c r="I30" s="383">
        <v>45918</v>
      </c>
      <c r="J30" s="383">
        <v>45918</v>
      </c>
      <c r="L30" s="379" t="s">
        <v>240</v>
      </c>
      <c r="M30" s="379" t="s">
        <v>7860</v>
      </c>
      <c r="N30" s="379" t="s">
        <v>6563</v>
      </c>
      <c r="O30" s="379">
        <v>6</v>
      </c>
      <c r="P30" s="379">
        <v>1058129640</v>
      </c>
      <c r="Q30" s="379" t="s">
        <v>2632</v>
      </c>
      <c r="R30" s="379" t="s">
        <v>6557</v>
      </c>
      <c r="T30" s="379" t="s">
        <v>1265</v>
      </c>
      <c r="U30" s="379" t="s">
        <v>1270</v>
      </c>
      <c r="V30" s="379" t="s">
        <v>1271</v>
      </c>
      <c r="W30" s="379" t="s">
        <v>1268</v>
      </c>
      <c r="X30" s="379" t="s">
        <v>1267</v>
      </c>
      <c r="Y30" s="379" t="s">
        <v>1269</v>
      </c>
      <c r="Z30" s="379" t="s">
        <v>1266</v>
      </c>
      <c r="AA30" s="383">
        <v>45945</v>
      </c>
      <c r="AB30" s="379" t="s">
        <v>240</v>
      </c>
      <c r="AC30" s="379" t="s">
        <v>1266</v>
      </c>
      <c r="AD30" s="383">
        <f>VLOOKUP(A30,'계산서(25하-천안)'!$X$3:$AI$104,2,FALSE)</f>
        <v>45953</v>
      </c>
      <c r="AF30" s="379">
        <f>VLOOKUP(A30,'계산서(25하-천안)'!$X$3:$AI$104,3,FALSE)</f>
        <v>900000</v>
      </c>
      <c r="AG30" s="379">
        <f>VLOOKUP(A30,'계산서(25하-천안)'!$X$3:$AI$104,4,FALSE)</f>
        <v>0</v>
      </c>
      <c r="AI30" s="383">
        <f>VLOOKUP(A30,'계산서(25하-천안)'!$X$3:$AI$104,2,FALSE)</f>
        <v>45953</v>
      </c>
      <c r="AJ30" s="379">
        <f>VLOOKUP(A30,'계산서(25하-천안)'!$X$3:$AI$104,8,FALSE)</f>
        <v>900000</v>
      </c>
      <c r="AK30" s="383" t="str">
        <f>VLOOKUP(A30,'계산서(25하-천안)'!$X$3:$AI$104,9,FALSE)</f>
        <v>국고 X</v>
      </c>
      <c r="AL30" s="379">
        <f>VLOOKUP(A30,'계산서(25하-천안)'!$X$3:$AI$104,10,FALSE)</f>
        <v>0</v>
      </c>
      <c r="AM30" s="379">
        <f>VLOOKUP(A30,'계산서(25하-천안)'!$X$3:$AI$104,12,FALSE)</f>
        <v>0</v>
      </c>
    </row>
    <row r="31" spans="1:39">
      <c r="A31" s="380" t="s">
        <v>6559</v>
      </c>
      <c r="B31" s="379">
        <v>2025</v>
      </c>
      <c r="C31" s="379" t="s">
        <v>7843</v>
      </c>
      <c r="D31" s="379" t="s">
        <v>7852</v>
      </c>
      <c r="E31" s="379" t="s">
        <v>7845</v>
      </c>
      <c r="F31" s="381" t="str">
        <f>"천-"&amp;'25하-천안140'!A31</f>
        <v>천-156</v>
      </c>
      <c r="G31" s="382">
        <v>29</v>
      </c>
      <c r="H31" s="382" t="s">
        <v>6063</v>
      </c>
      <c r="I31" s="383">
        <v>45919</v>
      </c>
      <c r="J31" s="383">
        <v>45919</v>
      </c>
      <c r="L31" s="379" t="s">
        <v>3749</v>
      </c>
      <c r="M31" s="379" t="s">
        <v>7860</v>
      </c>
      <c r="N31" s="379" t="s">
        <v>6556</v>
      </c>
      <c r="O31" s="379">
        <v>6</v>
      </c>
      <c r="P31" s="379">
        <v>1058129640</v>
      </c>
      <c r="Q31" s="379">
        <v>10581296406</v>
      </c>
      <c r="R31" s="379" t="s">
        <v>6557</v>
      </c>
      <c r="T31" s="379" t="s">
        <v>6561</v>
      </c>
      <c r="U31" s="379" t="s">
        <v>1270</v>
      </c>
      <c r="V31" s="379" t="s">
        <v>1271</v>
      </c>
      <c r="W31" s="379" t="s">
        <v>1268</v>
      </c>
      <c r="X31" s="379" t="s">
        <v>1267</v>
      </c>
      <c r="Y31" s="379" t="s">
        <v>1269</v>
      </c>
      <c r="Z31" s="379" t="s">
        <v>1266</v>
      </c>
      <c r="AA31" s="383">
        <v>45945</v>
      </c>
      <c r="AB31" s="379" t="s">
        <v>3749</v>
      </c>
      <c r="AC31" s="379" t="s">
        <v>1266</v>
      </c>
      <c r="AD31" s="383">
        <f>VLOOKUP(A31,'계산서(25하-천안)'!$X$3:$AI$104,2,FALSE)</f>
        <v>45953</v>
      </c>
      <c r="AF31" s="379">
        <f>VLOOKUP(A31,'계산서(25하-천안)'!$X$3:$AI$104,3,FALSE)</f>
        <v>900000</v>
      </c>
      <c r="AG31" s="379">
        <f>VLOOKUP(A31,'계산서(25하-천안)'!$X$3:$AI$104,4,FALSE)</f>
        <v>0</v>
      </c>
      <c r="AI31" s="383">
        <f>VLOOKUP(A31,'계산서(25하-천안)'!$X$3:$AI$104,2,FALSE)</f>
        <v>45953</v>
      </c>
      <c r="AJ31" s="379">
        <f>VLOOKUP(A31,'계산서(25하-천안)'!$X$3:$AI$104,8,FALSE)</f>
        <v>900000</v>
      </c>
      <c r="AK31" s="383" t="str">
        <f>VLOOKUP(A31,'계산서(25하-천안)'!$X$3:$AI$104,9,FALSE)</f>
        <v>국고 X</v>
      </c>
      <c r="AL31" s="379">
        <f>VLOOKUP(A31,'계산서(25하-천안)'!$X$3:$AI$104,10,FALSE)</f>
        <v>0</v>
      </c>
      <c r="AM31" s="379">
        <f>VLOOKUP(A31,'계산서(25하-천안)'!$X$3:$AI$104,12,FALSE)</f>
        <v>0</v>
      </c>
    </row>
    <row r="32" spans="1:39">
      <c r="A32" s="380" t="s">
        <v>6936</v>
      </c>
      <c r="B32" s="379">
        <v>2025</v>
      </c>
      <c r="C32" s="379" t="s">
        <v>7843</v>
      </c>
      <c r="D32" s="379" t="s">
        <v>7851</v>
      </c>
      <c r="E32" s="379" t="s">
        <v>7845</v>
      </c>
      <c r="F32" s="381" t="str">
        <f>"천-"&amp;'25하-천안140'!A32</f>
        <v>천-157</v>
      </c>
      <c r="G32" s="382">
        <v>30</v>
      </c>
      <c r="H32" s="382" t="s">
        <v>5083</v>
      </c>
      <c r="I32" s="383">
        <v>45922</v>
      </c>
      <c r="J32" s="383">
        <v>45922</v>
      </c>
      <c r="L32" s="379" t="s">
        <v>190</v>
      </c>
      <c r="M32" s="379" t="s">
        <v>7846</v>
      </c>
      <c r="N32" s="379" t="s">
        <v>1257</v>
      </c>
      <c r="O32" s="379">
        <v>31</v>
      </c>
      <c r="P32" s="379">
        <v>1498101813</v>
      </c>
      <c r="Q32" s="379" t="s">
        <v>2594</v>
      </c>
      <c r="R32" s="379" t="s">
        <v>1258</v>
      </c>
      <c r="T32" s="379" t="s">
        <v>1259</v>
      </c>
      <c r="U32" s="379" t="s">
        <v>1262</v>
      </c>
      <c r="V32" s="379" t="s">
        <v>1263</v>
      </c>
      <c r="W32" s="379" t="s">
        <v>1260</v>
      </c>
      <c r="X32" s="379" t="s">
        <v>345</v>
      </c>
      <c r="Y32" s="379" t="s">
        <v>1261</v>
      </c>
      <c r="Z32" s="379" t="s">
        <v>7687</v>
      </c>
      <c r="AA32" s="383">
        <v>45951</v>
      </c>
      <c r="AB32" s="379" t="s">
        <v>3748</v>
      </c>
      <c r="AC32" s="379" t="s">
        <v>7687</v>
      </c>
      <c r="AD32" s="383">
        <f>VLOOKUP(A32,'계산서(25하-천안)'!$X$3:$AI$104,2,FALSE)</f>
        <v>45974</v>
      </c>
      <c r="AF32" s="379">
        <f>VLOOKUP(A32,'계산서(25하-천안)'!$X$3:$AI$104,3,FALSE)</f>
        <v>1250000</v>
      </c>
      <c r="AG32" s="379">
        <f>VLOOKUP(A32,'계산서(25하-천안)'!$X$3:$AI$104,4,FALSE)</f>
        <v>400000</v>
      </c>
      <c r="AI32" s="383">
        <f>VLOOKUP(A32,'계산서(25하-천안)'!$X$3:$AI$104,2,FALSE)</f>
        <v>45974</v>
      </c>
      <c r="AJ32" s="379">
        <f>VLOOKUP(A32,'계산서(25하-천안)'!$X$3:$AI$104,8,FALSE)</f>
        <v>1250000</v>
      </c>
      <c r="AK32" s="383">
        <f>VLOOKUP(A32,'계산서(25하-천안)'!$X$3:$AI$104,9,FALSE)</f>
        <v>45973</v>
      </c>
      <c r="AL32" s="379">
        <f>VLOOKUP(A32,'계산서(25하-천안)'!$X$3:$AI$104,10,FALSE)</f>
        <v>400000</v>
      </c>
      <c r="AM32" s="379">
        <f>VLOOKUP(A32,'계산서(25하-천안)'!$X$3:$AI$104,12,FALSE)</f>
        <v>0</v>
      </c>
    </row>
    <row r="33" spans="1:39">
      <c r="A33" s="380" t="s">
        <v>5365</v>
      </c>
      <c r="B33" s="379">
        <v>2025</v>
      </c>
      <c r="C33" s="379" t="s">
        <v>7843</v>
      </c>
      <c r="D33" s="379" t="s">
        <v>7851</v>
      </c>
      <c r="E33" s="379" t="s">
        <v>7845</v>
      </c>
      <c r="F33" s="381" t="str">
        <f>"천-"&amp;'25하-천안140'!A33</f>
        <v>천-158</v>
      </c>
      <c r="G33" s="382">
        <v>31</v>
      </c>
      <c r="H33" s="382" t="s">
        <v>6449</v>
      </c>
      <c r="I33" s="383">
        <v>45922</v>
      </c>
      <c r="J33" s="383">
        <v>45922</v>
      </c>
      <c r="L33" s="379" t="s">
        <v>3748</v>
      </c>
      <c r="M33" s="379" t="s">
        <v>7846</v>
      </c>
      <c r="N33" s="379" t="s">
        <v>5363</v>
      </c>
      <c r="O33" s="379">
        <v>15</v>
      </c>
      <c r="P33" s="379">
        <v>3128629753</v>
      </c>
      <c r="Q33" s="379">
        <v>31286297530</v>
      </c>
      <c r="R33" s="379" t="s">
        <v>1258</v>
      </c>
      <c r="T33" s="379" t="s">
        <v>7688</v>
      </c>
      <c r="U33" s="379" t="s">
        <v>1262</v>
      </c>
      <c r="V33" s="379" t="s">
        <v>1263</v>
      </c>
      <c r="W33" s="379" t="s">
        <v>1260</v>
      </c>
      <c r="X33" s="379" t="s">
        <v>345</v>
      </c>
      <c r="Y33" s="379" t="s">
        <v>1261</v>
      </c>
      <c r="Z33" s="379" t="s">
        <v>7687</v>
      </c>
      <c r="AA33" s="383">
        <v>45951</v>
      </c>
      <c r="AB33" s="379" t="s">
        <v>3748</v>
      </c>
      <c r="AC33" s="379" t="s">
        <v>7687</v>
      </c>
      <c r="AD33" s="383">
        <f>VLOOKUP(A33,'계산서(25하-천안)'!$X$3:$AI$104,2,FALSE)</f>
        <v>45974</v>
      </c>
      <c r="AF33" s="379">
        <f>VLOOKUP(A33,'계산서(25하-천안)'!$X$3:$AI$104,3,FALSE)</f>
        <v>600000</v>
      </c>
      <c r="AG33" s="379">
        <f>VLOOKUP(A33,'계산서(25하-천안)'!$X$3:$AI$104,4,FALSE)</f>
        <v>400000</v>
      </c>
      <c r="AI33" s="383">
        <f>VLOOKUP(A33,'계산서(25하-천안)'!$X$3:$AI$104,2,FALSE)</f>
        <v>45974</v>
      </c>
      <c r="AJ33" s="379">
        <f>VLOOKUP(A33,'계산서(25하-천안)'!$X$3:$AI$104,8,FALSE)</f>
        <v>0</v>
      </c>
      <c r="AK33" s="383">
        <f>VLOOKUP(A33,'계산서(25하-천안)'!$X$3:$AI$104,9,FALSE)</f>
        <v>45973</v>
      </c>
      <c r="AL33" s="379">
        <f>VLOOKUP(A33,'계산서(25하-천안)'!$X$3:$AI$104,10,FALSE)</f>
        <v>400000</v>
      </c>
      <c r="AM33" s="379">
        <f>VLOOKUP(A33,'계산서(25하-천안)'!$X$3:$AI$104,12,FALSE)</f>
        <v>0</v>
      </c>
    </row>
    <row r="34" spans="1:39">
      <c r="A34" s="380" t="s">
        <v>6225</v>
      </c>
      <c r="B34" s="379">
        <v>2025</v>
      </c>
      <c r="C34" s="379" t="s">
        <v>7843</v>
      </c>
      <c r="D34" s="379" t="s">
        <v>7851</v>
      </c>
      <c r="E34" s="379" t="s">
        <v>7845</v>
      </c>
      <c r="F34" s="381" t="str">
        <f>"천-"&amp;'25하-천안140'!A34</f>
        <v>천-159</v>
      </c>
      <c r="G34" s="382">
        <v>32</v>
      </c>
      <c r="H34" s="382" t="s">
        <v>5217</v>
      </c>
      <c r="I34" s="383">
        <v>45922</v>
      </c>
      <c r="J34" s="383">
        <v>45922</v>
      </c>
      <c r="L34" s="379" t="s">
        <v>3746</v>
      </c>
      <c r="M34" s="379" t="s">
        <v>7846</v>
      </c>
      <c r="N34" s="379" t="s">
        <v>1433</v>
      </c>
      <c r="O34" s="379">
        <v>6</v>
      </c>
      <c r="P34" s="379">
        <v>4178133090</v>
      </c>
      <c r="Q34" s="379" t="s">
        <v>2386</v>
      </c>
      <c r="R34" s="379" t="s">
        <v>1434</v>
      </c>
      <c r="T34" s="379" t="s">
        <v>1435</v>
      </c>
      <c r="U34" s="379" t="s">
        <v>1439</v>
      </c>
      <c r="V34" s="379" t="s">
        <v>1440</v>
      </c>
      <c r="W34" s="379" t="s">
        <v>1437</v>
      </c>
      <c r="X34" s="379" t="s">
        <v>334</v>
      </c>
      <c r="Y34" s="379" t="s">
        <v>1438</v>
      </c>
      <c r="Z34" s="379" t="s">
        <v>1436</v>
      </c>
      <c r="AA34" s="383">
        <v>45951</v>
      </c>
      <c r="AB34" s="379" t="s">
        <v>3746</v>
      </c>
      <c r="AC34" s="379" t="s">
        <v>1436</v>
      </c>
      <c r="AD34" s="383">
        <f>VLOOKUP(A34,'계산서(25하-천안)'!$X$3:$AI$104,2,FALSE)</f>
        <v>45951</v>
      </c>
      <c r="AF34" s="379">
        <f>VLOOKUP(A34,'계산서(25하-천안)'!$X$3:$AI$104,3,FALSE)</f>
        <v>600000</v>
      </c>
      <c r="AG34" s="379">
        <f>VLOOKUP(A34,'계산서(25하-천안)'!$X$3:$AI$104,4,FALSE)</f>
        <v>400000</v>
      </c>
      <c r="AI34" s="383">
        <f>VLOOKUP(A34,'계산서(25하-천안)'!$X$3:$AI$104,2,FALSE)</f>
        <v>45951</v>
      </c>
      <c r="AJ34" s="379">
        <f>VLOOKUP(A34,'계산서(25하-천안)'!$X$3:$AI$104,8,FALSE)</f>
        <v>600000</v>
      </c>
      <c r="AK34" s="383">
        <f>VLOOKUP(A34,'계산서(25하-천안)'!$X$3:$AI$104,9,FALSE)</f>
        <v>45973</v>
      </c>
      <c r="AL34" s="379">
        <f>VLOOKUP(A34,'계산서(25하-천안)'!$X$3:$AI$104,10,FALSE)</f>
        <v>400000</v>
      </c>
      <c r="AM34" s="379">
        <f>VLOOKUP(A34,'계산서(25하-천안)'!$X$3:$AI$104,12,FALSE)</f>
        <v>0</v>
      </c>
    </row>
    <row r="35" spans="1:39">
      <c r="A35" s="380" t="s">
        <v>5628</v>
      </c>
      <c r="B35" s="379">
        <v>2025</v>
      </c>
      <c r="C35" s="379" t="s">
        <v>7843</v>
      </c>
      <c r="D35" s="379" t="s">
        <v>7851</v>
      </c>
      <c r="E35" s="379" t="s">
        <v>7845</v>
      </c>
      <c r="F35" s="381" t="str">
        <f>"천-"&amp;'25하-천안140'!A35</f>
        <v>천-[[</v>
      </c>
      <c r="G35" s="382">
        <v>33</v>
      </c>
      <c r="H35" s="382" t="s">
        <v>4910</v>
      </c>
      <c r="I35" s="383">
        <v>45923</v>
      </c>
      <c r="J35" s="383">
        <v>45923</v>
      </c>
      <c r="L35" s="379" t="s">
        <v>4174</v>
      </c>
      <c r="M35" s="379" t="s">
        <v>7861</v>
      </c>
      <c r="N35" s="379" t="s">
        <v>1689</v>
      </c>
      <c r="O35" s="379">
        <v>260</v>
      </c>
      <c r="P35" s="379">
        <v>1378210048</v>
      </c>
      <c r="Q35" s="379" t="s">
        <v>2415</v>
      </c>
      <c r="R35" s="379" t="s">
        <v>7689</v>
      </c>
      <c r="T35" s="379" t="s">
        <v>1690</v>
      </c>
      <c r="U35" s="379" t="s">
        <v>1693</v>
      </c>
      <c r="V35" s="379" t="s">
        <v>1694</v>
      </c>
      <c r="W35" s="379" t="s">
        <v>1691</v>
      </c>
      <c r="X35" s="379" t="s">
        <v>1015</v>
      </c>
      <c r="Y35" s="379" t="s">
        <v>1692</v>
      </c>
      <c r="Z35" s="379" t="s">
        <v>7690</v>
      </c>
      <c r="AA35" s="383">
        <v>45952</v>
      </c>
      <c r="AB35" s="379" t="s">
        <v>93</v>
      </c>
      <c r="AC35" s="379">
        <v>0</v>
      </c>
      <c r="AD35" s="383">
        <f>VLOOKUP(A35,'계산서(25하-천안)'!$X$3:$AI$104,2,FALSE)</f>
        <v>45960</v>
      </c>
      <c r="AF35" s="379">
        <f>VLOOKUP(A35,'계산서(25하-천안)'!$X$3:$AI$104,3,FALSE)</f>
        <v>9700000</v>
      </c>
      <c r="AG35" s="379">
        <f>VLOOKUP(A35,'계산서(25하-천안)'!$X$3:$AI$104,4,FALSE)</f>
        <v>0</v>
      </c>
      <c r="AI35" s="383">
        <f>VLOOKUP(A35,'계산서(25하-천안)'!$X$3:$AI$104,2,FALSE)</f>
        <v>45960</v>
      </c>
      <c r="AJ35" s="379">
        <f>VLOOKUP(A35,'계산서(25하-천안)'!$X$3:$AI$104,8,FALSE)</f>
        <v>9700000</v>
      </c>
      <c r="AK35" s="383" t="str">
        <f>VLOOKUP(A35,'계산서(25하-천안)'!$X$3:$AI$104,9,FALSE)</f>
        <v>국고 X</v>
      </c>
      <c r="AL35" s="379">
        <f>VLOOKUP(A35,'계산서(25하-천안)'!$X$3:$AI$104,10,FALSE)</f>
        <v>0</v>
      </c>
      <c r="AM35" s="379">
        <f>VLOOKUP(A35,'계산서(25하-천안)'!$X$3:$AI$104,12,FALSE)</f>
        <v>0</v>
      </c>
    </row>
    <row r="36" spans="1:39">
      <c r="A36" s="380" t="s">
        <v>4917</v>
      </c>
      <c r="B36" s="379">
        <v>2025</v>
      </c>
      <c r="C36" s="379" t="s">
        <v>7843</v>
      </c>
      <c r="D36" s="379" t="s">
        <v>7844</v>
      </c>
      <c r="E36" s="379" t="s">
        <v>7845</v>
      </c>
      <c r="F36" s="381" t="str">
        <f>"천-"&amp;'25하-천안140'!A36</f>
        <v>천-161</v>
      </c>
      <c r="G36" s="382">
        <v>34</v>
      </c>
      <c r="H36" s="382" t="s">
        <v>4910</v>
      </c>
      <c r="I36" s="383">
        <v>45923</v>
      </c>
      <c r="J36" s="383">
        <v>45923</v>
      </c>
      <c r="L36" s="379" t="s">
        <v>3749</v>
      </c>
      <c r="M36" s="379" t="s">
        <v>7846</v>
      </c>
      <c r="N36" s="379" t="s">
        <v>4914</v>
      </c>
      <c r="O36" s="379">
        <v>4</v>
      </c>
      <c r="P36" s="379">
        <v>3128154505</v>
      </c>
      <c r="Q36" s="379">
        <v>31281545056</v>
      </c>
      <c r="R36" s="379" t="s">
        <v>4915</v>
      </c>
      <c r="T36" s="379" t="s">
        <v>7692</v>
      </c>
      <c r="W36" s="379" t="s">
        <v>7693</v>
      </c>
      <c r="Y36" s="379" t="s">
        <v>7694</v>
      </c>
      <c r="Z36" s="379" t="s">
        <v>7695</v>
      </c>
      <c r="AA36" s="383">
        <v>45951</v>
      </c>
      <c r="AB36" s="379" t="s">
        <v>3749</v>
      </c>
      <c r="AC36" s="379" t="s">
        <v>4928</v>
      </c>
      <c r="AD36" s="383" t="str">
        <f>VLOOKUP(A36,'계산서(25하-천안)'!$X$3:$AI$104,2,FALSE)</f>
        <v>국고 전액</v>
      </c>
      <c r="AF36" s="379">
        <f>VLOOKUP(A36,'계산서(25하-천안)'!$X$3:$AI$104,3,FALSE)</f>
        <v>0</v>
      </c>
      <c r="AG36" s="379">
        <f>VLOOKUP(A36,'계산서(25하-천안)'!$X$3:$AI$104,4,FALSE)</f>
        <v>1000000</v>
      </c>
      <c r="AI36" s="383" t="str">
        <f>VLOOKUP(A36,'계산서(25하-천안)'!$X$3:$AI$104,2,FALSE)</f>
        <v>국고 전액</v>
      </c>
      <c r="AJ36" s="379">
        <f>VLOOKUP(A36,'계산서(25하-천안)'!$X$3:$AI$104,8,FALSE)</f>
        <v>0</v>
      </c>
      <c r="AK36" s="383">
        <f>VLOOKUP(A36,'계산서(25하-천안)'!$X$3:$AI$104,9,FALSE)</f>
        <v>45973</v>
      </c>
      <c r="AL36" s="379">
        <f>VLOOKUP(A36,'계산서(25하-천안)'!$X$3:$AI$104,10,FALSE)</f>
        <v>1000000</v>
      </c>
      <c r="AM36" s="379">
        <f>VLOOKUP(A36,'계산서(25하-천안)'!$X$3:$AI$104,12,FALSE)</f>
        <v>0</v>
      </c>
    </row>
    <row r="37" spans="1:39">
      <c r="A37" s="380" t="s">
        <v>7386</v>
      </c>
      <c r="B37" s="379">
        <v>2025</v>
      </c>
      <c r="C37" s="379" t="s">
        <v>7843</v>
      </c>
      <c r="E37" s="379" t="s">
        <v>7845</v>
      </c>
      <c r="F37" s="381" t="str">
        <f>"천-"&amp;'25하-천안140'!A37</f>
        <v>천-162</v>
      </c>
      <c r="G37" s="382">
        <v>35</v>
      </c>
      <c r="H37" s="382" t="s">
        <v>4889</v>
      </c>
      <c r="I37" s="383">
        <v>45925</v>
      </c>
      <c r="J37" s="383">
        <v>45925</v>
      </c>
      <c r="L37" s="379" t="s">
        <v>3748</v>
      </c>
      <c r="M37" s="379" t="s">
        <v>7860</v>
      </c>
      <c r="N37" s="379" t="s">
        <v>2625</v>
      </c>
      <c r="O37" s="379">
        <v>10</v>
      </c>
      <c r="P37" s="379">
        <v>4588602308</v>
      </c>
      <c r="Q37" s="379" t="s">
        <v>2626</v>
      </c>
      <c r="R37" s="379" t="s">
        <v>2627</v>
      </c>
      <c r="T37" s="379" t="s">
        <v>2628</v>
      </c>
      <c r="U37" s="379" t="s">
        <v>2629</v>
      </c>
      <c r="V37" s="379" t="s">
        <v>2630</v>
      </c>
      <c r="W37" s="379" t="s">
        <v>7389</v>
      </c>
      <c r="Y37" s="379" t="s">
        <v>7390</v>
      </c>
      <c r="Z37" s="379" t="s">
        <v>2631</v>
      </c>
      <c r="AA37" s="383" t="s">
        <v>7696</v>
      </c>
      <c r="AB37" s="379" t="s">
        <v>3748</v>
      </c>
      <c r="AC37" s="379" t="s">
        <v>2631</v>
      </c>
      <c r="AD37" s="383">
        <f>VLOOKUP(A37,'계산서(25하-천안)'!$X$3:$AI$104,2,FALSE)</f>
        <v>45974</v>
      </c>
      <c r="AF37" s="379">
        <f>VLOOKUP(A37,'계산서(25하-천안)'!$X$3:$AI$104,3,FALSE)</f>
        <v>300000</v>
      </c>
      <c r="AG37" s="379">
        <f>VLOOKUP(A37,'계산서(25하-천안)'!$X$3:$AI$104,4,FALSE)</f>
        <v>400000</v>
      </c>
      <c r="AI37" s="383">
        <f>VLOOKUP(A37,'계산서(25하-천안)'!$X$3:$AI$104,2,FALSE)</f>
        <v>45974</v>
      </c>
      <c r="AJ37" s="379">
        <f>VLOOKUP(A37,'계산서(25하-천안)'!$X$3:$AI$104,8,FALSE)</f>
        <v>300000</v>
      </c>
      <c r="AK37" s="383">
        <f>VLOOKUP(A37,'계산서(25하-천안)'!$X$3:$AI$104,9,FALSE)</f>
        <v>45973</v>
      </c>
      <c r="AL37" s="379">
        <f>VLOOKUP(A37,'계산서(25하-천안)'!$X$3:$AI$104,10,FALSE)</f>
        <v>400000</v>
      </c>
      <c r="AM37" s="379">
        <f>VLOOKUP(A37,'계산서(25하-천안)'!$X$3:$AI$104,12,FALSE)</f>
        <v>0</v>
      </c>
    </row>
    <row r="38" spans="1:39">
      <c r="A38" s="380" t="s">
        <v>6816</v>
      </c>
      <c r="B38" s="379">
        <v>2025</v>
      </c>
      <c r="C38" s="379" t="s">
        <v>7843</v>
      </c>
      <c r="E38" s="379" t="s">
        <v>7845</v>
      </c>
      <c r="F38" s="381" t="str">
        <f>"천-"&amp;'25하-천안140'!A38</f>
        <v>천-163</v>
      </c>
      <c r="G38" s="382">
        <v>36</v>
      </c>
      <c r="H38" s="382" t="s">
        <v>5425</v>
      </c>
      <c r="I38" s="383">
        <v>45925</v>
      </c>
      <c r="J38" s="383">
        <v>45925</v>
      </c>
      <c r="L38" s="379" t="s">
        <v>3746</v>
      </c>
      <c r="M38" s="379" t="s">
        <v>7846</v>
      </c>
      <c r="N38" s="379" t="s">
        <v>1827</v>
      </c>
      <c r="O38" s="379">
        <v>30</v>
      </c>
      <c r="P38" s="379">
        <v>1078809580</v>
      </c>
      <c r="Q38" s="379" t="s">
        <v>2547</v>
      </c>
      <c r="R38" s="379" t="s">
        <v>1828</v>
      </c>
      <c r="T38" s="379" t="s">
        <v>1829</v>
      </c>
      <c r="U38" s="379" t="s">
        <v>1830</v>
      </c>
      <c r="V38" s="379" t="s">
        <v>1831</v>
      </c>
      <c r="W38" s="379" t="s">
        <v>1832</v>
      </c>
      <c r="X38" s="379" t="s">
        <v>156</v>
      </c>
      <c r="Y38" s="379" t="s">
        <v>1833</v>
      </c>
      <c r="Z38" s="379" t="s">
        <v>1834</v>
      </c>
      <c r="AA38" s="383">
        <v>45954</v>
      </c>
      <c r="AB38" s="379" t="s">
        <v>3746</v>
      </c>
      <c r="AC38" s="379" t="s">
        <v>1834</v>
      </c>
      <c r="AD38" s="383">
        <f>VLOOKUP(A38,'계산서(25하-천안)'!$X$3:$AI$104,2,FALSE)</f>
        <v>45954</v>
      </c>
      <c r="AF38" s="379">
        <f>VLOOKUP(A38,'계산서(25하-천안)'!$X$3:$AI$104,3,FALSE)</f>
        <v>200000</v>
      </c>
      <c r="AG38" s="379">
        <f>VLOOKUP(A38,'계산서(25하-천안)'!$X$3:$AI$104,4,FALSE)</f>
        <v>400000</v>
      </c>
      <c r="AI38" s="383">
        <f>VLOOKUP(A38,'계산서(25하-천안)'!$X$3:$AI$104,2,FALSE)</f>
        <v>45954</v>
      </c>
      <c r="AJ38" s="379">
        <f>VLOOKUP(A38,'계산서(25하-천안)'!$X$3:$AI$104,8,FALSE)</f>
        <v>200000</v>
      </c>
      <c r="AK38" s="383">
        <f>VLOOKUP(A38,'계산서(25하-천안)'!$X$3:$AI$104,9,FALSE)</f>
        <v>45973</v>
      </c>
      <c r="AL38" s="379">
        <f>VLOOKUP(A38,'계산서(25하-천안)'!$X$3:$AI$104,10,FALSE)</f>
        <v>400000</v>
      </c>
      <c r="AM38" s="379">
        <f>VLOOKUP(A38,'계산서(25하-천안)'!$X$3:$AI$104,12,FALSE)</f>
        <v>0</v>
      </c>
    </row>
    <row r="39" spans="1:39">
      <c r="A39" s="380" t="s">
        <v>5617</v>
      </c>
      <c r="B39" s="379">
        <v>2025</v>
      </c>
      <c r="C39" s="379" t="s">
        <v>7843</v>
      </c>
      <c r="D39" s="379" t="s">
        <v>7851</v>
      </c>
      <c r="E39" s="379" t="s">
        <v>7845</v>
      </c>
      <c r="F39" s="381" t="str">
        <f>"천-"&amp;'25하-천안140'!A39</f>
        <v>천-164</v>
      </c>
      <c r="G39" s="382">
        <v>37</v>
      </c>
      <c r="H39" s="382" t="s">
        <v>6781</v>
      </c>
      <c r="I39" s="383">
        <v>45926</v>
      </c>
      <c r="J39" s="383">
        <v>45926</v>
      </c>
      <c r="L39" s="379" t="s">
        <v>4187</v>
      </c>
      <c r="M39" s="379" t="s">
        <v>7855</v>
      </c>
      <c r="N39" s="379" t="s">
        <v>5615</v>
      </c>
      <c r="O39" s="379">
        <v>317</v>
      </c>
      <c r="P39" s="379">
        <v>1248301711</v>
      </c>
      <c r="Q39" s="379" t="s">
        <v>2348</v>
      </c>
      <c r="R39" s="379" t="s">
        <v>1013</v>
      </c>
      <c r="T39" s="379" t="s">
        <v>7697</v>
      </c>
      <c r="U39" s="379" t="s">
        <v>1018</v>
      </c>
      <c r="V39" s="379" t="s">
        <v>1019</v>
      </c>
      <c r="W39" s="379" t="s">
        <v>1016</v>
      </c>
      <c r="X39" s="379" t="s">
        <v>1015</v>
      </c>
      <c r="Y39" s="379" t="s">
        <v>1017</v>
      </c>
      <c r="Z39" s="379" t="s">
        <v>1014</v>
      </c>
      <c r="AA39" s="383">
        <v>45952</v>
      </c>
      <c r="AB39" s="379" t="s">
        <v>93</v>
      </c>
      <c r="AC39" s="379" t="s">
        <v>7698</v>
      </c>
      <c r="AD39" s="383">
        <f>VLOOKUP(A39,'계산서(25하-천안)'!$X$3:$AI$104,2,FALSE)</f>
        <v>45980</v>
      </c>
      <c r="AF39" s="379">
        <f>VLOOKUP(A39,'계산서(25하-천안)'!$X$3:$AI$104,3,FALSE)</f>
        <v>4700000</v>
      </c>
      <c r="AG39" s="379" t="str">
        <f>VLOOKUP(A39,'계산서(25하-천안)'!$X$3:$AI$104,4,FALSE)</f>
        <v>-</v>
      </c>
      <c r="AI39" s="383">
        <f>VLOOKUP(A39,'계산서(25하-천안)'!$X$3:$AI$104,2,FALSE)</f>
        <v>45980</v>
      </c>
      <c r="AJ39" s="379">
        <f>VLOOKUP(A39,'계산서(25하-천안)'!$X$3:$AI$104,8,FALSE)</f>
        <v>4700000</v>
      </c>
      <c r="AK39" s="383" t="str">
        <f>VLOOKUP(A39,'계산서(25하-천안)'!$X$3:$AI$104,9,FALSE)</f>
        <v>국고 X</v>
      </c>
      <c r="AL39" s="379">
        <f>VLOOKUP(A39,'계산서(25하-천안)'!$X$3:$AI$104,10,FALSE)</f>
        <v>0</v>
      </c>
      <c r="AM39" s="379">
        <f>VLOOKUP(A39,'계산서(25하-천안)'!$X$3:$AI$104,12,FALSE)</f>
        <v>0</v>
      </c>
    </row>
    <row r="40" spans="1:39">
      <c r="A40" s="380" t="s">
        <v>6887</v>
      </c>
      <c r="B40" s="379">
        <v>2025</v>
      </c>
      <c r="C40" s="379" t="s">
        <v>7843</v>
      </c>
      <c r="D40" s="379" t="s">
        <v>7856</v>
      </c>
      <c r="E40" s="379" t="s">
        <v>7845</v>
      </c>
      <c r="F40" s="381" t="str">
        <f>"천-"&amp;'25하-천안140'!A40</f>
        <v>천-165</v>
      </c>
      <c r="G40" s="382">
        <v>38</v>
      </c>
      <c r="H40" s="382" t="s">
        <v>6946</v>
      </c>
      <c r="I40" s="383">
        <v>45930</v>
      </c>
      <c r="J40" s="383">
        <v>45930</v>
      </c>
      <c r="L40" s="379" t="s">
        <v>93</v>
      </c>
      <c r="M40" s="379" t="s">
        <v>7846</v>
      </c>
      <c r="N40" s="379" t="s">
        <v>6884</v>
      </c>
      <c r="O40" s="379">
        <v>15</v>
      </c>
      <c r="P40" s="379">
        <v>5678701631</v>
      </c>
      <c r="Q40" s="379">
        <v>92540861161</v>
      </c>
      <c r="R40" s="379" t="s">
        <v>6885</v>
      </c>
      <c r="T40" s="379" t="s">
        <v>6889</v>
      </c>
      <c r="U40" s="379" t="s">
        <v>7700</v>
      </c>
      <c r="V40" s="379" t="s">
        <v>6891</v>
      </c>
      <c r="W40" s="379" t="s">
        <v>7701</v>
      </c>
      <c r="X40" s="379" t="s">
        <v>676</v>
      </c>
      <c r="Y40" s="379" t="s">
        <v>7702</v>
      </c>
      <c r="Z40" s="379" t="s">
        <v>7703</v>
      </c>
      <c r="AA40" s="383">
        <v>45954</v>
      </c>
      <c r="AB40" s="379" t="s">
        <v>93</v>
      </c>
      <c r="AC40" s="379">
        <v>0</v>
      </c>
      <c r="AD40" s="383">
        <f>VLOOKUP(A40,'계산서(25하-천안)'!$X$3:$AI$104,2,FALSE)</f>
        <v>45954</v>
      </c>
      <c r="AF40" s="379">
        <f>VLOOKUP(A40,'계산서(25하-천안)'!$X$3:$AI$104,3,FALSE)</f>
        <v>1300000</v>
      </c>
      <c r="AG40" s="379">
        <f>VLOOKUP(A40,'계산서(25하-천안)'!$X$3:$AI$104,4,FALSE)</f>
        <v>1000000</v>
      </c>
      <c r="AI40" s="383">
        <f>VLOOKUP(A40,'계산서(25하-천안)'!$X$3:$AI$104,2,FALSE)</f>
        <v>45954</v>
      </c>
      <c r="AJ40" s="379">
        <f>VLOOKUP(A40,'계산서(25하-천안)'!$X$3:$AI$104,8,FALSE)</f>
        <v>1300000</v>
      </c>
      <c r="AK40" s="383">
        <f>VLOOKUP(A40,'계산서(25하-천안)'!$X$3:$AI$104,9,FALSE)</f>
        <v>45973</v>
      </c>
      <c r="AL40" s="379">
        <f>VLOOKUP(A40,'계산서(25하-천안)'!$X$3:$AI$104,10,FALSE)</f>
        <v>1000000</v>
      </c>
      <c r="AM40" s="379">
        <f>VLOOKUP(A40,'계산서(25하-천안)'!$X$3:$AI$104,12,FALSE)</f>
        <v>0</v>
      </c>
    </row>
    <row r="41" spans="1:39">
      <c r="A41" s="380" t="s">
        <v>7365</v>
      </c>
      <c r="B41" s="379">
        <v>2025</v>
      </c>
      <c r="C41" s="379" t="s">
        <v>7843</v>
      </c>
      <c r="D41" s="379" t="s">
        <v>7851</v>
      </c>
      <c r="E41" s="379" t="s">
        <v>7845</v>
      </c>
      <c r="F41" s="381" t="str">
        <f>"천-"&amp;'25하-천안140'!A41</f>
        <v>천-166</v>
      </c>
      <c r="G41" s="382">
        <v>39</v>
      </c>
      <c r="H41" s="382" t="s">
        <v>6946</v>
      </c>
      <c r="I41" s="383">
        <v>45944</v>
      </c>
      <c r="J41" s="383">
        <v>45944</v>
      </c>
      <c r="L41" s="379" t="s">
        <v>3748</v>
      </c>
      <c r="M41" s="379" t="s">
        <v>7846</v>
      </c>
      <c r="N41" s="379" t="s">
        <v>7362</v>
      </c>
      <c r="O41" s="379">
        <v>2</v>
      </c>
      <c r="P41" s="379">
        <v>4170172413</v>
      </c>
      <c r="Q41" s="379" t="s">
        <v>2582</v>
      </c>
      <c r="R41" s="379" t="s">
        <v>1919</v>
      </c>
      <c r="T41" s="379" t="s">
        <v>7704</v>
      </c>
      <c r="U41" s="379" t="s">
        <v>1917</v>
      </c>
      <c r="V41" s="379" t="s">
        <v>1918</v>
      </c>
      <c r="W41" s="379" t="s">
        <v>1919</v>
      </c>
      <c r="X41" s="379" t="s">
        <v>31</v>
      </c>
      <c r="Y41" s="379" t="s">
        <v>1920</v>
      </c>
      <c r="Z41" s="379" t="s">
        <v>1921</v>
      </c>
      <c r="AA41" s="383" t="s">
        <v>7705</v>
      </c>
      <c r="AB41" s="379" t="s">
        <v>3748</v>
      </c>
      <c r="AC41" s="379" t="s">
        <v>1921</v>
      </c>
      <c r="AD41" s="383" t="str">
        <f>VLOOKUP(A41,'계산서(25하-천안)'!$X$3:$AI$104,2,FALSE)</f>
        <v>국고 전액</v>
      </c>
      <c r="AF41" s="379">
        <f>VLOOKUP(A41,'계산서(25하-천안)'!$X$3:$AI$104,3,FALSE)</f>
        <v>0</v>
      </c>
      <c r="AG41" s="379">
        <f>VLOOKUP(A41,'계산서(25하-천안)'!$X$3:$AI$104,4,FALSE)</f>
        <v>400000</v>
      </c>
      <c r="AI41" s="383" t="str">
        <f>VLOOKUP(A41,'계산서(25하-천안)'!$X$3:$AI$104,2,FALSE)</f>
        <v>국고 전액</v>
      </c>
      <c r="AJ41" s="379">
        <f>VLOOKUP(A41,'계산서(25하-천안)'!$X$3:$AI$104,8,FALSE)</f>
        <v>0</v>
      </c>
      <c r="AK41" s="383">
        <f>VLOOKUP(A41,'계산서(25하-천안)'!$X$3:$AI$104,9,FALSE)</f>
        <v>45986</v>
      </c>
      <c r="AL41" s="379">
        <f>VLOOKUP(A41,'계산서(25하-천안)'!$X$3:$AI$104,10,FALSE)</f>
        <v>400000</v>
      </c>
      <c r="AM41" s="379">
        <f>VLOOKUP(A41,'계산서(25하-천안)'!$X$3:$AI$104,12,FALSE)</f>
        <v>0</v>
      </c>
    </row>
    <row r="42" spans="1:39">
      <c r="A42" s="380" t="s">
        <v>6215</v>
      </c>
      <c r="B42" s="379">
        <v>2025</v>
      </c>
      <c r="C42" s="379" t="s">
        <v>7843</v>
      </c>
      <c r="D42" s="379" t="s">
        <v>7851</v>
      </c>
      <c r="E42" s="379" t="s">
        <v>7845</v>
      </c>
      <c r="F42" s="381" t="str">
        <f>"천-"&amp;'25하-천안140'!A42</f>
        <v>천-167</v>
      </c>
      <c r="G42" s="382">
        <v>40</v>
      </c>
      <c r="H42" s="382" t="s">
        <v>7862</v>
      </c>
      <c r="I42" s="383">
        <v>45944</v>
      </c>
      <c r="J42" s="383">
        <v>45944</v>
      </c>
      <c r="L42" s="379" t="s">
        <v>240</v>
      </c>
      <c r="M42" s="379" t="s">
        <v>7846</v>
      </c>
      <c r="N42" s="379" t="s">
        <v>6212</v>
      </c>
      <c r="O42" s="379">
        <v>25</v>
      </c>
      <c r="P42" s="379">
        <v>5454000396</v>
      </c>
      <c r="Q42" s="379">
        <v>54540003960</v>
      </c>
      <c r="R42" s="379" t="s">
        <v>6213</v>
      </c>
      <c r="T42" s="379" t="s">
        <v>6216</v>
      </c>
      <c r="U42" s="379" t="s">
        <v>6217</v>
      </c>
      <c r="V42" s="379" t="s">
        <v>6218</v>
      </c>
      <c r="W42" s="379" t="s">
        <v>7706</v>
      </c>
      <c r="X42" s="379" t="s">
        <v>1622</v>
      </c>
      <c r="Y42" s="379" t="s">
        <v>7707</v>
      </c>
      <c r="Z42" s="379" t="s">
        <v>6222</v>
      </c>
      <c r="AA42" s="383" t="s">
        <v>7708</v>
      </c>
      <c r="AB42" s="379" t="s">
        <v>240</v>
      </c>
      <c r="AC42" s="379" t="s">
        <v>6222</v>
      </c>
      <c r="AD42" s="383">
        <f>VLOOKUP(A42,'계산서(25하-천안)'!$X$3:$AI$104,2,FALSE)</f>
        <v>45994</v>
      </c>
      <c r="AF42" s="379">
        <f>VLOOKUP(A42,'계산서(25하-천안)'!$X$3:$AI$104,3,FALSE)</f>
        <v>200000</v>
      </c>
      <c r="AG42" s="379">
        <f>VLOOKUP(A42,'계산서(25하-천안)'!$X$3:$AI$104,4,FALSE)</f>
        <v>400000</v>
      </c>
      <c r="AI42" s="383">
        <f>VLOOKUP(A42,'계산서(25하-천안)'!$X$3:$AI$104,2,FALSE)</f>
        <v>45994</v>
      </c>
      <c r="AJ42" s="379">
        <f>VLOOKUP(A42,'계산서(25하-천안)'!$X$3:$AI$104,8,FALSE)</f>
        <v>200000</v>
      </c>
      <c r="AK42" s="383">
        <f>VLOOKUP(A42,'계산서(25하-천안)'!$X$3:$AI$104,9,FALSE)</f>
        <v>45986</v>
      </c>
      <c r="AL42" s="379">
        <f>VLOOKUP(A42,'계산서(25하-천안)'!$X$3:$AI$104,10,FALSE)</f>
        <v>400000</v>
      </c>
      <c r="AM42" s="379">
        <f>VLOOKUP(A42,'계산서(25하-천안)'!$X$3:$AI$104,12,FALSE)</f>
        <v>0</v>
      </c>
    </row>
    <row r="43" spans="1:39">
      <c r="A43" s="380" t="s">
        <v>7326</v>
      </c>
      <c r="B43" s="379">
        <v>2025</v>
      </c>
      <c r="C43" s="379" t="s">
        <v>7843</v>
      </c>
      <c r="D43" s="379" t="s">
        <v>7851</v>
      </c>
      <c r="E43" s="379" t="s">
        <v>7845</v>
      </c>
      <c r="F43" s="381" t="str">
        <f>"천-"&amp;'25하-천안140'!A43</f>
        <v>천-168</v>
      </c>
      <c r="G43" s="382">
        <v>41</v>
      </c>
      <c r="H43" s="382" t="s">
        <v>5943</v>
      </c>
      <c r="I43" s="383">
        <v>45945</v>
      </c>
      <c r="J43" s="383">
        <v>45945</v>
      </c>
      <c r="L43" s="379" t="s">
        <v>7863</v>
      </c>
      <c r="M43" s="379" t="s">
        <v>7861</v>
      </c>
      <c r="N43" s="379" t="s">
        <v>1695</v>
      </c>
      <c r="O43" s="379">
        <v>580</v>
      </c>
      <c r="P43" s="379">
        <v>3108201751</v>
      </c>
      <c r="Q43" s="379" t="s">
        <v>2633</v>
      </c>
      <c r="R43" s="379" t="s">
        <v>1696</v>
      </c>
      <c r="T43" s="379" t="s">
        <v>1697</v>
      </c>
      <c r="U43" s="379" t="s">
        <v>1701</v>
      </c>
      <c r="V43" s="379" t="s">
        <v>1702</v>
      </c>
      <c r="W43" s="379" t="s">
        <v>1699</v>
      </c>
      <c r="X43" s="379" t="s">
        <v>1015</v>
      </c>
      <c r="Y43" s="379" t="s">
        <v>1700</v>
      </c>
      <c r="Z43" s="379" t="s">
        <v>7709</v>
      </c>
      <c r="AA43" s="383">
        <v>45971</v>
      </c>
      <c r="AB43" s="379" t="s">
        <v>3746</v>
      </c>
      <c r="AC43" s="379" t="s">
        <v>1698</v>
      </c>
      <c r="AD43" s="383">
        <f>VLOOKUP(A43,'계산서(25하-천안)'!$X$3:$AI$104,2,FALSE)</f>
        <v>45972</v>
      </c>
      <c r="AF43" s="379">
        <f>VLOOKUP(A43,'계산서(25하-천안)'!$X$3:$AI$104,3,FALSE)</f>
        <v>1700000</v>
      </c>
      <c r="AG43" s="379">
        <f>VLOOKUP(A43,'계산서(25하-천안)'!$X$3:$AI$104,4,FALSE)</f>
        <v>0</v>
      </c>
      <c r="AI43" s="383">
        <f>VLOOKUP(A43,'계산서(25하-천안)'!$X$3:$AI$104,2,FALSE)</f>
        <v>45972</v>
      </c>
      <c r="AJ43" s="379">
        <f>VLOOKUP(A43,'계산서(25하-천안)'!$X$3:$AI$104,8,FALSE)</f>
        <v>1700000</v>
      </c>
      <c r="AK43" s="383" t="str">
        <f>VLOOKUP(A43,'계산서(25하-천안)'!$X$3:$AI$104,9,FALSE)</f>
        <v>국고 X</v>
      </c>
      <c r="AL43" s="379">
        <f>VLOOKUP(A43,'계산서(25하-천안)'!$X$3:$AI$104,10,FALSE)</f>
        <v>0</v>
      </c>
      <c r="AM43" s="379">
        <f>VLOOKUP(A43,'계산서(25하-천안)'!$X$3:$AI$104,12,FALSE)</f>
        <v>0</v>
      </c>
    </row>
    <row r="44" spans="1:39">
      <c r="A44" s="380" t="s">
        <v>6852</v>
      </c>
      <c r="B44" s="379">
        <v>2025</v>
      </c>
      <c r="C44" s="379" t="s">
        <v>7843</v>
      </c>
      <c r="D44" s="379" t="s">
        <v>7850</v>
      </c>
      <c r="E44" s="379" t="s">
        <v>7845</v>
      </c>
      <c r="F44" s="381" t="str">
        <f>"천-"&amp;'25하-천안140'!A44</f>
        <v>천-169</v>
      </c>
      <c r="G44" s="382">
        <v>42</v>
      </c>
      <c r="H44" s="382" t="s">
        <v>6771</v>
      </c>
      <c r="I44" s="383">
        <v>45946</v>
      </c>
      <c r="J44" s="383">
        <v>45946</v>
      </c>
      <c r="L44" s="379" t="s">
        <v>7864</v>
      </c>
      <c r="M44" s="379" t="s">
        <v>7861</v>
      </c>
      <c r="N44" s="379" t="s">
        <v>6849</v>
      </c>
      <c r="O44" s="379">
        <v>46</v>
      </c>
      <c r="P44" s="379">
        <v>3108129427</v>
      </c>
      <c r="Q44" s="379">
        <v>31081294270</v>
      </c>
      <c r="R44" s="379" t="s">
        <v>6850</v>
      </c>
      <c r="T44" s="379" t="s">
        <v>6853</v>
      </c>
      <c r="U44" s="379" t="s">
        <v>6854</v>
      </c>
      <c r="V44" s="379" t="s">
        <v>6855</v>
      </c>
      <c r="W44" s="379" t="s">
        <v>7710</v>
      </c>
      <c r="X44" s="379" t="s">
        <v>7711</v>
      </c>
      <c r="Y44" s="379" t="s">
        <v>7712</v>
      </c>
      <c r="Z44" s="379" t="s">
        <v>7713</v>
      </c>
      <c r="AA44" s="383">
        <v>45973</v>
      </c>
      <c r="AB44" s="379" t="s">
        <v>3749</v>
      </c>
      <c r="AC44" s="379" t="s">
        <v>6859</v>
      </c>
      <c r="AD44" s="383">
        <f>VLOOKUP(A44,'계산서(25하-천안)'!$X$3:$AI$104,2,FALSE)</f>
        <v>45973</v>
      </c>
      <c r="AF44" s="379">
        <f>VLOOKUP(A44,'계산서(25하-천안)'!$X$3:$AI$104,3,FALSE)</f>
        <v>2300000</v>
      </c>
      <c r="AG44" s="379">
        <f>VLOOKUP(A44,'계산서(25하-천안)'!$X$3:$AI$104,4,FALSE)</f>
        <v>400000</v>
      </c>
      <c r="AI44" s="383">
        <f>VLOOKUP(A44,'계산서(25하-천안)'!$X$3:$AI$104,2,FALSE)</f>
        <v>45973</v>
      </c>
      <c r="AJ44" s="379">
        <f>VLOOKUP(A44,'계산서(25하-천안)'!$X$3:$AI$104,8,FALSE)</f>
        <v>2300000</v>
      </c>
      <c r="AK44" s="383">
        <f>VLOOKUP(A44,'계산서(25하-천안)'!$X$3:$AI$104,9,FALSE)</f>
        <v>46009</v>
      </c>
      <c r="AL44" s="379">
        <f>VLOOKUP(A44,'계산서(25하-천안)'!$X$3:$AI$104,10,FALSE)</f>
        <v>400000</v>
      </c>
      <c r="AM44" s="379">
        <f>VLOOKUP(A44,'계산서(25하-천안)'!$X$3:$AI$104,12,FALSE)</f>
        <v>0</v>
      </c>
    </row>
    <row r="45" spans="1:39">
      <c r="A45" s="380" t="s">
        <v>5727</v>
      </c>
      <c r="B45" s="379">
        <v>2025</v>
      </c>
      <c r="C45" s="379" t="s">
        <v>7843</v>
      </c>
      <c r="D45" s="379" t="s">
        <v>7851</v>
      </c>
      <c r="E45" s="379" t="s">
        <v>7845</v>
      </c>
      <c r="F45" s="381" t="str">
        <f>"천-"&amp;'25하-천안140'!A45</f>
        <v>천-170</v>
      </c>
      <c r="G45" s="382">
        <v>43</v>
      </c>
      <c r="H45" s="382" t="s">
        <v>6940</v>
      </c>
      <c r="I45" s="383">
        <v>45946</v>
      </c>
      <c r="J45" s="383">
        <v>45946</v>
      </c>
      <c r="L45" s="379" t="s">
        <v>3748</v>
      </c>
      <c r="M45" s="379" t="s">
        <v>7846</v>
      </c>
      <c r="N45" s="379" t="s">
        <v>1900</v>
      </c>
      <c r="O45" s="379">
        <v>13</v>
      </c>
      <c r="P45" s="379">
        <v>3122431299</v>
      </c>
      <c r="Q45" s="379" t="s">
        <v>2610</v>
      </c>
      <c r="R45" s="379" t="s">
        <v>1901</v>
      </c>
      <c r="T45" s="379" t="s">
        <v>1902</v>
      </c>
      <c r="U45" s="379" t="s">
        <v>1903</v>
      </c>
      <c r="V45" s="379" t="s">
        <v>1904</v>
      </c>
      <c r="W45" s="379" t="s">
        <v>2607</v>
      </c>
      <c r="X45" s="379" t="s">
        <v>1622</v>
      </c>
      <c r="Y45" s="379" t="s">
        <v>2608</v>
      </c>
      <c r="Z45" s="379" t="s">
        <v>2609</v>
      </c>
      <c r="AA45" s="383" t="s">
        <v>7705</v>
      </c>
      <c r="AB45" s="379" t="s">
        <v>3748</v>
      </c>
      <c r="AC45" s="379" t="s">
        <v>4510</v>
      </c>
      <c r="AD45" s="383">
        <f>VLOOKUP(A45,'계산서(25하-천안)'!$X$3:$AI$104,2,FALSE)</f>
        <v>45974</v>
      </c>
      <c r="AF45" s="379">
        <f>VLOOKUP(A45,'계산서(25하-천안)'!$X$3:$AI$104,3,FALSE)</f>
        <v>200000</v>
      </c>
      <c r="AG45" s="379">
        <f>VLOOKUP(A45,'계산서(25하-천안)'!$X$3:$AI$104,4,FALSE)</f>
        <v>400000</v>
      </c>
      <c r="AI45" s="383">
        <f>VLOOKUP(A45,'계산서(25하-천안)'!$X$3:$AI$104,2,FALSE)</f>
        <v>45974</v>
      </c>
      <c r="AJ45" s="379">
        <f>VLOOKUP(A45,'계산서(25하-천안)'!$X$3:$AI$104,8,FALSE)</f>
        <v>200000</v>
      </c>
      <c r="AK45" s="383">
        <f>VLOOKUP(A45,'계산서(25하-천안)'!$X$3:$AI$104,9,FALSE)</f>
        <v>45986</v>
      </c>
      <c r="AL45" s="379">
        <f>VLOOKUP(A45,'계산서(25하-천안)'!$X$3:$AI$104,10,FALSE)</f>
        <v>400000</v>
      </c>
      <c r="AM45" s="379">
        <f>VLOOKUP(A45,'계산서(25하-천안)'!$X$3:$AI$104,12,FALSE)</f>
        <v>0</v>
      </c>
    </row>
    <row r="46" spans="1:39">
      <c r="A46" s="380" t="s">
        <v>5710</v>
      </c>
      <c r="B46" s="379">
        <v>2025</v>
      </c>
      <c r="C46" s="379" t="s">
        <v>7843</v>
      </c>
      <c r="D46" s="379" t="s">
        <v>7844</v>
      </c>
      <c r="E46" s="379" t="s">
        <v>7845</v>
      </c>
      <c r="F46" s="381" t="str">
        <f>"천-"&amp;'25하-천안140'!A46</f>
        <v>천-171</v>
      </c>
      <c r="G46" s="382">
        <v>44</v>
      </c>
      <c r="H46" s="382" t="s">
        <v>7568</v>
      </c>
      <c r="I46" s="383">
        <v>45947</v>
      </c>
      <c r="J46" s="383">
        <v>45947</v>
      </c>
      <c r="L46" s="379" t="s">
        <v>3749</v>
      </c>
      <c r="M46" s="379" t="s">
        <v>7846</v>
      </c>
      <c r="N46" s="379" t="s">
        <v>5709</v>
      </c>
      <c r="O46" s="379">
        <v>25</v>
      </c>
      <c r="P46" s="379">
        <v>2048171256</v>
      </c>
      <c r="Q46" s="379">
        <v>91201346717</v>
      </c>
      <c r="R46" s="379" t="s">
        <v>5693</v>
      </c>
      <c r="T46" s="379" t="s">
        <v>5712</v>
      </c>
      <c r="W46" s="379" t="s">
        <v>7715</v>
      </c>
      <c r="X46" s="379" t="s">
        <v>6656</v>
      </c>
      <c r="Y46" s="379" t="s">
        <v>7716</v>
      </c>
      <c r="Z46" s="379" t="s">
        <v>7717</v>
      </c>
      <c r="AA46" s="383">
        <v>45973</v>
      </c>
      <c r="AB46" s="379" t="s">
        <v>3749</v>
      </c>
      <c r="AC46" s="379" t="s">
        <v>5704</v>
      </c>
      <c r="AD46" s="383">
        <f>VLOOKUP(A46,'계산서(25하-천안)'!$X$3:$AI$104,2,FALSE)</f>
        <v>45974</v>
      </c>
      <c r="AF46" s="379">
        <f>VLOOKUP(A46,'계산서(25하-천안)'!$X$3:$AI$104,3,FALSE)</f>
        <v>500000</v>
      </c>
      <c r="AG46" s="379">
        <f>VLOOKUP(A46,'계산서(25하-천안)'!$X$3:$AI$104,4,FALSE)</f>
        <v>1000000</v>
      </c>
      <c r="AI46" s="383">
        <f>VLOOKUP(A46,'계산서(25하-천안)'!$X$3:$AI$104,2,FALSE)</f>
        <v>45974</v>
      </c>
      <c r="AJ46" s="379">
        <f>VLOOKUP(A46,'계산서(25하-천안)'!$X$3:$AI$104,8,FALSE)</f>
        <v>500000</v>
      </c>
      <c r="AK46" s="383">
        <f>VLOOKUP(A46,'계산서(25하-천안)'!$X$3:$AI$104,9,FALSE)</f>
        <v>45986</v>
      </c>
      <c r="AL46" s="379">
        <f>VLOOKUP(A46,'계산서(25하-천안)'!$X$3:$AI$104,10,FALSE)</f>
        <v>1000000</v>
      </c>
      <c r="AM46" s="379">
        <f>VLOOKUP(A46,'계산서(25하-천안)'!$X$3:$AI$104,12,FALSE)</f>
        <v>0</v>
      </c>
    </row>
    <row r="47" spans="1:39">
      <c r="A47" s="380" t="s">
        <v>6693</v>
      </c>
      <c r="B47" s="379">
        <v>2025</v>
      </c>
      <c r="C47" s="379" t="s">
        <v>7843</v>
      </c>
      <c r="D47" s="379" t="s">
        <v>7844</v>
      </c>
      <c r="E47" s="379" t="s">
        <v>7845</v>
      </c>
      <c r="F47" s="381" t="str">
        <f>"천-"&amp;'25하-천안140'!A47</f>
        <v>천-172</v>
      </c>
      <c r="G47" s="382">
        <v>45</v>
      </c>
      <c r="H47" s="382" t="s">
        <v>7865</v>
      </c>
      <c r="I47" s="383">
        <v>45947</v>
      </c>
      <c r="J47" s="383">
        <v>45947</v>
      </c>
      <c r="L47" s="379" t="s">
        <v>240</v>
      </c>
      <c r="M47" s="379" t="s">
        <v>7846</v>
      </c>
      <c r="N47" s="379" t="s">
        <v>6690</v>
      </c>
      <c r="O47" s="379">
        <v>13</v>
      </c>
      <c r="P47" s="379">
        <v>1358166480</v>
      </c>
      <c r="Q47" s="379">
        <v>13581664806</v>
      </c>
      <c r="R47" s="379" t="s">
        <v>6691</v>
      </c>
      <c r="T47" s="379" t="s">
        <v>6694</v>
      </c>
      <c r="W47" s="379" t="s">
        <v>7719</v>
      </c>
      <c r="X47" s="379" t="s">
        <v>1267</v>
      </c>
      <c r="Y47" s="379" t="s">
        <v>7720</v>
      </c>
      <c r="Z47" s="379" t="s">
        <v>7721</v>
      </c>
      <c r="AA47" s="383">
        <v>45974</v>
      </c>
      <c r="AB47" s="379" t="s">
        <v>240</v>
      </c>
      <c r="AC47" s="379" t="s">
        <v>6696</v>
      </c>
      <c r="AD47" s="383" t="str">
        <f>VLOOKUP(A47,'계산서(25하-천안)'!$X$3:$AI$104,2,FALSE)</f>
        <v>국고 전액</v>
      </c>
      <c r="AF47" s="379">
        <f>VLOOKUP(A47,'계산서(25하-천안)'!$X$3:$AI$104,3,FALSE)</f>
        <v>0</v>
      </c>
      <c r="AG47" s="379">
        <f>VLOOKUP(A47,'계산서(25하-천안)'!$X$3:$AI$104,4,FALSE)</f>
        <v>765690</v>
      </c>
      <c r="AI47" s="383" t="str">
        <f>VLOOKUP(A47,'계산서(25하-천안)'!$X$3:$AI$104,2,FALSE)</f>
        <v>국고 전액</v>
      </c>
      <c r="AJ47" s="379">
        <f>VLOOKUP(A47,'계산서(25하-천안)'!$X$3:$AI$104,8,FALSE)</f>
        <v>0</v>
      </c>
      <c r="AK47" s="383">
        <f>VLOOKUP(A47,'계산서(25하-천안)'!$X$3:$AI$104,9,FALSE)</f>
        <v>45986</v>
      </c>
      <c r="AL47" s="379">
        <f>VLOOKUP(A47,'계산서(25하-천안)'!$X$3:$AI$104,10,FALSE)</f>
        <v>765690</v>
      </c>
      <c r="AM47" s="379">
        <f>VLOOKUP(A47,'계산서(25하-천안)'!$X$3:$AI$104,12,FALSE)</f>
        <v>0</v>
      </c>
    </row>
    <row r="48" spans="1:39">
      <c r="A48" s="380" t="s">
        <v>7155</v>
      </c>
      <c r="B48" s="379">
        <v>2025</v>
      </c>
      <c r="C48" s="379" t="s">
        <v>7843</v>
      </c>
      <c r="D48" s="379" t="s">
        <v>7844</v>
      </c>
      <c r="E48" s="379" t="s">
        <v>7845</v>
      </c>
      <c r="F48" s="381" t="str">
        <f>"천-"&amp;'25하-천안140'!A48</f>
        <v>천-173</v>
      </c>
      <c r="G48" s="382">
        <v>46</v>
      </c>
      <c r="H48" s="382" t="s">
        <v>7866</v>
      </c>
      <c r="I48" s="383">
        <v>45947</v>
      </c>
      <c r="J48" s="383">
        <v>45947</v>
      </c>
      <c r="L48" s="379" t="s">
        <v>3748</v>
      </c>
      <c r="M48" s="379" t="s">
        <v>7846</v>
      </c>
      <c r="N48" s="379" t="s">
        <v>7867</v>
      </c>
      <c r="O48" s="379">
        <v>34</v>
      </c>
      <c r="P48" s="379">
        <v>8038600460</v>
      </c>
      <c r="Q48" s="379">
        <v>80386004606</v>
      </c>
      <c r="R48" s="379" t="s">
        <v>7153</v>
      </c>
      <c r="T48" s="379" t="s">
        <v>7156</v>
      </c>
      <c r="W48" s="379" t="s">
        <v>7723</v>
      </c>
      <c r="X48" s="379" t="s">
        <v>1430</v>
      </c>
      <c r="Y48" s="379" t="s">
        <v>7724</v>
      </c>
      <c r="Z48" s="379" t="s">
        <v>7725</v>
      </c>
      <c r="AA48" s="383">
        <v>45974</v>
      </c>
      <c r="AB48" s="379" t="s">
        <v>240</v>
      </c>
      <c r="AC48" s="379" t="s">
        <v>7159</v>
      </c>
      <c r="AD48" s="383">
        <f>VLOOKUP(A48,'계산서(25하-천안)'!$X$3:$AI$104,2,FALSE)</f>
        <v>45974</v>
      </c>
      <c r="AF48" s="379">
        <f>VLOOKUP(A48,'계산서(25하-천안)'!$X$3:$AI$104,3,FALSE)</f>
        <v>800000</v>
      </c>
      <c r="AG48" s="379">
        <f>VLOOKUP(A48,'계산서(25하-천안)'!$X$3:$AI$104,4,FALSE)</f>
        <v>0</v>
      </c>
      <c r="AI48" s="383">
        <f>VLOOKUP(A48,'계산서(25하-천안)'!$X$3:$AI$104,2,FALSE)</f>
        <v>45974</v>
      </c>
      <c r="AJ48" s="379">
        <f>VLOOKUP(A48,'계산서(25하-천안)'!$X$3:$AI$104,8,FALSE)</f>
        <v>800000</v>
      </c>
      <c r="AK48" s="383"/>
      <c r="AL48" s="379">
        <f>VLOOKUP(A48,'계산서(25하-천안)'!$X$3:$AI$104,10,FALSE)</f>
        <v>0</v>
      </c>
      <c r="AM48" s="379">
        <f>VLOOKUP(A48,'계산서(25하-천안)'!$X$3:$AI$104,12,FALSE)</f>
        <v>0</v>
      </c>
    </row>
    <row r="49" spans="1:39">
      <c r="A49" s="380" t="s">
        <v>6512</v>
      </c>
      <c r="B49" s="379">
        <v>2025</v>
      </c>
      <c r="C49" s="379" t="s">
        <v>7843</v>
      </c>
      <c r="D49" s="379" t="s">
        <v>7852</v>
      </c>
      <c r="E49" s="379" t="s">
        <v>7845</v>
      </c>
      <c r="F49" s="381" t="str">
        <f>"천-"&amp;'25하-천안140'!A49</f>
        <v>천-174</v>
      </c>
      <c r="G49" s="382">
        <v>47</v>
      </c>
      <c r="H49" s="382" t="s">
        <v>5594</v>
      </c>
      <c r="I49" s="383">
        <v>45950</v>
      </c>
      <c r="J49" s="383">
        <v>45950</v>
      </c>
      <c r="L49" s="379" t="s">
        <v>3746</v>
      </c>
      <c r="M49" s="379" t="s">
        <v>7868</v>
      </c>
      <c r="N49" s="379" t="s">
        <v>6510</v>
      </c>
      <c r="O49" s="379">
        <v>80</v>
      </c>
      <c r="P49" s="379">
        <v>1738600428</v>
      </c>
      <c r="Q49" s="379">
        <v>17386004286</v>
      </c>
      <c r="R49" s="379" t="s">
        <v>2570</v>
      </c>
      <c r="T49" s="379" t="s">
        <v>6514</v>
      </c>
      <c r="W49" s="379" t="s">
        <v>2566</v>
      </c>
      <c r="X49" s="379" t="s">
        <v>345</v>
      </c>
      <c r="Y49" s="379" t="s">
        <v>2567</v>
      </c>
      <c r="Z49" s="379" t="s">
        <v>2568</v>
      </c>
      <c r="AA49" s="383">
        <v>45978</v>
      </c>
      <c r="AB49" s="379" t="s">
        <v>3746</v>
      </c>
      <c r="AC49" s="379" t="s">
        <v>2568</v>
      </c>
      <c r="AD49" s="383">
        <f>VLOOKUP(A49,'계산서(25하-천안)'!$X$3:$AI$104,2,FALSE)</f>
        <v>45989</v>
      </c>
      <c r="AF49" s="379">
        <f>VLOOKUP(A49,'계산서(25하-천안)'!$X$3:$AI$104,3,FALSE)</f>
        <v>1500000</v>
      </c>
      <c r="AG49" s="379">
        <f>VLOOKUP(A49,'계산서(25하-천안)'!$X$3:$AI$104,4,FALSE)</f>
        <v>400000</v>
      </c>
      <c r="AI49" s="383">
        <f>VLOOKUP(A49,'계산서(25하-천안)'!$X$3:$AI$104,2,FALSE)</f>
        <v>45989</v>
      </c>
      <c r="AJ49" s="379">
        <f>VLOOKUP(A49,'계산서(25하-천안)'!$X$3:$AI$104,8,FALSE)</f>
        <v>0</v>
      </c>
      <c r="AK49" s="383"/>
      <c r="AL49" s="379">
        <f>VLOOKUP(A49,'계산서(25하-천안)'!$X$3:$AI$104,10,FALSE)</f>
        <v>0</v>
      </c>
      <c r="AM49" s="379">
        <f>VLOOKUP(A49,'계산서(25하-천안)'!$X$3:$AI$104,12,FALSE)</f>
        <v>0</v>
      </c>
    </row>
    <row r="50" spans="1:39">
      <c r="A50" s="380" t="s">
        <v>5978</v>
      </c>
      <c r="B50" s="379">
        <v>2025</v>
      </c>
      <c r="C50" s="379" t="s">
        <v>7843</v>
      </c>
      <c r="E50" s="379" t="s">
        <v>7845</v>
      </c>
      <c r="F50" s="381" t="str">
        <f>"천-"&amp;'25하-천안140'!A50</f>
        <v>천-175</v>
      </c>
      <c r="G50" s="382">
        <v>48</v>
      </c>
      <c r="H50" s="382" t="s">
        <v>5594</v>
      </c>
      <c r="I50" s="383">
        <v>45951</v>
      </c>
      <c r="J50" s="383">
        <v>45951</v>
      </c>
      <c r="L50" s="379" t="s">
        <v>3748</v>
      </c>
      <c r="M50" s="379" t="s">
        <v>7846</v>
      </c>
      <c r="N50" s="379" t="s">
        <v>2529</v>
      </c>
      <c r="O50" s="379">
        <v>3</v>
      </c>
      <c r="P50" s="379">
        <v>3123024260</v>
      </c>
      <c r="Q50" s="379" t="s">
        <v>2530</v>
      </c>
      <c r="R50" s="379" t="s">
        <v>2531</v>
      </c>
      <c r="T50" s="379" t="s">
        <v>7726</v>
      </c>
      <c r="U50" s="379" t="s">
        <v>2532</v>
      </c>
      <c r="V50" s="379" t="s">
        <v>2533</v>
      </c>
      <c r="W50" s="379" t="s">
        <v>2531</v>
      </c>
      <c r="X50" s="379" t="s">
        <v>31</v>
      </c>
      <c r="Z50" s="379" t="s">
        <v>2534</v>
      </c>
      <c r="AA50" s="383" t="s">
        <v>7727</v>
      </c>
      <c r="AB50" s="379" t="s">
        <v>3748</v>
      </c>
      <c r="AC50" s="379" t="s">
        <v>2534</v>
      </c>
      <c r="AD50" s="383" t="str">
        <f>VLOOKUP(A50,'계산서(25하-천안)'!$X$3:$AI$104,2,FALSE)</f>
        <v>국고 전액</v>
      </c>
      <c r="AF50" s="379">
        <f>VLOOKUP(A50,'계산서(25하-천안)'!$X$3:$AI$104,3,FALSE)</f>
        <v>0</v>
      </c>
      <c r="AG50" s="379">
        <f>VLOOKUP(A50,'계산서(25하-천안)'!$X$3:$AI$104,4,FALSE)</f>
        <v>400000</v>
      </c>
      <c r="AI50" s="383" t="str">
        <f>VLOOKUP(A50,'계산서(25하-천안)'!$X$3:$AI$104,2,FALSE)</f>
        <v>국고 전액</v>
      </c>
      <c r="AJ50" s="379">
        <f>VLOOKUP(A50,'계산서(25하-천안)'!$X$3:$AI$104,8,FALSE)</f>
        <v>0</v>
      </c>
      <c r="AK50" s="383">
        <f>VLOOKUP(A50,'계산서(25하-천안)'!$X$3:$AI$104,9,FALSE)</f>
        <v>46006</v>
      </c>
      <c r="AL50" s="379">
        <f>VLOOKUP(A50,'계산서(25하-천안)'!$X$3:$AI$104,10,FALSE)</f>
        <v>400000</v>
      </c>
      <c r="AM50" s="379">
        <f>VLOOKUP(A50,'계산서(25하-천안)'!$X$3:$AI$104,12,FALSE)</f>
        <v>0</v>
      </c>
    </row>
    <row r="51" spans="1:39">
      <c r="A51" s="380" t="s">
        <v>4934</v>
      </c>
      <c r="B51" s="379">
        <v>2025</v>
      </c>
      <c r="C51" s="379" t="s">
        <v>7843</v>
      </c>
      <c r="D51" s="379" t="s">
        <v>7852</v>
      </c>
      <c r="E51" s="379" t="s">
        <v>7845</v>
      </c>
      <c r="F51" s="381" t="str">
        <f>"천-"&amp;'25하-천안140'!A51</f>
        <v>천-176</v>
      </c>
      <c r="G51" s="382">
        <v>49</v>
      </c>
      <c r="H51" s="382" t="s">
        <v>7869</v>
      </c>
      <c r="I51" s="383">
        <v>45952</v>
      </c>
      <c r="J51" s="383">
        <v>45952</v>
      </c>
      <c r="L51" s="379" t="s">
        <v>3748</v>
      </c>
      <c r="M51" s="379" t="s">
        <v>7870</v>
      </c>
      <c r="N51" s="379" t="s">
        <v>4931</v>
      </c>
      <c r="O51" s="379">
        <v>16</v>
      </c>
      <c r="P51" s="379">
        <v>1028122615</v>
      </c>
      <c r="Q51" s="379">
        <v>10281226156</v>
      </c>
      <c r="R51" s="379" t="s">
        <v>4932</v>
      </c>
      <c r="T51" s="379" t="s">
        <v>4936</v>
      </c>
      <c r="W51" s="379" t="s">
        <v>7728</v>
      </c>
      <c r="X51" s="379" t="s">
        <v>1346</v>
      </c>
      <c r="Y51" s="379" t="s">
        <v>7729</v>
      </c>
      <c r="Z51" s="379" t="s">
        <v>7730</v>
      </c>
      <c r="AA51" s="383">
        <v>45981</v>
      </c>
      <c r="AB51" s="379" t="s">
        <v>3749</v>
      </c>
      <c r="AC51" s="379" t="s">
        <v>3522</v>
      </c>
      <c r="AD51" s="383">
        <f>VLOOKUP(A51,'계산서(25하-천안)'!$X$3:$AI$104,2,FALSE)</f>
        <v>45966</v>
      </c>
      <c r="AF51" s="379">
        <f>VLOOKUP(A51,'계산서(25하-천안)'!$X$3:$AI$104,3,FALSE)</f>
        <v>1550000</v>
      </c>
      <c r="AG51" s="379">
        <f>VLOOKUP(A51,'계산서(25하-천안)'!$X$3:$AI$104,4,FALSE)</f>
        <v>0</v>
      </c>
      <c r="AI51" s="383">
        <f>VLOOKUP(A51,'계산서(25하-천안)'!$X$3:$AI$104,2,FALSE)</f>
        <v>45966</v>
      </c>
      <c r="AJ51" s="379">
        <f>VLOOKUP(A51,'계산서(25하-천안)'!$X$3:$AI$104,8,FALSE)</f>
        <v>0</v>
      </c>
      <c r="AK51" s="383" t="str">
        <f>VLOOKUP(A51,'계산서(25하-천안)'!$X$3:$AI$104,9,FALSE)</f>
        <v>국고 X</v>
      </c>
      <c r="AL51" s="379">
        <f>VLOOKUP(A51,'계산서(25하-천안)'!$X$3:$AI$104,10,FALSE)</f>
        <v>0</v>
      </c>
      <c r="AM51" s="379">
        <f>VLOOKUP(A51,'계산서(25하-천안)'!$X$3:$AI$104,12,FALSE)</f>
        <v>0</v>
      </c>
    </row>
    <row r="52" spans="1:39">
      <c r="A52" s="380" t="s">
        <v>6641</v>
      </c>
      <c r="B52" s="379">
        <v>2025</v>
      </c>
      <c r="C52" s="379" t="s">
        <v>7843</v>
      </c>
      <c r="D52" s="379" t="s">
        <v>7852</v>
      </c>
      <c r="E52" s="379" t="s">
        <v>7845</v>
      </c>
      <c r="F52" s="381" t="str">
        <f>"천-"&amp;'25하-천안140'!A52</f>
        <v>천-177</v>
      </c>
      <c r="G52" s="382">
        <v>50</v>
      </c>
      <c r="H52" s="382" t="s">
        <v>7871</v>
      </c>
      <c r="I52" s="383">
        <v>45952</v>
      </c>
      <c r="J52" s="383">
        <v>45952</v>
      </c>
      <c r="L52" s="379" t="s">
        <v>3746</v>
      </c>
      <c r="M52" s="379" t="s">
        <v>7870</v>
      </c>
      <c r="N52" s="379" t="s">
        <v>6638</v>
      </c>
      <c r="O52" s="379">
        <v>65</v>
      </c>
      <c r="P52" s="379">
        <v>1308104228</v>
      </c>
      <c r="Q52" s="379">
        <v>13081042286</v>
      </c>
      <c r="R52" s="379" t="s">
        <v>6639</v>
      </c>
      <c r="T52" s="379" t="s">
        <v>4936</v>
      </c>
      <c r="W52" s="379" t="s">
        <v>7731</v>
      </c>
      <c r="X52" s="379" t="s">
        <v>334</v>
      </c>
      <c r="Y52" s="379" t="s">
        <v>7732</v>
      </c>
      <c r="Z52" s="379" t="s">
        <v>7733</v>
      </c>
      <c r="AA52" s="383">
        <v>45981</v>
      </c>
      <c r="AB52" s="379" t="s">
        <v>3749</v>
      </c>
      <c r="AC52" s="379" t="s">
        <v>7734</v>
      </c>
      <c r="AD52" s="383">
        <f>VLOOKUP(A52,'계산서(25하-천안)'!$X$3:$AI$104,2,FALSE)</f>
        <v>45981</v>
      </c>
      <c r="AF52" s="379">
        <f>VLOOKUP(A52,'계산서(25하-천안)'!$X$3:$AI$104,3,FALSE)</f>
        <v>3250000</v>
      </c>
      <c r="AG52" s="379">
        <f>VLOOKUP(A52,'계산서(25하-천안)'!$X$3:$AI$104,4,FALSE)</f>
        <v>0</v>
      </c>
      <c r="AI52" s="383">
        <f>VLOOKUP(A52,'계산서(25하-천안)'!$X$3:$AI$104,2,FALSE)</f>
        <v>45981</v>
      </c>
      <c r="AJ52" s="379">
        <f>VLOOKUP(A52,'계산서(25하-천안)'!$X$3:$AI$104,8,FALSE)</f>
        <v>3250000</v>
      </c>
      <c r="AK52" s="383" t="str">
        <f>VLOOKUP(A52,'계산서(25하-천안)'!$X$3:$AI$104,9,FALSE)</f>
        <v>국고 X</v>
      </c>
      <c r="AL52" s="379">
        <f>VLOOKUP(A52,'계산서(25하-천안)'!$X$3:$AI$104,10,FALSE)</f>
        <v>0</v>
      </c>
      <c r="AM52" s="379">
        <f>VLOOKUP(A52,'계산서(25하-천안)'!$X$3:$AI$104,12,FALSE)</f>
        <v>0</v>
      </c>
    </row>
    <row r="53" spans="1:39">
      <c r="A53" s="380" t="s">
        <v>7101</v>
      </c>
      <c r="B53" s="379">
        <v>2025</v>
      </c>
      <c r="C53" s="379" t="s">
        <v>7843</v>
      </c>
      <c r="D53" s="379" t="s">
        <v>7852</v>
      </c>
      <c r="E53" s="379" t="s">
        <v>7845</v>
      </c>
      <c r="F53" s="381" t="str">
        <f>"천-"&amp;'25하-천안140'!A53</f>
        <v>천-178</v>
      </c>
      <c r="G53" s="382">
        <v>51</v>
      </c>
      <c r="H53" s="382" t="s">
        <v>7872</v>
      </c>
      <c r="I53" s="383">
        <v>45952</v>
      </c>
      <c r="J53" s="383">
        <v>45952</v>
      </c>
      <c r="L53" s="379" t="s">
        <v>3749</v>
      </c>
      <c r="M53" s="379" t="s">
        <v>7870</v>
      </c>
      <c r="N53" s="379" t="s">
        <v>7098</v>
      </c>
      <c r="O53" s="379">
        <v>41</v>
      </c>
      <c r="P53" s="379">
        <v>2118648229</v>
      </c>
      <c r="Q53" s="379">
        <v>21186482296</v>
      </c>
      <c r="R53" s="379" t="s">
        <v>7735</v>
      </c>
      <c r="T53" s="379" t="s">
        <v>4936</v>
      </c>
      <c r="W53" s="379" t="s">
        <v>7736</v>
      </c>
      <c r="X53" s="379" t="s">
        <v>5338</v>
      </c>
      <c r="Y53" s="379" t="s">
        <v>7737</v>
      </c>
      <c r="Z53" s="379" t="s">
        <v>7738</v>
      </c>
      <c r="AA53" s="383">
        <v>45981</v>
      </c>
      <c r="AB53" s="379" t="s">
        <v>3749</v>
      </c>
      <c r="AC53" s="379" t="s">
        <v>7738</v>
      </c>
      <c r="AD53" s="383">
        <f>VLOOKUP(A53,'계산서(25하-천안)'!$X$3:$AI$104,2,FALSE)</f>
        <v>45981</v>
      </c>
      <c r="AF53" s="379">
        <f>VLOOKUP(A53,'계산서(25하-천안)'!$X$3:$AI$104,3,FALSE)</f>
        <v>2800000</v>
      </c>
      <c r="AG53" s="379">
        <f>VLOOKUP(A53,'계산서(25하-천안)'!$X$3:$AI$104,4,FALSE)</f>
        <v>0</v>
      </c>
      <c r="AI53" s="383">
        <f>VLOOKUP(A53,'계산서(25하-천안)'!$X$3:$AI$104,2,FALSE)</f>
        <v>45981</v>
      </c>
      <c r="AJ53" s="379">
        <f>VLOOKUP(A53,'계산서(25하-천안)'!$X$3:$AI$104,8,FALSE)</f>
        <v>2800000</v>
      </c>
      <c r="AK53" s="383" t="str">
        <f>VLOOKUP(A53,'계산서(25하-천안)'!$X$3:$AI$104,9,FALSE)</f>
        <v>국고 X</v>
      </c>
      <c r="AL53" s="379">
        <f>VLOOKUP(A53,'계산서(25하-천안)'!$X$3:$AI$104,10,FALSE)</f>
        <v>0</v>
      </c>
      <c r="AM53" s="379">
        <f>VLOOKUP(A53,'계산서(25하-천안)'!$X$3:$AI$104,12,FALSE)</f>
        <v>0</v>
      </c>
    </row>
    <row r="54" spans="1:39">
      <c r="A54" s="380" t="s">
        <v>6787</v>
      </c>
      <c r="B54" s="379">
        <v>2025</v>
      </c>
      <c r="C54" s="379" t="s">
        <v>7843</v>
      </c>
      <c r="D54" s="379" t="s">
        <v>7857</v>
      </c>
      <c r="E54" s="379" t="s">
        <v>7845</v>
      </c>
      <c r="F54" s="381" t="str">
        <f>"천-"&amp;'25하-천안140'!A54</f>
        <v>천-180</v>
      </c>
      <c r="G54" s="382">
        <v>53</v>
      </c>
      <c r="H54" s="382" t="s">
        <v>7873</v>
      </c>
      <c r="I54" s="383">
        <v>45957</v>
      </c>
      <c r="J54" s="383">
        <v>45957</v>
      </c>
      <c r="L54" s="379" t="s">
        <v>3748</v>
      </c>
      <c r="M54" s="379" t="s">
        <v>7846</v>
      </c>
      <c r="N54" s="379" t="s">
        <v>2475</v>
      </c>
      <c r="O54" s="379">
        <v>7</v>
      </c>
      <c r="P54" s="379">
        <v>5608800515</v>
      </c>
      <c r="Q54" s="379" t="s">
        <v>2476</v>
      </c>
      <c r="R54" s="379" t="s">
        <v>2477</v>
      </c>
      <c r="T54" s="379" t="s">
        <v>2478</v>
      </c>
      <c r="U54" s="379" t="s">
        <v>2479</v>
      </c>
      <c r="V54" s="379" t="s">
        <v>2480</v>
      </c>
      <c r="W54" s="379" t="s">
        <v>7739</v>
      </c>
      <c r="X54" s="379" t="s">
        <v>334</v>
      </c>
      <c r="Y54" s="379" t="s">
        <v>7740</v>
      </c>
      <c r="Z54" s="379" t="s">
        <v>2481</v>
      </c>
      <c r="AA54" s="383" t="s">
        <v>7741</v>
      </c>
      <c r="AB54" s="379" t="s">
        <v>3748</v>
      </c>
      <c r="AC54" s="379" t="s">
        <v>2481</v>
      </c>
      <c r="AD54" s="383" t="str">
        <f>VLOOKUP(A54,'계산서(25하-천안)'!$X$3:$AI$104,2,FALSE)</f>
        <v>국고 전액</v>
      </c>
      <c r="AF54" s="379">
        <f>VLOOKUP(A54,'계산서(25하-천안)'!$X$3:$AI$104,3,FALSE)</f>
        <v>0</v>
      </c>
      <c r="AG54" s="379">
        <f>VLOOKUP(A54,'계산서(25하-천안)'!$X$3:$AI$104,4,FALSE)</f>
        <v>339430</v>
      </c>
      <c r="AI54" s="383" t="str">
        <f>VLOOKUP(A54,'계산서(25하-천안)'!$X$3:$AI$104,2,FALSE)</f>
        <v>국고 전액</v>
      </c>
      <c r="AJ54" s="379">
        <f>VLOOKUP(A54,'계산서(25하-천안)'!$X$3:$AI$104,8,FALSE)</f>
        <v>0</v>
      </c>
      <c r="AK54" s="383">
        <f>VLOOKUP(A54,'계산서(25하-천안)'!$X$3:$AI$104,9,FALSE)</f>
        <v>46006</v>
      </c>
      <c r="AL54" s="379">
        <f>VLOOKUP(A54,'계산서(25하-천안)'!$X$3:$AI$104,10,FALSE)</f>
        <v>339430</v>
      </c>
      <c r="AM54" s="379">
        <f>VLOOKUP(A54,'계산서(25하-천안)'!$X$3:$AI$104,12,FALSE)</f>
        <v>0</v>
      </c>
    </row>
    <row r="55" spans="1:39">
      <c r="A55" s="380" t="s">
        <v>7548</v>
      </c>
      <c r="B55" s="379">
        <v>2025</v>
      </c>
      <c r="C55" s="379" t="s">
        <v>7843</v>
      </c>
      <c r="D55" s="379" t="s">
        <v>7851</v>
      </c>
      <c r="E55" s="379" t="s">
        <v>7845</v>
      </c>
      <c r="F55" s="381" t="str">
        <f>"천-"&amp;'25하-천안140'!A55</f>
        <v>천-181</v>
      </c>
      <c r="G55" s="382">
        <v>54</v>
      </c>
      <c r="H55" s="382" t="s">
        <v>5295</v>
      </c>
      <c r="I55" s="383">
        <v>45957</v>
      </c>
      <c r="J55" s="383">
        <v>45957</v>
      </c>
      <c r="L55" s="379" t="s">
        <v>3749</v>
      </c>
      <c r="M55" s="379" t="s">
        <v>7846</v>
      </c>
      <c r="N55" s="379" t="s">
        <v>7547</v>
      </c>
      <c r="O55" s="379">
        <v>45</v>
      </c>
      <c r="P55" s="379">
        <v>1258134604</v>
      </c>
      <c r="Q55" s="379">
        <v>13385135490</v>
      </c>
      <c r="R55" s="379" t="s">
        <v>7542</v>
      </c>
      <c r="T55" s="379" t="s">
        <v>7549</v>
      </c>
      <c r="U55" s="379" t="s">
        <v>7550</v>
      </c>
      <c r="V55" s="379" t="s">
        <v>7551</v>
      </c>
      <c r="W55" s="379" t="s">
        <v>5755</v>
      </c>
      <c r="X55" s="379" t="s">
        <v>1024</v>
      </c>
      <c r="Y55" s="379" t="s">
        <v>5847</v>
      </c>
      <c r="Z55" s="379" t="s">
        <v>5846</v>
      </c>
      <c r="AA55" s="383" t="s">
        <v>7742</v>
      </c>
      <c r="AB55" s="379" t="s">
        <v>240</v>
      </c>
      <c r="AC55" s="379" t="s">
        <v>5846</v>
      </c>
      <c r="AD55" s="383">
        <f>VLOOKUP(A55,'계산서(25하-천안)'!$X$3:$AI$104,2,FALSE)</f>
        <v>45989</v>
      </c>
      <c r="AF55" s="379">
        <f>VLOOKUP(A55,'계산서(25하-천안)'!$X$3:$AI$104,3,FALSE)</f>
        <v>700000</v>
      </c>
      <c r="AG55" s="379">
        <f>VLOOKUP(A55,'계산서(25하-천안)'!$X$3:$AI$104,4,FALSE)</f>
        <v>0</v>
      </c>
      <c r="AI55" s="383">
        <f>VLOOKUP(A55,'계산서(25하-천안)'!$X$3:$AI$104,2,FALSE)</f>
        <v>45989</v>
      </c>
      <c r="AJ55" s="379">
        <f>VLOOKUP(A55,'계산서(25하-천안)'!$X$3:$AI$104,8,FALSE)</f>
        <v>700000</v>
      </c>
      <c r="AK55" s="383" t="str">
        <f>VLOOKUP(A55,'계산서(25하-천안)'!$X$3:$AI$104,9,FALSE)</f>
        <v>국고 X</v>
      </c>
      <c r="AL55" s="379">
        <f>VLOOKUP(A55,'계산서(25하-천안)'!$X$3:$AI$104,10,FALSE)</f>
        <v>0</v>
      </c>
      <c r="AM55" s="379">
        <f>VLOOKUP(A55,'계산서(25하-천안)'!$X$3:$AI$104,12,FALSE)</f>
        <v>0</v>
      </c>
    </row>
    <row r="56" spans="1:39">
      <c r="A56" s="380" t="s">
        <v>5838</v>
      </c>
      <c r="B56" s="379">
        <v>2025</v>
      </c>
      <c r="C56" s="379" t="s">
        <v>7843</v>
      </c>
      <c r="D56" s="379" t="s">
        <v>7851</v>
      </c>
      <c r="E56" s="379" t="s">
        <v>7845</v>
      </c>
      <c r="F56" s="381" t="str">
        <f>"천-"&amp;'25하-천안140'!A56</f>
        <v>천-182</v>
      </c>
      <c r="G56" s="382">
        <v>55</v>
      </c>
      <c r="H56" s="382" t="s">
        <v>6905</v>
      </c>
      <c r="I56" s="383">
        <v>45957</v>
      </c>
      <c r="J56" s="383">
        <v>45957</v>
      </c>
      <c r="L56" s="379" t="s">
        <v>93</v>
      </c>
      <c r="M56" s="379" t="s">
        <v>7846</v>
      </c>
      <c r="N56" s="379" t="s">
        <v>5835</v>
      </c>
      <c r="O56" s="379">
        <v>25</v>
      </c>
      <c r="P56" s="379">
        <v>3128183145</v>
      </c>
      <c r="Q56" s="379">
        <v>31281831450</v>
      </c>
      <c r="R56" s="379" t="s">
        <v>5836</v>
      </c>
      <c r="T56" s="379" t="s">
        <v>5840</v>
      </c>
      <c r="U56" s="379" t="s">
        <v>5841</v>
      </c>
      <c r="V56" s="379" t="s">
        <v>7743</v>
      </c>
      <c r="W56" s="379" t="s">
        <v>5755</v>
      </c>
      <c r="X56" s="379" t="s">
        <v>1024</v>
      </c>
      <c r="Y56" s="379" t="s">
        <v>5847</v>
      </c>
      <c r="Z56" s="379" t="s">
        <v>5846</v>
      </c>
      <c r="AA56" s="383">
        <v>45987</v>
      </c>
      <c r="AB56" s="379" t="s">
        <v>3749</v>
      </c>
      <c r="AC56" s="379" t="s">
        <v>5846</v>
      </c>
      <c r="AD56" s="383">
        <f>VLOOKUP(A56,'계산서(25하-천안)'!$X$3:$AI$104,2,FALSE)</f>
        <v>45989</v>
      </c>
      <c r="AF56" s="379">
        <f>VLOOKUP(A56,'계산서(25하-천안)'!$X$3:$AI$104,3,FALSE)</f>
        <v>400000</v>
      </c>
      <c r="AG56" s="379">
        <f>VLOOKUP(A56,'계산서(25하-천안)'!$X$3:$AI$104,4,FALSE)</f>
        <v>400000</v>
      </c>
      <c r="AI56" s="383">
        <f>VLOOKUP(A56,'계산서(25하-천안)'!$X$3:$AI$104,2,FALSE)</f>
        <v>45989</v>
      </c>
      <c r="AJ56" s="379">
        <f>VLOOKUP(A56,'계산서(25하-천안)'!$X$3:$AI$104,8,FALSE)</f>
        <v>400000</v>
      </c>
      <c r="AK56" s="383">
        <f>VLOOKUP(A56,'계산서(25하-천안)'!$X$3:$AI$104,9,FALSE)</f>
        <v>46006</v>
      </c>
      <c r="AL56" s="379">
        <f>VLOOKUP(A56,'계산서(25하-천안)'!$X$3:$AI$104,10,FALSE)</f>
        <v>400000</v>
      </c>
      <c r="AM56" s="379">
        <f>VLOOKUP(A56,'계산서(25하-천안)'!$X$3:$AI$104,12,FALSE)</f>
        <v>0</v>
      </c>
    </row>
    <row r="57" spans="1:39">
      <c r="A57" s="380" t="s">
        <v>6397</v>
      </c>
      <c r="B57" s="379">
        <v>2025</v>
      </c>
      <c r="C57" s="379" t="s">
        <v>7843</v>
      </c>
      <c r="D57" s="379" t="s">
        <v>7852</v>
      </c>
      <c r="E57" s="379" t="s">
        <v>7845</v>
      </c>
      <c r="F57" s="381" t="str">
        <f>"천-"&amp;'25하-천안140'!A57</f>
        <v>천-183</v>
      </c>
      <c r="G57" s="382">
        <v>56</v>
      </c>
      <c r="H57" s="382" t="s">
        <v>7874</v>
      </c>
      <c r="I57" s="383">
        <v>45958</v>
      </c>
      <c r="J57" s="383">
        <v>45958</v>
      </c>
      <c r="L57" s="379" t="s">
        <v>7875</v>
      </c>
      <c r="M57" s="379" t="s">
        <v>7846</v>
      </c>
      <c r="N57" s="379" t="s">
        <v>6394</v>
      </c>
      <c r="O57" s="379">
        <v>118</v>
      </c>
      <c r="P57" s="379">
        <v>3348600815</v>
      </c>
      <c r="Q57" s="379">
        <v>11481588536</v>
      </c>
      <c r="R57" s="379" t="s">
        <v>6395</v>
      </c>
      <c r="T57" s="379" t="s">
        <v>6399</v>
      </c>
      <c r="U57" s="379" t="s">
        <v>6400</v>
      </c>
      <c r="V57" s="379" t="s">
        <v>6401</v>
      </c>
      <c r="W57" s="379" t="s">
        <v>6407</v>
      </c>
      <c r="X57" s="379" t="s">
        <v>2472</v>
      </c>
      <c r="Y57" s="379" t="s">
        <v>7744</v>
      </c>
      <c r="Z57" s="379" t="s">
        <v>6406</v>
      </c>
      <c r="AA57" s="383">
        <v>45988</v>
      </c>
      <c r="AB57" s="379" t="s">
        <v>93</v>
      </c>
      <c r="AC57" s="379" t="s">
        <v>7745</v>
      </c>
      <c r="AD57" s="383">
        <f>VLOOKUP(A57,'계산서(25하-천안)'!$X$3:$AI$104,2,FALSE)</f>
        <v>45960</v>
      </c>
      <c r="AF57" s="379">
        <f>VLOOKUP(A57,'계산서(25하-천안)'!$X$3:$AI$104,3,FALSE)</f>
        <v>3700000</v>
      </c>
      <c r="AG57" s="379">
        <f>VLOOKUP(A57,'계산서(25하-천안)'!$X$3:$AI$104,4,FALSE)</f>
        <v>0</v>
      </c>
      <c r="AI57" s="383">
        <f>VLOOKUP(A57,'계산서(25하-천안)'!$X$3:$AI$104,2,FALSE)</f>
        <v>45960</v>
      </c>
      <c r="AJ57" s="379">
        <f>VLOOKUP(A57,'계산서(25하-천안)'!$X$3:$AI$104,8,FALSE)</f>
        <v>3700000</v>
      </c>
      <c r="AK57" s="383" t="str">
        <f>VLOOKUP(A57,'계산서(25하-천안)'!$X$3:$AI$104,9,FALSE)</f>
        <v>국고 X</v>
      </c>
      <c r="AL57" s="379">
        <f>VLOOKUP(A57,'계산서(25하-천안)'!$X$3:$AI$104,10,FALSE)</f>
        <v>0</v>
      </c>
      <c r="AM57" s="379">
        <f>VLOOKUP(A57,'계산서(25하-천안)'!$X$3:$AI$104,12,FALSE)</f>
        <v>0</v>
      </c>
    </row>
    <row r="58" spans="1:39">
      <c r="A58" s="380" t="s">
        <v>5695</v>
      </c>
      <c r="B58" s="379">
        <v>2025</v>
      </c>
      <c r="C58" s="379" t="s">
        <v>7843</v>
      </c>
      <c r="D58" s="379" t="s">
        <v>7844</v>
      </c>
      <c r="E58" s="379" t="s">
        <v>7845</v>
      </c>
      <c r="F58" s="381" t="str">
        <f>"천-"&amp;'25하-천안140'!A58</f>
        <v>천-184</v>
      </c>
      <c r="G58" s="382">
        <v>57</v>
      </c>
      <c r="H58" s="382" t="s">
        <v>6323</v>
      </c>
      <c r="I58" s="383">
        <v>45958</v>
      </c>
      <c r="J58" s="383">
        <v>45958</v>
      </c>
      <c r="L58" s="379" t="s">
        <v>3749</v>
      </c>
      <c r="M58" s="379" t="s">
        <v>7849</v>
      </c>
      <c r="N58" s="379" t="s">
        <v>5692</v>
      </c>
      <c r="O58" s="379">
        <v>20</v>
      </c>
      <c r="P58" s="379">
        <v>2048171256</v>
      </c>
      <c r="Q58" s="379">
        <v>91201346717</v>
      </c>
      <c r="R58" s="379" t="s">
        <v>5693</v>
      </c>
      <c r="T58" s="379" t="s">
        <v>5697</v>
      </c>
      <c r="W58" s="379" t="s">
        <v>7746</v>
      </c>
      <c r="X58" s="379" t="s">
        <v>5338</v>
      </c>
      <c r="Y58" s="379" t="s">
        <v>7747</v>
      </c>
      <c r="Z58" s="379" t="s">
        <v>7748</v>
      </c>
      <c r="AA58" s="383">
        <v>45986</v>
      </c>
      <c r="AB58" s="379" t="s">
        <v>3746</v>
      </c>
      <c r="AC58" s="379" t="s">
        <v>5704</v>
      </c>
      <c r="AD58" s="383">
        <f>VLOOKUP(A58,'계산서(25하-천안)'!$X$3:$AI$104,2,FALSE)</f>
        <v>45986</v>
      </c>
      <c r="AF58" s="379">
        <f>VLOOKUP(A58,'계산서(25하-천안)'!$X$3:$AI$104,3,FALSE)</f>
        <v>500000</v>
      </c>
      <c r="AG58" s="379">
        <f>VLOOKUP(A58,'계산서(25하-천안)'!$X$3:$AI$104,4,FALSE)</f>
        <v>1000000</v>
      </c>
      <c r="AI58" s="383">
        <f>VLOOKUP(A58,'계산서(25하-천안)'!$X$3:$AI$104,2,FALSE)</f>
        <v>45986</v>
      </c>
      <c r="AJ58" s="379">
        <f>VLOOKUP(A58,'계산서(25하-천안)'!$X$3:$AI$104,8,FALSE)</f>
        <v>500000</v>
      </c>
      <c r="AK58" s="383">
        <f>VLOOKUP(A58,'계산서(25하-천안)'!$X$3:$AI$104,9,FALSE)</f>
        <v>46009</v>
      </c>
      <c r="AL58" s="379">
        <f>VLOOKUP(A58,'계산서(25하-천안)'!$X$3:$AI$104,10,FALSE)</f>
        <v>1000000</v>
      </c>
      <c r="AM58" s="379">
        <f>VLOOKUP(A58,'계산서(25하-천안)'!$X$3:$AI$104,12,FALSE)</f>
        <v>0</v>
      </c>
    </row>
    <row r="59" spans="1:39">
      <c r="A59" s="380" t="s">
        <v>6698</v>
      </c>
      <c r="B59" s="379">
        <v>2025</v>
      </c>
      <c r="C59" s="379" t="s">
        <v>7843</v>
      </c>
      <c r="D59" s="379" t="s">
        <v>7844</v>
      </c>
      <c r="E59" s="379" t="s">
        <v>7845</v>
      </c>
      <c r="F59" s="381" t="str">
        <f>"천-"&amp;'25하-천안140'!A59</f>
        <v>천-185</v>
      </c>
      <c r="G59" s="382">
        <v>58</v>
      </c>
      <c r="H59" s="382" t="s">
        <v>6734</v>
      </c>
      <c r="I59" s="383">
        <v>45958</v>
      </c>
      <c r="J59" s="383">
        <v>45958</v>
      </c>
      <c r="L59" s="379" t="s">
        <v>3746</v>
      </c>
      <c r="M59" s="379" t="s">
        <v>7849</v>
      </c>
      <c r="N59" s="379" t="s">
        <v>6697</v>
      </c>
      <c r="O59" s="379">
        <v>22</v>
      </c>
      <c r="P59" s="379">
        <v>1358166480</v>
      </c>
      <c r="Q59" s="379">
        <v>13581664806</v>
      </c>
      <c r="R59" s="379" t="s">
        <v>6691</v>
      </c>
      <c r="T59" s="379" t="s">
        <v>5697</v>
      </c>
      <c r="W59" s="379" t="s">
        <v>7749</v>
      </c>
      <c r="X59" s="379" t="s">
        <v>7750</v>
      </c>
      <c r="Y59" s="379" t="s">
        <v>7751</v>
      </c>
      <c r="Z59" s="379" t="s">
        <v>7752</v>
      </c>
      <c r="AA59" s="383">
        <v>45986</v>
      </c>
      <c r="AB59" s="379" t="s">
        <v>3746</v>
      </c>
      <c r="AC59" s="379" t="s">
        <v>6696</v>
      </c>
      <c r="AD59" s="383" t="str">
        <f>VLOOKUP(A59,'계산서(25하-천안)'!$X$3:$AI$104,2,FALSE)</f>
        <v>국고 전액</v>
      </c>
      <c r="AF59" s="379">
        <f>VLOOKUP(A59,'계산서(25하-천안)'!$X$3:$AI$104,3,FALSE)</f>
        <v>0</v>
      </c>
      <c r="AG59" s="379">
        <f>VLOOKUP(A59,'계산서(25하-천안)'!$X$3:$AI$104,4,FALSE)</f>
        <v>1000000</v>
      </c>
      <c r="AI59" s="383" t="str">
        <f>VLOOKUP(A59,'계산서(25하-천안)'!$X$3:$AI$104,2,FALSE)</f>
        <v>국고 전액</v>
      </c>
      <c r="AJ59" s="379">
        <f>VLOOKUP(A59,'계산서(25하-천안)'!$X$3:$AI$104,8,FALSE)</f>
        <v>0</v>
      </c>
      <c r="AK59" s="383">
        <f>VLOOKUP(A59,'계산서(25하-천안)'!$X$3:$AI$104,9,FALSE)</f>
        <v>46009</v>
      </c>
      <c r="AL59" s="379">
        <f>VLOOKUP(A59,'계산서(25하-천안)'!$X$3:$AI$104,10,FALSE)</f>
        <v>1000000</v>
      </c>
      <c r="AM59" s="379">
        <f>VLOOKUP(A59,'계산서(25하-천안)'!$X$3:$AI$104,12,FALSE)</f>
        <v>0</v>
      </c>
    </row>
    <row r="60" spans="1:39">
      <c r="A60" s="380" t="s">
        <v>7163</v>
      </c>
      <c r="B60" s="379">
        <v>2025</v>
      </c>
      <c r="C60" s="379" t="s">
        <v>7843</v>
      </c>
      <c r="D60" s="379" t="s">
        <v>7844</v>
      </c>
      <c r="E60" s="379" t="s">
        <v>7845</v>
      </c>
      <c r="F60" s="381" t="str">
        <f>"천-"&amp;'25하-천안140'!A60</f>
        <v>천-186</v>
      </c>
      <c r="G60" s="382">
        <v>59</v>
      </c>
      <c r="H60" s="382" t="s">
        <v>5507</v>
      </c>
      <c r="I60" s="383">
        <v>45958</v>
      </c>
      <c r="J60" s="383">
        <v>45958</v>
      </c>
      <c r="L60" s="379" t="s">
        <v>190</v>
      </c>
      <c r="M60" s="379" t="s">
        <v>7849</v>
      </c>
      <c r="N60" s="379" t="s">
        <v>7160</v>
      </c>
      <c r="O60" s="379">
        <v>18</v>
      </c>
      <c r="P60" s="379">
        <v>2148607299</v>
      </c>
      <c r="Q60" s="379">
        <v>21486072996</v>
      </c>
      <c r="R60" s="379" t="s">
        <v>7161</v>
      </c>
      <c r="T60" s="379" t="s">
        <v>5697</v>
      </c>
      <c r="W60" s="379" t="s">
        <v>554</v>
      </c>
      <c r="X60" s="379" t="s">
        <v>345</v>
      </c>
      <c r="Y60" s="379" t="s">
        <v>7165</v>
      </c>
      <c r="Z60" s="379" t="s">
        <v>7164</v>
      </c>
      <c r="AA60" s="383">
        <v>45986</v>
      </c>
      <c r="AB60" s="379" t="s">
        <v>3746</v>
      </c>
      <c r="AC60" s="379" t="s">
        <v>7164</v>
      </c>
      <c r="AD60" s="383" t="str">
        <f>VLOOKUP(A60,'계산서(25하-천안)'!$X$3:$AI$104,2,FALSE)</f>
        <v>국고 전액</v>
      </c>
      <c r="AF60" s="379">
        <f>VLOOKUP(A60,'계산서(25하-천안)'!$X$3:$AI$104,3,FALSE)</f>
        <v>0</v>
      </c>
      <c r="AG60" s="379">
        <f>VLOOKUP(A60,'계산서(25하-천안)'!$X$3:$AI$104,4,FALSE)</f>
        <v>1000000</v>
      </c>
      <c r="AI60" s="383" t="str">
        <f>VLOOKUP(A60,'계산서(25하-천안)'!$X$3:$AI$104,2,FALSE)</f>
        <v>국고 전액</v>
      </c>
      <c r="AJ60" s="379">
        <f>VLOOKUP(A60,'계산서(25하-천안)'!$X$3:$AI$104,8,FALSE)</f>
        <v>0</v>
      </c>
      <c r="AK60" s="383">
        <f>VLOOKUP(A60,'계산서(25하-천안)'!$X$3:$AI$104,9,FALSE)</f>
        <v>46009</v>
      </c>
      <c r="AL60" s="379">
        <f>VLOOKUP(A60,'계산서(25하-천안)'!$X$3:$AI$104,10,FALSE)</f>
        <v>1000000</v>
      </c>
      <c r="AM60" s="379">
        <f>VLOOKUP(A60,'계산서(25하-천안)'!$X$3:$AI$104,12,FALSE)</f>
        <v>0</v>
      </c>
    </row>
    <row r="61" spans="1:39">
      <c r="A61" s="380" t="s">
        <v>7169</v>
      </c>
      <c r="B61" s="379">
        <v>2025</v>
      </c>
      <c r="C61" s="379" t="s">
        <v>7843</v>
      </c>
      <c r="D61" s="379" t="s">
        <v>7857</v>
      </c>
      <c r="E61" s="379" t="s">
        <v>7845</v>
      </c>
      <c r="F61" s="381" t="str">
        <f>"천-"&amp;'25하-천안140'!A61</f>
        <v>천-187</v>
      </c>
      <c r="G61" s="382">
        <v>60</v>
      </c>
      <c r="H61" s="382" t="s">
        <v>6689</v>
      </c>
      <c r="I61" s="383">
        <v>45959</v>
      </c>
      <c r="J61" s="383">
        <v>45959</v>
      </c>
      <c r="L61" s="379" t="s">
        <v>3749</v>
      </c>
      <c r="M61" s="379" t="s">
        <v>7849</v>
      </c>
      <c r="N61" s="379" t="s">
        <v>7166</v>
      </c>
      <c r="O61" s="379">
        <v>47</v>
      </c>
      <c r="P61" s="379">
        <v>1268638229</v>
      </c>
      <c r="Q61" s="379">
        <v>12686382290</v>
      </c>
      <c r="R61" s="379" t="s">
        <v>7167</v>
      </c>
      <c r="T61" s="379" t="s">
        <v>7171</v>
      </c>
      <c r="U61" s="379" t="s">
        <v>7172</v>
      </c>
      <c r="V61" s="379" t="s">
        <v>7173</v>
      </c>
      <c r="W61" s="379" t="s">
        <v>7754</v>
      </c>
      <c r="X61" s="379" t="s">
        <v>345</v>
      </c>
      <c r="Y61" s="379" t="s">
        <v>7755</v>
      </c>
      <c r="Z61" s="379" t="s">
        <v>7177</v>
      </c>
      <c r="AA61" s="383">
        <v>45986</v>
      </c>
      <c r="AB61" s="379" t="s">
        <v>3749</v>
      </c>
      <c r="AC61" s="379" t="s">
        <v>7177</v>
      </c>
      <c r="AD61" s="383">
        <f>VLOOKUP(A61,'계산서(25하-천안)'!$X$3:$AI$104,2,FALSE)</f>
        <v>45989</v>
      </c>
      <c r="AF61" s="379">
        <f>VLOOKUP(A61,'계산서(25하-천안)'!$X$3:$AI$104,3,FALSE)</f>
        <v>400000</v>
      </c>
      <c r="AG61" s="379">
        <f>VLOOKUP(A61,'계산서(25하-천안)'!$X$3:$AI$104,4,FALSE)</f>
        <v>400000</v>
      </c>
      <c r="AI61" s="383">
        <f>VLOOKUP(A61,'계산서(25하-천안)'!$X$3:$AI$104,2,FALSE)</f>
        <v>45989</v>
      </c>
      <c r="AJ61" s="379">
        <f>VLOOKUP(A61,'계산서(25하-천안)'!$X$3:$AI$104,8,FALSE)</f>
        <v>0</v>
      </c>
      <c r="AK61" s="383">
        <f>VLOOKUP(A61,'계산서(25하-천안)'!$X$3:$AI$104,9,FALSE)</f>
        <v>46009</v>
      </c>
      <c r="AL61" s="379">
        <f>VLOOKUP(A61,'계산서(25하-천안)'!$X$3:$AI$104,10,FALSE)</f>
        <v>400000</v>
      </c>
      <c r="AM61" s="379">
        <f>VLOOKUP(A61,'계산서(25하-천안)'!$X$3:$AI$104,12,FALSE)</f>
        <v>0</v>
      </c>
    </row>
    <row r="62" spans="1:39">
      <c r="A62" s="380" t="s">
        <v>6604</v>
      </c>
      <c r="B62" s="379">
        <v>2025</v>
      </c>
      <c r="C62" s="379" t="s">
        <v>7843</v>
      </c>
      <c r="D62" s="379" t="s">
        <v>7876</v>
      </c>
      <c r="E62" s="379" t="s">
        <v>7845</v>
      </c>
      <c r="F62" s="381" t="str">
        <f>"천-"&amp;'25하-천안140'!A62</f>
        <v>천-188</v>
      </c>
      <c r="G62" s="382">
        <v>61</v>
      </c>
      <c r="H62" s="382" t="s">
        <v>7877</v>
      </c>
      <c r="I62" s="383">
        <v>45960</v>
      </c>
      <c r="J62" s="383">
        <v>45960</v>
      </c>
      <c r="L62" s="379" t="s">
        <v>3746</v>
      </c>
      <c r="M62" s="379" t="s">
        <v>7846</v>
      </c>
      <c r="N62" s="379" t="s">
        <v>6601</v>
      </c>
      <c r="O62" s="379">
        <v>7</v>
      </c>
      <c r="P62" s="379">
        <v>2268126936</v>
      </c>
      <c r="Q62" s="379">
        <v>22681269366</v>
      </c>
      <c r="R62" s="379" t="s">
        <v>6602</v>
      </c>
      <c r="T62" s="379" t="s">
        <v>7757</v>
      </c>
      <c r="W62" s="379" t="s">
        <v>7758</v>
      </c>
      <c r="X62" s="379" t="s">
        <v>7308</v>
      </c>
      <c r="Y62" s="379" t="s">
        <v>7759</v>
      </c>
      <c r="Z62" s="379" t="s">
        <v>7760</v>
      </c>
      <c r="AA62" s="383">
        <v>45986</v>
      </c>
      <c r="AB62" s="379" t="s">
        <v>3746</v>
      </c>
      <c r="AC62" s="379">
        <v>0</v>
      </c>
      <c r="AD62" s="383" t="str">
        <f>VLOOKUP(A62,'계산서(25하-천안)'!$X$3:$AI$104,2,FALSE)</f>
        <v>국고 전액</v>
      </c>
      <c r="AF62" s="379">
        <f>VLOOKUP(A62,'계산서(25하-천안)'!$X$3:$AI$104,3,FALSE)</f>
        <v>0</v>
      </c>
      <c r="AG62" s="379">
        <f>VLOOKUP(A62,'계산서(25하-천안)'!$X$3:$AI$104,4,FALSE)</f>
        <v>1000000</v>
      </c>
      <c r="AI62" s="383" t="str">
        <f>VLOOKUP(A62,'계산서(25하-천안)'!$X$3:$AI$104,2,FALSE)</f>
        <v>국고 전액</v>
      </c>
      <c r="AJ62" s="379">
        <f>VLOOKUP(A62,'계산서(25하-천안)'!$X$3:$AI$104,8,FALSE)</f>
        <v>0</v>
      </c>
      <c r="AK62" s="383">
        <f>VLOOKUP(A62,'계산서(25하-천안)'!$X$3:$AI$104,9,FALSE)</f>
        <v>46006</v>
      </c>
      <c r="AL62" s="379">
        <f>VLOOKUP(A62,'계산서(25하-천안)'!$X$3:$AI$104,10,FALSE)</f>
        <v>1000000</v>
      </c>
      <c r="AM62" s="379">
        <f>VLOOKUP(A62,'계산서(25하-천안)'!$X$3:$AI$104,12,FALSE)</f>
        <v>0</v>
      </c>
    </row>
    <row r="63" spans="1:39">
      <c r="A63" s="380" t="s">
        <v>5195</v>
      </c>
      <c r="B63" s="379">
        <v>2025</v>
      </c>
      <c r="C63" s="379" t="s">
        <v>7843</v>
      </c>
      <c r="D63" s="379" t="s">
        <v>7852</v>
      </c>
      <c r="E63" s="379" t="s">
        <v>7845</v>
      </c>
      <c r="F63" s="381" t="str">
        <f>"천-"&amp;'25하-천안140'!A63</f>
        <v>천-189</v>
      </c>
      <c r="G63" s="382">
        <v>62</v>
      </c>
      <c r="H63" s="382" t="s">
        <v>6538</v>
      </c>
      <c r="I63" s="383">
        <v>45961</v>
      </c>
      <c r="J63" s="383">
        <v>45961</v>
      </c>
      <c r="L63" s="379" t="s">
        <v>7878</v>
      </c>
      <c r="M63" s="379" t="s">
        <v>7870</v>
      </c>
      <c r="N63" s="379" t="s">
        <v>5193</v>
      </c>
      <c r="O63" s="379">
        <v>286</v>
      </c>
      <c r="P63" s="379">
        <v>2118713085</v>
      </c>
      <c r="Q63" s="379" t="s">
        <v>1984</v>
      </c>
      <c r="R63" s="379" t="s">
        <v>1985</v>
      </c>
      <c r="T63" s="379" t="s">
        <v>5196</v>
      </c>
      <c r="W63" s="379" t="s">
        <v>7761</v>
      </c>
      <c r="X63" s="379" t="s">
        <v>345</v>
      </c>
      <c r="Y63" s="379" t="s">
        <v>7762</v>
      </c>
      <c r="Z63" s="379" t="s">
        <v>7763</v>
      </c>
      <c r="AA63" s="383">
        <v>45988</v>
      </c>
      <c r="AB63" s="379" t="s">
        <v>93</v>
      </c>
      <c r="AC63" s="379" t="s">
        <v>7763</v>
      </c>
      <c r="AD63" s="383">
        <f>VLOOKUP(A63,'계산서(25하-천안)'!$X$3:$AI$104,2,FALSE)</f>
        <v>45961</v>
      </c>
      <c r="AF63" s="379">
        <f>VLOOKUP(A63,'계산서(25하-천안)'!$X$3:$AI$104,3,FALSE)</f>
        <v>11400000</v>
      </c>
      <c r="AG63" s="379">
        <f>VLOOKUP(A63,'계산서(25하-천안)'!$X$3:$AI$104,4,FALSE)</f>
        <v>0</v>
      </c>
      <c r="AI63" s="383">
        <f>VLOOKUP(A63,'계산서(25하-천안)'!$X$3:$AI$104,2,FALSE)</f>
        <v>45961</v>
      </c>
      <c r="AJ63" s="379">
        <f>VLOOKUP(A63,'계산서(25하-천안)'!$X$3:$AI$104,8,FALSE)</f>
        <v>11400000</v>
      </c>
      <c r="AK63" s="383" t="str">
        <f>VLOOKUP(A63,'계산서(25하-천안)'!$X$3:$AI$104,9,FALSE)</f>
        <v>국고 X</v>
      </c>
      <c r="AL63" s="379">
        <f>VLOOKUP(A63,'계산서(25하-천안)'!$X$3:$AI$104,10,FALSE)</f>
        <v>0</v>
      </c>
      <c r="AM63" s="379">
        <f>VLOOKUP(A63,'계산서(25하-천안)'!$X$3:$AI$104,12,FALSE)</f>
        <v>0</v>
      </c>
    </row>
    <row r="64" spans="1:39">
      <c r="A64" s="380" t="s">
        <v>5651</v>
      </c>
      <c r="B64" s="379">
        <v>2025</v>
      </c>
      <c r="C64" s="379" t="s">
        <v>7843</v>
      </c>
      <c r="D64" s="379" t="s">
        <v>7879</v>
      </c>
      <c r="E64" s="379" t="s">
        <v>7845</v>
      </c>
      <c r="F64" s="381" t="str">
        <f>"천-"&amp;'25하-천안140'!A64</f>
        <v>천-190</v>
      </c>
      <c r="G64" s="382">
        <v>63</v>
      </c>
      <c r="H64" s="382" t="s">
        <v>5248</v>
      </c>
      <c r="I64" s="383">
        <v>45964</v>
      </c>
      <c r="J64" s="383">
        <v>45964</v>
      </c>
      <c r="L64" s="379" t="s">
        <v>3746</v>
      </c>
      <c r="M64" s="379" t="s">
        <v>7846</v>
      </c>
      <c r="N64" s="379" t="s">
        <v>7880</v>
      </c>
      <c r="O64" s="379">
        <v>17</v>
      </c>
      <c r="P64" s="379">
        <v>2148863000</v>
      </c>
      <c r="Q64" s="379">
        <v>21488630000</v>
      </c>
      <c r="R64" s="379" t="s">
        <v>5649</v>
      </c>
      <c r="T64" s="379" t="s">
        <v>5653</v>
      </c>
      <c r="U64" s="379" t="s">
        <v>5654</v>
      </c>
      <c r="V64" s="379" t="s">
        <v>5655</v>
      </c>
      <c r="W64" s="379" t="s">
        <v>5658</v>
      </c>
      <c r="X64" s="379" t="s">
        <v>334</v>
      </c>
      <c r="Y64" s="379" t="s">
        <v>5659</v>
      </c>
      <c r="Z64" s="379" t="s">
        <v>7765</v>
      </c>
      <c r="AA64" s="383">
        <v>45993</v>
      </c>
      <c r="AB64" s="379" t="s">
        <v>3746</v>
      </c>
      <c r="AC64" s="379" t="s">
        <v>5657</v>
      </c>
      <c r="AD64" s="383">
        <f>VLOOKUP(A64,'계산서(25하-천안)'!$X$3:$AI$104,2,FALSE)</f>
        <v>45994</v>
      </c>
      <c r="AF64" s="379">
        <f>VLOOKUP(A64,'계산서(25하-천안)'!$X$3:$AI$104,3,FALSE)</f>
        <v>850000</v>
      </c>
      <c r="AG64" s="379">
        <f>VLOOKUP(A64,'계산서(25하-천안)'!$X$3:$AI$104,4,FALSE)</f>
        <v>0</v>
      </c>
      <c r="AI64" s="383">
        <f>VLOOKUP(A64,'계산서(25하-천안)'!$X$3:$AI$104,2,FALSE)</f>
        <v>45994</v>
      </c>
      <c r="AJ64" s="379">
        <f>VLOOKUP(A64,'계산서(25하-천안)'!$X$3:$AI$104,8,FALSE)</f>
        <v>850000</v>
      </c>
      <c r="AK64" s="383" t="str">
        <f>VLOOKUP(A64,'계산서(25하-천안)'!$X$3:$AI$104,9,FALSE)</f>
        <v>국고 X</v>
      </c>
      <c r="AL64" s="379">
        <f>VLOOKUP(A64,'계산서(25하-천안)'!$X$3:$AI$104,10,FALSE)</f>
        <v>0</v>
      </c>
      <c r="AM64" s="379">
        <f>VLOOKUP(A64,'계산서(25하-천안)'!$X$3:$AI$104,12,FALSE)</f>
        <v>0</v>
      </c>
    </row>
    <row r="65" spans="1:39">
      <c r="A65" s="380" t="s">
        <v>7591</v>
      </c>
      <c r="B65" s="379">
        <v>2025</v>
      </c>
      <c r="C65" s="379" t="s">
        <v>7843</v>
      </c>
      <c r="E65" s="379" t="s">
        <v>7845</v>
      </c>
      <c r="F65" s="381" t="str">
        <f>"천-"&amp;'25하-천안140'!A65</f>
        <v>천-191</v>
      </c>
      <c r="G65" s="382">
        <v>64</v>
      </c>
      <c r="H65" s="382" t="s">
        <v>5407</v>
      </c>
      <c r="I65" s="383">
        <v>45965</v>
      </c>
      <c r="J65" s="383">
        <v>45965</v>
      </c>
      <c r="L65" s="379" t="s">
        <v>3749</v>
      </c>
      <c r="M65" s="379" t="s">
        <v>7846</v>
      </c>
      <c r="N65" s="379" t="s">
        <v>7588</v>
      </c>
      <c r="O65" s="379">
        <v>12</v>
      </c>
      <c r="P65" s="379">
        <v>6488102740</v>
      </c>
      <c r="Q65" s="379">
        <v>64881027400</v>
      </c>
      <c r="R65" s="379" t="s">
        <v>7589</v>
      </c>
      <c r="T65" s="379" t="s">
        <v>7593</v>
      </c>
      <c r="U65" s="379" t="s">
        <v>3548</v>
      </c>
      <c r="W65" s="379" t="s">
        <v>7766</v>
      </c>
      <c r="X65" s="379" t="s">
        <v>1062</v>
      </c>
      <c r="Y65" s="379" t="s">
        <v>7767</v>
      </c>
      <c r="Z65" s="379" t="s">
        <v>7768</v>
      </c>
      <c r="AA65" s="383">
        <v>45988</v>
      </c>
      <c r="AB65" s="379" t="s">
        <v>3749</v>
      </c>
      <c r="AC65" s="379" t="s">
        <v>7595</v>
      </c>
      <c r="AD65" s="383">
        <f>VLOOKUP(A65,'계산서(25하-천안)'!$X$3:$AI$104,2,FALSE)</f>
        <v>45989</v>
      </c>
      <c r="AF65" s="379">
        <f>VLOOKUP(A65,'계산서(25하-천안)'!$X$3:$AI$104,3,FALSE)</f>
        <v>300000</v>
      </c>
      <c r="AG65" s="379">
        <f>VLOOKUP(A65,'계산서(25하-천안)'!$X$3:$AI$104,4,FALSE)</f>
        <v>400000</v>
      </c>
      <c r="AI65" s="383">
        <f>VLOOKUP(A65,'계산서(25하-천안)'!$X$3:$AI$104,2,FALSE)</f>
        <v>45989</v>
      </c>
      <c r="AJ65" s="379">
        <f>VLOOKUP(A65,'계산서(25하-천안)'!$X$3:$AI$104,8,FALSE)</f>
        <v>300000</v>
      </c>
      <c r="AK65" s="383">
        <f>VLOOKUP(A65,'계산서(25하-천안)'!$X$3:$AI$104,9,FALSE)</f>
        <v>46006</v>
      </c>
      <c r="AL65" s="379">
        <f>VLOOKUP(A65,'계산서(25하-천안)'!$X$3:$AI$104,10,FALSE)</f>
        <v>400000</v>
      </c>
      <c r="AM65" s="379">
        <f>VLOOKUP(A65,'계산서(25하-천안)'!$X$3:$AI$104,12,FALSE)</f>
        <v>0</v>
      </c>
    </row>
    <row r="66" spans="1:39">
      <c r="A66" s="380" t="s">
        <v>5897</v>
      </c>
      <c r="B66" s="379">
        <v>2025</v>
      </c>
      <c r="C66" s="379" t="s">
        <v>7843</v>
      </c>
      <c r="D66" s="379" t="s">
        <v>7852</v>
      </c>
      <c r="E66" s="379" t="s">
        <v>7845</v>
      </c>
      <c r="F66" s="381" t="str">
        <f>"천-"&amp;'25하-천안140'!A66</f>
        <v>천-192</v>
      </c>
      <c r="G66" s="382">
        <v>65</v>
      </c>
      <c r="H66" s="382" t="s">
        <v>7881</v>
      </c>
      <c r="I66" s="383">
        <v>45965</v>
      </c>
      <c r="J66" s="383">
        <v>45965</v>
      </c>
      <c r="L66" s="379" t="s">
        <v>3748</v>
      </c>
      <c r="M66" s="379" t="s">
        <v>7846</v>
      </c>
      <c r="N66" s="379" t="s">
        <v>5894</v>
      </c>
      <c r="O66" s="379">
        <v>26</v>
      </c>
      <c r="P66" s="379">
        <v>3128118552</v>
      </c>
      <c r="Q66" s="379">
        <v>31281185526</v>
      </c>
      <c r="R66" s="379" t="s">
        <v>5895</v>
      </c>
      <c r="T66" s="379" t="s">
        <v>5899</v>
      </c>
      <c r="U66" s="379" t="s">
        <v>5900</v>
      </c>
      <c r="V66" s="379" t="s">
        <v>5901</v>
      </c>
      <c r="W66" s="379" t="s">
        <v>7769</v>
      </c>
      <c r="X66" s="379" t="s">
        <v>1267</v>
      </c>
      <c r="Y66" s="379" t="s">
        <v>7770</v>
      </c>
      <c r="Z66" s="379" t="s">
        <v>2957</v>
      </c>
      <c r="AA66" s="383" t="s">
        <v>7771</v>
      </c>
      <c r="AB66" s="379" t="s">
        <v>3748</v>
      </c>
      <c r="AC66" s="379" t="s">
        <v>7772</v>
      </c>
      <c r="AD66" s="383" t="str">
        <f>VLOOKUP(A66,'계산서(25하-천안)'!$X$3:$AI$104,2,FALSE)</f>
        <v>10월 27일
10월 31일</v>
      </c>
      <c r="AF66" s="379">
        <f>VLOOKUP(A66,'계산서(25하-천안)'!$X$3:$AI$104,3,FALSE)</f>
        <v>900000</v>
      </c>
      <c r="AG66" s="379">
        <f>VLOOKUP(A66,'계산서(25하-천안)'!$X$3:$AI$104,4,FALSE)</f>
        <v>400000</v>
      </c>
      <c r="AI66" s="383" t="str">
        <f>VLOOKUP(A66,'계산서(25하-천안)'!$X$3:$AI$104,2,FALSE)</f>
        <v>10월 27일
10월 31일</v>
      </c>
      <c r="AJ66" s="379">
        <f>VLOOKUP(A66,'계산서(25하-천안)'!$X$3:$AI$104,8,FALSE)</f>
        <v>300000</v>
      </c>
      <c r="AK66" s="383">
        <f>VLOOKUP(A66,'계산서(25하-천안)'!$X$3:$AI$104,9,FALSE)</f>
        <v>46006</v>
      </c>
      <c r="AL66" s="379">
        <f>VLOOKUP(A66,'계산서(25하-천안)'!$X$3:$AI$104,10,FALSE)</f>
        <v>400000</v>
      </c>
      <c r="AM66" s="379" t="str">
        <f>VLOOKUP(A66,'계산서(25하-천안)'!$X$3:$AI$104,12,FALSE)</f>
        <v>10/27 제이에스건설산업(주) 60만원 선발행
10/31 동우건설 주식회사 30만원 선발행</v>
      </c>
    </row>
    <row r="67" spans="1:39">
      <c r="A67" s="380" t="s">
        <v>6839</v>
      </c>
      <c r="B67" s="379">
        <v>2025</v>
      </c>
      <c r="C67" s="379" t="s">
        <v>7843</v>
      </c>
      <c r="D67" s="379" t="s">
        <v>7857</v>
      </c>
      <c r="E67" s="379" t="s">
        <v>7845</v>
      </c>
      <c r="F67" s="381" t="str">
        <f>"천-"&amp;'25하-천안140'!A67</f>
        <v>천-193</v>
      </c>
      <c r="G67" s="382">
        <v>66</v>
      </c>
      <c r="H67" s="382" t="s">
        <v>7882</v>
      </c>
      <c r="I67" s="383">
        <v>45965</v>
      </c>
      <c r="J67" s="383">
        <v>45965</v>
      </c>
      <c r="L67" s="379" t="s">
        <v>3746</v>
      </c>
      <c r="M67" s="379" t="s">
        <v>7846</v>
      </c>
      <c r="N67" s="379" t="s">
        <v>6836</v>
      </c>
      <c r="O67" s="379">
        <v>45</v>
      </c>
      <c r="P67" s="379">
        <v>1268663320</v>
      </c>
      <c r="Q67" s="379">
        <v>91303758101</v>
      </c>
      <c r="R67" s="379" t="s">
        <v>6837</v>
      </c>
      <c r="T67" s="379" t="s">
        <v>6840</v>
      </c>
      <c r="U67" s="379" t="s">
        <v>6841</v>
      </c>
      <c r="V67" s="379" t="s">
        <v>6842</v>
      </c>
      <c r="W67" s="379" t="s">
        <v>6846</v>
      </c>
      <c r="Y67" s="379" t="s">
        <v>6847</v>
      </c>
      <c r="Z67" s="379" t="s">
        <v>6845</v>
      </c>
      <c r="AA67" s="383">
        <v>45993</v>
      </c>
      <c r="AB67" s="379" t="s">
        <v>3746</v>
      </c>
      <c r="AC67" s="379" t="s">
        <v>6845</v>
      </c>
      <c r="AD67" s="383">
        <f>VLOOKUP(A67,'계산서(25하-천안)'!$X$3:$AI$104,2,FALSE)</f>
        <v>45994</v>
      </c>
      <c r="AF67" s="379">
        <f>VLOOKUP(A67,'계산서(25하-천안)'!$X$3:$AI$104,3,FALSE)</f>
        <v>1000000</v>
      </c>
      <c r="AG67" s="379">
        <f>VLOOKUP(A67,'계산서(25하-천안)'!$X$3:$AI$104,4,FALSE)</f>
        <v>0</v>
      </c>
      <c r="AI67" s="383">
        <f>VLOOKUP(A67,'계산서(25하-천안)'!$X$3:$AI$104,2,FALSE)</f>
        <v>45994</v>
      </c>
      <c r="AJ67" s="379">
        <f>VLOOKUP(A67,'계산서(25하-천안)'!$X$3:$AI$104,8,FALSE)</f>
        <v>1000000</v>
      </c>
      <c r="AK67" s="383" t="str">
        <f>VLOOKUP(A67,'계산서(25하-천안)'!$X$3:$AI$104,9,FALSE)</f>
        <v>국고 X</v>
      </c>
      <c r="AL67" s="379">
        <f>VLOOKUP(A67,'계산서(25하-천안)'!$X$3:$AI$104,10,FALSE)</f>
        <v>0</v>
      </c>
      <c r="AM67" s="379">
        <f>VLOOKUP(A67,'계산서(25하-천안)'!$X$3:$AI$104,12,FALSE)</f>
        <v>0</v>
      </c>
    </row>
    <row r="68" spans="1:39">
      <c r="A68" s="380" t="s">
        <v>6185</v>
      </c>
      <c r="B68" s="379">
        <v>2025</v>
      </c>
      <c r="C68" s="379" t="s">
        <v>7843</v>
      </c>
      <c r="D68" s="379" t="s">
        <v>7857</v>
      </c>
      <c r="E68" s="379" t="s">
        <v>7845</v>
      </c>
      <c r="F68" s="381" t="str">
        <f>"천-"&amp;'25하-천안140'!A68</f>
        <v>천-194</v>
      </c>
      <c r="G68" s="382">
        <v>67</v>
      </c>
      <c r="H68" s="382" t="s">
        <v>7883</v>
      </c>
      <c r="I68" s="383">
        <v>45966</v>
      </c>
      <c r="J68" s="383">
        <v>45966</v>
      </c>
      <c r="L68" s="379" t="s">
        <v>7864</v>
      </c>
      <c r="M68" s="379" t="s">
        <v>7846</v>
      </c>
      <c r="N68" s="379" t="s">
        <v>1709</v>
      </c>
      <c r="O68" s="379">
        <v>139</v>
      </c>
      <c r="P68" s="379">
        <v>3128525589</v>
      </c>
      <c r="Q68" s="379" t="s">
        <v>2535</v>
      </c>
      <c r="R68" s="379" t="s">
        <v>1710</v>
      </c>
      <c r="T68" s="379" t="s">
        <v>1711</v>
      </c>
      <c r="U68" s="379" t="s">
        <v>1591</v>
      </c>
      <c r="V68" s="379" t="s">
        <v>1592</v>
      </c>
      <c r="W68" s="379" t="s">
        <v>1589</v>
      </c>
      <c r="X68" s="379" t="s">
        <v>1346</v>
      </c>
      <c r="Y68" s="379" t="s">
        <v>1590</v>
      </c>
      <c r="Z68" s="379" t="s">
        <v>1712</v>
      </c>
      <c r="AA68" s="383" t="s">
        <v>7773</v>
      </c>
      <c r="AB68" s="379" t="s">
        <v>240</v>
      </c>
      <c r="AC68" s="379" t="s">
        <v>1712</v>
      </c>
      <c r="AD68" s="383">
        <f>VLOOKUP(A68,'계산서(25하-천안)'!$X$3:$AI$104,2,FALSE)</f>
        <v>45966</v>
      </c>
      <c r="AF68" s="379">
        <f>VLOOKUP(A68,'계산서(25하-천안)'!$X$3:$AI$104,3,FALSE)</f>
        <v>3500000</v>
      </c>
      <c r="AG68" s="379">
        <f>VLOOKUP(A68,'계산서(25하-천안)'!$X$3:$AI$104,4,FALSE)</f>
        <v>0</v>
      </c>
      <c r="AI68" s="383">
        <f>VLOOKUP(A68,'계산서(25하-천안)'!$X$3:$AI$104,2,FALSE)</f>
        <v>45966</v>
      </c>
      <c r="AJ68" s="379">
        <f>VLOOKUP(A68,'계산서(25하-천안)'!$X$3:$AI$104,8,FALSE)</f>
        <v>3500000</v>
      </c>
      <c r="AK68" s="383" t="str">
        <f>VLOOKUP(A68,'계산서(25하-천안)'!$X$3:$AI$104,9,FALSE)</f>
        <v>국고 X</v>
      </c>
      <c r="AL68" s="379">
        <f>VLOOKUP(A68,'계산서(25하-천안)'!$X$3:$AI$104,10,FALSE)</f>
        <v>0</v>
      </c>
      <c r="AM68" s="379">
        <f>VLOOKUP(A68,'계산서(25하-천안)'!$X$3:$AI$104,12,FALSE)</f>
        <v>0</v>
      </c>
    </row>
    <row r="69" spans="1:39">
      <c r="A69" s="380" t="s">
        <v>6019</v>
      </c>
      <c r="B69" s="379">
        <v>2025</v>
      </c>
      <c r="C69" s="379" t="s">
        <v>7843</v>
      </c>
      <c r="D69" s="379" t="s">
        <v>7852</v>
      </c>
      <c r="E69" s="379" t="s">
        <v>7845</v>
      </c>
      <c r="F69" s="381" t="str">
        <f>"천-"&amp;'25하-천안140'!A69</f>
        <v>천-195</v>
      </c>
      <c r="G69" s="382">
        <v>68</v>
      </c>
      <c r="H69" s="382" t="s">
        <v>7884</v>
      </c>
      <c r="I69" s="383">
        <v>45968</v>
      </c>
      <c r="J69" s="383">
        <v>45968</v>
      </c>
      <c r="L69" s="379" t="s">
        <v>3749</v>
      </c>
      <c r="M69" s="379" t="s">
        <v>7846</v>
      </c>
      <c r="N69" s="379" t="s">
        <v>6018</v>
      </c>
      <c r="O69" s="379">
        <v>58</v>
      </c>
      <c r="P69" s="379">
        <v>2148678417</v>
      </c>
      <c r="Q69" s="379">
        <v>21486784176</v>
      </c>
      <c r="R69" s="379" t="s">
        <v>6557</v>
      </c>
      <c r="T69" s="379" t="s">
        <v>6021</v>
      </c>
      <c r="W69" s="379" t="s">
        <v>7774</v>
      </c>
      <c r="X69" s="379" t="s">
        <v>7650</v>
      </c>
      <c r="Y69" s="379" t="s">
        <v>7775</v>
      </c>
      <c r="Z69" s="379" t="s">
        <v>6014</v>
      </c>
      <c r="AA69" s="383">
        <v>45987</v>
      </c>
      <c r="AB69" s="379" t="s">
        <v>3749</v>
      </c>
      <c r="AC69" s="379" t="s">
        <v>6014</v>
      </c>
      <c r="AD69" s="383">
        <f>VLOOKUP(A69,'계산서(25하-천안)'!$X$3:$AI$104,2,FALSE)</f>
        <v>45986</v>
      </c>
      <c r="AF69" s="379">
        <f>VLOOKUP(A69,'계산서(25하-천안)'!$X$3:$AI$104,3,FALSE)</f>
        <v>2000000</v>
      </c>
      <c r="AG69" s="379">
        <f>VLOOKUP(A69,'계산서(25하-천안)'!$X$3:$AI$104,4,FALSE)</f>
        <v>0</v>
      </c>
      <c r="AI69" s="383">
        <f>VLOOKUP(A69,'계산서(25하-천안)'!$X$3:$AI$104,2,FALSE)</f>
        <v>45986</v>
      </c>
      <c r="AJ69" s="379">
        <f>VLOOKUP(A69,'계산서(25하-천안)'!$X$3:$AI$104,8,FALSE)</f>
        <v>2000000</v>
      </c>
      <c r="AK69" s="383" t="str">
        <f>VLOOKUP(A69,'계산서(25하-천안)'!$X$3:$AI$104,9,FALSE)</f>
        <v>국고 X</v>
      </c>
      <c r="AL69" s="379">
        <f>VLOOKUP(A69,'계산서(25하-천안)'!$X$3:$AI$104,10,FALSE)</f>
        <v>0</v>
      </c>
      <c r="AM69" s="379">
        <f>VLOOKUP(A69,'계산서(25하-천안)'!$X$3:$AI$104,12,FALSE)</f>
        <v>0</v>
      </c>
    </row>
    <row r="70" spans="1:39">
      <c r="A70" s="380" t="s">
        <v>7291</v>
      </c>
      <c r="B70" s="379">
        <v>2025</v>
      </c>
      <c r="C70" s="379" t="s">
        <v>7843</v>
      </c>
      <c r="D70" s="379" t="s">
        <v>7851</v>
      </c>
      <c r="E70" s="379" t="s">
        <v>7845</v>
      </c>
      <c r="F70" s="381" t="str">
        <f>"천-"&amp;'25하-천안140'!A70</f>
        <v>천-196</v>
      </c>
      <c r="G70" s="382">
        <v>69</v>
      </c>
      <c r="H70" s="382" t="s">
        <v>5301</v>
      </c>
      <c r="I70" s="383">
        <v>45971</v>
      </c>
      <c r="J70" s="383">
        <v>45971</v>
      </c>
      <c r="L70" s="379" t="s">
        <v>3746</v>
      </c>
      <c r="M70" s="379" t="s">
        <v>7846</v>
      </c>
      <c r="N70" s="379" t="s">
        <v>7288</v>
      </c>
      <c r="O70" s="379">
        <v>69</v>
      </c>
      <c r="P70" s="379">
        <v>2161021273</v>
      </c>
      <c r="Q70" s="379">
        <v>21610212730</v>
      </c>
      <c r="R70" s="379" t="s">
        <v>7289</v>
      </c>
      <c r="T70" s="379" t="s">
        <v>7293</v>
      </c>
      <c r="U70" s="379" t="s">
        <v>7294</v>
      </c>
      <c r="V70" s="379" t="s">
        <v>7295</v>
      </c>
      <c r="W70" s="379" t="s">
        <v>7301</v>
      </c>
      <c r="X70" s="379" t="s">
        <v>7302</v>
      </c>
      <c r="Y70" s="379" t="s">
        <v>7303</v>
      </c>
      <c r="Z70" s="379" t="s">
        <v>7776</v>
      </c>
      <c r="AA70" s="383">
        <v>45993</v>
      </c>
      <c r="AB70" s="379" t="s">
        <v>3746</v>
      </c>
      <c r="AC70" s="379" t="s">
        <v>7300</v>
      </c>
      <c r="AD70" s="383">
        <f>VLOOKUP(A70,'계산서(25하-천안)'!$X$3:$AI$104,2,FALSE)</f>
        <v>45994</v>
      </c>
      <c r="AF70" s="379">
        <f>VLOOKUP(A70,'계산서(25하-천안)'!$X$3:$AI$104,3,FALSE)</f>
        <v>800000</v>
      </c>
      <c r="AG70" s="379">
        <f>VLOOKUP(A70,'계산서(25하-천안)'!$X$3:$AI$104,4,FALSE)</f>
        <v>0</v>
      </c>
      <c r="AI70" s="383">
        <f>VLOOKUP(A70,'계산서(25하-천안)'!$X$3:$AI$104,2,FALSE)</f>
        <v>45994</v>
      </c>
      <c r="AJ70" s="379">
        <f>VLOOKUP(A70,'계산서(25하-천안)'!$X$3:$AI$104,8,FALSE)</f>
        <v>0</v>
      </c>
      <c r="AK70" s="383" t="str">
        <f>VLOOKUP(A70,'계산서(25하-천안)'!$X$3:$AI$104,9,FALSE)</f>
        <v>국고 X</v>
      </c>
      <c r="AL70" s="379">
        <f>VLOOKUP(A70,'계산서(25하-천안)'!$X$3:$AI$104,10,FALSE)</f>
        <v>0</v>
      </c>
      <c r="AM70" s="379">
        <f>VLOOKUP(A70,'계산서(25하-천안)'!$X$3:$AI$104,12,FALSE)</f>
        <v>0</v>
      </c>
    </row>
    <row r="71" spans="1:39">
      <c r="A71" s="380" t="s">
        <v>5997</v>
      </c>
      <c r="B71" s="379">
        <v>2025</v>
      </c>
      <c r="C71" s="379" t="s">
        <v>7843</v>
      </c>
      <c r="E71" s="379" t="s">
        <v>7845</v>
      </c>
      <c r="F71" s="381" t="str">
        <f>"천-"&amp;'25하-천안140'!A71</f>
        <v>천-197</v>
      </c>
      <c r="G71" s="382">
        <v>70</v>
      </c>
      <c r="H71" s="382" t="s">
        <v>6628</v>
      </c>
      <c r="I71" s="383">
        <v>45971</v>
      </c>
      <c r="J71" s="383">
        <v>45971</v>
      </c>
      <c r="L71" s="379" t="s">
        <v>3748</v>
      </c>
      <c r="M71" s="379" t="s">
        <v>7846</v>
      </c>
      <c r="N71" s="379" t="s">
        <v>5994</v>
      </c>
      <c r="O71" s="379">
        <v>8</v>
      </c>
      <c r="P71" s="379">
        <v>8428701893</v>
      </c>
      <c r="Q71" s="379">
        <v>84287018930</v>
      </c>
      <c r="R71" s="379" t="s">
        <v>5995</v>
      </c>
      <c r="T71" s="379" t="s">
        <v>5998</v>
      </c>
      <c r="W71" s="379" t="s">
        <v>6005</v>
      </c>
      <c r="X71" s="379" t="s">
        <v>1346</v>
      </c>
      <c r="Y71" s="379" t="s">
        <v>6006</v>
      </c>
      <c r="Z71" s="379" t="s">
        <v>6004</v>
      </c>
      <c r="AA71" s="383" t="s">
        <v>7777</v>
      </c>
      <c r="AB71" s="379" t="s">
        <v>3748</v>
      </c>
      <c r="AC71" s="379" t="s">
        <v>6004</v>
      </c>
      <c r="AD71" s="383">
        <f>VLOOKUP(A71,'계산서(25하-천안)'!$X$3:$AI$104,2,FALSE)</f>
        <v>46001</v>
      </c>
      <c r="AF71" s="379">
        <f>VLOOKUP(A71,'계산서(25하-천안)'!$X$3:$AI$104,3,FALSE)</f>
        <v>600000</v>
      </c>
      <c r="AG71" s="379">
        <f>VLOOKUP(A71,'계산서(25하-천안)'!$X$3:$AI$104,4,FALSE)</f>
        <v>400000</v>
      </c>
      <c r="AI71" s="383">
        <f>VLOOKUP(A71,'계산서(25하-천안)'!$X$3:$AI$104,2,FALSE)</f>
        <v>46001</v>
      </c>
      <c r="AJ71" s="379">
        <f>VLOOKUP(A71,'계산서(25하-천안)'!$X$3:$AI$104,8,FALSE)</f>
        <v>600000</v>
      </c>
      <c r="AK71" s="383">
        <f>VLOOKUP(A71,'계산서(25하-천안)'!$X$3:$AI$104,9,FALSE)</f>
        <v>46006</v>
      </c>
      <c r="AL71" s="379">
        <f>VLOOKUP(A71,'계산서(25하-천안)'!$X$3:$AI$104,10,FALSE)</f>
        <v>400000</v>
      </c>
      <c r="AM71" s="379">
        <f>VLOOKUP(A71,'계산서(25하-천안)'!$X$3:$AI$104,12,FALSE)</f>
        <v>0</v>
      </c>
    </row>
    <row r="72" spans="1:39">
      <c r="A72" s="380" t="s">
        <v>6423</v>
      </c>
      <c r="B72" s="379">
        <v>2025</v>
      </c>
      <c r="C72" s="379" t="s">
        <v>7843</v>
      </c>
      <c r="D72" s="379" t="s">
        <v>7885</v>
      </c>
      <c r="E72" s="379" t="s">
        <v>7845</v>
      </c>
      <c r="F72" s="381" t="str">
        <f>"천-"&amp;'25하-천안140'!A72</f>
        <v>천-198</v>
      </c>
      <c r="G72" s="382">
        <v>71</v>
      </c>
      <c r="H72" s="382" t="s">
        <v>7299</v>
      </c>
      <c r="I72" s="383">
        <v>45973</v>
      </c>
      <c r="J72" s="383">
        <v>45973</v>
      </c>
      <c r="L72" s="379" t="s">
        <v>4470</v>
      </c>
      <c r="M72" s="379" t="s">
        <v>7861</v>
      </c>
      <c r="N72" s="379" t="s">
        <v>6420</v>
      </c>
      <c r="O72" s="379">
        <v>340</v>
      </c>
      <c r="P72" s="379">
        <v>4118119799</v>
      </c>
      <c r="Q72" s="379" t="s">
        <v>2394</v>
      </c>
      <c r="R72" s="379" t="s">
        <v>7778</v>
      </c>
      <c r="T72" s="379" t="s">
        <v>1847</v>
      </c>
      <c r="W72" s="379" t="s">
        <v>2282</v>
      </c>
      <c r="X72" s="379" t="s">
        <v>1015</v>
      </c>
      <c r="Y72" s="379" t="s">
        <v>1848</v>
      </c>
      <c r="Z72" s="379" t="s">
        <v>7779</v>
      </c>
      <c r="AA72" s="383">
        <v>46001</v>
      </c>
      <c r="AB72" s="379" t="s">
        <v>3746</v>
      </c>
      <c r="AC72" s="379" t="s">
        <v>7780</v>
      </c>
      <c r="AD72" s="383">
        <f>VLOOKUP(A72,'계산서(25하-천안)'!$X$3:$AI$104,2,FALSE)</f>
        <v>46001</v>
      </c>
      <c r="AF72" s="379">
        <f>VLOOKUP(A72,'계산서(25하-천안)'!$X$3:$AI$104,3,FALSE)</f>
        <v>9800000</v>
      </c>
      <c r="AG72" s="379">
        <f>VLOOKUP(A72,'계산서(25하-천안)'!$X$3:$AI$104,4,FALSE)</f>
        <v>0</v>
      </c>
      <c r="AI72" s="383">
        <f>VLOOKUP(A72,'계산서(25하-천안)'!$X$3:$AI$104,2,FALSE)</f>
        <v>46001</v>
      </c>
      <c r="AJ72" s="379">
        <f>VLOOKUP(A72,'계산서(25하-천안)'!$X$3:$AI$104,8,FALSE)</f>
        <v>8200000</v>
      </c>
      <c r="AK72" s="383" t="str">
        <f>VLOOKUP(A72,'계산서(25하-천안)'!$X$3:$AI$104,9,FALSE)</f>
        <v>국고 X</v>
      </c>
      <c r="AL72" s="379">
        <f>VLOOKUP(A72,'계산서(25하-천안)'!$X$3:$AI$104,10,FALSE)</f>
        <v>0</v>
      </c>
      <c r="AM72" s="379" t="str">
        <f>VLOOKUP(A72,'계산서(25하-천안)'!$X$3:$AI$104,12,FALSE)</f>
        <v>현대삼호: 820만원
(주)동양: 160만원</v>
      </c>
    </row>
    <row r="73" spans="1:39">
      <c r="A73" s="380" t="s">
        <v>6527</v>
      </c>
      <c r="B73" s="379">
        <v>2025</v>
      </c>
      <c r="C73" s="379" t="s">
        <v>7843</v>
      </c>
      <c r="D73" s="379" t="s">
        <v>7851</v>
      </c>
      <c r="E73" s="379" t="s">
        <v>7845</v>
      </c>
      <c r="F73" s="381" t="str">
        <f>"천-"&amp;'25하-천안140'!A73</f>
        <v>천-199</v>
      </c>
      <c r="G73" s="382">
        <v>72</v>
      </c>
      <c r="H73" s="382" t="s">
        <v>7467</v>
      </c>
      <c r="I73" s="383">
        <v>45974</v>
      </c>
      <c r="J73" s="383">
        <v>45974</v>
      </c>
      <c r="L73" s="379" t="s">
        <v>7886</v>
      </c>
      <c r="M73" s="379" t="s">
        <v>7887</v>
      </c>
      <c r="N73" s="379" t="s">
        <v>1922</v>
      </c>
      <c r="O73" s="379">
        <v>340</v>
      </c>
      <c r="P73" s="379">
        <v>2048203788</v>
      </c>
      <c r="Q73" s="379" t="s">
        <v>2283</v>
      </c>
      <c r="R73" s="379" t="s">
        <v>1923</v>
      </c>
      <c r="T73" s="379" t="s">
        <v>1924</v>
      </c>
      <c r="U73" s="379" t="s">
        <v>1925</v>
      </c>
      <c r="V73" s="379" t="s">
        <v>2309</v>
      </c>
      <c r="W73" s="379" t="s">
        <v>2307</v>
      </c>
      <c r="X73" s="379" t="s">
        <v>1024</v>
      </c>
      <c r="Y73" s="379" t="s">
        <v>1926</v>
      </c>
      <c r="Z73" s="379" t="s">
        <v>1927</v>
      </c>
      <c r="AA73" s="383">
        <v>46002</v>
      </c>
      <c r="AB73" s="379" t="s">
        <v>3746</v>
      </c>
      <c r="AC73" s="379" t="s">
        <v>1927</v>
      </c>
      <c r="AD73" s="383">
        <f>VLOOKUP(A73,'계산서(25하-천안)'!$X$3:$AI$104,2,FALSE)</f>
        <v>46002</v>
      </c>
      <c r="AF73" s="379">
        <f>VLOOKUP(A73,'계산서(25하-천안)'!$X$3:$AI$104,3,FALSE)</f>
        <v>4900000</v>
      </c>
      <c r="AG73" s="379">
        <f>VLOOKUP(A73,'계산서(25하-천안)'!$X$3:$AI$104,4,FALSE)</f>
        <v>0</v>
      </c>
      <c r="AI73" s="383">
        <f>VLOOKUP(A73,'계산서(25하-천안)'!$X$3:$AI$104,2,FALSE)</f>
        <v>46002</v>
      </c>
      <c r="AJ73" s="379">
        <f>VLOOKUP(A73,'계산서(25하-천안)'!$X$3:$AI$104,8,FALSE)</f>
        <v>0</v>
      </c>
      <c r="AK73" s="383" t="str">
        <f>VLOOKUP(A73,'계산서(25하-천안)'!$X$3:$AI$104,9,FALSE)</f>
        <v>국고 X</v>
      </c>
      <c r="AL73" s="379">
        <f>VLOOKUP(A73,'계산서(25하-천안)'!$X$3:$AI$104,10,FALSE)</f>
        <v>0</v>
      </c>
      <c r="AM73" s="379">
        <f>VLOOKUP(A73,'계산서(25하-천안)'!$X$3:$AI$104,12,FALSE)</f>
        <v>0</v>
      </c>
    </row>
    <row r="74" spans="1:39">
      <c r="A74" s="380" t="s">
        <v>6624</v>
      </c>
      <c r="B74" s="379">
        <v>2025</v>
      </c>
      <c r="C74" s="379" t="s">
        <v>7843</v>
      </c>
      <c r="D74" s="379" t="s">
        <v>7851</v>
      </c>
      <c r="E74" s="379" t="s">
        <v>7845</v>
      </c>
      <c r="F74" s="381" t="str">
        <f>"천-"&amp;'25하-천안140'!A74</f>
        <v>천-200</v>
      </c>
      <c r="G74" s="382">
        <v>73</v>
      </c>
      <c r="H74" s="382" t="s">
        <v>7240</v>
      </c>
      <c r="I74" s="383">
        <v>45974</v>
      </c>
      <c r="J74" s="383">
        <v>45974</v>
      </c>
      <c r="L74" s="379" t="s">
        <v>7888</v>
      </c>
      <c r="M74" s="379" t="s">
        <v>7846</v>
      </c>
      <c r="N74" s="379" t="s">
        <v>1935</v>
      </c>
      <c r="O74" s="379">
        <v>240</v>
      </c>
      <c r="P74" s="379">
        <v>1838602229</v>
      </c>
      <c r="Q74" s="379" t="s">
        <v>2471</v>
      </c>
      <c r="R74" s="379" t="s">
        <v>6634</v>
      </c>
      <c r="T74" s="379" t="s">
        <v>1571</v>
      </c>
      <c r="U74" s="379" t="s">
        <v>7781</v>
      </c>
      <c r="V74" s="379" t="s">
        <v>1573</v>
      </c>
      <c r="W74" s="379" t="s">
        <v>2468</v>
      </c>
      <c r="X74" s="379" t="s">
        <v>2472</v>
      </c>
      <c r="Y74" s="379" t="s">
        <v>2469</v>
      </c>
      <c r="Z74" s="379" t="s">
        <v>2470</v>
      </c>
      <c r="AA74" s="383" t="s">
        <v>7782</v>
      </c>
      <c r="AB74" s="379" t="s">
        <v>240</v>
      </c>
      <c r="AC74" s="379" t="s">
        <v>2470</v>
      </c>
      <c r="AD74" s="383">
        <f>VLOOKUP(A74,'계산서(25하-천안)'!$X$3:$AI$104,2,FALSE)</f>
        <v>46013</v>
      </c>
      <c r="AF74" s="379">
        <f>VLOOKUP(A74,'계산서(25하-천안)'!$X$3:$AI$104,3,FALSE)</f>
        <v>3000000</v>
      </c>
      <c r="AG74" s="379">
        <f>VLOOKUP(A74,'계산서(25하-천안)'!$X$3:$AI$104,4,FALSE)</f>
        <v>0</v>
      </c>
      <c r="AI74" s="383">
        <f>VLOOKUP(A74,'계산서(25하-천안)'!$X$3:$AI$104,2,FALSE)</f>
        <v>46013</v>
      </c>
      <c r="AJ74" s="379">
        <f>VLOOKUP(A74,'계산서(25하-천안)'!$X$3:$AI$104,8,FALSE)</f>
        <v>0</v>
      </c>
      <c r="AK74" s="383" t="str">
        <f>VLOOKUP(A74,'계산서(25하-천안)'!$X$3:$AI$104,9,FALSE)</f>
        <v>국고 X</v>
      </c>
      <c r="AL74" s="379">
        <f>VLOOKUP(A74,'계산서(25하-천안)'!$X$3:$AI$104,10,FALSE)</f>
        <v>0</v>
      </c>
      <c r="AM74" s="379">
        <f>VLOOKUP(A74,'계산서(25하-천안)'!$X$3:$AI$104,12,FALSE)</f>
        <v>0</v>
      </c>
    </row>
    <row r="75" spans="1:39">
      <c r="A75" s="380" t="s">
        <v>7193</v>
      </c>
      <c r="B75" s="379">
        <v>2025</v>
      </c>
      <c r="C75" s="379" t="s">
        <v>7843</v>
      </c>
      <c r="D75" s="379" t="s">
        <v>7850</v>
      </c>
      <c r="E75" s="379" t="s">
        <v>7845</v>
      </c>
      <c r="F75" s="381" t="str">
        <f>"천-"&amp;'25하-천안140'!A75</f>
        <v>천-201</v>
      </c>
      <c r="G75" s="382">
        <v>74</v>
      </c>
      <c r="H75" s="382" t="s">
        <v>5227</v>
      </c>
      <c r="I75" s="383">
        <v>45979</v>
      </c>
      <c r="J75" s="383">
        <v>45980</v>
      </c>
      <c r="L75" s="379" t="s">
        <v>7889</v>
      </c>
      <c r="M75" s="379" t="s">
        <v>7846</v>
      </c>
      <c r="N75" s="379" t="s">
        <v>2387</v>
      </c>
      <c r="O75" s="379">
        <v>340</v>
      </c>
      <c r="P75" s="379">
        <v>1078111563</v>
      </c>
      <c r="Q75" s="379" t="s">
        <v>2388</v>
      </c>
      <c r="R75" s="379" t="s">
        <v>7191</v>
      </c>
      <c r="T75" s="379" t="s">
        <v>2389</v>
      </c>
      <c r="U75" s="379" t="s">
        <v>7783</v>
      </c>
      <c r="V75" s="379" t="s">
        <v>2390</v>
      </c>
      <c r="W75" s="379" t="s">
        <v>7784</v>
      </c>
      <c r="X75" s="379" t="s">
        <v>1195</v>
      </c>
      <c r="Y75" s="379" t="s">
        <v>7785</v>
      </c>
      <c r="Z75" s="379" t="s">
        <v>7786</v>
      </c>
      <c r="AA75" s="383">
        <v>46009</v>
      </c>
      <c r="AB75" s="379" t="s">
        <v>3749</v>
      </c>
      <c r="AC75" s="379" t="s">
        <v>7786</v>
      </c>
      <c r="AD75" s="383">
        <f>VLOOKUP(A75,'계산서(25하-천안)'!$X$3:$AI$104,2,FALSE)</f>
        <v>46013</v>
      </c>
      <c r="AF75" s="379">
        <f>VLOOKUP(A75,'계산서(25하-천안)'!$X$3:$AI$104,3,FALSE)</f>
        <v>9000000</v>
      </c>
      <c r="AG75" s="379">
        <f>VLOOKUP(A75,'계산서(25하-천안)'!$X$3:$AI$104,4,FALSE)</f>
        <v>0</v>
      </c>
      <c r="AI75" s="383">
        <f>VLOOKUP(A75,'계산서(25하-천안)'!$X$3:$AI$104,2,FALSE)</f>
        <v>46013</v>
      </c>
      <c r="AJ75" s="379">
        <f>VLOOKUP(A75,'계산서(25하-천안)'!$X$3:$AI$104,8,FALSE)</f>
        <v>0</v>
      </c>
      <c r="AK75" s="383"/>
      <c r="AL75" s="379">
        <f>VLOOKUP(A75,'계산서(25하-천안)'!$X$3:$AI$104,10,FALSE)</f>
        <v>0</v>
      </c>
      <c r="AM75" s="379">
        <f>VLOOKUP(A75,'계산서(25하-천안)'!$X$3:$AI$104,12,FALSE)</f>
        <v>0</v>
      </c>
    </row>
    <row r="76" spans="1:39">
      <c r="A76" s="380" t="s">
        <v>6587</v>
      </c>
      <c r="B76" s="379">
        <v>2025</v>
      </c>
      <c r="C76" s="379" t="s">
        <v>7843</v>
      </c>
      <c r="D76" s="379" t="s">
        <v>7890</v>
      </c>
      <c r="E76" s="379" t="s">
        <v>7845</v>
      </c>
      <c r="F76" s="381" t="str">
        <f>"천-"&amp;'25하-천안140'!A76</f>
        <v>천-202</v>
      </c>
      <c r="G76" s="382">
        <v>75</v>
      </c>
      <c r="H76" s="382" t="s">
        <v>7891</v>
      </c>
      <c r="I76" s="383">
        <v>45980</v>
      </c>
      <c r="J76" s="383">
        <v>45980</v>
      </c>
      <c r="L76" s="379" t="s">
        <v>3746</v>
      </c>
      <c r="M76" s="379" t="s">
        <v>7846</v>
      </c>
      <c r="N76" s="379" t="s">
        <v>2517</v>
      </c>
      <c r="O76" s="379">
        <v>10</v>
      </c>
      <c r="P76" s="379">
        <v>7478602912</v>
      </c>
      <c r="Q76" s="379" t="s">
        <v>2521</v>
      </c>
      <c r="R76" s="379" t="s">
        <v>2522</v>
      </c>
      <c r="T76" s="379" t="s">
        <v>7787</v>
      </c>
      <c r="U76" s="379" t="s">
        <v>2523</v>
      </c>
      <c r="V76" s="379" t="s">
        <v>2524</v>
      </c>
      <c r="W76" s="379" t="s">
        <v>2518</v>
      </c>
      <c r="X76" s="379" t="s">
        <v>1062</v>
      </c>
      <c r="Y76" s="379" t="s">
        <v>2519</v>
      </c>
      <c r="Z76" s="379" t="s">
        <v>2520</v>
      </c>
      <c r="AA76" s="383">
        <v>46007</v>
      </c>
      <c r="AB76" s="379" t="s">
        <v>3746</v>
      </c>
      <c r="AC76" s="379" t="s">
        <v>2520</v>
      </c>
      <c r="AD76" s="383">
        <f>VLOOKUP(A76,'계산서(25하-천안)'!$X$3:$AI$104,2,FALSE)</f>
        <v>46007</v>
      </c>
      <c r="AF76" s="379">
        <f>VLOOKUP(A76,'계산서(25하-천안)'!$X$3:$AI$104,3,FALSE)</f>
        <v>100000</v>
      </c>
      <c r="AG76" s="379">
        <f>VLOOKUP(A76,'계산서(25하-천안)'!$X$3:$AI$104,4,FALSE)</f>
        <v>400000</v>
      </c>
      <c r="AI76" s="383">
        <f>VLOOKUP(A76,'계산서(25하-천안)'!$X$3:$AI$104,2,FALSE)</f>
        <v>46007</v>
      </c>
      <c r="AJ76" s="379">
        <f>VLOOKUP(A76,'계산서(25하-천안)'!$X$3:$AI$104,8,FALSE)</f>
        <v>0</v>
      </c>
      <c r="AK76" s="383" t="str">
        <f>VLOOKUP(A76,'계산서(25하-천안)'!$X$3:$AI$104,9,FALSE)</f>
        <v>국고 X</v>
      </c>
      <c r="AL76" s="379">
        <f>VLOOKUP(A76,'계산서(25하-천안)'!$X$3:$AI$104,10,FALSE)</f>
        <v>0</v>
      </c>
      <c r="AM76" s="379">
        <f>VLOOKUP(A76,'계산서(25하-천안)'!$X$3:$AI$104,12,FALSE)</f>
        <v>0</v>
      </c>
    </row>
    <row r="77" spans="1:39">
      <c r="A77" s="380" t="s">
        <v>6899</v>
      </c>
      <c r="B77" s="379">
        <v>2025</v>
      </c>
      <c r="C77" s="379" t="s">
        <v>7843</v>
      </c>
      <c r="D77" s="379" t="s">
        <v>7851</v>
      </c>
      <c r="E77" s="379" t="s">
        <v>7845</v>
      </c>
      <c r="F77" s="381" t="str">
        <f>"천-"&amp;'25하-천안140'!A77</f>
        <v>천-203</v>
      </c>
      <c r="G77" s="382">
        <v>76</v>
      </c>
      <c r="H77" s="382" t="s">
        <v>7892</v>
      </c>
      <c r="I77" s="383">
        <v>45981</v>
      </c>
      <c r="J77" s="383">
        <v>45981</v>
      </c>
      <c r="L77" s="379" t="s">
        <v>3746</v>
      </c>
      <c r="M77" s="379" t="s">
        <v>7849</v>
      </c>
      <c r="N77" s="379" t="s">
        <v>6896</v>
      </c>
      <c r="O77" s="379">
        <v>46</v>
      </c>
      <c r="P77" s="379">
        <v>4558100330</v>
      </c>
      <c r="Q77" s="379">
        <v>45581003300</v>
      </c>
      <c r="R77" s="379" t="s">
        <v>6897</v>
      </c>
      <c r="T77" s="379" t="s">
        <v>6901</v>
      </c>
      <c r="U77" s="379" t="s">
        <v>6902</v>
      </c>
      <c r="V77" s="379" t="s">
        <v>6903</v>
      </c>
      <c r="W77" s="379" t="s">
        <v>7788</v>
      </c>
      <c r="X77" s="379" t="s">
        <v>1346</v>
      </c>
      <c r="Y77" s="379" t="s">
        <v>7789</v>
      </c>
      <c r="Z77" s="379" t="s">
        <v>7790</v>
      </c>
      <c r="AA77" s="383">
        <v>46007</v>
      </c>
      <c r="AB77" s="379" t="s">
        <v>3746</v>
      </c>
      <c r="AC77" s="379" t="s">
        <v>6906</v>
      </c>
      <c r="AD77" s="383">
        <f>VLOOKUP(A77,'계산서(25하-천안)'!$X$3:$AI$104,2,FALSE)</f>
        <v>46007</v>
      </c>
      <c r="AF77" s="379">
        <f>VLOOKUP(A77,'계산서(25하-천안)'!$X$3:$AI$104,3,FALSE)</f>
        <v>2900000</v>
      </c>
      <c r="AG77" s="379">
        <f>VLOOKUP(A77,'계산서(25하-천안)'!$X$3:$AI$104,4,FALSE)</f>
        <v>400000</v>
      </c>
      <c r="AI77" s="383">
        <f>VLOOKUP(A77,'계산서(25하-천안)'!$X$3:$AI$104,2,FALSE)</f>
        <v>46007</v>
      </c>
      <c r="AJ77" s="379">
        <f>VLOOKUP(A77,'계산서(25하-천안)'!$X$3:$AI$104,8,FALSE)</f>
        <v>2900000</v>
      </c>
      <c r="AK77" s="383"/>
      <c r="AL77" s="379">
        <f>VLOOKUP(A77,'계산서(25하-천안)'!$X$3:$AI$104,10,FALSE)</f>
        <v>0</v>
      </c>
      <c r="AM77" s="379">
        <f>VLOOKUP(A77,'계산서(25하-천안)'!$X$3:$AI$104,12,FALSE)</f>
        <v>0</v>
      </c>
    </row>
    <row r="78" spans="1:39">
      <c r="A78" s="380" t="s">
        <v>7252</v>
      </c>
      <c r="B78" s="379">
        <v>2025</v>
      </c>
      <c r="C78" s="379" t="s">
        <v>7843</v>
      </c>
      <c r="D78" s="379" t="s">
        <v>7852</v>
      </c>
      <c r="E78" s="379" t="s">
        <v>7845</v>
      </c>
      <c r="F78" s="381" t="str">
        <f>"천-"&amp;'25하-천안140'!A78</f>
        <v>천-204</v>
      </c>
      <c r="G78" s="382">
        <v>77</v>
      </c>
      <c r="H78" s="382" t="s">
        <v>7893</v>
      </c>
      <c r="I78" s="383">
        <v>45982</v>
      </c>
      <c r="J78" s="383">
        <v>45982</v>
      </c>
      <c r="L78" s="379" t="s">
        <v>7894</v>
      </c>
      <c r="M78" s="379" t="s">
        <v>7846</v>
      </c>
      <c r="N78" s="379" t="s">
        <v>7250</v>
      </c>
      <c r="O78" s="379">
        <v>217</v>
      </c>
      <c r="P78" s="379">
        <v>1048118121</v>
      </c>
      <c r="Q78" s="379">
        <v>10481181216</v>
      </c>
      <c r="R78" s="379" t="s">
        <v>2868</v>
      </c>
      <c r="T78" s="379" t="s">
        <v>2869</v>
      </c>
      <c r="W78" s="379" t="s">
        <v>7791</v>
      </c>
      <c r="Y78" s="379" t="s">
        <v>7257</v>
      </c>
      <c r="Z78" s="379" t="s">
        <v>7792</v>
      </c>
      <c r="AA78" s="383">
        <v>46002</v>
      </c>
      <c r="AB78" s="379" t="s">
        <v>93</v>
      </c>
      <c r="AC78" s="379" t="s">
        <v>7792</v>
      </c>
      <c r="AD78" s="383">
        <f>VLOOKUP(A78,'계산서(25하-천안)'!$X$3:$AI$104,2,FALSE)</f>
        <v>46002</v>
      </c>
      <c r="AF78" s="379">
        <f>VLOOKUP(A78,'계산서(25하-천안)'!$X$3:$AI$104,3,FALSE)</f>
        <v>5600000</v>
      </c>
      <c r="AG78" s="379">
        <f>VLOOKUP(A78,'계산서(25하-천안)'!$X$3:$AI$104,4,FALSE)</f>
        <v>0</v>
      </c>
      <c r="AI78" s="383">
        <f>VLOOKUP(A78,'계산서(25하-천안)'!$X$3:$AI$104,2,FALSE)</f>
        <v>46002</v>
      </c>
      <c r="AJ78" s="379">
        <f>VLOOKUP(A78,'계산서(25하-천안)'!$X$3:$AI$104,8,FALSE)</f>
        <v>0</v>
      </c>
      <c r="AK78" s="383" t="str">
        <f>VLOOKUP(A78,'계산서(25하-천안)'!$X$3:$AI$104,9,FALSE)</f>
        <v>국고 X</v>
      </c>
      <c r="AL78" s="379">
        <f>VLOOKUP(A78,'계산서(25하-천안)'!$X$3:$AI$104,10,FALSE)</f>
        <v>0</v>
      </c>
      <c r="AM78" s="379">
        <f>VLOOKUP(A78,'계산서(25하-천안)'!$X$3:$AI$104,12,FALSE)</f>
        <v>0</v>
      </c>
    </row>
    <row r="79" spans="1:39">
      <c r="A79" s="380" t="s">
        <v>5087</v>
      </c>
      <c r="B79" s="379">
        <v>2025</v>
      </c>
      <c r="C79" s="379" t="s">
        <v>7843</v>
      </c>
      <c r="D79" s="379" t="s">
        <v>7895</v>
      </c>
      <c r="E79" s="379" t="s">
        <v>7845</v>
      </c>
      <c r="F79" s="381" t="str">
        <f>"천-"&amp;'25하-천안140'!A79</f>
        <v>천-205</v>
      </c>
      <c r="G79" s="382">
        <v>78</v>
      </c>
      <c r="H79" s="382" t="s">
        <v>7896</v>
      </c>
      <c r="I79" s="383">
        <v>45985</v>
      </c>
      <c r="J79" s="383">
        <v>45986</v>
      </c>
      <c r="L79" s="379" t="s">
        <v>7897</v>
      </c>
      <c r="M79" s="379" t="s">
        <v>7846</v>
      </c>
      <c r="N79" s="379" t="s">
        <v>1907</v>
      </c>
      <c r="O79" s="379">
        <v>223</v>
      </c>
      <c r="P79" s="379">
        <v>2208113641</v>
      </c>
      <c r="Q79" s="379" t="s">
        <v>2473</v>
      </c>
      <c r="R79" s="379" t="s">
        <v>5085</v>
      </c>
      <c r="T79" s="379" t="s">
        <v>1571</v>
      </c>
      <c r="U79" s="379" t="s">
        <v>1908</v>
      </c>
      <c r="V79" s="379" t="s">
        <v>1573</v>
      </c>
      <c r="W79" s="379" t="s">
        <v>2468</v>
      </c>
      <c r="X79" s="379" t="s">
        <v>2472</v>
      </c>
      <c r="Y79" s="379" t="s">
        <v>2469</v>
      </c>
      <c r="Z79" s="379" t="s">
        <v>2470</v>
      </c>
      <c r="AA79" s="383">
        <v>46014</v>
      </c>
      <c r="AB79" s="379" t="s">
        <v>3749</v>
      </c>
      <c r="AC79" s="379" t="s">
        <v>2470</v>
      </c>
      <c r="AD79" s="383">
        <f>VLOOKUP(A79,'계산서(25하-천안)'!$X$3:$AI$104,2,FALSE)</f>
        <v>46013</v>
      </c>
      <c r="AF79" s="379">
        <f>VLOOKUP(A79,'계산서(25하-천안)'!$X$3:$AI$104,3,FALSE)</f>
        <v>7500000</v>
      </c>
      <c r="AG79" s="379">
        <f>VLOOKUP(A79,'계산서(25하-천안)'!$X$3:$AI$104,4,FALSE)</f>
        <v>0</v>
      </c>
      <c r="AI79" s="383">
        <f>VLOOKUP(A79,'계산서(25하-천안)'!$X$3:$AI$104,2,FALSE)</f>
        <v>46013</v>
      </c>
      <c r="AJ79" s="379">
        <f>VLOOKUP(A79,'계산서(25하-천안)'!$X$3:$AI$104,8,FALSE)</f>
        <v>0</v>
      </c>
      <c r="AK79" s="383" t="str">
        <f>VLOOKUP(A79,'계산서(25하-천안)'!$X$3:$AI$104,9,FALSE)</f>
        <v>국고 X</v>
      </c>
      <c r="AL79" s="379">
        <f>VLOOKUP(A79,'계산서(25하-천안)'!$X$3:$AI$104,10,FALSE)</f>
        <v>0</v>
      </c>
      <c r="AM79" s="379">
        <f>VLOOKUP(A79,'계산서(25하-천안)'!$X$3:$AI$104,12,FALSE)</f>
        <v>0</v>
      </c>
    </row>
    <row r="80" spans="1:39">
      <c r="A80" s="380" t="s">
        <v>7898</v>
      </c>
      <c r="B80" s="379">
        <v>2025</v>
      </c>
      <c r="C80" s="379" t="s">
        <v>7843</v>
      </c>
      <c r="D80" s="379" t="s">
        <v>7895</v>
      </c>
      <c r="E80" s="379" t="s">
        <v>7845</v>
      </c>
      <c r="F80" s="381" t="str">
        <f>"천-"&amp;'25하-천안140'!A80</f>
        <v>천-206</v>
      </c>
      <c r="G80" s="382">
        <v>79</v>
      </c>
      <c r="H80" s="382" t="s">
        <v>6833</v>
      </c>
      <c r="I80" s="383">
        <v>45986</v>
      </c>
      <c r="J80" s="383">
        <v>45992</v>
      </c>
      <c r="L80" s="379" t="s">
        <v>93</v>
      </c>
      <c r="M80" s="379" t="s">
        <v>7846</v>
      </c>
      <c r="N80" s="379" t="s">
        <v>2391</v>
      </c>
      <c r="O80" s="379">
        <v>22</v>
      </c>
      <c r="P80" s="379">
        <v>3118204843</v>
      </c>
      <c r="Q80" s="379" t="s">
        <v>2392</v>
      </c>
      <c r="R80" s="379" t="s">
        <v>2393</v>
      </c>
      <c r="T80" s="379" t="s">
        <v>1849</v>
      </c>
      <c r="U80" s="379" t="s">
        <v>1850</v>
      </c>
      <c r="V80" s="379" t="s">
        <v>1851</v>
      </c>
      <c r="W80" s="379" t="s">
        <v>1852</v>
      </c>
      <c r="Y80" s="379" t="s">
        <v>1853</v>
      </c>
      <c r="Z80" s="379" t="s">
        <v>1854</v>
      </c>
      <c r="AA80" s="383">
        <v>46013</v>
      </c>
      <c r="AB80" s="379" t="s">
        <v>93</v>
      </c>
      <c r="AC80" s="379" t="s">
        <v>7793</v>
      </c>
      <c r="AD80" s="383">
        <f>VLOOKUP(A80,'계산서(25하-천안)'!$X$3:$AI$104,2,FALSE)</f>
        <v>46015</v>
      </c>
      <c r="AF80" s="379">
        <f>VLOOKUP(A80,'계산서(25하-천안)'!$X$3:$AI$104,3,FALSE)</f>
        <v>2600000</v>
      </c>
      <c r="AG80" s="379">
        <f>VLOOKUP(A80,'계산서(25하-천안)'!$X$3:$AI$104,4,FALSE)</f>
        <v>400000</v>
      </c>
      <c r="AI80" s="383">
        <f>VLOOKUP(A80,'계산서(25하-천안)'!$X$3:$AI$104,2,FALSE)</f>
        <v>46015</v>
      </c>
      <c r="AJ80" s="379">
        <f>VLOOKUP(A80,'계산서(25하-천안)'!$X$3:$AI$104,8,FALSE)</f>
        <v>0</v>
      </c>
      <c r="AK80" s="383"/>
      <c r="AL80" s="379">
        <f>VLOOKUP(A80,'계산서(25하-천안)'!$X$3:$AI$104,10,FALSE)</f>
        <v>0</v>
      </c>
      <c r="AM80" s="379">
        <f>VLOOKUP(A80,'계산서(25하-천안)'!$X$3:$AI$104,12,FALSE)</f>
        <v>0</v>
      </c>
    </row>
    <row r="81" spans="1:39">
      <c r="A81" s="380" t="s">
        <v>7269</v>
      </c>
      <c r="B81" s="379">
        <v>2025</v>
      </c>
      <c r="C81" s="379" t="s">
        <v>7843</v>
      </c>
      <c r="D81" s="379" t="s">
        <v>7851</v>
      </c>
      <c r="E81" s="379" t="s">
        <v>7845</v>
      </c>
      <c r="F81" s="381" t="str">
        <f>"천-"&amp;'25하-천안140'!A81</f>
        <v>천-207</v>
      </c>
      <c r="G81" s="382">
        <v>80</v>
      </c>
      <c r="H81" s="382" t="s">
        <v>6833</v>
      </c>
      <c r="I81" s="383">
        <v>45986</v>
      </c>
      <c r="J81" s="383">
        <v>45986</v>
      </c>
      <c r="L81" s="379" t="s">
        <v>3746</v>
      </c>
      <c r="M81" s="379" t="s">
        <v>7846</v>
      </c>
      <c r="N81" s="379" t="s">
        <v>1422</v>
      </c>
      <c r="O81" s="379">
        <v>3</v>
      </c>
      <c r="P81" s="379">
        <v>3128609757</v>
      </c>
      <c r="Q81" s="379" t="s">
        <v>2544</v>
      </c>
      <c r="R81" s="379" t="s">
        <v>1423</v>
      </c>
      <c r="T81" s="379" t="s">
        <v>1424</v>
      </c>
      <c r="U81" s="379" t="s">
        <v>1427</v>
      </c>
      <c r="V81" s="379" t="s">
        <v>1428</v>
      </c>
      <c r="W81" s="379" t="s">
        <v>1423</v>
      </c>
      <c r="X81" s="379" t="s">
        <v>31</v>
      </c>
      <c r="Y81" s="379" t="s">
        <v>1426</v>
      </c>
      <c r="Z81" s="379" t="s">
        <v>1425</v>
      </c>
      <c r="AA81" s="383">
        <v>46007</v>
      </c>
      <c r="AB81" s="379" t="s">
        <v>3746</v>
      </c>
      <c r="AC81" s="379" t="s">
        <v>1425</v>
      </c>
      <c r="AD81" s="383" t="str">
        <f>VLOOKUP(A81,'계산서(25하-천안)'!$X$3:$AI$104,2,FALSE)</f>
        <v>국고 전액</v>
      </c>
      <c r="AF81" s="379">
        <f>VLOOKUP(A81,'계산서(25하-천안)'!$X$3:$AI$104,3,FALSE)</f>
        <v>0</v>
      </c>
      <c r="AG81" s="379">
        <f>VLOOKUP(A81,'계산서(25하-천안)'!$X$3:$AI$104,4,FALSE)</f>
        <v>400000</v>
      </c>
      <c r="AI81" s="383" t="str">
        <f>VLOOKUP(A81,'계산서(25하-천안)'!$X$3:$AI$104,2,FALSE)</f>
        <v>국고 전액</v>
      </c>
      <c r="AJ81" s="379">
        <f>VLOOKUP(A81,'계산서(25하-천안)'!$X$3:$AI$104,8,FALSE)</f>
        <v>0</v>
      </c>
      <c r="AK81" s="383"/>
      <c r="AL81" s="379">
        <f>VLOOKUP(A81,'계산서(25하-천안)'!$X$3:$AI$104,10,FALSE)</f>
        <v>0</v>
      </c>
      <c r="AM81" s="379">
        <f>VLOOKUP(A81,'계산서(25하-천안)'!$X$3:$AI$104,12,FALSE)</f>
        <v>0</v>
      </c>
    </row>
    <row r="82" spans="1:39">
      <c r="A82" s="380" t="s">
        <v>5936</v>
      </c>
      <c r="B82" s="379">
        <v>2025</v>
      </c>
      <c r="C82" s="379" t="s">
        <v>7843</v>
      </c>
      <c r="D82" s="379" t="s">
        <v>7852</v>
      </c>
      <c r="E82" s="379" t="s">
        <v>7845</v>
      </c>
      <c r="F82" s="381" t="str">
        <f>"천-"&amp;'25하-천안140'!A82</f>
        <v>천-208</v>
      </c>
      <c r="G82" s="382">
        <v>81</v>
      </c>
      <c r="H82" s="382" t="s">
        <v>7899</v>
      </c>
      <c r="I82" s="383">
        <v>45987</v>
      </c>
      <c r="J82" s="383">
        <v>45992</v>
      </c>
      <c r="L82" s="379" t="s">
        <v>7900</v>
      </c>
      <c r="M82" s="379" t="s">
        <v>7901</v>
      </c>
      <c r="N82" s="379" t="s">
        <v>1636</v>
      </c>
      <c r="O82" s="379">
        <v>750</v>
      </c>
      <c r="P82" s="379">
        <v>1148116377</v>
      </c>
      <c r="Q82" s="379" t="s">
        <v>2310</v>
      </c>
      <c r="R82" s="379" t="s">
        <v>1637</v>
      </c>
      <c r="T82" s="379" t="s">
        <v>1638</v>
      </c>
      <c r="U82" s="379" t="s">
        <v>1642</v>
      </c>
      <c r="V82" s="379" t="s">
        <v>1643</v>
      </c>
      <c r="W82" s="379" t="s">
        <v>1640</v>
      </c>
      <c r="X82" s="379" t="s">
        <v>1024</v>
      </c>
      <c r="Y82" s="379" t="s">
        <v>1641</v>
      </c>
      <c r="Z82" s="379" t="s">
        <v>1639</v>
      </c>
      <c r="AA82" s="383">
        <v>46021</v>
      </c>
      <c r="AB82" s="379" t="s">
        <v>3746</v>
      </c>
      <c r="AC82" s="379" t="s">
        <v>1639</v>
      </c>
      <c r="AD82" s="383">
        <f>VLOOKUP(A82,'계산서(25하-천안)'!$X$3:$AI$104,2,FALSE)</f>
        <v>0</v>
      </c>
      <c r="AF82" s="379">
        <f>VLOOKUP(A82,'계산서(25하-천안)'!$X$3:$AI$104,3,FALSE)</f>
        <v>15000000</v>
      </c>
      <c r="AG82" s="379">
        <f>VLOOKUP(A82,'계산서(25하-천안)'!$X$3:$AI$104,4,FALSE)</f>
        <v>0</v>
      </c>
      <c r="AI82" s="383">
        <f>VLOOKUP(A82,'계산서(25하-천안)'!$X$3:$AI$104,2,FALSE)</f>
        <v>0</v>
      </c>
      <c r="AJ82" s="379">
        <f>VLOOKUP(A82,'계산서(25하-천안)'!$X$3:$AI$104,8,FALSE)</f>
        <v>0</v>
      </c>
      <c r="AK82" s="383" t="str">
        <f>VLOOKUP(A82,'계산서(25하-천안)'!$X$3:$AI$104,9,FALSE)</f>
        <v>국고 X</v>
      </c>
      <c r="AL82" s="379">
        <f>VLOOKUP(A82,'계산서(25하-천안)'!$X$3:$AI$104,10,FALSE)</f>
        <v>0</v>
      </c>
      <c r="AM82" s="379">
        <f>VLOOKUP(A82,'계산서(25하-천안)'!$X$3:$AI$104,12,FALSE)</f>
        <v>0</v>
      </c>
    </row>
    <row r="83" spans="1:39">
      <c r="A83" s="380" t="s">
        <v>6919</v>
      </c>
      <c r="B83" s="379">
        <v>2025</v>
      </c>
      <c r="C83" s="379" t="s">
        <v>7843</v>
      </c>
      <c r="D83" s="379" t="s">
        <v>7844</v>
      </c>
      <c r="E83" s="379" t="s">
        <v>7845</v>
      </c>
      <c r="F83" s="381" t="str">
        <f>"천-"&amp;'25하-천안140'!A83</f>
        <v>천-209</v>
      </c>
      <c r="G83" s="382">
        <v>82</v>
      </c>
      <c r="H83" s="382" t="s">
        <v>7902</v>
      </c>
      <c r="I83" s="383">
        <v>45987</v>
      </c>
      <c r="J83" s="383">
        <v>45987</v>
      </c>
      <c r="L83" s="379" t="s">
        <v>3749</v>
      </c>
      <c r="M83" s="379" t="s">
        <v>7846</v>
      </c>
      <c r="N83" s="379" t="s">
        <v>6917</v>
      </c>
      <c r="O83" s="379">
        <v>20</v>
      </c>
      <c r="P83" s="379">
        <v>5888100474</v>
      </c>
      <c r="Q83" s="379">
        <v>58881004746</v>
      </c>
      <c r="R83" s="379" t="s">
        <v>6918</v>
      </c>
      <c r="T83" s="379" t="s">
        <v>6920</v>
      </c>
      <c r="W83" s="379" t="s">
        <v>6914</v>
      </c>
      <c r="X83" s="379" t="s">
        <v>6915</v>
      </c>
      <c r="Y83" s="379" t="s">
        <v>4033</v>
      </c>
      <c r="Z83" s="379" t="s">
        <v>7794</v>
      </c>
      <c r="AA83" s="383">
        <v>46007</v>
      </c>
      <c r="AB83" s="379" t="s">
        <v>3746</v>
      </c>
      <c r="AC83" s="379">
        <v>0</v>
      </c>
      <c r="AD83" s="383" t="str">
        <f>VLOOKUP(A83,'계산서(25하-천안)'!$X$3:$AI$104,2,FALSE)</f>
        <v>국고 전액</v>
      </c>
      <c r="AF83" s="379">
        <f>VLOOKUP(A83,'계산서(25하-천안)'!$X$3:$AI$104,3,FALSE)</f>
        <v>0</v>
      </c>
      <c r="AG83" s="379">
        <f>VLOOKUP(A83,'계산서(25하-천안)'!$X$3:$AI$104,4,FALSE)</f>
        <v>937090</v>
      </c>
      <c r="AI83" s="383" t="str">
        <f>VLOOKUP(A83,'계산서(25하-천안)'!$X$3:$AI$104,2,FALSE)</f>
        <v>국고 전액</v>
      </c>
      <c r="AJ83" s="379">
        <f>VLOOKUP(A83,'계산서(25하-천안)'!$X$3:$AI$104,8,FALSE)</f>
        <v>0</v>
      </c>
      <c r="AK83" s="383"/>
      <c r="AL83" s="379">
        <f>VLOOKUP(A83,'계산서(25하-천안)'!$X$3:$AI$104,10,FALSE)</f>
        <v>0</v>
      </c>
      <c r="AM83" s="379">
        <f>VLOOKUP(A83,'계산서(25하-천안)'!$X$3:$AI$104,12,FALSE)</f>
        <v>0</v>
      </c>
    </row>
    <row r="84" spans="1:39">
      <c r="A84" s="380" t="s">
        <v>5290</v>
      </c>
      <c r="B84" s="379">
        <v>2025</v>
      </c>
      <c r="C84" s="379" t="s">
        <v>7843</v>
      </c>
      <c r="D84" s="379" t="s">
        <v>7857</v>
      </c>
      <c r="E84" s="379" t="s">
        <v>7845</v>
      </c>
      <c r="F84" s="381" t="str">
        <f>"천-"&amp;'25하-천안140'!A84</f>
        <v>천-210</v>
      </c>
      <c r="G84" s="382">
        <v>83</v>
      </c>
      <c r="H84" s="382" t="s">
        <v>6058</v>
      </c>
      <c r="I84" s="383">
        <v>45992</v>
      </c>
      <c r="J84" s="383">
        <v>45992</v>
      </c>
      <c r="L84" s="379" t="s">
        <v>3748</v>
      </c>
      <c r="M84" s="379" t="s">
        <v>7846</v>
      </c>
      <c r="N84" s="379" t="s">
        <v>1835</v>
      </c>
      <c r="O84" s="379">
        <v>65</v>
      </c>
      <c r="P84" s="379">
        <v>1248148819</v>
      </c>
      <c r="Q84" s="379">
        <v>31285467170</v>
      </c>
      <c r="R84" s="379" t="s">
        <v>1449</v>
      </c>
      <c r="T84" s="379" t="s">
        <v>7795</v>
      </c>
      <c r="U84" s="379" t="s">
        <v>1836</v>
      </c>
      <c r="V84" s="379" t="s">
        <v>1837</v>
      </c>
      <c r="W84" s="379" t="s">
        <v>2613</v>
      </c>
      <c r="X84" s="379" t="s">
        <v>1195</v>
      </c>
      <c r="Y84" s="379" t="s">
        <v>1838</v>
      </c>
      <c r="Z84" s="379" t="s">
        <v>1839</v>
      </c>
      <c r="AA84" s="383"/>
      <c r="AC84" s="379" t="s">
        <v>1450</v>
      </c>
      <c r="AD84" s="383">
        <f>VLOOKUP(A84,'계산서(25하-천안)'!$X$3:$AI$104,2,FALSE)</f>
        <v>46015</v>
      </c>
      <c r="AF84" s="379">
        <f>VLOOKUP(A84,'계산서(25하-천안)'!$X$3:$AI$104,3,FALSE)</f>
        <v>500000</v>
      </c>
      <c r="AG84" s="379">
        <f>VLOOKUP(A84,'계산서(25하-천안)'!$X$3:$AI$104,4,FALSE)</f>
        <v>0</v>
      </c>
      <c r="AI84" s="383">
        <f>VLOOKUP(A84,'계산서(25하-천안)'!$X$3:$AI$104,2,FALSE)</f>
        <v>46015</v>
      </c>
      <c r="AJ84" s="379">
        <f>VLOOKUP(A84,'계산서(25하-천안)'!$X$3:$AI$104,8,FALSE)</f>
        <v>500000</v>
      </c>
      <c r="AK84" s="383" t="str">
        <f>VLOOKUP(A84,'계산서(25하-천안)'!$X$3:$AI$104,9,FALSE)</f>
        <v>국고 X</v>
      </c>
      <c r="AL84" s="379">
        <f>VLOOKUP(A84,'계산서(25하-천안)'!$X$3:$AI$104,10,FALSE)</f>
        <v>0</v>
      </c>
      <c r="AM84" s="379">
        <f>VLOOKUP(A84,'계산서(25하-천안)'!$X$3:$AI$104,12,FALSE)</f>
        <v>0</v>
      </c>
    </row>
    <row r="85" spans="1:39">
      <c r="A85" s="380" t="s">
        <v>7112</v>
      </c>
      <c r="B85" s="379">
        <v>2025</v>
      </c>
      <c r="C85" s="379" t="s">
        <v>7843</v>
      </c>
      <c r="E85" s="379" t="s">
        <v>7845</v>
      </c>
      <c r="F85" s="381" t="str">
        <f>"천-"&amp;'25하-천안140'!A85</f>
        <v>천-211</v>
      </c>
      <c r="G85" s="382">
        <v>84</v>
      </c>
      <c r="H85" s="382" t="s">
        <v>7903</v>
      </c>
      <c r="I85" s="383">
        <v>45993</v>
      </c>
      <c r="J85" s="383">
        <v>45993</v>
      </c>
      <c r="L85" s="379" t="s">
        <v>3748</v>
      </c>
      <c r="M85" s="379" t="s">
        <v>7846</v>
      </c>
      <c r="N85" s="379" t="s">
        <v>7109</v>
      </c>
      <c r="O85" s="379">
        <v>68</v>
      </c>
      <c r="P85" s="379">
        <v>1258187120</v>
      </c>
      <c r="Q85" s="379">
        <v>92229694161</v>
      </c>
      <c r="R85" s="379" t="s">
        <v>7110</v>
      </c>
      <c r="T85" s="379" t="s">
        <v>7114</v>
      </c>
      <c r="U85" s="379" t="s">
        <v>7115</v>
      </c>
      <c r="V85" s="379" t="s">
        <v>7116</v>
      </c>
      <c r="W85" s="379" t="s">
        <v>7119</v>
      </c>
      <c r="X85" s="379" t="s">
        <v>676</v>
      </c>
      <c r="Y85" s="379" t="s">
        <v>7796</v>
      </c>
      <c r="Z85" s="379" t="s">
        <v>7797</v>
      </c>
      <c r="AA85" s="383"/>
      <c r="AC85" s="379" t="s">
        <v>7118</v>
      </c>
      <c r="AD85" s="383">
        <f>VLOOKUP(A85,'계산서(25하-천안)'!$X$3:$AI$104,2,FALSE)</f>
        <v>46015</v>
      </c>
      <c r="AF85" s="379">
        <f>VLOOKUP(A85,'계산서(25하-천안)'!$X$3:$AI$104,3,FALSE)</f>
        <v>450000</v>
      </c>
      <c r="AG85" s="379">
        <f>VLOOKUP(A85,'계산서(25하-천안)'!$X$3:$AI$104,4,FALSE)</f>
        <v>0</v>
      </c>
      <c r="AI85" s="383">
        <f>VLOOKUP(A85,'계산서(25하-천안)'!$X$3:$AI$104,2,FALSE)</f>
        <v>46015</v>
      </c>
      <c r="AJ85" s="379">
        <f>VLOOKUP(A85,'계산서(25하-천안)'!$X$3:$AI$104,8,FALSE)</f>
        <v>0</v>
      </c>
      <c r="AK85" s="383" t="str">
        <f>VLOOKUP(A85,'계산서(25하-천안)'!$X$3:$AI$104,9,FALSE)</f>
        <v>국고 X</v>
      </c>
      <c r="AL85" s="379">
        <f>VLOOKUP(A85,'계산서(25하-천안)'!$X$3:$AI$104,10,FALSE)</f>
        <v>0</v>
      </c>
      <c r="AM85" s="379">
        <f>VLOOKUP(A85,'계산서(25하-천안)'!$X$3:$AI$104,12,FALSE)</f>
        <v>0</v>
      </c>
    </row>
    <row r="86" spans="1:39">
      <c r="A86" s="380" t="s">
        <v>6380</v>
      </c>
      <c r="B86" s="379">
        <v>2025</v>
      </c>
      <c r="C86" s="379" t="s">
        <v>7843</v>
      </c>
      <c r="D86" s="379" t="s">
        <v>7852</v>
      </c>
      <c r="E86" s="379" t="s">
        <v>7845</v>
      </c>
      <c r="F86" s="381" t="str">
        <f>"천-"&amp;'25하-천안140'!A86</f>
        <v>천-212</v>
      </c>
      <c r="G86" s="382">
        <v>85</v>
      </c>
      <c r="H86" s="382" t="s">
        <v>5257</v>
      </c>
      <c r="I86" s="383">
        <v>45995</v>
      </c>
      <c r="J86" s="383">
        <v>45995</v>
      </c>
      <c r="L86" s="379" t="s">
        <v>7904</v>
      </c>
      <c r="M86" s="379" t="s">
        <v>7905</v>
      </c>
      <c r="N86" s="379" t="s">
        <v>3633</v>
      </c>
      <c r="O86" s="379">
        <v>342</v>
      </c>
      <c r="P86" s="379">
        <v>1168107777</v>
      </c>
      <c r="Q86" s="379">
        <v>11681077776</v>
      </c>
      <c r="R86" s="379" t="s">
        <v>6379</v>
      </c>
      <c r="T86" s="379" t="s">
        <v>6382</v>
      </c>
      <c r="U86" s="379" t="s">
        <v>1310</v>
      </c>
      <c r="V86" s="379" t="s">
        <v>1311</v>
      </c>
      <c r="W86" s="379" t="s">
        <v>1308</v>
      </c>
      <c r="X86" s="379" t="s">
        <v>345</v>
      </c>
      <c r="Y86" s="379" t="s">
        <v>1309</v>
      </c>
      <c r="Z86" s="379" t="s">
        <v>1307</v>
      </c>
      <c r="AA86" s="383">
        <v>46022</v>
      </c>
      <c r="AB86" s="379" t="s">
        <v>93</v>
      </c>
      <c r="AC86" s="379" t="s">
        <v>1307</v>
      </c>
      <c r="AD86" s="383">
        <f>VLOOKUP(A86,'계산서(25하-천안)'!$X$3:$AI$104,2,FALSE)</f>
        <v>46008</v>
      </c>
      <c r="AF86" s="379">
        <f>VLOOKUP(A86,'계산서(25하-천안)'!$X$3:$AI$104,3,FALSE)</f>
        <v>10600000</v>
      </c>
      <c r="AG86" s="379">
        <f>VLOOKUP(A86,'계산서(25하-천안)'!$X$3:$AI$104,4,FALSE)</f>
        <v>0</v>
      </c>
      <c r="AI86" s="383">
        <f>VLOOKUP(A86,'계산서(25하-천안)'!$X$3:$AI$104,2,FALSE)</f>
        <v>46008</v>
      </c>
      <c r="AJ86" s="379">
        <f>VLOOKUP(A86,'계산서(25하-천안)'!$X$3:$AI$104,8,FALSE)</f>
        <v>10600000</v>
      </c>
      <c r="AK86" s="383" t="str">
        <f>VLOOKUP(A86,'계산서(25하-천안)'!$X$3:$AI$104,9,FALSE)</f>
        <v>국고 X</v>
      </c>
      <c r="AL86" s="379">
        <f>VLOOKUP(A86,'계산서(25하-천안)'!$X$3:$AI$104,10,FALSE)</f>
        <v>0</v>
      </c>
      <c r="AM86" s="379">
        <f>VLOOKUP(A86,'계산서(25하-천안)'!$X$3:$AI$104,12,FALSE)</f>
        <v>0</v>
      </c>
    </row>
    <row r="87" spans="1:39">
      <c r="A87" s="380" t="s">
        <v>6978</v>
      </c>
      <c r="B87" s="379">
        <v>2025</v>
      </c>
      <c r="C87" s="379" t="s">
        <v>7843</v>
      </c>
      <c r="E87" s="379" t="s">
        <v>7845</v>
      </c>
      <c r="F87" s="381" t="str">
        <f>"천-"&amp;'25하-천안140'!A87</f>
        <v>천-213</v>
      </c>
      <c r="G87" s="382">
        <v>86</v>
      </c>
      <c r="H87" s="382" t="s">
        <v>5257</v>
      </c>
      <c r="I87" s="383">
        <v>45995</v>
      </c>
      <c r="J87" s="383">
        <v>45995</v>
      </c>
      <c r="L87" s="379" t="s">
        <v>240</v>
      </c>
      <c r="M87" s="379" t="s">
        <v>7906</v>
      </c>
      <c r="N87" s="379" t="s">
        <v>6977</v>
      </c>
      <c r="O87" s="379">
        <v>4</v>
      </c>
      <c r="P87" s="379">
        <v>1198130845</v>
      </c>
      <c r="Q87" s="379">
        <v>91303824841</v>
      </c>
      <c r="R87" s="379" t="s">
        <v>6956</v>
      </c>
      <c r="T87" s="379" t="s">
        <v>6980</v>
      </c>
      <c r="U87" s="379" t="s">
        <v>3145</v>
      </c>
      <c r="V87" s="379" t="s">
        <v>6981</v>
      </c>
      <c r="W87" s="379" t="s">
        <v>7798</v>
      </c>
      <c r="X87" s="379" t="s">
        <v>7027</v>
      </c>
      <c r="Y87" s="379" t="s">
        <v>7799</v>
      </c>
      <c r="Z87" s="379" t="s">
        <v>7800</v>
      </c>
      <c r="AA87" s="383" t="s">
        <v>7801</v>
      </c>
      <c r="AB87" s="379" t="s">
        <v>240</v>
      </c>
      <c r="AC87" s="379" t="s">
        <v>6967</v>
      </c>
      <c r="AD87" s="383" t="str">
        <f>VLOOKUP(A87,'계산서(25하-천안)'!$X$3:$AI$104,2,FALSE)</f>
        <v>26년1월6일</v>
      </c>
      <c r="AF87" s="379">
        <f>VLOOKUP(A87,'계산서(25하-천안)'!$X$3:$AI$104,3,FALSE)</f>
        <v>1000000</v>
      </c>
      <c r="AG87" s="379">
        <f>VLOOKUP(A87,'계산서(25하-천안)'!$X$3:$AI$104,4,FALSE)</f>
        <v>0</v>
      </c>
      <c r="AI87" s="383" t="str">
        <f>VLOOKUP(A87,'계산서(25하-천안)'!$X$3:$AI$104,2,FALSE)</f>
        <v>26년1월6일</v>
      </c>
      <c r="AJ87" s="379">
        <f>VLOOKUP(A87,'계산서(25하-천안)'!$X$3:$AI$104,8,FALSE)</f>
        <v>1000000</v>
      </c>
      <c r="AK87" s="383" t="str">
        <f>VLOOKUP(A87,'계산서(25하-천안)'!$X$3:$AI$104,9,FALSE)</f>
        <v>국고 X</v>
      </c>
      <c r="AL87" s="379">
        <f>VLOOKUP(A87,'계산서(25하-천안)'!$X$3:$AI$104,10,FALSE)</f>
        <v>0</v>
      </c>
      <c r="AM87" s="379">
        <f>VLOOKUP(A87,'계산서(25하-천안)'!$X$3:$AI$104,12,FALSE)</f>
        <v>0</v>
      </c>
    </row>
    <row r="88" spans="1:39">
      <c r="A88" s="380" t="s">
        <v>5133</v>
      </c>
      <c r="B88" s="379">
        <v>2025</v>
      </c>
      <c r="C88" s="379" t="s">
        <v>7843</v>
      </c>
      <c r="D88" s="379" t="s">
        <v>7852</v>
      </c>
      <c r="E88" s="379" t="s">
        <v>7845</v>
      </c>
      <c r="F88" s="381" t="str">
        <f>"천-"&amp;'25하-천안140'!A88</f>
        <v>천-214</v>
      </c>
      <c r="G88" s="382">
        <v>87</v>
      </c>
      <c r="H88" s="382" t="s">
        <v>6808</v>
      </c>
      <c r="I88" s="383">
        <v>45999</v>
      </c>
      <c r="J88" s="383">
        <v>45999</v>
      </c>
      <c r="L88" s="379" t="s">
        <v>3748</v>
      </c>
      <c r="M88" s="379" t="s">
        <v>7861</v>
      </c>
      <c r="N88" s="379" t="s">
        <v>5130</v>
      </c>
      <c r="O88" s="379">
        <v>7</v>
      </c>
      <c r="P88" s="379">
        <v>4098618375</v>
      </c>
      <c r="Q88" s="379">
        <v>40986183756</v>
      </c>
      <c r="R88" s="379" t="s">
        <v>5131</v>
      </c>
      <c r="T88" s="379" t="s">
        <v>1847</v>
      </c>
      <c r="W88" s="379" t="s">
        <v>7802</v>
      </c>
      <c r="X88" s="379" t="s">
        <v>1346</v>
      </c>
      <c r="Y88" s="379" t="s">
        <v>7803</v>
      </c>
      <c r="Z88" s="379" t="s">
        <v>7804</v>
      </c>
      <c r="AA88" s="383"/>
      <c r="AC88" s="379" t="s">
        <v>7804</v>
      </c>
      <c r="AD88" s="383" t="str">
        <f>VLOOKUP(A88,'계산서(25하-천안)'!$X$3:$AI$104,2,FALSE)</f>
        <v>26년1월6일</v>
      </c>
      <c r="AF88" s="379">
        <f>VLOOKUP(A88,'계산서(25하-천안)'!$X$3:$AI$104,3,FALSE)</f>
        <v>600000</v>
      </c>
      <c r="AG88" s="379">
        <f>VLOOKUP(A88,'계산서(25하-천안)'!$X$3:$AI$104,4,FALSE)</f>
        <v>400000</v>
      </c>
      <c r="AI88" s="383" t="str">
        <f>VLOOKUP(A88,'계산서(25하-천안)'!$X$3:$AI$104,2,FALSE)</f>
        <v>26년1월6일</v>
      </c>
      <c r="AJ88" s="379">
        <f>VLOOKUP(A88,'계산서(25하-천안)'!$X$3:$AI$104,8,FALSE)</f>
        <v>0</v>
      </c>
      <c r="AK88" s="383"/>
      <c r="AL88" s="379">
        <f>VLOOKUP(A88,'계산서(25하-천안)'!$X$3:$AI$104,10,FALSE)</f>
        <v>0</v>
      </c>
      <c r="AM88" s="379">
        <f>VLOOKUP(A88,'계산서(25하-천안)'!$X$3:$AI$104,12,FALSE)</f>
        <v>0</v>
      </c>
    </row>
    <row r="89" spans="1:39">
      <c r="A89" s="380" t="s">
        <v>7022</v>
      </c>
      <c r="B89" s="379">
        <v>2025</v>
      </c>
      <c r="C89" s="379" t="s">
        <v>7843</v>
      </c>
      <c r="E89" s="379" t="s">
        <v>7845</v>
      </c>
      <c r="F89" s="381" t="str">
        <f>"천-"&amp;'25하-천안140'!A89</f>
        <v>천-215</v>
      </c>
      <c r="G89" s="382">
        <v>88</v>
      </c>
      <c r="H89" s="382" t="s">
        <v>7907</v>
      </c>
      <c r="I89" s="383">
        <v>46000</v>
      </c>
      <c r="J89" s="383">
        <v>46000</v>
      </c>
      <c r="L89" s="379" t="s">
        <v>3748</v>
      </c>
      <c r="M89" s="379" t="s">
        <v>7908</v>
      </c>
      <c r="N89" s="379" t="s">
        <v>7021</v>
      </c>
      <c r="O89" s="379">
        <v>5</v>
      </c>
      <c r="P89" s="379">
        <v>1198130845</v>
      </c>
      <c r="Q89" s="379">
        <v>91920118401</v>
      </c>
      <c r="R89" s="379" t="s">
        <v>6956</v>
      </c>
      <c r="T89" s="379" t="s">
        <v>7805</v>
      </c>
      <c r="U89" s="379" t="s">
        <v>3145</v>
      </c>
      <c r="V89" s="379" t="s">
        <v>7025</v>
      </c>
      <c r="W89" s="379" t="s">
        <v>7806</v>
      </c>
      <c r="Y89" s="379" t="s">
        <v>7807</v>
      </c>
      <c r="Z89" s="379" t="s">
        <v>7808</v>
      </c>
      <c r="AA89" s="383"/>
      <c r="AC89" s="379" t="s">
        <v>6967</v>
      </c>
      <c r="AD89" s="383" t="str">
        <f>VLOOKUP(A89,'계산서(25하-천안)'!$X$3:$AI$104,2,FALSE)</f>
        <v>26년1월6일</v>
      </c>
      <c r="AF89" s="379">
        <f>VLOOKUP(A89,'계산서(25하-천안)'!$X$3:$AI$104,3,FALSE)</f>
        <v>1000000</v>
      </c>
      <c r="AG89" s="379">
        <f>VLOOKUP(A89,'계산서(25하-천안)'!$X$3:$AI$104,4,FALSE)</f>
        <v>0</v>
      </c>
      <c r="AI89" s="383" t="str">
        <f>VLOOKUP(A89,'계산서(25하-천안)'!$X$3:$AI$104,2,FALSE)</f>
        <v>26년1월6일</v>
      </c>
      <c r="AJ89" s="379">
        <f>VLOOKUP(A89,'계산서(25하-천안)'!$X$3:$AI$104,8,FALSE)</f>
        <v>1000000</v>
      </c>
      <c r="AK89" s="383" t="str">
        <f>VLOOKUP(A89,'계산서(25하-천안)'!$X$3:$AI$104,9,FALSE)</f>
        <v>국고 X</v>
      </c>
      <c r="AL89" s="379">
        <f>VLOOKUP(A89,'계산서(25하-천안)'!$X$3:$AI$104,10,FALSE)</f>
        <v>0</v>
      </c>
      <c r="AM89" s="379">
        <f>VLOOKUP(A89,'계산서(25하-천안)'!$X$3:$AI$104,12,FALSE)</f>
        <v>0</v>
      </c>
    </row>
    <row r="90" spans="1:39">
      <c r="A90" s="380" t="s">
        <v>6460</v>
      </c>
      <c r="B90" s="379">
        <v>2025</v>
      </c>
      <c r="C90" s="379" t="s">
        <v>7843</v>
      </c>
      <c r="D90" s="379" t="s">
        <v>7852</v>
      </c>
      <c r="E90" s="379" t="s">
        <v>7845</v>
      </c>
      <c r="F90" s="381" t="str">
        <f>"천-"&amp;'25하-천안140'!A90</f>
        <v>천-216</v>
      </c>
      <c r="G90" s="382">
        <v>89</v>
      </c>
      <c r="H90" s="382" t="s">
        <v>6196</v>
      </c>
      <c r="I90" s="383">
        <v>46001</v>
      </c>
      <c r="J90" s="383">
        <v>46001</v>
      </c>
      <c r="L90" s="379" t="s">
        <v>3746</v>
      </c>
      <c r="M90" s="379" t="s">
        <v>7846</v>
      </c>
      <c r="N90" s="379" t="s">
        <v>6457</v>
      </c>
      <c r="O90" s="379">
        <v>18</v>
      </c>
      <c r="P90" s="379">
        <v>5058108961</v>
      </c>
      <c r="Q90" s="379">
        <v>50581089616</v>
      </c>
      <c r="R90" s="379" t="s">
        <v>6458</v>
      </c>
      <c r="T90" s="379" t="s">
        <v>6462</v>
      </c>
      <c r="W90" s="379" t="s">
        <v>7809</v>
      </c>
      <c r="X90" s="379" t="s">
        <v>1267</v>
      </c>
      <c r="Y90" s="379" t="s">
        <v>7810</v>
      </c>
      <c r="Z90" s="379" t="s">
        <v>6465</v>
      </c>
      <c r="AA90" s="383">
        <v>46028</v>
      </c>
      <c r="AB90" s="379" t="s">
        <v>3746</v>
      </c>
      <c r="AC90" s="379" t="s">
        <v>6465</v>
      </c>
      <c r="AD90" s="383" t="str">
        <f>VLOOKUP(A90,'계산서(25하-천안)'!$X$3:$AI$104,2,FALSE)</f>
        <v>26년1월6일</v>
      </c>
      <c r="AF90" s="379">
        <f>VLOOKUP(A90,'계산서(25하-천안)'!$X$3:$AI$104,3,FALSE)</f>
        <v>750000</v>
      </c>
      <c r="AG90" s="379">
        <f>VLOOKUP(A90,'계산서(25하-천안)'!$X$3:$AI$104,4,FALSE)</f>
        <v>400000</v>
      </c>
      <c r="AI90" s="383" t="str">
        <f>VLOOKUP(A90,'계산서(25하-천안)'!$X$3:$AI$104,2,FALSE)</f>
        <v>26년1월6일</v>
      </c>
      <c r="AJ90" s="379">
        <f>VLOOKUP(A90,'계산서(25하-천안)'!$X$3:$AI$104,8,FALSE)</f>
        <v>0</v>
      </c>
      <c r="AK90" s="383"/>
      <c r="AL90" s="379">
        <f>VLOOKUP(A90,'계산서(25하-천안)'!$X$3:$AI$104,10,FALSE)</f>
        <v>0</v>
      </c>
      <c r="AM90" s="379">
        <f>VLOOKUP(A90,'계산서(25하-천안)'!$X$3:$AI$104,12,FALSE)</f>
        <v>0</v>
      </c>
    </row>
    <row r="91" spans="1:39">
      <c r="A91" s="380" t="s">
        <v>5234</v>
      </c>
      <c r="B91" s="379">
        <v>2025</v>
      </c>
      <c r="C91" s="379" t="s">
        <v>7843</v>
      </c>
      <c r="D91" s="379" t="s">
        <v>7851</v>
      </c>
      <c r="E91" s="379" t="s">
        <v>7845</v>
      </c>
      <c r="F91" s="381" t="str">
        <f>"천-"&amp;'25하-천안140'!A91</f>
        <v>천-217</v>
      </c>
      <c r="G91" s="382">
        <v>90</v>
      </c>
      <c r="H91" s="382" t="s">
        <v>7909</v>
      </c>
      <c r="I91" s="383">
        <v>46002</v>
      </c>
      <c r="J91" s="383">
        <v>46002</v>
      </c>
      <c r="L91" s="379" t="s">
        <v>93</v>
      </c>
      <c r="M91" s="379" t="s">
        <v>7846</v>
      </c>
      <c r="N91" s="379" t="s">
        <v>1193</v>
      </c>
      <c r="O91" s="379">
        <v>128</v>
      </c>
      <c r="P91" s="379">
        <v>2078146590</v>
      </c>
      <c r="Q91" s="379" t="s">
        <v>2546</v>
      </c>
      <c r="R91" s="379" t="s">
        <v>7811</v>
      </c>
      <c r="T91" s="379" t="s">
        <v>1194</v>
      </c>
      <c r="U91" s="379" t="s">
        <v>1198</v>
      </c>
      <c r="V91" s="379" t="s">
        <v>1199</v>
      </c>
      <c r="W91" s="379" t="s">
        <v>1196</v>
      </c>
      <c r="Y91" s="379" t="s">
        <v>1197</v>
      </c>
      <c r="Z91" s="379" t="s">
        <v>2545</v>
      </c>
      <c r="AA91" s="383">
        <v>46022</v>
      </c>
      <c r="AB91" s="379" t="s">
        <v>93</v>
      </c>
      <c r="AC91" s="379" t="s">
        <v>5240</v>
      </c>
      <c r="AD91" s="383">
        <f>VLOOKUP(A91,'계산서(25하-천안)'!$X$3:$AI$104,2,FALSE)</f>
        <v>46008</v>
      </c>
      <c r="AF91" s="379">
        <f>VLOOKUP(A91,'계산서(25하-천안)'!$X$3:$AI$104,3,FALSE)</f>
        <v>1300000</v>
      </c>
      <c r="AG91" s="379">
        <f>VLOOKUP(A91,'계산서(25하-천안)'!$X$3:$AI$104,4,FALSE)</f>
        <v>0</v>
      </c>
      <c r="AI91" s="383">
        <f>VLOOKUP(A91,'계산서(25하-천안)'!$X$3:$AI$104,2,FALSE)</f>
        <v>46008</v>
      </c>
      <c r="AJ91" s="379">
        <f>VLOOKUP(A91,'계산서(25하-천안)'!$X$3:$AI$104,8,FALSE)</f>
        <v>0</v>
      </c>
      <c r="AK91" s="383" t="str">
        <f>VLOOKUP(A91,'계산서(25하-천안)'!$X$3:$AI$104,9,FALSE)</f>
        <v>국고 X</v>
      </c>
      <c r="AL91" s="379">
        <f>VLOOKUP(A91,'계산서(25하-천안)'!$X$3:$AI$104,10,FALSE)</f>
        <v>0</v>
      </c>
      <c r="AM91" s="379">
        <f>VLOOKUP(A91,'계산서(25하-천안)'!$X$3:$AI$104,12,FALSE)</f>
        <v>0</v>
      </c>
    </row>
    <row r="92" spans="1:39">
      <c r="A92" s="380" t="s">
        <v>7095</v>
      </c>
      <c r="B92" s="379">
        <v>2025</v>
      </c>
      <c r="C92" s="379" t="s">
        <v>7843</v>
      </c>
      <c r="D92" s="379" t="s">
        <v>7910</v>
      </c>
      <c r="E92" s="379" t="s">
        <v>7845</v>
      </c>
      <c r="F92" s="381" t="str">
        <f>"천-"&amp;'25하-천안140'!A92</f>
        <v>천-218</v>
      </c>
      <c r="G92" s="382">
        <v>91</v>
      </c>
      <c r="H92" s="382" t="s">
        <v>5036</v>
      </c>
      <c r="I92" s="383">
        <v>46002</v>
      </c>
      <c r="J92" s="383">
        <v>46002</v>
      </c>
      <c r="L92" s="379" t="s">
        <v>3749</v>
      </c>
      <c r="M92" s="379" t="s">
        <v>7846</v>
      </c>
      <c r="N92" s="379" t="s">
        <v>1625</v>
      </c>
      <c r="O92" s="379">
        <v>22</v>
      </c>
      <c r="P92" s="379">
        <v>3718701178</v>
      </c>
      <c r="Q92" s="379" t="s">
        <v>2602</v>
      </c>
      <c r="R92" s="379" t="s">
        <v>1626</v>
      </c>
      <c r="T92" s="379" t="s">
        <v>1627</v>
      </c>
      <c r="U92" s="379" t="s">
        <v>1623</v>
      </c>
      <c r="V92" s="379" t="s">
        <v>1624</v>
      </c>
      <c r="W92" s="379" t="s">
        <v>5015</v>
      </c>
      <c r="X92" s="379" t="s">
        <v>1622</v>
      </c>
      <c r="Y92" s="379" t="s">
        <v>5016</v>
      </c>
      <c r="Z92" s="379" t="s">
        <v>1621</v>
      </c>
      <c r="AA92" s="383">
        <v>46028</v>
      </c>
      <c r="AB92" s="379" t="s">
        <v>3749</v>
      </c>
      <c r="AC92" s="379" t="s">
        <v>1621</v>
      </c>
      <c r="AD92" s="383">
        <f>VLOOKUP(A92,'계산서(25하-천안)'!$X$3:$AI$104,2,FALSE)</f>
        <v>46013</v>
      </c>
      <c r="AF92" s="379">
        <f>VLOOKUP(A92,'계산서(25하-천안)'!$X$3:$AI$104,3,FALSE)</f>
        <v>800000</v>
      </c>
      <c r="AG92" s="379">
        <f>VLOOKUP(A92,'계산서(25하-천안)'!$X$3:$AI$104,4,FALSE)</f>
        <v>400000</v>
      </c>
      <c r="AI92" s="383">
        <f>VLOOKUP(A92,'계산서(25하-천안)'!$X$3:$AI$104,2,FALSE)</f>
        <v>46013</v>
      </c>
      <c r="AJ92" s="379">
        <f>VLOOKUP(A92,'계산서(25하-천안)'!$X$3:$AI$104,8,FALSE)</f>
        <v>0</v>
      </c>
      <c r="AK92" s="383"/>
      <c r="AL92" s="379">
        <f>VLOOKUP(A92,'계산서(25하-천안)'!$X$3:$AI$104,10,FALSE)</f>
        <v>0</v>
      </c>
      <c r="AM92" s="379">
        <f>VLOOKUP(A92,'계산서(25하-천안)'!$X$3:$AI$104,12,FALSE)</f>
        <v>0</v>
      </c>
    </row>
    <row r="93" spans="1:39">
      <c r="A93" s="380" t="s">
        <v>5009</v>
      </c>
      <c r="B93" s="379">
        <v>2025</v>
      </c>
      <c r="C93" s="379" t="s">
        <v>7843</v>
      </c>
      <c r="D93" s="379" t="s">
        <v>7910</v>
      </c>
      <c r="E93" s="379" t="s">
        <v>7845</v>
      </c>
      <c r="F93" s="381" t="str">
        <f>"천-"&amp;'25하-천안140'!A93</f>
        <v>천-219</v>
      </c>
      <c r="G93" s="382">
        <v>92</v>
      </c>
      <c r="H93" s="382" t="s">
        <v>7911</v>
      </c>
      <c r="I93" s="383">
        <v>46002</v>
      </c>
      <c r="J93" s="383">
        <v>46002</v>
      </c>
      <c r="L93" s="379" t="s">
        <v>3748</v>
      </c>
      <c r="M93" s="379" t="s">
        <v>7846</v>
      </c>
      <c r="N93" s="379" t="s">
        <v>1619</v>
      </c>
      <c r="O93" s="379">
        <v>13</v>
      </c>
      <c r="P93" s="379">
        <v>3128188679</v>
      </c>
      <c r="Q93" s="379" t="s">
        <v>2616</v>
      </c>
      <c r="R93" s="379" t="s">
        <v>1620</v>
      </c>
      <c r="T93" s="379" t="s">
        <v>7812</v>
      </c>
      <c r="U93" s="379" t="s">
        <v>1623</v>
      </c>
      <c r="V93" s="379" t="s">
        <v>1624</v>
      </c>
      <c r="W93" s="379" t="s">
        <v>5015</v>
      </c>
      <c r="X93" s="379" t="s">
        <v>1622</v>
      </c>
      <c r="Y93" s="379" t="s">
        <v>5016</v>
      </c>
      <c r="Z93" s="379" t="s">
        <v>1621</v>
      </c>
      <c r="AA93" s="383">
        <v>46029</v>
      </c>
      <c r="AB93" s="379" t="s">
        <v>3749</v>
      </c>
      <c r="AC93" s="379" t="s">
        <v>1621</v>
      </c>
      <c r="AD93" s="383">
        <f>VLOOKUP(A93,'계산서(25하-천안)'!$X$3:$AI$104,2,FALSE)</f>
        <v>46013</v>
      </c>
      <c r="AF93" s="379">
        <f>VLOOKUP(A93,'계산서(25하-천안)'!$X$3:$AI$104,3,FALSE)</f>
        <v>200000</v>
      </c>
      <c r="AG93" s="379">
        <f>VLOOKUP(A93,'계산서(25하-천안)'!$X$3:$AI$104,4,FALSE)</f>
        <v>400000</v>
      </c>
      <c r="AI93" s="383">
        <f>VLOOKUP(A93,'계산서(25하-천안)'!$X$3:$AI$104,2,FALSE)</f>
        <v>46013</v>
      </c>
      <c r="AJ93" s="379">
        <f>VLOOKUP(A93,'계산서(25하-천안)'!$X$3:$AI$104,8,FALSE)</f>
        <v>0</v>
      </c>
      <c r="AK93" s="383"/>
      <c r="AL93" s="379">
        <f>VLOOKUP(A93,'계산서(25하-천안)'!$X$3:$AI$104,10,FALSE)</f>
        <v>0</v>
      </c>
      <c r="AM93" s="379">
        <f>VLOOKUP(A93,'계산서(25하-천안)'!$X$3:$AI$104,12,FALSE)</f>
        <v>0</v>
      </c>
    </row>
    <row r="94" spans="1:39">
      <c r="A94" s="380" t="s">
        <v>7483</v>
      </c>
      <c r="B94" s="379">
        <v>2025</v>
      </c>
      <c r="C94" s="379" t="s">
        <v>7843</v>
      </c>
      <c r="D94" s="379" t="s">
        <v>7912</v>
      </c>
      <c r="E94" s="379" t="s">
        <v>7845</v>
      </c>
      <c r="F94" s="381" t="str">
        <f>"천-"&amp;'25하-천안140'!A94</f>
        <v>천-220</v>
      </c>
      <c r="G94" s="382">
        <v>93</v>
      </c>
      <c r="H94" s="382" t="s">
        <v>7913</v>
      </c>
      <c r="I94" s="383">
        <v>46006</v>
      </c>
      <c r="J94" s="383">
        <v>46007</v>
      </c>
      <c r="L94" s="379" t="s">
        <v>7897</v>
      </c>
      <c r="M94" s="379" t="s">
        <v>7846</v>
      </c>
      <c r="N94" s="379" t="s">
        <v>7480</v>
      </c>
      <c r="O94" s="379">
        <v>168</v>
      </c>
      <c r="P94" s="379">
        <v>3128149360</v>
      </c>
      <c r="Q94" s="379">
        <v>31281493600</v>
      </c>
      <c r="R94" s="379" t="s">
        <v>7481</v>
      </c>
      <c r="T94" s="379" t="s">
        <v>7485</v>
      </c>
      <c r="U94" s="379" t="s">
        <v>7486</v>
      </c>
      <c r="V94" s="379" t="s">
        <v>7487</v>
      </c>
      <c r="W94" s="379" t="s">
        <v>7813</v>
      </c>
      <c r="X94" s="379" t="s">
        <v>345</v>
      </c>
      <c r="Y94" s="379" t="s">
        <v>7814</v>
      </c>
      <c r="Z94" s="379" t="s">
        <v>7489</v>
      </c>
      <c r="AA94" s="383"/>
      <c r="AC94" s="379" t="s">
        <v>7815</v>
      </c>
      <c r="AD94" s="383">
        <f>VLOOKUP(A94,'계산서(25하-천안)'!$X$3:$AI$104,2,FALSE)</f>
        <v>46013</v>
      </c>
      <c r="AF94" s="379">
        <f>VLOOKUP(A94,'계산서(25하-천안)'!$X$3:$AI$104,3,FALSE)</f>
        <v>9500000</v>
      </c>
      <c r="AG94" s="379">
        <f>VLOOKUP(A94,'계산서(25하-천안)'!$X$3:$AI$104,4,FALSE)</f>
        <v>0</v>
      </c>
      <c r="AI94" s="383">
        <f>VLOOKUP(A94,'계산서(25하-천안)'!$X$3:$AI$104,2,FALSE)</f>
        <v>46013</v>
      </c>
      <c r="AJ94" s="379">
        <f>VLOOKUP(A94,'계산서(25하-천안)'!$X$3:$AI$104,8,FALSE)</f>
        <v>0</v>
      </c>
      <c r="AK94" s="383" t="str">
        <f>VLOOKUP(A94,'계산서(25하-천안)'!$X$3:$AI$104,9,FALSE)</f>
        <v>국고 X</v>
      </c>
      <c r="AL94" s="379">
        <f>VLOOKUP(A94,'계산서(25하-천안)'!$X$3:$AI$104,10,FALSE)</f>
        <v>0</v>
      </c>
      <c r="AM94" s="379">
        <f>VLOOKUP(A94,'계산서(25하-천안)'!$X$3:$AI$104,12,FALSE)</f>
        <v>0</v>
      </c>
    </row>
    <row r="95" spans="1:39">
      <c r="A95" s="380" t="s">
        <v>6757</v>
      </c>
      <c r="B95" s="379">
        <v>2025</v>
      </c>
      <c r="C95" s="379" t="s">
        <v>7843</v>
      </c>
      <c r="D95" s="379" t="s">
        <v>7852</v>
      </c>
      <c r="E95" s="379" t="s">
        <v>7845</v>
      </c>
      <c r="F95" s="381" t="str">
        <f>"천-"&amp;'25하-천안140'!A95</f>
        <v>천-221</v>
      </c>
      <c r="G95" s="382">
        <v>94</v>
      </c>
      <c r="H95" s="382" t="s">
        <v>7914</v>
      </c>
      <c r="I95" s="383">
        <v>46006</v>
      </c>
      <c r="J95" s="383">
        <v>46006</v>
      </c>
      <c r="L95" s="379" t="s">
        <v>93</v>
      </c>
      <c r="M95" s="379" t="s">
        <v>7846</v>
      </c>
      <c r="N95" s="379" t="s">
        <v>6756</v>
      </c>
      <c r="O95" s="379">
        <v>9</v>
      </c>
      <c r="P95" s="379">
        <v>7358600094</v>
      </c>
      <c r="Q95" s="379">
        <v>73586000946</v>
      </c>
      <c r="R95" s="379" t="s">
        <v>6749</v>
      </c>
      <c r="T95" s="379" t="s">
        <v>3622</v>
      </c>
      <c r="U95" s="379" t="s">
        <v>6759</v>
      </c>
      <c r="V95" s="379" t="s">
        <v>6760</v>
      </c>
      <c r="W95" s="379" t="s">
        <v>7816</v>
      </c>
      <c r="X95" s="379" t="s">
        <v>1062</v>
      </c>
      <c r="Y95" s="379" t="s">
        <v>7817</v>
      </c>
      <c r="Z95" s="379" t="s">
        <v>6754</v>
      </c>
      <c r="AA95" s="383"/>
      <c r="AC95" s="379" t="s">
        <v>6754</v>
      </c>
      <c r="AD95" s="383" t="str">
        <f>VLOOKUP(A95,'계산서(25하-천안)'!$X$3:$AI$104,2,FALSE)</f>
        <v>국고 전액</v>
      </c>
      <c r="AF95" s="379">
        <f>VLOOKUP(A95,'계산서(25하-천안)'!$X$3:$AI$104,3,FALSE)</f>
        <v>0</v>
      </c>
      <c r="AG95" s="379">
        <f>VLOOKUP(A95,'계산서(25하-천안)'!$X$3:$AI$104,4,FALSE)</f>
        <v>400000</v>
      </c>
      <c r="AI95" s="383" t="str">
        <f>VLOOKUP(A95,'계산서(25하-천안)'!$X$3:$AI$104,2,FALSE)</f>
        <v>국고 전액</v>
      </c>
      <c r="AJ95" s="379">
        <f>VLOOKUP(A95,'계산서(25하-천안)'!$X$3:$AI$104,8,FALSE)</f>
        <v>0</v>
      </c>
      <c r="AK95" s="383"/>
      <c r="AL95" s="379">
        <f>VLOOKUP(A95,'계산서(25하-천안)'!$X$3:$AI$104,10,FALSE)</f>
        <v>0</v>
      </c>
      <c r="AM95" s="379">
        <f>VLOOKUP(A95,'계산서(25하-천안)'!$X$3:$AI$104,12,FALSE)</f>
        <v>0</v>
      </c>
    </row>
    <row r="96" spans="1:39">
      <c r="A96" s="380" t="s">
        <v>5174</v>
      </c>
      <c r="B96" s="379">
        <v>2025</v>
      </c>
      <c r="C96" s="379" t="s">
        <v>7843</v>
      </c>
      <c r="D96" s="379" t="s">
        <v>7851</v>
      </c>
      <c r="E96" s="379" t="s">
        <v>7845</v>
      </c>
      <c r="F96" s="381" t="str">
        <f>"천-"&amp;'25하-천안140'!A96</f>
        <v>천-222</v>
      </c>
      <c r="G96" s="382">
        <v>95</v>
      </c>
      <c r="H96" s="382" t="s">
        <v>5239</v>
      </c>
      <c r="I96" s="383">
        <v>46007</v>
      </c>
      <c r="J96" s="383">
        <v>46007</v>
      </c>
      <c r="L96" s="379" t="s">
        <v>3746</v>
      </c>
      <c r="M96" s="379" t="s">
        <v>7846</v>
      </c>
      <c r="N96" s="379" t="s">
        <v>1948</v>
      </c>
      <c r="O96" s="379">
        <v>240</v>
      </c>
      <c r="P96" s="379">
        <v>1298118421</v>
      </c>
      <c r="Q96" s="379" t="s">
        <v>2474</v>
      </c>
      <c r="R96" s="379" t="s">
        <v>1950</v>
      </c>
      <c r="T96" s="379" t="s">
        <v>1949</v>
      </c>
      <c r="U96" s="379" t="s">
        <v>7818</v>
      </c>
      <c r="V96" s="379" t="s">
        <v>1951</v>
      </c>
      <c r="W96" s="379" t="s">
        <v>1952</v>
      </c>
      <c r="X96" s="379" t="s">
        <v>1024</v>
      </c>
      <c r="Y96" s="379" t="s">
        <v>1953</v>
      </c>
      <c r="Z96" s="379" t="s">
        <v>1954</v>
      </c>
      <c r="AA96" s="383"/>
      <c r="AC96" s="379" t="s">
        <v>1954</v>
      </c>
      <c r="AD96" s="383">
        <f>VLOOKUP(A96,'계산서(25하-천안)'!$X$3:$AI$104,2,FALSE)</f>
        <v>46021</v>
      </c>
      <c r="AF96" s="379">
        <f>VLOOKUP(A96,'계산서(25하-천안)'!$X$3:$AI$104,3,FALSE)</f>
        <v>1900000</v>
      </c>
      <c r="AG96" s="379">
        <f>VLOOKUP(A96,'계산서(25하-천안)'!$X$3:$AI$104,4,FALSE)</f>
        <v>0</v>
      </c>
      <c r="AI96" s="383">
        <f>VLOOKUP(A96,'계산서(25하-천안)'!$X$3:$AI$104,2,FALSE)</f>
        <v>46021</v>
      </c>
      <c r="AJ96" s="379">
        <f>VLOOKUP(A96,'계산서(25하-천안)'!$X$3:$AI$104,8,FALSE)</f>
        <v>0</v>
      </c>
      <c r="AK96" s="383" t="str">
        <f>VLOOKUP(A96,'계산서(25하-천안)'!$X$3:$AI$104,9,FALSE)</f>
        <v>국고 X</v>
      </c>
      <c r="AL96" s="379">
        <f>VLOOKUP(A96,'계산서(25하-천안)'!$X$3:$AI$104,10,FALSE)</f>
        <v>0</v>
      </c>
      <c r="AM96" s="379">
        <f>VLOOKUP(A96,'계산서(25하-천안)'!$X$3:$AI$104,12,FALSE)</f>
        <v>0</v>
      </c>
    </row>
    <row r="97" spans="1:39">
      <c r="A97" s="380" t="s">
        <v>6137</v>
      </c>
      <c r="B97" s="379">
        <v>2025</v>
      </c>
      <c r="C97" s="379" t="s">
        <v>7843</v>
      </c>
      <c r="D97" s="379" t="s">
        <v>7844</v>
      </c>
      <c r="E97" s="379" t="s">
        <v>7845</v>
      </c>
      <c r="F97" s="381" t="str">
        <f>"천-"&amp;'25하-천안140'!A97</f>
        <v>천-223</v>
      </c>
      <c r="G97" s="382">
        <v>96</v>
      </c>
      <c r="H97" s="382" t="s">
        <v>5239</v>
      </c>
      <c r="I97" s="383">
        <v>46008</v>
      </c>
      <c r="J97" s="383">
        <v>46008</v>
      </c>
      <c r="L97" s="379" t="s">
        <v>3748</v>
      </c>
      <c r="M97" s="379" t="s">
        <v>7861</v>
      </c>
      <c r="N97" s="379" t="s">
        <v>6134</v>
      </c>
      <c r="O97" s="379">
        <v>4</v>
      </c>
      <c r="P97" s="379">
        <v>3138102242</v>
      </c>
      <c r="Q97" s="379">
        <v>31381022426</v>
      </c>
      <c r="R97" s="379" t="s">
        <v>6135</v>
      </c>
      <c r="T97" s="379" t="s">
        <v>7820</v>
      </c>
      <c r="U97" s="379" t="s">
        <v>6140</v>
      </c>
      <c r="V97" s="379" t="s">
        <v>6141</v>
      </c>
      <c r="W97" s="379" t="s">
        <v>7821</v>
      </c>
      <c r="X97" s="379" t="s">
        <v>345</v>
      </c>
      <c r="Y97" s="379" t="s">
        <v>7822</v>
      </c>
      <c r="Z97" s="379" t="s">
        <v>7823</v>
      </c>
      <c r="AA97" s="383"/>
      <c r="AC97" s="379" t="s">
        <v>7824</v>
      </c>
      <c r="AD97" s="383" t="str">
        <f>VLOOKUP(A97,'계산서(25하-천안)'!$X$3:$AI$104,2,FALSE)</f>
        <v>국고 전액</v>
      </c>
      <c r="AF97" s="379">
        <f>VLOOKUP(A97,'계산서(25하-천안)'!$X$3:$AI$104,3,FALSE)</f>
        <v>0</v>
      </c>
      <c r="AG97" s="379">
        <f>VLOOKUP(A97,'계산서(25하-천안)'!$X$3:$AI$104,4,FALSE)</f>
        <v>981880</v>
      </c>
      <c r="AI97" s="383" t="str">
        <f>VLOOKUP(A97,'계산서(25하-천안)'!$X$3:$AI$104,2,FALSE)</f>
        <v>국고 전액</v>
      </c>
      <c r="AJ97" s="379">
        <f>VLOOKUP(A97,'계산서(25하-천안)'!$X$3:$AI$104,8,FALSE)</f>
        <v>0</v>
      </c>
      <c r="AK97" s="383"/>
      <c r="AL97" s="379">
        <f>VLOOKUP(A97,'계산서(25하-천안)'!$X$3:$AI$104,10,FALSE)</f>
        <v>0</v>
      </c>
      <c r="AM97" s="379">
        <f>VLOOKUP(A97,'계산서(25하-천안)'!$X$3:$AI$104,12,FALSE)</f>
        <v>0</v>
      </c>
    </row>
    <row r="98" spans="1:39">
      <c r="A98" s="380" t="s">
        <v>5073</v>
      </c>
      <c r="B98" s="379">
        <v>2025</v>
      </c>
      <c r="C98" s="379" t="s">
        <v>7843</v>
      </c>
      <c r="D98" s="379" t="s">
        <v>7915</v>
      </c>
      <c r="E98" s="379" t="s">
        <v>7845</v>
      </c>
      <c r="F98" s="381" t="str">
        <f>"천-"&amp;'25하-천안140'!A98</f>
        <v>천-224</v>
      </c>
      <c r="G98" s="382">
        <v>97</v>
      </c>
      <c r="H98" s="382" t="s">
        <v>7916</v>
      </c>
      <c r="I98" s="383">
        <v>46008</v>
      </c>
      <c r="J98" s="383">
        <v>46008</v>
      </c>
      <c r="L98" s="379" t="s">
        <v>3746</v>
      </c>
      <c r="M98" s="379" t="s">
        <v>7917</v>
      </c>
      <c r="N98" s="379" t="s">
        <v>5070</v>
      </c>
      <c r="O98" s="379">
        <v>23</v>
      </c>
      <c r="P98" s="379">
        <v>1378144615</v>
      </c>
      <c r="Q98" s="379">
        <v>13781446150</v>
      </c>
      <c r="R98" s="379" t="s">
        <v>5071</v>
      </c>
      <c r="T98" s="379" t="s">
        <v>5075</v>
      </c>
      <c r="U98" s="379" t="s">
        <v>5076</v>
      </c>
      <c r="V98" s="379" t="s">
        <v>5077</v>
      </c>
      <c r="W98" s="379" t="s">
        <v>7825</v>
      </c>
      <c r="X98" s="379" t="s">
        <v>345</v>
      </c>
      <c r="Y98" s="379" t="s">
        <v>7826</v>
      </c>
      <c r="Z98" s="379" t="s">
        <v>7827</v>
      </c>
      <c r="AA98" s="383"/>
      <c r="AC98" s="379" t="s">
        <v>7828</v>
      </c>
      <c r="AD98" s="383">
        <f>VLOOKUP(A98,'계산서(25하-천안)'!$X$3:$AI$104,2,FALSE)</f>
        <v>0</v>
      </c>
      <c r="AF98" s="379">
        <f>VLOOKUP(A98,'계산서(25하-천안)'!$X$3:$AI$104,3,FALSE)</f>
        <v>1480000</v>
      </c>
      <c r="AG98" s="379">
        <f>VLOOKUP(A98,'계산서(25하-천안)'!$X$3:$AI$104,4,FALSE)</f>
        <v>400000</v>
      </c>
      <c r="AI98" s="383">
        <f>VLOOKUP(A98,'계산서(25하-천안)'!$X$3:$AI$104,2,FALSE)</f>
        <v>0</v>
      </c>
      <c r="AJ98" s="379">
        <f>VLOOKUP(A98,'계산서(25하-천안)'!$X$3:$AI$104,8,FALSE)</f>
        <v>0</v>
      </c>
      <c r="AK98" s="383"/>
      <c r="AL98" s="379">
        <f>VLOOKUP(A98,'계산서(25하-천안)'!$X$3:$AI$104,10,FALSE)</f>
        <v>0</v>
      </c>
      <c r="AM98" s="379">
        <f>VLOOKUP(A98,'계산서(25하-천안)'!$X$3:$AI$104,12,FALSE)</f>
        <v>0</v>
      </c>
    </row>
    <row r="99" spans="1:39">
      <c r="A99" s="380" t="s">
        <v>7520</v>
      </c>
      <c r="B99" s="379">
        <v>2025</v>
      </c>
      <c r="C99" s="379" t="s">
        <v>7843</v>
      </c>
      <c r="E99" s="379" t="s">
        <v>7845</v>
      </c>
      <c r="F99" s="381" t="str">
        <f>"천-"&amp;'25하-천안140'!A99</f>
        <v>천-225</v>
      </c>
      <c r="G99" s="382">
        <v>98</v>
      </c>
      <c r="H99" s="382" t="s">
        <v>7488</v>
      </c>
      <c r="I99" s="383">
        <v>46009</v>
      </c>
      <c r="J99" s="383">
        <v>46009</v>
      </c>
      <c r="L99" s="379" t="s">
        <v>3746</v>
      </c>
      <c r="M99" s="379" t="s">
        <v>7887</v>
      </c>
      <c r="N99" s="379" t="s">
        <v>7518</v>
      </c>
      <c r="O99" s="379">
        <v>255</v>
      </c>
      <c r="P99" s="379">
        <v>6168127929</v>
      </c>
      <c r="Q99" s="379" t="s">
        <v>2316</v>
      </c>
      <c r="R99" s="379" t="s">
        <v>2317</v>
      </c>
      <c r="T99" s="379" t="s">
        <v>1881</v>
      </c>
      <c r="U99" s="379" t="s">
        <v>1882</v>
      </c>
      <c r="V99" s="379" t="s">
        <v>1883</v>
      </c>
      <c r="W99" s="379" t="s">
        <v>1884</v>
      </c>
      <c r="X99" s="379" t="s">
        <v>1015</v>
      </c>
      <c r="Y99" s="379" t="s">
        <v>1885</v>
      </c>
      <c r="Z99" s="379" t="s">
        <v>1886</v>
      </c>
      <c r="AA99" s="383">
        <v>46028</v>
      </c>
      <c r="AB99" s="379" t="s">
        <v>3746</v>
      </c>
      <c r="AC99" s="379" t="s">
        <v>7829</v>
      </c>
      <c r="AD99" s="383">
        <f>VLOOKUP(A99,'계산서(25하-천안)'!$X$3:$AI$104,2,FALSE)</f>
        <v>46008</v>
      </c>
      <c r="AF99" s="379">
        <f>VLOOKUP(A99,'계산서(25하-천안)'!$X$3:$AI$104,3,FALSE)</f>
        <v>750000</v>
      </c>
      <c r="AG99" s="379">
        <f>VLOOKUP(A99,'계산서(25하-천안)'!$X$3:$AI$104,4,FALSE)</f>
        <v>0</v>
      </c>
      <c r="AI99" s="383">
        <f>VLOOKUP(A99,'계산서(25하-천안)'!$X$3:$AI$104,2,FALSE)</f>
        <v>46008</v>
      </c>
      <c r="AJ99" s="379">
        <f>VLOOKUP(A99,'계산서(25하-천안)'!$X$3:$AI$104,8,FALSE)</f>
        <v>750000</v>
      </c>
      <c r="AK99" s="383" t="str">
        <f>VLOOKUP(A99,'계산서(25하-천안)'!$X$3:$AI$104,9,FALSE)</f>
        <v>국고 X</v>
      </c>
      <c r="AL99" s="379">
        <f>VLOOKUP(A99,'계산서(25하-천안)'!$X$3:$AI$104,10,FALSE)</f>
        <v>0</v>
      </c>
      <c r="AM99" s="379" t="str">
        <f>VLOOKUP(A99,'계산서(25하-천안)'!$X$3:$AI$104,12,FALSE)</f>
        <v>(주)케이티에스테이트로 계산서 발행</v>
      </c>
    </row>
    <row r="100" spans="1:39">
      <c r="A100" s="380" t="s">
        <v>4998</v>
      </c>
      <c r="B100" s="379">
        <v>2025</v>
      </c>
      <c r="C100" s="379" t="s">
        <v>7843</v>
      </c>
      <c r="D100" s="379" t="s">
        <v>7844</v>
      </c>
      <c r="E100" s="379" t="s">
        <v>7845</v>
      </c>
      <c r="F100" s="381" t="str">
        <f>"천-"&amp;'25하-천안140'!A100</f>
        <v>천-226</v>
      </c>
      <c r="G100" s="382">
        <v>99</v>
      </c>
      <c r="H100" s="382" t="s">
        <v>7117</v>
      </c>
      <c r="I100" s="383">
        <v>46009</v>
      </c>
      <c r="J100" s="383">
        <v>46009</v>
      </c>
      <c r="L100" s="379" t="s">
        <v>3749</v>
      </c>
      <c r="M100" s="379" t="s">
        <v>7846</v>
      </c>
      <c r="N100" s="379" t="s">
        <v>4996</v>
      </c>
      <c r="O100" s="379">
        <v>50</v>
      </c>
      <c r="P100" s="379">
        <v>1188121173</v>
      </c>
      <c r="Q100" s="379">
        <v>21486072996</v>
      </c>
      <c r="R100" s="379" t="s">
        <v>4666</v>
      </c>
      <c r="T100" s="379" t="s">
        <v>5000</v>
      </c>
      <c r="W100" s="379" t="s">
        <v>1526</v>
      </c>
      <c r="Y100" s="379" t="s">
        <v>7830</v>
      </c>
      <c r="Z100" s="379" t="s">
        <v>7831</v>
      </c>
      <c r="AA100" s="383"/>
      <c r="AC100" s="379" t="s">
        <v>5002</v>
      </c>
      <c r="AD100" s="383">
        <f>VLOOKUP(A100,'계산서(25하-천안)'!$X$3:$AI$104,2,FALSE)</f>
        <v>46013</v>
      </c>
      <c r="AF100" s="379">
        <f>VLOOKUP(A100,'계산서(25하-천안)'!$X$3:$AI$104,3,FALSE)</f>
        <v>1300000</v>
      </c>
      <c r="AG100" s="379">
        <f>VLOOKUP(A100,'계산서(25하-천안)'!$X$3:$AI$104,4,FALSE)</f>
        <v>0</v>
      </c>
      <c r="AI100" s="383">
        <f>VLOOKUP(A100,'계산서(25하-천안)'!$X$3:$AI$104,2,FALSE)</f>
        <v>46013</v>
      </c>
      <c r="AJ100" s="379">
        <f>VLOOKUP(A100,'계산서(25하-천안)'!$X$3:$AI$104,8,FALSE)</f>
        <v>1300000</v>
      </c>
      <c r="AK100" s="383" t="str">
        <f>VLOOKUP(A100,'계산서(25하-천안)'!$X$3:$AI$104,9,FALSE)</f>
        <v>국고 X</v>
      </c>
      <c r="AL100" s="379">
        <f>VLOOKUP(A100,'계산서(25하-천안)'!$X$3:$AI$104,10,FALSE)</f>
        <v>0</v>
      </c>
      <c r="AM100" s="379">
        <f>VLOOKUP(A100,'계산서(25하-천안)'!$X$3:$AI$104,12,FALSE)</f>
        <v>0</v>
      </c>
    </row>
    <row r="101" spans="1:39">
      <c r="A101" s="380" t="s">
        <v>5707</v>
      </c>
      <c r="B101" s="379">
        <v>2025</v>
      </c>
      <c r="C101" s="379" t="s">
        <v>7843</v>
      </c>
      <c r="D101" s="379" t="s">
        <v>7844</v>
      </c>
      <c r="E101" s="379" t="s">
        <v>7845</v>
      </c>
      <c r="F101" s="381" t="str">
        <f>"천-"&amp;'25하-천안140'!A101</f>
        <v>천-227</v>
      </c>
      <c r="G101" s="382">
        <v>100</v>
      </c>
      <c r="H101" s="382" t="s">
        <v>7918</v>
      </c>
      <c r="I101" s="383">
        <v>46009</v>
      </c>
      <c r="J101" s="383">
        <v>46009</v>
      </c>
      <c r="L101" s="379" t="s">
        <v>240</v>
      </c>
      <c r="M101" s="379" t="s">
        <v>7846</v>
      </c>
      <c r="N101" s="379" t="s">
        <v>5706</v>
      </c>
      <c r="O101" s="379">
        <v>25</v>
      </c>
      <c r="P101" s="379">
        <v>2048171256</v>
      </c>
      <c r="Q101" s="379">
        <v>91201346717</v>
      </c>
      <c r="R101" s="379" t="s">
        <v>5693</v>
      </c>
      <c r="T101" s="379" t="s">
        <v>5000</v>
      </c>
      <c r="W101" s="379" t="s">
        <v>7832</v>
      </c>
      <c r="X101" s="379" t="s">
        <v>5338</v>
      </c>
      <c r="Y101" s="379" t="s">
        <v>7833</v>
      </c>
      <c r="Z101" s="379" t="s">
        <v>7834</v>
      </c>
      <c r="AA101" s="383"/>
      <c r="AC101" s="379" t="s">
        <v>5704</v>
      </c>
      <c r="AD101" s="383">
        <f>VLOOKUP(A101,'계산서(25하-천안)'!$X$3:$AI$104,2,FALSE)</f>
        <v>46013</v>
      </c>
      <c r="AF101" s="379">
        <f>VLOOKUP(A101,'계산서(25하-천안)'!$X$3:$AI$104,3,FALSE)</f>
        <v>500000</v>
      </c>
      <c r="AG101" s="379">
        <f>VLOOKUP(A101,'계산서(25하-천안)'!$X$3:$AI$104,4,FALSE)</f>
        <v>1000000</v>
      </c>
      <c r="AI101" s="383">
        <f>VLOOKUP(A101,'계산서(25하-천안)'!$X$3:$AI$104,2,FALSE)</f>
        <v>46013</v>
      </c>
      <c r="AJ101" s="379">
        <f>VLOOKUP(A101,'계산서(25하-천안)'!$X$3:$AI$104,8,FALSE)</f>
        <v>1000000</v>
      </c>
      <c r="AK101" s="383"/>
      <c r="AL101" s="379">
        <f>VLOOKUP(A101,'계산서(25하-천안)'!$X$3:$AI$104,10,FALSE)</f>
        <v>0</v>
      </c>
      <c r="AM101" s="379">
        <f>VLOOKUP(A101,'계산서(25하-천안)'!$X$3:$AI$104,12,FALSE)</f>
        <v>0</v>
      </c>
    </row>
    <row r="102" spans="1:39">
      <c r="A102" s="380" t="s">
        <v>5989</v>
      </c>
      <c r="B102" s="379">
        <v>2025</v>
      </c>
      <c r="C102" s="379" t="s">
        <v>7843</v>
      </c>
      <c r="D102" s="379" t="s">
        <v>7844</v>
      </c>
      <c r="E102" s="379" t="s">
        <v>7845</v>
      </c>
      <c r="F102" s="381" t="str">
        <f>"천-"&amp;'25하-천안140'!A102</f>
        <v>천-228</v>
      </c>
      <c r="G102" s="382">
        <v>101</v>
      </c>
      <c r="H102" s="382" t="s">
        <v>7919</v>
      </c>
      <c r="I102" s="383">
        <v>46009</v>
      </c>
      <c r="J102" s="383">
        <v>46009</v>
      </c>
      <c r="L102" s="379" t="s">
        <v>190</v>
      </c>
      <c r="M102" s="379" t="s">
        <v>7846</v>
      </c>
      <c r="N102" s="379" t="s">
        <v>5986</v>
      </c>
      <c r="O102" s="379">
        <v>33</v>
      </c>
      <c r="P102" s="379">
        <v>4358600457</v>
      </c>
      <c r="Q102" s="379">
        <v>43586004576</v>
      </c>
      <c r="R102" s="379" t="s">
        <v>5987</v>
      </c>
      <c r="T102" s="379" t="s">
        <v>5000</v>
      </c>
      <c r="W102" s="379" t="s">
        <v>7836</v>
      </c>
      <c r="Y102" s="379" t="s">
        <v>7837</v>
      </c>
      <c r="Z102" s="379" t="s">
        <v>7838</v>
      </c>
      <c r="AA102" s="383"/>
      <c r="AC102" s="379" t="s">
        <v>5993</v>
      </c>
      <c r="AD102" s="383" t="str">
        <f>VLOOKUP(A102,'계산서(25하-천안)'!$X$3:$AI$104,2,FALSE)</f>
        <v>국고 전액</v>
      </c>
      <c r="AF102" s="379">
        <f>VLOOKUP(A102,'계산서(25하-천안)'!$X$3:$AI$104,3,FALSE)</f>
        <v>0</v>
      </c>
      <c r="AG102" s="379">
        <f>VLOOKUP(A102,'계산서(25하-천안)'!$X$3:$AI$104,4,FALSE)</f>
        <v>1000000</v>
      </c>
      <c r="AI102" s="383" t="str">
        <f>VLOOKUP(A102,'계산서(25하-천안)'!$X$3:$AI$104,2,FALSE)</f>
        <v>국고 전액</v>
      </c>
      <c r="AJ102" s="379">
        <f>VLOOKUP(A102,'계산서(25하-천안)'!$X$3:$AI$104,8,FALSE)</f>
        <v>0</v>
      </c>
      <c r="AK102" s="383"/>
      <c r="AL102" s="379">
        <f>VLOOKUP(A102,'계산서(25하-천안)'!$X$3:$AI$104,10,FALSE)</f>
        <v>0</v>
      </c>
      <c r="AM102" s="379">
        <f>VLOOKUP(A102,'계산서(25하-천안)'!$X$3:$AI$104,12,FALSE)</f>
        <v>0</v>
      </c>
    </row>
    <row r="103" spans="1:39">
      <c r="A103" s="380" t="s">
        <v>6630</v>
      </c>
      <c r="B103" s="379">
        <v>2025</v>
      </c>
      <c r="C103" s="379" t="s">
        <v>7843</v>
      </c>
      <c r="E103" s="379" t="s">
        <v>7845</v>
      </c>
      <c r="F103" s="381" t="str">
        <f>"천-"&amp;'25하-천안140'!A103</f>
        <v>천-229</v>
      </c>
      <c r="G103" s="382">
        <v>102</v>
      </c>
      <c r="H103" s="382" t="s">
        <v>5780</v>
      </c>
      <c r="I103" s="383">
        <v>46009</v>
      </c>
      <c r="J103" s="383">
        <v>46009</v>
      </c>
      <c r="L103" s="379" t="s">
        <v>3748</v>
      </c>
      <c r="M103" s="379" t="s">
        <v>7846</v>
      </c>
      <c r="N103" s="379" t="s">
        <v>1570</v>
      </c>
      <c r="O103" s="379">
        <v>10</v>
      </c>
      <c r="P103" s="379">
        <v>1838602229</v>
      </c>
      <c r="Q103" s="379" t="s">
        <v>2445</v>
      </c>
      <c r="R103" s="379" t="s">
        <v>6634</v>
      </c>
      <c r="T103" s="379" t="s">
        <v>2446</v>
      </c>
      <c r="U103" s="379" t="s">
        <v>1572</v>
      </c>
      <c r="V103" s="379" t="s">
        <v>1573</v>
      </c>
      <c r="W103" s="379" t="s">
        <v>2468</v>
      </c>
      <c r="X103" s="379" t="s">
        <v>2472</v>
      </c>
      <c r="Y103" s="379" t="s">
        <v>2469</v>
      </c>
      <c r="Z103" s="379" t="s">
        <v>2470</v>
      </c>
      <c r="AA103" s="383"/>
      <c r="AC103" s="379" t="s">
        <v>2470</v>
      </c>
      <c r="AD103" s="383">
        <f>VLOOKUP(A103,'계산서(25하-천안)'!$X$3:$AI$104,2,FALSE)</f>
        <v>46013</v>
      </c>
      <c r="AF103" s="379">
        <f>VLOOKUP(A103,'계산서(25하-천안)'!$X$3:$AI$104,3,FALSE)</f>
        <v>600000</v>
      </c>
      <c r="AG103" s="379">
        <f>VLOOKUP(A103,'계산서(25하-천안)'!$X$3:$AI$104,4,FALSE)</f>
        <v>0</v>
      </c>
      <c r="AI103" s="383">
        <f>VLOOKUP(A103,'계산서(25하-천안)'!$X$3:$AI$104,2,FALSE)</f>
        <v>46013</v>
      </c>
      <c r="AJ103" s="379">
        <f>VLOOKUP(A103,'계산서(25하-천안)'!$X$3:$AI$104,8,FALSE)</f>
        <v>0</v>
      </c>
      <c r="AK103" s="383" t="str">
        <f>VLOOKUP(A103,'계산서(25하-천안)'!$X$3:$AI$104,9,FALSE)</f>
        <v>국고 X</v>
      </c>
      <c r="AL103" s="379">
        <f>VLOOKUP(A103,'계산서(25하-천안)'!$X$3:$AI$104,10,FALSE)</f>
        <v>0</v>
      </c>
      <c r="AM103" s="379">
        <f>VLOOKUP(A103,'계산서(25하-천안)'!$X$3:$AI$104,12,FALSE)</f>
        <v>0</v>
      </c>
    </row>
    <row r="104" spans="1:39">
      <c r="A104" s="380" t="s">
        <v>6232</v>
      </c>
      <c r="B104" s="379">
        <v>2025</v>
      </c>
      <c r="C104" s="379" t="s">
        <v>7843</v>
      </c>
      <c r="D104" s="379" t="s">
        <v>7844</v>
      </c>
      <c r="E104" s="379" t="s">
        <v>7845</v>
      </c>
      <c r="F104" s="381" t="str">
        <f>"천-"&amp;'25하-천안140'!A104</f>
        <v>천-230</v>
      </c>
      <c r="G104" s="382">
        <v>103</v>
      </c>
      <c r="H104" s="382" t="s">
        <v>7920</v>
      </c>
      <c r="I104" s="383">
        <v>46020</v>
      </c>
      <c r="J104" s="383">
        <v>46020</v>
      </c>
      <c r="L104" s="379" t="s">
        <v>3746</v>
      </c>
      <c r="M104" s="379" t="s">
        <v>7921</v>
      </c>
      <c r="N104" s="379" t="s">
        <v>7623</v>
      </c>
      <c r="O104" s="379">
        <v>15</v>
      </c>
      <c r="P104" s="379">
        <v>6108161666</v>
      </c>
      <c r="Q104" s="379">
        <v>61081616666</v>
      </c>
      <c r="R104" s="379" t="s">
        <v>6230</v>
      </c>
      <c r="T104" s="379" t="s">
        <v>6234</v>
      </c>
      <c r="W104" s="379" t="s">
        <v>2566</v>
      </c>
      <c r="X104" s="379" t="s">
        <v>345</v>
      </c>
      <c r="Y104" s="379" t="s">
        <v>7840</v>
      </c>
      <c r="Z104" s="379" t="s">
        <v>2568</v>
      </c>
      <c r="AA104" s="383"/>
      <c r="AC104" s="379" t="s">
        <v>2568</v>
      </c>
      <c r="AD104" s="383" t="str">
        <f>VLOOKUP(A104,'계산서(25하-천안)'!$X$3:$AI$104,2,FALSE)</f>
        <v>국고 전액</v>
      </c>
      <c r="AF104" s="379">
        <f>VLOOKUP(A104,'계산서(25하-천안)'!$X$3:$AI$104,3,FALSE)</f>
        <v>0</v>
      </c>
      <c r="AG104" s="379">
        <f>VLOOKUP(A104,'계산서(25하-천안)'!$X$3:$AI$104,4,FALSE)</f>
        <v>755490</v>
      </c>
      <c r="AI104" s="383" t="str">
        <f>VLOOKUP(A104,'계산서(25하-천안)'!$X$3:$AI$104,2,FALSE)</f>
        <v>국고 전액</v>
      </c>
      <c r="AJ104" s="379">
        <f>VLOOKUP(A104,'계산서(25하-천안)'!$X$3:$AI$104,8,FALSE)</f>
        <v>0</v>
      </c>
      <c r="AK104" s="383"/>
      <c r="AL104" s="379">
        <f>VLOOKUP(A104,'계산서(25하-천안)'!$X$3:$AI$104,10,FALSE)</f>
        <v>0</v>
      </c>
      <c r="AM104" s="379">
        <f>VLOOKUP(A104,'계산서(25하-천안)'!$X$3:$AI$104,12,FALSE)</f>
        <v>0</v>
      </c>
    </row>
    <row r="105" spans="1:39">
      <c r="A105" s="464" t="s">
        <v>8236</v>
      </c>
      <c r="B105" s="379" t="s">
        <v>8236</v>
      </c>
      <c r="C105" s="379" t="s">
        <v>8236</v>
      </c>
      <c r="D105" s="379" t="s">
        <v>8236</v>
      </c>
      <c r="E105" s="379" t="s">
        <v>8236</v>
      </c>
      <c r="F105" s="464" t="s">
        <v>8236</v>
      </c>
      <c r="G105" s="382" t="s">
        <v>8236</v>
      </c>
      <c r="H105" s="382" t="s">
        <v>8236</v>
      </c>
      <c r="I105" s="383" t="s">
        <v>8236</v>
      </c>
      <c r="J105" s="383" t="s">
        <v>8236</v>
      </c>
      <c r="K105" s="379" t="s">
        <v>8236</v>
      </c>
      <c r="L105" s="379" t="s">
        <v>8236</v>
      </c>
      <c r="M105" s="379" t="s">
        <v>8236</v>
      </c>
      <c r="N105" s="379" t="s">
        <v>8236</v>
      </c>
      <c r="O105" s="379" t="s">
        <v>8236</v>
      </c>
      <c r="P105" s="379" t="s">
        <v>8236</v>
      </c>
      <c r="Q105" s="379" t="s">
        <v>8236</v>
      </c>
      <c r="R105" s="379" t="s">
        <v>8236</v>
      </c>
      <c r="S105" s="379" t="s">
        <v>8236</v>
      </c>
      <c r="T105" s="379" t="s">
        <v>8236</v>
      </c>
      <c r="U105" s="379" t="s">
        <v>8236</v>
      </c>
      <c r="V105" s="379" t="s">
        <v>8236</v>
      </c>
      <c r="W105" s="379" t="s">
        <v>8236</v>
      </c>
      <c r="X105" s="379" t="s">
        <v>8236</v>
      </c>
      <c r="Y105" s="379" t="s">
        <v>8236</v>
      </c>
      <c r="Z105" s="379" t="s">
        <v>8236</v>
      </c>
      <c r="AA105" s="383" t="s">
        <v>8236</v>
      </c>
      <c r="AB105" s="379" t="s">
        <v>8236</v>
      </c>
      <c r="AC105" s="379" t="s">
        <v>8236</v>
      </c>
      <c r="AD105" s="383" t="s">
        <v>8236</v>
      </c>
      <c r="AE105" s="379" t="s">
        <v>8236</v>
      </c>
      <c r="AF105" s="379" t="s">
        <v>8236</v>
      </c>
      <c r="AG105" s="379" t="s">
        <v>8236</v>
      </c>
      <c r="AH105" s="379" t="s">
        <v>8236</v>
      </c>
      <c r="AI105" s="383" t="s">
        <v>8236</v>
      </c>
      <c r="AJ105" s="379" t="s">
        <v>8236</v>
      </c>
      <c r="AK105" s="383" t="s">
        <v>8236</v>
      </c>
      <c r="AL105" s="379" t="s">
        <v>8236</v>
      </c>
      <c r="AM105" s="379" t="s">
        <v>8236</v>
      </c>
    </row>
    <row r="106" spans="1:39">
      <c r="A106" s="380"/>
      <c r="F106" s="381"/>
      <c r="I106" s="383"/>
      <c r="J106" s="383"/>
      <c r="AA106" s="383"/>
      <c r="AD106" s="383"/>
      <c r="AI106" s="383"/>
      <c r="AK106" s="383"/>
    </row>
    <row r="107" spans="1:39">
      <c r="A107" s="380"/>
      <c r="F107" s="381"/>
      <c r="I107" s="383"/>
      <c r="J107" s="383"/>
      <c r="AA107" s="383"/>
      <c r="AD107" s="383"/>
      <c r="AI107" s="383"/>
      <c r="AK107" s="383"/>
    </row>
    <row r="108" spans="1:39">
      <c r="A108" s="380" t="s">
        <v>5814</v>
      </c>
      <c r="B108" s="400">
        <v>2025</v>
      </c>
      <c r="C108" s="400" t="s">
        <v>7923</v>
      </c>
      <c r="D108" s="400" t="s">
        <v>3747</v>
      </c>
      <c r="E108" s="400" t="s">
        <v>7924</v>
      </c>
      <c r="F108" s="381" t="s">
        <v>7925</v>
      </c>
      <c r="G108" s="401">
        <v>1</v>
      </c>
      <c r="H108" s="401" t="s">
        <v>4890</v>
      </c>
      <c r="I108" s="402">
        <v>45859</v>
      </c>
      <c r="J108" s="402">
        <v>45859</v>
      </c>
      <c r="K108" s="400"/>
      <c r="L108" s="400" t="s">
        <v>3746</v>
      </c>
      <c r="M108" s="400" t="s">
        <v>7924</v>
      </c>
      <c r="N108" s="400" t="s">
        <v>1153</v>
      </c>
      <c r="O108" s="400">
        <v>1</v>
      </c>
      <c r="P108" s="400">
        <v>3142044036</v>
      </c>
      <c r="Q108" s="400" t="s">
        <v>2077</v>
      </c>
      <c r="R108" s="400" t="s">
        <v>1154</v>
      </c>
      <c r="S108" s="400"/>
      <c r="T108" s="400" t="s">
        <v>1155</v>
      </c>
      <c r="U108" s="400" t="s">
        <v>1157</v>
      </c>
      <c r="V108" s="400" t="s">
        <v>1158</v>
      </c>
      <c r="W108" s="400" t="s">
        <v>1154</v>
      </c>
      <c r="X108" s="400" t="s">
        <v>31</v>
      </c>
      <c r="Y108" s="400" t="s">
        <v>1156</v>
      </c>
      <c r="Z108" s="402" t="s">
        <v>1313</v>
      </c>
      <c r="AA108" s="402">
        <v>45882</v>
      </c>
      <c r="AB108" s="400" t="s">
        <v>3746</v>
      </c>
      <c r="AC108" s="400" t="s">
        <v>1313</v>
      </c>
      <c r="AD108" s="402">
        <v>45860</v>
      </c>
      <c r="AE108" s="400">
        <v>600000</v>
      </c>
      <c r="AF108" s="400">
        <v>200000</v>
      </c>
      <c r="AG108" s="400">
        <v>400000</v>
      </c>
      <c r="AH108" s="400">
        <v>600000</v>
      </c>
      <c r="AI108" s="402">
        <v>45902</v>
      </c>
      <c r="AJ108" s="400">
        <v>200000</v>
      </c>
      <c r="AK108" s="402">
        <v>45919</v>
      </c>
      <c r="AL108" s="400">
        <v>400000</v>
      </c>
      <c r="AM108" s="400">
        <v>0</v>
      </c>
    </row>
    <row r="109" spans="1:39">
      <c r="A109" s="380" t="s">
        <v>6674</v>
      </c>
      <c r="B109" s="379">
        <v>2025</v>
      </c>
      <c r="C109" s="379" t="s">
        <v>7923</v>
      </c>
      <c r="D109" s="379" t="s">
        <v>3747</v>
      </c>
      <c r="E109" s="379" t="s">
        <v>7924</v>
      </c>
      <c r="F109" s="381" t="s">
        <v>7926</v>
      </c>
      <c r="G109" s="382">
        <v>2</v>
      </c>
      <c r="H109" s="382" t="s">
        <v>6795</v>
      </c>
      <c r="I109" s="383">
        <v>45859</v>
      </c>
      <c r="J109" s="383">
        <v>45859</v>
      </c>
      <c r="L109" s="379" t="s">
        <v>190</v>
      </c>
      <c r="M109" s="379" t="s">
        <v>7924</v>
      </c>
      <c r="N109" s="379" t="s">
        <v>1159</v>
      </c>
      <c r="O109" s="379">
        <v>9</v>
      </c>
      <c r="P109" s="379">
        <v>3188104473</v>
      </c>
      <c r="Q109" s="379" t="s">
        <v>2141</v>
      </c>
      <c r="R109" s="379" t="s">
        <v>1160</v>
      </c>
      <c r="T109" s="379" t="s">
        <v>1161</v>
      </c>
      <c r="U109" s="379" t="s">
        <v>1164</v>
      </c>
      <c r="V109" s="379" t="s">
        <v>1165</v>
      </c>
      <c r="W109" s="379" t="s">
        <v>1160</v>
      </c>
      <c r="X109" s="379" t="s">
        <v>31</v>
      </c>
      <c r="Y109" s="379" t="s">
        <v>1163</v>
      </c>
      <c r="Z109" s="379" t="s">
        <v>1162</v>
      </c>
      <c r="AA109" s="383">
        <v>45882</v>
      </c>
      <c r="AB109" s="379" t="s">
        <v>3746</v>
      </c>
      <c r="AC109" s="379" t="s">
        <v>1162</v>
      </c>
      <c r="AD109" s="383">
        <v>45860</v>
      </c>
      <c r="AE109" s="379">
        <v>600000</v>
      </c>
      <c r="AF109" s="379">
        <v>200000</v>
      </c>
      <c r="AG109" s="379">
        <v>400000</v>
      </c>
      <c r="AH109" s="379">
        <v>600000</v>
      </c>
      <c r="AI109" s="379">
        <v>45883</v>
      </c>
      <c r="AJ109" s="379">
        <v>200000</v>
      </c>
      <c r="AK109" s="383">
        <v>45919</v>
      </c>
      <c r="AL109" s="379">
        <v>400000</v>
      </c>
      <c r="AM109" s="379">
        <v>0</v>
      </c>
    </row>
    <row r="110" spans="1:39">
      <c r="A110" s="380" t="s">
        <v>5906</v>
      </c>
      <c r="B110" s="379">
        <v>2025</v>
      </c>
      <c r="C110" s="379" t="s">
        <v>7923</v>
      </c>
      <c r="D110" s="379" t="s">
        <v>3747</v>
      </c>
      <c r="E110" s="379" t="s">
        <v>7924</v>
      </c>
      <c r="F110" s="381" t="s">
        <v>7927</v>
      </c>
      <c r="G110" s="382">
        <v>3</v>
      </c>
      <c r="H110" s="382" t="s">
        <v>6795</v>
      </c>
      <c r="I110" s="383">
        <v>45859</v>
      </c>
      <c r="J110" s="383">
        <v>45859</v>
      </c>
      <c r="L110" s="379" t="s">
        <v>93</v>
      </c>
      <c r="M110" s="379" t="s">
        <v>7924</v>
      </c>
      <c r="N110" s="379" t="s">
        <v>1141</v>
      </c>
      <c r="O110" s="379">
        <v>3</v>
      </c>
      <c r="P110" s="379">
        <v>6294700811</v>
      </c>
      <c r="Q110" s="379" t="s">
        <v>2129</v>
      </c>
      <c r="R110" s="379" t="s">
        <v>1142</v>
      </c>
      <c r="T110" s="379" t="s">
        <v>1143</v>
      </c>
      <c r="U110" s="379" t="s">
        <v>1145</v>
      </c>
      <c r="V110" s="379" t="s">
        <v>1146</v>
      </c>
      <c r="W110" s="379" t="s">
        <v>5908</v>
      </c>
      <c r="Y110" s="379" t="s">
        <v>5909</v>
      </c>
      <c r="Z110" s="379" t="s">
        <v>1144</v>
      </c>
      <c r="AA110" s="383">
        <v>45882</v>
      </c>
      <c r="AB110" s="379" t="s">
        <v>3746</v>
      </c>
      <c r="AC110" s="379" t="s">
        <v>1144</v>
      </c>
      <c r="AD110" s="383">
        <v>45860</v>
      </c>
      <c r="AE110" s="379">
        <v>600000</v>
      </c>
      <c r="AF110" s="379">
        <v>200000</v>
      </c>
      <c r="AG110" s="379">
        <v>400000</v>
      </c>
      <c r="AH110" s="379">
        <v>600000</v>
      </c>
      <c r="AI110" s="383">
        <v>45930</v>
      </c>
      <c r="AJ110" s="379">
        <v>200000</v>
      </c>
      <c r="AK110" s="383">
        <v>45919</v>
      </c>
      <c r="AL110" s="379">
        <v>400000</v>
      </c>
      <c r="AM110" s="379">
        <v>0</v>
      </c>
    </row>
    <row r="111" spans="1:39">
      <c r="A111" s="380" t="s">
        <v>6236</v>
      </c>
      <c r="B111" s="379">
        <v>2025</v>
      </c>
      <c r="C111" s="379" t="s">
        <v>7923</v>
      </c>
      <c r="D111" s="379" t="s">
        <v>3747</v>
      </c>
      <c r="E111" s="379" t="s">
        <v>7924</v>
      </c>
      <c r="F111" s="381" t="s">
        <v>7928</v>
      </c>
      <c r="G111" s="382">
        <v>4</v>
      </c>
      <c r="H111" s="382" t="s">
        <v>5744</v>
      </c>
      <c r="I111" s="383">
        <v>45859</v>
      </c>
      <c r="J111" s="383">
        <v>45859</v>
      </c>
      <c r="L111" s="379" t="s">
        <v>3748</v>
      </c>
      <c r="M111" s="379" t="s">
        <v>7924</v>
      </c>
      <c r="N111" s="379" t="s">
        <v>250</v>
      </c>
      <c r="O111" s="379">
        <v>8</v>
      </c>
      <c r="P111" s="379">
        <v>4011261649</v>
      </c>
      <c r="Q111" s="379" t="s">
        <v>2100</v>
      </c>
      <c r="R111" s="379" t="s">
        <v>251</v>
      </c>
      <c r="T111" s="379" t="s">
        <v>1106</v>
      </c>
      <c r="U111" s="379" t="s">
        <v>256</v>
      </c>
      <c r="V111" s="379" t="s">
        <v>257</v>
      </c>
      <c r="W111" s="379" t="s">
        <v>251</v>
      </c>
      <c r="X111" s="379" t="s">
        <v>31</v>
      </c>
      <c r="Y111" s="379" t="s">
        <v>1107</v>
      </c>
      <c r="Z111" s="379" t="s">
        <v>253</v>
      </c>
      <c r="AA111" s="383">
        <v>45883</v>
      </c>
      <c r="AB111" s="379" t="s">
        <v>3748</v>
      </c>
      <c r="AC111" s="379" t="s">
        <v>253</v>
      </c>
      <c r="AD111" s="383">
        <v>45860</v>
      </c>
      <c r="AE111" s="379">
        <v>600000</v>
      </c>
      <c r="AF111" s="379">
        <v>200000</v>
      </c>
      <c r="AG111" s="379">
        <v>400000</v>
      </c>
      <c r="AH111" s="379">
        <v>600000</v>
      </c>
      <c r="AI111" s="383">
        <v>45866</v>
      </c>
      <c r="AJ111" s="379">
        <v>200000</v>
      </c>
      <c r="AK111" s="383">
        <v>45919</v>
      </c>
      <c r="AL111" s="379">
        <v>400000</v>
      </c>
      <c r="AM111" s="379">
        <v>0</v>
      </c>
    </row>
    <row r="112" spans="1:39">
      <c r="A112" s="380" t="s">
        <v>5817</v>
      </c>
      <c r="B112" s="379">
        <v>2025</v>
      </c>
      <c r="C112" s="379" t="s">
        <v>7923</v>
      </c>
      <c r="D112" s="379" t="s">
        <v>3747</v>
      </c>
      <c r="E112" s="379" t="s">
        <v>7924</v>
      </c>
      <c r="F112" s="381" t="s">
        <v>7929</v>
      </c>
      <c r="G112" s="382">
        <v>5</v>
      </c>
      <c r="H112" s="382" t="s">
        <v>4982</v>
      </c>
      <c r="I112" s="383">
        <v>45859</v>
      </c>
      <c r="J112" s="383">
        <v>45859</v>
      </c>
      <c r="L112" s="379" t="s">
        <v>3749</v>
      </c>
      <c r="M112" s="379" t="s">
        <v>7924</v>
      </c>
      <c r="N112" s="379" t="s">
        <v>1096</v>
      </c>
      <c r="O112" s="379">
        <v>11</v>
      </c>
      <c r="P112" s="379">
        <v>8235000387</v>
      </c>
      <c r="Q112" s="379" t="s">
        <v>2143</v>
      </c>
      <c r="R112" s="379" t="s">
        <v>1097</v>
      </c>
      <c r="T112" s="379" t="s">
        <v>1098</v>
      </c>
      <c r="U112" s="379" t="s">
        <v>1102</v>
      </c>
      <c r="V112" s="379" t="s">
        <v>1103</v>
      </c>
      <c r="W112" s="379" t="s">
        <v>1100</v>
      </c>
      <c r="X112" s="379" t="s">
        <v>31</v>
      </c>
      <c r="Y112" s="379" t="s">
        <v>1101</v>
      </c>
      <c r="Z112" s="379" t="s">
        <v>1099</v>
      </c>
      <c r="AA112" s="383">
        <v>45883</v>
      </c>
      <c r="AB112" s="379" t="s">
        <v>3748</v>
      </c>
      <c r="AC112" s="379" t="s">
        <v>1099</v>
      </c>
      <c r="AD112" s="383">
        <v>45860</v>
      </c>
      <c r="AE112" s="379">
        <v>600000</v>
      </c>
      <c r="AF112" s="379">
        <v>200000</v>
      </c>
      <c r="AG112" s="379">
        <v>400000</v>
      </c>
      <c r="AH112" s="379">
        <v>600000</v>
      </c>
      <c r="AI112" s="383">
        <v>46007</v>
      </c>
      <c r="AJ112" s="379">
        <v>200000</v>
      </c>
      <c r="AK112" s="383">
        <v>45919</v>
      </c>
      <c r="AL112" s="379">
        <v>400000</v>
      </c>
      <c r="AM112" s="379">
        <v>0</v>
      </c>
    </row>
    <row r="113" spans="1:39">
      <c r="A113" s="380" t="s">
        <v>5868</v>
      </c>
      <c r="B113" s="379">
        <v>2025</v>
      </c>
      <c r="C113" s="379" t="s">
        <v>7923</v>
      </c>
      <c r="D113" s="379" t="s">
        <v>3747</v>
      </c>
      <c r="E113" s="379" t="s">
        <v>7924</v>
      </c>
      <c r="F113" s="381" t="s">
        <v>7930</v>
      </c>
      <c r="G113" s="382">
        <v>6</v>
      </c>
      <c r="H113" s="382" t="s">
        <v>4927</v>
      </c>
      <c r="I113" s="383">
        <v>45859</v>
      </c>
      <c r="J113" s="383">
        <v>45859</v>
      </c>
      <c r="L113" s="379" t="s">
        <v>240</v>
      </c>
      <c r="M113" s="379" t="s">
        <v>7924</v>
      </c>
      <c r="N113" s="379" t="s">
        <v>5866</v>
      </c>
      <c r="O113" s="379">
        <v>18</v>
      </c>
      <c r="P113" s="379">
        <v>5678103213</v>
      </c>
      <c r="Q113" s="379">
        <v>56781032130</v>
      </c>
      <c r="R113" s="379" t="s">
        <v>153</v>
      </c>
      <c r="T113" s="379" t="s">
        <v>1046</v>
      </c>
      <c r="U113" s="379" t="s">
        <v>159</v>
      </c>
      <c r="V113" s="379" t="s">
        <v>160</v>
      </c>
      <c r="W113" s="379" t="s">
        <v>157</v>
      </c>
      <c r="X113" s="379" t="s">
        <v>156</v>
      </c>
      <c r="Y113" s="379" t="s">
        <v>158</v>
      </c>
      <c r="Z113" s="379" t="s">
        <v>155</v>
      </c>
      <c r="AA113" s="383">
        <v>45883</v>
      </c>
      <c r="AB113" s="379" t="s">
        <v>3748</v>
      </c>
      <c r="AC113" s="379" t="s">
        <v>155</v>
      </c>
      <c r="AD113" s="383">
        <v>45860</v>
      </c>
      <c r="AE113" s="379">
        <v>600000</v>
      </c>
      <c r="AF113" s="379">
        <v>200000</v>
      </c>
      <c r="AG113" s="379">
        <v>400000</v>
      </c>
      <c r="AH113" s="379">
        <v>600000</v>
      </c>
      <c r="AI113" s="383">
        <v>45897</v>
      </c>
      <c r="AJ113" s="379">
        <v>200000</v>
      </c>
      <c r="AK113" s="383">
        <v>45919</v>
      </c>
      <c r="AL113" s="379">
        <v>400000</v>
      </c>
      <c r="AM113" s="379">
        <v>0</v>
      </c>
    </row>
    <row r="114" spans="1:39">
      <c r="A114" s="380" t="s">
        <v>5600</v>
      </c>
      <c r="B114" s="379">
        <v>2025</v>
      </c>
      <c r="C114" s="379" t="s">
        <v>7923</v>
      </c>
      <c r="D114" s="379" t="s">
        <v>3747</v>
      </c>
      <c r="E114" s="379" t="s">
        <v>7924</v>
      </c>
      <c r="F114" s="381" t="s">
        <v>7931</v>
      </c>
      <c r="G114" s="382">
        <v>7</v>
      </c>
      <c r="H114" s="382" t="s">
        <v>4901</v>
      </c>
      <c r="I114" s="383">
        <v>45860</v>
      </c>
      <c r="J114" s="383">
        <v>45860</v>
      </c>
      <c r="L114" s="379" t="s">
        <v>3746</v>
      </c>
      <c r="M114" s="379" t="s">
        <v>7924</v>
      </c>
      <c r="N114" s="379" t="s">
        <v>1166</v>
      </c>
      <c r="O114" s="379">
        <v>5</v>
      </c>
      <c r="P114" s="379">
        <v>3063170903</v>
      </c>
      <c r="Q114" s="379" t="s">
        <v>2136</v>
      </c>
      <c r="R114" s="379" t="s">
        <v>1167</v>
      </c>
      <c r="T114" s="379" t="s">
        <v>1168</v>
      </c>
      <c r="U114" s="379" t="s">
        <v>1171</v>
      </c>
      <c r="V114" s="379" t="s">
        <v>1172</v>
      </c>
      <c r="W114" s="379" t="s">
        <v>1167</v>
      </c>
      <c r="X114" s="379" t="s">
        <v>31</v>
      </c>
      <c r="Y114" s="379" t="s">
        <v>1170</v>
      </c>
      <c r="Z114" s="379" t="s">
        <v>1169</v>
      </c>
      <c r="AA114" s="383"/>
      <c r="AC114" s="379" t="s">
        <v>1169</v>
      </c>
      <c r="AD114" s="383">
        <v>45861</v>
      </c>
      <c r="AE114" s="379">
        <v>600000</v>
      </c>
      <c r="AF114" s="379">
        <v>200000</v>
      </c>
      <c r="AG114" s="379">
        <v>400000</v>
      </c>
      <c r="AH114" s="379">
        <v>600000</v>
      </c>
      <c r="AI114" s="383">
        <v>45861</v>
      </c>
      <c r="AJ114" s="379">
        <v>200000</v>
      </c>
      <c r="AK114" s="383">
        <v>45919</v>
      </c>
      <c r="AL114" s="379">
        <v>400000</v>
      </c>
      <c r="AM114" s="379">
        <v>0</v>
      </c>
    </row>
    <row r="115" spans="1:39">
      <c r="A115" s="380" t="s">
        <v>6672</v>
      </c>
      <c r="B115" s="379">
        <v>2025</v>
      </c>
      <c r="C115" s="379" t="s">
        <v>7923</v>
      </c>
      <c r="D115" s="379" t="s">
        <v>3747</v>
      </c>
      <c r="E115" s="379" t="s">
        <v>7924</v>
      </c>
      <c r="F115" s="381" t="s">
        <v>7932</v>
      </c>
      <c r="G115" s="382">
        <v>8</v>
      </c>
      <c r="H115" s="382" t="s">
        <v>5421</v>
      </c>
      <c r="I115" s="383">
        <v>45860</v>
      </c>
      <c r="J115" s="383">
        <v>45860</v>
      </c>
      <c r="L115" s="379" t="s">
        <v>190</v>
      </c>
      <c r="M115" s="379" t="s">
        <v>7924</v>
      </c>
      <c r="N115" s="379" t="s">
        <v>918</v>
      </c>
      <c r="O115" s="379">
        <v>10</v>
      </c>
      <c r="P115" s="379">
        <v>3148626636</v>
      </c>
      <c r="Q115" s="379" t="s">
        <v>2140</v>
      </c>
      <c r="R115" s="379" t="s">
        <v>919</v>
      </c>
      <c r="T115" s="379" t="s">
        <v>920</v>
      </c>
      <c r="U115" s="379" t="s">
        <v>924</v>
      </c>
      <c r="V115" s="379" t="s">
        <v>925</v>
      </c>
      <c r="W115" s="379" t="s">
        <v>922</v>
      </c>
      <c r="X115" s="379" t="s">
        <v>903</v>
      </c>
      <c r="Y115" s="379" t="s">
        <v>923</v>
      </c>
      <c r="Z115" s="379" t="s">
        <v>921</v>
      </c>
      <c r="AA115" s="383">
        <v>45883</v>
      </c>
      <c r="AB115" s="379" t="s">
        <v>3748</v>
      </c>
      <c r="AC115" s="379" t="s">
        <v>921</v>
      </c>
      <c r="AD115" s="383">
        <v>45861</v>
      </c>
      <c r="AE115" s="379">
        <v>600000</v>
      </c>
      <c r="AF115" s="379">
        <v>200000</v>
      </c>
      <c r="AG115" s="379">
        <v>400000</v>
      </c>
      <c r="AH115" s="379">
        <v>600000</v>
      </c>
      <c r="AI115" s="383">
        <v>45869</v>
      </c>
      <c r="AJ115" s="379">
        <v>200000</v>
      </c>
      <c r="AK115" s="383">
        <v>45919</v>
      </c>
      <c r="AL115" s="379">
        <v>400000</v>
      </c>
      <c r="AM115" s="379">
        <v>0</v>
      </c>
    </row>
    <row r="116" spans="1:39">
      <c r="A116" s="380" t="s">
        <v>7213</v>
      </c>
      <c r="B116" s="379">
        <v>2025</v>
      </c>
      <c r="C116" s="379" t="s">
        <v>7923</v>
      </c>
      <c r="D116" s="379" t="s">
        <v>3747</v>
      </c>
      <c r="E116" s="379" t="s">
        <v>7924</v>
      </c>
      <c r="F116" s="381" t="s">
        <v>7933</v>
      </c>
      <c r="G116" s="382">
        <v>9</v>
      </c>
      <c r="H116" s="382" t="s">
        <v>4973</v>
      </c>
      <c r="I116" s="383">
        <v>45860</v>
      </c>
      <c r="J116" s="383">
        <v>45860</v>
      </c>
      <c r="L116" s="379" t="s">
        <v>3748</v>
      </c>
      <c r="M116" s="379" t="s">
        <v>7924</v>
      </c>
      <c r="N116" s="379" t="s">
        <v>899</v>
      </c>
      <c r="O116" s="379">
        <v>9</v>
      </c>
      <c r="P116" s="379">
        <v>3148134335</v>
      </c>
      <c r="Q116" s="379" t="s">
        <v>2125</v>
      </c>
      <c r="R116" s="379" t="s">
        <v>900</v>
      </c>
      <c r="T116" s="379" t="s">
        <v>901</v>
      </c>
      <c r="U116" s="379" t="s">
        <v>906</v>
      </c>
      <c r="V116" s="379" t="s">
        <v>907</v>
      </c>
      <c r="W116" s="379" t="s">
        <v>904</v>
      </c>
      <c r="X116" s="379" t="s">
        <v>903</v>
      </c>
      <c r="Y116" s="379" t="s">
        <v>905</v>
      </c>
      <c r="Z116" s="379" t="s">
        <v>902</v>
      </c>
      <c r="AA116" s="383">
        <v>45883</v>
      </c>
      <c r="AB116" s="379" t="s">
        <v>3748</v>
      </c>
      <c r="AC116" s="379" t="s">
        <v>902</v>
      </c>
      <c r="AD116" s="383">
        <v>45861</v>
      </c>
      <c r="AE116" s="379">
        <v>600000</v>
      </c>
      <c r="AF116" s="379">
        <v>200000</v>
      </c>
      <c r="AG116" s="379">
        <v>400000</v>
      </c>
      <c r="AH116" s="379">
        <v>600000</v>
      </c>
      <c r="AI116" s="383">
        <v>45890</v>
      </c>
      <c r="AJ116" s="379">
        <v>200000</v>
      </c>
      <c r="AK116" s="383">
        <v>45919</v>
      </c>
      <c r="AL116" s="379">
        <v>400000</v>
      </c>
      <c r="AM116" s="379">
        <v>0</v>
      </c>
    </row>
    <row r="117" spans="1:39">
      <c r="A117" s="380" t="s">
        <v>5785</v>
      </c>
      <c r="B117" s="379">
        <v>2025</v>
      </c>
      <c r="C117" s="379" t="s">
        <v>7923</v>
      </c>
      <c r="D117" s="379" t="s">
        <v>3747</v>
      </c>
      <c r="E117" s="379" t="s">
        <v>7924</v>
      </c>
      <c r="F117" s="381" t="s">
        <v>7934</v>
      </c>
      <c r="G117" s="382">
        <v>10</v>
      </c>
      <c r="H117" s="382" t="s">
        <v>5787</v>
      </c>
      <c r="I117" s="383">
        <v>45860</v>
      </c>
      <c r="J117" s="383">
        <v>45860</v>
      </c>
      <c r="L117" s="379" t="s">
        <v>93</v>
      </c>
      <c r="M117" s="379" t="s">
        <v>7924</v>
      </c>
      <c r="N117" s="379" t="s">
        <v>1072</v>
      </c>
      <c r="O117" s="379">
        <v>8</v>
      </c>
      <c r="P117" s="379">
        <v>3062971855</v>
      </c>
      <c r="Q117" s="379" t="s">
        <v>2103</v>
      </c>
      <c r="R117" s="379" t="s">
        <v>1073</v>
      </c>
      <c r="T117" s="379" t="s">
        <v>1074</v>
      </c>
      <c r="U117" s="379" t="s">
        <v>141</v>
      </c>
      <c r="V117" s="379" t="s">
        <v>142</v>
      </c>
      <c r="W117" s="379" t="s">
        <v>139</v>
      </c>
      <c r="X117" s="379" t="s">
        <v>31</v>
      </c>
      <c r="Y117" s="379" t="s">
        <v>140</v>
      </c>
      <c r="Z117" s="379" t="s">
        <v>138</v>
      </c>
      <c r="AA117" s="383">
        <v>45889</v>
      </c>
      <c r="AB117" s="379" t="s">
        <v>240</v>
      </c>
      <c r="AC117" s="379" t="s">
        <v>138</v>
      </c>
      <c r="AD117" s="383">
        <v>45861</v>
      </c>
      <c r="AE117" s="379">
        <v>600000</v>
      </c>
      <c r="AF117" s="379">
        <v>200000</v>
      </c>
      <c r="AG117" s="379">
        <v>400000</v>
      </c>
      <c r="AH117" s="379">
        <v>600000</v>
      </c>
      <c r="AI117" s="383">
        <v>45912</v>
      </c>
      <c r="AJ117" s="379">
        <v>200000</v>
      </c>
      <c r="AK117" s="383">
        <v>45919</v>
      </c>
      <c r="AL117" s="379">
        <v>400000</v>
      </c>
      <c r="AM117" s="379">
        <v>0</v>
      </c>
    </row>
    <row r="118" spans="1:39">
      <c r="A118" s="380" t="s">
        <v>5789</v>
      </c>
      <c r="B118" s="379">
        <v>2025</v>
      </c>
      <c r="C118" s="379" t="s">
        <v>7923</v>
      </c>
      <c r="D118" s="379" t="s">
        <v>3747</v>
      </c>
      <c r="E118" s="379" t="s">
        <v>7924</v>
      </c>
      <c r="F118" s="381" t="s">
        <v>7935</v>
      </c>
      <c r="G118" s="382">
        <v>11</v>
      </c>
      <c r="H118" s="382" t="s">
        <v>5787</v>
      </c>
      <c r="I118" s="383">
        <v>45860</v>
      </c>
      <c r="J118" s="383">
        <v>45860</v>
      </c>
      <c r="L118" s="379" t="s">
        <v>3749</v>
      </c>
      <c r="M118" s="379" t="s">
        <v>7924</v>
      </c>
      <c r="N118" s="379" t="s">
        <v>1075</v>
      </c>
      <c r="O118" s="379">
        <v>3</v>
      </c>
      <c r="P118" s="379">
        <v>3051899553</v>
      </c>
      <c r="Q118" s="379" t="s">
        <v>2104</v>
      </c>
      <c r="R118" s="379" t="s">
        <v>1076</v>
      </c>
      <c r="T118" s="379" t="s">
        <v>1074</v>
      </c>
      <c r="U118" s="379" t="s">
        <v>149</v>
      </c>
      <c r="V118" s="379" t="s">
        <v>150</v>
      </c>
      <c r="W118" s="379" t="s">
        <v>1076</v>
      </c>
      <c r="X118" s="379" t="s">
        <v>31</v>
      </c>
      <c r="Y118" s="379" t="s">
        <v>1726</v>
      </c>
      <c r="Z118" s="379" t="s">
        <v>1077</v>
      </c>
      <c r="AA118" s="383">
        <v>45889</v>
      </c>
      <c r="AB118" s="379" t="s">
        <v>240</v>
      </c>
      <c r="AC118" s="379" t="s">
        <v>1077</v>
      </c>
      <c r="AD118" s="383">
        <v>45861</v>
      </c>
      <c r="AE118" s="379">
        <v>600000</v>
      </c>
      <c r="AF118" s="379">
        <v>200000</v>
      </c>
      <c r="AG118" s="379">
        <v>400000</v>
      </c>
      <c r="AH118" s="379">
        <v>600000</v>
      </c>
      <c r="AI118" s="383">
        <v>45901</v>
      </c>
      <c r="AJ118" s="379">
        <v>200000</v>
      </c>
      <c r="AK118" s="383">
        <v>45919</v>
      </c>
      <c r="AL118" s="379">
        <v>400000</v>
      </c>
      <c r="AM118" s="379">
        <v>0</v>
      </c>
    </row>
    <row r="119" spans="1:39">
      <c r="A119" s="380" t="s">
        <v>7472</v>
      </c>
      <c r="B119" s="379">
        <v>2025</v>
      </c>
      <c r="C119" s="379" t="s">
        <v>7923</v>
      </c>
      <c r="D119" s="379" t="s">
        <v>3747</v>
      </c>
      <c r="E119" s="379" t="s">
        <v>7924</v>
      </c>
      <c r="F119" s="381" t="s">
        <v>7936</v>
      </c>
      <c r="G119" s="382">
        <v>12</v>
      </c>
      <c r="H119" s="382" t="s">
        <v>5787</v>
      </c>
      <c r="I119" s="383">
        <v>45860</v>
      </c>
      <c r="J119" s="383">
        <v>45860</v>
      </c>
      <c r="L119" s="379" t="s">
        <v>240</v>
      </c>
      <c r="M119" s="379" t="s">
        <v>7924</v>
      </c>
      <c r="N119" s="379" t="s">
        <v>1567</v>
      </c>
      <c r="O119" s="379">
        <v>1</v>
      </c>
      <c r="P119" s="379">
        <v>3180131226</v>
      </c>
      <c r="Q119" s="379" t="s">
        <v>2111</v>
      </c>
      <c r="R119" s="379" t="s">
        <v>1568</v>
      </c>
      <c r="T119" s="379" t="s">
        <v>1569</v>
      </c>
      <c r="U119" s="379" t="s">
        <v>169</v>
      </c>
      <c r="V119" s="379" t="s">
        <v>170</v>
      </c>
      <c r="W119" s="379" t="s">
        <v>1568</v>
      </c>
      <c r="X119" s="379" t="s">
        <v>31</v>
      </c>
      <c r="Y119" s="379" t="s">
        <v>168</v>
      </c>
      <c r="Z119" s="379" t="s">
        <v>166</v>
      </c>
      <c r="AA119" s="383">
        <v>45889</v>
      </c>
      <c r="AB119" s="379" t="s">
        <v>240</v>
      </c>
      <c r="AC119" s="379" t="s">
        <v>166</v>
      </c>
      <c r="AD119" s="383">
        <v>45861</v>
      </c>
      <c r="AE119" s="379">
        <v>600000</v>
      </c>
      <c r="AF119" s="379">
        <v>200000</v>
      </c>
      <c r="AG119" s="379">
        <v>400000</v>
      </c>
      <c r="AH119" s="379">
        <v>600000</v>
      </c>
      <c r="AI119" s="383">
        <v>45862</v>
      </c>
      <c r="AJ119" s="379">
        <v>200000</v>
      </c>
      <c r="AK119" s="383">
        <v>45919</v>
      </c>
      <c r="AL119" s="379">
        <v>400000</v>
      </c>
      <c r="AM119" s="379">
        <v>0</v>
      </c>
    </row>
    <row r="120" spans="1:39">
      <c r="A120" s="380" t="s">
        <v>5526</v>
      </c>
      <c r="B120" s="379">
        <v>2025</v>
      </c>
      <c r="C120" s="379" t="s">
        <v>7923</v>
      </c>
      <c r="D120" s="379" t="s">
        <v>3747</v>
      </c>
      <c r="E120" s="379" t="s">
        <v>7924</v>
      </c>
      <c r="F120" s="381" t="s">
        <v>7937</v>
      </c>
      <c r="G120" s="382">
        <v>13</v>
      </c>
      <c r="H120" s="382" t="s">
        <v>5451</v>
      </c>
      <c r="I120" s="383">
        <v>45861</v>
      </c>
      <c r="J120" s="383">
        <v>45861</v>
      </c>
      <c r="L120" s="379" t="s">
        <v>3746</v>
      </c>
      <c r="M120" s="379" t="s">
        <v>7924</v>
      </c>
      <c r="N120" s="379" t="s">
        <v>7938</v>
      </c>
      <c r="O120" s="379">
        <v>9</v>
      </c>
      <c r="P120" s="379">
        <v>3058190707</v>
      </c>
      <c r="Q120" s="379" t="s">
        <v>2200</v>
      </c>
      <c r="R120" s="379" t="s">
        <v>47</v>
      </c>
      <c r="T120" s="379" t="s">
        <v>1006</v>
      </c>
      <c r="U120" s="379" t="s">
        <v>51</v>
      </c>
      <c r="V120" s="379" t="s">
        <v>52</v>
      </c>
      <c r="W120" s="379" t="s">
        <v>47</v>
      </c>
      <c r="X120" s="379" t="s">
        <v>31</v>
      </c>
      <c r="Y120" s="379" t="s">
        <v>50</v>
      </c>
      <c r="Z120" s="379" t="s">
        <v>49</v>
      </c>
      <c r="AA120" s="383"/>
      <c r="AC120" s="379" t="s">
        <v>49</v>
      </c>
      <c r="AD120" s="383">
        <v>45862</v>
      </c>
      <c r="AE120" s="379">
        <v>600000</v>
      </c>
      <c r="AF120" s="379">
        <v>200000</v>
      </c>
      <c r="AG120" s="379">
        <v>400000</v>
      </c>
      <c r="AH120" s="379">
        <v>600000</v>
      </c>
      <c r="AI120" s="383">
        <v>45869</v>
      </c>
      <c r="AJ120" s="379">
        <v>200000</v>
      </c>
      <c r="AK120" s="383">
        <v>45919</v>
      </c>
      <c r="AL120" s="379">
        <v>400000</v>
      </c>
      <c r="AM120" s="379">
        <v>0</v>
      </c>
    </row>
    <row r="121" spans="1:39">
      <c r="A121" s="380" t="s">
        <v>5687</v>
      </c>
      <c r="B121" s="379">
        <v>2025</v>
      </c>
      <c r="C121" s="379" t="s">
        <v>7923</v>
      </c>
      <c r="D121" s="379" t="s">
        <v>3747</v>
      </c>
      <c r="E121" s="379" t="s">
        <v>7924</v>
      </c>
      <c r="F121" s="381" t="s">
        <v>7939</v>
      </c>
      <c r="G121" s="382">
        <v>14</v>
      </c>
      <c r="H121" s="382" t="s">
        <v>5057</v>
      </c>
      <c r="I121" s="383">
        <v>45861</v>
      </c>
      <c r="J121" s="383">
        <v>45861</v>
      </c>
      <c r="L121" s="379" t="s">
        <v>190</v>
      </c>
      <c r="M121" s="379" t="s">
        <v>7924</v>
      </c>
      <c r="N121" s="379" t="s">
        <v>1404</v>
      </c>
      <c r="O121" s="379">
        <v>21</v>
      </c>
      <c r="P121" s="379">
        <v>3058622015</v>
      </c>
      <c r="Q121" s="379" t="s">
        <v>2186</v>
      </c>
      <c r="R121" s="379" t="s">
        <v>1405</v>
      </c>
      <c r="T121" s="379" t="s">
        <v>1406</v>
      </c>
      <c r="U121" s="379" t="s">
        <v>1408</v>
      </c>
      <c r="V121" s="379" t="s">
        <v>5688</v>
      </c>
      <c r="W121" s="379" t="s">
        <v>5689</v>
      </c>
      <c r="X121" s="379" t="s">
        <v>334</v>
      </c>
      <c r="Y121" s="379" t="s">
        <v>5690</v>
      </c>
      <c r="Z121" s="379" t="s">
        <v>1407</v>
      </c>
      <c r="AA121" s="383"/>
      <c r="AC121" s="379" t="s">
        <v>1407</v>
      </c>
      <c r="AD121" s="383">
        <v>45862</v>
      </c>
      <c r="AE121" s="379">
        <v>600000</v>
      </c>
      <c r="AF121" s="379">
        <v>200000</v>
      </c>
      <c r="AG121" s="379">
        <v>400000</v>
      </c>
      <c r="AH121" s="379">
        <v>600000</v>
      </c>
      <c r="AI121" s="383">
        <v>45888</v>
      </c>
      <c r="AJ121" s="379">
        <v>200000</v>
      </c>
      <c r="AK121" s="383">
        <v>45919</v>
      </c>
      <c r="AL121" s="379">
        <v>400000</v>
      </c>
      <c r="AM121" s="379">
        <v>0</v>
      </c>
    </row>
    <row r="122" spans="1:39">
      <c r="A122" s="380" t="s">
        <v>7477</v>
      </c>
      <c r="B122" s="379">
        <v>2025</v>
      </c>
      <c r="C122" s="379" t="s">
        <v>7923</v>
      </c>
      <c r="D122" s="379" t="s">
        <v>3747</v>
      </c>
      <c r="E122" s="379" t="s">
        <v>7924</v>
      </c>
      <c r="F122" s="381" t="s">
        <v>7940</v>
      </c>
      <c r="G122" s="382">
        <v>15</v>
      </c>
      <c r="H122" s="382" t="s">
        <v>5057</v>
      </c>
      <c r="I122" s="383">
        <v>45861</v>
      </c>
      <c r="J122" s="383">
        <v>45861</v>
      </c>
      <c r="L122" s="379" t="s">
        <v>3748</v>
      </c>
      <c r="M122" s="379" t="s">
        <v>7924</v>
      </c>
      <c r="N122" s="379" t="s">
        <v>54</v>
      </c>
      <c r="O122" s="379">
        <v>3</v>
      </c>
      <c r="P122" s="379">
        <v>3053045802</v>
      </c>
      <c r="Q122" s="379" t="s">
        <v>2193</v>
      </c>
      <c r="R122" s="379" t="s">
        <v>55</v>
      </c>
      <c r="T122" s="379" t="s">
        <v>1005</v>
      </c>
      <c r="U122" s="379" t="s">
        <v>59</v>
      </c>
      <c r="V122" s="379" t="s">
        <v>60</v>
      </c>
      <c r="W122" s="379" t="s">
        <v>55</v>
      </c>
      <c r="X122" s="379" t="s">
        <v>31</v>
      </c>
      <c r="Y122" s="379" t="s">
        <v>58</v>
      </c>
      <c r="Z122" s="379" t="s">
        <v>7941</v>
      </c>
      <c r="AA122" s="383"/>
      <c r="AC122" s="379" t="s">
        <v>57</v>
      </c>
      <c r="AD122" s="383">
        <v>45862</v>
      </c>
      <c r="AE122" s="379">
        <v>600000</v>
      </c>
      <c r="AF122" s="379">
        <v>200000</v>
      </c>
      <c r="AG122" s="379">
        <v>400000</v>
      </c>
      <c r="AH122" s="379">
        <v>600000</v>
      </c>
      <c r="AI122" s="383">
        <v>46017</v>
      </c>
      <c r="AJ122" s="379">
        <v>200000</v>
      </c>
      <c r="AK122" s="383">
        <v>45919</v>
      </c>
      <c r="AL122" s="379">
        <v>400000</v>
      </c>
      <c r="AM122" s="379">
        <v>0</v>
      </c>
    </row>
    <row r="123" spans="1:39">
      <c r="A123" s="380" t="s">
        <v>6115</v>
      </c>
      <c r="B123" s="379">
        <v>2025</v>
      </c>
      <c r="C123" s="379" t="s">
        <v>7923</v>
      </c>
      <c r="D123" s="379" t="s">
        <v>3747</v>
      </c>
      <c r="E123" s="379" t="s">
        <v>7924</v>
      </c>
      <c r="F123" s="381" t="s">
        <v>7942</v>
      </c>
      <c r="G123" s="382">
        <v>16</v>
      </c>
      <c r="H123" s="382" t="s">
        <v>5376</v>
      </c>
      <c r="I123" s="383">
        <v>45861</v>
      </c>
      <c r="J123" s="383">
        <v>45861</v>
      </c>
      <c r="L123" s="379" t="s">
        <v>93</v>
      </c>
      <c r="M123" s="379" t="s">
        <v>7924</v>
      </c>
      <c r="N123" s="379" t="s">
        <v>1048</v>
      </c>
      <c r="O123" s="379">
        <v>12</v>
      </c>
      <c r="P123" s="379">
        <v>3068131720</v>
      </c>
      <c r="Q123" s="379" t="s">
        <v>2102</v>
      </c>
      <c r="R123" s="379" t="s">
        <v>1049</v>
      </c>
      <c r="T123" s="379" t="s">
        <v>1050</v>
      </c>
      <c r="U123" s="379" t="s">
        <v>1053</v>
      </c>
      <c r="V123" s="379" t="s">
        <v>1054</v>
      </c>
      <c r="W123" s="379" t="s">
        <v>1049</v>
      </c>
      <c r="X123" s="379" t="s">
        <v>31</v>
      </c>
      <c r="Y123" s="379" t="s">
        <v>1052</v>
      </c>
      <c r="Z123" s="379" t="s">
        <v>7943</v>
      </c>
      <c r="AA123" s="383">
        <v>45889</v>
      </c>
      <c r="AB123" s="379" t="s">
        <v>240</v>
      </c>
      <c r="AC123" s="379" t="s">
        <v>1051</v>
      </c>
      <c r="AD123" s="383">
        <v>45862</v>
      </c>
      <c r="AE123" s="379">
        <v>600000</v>
      </c>
      <c r="AF123" s="379">
        <v>200000</v>
      </c>
      <c r="AG123" s="379">
        <v>400000</v>
      </c>
      <c r="AH123" s="379">
        <v>600000</v>
      </c>
      <c r="AI123" s="383">
        <v>45887</v>
      </c>
      <c r="AJ123" s="379">
        <v>200000</v>
      </c>
      <c r="AK123" s="383">
        <v>45919</v>
      </c>
      <c r="AL123" s="379">
        <v>400000</v>
      </c>
      <c r="AM123" s="379">
        <v>0</v>
      </c>
    </row>
    <row r="124" spans="1:39">
      <c r="A124" s="380" t="s">
        <v>6472</v>
      </c>
      <c r="B124" s="379">
        <v>2025</v>
      </c>
      <c r="C124" s="379" t="s">
        <v>7923</v>
      </c>
      <c r="D124" s="379" t="s">
        <v>3747</v>
      </c>
      <c r="E124" s="379" t="s">
        <v>7924</v>
      </c>
      <c r="F124" s="381" t="s">
        <v>7944</v>
      </c>
      <c r="G124" s="382">
        <v>17</v>
      </c>
      <c r="H124" s="382" t="s">
        <v>5068</v>
      </c>
      <c r="I124" s="383">
        <v>45861</v>
      </c>
      <c r="J124" s="383">
        <v>45861</v>
      </c>
      <c r="L124" s="379" t="s">
        <v>3749</v>
      </c>
      <c r="M124" s="379" t="s">
        <v>7924</v>
      </c>
      <c r="N124" s="379" t="s">
        <v>192</v>
      </c>
      <c r="O124" s="379">
        <v>5</v>
      </c>
      <c r="P124" s="379">
        <v>3141420824</v>
      </c>
      <c r="Q124" s="379" t="s">
        <v>2107</v>
      </c>
      <c r="R124" s="379" t="s">
        <v>193</v>
      </c>
      <c r="T124" s="379" t="s">
        <v>1047</v>
      </c>
      <c r="U124" s="379" t="s">
        <v>198</v>
      </c>
      <c r="V124" s="379" t="s">
        <v>199</v>
      </c>
      <c r="W124" s="379" t="s">
        <v>7945</v>
      </c>
      <c r="X124" s="379" t="s">
        <v>345</v>
      </c>
      <c r="Y124" s="379" t="s">
        <v>7946</v>
      </c>
      <c r="Z124" s="379" t="s">
        <v>195</v>
      </c>
      <c r="AA124" s="383">
        <v>45889</v>
      </c>
      <c r="AB124" s="379" t="s">
        <v>240</v>
      </c>
      <c r="AC124" s="379" t="s">
        <v>195</v>
      </c>
      <c r="AD124" s="383">
        <v>45862</v>
      </c>
      <c r="AE124" s="379">
        <v>600000</v>
      </c>
      <c r="AF124" s="379">
        <v>200000</v>
      </c>
      <c r="AG124" s="379">
        <v>400000</v>
      </c>
      <c r="AH124" s="379">
        <v>600000</v>
      </c>
      <c r="AI124" s="383">
        <v>45894</v>
      </c>
      <c r="AJ124" s="379">
        <v>200000</v>
      </c>
      <c r="AK124" s="383">
        <v>45919</v>
      </c>
      <c r="AL124" s="379">
        <v>400000</v>
      </c>
      <c r="AM124" s="379">
        <v>0</v>
      </c>
    </row>
    <row r="125" spans="1:39">
      <c r="A125" s="380" t="s">
        <v>7223</v>
      </c>
      <c r="B125" s="379">
        <v>2025</v>
      </c>
      <c r="C125" s="379" t="s">
        <v>7923</v>
      </c>
      <c r="D125" s="379" t="s">
        <v>3747</v>
      </c>
      <c r="E125" s="379" t="s">
        <v>7924</v>
      </c>
      <c r="F125" s="381" t="s">
        <v>7947</v>
      </c>
      <c r="G125" s="382">
        <v>18</v>
      </c>
      <c r="H125" s="382" t="s">
        <v>5098</v>
      </c>
      <c r="I125" s="383">
        <v>45861</v>
      </c>
      <c r="J125" s="383">
        <v>45861</v>
      </c>
      <c r="L125" s="379" t="s">
        <v>240</v>
      </c>
      <c r="M125" s="379" t="s">
        <v>7924</v>
      </c>
      <c r="N125" s="379" t="s">
        <v>1080</v>
      </c>
      <c r="O125" s="379">
        <v>9</v>
      </c>
      <c r="P125" s="379">
        <v>3060321618</v>
      </c>
      <c r="Q125" s="379" t="s">
        <v>2108</v>
      </c>
      <c r="R125" s="379" t="s">
        <v>183</v>
      </c>
      <c r="T125" s="379" t="s">
        <v>1081</v>
      </c>
      <c r="U125" s="379" t="s">
        <v>188</v>
      </c>
      <c r="V125" s="379" t="s">
        <v>189</v>
      </c>
      <c r="W125" s="379" t="s">
        <v>183</v>
      </c>
      <c r="X125" s="379" t="s">
        <v>31</v>
      </c>
      <c r="Y125" s="379" t="s">
        <v>1082</v>
      </c>
      <c r="Z125" s="379" t="s">
        <v>185</v>
      </c>
      <c r="AA125" s="383">
        <v>45889</v>
      </c>
      <c r="AB125" s="379" t="s">
        <v>240</v>
      </c>
      <c r="AC125" s="379" t="s">
        <v>185</v>
      </c>
      <c r="AD125" s="383">
        <v>45862</v>
      </c>
      <c r="AE125" s="379">
        <v>600000</v>
      </c>
      <c r="AF125" s="379">
        <v>200000</v>
      </c>
      <c r="AG125" s="379">
        <v>400000</v>
      </c>
      <c r="AH125" s="379">
        <v>600000</v>
      </c>
      <c r="AI125" s="383">
        <v>45894</v>
      </c>
      <c r="AJ125" s="379">
        <v>200000</v>
      </c>
      <c r="AK125" s="383">
        <v>45919</v>
      </c>
      <c r="AL125" s="379">
        <v>400000</v>
      </c>
      <c r="AM125" s="379">
        <v>0</v>
      </c>
    </row>
    <row r="126" spans="1:39">
      <c r="A126" s="380" t="s">
        <v>5562</v>
      </c>
      <c r="B126" s="379">
        <v>2025</v>
      </c>
      <c r="C126" s="379" t="s">
        <v>7923</v>
      </c>
      <c r="D126" s="379" t="s">
        <v>3747</v>
      </c>
      <c r="E126" s="379" t="s">
        <v>7924</v>
      </c>
      <c r="F126" s="381" t="s">
        <v>7948</v>
      </c>
      <c r="G126" s="382">
        <v>19</v>
      </c>
      <c r="H126" s="382" t="s">
        <v>5098</v>
      </c>
      <c r="I126" s="383">
        <v>45862</v>
      </c>
      <c r="J126" s="383">
        <v>45862</v>
      </c>
      <c r="L126" s="379" t="s">
        <v>3746</v>
      </c>
      <c r="M126" s="379" t="s">
        <v>7924</v>
      </c>
      <c r="N126" s="379" t="s">
        <v>95</v>
      </c>
      <c r="O126" s="379">
        <v>4</v>
      </c>
      <c r="P126" s="379">
        <v>3180150543</v>
      </c>
      <c r="Q126" s="379" t="s">
        <v>2130</v>
      </c>
      <c r="R126" s="379" t="s">
        <v>96</v>
      </c>
      <c r="T126" s="379" t="s">
        <v>1723</v>
      </c>
      <c r="U126" s="379" t="s">
        <v>100</v>
      </c>
      <c r="V126" s="379" t="s">
        <v>101</v>
      </c>
      <c r="W126" s="379" t="s">
        <v>96</v>
      </c>
      <c r="X126" s="379" t="s">
        <v>31</v>
      </c>
      <c r="Y126" s="379" t="s">
        <v>99</v>
      </c>
      <c r="Z126" s="379" t="s">
        <v>7949</v>
      </c>
      <c r="AA126" s="383"/>
      <c r="AC126" s="379" t="s">
        <v>98</v>
      </c>
      <c r="AD126" s="383">
        <v>45863</v>
      </c>
      <c r="AE126" s="379">
        <v>600000</v>
      </c>
      <c r="AF126" s="379">
        <v>200000</v>
      </c>
      <c r="AG126" s="379">
        <v>400000</v>
      </c>
      <c r="AH126" s="379">
        <v>600000</v>
      </c>
      <c r="AI126" s="383">
        <v>45873</v>
      </c>
      <c r="AJ126" s="379">
        <v>200000</v>
      </c>
      <c r="AK126" s="383">
        <v>45919</v>
      </c>
      <c r="AL126" s="379">
        <v>400000</v>
      </c>
      <c r="AM126" s="379">
        <v>0</v>
      </c>
    </row>
    <row r="127" spans="1:39">
      <c r="A127" s="380" t="s">
        <v>5850</v>
      </c>
      <c r="B127" s="379">
        <v>2025</v>
      </c>
      <c r="C127" s="379" t="s">
        <v>7923</v>
      </c>
      <c r="D127" s="379" t="s">
        <v>3747</v>
      </c>
      <c r="E127" s="379" t="s">
        <v>7924</v>
      </c>
      <c r="F127" s="381" t="s">
        <v>7950</v>
      </c>
      <c r="G127" s="382">
        <v>20</v>
      </c>
      <c r="H127" s="382" t="s">
        <v>5098</v>
      </c>
      <c r="I127" s="383">
        <v>45862</v>
      </c>
      <c r="J127" s="383">
        <v>45862</v>
      </c>
      <c r="L127" s="379" t="s">
        <v>190</v>
      </c>
      <c r="M127" s="379" t="s">
        <v>7924</v>
      </c>
      <c r="N127" s="379" t="s">
        <v>1722</v>
      </c>
      <c r="O127" s="379">
        <v>3</v>
      </c>
      <c r="P127" s="379">
        <v>3142472092</v>
      </c>
      <c r="Q127" s="379" t="s">
        <v>2131</v>
      </c>
      <c r="R127" s="379" t="s">
        <v>86</v>
      </c>
      <c r="T127" s="379" t="s">
        <v>1723</v>
      </c>
      <c r="U127" s="379" t="s">
        <v>91</v>
      </c>
      <c r="V127" s="379" t="s">
        <v>92</v>
      </c>
      <c r="W127" s="379" t="s">
        <v>86</v>
      </c>
      <c r="X127" s="379" t="s">
        <v>31</v>
      </c>
      <c r="Y127" s="379" t="s">
        <v>1724</v>
      </c>
      <c r="Z127" s="379" t="s">
        <v>7951</v>
      </c>
      <c r="AA127" s="383"/>
      <c r="AC127" s="379" t="s">
        <v>88</v>
      </c>
      <c r="AD127" s="383">
        <v>45863</v>
      </c>
      <c r="AE127" s="379">
        <v>600000</v>
      </c>
      <c r="AF127" s="379">
        <v>200000</v>
      </c>
      <c r="AG127" s="379">
        <v>400000</v>
      </c>
      <c r="AH127" s="379">
        <v>600000</v>
      </c>
      <c r="AI127" s="383">
        <v>45868</v>
      </c>
      <c r="AJ127" s="379">
        <v>200000</v>
      </c>
      <c r="AK127" s="383">
        <v>45919</v>
      </c>
      <c r="AL127" s="379">
        <v>400000</v>
      </c>
      <c r="AM127" s="379">
        <v>0</v>
      </c>
    </row>
    <row r="128" spans="1:39">
      <c r="A128" s="380" t="s">
        <v>5957</v>
      </c>
      <c r="B128" s="379">
        <v>2025</v>
      </c>
      <c r="C128" s="379" t="s">
        <v>7923</v>
      </c>
      <c r="D128" s="379" t="s">
        <v>3747</v>
      </c>
      <c r="E128" s="379" t="s">
        <v>7924</v>
      </c>
      <c r="F128" s="381" t="s">
        <v>7952</v>
      </c>
      <c r="G128" s="382">
        <v>21</v>
      </c>
      <c r="H128" s="382" t="s">
        <v>4948</v>
      </c>
      <c r="I128" s="383">
        <v>45862</v>
      </c>
      <c r="J128" s="383">
        <v>45862</v>
      </c>
      <c r="L128" s="379" t="s">
        <v>3748</v>
      </c>
      <c r="M128" s="379" t="s">
        <v>7924</v>
      </c>
      <c r="N128" s="379" t="s">
        <v>1719</v>
      </c>
      <c r="O128" s="379">
        <v>14</v>
      </c>
      <c r="P128" s="379">
        <v>3058137925</v>
      </c>
      <c r="Q128" s="379" t="s">
        <v>2142</v>
      </c>
      <c r="R128" s="379" t="s">
        <v>76</v>
      </c>
      <c r="T128" s="379" t="s">
        <v>1720</v>
      </c>
      <c r="U128" s="379" t="s">
        <v>1721</v>
      </c>
      <c r="V128" s="379" t="s">
        <v>83</v>
      </c>
      <c r="W128" s="379" t="s">
        <v>80</v>
      </c>
      <c r="X128" s="379" t="s">
        <v>79</v>
      </c>
      <c r="Y128" s="379" t="s">
        <v>81</v>
      </c>
      <c r="Z128" s="379" t="s">
        <v>78</v>
      </c>
      <c r="AA128" s="383"/>
      <c r="AC128" s="379" t="s">
        <v>78</v>
      </c>
      <c r="AD128" s="383">
        <v>45863</v>
      </c>
      <c r="AE128" s="379">
        <v>600000</v>
      </c>
      <c r="AF128" s="379">
        <v>200000</v>
      </c>
      <c r="AG128" s="379">
        <v>400000</v>
      </c>
      <c r="AH128" s="379">
        <v>600000</v>
      </c>
      <c r="AI128" s="383">
        <v>45880</v>
      </c>
      <c r="AJ128" s="379">
        <v>200000</v>
      </c>
      <c r="AK128" s="383">
        <v>45919</v>
      </c>
      <c r="AL128" s="379">
        <v>400000</v>
      </c>
      <c r="AM128" s="379">
        <v>0</v>
      </c>
    </row>
    <row r="129" spans="1:39">
      <c r="A129" s="380" t="s">
        <v>5117</v>
      </c>
      <c r="B129" s="379">
        <v>2025</v>
      </c>
      <c r="C129" s="379" t="s">
        <v>7923</v>
      </c>
      <c r="D129" s="379" t="s">
        <v>3747</v>
      </c>
      <c r="E129" s="379" t="s">
        <v>7924</v>
      </c>
      <c r="F129" s="381" t="s">
        <v>7953</v>
      </c>
      <c r="G129" s="382">
        <v>22</v>
      </c>
      <c r="H129" s="382" t="s">
        <v>5269</v>
      </c>
      <c r="I129" s="383">
        <v>45862</v>
      </c>
      <c r="J129" s="383">
        <v>45862</v>
      </c>
      <c r="L129" s="379" t="s">
        <v>93</v>
      </c>
      <c r="M129" s="379" t="s">
        <v>7924</v>
      </c>
      <c r="N129" s="379" t="s">
        <v>7954</v>
      </c>
      <c r="O129" s="379">
        <v>17</v>
      </c>
      <c r="P129" s="379">
        <v>5248701151</v>
      </c>
      <c r="Q129" s="379" t="s">
        <v>2271</v>
      </c>
      <c r="R129" s="379" t="s">
        <v>739</v>
      </c>
      <c r="T129" s="379" t="s">
        <v>1315</v>
      </c>
      <c r="U129" s="379" t="s">
        <v>744</v>
      </c>
      <c r="V129" s="379" t="s">
        <v>745</v>
      </c>
      <c r="W129" s="379" t="s">
        <v>7955</v>
      </c>
      <c r="Y129" s="379" t="s">
        <v>7956</v>
      </c>
      <c r="Z129" s="379" t="s">
        <v>7949</v>
      </c>
      <c r="AA129" s="383">
        <v>45890</v>
      </c>
      <c r="AB129" s="379" t="s">
        <v>240</v>
      </c>
      <c r="AC129" s="379" t="s">
        <v>1316</v>
      </c>
      <c r="AD129" s="383">
        <v>45863</v>
      </c>
      <c r="AE129" s="379">
        <v>600000</v>
      </c>
      <c r="AF129" s="379">
        <v>200000</v>
      </c>
      <c r="AG129" s="379">
        <v>400000</v>
      </c>
      <c r="AH129" s="379">
        <v>600000</v>
      </c>
      <c r="AI129" s="383">
        <v>45880</v>
      </c>
      <c r="AJ129" s="379">
        <v>200000</v>
      </c>
      <c r="AK129" s="383">
        <v>45919</v>
      </c>
      <c r="AL129" s="379">
        <v>400000</v>
      </c>
      <c r="AM129" s="379">
        <v>0</v>
      </c>
    </row>
    <row r="130" spans="1:39">
      <c r="A130" s="380" t="s">
        <v>5264</v>
      </c>
      <c r="B130" s="379">
        <v>2025</v>
      </c>
      <c r="C130" s="379" t="s">
        <v>7923</v>
      </c>
      <c r="D130" s="379" t="s">
        <v>3747</v>
      </c>
      <c r="E130" s="379" t="s">
        <v>7924</v>
      </c>
      <c r="F130" s="381" t="s">
        <v>7957</v>
      </c>
      <c r="G130" s="382">
        <v>23</v>
      </c>
      <c r="H130" s="382" t="s">
        <v>5387</v>
      </c>
      <c r="I130" s="383">
        <v>45862</v>
      </c>
      <c r="J130" s="383">
        <v>45862</v>
      </c>
      <c r="L130" s="379" t="s">
        <v>3749</v>
      </c>
      <c r="M130" s="379" t="s">
        <v>7924</v>
      </c>
      <c r="N130" s="379" t="s">
        <v>7958</v>
      </c>
      <c r="O130" s="379">
        <v>18</v>
      </c>
      <c r="P130" s="379">
        <v>3148622265</v>
      </c>
      <c r="Q130" s="379" t="s">
        <v>2272</v>
      </c>
      <c r="R130" s="379" t="s">
        <v>7959</v>
      </c>
      <c r="T130" s="379" t="s">
        <v>1314</v>
      </c>
      <c r="U130" s="379" t="s">
        <v>754</v>
      </c>
      <c r="V130" s="379" t="s">
        <v>755</v>
      </c>
      <c r="W130" s="379" t="s">
        <v>752</v>
      </c>
      <c r="X130" s="379" t="s">
        <v>38</v>
      </c>
      <c r="Y130" s="379" t="s">
        <v>753</v>
      </c>
      <c r="Z130" s="379" t="s">
        <v>7960</v>
      </c>
      <c r="AA130" s="383">
        <v>45890</v>
      </c>
      <c r="AB130" s="379" t="s">
        <v>240</v>
      </c>
      <c r="AC130" s="379" t="s">
        <v>751</v>
      </c>
      <c r="AD130" s="383">
        <v>45863</v>
      </c>
      <c r="AE130" s="379">
        <v>600000</v>
      </c>
      <c r="AF130" s="379">
        <v>200000</v>
      </c>
      <c r="AG130" s="379">
        <v>400000</v>
      </c>
      <c r="AH130" s="379">
        <v>600000</v>
      </c>
      <c r="AI130" s="383">
        <v>45988</v>
      </c>
      <c r="AJ130" s="379">
        <v>200000</v>
      </c>
      <c r="AK130" s="383">
        <v>45919</v>
      </c>
      <c r="AL130" s="379">
        <v>400000</v>
      </c>
      <c r="AM130" s="379">
        <v>0</v>
      </c>
    </row>
    <row r="131" spans="1:39">
      <c r="A131" s="380" t="s">
        <v>6508</v>
      </c>
      <c r="B131" s="379">
        <v>2025</v>
      </c>
      <c r="C131" s="379" t="s">
        <v>7923</v>
      </c>
      <c r="D131" s="379" t="s">
        <v>3747</v>
      </c>
      <c r="E131" s="379" t="s">
        <v>7924</v>
      </c>
      <c r="F131" s="381" t="s">
        <v>7961</v>
      </c>
      <c r="G131" s="382">
        <v>24</v>
      </c>
      <c r="H131" s="382" t="s">
        <v>5145</v>
      </c>
      <c r="I131" s="383">
        <v>45862</v>
      </c>
      <c r="J131" s="383">
        <v>45862</v>
      </c>
      <c r="L131" s="379" t="s">
        <v>240</v>
      </c>
      <c r="M131" s="379" t="s">
        <v>7924</v>
      </c>
      <c r="N131" s="379" t="s">
        <v>1317</v>
      </c>
      <c r="O131" s="379">
        <v>22</v>
      </c>
      <c r="P131" s="379">
        <v>3141227371</v>
      </c>
      <c r="Q131" s="379" t="s">
        <v>2270</v>
      </c>
      <c r="R131" s="379" t="s">
        <v>1318</v>
      </c>
      <c r="T131" s="379" t="s">
        <v>1319</v>
      </c>
      <c r="U131" s="379" t="s">
        <v>1321</v>
      </c>
      <c r="V131" s="379" t="s">
        <v>1322</v>
      </c>
      <c r="W131" s="379" t="s">
        <v>7962</v>
      </c>
      <c r="X131" s="379" t="s">
        <v>345</v>
      </c>
      <c r="Y131" s="379" t="s">
        <v>7963</v>
      </c>
      <c r="Z131" s="379" t="s">
        <v>7964</v>
      </c>
      <c r="AA131" s="383">
        <v>45890</v>
      </c>
      <c r="AB131" s="379" t="s">
        <v>240</v>
      </c>
      <c r="AC131" s="379" t="s">
        <v>1320</v>
      </c>
      <c r="AD131" s="383">
        <v>45863</v>
      </c>
      <c r="AE131" s="379">
        <v>750000</v>
      </c>
      <c r="AF131" s="379">
        <v>350000</v>
      </c>
      <c r="AG131" s="379">
        <v>400000</v>
      </c>
      <c r="AH131" s="379">
        <v>750000</v>
      </c>
      <c r="AI131" s="383">
        <v>45869</v>
      </c>
      <c r="AJ131" s="379">
        <v>350000</v>
      </c>
      <c r="AK131" s="383">
        <v>45919</v>
      </c>
      <c r="AL131" s="379">
        <v>400000</v>
      </c>
      <c r="AM131" s="379">
        <v>0</v>
      </c>
    </row>
    <row r="132" spans="1:39">
      <c r="A132" s="380" t="s">
        <v>5823</v>
      </c>
      <c r="B132" s="379">
        <v>2025</v>
      </c>
      <c r="C132" s="379" t="s">
        <v>7923</v>
      </c>
      <c r="D132" s="379" t="s">
        <v>3747</v>
      </c>
      <c r="E132" s="379" t="s">
        <v>7924</v>
      </c>
      <c r="F132" s="381" t="s">
        <v>7965</v>
      </c>
      <c r="G132" s="382">
        <v>25</v>
      </c>
      <c r="H132" s="382" t="s">
        <v>5457</v>
      </c>
      <c r="I132" s="383">
        <v>45863</v>
      </c>
      <c r="J132" s="383">
        <v>45863</v>
      </c>
      <c r="L132" s="379" t="s">
        <v>3749</v>
      </c>
      <c r="M132" s="379" t="s">
        <v>7924</v>
      </c>
      <c r="N132" s="379" t="s">
        <v>1055</v>
      </c>
      <c r="O132" s="379">
        <v>8</v>
      </c>
      <c r="P132" s="379">
        <v>3052481428</v>
      </c>
      <c r="Q132" s="379" t="s">
        <v>2113</v>
      </c>
      <c r="R132" s="379" t="s">
        <v>203</v>
      </c>
      <c r="T132" s="379" t="s">
        <v>1056</v>
      </c>
      <c r="U132" s="379" t="s">
        <v>209</v>
      </c>
      <c r="V132" s="379" t="s">
        <v>210</v>
      </c>
      <c r="W132" s="379" t="s">
        <v>7966</v>
      </c>
      <c r="X132" s="379" t="s">
        <v>334</v>
      </c>
      <c r="Y132" s="379" t="s">
        <v>7967</v>
      </c>
      <c r="Z132" s="379" t="s">
        <v>5825</v>
      </c>
      <c r="AA132" s="383">
        <v>45890</v>
      </c>
      <c r="AB132" s="379" t="s">
        <v>3749</v>
      </c>
      <c r="AC132" s="379" t="s">
        <v>5825</v>
      </c>
      <c r="AD132" s="383">
        <v>45866</v>
      </c>
      <c r="AE132" s="379">
        <v>600000</v>
      </c>
      <c r="AF132" s="379">
        <v>200000</v>
      </c>
      <c r="AG132" s="379">
        <v>400000</v>
      </c>
      <c r="AH132" s="379">
        <v>600000</v>
      </c>
      <c r="AI132" s="383">
        <v>45867</v>
      </c>
      <c r="AJ132" s="379">
        <v>200000</v>
      </c>
      <c r="AK132" s="383">
        <v>45919</v>
      </c>
      <c r="AL132" s="379">
        <v>400000</v>
      </c>
      <c r="AM132" s="379">
        <v>0</v>
      </c>
    </row>
    <row r="133" spans="1:39">
      <c r="A133" s="379" t="s">
        <v>6346</v>
      </c>
      <c r="B133" s="379">
        <v>2025</v>
      </c>
      <c r="C133" s="379" t="s">
        <v>7923</v>
      </c>
      <c r="D133" s="379" t="s">
        <v>3747</v>
      </c>
      <c r="E133" s="379" t="s">
        <v>7924</v>
      </c>
      <c r="F133" s="379" t="s">
        <v>7968</v>
      </c>
      <c r="G133" s="382">
        <v>26</v>
      </c>
      <c r="H133" s="382" t="s">
        <v>5902</v>
      </c>
      <c r="I133" s="383">
        <v>45863</v>
      </c>
      <c r="J133" s="383">
        <v>45863</v>
      </c>
      <c r="L133" s="379" t="s">
        <v>190</v>
      </c>
      <c r="M133" s="379" t="s">
        <v>7924</v>
      </c>
      <c r="N133" s="379" t="s">
        <v>989</v>
      </c>
      <c r="O133" s="379">
        <v>11</v>
      </c>
      <c r="P133" s="379">
        <v>3052599003</v>
      </c>
      <c r="Q133" s="379" t="s">
        <v>2110</v>
      </c>
      <c r="R133" s="379" t="s">
        <v>104</v>
      </c>
      <c r="T133" s="379" t="s">
        <v>990</v>
      </c>
      <c r="U133" s="379" t="s">
        <v>110</v>
      </c>
      <c r="V133" s="379" t="s">
        <v>111</v>
      </c>
      <c r="W133" s="379" t="s">
        <v>991</v>
      </c>
      <c r="X133" s="379" t="s">
        <v>38</v>
      </c>
      <c r="Y133" s="379" t="s">
        <v>992</v>
      </c>
      <c r="Z133" s="379" t="s">
        <v>106</v>
      </c>
      <c r="AA133" s="379">
        <v>45887</v>
      </c>
      <c r="AB133" s="379" t="s">
        <v>3749</v>
      </c>
      <c r="AC133" s="379" t="s">
        <v>106</v>
      </c>
      <c r="AD133" s="379">
        <v>45866</v>
      </c>
      <c r="AE133" s="379">
        <v>600000</v>
      </c>
      <c r="AF133" s="379">
        <v>200000</v>
      </c>
      <c r="AG133" s="379">
        <v>400000</v>
      </c>
      <c r="AH133" s="379">
        <v>600000</v>
      </c>
      <c r="AI133" s="379">
        <v>45961</v>
      </c>
      <c r="AJ133" s="379">
        <v>200000</v>
      </c>
      <c r="AK133" s="383">
        <v>45919</v>
      </c>
      <c r="AL133" s="379">
        <v>400000</v>
      </c>
      <c r="AM133" s="379">
        <v>0</v>
      </c>
    </row>
    <row r="134" spans="1:39">
      <c r="A134" s="379" t="s">
        <v>7107</v>
      </c>
      <c r="B134" s="379">
        <v>2025</v>
      </c>
      <c r="C134" s="379" t="s">
        <v>7923</v>
      </c>
      <c r="D134" s="379" t="s">
        <v>3747</v>
      </c>
      <c r="E134" s="379" t="s">
        <v>7924</v>
      </c>
      <c r="F134" s="379" t="s">
        <v>7969</v>
      </c>
      <c r="G134" s="382">
        <v>27</v>
      </c>
      <c r="H134" s="382" t="s">
        <v>5703</v>
      </c>
      <c r="I134" s="383">
        <v>45863</v>
      </c>
      <c r="J134" s="383">
        <v>45863</v>
      </c>
      <c r="L134" s="379" t="s">
        <v>3748</v>
      </c>
      <c r="M134" s="379" t="s">
        <v>7924</v>
      </c>
      <c r="N134" s="379" t="s">
        <v>984</v>
      </c>
      <c r="O134" s="379">
        <v>11</v>
      </c>
      <c r="P134" s="379">
        <v>7218800255</v>
      </c>
      <c r="Q134" s="379" t="s">
        <v>2109</v>
      </c>
      <c r="R134" s="379" t="s">
        <v>174</v>
      </c>
      <c r="T134" s="379" t="s">
        <v>985</v>
      </c>
      <c r="U134" s="379" t="s">
        <v>179</v>
      </c>
      <c r="V134" s="379" t="s">
        <v>180</v>
      </c>
      <c r="W134" s="379" t="s">
        <v>987</v>
      </c>
      <c r="X134" s="379" t="s">
        <v>38</v>
      </c>
      <c r="Y134" s="379" t="s">
        <v>988</v>
      </c>
      <c r="Z134" s="379" t="s">
        <v>7970</v>
      </c>
      <c r="AA134" s="379">
        <v>45885</v>
      </c>
      <c r="AB134" s="379" t="s">
        <v>3749</v>
      </c>
      <c r="AC134" s="379" t="s">
        <v>986</v>
      </c>
      <c r="AD134" s="379">
        <v>45866</v>
      </c>
      <c r="AE134" s="379">
        <v>600000</v>
      </c>
      <c r="AF134" s="379">
        <v>200000</v>
      </c>
      <c r="AG134" s="379">
        <v>400000</v>
      </c>
      <c r="AH134" s="379">
        <v>600000</v>
      </c>
      <c r="AI134" s="379">
        <v>45867</v>
      </c>
      <c r="AJ134" s="379">
        <v>200000</v>
      </c>
      <c r="AK134" s="383">
        <v>45919</v>
      </c>
      <c r="AL134" s="379">
        <v>400000</v>
      </c>
      <c r="AM134" s="379">
        <v>0</v>
      </c>
    </row>
    <row r="135" spans="1:39">
      <c r="A135" s="379" t="s">
        <v>5056</v>
      </c>
      <c r="B135" s="379">
        <v>2025</v>
      </c>
      <c r="C135" s="379" t="s">
        <v>7923</v>
      </c>
      <c r="D135" s="379" t="s">
        <v>3747</v>
      </c>
      <c r="E135" s="379" t="s">
        <v>7924</v>
      </c>
      <c r="F135" s="379" t="s">
        <v>7971</v>
      </c>
      <c r="G135" s="382">
        <v>28</v>
      </c>
      <c r="H135" s="382" t="s">
        <v>6723</v>
      </c>
      <c r="I135" s="383">
        <v>45863</v>
      </c>
      <c r="J135" s="383">
        <v>45863</v>
      </c>
      <c r="L135" s="379" t="s">
        <v>93</v>
      </c>
      <c r="M135" s="379" t="s">
        <v>7924</v>
      </c>
      <c r="N135" s="379" t="s">
        <v>7972</v>
      </c>
      <c r="O135" s="379">
        <v>9</v>
      </c>
      <c r="P135" s="379">
        <v>3058165912</v>
      </c>
      <c r="Q135" s="379" t="s">
        <v>2145</v>
      </c>
      <c r="R135" s="379" t="s">
        <v>543</v>
      </c>
      <c r="T135" s="379" t="s">
        <v>1376</v>
      </c>
      <c r="U135" s="379" t="s">
        <v>548</v>
      </c>
      <c r="V135" s="379" t="s">
        <v>549</v>
      </c>
      <c r="W135" s="379" t="s">
        <v>543</v>
      </c>
      <c r="X135" s="379" t="s">
        <v>31</v>
      </c>
      <c r="Y135" s="379" t="s">
        <v>7973</v>
      </c>
      <c r="Z135" s="379" t="s">
        <v>545</v>
      </c>
      <c r="AA135" s="379">
        <v>45890</v>
      </c>
      <c r="AB135" s="379" t="s">
        <v>240</v>
      </c>
      <c r="AC135" s="379" t="s">
        <v>545</v>
      </c>
      <c r="AD135" s="379">
        <v>45866</v>
      </c>
      <c r="AE135" s="379">
        <v>600000</v>
      </c>
      <c r="AF135" s="379">
        <v>200000</v>
      </c>
      <c r="AG135" s="379">
        <v>400000</v>
      </c>
      <c r="AH135" s="379">
        <v>600000</v>
      </c>
      <c r="AI135" s="379">
        <v>45868</v>
      </c>
      <c r="AJ135" s="379">
        <v>200000</v>
      </c>
      <c r="AK135" s="383">
        <v>45919</v>
      </c>
      <c r="AL135" s="379">
        <v>400000</v>
      </c>
      <c r="AM135" s="379">
        <v>0</v>
      </c>
    </row>
    <row r="136" spans="1:39">
      <c r="A136" s="379" t="s">
        <v>5959</v>
      </c>
      <c r="B136" s="379">
        <v>2025</v>
      </c>
      <c r="C136" s="379" t="s">
        <v>7923</v>
      </c>
      <c r="D136" s="379" t="s">
        <v>3747</v>
      </c>
      <c r="E136" s="379" t="s">
        <v>7924</v>
      </c>
      <c r="F136" s="379" t="s">
        <v>7974</v>
      </c>
      <c r="G136" s="382">
        <v>29</v>
      </c>
      <c r="H136" s="382" t="s">
        <v>6723</v>
      </c>
      <c r="I136" s="383">
        <v>45863</v>
      </c>
      <c r="J136" s="383">
        <v>45863</v>
      </c>
      <c r="L136" s="379" t="s">
        <v>3746</v>
      </c>
      <c r="M136" s="379" t="s">
        <v>7924</v>
      </c>
      <c r="N136" s="379" t="s">
        <v>551</v>
      </c>
      <c r="O136" s="379">
        <v>1</v>
      </c>
      <c r="P136" s="379">
        <v>4401900059</v>
      </c>
      <c r="Q136" s="379" t="s">
        <v>2146</v>
      </c>
      <c r="R136" s="379" t="s">
        <v>552</v>
      </c>
      <c r="T136" s="379" t="s">
        <v>1376</v>
      </c>
      <c r="U136" s="379" t="s">
        <v>556</v>
      </c>
      <c r="V136" s="379" t="s">
        <v>557</v>
      </c>
      <c r="W136" s="379" t="s">
        <v>554</v>
      </c>
      <c r="X136" s="379" t="s">
        <v>31</v>
      </c>
      <c r="Y136" s="379" t="s">
        <v>555</v>
      </c>
      <c r="Z136" s="379" t="s">
        <v>7975</v>
      </c>
      <c r="AA136" s="379">
        <v>45890</v>
      </c>
      <c r="AB136" s="379" t="s">
        <v>240</v>
      </c>
      <c r="AC136" s="379" t="s">
        <v>7975</v>
      </c>
      <c r="AD136" s="379">
        <v>45866</v>
      </c>
      <c r="AE136" s="379">
        <v>600000</v>
      </c>
      <c r="AF136" s="379">
        <v>200000</v>
      </c>
      <c r="AG136" s="379">
        <v>400000</v>
      </c>
      <c r="AH136" s="379">
        <v>400000</v>
      </c>
      <c r="AJ136" s="379">
        <v>0</v>
      </c>
      <c r="AK136" s="383">
        <v>45919</v>
      </c>
      <c r="AL136" s="379">
        <v>400000</v>
      </c>
      <c r="AM136" s="379">
        <v>0</v>
      </c>
    </row>
    <row r="137" spans="1:39">
      <c r="A137" s="379" t="s">
        <v>6287</v>
      </c>
      <c r="B137" s="379">
        <v>2025</v>
      </c>
      <c r="C137" s="379" t="s">
        <v>7923</v>
      </c>
      <c r="D137" s="379" t="s">
        <v>3747</v>
      </c>
      <c r="E137" s="379" t="s">
        <v>7924</v>
      </c>
      <c r="F137" s="379" t="s">
        <v>7976</v>
      </c>
      <c r="G137" s="382">
        <v>30</v>
      </c>
      <c r="H137" s="382" t="s">
        <v>4963</v>
      </c>
      <c r="I137" s="383">
        <v>45863</v>
      </c>
      <c r="J137" s="383">
        <v>45863</v>
      </c>
      <c r="L137" s="379" t="s">
        <v>240</v>
      </c>
      <c r="M137" s="379" t="s">
        <v>7924</v>
      </c>
      <c r="N137" s="379" t="s">
        <v>1556</v>
      </c>
      <c r="O137" s="379">
        <v>10</v>
      </c>
      <c r="P137" s="379">
        <v>1790302528</v>
      </c>
      <c r="Q137" s="379" t="s">
        <v>2151</v>
      </c>
      <c r="R137" s="379" t="s">
        <v>1557</v>
      </c>
      <c r="T137" s="379" t="s">
        <v>1558</v>
      </c>
      <c r="U137" s="379" t="s">
        <v>538</v>
      </c>
      <c r="V137" s="379" t="s">
        <v>1559</v>
      </c>
      <c r="W137" s="379" t="s">
        <v>6290</v>
      </c>
      <c r="X137" s="379" t="s">
        <v>903</v>
      </c>
      <c r="Y137" s="379" t="s">
        <v>6291</v>
      </c>
      <c r="Z137" s="379" t="s">
        <v>7977</v>
      </c>
      <c r="AA137" s="379">
        <v>45890</v>
      </c>
      <c r="AB137" s="379" t="s">
        <v>240</v>
      </c>
      <c r="AC137" s="379" t="s">
        <v>7977</v>
      </c>
      <c r="AD137" s="379">
        <v>45866</v>
      </c>
      <c r="AE137" s="379">
        <v>600000</v>
      </c>
      <c r="AF137" s="379">
        <v>200000</v>
      </c>
      <c r="AG137" s="379">
        <v>400000</v>
      </c>
      <c r="AH137" s="379">
        <v>600000</v>
      </c>
      <c r="AI137" s="379">
        <v>45895</v>
      </c>
      <c r="AJ137" s="379">
        <v>200000</v>
      </c>
      <c r="AK137" s="383">
        <v>45919</v>
      </c>
      <c r="AL137" s="379">
        <v>400000</v>
      </c>
      <c r="AM137" s="379">
        <v>0</v>
      </c>
    </row>
    <row r="138" spans="1:39">
      <c r="A138" s="379" t="s">
        <v>5827</v>
      </c>
      <c r="B138" s="379">
        <v>2025</v>
      </c>
      <c r="C138" s="379" t="s">
        <v>7923</v>
      </c>
      <c r="D138" s="379" t="s">
        <v>3747</v>
      </c>
      <c r="E138" s="379" t="s">
        <v>7924</v>
      </c>
      <c r="F138" s="379" t="s">
        <v>7978</v>
      </c>
      <c r="G138" s="382">
        <v>31</v>
      </c>
      <c r="H138" s="382" t="s">
        <v>5265</v>
      </c>
      <c r="I138" s="383">
        <v>45873</v>
      </c>
      <c r="J138" s="383">
        <v>45873</v>
      </c>
      <c r="L138" s="379" t="s">
        <v>3749</v>
      </c>
      <c r="M138" s="379" t="s">
        <v>7924</v>
      </c>
      <c r="N138" s="379" t="s">
        <v>963</v>
      </c>
      <c r="O138" s="379">
        <v>5</v>
      </c>
      <c r="P138" s="379">
        <v>3142901893</v>
      </c>
      <c r="Q138" s="379" t="s">
        <v>2301</v>
      </c>
      <c r="R138" s="379" t="s">
        <v>964</v>
      </c>
      <c r="T138" s="379" t="s">
        <v>965</v>
      </c>
      <c r="U138" s="379" t="s">
        <v>970</v>
      </c>
      <c r="V138" s="379" t="s">
        <v>971</v>
      </c>
      <c r="W138" s="379" t="s">
        <v>968</v>
      </c>
      <c r="X138" s="379" t="s">
        <v>967</v>
      </c>
      <c r="Y138" s="379" t="s">
        <v>969</v>
      </c>
      <c r="Z138" s="379" t="s">
        <v>966</v>
      </c>
      <c r="AA138" s="379">
        <v>45901</v>
      </c>
      <c r="AB138" s="379" t="s">
        <v>3748</v>
      </c>
      <c r="AC138" s="379" t="s">
        <v>966</v>
      </c>
      <c r="AD138" s="379">
        <v>45874</v>
      </c>
      <c r="AE138" s="379">
        <v>600000</v>
      </c>
      <c r="AF138" s="379">
        <v>200000</v>
      </c>
      <c r="AG138" s="379">
        <v>400000</v>
      </c>
      <c r="AH138" s="379">
        <v>600000</v>
      </c>
      <c r="AI138" s="379">
        <v>45905</v>
      </c>
      <c r="AJ138" s="379">
        <v>200000</v>
      </c>
      <c r="AK138" s="383">
        <v>45919</v>
      </c>
      <c r="AL138" s="379">
        <v>400000</v>
      </c>
      <c r="AM138" s="379">
        <v>0</v>
      </c>
    </row>
    <row r="139" spans="1:39">
      <c r="A139" s="379" t="s">
        <v>6541</v>
      </c>
      <c r="B139" s="379">
        <v>2025</v>
      </c>
      <c r="C139" s="379" t="s">
        <v>7923</v>
      </c>
      <c r="D139" s="379" t="s">
        <v>3747</v>
      </c>
      <c r="E139" s="379" t="s">
        <v>7924</v>
      </c>
      <c r="F139" s="379" t="s">
        <v>7979</v>
      </c>
      <c r="G139" s="382">
        <v>32</v>
      </c>
      <c r="H139" s="382" t="s">
        <v>6063</v>
      </c>
      <c r="I139" s="383">
        <v>45873</v>
      </c>
      <c r="J139" s="383">
        <v>45873</v>
      </c>
      <c r="L139" s="379" t="s">
        <v>190</v>
      </c>
      <c r="M139" s="379" t="s">
        <v>7924</v>
      </c>
      <c r="N139" s="379" t="s">
        <v>979</v>
      </c>
      <c r="O139" s="379">
        <v>8</v>
      </c>
      <c r="P139" s="379">
        <v>3053238775</v>
      </c>
      <c r="Q139" s="379" t="s">
        <v>2300</v>
      </c>
      <c r="R139" s="379" t="s">
        <v>848</v>
      </c>
      <c r="T139" s="379" t="s">
        <v>982</v>
      </c>
      <c r="U139" s="379" t="s">
        <v>852</v>
      </c>
      <c r="V139" s="379" t="s">
        <v>853</v>
      </c>
      <c r="W139" s="379" t="s">
        <v>848</v>
      </c>
      <c r="X139" s="379" t="s">
        <v>31</v>
      </c>
      <c r="Y139" s="379" t="s">
        <v>851</v>
      </c>
      <c r="Z139" s="379" t="s">
        <v>850</v>
      </c>
      <c r="AA139" s="379">
        <v>45901</v>
      </c>
      <c r="AB139" s="379" t="s">
        <v>3748</v>
      </c>
      <c r="AC139" s="379" t="s">
        <v>850</v>
      </c>
      <c r="AD139" s="379">
        <v>45874</v>
      </c>
      <c r="AE139" s="379">
        <v>600000</v>
      </c>
      <c r="AF139" s="379">
        <v>200000</v>
      </c>
      <c r="AG139" s="379">
        <v>400000</v>
      </c>
      <c r="AH139" s="379">
        <v>600000</v>
      </c>
      <c r="AI139" s="379">
        <v>45874</v>
      </c>
      <c r="AJ139" s="379">
        <v>200000</v>
      </c>
      <c r="AK139" s="383">
        <v>45919</v>
      </c>
      <c r="AL139" s="379">
        <v>400000</v>
      </c>
      <c r="AM139" s="379">
        <v>0</v>
      </c>
    </row>
    <row r="140" spans="1:39">
      <c r="A140" s="379" t="s">
        <v>7151</v>
      </c>
      <c r="B140" s="379">
        <v>2025</v>
      </c>
      <c r="C140" s="379" t="s">
        <v>7923</v>
      </c>
      <c r="D140" s="379" t="s">
        <v>3747</v>
      </c>
      <c r="E140" s="379" t="s">
        <v>7924</v>
      </c>
      <c r="F140" s="379" t="s">
        <v>7980</v>
      </c>
      <c r="G140" s="382">
        <v>33</v>
      </c>
      <c r="H140" s="382" t="s">
        <v>5083</v>
      </c>
      <c r="I140" s="383">
        <v>45873</v>
      </c>
      <c r="J140" s="383">
        <v>45873</v>
      </c>
      <c r="L140" s="379" t="s">
        <v>3748</v>
      </c>
      <c r="M140" s="379" t="s">
        <v>7924</v>
      </c>
      <c r="N140" s="379" t="s">
        <v>980</v>
      </c>
      <c r="O140" s="379">
        <v>17</v>
      </c>
      <c r="P140" s="379">
        <v>3058189705</v>
      </c>
      <c r="Q140" s="379" t="s">
        <v>2303</v>
      </c>
      <c r="R140" s="379" t="s">
        <v>839</v>
      </c>
      <c r="T140" s="379" t="s">
        <v>983</v>
      </c>
      <c r="U140" s="379" t="s">
        <v>844</v>
      </c>
      <c r="V140" s="379" t="s">
        <v>845</v>
      </c>
      <c r="W140" s="379" t="s">
        <v>842</v>
      </c>
      <c r="X140" s="379" t="s">
        <v>38</v>
      </c>
      <c r="Y140" s="379" t="s">
        <v>843</v>
      </c>
      <c r="Z140" s="379" t="s">
        <v>998</v>
      </c>
      <c r="AA140" s="379">
        <v>45901</v>
      </c>
      <c r="AB140" s="379" t="s">
        <v>3748</v>
      </c>
      <c r="AC140" s="379" t="s">
        <v>998</v>
      </c>
      <c r="AD140" s="379">
        <v>45874</v>
      </c>
      <c r="AE140" s="379">
        <v>600000</v>
      </c>
      <c r="AF140" s="379">
        <v>200000</v>
      </c>
      <c r="AG140" s="379">
        <v>400000</v>
      </c>
      <c r="AH140" s="379">
        <v>600000</v>
      </c>
      <c r="AI140" s="379">
        <v>45874</v>
      </c>
      <c r="AJ140" s="379">
        <v>200000</v>
      </c>
      <c r="AK140" s="383">
        <v>45919</v>
      </c>
      <c r="AL140" s="379">
        <v>400000</v>
      </c>
      <c r="AM140" s="379">
        <v>0</v>
      </c>
    </row>
    <row r="141" spans="1:39">
      <c r="A141" s="379" t="s">
        <v>5691</v>
      </c>
      <c r="B141" s="379">
        <v>2025</v>
      </c>
      <c r="C141" s="379" t="s">
        <v>7923</v>
      </c>
      <c r="E141" s="379" t="s">
        <v>7924</v>
      </c>
      <c r="F141" s="379" t="s">
        <v>7981</v>
      </c>
      <c r="G141" s="382">
        <v>34</v>
      </c>
      <c r="H141" s="382" t="s">
        <v>6449</v>
      </c>
      <c r="I141" s="383">
        <v>45873</v>
      </c>
      <c r="J141" s="383">
        <v>45873</v>
      </c>
      <c r="L141" s="379" t="s">
        <v>93</v>
      </c>
      <c r="M141" s="379" t="s">
        <v>7924</v>
      </c>
      <c r="N141" s="379" t="s">
        <v>1958</v>
      </c>
      <c r="O141" s="379">
        <v>7</v>
      </c>
      <c r="P141" s="379">
        <v>3068120693</v>
      </c>
      <c r="Q141" s="379" t="s">
        <v>2219</v>
      </c>
      <c r="R141" s="379" t="s">
        <v>1959</v>
      </c>
      <c r="T141" s="379" t="s">
        <v>1358</v>
      </c>
      <c r="U141" s="379" t="s">
        <v>1960</v>
      </c>
      <c r="V141" s="379" t="s">
        <v>1961</v>
      </c>
      <c r="W141" s="379" t="s">
        <v>2217</v>
      </c>
      <c r="X141" s="379" t="s">
        <v>334</v>
      </c>
      <c r="Y141" s="379" t="s">
        <v>2218</v>
      </c>
      <c r="AA141" s="379">
        <v>45894</v>
      </c>
      <c r="AB141" s="379" t="s">
        <v>93</v>
      </c>
      <c r="AC141" s="379" t="s">
        <v>482</v>
      </c>
      <c r="AD141" s="379" t="s">
        <v>7982</v>
      </c>
      <c r="AE141" s="379">
        <v>400000</v>
      </c>
      <c r="AF141" s="379">
        <v>0</v>
      </c>
      <c r="AG141" s="379">
        <v>400000</v>
      </c>
      <c r="AH141" s="379">
        <v>400000</v>
      </c>
      <c r="AJ141" s="379">
        <v>0</v>
      </c>
      <c r="AK141" s="379">
        <v>45919</v>
      </c>
      <c r="AL141" s="379">
        <v>400000</v>
      </c>
    </row>
    <row r="142" spans="1:39">
      <c r="A142" s="379" t="s">
        <v>6087</v>
      </c>
      <c r="B142" s="379">
        <v>2025</v>
      </c>
      <c r="C142" s="379" t="s">
        <v>7923</v>
      </c>
      <c r="D142" s="379" t="s">
        <v>3747</v>
      </c>
      <c r="E142" s="379" t="s">
        <v>7924</v>
      </c>
      <c r="F142" s="379" t="s">
        <v>7983</v>
      </c>
      <c r="G142" s="382">
        <v>35</v>
      </c>
      <c r="H142" s="382" t="s">
        <v>5217</v>
      </c>
      <c r="I142" s="383">
        <v>45873</v>
      </c>
      <c r="J142" s="383">
        <v>45873</v>
      </c>
      <c r="L142" s="379" t="s">
        <v>3746</v>
      </c>
      <c r="M142" s="379" t="s">
        <v>7924</v>
      </c>
      <c r="N142" s="379" t="s">
        <v>1356</v>
      </c>
      <c r="O142" s="379">
        <v>8</v>
      </c>
      <c r="P142" s="379">
        <v>7382500675</v>
      </c>
      <c r="Q142" s="379" t="s">
        <v>2220</v>
      </c>
      <c r="R142" s="379" t="s">
        <v>1357</v>
      </c>
      <c r="T142" s="379" t="s">
        <v>1358</v>
      </c>
      <c r="U142" s="379" t="s">
        <v>1361</v>
      </c>
      <c r="V142" s="379" t="s">
        <v>1362</v>
      </c>
      <c r="W142" s="379" t="s">
        <v>1357</v>
      </c>
      <c r="X142" s="379" t="s">
        <v>31</v>
      </c>
      <c r="Y142" s="379" t="s">
        <v>1360</v>
      </c>
      <c r="Z142" s="379" t="s">
        <v>1359</v>
      </c>
      <c r="AA142" s="379">
        <v>45894</v>
      </c>
      <c r="AB142" s="379" t="s">
        <v>93</v>
      </c>
      <c r="AC142" s="379" t="s">
        <v>1359</v>
      </c>
      <c r="AD142" s="379">
        <v>45874</v>
      </c>
      <c r="AE142" s="379">
        <v>600000</v>
      </c>
      <c r="AF142" s="379">
        <v>200000</v>
      </c>
      <c r="AG142" s="379">
        <v>400000</v>
      </c>
      <c r="AH142" s="379">
        <v>600000</v>
      </c>
      <c r="AI142" s="379">
        <v>46015</v>
      </c>
      <c r="AJ142" s="379">
        <v>200000</v>
      </c>
      <c r="AK142" s="383">
        <v>45919</v>
      </c>
      <c r="AL142" s="379">
        <v>400000</v>
      </c>
      <c r="AM142" s="379">
        <v>0</v>
      </c>
    </row>
    <row r="143" spans="1:39">
      <c r="A143" s="379" t="s">
        <v>7922</v>
      </c>
      <c r="B143" s="379">
        <v>2025</v>
      </c>
      <c r="C143" s="379" t="s">
        <v>7923</v>
      </c>
      <c r="D143" s="379" t="s">
        <v>3747</v>
      </c>
      <c r="E143" s="379" t="s">
        <v>7924</v>
      </c>
      <c r="F143" s="379" t="s">
        <v>7984</v>
      </c>
      <c r="G143" s="382">
        <v>36</v>
      </c>
      <c r="H143" s="382" t="s">
        <v>5217</v>
      </c>
      <c r="I143" s="383">
        <v>45873</v>
      </c>
      <c r="J143" s="383">
        <v>45873</v>
      </c>
      <c r="L143" s="379" t="s">
        <v>240</v>
      </c>
      <c r="M143" s="379" t="s">
        <v>7924</v>
      </c>
      <c r="N143" s="379" t="s">
        <v>7985</v>
      </c>
      <c r="O143" s="379">
        <v>2</v>
      </c>
      <c r="P143" s="379">
        <v>8754600756</v>
      </c>
      <c r="Q143" s="379" t="s">
        <v>2227</v>
      </c>
      <c r="R143" s="379" t="s">
        <v>1351</v>
      </c>
      <c r="T143" s="379" t="s">
        <v>1352</v>
      </c>
      <c r="U143" s="379" t="s">
        <v>1355</v>
      </c>
      <c r="V143" s="379" t="s">
        <v>1355</v>
      </c>
      <c r="W143" s="379" t="s">
        <v>1351</v>
      </c>
      <c r="X143" s="379" t="s">
        <v>31</v>
      </c>
      <c r="Y143" s="379" t="s">
        <v>1354</v>
      </c>
      <c r="Z143" s="379" t="s">
        <v>1353</v>
      </c>
      <c r="AA143" s="379">
        <v>45896</v>
      </c>
      <c r="AB143" s="379" t="s">
        <v>93</v>
      </c>
      <c r="AC143" s="379" t="s">
        <v>1353</v>
      </c>
      <c r="AD143" s="379">
        <v>45874</v>
      </c>
      <c r="AE143" s="379">
        <v>600000</v>
      </c>
      <c r="AF143" s="379">
        <v>200000</v>
      </c>
      <c r="AG143" s="379">
        <v>400000</v>
      </c>
      <c r="AH143" s="379">
        <v>600000</v>
      </c>
      <c r="AI143" s="379">
        <v>46014</v>
      </c>
      <c r="AJ143" s="379">
        <v>200000</v>
      </c>
      <c r="AK143" s="383">
        <v>45919</v>
      </c>
      <c r="AL143" s="379">
        <v>400000</v>
      </c>
      <c r="AM143" s="379">
        <v>0</v>
      </c>
    </row>
    <row r="144" spans="1:39">
      <c r="A144" s="379" t="s">
        <v>5385</v>
      </c>
      <c r="B144" s="379">
        <v>2025</v>
      </c>
      <c r="C144" s="379" t="s">
        <v>7923</v>
      </c>
      <c r="D144" s="379" t="s">
        <v>3747</v>
      </c>
      <c r="E144" s="379" t="s">
        <v>7924</v>
      </c>
      <c r="F144" s="379" t="s">
        <v>7986</v>
      </c>
      <c r="G144" s="382">
        <v>37</v>
      </c>
      <c r="H144" s="382" t="s">
        <v>4910</v>
      </c>
      <c r="I144" s="383">
        <v>45874</v>
      </c>
      <c r="J144" s="383">
        <v>45874</v>
      </c>
      <c r="L144" s="379" t="s">
        <v>3749</v>
      </c>
      <c r="M144" s="379" t="s">
        <v>7924</v>
      </c>
      <c r="N144" s="379" t="s">
        <v>1386</v>
      </c>
      <c r="O144" s="379">
        <v>18</v>
      </c>
      <c r="P144" s="379">
        <v>3148654087</v>
      </c>
      <c r="Q144" s="379" t="s">
        <v>2265</v>
      </c>
      <c r="R144" s="379" t="s">
        <v>767</v>
      </c>
      <c r="T144" s="379" t="s">
        <v>1387</v>
      </c>
      <c r="U144" s="379" t="s">
        <v>1391</v>
      </c>
      <c r="V144" s="379" t="s">
        <v>773</v>
      </c>
      <c r="W144" s="379" t="s">
        <v>1389</v>
      </c>
      <c r="X144" s="379" t="s">
        <v>1388</v>
      </c>
      <c r="Y144" s="379" t="s">
        <v>1390</v>
      </c>
      <c r="Z144" s="379" t="s">
        <v>769</v>
      </c>
      <c r="AA144" s="379">
        <v>45901</v>
      </c>
      <c r="AB144" s="379" t="s">
        <v>3748</v>
      </c>
      <c r="AC144" s="379" t="s">
        <v>769</v>
      </c>
      <c r="AD144" s="379">
        <v>45875</v>
      </c>
      <c r="AE144" s="379">
        <v>600000</v>
      </c>
      <c r="AF144" s="379">
        <v>200000</v>
      </c>
      <c r="AG144" s="379">
        <v>400000</v>
      </c>
      <c r="AH144" s="379">
        <v>600000</v>
      </c>
      <c r="AI144" s="379">
        <v>45906</v>
      </c>
      <c r="AJ144" s="379">
        <v>200000</v>
      </c>
      <c r="AK144" s="383">
        <v>45919</v>
      </c>
      <c r="AL144" s="379">
        <v>400000</v>
      </c>
      <c r="AM144" s="379">
        <v>0</v>
      </c>
    </row>
    <row r="145" spans="1:39">
      <c r="A145" s="379" t="s">
        <v>5961</v>
      </c>
      <c r="B145" s="379">
        <v>2025</v>
      </c>
      <c r="C145" s="379" t="s">
        <v>7923</v>
      </c>
      <c r="D145" s="379" t="s">
        <v>3747</v>
      </c>
      <c r="E145" s="379" t="s">
        <v>7924</v>
      </c>
      <c r="F145" s="379" t="s">
        <v>7987</v>
      </c>
      <c r="G145" s="382">
        <v>38</v>
      </c>
      <c r="H145" s="382" t="s">
        <v>4889</v>
      </c>
      <c r="I145" s="383">
        <v>45874</v>
      </c>
      <c r="J145" s="383">
        <v>45874</v>
      </c>
      <c r="L145" s="379" t="s">
        <v>190</v>
      </c>
      <c r="M145" s="379" t="s">
        <v>7924</v>
      </c>
      <c r="N145" s="379" t="s">
        <v>1383</v>
      </c>
      <c r="O145" s="379">
        <v>10</v>
      </c>
      <c r="P145" s="379">
        <v>3148641578</v>
      </c>
      <c r="Q145" s="379" t="s">
        <v>2264</v>
      </c>
      <c r="R145" s="379" t="s">
        <v>1384</v>
      </c>
      <c r="T145" s="379" t="s">
        <v>1385</v>
      </c>
      <c r="U145" s="379" t="s">
        <v>374</v>
      </c>
      <c r="V145" s="379" t="s">
        <v>375</v>
      </c>
      <c r="W145" s="379" t="s">
        <v>370</v>
      </c>
      <c r="X145" s="379" t="s">
        <v>31</v>
      </c>
      <c r="Y145" s="379" t="s">
        <v>373</v>
      </c>
      <c r="Z145" s="379" t="s">
        <v>372</v>
      </c>
      <c r="AA145" s="379">
        <v>45901</v>
      </c>
      <c r="AB145" s="379" t="s">
        <v>3748</v>
      </c>
      <c r="AC145" s="379" t="s">
        <v>372</v>
      </c>
      <c r="AD145" s="379">
        <v>45875</v>
      </c>
      <c r="AE145" s="379">
        <v>600000</v>
      </c>
      <c r="AF145" s="379">
        <v>200000</v>
      </c>
      <c r="AG145" s="379">
        <v>400000</v>
      </c>
      <c r="AH145" s="379">
        <v>600000</v>
      </c>
      <c r="AI145" s="379">
        <v>45908</v>
      </c>
      <c r="AJ145" s="379">
        <v>200000</v>
      </c>
      <c r="AK145" s="383">
        <v>45919</v>
      </c>
      <c r="AL145" s="379">
        <v>400000</v>
      </c>
      <c r="AM145" s="379">
        <v>0</v>
      </c>
    </row>
    <row r="146" spans="1:39">
      <c r="A146" s="379" t="s">
        <v>6949</v>
      </c>
      <c r="B146" s="379">
        <v>2025</v>
      </c>
      <c r="C146" s="379" t="s">
        <v>7923</v>
      </c>
      <c r="D146" s="379" t="s">
        <v>3747</v>
      </c>
      <c r="E146" s="379" t="s">
        <v>7924</v>
      </c>
      <c r="F146" s="379" t="s">
        <v>7988</v>
      </c>
      <c r="G146" s="382">
        <v>39</v>
      </c>
      <c r="H146" s="382" t="s">
        <v>5425</v>
      </c>
      <c r="I146" s="383">
        <v>45874</v>
      </c>
      <c r="J146" s="383">
        <v>45874</v>
      </c>
      <c r="L146" s="379" t="s">
        <v>3748</v>
      </c>
      <c r="M146" s="379" t="s">
        <v>7924</v>
      </c>
      <c r="N146" s="379" t="s">
        <v>1757</v>
      </c>
      <c r="O146" s="379">
        <v>16</v>
      </c>
      <c r="P146" s="379">
        <v>4188702122</v>
      </c>
      <c r="Q146" s="379" t="s">
        <v>2266</v>
      </c>
      <c r="R146" s="379" t="s">
        <v>1759</v>
      </c>
      <c r="T146" s="379" t="s">
        <v>1758</v>
      </c>
      <c r="U146" s="379" t="s">
        <v>348</v>
      </c>
      <c r="V146" s="379" t="s">
        <v>1760</v>
      </c>
      <c r="W146" s="379" t="s">
        <v>346</v>
      </c>
      <c r="X146" s="379" t="s">
        <v>345</v>
      </c>
      <c r="Y146" s="379" t="s">
        <v>347</v>
      </c>
      <c r="Z146" s="379" t="s">
        <v>2267</v>
      </c>
      <c r="AA146" s="379">
        <v>45901</v>
      </c>
      <c r="AB146" s="379" t="s">
        <v>3748</v>
      </c>
      <c r="AC146" s="379" t="s">
        <v>2267</v>
      </c>
      <c r="AD146" s="379">
        <v>45875</v>
      </c>
      <c r="AE146" s="379">
        <v>600000</v>
      </c>
      <c r="AF146" s="379">
        <v>200000</v>
      </c>
      <c r="AG146" s="379">
        <v>400000</v>
      </c>
      <c r="AH146" s="379">
        <v>600000</v>
      </c>
      <c r="AI146" s="379">
        <v>45924</v>
      </c>
      <c r="AJ146" s="379">
        <v>200000</v>
      </c>
      <c r="AK146" s="383">
        <v>45919</v>
      </c>
      <c r="AL146" s="379">
        <v>400000</v>
      </c>
      <c r="AM146" s="379">
        <v>0</v>
      </c>
    </row>
    <row r="147" spans="1:39">
      <c r="A147" s="379" t="s">
        <v>5382</v>
      </c>
      <c r="B147" s="379">
        <v>2025</v>
      </c>
      <c r="C147" s="379" t="s">
        <v>7923</v>
      </c>
      <c r="D147" s="379" t="s">
        <v>3747</v>
      </c>
      <c r="E147" s="379" t="s">
        <v>7924</v>
      </c>
      <c r="F147" s="379" t="s">
        <v>7989</v>
      </c>
      <c r="G147" s="382">
        <v>40</v>
      </c>
      <c r="H147" s="382" t="s">
        <v>6781</v>
      </c>
      <c r="I147" s="383">
        <v>45874</v>
      </c>
      <c r="J147" s="383">
        <v>45874</v>
      </c>
      <c r="L147" s="379" t="s">
        <v>93</v>
      </c>
      <c r="M147" s="379" t="s">
        <v>7924</v>
      </c>
      <c r="N147" s="379" t="s">
        <v>1083</v>
      </c>
      <c r="O147" s="379">
        <v>16</v>
      </c>
      <c r="P147" s="379">
        <v>4698802369</v>
      </c>
      <c r="Q147" s="379">
        <v>46988023690</v>
      </c>
      <c r="R147" s="379" t="s">
        <v>315</v>
      </c>
      <c r="T147" s="379" t="s">
        <v>1084</v>
      </c>
      <c r="U147" s="379" t="s">
        <v>319</v>
      </c>
      <c r="V147" s="379" t="s">
        <v>320</v>
      </c>
      <c r="W147" s="379" t="s">
        <v>315</v>
      </c>
      <c r="X147" s="379" t="s">
        <v>31</v>
      </c>
      <c r="Y147" s="379" t="s">
        <v>318</v>
      </c>
      <c r="Z147" s="379" t="s">
        <v>317</v>
      </c>
      <c r="AA147" s="379">
        <v>45897</v>
      </c>
      <c r="AB147" s="379" t="s">
        <v>240</v>
      </c>
      <c r="AC147" s="379" t="s">
        <v>317</v>
      </c>
      <c r="AD147" s="379">
        <v>45875</v>
      </c>
      <c r="AE147" s="379">
        <v>600000</v>
      </c>
      <c r="AF147" s="379">
        <v>200000</v>
      </c>
      <c r="AG147" s="379">
        <v>400000</v>
      </c>
      <c r="AH147" s="379">
        <v>600000</v>
      </c>
      <c r="AI147" s="379">
        <v>45950</v>
      </c>
      <c r="AJ147" s="379">
        <v>200000</v>
      </c>
      <c r="AK147" s="383">
        <v>45919</v>
      </c>
      <c r="AL147" s="379">
        <v>400000</v>
      </c>
      <c r="AM147" s="379">
        <v>0</v>
      </c>
    </row>
    <row r="148" spans="1:39">
      <c r="A148" s="379" t="s">
        <v>5449</v>
      </c>
      <c r="B148" s="379">
        <v>2025</v>
      </c>
      <c r="C148" s="379" t="s">
        <v>7923</v>
      </c>
      <c r="D148" s="379" t="s">
        <v>3747</v>
      </c>
      <c r="E148" s="379" t="s">
        <v>7924</v>
      </c>
      <c r="F148" s="379" t="s">
        <v>7990</v>
      </c>
      <c r="G148" s="382">
        <v>41</v>
      </c>
      <c r="H148" s="382" t="s">
        <v>6946</v>
      </c>
      <c r="I148" s="383">
        <v>45874</v>
      </c>
      <c r="J148" s="383">
        <v>45874</v>
      </c>
      <c r="L148" s="379" t="s">
        <v>3746</v>
      </c>
      <c r="M148" s="379" t="s">
        <v>7924</v>
      </c>
      <c r="N148" s="379" t="s">
        <v>1554</v>
      </c>
      <c r="O148" s="379">
        <v>9</v>
      </c>
      <c r="P148" s="379">
        <v>3148186997</v>
      </c>
      <c r="Q148" s="379" t="s">
        <v>2263</v>
      </c>
      <c r="R148" s="379" t="s">
        <v>306</v>
      </c>
      <c r="T148" s="379" t="s">
        <v>1555</v>
      </c>
      <c r="U148" s="379" t="s">
        <v>311</v>
      </c>
      <c r="V148" s="379" t="s">
        <v>312</v>
      </c>
      <c r="W148" s="379" t="s">
        <v>309</v>
      </c>
      <c r="X148" s="379" t="s">
        <v>31</v>
      </c>
      <c r="Y148" s="379" t="s">
        <v>310</v>
      </c>
      <c r="Z148" s="379" t="s">
        <v>308</v>
      </c>
      <c r="AA148" s="379">
        <v>45897</v>
      </c>
      <c r="AB148" s="379" t="s">
        <v>240</v>
      </c>
      <c r="AC148" s="379" t="s">
        <v>308</v>
      </c>
      <c r="AD148" s="379">
        <v>45875</v>
      </c>
      <c r="AE148" s="379">
        <v>600000</v>
      </c>
      <c r="AF148" s="379">
        <v>200000</v>
      </c>
      <c r="AG148" s="379">
        <v>400000</v>
      </c>
      <c r="AH148" s="379">
        <v>600000</v>
      </c>
      <c r="AI148" s="379">
        <v>45897</v>
      </c>
      <c r="AJ148" s="379">
        <v>200000</v>
      </c>
      <c r="AK148" s="383">
        <v>45919</v>
      </c>
      <c r="AL148" s="379">
        <v>400000</v>
      </c>
      <c r="AM148" s="379">
        <v>0</v>
      </c>
    </row>
    <row r="149" spans="1:39">
      <c r="A149" s="379" t="s">
        <v>6583</v>
      </c>
      <c r="B149" s="379">
        <v>2025</v>
      </c>
      <c r="C149" s="379" t="s">
        <v>7923</v>
      </c>
      <c r="D149" s="379" t="s">
        <v>3747</v>
      </c>
      <c r="E149" s="379" t="s">
        <v>7924</v>
      </c>
      <c r="F149" s="379" t="s">
        <v>7991</v>
      </c>
      <c r="G149" s="382">
        <v>42</v>
      </c>
      <c r="H149" s="382" t="s">
        <v>7862</v>
      </c>
      <c r="I149" s="383">
        <v>45874</v>
      </c>
      <c r="J149" s="383">
        <v>45874</v>
      </c>
      <c r="L149" s="379" t="s">
        <v>240</v>
      </c>
      <c r="M149" s="379" t="s">
        <v>7924</v>
      </c>
      <c r="N149" s="379" t="s">
        <v>330</v>
      </c>
      <c r="O149" s="379">
        <v>8</v>
      </c>
      <c r="P149" s="379">
        <v>3141285352</v>
      </c>
      <c r="Q149" s="379" t="s">
        <v>2250</v>
      </c>
      <c r="R149" s="379" t="s">
        <v>7992</v>
      </c>
      <c r="T149" s="379" t="s">
        <v>1085</v>
      </c>
      <c r="U149" s="379" t="s">
        <v>337</v>
      </c>
      <c r="V149" s="379" t="s">
        <v>338</v>
      </c>
      <c r="W149" s="379" t="s">
        <v>331</v>
      </c>
      <c r="X149" s="379" t="s">
        <v>31</v>
      </c>
      <c r="Y149" s="379" t="s">
        <v>1727</v>
      </c>
      <c r="Z149" s="379" t="s">
        <v>6585</v>
      </c>
      <c r="AA149" s="379">
        <v>45897</v>
      </c>
      <c r="AB149" s="379" t="s">
        <v>240</v>
      </c>
      <c r="AC149" s="379" t="s">
        <v>6585</v>
      </c>
      <c r="AD149" s="379">
        <v>45875</v>
      </c>
      <c r="AE149" s="379">
        <v>600000</v>
      </c>
      <c r="AF149" s="379">
        <v>200000</v>
      </c>
      <c r="AG149" s="379">
        <v>400000</v>
      </c>
      <c r="AH149" s="379">
        <v>600000</v>
      </c>
      <c r="AI149" s="379">
        <v>45880</v>
      </c>
      <c r="AJ149" s="379">
        <v>200000</v>
      </c>
      <c r="AK149" s="383">
        <v>45919</v>
      </c>
      <c r="AL149" s="379">
        <v>400000</v>
      </c>
      <c r="AM149" s="379">
        <v>0</v>
      </c>
    </row>
    <row r="150" spans="1:39">
      <c r="A150" s="379" t="s">
        <v>5971</v>
      </c>
      <c r="B150" s="379">
        <v>2025</v>
      </c>
      <c r="C150" s="379" t="s">
        <v>7923</v>
      </c>
      <c r="D150" s="379" t="s">
        <v>3747</v>
      </c>
      <c r="E150" s="379" t="s">
        <v>7924</v>
      </c>
      <c r="F150" s="379" t="s">
        <v>7993</v>
      </c>
      <c r="G150" s="382">
        <v>43</v>
      </c>
      <c r="H150" s="382" t="s">
        <v>7862</v>
      </c>
      <c r="I150" s="383">
        <v>45875</v>
      </c>
      <c r="J150" s="383">
        <v>45875</v>
      </c>
      <c r="L150" s="379" t="s">
        <v>3749</v>
      </c>
      <c r="M150" s="379" t="s">
        <v>7924</v>
      </c>
      <c r="N150" s="379" t="s">
        <v>1645</v>
      </c>
      <c r="O150" s="379">
        <v>3</v>
      </c>
      <c r="P150" s="379">
        <v>3052862491</v>
      </c>
      <c r="Q150" s="379" t="s">
        <v>2115</v>
      </c>
      <c r="R150" s="379" t="s">
        <v>1646</v>
      </c>
      <c r="T150" s="379" t="s">
        <v>5972</v>
      </c>
      <c r="U150" s="379" t="s">
        <v>1648</v>
      </c>
      <c r="V150" s="379" t="s">
        <v>1649</v>
      </c>
      <c r="W150" s="379" t="s">
        <v>1646</v>
      </c>
      <c r="X150" s="379" t="s">
        <v>31</v>
      </c>
      <c r="Y150" s="379" t="s">
        <v>2114</v>
      </c>
      <c r="Z150" s="379" t="s">
        <v>1647</v>
      </c>
      <c r="AA150" s="379">
        <v>45901</v>
      </c>
      <c r="AB150" s="379" t="s">
        <v>3748</v>
      </c>
      <c r="AC150" s="379" t="s">
        <v>1647</v>
      </c>
      <c r="AD150" s="379">
        <v>45876</v>
      </c>
      <c r="AE150" s="379">
        <v>600000</v>
      </c>
      <c r="AF150" s="379">
        <v>200000</v>
      </c>
      <c r="AG150" s="379">
        <v>400000</v>
      </c>
      <c r="AH150" s="379">
        <v>600000</v>
      </c>
      <c r="AI150" s="379">
        <v>45995</v>
      </c>
      <c r="AJ150" s="379">
        <v>200000</v>
      </c>
      <c r="AK150" s="383">
        <v>45919</v>
      </c>
      <c r="AL150" s="379">
        <v>400000</v>
      </c>
      <c r="AM150" s="379">
        <v>0</v>
      </c>
    </row>
    <row r="151" spans="1:39">
      <c r="A151" s="379" t="s">
        <v>6183</v>
      </c>
      <c r="B151" s="379">
        <v>2025</v>
      </c>
      <c r="C151" s="379" t="s">
        <v>7923</v>
      </c>
      <c r="D151" s="379" t="s">
        <v>3747</v>
      </c>
      <c r="E151" s="379" t="s">
        <v>7924</v>
      </c>
      <c r="F151" s="379" t="s">
        <v>7994</v>
      </c>
      <c r="G151" s="382">
        <v>44</v>
      </c>
      <c r="H151" s="382" t="s">
        <v>7862</v>
      </c>
      <c r="I151" s="383">
        <v>45875</v>
      </c>
      <c r="J151" s="383">
        <v>45875</v>
      </c>
      <c r="L151" s="379" t="s">
        <v>190</v>
      </c>
      <c r="M151" s="379" t="s">
        <v>7924</v>
      </c>
      <c r="N151" s="379" t="s">
        <v>1078</v>
      </c>
      <c r="O151" s="379">
        <v>3</v>
      </c>
      <c r="P151" s="379">
        <v>3053255662</v>
      </c>
      <c r="Q151" s="379" t="s">
        <v>2112</v>
      </c>
      <c r="R151" s="379" t="s">
        <v>214</v>
      </c>
      <c r="T151" s="379" t="s">
        <v>1079</v>
      </c>
      <c r="U151" s="379" t="s">
        <v>218</v>
      </c>
      <c r="V151" s="379" t="s">
        <v>219</v>
      </c>
      <c r="W151" s="379" t="s">
        <v>214</v>
      </c>
      <c r="X151" s="379" t="s">
        <v>31</v>
      </c>
      <c r="Y151" s="379" t="s">
        <v>217</v>
      </c>
      <c r="Z151" s="379" t="s">
        <v>216</v>
      </c>
      <c r="AA151" s="379">
        <v>45901</v>
      </c>
      <c r="AB151" s="379" t="s">
        <v>3748</v>
      </c>
      <c r="AC151" s="379" t="s">
        <v>216</v>
      </c>
      <c r="AD151" s="379">
        <v>45876</v>
      </c>
      <c r="AE151" s="379">
        <v>600000</v>
      </c>
      <c r="AF151" s="379">
        <v>200000</v>
      </c>
      <c r="AG151" s="379">
        <v>400000</v>
      </c>
      <c r="AH151" s="379">
        <v>600000</v>
      </c>
      <c r="AI151" s="379">
        <v>45904</v>
      </c>
      <c r="AJ151" s="379">
        <v>200000</v>
      </c>
      <c r="AK151" s="383">
        <v>45919</v>
      </c>
      <c r="AL151" s="379">
        <v>400000</v>
      </c>
      <c r="AM151" s="379">
        <v>0</v>
      </c>
    </row>
    <row r="152" spans="1:39">
      <c r="A152" s="379" t="s">
        <v>7264</v>
      </c>
      <c r="B152" s="379">
        <v>2025</v>
      </c>
      <c r="C152" s="379" t="s">
        <v>7923</v>
      </c>
      <c r="D152" s="379" t="s">
        <v>3747</v>
      </c>
      <c r="E152" s="379" t="s">
        <v>7924</v>
      </c>
      <c r="F152" s="379" t="s">
        <v>7995</v>
      </c>
      <c r="G152" s="382">
        <v>45</v>
      </c>
      <c r="H152" s="382" t="s">
        <v>5943</v>
      </c>
      <c r="I152" s="383">
        <v>45875</v>
      </c>
      <c r="J152" s="383">
        <v>45875</v>
      </c>
      <c r="L152" s="379" t="s">
        <v>3748</v>
      </c>
      <c r="M152" s="379" t="s">
        <v>7924</v>
      </c>
      <c r="N152" s="379" t="s">
        <v>124</v>
      </c>
      <c r="O152" s="379">
        <v>6</v>
      </c>
      <c r="P152" s="379">
        <v>3052331936</v>
      </c>
      <c r="Q152" s="379" t="s">
        <v>2120</v>
      </c>
      <c r="R152" s="379" t="s">
        <v>125</v>
      </c>
      <c r="T152" s="379" t="s">
        <v>1566</v>
      </c>
      <c r="U152" s="379" t="s">
        <v>129</v>
      </c>
      <c r="V152" s="379" t="s">
        <v>130</v>
      </c>
      <c r="W152" s="379" t="s">
        <v>125</v>
      </c>
      <c r="X152" s="379" t="s">
        <v>31</v>
      </c>
      <c r="Y152" s="379" t="s">
        <v>128</v>
      </c>
      <c r="Z152" s="379" t="s">
        <v>127</v>
      </c>
      <c r="AA152" s="379">
        <v>45901</v>
      </c>
      <c r="AB152" s="379" t="s">
        <v>3748</v>
      </c>
      <c r="AC152" s="379" t="s">
        <v>127</v>
      </c>
      <c r="AD152" s="379">
        <v>45876</v>
      </c>
      <c r="AE152" s="379">
        <v>600000</v>
      </c>
      <c r="AF152" s="379">
        <v>200000</v>
      </c>
      <c r="AG152" s="379">
        <v>400000</v>
      </c>
      <c r="AH152" s="379">
        <v>400000</v>
      </c>
      <c r="AJ152" s="379">
        <v>0</v>
      </c>
      <c r="AK152" s="383">
        <v>45919</v>
      </c>
      <c r="AL152" s="379">
        <v>400000</v>
      </c>
      <c r="AM152" s="379">
        <v>0</v>
      </c>
    </row>
    <row r="153" spans="1:39">
      <c r="A153" s="379" t="s">
        <v>5646</v>
      </c>
      <c r="B153" s="379">
        <v>2025</v>
      </c>
      <c r="C153" s="379" t="s">
        <v>7923</v>
      </c>
      <c r="D153" s="379" t="s">
        <v>3747</v>
      </c>
      <c r="E153" s="379" t="s">
        <v>7924</v>
      </c>
      <c r="F153" s="379" t="s">
        <v>7996</v>
      </c>
      <c r="G153" s="382">
        <v>46</v>
      </c>
      <c r="H153" s="382" t="s">
        <v>6771</v>
      </c>
      <c r="I153" s="383">
        <v>45875</v>
      </c>
      <c r="J153" s="383">
        <v>45875</v>
      </c>
      <c r="L153" s="379" t="s">
        <v>93</v>
      </c>
      <c r="M153" s="379" t="s">
        <v>7924</v>
      </c>
      <c r="N153" s="379" t="s">
        <v>1126</v>
      </c>
      <c r="O153" s="379">
        <v>12</v>
      </c>
      <c r="P153" s="379">
        <v>5903100375</v>
      </c>
      <c r="Q153" s="379" t="s">
        <v>2184</v>
      </c>
      <c r="R153" s="379" t="s">
        <v>270</v>
      </c>
      <c r="T153" s="379" t="s">
        <v>1122</v>
      </c>
      <c r="U153" s="379" t="s">
        <v>275</v>
      </c>
      <c r="V153" s="379" t="s">
        <v>276</v>
      </c>
      <c r="W153" s="379" t="s">
        <v>270</v>
      </c>
      <c r="X153" s="379" t="s">
        <v>31</v>
      </c>
      <c r="Y153" s="379" t="s">
        <v>5648</v>
      </c>
      <c r="Z153" s="379" t="s">
        <v>272</v>
      </c>
      <c r="AA153" s="379">
        <v>45897</v>
      </c>
      <c r="AB153" s="379" t="s">
        <v>240</v>
      </c>
      <c r="AC153" s="379" t="s">
        <v>272</v>
      </c>
      <c r="AD153" s="379">
        <v>45876</v>
      </c>
      <c r="AE153" s="379">
        <v>600000</v>
      </c>
      <c r="AF153" s="379">
        <v>200000</v>
      </c>
      <c r="AG153" s="379">
        <v>400000</v>
      </c>
      <c r="AH153" s="379">
        <v>600000</v>
      </c>
      <c r="AI153" s="379">
        <v>45877</v>
      </c>
      <c r="AJ153" s="379">
        <v>200000</v>
      </c>
      <c r="AK153" s="383">
        <v>45919</v>
      </c>
      <c r="AL153" s="379">
        <v>400000</v>
      </c>
      <c r="AM153" s="379">
        <v>0</v>
      </c>
    </row>
    <row r="154" spans="1:39">
      <c r="A154" s="379" t="s">
        <v>6277</v>
      </c>
      <c r="B154" s="379">
        <v>2025</v>
      </c>
      <c r="C154" s="379" t="s">
        <v>7923</v>
      </c>
      <c r="D154" s="379" t="s">
        <v>3747</v>
      </c>
      <c r="E154" s="379" t="s">
        <v>7924</v>
      </c>
      <c r="F154" s="379" t="s">
        <v>7997</v>
      </c>
      <c r="G154" s="382">
        <v>47</v>
      </c>
      <c r="H154" s="382" t="s">
        <v>6940</v>
      </c>
      <c r="I154" s="383">
        <v>45875</v>
      </c>
      <c r="J154" s="383">
        <v>45875</v>
      </c>
      <c r="L154" s="379" t="s">
        <v>3746</v>
      </c>
      <c r="M154" s="379" t="s">
        <v>7924</v>
      </c>
      <c r="N154" s="379" t="s">
        <v>1114</v>
      </c>
      <c r="O154" s="379">
        <v>7</v>
      </c>
      <c r="P154" s="379">
        <v>3140169550</v>
      </c>
      <c r="Q154" s="379" t="s">
        <v>2181</v>
      </c>
      <c r="R154" s="379" t="s">
        <v>1115</v>
      </c>
      <c r="T154" s="379" t="s">
        <v>1116</v>
      </c>
      <c r="U154" s="379" t="s">
        <v>861</v>
      </c>
      <c r="V154" s="379" t="s">
        <v>1119</v>
      </c>
      <c r="W154" s="379" t="s">
        <v>1118</v>
      </c>
      <c r="X154" s="379" t="s">
        <v>1062</v>
      </c>
      <c r="Y154" s="379" t="s">
        <v>860</v>
      </c>
      <c r="Z154" s="379" t="s">
        <v>1117</v>
      </c>
      <c r="AA154" s="379">
        <v>45897</v>
      </c>
      <c r="AB154" s="379" t="s">
        <v>240</v>
      </c>
      <c r="AC154" s="379" t="s">
        <v>1117</v>
      </c>
      <c r="AD154" s="379">
        <v>45876</v>
      </c>
      <c r="AE154" s="379">
        <v>600000</v>
      </c>
      <c r="AF154" s="379">
        <v>200000</v>
      </c>
      <c r="AG154" s="379">
        <v>400000</v>
      </c>
      <c r="AH154" s="379">
        <v>600000</v>
      </c>
      <c r="AI154" s="379">
        <v>45905</v>
      </c>
      <c r="AJ154" s="379">
        <v>200000</v>
      </c>
      <c r="AK154" s="383">
        <v>45919</v>
      </c>
      <c r="AL154" s="379">
        <v>400000</v>
      </c>
      <c r="AM154" s="379">
        <v>0</v>
      </c>
    </row>
    <row r="155" spans="1:39">
      <c r="A155" s="379" t="s">
        <v>6617</v>
      </c>
      <c r="B155" s="379">
        <v>2025</v>
      </c>
      <c r="C155" s="379" t="s">
        <v>7923</v>
      </c>
      <c r="D155" s="379" t="s">
        <v>3747</v>
      </c>
      <c r="E155" s="379" t="s">
        <v>7924</v>
      </c>
      <c r="F155" s="379" t="s">
        <v>7998</v>
      </c>
      <c r="G155" s="382">
        <v>48</v>
      </c>
      <c r="H155" s="382" t="s">
        <v>7568</v>
      </c>
      <c r="I155" s="383">
        <v>45875</v>
      </c>
      <c r="J155" s="383">
        <v>45875</v>
      </c>
      <c r="L155" s="379" t="s">
        <v>240</v>
      </c>
      <c r="M155" s="379" t="s">
        <v>7924</v>
      </c>
      <c r="N155" s="379" t="s">
        <v>1120</v>
      </c>
      <c r="O155" s="379">
        <v>7</v>
      </c>
      <c r="P155" s="379">
        <v>4274100625</v>
      </c>
      <c r="Q155" s="379" t="s">
        <v>2185</v>
      </c>
      <c r="R155" s="379" t="s">
        <v>1121</v>
      </c>
      <c r="T155" s="379" t="s">
        <v>1122</v>
      </c>
      <c r="U155" s="379" t="s">
        <v>1124</v>
      </c>
      <c r="V155" s="379" t="s">
        <v>1125</v>
      </c>
      <c r="W155" s="379" t="s">
        <v>6618</v>
      </c>
      <c r="X155" s="379" t="s">
        <v>944</v>
      </c>
      <c r="Y155" s="379" t="s">
        <v>6619</v>
      </c>
      <c r="Z155" s="379" t="s">
        <v>1123</v>
      </c>
      <c r="AA155" s="379">
        <v>45897</v>
      </c>
      <c r="AB155" s="379" t="s">
        <v>240</v>
      </c>
      <c r="AC155" s="379" t="s">
        <v>1123</v>
      </c>
      <c r="AD155" s="379">
        <v>45876</v>
      </c>
      <c r="AE155" s="379">
        <v>600000</v>
      </c>
      <c r="AF155" s="379">
        <v>200000</v>
      </c>
      <c r="AG155" s="379">
        <v>400000</v>
      </c>
      <c r="AH155" s="379">
        <v>600000</v>
      </c>
      <c r="AI155" s="379">
        <v>45897</v>
      </c>
      <c r="AJ155" s="379">
        <v>200000</v>
      </c>
      <c r="AK155" s="383">
        <v>45919</v>
      </c>
      <c r="AL155" s="379">
        <v>400000</v>
      </c>
      <c r="AM155" s="379">
        <v>0</v>
      </c>
    </row>
    <row r="156" spans="1:39">
      <c r="A156" s="379" t="s">
        <v>5752</v>
      </c>
      <c r="B156" s="379">
        <v>2025</v>
      </c>
      <c r="C156" s="379" t="s">
        <v>7923</v>
      </c>
      <c r="D156" s="379" t="s">
        <v>3747</v>
      </c>
      <c r="E156" s="379" t="s">
        <v>7924</v>
      </c>
      <c r="F156" s="379" t="s">
        <v>7999</v>
      </c>
      <c r="G156" s="382">
        <v>49</v>
      </c>
      <c r="H156" s="382" t="s">
        <v>7865</v>
      </c>
      <c r="I156" s="383">
        <v>45876</v>
      </c>
      <c r="J156" s="383">
        <v>45876</v>
      </c>
      <c r="L156" s="379" t="s">
        <v>3749</v>
      </c>
      <c r="M156" s="379" t="s">
        <v>7924</v>
      </c>
      <c r="N156" s="379" t="s">
        <v>2244</v>
      </c>
      <c r="O156" s="379">
        <v>10</v>
      </c>
      <c r="P156" s="379">
        <v>3142451985</v>
      </c>
      <c r="Q156" s="379" t="s">
        <v>2247</v>
      </c>
      <c r="R156" s="379" t="s">
        <v>2248</v>
      </c>
      <c r="T156" s="379" t="s">
        <v>1747</v>
      </c>
      <c r="U156" s="379" t="s">
        <v>1748</v>
      </c>
      <c r="V156" s="379" t="s">
        <v>1749</v>
      </c>
      <c r="W156" s="379" t="s">
        <v>2245</v>
      </c>
      <c r="Y156" s="379" t="s">
        <v>2246</v>
      </c>
      <c r="Z156" s="379" t="s">
        <v>2249</v>
      </c>
      <c r="AA156" s="379">
        <v>45903</v>
      </c>
      <c r="AB156" s="379" t="s">
        <v>3748</v>
      </c>
      <c r="AC156" s="379" t="s">
        <v>2249</v>
      </c>
      <c r="AD156" s="379">
        <v>45877</v>
      </c>
      <c r="AE156" s="379">
        <v>600000</v>
      </c>
      <c r="AF156" s="379">
        <v>200000</v>
      </c>
      <c r="AG156" s="379">
        <v>400000</v>
      </c>
      <c r="AH156" s="379">
        <v>600000</v>
      </c>
      <c r="AI156" s="379">
        <v>45877</v>
      </c>
      <c r="AJ156" s="379">
        <v>200000</v>
      </c>
      <c r="AK156" s="383">
        <v>45919</v>
      </c>
      <c r="AL156" s="379">
        <v>400000</v>
      </c>
      <c r="AM156" s="379">
        <v>0</v>
      </c>
    </row>
    <row r="157" spans="1:39">
      <c r="A157" s="379" t="s">
        <v>5859</v>
      </c>
      <c r="B157" s="379">
        <v>2025</v>
      </c>
      <c r="C157" s="379" t="s">
        <v>7923</v>
      </c>
      <c r="D157" s="379" t="s">
        <v>3747</v>
      </c>
      <c r="E157" s="379" t="s">
        <v>7924</v>
      </c>
      <c r="F157" s="379" t="s">
        <v>8000</v>
      </c>
      <c r="G157" s="382">
        <v>50</v>
      </c>
      <c r="H157" s="382" t="s">
        <v>7865</v>
      </c>
      <c r="I157" s="383">
        <v>45876</v>
      </c>
      <c r="J157" s="383">
        <v>45876</v>
      </c>
      <c r="L157" s="379" t="s">
        <v>190</v>
      </c>
      <c r="M157" s="379" t="s">
        <v>7924</v>
      </c>
      <c r="N157" s="379" t="s">
        <v>1392</v>
      </c>
      <c r="O157" s="379">
        <v>2</v>
      </c>
      <c r="P157" s="379">
        <v>5554400256</v>
      </c>
      <c r="Q157" s="379" t="s">
        <v>2268</v>
      </c>
      <c r="R157" s="379" t="s">
        <v>352</v>
      </c>
      <c r="T157" s="379" t="s">
        <v>1393</v>
      </c>
      <c r="U157" s="379" t="s">
        <v>357</v>
      </c>
      <c r="V157" s="379" t="s">
        <v>358</v>
      </c>
      <c r="W157" s="379" t="s">
        <v>352</v>
      </c>
      <c r="X157" s="379" t="s">
        <v>31</v>
      </c>
      <c r="Y157" s="379" t="s">
        <v>1394</v>
      </c>
      <c r="Z157" s="379" t="s">
        <v>354</v>
      </c>
      <c r="AA157" s="379">
        <v>45903</v>
      </c>
      <c r="AB157" s="379" t="s">
        <v>3748</v>
      </c>
      <c r="AC157" s="379" t="s">
        <v>354</v>
      </c>
      <c r="AD157" s="379">
        <v>45877</v>
      </c>
      <c r="AE157" s="379">
        <v>600000</v>
      </c>
      <c r="AF157" s="379">
        <v>200000</v>
      </c>
      <c r="AG157" s="379">
        <v>400000</v>
      </c>
      <c r="AH157" s="379">
        <v>600000</v>
      </c>
      <c r="AI157" s="379">
        <v>46007</v>
      </c>
      <c r="AJ157" s="379">
        <v>200000</v>
      </c>
      <c r="AK157" s="383">
        <v>45919</v>
      </c>
      <c r="AL157" s="379">
        <v>400000</v>
      </c>
      <c r="AM157" s="379">
        <v>0</v>
      </c>
    </row>
    <row r="158" spans="1:39">
      <c r="A158" s="379" t="s">
        <v>7420</v>
      </c>
      <c r="B158" s="379">
        <v>2025</v>
      </c>
      <c r="C158" s="379" t="s">
        <v>7923</v>
      </c>
      <c r="D158" s="379" t="s">
        <v>3747</v>
      </c>
      <c r="E158" s="379" t="s">
        <v>7924</v>
      </c>
      <c r="F158" s="379" t="s">
        <v>8001</v>
      </c>
      <c r="G158" s="382">
        <v>51</v>
      </c>
      <c r="H158" s="382" t="s">
        <v>7866</v>
      </c>
      <c r="I158" s="383">
        <v>45876</v>
      </c>
      <c r="J158" s="383">
        <v>45876</v>
      </c>
      <c r="L158" s="379" t="s">
        <v>3748</v>
      </c>
      <c r="M158" s="379" t="s">
        <v>7924</v>
      </c>
      <c r="N158" s="379" t="s">
        <v>3849</v>
      </c>
      <c r="O158" s="379">
        <v>7</v>
      </c>
      <c r="P158" s="379">
        <v>3080333274</v>
      </c>
      <c r="Q158" s="379" t="s">
        <v>2243</v>
      </c>
      <c r="R158" s="379" t="s">
        <v>361</v>
      </c>
      <c r="T158" s="379" t="s">
        <v>1750</v>
      </c>
      <c r="U158" s="379" t="s">
        <v>1751</v>
      </c>
      <c r="V158" s="379" t="s">
        <v>367</v>
      </c>
      <c r="W158" s="379" t="s">
        <v>361</v>
      </c>
      <c r="X158" s="379" t="s">
        <v>31</v>
      </c>
      <c r="Y158" s="379" t="s">
        <v>2241</v>
      </c>
      <c r="Z158" s="379" t="s">
        <v>2242</v>
      </c>
      <c r="AA158" s="379">
        <v>45903</v>
      </c>
      <c r="AB158" s="379" t="s">
        <v>3748</v>
      </c>
      <c r="AC158" s="379" t="s">
        <v>2242</v>
      </c>
      <c r="AD158" s="379">
        <v>45877</v>
      </c>
      <c r="AE158" s="379">
        <v>600000</v>
      </c>
      <c r="AF158" s="379">
        <v>200000</v>
      </c>
      <c r="AG158" s="379">
        <v>400000</v>
      </c>
      <c r="AH158" s="379">
        <v>600000</v>
      </c>
      <c r="AI158" s="379">
        <v>45877</v>
      </c>
      <c r="AJ158" s="379">
        <v>200000</v>
      </c>
      <c r="AK158" s="383">
        <v>45919</v>
      </c>
      <c r="AL158" s="379">
        <v>400000</v>
      </c>
      <c r="AM158" s="379">
        <v>0</v>
      </c>
    </row>
    <row r="159" spans="1:39">
      <c r="A159" s="379" t="s">
        <v>6302</v>
      </c>
      <c r="B159" s="379">
        <v>2025</v>
      </c>
      <c r="C159" s="379" t="s">
        <v>7923</v>
      </c>
      <c r="D159" s="379" t="s">
        <v>3747</v>
      </c>
      <c r="E159" s="379" t="s">
        <v>7924</v>
      </c>
      <c r="F159" s="379" t="s">
        <v>8002</v>
      </c>
      <c r="G159" s="382">
        <v>52</v>
      </c>
      <c r="H159" s="382" t="s">
        <v>5594</v>
      </c>
      <c r="I159" s="383">
        <v>45876</v>
      </c>
      <c r="J159" s="383">
        <v>45876</v>
      </c>
      <c r="L159" s="379" t="s">
        <v>93</v>
      </c>
      <c r="M159" s="379" t="s">
        <v>7924</v>
      </c>
      <c r="N159" s="379" t="s">
        <v>940</v>
      </c>
      <c r="O159" s="379">
        <v>10</v>
      </c>
      <c r="P159" s="379">
        <v>3142266015</v>
      </c>
      <c r="Q159" s="379" t="s">
        <v>2172</v>
      </c>
      <c r="R159" s="379" t="s">
        <v>941</v>
      </c>
      <c r="T159" s="379" t="s">
        <v>942</v>
      </c>
      <c r="U159" s="379" t="s">
        <v>947</v>
      </c>
      <c r="V159" s="379" t="s">
        <v>948</v>
      </c>
      <c r="W159" s="379" t="s">
        <v>945</v>
      </c>
      <c r="X159" s="379" t="s">
        <v>944</v>
      </c>
      <c r="Y159" s="379" t="s">
        <v>946</v>
      </c>
      <c r="Z159" s="379" t="s">
        <v>943</v>
      </c>
      <c r="AA159" s="379">
        <v>45897</v>
      </c>
      <c r="AB159" s="379" t="s">
        <v>240</v>
      </c>
      <c r="AC159" s="379" t="s">
        <v>943</v>
      </c>
      <c r="AD159" s="379">
        <v>45877</v>
      </c>
      <c r="AE159" s="379">
        <v>600000</v>
      </c>
      <c r="AF159" s="379">
        <v>200000</v>
      </c>
      <c r="AG159" s="379">
        <v>400000</v>
      </c>
      <c r="AH159" s="379">
        <v>600000</v>
      </c>
      <c r="AI159" s="379">
        <v>45916</v>
      </c>
      <c r="AJ159" s="379">
        <v>200000</v>
      </c>
      <c r="AK159" s="383">
        <v>45919</v>
      </c>
      <c r="AL159" s="379">
        <v>400000</v>
      </c>
      <c r="AM159" s="379">
        <v>0</v>
      </c>
    </row>
    <row r="160" spans="1:39">
      <c r="A160" s="379" t="s">
        <v>7423</v>
      </c>
      <c r="B160" s="379">
        <v>2025</v>
      </c>
      <c r="C160" s="379" t="s">
        <v>7923</v>
      </c>
      <c r="D160" s="379" t="s">
        <v>3747</v>
      </c>
      <c r="E160" s="379" t="s">
        <v>7924</v>
      </c>
      <c r="F160" s="379" t="s">
        <v>8003</v>
      </c>
      <c r="G160" s="382">
        <v>53</v>
      </c>
      <c r="H160" s="382" t="s">
        <v>7869</v>
      </c>
      <c r="I160" s="383">
        <v>45876</v>
      </c>
      <c r="J160" s="383">
        <v>45876</v>
      </c>
      <c r="L160" s="379" t="s">
        <v>3746</v>
      </c>
      <c r="M160" s="379" t="s">
        <v>7924</v>
      </c>
      <c r="N160" s="379" t="s">
        <v>958</v>
      </c>
      <c r="O160" s="379">
        <v>5</v>
      </c>
      <c r="P160" s="379">
        <v>7428601937</v>
      </c>
      <c r="Q160" s="379" t="s">
        <v>2128</v>
      </c>
      <c r="R160" s="379" t="s">
        <v>959</v>
      </c>
      <c r="T160" s="379" t="s">
        <v>957</v>
      </c>
      <c r="U160" s="379" t="s">
        <v>961</v>
      </c>
      <c r="V160" s="379" t="s">
        <v>962</v>
      </c>
      <c r="W160" s="379" t="s">
        <v>959</v>
      </c>
      <c r="X160" s="379" t="s">
        <v>31</v>
      </c>
      <c r="Y160" s="379" t="s">
        <v>960</v>
      </c>
      <c r="Z160" s="379" t="s">
        <v>1020</v>
      </c>
      <c r="AA160" s="379">
        <v>45897</v>
      </c>
      <c r="AB160" s="379" t="s">
        <v>240</v>
      </c>
      <c r="AC160" s="379" t="s">
        <v>1020</v>
      </c>
      <c r="AD160" s="379">
        <v>45877</v>
      </c>
      <c r="AE160" s="379">
        <v>600000</v>
      </c>
      <c r="AF160" s="379">
        <v>200000</v>
      </c>
      <c r="AG160" s="379">
        <v>400000</v>
      </c>
      <c r="AH160" s="379">
        <v>600000</v>
      </c>
      <c r="AI160" s="379">
        <v>45897</v>
      </c>
      <c r="AJ160" s="379">
        <v>200000</v>
      </c>
      <c r="AK160" s="383">
        <v>45919</v>
      </c>
      <c r="AL160" s="379">
        <v>400000</v>
      </c>
      <c r="AM160" s="379">
        <v>0</v>
      </c>
    </row>
    <row r="161" spans="1:39">
      <c r="A161" s="379" t="s">
        <v>4945</v>
      </c>
      <c r="B161" s="379">
        <v>2025</v>
      </c>
      <c r="C161" s="379" t="s">
        <v>7923</v>
      </c>
      <c r="D161" s="379" t="s">
        <v>3747</v>
      </c>
      <c r="E161" s="379" t="s">
        <v>7924</v>
      </c>
      <c r="F161" s="379" t="s">
        <v>8004</v>
      </c>
      <c r="G161" s="382">
        <v>54</v>
      </c>
      <c r="H161" s="382" t="s">
        <v>7871</v>
      </c>
      <c r="I161" s="383">
        <v>45876</v>
      </c>
      <c r="J161" s="383">
        <v>45876</v>
      </c>
      <c r="L161" s="379" t="s">
        <v>240</v>
      </c>
      <c r="M161" s="379" t="s">
        <v>7924</v>
      </c>
      <c r="N161" s="379" t="s">
        <v>4943</v>
      </c>
      <c r="O161" s="379">
        <v>12</v>
      </c>
      <c r="P161" s="379">
        <v>3148624512</v>
      </c>
      <c r="Q161" s="379" t="s">
        <v>2173</v>
      </c>
      <c r="R161" s="379" t="s">
        <v>949</v>
      </c>
      <c r="T161" s="379" t="s">
        <v>950</v>
      </c>
      <c r="U161" s="379" t="s">
        <v>954</v>
      </c>
      <c r="V161" s="379" t="s">
        <v>955</v>
      </c>
      <c r="W161" s="379" t="s">
        <v>952</v>
      </c>
      <c r="X161" s="379" t="s">
        <v>156</v>
      </c>
      <c r="Y161" s="379" t="s">
        <v>953</v>
      </c>
      <c r="Z161" s="379" t="s">
        <v>951</v>
      </c>
      <c r="AA161" s="379">
        <v>45897</v>
      </c>
      <c r="AB161" s="379" t="s">
        <v>240</v>
      </c>
      <c r="AC161" s="379" t="s">
        <v>951</v>
      </c>
      <c r="AD161" s="379">
        <v>45877</v>
      </c>
      <c r="AE161" s="379">
        <v>600000</v>
      </c>
      <c r="AF161" s="379">
        <v>200000</v>
      </c>
      <c r="AG161" s="379">
        <v>400000</v>
      </c>
      <c r="AH161" s="379">
        <v>600000</v>
      </c>
      <c r="AI161" s="379">
        <v>46006</v>
      </c>
      <c r="AJ161" s="379">
        <v>200000</v>
      </c>
      <c r="AK161" s="383">
        <v>45919</v>
      </c>
      <c r="AL161" s="379">
        <v>400000</v>
      </c>
      <c r="AM161" s="379">
        <v>0</v>
      </c>
    </row>
    <row r="162" spans="1:39">
      <c r="A162" s="379" t="s">
        <v>5861</v>
      </c>
      <c r="B162" s="379">
        <v>2025</v>
      </c>
      <c r="C162" s="379" t="s">
        <v>7923</v>
      </c>
      <c r="D162" s="379" t="s">
        <v>3747</v>
      </c>
      <c r="E162" s="379" t="s">
        <v>7924</v>
      </c>
      <c r="F162" s="379" t="s">
        <v>8005</v>
      </c>
      <c r="G162" s="382">
        <v>55</v>
      </c>
      <c r="H162" s="382" t="s">
        <v>7871</v>
      </c>
      <c r="I162" s="383">
        <v>45877</v>
      </c>
      <c r="J162" s="383">
        <v>45877</v>
      </c>
      <c r="L162" s="379" t="s">
        <v>3749</v>
      </c>
      <c r="M162" s="379" t="s">
        <v>7924</v>
      </c>
      <c r="N162" s="379" t="s">
        <v>1229</v>
      </c>
      <c r="O162" s="379">
        <v>3</v>
      </c>
      <c r="P162" s="379">
        <v>6520601379</v>
      </c>
      <c r="Q162" s="379" t="s">
        <v>2216</v>
      </c>
      <c r="R162" s="379" t="s">
        <v>1230</v>
      </c>
      <c r="T162" s="379" t="s">
        <v>1231</v>
      </c>
      <c r="U162" s="379" t="s">
        <v>1233</v>
      </c>
      <c r="V162" s="379" t="s">
        <v>1234</v>
      </c>
      <c r="W162" s="379" t="s">
        <v>1230</v>
      </c>
      <c r="X162" s="379" t="s">
        <v>816</v>
      </c>
      <c r="Y162" s="379" t="s">
        <v>1730</v>
      </c>
      <c r="Z162" s="379" t="s">
        <v>3629</v>
      </c>
      <c r="AC162" s="379" t="s">
        <v>1232</v>
      </c>
      <c r="AD162" s="379">
        <v>45880</v>
      </c>
      <c r="AE162" s="379">
        <v>600000</v>
      </c>
      <c r="AF162" s="379">
        <v>200000</v>
      </c>
      <c r="AG162" s="379">
        <v>400000</v>
      </c>
      <c r="AH162" s="379">
        <v>400000</v>
      </c>
      <c r="AJ162" s="379">
        <v>0</v>
      </c>
      <c r="AK162" s="383">
        <v>45919</v>
      </c>
      <c r="AL162" s="379">
        <v>400000</v>
      </c>
      <c r="AM162" s="379">
        <v>0</v>
      </c>
    </row>
    <row r="163" spans="1:39">
      <c r="A163" s="379" t="s">
        <v>6523</v>
      </c>
      <c r="B163" s="379">
        <v>2025</v>
      </c>
      <c r="C163" s="379" t="s">
        <v>7923</v>
      </c>
      <c r="D163" s="379" t="s">
        <v>3747</v>
      </c>
      <c r="E163" s="379" t="s">
        <v>7924</v>
      </c>
      <c r="F163" s="379" t="s">
        <v>8006</v>
      </c>
      <c r="G163" s="382">
        <v>56</v>
      </c>
      <c r="H163" s="382" t="s">
        <v>7872</v>
      </c>
      <c r="I163" s="383">
        <v>45877</v>
      </c>
      <c r="J163" s="383">
        <v>45877</v>
      </c>
      <c r="L163" s="379" t="s">
        <v>190</v>
      </c>
      <c r="M163" s="379" t="s">
        <v>7924</v>
      </c>
      <c r="N163" s="379" t="s">
        <v>1235</v>
      </c>
      <c r="O163" s="379">
        <v>8</v>
      </c>
      <c r="P163" s="379">
        <v>4454100448</v>
      </c>
      <c r="Q163" s="379" t="s">
        <v>2229</v>
      </c>
      <c r="R163" s="379" t="s">
        <v>1236</v>
      </c>
      <c r="T163" s="379" t="s">
        <v>1237</v>
      </c>
      <c r="U163" s="379" t="s">
        <v>8007</v>
      </c>
      <c r="V163" s="379" t="s">
        <v>1239</v>
      </c>
      <c r="W163" s="379" t="s">
        <v>1731</v>
      </c>
      <c r="X163" s="379" t="s">
        <v>1388</v>
      </c>
      <c r="Y163" s="379" t="s">
        <v>1732</v>
      </c>
      <c r="Z163" s="379" t="s">
        <v>1238</v>
      </c>
      <c r="AC163" s="379" t="s">
        <v>1238</v>
      </c>
      <c r="AD163" s="379">
        <v>45880</v>
      </c>
      <c r="AE163" s="379">
        <v>600000</v>
      </c>
      <c r="AF163" s="379">
        <v>200000</v>
      </c>
      <c r="AG163" s="379">
        <v>400000</v>
      </c>
      <c r="AH163" s="379">
        <v>600000</v>
      </c>
      <c r="AI163" s="379">
        <v>45901</v>
      </c>
      <c r="AJ163" s="379">
        <v>200000</v>
      </c>
      <c r="AK163" s="383">
        <v>45919</v>
      </c>
      <c r="AL163" s="379">
        <v>400000</v>
      </c>
      <c r="AM163" s="379">
        <v>0</v>
      </c>
    </row>
    <row r="164" spans="1:39">
      <c r="A164" s="379" t="s">
        <v>7123</v>
      </c>
      <c r="B164" s="379">
        <v>2025</v>
      </c>
      <c r="C164" s="379" t="s">
        <v>7923</v>
      </c>
      <c r="D164" s="379" t="s">
        <v>3747</v>
      </c>
      <c r="E164" s="379" t="s">
        <v>7924</v>
      </c>
      <c r="F164" s="379" t="s">
        <v>8008</v>
      </c>
      <c r="G164" s="382">
        <v>57</v>
      </c>
      <c r="H164" s="382" t="s">
        <v>7873</v>
      </c>
      <c r="I164" s="383">
        <v>45877</v>
      </c>
      <c r="J164" s="383">
        <v>45877</v>
      </c>
      <c r="L164" s="379" t="s">
        <v>3748</v>
      </c>
      <c r="M164" s="379" t="s">
        <v>7924</v>
      </c>
      <c r="N164" s="379" t="s">
        <v>7121</v>
      </c>
      <c r="O164" s="379">
        <v>17</v>
      </c>
      <c r="P164" s="379">
        <v>3718703195</v>
      </c>
      <c r="Q164" s="379">
        <v>37187031950</v>
      </c>
      <c r="R164" s="379" t="s">
        <v>1664</v>
      </c>
      <c r="T164" s="379" t="s">
        <v>1665</v>
      </c>
      <c r="U164" s="379" t="s">
        <v>1667</v>
      </c>
      <c r="V164" s="379" t="s">
        <v>1668</v>
      </c>
      <c r="W164" s="379" t="s">
        <v>2191</v>
      </c>
      <c r="X164" s="379" t="s">
        <v>903</v>
      </c>
      <c r="Y164" s="379" t="s">
        <v>2192</v>
      </c>
      <c r="Z164" s="379" t="s">
        <v>1666</v>
      </c>
      <c r="AA164" s="379">
        <v>45903</v>
      </c>
      <c r="AB164" s="379" t="s">
        <v>3748</v>
      </c>
      <c r="AC164" s="379" t="s">
        <v>1666</v>
      </c>
      <c r="AD164" s="379">
        <v>45880</v>
      </c>
      <c r="AE164" s="379">
        <v>600000</v>
      </c>
      <c r="AF164" s="379">
        <v>200000</v>
      </c>
      <c r="AG164" s="379">
        <v>400000</v>
      </c>
      <c r="AH164" s="379">
        <v>400000</v>
      </c>
      <c r="AJ164" s="379">
        <v>0</v>
      </c>
      <c r="AK164" s="383">
        <v>45919</v>
      </c>
      <c r="AL164" s="379">
        <v>400000</v>
      </c>
      <c r="AM164" s="379">
        <v>0</v>
      </c>
    </row>
    <row r="165" spans="1:39">
      <c r="A165" s="379" t="s">
        <v>5394</v>
      </c>
      <c r="B165" s="379">
        <v>2025</v>
      </c>
      <c r="C165" s="379" t="s">
        <v>7923</v>
      </c>
      <c r="D165" s="379" t="s">
        <v>3747</v>
      </c>
      <c r="E165" s="379" t="s">
        <v>7924</v>
      </c>
      <c r="F165" s="379" t="s">
        <v>8009</v>
      </c>
      <c r="G165" s="382">
        <v>58</v>
      </c>
      <c r="H165" s="382" t="s">
        <v>5295</v>
      </c>
      <c r="I165" s="383">
        <v>45877</v>
      </c>
      <c r="J165" s="383">
        <v>45877</v>
      </c>
      <c r="L165" s="379" t="s">
        <v>93</v>
      </c>
      <c r="M165" s="379" t="s">
        <v>7924</v>
      </c>
      <c r="N165" s="379" t="s">
        <v>1456</v>
      </c>
      <c r="O165" s="379">
        <v>29</v>
      </c>
      <c r="P165" s="379">
        <v>3148177921</v>
      </c>
      <c r="Q165" s="379" t="s">
        <v>2295</v>
      </c>
      <c r="R165" s="379" t="s">
        <v>1377</v>
      </c>
      <c r="T165" s="379" t="s">
        <v>1457</v>
      </c>
      <c r="U165" s="379" t="s">
        <v>1461</v>
      </c>
      <c r="V165" s="379" t="s">
        <v>1462</v>
      </c>
      <c r="W165" s="379" t="s">
        <v>1459</v>
      </c>
      <c r="X165" s="379" t="s">
        <v>903</v>
      </c>
      <c r="Y165" s="379" t="s">
        <v>1460</v>
      </c>
      <c r="Z165" s="379" t="s">
        <v>1458</v>
      </c>
      <c r="AA165" s="379">
        <v>45897</v>
      </c>
      <c r="AB165" s="379" t="s">
        <v>240</v>
      </c>
      <c r="AC165" s="379" t="s">
        <v>1458</v>
      </c>
      <c r="AD165" s="379">
        <v>45880</v>
      </c>
      <c r="AE165" s="379">
        <v>750000</v>
      </c>
      <c r="AF165" s="379">
        <v>350000</v>
      </c>
      <c r="AG165" s="379">
        <v>400000</v>
      </c>
      <c r="AH165" s="379">
        <v>750000</v>
      </c>
      <c r="AI165" s="379">
        <v>45902</v>
      </c>
      <c r="AJ165" s="379">
        <v>350000</v>
      </c>
      <c r="AK165" s="383">
        <v>45919</v>
      </c>
      <c r="AL165" s="379">
        <v>400000</v>
      </c>
      <c r="AM165" s="379">
        <v>0</v>
      </c>
    </row>
    <row r="166" spans="1:39">
      <c r="A166" s="379" t="s">
        <v>6341</v>
      </c>
      <c r="B166" s="379">
        <v>2025</v>
      </c>
      <c r="C166" s="379" t="s">
        <v>7923</v>
      </c>
      <c r="D166" s="379" t="s">
        <v>3747</v>
      </c>
      <c r="E166" s="379" t="s">
        <v>7924</v>
      </c>
      <c r="F166" s="379" t="s">
        <v>8010</v>
      </c>
      <c r="G166" s="382">
        <v>59</v>
      </c>
      <c r="H166" s="382" t="s">
        <v>6905</v>
      </c>
      <c r="I166" s="383">
        <v>45877</v>
      </c>
      <c r="J166" s="383">
        <v>45877</v>
      </c>
      <c r="L166" s="379" t="s">
        <v>3746</v>
      </c>
      <c r="M166" s="379" t="s">
        <v>7924</v>
      </c>
      <c r="N166" s="379" t="s">
        <v>1469</v>
      </c>
      <c r="O166" s="379">
        <v>9</v>
      </c>
      <c r="P166" s="379">
        <v>7390501913</v>
      </c>
      <c r="Q166" s="379" t="s">
        <v>2294</v>
      </c>
      <c r="R166" s="379" t="s">
        <v>1470</v>
      </c>
      <c r="T166" s="379" t="s">
        <v>1471</v>
      </c>
      <c r="U166" s="379" t="s">
        <v>669</v>
      </c>
      <c r="V166" s="379" t="s">
        <v>670</v>
      </c>
      <c r="W166" s="379" t="s">
        <v>667</v>
      </c>
      <c r="X166" s="379" t="s">
        <v>1472</v>
      </c>
      <c r="Y166" s="379" t="s">
        <v>668</v>
      </c>
      <c r="Z166" s="379" t="s">
        <v>666</v>
      </c>
      <c r="AA166" s="379">
        <v>45897</v>
      </c>
      <c r="AB166" s="379" t="s">
        <v>240</v>
      </c>
      <c r="AC166" s="379" t="s">
        <v>666</v>
      </c>
      <c r="AD166" s="379">
        <v>45880</v>
      </c>
      <c r="AE166" s="379">
        <v>600000</v>
      </c>
      <c r="AF166" s="379">
        <v>200000</v>
      </c>
      <c r="AG166" s="379">
        <v>400000</v>
      </c>
      <c r="AH166" s="379">
        <v>600000</v>
      </c>
      <c r="AI166" s="379">
        <v>45901</v>
      </c>
      <c r="AJ166" s="379">
        <v>200000</v>
      </c>
      <c r="AK166" s="383">
        <v>45919</v>
      </c>
      <c r="AL166" s="379">
        <v>400000</v>
      </c>
      <c r="AM166" s="379">
        <v>0</v>
      </c>
    </row>
    <row r="167" spans="1:39">
      <c r="A167" s="379" t="s">
        <v>7346</v>
      </c>
      <c r="B167" s="379">
        <v>2025</v>
      </c>
      <c r="C167" s="379" t="s">
        <v>7923</v>
      </c>
      <c r="D167" s="379" t="s">
        <v>3747</v>
      </c>
      <c r="E167" s="379" t="s">
        <v>7924</v>
      </c>
      <c r="F167" s="379" t="s">
        <v>8011</v>
      </c>
      <c r="G167" s="382">
        <v>60</v>
      </c>
      <c r="H167" s="382" t="s">
        <v>7874</v>
      </c>
      <c r="I167" s="383">
        <v>45877</v>
      </c>
      <c r="J167" s="383">
        <v>45877</v>
      </c>
      <c r="L167" s="379" t="s">
        <v>240</v>
      </c>
      <c r="M167" s="379" t="s">
        <v>7924</v>
      </c>
      <c r="N167" s="379" t="s">
        <v>1463</v>
      </c>
      <c r="O167" s="379">
        <v>25</v>
      </c>
      <c r="P167" s="379">
        <v>3148625321</v>
      </c>
      <c r="Q167" s="379" t="s">
        <v>2287</v>
      </c>
      <c r="R167" s="379" t="s">
        <v>1464</v>
      </c>
      <c r="T167" s="379" t="s">
        <v>1465</v>
      </c>
      <c r="U167" s="379" t="s">
        <v>1467</v>
      </c>
      <c r="V167" s="379" t="s">
        <v>1468</v>
      </c>
      <c r="W167" s="379" t="s">
        <v>7348</v>
      </c>
      <c r="X167" s="379" t="s">
        <v>1346</v>
      </c>
      <c r="Y167" s="379" t="s">
        <v>7349</v>
      </c>
      <c r="Z167" s="379" t="s">
        <v>1466</v>
      </c>
      <c r="AA167" s="379">
        <v>45897</v>
      </c>
      <c r="AB167" s="379" t="s">
        <v>240</v>
      </c>
      <c r="AC167" s="379" t="s">
        <v>1466</v>
      </c>
      <c r="AD167" s="379">
        <v>45880</v>
      </c>
      <c r="AE167" s="379">
        <v>750000</v>
      </c>
      <c r="AF167" s="379">
        <v>350000</v>
      </c>
      <c r="AG167" s="379">
        <v>400000</v>
      </c>
      <c r="AH167" s="379">
        <v>750000</v>
      </c>
      <c r="AI167" s="379">
        <v>45905</v>
      </c>
      <c r="AJ167" s="379">
        <v>350000</v>
      </c>
      <c r="AK167" s="383">
        <v>45919</v>
      </c>
      <c r="AL167" s="379">
        <v>400000</v>
      </c>
      <c r="AM167" s="379">
        <v>0</v>
      </c>
    </row>
    <row r="168" spans="1:39">
      <c r="A168" s="379" t="s">
        <v>6778</v>
      </c>
      <c r="B168" s="379">
        <v>2025</v>
      </c>
      <c r="C168" s="379" t="s">
        <v>7923</v>
      </c>
      <c r="D168" s="379" t="s">
        <v>3747</v>
      </c>
      <c r="E168" s="379" t="s">
        <v>7924</v>
      </c>
      <c r="F168" s="379" t="s">
        <v>8012</v>
      </c>
      <c r="G168" s="382">
        <v>61</v>
      </c>
      <c r="H168" s="382" t="s">
        <v>6323</v>
      </c>
      <c r="I168" s="383">
        <v>45880</v>
      </c>
      <c r="J168" s="383">
        <v>45880</v>
      </c>
      <c r="L168" s="379" t="s">
        <v>3749</v>
      </c>
      <c r="M168" s="379" t="s">
        <v>7924</v>
      </c>
      <c r="N168" s="379" t="s">
        <v>6776</v>
      </c>
      <c r="O168" s="379">
        <v>43</v>
      </c>
      <c r="P168" s="379">
        <v>3728802425</v>
      </c>
      <c r="Q168" s="379" t="s">
        <v>2088</v>
      </c>
      <c r="R168" s="379" t="s">
        <v>1459</v>
      </c>
      <c r="T168" s="379" t="s">
        <v>6780</v>
      </c>
      <c r="U168" s="379" t="s">
        <v>1381</v>
      </c>
      <c r="V168" s="379" t="s">
        <v>1736</v>
      </c>
      <c r="W168" s="379" t="s">
        <v>1379</v>
      </c>
      <c r="X168" s="379" t="s">
        <v>1062</v>
      </c>
      <c r="Y168" s="379" t="s">
        <v>1380</v>
      </c>
      <c r="Z168" s="379" t="s">
        <v>1378</v>
      </c>
      <c r="AC168" s="379" t="s">
        <v>1378</v>
      </c>
      <c r="AD168" s="379">
        <v>45881</v>
      </c>
      <c r="AE168" s="379">
        <v>750000</v>
      </c>
      <c r="AF168" s="379">
        <v>350000</v>
      </c>
      <c r="AG168" s="379">
        <v>400000</v>
      </c>
      <c r="AH168" s="379">
        <v>750000</v>
      </c>
      <c r="AI168" s="379">
        <v>45881</v>
      </c>
      <c r="AJ168" s="379">
        <v>350000</v>
      </c>
      <c r="AK168" s="383">
        <v>45958</v>
      </c>
      <c r="AL168" s="379">
        <v>400000</v>
      </c>
      <c r="AM168" s="379">
        <v>0</v>
      </c>
    </row>
    <row r="169" spans="1:39">
      <c r="A169" s="379" t="s">
        <v>7380</v>
      </c>
      <c r="B169" s="379">
        <v>2025</v>
      </c>
      <c r="C169" s="379" t="s">
        <v>7923</v>
      </c>
      <c r="D169" s="379" t="s">
        <v>3747</v>
      </c>
      <c r="E169" s="379" t="s">
        <v>7924</v>
      </c>
      <c r="F169" s="379" t="s">
        <v>8013</v>
      </c>
      <c r="G169" s="382">
        <v>62</v>
      </c>
      <c r="H169" s="382" t="s">
        <v>6734</v>
      </c>
      <c r="I169" s="383">
        <v>45880</v>
      </c>
      <c r="J169" s="383">
        <v>45880</v>
      </c>
      <c r="L169" s="379" t="s">
        <v>190</v>
      </c>
      <c r="M169" s="379" t="s">
        <v>7924</v>
      </c>
      <c r="N169" s="379" t="s">
        <v>1275</v>
      </c>
      <c r="O169" s="379">
        <v>8</v>
      </c>
      <c r="P169" s="379">
        <v>3210400394</v>
      </c>
      <c r="Q169" s="379" t="s">
        <v>2089</v>
      </c>
      <c r="R169" s="379" t="s">
        <v>279</v>
      </c>
      <c r="T169" s="379" t="s">
        <v>1276</v>
      </c>
      <c r="U169" s="379" t="s">
        <v>1278</v>
      </c>
      <c r="V169" s="379" t="s">
        <v>1279</v>
      </c>
      <c r="W169" s="379" t="s">
        <v>279</v>
      </c>
      <c r="X169" s="379" t="s">
        <v>31</v>
      </c>
      <c r="Y169" s="379" t="s">
        <v>1277</v>
      </c>
      <c r="Z169" s="379" t="s">
        <v>281</v>
      </c>
      <c r="AC169" s="379" t="s">
        <v>281</v>
      </c>
      <c r="AD169" s="379">
        <v>45881</v>
      </c>
      <c r="AE169" s="379">
        <v>600000</v>
      </c>
      <c r="AF169" s="379">
        <v>200000</v>
      </c>
      <c r="AG169" s="379">
        <v>400000</v>
      </c>
      <c r="AH169" s="379">
        <v>600000</v>
      </c>
      <c r="AI169" s="379">
        <v>45926</v>
      </c>
      <c r="AJ169" s="379">
        <v>200000</v>
      </c>
      <c r="AK169" s="383">
        <v>45958</v>
      </c>
      <c r="AL169" s="379">
        <v>400000</v>
      </c>
      <c r="AM169" s="379">
        <v>0</v>
      </c>
    </row>
    <row r="170" spans="1:39">
      <c r="A170" s="379" t="s">
        <v>7382</v>
      </c>
      <c r="B170" s="379">
        <v>2025</v>
      </c>
      <c r="C170" s="379" t="s">
        <v>7923</v>
      </c>
      <c r="D170" s="379" t="s">
        <v>3747</v>
      </c>
      <c r="E170" s="379" t="s">
        <v>7924</v>
      </c>
      <c r="F170" s="379" t="s">
        <v>8014</v>
      </c>
      <c r="G170" s="382">
        <v>63</v>
      </c>
      <c r="H170" s="382" t="s">
        <v>5507</v>
      </c>
      <c r="I170" s="383">
        <v>45880</v>
      </c>
      <c r="J170" s="383">
        <v>45880</v>
      </c>
      <c r="L170" s="379" t="s">
        <v>3748</v>
      </c>
      <c r="M170" s="379" t="s">
        <v>7924</v>
      </c>
      <c r="N170" s="379" t="s">
        <v>1280</v>
      </c>
      <c r="O170" s="379">
        <v>6</v>
      </c>
      <c r="P170" s="379">
        <v>3140522586</v>
      </c>
      <c r="Q170" s="379" t="s">
        <v>2174</v>
      </c>
      <c r="R170" s="379" t="s">
        <v>1281</v>
      </c>
      <c r="T170" s="379" t="s">
        <v>1282</v>
      </c>
      <c r="U170" s="379" t="s">
        <v>1286</v>
      </c>
      <c r="V170" s="379" t="s">
        <v>1287</v>
      </c>
      <c r="W170" s="379" t="s">
        <v>1284</v>
      </c>
      <c r="X170" s="379" t="s">
        <v>31</v>
      </c>
      <c r="Y170" s="379" t="s">
        <v>1285</v>
      </c>
      <c r="Z170" s="379" t="s">
        <v>1283</v>
      </c>
      <c r="AC170" s="379" t="s">
        <v>1283</v>
      </c>
      <c r="AD170" s="379">
        <v>45881</v>
      </c>
      <c r="AE170" s="379">
        <v>600000</v>
      </c>
      <c r="AF170" s="379">
        <v>200000</v>
      </c>
      <c r="AG170" s="379">
        <v>400000</v>
      </c>
      <c r="AH170" s="379">
        <v>600000</v>
      </c>
      <c r="AI170" s="379">
        <v>46008</v>
      </c>
      <c r="AJ170" s="379">
        <v>200000</v>
      </c>
      <c r="AK170" s="383">
        <v>45958</v>
      </c>
      <c r="AL170" s="379">
        <v>400000</v>
      </c>
      <c r="AM170" s="379">
        <v>0</v>
      </c>
    </row>
    <row r="171" spans="1:39">
      <c r="A171" s="379" t="s">
        <v>6793</v>
      </c>
      <c r="B171" s="379">
        <v>2025</v>
      </c>
      <c r="C171" s="379" t="s">
        <v>7923</v>
      </c>
      <c r="D171" s="379" t="s">
        <v>3747</v>
      </c>
      <c r="E171" s="379" t="s">
        <v>7924</v>
      </c>
      <c r="F171" s="379" t="s">
        <v>8015</v>
      </c>
      <c r="G171" s="382">
        <v>64</v>
      </c>
      <c r="H171" s="382" t="s">
        <v>6689</v>
      </c>
      <c r="I171" s="383">
        <v>45880</v>
      </c>
      <c r="J171" s="383">
        <v>45880</v>
      </c>
      <c r="L171" s="379" t="s">
        <v>93</v>
      </c>
      <c r="M171" s="379" t="s">
        <v>7924</v>
      </c>
      <c r="N171" s="379" t="s">
        <v>1030</v>
      </c>
      <c r="O171" s="379">
        <v>19</v>
      </c>
      <c r="P171" s="379">
        <v>3148633423</v>
      </c>
      <c r="Q171" s="379" t="s">
        <v>2233</v>
      </c>
      <c r="R171" s="379" t="s">
        <v>1031</v>
      </c>
      <c r="T171" s="379" t="s">
        <v>1032</v>
      </c>
      <c r="U171" s="379" t="s">
        <v>1034</v>
      </c>
      <c r="V171" s="379" t="s">
        <v>1035</v>
      </c>
      <c r="W171" s="379" t="s">
        <v>1031</v>
      </c>
      <c r="X171" s="379" t="s">
        <v>816</v>
      </c>
      <c r="Y171" s="379" t="s">
        <v>1725</v>
      </c>
      <c r="Z171" s="379" t="s">
        <v>1033</v>
      </c>
      <c r="AA171" s="379">
        <v>45909</v>
      </c>
      <c r="AB171" s="379" t="s">
        <v>3746</v>
      </c>
      <c r="AC171" s="379" t="s">
        <v>1033</v>
      </c>
      <c r="AD171" s="379">
        <v>45881</v>
      </c>
      <c r="AE171" s="379">
        <v>600000</v>
      </c>
      <c r="AF171" s="379">
        <v>200000</v>
      </c>
      <c r="AG171" s="379">
        <v>400000</v>
      </c>
      <c r="AH171" s="379">
        <v>600000</v>
      </c>
      <c r="AI171" s="379">
        <v>46009</v>
      </c>
      <c r="AJ171" s="379">
        <v>200000</v>
      </c>
      <c r="AK171" s="383">
        <v>45958</v>
      </c>
      <c r="AL171" s="379">
        <v>400000</v>
      </c>
      <c r="AM171" s="379">
        <v>0</v>
      </c>
    </row>
    <row r="172" spans="1:39">
      <c r="A172" s="379" t="s">
        <v>7226</v>
      </c>
      <c r="B172" s="379">
        <v>2025</v>
      </c>
      <c r="C172" s="379" t="s">
        <v>7923</v>
      </c>
      <c r="D172" s="379" t="s">
        <v>3747</v>
      </c>
      <c r="E172" s="379" t="s">
        <v>7924</v>
      </c>
      <c r="F172" s="379" t="s">
        <v>8016</v>
      </c>
      <c r="G172" s="382">
        <v>65</v>
      </c>
      <c r="H172" s="382" t="s">
        <v>7877</v>
      </c>
      <c r="I172" s="383">
        <v>45880</v>
      </c>
      <c r="J172" s="383">
        <v>45880</v>
      </c>
      <c r="L172" s="379" t="s">
        <v>3746</v>
      </c>
      <c r="M172" s="379" t="s">
        <v>7924</v>
      </c>
      <c r="N172" s="379" t="s">
        <v>1029</v>
      </c>
      <c r="O172" s="379">
        <v>9</v>
      </c>
      <c r="P172" s="379">
        <v>4988500295</v>
      </c>
      <c r="Q172" s="379" t="s">
        <v>2261</v>
      </c>
      <c r="R172" s="379" t="s">
        <v>1058</v>
      </c>
      <c r="T172" s="379" t="s">
        <v>1022</v>
      </c>
      <c r="U172" s="379" t="s">
        <v>1027</v>
      </c>
      <c r="V172" s="379" t="s">
        <v>1028</v>
      </c>
      <c r="W172" s="379" t="s">
        <v>1025</v>
      </c>
      <c r="X172" s="379" t="s">
        <v>1024</v>
      </c>
      <c r="Y172" s="379" t="s">
        <v>1026</v>
      </c>
      <c r="Z172" s="379" t="s">
        <v>3273</v>
      </c>
      <c r="AA172" s="379">
        <v>45909</v>
      </c>
      <c r="AB172" s="379" t="s">
        <v>3746</v>
      </c>
      <c r="AC172" s="379" t="s">
        <v>1023</v>
      </c>
      <c r="AD172" s="379">
        <v>45881</v>
      </c>
      <c r="AE172" s="379">
        <v>750000</v>
      </c>
      <c r="AF172" s="379">
        <v>750000</v>
      </c>
      <c r="AG172" s="379">
        <v>0</v>
      </c>
      <c r="AH172" s="379">
        <v>750000</v>
      </c>
      <c r="AI172" s="379">
        <v>45925</v>
      </c>
      <c r="AJ172" s="379">
        <v>750000</v>
      </c>
      <c r="AK172" s="383" t="s">
        <v>3735</v>
      </c>
      <c r="AL172" s="379">
        <v>0</v>
      </c>
      <c r="AM172" s="379">
        <v>0</v>
      </c>
    </row>
    <row r="173" spans="1:39">
      <c r="A173" s="379" t="s">
        <v>7231</v>
      </c>
      <c r="B173" s="379">
        <v>2025</v>
      </c>
      <c r="C173" s="379" t="s">
        <v>7923</v>
      </c>
      <c r="D173" s="379" t="s">
        <v>3747</v>
      </c>
      <c r="E173" s="379" t="s">
        <v>7924</v>
      </c>
      <c r="F173" s="379" t="s">
        <v>8017</v>
      </c>
      <c r="G173" s="382">
        <v>66</v>
      </c>
      <c r="H173" s="382" t="s">
        <v>6538</v>
      </c>
      <c r="I173" s="383">
        <v>45880</v>
      </c>
      <c r="J173" s="383">
        <v>45880</v>
      </c>
      <c r="L173" s="379" t="s">
        <v>240</v>
      </c>
      <c r="M173" s="379" t="s">
        <v>7924</v>
      </c>
      <c r="N173" s="379" t="s">
        <v>1021</v>
      </c>
      <c r="O173" s="379">
        <v>17</v>
      </c>
      <c r="P173" s="379">
        <v>3058540734</v>
      </c>
      <c r="Q173" s="379" t="s">
        <v>2262</v>
      </c>
      <c r="R173" s="379" t="s">
        <v>1058</v>
      </c>
      <c r="T173" s="379" t="s">
        <v>1022</v>
      </c>
      <c r="U173" s="379" t="s">
        <v>1027</v>
      </c>
      <c r="V173" s="379" t="s">
        <v>1028</v>
      </c>
      <c r="W173" s="379" t="s">
        <v>1025</v>
      </c>
      <c r="X173" s="379" t="s">
        <v>1024</v>
      </c>
      <c r="Y173" s="379" t="s">
        <v>1026</v>
      </c>
      <c r="Z173" s="379" t="s">
        <v>3273</v>
      </c>
      <c r="AA173" s="379">
        <v>45909</v>
      </c>
      <c r="AB173" s="379" t="s">
        <v>3746</v>
      </c>
      <c r="AC173" s="379" t="s">
        <v>1023</v>
      </c>
      <c r="AD173" s="379">
        <v>45881</v>
      </c>
      <c r="AE173" s="379">
        <v>750000</v>
      </c>
      <c r="AF173" s="379">
        <v>750000</v>
      </c>
      <c r="AG173" s="379">
        <v>0</v>
      </c>
      <c r="AH173" s="379">
        <v>750000</v>
      </c>
      <c r="AI173" s="379">
        <v>45925</v>
      </c>
      <c r="AJ173" s="379">
        <v>750000</v>
      </c>
      <c r="AK173" s="383" t="s">
        <v>3735</v>
      </c>
      <c r="AL173" s="379">
        <v>0</v>
      </c>
      <c r="AM173" s="379">
        <v>0</v>
      </c>
    </row>
    <row r="174" spans="1:39">
      <c r="A174" s="379" t="s">
        <v>6687</v>
      </c>
      <c r="B174" s="379">
        <v>2025</v>
      </c>
      <c r="C174" s="379" t="s">
        <v>7923</v>
      </c>
      <c r="D174" s="379" t="s">
        <v>3747</v>
      </c>
      <c r="E174" s="379" t="s">
        <v>7924</v>
      </c>
      <c r="F174" s="379" t="s">
        <v>8018</v>
      </c>
      <c r="G174" s="382">
        <v>67</v>
      </c>
      <c r="H174" s="382" t="s">
        <v>5248</v>
      </c>
      <c r="I174" s="383">
        <v>45881</v>
      </c>
      <c r="J174" s="383">
        <v>45881</v>
      </c>
      <c r="L174" s="379" t="s">
        <v>3749</v>
      </c>
      <c r="M174" s="379" t="s">
        <v>7924</v>
      </c>
      <c r="N174" s="379" t="s">
        <v>6685</v>
      </c>
      <c r="O174" s="379">
        <v>44</v>
      </c>
      <c r="P174" s="379">
        <v>2428701579</v>
      </c>
      <c r="Q174" s="379" t="s">
        <v>2206</v>
      </c>
      <c r="R174" s="379" t="s">
        <v>1678</v>
      </c>
      <c r="T174" s="379" t="s">
        <v>1679</v>
      </c>
      <c r="U174" s="379" t="s">
        <v>1681</v>
      </c>
      <c r="V174" s="379" t="s">
        <v>1673</v>
      </c>
      <c r="W174" s="379" t="s">
        <v>2191</v>
      </c>
      <c r="X174" s="379" t="s">
        <v>903</v>
      </c>
      <c r="Y174" s="379" t="s">
        <v>2192</v>
      </c>
      <c r="Z174" s="379" t="s">
        <v>1680</v>
      </c>
      <c r="AA174" s="379">
        <v>45909</v>
      </c>
      <c r="AB174" s="379" t="s">
        <v>3749</v>
      </c>
      <c r="AC174" s="379" t="s">
        <v>1680</v>
      </c>
      <c r="AD174" s="379">
        <v>45882</v>
      </c>
      <c r="AE174" s="379">
        <v>750000</v>
      </c>
      <c r="AF174" s="379">
        <v>350000</v>
      </c>
      <c r="AG174" s="379">
        <v>400000</v>
      </c>
      <c r="AH174" s="379">
        <v>400000</v>
      </c>
      <c r="AJ174" s="379">
        <v>0</v>
      </c>
      <c r="AK174" s="383">
        <v>45958</v>
      </c>
      <c r="AL174" s="379">
        <v>400000</v>
      </c>
      <c r="AM174" s="379">
        <v>0</v>
      </c>
    </row>
    <row r="175" spans="1:39">
      <c r="A175" s="379" t="s">
        <v>7104</v>
      </c>
      <c r="B175" s="379">
        <v>2025</v>
      </c>
      <c r="C175" s="379" t="s">
        <v>7923</v>
      </c>
      <c r="D175" s="379" t="s">
        <v>3747</v>
      </c>
      <c r="E175" s="379" t="s">
        <v>7924</v>
      </c>
      <c r="F175" s="379" t="s">
        <v>8019</v>
      </c>
      <c r="G175" s="382">
        <v>68</v>
      </c>
      <c r="H175" s="382" t="s">
        <v>5407</v>
      </c>
      <c r="I175" s="383">
        <v>45881</v>
      </c>
      <c r="J175" s="383">
        <v>45881</v>
      </c>
      <c r="L175" s="379" t="s">
        <v>190</v>
      </c>
      <c r="M175" s="379" t="s">
        <v>7924</v>
      </c>
      <c r="N175" s="379" t="s">
        <v>2190</v>
      </c>
      <c r="O175" s="379">
        <v>7</v>
      </c>
      <c r="P175" s="379">
        <v>3058632584</v>
      </c>
      <c r="Q175" s="379" t="s">
        <v>2188</v>
      </c>
      <c r="R175" s="379" t="s">
        <v>1674</v>
      </c>
      <c r="T175" s="379" t="s">
        <v>1671</v>
      </c>
      <c r="U175" s="379" t="s">
        <v>1676</v>
      </c>
      <c r="V175" s="379" t="s">
        <v>1677</v>
      </c>
      <c r="W175" s="379" t="s">
        <v>8020</v>
      </c>
      <c r="X175" s="379" t="s">
        <v>1024</v>
      </c>
      <c r="Y175" s="379" t="s">
        <v>8021</v>
      </c>
      <c r="Z175" s="379" t="s">
        <v>1675</v>
      </c>
      <c r="AC175" s="379" t="s">
        <v>1675</v>
      </c>
      <c r="AD175" s="379">
        <v>45882</v>
      </c>
      <c r="AE175" s="379">
        <v>600000</v>
      </c>
      <c r="AF175" s="379">
        <v>200000</v>
      </c>
      <c r="AG175" s="379">
        <v>400000</v>
      </c>
      <c r="AH175" s="379">
        <v>400000</v>
      </c>
      <c r="AJ175" s="379">
        <v>0</v>
      </c>
      <c r="AK175" s="383">
        <v>45958</v>
      </c>
      <c r="AL175" s="379">
        <v>400000</v>
      </c>
      <c r="AM175" s="379">
        <v>0</v>
      </c>
    </row>
    <row r="176" spans="1:39">
      <c r="A176" s="379" t="s">
        <v>6929</v>
      </c>
      <c r="B176" s="379">
        <v>2025</v>
      </c>
      <c r="C176" s="379" t="s">
        <v>7923</v>
      </c>
      <c r="D176" s="379" t="s">
        <v>3747</v>
      </c>
      <c r="E176" s="379" t="s">
        <v>7924</v>
      </c>
      <c r="F176" s="379" t="s">
        <v>8022</v>
      </c>
      <c r="G176" s="382">
        <v>69</v>
      </c>
      <c r="H176" s="382" t="s">
        <v>7881</v>
      </c>
      <c r="I176" s="383">
        <v>45881</v>
      </c>
      <c r="J176" s="383">
        <v>45881</v>
      </c>
      <c r="L176" s="379" t="s">
        <v>3748</v>
      </c>
      <c r="M176" s="379" t="s">
        <v>7924</v>
      </c>
      <c r="N176" s="379" t="s">
        <v>1669</v>
      </c>
      <c r="O176" s="379">
        <v>11</v>
      </c>
      <c r="P176" s="379">
        <v>5318101948</v>
      </c>
      <c r="Q176" s="379" t="s">
        <v>2189</v>
      </c>
      <c r="R176" s="379" t="s">
        <v>1670</v>
      </c>
      <c r="T176" s="379" t="s">
        <v>1671</v>
      </c>
      <c r="U176" s="379" t="s">
        <v>1672</v>
      </c>
      <c r="V176" s="379" t="s">
        <v>6931</v>
      </c>
      <c r="W176" s="379" t="s">
        <v>8020</v>
      </c>
      <c r="X176" s="379" t="s">
        <v>1024</v>
      </c>
      <c r="Y176" s="379" t="s">
        <v>8021</v>
      </c>
      <c r="Z176" s="379" t="s">
        <v>1675</v>
      </c>
      <c r="AC176" s="379" t="s">
        <v>1675</v>
      </c>
      <c r="AD176" s="379">
        <v>45882</v>
      </c>
      <c r="AE176" s="379">
        <v>600000</v>
      </c>
      <c r="AF176" s="379">
        <v>200000</v>
      </c>
      <c r="AG176" s="379">
        <v>400000</v>
      </c>
      <c r="AH176" s="379">
        <v>600000</v>
      </c>
      <c r="AI176" s="379">
        <v>45910</v>
      </c>
      <c r="AJ176" s="379">
        <v>200000</v>
      </c>
      <c r="AK176" s="383">
        <v>45958</v>
      </c>
      <c r="AL176" s="379">
        <v>400000</v>
      </c>
      <c r="AM176" s="379">
        <v>0</v>
      </c>
    </row>
    <row r="177" spans="1:39">
      <c r="A177" s="379" t="s">
        <v>5793</v>
      </c>
      <c r="B177" s="379">
        <v>2025</v>
      </c>
      <c r="C177" s="379" t="s">
        <v>7923</v>
      </c>
      <c r="D177" s="379" t="s">
        <v>3747</v>
      </c>
      <c r="E177" s="379" t="s">
        <v>7924</v>
      </c>
      <c r="F177" s="379" t="s">
        <v>8023</v>
      </c>
      <c r="G177" s="382">
        <v>70</v>
      </c>
      <c r="H177" s="382" t="s">
        <v>7882</v>
      </c>
      <c r="I177" s="383">
        <v>45881</v>
      </c>
      <c r="J177" s="383">
        <v>45881</v>
      </c>
      <c r="L177" s="379" t="s">
        <v>93</v>
      </c>
      <c r="M177" s="379" t="s">
        <v>7924</v>
      </c>
      <c r="N177" s="379" t="s">
        <v>1086</v>
      </c>
      <c r="O177" s="379">
        <v>13</v>
      </c>
      <c r="P177" s="379">
        <v>3142626215</v>
      </c>
      <c r="Q177" s="379" t="s">
        <v>2259</v>
      </c>
      <c r="R177" s="379" t="s">
        <v>1087</v>
      </c>
      <c r="T177" s="379" t="s">
        <v>8024</v>
      </c>
      <c r="U177" s="379" t="s">
        <v>1090</v>
      </c>
      <c r="V177" s="379" t="s">
        <v>1091</v>
      </c>
      <c r="W177" s="379" t="s">
        <v>1088</v>
      </c>
      <c r="Y177" s="379" t="s">
        <v>1089</v>
      </c>
      <c r="Z177" s="379" t="s">
        <v>5796</v>
      </c>
      <c r="AA177" s="379">
        <v>45909</v>
      </c>
      <c r="AB177" s="379" t="s">
        <v>240</v>
      </c>
      <c r="AC177" s="379" t="s">
        <v>5796</v>
      </c>
      <c r="AD177" s="379">
        <v>45882</v>
      </c>
      <c r="AE177" s="379">
        <v>600000</v>
      </c>
      <c r="AF177" s="379">
        <v>200000</v>
      </c>
      <c r="AG177" s="379">
        <v>400000</v>
      </c>
      <c r="AH177" s="379">
        <v>600000</v>
      </c>
      <c r="AI177" s="379">
        <v>45897</v>
      </c>
      <c r="AJ177" s="379">
        <v>200000</v>
      </c>
      <c r="AK177" s="383">
        <v>45958</v>
      </c>
      <c r="AL177" s="379">
        <v>400000</v>
      </c>
      <c r="AM177" s="379">
        <v>0</v>
      </c>
    </row>
    <row r="178" spans="1:39">
      <c r="A178" s="379" t="s">
        <v>5975</v>
      </c>
      <c r="B178" s="379">
        <v>2025</v>
      </c>
      <c r="C178" s="379" t="s">
        <v>7923</v>
      </c>
      <c r="D178" s="379" t="s">
        <v>3747</v>
      </c>
      <c r="E178" s="379" t="s">
        <v>7924</v>
      </c>
      <c r="F178" s="379" t="s">
        <v>8025</v>
      </c>
      <c r="G178" s="382">
        <v>71</v>
      </c>
      <c r="H178" s="382" t="s">
        <v>7883</v>
      </c>
      <c r="I178" s="383">
        <v>45881</v>
      </c>
      <c r="J178" s="383">
        <v>45881</v>
      </c>
      <c r="L178" s="379" t="s">
        <v>3746</v>
      </c>
      <c r="M178" s="379" t="s">
        <v>7924</v>
      </c>
      <c r="N178" s="379" t="s">
        <v>5973</v>
      </c>
      <c r="O178" s="379">
        <v>14</v>
      </c>
      <c r="P178" s="379">
        <v>8622600621</v>
      </c>
      <c r="Q178" s="379" t="s">
        <v>2257</v>
      </c>
      <c r="R178" s="379" t="s">
        <v>1092</v>
      </c>
      <c r="T178" s="379" t="s">
        <v>8026</v>
      </c>
      <c r="U178" s="379" t="s">
        <v>1094</v>
      </c>
      <c r="V178" s="379" t="s">
        <v>1095</v>
      </c>
      <c r="W178" s="379" t="s">
        <v>1092</v>
      </c>
      <c r="X178" s="379" t="s">
        <v>31</v>
      </c>
      <c r="Y178" s="379" t="s">
        <v>1728</v>
      </c>
      <c r="Z178" s="379" t="s">
        <v>1093</v>
      </c>
      <c r="AA178" s="379">
        <v>45909</v>
      </c>
      <c r="AB178" s="379" t="s">
        <v>240</v>
      </c>
      <c r="AC178" s="379" t="s">
        <v>1093</v>
      </c>
      <c r="AD178" s="379">
        <v>45882</v>
      </c>
      <c r="AE178" s="379">
        <v>600000</v>
      </c>
      <c r="AF178" s="379">
        <v>200000</v>
      </c>
      <c r="AG178" s="379">
        <v>400000</v>
      </c>
      <c r="AH178" s="379">
        <v>600000</v>
      </c>
      <c r="AI178" s="379">
        <v>45883</v>
      </c>
      <c r="AJ178" s="379">
        <v>200000</v>
      </c>
      <c r="AK178" s="383">
        <v>45958</v>
      </c>
      <c r="AL178" s="379">
        <v>400000</v>
      </c>
    </row>
    <row r="179" spans="1:39">
      <c r="A179" s="379" t="s">
        <v>6061</v>
      </c>
      <c r="B179" s="379">
        <v>2025</v>
      </c>
      <c r="C179" s="379" t="s">
        <v>7923</v>
      </c>
      <c r="D179" s="379" t="s">
        <v>3747</v>
      </c>
      <c r="E179" s="379" t="s">
        <v>7924</v>
      </c>
      <c r="F179" s="379" t="s">
        <v>8027</v>
      </c>
      <c r="G179" s="382">
        <v>72</v>
      </c>
      <c r="H179" s="382" t="s">
        <v>7884</v>
      </c>
      <c r="I179" s="383">
        <v>45881</v>
      </c>
      <c r="J179" s="383">
        <v>45881</v>
      </c>
      <c r="L179" s="379" t="s">
        <v>240</v>
      </c>
      <c r="M179" s="379" t="s">
        <v>7924</v>
      </c>
      <c r="N179" s="379" t="s">
        <v>6059</v>
      </c>
      <c r="O179" s="379">
        <v>25</v>
      </c>
      <c r="P179" s="379">
        <v>3148174206</v>
      </c>
      <c r="Q179" s="379" t="s">
        <v>2258</v>
      </c>
      <c r="R179" s="379" t="s">
        <v>892</v>
      </c>
      <c r="T179" s="379" t="s">
        <v>893</v>
      </c>
      <c r="U179" s="379" t="s">
        <v>897</v>
      </c>
      <c r="V179" s="379" t="s">
        <v>898</v>
      </c>
      <c r="W179" s="379" t="s">
        <v>895</v>
      </c>
      <c r="X179" s="379" t="s">
        <v>894</v>
      </c>
      <c r="Y179" s="379" t="s">
        <v>896</v>
      </c>
      <c r="Z179" s="379" t="s">
        <v>6064</v>
      </c>
      <c r="AA179" s="379">
        <v>45909</v>
      </c>
      <c r="AB179" s="379" t="s">
        <v>240</v>
      </c>
      <c r="AC179" s="379" t="s">
        <v>6064</v>
      </c>
      <c r="AD179" s="379">
        <v>45882</v>
      </c>
      <c r="AE179" s="379">
        <v>750000</v>
      </c>
      <c r="AF179" s="379">
        <v>350000</v>
      </c>
      <c r="AG179" s="379">
        <v>400000</v>
      </c>
      <c r="AH179" s="379">
        <v>750000</v>
      </c>
      <c r="AI179" s="379">
        <v>45898</v>
      </c>
      <c r="AJ179" s="379">
        <v>350000</v>
      </c>
      <c r="AK179" s="383">
        <v>45958</v>
      </c>
      <c r="AL179" s="379">
        <v>400000</v>
      </c>
    </row>
    <row r="180" spans="1:39">
      <c r="A180" s="379" t="s">
        <v>6496</v>
      </c>
      <c r="B180" s="379">
        <v>2025</v>
      </c>
      <c r="C180" s="379" t="s">
        <v>7923</v>
      </c>
      <c r="D180" s="379" t="s">
        <v>3747</v>
      </c>
      <c r="E180" s="379" t="s">
        <v>7924</v>
      </c>
      <c r="F180" s="379" t="s">
        <v>8028</v>
      </c>
      <c r="G180" s="382">
        <v>73</v>
      </c>
      <c r="H180" s="382" t="s">
        <v>7884</v>
      </c>
      <c r="I180" s="383">
        <v>45882</v>
      </c>
      <c r="J180" s="383">
        <v>45882</v>
      </c>
      <c r="L180" s="379" t="s">
        <v>3749</v>
      </c>
      <c r="M180" s="379" t="s">
        <v>7924</v>
      </c>
      <c r="N180" s="379" t="s">
        <v>935</v>
      </c>
      <c r="O180" s="379">
        <v>3</v>
      </c>
      <c r="P180" s="379">
        <v>6281801613</v>
      </c>
      <c r="Q180" s="379" t="s">
        <v>2170</v>
      </c>
      <c r="R180" s="379" t="s">
        <v>936</v>
      </c>
      <c r="T180" s="379" t="s">
        <v>937</v>
      </c>
      <c r="U180" s="379" t="s">
        <v>938</v>
      </c>
      <c r="V180" s="379" t="s">
        <v>939</v>
      </c>
      <c r="W180" s="379" t="s">
        <v>936</v>
      </c>
      <c r="X180" s="379" t="s">
        <v>31</v>
      </c>
      <c r="Y180" s="379" t="s">
        <v>8029</v>
      </c>
      <c r="Z180" s="379" t="s">
        <v>3272</v>
      </c>
      <c r="AC180" s="379" t="s">
        <v>8030</v>
      </c>
      <c r="AD180" s="379">
        <v>45883</v>
      </c>
      <c r="AE180" s="379">
        <v>600000</v>
      </c>
      <c r="AF180" s="379">
        <v>200000</v>
      </c>
      <c r="AG180" s="379">
        <v>400000</v>
      </c>
      <c r="AH180" s="379">
        <v>600000</v>
      </c>
      <c r="AI180" s="379">
        <v>46007</v>
      </c>
      <c r="AJ180" s="379">
        <v>200000</v>
      </c>
      <c r="AK180" s="383">
        <v>45958</v>
      </c>
      <c r="AL180" s="379">
        <v>400000</v>
      </c>
    </row>
    <row r="181" spans="1:39">
      <c r="A181" s="379" t="s">
        <v>6614</v>
      </c>
      <c r="B181" s="379">
        <v>2025</v>
      </c>
      <c r="C181" s="379" t="s">
        <v>7923</v>
      </c>
      <c r="D181" s="379" t="s">
        <v>3747</v>
      </c>
      <c r="E181" s="379" t="s">
        <v>7924</v>
      </c>
      <c r="F181" s="379" t="s">
        <v>8031</v>
      </c>
      <c r="G181" s="382">
        <v>74</v>
      </c>
      <c r="H181" s="382" t="s">
        <v>7884</v>
      </c>
      <c r="I181" s="383">
        <v>45882</v>
      </c>
      <c r="J181" s="383">
        <v>45882</v>
      </c>
      <c r="L181" s="379" t="s">
        <v>190</v>
      </c>
      <c r="M181" s="379" t="s">
        <v>7924</v>
      </c>
      <c r="N181" s="379" t="s">
        <v>1173</v>
      </c>
      <c r="O181" s="379">
        <v>4</v>
      </c>
      <c r="P181" s="379">
        <v>1922100212</v>
      </c>
      <c r="Q181" s="379" t="s">
        <v>2138</v>
      </c>
      <c r="R181" s="379" t="s">
        <v>1174</v>
      </c>
      <c r="T181" s="379" t="s">
        <v>1175</v>
      </c>
      <c r="U181" s="379" t="s">
        <v>1178</v>
      </c>
      <c r="V181" s="379" t="s">
        <v>1179</v>
      </c>
      <c r="W181" s="379" t="s">
        <v>1174</v>
      </c>
      <c r="X181" s="379" t="s">
        <v>31</v>
      </c>
      <c r="Y181" s="379" t="s">
        <v>1177</v>
      </c>
      <c r="Z181" s="379" t="s">
        <v>1176</v>
      </c>
      <c r="AC181" s="379" t="s">
        <v>1176</v>
      </c>
      <c r="AD181" s="379">
        <v>45883</v>
      </c>
      <c r="AE181" s="379">
        <v>600000</v>
      </c>
      <c r="AF181" s="379">
        <v>200000</v>
      </c>
      <c r="AG181" s="379">
        <v>400000</v>
      </c>
      <c r="AH181" s="379">
        <v>600000</v>
      </c>
      <c r="AI181" s="379">
        <v>45887</v>
      </c>
      <c r="AJ181" s="379">
        <v>200000</v>
      </c>
      <c r="AK181" s="383">
        <v>45958</v>
      </c>
      <c r="AL181" s="379">
        <v>400000</v>
      </c>
    </row>
    <row r="182" spans="1:39">
      <c r="A182" s="379" t="s">
        <v>6676</v>
      </c>
      <c r="B182" s="379">
        <v>2025</v>
      </c>
      <c r="C182" s="379" t="s">
        <v>7923</v>
      </c>
      <c r="D182" s="379" t="s">
        <v>3747</v>
      </c>
      <c r="E182" s="379" t="s">
        <v>7924</v>
      </c>
      <c r="F182" s="379" t="s">
        <v>8032</v>
      </c>
      <c r="G182" s="382">
        <v>75</v>
      </c>
      <c r="H182" s="382" t="s">
        <v>5301</v>
      </c>
      <c r="I182" s="383">
        <v>45882</v>
      </c>
      <c r="J182" s="383">
        <v>45882</v>
      </c>
      <c r="L182" s="379" t="s">
        <v>3748</v>
      </c>
      <c r="M182" s="379" t="s">
        <v>7924</v>
      </c>
      <c r="N182" s="379" t="s">
        <v>1180</v>
      </c>
      <c r="O182" s="379">
        <v>9</v>
      </c>
      <c r="P182" s="379">
        <v>3448800039</v>
      </c>
      <c r="Q182" s="379" t="s">
        <v>2139</v>
      </c>
      <c r="R182" s="379" t="s">
        <v>1181</v>
      </c>
      <c r="T182" s="379" t="s">
        <v>1182</v>
      </c>
      <c r="U182" s="379" t="s">
        <v>1185</v>
      </c>
      <c r="V182" s="379" t="s">
        <v>1186</v>
      </c>
      <c r="W182" s="379" t="s">
        <v>1181</v>
      </c>
      <c r="X182" s="379" t="s">
        <v>31</v>
      </c>
      <c r="Y182" s="379" t="s">
        <v>1184</v>
      </c>
      <c r="Z182" s="379" t="s">
        <v>1183</v>
      </c>
      <c r="AC182" s="379" t="s">
        <v>1183</v>
      </c>
      <c r="AD182" s="379">
        <v>45883</v>
      </c>
      <c r="AE182" s="379">
        <v>600000</v>
      </c>
      <c r="AF182" s="379">
        <v>200000</v>
      </c>
      <c r="AG182" s="379">
        <v>400000</v>
      </c>
      <c r="AH182" s="379">
        <v>600000</v>
      </c>
      <c r="AI182" s="379">
        <v>45883</v>
      </c>
      <c r="AJ182" s="379">
        <v>200000</v>
      </c>
      <c r="AK182" s="383">
        <v>45958</v>
      </c>
      <c r="AL182" s="379">
        <v>400000</v>
      </c>
    </row>
    <row r="183" spans="1:39">
      <c r="A183" s="379" t="s">
        <v>5060</v>
      </c>
      <c r="B183" s="379">
        <v>2025</v>
      </c>
      <c r="C183" s="379" t="s">
        <v>7923</v>
      </c>
      <c r="D183" s="379" t="s">
        <v>3747</v>
      </c>
      <c r="E183" s="379" t="s">
        <v>7924</v>
      </c>
      <c r="F183" s="379" t="s">
        <v>8033</v>
      </c>
      <c r="G183" s="382">
        <v>76</v>
      </c>
      <c r="H183" s="382" t="s">
        <v>6628</v>
      </c>
      <c r="I183" s="383">
        <v>45882</v>
      </c>
      <c r="J183" s="383">
        <v>45882</v>
      </c>
      <c r="L183" s="379" t="s">
        <v>93</v>
      </c>
      <c r="M183" s="379" t="s">
        <v>7924</v>
      </c>
      <c r="N183" s="379" t="s">
        <v>5058</v>
      </c>
      <c r="O183" s="379">
        <v>15</v>
      </c>
      <c r="P183" s="379">
        <v>3058185432</v>
      </c>
      <c r="Q183" s="379" t="s">
        <v>2195</v>
      </c>
      <c r="R183" s="379" t="s">
        <v>2194</v>
      </c>
      <c r="T183" s="379" t="s">
        <v>2196</v>
      </c>
      <c r="U183" s="379" t="s">
        <v>2197</v>
      </c>
      <c r="V183" s="379" t="s">
        <v>2198</v>
      </c>
      <c r="W183" s="379" t="s">
        <v>8034</v>
      </c>
      <c r="X183" s="379" t="s">
        <v>38</v>
      </c>
      <c r="Y183" s="379" t="s">
        <v>8035</v>
      </c>
      <c r="Z183" s="379" t="s">
        <v>8036</v>
      </c>
      <c r="AA183" s="379">
        <v>45910</v>
      </c>
      <c r="AB183" s="379" t="s">
        <v>240</v>
      </c>
      <c r="AC183" s="379" t="s">
        <v>8037</v>
      </c>
      <c r="AD183" s="379">
        <v>45883</v>
      </c>
      <c r="AE183" s="379">
        <v>600000</v>
      </c>
      <c r="AF183" s="379">
        <v>200000</v>
      </c>
      <c r="AG183" s="379">
        <v>400000</v>
      </c>
      <c r="AH183" s="379">
        <v>600000</v>
      </c>
      <c r="AI183" s="379">
        <v>45887</v>
      </c>
      <c r="AJ183" s="379">
        <v>200000</v>
      </c>
      <c r="AK183" s="383">
        <v>45958</v>
      </c>
      <c r="AL183" s="379">
        <v>400000</v>
      </c>
    </row>
    <row r="184" spans="1:39">
      <c r="A184" s="379" t="s">
        <v>6456</v>
      </c>
      <c r="B184" s="379">
        <v>2025</v>
      </c>
      <c r="C184" s="379" t="s">
        <v>7923</v>
      </c>
      <c r="D184" s="379" t="s">
        <v>3747</v>
      </c>
      <c r="E184" s="379" t="s">
        <v>7924</v>
      </c>
      <c r="F184" s="379" t="s">
        <v>8038</v>
      </c>
      <c r="G184" s="382">
        <v>77</v>
      </c>
      <c r="H184" s="382" t="s">
        <v>6628</v>
      </c>
      <c r="I184" s="383">
        <v>45882</v>
      </c>
      <c r="J184" s="383">
        <v>45882</v>
      </c>
      <c r="L184" s="379" t="s">
        <v>3746</v>
      </c>
      <c r="M184" s="379" t="s">
        <v>7924</v>
      </c>
      <c r="N184" s="379" t="s">
        <v>1402</v>
      </c>
      <c r="O184" s="379">
        <v>3</v>
      </c>
      <c r="P184" s="379">
        <v>3058193984</v>
      </c>
      <c r="Q184" s="379" t="s">
        <v>2202</v>
      </c>
      <c r="R184" s="379" t="s">
        <v>298</v>
      </c>
      <c r="T184" s="379" t="s">
        <v>1397</v>
      </c>
      <c r="U184" s="379" t="s">
        <v>302</v>
      </c>
      <c r="V184" s="379" t="s">
        <v>303</v>
      </c>
      <c r="W184" s="379" t="s">
        <v>298</v>
      </c>
      <c r="X184" s="379" t="s">
        <v>31</v>
      </c>
      <c r="Y184" s="379" t="s">
        <v>301</v>
      </c>
      <c r="Z184" s="379" t="s">
        <v>1403</v>
      </c>
      <c r="AA184" s="379">
        <v>45910</v>
      </c>
      <c r="AB184" s="379" t="s">
        <v>240</v>
      </c>
      <c r="AC184" s="379" t="s">
        <v>1403</v>
      </c>
      <c r="AD184" s="379">
        <v>45883</v>
      </c>
      <c r="AE184" s="379">
        <v>600000</v>
      </c>
      <c r="AF184" s="379">
        <v>200000</v>
      </c>
      <c r="AG184" s="379">
        <v>400000</v>
      </c>
      <c r="AH184" s="379">
        <v>600000</v>
      </c>
      <c r="AI184" s="379">
        <v>46010</v>
      </c>
      <c r="AJ184" s="379">
        <v>200000</v>
      </c>
      <c r="AK184" s="383">
        <v>45958</v>
      </c>
      <c r="AL184" s="379">
        <v>400000</v>
      </c>
    </row>
    <row r="185" spans="1:39">
      <c r="A185" s="379" t="s">
        <v>6700</v>
      </c>
      <c r="B185" s="379">
        <v>2025</v>
      </c>
      <c r="C185" s="379" t="s">
        <v>7923</v>
      </c>
      <c r="D185" s="379" t="s">
        <v>3747</v>
      </c>
      <c r="E185" s="379" t="s">
        <v>7924</v>
      </c>
      <c r="F185" s="379" t="s">
        <v>8039</v>
      </c>
      <c r="G185" s="382">
        <v>78</v>
      </c>
      <c r="H185" s="382" t="s">
        <v>6628</v>
      </c>
      <c r="I185" s="383">
        <v>45882</v>
      </c>
      <c r="J185" s="383">
        <v>45882</v>
      </c>
      <c r="L185" s="379" t="s">
        <v>240</v>
      </c>
      <c r="M185" s="379" t="s">
        <v>7924</v>
      </c>
      <c r="N185" s="379" t="s">
        <v>1007</v>
      </c>
      <c r="O185" s="379">
        <v>3</v>
      </c>
      <c r="P185" s="379">
        <v>4058601270</v>
      </c>
      <c r="Q185" s="379" t="s">
        <v>2199</v>
      </c>
      <c r="R185" s="379" t="s">
        <v>1008</v>
      </c>
      <c r="T185" s="379" t="s">
        <v>1009</v>
      </c>
      <c r="V185" s="379" t="s">
        <v>1011</v>
      </c>
      <c r="W185" s="379" t="s">
        <v>1008</v>
      </c>
      <c r="X185" s="379" t="s">
        <v>31</v>
      </c>
      <c r="Y185" s="379" t="s">
        <v>1010</v>
      </c>
      <c r="Z185" s="379" t="s">
        <v>1012</v>
      </c>
      <c r="AA185" s="379">
        <v>45910</v>
      </c>
      <c r="AB185" s="379" t="s">
        <v>240</v>
      </c>
      <c r="AC185" s="379" t="s">
        <v>1012</v>
      </c>
      <c r="AD185" s="379">
        <v>45883</v>
      </c>
      <c r="AE185" s="379">
        <v>600000</v>
      </c>
      <c r="AF185" s="379">
        <v>200000</v>
      </c>
      <c r="AG185" s="379">
        <v>400000</v>
      </c>
      <c r="AH185" s="379">
        <v>600000</v>
      </c>
      <c r="AI185" s="379">
        <v>46009</v>
      </c>
      <c r="AJ185" s="379">
        <v>200000</v>
      </c>
      <c r="AK185" s="383">
        <v>45958</v>
      </c>
      <c r="AL185" s="379">
        <v>400000</v>
      </c>
    </row>
    <row r="186" spans="1:39">
      <c r="A186" s="379" t="s">
        <v>5109</v>
      </c>
      <c r="B186" s="379">
        <v>2025</v>
      </c>
      <c r="C186" s="379" t="s">
        <v>7923</v>
      </c>
      <c r="D186" s="379" t="s">
        <v>3747</v>
      </c>
      <c r="E186" s="379" t="s">
        <v>7924</v>
      </c>
      <c r="F186" s="379" t="s">
        <v>8040</v>
      </c>
      <c r="G186" s="382">
        <v>79</v>
      </c>
      <c r="H186" s="382" t="s">
        <v>7299</v>
      </c>
      <c r="I186" s="383">
        <v>45883</v>
      </c>
      <c r="J186" s="383">
        <v>45883</v>
      </c>
      <c r="L186" s="379" t="s">
        <v>3749</v>
      </c>
      <c r="M186" s="379" t="s">
        <v>7924</v>
      </c>
      <c r="N186" s="379" t="s">
        <v>1223</v>
      </c>
      <c r="O186" s="379">
        <v>12</v>
      </c>
      <c r="P186" s="379">
        <v>3058164437</v>
      </c>
      <c r="Q186" s="379" t="s">
        <v>2232</v>
      </c>
      <c r="R186" s="379" t="s">
        <v>1224</v>
      </c>
      <c r="T186" s="379" t="s">
        <v>1225</v>
      </c>
      <c r="U186" s="379" t="s">
        <v>1227</v>
      </c>
      <c r="V186" s="379" t="s">
        <v>1228</v>
      </c>
      <c r="W186" s="379" t="s">
        <v>5112</v>
      </c>
      <c r="Y186" s="379" t="s">
        <v>5114</v>
      </c>
      <c r="Z186" s="379" t="s">
        <v>1226</v>
      </c>
      <c r="AA186" s="379">
        <v>45909</v>
      </c>
      <c r="AB186" s="379" t="s">
        <v>3749</v>
      </c>
      <c r="AC186" s="379" t="s">
        <v>1226</v>
      </c>
      <c r="AD186" s="379">
        <v>45887</v>
      </c>
      <c r="AE186" s="379">
        <v>600000</v>
      </c>
      <c r="AF186" s="379">
        <v>200000</v>
      </c>
      <c r="AG186" s="379">
        <v>400000</v>
      </c>
      <c r="AH186" s="379">
        <v>600000</v>
      </c>
      <c r="AI186" s="379">
        <v>46007</v>
      </c>
      <c r="AJ186" s="379">
        <v>200000</v>
      </c>
      <c r="AK186" s="383">
        <v>45958</v>
      </c>
      <c r="AL186" s="379">
        <v>400000</v>
      </c>
    </row>
    <row r="187" spans="1:39">
      <c r="A187" s="379" t="s">
        <v>5378</v>
      </c>
      <c r="B187" s="379">
        <v>2025</v>
      </c>
      <c r="C187" s="379" t="s">
        <v>7923</v>
      </c>
      <c r="D187" s="379" t="s">
        <v>3747</v>
      </c>
      <c r="E187" s="379" t="s">
        <v>7924</v>
      </c>
      <c r="F187" s="379" t="s">
        <v>8041</v>
      </c>
      <c r="G187" s="382">
        <v>80</v>
      </c>
      <c r="H187" s="382" t="s">
        <v>7467</v>
      </c>
      <c r="I187" s="383">
        <v>45883</v>
      </c>
      <c r="J187" s="383">
        <v>45883</v>
      </c>
      <c r="L187" s="379" t="s">
        <v>190</v>
      </c>
      <c r="M187" s="379" t="s">
        <v>7924</v>
      </c>
      <c r="N187" s="379" t="s">
        <v>885</v>
      </c>
      <c r="O187" s="379">
        <v>9</v>
      </c>
      <c r="P187" s="379">
        <v>6868101947</v>
      </c>
      <c r="Q187" s="379" t="s">
        <v>2230</v>
      </c>
      <c r="R187" s="379" t="s">
        <v>886</v>
      </c>
      <c r="T187" s="379" t="s">
        <v>887</v>
      </c>
      <c r="U187" s="379" t="s">
        <v>890</v>
      </c>
      <c r="V187" s="379" t="s">
        <v>891</v>
      </c>
      <c r="W187" s="379" t="s">
        <v>886</v>
      </c>
      <c r="X187" s="379" t="s">
        <v>31</v>
      </c>
      <c r="Y187" s="379" t="s">
        <v>889</v>
      </c>
      <c r="Z187" s="379" t="s">
        <v>888</v>
      </c>
      <c r="AA187" s="379">
        <v>45909</v>
      </c>
      <c r="AB187" s="379" t="s">
        <v>3749</v>
      </c>
      <c r="AC187" s="379" t="s">
        <v>888</v>
      </c>
      <c r="AD187" s="379">
        <v>45887</v>
      </c>
      <c r="AE187" s="379">
        <v>600000</v>
      </c>
      <c r="AF187" s="379">
        <v>200000</v>
      </c>
      <c r="AG187" s="379">
        <v>400000</v>
      </c>
      <c r="AH187" s="379">
        <v>600000</v>
      </c>
      <c r="AI187" s="379">
        <v>45919</v>
      </c>
      <c r="AJ187" s="379">
        <v>200000</v>
      </c>
      <c r="AK187" s="383">
        <v>45958</v>
      </c>
      <c r="AL187" s="379">
        <v>400000</v>
      </c>
    </row>
    <row r="188" spans="1:39">
      <c r="A188" s="379" t="s">
        <v>5715</v>
      </c>
      <c r="B188" s="379">
        <v>2025</v>
      </c>
      <c r="C188" s="379" t="s">
        <v>7923</v>
      </c>
      <c r="D188" s="379" t="s">
        <v>3747</v>
      </c>
      <c r="E188" s="379" t="s">
        <v>7924</v>
      </c>
      <c r="F188" s="379" t="s">
        <v>8042</v>
      </c>
      <c r="G188" s="382">
        <v>81</v>
      </c>
      <c r="H188" s="382" t="s">
        <v>7240</v>
      </c>
      <c r="I188" s="383">
        <v>45883</v>
      </c>
      <c r="J188" s="383">
        <v>45883</v>
      </c>
      <c r="L188" s="379" t="s">
        <v>3748</v>
      </c>
      <c r="M188" s="379" t="s">
        <v>7924</v>
      </c>
      <c r="N188" s="379" t="s">
        <v>999</v>
      </c>
      <c r="O188" s="379">
        <v>9</v>
      </c>
      <c r="P188" s="379">
        <v>6830602222</v>
      </c>
      <c r="Q188" s="379" t="s">
        <v>2203</v>
      </c>
      <c r="R188" s="379" t="s">
        <v>1000</v>
      </c>
      <c r="T188" s="379" t="s">
        <v>1001</v>
      </c>
      <c r="U188" s="379" t="s">
        <v>1003</v>
      </c>
      <c r="V188" s="379" t="s">
        <v>1004</v>
      </c>
      <c r="W188" s="379" t="s">
        <v>1000</v>
      </c>
      <c r="X188" s="379" t="s">
        <v>31</v>
      </c>
      <c r="Y188" s="379" t="s">
        <v>1002</v>
      </c>
      <c r="Z188" s="379" t="s">
        <v>8043</v>
      </c>
      <c r="AA188" s="379">
        <v>45909</v>
      </c>
      <c r="AB188" s="379" t="s">
        <v>3749</v>
      </c>
      <c r="AC188" s="379" t="s">
        <v>8043</v>
      </c>
      <c r="AD188" s="379">
        <v>45887</v>
      </c>
      <c r="AE188" s="379">
        <v>600000</v>
      </c>
      <c r="AF188" s="379">
        <v>200000</v>
      </c>
      <c r="AG188" s="379">
        <v>400000</v>
      </c>
      <c r="AH188" s="379">
        <v>600000</v>
      </c>
      <c r="AI188" s="379">
        <v>46013</v>
      </c>
      <c r="AJ188" s="379">
        <v>200000</v>
      </c>
      <c r="AK188" s="383">
        <v>45958</v>
      </c>
      <c r="AL188" s="379">
        <v>400000</v>
      </c>
    </row>
    <row r="189" spans="1:39">
      <c r="A189" s="379" t="s">
        <v>5419</v>
      </c>
      <c r="B189" s="379">
        <v>2025</v>
      </c>
      <c r="C189" s="379" t="s">
        <v>7923</v>
      </c>
      <c r="D189" s="379" t="s">
        <v>3747</v>
      </c>
      <c r="E189" s="379" t="s">
        <v>7924</v>
      </c>
      <c r="F189" s="379" t="s">
        <v>8044</v>
      </c>
      <c r="G189" s="382">
        <v>82</v>
      </c>
      <c r="H189" s="382" t="s">
        <v>5227</v>
      </c>
      <c r="I189" s="383">
        <v>45883</v>
      </c>
      <c r="J189" s="383">
        <v>45883</v>
      </c>
      <c r="L189" s="379" t="s">
        <v>93</v>
      </c>
      <c r="M189" s="379" t="s">
        <v>7924</v>
      </c>
      <c r="N189" s="379" t="s">
        <v>1200</v>
      </c>
      <c r="O189" s="379">
        <v>12</v>
      </c>
      <c r="P189" s="379">
        <v>1548100136</v>
      </c>
      <c r="Q189" s="379" t="s">
        <v>2297</v>
      </c>
      <c r="R189" s="379" t="s">
        <v>405</v>
      </c>
      <c r="T189" s="379" t="s">
        <v>1201</v>
      </c>
      <c r="U189" s="379" t="s">
        <v>411</v>
      </c>
      <c r="V189" s="379" t="s">
        <v>412</v>
      </c>
      <c r="W189" s="379" t="s">
        <v>1203</v>
      </c>
      <c r="X189" s="379" t="s">
        <v>38</v>
      </c>
      <c r="Y189" s="379" t="s">
        <v>1204</v>
      </c>
      <c r="Z189" s="379" t="s">
        <v>1202</v>
      </c>
      <c r="AA189" s="379">
        <v>45910</v>
      </c>
      <c r="AB189" s="379" t="s">
        <v>240</v>
      </c>
      <c r="AC189" s="379" t="s">
        <v>1202</v>
      </c>
      <c r="AD189" s="379">
        <v>45887</v>
      </c>
      <c r="AE189" s="379">
        <v>600000</v>
      </c>
      <c r="AF189" s="379">
        <v>200000</v>
      </c>
      <c r="AG189" s="379">
        <v>400000</v>
      </c>
      <c r="AH189" s="379">
        <v>600000</v>
      </c>
      <c r="AI189" s="379">
        <v>45896</v>
      </c>
      <c r="AJ189" s="379">
        <v>200000</v>
      </c>
      <c r="AK189" s="383">
        <v>45958</v>
      </c>
      <c r="AL189" s="379">
        <v>400000</v>
      </c>
    </row>
    <row r="190" spans="1:39">
      <c r="A190" s="379" t="s">
        <v>7339</v>
      </c>
      <c r="B190" s="379">
        <v>2025</v>
      </c>
      <c r="C190" s="379" t="s">
        <v>7923</v>
      </c>
      <c r="D190" s="379" t="s">
        <v>3747</v>
      </c>
      <c r="E190" s="379" t="s">
        <v>7924</v>
      </c>
      <c r="F190" s="379" t="s">
        <v>8045</v>
      </c>
      <c r="G190" s="382">
        <v>83</v>
      </c>
      <c r="H190" s="382" t="s">
        <v>7891</v>
      </c>
      <c r="I190" s="383">
        <v>45883</v>
      </c>
      <c r="J190" s="383">
        <v>45883</v>
      </c>
      <c r="L190" s="379" t="s">
        <v>3746</v>
      </c>
      <c r="M190" s="379" t="s">
        <v>7924</v>
      </c>
      <c r="N190" s="379" t="s">
        <v>1215</v>
      </c>
      <c r="O190" s="379">
        <v>23</v>
      </c>
      <c r="P190" s="379">
        <v>3148657560</v>
      </c>
      <c r="Q190" s="379" t="s">
        <v>2298</v>
      </c>
      <c r="R190" s="379" t="s">
        <v>1216</v>
      </c>
      <c r="T190" s="379" t="s">
        <v>1217</v>
      </c>
      <c r="U190" s="379" t="s">
        <v>1221</v>
      </c>
      <c r="V190" s="379" t="s">
        <v>1222</v>
      </c>
      <c r="W190" s="379" t="s">
        <v>1219</v>
      </c>
      <c r="X190" s="379" t="s">
        <v>334</v>
      </c>
      <c r="Y190" s="379" t="s">
        <v>1220</v>
      </c>
      <c r="Z190" s="379" t="s">
        <v>1218</v>
      </c>
      <c r="AA190" s="379">
        <v>45910</v>
      </c>
      <c r="AB190" s="379" t="s">
        <v>240</v>
      </c>
      <c r="AC190" s="379" t="s">
        <v>1218</v>
      </c>
      <c r="AD190" s="379">
        <v>45887</v>
      </c>
      <c r="AE190" s="379">
        <v>750000</v>
      </c>
      <c r="AF190" s="379">
        <v>350000</v>
      </c>
      <c r="AG190" s="379">
        <v>400000</v>
      </c>
      <c r="AH190" s="379">
        <v>750000</v>
      </c>
      <c r="AI190" s="379">
        <v>45946</v>
      </c>
      <c r="AJ190" s="379">
        <v>350000</v>
      </c>
      <c r="AK190" s="383">
        <v>45958</v>
      </c>
      <c r="AL190" s="379">
        <v>400000</v>
      </c>
    </row>
    <row r="191" spans="1:39">
      <c r="A191" s="379" t="s">
        <v>6344</v>
      </c>
      <c r="B191" s="379">
        <v>2025</v>
      </c>
      <c r="C191" s="379" t="s">
        <v>7923</v>
      </c>
      <c r="D191" s="379" t="s">
        <v>3747</v>
      </c>
      <c r="E191" s="379" t="s">
        <v>7924</v>
      </c>
      <c r="F191" s="379" t="s">
        <v>8046</v>
      </c>
      <c r="G191" s="382">
        <v>84</v>
      </c>
      <c r="H191" s="382" t="s">
        <v>7892</v>
      </c>
      <c r="I191" s="383">
        <v>45883</v>
      </c>
      <c r="J191" s="383">
        <v>45883</v>
      </c>
      <c r="L191" s="379" t="s">
        <v>240</v>
      </c>
      <c r="M191" s="379" t="s">
        <v>7924</v>
      </c>
      <c r="N191" s="379" t="s">
        <v>1205</v>
      </c>
      <c r="O191" s="379">
        <v>5</v>
      </c>
      <c r="P191" s="379">
        <v>3053178464</v>
      </c>
      <c r="Q191" s="379" t="s">
        <v>2299</v>
      </c>
      <c r="R191" s="379" t="s">
        <v>1206</v>
      </c>
      <c r="T191" s="379" t="s">
        <v>1207</v>
      </c>
      <c r="U191" s="379" t="s">
        <v>420</v>
      </c>
      <c r="V191" s="379" t="s">
        <v>421</v>
      </c>
      <c r="W191" s="379" t="s">
        <v>1208</v>
      </c>
      <c r="X191" s="379" t="s">
        <v>31</v>
      </c>
      <c r="Y191" s="379" t="s">
        <v>1209</v>
      </c>
      <c r="Z191" s="379" t="s">
        <v>417</v>
      </c>
      <c r="AA191" s="379">
        <v>45910</v>
      </c>
      <c r="AB191" s="379" t="s">
        <v>240</v>
      </c>
      <c r="AC191" s="379" t="s">
        <v>417</v>
      </c>
      <c r="AD191" s="379">
        <v>45887</v>
      </c>
      <c r="AE191" s="379">
        <v>600000</v>
      </c>
      <c r="AF191" s="379">
        <v>200000</v>
      </c>
      <c r="AG191" s="379">
        <v>400000</v>
      </c>
      <c r="AH191" s="379">
        <v>600000</v>
      </c>
      <c r="AI191" s="379">
        <v>45898</v>
      </c>
      <c r="AJ191" s="379">
        <v>200000</v>
      </c>
      <c r="AK191" s="383">
        <v>45958</v>
      </c>
      <c r="AL191" s="379">
        <v>400000</v>
      </c>
    </row>
    <row r="192" spans="1:39">
      <c r="A192" s="379" t="s">
        <v>5096</v>
      </c>
      <c r="B192" s="379">
        <v>2025</v>
      </c>
      <c r="C192" s="379" t="s">
        <v>7923</v>
      </c>
      <c r="D192" s="379" t="s">
        <v>3747</v>
      </c>
      <c r="E192" s="379" t="s">
        <v>7924</v>
      </c>
      <c r="F192" s="379" t="s">
        <v>8047</v>
      </c>
      <c r="G192" s="382">
        <v>85</v>
      </c>
      <c r="H192" s="382" t="s">
        <v>7893</v>
      </c>
      <c r="I192" s="383">
        <v>45887</v>
      </c>
      <c r="J192" s="383">
        <v>45887</v>
      </c>
      <c r="L192" s="379" t="s">
        <v>3749</v>
      </c>
      <c r="M192" s="379" t="s">
        <v>7924</v>
      </c>
      <c r="N192" s="379" t="s">
        <v>1210</v>
      </c>
      <c r="O192" s="379">
        <v>10</v>
      </c>
      <c r="P192" s="379">
        <v>2788600757</v>
      </c>
      <c r="Q192" s="379" t="s">
        <v>2302</v>
      </c>
      <c r="R192" s="379" t="s">
        <v>388</v>
      </c>
      <c r="T192" s="379" t="s">
        <v>1211</v>
      </c>
      <c r="U192" s="379" t="s">
        <v>393</v>
      </c>
      <c r="V192" s="379" t="s">
        <v>394</v>
      </c>
      <c r="W192" s="379" t="s">
        <v>1213</v>
      </c>
      <c r="Y192" s="379" t="s">
        <v>1214</v>
      </c>
      <c r="Z192" s="379" t="s">
        <v>1212</v>
      </c>
      <c r="AA192" s="379">
        <v>45916</v>
      </c>
      <c r="AB192" s="379" t="s">
        <v>3748</v>
      </c>
      <c r="AC192" s="379" t="s">
        <v>1212</v>
      </c>
      <c r="AD192" s="379">
        <v>45888</v>
      </c>
      <c r="AE192" s="379">
        <v>600000</v>
      </c>
      <c r="AF192" s="379">
        <v>200000</v>
      </c>
      <c r="AG192" s="379">
        <v>400000</v>
      </c>
      <c r="AH192" s="379">
        <v>600000</v>
      </c>
      <c r="AI192" s="379">
        <v>45919</v>
      </c>
      <c r="AJ192" s="379">
        <v>200000</v>
      </c>
      <c r="AK192" s="383">
        <v>45958</v>
      </c>
      <c r="AL192" s="379">
        <v>400000</v>
      </c>
    </row>
    <row r="193" spans="1:39">
      <c r="A193" s="379" t="s">
        <v>5286</v>
      </c>
      <c r="B193" s="379">
        <v>2025</v>
      </c>
      <c r="C193" s="379" t="s">
        <v>7923</v>
      </c>
      <c r="D193" s="379" t="s">
        <v>3747</v>
      </c>
      <c r="E193" s="379" t="s">
        <v>7924</v>
      </c>
      <c r="F193" s="379" t="s">
        <v>8048</v>
      </c>
      <c r="G193" s="382">
        <v>86</v>
      </c>
      <c r="H193" s="382" t="s">
        <v>7896</v>
      </c>
      <c r="I193" s="383">
        <v>45887</v>
      </c>
      <c r="J193" s="383">
        <v>45887</v>
      </c>
      <c r="L193" s="379" t="s">
        <v>190</v>
      </c>
      <c r="M193" s="379" t="s">
        <v>7924</v>
      </c>
      <c r="N193" s="379" t="s">
        <v>1542</v>
      </c>
      <c r="O193" s="379">
        <v>11</v>
      </c>
      <c r="P193" s="379">
        <v>7328702839</v>
      </c>
      <c r="Q193" s="379" t="s">
        <v>2255</v>
      </c>
      <c r="R193" s="379" t="s">
        <v>1543</v>
      </c>
      <c r="T193" s="379" t="s">
        <v>1544</v>
      </c>
      <c r="U193" s="379" t="s">
        <v>1548</v>
      </c>
      <c r="V193" s="379" t="s">
        <v>1549</v>
      </c>
      <c r="W193" s="379" t="s">
        <v>1546</v>
      </c>
      <c r="X193" s="379" t="s">
        <v>894</v>
      </c>
      <c r="Y193" s="379" t="s">
        <v>1547</v>
      </c>
      <c r="Z193" s="379" t="s">
        <v>1545</v>
      </c>
      <c r="AA193" s="379">
        <v>45916</v>
      </c>
      <c r="AB193" s="379" t="s">
        <v>3748</v>
      </c>
      <c r="AC193" s="379" t="s">
        <v>1545</v>
      </c>
      <c r="AD193" s="379">
        <v>45888</v>
      </c>
      <c r="AE193" s="379">
        <v>600000</v>
      </c>
      <c r="AF193" s="379">
        <v>200000</v>
      </c>
      <c r="AG193" s="379">
        <v>400000</v>
      </c>
      <c r="AH193" s="379">
        <v>600000</v>
      </c>
      <c r="AI193" s="379">
        <v>45891</v>
      </c>
      <c r="AJ193" s="379">
        <v>200000</v>
      </c>
      <c r="AK193" s="383">
        <v>45958</v>
      </c>
      <c r="AL193" s="379">
        <v>400000</v>
      </c>
    </row>
    <row r="194" spans="1:39">
      <c r="A194" s="379" t="s">
        <v>5547</v>
      </c>
      <c r="B194" s="379">
        <v>2025</v>
      </c>
      <c r="C194" s="379" t="s">
        <v>7923</v>
      </c>
      <c r="D194" s="379" t="s">
        <v>3747</v>
      </c>
      <c r="E194" s="379" t="s">
        <v>7924</v>
      </c>
      <c r="F194" s="379" t="s">
        <v>8049</v>
      </c>
      <c r="G194" s="382">
        <v>87</v>
      </c>
      <c r="H194" s="382" t="s">
        <v>6833</v>
      </c>
      <c r="I194" s="383">
        <v>45887</v>
      </c>
      <c r="J194" s="383">
        <v>45887</v>
      </c>
      <c r="L194" s="379" t="s">
        <v>3748</v>
      </c>
      <c r="M194" s="379" t="s">
        <v>7924</v>
      </c>
      <c r="N194" s="379" t="s">
        <v>8050</v>
      </c>
      <c r="O194" s="379">
        <v>18</v>
      </c>
      <c r="P194" s="379">
        <v>4798100976</v>
      </c>
      <c r="Q194" s="379" t="s">
        <v>2256</v>
      </c>
      <c r="R194" s="379" t="s">
        <v>1536</v>
      </c>
      <c r="T194" s="379" t="s">
        <v>1537</v>
      </c>
      <c r="U194" s="379" t="s">
        <v>1540</v>
      </c>
      <c r="V194" s="379" t="s">
        <v>1541</v>
      </c>
      <c r="W194" s="379" t="s">
        <v>1536</v>
      </c>
      <c r="X194" s="379" t="s">
        <v>31</v>
      </c>
      <c r="Y194" s="379" t="s">
        <v>1539</v>
      </c>
      <c r="Z194" s="379" t="s">
        <v>1538</v>
      </c>
      <c r="AA194" s="379">
        <v>45916</v>
      </c>
      <c r="AB194" s="379" t="s">
        <v>3748</v>
      </c>
      <c r="AC194" s="379" t="s">
        <v>1538</v>
      </c>
      <c r="AD194" s="379">
        <v>45888</v>
      </c>
      <c r="AE194" s="379">
        <v>600000</v>
      </c>
      <c r="AF194" s="379">
        <v>200000</v>
      </c>
      <c r="AG194" s="379">
        <v>400000</v>
      </c>
      <c r="AH194" s="379">
        <v>600000</v>
      </c>
      <c r="AI194" s="379">
        <v>45889</v>
      </c>
      <c r="AJ194" s="379">
        <v>200000</v>
      </c>
      <c r="AK194" s="383">
        <v>45958</v>
      </c>
      <c r="AL194" s="379">
        <v>400000</v>
      </c>
    </row>
    <row r="195" spans="1:39">
      <c r="A195" s="379" t="s">
        <v>5268</v>
      </c>
      <c r="B195" s="379">
        <v>2025</v>
      </c>
      <c r="C195" s="379" t="s">
        <v>7923</v>
      </c>
      <c r="D195" s="379" t="s">
        <v>3747</v>
      </c>
      <c r="E195" s="379" t="s">
        <v>7924</v>
      </c>
      <c r="F195" s="379" t="s">
        <v>8051</v>
      </c>
      <c r="G195" s="382">
        <v>88</v>
      </c>
      <c r="H195" s="382" t="s">
        <v>7899</v>
      </c>
      <c r="I195" s="383">
        <v>45887</v>
      </c>
      <c r="J195" s="383">
        <v>45887</v>
      </c>
      <c r="L195" s="379" t="s">
        <v>93</v>
      </c>
      <c r="M195" s="379" t="s">
        <v>7924</v>
      </c>
      <c r="N195" s="379" t="s">
        <v>8052</v>
      </c>
      <c r="O195" s="379">
        <v>12</v>
      </c>
      <c r="P195" s="379">
        <v>5248800426</v>
      </c>
      <c r="Q195" s="379" t="s">
        <v>2288</v>
      </c>
      <c r="R195" s="379" t="s">
        <v>443</v>
      </c>
      <c r="T195" s="379" t="s">
        <v>1501</v>
      </c>
      <c r="U195" s="379" t="s">
        <v>447</v>
      </c>
      <c r="V195" s="379" t="s">
        <v>448</v>
      </c>
      <c r="W195" s="379" t="s">
        <v>443</v>
      </c>
      <c r="X195" s="379" t="s">
        <v>31</v>
      </c>
      <c r="Y195" s="379" t="s">
        <v>446</v>
      </c>
      <c r="Z195" s="379" t="s">
        <v>445</v>
      </c>
      <c r="AA195" s="379">
        <v>45915</v>
      </c>
      <c r="AB195" s="379" t="s">
        <v>93</v>
      </c>
      <c r="AC195" s="379" t="s">
        <v>445</v>
      </c>
      <c r="AD195" s="379">
        <v>45888</v>
      </c>
      <c r="AE195" s="379">
        <v>600000</v>
      </c>
      <c r="AF195" s="379">
        <v>200000</v>
      </c>
      <c r="AG195" s="379">
        <v>400000</v>
      </c>
      <c r="AH195" s="379">
        <v>600000</v>
      </c>
      <c r="AI195" s="379">
        <v>45888</v>
      </c>
      <c r="AJ195" s="379">
        <v>200000</v>
      </c>
      <c r="AK195" s="379">
        <v>45958</v>
      </c>
      <c r="AL195" s="379">
        <v>400000</v>
      </c>
      <c r="AM195" s="379" t="s">
        <v>8053</v>
      </c>
    </row>
    <row r="196" spans="1:39">
      <c r="A196" s="379" t="s">
        <v>5734</v>
      </c>
      <c r="B196" s="379">
        <v>2025</v>
      </c>
      <c r="C196" s="379" t="s">
        <v>7923</v>
      </c>
      <c r="D196" s="379" t="s">
        <v>3747</v>
      </c>
      <c r="E196" s="379" t="s">
        <v>7924</v>
      </c>
      <c r="F196" s="379" t="s">
        <v>8054</v>
      </c>
      <c r="G196" s="382">
        <v>89</v>
      </c>
      <c r="H196" s="382" t="s">
        <v>7902</v>
      </c>
      <c r="I196" s="383">
        <v>45887</v>
      </c>
      <c r="J196" s="383">
        <v>45887</v>
      </c>
      <c r="L196" s="379" t="s">
        <v>3746</v>
      </c>
      <c r="M196" s="379" t="s">
        <v>7924</v>
      </c>
      <c r="N196" s="379" t="s">
        <v>1497</v>
      </c>
      <c r="O196" s="379">
        <v>5</v>
      </c>
      <c r="P196" s="379">
        <v>5263700094</v>
      </c>
      <c r="Q196" s="379" t="s">
        <v>2286</v>
      </c>
      <c r="R196" s="379" t="s">
        <v>1498</v>
      </c>
      <c r="T196" s="379" t="s">
        <v>1499</v>
      </c>
      <c r="U196" s="379" t="s">
        <v>439</v>
      </c>
      <c r="V196" s="379" t="s">
        <v>440</v>
      </c>
      <c r="W196" s="379" t="s">
        <v>5735</v>
      </c>
      <c r="X196" s="379" t="s">
        <v>903</v>
      </c>
      <c r="Y196" s="379" t="s">
        <v>5736</v>
      </c>
      <c r="Z196" s="379" t="s">
        <v>1500</v>
      </c>
      <c r="AA196" s="379">
        <v>45915</v>
      </c>
      <c r="AB196" s="379" t="s">
        <v>93</v>
      </c>
      <c r="AC196" s="379" t="s">
        <v>1500</v>
      </c>
      <c r="AD196" s="379">
        <v>45888</v>
      </c>
      <c r="AE196" s="379">
        <v>600000</v>
      </c>
      <c r="AF196" s="379">
        <v>200000</v>
      </c>
      <c r="AG196" s="379">
        <v>400000</v>
      </c>
      <c r="AH196" s="379">
        <v>600000</v>
      </c>
      <c r="AI196" s="379">
        <v>45925</v>
      </c>
      <c r="AJ196" s="379">
        <v>200000</v>
      </c>
      <c r="AK196" s="379">
        <v>45958</v>
      </c>
      <c r="AL196" s="379">
        <v>400000</v>
      </c>
      <c r="AM196" s="379" t="s">
        <v>8055</v>
      </c>
    </row>
    <row r="197" spans="1:39">
      <c r="A197" s="379" t="s">
        <v>6274</v>
      </c>
      <c r="B197" s="379">
        <v>2025</v>
      </c>
      <c r="C197" s="379" t="s">
        <v>7923</v>
      </c>
      <c r="D197" s="379" t="s">
        <v>3747</v>
      </c>
      <c r="E197" s="379" t="s">
        <v>7924</v>
      </c>
      <c r="F197" s="379" t="s">
        <v>8056</v>
      </c>
      <c r="G197" s="382">
        <v>90</v>
      </c>
      <c r="H197" s="382" t="s">
        <v>6058</v>
      </c>
      <c r="I197" s="383">
        <v>45887</v>
      </c>
      <c r="J197" s="383">
        <v>45887</v>
      </c>
      <c r="L197" s="379" t="s">
        <v>240</v>
      </c>
      <c r="M197" s="379" t="s">
        <v>7924</v>
      </c>
      <c r="N197" s="379" t="s">
        <v>1323</v>
      </c>
      <c r="O197" s="379">
        <v>7</v>
      </c>
      <c r="P197" s="379">
        <v>3148155534</v>
      </c>
      <c r="Q197" s="379" t="s">
        <v>2290</v>
      </c>
      <c r="R197" s="379" t="s">
        <v>1324</v>
      </c>
      <c r="T197" s="379" t="s">
        <v>1325</v>
      </c>
      <c r="U197" s="379" t="s">
        <v>763</v>
      </c>
      <c r="V197" s="379" t="s">
        <v>764</v>
      </c>
      <c r="W197" s="379" t="s">
        <v>1326</v>
      </c>
      <c r="X197" s="379" t="s">
        <v>31</v>
      </c>
      <c r="Y197" s="379" t="s">
        <v>1327</v>
      </c>
      <c r="Z197" s="379" t="s">
        <v>760</v>
      </c>
      <c r="AA197" s="379">
        <v>45915</v>
      </c>
      <c r="AB197" s="379" t="s">
        <v>93</v>
      </c>
      <c r="AC197" s="379" t="s">
        <v>760</v>
      </c>
      <c r="AD197" s="379">
        <v>45888</v>
      </c>
      <c r="AE197" s="379">
        <v>600000</v>
      </c>
      <c r="AF197" s="379">
        <v>200000</v>
      </c>
      <c r="AG197" s="379">
        <v>400000</v>
      </c>
      <c r="AH197" s="379">
        <v>600000</v>
      </c>
      <c r="AI197" s="379">
        <v>45895</v>
      </c>
      <c r="AJ197" s="379">
        <v>200000</v>
      </c>
      <c r="AK197" s="383">
        <v>45958</v>
      </c>
      <c r="AL197" s="379">
        <v>400000</v>
      </c>
    </row>
    <row r="198" spans="1:39">
      <c r="A198" s="379" t="s">
        <v>5731</v>
      </c>
      <c r="B198" s="379">
        <v>2025</v>
      </c>
      <c r="C198" s="379" t="s">
        <v>7923</v>
      </c>
      <c r="D198" s="379" t="s">
        <v>3747</v>
      </c>
      <c r="E198" s="379" t="s">
        <v>7924</v>
      </c>
      <c r="F198" s="379" t="s">
        <v>8057</v>
      </c>
      <c r="G198" s="382">
        <v>91</v>
      </c>
      <c r="H198" s="382" t="s">
        <v>7903</v>
      </c>
      <c r="I198" s="383">
        <v>45888</v>
      </c>
      <c r="J198" s="383">
        <v>45888</v>
      </c>
      <c r="L198" s="379" t="s">
        <v>190</v>
      </c>
      <c r="M198" s="379" t="s">
        <v>7924</v>
      </c>
      <c r="N198" s="379" t="s">
        <v>2072</v>
      </c>
      <c r="O198" s="379">
        <v>11</v>
      </c>
      <c r="P198" s="379">
        <v>3030524866</v>
      </c>
      <c r="Q198" s="379" t="s">
        <v>2074</v>
      </c>
      <c r="R198" s="379" t="s">
        <v>233</v>
      </c>
      <c r="T198" s="379" t="s">
        <v>1656</v>
      </c>
      <c r="U198" s="379" t="s">
        <v>238</v>
      </c>
      <c r="V198" s="379" t="s">
        <v>239</v>
      </c>
      <c r="W198" s="379" t="s">
        <v>233</v>
      </c>
      <c r="X198" s="379" t="s">
        <v>31</v>
      </c>
      <c r="Y198" s="379" t="s">
        <v>2073</v>
      </c>
      <c r="Z198" s="379" t="s">
        <v>235</v>
      </c>
      <c r="AC198" s="379" t="s">
        <v>235</v>
      </c>
      <c r="AD198" s="379">
        <v>45889</v>
      </c>
      <c r="AE198" s="379">
        <v>600000</v>
      </c>
      <c r="AF198" s="379">
        <v>200000</v>
      </c>
      <c r="AG198" s="379">
        <v>400000</v>
      </c>
      <c r="AH198" s="379">
        <v>600000</v>
      </c>
      <c r="AI198" s="379">
        <v>45965</v>
      </c>
      <c r="AJ198" s="379">
        <v>200000</v>
      </c>
      <c r="AK198" s="383">
        <v>45958</v>
      </c>
      <c r="AL198" s="379">
        <v>400000</v>
      </c>
    </row>
    <row r="199" spans="1:39">
      <c r="A199" s="379" t="s">
        <v>5984</v>
      </c>
      <c r="B199" s="379">
        <v>2025</v>
      </c>
      <c r="C199" s="379" t="s">
        <v>7923</v>
      </c>
      <c r="D199" s="379" t="s">
        <v>3747</v>
      </c>
      <c r="E199" s="379" t="s">
        <v>7924</v>
      </c>
      <c r="F199" s="379" t="s">
        <v>8058</v>
      </c>
      <c r="G199" s="382">
        <v>92</v>
      </c>
      <c r="H199" s="382" t="s">
        <v>5257</v>
      </c>
      <c r="I199" s="383">
        <v>45888</v>
      </c>
      <c r="J199" s="383">
        <v>45888</v>
      </c>
      <c r="L199" s="379" t="s">
        <v>240</v>
      </c>
      <c r="M199" s="379" t="s">
        <v>7924</v>
      </c>
      <c r="N199" s="379" t="s">
        <v>1650</v>
      </c>
      <c r="O199" s="379">
        <v>5</v>
      </c>
      <c r="P199" s="379">
        <v>1022667006</v>
      </c>
      <c r="Q199" s="379" t="s">
        <v>2178</v>
      </c>
      <c r="R199" s="379" t="s">
        <v>1651</v>
      </c>
      <c r="T199" s="379" t="s">
        <v>1652</v>
      </c>
      <c r="U199" s="379" t="s">
        <v>1654</v>
      </c>
      <c r="V199" s="379" t="s">
        <v>1655</v>
      </c>
      <c r="W199" s="379" t="s">
        <v>1651</v>
      </c>
      <c r="X199" s="379" t="s">
        <v>31</v>
      </c>
      <c r="Y199" s="379" t="s">
        <v>5985</v>
      </c>
      <c r="Z199" s="379" t="s">
        <v>1653</v>
      </c>
      <c r="AC199" s="379" t="s">
        <v>1653</v>
      </c>
      <c r="AD199" s="379">
        <v>45889</v>
      </c>
      <c r="AE199" s="379">
        <v>600000</v>
      </c>
      <c r="AF199" s="379">
        <v>200000</v>
      </c>
      <c r="AG199" s="379">
        <v>400000</v>
      </c>
      <c r="AH199" s="379">
        <v>600000</v>
      </c>
      <c r="AI199" s="379">
        <v>46009</v>
      </c>
      <c r="AJ199" s="379">
        <v>200000</v>
      </c>
      <c r="AK199" s="383">
        <v>45958</v>
      </c>
      <c r="AL199" s="379">
        <v>400000</v>
      </c>
    </row>
    <row r="200" spans="1:39">
      <c r="A200" s="379" t="s">
        <v>7332</v>
      </c>
      <c r="B200" s="379">
        <v>2025</v>
      </c>
      <c r="C200" s="379" t="s">
        <v>7923</v>
      </c>
      <c r="D200" s="379" t="s">
        <v>3747</v>
      </c>
      <c r="E200" s="379" t="s">
        <v>7924</v>
      </c>
      <c r="F200" s="379" t="s">
        <v>8059</v>
      </c>
      <c r="G200" s="382">
        <v>93</v>
      </c>
      <c r="H200" s="382" t="s">
        <v>6808</v>
      </c>
      <c r="I200" s="383">
        <v>45888</v>
      </c>
      <c r="J200" s="383">
        <v>45888</v>
      </c>
      <c r="L200" s="379" t="s">
        <v>3748</v>
      </c>
      <c r="M200" s="379" t="s">
        <v>7924</v>
      </c>
      <c r="N200" s="379" t="s">
        <v>7330</v>
      </c>
      <c r="O200" s="379">
        <v>12</v>
      </c>
      <c r="P200" s="379">
        <v>3064776723</v>
      </c>
      <c r="Q200" s="379" t="s">
        <v>2177</v>
      </c>
      <c r="R200" s="379" t="s">
        <v>1729</v>
      </c>
      <c r="T200" s="379" t="s">
        <v>1108</v>
      </c>
      <c r="U200" s="379" t="s">
        <v>1112</v>
      </c>
      <c r="V200" s="379" t="s">
        <v>1113</v>
      </c>
      <c r="W200" s="379" t="s">
        <v>1111</v>
      </c>
      <c r="X200" s="379" t="s">
        <v>1110</v>
      </c>
      <c r="Y200" s="379" t="s">
        <v>8060</v>
      </c>
      <c r="Z200" s="379" t="s">
        <v>8061</v>
      </c>
      <c r="AC200" s="379" t="s">
        <v>1109</v>
      </c>
      <c r="AD200" s="379">
        <v>45889</v>
      </c>
      <c r="AE200" s="379">
        <v>600000</v>
      </c>
      <c r="AF200" s="379">
        <v>200000</v>
      </c>
      <c r="AG200" s="379">
        <v>400000</v>
      </c>
      <c r="AH200" s="379">
        <v>600000</v>
      </c>
      <c r="AI200" s="379">
        <v>45915</v>
      </c>
      <c r="AJ200" s="379">
        <v>200000</v>
      </c>
      <c r="AK200" s="383">
        <v>45958</v>
      </c>
      <c r="AL200" s="379">
        <v>400000</v>
      </c>
    </row>
    <row r="201" spans="1:39">
      <c r="A201" s="379" t="s">
        <v>5524</v>
      </c>
      <c r="B201" s="379">
        <v>2025</v>
      </c>
      <c r="C201" s="379" t="s">
        <v>7923</v>
      </c>
      <c r="D201" s="379" t="s">
        <v>3747</v>
      </c>
      <c r="E201" s="379" t="s">
        <v>7924</v>
      </c>
      <c r="F201" s="379" t="s">
        <v>8062</v>
      </c>
      <c r="G201" s="382">
        <v>94</v>
      </c>
      <c r="H201" s="382" t="s">
        <v>7907</v>
      </c>
      <c r="I201" s="383">
        <v>45888</v>
      </c>
      <c r="J201" s="383">
        <v>45888</v>
      </c>
      <c r="L201" s="379" t="s">
        <v>93</v>
      </c>
      <c r="M201" s="379" t="s">
        <v>7924</v>
      </c>
      <c r="N201" s="379" t="s">
        <v>1550</v>
      </c>
      <c r="O201" s="379">
        <v>14</v>
      </c>
      <c r="P201" s="379">
        <v>3148190491</v>
      </c>
      <c r="Q201" s="379" t="s">
        <v>2269</v>
      </c>
      <c r="R201" s="379" t="s">
        <v>323</v>
      </c>
      <c r="T201" s="379" t="s">
        <v>1551</v>
      </c>
      <c r="U201" s="379" t="s">
        <v>1552</v>
      </c>
      <c r="V201" s="379" t="s">
        <v>1553</v>
      </c>
      <c r="W201" s="379" t="s">
        <v>8063</v>
      </c>
      <c r="X201" s="379" t="s">
        <v>38</v>
      </c>
      <c r="Y201" s="379" t="s">
        <v>8064</v>
      </c>
      <c r="Z201" s="379" t="s">
        <v>325</v>
      </c>
      <c r="AA201" s="379">
        <v>45915</v>
      </c>
      <c r="AB201" s="379" t="s">
        <v>93</v>
      </c>
      <c r="AC201" s="379" t="s">
        <v>325</v>
      </c>
      <c r="AD201" s="379">
        <v>45889</v>
      </c>
      <c r="AE201" s="379">
        <v>600000</v>
      </c>
      <c r="AF201" s="379">
        <v>200000</v>
      </c>
      <c r="AG201" s="379">
        <v>400000</v>
      </c>
      <c r="AH201" s="379">
        <v>600000</v>
      </c>
      <c r="AI201" s="379">
        <v>45915</v>
      </c>
      <c r="AJ201" s="379">
        <v>200000</v>
      </c>
      <c r="AK201" s="383">
        <v>45958</v>
      </c>
      <c r="AL201" s="379">
        <v>400000</v>
      </c>
    </row>
    <row r="202" spans="1:39">
      <c r="A202" s="379" t="s">
        <v>5820</v>
      </c>
      <c r="B202" s="379">
        <v>2025</v>
      </c>
      <c r="C202" s="379" t="s">
        <v>7923</v>
      </c>
      <c r="D202" s="379" t="s">
        <v>3747</v>
      </c>
      <c r="E202" s="379" t="s">
        <v>7924</v>
      </c>
      <c r="F202" s="379" t="s">
        <v>8065</v>
      </c>
      <c r="G202" s="382">
        <v>95</v>
      </c>
      <c r="H202" s="382" t="s">
        <v>6196</v>
      </c>
      <c r="I202" s="383">
        <v>45888</v>
      </c>
      <c r="J202" s="383">
        <v>45888</v>
      </c>
      <c r="L202" s="379" t="s">
        <v>3746</v>
      </c>
      <c r="M202" s="379" t="s">
        <v>7924</v>
      </c>
      <c r="N202" s="379" t="s">
        <v>972</v>
      </c>
      <c r="O202" s="379">
        <v>6</v>
      </c>
      <c r="P202" s="379">
        <v>4717000073</v>
      </c>
      <c r="Q202" s="379" t="s">
        <v>2296</v>
      </c>
      <c r="R202" s="379" t="s">
        <v>973</v>
      </c>
      <c r="T202" s="379" t="s">
        <v>981</v>
      </c>
      <c r="U202" s="379" t="s">
        <v>977</v>
      </c>
      <c r="V202" s="379" t="s">
        <v>978</v>
      </c>
      <c r="W202" s="379" t="s">
        <v>975</v>
      </c>
      <c r="X202" s="379" t="s">
        <v>894</v>
      </c>
      <c r="Y202" s="379" t="s">
        <v>976</v>
      </c>
      <c r="Z202" s="379" t="s">
        <v>974</v>
      </c>
      <c r="AA202" s="379">
        <v>45915</v>
      </c>
      <c r="AB202" s="379" t="s">
        <v>93</v>
      </c>
      <c r="AC202" s="379" t="s">
        <v>974</v>
      </c>
      <c r="AD202" s="379">
        <v>45889</v>
      </c>
      <c r="AE202" s="379">
        <v>600000</v>
      </c>
      <c r="AF202" s="379">
        <v>200000</v>
      </c>
      <c r="AG202" s="379">
        <v>400000</v>
      </c>
      <c r="AH202" s="379">
        <v>600000</v>
      </c>
      <c r="AI202" s="379">
        <v>45919</v>
      </c>
      <c r="AJ202" s="379">
        <v>200000</v>
      </c>
      <c r="AK202" s="383">
        <v>45958</v>
      </c>
      <c r="AL202" s="379">
        <v>400000</v>
      </c>
    </row>
    <row r="203" spans="1:39">
      <c r="A203" s="379" t="s">
        <v>5799</v>
      </c>
      <c r="B203" s="379">
        <v>2025</v>
      </c>
      <c r="C203" s="379" t="s">
        <v>7923</v>
      </c>
      <c r="D203" s="379" t="s">
        <v>3747</v>
      </c>
      <c r="E203" s="379" t="s">
        <v>7924</v>
      </c>
      <c r="F203" s="379" t="s">
        <v>8066</v>
      </c>
      <c r="G203" s="382">
        <v>96</v>
      </c>
      <c r="H203" s="382" t="s">
        <v>7909</v>
      </c>
      <c r="I203" s="383">
        <v>45889</v>
      </c>
      <c r="J203" s="383">
        <v>45889</v>
      </c>
      <c r="L203" s="379" t="s">
        <v>3749</v>
      </c>
      <c r="M203" s="379" t="s">
        <v>7924</v>
      </c>
      <c r="N203" s="379" t="s">
        <v>1370</v>
      </c>
      <c r="O203" s="379">
        <v>5</v>
      </c>
      <c r="P203" s="379">
        <v>3140319409</v>
      </c>
      <c r="Q203" s="379" t="s">
        <v>2147</v>
      </c>
      <c r="R203" s="379" t="s">
        <v>1371</v>
      </c>
      <c r="T203" s="379" t="s">
        <v>1372</v>
      </c>
      <c r="U203" s="379" t="s">
        <v>1373</v>
      </c>
      <c r="V203" s="379" t="s">
        <v>1374</v>
      </c>
      <c r="W203" s="379" t="s">
        <v>8067</v>
      </c>
      <c r="X203" s="379" t="s">
        <v>345</v>
      </c>
      <c r="Y203" s="379" t="s">
        <v>8068</v>
      </c>
      <c r="Z203" s="379" t="s">
        <v>1382</v>
      </c>
      <c r="AC203" s="379" t="s">
        <v>1382</v>
      </c>
      <c r="AD203" s="379">
        <v>45890</v>
      </c>
      <c r="AE203" s="379">
        <v>600000</v>
      </c>
      <c r="AF203" s="379">
        <v>200000</v>
      </c>
      <c r="AG203" s="379">
        <v>400000</v>
      </c>
      <c r="AH203" s="379">
        <v>600000</v>
      </c>
      <c r="AI203" s="379">
        <v>46007</v>
      </c>
      <c r="AJ203" s="379">
        <v>200000</v>
      </c>
      <c r="AK203" s="383">
        <v>45958</v>
      </c>
      <c r="AL203" s="379">
        <v>400000</v>
      </c>
    </row>
    <row r="204" spans="1:39">
      <c r="A204" s="379" t="s">
        <v>6238</v>
      </c>
      <c r="B204" s="379">
        <v>2025</v>
      </c>
      <c r="C204" s="379" t="s">
        <v>7923</v>
      </c>
      <c r="D204" s="379" t="s">
        <v>3747</v>
      </c>
      <c r="E204" s="379" t="s">
        <v>7924</v>
      </c>
      <c r="F204" s="379" t="s">
        <v>8069</v>
      </c>
      <c r="G204" s="382">
        <v>97</v>
      </c>
      <c r="H204" s="382" t="s">
        <v>7909</v>
      </c>
      <c r="I204" s="383">
        <v>45889</v>
      </c>
      <c r="J204" s="383">
        <v>45889</v>
      </c>
      <c r="L204" s="379" t="s">
        <v>190</v>
      </c>
      <c r="M204" s="379" t="s">
        <v>7924</v>
      </c>
      <c r="N204" s="379" t="s">
        <v>2154</v>
      </c>
      <c r="O204" s="379">
        <v>4</v>
      </c>
      <c r="P204" s="379">
        <v>2212564297</v>
      </c>
      <c r="Q204" s="379">
        <v>22125642970</v>
      </c>
      <c r="R204" s="379" t="s">
        <v>8070</v>
      </c>
      <c r="T204" s="379" t="s">
        <v>8071</v>
      </c>
      <c r="U204" s="379" t="s">
        <v>3858</v>
      </c>
      <c r="V204" s="379" t="s">
        <v>2157</v>
      </c>
      <c r="W204" s="379" t="s">
        <v>8070</v>
      </c>
      <c r="X204" s="379" t="s">
        <v>31</v>
      </c>
      <c r="Y204" s="379" t="s">
        <v>2155</v>
      </c>
      <c r="Z204" s="379" t="s">
        <v>2156</v>
      </c>
      <c r="AC204" s="379" t="s">
        <v>2156</v>
      </c>
      <c r="AD204" s="379">
        <v>45890</v>
      </c>
      <c r="AE204" s="379">
        <v>600000</v>
      </c>
      <c r="AF204" s="379">
        <v>200000</v>
      </c>
      <c r="AG204" s="379">
        <v>400000</v>
      </c>
      <c r="AH204" s="379">
        <v>600000</v>
      </c>
      <c r="AI204" s="379">
        <v>46010</v>
      </c>
      <c r="AJ204" s="379">
        <v>200000</v>
      </c>
      <c r="AK204" s="383">
        <v>45958</v>
      </c>
      <c r="AL204" s="379">
        <v>400000</v>
      </c>
    </row>
    <row r="205" spans="1:39">
      <c r="A205" s="379" t="s">
        <v>7405</v>
      </c>
      <c r="B205" s="379">
        <v>2025</v>
      </c>
      <c r="C205" s="379" t="s">
        <v>7923</v>
      </c>
      <c r="D205" s="379" t="s">
        <v>3747</v>
      </c>
      <c r="E205" s="379" t="s">
        <v>7924</v>
      </c>
      <c r="F205" s="379" t="s">
        <v>8072</v>
      </c>
      <c r="G205" s="382">
        <v>98</v>
      </c>
      <c r="H205" s="382" t="s">
        <v>7909</v>
      </c>
      <c r="I205" s="383">
        <v>45889</v>
      </c>
      <c r="J205" s="383">
        <v>45889</v>
      </c>
      <c r="L205" s="379" t="s">
        <v>3748</v>
      </c>
      <c r="M205" s="379" t="s">
        <v>7924</v>
      </c>
      <c r="N205" s="379" t="s">
        <v>559</v>
      </c>
      <c r="O205" s="379">
        <v>3</v>
      </c>
      <c r="P205" s="379">
        <v>3060322733</v>
      </c>
      <c r="Q205" s="379" t="s">
        <v>2124</v>
      </c>
      <c r="R205" s="379" t="s">
        <v>560</v>
      </c>
      <c r="T205" s="379" t="s">
        <v>1781</v>
      </c>
      <c r="U205" s="379" t="s">
        <v>564</v>
      </c>
      <c r="V205" s="379" t="s">
        <v>565</v>
      </c>
      <c r="W205" s="379" t="s">
        <v>560</v>
      </c>
      <c r="X205" s="379" t="s">
        <v>31</v>
      </c>
      <c r="Y205" s="379" t="s">
        <v>563</v>
      </c>
      <c r="Z205" s="379" t="s">
        <v>7407</v>
      </c>
      <c r="AC205" s="379" t="s">
        <v>7407</v>
      </c>
      <c r="AD205" s="379">
        <v>45890</v>
      </c>
      <c r="AE205" s="379">
        <v>600000</v>
      </c>
      <c r="AF205" s="379">
        <v>200000</v>
      </c>
      <c r="AG205" s="379">
        <v>400000</v>
      </c>
      <c r="AH205" s="379">
        <v>400000</v>
      </c>
      <c r="AJ205" s="379">
        <v>0</v>
      </c>
      <c r="AK205" s="383">
        <v>45958</v>
      </c>
      <c r="AL205" s="379">
        <v>400000</v>
      </c>
    </row>
    <row r="206" spans="1:39">
      <c r="A206" s="379" t="s">
        <v>5006</v>
      </c>
      <c r="B206" s="379">
        <v>2025</v>
      </c>
      <c r="C206" s="379" t="s">
        <v>7923</v>
      </c>
      <c r="D206" s="379" t="s">
        <v>3747</v>
      </c>
      <c r="E206" s="379" t="s">
        <v>7924</v>
      </c>
      <c r="F206" s="379" t="s">
        <v>8073</v>
      </c>
      <c r="G206" s="382">
        <v>99</v>
      </c>
      <c r="H206" s="382" t="s">
        <v>5036</v>
      </c>
      <c r="I206" s="383">
        <v>45889</v>
      </c>
      <c r="J206" s="383">
        <v>45889</v>
      </c>
      <c r="L206" s="379" t="s">
        <v>93</v>
      </c>
      <c r="M206" s="379" t="s">
        <v>7924</v>
      </c>
      <c r="N206" s="379" t="s">
        <v>5004</v>
      </c>
      <c r="O206" s="379">
        <v>13</v>
      </c>
      <c r="P206" s="379">
        <v>3058176350</v>
      </c>
      <c r="Q206" s="379" t="s">
        <v>2183</v>
      </c>
      <c r="R206" s="379" t="s">
        <v>722</v>
      </c>
      <c r="T206" s="379" t="s">
        <v>1644</v>
      </c>
      <c r="U206" s="379" t="s">
        <v>727</v>
      </c>
      <c r="V206" s="379" t="s">
        <v>728</v>
      </c>
      <c r="W206" s="379" t="s">
        <v>722</v>
      </c>
      <c r="X206" s="379" t="s">
        <v>31</v>
      </c>
      <c r="Y206" s="379" t="s">
        <v>2182</v>
      </c>
      <c r="Z206" s="379" t="s">
        <v>724</v>
      </c>
      <c r="AA206" s="379">
        <v>45918</v>
      </c>
      <c r="AB206" s="379" t="s">
        <v>240</v>
      </c>
      <c r="AC206" s="379" t="s">
        <v>724</v>
      </c>
      <c r="AD206" s="379">
        <v>45890</v>
      </c>
      <c r="AE206" s="379">
        <v>600000</v>
      </c>
      <c r="AF206" s="379">
        <v>200000</v>
      </c>
      <c r="AG206" s="379">
        <v>400000</v>
      </c>
      <c r="AH206" s="379">
        <v>600000</v>
      </c>
      <c r="AI206" s="379">
        <v>45891</v>
      </c>
      <c r="AJ206" s="379">
        <v>200000</v>
      </c>
      <c r="AK206" s="383">
        <v>45958</v>
      </c>
      <c r="AL206" s="379">
        <v>400000</v>
      </c>
    </row>
    <row r="207" spans="1:39">
      <c r="A207" s="379" t="s">
        <v>5963</v>
      </c>
      <c r="B207" s="379">
        <v>2025</v>
      </c>
      <c r="C207" s="379" t="s">
        <v>7923</v>
      </c>
      <c r="D207" s="379" t="s">
        <v>3747</v>
      </c>
      <c r="E207" s="379" t="s">
        <v>7924</v>
      </c>
      <c r="F207" s="379" t="s">
        <v>8074</v>
      </c>
      <c r="G207" s="382">
        <v>100</v>
      </c>
      <c r="H207" s="382" t="s">
        <v>7911</v>
      </c>
      <c r="I207" s="383">
        <v>45889</v>
      </c>
      <c r="J207" s="383">
        <v>45889</v>
      </c>
      <c r="L207" s="379" t="s">
        <v>3746</v>
      </c>
      <c r="M207" s="379" t="s">
        <v>7924</v>
      </c>
      <c r="N207" s="379" t="s">
        <v>2090</v>
      </c>
      <c r="O207" s="379">
        <v>6</v>
      </c>
      <c r="P207" s="379">
        <v>3052587486</v>
      </c>
      <c r="Q207" s="379" t="s">
        <v>2091</v>
      </c>
      <c r="R207" s="379" t="s">
        <v>1876</v>
      </c>
      <c r="T207" s="379" t="s">
        <v>1273</v>
      </c>
      <c r="U207" s="379" t="s">
        <v>529</v>
      </c>
      <c r="V207" s="379" t="s">
        <v>530</v>
      </c>
      <c r="W207" s="379" t="s">
        <v>1877</v>
      </c>
      <c r="X207" s="379" t="s">
        <v>31</v>
      </c>
      <c r="Y207" s="379" t="s">
        <v>1878</v>
      </c>
      <c r="Z207" s="379" t="s">
        <v>528</v>
      </c>
      <c r="AA207" s="379">
        <v>45918</v>
      </c>
      <c r="AB207" s="379" t="s">
        <v>240</v>
      </c>
      <c r="AC207" s="379" t="s">
        <v>528</v>
      </c>
      <c r="AD207" s="379">
        <v>45890</v>
      </c>
      <c r="AE207" s="379">
        <v>600000</v>
      </c>
      <c r="AF207" s="379">
        <v>200000</v>
      </c>
      <c r="AG207" s="379">
        <v>400000</v>
      </c>
      <c r="AH207" s="379">
        <v>600000</v>
      </c>
      <c r="AI207" s="379">
        <v>46009</v>
      </c>
      <c r="AJ207" s="379">
        <v>200000</v>
      </c>
      <c r="AK207" s="383">
        <v>45958</v>
      </c>
      <c r="AL207" s="379">
        <v>400000</v>
      </c>
    </row>
    <row r="208" spans="1:39">
      <c r="A208" s="379" t="s">
        <v>6554</v>
      </c>
      <c r="B208" s="379">
        <v>2025</v>
      </c>
      <c r="C208" s="379" t="s">
        <v>7923</v>
      </c>
      <c r="D208" s="379" t="s">
        <v>3747</v>
      </c>
      <c r="E208" s="379" t="s">
        <v>7924</v>
      </c>
      <c r="F208" s="379" t="s">
        <v>8075</v>
      </c>
      <c r="G208" s="382">
        <v>101</v>
      </c>
      <c r="H208" s="382" t="s">
        <v>7911</v>
      </c>
      <c r="I208" s="383">
        <v>45889</v>
      </c>
      <c r="J208" s="383">
        <v>45889</v>
      </c>
      <c r="L208" s="379" t="s">
        <v>240</v>
      </c>
      <c r="M208" s="379" t="s">
        <v>7924</v>
      </c>
      <c r="N208" s="379" t="s">
        <v>1272</v>
      </c>
      <c r="O208" s="379">
        <v>3</v>
      </c>
      <c r="P208" s="379">
        <v>3141072983</v>
      </c>
      <c r="Q208" s="379" t="s">
        <v>2092</v>
      </c>
      <c r="R208" s="379" t="s">
        <v>518</v>
      </c>
      <c r="T208" s="379" t="s">
        <v>8076</v>
      </c>
      <c r="U208" s="379" t="s">
        <v>522</v>
      </c>
      <c r="V208" s="379" t="s">
        <v>523</v>
      </c>
      <c r="W208" s="379" t="s">
        <v>1735</v>
      </c>
      <c r="X208" s="379" t="s">
        <v>345</v>
      </c>
      <c r="Y208" s="379" t="s">
        <v>1274</v>
      </c>
      <c r="Z208" s="379" t="s">
        <v>520</v>
      </c>
      <c r="AA208" s="379">
        <v>45918</v>
      </c>
      <c r="AB208" s="379" t="s">
        <v>240</v>
      </c>
      <c r="AC208" s="379" t="s">
        <v>520</v>
      </c>
      <c r="AD208" s="379">
        <v>45890</v>
      </c>
      <c r="AE208" s="379">
        <v>600000</v>
      </c>
      <c r="AF208" s="379">
        <v>200000</v>
      </c>
      <c r="AG208" s="379">
        <v>400000</v>
      </c>
      <c r="AH208" s="379">
        <v>600000</v>
      </c>
      <c r="AI208" s="379">
        <v>46017</v>
      </c>
      <c r="AJ208" s="379">
        <v>200000</v>
      </c>
      <c r="AK208" s="383">
        <v>45958</v>
      </c>
      <c r="AL208" s="379">
        <v>400000</v>
      </c>
    </row>
    <row r="209" spans="1:38">
      <c r="A209" s="379" t="s">
        <v>6119</v>
      </c>
      <c r="B209" s="379">
        <v>2025</v>
      </c>
      <c r="C209" s="379" t="s">
        <v>7923</v>
      </c>
      <c r="D209" s="379" t="s">
        <v>3747</v>
      </c>
      <c r="E209" s="379" t="s">
        <v>7924</v>
      </c>
      <c r="F209" s="379" t="s">
        <v>8077</v>
      </c>
      <c r="G209" s="382">
        <v>102</v>
      </c>
      <c r="H209" s="382" t="s">
        <v>7913</v>
      </c>
      <c r="I209" s="383">
        <v>45890</v>
      </c>
      <c r="J209" s="383">
        <v>45890</v>
      </c>
      <c r="L209" s="379" t="s">
        <v>93</v>
      </c>
      <c r="M209" s="379" t="s">
        <v>7924</v>
      </c>
      <c r="N209" s="379" t="s">
        <v>1657</v>
      </c>
      <c r="O209" s="379">
        <v>6</v>
      </c>
      <c r="P209" s="379">
        <v>3051765342</v>
      </c>
      <c r="Q209" s="379" t="s">
        <v>2231</v>
      </c>
      <c r="R209" s="379" t="s">
        <v>1658</v>
      </c>
      <c r="T209" s="379" t="s">
        <v>1659</v>
      </c>
      <c r="U209" s="379" t="s">
        <v>1662</v>
      </c>
      <c r="V209" s="379" t="s">
        <v>1663</v>
      </c>
      <c r="W209" s="379" t="s">
        <v>1658</v>
      </c>
      <c r="X209" s="379" t="s">
        <v>31</v>
      </c>
      <c r="Y209" s="379" t="s">
        <v>1661</v>
      </c>
      <c r="Z209" s="379" t="s">
        <v>1660</v>
      </c>
      <c r="AA209" s="379">
        <v>45918</v>
      </c>
      <c r="AB209" s="379" t="s">
        <v>240</v>
      </c>
      <c r="AC209" s="379" t="s">
        <v>1660</v>
      </c>
      <c r="AD209" s="379">
        <v>45891</v>
      </c>
      <c r="AE209" s="379">
        <v>600000</v>
      </c>
      <c r="AF209" s="379">
        <v>200000</v>
      </c>
      <c r="AG209" s="379">
        <v>400000</v>
      </c>
      <c r="AH209" s="379">
        <v>600000</v>
      </c>
      <c r="AI209" s="379">
        <v>45894</v>
      </c>
      <c r="AJ209" s="379">
        <v>200000</v>
      </c>
      <c r="AK209" s="383">
        <v>45958</v>
      </c>
      <c r="AL209" s="379">
        <v>400000</v>
      </c>
    </row>
    <row r="210" spans="1:38">
      <c r="A210" s="379" t="s">
        <v>6544</v>
      </c>
      <c r="B210" s="379">
        <v>2025</v>
      </c>
      <c r="C210" s="379" t="s">
        <v>7923</v>
      </c>
      <c r="D210" s="379" t="s">
        <v>3747</v>
      </c>
      <c r="E210" s="379" t="s">
        <v>7924</v>
      </c>
      <c r="F210" s="379" t="s">
        <v>8078</v>
      </c>
      <c r="G210" s="382">
        <v>103</v>
      </c>
      <c r="H210" s="382" t="s">
        <v>7914</v>
      </c>
      <c r="I210" s="383">
        <v>45890</v>
      </c>
      <c r="J210" s="383">
        <v>45890</v>
      </c>
      <c r="L210" s="379" t="s">
        <v>3746</v>
      </c>
      <c r="M210" s="379" t="s">
        <v>7924</v>
      </c>
      <c r="N210" s="379" t="s">
        <v>880</v>
      </c>
      <c r="O210" s="379">
        <v>6</v>
      </c>
      <c r="P210" s="379">
        <v>8557200237</v>
      </c>
      <c r="Q210" s="379" t="s">
        <v>2207</v>
      </c>
      <c r="R210" s="379" t="s">
        <v>881</v>
      </c>
      <c r="T210" s="379" t="s">
        <v>882</v>
      </c>
      <c r="U210" s="379" t="s">
        <v>613</v>
      </c>
      <c r="V210" s="379" t="s">
        <v>614</v>
      </c>
      <c r="W210" s="379" t="s">
        <v>883</v>
      </c>
      <c r="X210" s="379" t="s">
        <v>31</v>
      </c>
      <c r="Y210" s="379" t="s">
        <v>884</v>
      </c>
      <c r="Z210" s="379" t="s">
        <v>612</v>
      </c>
      <c r="AA210" s="379">
        <v>45918</v>
      </c>
      <c r="AB210" s="379" t="s">
        <v>240</v>
      </c>
      <c r="AC210" s="379" t="s">
        <v>612</v>
      </c>
      <c r="AD210" s="379">
        <v>45891</v>
      </c>
      <c r="AE210" s="379">
        <v>600000</v>
      </c>
      <c r="AF210" s="379">
        <v>200000</v>
      </c>
      <c r="AG210" s="379">
        <v>400000</v>
      </c>
      <c r="AH210" s="379">
        <v>600000</v>
      </c>
      <c r="AI210" s="379">
        <v>45922</v>
      </c>
      <c r="AJ210" s="379">
        <v>200000</v>
      </c>
      <c r="AK210" s="383">
        <v>45958</v>
      </c>
      <c r="AL210" s="379">
        <v>400000</v>
      </c>
    </row>
    <row r="211" spans="1:38">
      <c r="A211" s="379" t="s">
        <v>7474</v>
      </c>
      <c r="B211" s="379">
        <v>2025</v>
      </c>
      <c r="C211" s="379" t="s">
        <v>7923</v>
      </c>
      <c r="D211" s="379" t="s">
        <v>3747</v>
      </c>
      <c r="E211" s="379" t="s">
        <v>7924</v>
      </c>
      <c r="F211" s="379" t="s">
        <v>8079</v>
      </c>
      <c r="G211" s="382">
        <v>104</v>
      </c>
      <c r="H211" s="382" t="s">
        <v>5239</v>
      </c>
      <c r="I211" s="383">
        <v>45890</v>
      </c>
      <c r="J211" s="383">
        <v>45890</v>
      </c>
      <c r="L211" s="379" t="s">
        <v>240</v>
      </c>
      <c r="M211" s="379" t="s">
        <v>7924</v>
      </c>
      <c r="N211" s="379" t="s">
        <v>651</v>
      </c>
      <c r="O211" s="379">
        <v>7</v>
      </c>
      <c r="P211" s="379">
        <v>7760800156</v>
      </c>
      <c r="Q211" s="379" t="s">
        <v>2204</v>
      </c>
      <c r="R211" s="379" t="s">
        <v>1905</v>
      </c>
      <c r="T211" s="379" t="s">
        <v>1906</v>
      </c>
      <c r="U211" s="379" t="s">
        <v>649</v>
      </c>
      <c r="V211" s="379" t="s">
        <v>650</v>
      </c>
      <c r="W211" s="379" t="s">
        <v>647</v>
      </c>
      <c r="X211" s="379" t="s">
        <v>31</v>
      </c>
      <c r="Y211" s="379" t="s">
        <v>648</v>
      </c>
      <c r="Z211" s="379" t="s">
        <v>646</v>
      </c>
      <c r="AA211" s="379">
        <v>45918</v>
      </c>
      <c r="AB211" s="379" t="s">
        <v>240</v>
      </c>
      <c r="AC211" s="379" t="s">
        <v>646</v>
      </c>
      <c r="AD211" s="379">
        <v>45891</v>
      </c>
      <c r="AE211" s="379">
        <v>600000</v>
      </c>
      <c r="AF211" s="379">
        <v>200000</v>
      </c>
      <c r="AG211" s="379">
        <v>400000</v>
      </c>
      <c r="AH211" s="379">
        <v>400000</v>
      </c>
      <c r="AJ211" s="379">
        <v>0</v>
      </c>
      <c r="AK211" s="383">
        <v>45958</v>
      </c>
      <c r="AL211" s="379">
        <v>400000</v>
      </c>
    </row>
    <row r="212" spans="1:38">
      <c r="A212" s="379" t="s">
        <v>6868</v>
      </c>
      <c r="B212" s="379">
        <v>2025</v>
      </c>
      <c r="C212" s="379" t="s">
        <v>7923</v>
      </c>
      <c r="D212" s="379" t="s">
        <v>3747</v>
      </c>
      <c r="E212" s="379" t="s">
        <v>7924</v>
      </c>
      <c r="F212" s="379" t="s">
        <v>8080</v>
      </c>
      <c r="G212" s="382">
        <v>105</v>
      </c>
      <c r="H212" s="382" t="s">
        <v>7916</v>
      </c>
      <c r="I212" s="383">
        <v>45891</v>
      </c>
      <c r="J212" s="383">
        <v>45891</v>
      </c>
      <c r="L212" s="379" t="s">
        <v>93</v>
      </c>
      <c r="M212" s="379" t="s">
        <v>7924</v>
      </c>
      <c r="N212" s="379" t="s">
        <v>2078</v>
      </c>
      <c r="O212" s="379">
        <v>11</v>
      </c>
      <c r="P212" s="379">
        <v>6688601380</v>
      </c>
      <c r="Q212" s="379" t="s">
        <v>2082</v>
      </c>
      <c r="R212" s="379" t="s">
        <v>2083</v>
      </c>
      <c r="T212" s="379" t="s">
        <v>2084</v>
      </c>
      <c r="U212" s="379" t="s">
        <v>2085</v>
      </c>
      <c r="V212" s="379" t="s">
        <v>2086</v>
      </c>
      <c r="W212" s="379" t="s">
        <v>2079</v>
      </c>
      <c r="X212" s="379" t="s">
        <v>944</v>
      </c>
      <c r="Y212" s="379" t="s">
        <v>2080</v>
      </c>
      <c r="Z212" s="379" t="s">
        <v>2081</v>
      </c>
      <c r="AA212" s="379">
        <v>45918</v>
      </c>
      <c r="AB212" s="379" t="s">
        <v>240</v>
      </c>
      <c r="AC212" s="379" t="s">
        <v>2081</v>
      </c>
      <c r="AD212" s="379">
        <v>45894</v>
      </c>
      <c r="AE212" s="379">
        <v>600000</v>
      </c>
      <c r="AF212" s="379">
        <v>200000</v>
      </c>
      <c r="AG212" s="379">
        <v>400000</v>
      </c>
      <c r="AH212" s="379">
        <v>600000</v>
      </c>
      <c r="AI212" s="379">
        <v>45897</v>
      </c>
      <c r="AJ212" s="379">
        <v>200000</v>
      </c>
      <c r="AK212" s="383">
        <v>45958</v>
      </c>
      <c r="AL212" s="379">
        <v>400000</v>
      </c>
    </row>
    <row r="213" spans="1:38">
      <c r="A213" s="379" t="s">
        <v>7260</v>
      </c>
      <c r="B213" s="379">
        <v>2025</v>
      </c>
      <c r="C213" s="379" t="s">
        <v>7923</v>
      </c>
      <c r="D213" s="379" t="s">
        <v>3747</v>
      </c>
      <c r="E213" s="379" t="s">
        <v>7924</v>
      </c>
      <c r="F213" s="379" t="s">
        <v>8081</v>
      </c>
      <c r="G213" s="382">
        <v>106</v>
      </c>
      <c r="H213" s="382" t="s">
        <v>7488</v>
      </c>
      <c r="I213" s="383">
        <v>45891</v>
      </c>
      <c r="J213" s="383">
        <v>45891</v>
      </c>
      <c r="L213" s="379" t="s">
        <v>3746</v>
      </c>
      <c r="M213" s="379" t="s">
        <v>7924</v>
      </c>
      <c r="N213" s="379" t="s">
        <v>1525</v>
      </c>
      <c r="O213" s="379">
        <v>10</v>
      </c>
      <c r="P213" s="379">
        <v>3063174189</v>
      </c>
      <c r="Q213" s="379" t="s">
        <v>2152</v>
      </c>
      <c r="R213" s="379" t="s">
        <v>1526</v>
      </c>
      <c r="T213" s="379" t="s">
        <v>1527</v>
      </c>
      <c r="U213" s="379" t="s">
        <v>1529</v>
      </c>
      <c r="V213" s="379" t="s">
        <v>1530</v>
      </c>
      <c r="W213" s="379" t="s">
        <v>1526</v>
      </c>
      <c r="X213" s="379" t="s">
        <v>31</v>
      </c>
      <c r="Y213" s="379" t="s">
        <v>7263</v>
      </c>
      <c r="Z213" s="379" t="s">
        <v>1528</v>
      </c>
      <c r="AA213" s="379">
        <v>45918</v>
      </c>
      <c r="AB213" s="379" t="s">
        <v>240</v>
      </c>
      <c r="AC213" s="379" t="s">
        <v>1528</v>
      </c>
      <c r="AD213" s="379">
        <v>45894</v>
      </c>
      <c r="AE213" s="379">
        <v>600000</v>
      </c>
      <c r="AF213" s="379">
        <v>200000</v>
      </c>
      <c r="AG213" s="379">
        <v>400000</v>
      </c>
      <c r="AH213" s="379">
        <v>600000</v>
      </c>
      <c r="AI213" s="379">
        <v>46006</v>
      </c>
      <c r="AJ213" s="379">
        <v>200000</v>
      </c>
      <c r="AK213" s="383">
        <v>45958</v>
      </c>
      <c r="AL213" s="379">
        <v>400000</v>
      </c>
    </row>
    <row r="214" spans="1:38">
      <c r="A214" s="379" t="s">
        <v>7456</v>
      </c>
      <c r="B214" s="379">
        <v>2025</v>
      </c>
      <c r="C214" s="379" t="s">
        <v>7923</v>
      </c>
      <c r="D214" s="379" t="s">
        <v>3747</v>
      </c>
      <c r="E214" s="379" t="s">
        <v>7924</v>
      </c>
      <c r="F214" s="379" t="s">
        <v>8082</v>
      </c>
      <c r="G214" s="382">
        <v>107</v>
      </c>
      <c r="H214" s="382" t="s">
        <v>7117</v>
      </c>
      <c r="I214" s="383">
        <v>45891</v>
      </c>
      <c r="J214" s="383">
        <v>45891</v>
      </c>
      <c r="L214" s="379" t="s">
        <v>240</v>
      </c>
      <c r="M214" s="379" t="s">
        <v>7924</v>
      </c>
      <c r="N214" s="379" t="s">
        <v>908</v>
      </c>
      <c r="O214" s="379">
        <v>5</v>
      </c>
      <c r="P214" s="379">
        <v>3148632706</v>
      </c>
      <c r="Q214" s="379" t="s">
        <v>2134</v>
      </c>
      <c r="R214" s="379" t="s">
        <v>909</v>
      </c>
      <c r="T214" s="379" t="s">
        <v>910</v>
      </c>
      <c r="U214" s="379" t="s">
        <v>911</v>
      </c>
      <c r="V214" s="379" t="s">
        <v>912</v>
      </c>
      <c r="W214" s="379" t="s">
        <v>927</v>
      </c>
      <c r="X214" s="379" t="s">
        <v>894</v>
      </c>
      <c r="Y214" s="379" t="s">
        <v>928</v>
      </c>
      <c r="Z214" s="379" t="s">
        <v>2133</v>
      </c>
      <c r="AA214" s="379">
        <v>45918</v>
      </c>
      <c r="AB214" s="379" t="s">
        <v>240</v>
      </c>
      <c r="AC214" s="379" t="s">
        <v>926</v>
      </c>
      <c r="AD214" s="379">
        <v>45894</v>
      </c>
      <c r="AE214" s="379">
        <v>600000</v>
      </c>
      <c r="AF214" s="379">
        <v>200000</v>
      </c>
      <c r="AG214" s="379">
        <v>400000</v>
      </c>
      <c r="AH214" s="379">
        <v>600000</v>
      </c>
      <c r="AI214" s="379">
        <v>45930</v>
      </c>
      <c r="AJ214" s="379">
        <v>200000</v>
      </c>
      <c r="AK214" s="383">
        <v>45958</v>
      </c>
      <c r="AL214" s="379">
        <v>400000</v>
      </c>
    </row>
    <row r="215" spans="1:38">
      <c r="A215" s="379" t="s">
        <v>6877</v>
      </c>
      <c r="B215" s="379">
        <v>2025</v>
      </c>
      <c r="C215" s="379" t="s">
        <v>7923</v>
      </c>
      <c r="D215" s="379" t="s">
        <v>7851</v>
      </c>
      <c r="E215" s="379" t="s">
        <v>7924</v>
      </c>
      <c r="F215" s="379" t="s">
        <v>8083</v>
      </c>
      <c r="G215" s="382">
        <v>108</v>
      </c>
      <c r="H215" s="382" t="s">
        <v>7117</v>
      </c>
      <c r="I215" s="383">
        <v>45894</v>
      </c>
      <c r="J215" s="383">
        <v>45894</v>
      </c>
      <c r="L215" s="379" t="s">
        <v>3746</v>
      </c>
      <c r="M215" s="379" t="s">
        <v>7924</v>
      </c>
      <c r="N215" s="379" t="s">
        <v>6876</v>
      </c>
      <c r="O215" s="379">
        <v>3</v>
      </c>
      <c r="P215" s="379">
        <v>6158616569</v>
      </c>
      <c r="Q215" s="379" t="s">
        <v>2329</v>
      </c>
      <c r="R215" s="379" t="s">
        <v>1713</v>
      </c>
      <c r="T215" s="379" t="s">
        <v>1714</v>
      </c>
      <c r="U215" s="379" t="s">
        <v>1717</v>
      </c>
      <c r="V215" s="379" t="s">
        <v>1718</v>
      </c>
      <c r="W215" s="379" t="s">
        <v>1715</v>
      </c>
      <c r="X215" s="379" t="s">
        <v>1195</v>
      </c>
      <c r="Y215" s="379" t="s">
        <v>1716</v>
      </c>
      <c r="Z215" s="379" t="s">
        <v>1912</v>
      </c>
      <c r="AA215" s="379">
        <v>45918</v>
      </c>
      <c r="AB215" s="379" t="s">
        <v>3746</v>
      </c>
      <c r="AC215" s="379" t="s">
        <v>1912</v>
      </c>
      <c r="AD215" s="379" t="s">
        <v>7982</v>
      </c>
      <c r="AE215" s="379">
        <v>400000</v>
      </c>
      <c r="AF215" s="379">
        <v>0</v>
      </c>
      <c r="AG215" s="379">
        <v>400000</v>
      </c>
      <c r="AH215" s="379">
        <v>400000</v>
      </c>
      <c r="AJ215" s="379">
        <v>0</v>
      </c>
      <c r="AK215" s="379">
        <v>45958</v>
      </c>
      <c r="AL215" s="379">
        <v>400000</v>
      </c>
    </row>
    <row r="216" spans="1:38">
      <c r="A216" s="379" t="s">
        <v>6364</v>
      </c>
      <c r="B216" s="379">
        <v>2025</v>
      </c>
      <c r="C216" s="379" t="s">
        <v>7923</v>
      </c>
      <c r="D216" s="379" t="s">
        <v>3747</v>
      </c>
      <c r="E216" s="379" t="s">
        <v>7924</v>
      </c>
      <c r="F216" s="379" t="s">
        <v>8084</v>
      </c>
      <c r="G216" s="382">
        <v>109</v>
      </c>
      <c r="H216" s="382" t="s">
        <v>7918</v>
      </c>
      <c r="I216" s="383">
        <v>45894</v>
      </c>
      <c r="J216" s="383">
        <v>45894</v>
      </c>
      <c r="L216" s="379" t="s">
        <v>190</v>
      </c>
      <c r="M216" s="379" t="s">
        <v>7924</v>
      </c>
      <c r="N216" s="379" t="s">
        <v>1752</v>
      </c>
      <c r="O216" s="379">
        <v>16</v>
      </c>
      <c r="P216" s="379">
        <v>3148605849</v>
      </c>
      <c r="Q216" s="379" t="s">
        <v>2240</v>
      </c>
      <c r="R216" s="379" t="s">
        <v>1753</v>
      </c>
      <c r="T216" s="379" t="s">
        <v>1754</v>
      </c>
      <c r="U216" s="379" t="s">
        <v>1755</v>
      </c>
      <c r="V216" s="379" t="s">
        <v>1756</v>
      </c>
      <c r="W216" s="379" t="s">
        <v>2238</v>
      </c>
      <c r="X216" s="379" t="s">
        <v>944</v>
      </c>
      <c r="Y216" s="379" t="s">
        <v>2239</v>
      </c>
      <c r="Z216" s="379" t="s">
        <v>380</v>
      </c>
      <c r="AA216" s="379">
        <v>45923</v>
      </c>
      <c r="AB216" s="379" t="s">
        <v>240</v>
      </c>
      <c r="AC216" s="379" t="s">
        <v>380</v>
      </c>
      <c r="AD216" s="379">
        <v>45895</v>
      </c>
      <c r="AE216" s="379">
        <v>600000</v>
      </c>
      <c r="AF216" s="379">
        <v>200000</v>
      </c>
      <c r="AG216" s="379">
        <v>400000</v>
      </c>
      <c r="AH216" s="379">
        <v>600000</v>
      </c>
      <c r="AI216" s="379">
        <v>45926</v>
      </c>
      <c r="AJ216" s="379">
        <v>200000</v>
      </c>
      <c r="AK216" s="383">
        <v>45958</v>
      </c>
      <c r="AL216" s="379">
        <v>400000</v>
      </c>
    </row>
    <row r="217" spans="1:38">
      <c r="A217" s="379" t="s">
        <v>4908</v>
      </c>
      <c r="B217" s="379">
        <v>2025</v>
      </c>
      <c r="C217" s="379" t="s">
        <v>7923</v>
      </c>
      <c r="D217" s="379" t="s">
        <v>3747</v>
      </c>
      <c r="E217" s="379" t="s">
        <v>7924</v>
      </c>
      <c r="F217" s="379" t="s">
        <v>8085</v>
      </c>
      <c r="G217" s="382">
        <v>110</v>
      </c>
      <c r="H217" s="382" t="s">
        <v>7919</v>
      </c>
      <c r="I217" s="383">
        <v>45894</v>
      </c>
      <c r="J217" s="383">
        <v>45894</v>
      </c>
      <c r="L217" s="379" t="s">
        <v>93</v>
      </c>
      <c r="M217" s="379" t="s">
        <v>7924</v>
      </c>
      <c r="N217" s="379" t="s">
        <v>1796</v>
      </c>
      <c r="O217" s="379">
        <v>37</v>
      </c>
      <c r="P217" s="379">
        <v>3148100193</v>
      </c>
      <c r="Q217" s="379" t="s">
        <v>2237</v>
      </c>
      <c r="R217" s="379" t="s">
        <v>1797</v>
      </c>
      <c r="T217" s="379" t="s">
        <v>1798</v>
      </c>
      <c r="U217" s="379" t="s">
        <v>1799</v>
      </c>
      <c r="V217" s="379" t="s">
        <v>1800</v>
      </c>
      <c r="W217" s="379" t="s">
        <v>4912</v>
      </c>
      <c r="X217" s="379" t="s">
        <v>345</v>
      </c>
      <c r="Y217" s="379" t="s">
        <v>1801</v>
      </c>
      <c r="Z217" s="379" t="s">
        <v>8086</v>
      </c>
      <c r="AA217" s="379">
        <v>45923</v>
      </c>
      <c r="AB217" s="379" t="s">
        <v>240</v>
      </c>
      <c r="AC217" s="379" t="s">
        <v>4911</v>
      </c>
      <c r="AD217" s="379">
        <v>45895</v>
      </c>
      <c r="AE217" s="379">
        <v>750000</v>
      </c>
      <c r="AF217" s="379">
        <v>350000</v>
      </c>
      <c r="AG217" s="379">
        <v>400000</v>
      </c>
      <c r="AH217" s="379">
        <v>750000</v>
      </c>
      <c r="AI217" s="379">
        <v>45929</v>
      </c>
      <c r="AJ217" s="379">
        <v>350000</v>
      </c>
      <c r="AK217" s="383">
        <v>45958</v>
      </c>
      <c r="AL217" s="379">
        <v>400000</v>
      </c>
    </row>
    <row r="218" spans="1:38">
      <c r="A218" s="379" t="s">
        <v>5967</v>
      </c>
      <c r="B218" s="379">
        <v>2025</v>
      </c>
      <c r="C218" s="379" t="s">
        <v>7923</v>
      </c>
      <c r="D218" s="379" t="s">
        <v>3747</v>
      </c>
      <c r="E218" s="379" t="s">
        <v>7924</v>
      </c>
      <c r="F218" s="379" t="s">
        <v>8087</v>
      </c>
      <c r="G218" s="382">
        <v>111</v>
      </c>
      <c r="H218" s="382" t="s">
        <v>5780</v>
      </c>
      <c r="I218" s="383">
        <v>45894</v>
      </c>
      <c r="J218" s="383">
        <v>45894</v>
      </c>
      <c r="L218" s="379" t="s">
        <v>240</v>
      </c>
      <c r="M218" s="379" t="s">
        <v>7924</v>
      </c>
      <c r="N218" s="379" t="s">
        <v>1502</v>
      </c>
      <c r="O218" s="379">
        <v>13</v>
      </c>
      <c r="P218" s="379">
        <v>3142222133</v>
      </c>
      <c r="Q218" s="379" t="s">
        <v>2293</v>
      </c>
      <c r="R218" s="379" t="s">
        <v>1503</v>
      </c>
      <c r="T218" s="379" t="s">
        <v>1504</v>
      </c>
      <c r="U218" s="379" t="s">
        <v>1506</v>
      </c>
      <c r="V218" s="379" t="s">
        <v>1507</v>
      </c>
      <c r="W218" s="379" t="s">
        <v>1503</v>
      </c>
      <c r="X218" s="379" t="s">
        <v>31</v>
      </c>
      <c r="Y218" s="379" t="s">
        <v>5969</v>
      </c>
      <c r="Z218" s="379" t="s">
        <v>1505</v>
      </c>
      <c r="AA218" s="379">
        <v>45923</v>
      </c>
      <c r="AB218" s="379" t="s">
        <v>240</v>
      </c>
      <c r="AC218" s="379" t="s">
        <v>1505</v>
      </c>
      <c r="AD218" s="379">
        <v>45895</v>
      </c>
      <c r="AE218" s="379">
        <v>600000</v>
      </c>
      <c r="AF218" s="379">
        <v>200000</v>
      </c>
      <c r="AG218" s="379">
        <v>400000</v>
      </c>
      <c r="AH218" s="379">
        <v>400000</v>
      </c>
      <c r="AJ218" s="379">
        <v>0</v>
      </c>
      <c r="AK218" s="383">
        <v>45958</v>
      </c>
      <c r="AL218" s="379">
        <v>400000</v>
      </c>
    </row>
    <row r="219" spans="1:38">
      <c r="A219" s="379" t="s">
        <v>6664</v>
      </c>
      <c r="B219" s="379">
        <v>2025</v>
      </c>
      <c r="C219" s="379" t="s">
        <v>7923</v>
      </c>
      <c r="D219" s="379" t="s">
        <v>3747</v>
      </c>
      <c r="E219" s="379" t="s">
        <v>7924</v>
      </c>
      <c r="F219" s="379" t="s">
        <v>8088</v>
      </c>
      <c r="G219" s="382">
        <v>112</v>
      </c>
      <c r="H219" s="382" t="s">
        <v>7920</v>
      </c>
      <c r="I219" s="383">
        <v>45894</v>
      </c>
      <c r="J219" s="383">
        <v>45894</v>
      </c>
      <c r="L219" s="379" t="s">
        <v>3748</v>
      </c>
      <c r="M219" s="379" t="s">
        <v>7924</v>
      </c>
      <c r="N219" s="379" t="s">
        <v>653</v>
      </c>
      <c r="O219" s="379">
        <v>7</v>
      </c>
      <c r="P219" s="379">
        <v>3188102999</v>
      </c>
      <c r="Q219" s="379" t="s">
        <v>2285</v>
      </c>
      <c r="R219" s="379" t="s">
        <v>654</v>
      </c>
      <c r="T219" s="379" t="s">
        <v>1508</v>
      </c>
      <c r="U219" s="379" t="s">
        <v>660</v>
      </c>
      <c r="V219" s="379" t="s">
        <v>661</v>
      </c>
      <c r="W219" s="379" t="s">
        <v>654</v>
      </c>
      <c r="X219" s="379" t="s">
        <v>31</v>
      </c>
      <c r="Y219" s="379" t="s">
        <v>8089</v>
      </c>
      <c r="Z219" s="379" t="s">
        <v>8090</v>
      </c>
      <c r="AA219" s="379">
        <v>45923</v>
      </c>
      <c r="AB219" s="379" t="s">
        <v>240</v>
      </c>
      <c r="AC219" s="379" t="s">
        <v>6666</v>
      </c>
      <c r="AD219" s="379">
        <v>45895</v>
      </c>
      <c r="AE219" s="379">
        <v>600000</v>
      </c>
      <c r="AF219" s="379">
        <v>200000</v>
      </c>
      <c r="AG219" s="379">
        <v>400000</v>
      </c>
      <c r="AH219" s="379">
        <v>600000</v>
      </c>
      <c r="AI219" s="379">
        <v>45926</v>
      </c>
      <c r="AJ219" s="379">
        <v>200000</v>
      </c>
      <c r="AK219" s="383">
        <v>45958</v>
      </c>
      <c r="AL219" s="379">
        <v>400000</v>
      </c>
    </row>
    <row r="220" spans="1:38">
      <c r="A220" s="379" t="s">
        <v>5430</v>
      </c>
      <c r="B220" s="379">
        <v>2025</v>
      </c>
      <c r="C220" s="379" t="s">
        <v>7923</v>
      </c>
      <c r="D220" s="379" t="s">
        <v>3747</v>
      </c>
      <c r="E220" s="379" t="s">
        <v>7924</v>
      </c>
      <c r="F220" s="379" t="s">
        <v>8091</v>
      </c>
      <c r="G220" s="382">
        <v>113</v>
      </c>
      <c r="H220" s="382" t="s">
        <v>8092</v>
      </c>
      <c r="I220" s="383">
        <v>45895</v>
      </c>
      <c r="J220" s="383">
        <v>45895</v>
      </c>
      <c r="L220" s="379" t="s">
        <v>190</v>
      </c>
      <c r="M220" s="379" t="s">
        <v>7924</v>
      </c>
      <c r="N220" s="379" t="s">
        <v>5427</v>
      </c>
      <c r="O220" s="379">
        <v>5</v>
      </c>
      <c r="P220" s="379">
        <v>8258802399</v>
      </c>
      <c r="Q220" s="379">
        <v>82588023990</v>
      </c>
      <c r="R220" s="379" t="s">
        <v>5428</v>
      </c>
      <c r="T220" s="379" t="s">
        <v>5432</v>
      </c>
      <c r="U220" s="379" t="s">
        <v>5433</v>
      </c>
      <c r="V220" s="379" t="s">
        <v>5434</v>
      </c>
      <c r="W220" s="379" t="s">
        <v>5428</v>
      </c>
      <c r="X220" s="379" t="s">
        <v>31</v>
      </c>
      <c r="Y220" s="379" t="s">
        <v>5436</v>
      </c>
      <c r="Z220" s="379" t="s">
        <v>5435</v>
      </c>
      <c r="AA220" s="379">
        <v>45924</v>
      </c>
      <c r="AB220" s="379" t="s">
        <v>3746</v>
      </c>
      <c r="AC220" s="379" t="s">
        <v>5435</v>
      </c>
      <c r="AD220" s="379">
        <v>45896</v>
      </c>
      <c r="AE220" s="379">
        <v>650000</v>
      </c>
      <c r="AF220" s="379">
        <v>250000</v>
      </c>
      <c r="AG220" s="379">
        <v>400000</v>
      </c>
      <c r="AH220" s="379">
        <v>650000</v>
      </c>
      <c r="AI220" s="379">
        <v>45908</v>
      </c>
      <c r="AJ220" s="379">
        <v>250000</v>
      </c>
      <c r="AK220" s="383">
        <v>45958</v>
      </c>
      <c r="AL220" s="379">
        <v>400000</v>
      </c>
    </row>
    <row r="221" spans="1:38">
      <c r="A221" s="379" t="s">
        <v>6535</v>
      </c>
      <c r="B221" s="379">
        <v>2025</v>
      </c>
      <c r="C221" s="379" t="s">
        <v>7923</v>
      </c>
      <c r="D221" s="379" t="s">
        <v>8093</v>
      </c>
      <c r="E221" s="379" t="s">
        <v>7924</v>
      </c>
      <c r="F221" s="379" t="s">
        <v>8094</v>
      </c>
      <c r="G221" s="382">
        <v>114</v>
      </c>
      <c r="H221" s="382" t="s">
        <v>8095</v>
      </c>
      <c r="I221" s="383">
        <v>45896</v>
      </c>
      <c r="J221" s="383">
        <v>45896</v>
      </c>
      <c r="L221" s="379" t="s">
        <v>3746</v>
      </c>
      <c r="M221" s="379" t="s">
        <v>7924</v>
      </c>
      <c r="N221" s="379" t="s">
        <v>2281</v>
      </c>
      <c r="O221" s="379">
        <v>50</v>
      </c>
      <c r="P221" s="379">
        <v>2048203788</v>
      </c>
      <c r="Q221" s="379" t="s">
        <v>2283</v>
      </c>
      <c r="R221" s="379" t="s">
        <v>1923</v>
      </c>
      <c r="T221" s="379" t="s">
        <v>2284</v>
      </c>
      <c r="U221" s="379" t="s">
        <v>8096</v>
      </c>
      <c r="V221" s="379" t="s">
        <v>1928</v>
      </c>
      <c r="W221" s="379" t="s">
        <v>2282</v>
      </c>
      <c r="Y221" s="379" t="s">
        <v>1929</v>
      </c>
      <c r="Z221" s="379" t="s">
        <v>1930</v>
      </c>
      <c r="AA221" s="379">
        <v>45925</v>
      </c>
      <c r="AB221" s="379" t="s">
        <v>3746</v>
      </c>
      <c r="AC221" s="379" t="s">
        <v>1930</v>
      </c>
      <c r="AD221" s="379">
        <v>45925</v>
      </c>
      <c r="AE221" s="379">
        <v>2150000</v>
      </c>
      <c r="AF221" s="379">
        <v>2150000</v>
      </c>
      <c r="AG221" s="379">
        <v>0</v>
      </c>
      <c r="AH221" s="379">
        <v>2150000</v>
      </c>
      <c r="AI221" s="379">
        <v>45961</v>
      </c>
      <c r="AJ221" s="379">
        <v>2150000</v>
      </c>
      <c r="AK221" s="383" t="s">
        <v>3735</v>
      </c>
      <c r="AL221" s="379">
        <v>0</v>
      </c>
    </row>
    <row r="222" spans="1:38">
      <c r="A222" s="379" t="s">
        <v>6911</v>
      </c>
      <c r="B222" s="379">
        <v>2025</v>
      </c>
      <c r="C222" s="379" t="s">
        <v>7923</v>
      </c>
      <c r="D222" s="379" t="s">
        <v>7844</v>
      </c>
      <c r="E222" s="379" t="s">
        <v>7924</v>
      </c>
      <c r="F222" s="379" t="s">
        <v>8097</v>
      </c>
      <c r="G222" s="382">
        <v>115</v>
      </c>
      <c r="H222" s="382" t="s">
        <v>8095</v>
      </c>
      <c r="I222" s="383">
        <v>45897</v>
      </c>
      <c r="J222" s="383">
        <v>45897</v>
      </c>
      <c r="L222" s="379" t="s">
        <v>93</v>
      </c>
      <c r="M222" s="379" t="s">
        <v>7924</v>
      </c>
      <c r="N222" s="379" t="s">
        <v>6908</v>
      </c>
      <c r="O222" s="379">
        <v>3</v>
      </c>
      <c r="P222" s="379">
        <v>5888100474</v>
      </c>
      <c r="Q222" s="379">
        <v>58881004746</v>
      </c>
      <c r="R222" s="379" t="s">
        <v>6909</v>
      </c>
      <c r="T222" s="379" t="s">
        <v>6913</v>
      </c>
      <c r="W222" s="379" t="s">
        <v>6914</v>
      </c>
      <c r="X222" s="379" t="s">
        <v>6915</v>
      </c>
      <c r="Y222" s="379" t="s">
        <v>4033</v>
      </c>
      <c r="Z222" s="379" t="s">
        <v>7794</v>
      </c>
      <c r="AA222" s="379">
        <v>45925</v>
      </c>
      <c r="AB222" s="379" t="s">
        <v>93</v>
      </c>
      <c r="AD222" s="379" t="s">
        <v>7982</v>
      </c>
      <c r="AE222" s="379">
        <v>784750</v>
      </c>
      <c r="AF222" s="379">
        <v>0</v>
      </c>
      <c r="AG222" s="379">
        <v>784750</v>
      </c>
      <c r="AH222" s="379">
        <v>784750</v>
      </c>
      <c r="AJ222" s="379">
        <v>0</v>
      </c>
      <c r="AK222" s="379">
        <v>45958</v>
      </c>
      <c r="AL222" s="379">
        <v>784750</v>
      </c>
    </row>
    <row r="223" spans="1:38">
      <c r="A223" s="379" t="s">
        <v>5423</v>
      </c>
      <c r="B223" s="379">
        <v>2025</v>
      </c>
      <c r="C223" s="379" t="s">
        <v>7923</v>
      </c>
      <c r="D223" s="379" t="s">
        <v>3747</v>
      </c>
      <c r="E223" s="379" t="s">
        <v>7924</v>
      </c>
      <c r="F223" s="379" t="s">
        <v>8098</v>
      </c>
      <c r="G223" s="382">
        <v>116</v>
      </c>
      <c r="H223" s="382" t="s">
        <v>8099</v>
      </c>
      <c r="I223" s="383">
        <v>45902</v>
      </c>
      <c r="J223" s="383">
        <v>45902</v>
      </c>
      <c r="L223" s="379" t="s">
        <v>3749</v>
      </c>
      <c r="M223" s="379" t="s">
        <v>7924</v>
      </c>
      <c r="N223" s="379" t="s">
        <v>1296</v>
      </c>
      <c r="O223" s="379">
        <v>45</v>
      </c>
      <c r="P223" s="379">
        <v>3148626446</v>
      </c>
      <c r="Q223" s="379" t="s">
        <v>2260</v>
      </c>
      <c r="R223" s="379" t="s">
        <v>673</v>
      </c>
      <c r="T223" s="379" t="s">
        <v>1297</v>
      </c>
      <c r="U223" s="379" t="s">
        <v>797</v>
      </c>
      <c r="V223" s="379" t="s">
        <v>1298</v>
      </c>
      <c r="W223" s="379" t="s">
        <v>8100</v>
      </c>
      <c r="Y223" s="379" t="s">
        <v>8101</v>
      </c>
      <c r="Z223" s="379" t="s">
        <v>8102</v>
      </c>
      <c r="AC223" s="379" t="s">
        <v>8102</v>
      </c>
      <c r="AD223" s="379">
        <v>45902</v>
      </c>
      <c r="AE223" s="379">
        <v>750000</v>
      </c>
      <c r="AF223" s="379">
        <v>350000</v>
      </c>
      <c r="AG223" s="379">
        <v>400000</v>
      </c>
      <c r="AH223" s="379">
        <v>750000</v>
      </c>
      <c r="AI223" s="379">
        <v>45918</v>
      </c>
      <c r="AJ223" s="379">
        <v>350000</v>
      </c>
      <c r="AK223" s="383">
        <v>45980</v>
      </c>
      <c r="AL223" s="379">
        <v>400000</v>
      </c>
    </row>
    <row r="224" spans="1:38">
      <c r="A224" s="379" t="s">
        <v>6452</v>
      </c>
      <c r="B224" s="379">
        <v>2025</v>
      </c>
      <c r="C224" s="379" t="s">
        <v>7923</v>
      </c>
      <c r="D224" s="379" t="s">
        <v>3747</v>
      </c>
      <c r="E224" s="379" t="s">
        <v>7924</v>
      </c>
      <c r="F224" s="379" t="s">
        <v>8103</v>
      </c>
      <c r="G224" s="382">
        <v>117</v>
      </c>
      <c r="H224" s="382" t="s">
        <v>8104</v>
      </c>
      <c r="I224" s="383">
        <v>45902</v>
      </c>
      <c r="J224" s="383">
        <v>45902</v>
      </c>
      <c r="L224" s="379" t="s">
        <v>3748</v>
      </c>
      <c r="M224" s="379" t="s">
        <v>7924</v>
      </c>
      <c r="N224" s="379" t="s">
        <v>1300</v>
      </c>
      <c r="O224" s="379">
        <v>8</v>
      </c>
      <c r="P224" s="379">
        <v>6330601626</v>
      </c>
      <c r="Q224" s="379" t="s">
        <v>2289</v>
      </c>
      <c r="R224" s="379" t="s">
        <v>427</v>
      </c>
      <c r="T224" s="379" t="s">
        <v>8105</v>
      </c>
      <c r="U224" s="379" t="s">
        <v>1302</v>
      </c>
      <c r="V224" s="379" t="s">
        <v>1303</v>
      </c>
      <c r="W224" s="379" t="s">
        <v>427</v>
      </c>
      <c r="X224" s="379" t="s">
        <v>31</v>
      </c>
      <c r="Y224" s="379" t="s">
        <v>1301</v>
      </c>
      <c r="Z224" s="379" t="s">
        <v>426</v>
      </c>
      <c r="AC224" s="379" t="s">
        <v>426</v>
      </c>
      <c r="AD224" s="379">
        <v>45902</v>
      </c>
      <c r="AE224" s="379">
        <v>600000</v>
      </c>
      <c r="AF224" s="379">
        <v>200000</v>
      </c>
      <c r="AG224" s="379">
        <v>400000</v>
      </c>
      <c r="AH224" s="379">
        <v>600000</v>
      </c>
      <c r="AI224" s="379">
        <v>45905</v>
      </c>
      <c r="AJ224" s="379">
        <v>200000</v>
      </c>
      <c r="AK224" s="383">
        <v>45980</v>
      </c>
      <c r="AL224" s="379">
        <v>400000</v>
      </c>
    </row>
    <row r="225" spans="1:38">
      <c r="A225" s="379" t="s">
        <v>5637</v>
      </c>
      <c r="B225" s="379">
        <v>2025</v>
      </c>
      <c r="C225" s="379" t="s">
        <v>7923</v>
      </c>
      <c r="D225" s="379" t="s">
        <v>3747</v>
      </c>
      <c r="E225" s="379" t="s">
        <v>7924</v>
      </c>
      <c r="F225" s="379" t="s">
        <v>8106</v>
      </c>
      <c r="G225" s="382">
        <v>118</v>
      </c>
      <c r="H225" s="382" t="s">
        <v>8104</v>
      </c>
      <c r="I225" s="383">
        <v>45902</v>
      </c>
      <c r="J225" s="383">
        <v>45902</v>
      </c>
      <c r="L225" s="379" t="s">
        <v>3746</v>
      </c>
      <c r="M225" s="379" t="s">
        <v>7924</v>
      </c>
      <c r="N225" s="379" t="s">
        <v>5635</v>
      </c>
      <c r="O225" s="379">
        <v>2</v>
      </c>
      <c r="P225" s="379">
        <v>3052115155</v>
      </c>
      <c r="Q225" s="379" t="s">
        <v>2101</v>
      </c>
      <c r="R225" s="379" t="s">
        <v>1790</v>
      </c>
      <c r="T225" s="379" t="s">
        <v>1791</v>
      </c>
      <c r="U225" s="379" t="s">
        <v>1792</v>
      </c>
      <c r="V225" s="379" t="s">
        <v>1793</v>
      </c>
      <c r="W225" s="379" t="s">
        <v>1790</v>
      </c>
      <c r="X225" s="379" t="s">
        <v>31</v>
      </c>
      <c r="Y225" s="379" t="s">
        <v>1794</v>
      </c>
      <c r="Z225" s="379" t="s">
        <v>1795</v>
      </c>
      <c r="AA225" s="379">
        <v>45930</v>
      </c>
      <c r="AB225" s="379" t="s">
        <v>93</v>
      </c>
      <c r="AC225" s="379" t="s">
        <v>1795</v>
      </c>
      <c r="AD225" s="379">
        <v>45902</v>
      </c>
      <c r="AE225" s="379">
        <v>600000</v>
      </c>
      <c r="AF225" s="379">
        <v>200000</v>
      </c>
      <c r="AG225" s="379">
        <v>400000</v>
      </c>
      <c r="AH225" s="379">
        <v>400000</v>
      </c>
      <c r="AJ225" s="379">
        <v>0</v>
      </c>
      <c r="AK225" s="383">
        <v>45958</v>
      </c>
      <c r="AL225" s="379">
        <v>400000</v>
      </c>
    </row>
    <row r="226" spans="1:38">
      <c r="A226" s="379" t="s">
        <v>6026</v>
      </c>
      <c r="B226" s="379">
        <v>2025</v>
      </c>
      <c r="C226" s="379" t="s">
        <v>7923</v>
      </c>
      <c r="D226" s="379" t="s">
        <v>7851</v>
      </c>
      <c r="E226" s="379" t="s">
        <v>7924</v>
      </c>
      <c r="F226" s="379" t="s">
        <v>8107</v>
      </c>
      <c r="G226" s="382">
        <v>119</v>
      </c>
      <c r="H226" s="382" t="s">
        <v>8108</v>
      </c>
      <c r="I226" s="383">
        <v>45902</v>
      </c>
      <c r="J226" s="383">
        <v>45902</v>
      </c>
      <c r="L226" s="379" t="s">
        <v>93</v>
      </c>
      <c r="M226" s="379" t="s">
        <v>7924</v>
      </c>
      <c r="N226" s="379" t="s">
        <v>6023</v>
      </c>
      <c r="O226" s="379">
        <v>9</v>
      </c>
      <c r="P226" s="379">
        <v>3060278109</v>
      </c>
      <c r="Q226" s="379">
        <v>30602781090</v>
      </c>
      <c r="R226" s="379" t="s">
        <v>6024</v>
      </c>
      <c r="T226" s="379" t="s">
        <v>6028</v>
      </c>
      <c r="U226" s="379" t="s">
        <v>6029</v>
      </c>
      <c r="V226" s="379" t="s">
        <v>6030</v>
      </c>
      <c r="W226" s="379" t="s">
        <v>6035</v>
      </c>
      <c r="X226" s="379" t="s">
        <v>31</v>
      </c>
      <c r="Y226" s="379" t="s">
        <v>6036</v>
      </c>
      <c r="Z226" s="379" t="s">
        <v>6034</v>
      </c>
      <c r="AA226" s="379">
        <v>45925</v>
      </c>
      <c r="AB226" s="379" t="s">
        <v>93</v>
      </c>
      <c r="AC226" s="379" t="s">
        <v>6034</v>
      </c>
      <c r="AD226" s="379">
        <v>45925</v>
      </c>
      <c r="AE226" s="379">
        <v>1900000</v>
      </c>
      <c r="AF226" s="379">
        <v>1500000</v>
      </c>
      <c r="AG226" s="379">
        <v>400000</v>
      </c>
      <c r="AH226" s="379">
        <v>1900000</v>
      </c>
      <c r="AI226" s="379">
        <v>45964</v>
      </c>
      <c r="AJ226" s="379">
        <v>1500000</v>
      </c>
      <c r="AK226" s="383">
        <v>45958</v>
      </c>
      <c r="AL226" s="379">
        <v>400000</v>
      </c>
    </row>
    <row r="227" spans="1:38">
      <c r="A227" s="379" t="s">
        <v>5864</v>
      </c>
      <c r="B227" s="379">
        <v>2025</v>
      </c>
      <c r="C227" s="379" t="s">
        <v>7923</v>
      </c>
      <c r="D227" s="379" t="s">
        <v>3747</v>
      </c>
      <c r="E227" s="379" t="s">
        <v>7924</v>
      </c>
      <c r="F227" s="379" t="s">
        <v>8109</v>
      </c>
      <c r="G227" s="382">
        <v>120</v>
      </c>
      <c r="H227" s="382" t="s">
        <v>8110</v>
      </c>
      <c r="I227" s="383">
        <v>45903</v>
      </c>
      <c r="J227" s="383">
        <v>45903</v>
      </c>
      <c r="L227" s="379" t="s">
        <v>3749</v>
      </c>
      <c r="M227" s="379" t="s">
        <v>7924</v>
      </c>
      <c r="N227" s="379" t="s">
        <v>1780</v>
      </c>
      <c r="O227" s="379">
        <v>5</v>
      </c>
      <c r="P227" s="379">
        <v>7585000517</v>
      </c>
      <c r="Q227" s="379" t="s">
        <v>2123</v>
      </c>
      <c r="R227" s="379" t="s">
        <v>1782</v>
      </c>
      <c r="T227" s="379" t="s">
        <v>8111</v>
      </c>
      <c r="V227" s="379" t="s">
        <v>1783</v>
      </c>
      <c r="W227" s="379" t="s">
        <v>2121</v>
      </c>
      <c r="X227" s="379" t="s">
        <v>31</v>
      </c>
      <c r="Y227" s="379" t="s">
        <v>2122</v>
      </c>
      <c r="Z227" s="379" t="s">
        <v>1784</v>
      </c>
      <c r="AC227" s="379" t="s">
        <v>1784</v>
      </c>
      <c r="AD227" s="379">
        <v>45904</v>
      </c>
      <c r="AE227" s="379">
        <v>600000</v>
      </c>
      <c r="AF227" s="379">
        <v>200000</v>
      </c>
      <c r="AG227" s="379">
        <v>400000</v>
      </c>
      <c r="AH227" s="379">
        <v>400000</v>
      </c>
      <c r="AJ227" s="379">
        <v>0</v>
      </c>
      <c r="AK227" s="383">
        <v>45980</v>
      </c>
      <c r="AL227" s="379">
        <v>400000</v>
      </c>
    </row>
    <row r="228" spans="1:38">
      <c r="A228" s="379" t="s">
        <v>7454</v>
      </c>
      <c r="B228" s="379">
        <v>2025</v>
      </c>
      <c r="C228" s="379" t="s">
        <v>7923</v>
      </c>
      <c r="D228" s="379" t="s">
        <v>3747</v>
      </c>
      <c r="E228" s="379" t="s">
        <v>7924</v>
      </c>
      <c r="F228" s="379" t="s">
        <v>8112</v>
      </c>
      <c r="G228" s="382">
        <v>121</v>
      </c>
      <c r="H228" s="382" t="s">
        <v>8113</v>
      </c>
      <c r="I228" s="383">
        <v>45903</v>
      </c>
      <c r="J228" s="383">
        <v>45903</v>
      </c>
      <c r="L228" s="379" t="s">
        <v>190</v>
      </c>
      <c r="M228" s="379" t="s">
        <v>7924</v>
      </c>
      <c r="N228" s="379" t="s">
        <v>1522</v>
      </c>
      <c r="O228" s="379">
        <v>13</v>
      </c>
      <c r="P228" s="379">
        <v>3068122347</v>
      </c>
      <c r="Q228" s="379" t="s">
        <v>2137</v>
      </c>
      <c r="R228" s="379" t="s">
        <v>704</v>
      </c>
      <c r="T228" s="379" t="s">
        <v>1523</v>
      </c>
      <c r="U228" s="379" t="s">
        <v>710</v>
      </c>
      <c r="V228" s="379" t="s">
        <v>711</v>
      </c>
      <c r="W228" s="379" t="s">
        <v>708</v>
      </c>
      <c r="X228" s="379" t="s">
        <v>345</v>
      </c>
      <c r="Y228" s="379" t="s">
        <v>709</v>
      </c>
      <c r="Z228" s="379" t="s">
        <v>706</v>
      </c>
      <c r="AC228" s="379" t="s">
        <v>706</v>
      </c>
      <c r="AD228" s="379">
        <v>45904</v>
      </c>
      <c r="AE228" s="379">
        <v>600000</v>
      </c>
      <c r="AF228" s="379">
        <v>200000</v>
      </c>
      <c r="AG228" s="379">
        <v>400000</v>
      </c>
      <c r="AH228" s="379">
        <v>600000</v>
      </c>
      <c r="AI228" s="379">
        <v>45932</v>
      </c>
      <c r="AJ228" s="379">
        <v>200000</v>
      </c>
      <c r="AK228" s="383">
        <v>45980</v>
      </c>
      <c r="AL228" s="379">
        <v>400000</v>
      </c>
    </row>
    <row r="229" spans="1:38">
      <c r="A229" s="379" t="s">
        <v>7458</v>
      </c>
      <c r="B229" s="379">
        <v>2025</v>
      </c>
      <c r="C229" s="379" t="s">
        <v>7923</v>
      </c>
      <c r="D229" s="379" t="s">
        <v>3747</v>
      </c>
      <c r="E229" s="379" t="s">
        <v>7924</v>
      </c>
      <c r="F229" s="379" t="s">
        <v>8114</v>
      </c>
      <c r="G229" s="382">
        <v>122</v>
      </c>
      <c r="H229" s="382" t="s">
        <v>5053</v>
      </c>
      <c r="I229" s="383">
        <v>45903</v>
      </c>
      <c r="J229" s="383">
        <v>45903</v>
      </c>
      <c r="L229" s="379" t="s">
        <v>3748</v>
      </c>
      <c r="M229" s="379" t="s">
        <v>7924</v>
      </c>
      <c r="N229" s="379" t="s">
        <v>713</v>
      </c>
      <c r="O229" s="379">
        <v>6</v>
      </c>
      <c r="P229" s="379">
        <v>3180124593</v>
      </c>
      <c r="Q229" s="379" t="s">
        <v>2132</v>
      </c>
      <c r="R229" s="379" t="s">
        <v>714</v>
      </c>
      <c r="T229" s="379" t="s">
        <v>1524</v>
      </c>
      <c r="U229" s="379" t="s">
        <v>718</v>
      </c>
      <c r="V229" s="379" t="s">
        <v>719</v>
      </c>
      <c r="W229" s="379" t="s">
        <v>714</v>
      </c>
      <c r="X229" s="379" t="s">
        <v>31</v>
      </c>
      <c r="Y229" s="379" t="s">
        <v>717</v>
      </c>
      <c r="Z229" s="379" t="s">
        <v>716</v>
      </c>
      <c r="AC229" s="379" t="s">
        <v>716</v>
      </c>
      <c r="AD229" s="379">
        <v>45904</v>
      </c>
      <c r="AE229" s="379">
        <v>600000</v>
      </c>
      <c r="AF229" s="379">
        <v>200000</v>
      </c>
      <c r="AG229" s="379">
        <v>400000</v>
      </c>
      <c r="AH229" s="379">
        <v>600000</v>
      </c>
      <c r="AI229" s="379">
        <v>45904</v>
      </c>
      <c r="AJ229" s="379">
        <v>200000</v>
      </c>
      <c r="AK229" s="383">
        <v>45980</v>
      </c>
      <c r="AL229" s="379">
        <v>400000</v>
      </c>
    </row>
    <row r="230" spans="1:38">
      <c r="A230" s="379" t="s">
        <v>5739</v>
      </c>
      <c r="B230" s="379">
        <v>2025</v>
      </c>
      <c r="C230" s="379" t="s">
        <v>7923</v>
      </c>
      <c r="D230" s="379" t="s">
        <v>3747</v>
      </c>
      <c r="E230" s="379" t="s">
        <v>7924</v>
      </c>
      <c r="F230" s="379" t="s">
        <v>8115</v>
      </c>
      <c r="G230" s="382">
        <v>123</v>
      </c>
      <c r="H230" s="382" t="s">
        <v>5053</v>
      </c>
      <c r="I230" s="383">
        <v>45904</v>
      </c>
      <c r="J230" s="383">
        <v>45904</v>
      </c>
      <c r="L230" s="379" t="s">
        <v>3746</v>
      </c>
      <c r="M230" s="379" t="s">
        <v>7924</v>
      </c>
      <c r="N230" s="379" t="s">
        <v>5737</v>
      </c>
      <c r="O230" s="379">
        <v>2</v>
      </c>
      <c r="P230" s="379">
        <v>1111269544</v>
      </c>
      <c r="Q230" s="379" t="s">
        <v>2176</v>
      </c>
      <c r="R230" s="379" t="s">
        <v>993</v>
      </c>
      <c r="T230" s="379" t="s">
        <v>994</v>
      </c>
      <c r="U230" s="379" t="s">
        <v>8116</v>
      </c>
      <c r="V230" s="379" t="s">
        <v>8117</v>
      </c>
      <c r="W230" s="379" t="s">
        <v>993</v>
      </c>
      <c r="X230" s="379" t="s">
        <v>31</v>
      </c>
      <c r="Y230" s="379" t="s">
        <v>996</v>
      </c>
      <c r="Z230" s="379" t="s">
        <v>995</v>
      </c>
      <c r="AC230" s="379" t="s">
        <v>995</v>
      </c>
      <c r="AD230" s="379">
        <v>45905</v>
      </c>
      <c r="AE230" s="379">
        <v>600000</v>
      </c>
      <c r="AF230" s="379">
        <v>200000</v>
      </c>
      <c r="AG230" s="379">
        <v>400000</v>
      </c>
      <c r="AH230" s="379">
        <v>400000</v>
      </c>
      <c r="AJ230" s="379">
        <v>0</v>
      </c>
      <c r="AK230" s="383">
        <v>45980</v>
      </c>
      <c r="AL230" s="379">
        <v>400000</v>
      </c>
    </row>
    <row r="231" spans="1:38">
      <c r="A231" s="379" t="s">
        <v>6245</v>
      </c>
      <c r="B231" s="379">
        <v>2025</v>
      </c>
      <c r="C231" s="379" t="s">
        <v>7923</v>
      </c>
      <c r="D231" s="379" t="s">
        <v>3747</v>
      </c>
      <c r="E231" s="379" t="s">
        <v>7924</v>
      </c>
      <c r="F231" s="379" t="s">
        <v>8118</v>
      </c>
      <c r="G231" s="382">
        <v>124</v>
      </c>
      <c r="H231" s="382" t="s">
        <v>5053</v>
      </c>
      <c r="I231" s="383">
        <v>45904</v>
      </c>
      <c r="J231" s="383">
        <v>45904</v>
      </c>
      <c r="L231" s="379" t="s">
        <v>240</v>
      </c>
      <c r="M231" s="379" t="s">
        <v>7924</v>
      </c>
      <c r="N231" s="379" t="s">
        <v>6242</v>
      </c>
      <c r="O231" s="379">
        <v>3</v>
      </c>
      <c r="P231" s="379">
        <v>4705100652</v>
      </c>
      <c r="Q231" s="379">
        <v>47051006520</v>
      </c>
      <c r="R231" s="379" t="s">
        <v>6243</v>
      </c>
      <c r="T231" s="379" t="s">
        <v>1652</v>
      </c>
      <c r="U231" s="379" t="s">
        <v>6246</v>
      </c>
      <c r="V231" s="379" t="s">
        <v>6247</v>
      </c>
      <c r="W231" s="379" t="s">
        <v>6249</v>
      </c>
      <c r="X231" s="379" t="s">
        <v>1062</v>
      </c>
      <c r="Y231" s="379" t="s">
        <v>6250</v>
      </c>
      <c r="Z231" s="379" t="s">
        <v>6248</v>
      </c>
      <c r="AC231" s="379" t="s">
        <v>6248</v>
      </c>
      <c r="AD231" s="379">
        <v>45905</v>
      </c>
      <c r="AE231" s="379">
        <v>600000</v>
      </c>
      <c r="AF231" s="379">
        <v>200000</v>
      </c>
      <c r="AG231" s="379">
        <v>400000</v>
      </c>
      <c r="AH231" s="379">
        <v>400000</v>
      </c>
      <c r="AJ231" s="379">
        <v>0</v>
      </c>
      <c r="AK231" s="383">
        <v>45980</v>
      </c>
      <c r="AL231" s="379">
        <v>400000</v>
      </c>
    </row>
    <row r="232" spans="1:38">
      <c r="A232" s="379" t="s">
        <v>6505</v>
      </c>
      <c r="B232" s="379">
        <v>2025</v>
      </c>
      <c r="C232" s="379" t="s">
        <v>7923</v>
      </c>
      <c r="D232" s="379" t="s">
        <v>3747</v>
      </c>
      <c r="E232" s="379" t="s">
        <v>7924</v>
      </c>
      <c r="F232" s="379" t="s">
        <v>8119</v>
      </c>
      <c r="G232" s="382">
        <v>125</v>
      </c>
      <c r="H232" s="382" t="s">
        <v>7449</v>
      </c>
      <c r="I232" s="383">
        <v>45904</v>
      </c>
      <c r="J232" s="383">
        <v>45904</v>
      </c>
      <c r="L232" s="379" t="s">
        <v>3748</v>
      </c>
      <c r="M232" s="379" t="s">
        <v>7924</v>
      </c>
      <c r="N232" s="379" t="s">
        <v>1288</v>
      </c>
      <c r="O232" s="379">
        <v>6</v>
      </c>
      <c r="P232" s="379">
        <v>3140393020</v>
      </c>
      <c r="Q232" s="379" t="s">
        <v>2175</v>
      </c>
      <c r="R232" s="379" t="s">
        <v>1289</v>
      </c>
      <c r="T232" s="379" t="s">
        <v>1290</v>
      </c>
      <c r="U232" s="379" t="s">
        <v>1294</v>
      </c>
      <c r="V232" s="379" t="s">
        <v>1295</v>
      </c>
      <c r="W232" s="379" t="s">
        <v>1292</v>
      </c>
      <c r="X232" s="379" t="s">
        <v>345</v>
      </c>
      <c r="Y232" s="379" t="s">
        <v>1293</v>
      </c>
      <c r="Z232" s="379" t="s">
        <v>1291</v>
      </c>
      <c r="AC232" s="379" t="s">
        <v>1291</v>
      </c>
      <c r="AD232" s="379">
        <v>45905</v>
      </c>
      <c r="AE232" s="379">
        <v>600000</v>
      </c>
      <c r="AF232" s="379">
        <v>200000</v>
      </c>
      <c r="AG232" s="379">
        <v>400000</v>
      </c>
      <c r="AH232" s="379">
        <v>400000</v>
      </c>
      <c r="AJ232" s="379">
        <v>0</v>
      </c>
      <c r="AK232" s="383">
        <v>45980</v>
      </c>
      <c r="AL232" s="379">
        <v>400000</v>
      </c>
    </row>
    <row r="233" spans="1:38">
      <c r="A233" s="379" t="s">
        <v>5330</v>
      </c>
      <c r="B233" s="379">
        <v>2025</v>
      </c>
      <c r="C233" s="379" t="s">
        <v>7923</v>
      </c>
      <c r="D233" s="379" t="s">
        <v>3747</v>
      </c>
      <c r="E233" s="379" t="s">
        <v>7924</v>
      </c>
      <c r="F233" s="379" t="s">
        <v>8120</v>
      </c>
      <c r="G233" s="382">
        <v>126</v>
      </c>
      <c r="H233" s="382" t="s">
        <v>5199</v>
      </c>
      <c r="I233" s="383">
        <v>45904</v>
      </c>
      <c r="J233" s="383">
        <v>45904</v>
      </c>
      <c r="L233" s="379" t="s">
        <v>3749</v>
      </c>
      <c r="M233" s="379" t="s">
        <v>7924</v>
      </c>
      <c r="N233" s="379" t="s">
        <v>5327</v>
      </c>
      <c r="O233" s="379">
        <v>6</v>
      </c>
      <c r="P233" s="379">
        <v>6098135227</v>
      </c>
      <c r="Q233" s="379">
        <v>60981352276</v>
      </c>
      <c r="R233" s="379" t="s">
        <v>5328</v>
      </c>
      <c r="T233" s="379" t="s">
        <v>5332</v>
      </c>
      <c r="W233" s="379" t="s">
        <v>5337</v>
      </c>
      <c r="X233" s="379" t="s">
        <v>5338</v>
      </c>
      <c r="Y233" s="379" t="s">
        <v>8121</v>
      </c>
      <c r="Z233" s="379" t="s">
        <v>5336</v>
      </c>
      <c r="AC233" s="379" t="s">
        <v>5336</v>
      </c>
      <c r="AD233" s="379">
        <v>45943</v>
      </c>
      <c r="AE233" s="379">
        <v>1300000</v>
      </c>
      <c r="AF233" s="379">
        <v>1300000</v>
      </c>
      <c r="AG233" s="379">
        <v>0</v>
      </c>
      <c r="AH233" s="379">
        <v>1300000</v>
      </c>
      <c r="AI233" s="379">
        <v>45951</v>
      </c>
      <c r="AJ233" s="379">
        <v>1300000</v>
      </c>
      <c r="AK233" s="383" t="s">
        <v>3735</v>
      </c>
      <c r="AL233" s="379">
        <v>0</v>
      </c>
    </row>
    <row r="234" spans="1:38">
      <c r="A234" s="379" t="s">
        <v>5947</v>
      </c>
      <c r="B234" s="379">
        <v>2025</v>
      </c>
      <c r="C234" s="379" t="s">
        <v>7923</v>
      </c>
      <c r="D234" s="379" t="s">
        <v>3747</v>
      </c>
      <c r="E234" s="379" t="s">
        <v>7924</v>
      </c>
      <c r="F234" s="379" t="s">
        <v>8122</v>
      </c>
      <c r="G234" s="382">
        <v>127</v>
      </c>
      <c r="H234" s="382" t="s">
        <v>8123</v>
      </c>
      <c r="I234" s="383">
        <v>45908</v>
      </c>
      <c r="J234" s="383">
        <v>45908</v>
      </c>
      <c r="L234" s="379" t="s">
        <v>93</v>
      </c>
      <c r="M234" s="379" t="s">
        <v>7924</v>
      </c>
      <c r="N234" s="379" t="s">
        <v>5944</v>
      </c>
      <c r="O234" s="379">
        <v>74</v>
      </c>
      <c r="P234" s="379">
        <v>6878100785</v>
      </c>
      <c r="Q234" s="379">
        <v>11881160786</v>
      </c>
      <c r="R234" s="379" t="s">
        <v>5945</v>
      </c>
      <c r="T234" s="379" t="s">
        <v>5949</v>
      </c>
      <c r="W234" s="379" t="s">
        <v>5952</v>
      </c>
      <c r="X234" s="379" t="s">
        <v>5953</v>
      </c>
      <c r="Y234" s="379" t="s">
        <v>5954</v>
      </c>
      <c r="Z234" s="379" t="s">
        <v>5951</v>
      </c>
      <c r="AA234" s="379">
        <v>45930</v>
      </c>
      <c r="AB234" s="379" t="s">
        <v>93</v>
      </c>
      <c r="AC234" s="379" t="s">
        <v>5951</v>
      </c>
      <c r="AD234" s="379">
        <v>45946</v>
      </c>
      <c r="AE234" s="379">
        <v>1800000</v>
      </c>
      <c r="AF234" s="379">
        <v>1800000</v>
      </c>
      <c r="AG234" s="379">
        <v>0</v>
      </c>
      <c r="AH234" s="379">
        <v>1800000</v>
      </c>
      <c r="AI234" s="379">
        <v>45960</v>
      </c>
      <c r="AJ234" s="379">
        <v>1800000</v>
      </c>
      <c r="AK234" s="383" t="s">
        <v>3735</v>
      </c>
      <c r="AL234" s="379">
        <v>0</v>
      </c>
    </row>
    <row r="235" spans="1:38">
      <c r="A235" s="379" t="s">
        <v>5535</v>
      </c>
      <c r="B235" s="379">
        <v>2025</v>
      </c>
      <c r="C235" s="379" t="s">
        <v>7923</v>
      </c>
      <c r="D235" s="379" t="s">
        <v>3747</v>
      </c>
      <c r="E235" s="379" t="s">
        <v>7924</v>
      </c>
      <c r="F235" s="379" t="s">
        <v>8124</v>
      </c>
      <c r="G235" s="382">
        <v>128</v>
      </c>
      <c r="H235" s="382" t="s">
        <v>6385</v>
      </c>
      <c r="I235" s="383">
        <v>45910</v>
      </c>
      <c r="J235" s="383">
        <v>45910</v>
      </c>
      <c r="L235" s="379" t="s">
        <v>190</v>
      </c>
      <c r="M235" s="379" t="s">
        <v>7924</v>
      </c>
      <c r="N235" s="379" t="s">
        <v>5533</v>
      </c>
      <c r="O235" s="379">
        <v>6</v>
      </c>
      <c r="P235" s="379">
        <v>7773900847</v>
      </c>
      <c r="Q235" s="379" t="s">
        <v>2187</v>
      </c>
      <c r="R235" s="379" t="s">
        <v>1409</v>
      </c>
      <c r="T235" s="379" t="s">
        <v>1410</v>
      </c>
      <c r="U235" s="379" t="s">
        <v>1414</v>
      </c>
      <c r="V235" s="379" t="s">
        <v>1415</v>
      </c>
      <c r="W235" s="379" t="s">
        <v>1412</v>
      </c>
      <c r="X235" s="379" t="s">
        <v>31</v>
      </c>
      <c r="Y235" s="379" t="s">
        <v>1413</v>
      </c>
      <c r="Z235" s="379" t="s">
        <v>1411</v>
      </c>
      <c r="AA235" s="379">
        <v>45931</v>
      </c>
      <c r="AB235" s="379" t="s">
        <v>240</v>
      </c>
      <c r="AC235" s="379" t="s">
        <v>1411</v>
      </c>
      <c r="AD235" s="379">
        <v>45911</v>
      </c>
      <c r="AE235" s="379">
        <v>600000</v>
      </c>
      <c r="AF235" s="379">
        <v>200000</v>
      </c>
      <c r="AG235" s="379">
        <v>400000</v>
      </c>
      <c r="AH235" s="379">
        <v>400000</v>
      </c>
      <c r="AJ235" s="379">
        <v>0</v>
      </c>
      <c r="AK235" s="383">
        <v>45980</v>
      </c>
      <c r="AL235" s="379">
        <v>400000</v>
      </c>
    </row>
    <row r="236" spans="1:38">
      <c r="A236" s="379" t="s">
        <v>6076</v>
      </c>
      <c r="B236" s="379">
        <v>2025</v>
      </c>
      <c r="C236" s="379" t="s">
        <v>7923</v>
      </c>
      <c r="D236" s="379" t="s">
        <v>3747</v>
      </c>
      <c r="E236" s="379" t="s">
        <v>7924</v>
      </c>
      <c r="F236" s="379" t="s">
        <v>8125</v>
      </c>
      <c r="G236" s="382">
        <v>129</v>
      </c>
      <c r="H236" s="382" t="s">
        <v>8126</v>
      </c>
      <c r="I236" s="383">
        <v>45910</v>
      </c>
      <c r="J236" s="383">
        <v>45910</v>
      </c>
      <c r="L236" s="379" t="s">
        <v>3749</v>
      </c>
      <c r="M236" s="379" t="s">
        <v>7924</v>
      </c>
      <c r="N236" s="379" t="s">
        <v>1395</v>
      </c>
      <c r="O236" s="379">
        <v>8</v>
      </c>
      <c r="P236" s="379">
        <v>4262900218</v>
      </c>
      <c r="Q236" s="379" t="s">
        <v>2201</v>
      </c>
      <c r="R236" s="379" t="s">
        <v>1396</v>
      </c>
      <c r="T236" s="379" t="s">
        <v>1397</v>
      </c>
      <c r="U236" s="379" t="s">
        <v>1400</v>
      </c>
      <c r="V236" s="379" t="s">
        <v>1401</v>
      </c>
      <c r="W236" s="379" t="s">
        <v>1398</v>
      </c>
      <c r="X236" s="379" t="s">
        <v>31</v>
      </c>
      <c r="Y236" s="379" t="s">
        <v>1399</v>
      </c>
      <c r="Z236" s="379" t="s">
        <v>6077</v>
      </c>
      <c r="AA236" s="379">
        <v>45931</v>
      </c>
      <c r="AB236" s="379" t="s">
        <v>240</v>
      </c>
      <c r="AC236" s="379" t="s">
        <v>6077</v>
      </c>
      <c r="AD236" s="379">
        <v>45911</v>
      </c>
      <c r="AE236" s="379">
        <v>600000</v>
      </c>
      <c r="AF236" s="379">
        <v>200000</v>
      </c>
      <c r="AG236" s="379">
        <v>400000</v>
      </c>
      <c r="AH236" s="379">
        <v>600000</v>
      </c>
      <c r="AI236" s="379">
        <v>46010</v>
      </c>
      <c r="AJ236" s="379">
        <v>200000</v>
      </c>
      <c r="AK236" s="383">
        <v>45980</v>
      </c>
      <c r="AL236" s="379">
        <v>400000</v>
      </c>
    </row>
    <row r="237" spans="1:38">
      <c r="A237" s="379" t="s">
        <v>6428</v>
      </c>
      <c r="B237" s="379">
        <v>2025</v>
      </c>
      <c r="C237" s="379" t="s">
        <v>7923</v>
      </c>
      <c r="D237" s="379" t="s">
        <v>3747</v>
      </c>
      <c r="E237" s="379" t="s">
        <v>7924</v>
      </c>
      <c r="F237" s="379" t="s">
        <v>8127</v>
      </c>
      <c r="G237" s="382">
        <v>130</v>
      </c>
      <c r="H237" s="382" t="s">
        <v>6109</v>
      </c>
      <c r="I237" s="383">
        <v>45910</v>
      </c>
      <c r="J237" s="383">
        <v>45910</v>
      </c>
      <c r="L237" s="379" t="s">
        <v>240</v>
      </c>
      <c r="M237" s="379" t="s">
        <v>7924</v>
      </c>
      <c r="N237" s="379" t="s">
        <v>6426</v>
      </c>
      <c r="O237" s="379">
        <v>8</v>
      </c>
      <c r="P237" s="379">
        <v>2211908993</v>
      </c>
      <c r="Q237" s="379" t="s">
        <v>2228</v>
      </c>
      <c r="R237" s="379" t="s">
        <v>1345</v>
      </c>
      <c r="T237" s="379" t="s">
        <v>8128</v>
      </c>
      <c r="U237" s="379" t="s">
        <v>1349</v>
      </c>
      <c r="V237" s="379" t="s">
        <v>1350</v>
      </c>
      <c r="W237" s="379" t="s">
        <v>1347</v>
      </c>
      <c r="X237" s="379" t="s">
        <v>1346</v>
      </c>
      <c r="Y237" s="379" t="s">
        <v>1348</v>
      </c>
      <c r="Z237" s="379" t="s">
        <v>6430</v>
      </c>
      <c r="AA237" s="379">
        <v>45931</v>
      </c>
      <c r="AB237" s="379" t="s">
        <v>240</v>
      </c>
      <c r="AC237" s="379" t="s">
        <v>6430</v>
      </c>
      <c r="AD237" s="379">
        <v>45911</v>
      </c>
      <c r="AE237" s="379">
        <v>600000</v>
      </c>
      <c r="AF237" s="379">
        <v>200000</v>
      </c>
      <c r="AG237" s="379">
        <v>400000</v>
      </c>
      <c r="AH237" s="379">
        <v>600000</v>
      </c>
      <c r="AI237" s="379">
        <v>45961</v>
      </c>
      <c r="AJ237" s="379">
        <v>200000</v>
      </c>
      <c r="AK237" s="383">
        <v>45980</v>
      </c>
      <c r="AL237" s="379">
        <v>400000</v>
      </c>
    </row>
    <row r="238" spans="1:38">
      <c r="A238" s="379" t="s">
        <v>7336</v>
      </c>
      <c r="B238" s="379">
        <v>2025</v>
      </c>
      <c r="C238" s="379" t="s">
        <v>7923</v>
      </c>
      <c r="D238" s="379" t="s">
        <v>3747</v>
      </c>
      <c r="E238" s="379" t="s">
        <v>7924</v>
      </c>
      <c r="F238" s="379" t="s">
        <v>8129</v>
      </c>
      <c r="G238" s="382">
        <v>131</v>
      </c>
      <c r="H238" s="382" t="s">
        <v>8130</v>
      </c>
      <c r="I238" s="383">
        <v>45917</v>
      </c>
      <c r="J238" s="383">
        <v>45917</v>
      </c>
      <c r="L238" s="379" t="s">
        <v>240</v>
      </c>
      <c r="M238" s="379" t="s">
        <v>7924</v>
      </c>
      <c r="N238" s="379" t="s">
        <v>672</v>
      </c>
      <c r="O238" s="379">
        <v>8</v>
      </c>
      <c r="P238" s="379">
        <v>3148552194</v>
      </c>
      <c r="Q238" s="379" t="s">
        <v>2273</v>
      </c>
      <c r="R238" s="379" t="s">
        <v>673</v>
      </c>
      <c r="T238" s="379" t="s">
        <v>1299</v>
      </c>
      <c r="U238" s="379" t="s">
        <v>679</v>
      </c>
      <c r="V238" s="379" t="s">
        <v>680</v>
      </c>
      <c r="W238" s="379" t="s">
        <v>677</v>
      </c>
      <c r="X238" s="379" t="s">
        <v>676</v>
      </c>
      <c r="Y238" s="379" t="s">
        <v>678</v>
      </c>
      <c r="Z238" s="379" t="s">
        <v>675</v>
      </c>
      <c r="AA238" s="379">
        <v>45945</v>
      </c>
      <c r="AB238" s="379" t="s">
        <v>240</v>
      </c>
      <c r="AC238" s="379" t="s">
        <v>675</v>
      </c>
      <c r="AD238" s="379">
        <v>45918</v>
      </c>
      <c r="AE238" s="379">
        <v>600000</v>
      </c>
      <c r="AF238" s="379">
        <v>200000</v>
      </c>
      <c r="AG238" s="379">
        <v>400000</v>
      </c>
      <c r="AH238" s="379">
        <v>600000</v>
      </c>
      <c r="AI238" s="379">
        <v>45930</v>
      </c>
      <c r="AJ238" s="379">
        <v>200000</v>
      </c>
      <c r="AK238" s="383">
        <v>46009</v>
      </c>
      <c r="AL238" s="379">
        <v>400000</v>
      </c>
    </row>
    <row r="239" spans="1:38">
      <c r="A239" s="379" t="s">
        <v>6702</v>
      </c>
      <c r="B239" s="379">
        <v>2025</v>
      </c>
      <c r="C239" s="379" t="s">
        <v>7923</v>
      </c>
      <c r="D239" s="379" t="s">
        <v>7851</v>
      </c>
      <c r="E239" s="379" t="s">
        <v>7924</v>
      </c>
      <c r="F239" s="379" t="s">
        <v>8131</v>
      </c>
      <c r="G239" s="382">
        <v>132</v>
      </c>
      <c r="H239" s="382" t="s">
        <v>8132</v>
      </c>
      <c r="I239" s="383">
        <v>45950</v>
      </c>
      <c r="J239" s="383">
        <v>45950</v>
      </c>
      <c r="L239" s="379" t="s">
        <v>93</v>
      </c>
      <c r="M239" s="379" t="s">
        <v>7924</v>
      </c>
      <c r="N239" s="379" t="s">
        <v>1887</v>
      </c>
      <c r="O239" s="379">
        <v>27</v>
      </c>
      <c r="P239" s="379">
        <v>3178105431</v>
      </c>
      <c r="Q239" s="379" t="s">
        <v>2292</v>
      </c>
      <c r="R239" s="379" t="s">
        <v>1888</v>
      </c>
      <c r="T239" s="379" t="s">
        <v>1889</v>
      </c>
      <c r="U239" s="379" t="s">
        <v>1890</v>
      </c>
      <c r="V239" s="379" t="s">
        <v>1891</v>
      </c>
      <c r="W239" s="379" t="s">
        <v>2291</v>
      </c>
      <c r="X239" s="379" t="s">
        <v>345</v>
      </c>
      <c r="Y239" s="379" t="s">
        <v>1892</v>
      </c>
      <c r="Z239" s="379" t="s">
        <v>8133</v>
      </c>
      <c r="AA239" s="379">
        <v>45980</v>
      </c>
      <c r="AB239" s="379" t="s">
        <v>93</v>
      </c>
      <c r="AC239" s="379" t="s">
        <v>6707</v>
      </c>
      <c r="AD239" s="379">
        <v>45965</v>
      </c>
      <c r="AE239" s="379">
        <v>1700000</v>
      </c>
      <c r="AF239" s="379">
        <v>1300000</v>
      </c>
      <c r="AG239" s="379">
        <v>400000</v>
      </c>
      <c r="AH239" s="379">
        <v>1700000</v>
      </c>
      <c r="AI239" s="379">
        <v>45971</v>
      </c>
      <c r="AJ239" s="379">
        <v>1300000</v>
      </c>
      <c r="AK239" s="383">
        <v>46009</v>
      </c>
      <c r="AL239" s="379">
        <v>400000</v>
      </c>
    </row>
    <row r="240" spans="1:38">
      <c r="A240" s="379" t="s">
        <v>5808</v>
      </c>
      <c r="B240" s="379">
        <v>2025</v>
      </c>
      <c r="C240" s="379" t="s">
        <v>7923</v>
      </c>
      <c r="D240" s="379" t="s">
        <v>3747</v>
      </c>
      <c r="E240" s="379" t="s">
        <v>7924</v>
      </c>
      <c r="F240" s="379" t="s">
        <v>8134</v>
      </c>
      <c r="G240" s="382">
        <v>133</v>
      </c>
      <c r="H240" s="382" t="s">
        <v>8135</v>
      </c>
      <c r="I240" s="383">
        <v>45950</v>
      </c>
      <c r="J240" s="383">
        <v>45950</v>
      </c>
      <c r="L240" s="379" t="s">
        <v>240</v>
      </c>
      <c r="M240" s="379" t="s">
        <v>7924</v>
      </c>
      <c r="N240" s="379" t="s">
        <v>5805</v>
      </c>
      <c r="O240" s="379">
        <v>5</v>
      </c>
      <c r="P240" s="379">
        <v>3060230973</v>
      </c>
      <c r="Q240" s="379">
        <v>30602309730</v>
      </c>
      <c r="R240" s="379" t="s">
        <v>5806</v>
      </c>
      <c r="T240" s="379" t="s">
        <v>8136</v>
      </c>
      <c r="U240" s="379" t="s">
        <v>5811</v>
      </c>
      <c r="V240" s="379" t="s">
        <v>5812</v>
      </c>
      <c r="W240" s="379" t="s">
        <v>8137</v>
      </c>
      <c r="Y240" s="379" t="s">
        <v>8138</v>
      </c>
      <c r="Z240" s="379" t="s">
        <v>8139</v>
      </c>
      <c r="AA240" s="379">
        <v>45974</v>
      </c>
      <c r="AB240" s="379" t="s">
        <v>93</v>
      </c>
      <c r="AC240" s="379" t="s">
        <v>8139</v>
      </c>
      <c r="AD240" s="379">
        <v>45954</v>
      </c>
      <c r="AE240" s="379">
        <v>600000</v>
      </c>
      <c r="AF240" s="379">
        <v>200000</v>
      </c>
      <c r="AG240" s="379">
        <v>400000</v>
      </c>
      <c r="AH240" s="379">
        <v>600000</v>
      </c>
      <c r="AI240" s="379">
        <v>45979</v>
      </c>
      <c r="AJ240" s="379">
        <v>200000</v>
      </c>
      <c r="AK240" s="383">
        <v>46009</v>
      </c>
      <c r="AL240" s="379">
        <v>400000</v>
      </c>
    </row>
    <row r="241" spans="1:38">
      <c r="A241" s="379" t="s">
        <v>6367</v>
      </c>
      <c r="B241" s="379">
        <v>2025</v>
      </c>
      <c r="C241" s="379" t="s">
        <v>7923</v>
      </c>
      <c r="D241" s="379" t="s">
        <v>3747</v>
      </c>
      <c r="E241" s="379" t="s">
        <v>7924</v>
      </c>
      <c r="F241" s="379" t="s">
        <v>8140</v>
      </c>
      <c r="G241" s="382">
        <v>134</v>
      </c>
      <c r="H241" s="382" t="s">
        <v>8141</v>
      </c>
      <c r="I241" s="383">
        <v>45954</v>
      </c>
      <c r="J241" s="383">
        <v>45954</v>
      </c>
      <c r="L241" s="379" t="s">
        <v>7888</v>
      </c>
      <c r="M241" s="379" t="s">
        <v>7924</v>
      </c>
      <c r="N241" s="379" t="s">
        <v>6365</v>
      </c>
      <c r="O241" s="379">
        <v>147</v>
      </c>
      <c r="P241" s="379">
        <v>1078549859</v>
      </c>
      <c r="Q241" s="379" t="s">
        <v>2365</v>
      </c>
      <c r="R241" s="379" t="s">
        <v>2366</v>
      </c>
      <c r="T241" s="379" t="s">
        <v>2367</v>
      </c>
      <c r="U241" s="379" t="s">
        <v>2368</v>
      </c>
      <c r="V241" s="379" t="s">
        <v>2369</v>
      </c>
      <c r="W241" s="379" t="s">
        <v>2362</v>
      </c>
      <c r="X241" s="379" t="s">
        <v>334</v>
      </c>
      <c r="Y241" s="379" t="s">
        <v>2363</v>
      </c>
      <c r="Z241" s="379" t="s">
        <v>2364</v>
      </c>
      <c r="AA241" s="379">
        <v>45980</v>
      </c>
      <c r="AB241" s="379" t="s">
        <v>93</v>
      </c>
      <c r="AC241" s="379" t="s">
        <v>2364</v>
      </c>
      <c r="AD241" s="379">
        <v>45992</v>
      </c>
      <c r="AE241" s="379">
        <v>5100000</v>
      </c>
      <c r="AF241" s="379">
        <v>5100000</v>
      </c>
      <c r="AG241" s="379">
        <v>0</v>
      </c>
      <c r="AH241" s="379">
        <v>5100000</v>
      </c>
      <c r="AI241" s="379">
        <v>46021</v>
      </c>
      <c r="AJ241" s="379">
        <v>5100000</v>
      </c>
      <c r="AK241" s="383" t="s">
        <v>3735</v>
      </c>
      <c r="AL241" s="379">
        <v>0</v>
      </c>
    </row>
    <row r="242" spans="1:38">
      <c r="A242" s="379" t="s">
        <v>5539</v>
      </c>
      <c r="B242" s="379">
        <v>2025</v>
      </c>
      <c r="C242" s="379" t="s">
        <v>7923</v>
      </c>
      <c r="D242" s="379" t="s">
        <v>3747</v>
      </c>
      <c r="E242" s="379" t="s">
        <v>7924</v>
      </c>
      <c r="F242" s="379" t="s">
        <v>8142</v>
      </c>
      <c r="G242" s="382">
        <v>135</v>
      </c>
      <c r="H242" s="382" t="s">
        <v>6189</v>
      </c>
      <c r="I242" s="383">
        <v>45965</v>
      </c>
      <c r="J242" s="383">
        <v>45965</v>
      </c>
      <c r="L242" s="379" t="s">
        <v>93</v>
      </c>
      <c r="M242" s="379" t="s">
        <v>7924</v>
      </c>
      <c r="N242" s="379" t="s">
        <v>5536</v>
      </c>
      <c r="O242" s="379">
        <v>10</v>
      </c>
      <c r="P242" s="379">
        <v>1462300950</v>
      </c>
      <c r="Q242" s="379">
        <v>14623009500</v>
      </c>
      <c r="R242" s="379" t="s">
        <v>5537</v>
      </c>
      <c r="T242" s="379" t="s">
        <v>5540</v>
      </c>
      <c r="U242" s="379" t="s">
        <v>5541</v>
      </c>
      <c r="V242" s="379" t="s">
        <v>5542</v>
      </c>
      <c r="W242" s="379" t="s">
        <v>5537</v>
      </c>
      <c r="X242" s="379" t="s">
        <v>31</v>
      </c>
      <c r="Y242" s="379" t="s">
        <v>5543</v>
      </c>
      <c r="Z242" s="379" t="s">
        <v>8143</v>
      </c>
      <c r="AA242" s="379">
        <v>45992</v>
      </c>
      <c r="AB242" s="379" t="s">
        <v>93</v>
      </c>
      <c r="AC242" s="379" t="s">
        <v>8143</v>
      </c>
      <c r="AD242" s="379">
        <v>45966</v>
      </c>
      <c r="AE242" s="379">
        <v>600000</v>
      </c>
      <c r="AF242" s="379">
        <v>200000</v>
      </c>
      <c r="AG242" s="379">
        <v>400000</v>
      </c>
      <c r="AH242" s="379">
        <v>200000</v>
      </c>
      <c r="AI242" s="379">
        <v>45995</v>
      </c>
      <c r="AJ242" s="379">
        <v>200000</v>
      </c>
      <c r="AK242" s="383"/>
      <c r="AL242" s="379">
        <v>0</v>
      </c>
    </row>
    <row r="243" spans="1:38">
      <c r="A243" s="379" t="s">
        <v>7460</v>
      </c>
      <c r="B243" s="379">
        <v>2025</v>
      </c>
      <c r="C243" s="379" t="s">
        <v>7923</v>
      </c>
      <c r="D243" s="379" t="s">
        <v>7857</v>
      </c>
      <c r="E243" s="379" t="s">
        <v>7924</v>
      </c>
      <c r="F243" s="379" t="s">
        <v>8144</v>
      </c>
      <c r="G243" s="382">
        <v>136</v>
      </c>
      <c r="H243" s="382" t="s">
        <v>8145</v>
      </c>
      <c r="I243" s="383">
        <v>45968</v>
      </c>
      <c r="J243" s="383">
        <v>45968</v>
      </c>
      <c r="L243" s="379" t="s">
        <v>93</v>
      </c>
      <c r="M243" s="379" t="s">
        <v>7924</v>
      </c>
      <c r="N243" s="379" t="s">
        <v>2093</v>
      </c>
      <c r="O243" s="379">
        <v>57</v>
      </c>
      <c r="P243" s="379">
        <v>3068104878</v>
      </c>
      <c r="Q243" s="379" t="s">
        <v>2095</v>
      </c>
      <c r="R243" s="379" t="s">
        <v>2096</v>
      </c>
      <c r="T243" s="379" t="s">
        <v>2097</v>
      </c>
      <c r="U243" s="379" t="s">
        <v>2098</v>
      </c>
      <c r="V243" s="379" t="s">
        <v>2099</v>
      </c>
      <c r="W243" s="379" t="s">
        <v>7468</v>
      </c>
      <c r="X243" s="379" t="s">
        <v>894</v>
      </c>
      <c r="Y243" s="379" t="s">
        <v>7469</v>
      </c>
      <c r="Z243" s="379" t="s">
        <v>8146</v>
      </c>
      <c r="AA243" s="379">
        <v>45993</v>
      </c>
      <c r="AB243" s="379" t="s">
        <v>93</v>
      </c>
      <c r="AC243" s="379" t="s">
        <v>2094</v>
      </c>
      <c r="AD243" s="379">
        <v>45994</v>
      </c>
      <c r="AE243" s="379">
        <v>700000</v>
      </c>
      <c r="AF243" s="379">
        <v>700000</v>
      </c>
      <c r="AG243" s="379">
        <v>0</v>
      </c>
      <c r="AH243" s="379">
        <v>700000</v>
      </c>
      <c r="AI243" s="379">
        <v>45999</v>
      </c>
      <c r="AJ243" s="379">
        <v>700000</v>
      </c>
      <c r="AK243" s="383" t="s">
        <v>3735</v>
      </c>
      <c r="AL243" s="379">
        <v>0</v>
      </c>
    </row>
    <row r="244" spans="1:38">
      <c r="A244" s="379" t="s">
        <v>4977</v>
      </c>
      <c r="B244" s="379">
        <v>2025</v>
      </c>
      <c r="C244" s="379" t="s">
        <v>7923</v>
      </c>
      <c r="D244" s="379" t="s">
        <v>3747</v>
      </c>
      <c r="E244" s="379" t="s">
        <v>7924</v>
      </c>
      <c r="F244" s="379" t="s">
        <v>8147</v>
      </c>
      <c r="G244" s="382">
        <v>137</v>
      </c>
      <c r="H244" s="382" t="s">
        <v>8145</v>
      </c>
      <c r="I244" s="383">
        <v>45971</v>
      </c>
      <c r="J244" s="383">
        <v>45971</v>
      </c>
      <c r="L244" s="379" t="s">
        <v>93</v>
      </c>
      <c r="M244" s="379" t="s">
        <v>7924</v>
      </c>
      <c r="N244" s="379" t="s">
        <v>4976</v>
      </c>
      <c r="O244" s="379">
        <v>4</v>
      </c>
      <c r="P244" s="379">
        <v>3088137832</v>
      </c>
      <c r="Q244" s="379" t="s">
        <v>2413</v>
      </c>
      <c r="R244" s="379" t="s">
        <v>1492</v>
      </c>
      <c r="T244" s="379" t="s">
        <v>4979</v>
      </c>
      <c r="U244" s="379" t="s">
        <v>3502</v>
      </c>
      <c r="V244" s="379" t="s">
        <v>3503</v>
      </c>
      <c r="W244" s="379" t="s">
        <v>4984</v>
      </c>
      <c r="X244" s="379" t="s">
        <v>1430</v>
      </c>
      <c r="Y244" s="379" t="s">
        <v>3504</v>
      </c>
      <c r="Z244" s="379" t="s">
        <v>8148</v>
      </c>
      <c r="AA244" s="379">
        <v>45985</v>
      </c>
      <c r="AB244" s="379" t="s">
        <v>93</v>
      </c>
      <c r="AC244" s="379" t="s">
        <v>4983</v>
      </c>
      <c r="AD244" s="379">
        <v>45985</v>
      </c>
      <c r="AE244" s="379">
        <v>700000</v>
      </c>
      <c r="AF244" s="379">
        <v>700000</v>
      </c>
      <c r="AG244" s="379">
        <v>0</v>
      </c>
      <c r="AH244" s="379">
        <v>700000</v>
      </c>
      <c r="AI244" s="379">
        <v>45999</v>
      </c>
      <c r="AJ244" s="379">
        <v>700000</v>
      </c>
      <c r="AK244" s="383" t="s">
        <v>3735</v>
      </c>
      <c r="AL244" s="379">
        <v>0</v>
      </c>
    </row>
    <row r="245" spans="1:38">
      <c r="A245" s="379" t="s">
        <v>7319</v>
      </c>
      <c r="B245" s="379">
        <v>2025</v>
      </c>
      <c r="C245" s="379" t="s">
        <v>7923</v>
      </c>
      <c r="D245" s="379" t="s">
        <v>7851</v>
      </c>
      <c r="E245" s="379" t="s">
        <v>7924</v>
      </c>
      <c r="F245" s="379" t="s">
        <v>8149</v>
      </c>
      <c r="G245" s="382">
        <v>138</v>
      </c>
      <c r="H245" s="382" t="s">
        <v>8150</v>
      </c>
      <c r="I245" s="383">
        <v>45981</v>
      </c>
      <c r="J245" s="383">
        <v>45981</v>
      </c>
      <c r="L245" s="379" t="s">
        <v>93</v>
      </c>
      <c r="M245" s="379" t="s">
        <v>7924</v>
      </c>
      <c r="N245" s="379" t="s">
        <v>1737</v>
      </c>
      <c r="O245" s="379">
        <v>406</v>
      </c>
      <c r="P245" s="379">
        <v>3078201717</v>
      </c>
      <c r="Q245" s="379" t="s">
        <v>2358</v>
      </c>
      <c r="R245" s="379" t="s">
        <v>1738</v>
      </c>
      <c r="T245" s="379" t="s">
        <v>1739</v>
      </c>
      <c r="U245" s="379" t="s">
        <v>1741</v>
      </c>
      <c r="V245" s="379" t="s">
        <v>1742</v>
      </c>
      <c r="W245" s="379" t="s">
        <v>2355</v>
      </c>
      <c r="Y245" s="379" t="s">
        <v>2356</v>
      </c>
      <c r="Z245" s="379" t="s">
        <v>2357</v>
      </c>
      <c r="AA245" s="379">
        <v>46007</v>
      </c>
      <c r="AB245" s="379" t="s">
        <v>93</v>
      </c>
      <c r="AC245" s="379" t="s">
        <v>1740</v>
      </c>
      <c r="AD245" s="379">
        <v>46007</v>
      </c>
      <c r="AE245" s="379">
        <v>2000000</v>
      </c>
      <c r="AF245" s="379">
        <v>2000000</v>
      </c>
      <c r="AG245" s="379">
        <v>0</v>
      </c>
      <c r="AH245" s="379">
        <v>0</v>
      </c>
      <c r="AJ245" s="379">
        <v>0</v>
      </c>
      <c r="AK245" s="383" t="s">
        <v>3735</v>
      </c>
      <c r="AL245" s="379">
        <v>0</v>
      </c>
    </row>
    <row r="246" spans="1:38">
      <c r="A246" s="379" t="s">
        <v>6389</v>
      </c>
      <c r="B246" s="379">
        <v>2025</v>
      </c>
      <c r="C246" s="379" t="s">
        <v>7923</v>
      </c>
      <c r="D246" s="379" t="s">
        <v>3747</v>
      </c>
      <c r="E246" s="379" t="s">
        <v>7924</v>
      </c>
      <c r="F246" s="379" t="s">
        <v>8151</v>
      </c>
      <c r="G246" s="382">
        <v>139</v>
      </c>
      <c r="H246" s="382" t="s">
        <v>8150</v>
      </c>
      <c r="I246" s="383">
        <v>45993</v>
      </c>
      <c r="J246" s="383">
        <v>45993</v>
      </c>
      <c r="L246" s="379" t="s">
        <v>3749</v>
      </c>
      <c r="M246" s="379" t="s">
        <v>7924</v>
      </c>
      <c r="N246" s="379" t="s">
        <v>6387</v>
      </c>
      <c r="O246" s="379">
        <v>3</v>
      </c>
      <c r="P246" s="379">
        <v>2391001800</v>
      </c>
      <c r="Q246" s="379" t="s">
        <v>2153</v>
      </c>
      <c r="R246" s="379" t="s">
        <v>1531</v>
      </c>
      <c r="T246" s="379" t="s">
        <v>1532</v>
      </c>
      <c r="U246" s="379" t="s">
        <v>1534</v>
      </c>
      <c r="V246" s="379" t="s">
        <v>1535</v>
      </c>
      <c r="W246" s="379" t="s">
        <v>1531</v>
      </c>
      <c r="X246" s="379" t="s">
        <v>31</v>
      </c>
      <c r="Y246" s="379" t="s">
        <v>1533</v>
      </c>
      <c r="Z246" s="379" t="s">
        <v>6391</v>
      </c>
      <c r="AA246" s="379">
        <v>46015</v>
      </c>
      <c r="AB246" s="379" t="s">
        <v>240</v>
      </c>
      <c r="AC246" s="379" t="s">
        <v>6391</v>
      </c>
      <c r="AD246" s="379">
        <v>45994</v>
      </c>
      <c r="AE246" s="379">
        <v>600000</v>
      </c>
      <c r="AF246" s="379">
        <v>200000</v>
      </c>
      <c r="AG246" s="379">
        <v>400000</v>
      </c>
      <c r="AH246" s="379">
        <v>0</v>
      </c>
      <c r="AJ246" s="379">
        <v>0</v>
      </c>
      <c r="AK246" s="383"/>
    </row>
    <row r="247" spans="1:38">
      <c r="A247" s="379" t="s">
        <v>7275</v>
      </c>
      <c r="B247" s="379">
        <v>2025</v>
      </c>
      <c r="C247" s="379" t="s">
        <v>7923</v>
      </c>
      <c r="D247" s="379" t="s">
        <v>3747</v>
      </c>
      <c r="E247" s="379" t="s">
        <v>7924</v>
      </c>
      <c r="F247" s="379" t="s">
        <v>8152</v>
      </c>
      <c r="G247" s="382">
        <v>140</v>
      </c>
      <c r="H247" s="382" t="s">
        <v>8150</v>
      </c>
      <c r="I247" s="383">
        <v>45993</v>
      </c>
      <c r="J247" s="383">
        <v>45993</v>
      </c>
      <c r="L247" s="379" t="s">
        <v>240</v>
      </c>
      <c r="M247" s="379" t="s">
        <v>7924</v>
      </c>
      <c r="N247" s="379" t="s">
        <v>2166</v>
      </c>
      <c r="O247" s="379">
        <v>3</v>
      </c>
      <c r="P247" s="379">
        <v>2520901485</v>
      </c>
      <c r="Q247" s="379" t="s">
        <v>2169</v>
      </c>
      <c r="R247" s="379" t="s">
        <v>1913</v>
      </c>
      <c r="T247" s="379" t="s">
        <v>1914</v>
      </c>
      <c r="U247" s="379" t="s">
        <v>1915</v>
      </c>
      <c r="V247" s="379" t="s">
        <v>1916</v>
      </c>
      <c r="W247" s="379" t="s">
        <v>1913</v>
      </c>
      <c r="X247" s="379" t="s">
        <v>31</v>
      </c>
      <c r="Y247" s="379" t="s">
        <v>2167</v>
      </c>
      <c r="Z247" s="379" t="s">
        <v>2168</v>
      </c>
      <c r="AA247" s="379">
        <v>46015</v>
      </c>
      <c r="AB247" s="379" t="s">
        <v>240</v>
      </c>
      <c r="AC247" s="379" t="s">
        <v>2168</v>
      </c>
      <c r="AD247" s="379">
        <v>45994</v>
      </c>
      <c r="AE247" s="379">
        <v>600000</v>
      </c>
      <c r="AF247" s="379">
        <v>200000</v>
      </c>
      <c r="AG247" s="379">
        <v>400000</v>
      </c>
      <c r="AH247" s="379">
        <v>0</v>
      </c>
      <c r="AJ247" s="379">
        <v>0</v>
      </c>
      <c r="AK247" s="383"/>
    </row>
    <row r="248" spans="1:38">
      <c r="A248" s="379" t="s">
        <v>5494</v>
      </c>
      <c r="B248" s="379">
        <v>2025</v>
      </c>
      <c r="C248" s="379" t="s">
        <v>7923</v>
      </c>
      <c r="E248" s="379" t="s">
        <v>7924</v>
      </c>
      <c r="F248" s="379" t="s">
        <v>8153</v>
      </c>
      <c r="G248" s="382">
        <v>141</v>
      </c>
      <c r="H248" s="382" t="s">
        <v>5180</v>
      </c>
      <c r="I248" s="383">
        <v>45993</v>
      </c>
      <c r="J248" s="383">
        <v>45993</v>
      </c>
      <c r="L248" s="379" t="s">
        <v>93</v>
      </c>
      <c r="M248" s="379" t="s">
        <v>7924</v>
      </c>
      <c r="N248" s="379" t="s">
        <v>5492</v>
      </c>
      <c r="O248" s="379">
        <v>74</v>
      </c>
      <c r="P248" s="379">
        <v>7308502523</v>
      </c>
      <c r="Q248" s="379">
        <v>73085025230</v>
      </c>
      <c r="R248" s="379" t="s">
        <v>2378</v>
      </c>
      <c r="T248" s="379" t="s">
        <v>2379</v>
      </c>
      <c r="U248" s="379" t="s">
        <v>2380</v>
      </c>
      <c r="V248" s="379" t="s">
        <v>2381</v>
      </c>
      <c r="W248" s="379" t="s">
        <v>5498</v>
      </c>
      <c r="X248" s="379" t="s">
        <v>5499</v>
      </c>
      <c r="Y248" s="379" t="s">
        <v>5500</v>
      </c>
      <c r="Z248" s="379" t="s">
        <v>5497</v>
      </c>
      <c r="AA248" s="379">
        <v>46015</v>
      </c>
      <c r="AB248" s="379" t="s">
        <v>93</v>
      </c>
      <c r="AC248" s="379" t="s">
        <v>5497</v>
      </c>
      <c r="AD248" s="379">
        <v>46013</v>
      </c>
      <c r="AE248" s="379">
        <v>1700000</v>
      </c>
      <c r="AF248" s="379">
        <v>1700000</v>
      </c>
      <c r="AG248" s="379">
        <v>0</v>
      </c>
      <c r="AH248" s="379">
        <v>0</v>
      </c>
      <c r="AJ248" s="379">
        <v>0</v>
      </c>
      <c r="AK248" s="383" t="s">
        <v>3735</v>
      </c>
      <c r="AL248" s="379">
        <v>0</v>
      </c>
    </row>
    <row r="249" spans="1:38">
      <c r="A249" s="379" t="s">
        <v>5680</v>
      </c>
      <c r="B249" s="379">
        <v>2025</v>
      </c>
      <c r="C249" s="379" t="s">
        <v>7923</v>
      </c>
      <c r="D249" s="379" t="s">
        <v>7844</v>
      </c>
      <c r="E249" s="379" t="s">
        <v>7924</v>
      </c>
      <c r="F249" s="379" t="s">
        <v>8154</v>
      </c>
      <c r="G249" s="382">
        <v>142</v>
      </c>
      <c r="H249" s="382" t="s">
        <v>8155</v>
      </c>
      <c r="I249" s="383">
        <v>45993</v>
      </c>
      <c r="J249" s="383">
        <v>45993</v>
      </c>
      <c r="L249" s="379" t="s">
        <v>3749</v>
      </c>
      <c r="M249" s="379" t="s">
        <v>7924</v>
      </c>
      <c r="N249" s="379" t="s">
        <v>5677</v>
      </c>
      <c r="O249" s="379">
        <v>7</v>
      </c>
      <c r="P249" s="379">
        <v>6218143241</v>
      </c>
      <c r="Q249" s="379">
        <v>62181432416</v>
      </c>
      <c r="R249" s="379" t="s">
        <v>8156</v>
      </c>
      <c r="T249" s="379" t="s">
        <v>5682</v>
      </c>
      <c r="W249" s="379" t="s">
        <v>8157</v>
      </c>
      <c r="Y249" s="379" t="s">
        <v>8158</v>
      </c>
      <c r="Z249" s="379" t="s">
        <v>8159</v>
      </c>
      <c r="AA249" s="379">
        <v>46021</v>
      </c>
      <c r="AB249" s="379" t="s">
        <v>3749</v>
      </c>
      <c r="AD249" s="379" t="s">
        <v>7982</v>
      </c>
      <c r="AE249" s="379">
        <v>981880</v>
      </c>
      <c r="AF249" s="379">
        <v>0</v>
      </c>
      <c r="AG249" s="379">
        <v>981880</v>
      </c>
      <c r="AH249" s="379">
        <v>0</v>
      </c>
      <c r="AJ249" s="379">
        <v>0</v>
      </c>
    </row>
    <row r="250" spans="1:38">
      <c r="A250" s="379" t="s">
        <v>7538</v>
      </c>
      <c r="B250" s="379">
        <v>2025</v>
      </c>
      <c r="C250" s="379" t="s">
        <v>7923</v>
      </c>
      <c r="D250" s="379" t="s">
        <v>7851</v>
      </c>
      <c r="E250" s="379" t="s">
        <v>7924</v>
      </c>
      <c r="F250" s="379" t="s">
        <v>8160</v>
      </c>
      <c r="G250" s="382">
        <v>143</v>
      </c>
      <c r="H250" s="382" t="s">
        <v>8161</v>
      </c>
      <c r="I250" s="383">
        <v>46000</v>
      </c>
      <c r="J250" s="383">
        <v>46000</v>
      </c>
      <c r="L250" s="379" t="s">
        <v>3746</v>
      </c>
      <c r="M250" s="379" t="s">
        <v>7924</v>
      </c>
      <c r="N250" s="379" t="s">
        <v>1962</v>
      </c>
      <c r="O250" s="379">
        <v>103</v>
      </c>
      <c r="P250" s="379">
        <v>7058200339</v>
      </c>
      <c r="Q250" s="379" t="s">
        <v>2361</v>
      </c>
      <c r="R250" s="379" t="s">
        <v>1963</v>
      </c>
      <c r="T250" s="379" t="s">
        <v>1964</v>
      </c>
      <c r="U250" s="379" t="s">
        <v>1965</v>
      </c>
      <c r="V250" s="379" t="s">
        <v>1966</v>
      </c>
      <c r="W250" s="379" t="s">
        <v>1967</v>
      </c>
      <c r="X250" s="379" t="s">
        <v>2360</v>
      </c>
      <c r="Y250" s="379" t="s">
        <v>1968</v>
      </c>
      <c r="Z250" s="379" t="s">
        <v>1969</v>
      </c>
      <c r="AA250" s="379">
        <v>46028</v>
      </c>
      <c r="AB250" s="379" t="s">
        <v>3746</v>
      </c>
      <c r="AC250" s="379" t="s">
        <v>1969</v>
      </c>
      <c r="AE250" s="379">
        <v>700000</v>
      </c>
      <c r="AF250" s="379">
        <v>700000</v>
      </c>
      <c r="AG250" s="379">
        <v>0</v>
      </c>
      <c r="AH250" s="379">
        <v>0</v>
      </c>
      <c r="AJ250" s="379">
        <v>0</v>
      </c>
      <c r="AK250" s="379" t="s">
        <v>3735</v>
      </c>
      <c r="AL250" s="379">
        <v>0</v>
      </c>
    </row>
    <row r="251" spans="1:38">
      <c r="A251" s="379" t="s">
        <v>6803</v>
      </c>
      <c r="B251" s="379">
        <v>2025</v>
      </c>
      <c r="C251" s="379" t="s">
        <v>7923</v>
      </c>
      <c r="E251" s="379" t="s">
        <v>7924</v>
      </c>
      <c r="F251" s="379" t="s">
        <v>8162</v>
      </c>
      <c r="G251" s="382">
        <v>144</v>
      </c>
      <c r="H251" s="382" t="s">
        <v>8163</v>
      </c>
      <c r="I251" s="383">
        <v>46009</v>
      </c>
      <c r="J251" s="383">
        <v>46009</v>
      </c>
      <c r="L251" s="379" t="s">
        <v>93</v>
      </c>
      <c r="M251" s="379" t="s">
        <v>7924</v>
      </c>
      <c r="N251" s="379" t="s">
        <v>2370</v>
      </c>
      <c r="O251" s="379">
        <v>72</v>
      </c>
      <c r="P251" s="379">
        <v>3058195094</v>
      </c>
      <c r="Q251" s="379">
        <v>30581950940</v>
      </c>
      <c r="R251" s="379" t="s">
        <v>2373</v>
      </c>
      <c r="T251" s="379" t="s">
        <v>2374</v>
      </c>
      <c r="U251" s="379" t="s">
        <v>2375</v>
      </c>
      <c r="V251" s="379" t="s">
        <v>2376</v>
      </c>
      <c r="W251" s="379" t="s">
        <v>2371</v>
      </c>
      <c r="X251" s="379" t="s">
        <v>345</v>
      </c>
      <c r="Y251" s="379" t="s">
        <v>2372</v>
      </c>
      <c r="Z251" s="379" t="s">
        <v>8164</v>
      </c>
      <c r="AC251" s="379" t="s">
        <v>2377</v>
      </c>
      <c r="AD251" s="379">
        <v>46009</v>
      </c>
      <c r="AE251" s="379">
        <v>1650000</v>
      </c>
      <c r="AF251" s="379">
        <v>1650000</v>
      </c>
      <c r="AG251" s="379">
        <v>0</v>
      </c>
      <c r="AH251" s="379">
        <v>1650000</v>
      </c>
      <c r="AI251" s="379">
        <v>46020</v>
      </c>
      <c r="AJ251" s="379">
        <v>1650000</v>
      </c>
      <c r="AK251" s="383" t="s">
        <v>3735</v>
      </c>
      <c r="AL251" s="379">
        <v>0</v>
      </c>
    </row>
    <row r="252" spans="1:38">
      <c r="A252" s="379" t="s">
        <v>5243</v>
      </c>
      <c r="B252" s="379">
        <v>2025</v>
      </c>
      <c r="C252" s="379" t="s">
        <v>7923</v>
      </c>
      <c r="D252" s="379" t="s">
        <v>7851</v>
      </c>
      <c r="E252" s="379" t="s">
        <v>7924</v>
      </c>
      <c r="F252" s="379" t="s">
        <v>8165</v>
      </c>
      <c r="G252" s="382">
        <v>145</v>
      </c>
      <c r="H252" s="382" t="s">
        <v>8166</v>
      </c>
      <c r="I252" s="383">
        <v>46013</v>
      </c>
      <c r="J252" s="383">
        <v>46013</v>
      </c>
      <c r="L252" s="379" t="s">
        <v>93</v>
      </c>
      <c r="M252" s="379" t="s">
        <v>7924</v>
      </c>
      <c r="N252" s="379" t="s">
        <v>1936</v>
      </c>
      <c r="O252" s="379">
        <v>44</v>
      </c>
      <c r="P252" s="379">
        <v>3148164111</v>
      </c>
      <c r="Q252" s="379" t="s">
        <v>2235</v>
      </c>
      <c r="R252" s="379" t="s">
        <v>1942</v>
      </c>
      <c r="T252" s="379" t="s">
        <v>1943</v>
      </c>
      <c r="U252" s="379" t="s">
        <v>1944</v>
      </c>
      <c r="V252" s="379" t="s">
        <v>1945</v>
      </c>
      <c r="W252" s="379" t="s">
        <v>2234</v>
      </c>
      <c r="X252" s="379" t="s">
        <v>676</v>
      </c>
      <c r="Y252" s="379" t="s">
        <v>1946</v>
      </c>
      <c r="Z252" s="379" t="s">
        <v>8167</v>
      </c>
      <c r="AC252" s="379" t="s">
        <v>1947</v>
      </c>
      <c r="AD252" s="379">
        <v>46010</v>
      </c>
      <c r="AE252" s="379">
        <v>1400000</v>
      </c>
      <c r="AF252" s="379">
        <v>1000000</v>
      </c>
      <c r="AG252" s="379">
        <v>400000</v>
      </c>
      <c r="AH252" s="379">
        <v>0</v>
      </c>
      <c r="AJ252" s="379">
        <v>0</v>
      </c>
      <c r="AK252" s="383"/>
    </row>
    <row r="253" spans="1:38">
      <c r="A253" s="379" t="s">
        <v>7531</v>
      </c>
      <c r="B253" s="379">
        <v>2025</v>
      </c>
      <c r="C253" s="379" t="s">
        <v>7923</v>
      </c>
      <c r="D253" s="379" t="s">
        <v>7844</v>
      </c>
      <c r="E253" s="379" t="s">
        <v>7924</v>
      </c>
      <c r="F253" s="379" t="s">
        <v>8168</v>
      </c>
      <c r="G253" s="382">
        <v>146</v>
      </c>
      <c r="H253" s="382" t="s">
        <v>6405</v>
      </c>
      <c r="I253" s="383">
        <v>46020</v>
      </c>
      <c r="J253" s="383">
        <v>46020</v>
      </c>
      <c r="L253" s="379" t="s">
        <v>93</v>
      </c>
      <c r="M253" s="379" t="s">
        <v>7924</v>
      </c>
      <c r="N253" s="379" t="s">
        <v>7528</v>
      </c>
      <c r="O253" s="379">
        <v>15</v>
      </c>
      <c r="P253" s="379">
        <v>7968701173</v>
      </c>
      <c r="Q253" s="379">
        <v>37387007246</v>
      </c>
      <c r="R253" s="379" t="s">
        <v>7529</v>
      </c>
      <c r="T253" s="379" t="s">
        <v>7532</v>
      </c>
      <c r="W253" s="379" t="s">
        <v>7534</v>
      </c>
      <c r="Y253" s="379" t="s">
        <v>7535</v>
      </c>
      <c r="Z253" s="379" t="s">
        <v>7533</v>
      </c>
      <c r="AE253" s="379">
        <v>1350000</v>
      </c>
      <c r="AF253" s="379">
        <v>1350000</v>
      </c>
      <c r="AG253" s="379">
        <v>0</v>
      </c>
      <c r="AH253" s="379">
        <v>0</v>
      </c>
      <c r="AJ253" s="379">
        <v>0</v>
      </c>
      <c r="AK253" s="379" t="s">
        <v>3735</v>
      </c>
      <c r="AL253" s="379">
        <v>0</v>
      </c>
    </row>
    <row r="254" spans="1:38">
      <c r="A254" s="379" t="s">
        <v>6125</v>
      </c>
      <c r="B254" s="379">
        <v>2025</v>
      </c>
      <c r="C254" s="379" t="s">
        <v>7923</v>
      </c>
      <c r="D254" s="379" t="s">
        <v>7844</v>
      </c>
      <c r="E254" s="379" t="s">
        <v>7924</v>
      </c>
      <c r="F254" s="379" t="s">
        <v>8169</v>
      </c>
      <c r="G254" s="382">
        <v>147</v>
      </c>
      <c r="H254" s="382" t="s">
        <v>8170</v>
      </c>
      <c r="I254" s="383">
        <v>46020</v>
      </c>
      <c r="J254" s="383">
        <v>46020</v>
      </c>
      <c r="L254" s="379" t="s">
        <v>3748</v>
      </c>
      <c r="M254" s="379" t="s">
        <v>7924</v>
      </c>
      <c r="N254" s="379" t="s">
        <v>6122</v>
      </c>
      <c r="O254" s="379">
        <v>7</v>
      </c>
      <c r="P254" s="379">
        <v>3128157803</v>
      </c>
      <c r="Q254" s="379">
        <v>31281578036</v>
      </c>
      <c r="R254" s="379" t="s">
        <v>6123</v>
      </c>
      <c r="T254" s="379" t="s">
        <v>8171</v>
      </c>
      <c r="W254" s="379" t="s">
        <v>8172</v>
      </c>
      <c r="X254" s="379" t="s">
        <v>1346</v>
      </c>
      <c r="Y254" s="379" t="s">
        <v>8173</v>
      </c>
      <c r="Z254" s="379" t="s">
        <v>8174</v>
      </c>
      <c r="AD254" s="379" t="s">
        <v>7982</v>
      </c>
      <c r="AE254" s="379">
        <v>572090</v>
      </c>
      <c r="AF254" s="379">
        <v>0</v>
      </c>
      <c r="AG254" s="379">
        <v>572090</v>
      </c>
      <c r="AH254" s="379">
        <v>0</v>
      </c>
      <c r="AJ254" s="379">
        <v>0</v>
      </c>
    </row>
    <row r="255" spans="1:38">
      <c r="A255" s="379" t="s">
        <v>6680</v>
      </c>
      <c r="B255" s="379">
        <v>2025</v>
      </c>
      <c r="C255" s="379" t="s">
        <v>7923</v>
      </c>
      <c r="D255" s="379" t="s">
        <v>7851</v>
      </c>
      <c r="E255" s="379" t="s">
        <v>8177</v>
      </c>
      <c r="F255" s="379" t="s">
        <v>8178</v>
      </c>
      <c r="G255" s="382">
        <v>1</v>
      </c>
      <c r="H255" s="382" t="s">
        <v>6795</v>
      </c>
      <c r="I255" s="383">
        <v>45890</v>
      </c>
      <c r="J255" s="383">
        <v>45890</v>
      </c>
      <c r="L255" s="379" t="s">
        <v>6678</v>
      </c>
      <c r="M255" s="379" t="s">
        <v>8177</v>
      </c>
      <c r="N255" s="379" t="s">
        <v>6677</v>
      </c>
      <c r="O255" s="379">
        <v>130</v>
      </c>
      <c r="P255" s="379">
        <v>1318628077</v>
      </c>
      <c r="Q255" s="379">
        <v>13186280770</v>
      </c>
      <c r="R255" s="379" t="s">
        <v>6678</v>
      </c>
      <c r="T255" s="379" t="s">
        <v>6650</v>
      </c>
      <c r="U255" s="379" t="s">
        <v>6651</v>
      </c>
      <c r="V255" s="379" t="s">
        <v>6652</v>
      </c>
      <c r="W255" s="379" t="s">
        <v>6655</v>
      </c>
      <c r="X255" s="379" t="s">
        <v>6656</v>
      </c>
      <c r="Y255" s="379" t="s">
        <v>6657</v>
      </c>
      <c r="Z255" s="379" t="s">
        <v>6654</v>
      </c>
      <c r="AA255" s="379">
        <v>45918</v>
      </c>
      <c r="AB255" s="379" t="s">
        <v>93</v>
      </c>
      <c r="AC255" s="379" t="s">
        <v>6654</v>
      </c>
      <c r="AD255" s="379">
        <v>45890</v>
      </c>
      <c r="AE255" s="379">
        <v>2500000</v>
      </c>
      <c r="AF255" s="379">
        <v>2500000</v>
      </c>
      <c r="AG255" s="379">
        <v>0</v>
      </c>
      <c r="AH255" s="379">
        <v>2500000</v>
      </c>
      <c r="AI255" s="379">
        <v>45898</v>
      </c>
      <c r="AJ255" s="379">
        <v>2500000</v>
      </c>
      <c r="AK255" s="379" t="s">
        <v>3735</v>
      </c>
      <c r="AL255" s="379">
        <v>0</v>
      </c>
    </row>
    <row r="256" spans="1:38">
      <c r="A256" s="379" t="s">
        <v>6648</v>
      </c>
      <c r="B256" s="379">
        <v>2025</v>
      </c>
      <c r="C256" s="379" t="s">
        <v>7923</v>
      </c>
      <c r="D256" s="379" t="s">
        <v>7851</v>
      </c>
      <c r="E256" s="379" t="s">
        <v>8177</v>
      </c>
      <c r="F256" s="379" t="s">
        <v>8179</v>
      </c>
      <c r="G256" s="382">
        <v>2</v>
      </c>
      <c r="H256" s="382" t="s">
        <v>5744</v>
      </c>
      <c r="I256" s="383">
        <v>45890</v>
      </c>
      <c r="J256" s="383">
        <v>45890</v>
      </c>
      <c r="L256" s="379" t="s">
        <v>6646</v>
      </c>
      <c r="M256" s="379" t="s">
        <v>8177</v>
      </c>
      <c r="N256" s="379" t="s">
        <v>6645</v>
      </c>
      <c r="O256" s="379">
        <v>9</v>
      </c>
      <c r="P256" s="379">
        <v>3258101192</v>
      </c>
      <c r="Q256" s="379">
        <v>32581011920</v>
      </c>
      <c r="R256" s="379" t="s">
        <v>6646</v>
      </c>
      <c r="T256" s="379" t="s">
        <v>6650</v>
      </c>
      <c r="U256" s="379" t="s">
        <v>6651</v>
      </c>
      <c r="V256" s="379" t="s">
        <v>6652</v>
      </c>
      <c r="W256" s="379" t="s">
        <v>6655</v>
      </c>
      <c r="X256" s="379" t="s">
        <v>6656</v>
      </c>
      <c r="Y256" s="379" t="s">
        <v>6657</v>
      </c>
      <c r="Z256" s="379" t="s">
        <v>6654</v>
      </c>
      <c r="AA256" s="379">
        <v>45918</v>
      </c>
      <c r="AB256" s="379" t="s">
        <v>93</v>
      </c>
      <c r="AC256" s="379" t="s">
        <v>6654</v>
      </c>
      <c r="AD256" s="379">
        <v>45890</v>
      </c>
      <c r="AE256" s="379">
        <v>1800000</v>
      </c>
      <c r="AF256" s="379">
        <v>1400000</v>
      </c>
      <c r="AG256" s="379">
        <v>400000</v>
      </c>
      <c r="AH256" s="379">
        <v>1800000</v>
      </c>
      <c r="AI256" s="379">
        <v>45898</v>
      </c>
      <c r="AJ256" s="379">
        <v>1400000</v>
      </c>
      <c r="AK256" s="379">
        <v>45944</v>
      </c>
      <c r="AL256" s="379">
        <v>400000</v>
      </c>
    </row>
    <row r="257" spans="1:38">
      <c r="A257" s="379" t="s">
        <v>5578</v>
      </c>
      <c r="B257" s="379">
        <v>2025</v>
      </c>
      <c r="C257" s="379" t="s">
        <v>7923</v>
      </c>
      <c r="D257" s="379" t="s">
        <v>7856</v>
      </c>
      <c r="E257" s="379" t="s">
        <v>8177</v>
      </c>
      <c r="F257" s="379" t="s">
        <v>8180</v>
      </c>
      <c r="G257" s="382">
        <v>3</v>
      </c>
      <c r="H257" s="382" t="s">
        <v>4982</v>
      </c>
      <c r="I257" s="383">
        <v>45950</v>
      </c>
      <c r="J257" s="383">
        <v>45950</v>
      </c>
      <c r="L257" s="379" t="s">
        <v>1479</v>
      </c>
      <c r="M257" s="379" t="s">
        <v>8177</v>
      </c>
      <c r="N257" s="379" t="s">
        <v>2020</v>
      </c>
      <c r="O257" s="379">
        <v>5</v>
      </c>
      <c r="P257" s="379">
        <v>3128169949</v>
      </c>
      <c r="Q257" s="379">
        <v>31281699490</v>
      </c>
      <c r="R257" s="379" t="s">
        <v>1479</v>
      </c>
      <c r="T257" s="379" t="s">
        <v>5580</v>
      </c>
      <c r="U257" s="379" t="s">
        <v>1484</v>
      </c>
      <c r="V257" s="379" t="s">
        <v>1485</v>
      </c>
      <c r="W257" s="379" t="s">
        <v>1482</v>
      </c>
      <c r="X257" s="379" t="s">
        <v>1195</v>
      </c>
      <c r="Y257" s="379" t="s">
        <v>1483</v>
      </c>
      <c r="Z257" s="379" t="s">
        <v>1481</v>
      </c>
      <c r="AA257" s="379">
        <v>45978</v>
      </c>
      <c r="AB257" s="379" t="s">
        <v>3748</v>
      </c>
      <c r="AC257" s="379" t="s">
        <v>1481</v>
      </c>
      <c r="AD257" s="379">
        <v>45994</v>
      </c>
      <c r="AE257" s="379">
        <v>500000</v>
      </c>
      <c r="AF257" s="379">
        <v>500000</v>
      </c>
      <c r="AG257" s="379">
        <v>0</v>
      </c>
      <c r="AH257" s="379">
        <v>500000</v>
      </c>
      <c r="AI257" s="379">
        <v>46017</v>
      </c>
      <c r="AJ257" s="379">
        <v>500000</v>
      </c>
      <c r="AK257" s="379" t="s">
        <v>3735</v>
      </c>
      <c r="AL257" s="379">
        <v>0</v>
      </c>
    </row>
    <row r="258" spans="1:38">
      <c r="A258" s="379" t="s">
        <v>7560</v>
      </c>
      <c r="B258" s="379">
        <v>2025</v>
      </c>
      <c r="C258" s="379" t="s">
        <v>7923</v>
      </c>
      <c r="D258" s="379" t="s">
        <v>7856</v>
      </c>
      <c r="E258" s="379" t="s">
        <v>8177</v>
      </c>
      <c r="F258" s="379" t="s">
        <v>8181</v>
      </c>
      <c r="G258" s="382">
        <v>4</v>
      </c>
      <c r="H258" s="382" t="s">
        <v>4927</v>
      </c>
      <c r="I258" s="383">
        <v>45954</v>
      </c>
      <c r="J258" s="383">
        <v>45954</v>
      </c>
      <c r="L258" s="379" t="s">
        <v>7558</v>
      </c>
      <c r="M258" s="379" t="s">
        <v>8177</v>
      </c>
      <c r="N258" s="379" t="s">
        <v>7557</v>
      </c>
      <c r="O258" s="379">
        <v>37</v>
      </c>
      <c r="P258" s="379">
        <v>1258188075</v>
      </c>
      <c r="Q258" s="379">
        <v>12581880750</v>
      </c>
      <c r="R258" s="379" t="s">
        <v>7558</v>
      </c>
      <c r="T258" s="379" t="s">
        <v>7562</v>
      </c>
      <c r="U258" s="379" t="s">
        <v>7563</v>
      </c>
      <c r="V258" s="379" t="s">
        <v>7564</v>
      </c>
      <c r="W258" s="379" t="s">
        <v>7570</v>
      </c>
      <c r="X258" s="379" t="s">
        <v>1346</v>
      </c>
      <c r="Y258" s="379" t="s">
        <v>7571</v>
      </c>
      <c r="Z258" s="379" t="s">
        <v>8182</v>
      </c>
      <c r="AA258" s="379">
        <v>45966</v>
      </c>
      <c r="AB258" s="379" t="s">
        <v>93</v>
      </c>
      <c r="AC258" s="379" t="s">
        <v>7569</v>
      </c>
      <c r="AD258" s="379">
        <v>45972</v>
      </c>
      <c r="AE258" s="379">
        <v>1400000</v>
      </c>
      <c r="AF258" s="379">
        <v>400000</v>
      </c>
      <c r="AG258" s="379">
        <v>1000000</v>
      </c>
      <c r="AH258" s="379">
        <v>1400000</v>
      </c>
      <c r="AI258" s="379">
        <v>45978</v>
      </c>
      <c r="AJ258" s="379">
        <v>400000</v>
      </c>
      <c r="AK258" s="379">
        <v>46009</v>
      </c>
      <c r="AL258" s="379">
        <v>1000000</v>
      </c>
    </row>
    <row r="259" spans="1:38">
      <c r="A259" s="379" t="s">
        <v>7544</v>
      </c>
      <c r="B259" s="379">
        <v>2025</v>
      </c>
      <c r="C259" s="379" t="s">
        <v>7923</v>
      </c>
      <c r="D259" s="379" t="s">
        <v>7851</v>
      </c>
      <c r="E259" s="379" t="s">
        <v>8177</v>
      </c>
      <c r="F259" s="379" t="s">
        <v>8183</v>
      </c>
      <c r="G259" s="382">
        <v>5</v>
      </c>
      <c r="H259" s="382" t="s">
        <v>4901</v>
      </c>
      <c r="I259" s="383">
        <v>45957</v>
      </c>
      <c r="J259" s="383">
        <v>45957</v>
      </c>
      <c r="L259" s="379" t="s">
        <v>7542</v>
      </c>
      <c r="M259" s="379" t="s">
        <v>8177</v>
      </c>
      <c r="N259" s="379" t="s">
        <v>7541</v>
      </c>
      <c r="O259" s="379">
        <v>19</v>
      </c>
      <c r="P259" s="379">
        <v>1258134604</v>
      </c>
      <c r="Q259" s="379">
        <v>12581346040</v>
      </c>
      <c r="R259" s="379" t="s">
        <v>7542</v>
      </c>
      <c r="T259" s="379" t="s">
        <v>7546</v>
      </c>
      <c r="U259" s="379" t="s">
        <v>7550</v>
      </c>
      <c r="V259" s="379" t="s">
        <v>7551</v>
      </c>
      <c r="W259" s="379" t="s">
        <v>5755</v>
      </c>
      <c r="X259" s="379" t="s">
        <v>1024</v>
      </c>
      <c r="Y259" s="379" t="s">
        <v>5847</v>
      </c>
      <c r="Z259" s="379" t="s">
        <v>5846</v>
      </c>
      <c r="AA259" s="379">
        <v>45986</v>
      </c>
      <c r="AB259" s="379" t="s">
        <v>240</v>
      </c>
      <c r="AC259" s="379" t="s">
        <v>5846</v>
      </c>
      <c r="AD259" s="379">
        <v>45989</v>
      </c>
      <c r="AE259" s="379">
        <v>600000</v>
      </c>
      <c r="AF259" s="379">
        <v>600000</v>
      </c>
      <c r="AG259" s="379">
        <v>0</v>
      </c>
      <c r="AH259" s="379">
        <v>600000</v>
      </c>
      <c r="AI259" s="379">
        <v>45992</v>
      </c>
      <c r="AJ259" s="379">
        <v>600000</v>
      </c>
      <c r="AK259" s="379" t="s">
        <v>3735</v>
      </c>
      <c r="AL259" s="379">
        <v>0</v>
      </c>
    </row>
    <row r="260" spans="1:38">
      <c r="A260" s="379" t="s">
        <v>7446</v>
      </c>
      <c r="B260" s="379">
        <v>2025</v>
      </c>
      <c r="C260" s="379" t="s">
        <v>7923</v>
      </c>
      <c r="D260" s="379" t="s">
        <v>7851</v>
      </c>
      <c r="E260" s="379" t="s">
        <v>8177</v>
      </c>
      <c r="F260" s="379" t="s">
        <v>8184</v>
      </c>
      <c r="G260" s="382">
        <v>6</v>
      </c>
      <c r="H260" s="382" t="s">
        <v>5421</v>
      </c>
      <c r="I260" s="383">
        <v>45959</v>
      </c>
      <c r="J260" s="383">
        <v>45959</v>
      </c>
      <c r="L260" s="379" t="s">
        <v>1575</v>
      </c>
      <c r="M260" s="379" t="s">
        <v>8177</v>
      </c>
      <c r="N260" s="379" t="s">
        <v>1574</v>
      </c>
      <c r="O260" s="379">
        <v>89</v>
      </c>
      <c r="P260" s="379">
        <v>1258300530</v>
      </c>
      <c r="Q260" s="379">
        <v>90700144261</v>
      </c>
      <c r="R260" s="379" t="s">
        <v>1575</v>
      </c>
      <c r="T260" s="379" t="s">
        <v>1576</v>
      </c>
      <c r="U260" s="379" t="s">
        <v>1578</v>
      </c>
      <c r="V260" s="379">
        <v>0</v>
      </c>
      <c r="W260" s="379" t="s">
        <v>8185</v>
      </c>
      <c r="X260" s="379" t="s">
        <v>1577</v>
      </c>
      <c r="Y260" s="379" t="s">
        <v>8186</v>
      </c>
      <c r="Z260" s="379" t="s">
        <v>8187</v>
      </c>
      <c r="AA260" s="379">
        <v>45988</v>
      </c>
      <c r="AB260" s="379" t="s">
        <v>93</v>
      </c>
      <c r="AC260" s="379" t="s">
        <v>8188</v>
      </c>
      <c r="AD260" s="379">
        <v>46001</v>
      </c>
      <c r="AE260" s="379">
        <v>3400000</v>
      </c>
      <c r="AF260" s="379">
        <v>3400000</v>
      </c>
      <c r="AG260" s="379">
        <v>0</v>
      </c>
      <c r="AH260" s="379">
        <v>3400000</v>
      </c>
      <c r="AI260" s="379">
        <v>46007</v>
      </c>
      <c r="AJ260" s="379">
        <v>3400000</v>
      </c>
      <c r="AK260" s="379" t="s">
        <v>3735</v>
      </c>
      <c r="AL260" s="379">
        <v>0</v>
      </c>
    </row>
    <row r="261" spans="1:38">
      <c r="A261" s="379" t="s">
        <v>5664</v>
      </c>
      <c r="B261" s="379">
        <v>2025</v>
      </c>
      <c r="C261" s="379" t="s">
        <v>7923</v>
      </c>
      <c r="D261" s="379" t="s">
        <v>7890</v>
      </c>
      <c r="E261" s="379" t="s">
        <v>8177</v>
      </c>
      <c r="F261" s="379" t="s">
        <v>8189</v>
      </c>
      <c r="G261" s="382">
        <v>7</v>
      </c>
      <c r="H261" s="382" t="s">
        <v>4973</v>
      </c>
      <c r="I261" s="383">
        <v>45972</v>
      </c>
      <c r="J261" s="383">
        <v>45972</v>
      </c>
      <c r="L261" s="379" t="s">
        <v>5662</v>
      </c>
      <c r="M261" s="379" t="s">
        <v>8177</v>
      </c>
      <c r="N261" s="379" t="s">
        <v>5661</v>
      </c>
      <c r="O261" s="379">
        <v>15</v>
      </c>
      <c r="P261" s="379">
        <v>2298602864</v>
      </c>
      <c r="Q261" s="379">
        <v>22986028640</v>
      </c>
      <c r="R261" s="379" t="s">
        <v>5662</v>
      </c>
      <c r="T261" s="379" t="s">
        <v>3304</v>
      </c>
      <c r="U261" s="379" t="s">
        <v>5666</v>
      </c>
      <c r="V261" s="379">
        <v>0</v>
      </c>
      <c r="W261" s="379" t="s">
        <v>5671</v>
      </c>
      <c r="X261" s="379" t="s">
        <v>5338</v>
      </c>
      <c r="Y261" s="379" t="s">
        <v>8190</v>
      </c>
      <c r="Z261" s="379" t="s">
        <v>5670</v>
      </c>
      <c r="AA261" s="379">
        <v>46000</v>
      </c>
      <c r="AB261" s="379" t="s">
        <v>93</v>
      </c>
      <c r="AC261" s="379" t="s">
        <v>8191</v>
      </c>
      <c r="AD261" s="379">
        <v>46000</v>
      </c>
      <c r="AE261" s="379">
        <v>1700000</v>
      </c>
      <c r="AF261" s="379">
        <v>1300000</v>
      </c>
      <c r="AG261" s="379">
        <v>400000</v>
      </c>
      <c r="AH261" s="379">
        <v>1300000</v>
      </c>
      <c r="AI261" s="379">
        <v>46010</v>
      </c>
      <c r="AJ261" s="379">
        <v>1300000</v>
      </c>
      <c r="AL261" s="379">
        <v>0</v>
      </c>
    </row>
    <row r="262" spans="1:38">
      <c r="A262" s="379" t="s">
        <v>6635</v>
      </c>
      <c r="B262" s="379">
        <v>2025</v>
      </c>
      <c r="C262" s="379" t="s">
        <v>7923</v>
      </c>
      <c r="E262" s="379" t="s">
        <v>8177</v>
      </c>
      <c r="F262" s="379" t="s">
        <v>8192</v>
      </c>
      <c r="G262" s="382">
        <v>8</v>
      </c>
      <c r="H262" s="382" t="s">
        <v>5787</v>
      </c>
      <c r="I262" s="383">
        <v>45975</v>
      </c>
      <c r="J262" s="383">
        <v>45975</v>
      </c>
      <c r="L262" s="379" t="s">
        <v>6634</v>
      </c>
      <c r="M262" s="379" t="s">
        <v>8177</v>
      </c>
      <c r="N262" s="379" t="s">
        <v>3620</v>
      </c>
      <c r="O262" s="379">
        <v>15</v>
      </c>
      <c r="P262" s="379">
        <v>1838602229</v>
      </c>
      <c r="Q262" s="379">
        <v>92232429351</v>
      </c>
      <c r="R262" s="379" t="s">
        <v>6634</v>
      </c>
      <c r="T262" s="379" t="s">
        <v>3626</v>
      </c>
      <c r="U262" s="379" t="s">
        <v>1572</v>
      </c>
      <c r="V262" s="379" t="s">
        <v>1573</v>
      </c>
      <c r="W262" s="379" t="s">
        <v>8193</v>
      </c>
      <c r="X262" s="379" t="s">
        <v>2472</v>
      </c>
      <c r="Y262" s="379" t="s">
        <v>8194</v>
      </c>
      <c r="Z262" s="379" t="s">
        <v>2470</v>
      </c>
      <c r="AA262" s="379">
        <v>45987</v>
      </c>
      <c r="AB262" s="379" t="s">
        <v>3749</v>
      </c>
      <c r="AC262" s="379" t="s">
        <v>2470</v>
      </c>
      <c r="AD262" s="379">
        <v>46013</v>
      </c>
      <c r="AE262" s="379">
        <v>500000</v>
      </c>
      <c r="AF262" s="379">
        <v>500000</v>
      </c>
      <c r="AG262" s="379">
        <v>0</v>
      </c>
      <c r="AH262" s="379">
        <v>0</v>
      </c>
      <c r="AI262" s="379">
        <v>46013</v>
      </c>
      <c r="AJ262" s="379">
        <v>0</v>
      </c>
      <c r="AK262" s="379" t="s">
        <v>3735</v>
      </c>
      <c r="AL262" s="379">
        <v>0</v>
      </c>
    </row>
    <row r="263" spans="1:38">
      <c r="A263" s="379" t="s">
        <v>7243</v>
      </c>
      <c r="B263" s="379">
        <v>2025</v>
      </c>
      <c r="C263" s="379" t="s">
        <v>7923</v>
      </c>
      <c r="D263" s="379" t="s">
        <v>7851</v>
      </c>
      <c r="E263" s="379" t="s">
        <v>8177</v>
      </c>
      <c r="F263" s="379" t="s">
        <v>8195</v>
      </c>
      <c r="G263" s="382">
        <v>9</v>
      </c>
      <c r="H263" s="382" t="s">
        <v>5451</v>
      </c>
      <c r="I263" s="383">
        <v>46000</v>
      </c>
      <c r="J263" s="383">
        <v>46000</v>
      </c>
      <c r="L263" s="379" t="s">
        <v>1814</v>
      </c>
      <c r="M263" s="379" t="s">
        <v>8177</v>
      </c>
      <c r="N263" s="379" t="s">
        <v>1813</v>
      </c>
      <c r="O263" s="379">
        <v>34</v>
      </c>
      <c r="P263" s="379">
        <v>1088201221</v>
      </c>
      <c r="Q263" s="379">
        <v>10882012210</v>
      </c>
      <c r="R263" s="379" t="s">
        <v>1814</v>
      </c>
      <c r="T263" s="379" t="s">
        <v>7245</v>
      </c>
      <c r="U263" s="379" t="s">
        <v>1815</v>
      </c>
      <c r="V263" s="379" t="s">
        <v>1816</v>
      </c>
      <c r="W263" s="379" t="s">
        <v>1817</v>
      </c>
      <c r="X263" s="379">
        <v>0</v>
      </c>
      <c r="Y263" s="379" t="s">
        <v>1818</v>
      </c>
      <c r="Z263" s="379" t="s">
        <v>1819</v>
      </c>
      <c r="AC263" s="379" t="s">
        <v>1819</v>
      </c>
      <c r="AE263" s="379">
        <v>3000000</v>
      </c>
      <c r="AF263" s="379">
        <v>3000000</v>
      </c>
      <c r="AG263" s="379">
        <v>0</v>
      </c>
      <c r="AH263" s="379">
        <v>0</v>
      </c>
      <c r="AJ263" s="379">
        <v>0</v>
      </c>
      <c r="AK263" s="379" t="s">
        <v>3735</v>
      </c>
      <c r="AL263" s="379">
        <v>0</v>
      </c>
    </row>
    <row r="264" spans="1:38">
      <c r="A264" s="379" t="s">
        <v>5220</v>
      </c>
      <c r="B264" s="379">
        <v>2025</v>
      </c>
      <c r="C264" s="379" t="s">
        <v>7843</v>
      </c>
      <c r="E264" s="379" t="s">
        <v>8234</v>
      </c>
      <c r="F264" s="407" t="s">
        <v>8235</v>
      </c>
      <c r="G264" s="382">
        <v>10</v>
      </c>
      <c r="H264" s="382">
        <v>10</v>
      </c>
      <c r="I264" s="406">
        <v>46014</v>
      </c>
      <c r="J264" s="406">
        <v>46014</v>
      </c>
      <c r="L264" s="379" t="s">
        <v>3746</v>
      </c>
      <c r="M264" s="379" t="s">
        <v>8234</v>
      </c>
      <c r="N264" s="405" t="s">
        <v>5219</v>
      </c>
      <c r="O264" s="379">
        <v>65</v>
      </c>
      <c r="T264" s="379" t="s">
        <v>5221</v>
      </c>
      <c r="U264" s="379" t="s">
        <v>5222</v>
      </c>
      <c r="V264" s="379" t="s">
        <v>5223</v>
      </c>
      <c r="W264" s="379" t="s">
        <v>5229</v>
      </c>
      <c r="X264" s="379" t="s">
        <v>1622</v>
      </c>
      <c r="Y264" s="379" t="s">
        <v>5230</v>
      </c>
      <c r="Z264" s="379" t="s">
        <v>5228</v>
      </c>
      <c r="AA264" s="383"/>
      <c r="AD264" s="383"/>
      <c r="AE264" s="379">
        <f>AF264+AG264</f>
        <v>900000</v>
      </c>
      <c r="AF264" s="379">
        <f>VLOOKUP(A264,'계산서(25하-경기)'!X$3:AJ$17,4,FALSE)</f>
        <v>900000</v>
      </c>
      <c r="AG264" s="379">
        <f>VLOOKUP(A264,'계산서(25하-경기)'!X$3:AJ$17,5,FALSE)</f>
        <v>0</v>
      </c>
      <c r="AH264" s="379">
        <f>AJ264+AL264</f>
        <v>0</v>
      </c>
      <c r="AI264" s="383"/>
      <c r="AJ264" s="379">
        <f>VLOOKUP(A264,'계산서(25하-경기)'!X$3:AJ$17,9,FALSE)</f>
        <v>0</v>
      </c>
      <c r="AK264" s="383" t="str">
        <f>VLOOKUP(A264,'계산서(25하-경기)'!X$3:AJ$17,10,FALSE)</f>
        <v>국고 X</v>
      </c>
      <c r="AL264" s="379">
        <f>VLOOKUP(A264,'계산서(25하-경기)'!X$3:AJ$17,11,FALSE)</f>
        <v>0</v>
      </c>
    </row>
    <row r="265" spans="1:38">
      <c r="A265" s="379" t="s">
        <v>5298</v>
      </c>
      <c r="B265" s="379">
        <v>2025</v>
      </c>
      <c r="C265" s="379" t="s">
        <v>7923</v>
      </c>
      <c r="E265" s="379" t="s">
        <v>7848</v>
      </c>
      <c r="F265" s="379" t="s">
        <v>8196</v>
      </c>
      <c r="G265" s="382">
        <v>1</v>
      </c>
      <c r="H265" s="382">
        <v>1</v>
      </c>
      <c r="I265" s="383">
        <v>45930</v>
      </c>
      <c r="J265" s="383">
        <v>45930</v>
      </c>
      <c r="L265" s="379" t="s">
        <v>3748</v>
      </c>
      <c r="M265" s="379" t="s">
        <v>7848</v>
      </c>
      <c r="N265" s="379" t="s">
        <v>1448</v>
      </c>
      <c r="O265" s="379">
        <v>60</v>
      </c>
      <c r="P265" s="379">
        <v>1248148819</v>
      </c>
      <c r="Q265" s="379">
        <v>12481488190</v>
      </c>
      <c r="R265" s="379" t="s">
        <v>1449</v>
      </c>
      <c r="T265" s="379" t="s">
        <v>5300</v>
      </c>
      <c r="U265" s="379" t="s">
        <v>1453</v>
      </c>
      <c r="V265" s="379" t="s">
        <v>1454</v>
      </c>
      <c r="W265" s="379" t="s">
        <v>1451</v>
      </c>
      <c r="X265" s="379" t="s">
        <v>38</v>
      </c>
      <c r="Y265" s="379" t="s">
        <v>1452</v>
      </c>
      <c r="Z265" s="379" t="s">
        <v>8197</v>
      </c>
      <c r="AA265" s="379">
        <v>45959</v>
      </c>
      <c r="AB265" s="379" t="s">
        <v>3748</v>
      </c>
      <c r="AC265" s="379" t="s">
        <v>1450</v>
      </c>
      <c r="AD265" s="379">
        <v>45974</v>
      </c>
      <c r="AE265" s="379">
        <v>700000</v>
      </c>
      <c r="AF265" s="379">
        <v>700000</v>
      </c>
      <c r="AG265" s="379">
        <v>0</v>
      </c>
      <c r="AH265" s="379">
        <v>700000</v>
      </c>
      <c r="AI265" s="379">
        <v>45980</v>
      </c>
      <c r="AJ265" s="379">
        <v>700000</v>
      </c>
      <c r="AK265" s="379" t="s">
        <v>3735</v>
      </c>
      <c r="AL265" s="379">
        <v>0</v>
      </c>
    </row>
    <row r="266" spans="1:38">
      <c r="A266" s="379" t="s">
        <v>7394</v>
      </c>
      <c r="B266" s="379">
        <v>2025</v>
      </c>
      <c r="C266" s="379" t="s">
        <v>7923</v>
      </c>
      <c r="E266" s="379" t="s">
        <v>7848</v>
      </c>
      <c r="F266" s="379" t="s">
        <v>8198</v>
      </c>
      <c r="G266" s="382">
        <v>2</v>
      </c>
      <c r="H266" s="382">
        <v>2</v>
      </c>
      <c r="I266" s="383">
        <v>45930</v>
      </c>
      <c r="J266" s="383">
        <v>45930</v>
      </c>
      <c r="L266" s="379" t="s">
        <v>3746</v>
      </c>
      <c r="M266" s="379" t="s">
        <v>7848</v>
      </c>
      <c r="N266" s="379" t="s">
        <v>7391</v>
      </c>
      <c r="O266" s="379">
        <v>18</v>
      </c>
      <c r="P266" s="379">
        <v>1192061600</v>
      </c>
      <c r="Q266" s="379">
        <v>11920616000</v>
      </c>
      <c r="R266" s="379" t="s">
        <v>8199</v>
      </c>
      <c r="T266" s="379" t="s">
        <v>7396</v>
      </c>
      <c r="U266" s="379" t="s">
        <v>7397</v>
      </c>
      <c r="V266" s="379" t="s">
        <v>7398</v>
      </c>
      <c r="W266" s="379" t="s">
        <v>7401</v>
      </c>
      <c r="X266" s="379" t="s">
        <v>38</v>
      </c>
      <c r="Y266" s="379" t="s">
        <v>7402</v>
      </c>
      <c r="Z266" s="379" t="s">
        <v>8200</v>
      </c>
      <c r="AA266" s="379">
        <v>45959</v>
      </c>
      <c r="AB266" s="379" t="s">
        <v>3748</v>
      </c>
      <c r="AC266" s="379" t="s">
        <v>8200</v>
      </c>
      <c r="AD266" s="379">
        <v>45974</v>
      </c>
      <c r="AE266" s="379">
        <v>700000</v>
      </c>
      <c r="AF266" s="379">
        <v>300000</v>
      </c>
      <c r="AG266" s="379">
        <v>400000</v>
      </c>
      <c r="AH266" s="379">
        <v>400000</v>
      </c>
      <c r="AK266" s="379">
        <v>45975</v>
      </c>
      <c r="AL266" s="379">
        <v>400000</v>
      </c>
    </row>
    <row r="267" spans="1:38">
      <c r="A267" s="379" t="s">
        <v>6447</v>
      </c>
      <c r="B267" s="379">
        <v>2025</v>
      </c>
      <c r="C267" s="379" t="s">
        <v>7923</v>
      </c>
      <c r="E267" s="379" t="s">
        <v>7848</v>
      </c>
      <c r="F267" s="379" t="s">
        <v>8201</v>
      </c>
      <c r="G267" s="382">
        <v>3</v>
      </c>
      <c r="H267" s="382">
        <v>3</v>
      </c>
      <c r="I267" s="383">
        <v>45930</v>
      </c>
      <c r="J267" s="383">
        <v>45930</v>
      </c>
      <c r="L267" s="379" t="s">
        <v>240</v>
      </c>
      <c r="M267" s="379" t="s">
        <v>7848</v>
      </c>
      <c r="N267" s="379" t="s">
        <v>6445</v>
      </c>
      <c r="O267" s="379">
        <v>18</v>
      </c>
      <c r="P267" s="379">
        <v>7328701183</v>
      </c>
      <c r="Q267" s="379">
        <v>73287011830</v>
      </c>
      <c r="R267" s="379" t="s">
        <v>1509</v>
      </c>
      <c r="T267" s="379" t="s">
        <v>1510</v>
      </c>
      <c r="U267" s="379" t="s">
        <v>1514</v>
      </c>
      <c r="V267" s="379" t="s">
        <v>1515</v>
      </c>
      <c r="W267" s="379" t="s">
        <v>1512</v>
      </c>
      <c r="Y267" s="379" t="s">
        <v>1513</v>
      </c>
      <c r="Z267" s="379" t="s">
        <v>1511</v>
      </c>
      <c r="AA267" s="379">
        <v>45959</v>
      </c>
      <c r="AB267" s="379" t="s">
        <v>240</v>
      </c>
      <c r="AC267" s="379" t="s">
        <v>1511</v>
      </c>
      <c r="AD267" s="379">
        <v>45957</v>
      </c>
      <c r="AE267" s="379">
        <v>900000</v>
      </c>
      <c r="AF267" s="379">
        <v>500000</v>
      </c>
      <c r="AG267" s="379">
        <v>400000</v>
      </c>
      <c r="AH267" s="379">
        <v>400000</v>
      </c>
      <c r="AK267" s="379">
        <v>45975</v>
      </c>
      <c r="AL267" s="379">
        <v>400000</v>
      </c>
    </row>
    <row r="268" spans="1:38">
      <c r="A268" s="379" t="s">
        <v>5583</v>
      </c>
      <c r="B268" s="379">
        <v>2025</v>
      </c>
      <c r="C268" s="379" t="s">
        <v>7923</v>
      </c>
      <c r="E268" s="379" t="s">
        <v>7848</v>
      </c>
      <c r="F268" s="379" t="s">
        <v>8202</v>
      </c>
      <c r="G268" s="382">
        <v>4</v>
      </c>
      <c r="H268" s="382">
        <v>4</v>
      </c>
      <c r="I268" s="383">
        <v>45930</v>
      </c>
      <c r="J268" s="383">
        <v>45930</v>
      </c>
      <c r="L268" s="379" t="s">
        <v>3749</v>
      </c>
      <c r="M268" s="379" t="s">
        <v>7848</v>
      </c>
      <c r="N268" s="379" t="s">
        <v>1342</v>
      </c>
      <c r="O268" s="379">
        <v>5</v>
      </c>
      <c r="P268" s="379">
        <v>1310866049</v>
      </c>
      <c r="Q268" s="379">
        <v>13108660490</v>
      </c>
      <c r="R268" s="379" t="s">
        <v>1335</v>
      </c>
      <c r="T268" s="379" t="s">
        <v>1336</v>
      </c>
      <c r="U268" s="379" t="s">
        <v>1340</v>
      </c>
      <c r="V268" s="379" t="s">
        <v>1341</v>
      </c>
      <c r="W268" s="379" t="s">
        <v>1338</v>
      </c>
      <c r="X268" s="379" t="s">
        <v>334</v>
      </c>
      <c r="Y268" s="379" t="s">
        <v>1339</v>
      </c>
      <c r="Z268" s="379" t="s">
        <v>1337</v>
      </c>
      <c r="AA268" s="379">
        <v>45955</v>
      </c>
      <c r="AB268" s="379" t="s">
        <v>3749</v>
      </c>
      <c r="AC268" s="379" t="s">
        <v>1337</v>
      </c>
      <c r="AD268" s="379">
        <v>45925</v>
      </c>
      <c r="AE268" s="379">
        <v>800000</v>
      </c>
      <c r="AF268" s="379">
        <v>400000</v>
      </c>
      <c r="AG268" s="379">
        <v>400000</v>
      </c>
      <c r="AH268" s="379">
        <v>800000</v>
      </c>
      <c r="AI268" s="379">
        <v>45925</v>
      </c>
      <c r="AJ268" s="379">
        <v>400000</v>
      </c>
      <c r="AK268" s="379">
        <v>45975</v>
      </c>
      <c r="AL268" s="379">
        <v>400000</v>
      </c>
    </row>
    <row r="269" spans="1:38">
      <c r="A269" s="379" t="s">
        <v>6669</v>
      </c>
      <c r="B269" s="379">
        <v>2025</v>
      </c>
      <c r="C269" s="379" t="s">
        <v>7923</v>
      </c>
      <c r="E269" s="379" t="s">
        <v>7848</v>
      </c>
      <c r="F269" s="379" t="s">
        <v>8203</v>
      </c>
      <c r="G269" s="382">
        <v>5</v>
      </c>
      <c r="H269" s="382">
        <v>5</v>
      </c>
      <c r="I269" s="383">
        <v>45930</v>
      </c>
      <c r="J269" s="383">
        <v>45930</v>
      </c>
      <c r="L269" s="379" t="s">
        <v>190</v>
      </c>
      <c r="M269" s="379" t="s">
        <v>7848</v>
      </c>
      <c r="N269" s="379" t="s">
        <v>1334</v>
      </c>
      <c r="O269" s="379">
        <v>19</v>
      </c>
      <c r="P269" s="379">
        <v>1408166823</v>
      </c>
      <c r="Q269" s="379">
        <v>14081668230</v>
      </c>
      <c r="R269" s="379" t="s">
        <v>1335</v>
      </c>
      <c r="T269" s="379" t="s">
        <v>1336</v>
      </c>
      <c r="U269" s="379" t="s">
        <v>1340</v>
      </c>
      <c r="V269" s="379" t="s">
        <v>1341</v>
      </c>
      <c r="W269" s="379" t="s">
        <v>1338</v>
      </c>
      <c r="X269" s="379" t="s">
        <v>334</v>
      </c>
      <c r="Y269" s="379" t="s">
        <v>1339</v>
      </c>
      <c r="Z269" s="379" t="s">
        <v>1337</v>
      </c>
      <c r="AA269" s="379">
        <v>45955</v>
      </c>
      <c r="AB269" s="379" t="s">
        <v>3749</v>
      </c>
      <c r="AC269" s="379" t="s">
        <v>1337</v>
      </c>
      <c r="AD269" s="379">
        <v>45925</v>
      </c>
      <c r="AE269" s="379">
        <v>900000</v>
      </c>
      <c r="AF269" s="379">
        <v>500000</v>
      </c>
      <c r="AG269" s="379">
        <v>400000</v>
      </c>
      <c r="AH269" s="379">
        <v>900000</v>
      </c>
      <c r="AI269" s="379">
        <v>45925</v>
      </c>
      <c r="AJ269" s="379">
        <v>500000</v>
      </c>
      <c r="AK269" s="379">
        <v>45975</v>
      </c>
      <c r="AL269" s="379">
        <v>400000</v>
      </c>
    </row>
    <row r="270" spans="1:38">
      <c r="A270" s="379" t="s">
        <v>6863</v>
      </c>
      <c r="B270" s="379">
        <v>2025</v>
      </c>
      <c r="C270" s="379" t="s">
        <v>7923</v>
      </c>
      <c r="E270" s="379" t="s">
        <v>7848</v>
      </c>
      <c r="F270" s="379" t="s">
        <v>8204</v>
      </c>
      <c r="G270" s="382">
        <v>6</v>
      </c>
      <c r="H270" s="382">
        <v>6</v>
      </c>
      <c r="I270" s="383">
        <v>45931</v>
      </c>
      <c r="J270" s="383">
        <v>45931</v>
      </c>
      <c r="L270" s="379" t="s">
        <v>240</v>
      </c>
      <c r="M270" s="379" t="s">
        <v>7848</v>
      </c>
      <c r="N270" s="379" t="s">
        <v>6861</v>
      </c>
      <c r="O270" s="379">
        <v>6</v>
      </c>
      <c r="P270" s="379">
        <v>4388103502</v>
      </c>
      <c r="Q270" s="379">
        <v>43881035020</v>
      </c>
      <c r="R270" s="379" t="s">
        <v>1343</v>
      </c>
      <c r="T270" s="379" t="s">
        <v>1344</v>
      </c>
      <c r="U270" s="379" t="s">
        <v>1340</v>
      </c>
      <c r="V270" s="379" t="s">
        <v>1341</v>
      </c>
      <c r="W270" s="379" t="s">
        <v>1338</v>
      </c>
      <c r="X270" s="379" t="s">
        <v>334</v>
      </c>
      <c r="Y270" s="379" t="s">
        <v>1339</v>
      </c>
      <c r="Z270" s="379" t="s">
        <v>1337</v>
      </c>
      <c r="AA270" s="379">
        <v>45954</v>
      </c>
      <c r="AB270" s="379" t="s">
        <v>240</v>
      </c>
      <c r="AC270" s="379" t="s">
        <v>1337</v>
      </c>
      <c r="AD270" s="379">
        <v>45925</v>
      </c>
      <c r="AE270" s="379">
        <v>600000</v>
      </c>
      <c r="AF270" s="379">
        <v>200000</v>
      </c>
      <c r="AG270" s="379">
        <v>400000</v>
      </c>
      <c r="AH270" s="379">
        <v>600000</v>
      </c>
      <c r="AI270" s="379">
        <v>45925</v>
      </c>
      <c r="AJ270" s="379">
        <v>200000</v>
      </c>
      <c r="AK270" s="379">
        <v>45975</v>
      </c>
      <c r="AL270" s="379">
        <v>400000</v>
      </c>
    </row>
    <row r="271" spans="1:38">
      <c r="A271" s="379" t="s">
        <v>6952</v>
      </c>
      <c r="B271" s="379">
        <v>2025</v>
      </c>
      <c r="C271" s="379" t="s">
        <v>7923</v>
      </c>
      <c r="E271" s="379" t="s">
        <v>7848</v>
      </c>
      <c r="F271" s="379" t="s">
        <v>8205</v>
      </c>
      <c r="G271" s="382">
        <v>7</v>
      </c>
      <c r="H271" s="382">
        <v>6</v>
      </c>
      <c r="I271" s="383">
        <v>45931</v>
      </c>
      <c r="J271" s="383">
        <v>45931</v>
      </c>
      <c r="L271" s="379" t="s">
        <v>3746</v>
      </c>
      <c r="M271" s="379" t="s">
        <v>7848</v>
      </c>
      <c r="N271" s="379" t="s">
        <v>6950</v>
      </c>
      <c r="O271" s="379">
        <v>2</v>
      </c>
      <c r="P271" s="379">
        <v>1258628830</v>
      </c>
      <c r="Q271" s="379">
        <v>12586288300</v>
      </c>
      <c r="R271" s="379" t="s">
        <v>2067</v>
      </c>
      <c r="T271" s="379" t="s">
        <v>2069</v>
      </c>
      <c r="U271" s="379" t="s">
        <v>2070</v>
      </c>
      <c r="V271" s="379" t="s">
        <v>2071</v>
      </c>
      <c r="W271" s="379" t="s">
        <v>2067</v>
      </c>
      <c r="X271" s="379" t="s">
        <v>31</v>
      </c>
      <c r="AA271" s="379">
        <v>45945</v>
      </c>
      <c r="AB271" s="379" t="s">
        <v>3746</v>
      </c>
      <c r="AD271" s="379" t="s">
        <v>7982</v>
      </c>
      <c r="AE271" s="379">
        <v>339430</v>
      </c>
      <c r="AF271" s="379">
        <v>0</v>
      </c>
      <c r="AG271" s="379">
        <v>339430</v>
      </c>
      <c r="AH271" s="379">
        <v>339430</v>
      </c>
      <c r="AK271" s="379">
        <v>45953</v>
      </c>
      <c r="AL271" s="379">
        <v>339430</v>
      </c>
    </row>
    <row r="272" spans="1:38">
      <c r="A272" s="379" t="s">
        <v>5464</v>
      </c>
      <c r="B272" s="379">
        <v>2025</v>
      </c>
      <c r="C272" s="379" t="s">
        <v>7923</v>
      </c>
      <c r="E272" s="379" t="s">
        <v>7848</v>
      </c>
      <c r="F272" s="379" t="s">
        <v>8206</v>
      </c>
      <c r="G272" s="382">
        <v>8</v>
      </c>
      <c r="H272" s="382">
        <v>7</v>
      </c>
      <c r="I272" s="383">
        <v>45944</v>
      </c>
      <c r="J272" s="383">
        <v>45944</v>
      </c>
      <c r="L272" s="379" t="s">
        <v>3746</v>
      </c>
      <c r="M272" s="379" t="s">
        <v>7848</v>
      </c>
      <c r="N272" s="379" t="s">
        <v>5461</v>
      </c>
      <c r="O272" s="379">
        <v>55</v>
      </c>
      <c r="P272" s="379">
        <v>1248694467</v>
      </c>
      <c r="Q272" s="379">
        <v>12486944670</v>
      </c>
      <c r="R272" s="379" t="s">
        <v>5462</v>
      </c>
      <c r="T272" s="379" t="s">
        <v>5466</v>
      </c>
      <c r="U272" s="379" t="s">
        <v>5467</v>
      </c>
      <c r="V272" s="379" t="s">
        <v>5468</v>
      </c>
      <c r="W272" s="379" t="s">
        <v>8207</v>
      </c>
      <c r="X272" s="379" t="s">
        <v>1024</v>
      </c>
      <c r="Y272" s="379" t="s">
        <v>8208</v>
      </c>
      <c r="Z272" s="379" t="s">
        <v>8209</v>
      </c>
      <c r="AA272" s="379">
        <v>45957</v>
      </c>
      <c r="AB272" s="379" t="s">
        <v>3746</v>
      </c>
      <c r="AC272" s="379" t="s">
        <v>8209</v>
      </c>
      <c r="AD272" s="379">
        <v>45957</v>
      </c>
      <c r="AE272" s="379">
        <v>1200000</v>
      </c>
      <c r="AF272" s="379">
        <v>1200000</v>
      </c>
      <c r="AG272" s="379">
        <v>0</v>
      </c>
      <c r="AH272" s="379">
        <v>1200000</v>
      </c>
      <c r="AI272" s="379">
        <v>45957</v>
      </c>
      <c r="AJ272" s="379">
        <v>1200000</v>
      </c>
      <c r="AK272" s="379" t="s">
        <v>3735</v>
      </c>
      <c r="AL272" s="379">
        <v>0</v>
      </c>
    </row>
    <row r="273" spans="1:38">
      <c r="A273" s="379" t="s">
        <v>5207</v>
      </c>
      <c r="B273" s="379">
        <v>2025</v>
      </c>
      <c r="C273" s="379" t="s">
        <v>7923</v>
      </c>
      <c r="E273" s="379" t="s">
        <v>7848</v>
      </c>
      <c r="F273" s="379" t="s">
        <v>8210</v>
      </c>
      <c r="G273" s="382">
        <v>9</v>
      </c>
      <c r="H273" s="382">
        <v>8</v>
      </c>
      <c r="I273" s="383">
        <v>45954</v>
      </c>
      <c r="J273" s="383">
        <v>45954</v>
      </c>
      <c r="L273" s="379" t="s">
        <v>3746</v>
      </c>
      <c r="M273" s="379" t="s">
        <v>7848</v>
      </c>
      <c r="N273" s="379" t="s">
        <v>8211</v>
      </c>
      <c r="O273" s="379">
        <v>27</v>
      </c>
      <c r="P273" s="379">
        <v>3098601894</v>
      </c>
      <c r="Q273" s="379">
        <v>30986018940</v>
      </c>
      <c r="R273" s="379" t="s">
        <v>5205</v>
      </c>
      <c r="T273" s="379" t="s">
        <v>5209</v>
      </c>
      <c r="U273" s="379" t="s">
        <v>5210</v>
      </c>
      <c r="V273" s="379" t="s">
        <v>5211</v>
      </c>
      <c r="W273" s="379" t="s">
        <v>8212</v>
      </c>
      <c r="X273" s="379" t="s">
        <v>334</v>
      </c>
      <c r="Y273" s="379" t="s">
        <v>8213</v>
      </c>
      <c r="Z273" s="379" t="s">
        <v>8214</v>
      </c>
      <c r="AA273" s="379">
        <v>45959</v>
      </c>
      <c r="AB273" s="379" t="s">
        <v>3746</v>
      </c>
      <c r="AD273" s="379" t="s">
        <v>7982</v>
      </c>
      <c r="AE273" s="379">
        <v>458090</v>
      </c>
      <c r="AF273" s="379">
        <v>0</v>
      </c>
      <c r="AG273" s="379">
        <v>458090</v>
      </c>
      <c r="AH273" s="379">
        <v>458090</v>
      </c>
      <c r="AK273" s="379">
        <v>45975</v>
      </c>
      <c r="AL273" s="379">
        <v>458090</v>
      </c>
    </row>
    <row r="274" spans="1:38">
      <c r="A274" s="379" t="s">
        <v>6738</v>
      </c>
      <c r="B274" s="379">
        <v>2025</v>
      </c>
      <c r="C274" s="379" t="s">
        <v>7923</v>
      </c>
      <c r="E274" s="379" t="s">
        <v>7848</v>
      </c>
      <c r="F274" s="379" t="s">
        <v>8215</v>
      </c>
      <c r="G274" s="382">
        <v>10</v>
      </c>
      <c r="H274" s="382">
        <v>9</v>
      </c>
      <c r="I274" s="383">
        <v>45965</v>
      </c>
      <c r="J274" s="383">
        <v>45965</v>
      </c>
      <c r="L274" s="379" t="s">
        <v>240</v>
      </c>
      <c r="M274" s="379" t="s">
        <v>7848</v>
      </c>
      <c r="N274" s="379" t="s">
        <v>6736</v>
      </c>
      <c r="O274" s="379">
        <v>51</v>
      </c>
      <c r="P274" s="379">
        <v>1238122214</v>
      </c>
      <c r="Q274" s="379">
        <v>12381222140</v>
      </c>
      <c r="R274" s="379" t="s">
        <v>1931</v>
      </c>
      <c r="T274" s="379" t="s">
        <v>1932</v>
      </c>
      <c r="U274" s="379" t="s">
        <v>8216</v>
      </c>
      <c r="W274" s="379" t="s">
        <v>8217</v>
      </c>
      <c r="X274" s="379" t="s">
        <v>676</v>
      </c>
      <c r="Y274" s="379" t="s">
        <v>8218</v>
      </c>
      <c r="Z274" s="379" t="s">
        <v>8219</v>
      </c>
      <c r="AC274" s="379" t="s">
        <v>8219</v>
      </c>
      <c r="AD274" s="379">
        <v>45995</v>
      </c>
      <c r="AE274" s="379">
        <v>1200000</v>
      </c>
      <c r="AF274" s="379">
        <v>1200000</v>
      </c>
      <c r="AG274" s="379">
        <v>0</v>
      </c>
      <c r="AH274" s="379">
        <v>1200000</v>
      </c>
      <c r="AI274" s="379">
        <v>46022</v>
      </c>
      <c r="AJ274" s="379">
        <v>1200000</v>
      </c>
      <c r="AK274" s="379" t="s">
        <v>3735</v>
      </c>
      <c r="AL274" s="379">
        <v>0</v>
      </c>
    </row>
    <row r="275" spans="1:38">
      <c r="A275" s="379" t="s">
        <v>6436</v>
      </c>
      <c r="B275" s="379">
        <v>2025</v>
      </c>
      <c r="C275" s="379" t="s">
        <v>7923</v>
      </c>
      <c r="E275" s="379" t="s">
        <v>7848</v>
      </c>
      <c r="F275" s="379" t="s">
        <v>8220</v>
      </c>
      <c r="G275" s="382">
        <v>11</v>
      </c>
      <c r="H275" s="382">
        <v>10</v>
      </c>
      <c r="I275" s="383">
        <v>46000</v>
      </c>
      <c r="J275" s="383">
        <v>46000</v>
      </c>
      <c r="L275" s="379" t="s">
        <v>7864</v>
      </c>
      <c r="M275" s="379" t="s">
        <v>7848</v>
      </c>
      <c r="N275" s="379" t="s">
        <v>6433</v>
      </c>
      <c r="O275" s="379">
        <v>297</v>
      </c>
      <c r="P275" s="379">
        <v>2298105769</v>
      </c>
      <c r="Q275" s="379">
        <v>22981057690</v>
      </c>
      <c r="R275" s="379" t="s">
        <v>3682</v>
      </c>
      <c r="T275" s="379" t="s">
        <v>6438</v>
      </c>
      <c r="U275" s="379" t="s">
        <v>6439</v>
      </c>
      <c r="V275" s="379" t="s">
        <v>6440</v>
      </c>
      <c r="W275" s="379" t="s">
        <v>8221</v>
      </c>
      <c r="Y275" s="379" t="s">
        <v>8222</v>
      </c>
      <c r="Z275" s="379" t="s">
        <v>8223</v>
      </c>
      <c r="AA275" s="379">
        <v>46021</v>
      </c>
      <c r="AB275" s="379" t="s">
        <v>3749</v>
      </c>
      <c r="AC275" s="379" t="s">
        <v>8223</v>
      </c>
      <c r="AD275" s="379">
        <v>46010</v>
      </c>
      <c r="AE275" s="379">
        <v>3850000</v>
      </c>
      <c r="AF275" s="379">
        <v>3850000</v>
      </c>
      <c r="AG275" s="379">
        <v>0</v>
      </c>
      <c r="AH275" s="379">
        <v>0</v>
      </c>
      <c r="AK275" s="379" t="s">
        <v>3735</v>
      </c>
      <c r="AL275" s="379">
        <v>0</v>
      </c>
    </row>
    <row r="276" spans="1:38">
      <c r="A276" s="379" t="s">
        <v>7129</v>
      </c>
      <c r="B276" s="379">
        <v>2025</v>
      </c>
      <c r="C276" s="379" t="s">
        <v>7923</v>
      </c>
      <c r="E276" s="379" t="s">
        <v>7848</v>
      </c>
      <c r="F276" s="379" t="s">
        <v>8224</v>
      </c>
      <c r="G276" s="382">
        <v>12</v>
      </c>
      <c r="H276" s="382">
        <v>11</v>
      </c>
      <c r="I276" s="383">
        <v>46002</v>
      </c>
      <c r="J276" s="383">
        <v>46002</v>
      </c>
      <c r="L276" s="379" t="s">
        <v>3746</v>
      </c>
      <c r="M276" s="379" t="s">
        <v>7848</v>
      </c>
      <c r="N276" s="379" t="s">
        <v>7126</v>
      </c>
      <c r="O276" s="379">
        <v>54</v>
      </c>
      <c r="P276" s="379">
        <v>1268647636</v>
      </c>
      <c r="Q276" s="379">
        <v>12686476360</v>
      </c>
      <c r="R276" s="379" t="s">
        <v>7127</v>
      </c>
      <c r="T276" s="379" t="s">
        <v>7131</v>
      </c>
      <c r="U276" s="379" t="s">
        <v>7132</v>
      </c>
      <c r="V276" s="379" t="s">
        <v>7133</v>
      </c>
      <c r="W276" s="379" t="s">
        <v>7137</v>
      </c>
      <c r="X276" s="379" t="s">
        <v>1024</v>
      </c>
      <c r="Y276" s="379" t="s">
        <v>7138</v>
      </c>
      <c r="Z276" s="379" t="s">
        <v>8225</v>
      </c>
      <c r="AA276" s="379">
        <v>46028</v>
      </c>
      <c r="AB276" s="379" t="s">
        <v>3746</v>
      </c>
      <c r="AC276" s="379" t="s">
        <v>7136</v>
      </c>
      <c r="AD276" s="379" t="s">
        <v>8226</v>
      </c>
      <c r="AE276" s="379">
        <v>800000</v>
      </c>
      <c r="AF276" s="379">
        <v>800000</v>
      </c>
      <c r="AG276" s="379">
        <v>0</v>
      </c>
      <c r="AH276" s="379">
        <v>800000</v>
      </c>
      <c r="AI276" s="379">
        <v>46029</v>
      </c>
      <c r="AJ276" s="379">
        <v>800000</v>
      </c>
      <c r="AK276" s="379" t="s">
        <v>3735</v>
      </c>
      <c r="AL276" s="379">
        <v>0</v>
      </c>
    </row>
    <row r="277" spans="1:38">
      <c r="A277" s="379" t="s">
        <v>5400</v>
      </c>
      <c r="B277" s="379">
        <v>2025</v>
      </c>
      <c r="C277" s="379" t="s">
        <v>7923</v>
      </c>
      <c r="E277" s="379" t="s">
        <v>7848</v>
      </c>
      <c r="F277" s="379" t="s">
        <v>8227</v>
      </c>
      <c r="G277" s="382">
        <v>13</v>
      </c>
      <c r="H277" s="382">
        <v>13</v>
      </c>
      <c r="I277" s="383">
        <v>46003</v>
      </c>
      <c r="J277" s="383">
        <v>46003</v>
      </c>
      <c r="L277" s="379" t="s">
        <v>3749</v>
      </c>
      <c r="M277" s="379" t="s">
        <v>7848</v>
      </c>
      <c r="N277" s="379" t="s">
        <v>5397</v>
      </c>
      <c r="O277" s="379">
        <v>75</v>
      </c>
      <c r="P277" s="379">
        <v>1248720754</v>
      </c>
      <c r="Q277" s="379">
        <v>12487207540</v>
      </c>
      <c r="R277" s="379" t="s">
        <v>5398</v>
      </c>
      <c r="T277" s="379" t="s">
        <v>8228</v>
      </c>
      <c r="U277" s="379" t="s">
        <v>5402</v>
      </c>
      <c r="V277" s="379" t="s">
        <v>5403</v>
      </c>
      <c r="W277" s="379" t="s">
        <v>5409</v>
      </c>
      <c r="X277" s="379" t="s">
        <v>1024</v>
      </c>
      <c r="Y277" s="379" t="s">
        <v>5410</v>
      </c>
      <c r="Z277" s="379" t="s">
        <v>8229</v>
      </c>
      <c r="AA277" s="379">
        <v>46021</v>
      </c>
      <c r="AB277" s="379" t="s">
        <v>3749</v>
      </c>
      <c r="AC277" s="379" t="s">
        <v>5408</v>
      </c>
      <c r="AD277" s="379">
        <v>46020</v>
      </c>
      <c r="AE277" s="379">
        <v>1000000</v>
      </c>
      <c r="AF277" s="379">
        <v>1000000</v>
      </c>
      <c r="AG277" s="379">
        <v>0</v>
      </c>
      <c r="AH277" s="379">
        <v>1000000</v>
      </c>
      <c r="AI277" s="379">
        <v>46020</v>
      </c>
      <c r="AJ277" s="379">
        <v>1000000</v>
      </c>
      <c r="AK277" s="379" t="s">
        <v>3735</v>
      </c>
      <c r="AL277" s="379">
        <v>0</v>
      </c>
    </row>
    <row r="278" spans="1:38">
      <c r="A278" s="379" t="s">
        <v>5308</v>
      </c>
      <c r="B278" s="379">
        <v>2025</v>
      </c>
      <c r="C278" s="379" t="s">
        <v>7923</v>
      </c>
      <c r="E278" s="379" t="s">
        <v>7848</v>
      </c>
      <c r="F278" s="379" t="s">
        <v>8230</v>
      </c>
      <c r="G278" s="382">
        <v>14</v>
      </c>
      <c r="H278" s="382">
        <v>13</v>
      </c>
      <c r="I278" s="383">
        <v>46008</v>
      </c>
      <c r="J278" s="383">
        <v>46008</v>
      </c>
      <c r="L278" s="379" t="s">
        <v>93</v>
      </c>
      <c r="M278" s="379" t="s">
        <v>7848</v>
      </c>
      <c r="N278" s="379" t="s">
        <v>5305</v>
      </c>
      <c r="O278" s="379">
        <v>60</v>
      </c>
      <c r="P278" s="379">
        <v>1298663881</v>
      </c>
      <c r="Q278" s="379">
        <v>12986638810</v>
      </c>
      <c r="R278" s="379" t="s">
        <v>5306</v>
      </c>
      <c r="T278" s="379" t="s">
        <v>5309</v>
      </c>
      <c r="U278" s="379" t="s">
        <v>5310</v>
      </c>
      <c r="W278" s="379" t="s">
        <v>8231</v>
      </c>
      <c r="X278" s="379" t="s">
        <v>334</v>
      </c>
      <c r="Y278" s="379" t="s">
        <v>8232</v>
      </c>
      <c r="Z278" s="379" t="s">
        <v>8233</v>
      </c>
      <c r="AE278" s="379">
        <v>2500000</v>
      </c>
      <c r="AF278" s="379">
        <v>2500000</v>
      </c>
      <c r="AG278" s="379">
        <v>0</v>
      </c>
      <c r="AH278" s="379">
        <v>0</v>
      </c>
      <c r="AJ278" s="379">
        <v>0</v>
      </c>
      <c r="AK278" s="379" t="s">
        <v>3735</v>
      </c>
      <c r="AL278" s="379">
        <v>0</v>
      </c>
    </row>
    <row r="279" spans="1:38">
      <c r="I279" s="383"/>
      <c r="J279" s="383"/>
    </row>
    <row r="280" spans="1:38">
      <c r="I280" s="383"/>
      <c r="J280" s="383"/>
    </row>
    <row r="281" spans="1:38">
      <c r="I281" s="383"/>
      <c r="J281" s="383"/>
    </row>
    <row r="282" spans="1:38">
      <c r="I282" s="383"/>
      <c r="J282" s="383"/>
    </row>
    <row r="283" spans="1:38">
      <c r="I283" s="383"/>
      <c r="J283" s="383"/>
    </row>
    <row r="284" spans="1:38">
      <c r="I284" s="383"/>
      <c r="J284" s="383"/>
    </row>
    <row r="285" spans="1:38">
      <c r="I285" s="383"/>
      <c r="J285" s="383"/>
    </row>
    <row r="286" spans="1:38">
      <c r="I286" s="383"/>
      <c r="J286" s="383"/>
    </row>
    <row r="287" spans="1:38">
      <c r="I287" s="383"/>
      <c r="J287" s="383"/>
    </row>
    <row r="288" spans="1:38">
      <c r="I288" s="383"/>
      <c r="J288" s="383"/>
    </row>
    <row r="289" spans="9:10">
      <c r="I289" s="383"/>
      <c r="J289" s="383"/>
    </row>
    <row r="290" spans="9:10">
      <c r="I290" s="383"/>
      <c r="J290" s="383"/>
    </row>
  </sheetData>
  <autoFilter ref="A2:AM290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0B5F-78D5-4915-BF1C-307782738A79}">
  <dimension ref="A1:AA415"/>
  <sheetViews>
    <sheetView topLeftCell="A328" workbookViewId="0">
      <selection activeCell="B344" sqref="B344"/>
    </sheetView>
  </sheetViews>
  <sheetFormatPr defaultRowHeight="12.75"/>
  <cols>
    <col min="1" max="1" width="5.375" style="388" customWidth="1"/>
    <col min="2" max="2" width="24" style="388" customWidth="1"/>
    <col min="3" max="3" width="13.625" style="388" customWidth="1"/>
    <col min="4" max="4" width="13.375" style="388" customWidth="1"/>
    <col min="5" max="5" width="9.375" style="388" customWidth="1"/>
    <col min="6" max="6" width="9" style="388" customWidth="1"/>
    <col min="7" max="7" width="42.25" style="388" customWidth="1"/>
    <col min="8" max="8" width="21.875" style="388" customWidth="1"/>
    <col min="9" max="9" width="16.625" style="388" customWidth="1"/>
    <col min="10" max="10" width="14" style="388" customWidth="1"/>
    <col min="11" max="11" width="13.625" style="388" customWidth="1"/>
    <col min="12" max="12" width="8.625" style="388" customWidth="1"/>
    <col min="13" max="13" width="16.375" style="388" customWidth="1"/>
    <col min="14" max="14" width="10.125" style="388" customWidth="1"/>
    <col min="15" max="15" width="11.125" style="388" customWidth="1"/>
    <col min="16" max="16" width="22.75" style="388" customWidth="1"/>
    <col min="17" max="18" width="9.375" style="388" customWidth="1"/>
    <col min="19" max="19" width="13.5" style="388" customWidth="1"/>
    <col min="20" max="20" width="44.375" style="388" customWidth="1"/>
    <col min="21" max="21" width="15" style="388" customWidth="1"/>
    <col min="22" max="22" width="13.5" style="388" customWidth="1"/>
    <col min="23" max="23" width="16.375" style="388" customWidth="1"/>
    <col min="24" max="24" width="7.75" style="388" customWidth="1"/>
    <col min="25" max="25" width="10.75" style="388" customWidth="1"/>
    <col min="26" max="26" width="14" style="388" customWidth="1"/>
    <col min="27" max="27" width="21.375" style="388" customWidth="1"/>
    <col min="28" max="256" width="9" style="388"/>
    <col min="257" max="257" width="5.375" style="388" customWidth="1"/>
    <col min="258" max="258" width="24" style="388" customWidth="1"/>
    <col min="259" max="259" width="13.625" style="388" customWidth="1"/>
    <col min="260" max="260" width="13.375" style="388" customWidth="1"/>
    <col min="261" max="261" width="9.375" style="388" customWidth="1"/>
    <col min="262" max="262" width="9" style="388"/>
    <col min="263" max="263" width="42.25" style="388" customWidth="1"/>
    <col min="264" max="264" width="21.875" style="388" customWidth="1"/>
    <col min="265" max="265" width="16.625" style="388" customWidth="1"/>
    <col min="266" max="266" width="14" style="388" customWidth="1"/>
    <col min="267" max="267" width="13.625" style="388" customWidth="1"/>
    <col min="268" max="268" width="8.625" style="388" customWidth="1"/>
    <col min="269" max="269" width="16.375" style="388" customWidth="1"/>
    <col min="270" max="270" width="10.125" style="388" customWidth="1"/>
    <col min="271" max="271" width="11.125" style="388" customWidth="1"/>
    <col min="272" max="272" width="22.75" style="388" customWidth="1"/>
    <col min="273" max="274" width="9.375" style="388" customWidth="1"/>
    <col min="275" max="275" width="13.5" style="388" customWidth="1"/>
    <col min="276" max="276" width="44.375" style="388" customWidth="1"/>
    <col min="277" max="277" width="15" style="388" customWidth="1"/>
    <col min="278" max="278" width="13.5" style="388" customWidth="1"/>
    <col min="279" max="279" width="16.375" style="388" customWidth="1"/>
    <col min="280" max="280" width="7.75" style="388" customWidth="1"/>
    <col min="281" max="281" width="10.75" style="388" customWidth="1"/>
    <col min="282" max="282" width="14" style="388" customWidth="1"/>
    <col min="283" max="283" width="21.375" style="388" customWidth="1"/>
    <col min="284" max="512" width="9" style="388"/>
    <col min="513" max="513" width="5.375" style="388" customWidth="1"/>
    <col min="514" max="514" width="24" style="388" customWidth="1"/>
    <col min="515" max="515" width="13.625" style="388" customWidth="1"/>
    <col min="516" max="516" width="13.375" style="388" customWidth="1"/>
    <col min="517" max="517" width="9.375" style="388" customWidth="1"/>
    <col min="518" max="518" width="9" style="388"/>
    <col min="519" max="519" width="42.25" style="388" customWidth="1"/>
    <col min="520" max="520" width="21.875" style="388" customWidth="1"/>
    <col min="521" max="521" width="16.625" style="388" customWidth="1"/>
    <col min="522" max="522" width="14" style="388" customWidth="1"/>
    <col min="523" max="523" width="13.625" style="388" customWidth="1"/>
    <col min="524" max="524" width="8.625" style="388" customWidth="1"/>
    <col min="525" max="525" width="16.375" style="388" customWidth="1"/>
    <col min="526" max="526" width="10.125" style="388" customWidth="1"/>
    <col min="527" max="527" width="11.125" style="388" customWidth="1"/>
    <col min="528" max="528" width="22.75" style="388" customWidth="1"/>
    <col min="529" max="530" width="9.375" style="388" customWidth="1"/>
    <col min="531" max="531" width="13.5" style="388" customWidth="1"/>
    <col min="532" max="532" width="44.375" style="388" customWidth="1"/>
    <col min="533" max="533" width="15" style="388" customWidth="1"/>
    <col min="534" max="534" width="13.5" style="388" customWidth="1"/>
    <col min="535" max="535" width="16.375" style="388" customWidth="1"/>
    <col min="536" max="536" width="7.75" style="388" customWidth="1"/>
    <col min="537" max="537" width="10.75" style="388" customWidth="1"/>
    <col min="538" max="538" width="14" style="388" customWidth="1"/>
    <col min="539" max="539" width="21.375" style="388" customWidth="1"/>
    <col min="540" max="768" width="9" style="388"/>
    <col min="769" max="769" width="5.375" style="388" customWidth="1"/>
    <col min="770" max="770" width="24" style="388" customWidth="1"/>
    <col min="771" max="771" width="13.625" style="388" customWidth="1"/>
    <col min="772" max="772" width="13.375" style="388" customWidth="1"/>
    <col min="773" max="773" width="9.375" style="388" customWidth="1"/>
    <col min="774" max="774" width="9" style="388"/>
    <col min="775" max="775" width="42.25" style="388" customWidth="1"/>
    <col min="776" max="776" width="21.875" style="388" customWidth="1"/>
    <col min="777" max="777" width="16.625" style="388" customWidth="1"/>
    <col min="778" max="778" width="14" style="388" customWidth="1"/>
    <col min="779" max="779" width="13.625" style="388" customWidth="1"/>
    <col min="780" max="780" width="8.625" style="388" customWidth="1"/>
    <col min="781" max="781" width="16.375" style="388" customWidth="1"/>
    <col min="782" max="782" width="10.125" style="388" customWidth="1"/>
    <col min="783" max="783" width="11.125" style="388" customWidth="1"/>
    <col min="784" max="784" width="22.75" style="388" customWidth="1"/>
    <col min="785" max="786" width="9.375" style="388" customWidth="1"/>
    <col min="787" max="787" width="13.5" style="388" customWidth="1"/>
    <col min="788" max="788" width="44.375" style="388" customWidth="1"/>
    <col min="789" max="789" width="15" style="388" customWidth="1"/>
    <col min="790" max="790" width="13.5" style="388" customWidth="1"/>
    <col min="791" max="791" width="16.375" style="388" customWidth="1"/>
    <col min="792" max="792" width="7.75" style="388" customWidth="1"/>
    <col min="793" max="793" width="10.75" style="388" customWidth="1"/>
    <col min="794" max="794" width="14" style="388" customWidth="1"/>
    <col min="795" max="795" width="21.375" style="388" customWidth="1"/>
    <col min="796" max="1024" width="9" style="388"/>
    <col min="1025" max="1025" width="5.375" style="388" customWidth="1"/>
    <col min="1026" max="1026" width="24" style="388" customWidth="1"/>
    <col min="1027" max="1027" width="13.625" style="388" customWidth="1"/>
    <col min="1028" max="1028" width="13.375" style="388" customWidth="1"/>
    <col min="1029" max="1029" width="9.375" style="388" customWidth="1"/>
    <col min="1030" max="1030" width="9" style="388"/>
    <col min="1031" max="1031" width="42.25" style="388" customWidth="1"/>
    <col min="1032" max="1032" width="21.875" style="388" customWidth="1"/>
    <col min="1033" max="1033" width="16.625" style="388" customWidth="1"/>
    <col min="1034" max="1034" width="14" style="388" customWidth="1"/>
    <col min="1035" max="1035" width="13.625" style="388" customWidth="1"/>
    <col min="1036" max="1036" width="8.625" style="388" customWidth="1"/>
    <col min="1037" max="1037" width="16.375" style="388" customWidth="1"/>
    <col min="1038" max="1038" width="10.125" style="388" customWidth="1"/>
    <col min="1039" max="1039" width="11.125" style="388" customWidth="1"/>
    <col min="1040" max="1040" width="22.75" style="388" customWidth="1"/>
    <col min="1041" max="1042" width="9.375" style="388" customWidth="1"/>
    <col min="1043" max="1043" width="13.5" style="388" customWidth="1"/>
    <col min="1044" max="1044" width="44.375" style="388" customWidth="1"/>
    <col min="1045" max="1045" width="15" style="388" customWidth="1"/>
    <col min="1046" max="1046" width="13.5" style="388" customWidth="1"/>
    <col min="1047" max="1047" width="16.375" style="388" customWidth="1"/>
    <col min="1048" max="1048" width="7.75" style="388" customWidth="1"/>
    <col min="1049" max="1049" width="10.75" style="388" customWidth="1"/>
    <col min="1050" max="1050" width="14" style="388" customWidth="1"/>
    <col min="1051" max="1051" width="21.375" style="388" customWidth="1"/>
    <col min="1052" max="1280" width="9" style="388"/>
    <col min="1281" max="1281" width="5.375" style="388" customWidth="1"/>
    <col min="1282" max="1282" width="24" style="388" customWidth="1"/>
    <col min="1283" max="1283" width="13.625" style="388" customWidth="1"/>
    <col min="1284" max="1284" width="13.375" style="388" customWidth="1"/>
    <col min="1285" max="1285" width="9.375" style="388" customWidth="1"/>
    <col min="1286" max="1286" width="9" style="388"/>
    <col min="1287" max="1287" width="42.25" style="388" customWidth="1"/>
    <col min="1288" max="1288" width="21.875" style="388" customWidth="1"/>
    <col min="1289" max="1289" width="16.625" style="388" customWidth="1"/>
    <col min="1290" max="1290" width="14" style="388" customWidth="1"/>
    <col min="1291" max="1291" width="13.625" style="388" customWidth="1"/>
    <col min="1292" max="1292" width="8.625" style="388" customWidth="1"/>
    <col min="1293" max="1293" width="16.375" style="388" customWidth="1"/>
    <col min="1294" max="1294" width="10.125" style="388" customWidth="1"/>
    <col min="1295" max="1295" width="11.125" style="388" customWidth="1"/>
    <col min="1296" max="1296" width="22.75" style="388" customWidth="1"/>
    <col min="1297" max="1298" width="9.375" style="388" customWidth="1"/>
    <col min="1299" max="1299" width="13.5" style="388" customWidth="1"/>
    <col min="1300" max="1300" width="44.375" style="388" customWidth="1"/>
    <col min="1301" max="1301" width="15" style="388" customWidth="1"/>
    <col min="1302" max="1302" width="13.5" style="388" customWidth="1"/>
    <col min="1303" max="1303" width="16.375" style="388" customWidth="1"/>
    <col min="1304" max="1304" width="7.75" style="388" customWidth="1"/>
    <col min="1305" max="1305" width="10.75" style="388" customWidth="1"/>
    <col min="1306" max="1306" width="14" style="388" customWidth="1"/>
    <col min="1307" max="1307" width="21.375" style="388" customWidth="1"/>
    <col min="1308" max="1536" width="9" style="388"/>
    <col min="1537" max="1537" width="5.375" style="388" customWidth="1"/>
    <col min="1538" max="1538" width="24" style="388" customWidth="1"/>
    <col min="1539" max="1539" width="13.625" style="388" customWidth="1"/>
    <col min="1540" max="1540" width="13.375" style="388" customWidth="1"/>
    <col min="1541" max="1541" width="9.375" style="388" customWidth="1"/>
    <col min="1542" max="1542" width="9" style="388"/>
    <col min="1543" max="1543" width="42.25" style="388" customWidth="1"/>
    <col min="1544" max="1544" width="21.875" style="388" customWidth="1"/>
    <col min="1545" max="1545" width="16.625" style="388" customWidth="1"/>
    <col min="1546" max="1546" width="14" style="388" customWidth="1"/>
    <col min="1547" max="1547" width="13.625" style="388" customWidth="1"/>
    <col min="1548" max="1548" width="8.625" style="388" customWidth="1"/>
    <col min="1549" max="1549" width="16.375" style="388" customWidth="1"/>
    <col min="1550" max="1550" width="10.125" style="388" customWidth="1"/>
    <col min="1551" max="1551" width="11.125" style="388" customWidth="1"/>
    <col min="1552" max="1552" width="22.75" style="388" customWidth="1"/>
    <col min="1553" max="1554" width="9.375" style="388" customWidth="1"/>
    <col min="1555" max="1555" width="13.5" style="388" customWidth="1"/>
    <col min="1556" max="1556" width="44.375" style="388" customWidth="1"/>
    <col min="1557" max="1557" width="15" style="388" customWidth="1"/>
    <col min="1558" max="1558" width="13.5" style="388" customWidth="1"/>
    <col min="1559" max="1559" width="16.375" style="388" customWidth="1"/>
    <col min="1560" max="1560" width="7.75" style="388" customWidth="1"/>
    <col min="1561" max="1561" width="10.75" style="388" customWidth="1"/>
    <col min="1562" max="1562" width="14" style="388" customWidth="1"/>
    <col min="1563" max="1563" width="21.375" style="388" customWidth="1"/>
    <col min="1564" max="1792" width="9" style="388"/>
    <col min="1793" max="1793" width="5.375" style="388" customWidth="1"/>
    <col min="1794" max="1794" width="24" style="388" customWidth="1"/>
    <col min="1795" max="1795" width="13.625" style="388" customWidth="1"/>
    <col min="1796" max="1796" width="13.375" style="388" customWidth="1"/>
    <col min="1797" max="1797" width="9.375" style="388" customWidth="1"/>
    <col min="1798" max="1798" width="9" style="388"/>
    <col min="1799" max="1799" width="42.25" style="388" customWidth="1"/>
    <col min="1800" max="1800" width="21.875" style="388" customWidth="1"/>
    <col min="1801" max="1801" width="16.625" style="388" customWidth="1"/>
    <col min="1802" max="1802" width="14" style="388" customWidth="1"/>
    <col min="1803" max="1803" width="13.625" style="388" customWidth="1"/>
    <col min="1804" max="1804" width="8.625" style="388" customWidth="1"/>
    <col min="1805" max="1805" width="16.375" style="388" customWidth="1"/>
    <col min="1806" max="1806" width="10.125" style="388" customWidth="1"/>
    <col min="1807" max="1807" width="11.125" style="388" customWidth="1"/>
    <col min="1808" max="1808" width="22.75" style="388" customWidth="1"/>
    <col min="1809" max="1810" width="9.375" style="388" customWidth="1"/>
    <col min="1811" max="1811" width="13.5" style="388" customWidth="1"/>
    <col min="1812" max="1812" width="44.375" style="388" customWidth="1"/>
    <col min="1813" max="1813" width="15" style="388" customWidth="1"/>
    <col min="1814" max="1814" width="13.5" style="388" customWidth="1"/>
    <col min="1815" max="1815" width="16.375" style="388" customWidth="1"/>
    <col min="1816" max="1816" width="7.75" style="388" customWidth="1"/>
    <col min="1817" max="1817" width="10.75" style="388" customWidth="1"/>
    <col min="1818" max="1818" width="14" style="388" customWidth="1"/>
    <col min="1819" max="1819" width="21.375" style="388" customWidth="1"/>
    <col min="1820" max="2048" width="9" style="388"/>
    <col min="2049" max="2049" width="5.375" style="388" customWidth="1"/>
    <col min="2050" max="2050" width="24" style="388" customWidth="1"/>
    <col min="2051" max="2051" width="13.625" style="388" customWidth="1"/>
    <col min="2052" max="2052" width="13.375" style="388" customWidth="1"/>
    <col min="2053" max="2053" width="9.375" style="388" customWidth="1"/>
    <col min="2054" max="2054" width="9" style="388"/>
    <col min="2055" max="2055" width="42.25" style="388" customWidth="1"/>
    <col min="2056" max="2056" width="21.875" style="388" customWidth="1"/>
    <col min="2057" max="2057" width="16.625" style="388" customWidth="1"/>
    <col min="2058" max="2058" width="14" style="388" customWidth="1"/>
    <col min="2059" max="2059" width="13.625" style="388" customWidth="1"/>
    <col min="2060" max="2060" width="8.625" style="388" customWidth="1"/>
    <col min="2061" max="2061" width="16.375" style="388" customWidth="1"/>
    <col min="2062" max="2062" width="10.125" style="388" customWidth="1"/>
    <col min="2063" max="2063" width="11.125" style="388" customWidth="1"/>
    <col min="2064" max="2064" width="22.75" style="388" customWidth="1"/>
    <col min="2065" max="2066" width="9.375" style="388" customWidth="1"/>
    <col min="2067" max="2067" width="13.5" style="388" customWidth="1"/>
    <col min="2068" max="2068" width="44.375" style="388" customWidth="1"/>
    <col min="2069" max="2069" width="15" style="388" customWidth="1"/>
    <col min="2070" max="2070" width="13.5" style="388" customWidth="1"/>
    <col min="2071" max="2071" width="16.375" style="388" customWidth="1"/>
    <col min="2072" max="2072" width="7.75" style="388" customWidth="1"/>
    <col min="2073" max="2073" width="10.75" style="388" customWidth="1"/>
    <col min="2074" max="2074" width="14" style="388" customWidth="1"/>
    <col min="2075" max="2075" width="21.375" style="388" customWidth="1"/>
    <col min="2076" max="2304" width="9" style="388"/>
    <col min="2305" max="2305" width="5.375" style="388" customWidth="1"/>
    <col min="2306" max="2306" width="24" style="388" customWidth="1"/>
    <col min="2307" max="2307" width="13.625" style="388" customWidth="1"/>
    <col min="2308" max="2308" width="13.375" style="388" customWidth="1"/>
    <col min="2309" max="2309" width="9.375" style="388" customWidth="1"/>
    <col min="2310" max="2310" width="9" style="388"/>
    <col min="2311" max="2311" width="42.25" style="388" customWidth="1"/>
    <col min="2312" max="2312" width="21.875" style="388" customWidth="1"/>
    <col min="2313" max="2313" width="16.625" style="388" customWidth="1"/>
    <col min="2314" max="2314" width="14" style="388" customWidth="1"/>
    <col min="2315" max="2315" width="13.625" style="388" customWidth="1"/>
    <col min="2316" max="2316" width="8.625" style="388" customWidth="1"/>
    <col min="2317" max="2317" width="16.375" style="388" customWidth="1"/>
    <col min="2318" max="2318" width="10.125" style="388" customWidth="1"/>
    <col min="2319" max="2319" width="11.125" style="388" customWidth="1"/>
    <col min="2320" max="2320" width="22.75" style="388" customWidth="1"/>
    <col min="2321" max="2322" width="9.375" style="388" customWidth="1"/>
    <col min="2323" max="2323" width="13.5" style="388" customWidth="1"/>
    <col min="2324" max="2324" width="44.375" style="388" customWidth="1"/>
    <col min="2325" max="2325" width="15" style="388" customWidth="1"/>
    <col min="2326" max="2326" width="13.5" style="388" customWidth="1"/>
    <col min="2327" max="2327" width="16.375" style="388" customWidth="1"/>
    <col min="2328" max="2328" width="7.75" style="388" customWidth="1"/>
    <col min="2329" max="2329" width="10.75" style="388" customWidth="1"/>
    <col min="2330" max="2330" width="14" style="388" customWidth="1"/>
    <col min="2331" max="2331" width="21.375" style="388" customWidth="1"/>
    <col min="2332" max="2560" width="9" style="388"/>
    <col min="2561" max="2561" width="5.375" style="388" customWidth="1"/>
    <col min="2562" max="2562" width="24" style="388" customWidth="1"/>
    <col min="2563" max="2563" width="13.625" style="388" customWidth="1"/>
    <col min="2564" max="2564" width="13.375" style="388" customWidth="1"/>
    <col min="2565" max="2565" width="9.375" style="388" customWidth="1"/>
    <col min="2566" max="2566" width="9" style="388"/>
    <col min="2567" max="2567" width="42.25" style="388" customWidth="1"/>
    <col min="2568" max="2568" width="21.875" style="388" customWidth="1"/>
    <col min="2569" max="2569" width="16.625" style="388" customWidth="1"/>
    <col min="2570" max="2570" width="14" style="388" customWidth="1"/>
    <col min="2571" max="2571" width="13.625" style="388" customWidth="1"/>
    <col min="2572" max="2572" width="8.625" style="388" customWidth="1"/>
    <col min="2573" max="2573" width="16.375" style="388" customWidth="1"/>
    <col min="2574" max="2574" width="10.125" style="388" customWidth="1"/>
    <col min="2575" max="2575" width="11.125" style="388" customWidth="1"/>
    <col min="2576" max="2576" width="22.75" style="388" customWidth="1"/>
    <col min="2577" max="2578" width="9.375" style="388" customWidth="1"/>
    <col min="2579" max="2579" width="13.5" style="388" customWidth="1"/>
    <col min="2580" max="2580" width="44.375" style="388" customWidth="1"/>
    <col min="2581" max="2581" width="15" style="388" customWidth="1"/>
    <col min="2582" max="2582" width="13.5" style="388" customWidth="1"/>
    <col min="2583" max="2583" width="16.375" style="388" customWidth="1"/>
    <col min="2584" max="2584" width="7.75" style="388" customWidth="1"/>
    <col min="2585" max="2585" width="10.75" style="388" customWidth="1"/>
    <col min="2586" max="2586" width="14" style="388" customWidth="1"/>
    <col min="2587" max="2587" width="21.375" style="388" customWidth="1"/>
    <col min="2588" max="2816" width="9" style="388"/>
    <col min="2817" max="2817" width="5.375" style="388" customWidth="1"/>
    <col min="2818" max="2818" width="24" style="388" customWidth="1"/>
    <col min="2819" max="2819" width="13.625" style="388" customWidth="1"/>
    <col min="2820" max="2820" width="13.375" style="388" customWidth="1"/>
    <col min="2821" max="2821" width="9.375" style="388" customWidth="1"/>
    <col min="2822" max="2822" width="9" style="388"/>
    <col min="2823" max="2823" width="42.25" style="388" customWidth="1"/>
    <col min="2824" max="2824" width="21.875" style="388" customWidth="1"/>
    <col min="2825" max="2825" width="16.625" style="388" customWidth="1"/>
    <col min="2826" max="2826" width="14" style="388" customWidth="1"/>
    <col min="2827" max="2827" width="13.625" style="388" customWidth="1"/>
    <col min="2828" max="2828" width="8.625" style="388" customWidth="1"/>
    <col min="2829" max="2829" width="16.375" style="388" customWidth="1"/>
    <col min="2830" max="2830" width="10.125" style="388" customWidth="1"/>
    <col min="2831" max="2831" width="11.125" style="388" customWidth="1"/>
    <col min="2832" max="2832" width="22.75" style="388" customWidth="1"/>
    <col min="2833" max="2834" width="9.375" style="388" customWidth="1"/>
    <col min="2835" max="2835" width="13.5" style="388" customWidth="1"/>
    <col min="2836" max="2836" width="44.375" style="388" customWidth="1"/>
    <col min="2837" max="2837" width="15" style="388" customWidth="1"/>
    <col min="2838" max="2838" width="13.5" style="388" customWidth="1"/>
    <col min="2839" max="2839" width="16.375" style="388" customWidth="1"/>
    <col min="2840" max="2840" width="7.75" style="388" customWidth="1"/>
    <col min="2841" max="2841" width="10.75" style="388" customWidth="1"/>
    <col min="2842" max="2842" width="14" style="388" customWidth="1"/>
    <col min="2843" max="2843" width="21.375" style="388" customWidth="1"/>
    <col min="2844" max="3072" width="9" style="388"/>
    <col min="3073" max="3073" width="5.375" style="388" customWidth="1"/>
    <col min="3074" max="3074" width="24" style="388" customWidth="1"/>
    <col min="3075" max="3075" width="13.625" style="388" customWidth="1"/>
    <col min="3076" max="3076" width="13.375" style="388" customWidth="1"/>
    <col min="3077" max="3077" width="9.375" style="388" customWidth="1"/>
    <col min="3078" max="3078" width="9" style="388"/>
    <col min="3079" max="3079" width="42.25" style="388" customWidth="1"/>
    <col min="3080" max="3080" width="21.875" style="388" customWidth="1"/>
    <col min="3081" max="3081" width="16.625" style="388" customWidth="1"/>
    <col min="3082" max="3082" width="14" style="388" customWidth="1"/>
    <col min="3083" max="3083" width="13.625" style="388" customWidth="1"/>
    <col min="3084" max="3084" width="8.625" style="388" customWidth="1"/>
    <col min="3085" max="3085" width="16.375" style="388" customWidth="1"/>
    <col min="3086" max="3086" width="10.125" style="388" customWidth="1"/>
    <col min="3087" max="3087" width="11.125" style="388" customWidth="1"/>
    <col min="3088" max="3088" width="22.75" style="388" customWidth="1"/>
    <col min="3089" max="3090" width="9.375" style="388" customWidth="1"/>
    <col min="3091" max="3091" width="13.5" style="388" customWidth="1"/>
    <col min="3092" max="3092" width="44.375" style="388" customWidth="1"/>
    <col min="3093" max="3093" width="15" style="388" customWidth="1"/>
    <col min="3094" max="3094" width="13.5" style="388" customWidth="1"/>
    <col min="3095" max="3095" width="16.375" style="388" customWidth="1"/>
    <col min="3096" max="3096" width="7.75" style="388" customWidth="1"/>
    <col min="3097" max="3097" width="10.75" style="388" customWidth="1"/>
    <col min="3098" max="3098" width="14" style="388" customWidth="1"/>
    <col min="3099" max="3099" width="21.375" style="388" customWidth="1"/>
    <col min="3100" max="3328" width="9" style="388"/>
    <col min="3329" max="3329" width="5.375" style="388" customWidth="1"/>
    <col min="3330" max="3330" width="24" style="388" customWidth="1"/>
    <col min="3331" max="3331" width="13.625" style="388" customWidth="1"/>
    <col min="3332" max="3332" width="13.375" style="388" customWidth="1"/>
    <col min="3333" max="3333" width="9.375" style="388" customWidth="1"/>
    <col min="3334" max="3334" width="9" style="388"/>
    <col min="3335" max="3335" width="42.25" style="388" customWidth="1"/>
    <col min="3336" max="3336" width="21.875" style="388" customWidth="1"/>
    <col min="3337" max="3337" width="16.625" style="388" customWidth="1"/>
    <col min="3338" max="3338" width="14" style="388" customWidth="1"/>
    <col min="3339" max="3339" width="13.625" style="388" customWidth="1"/>
    <col min="3340" max="3340" width="8.625" style="388" customWidth="1"/>
    <col min="3341" max="3341" width="16.375" style="388" customWidth="1"/>
    <col min="3342" max="3342" width="10.125" style="388" customWidth="1"/>
    <col min="3343" max="3343" width="11.125" style="388" customWidth="1"/>
    <col min="3344" max="3344" width="22.75" style="388" customWidth="1"/>
    <col min="3345" max="3346" width="9.375" style="388" customWidth="1"/>
    <col min="3347" max="3347" width="13.5" style="388" customWidth="1"/>
    <col min="3348" max="3348" width="44.375" style="388" customWidth="1"/>
    <col min="3349" max="3349" width="15" style="388" customWidth="1"/>
    <col min="3350" max="3350" width="13.5" style="388" customWidth="1"/>
    <col min="3351" max="3351" width="16.375" style="388" customWidth="1"/>
    <col min="3352" max="3352" width="7.75" style="388" customWidth="1"/>
    <col min="3353" max="3353" width="10.75" style="388" customWidth="1"/>
    <col min="3354" max="3354" width="14" style="388" customWidth="1"/>
    <col min="3355" max="3355" width="21.375" style="388" customWidth="1"/>
    <col min="3356" max="3584" width="9" style="388"/>
    <col min="3585" max="3585" width="5.375" style="388" customWidth="1"/>
    <col min="3586" max="3586" width="24" style="388" customWidth="1"/>
    <col min="3587" max="3587" width="13.625" style="388" customWidth="1"/>
    <col min="3588" max="3588" width="13.375" style="388" customWidth="1"/>
    <col min="3589" max="3589" width="9.375" style="388" customWidth="1"/>
    <col min="3590" max="3590" width="9" style="388"/>
    <col min="3591" max="3591" width="42.25" style="388" customWidth="1"/>
    <col min="3592" max="3592" width="21.875" style="388" customWidth="1"/>
    <col min="3593" max="3593" width="16.625" style="388" customWidth="1"/>
    <col min="3594" max="3594" width="14" style="388" customWidth="1"/>
    <col min="3595" max="3595" width="13.625" style="388" customWidth="1"/>
    <col min="3596" max="3596" width="8.625" style="388" customWidth="1"/>
    <col min="3597" max="3597" width="16.375" style="388" customWidth="1"/>
    <col min="3598" max="3598" width="10.125" style="388" customWidth="1"/>
    <col min="3599" max="3599" width="11.125" style="388" customWidth="1"/>
    <col min="3600" max="3600" width="22.75" style="388" customWidth="1"/>
    <col min="3601" max="3602" width="9.375" style="388" customWidth="1"/>
    <col min="3603" max="3603" width="13.5" style="388" customWidth="1"/>
    <col min="3604" max="3604" width="44.375" style="388" customWidth="1"/>
    <col min="3605" max="3605" width="15" style="388" customWidth="1"/>
    <col min="3606" max="3606" width="13.5" style="388" customWidth="1"/>
    <col min="3607" max="3607" width="16.375" style="388" customWidth="1"/>
    <col min="3608" max="3608" width="7.75" style="388" customWidth="1"/>
    <col min="3609" max="3609" width="10.75" style="388" customWidth="1"/>
    <col min="3610" max="3610" width="14" style="388" customWidth="1"/>
    <col min="3611" max="3611" width="21.375" style="388" customWidth="1"/>
    <col min="3612" max="3840" width="9" style="388"/>
    <col min="3841" max="3841" width="5.375" style="388" customWidth="1"/>
    <col min="3842" max="3842" width="24" style="388" customWidth="1"/>
    <col min="3843" max="3843" width="13.625" style="388" customWidth="1"/>
    <col min="3844" max="3844" width="13.375" style="388" customWidth="1"/>
    <col min="3845" max="3845" width="9.375" style="388" customWidth="1"/>
    <col min="3846" max="3846" width="9" style="388"/>
    <col min="3847" max="3847" width="42.25" style="388" customWidth="1"/>
    <col min="3848" max="3848" width="21.875" style="388" customWidth="1"/>
    <col min="3849" max="3849" width="16.625" style="388" customWidth="1"/>
    <col min="3850" max="3850" width="14" style="388" customWidth="1"/>
    <col min="3851" max="3851" width="13.625" style="388" customWidth="1"/>
    <col min="3852" max="3852" width="8.625" style="388" customWidth="1"/>
    <col min="3853" max="3853" width="16.375" style="388" customWidth="1"/>
    <col min="3854" max="3854" width="10.125" style="388" customWidth="1"/>
    <col min="3855" max="3855" width="11.125" style="388" customWidth="1"/>
    <col min="3856" max="3856" width="22.75" style="388" customWidth="1"/>
    <col min="3857" max="3858" width="9.375" style="388" customWidth="1"/>
    <col min="3859" max="3859" width="13.5" style="388" customWidth="1"/>
    <col min="3860" max="3860" width="44.375" style="388" customWidth="1"/>
    <col min="3861" max="3861" width="15" style="388" customWidth="1"/>
    <col min="3862" max="3862" width="13.5" style="388" customWidth="1"/>
    <col min="3863" max="3863" width="16.375" style="388" customWidth="1"/>
    <col min="3864" max="3864" width="7.75" style="388" customWidth="1"/>
    <col min="3865" max="3865" width="10.75" style="388" customWidth="1"/>
    <col min="3866" max="3866" width="14" style="388" customWidth="1"/>
    <col min="3867" max="3867" width="21.375" style="388" customWidth="1"/>
    <col min="3868" max="4096" width="9" style="388"/>
    <col min="4097" max="4097" width="5.375" style="388" customWidth="1"/>
    <col min="4098" max="4098" width="24" style="388" customWidth="1"/>
    <col min="4099" max="4099" width="13.625" style="388" customWidth="1"/>
    <col min="4100" max="4100" width="13.375" style="388" customWidth="1"/>
    <col min="4101" max="4101" width="9.375" style="388" customWidth="1"/>
    <col min="4102" max="4102" width="9" style="388"/>
    <col min="4103" max="4103" width="42.25" style="388" customWidth="1"/>
    <col min="4104" max="4104" width="21.875" style="388" customWidth="1"/>
    <col min="4105" max="4105" width="16.625" style="388" customWidth="1"/>
    <col min="4106" max="4106" width="14" style="388" customWidth="1"/>
    <col min="4107" max="4107" width="13.625" style="388" customWidth="1"/>
    <col min="4108" max="4108" width="8.625" style="388" customWidth="1"/>
    <col min="4109" max="4109" width="16.375" style="388" customWidth="1"/>
    <col min="4110" max="4110" width="10.125" style="388" customWidth="1"/>
    <col min="4111" max="4111" width="11.125" style="388" customWidth="1"/>
    <col min="4112" max="4112" width="22.75" style="388" customWidth="1"/>
    <col min="4113" max="4114" width="9.375" style="388" customWidth="1"/>
    <col min="4115" max="4115" width="13.5" style="388" customWidth="1"/>
    <col min="4116" max="4116" width="44.375" style="388" customWidth="1"/>
    <col min="4117" max="4117" width="15" style="388" customWidth="1"/>
    <col min="4118" max="4118" width="13.5" style="388" customWidth="1"/>
    <col min="4119" max="4119" width="16.375" style="388" customWidth="1"/>
    <col min="4120" max="4120" width="7.75" style="388" customWidth="1"/>
    <col min="4121" max="4121" width="10.75" style="388" customWidth="1"/>
    <col min="4122" max="4122" width="14" style="388" customWidth="1"/>
    <col min="4123" max="4123" width="21.375" style="388" customWidth="1"/>
    <col min="4124" max="4352" width="9" style="388"/>
    <col min="4353" max="4353" width="5.375" style="388" customWidth="1"/>
    <col min="4354" max="4354" width="24" style="388" customWidth="1"/>
    <col min="4355" max="4355" width="13.625" style="388" customWidth="1"/>
    <col min="4356" max="4356" width="13.375" style="388" customWidth="1"/>
    <col min="4357" max="4357" width="9.375" style="388" customWidth="1"/>
    <col min="4358" max="4358" width="9" style="388"/>
    <col min="4359" max="4359" width="42.25" style="388" customWidth="1"/>
    <col min="4360" max="4360" width="21.875" style="388" customWidth="1"/>
    <col min="4361" max="4361" width="16.625" style="388" customWidth="1"/>
    <col min="4362" max="4362" width="14" style="388" customWidth="1"/>
    <col min="4363" max="4363" width="13.625" style="388" customWidth="1"/>
    <col min="4364" max="4364" width="8.625" style="388" customWidth="1"/>
    <col min="4365" max="4365" width="16.375" style="388" customWidth="1"/>
    <col min="4366" max="4366" width="10.125" style="388" customWidth="1"/>
    <col min="4367" max="4367" width="11.125" style="388" customWidth="1"/>
    <col min="4368" max="4368" width="22.75" style="388" customWidth="1"/>
    <col min="4369" max="4370" width="9.375" style="388" customWidth="1"/>
    <col min="4371" max="4371" width="13.5" style="388" customWidth="1"/>
    <col min="4372" max="4372" width="44.375" style="388" customWidth="1"/>
    <col min="4373" max="4373" width="15" style="388" customWidth="1"/>
    <col min="4374" max="4374" width="13.5" style="388" customWidth="1"/>
    <col min="4375" max="4375" width="16.375" style="388" customWidth="1"/>
    <col min="4376" max="4376" width="7.75" style="388" customWidth="1"/>
    <col min="4377" max="4377" width="10.75" style="388" customWidth="1"/>
    <col min="4378" max="4378" width="14" style="388" customWidth="1"/>
    <col min="4379" max="4379" width="21.375" style="388" customWidth="1"/>
    <col min="4380" max="4608" width="9" style="388"/>
    <col min="4609" max="4609" width="5.375" style="388" customWidth="1"/>
    <col min="4610" max="4610" width="24" style="388" customWidth="1"/>
    <col min="4611" max="4611" width="13.625" style="388" customWidth="1"/>
    <col min="4612" max="4612" width="13.375" style="388" customWidth="1"/>
    <col min="4613" max="4613" width="9.375" style="388" customWidth="1"/>
    <col min="4614" max="4614" width="9" style="388"/>
    <col min="4615" max="4615" width="42.25" style="388" customWidth="1"/>
    <col min="4616" max="4616" width="21.875" style="388" customWidth="1"/>
    <col min="4617" max="4617" width="16.625" style="388" customWidth="1"/>
    <col min="4618" max="4618" width="14" style="388" customWidth="1"/>
    <col min="4619" max="4619" width="13.625" style="388" customWidth="1"/>
    <col min="4620" max="4620" width="8.625" style="388" customWidth="1"/>
    <col min="4621" max="4621" width="16.375" style="388" customWidth="1"/>
    <col min="4622" max="4622" width="10.125" style="388" customWidth="1"/>
    <col min="4623" max="4623" width="11.125" style="388" customWidth="1"/>
    <col min="4624" max="4624" width="22.75" style="388" customWidth="1"/>
    <col min="4625" max="4626" width="9.375" style="388" customWidth="1"/>
    <col min="4627" max="4627" width="13.5" style="388" customWidth="1"/>
    <col min="4628" max="4628" width="44.375" style="388" customWidth="1"/>
    <col min="4629" max="4629" width="15" style="388" customWidth="1"/>
    <col min="4630" max="4630" width="13.5" style="388" customWidth="1"/>
    <col min="4631" max="4631" width="16.375" style="388" customWidth="1"/>
    <col min="4632" max="4632" width="7.75" style="388" customWidth="1"/>
    <col min="4633" max="4633" width="10.75" style="388" customWidth="1"/>
    <col min="4634" max="4634" width="14" style="388" customWidth="1"/>
    <col min="4635" max="4635" width="21.375" style="388" customWidth="1"/>
    <col min="4636" max="4864" width="9" style="388"/>
    <col min="4865" max="4865" width="5.375" style="388" customWidth="1"/>
    <col min="4866" max="4866" width="24" style="388" customWidth="1"/>
    <col min="4867" max="4867" width="13.625" style="388" customWidth="1"/>
    <col min="4868" max="4868" width="13.375" style="388" customWidth="1"/>
    <col min="4869" max="4869" width="9.375" style="388" customWidth="1"/>
    <col min="4870" max="4870" width="9" style="388"/>
    <col min="4871" max="4871" width="42.25" style="388" customWidth="1"/>
    <col min="4872" max="4872" width="21.875" style="388" customWidth="1"/>
    <col min="4873" max="4873" width="16.625" style="388" customWidth="1"/>
    <col min="4874" max="4874" width="14" style="388" customWidth="1"/>
    <col min="4875" max="4875" width="13.625" style="388" customWidth="1"/>
    <col min="4876" max="4876" width="8.625" style="388" customWidth="1"/>
    <col min="4877" max="4877" width="16.375" style="388" customWidth="1"/>
    <col min="4878" max="4878" width="10.125" style="388" customWidth="1"/>
    <col min="4879" max="4879" width="11.125" style="388" customWidth="1"/>
    <col min="4880" max="4880" width="22.75" style="388" customWidth="1"/>
    <col min="4881" max="4882" width="9.375" style="388" customWidth="1"/>
    <col min="4883" max="4883" width="13.5" style="388" customWidth="1"/>
    <col min="4884" max="4884" width="44.375" style="388" customWidth="1"/>
    <col min="4885" max="4885" width="15" style="388" customWidth="1"/>
    <col min="4886" max="4886" width="13.5" style="388" customWidth="1"/>
    <col min="4887" max="4887" width="16.375" style="388" customWidth="1"/>
    <col min="4888" max="4888" width="7.75" style="388" customWidth="1"/>
    <col min="4889" max="4889" width="10.75" style="388" customWidth="1"/>
    <col min="4890" max="4890" width="14" style="388" customWidth="1"/>
    <col min="4891" max="4891" width="21.375" style="388" customWidth="1"/>
    <col min="4892" max="5120" width="9" style="388"/>
    <col min="5121" max="5121" width="5.375" style="388" customWidth="1"/>
    <col min="5122" max="5122" width="24" style="388" customWidth="1"/>
    <col min="5123" max="5123" width="13.625" style="388" customWidth="1"/>
    <col min="5124" max="5124" width="13.375" style="388" customWidth="1"/>
    <col min="5125" max="5125" width="9.375" style="388" customWidth="1"/>
    <col min="5126" max="5126" width="9" style="388"/>
    <col min="5127" max="5127" width="42.25" style="388" customWidth="1"/>
    <col min="5128" max="5128" width="21.875" style="388" customWidth="1"/>
    <col min="5129" max="5129" width="16.625" style="388" customWidth="1"/>
    <col min="5130" max="5130" width="14" style="388" customWidth="1"/>
    <col min="5131" max="5131" width="13.625" style="388" customWidth="1"/>
    <col min="5132" max="5132" width="8.625" style="388" customWidth="1"/>
    <col min="5133" max="5133" width="16.375" style="388" customWidth="1"/>
    <col min="5134" max="5134" width="10.125" style="388" customWidth="1"/>
    <col min="5135" max="5135" width="11.125" style="388" customWidth="1"/>
    <col min="5136" max="5136" width="22.75" style="388" customWidth="1"/>
    <col min="5137" max="5138" width="9.375" style="388" customWidth="1"/>
    <col min="5139" max="5139" width="13.5" style="388" customWidth="1"/>
    <col min="5140" max="5140" width="44.375" style="388" customWidth="1"/>
    <col min="5141" max="5141" width="15" style="388" customWidth="1"/>
    <col min="5142" max="5142" width="13.5" style="388" customWidth="1"/>
    <col min="5143" max="5143" width="16.375" style="388" customWidth="1"/>
    <col min="5144" max="5144" width="7.75" style="388" customWidth="1"/>
    <col min="5145" max="5145" width="10.75" style="388" customWidth="1"/>
    <col min="5146" max="5146" width="14" style="388" customWidth="1"/>
    <col min="5147" max="5147" width="21.375" style="388" customWidth="1"/>
    <col min="5148" max="5376" width="9" style="388"/>
    <col min="5377" max="5377" width="5.375" style="388" customWidth="1"/>
    <col min="5378" max="5378" width="24" style="388" customWidth="1"/>
    <col min="5379" max="5379" width="13.625" style="388" customWidth="1"/>
    <col min="5380" max="5380" width="13.375" style="388" customWidth="1"/>
    <col min="5381" max="5381" width="9.375" style="388" customWidth="1"/>
    <col min="5382" max="5382" width="9" style="388"/>
    <col min="5383" max="5383" width="42.25" style="388" customWidth="1"/>
    <col min="5384" max="5384" width="21.875" style="388" customWidth="1"/>
    <col min="5385" max="5385" width="16.625" style="388" customWidth="1"/>
    <col min="5386" max="5386" width="14" style="388" customWidth="1"/>
    <col min="5387" max="5387" width="13.625" style="388" customWidth="1"/>
    <col min="5388" max="5388" width="8.625" style="388" customWidth="1"/>
    <col min="5389" max="5389" width="16.375" style="388" customWidth="1"/>
    <col min="5390" max="5390" width="10.125" style="388" customWidth="1"/>
    <col min="5391" max="5391" width="11.125" style="388" customWidth="1"/>
    <col min="5392" max="5392" width="22.75" style="388" customWidth="1"/>
    <col min="5393" max="5394" width="9.375" style="388" customWidth="1"/>
    <col min="5395" max="5395" width="13.5" style="388" customWidth="1"/>
    <col min="5396" max="5396" width="44.375" style="388" customWidth="1"/>
    <col min="5397" max="5397" width="15" style="388" customWidth="1"/>
    <col min="5398" max="5398" width="13.5" style="388" customWidth="1"/>
    <col min="5399" max="5399" width="16.375" style="388" customWidth="1"/>
    <col min="5400" max="5400" width="7.75" style="388" customWidth="1"/>
    <col min="5401" max="5401" width="10.75" style="388" customWidth="1"/>
    <col min="5402" max="5402" width="14" style="388" customWidth="1"/>
    <col min="5403" max="5403" width="21.375" style="388" customWidth="1"/>
    <col min="5404" max="5632" width="9" style="388"/>
    <col min="5633" max="5633" width="5.375" style="388" customWidth="1"/>
    <col min="5634" max="5634" width="24" style="388" customWidth="1"/>
    <col min="5635" max="5635" width="13.625" style="388" customWidth="1"/>
    <col min="5636" max="5636" width="13.375" style="388" customWidth="1"/>
    <col min="5637" max="5637" width="9.375" style="388" customWidth="1"/>
    <col min="5638" max="5638" width="9" style="388"/>
    <col min="5639" max="5639" width="42.25" style="388" customWidth="1"/>
    <col min="5640" max="5640" width="21.875" style="388" customWidth="1"/>
    <col min="5641" max="5641" width="16.625" style="388" customWidth="1"/>
    <col min="5642" max="5642" width="14" style="388" customWidth="1"/>
    <col min="5643" max="5643" width="13.625" style="388" customWidth="1"/>
    <col min="5644" max="5644" width="8.625" style="388" customWidth="1"/>
    <col min="5645" max="5645" width="16.375" style="388" customWidth="1"/>
    <col min="5646" max="5646" width="10.125" style="388" customWidth="1"/>
    <col min="5647" max="5647" width="11.125" style="388" customWidth="1"/>
    <col min="5648" max="5648" width="22.75" style="388" customWidth="1"/>
    <col min="5649" max="5650" width="9.375" style="388" customWidth="1"/>
    <col min="5651" max="5651" width="13.5" style="388" customWidth="1"/>
    <col min="5652" max="5652" width="44.375" style="388" customWidth="1"/>
    <col min="5653" max="5653" width="15" style="388" customWidth="1"/>
    <col min="5654" max="5654" width="13.5" style="388" customWidth="1"/>
    <col min="5655" max="5655" width="16.375" style="388" customWidth="1"/>
    <col min="5656" max="5656" width="7.75" style="388" customWidth="1"/>
    <col min="5657" max="5657" width="10.75" style="388" customWidth="1"/>
    <col min="5658" max="5658" width="14" style="388" customWidth="1"/>
    <col min="5659" max="5659" width="21.375" style="388" customWidth="1"/>
    <col min="5660" max="5888" width="9" style="388"/>
    <col min="5889" max="5889" width="5.375" style="388" customWidth="1"/>
    <col min="5890" max="5890" width="24" style="388" customWidth="1"/>
    <col min="5891" max="5891" width="13.625" style="388" customWidth="1"/>
    <col min="5892" max="5892" width="13.375" style="388" customWidth="1"/>
    <col min="5893" max="5893" width="9.375" style="388" customWidth="1"/>
    <col min="5894" max="5894" width="9" style="388"/>
    <col min="5895" max="5895" width="42.25" style="388" customWidth="1"/>
    <col min="5896" max="5896" width="21.875" style="388" customWidth="1"/>
    <col min="5897" max="5897" width="16.625" style="388" customWidth="1"/>
    <col min="5898" max="5898" width="14" style="388" customWidth="1"/>
    <col min="5899" max="5899" width="13.625" style="388" customWidth="1"/>
    <col min="5900" max="5900" width="8.625" style="388" customWidth="1"/>
    <col min="5901" max="5901" width="16.375" style="388" customWidth="1"/>
    <col min="5902" max="5902" width="10.125" style="388" customWidth="1"/>
    <col min="5903" max="5903" width="11.125" style="388" customWidth="1"/>
    <col min="5904" max="5904" width="22.75" style="388" customWidth="1"/>
    <col min="5905" max="5906" width="9.375" style="388" customWidth="1"/>
    <col min="5907" max="5907" width="13.5" style="388" customWidth="1"/>
    <col min="5908" max="5908" width="44.375" style="388" customWidth="1"/>
    <col min="5909" max="5909" width="15" style="388" customWidth="1"/>
    <col min="5910" max="5910" width="13.5" style="388" customWidth="1"/>
    <col min="5911" max="5911" width="16.375" style="388" customWidth="1"/>
    <col min="5912" max="5912" width="7.75" style="388" customWidth="1"/>
    <col min="5913" max="5913" width="10.75" style="388" customWidth="1"/>
    <col min="5914" max="5914" width="14" style="388" customWidth="1"/>
    <col min="5915" max="5915" width="21.375" style="388" customWidth="1"/>
    <col min="5916" max="6144" width="9" style="388"/>
    <col min="6145" max="6145" width="5.375" style="388" customWidth="1"/>
    <col min="6146" max="6146" width="24" style="388" customWidth="1"/>
    <col min="6147" max="6147" width="13.625" style="388" customWidth="1"/>
    <col min="6148" max="6148" width="13.375" style="388" customWidth="1"/>
    <col min="6149" max="6149" width="9.375" style="388" customWidth="1"/>
    <col min="6150" max="6150" width="9" style="388"/>
    <col min="6151" max="6151" width="42.25" style="388" customWidth="1"/>
    <col min="6152" max="6152" width="21.875" style="388" customWidth="1"/>
    <col min="6153" max="6153" width="16.625" style="388" customWidth="1"/>
    <col min="6154" max="6154" width="14" style="388" customWidth="1"/>
    <col min="6155" max="6155" width="13.625" style="388" customWidth="1"/>
    <col min="6156" max="6156" width="8.625" style="388" customWidth="1"/>
    <col min="6157" max="6157" width="16.375" style="388" customWidth="1"/>
    <col min="6158" max="6158" width="10.125" style="388" customWidth="1"/>
    <col min="6159" max="6159" width="11.125" style="388" customWidth="1"/>
    <col min="6160" max="6160" width="22.75" style="388" customWidth="1"/>
    <col min="6161" max="6162" width="9.375" style="388" customWidth="1"/>
    <col min="6163" max="6163" width="13.5" style="388" customWidth="1"/>
    <col min="6164" max="6164" width="44.375" style="388" customWidth="1"/>
    <col min="6165" max="6165" width="15" style="388" customWidth="1"/>
    <col min="6166" max="6166" width="13.5" style="388" customWidth="1"/>
    <col min="6167" max="6167" width="16.375" style="388" customWidth="1"/>
    <col min="6168" max="6168" width="7.75" style="388" customWidth="1"/>
    <col min="6169" max="6169" width="10.75" style="388" customWidth="1"/>
    <col min="6170" max="6170" width="14" style="388" customWidth="1"/>
    <col min="6171" max="6171" width="21.375" style="388" customWidth="1"/>
    <col min="6172" max="6400" width="9" style="388"/>
    <col min="6401" max="6401" width="5.375" style="388" customWidth="1"/>
    <col min="6402" max="6402" width="24" style="388" customWidth="1"/>
    <col min="6403" max="6403" width="13.625" style="388" customWidth="1"/>
    <col min="6404" max="6404" width="13.375" style="388" customWidth="1"/>
    <col min="6405" max="6405" width="9.375" style="388" customWidth="1"/>
    <col min="6406" max="6406" width="9" style="388"/>
    <col min="6407" max="6407" width="42.25" style="388" customWidth="1"/>
    <col min="6408" max="6408" width="21.875" style="388" customWidth="1"/>
    <col min="6409" max="6409" width="16.625" style="388" customWidth="1"/>
    <col min="6410" max="6410" width="14" style="388" customWidth="1"/>
    <col min="6411" max="6411" width="13.625" style="388" customWidth="1"/>
    <col min="6412" max="6412" width="8.625" style="388" customWidth="1"/>
    <col min="6413" max="6413" width="16.375" style="388" customWidth="1"/>
    <col min="6414" max="6414" width="10.125" style="388" customWidth="1"/>
    <col min="6415" max="6415" width="11.125" style="388" customWidth="1"/>
    <col min="6416" max="6416" width="22.75" style="388" customWidth="1"/>
    <col min="6417" max="6418" width="9.375" style="388" customWidth="1"/>
    <col min="6419" max="6419" width="13.5" style="388" customWidth="1"/>
    <col min="6420" max="6420" width="44.375" style="388" customWidth="1"/>
    <col min="6421" max="6421" width="15" style="388" customWidth="1"/>
    <col min="6422" max="6422" width="13.5" style="388" customWidth="1"/>
    <col min="6423" max="6423" width="16.375" style="388" customWidth="1"/>
    <col min="6424" max="6424" width="7.75" style="388" customWidth="1"/>
    <col min="6425" max="6425" width="10.75" style="388" customWidth="1"/>
    <col min="6426" max="6426" width="14" style="388" customWidth="1"/>
    <col min="6427" max="6427" width="21.375" style="388" customWidth="1"/>
    <col min="6428" max="6656" width="9" style="388"/>
    <col min="6657" max="6657" width="5.375" style="388" customWidth="1"/>
    <col min="6658" max="6658" width="24" style="388" customWidth="1"/>
    <col min="6659" max="6659" width="13.625" style="388" customWidth="1"/>
    <col min="6660" max="6660" width="13.375" style="388" customWidth="1"/>
    <col min="6661" max="6661" width="9.375" style="388" customWidth="1"/>
    <col min="6662" max="6662" width="9" style="388"/>
    <col min="6663" max="6663" width="42.25" style="388" customWidth="1"/>
    <col min="6664" max="6664" width="21.875" style="388" customWidth="1"/>
    <col min="6665" max="6665" width="16.625" style="388" customWidth="1"/>
    <col min="6666" max="6666" width="14" style="388" customWidth="1"/>
    <col min="6667" max="6667" width="13.625" style="388" customWidth="1"/>
    <col min="6668" max="6668" width="8.625" style="388" customWidth="1"/>
    <col min="6669" max="6669" width="16.375" style="388" customWidth="1"/>
    <col min="6670" max="6670" width="10.125" style="388" customWidth="1"/>
    <col min="6671" max="6671" width="11.125" style="388" customWidth="1"/>
    <col min="6672" max="6672" width="22.75" style="388" customWidth="1"/>
    <col min="6673" max="6674" width="9.375" style="388" customWidth="1"/>
    <col min="6675" max="6675" width="13.5" style="388" customWidth="1"/>
    <col min="6676" max="6676" width="44.375" style="388" customWidth="1"/>
    <col min="6677" max="6677" width="15" style="388" customWidth="1"/>
    <col min="6678" max="6678" width="13.5" style="388" customWidth="1"/>
    <col min="6679" max="6679" width="16.375" style="388" customWidth="1"/>
    <col min="6680" max="6680" width="7.75" style="388" customWidth="1"/>
    <col min="6681" max="6681" width="10.75" style="388" customWidth="1"/>
    <col min="6682" max="6682" width="14" style="388" customWidth="1"/>
    <col min="6683" max="6683" width="21.375" style="388" customWidth="1"/>
    <col min="6684" max="6912" width="9" style="388"/>
    <col min="6913" max="6913" width="5.375" style="388" customWidth="1"/>
    <col min="6914" max="6914" width="24" style="388" customWidth="1"/>
    <col min="6915" max="6915" width="13.625" style="388" customWidth="1"/>
    <col min="6916" max="6916" width="13.375" style="388" customWidth="1"/>
    <col min="6917" max="6917" width="9.375" style="388" customWidth="1"/>
    <col min="6918" max="6918" width="9" style="388"/>
    <col min="6919" max="6919" width="42.25" style="388" customWidth="1"/>
    <col min="6920" max="6920" width="21.875" style="388" customWidth="1"/>
    <col min="6921" max="6921" width="16.625" style="388" customWidth="1"/>
    <col min="6922" max="6922" width="14" style="388" customWidth="1"/>
    <col min="6923" max="6923" width="13.625" style="388" customWidth="1"/>
    <col min="6924" max="6924" width="8.625" style="388" customWidth="1"/>
    <col min="6925" max="6925" width="16.375" style="388" customWidth="1"/>
    <col min="6926" max="6926" width="10.125" style="388" customWidth="1"/>
    <col min="6927" max="6927" width="11.125" style="388" customWidth="1"/>
    <col min="6928" max="6928" width="22.75" style="388" customWidth="1"/>
    <col min="6929" max="6930" width="9.375" style="388" customWidth="1"/>
    <col min="6931" max="6931" width="13.5" style="388" customWidth="1"/>
    <col min="6932" max="6932" width="44.375" style="388" customWidth="1"/>
    <col min="6933" max="6933" width="15" style="388" customWidth="1"/>
    <col min="6934" max="6934" width="13.5" style="388" customWidth="1"/>
    <col min="6935" max="6935" width="16.375" style="388" customWidth="1"/>
    <col min="6936" max="6936" width="7.75" style="388" customWidth="1"/>
    <col min="6937" max="6937" width="10.75" style="388" customWidth="1"/>
    <col min="6938" max="6938" width="14" style="388" customWidth="1"/>
    <col min="6939" max="6939" width="21.375" style="388" customWidth="1"/>
    <col min="6940" max="7168" width="9" style="388"/>
    <col min="7169" max="7169" width="5.375" style="388" customWidth="1"/>
    <col min="7170" max="7170" width="24" style="388" customWidth="1"/>
    <col min="7171" max="7171" width="13.625" style="388" customWidth="1"/>
    <col min="7172" max="7172" width="13.375" style="388" customWidth="1"/>
    <col min="7173" max="7173" width="9.375" style="388" customWidth="1"/>
    <col min="7174" max="7174" width="9" style="388"/>
    <col min="7175" max="7175" width="42.25" style="388" customWidth="1"/>
    <col min="7176" max="7176" width="21.875" style="388" customWidth="1"/>
    <col min="7177" max="7177" width="16.625" style="388" customWidth="1"/>
    <col min="7178" max="7178" width="14" style="388" customWidth="1"/>
    <col min="7179" max="7179" width="13.625" style="388" customWidth="1"/>
    <col min="7180" max="7180" width="8.625" style="388" customWidth="1"/>
    <col min="7181" max="7181" width="16.375" style="388" customWidth="1"/>
    <col min="7182" max="7182" width="10.125" style="388" customWidth="1"/>
    <col min="7183" max="7183" width="11.125" style="388" customWidth="1"/>
    <col min="7184" max="7184" width="22.75" style="388" customWidth="1"/>
    <col min="7185" max="7186" width="9.375" style="388" customWidth="1"/>
    <col min="7187" max="7187" width="13.5" style="388" customWidth="1"/>
    <col min="7188" max="7188" width="44.375" style="388" customWidth="1"/>
    <col min="7189" max="7189" width="15" style="388" customWidth="1"/>
    <col min="7190" max="7190" width="13.5" style="388" customWidth="1"/>
    <col min="7191" max="7191" width="16.375" style="388" customWidth="1"/>
    <col min="7192" max="7192" width="7.75" style="388" customWidth="1"/>
    <col min="7193" max="7193" width="10.75" style="388" customWidth="1"/>
    <col min="7194" max="7194" width="14" style="388" customWidth="1"/>
    <col min="7195" max="7195" width="21.375" style="388" customWidth="1"/>
    <col min="7196" max="7424" width="9" style="388"/>
    <col min="7425" max="7425" width="5.375" style="388" customWidth="1"/>
    <col min="7426" max="7426" width="24" style="388" customWidth="1"/>
    <col min="7427" max="7427" width="13.625" style="388" customWidth="1"/>
    <col min="7428" max="7428" width="13.375" style="388" customWidth="1"/>
    <col min="7429" max="7429" width="9.375" style="388" customWidth="1"/>
    <col min="7430" max="7430" width="9" style="388"/>
    <col min="7431" max="7431" width="42.25" style="388" customWidth="1"/>
    <col min="7432" max="7432" width="21.875" style="388" customWidth="1"/>
    <col min="7433" max="7433" width="16.625" style="388" customWidth="1"/>
    <col min="7434" max="7434" width="14" style="388" customWidth="1"/>
    <col min="7435" max="7435" width="13.625" style="388" customWidth="1"/>
    <col min="7436" max="7436" width="8.625" style="388" customWidth="1"/>
    <col min="7437" max="7437" width="16.375" style="388" customWidth="1"/>
    <col min="7438" max="7438" width="10.125" style="388" customWidth="1"/>
    <col min="7439" max="7439" width="11.125" style="388" customWidth="1"/>
    <col min="7440" max="7440" width="22.75" style="388" customWidth="1"/>
    <col min="7441" max="7442" width="9.375" style="388" customWidth="1"/>
    <col min="7443" max="7443" width="13.5" style="388" customWidth="1"/>
    <col min="7444" max="7444" width="44.375" style="388" customWidth="1"/>
    <col min="7445" max="7445" width="15" style="388" customWidth="1"/>
    <col min="7446" max="7446" width="13.5" style="388" customWidth="1"/>
    <col min="7447" max="7447" width="16.375" style="388" customWidth="1"/>
    <col min="7448" max="7448" width="7.75" style="388" customWidth="1"/>
    <col min="7449" max="7449" width="10.75" style="388" customWidth="1"/>
    <col min="7450" max="7450" width="14" style="388" customWidth="1"/>
    <col min="7451" max="7451" width="21.375" style="388" customWidth="1"/>
    <col min="7452" max="7680" width="9" style="388"/>
    <col min="7681" max="7681" width="5.375" style="388" customWidth="1"/>
    <col min="7682" max="7682" width="24" style="388" customWidth="1"/>
    <col min="7683" max="7683" width="13.625" style="388" customWidth="1"/>
    <col min="7684" max="7684" width="13.375" style="388" customWidth="1"/>
    <col min="7685" max="7685" width="9.375" style="388" customWidth="1"/>
    <col min="7686" max="7686" width="9" style="388"/>
    <col min="7687" max="7687" width="42.25" style="388" customWidth="1"/>
    <col min="7688" max="7688" width="21.875" style="388" customWidth="1"/>
    <col min="7689" max="7689" width="16.625" style="388" customWidth="1"/>
    <col min="7690" max="7690" width="14" style="388" customWidth="1"/>
    <col min="7691" max="7691" width="13.625" style="388" customWidth="1"/>
    <col min="7692" max="7692" width="8.625" style="388" customWidth="1"/>
    <col min="7693" max="7693" width="16.375" style="388" customWidth="1"/>
    <col min="7694" max="7694" width="10.125" style="388" customWidth="1"/>
    <col min="7695" max="7695" width="11.125" style="388" customWidth="1"/>
    <col min="7696" max="7696" width="22.75" style="388" customWidth="1"/>
    <col min="7697" max="7698" width="9.375" style="388" customWidth="1"/>
    <col min="7699" max="7699" width="13.5" style="388" customWidth="1"/>
    <col min="7700" max="7700" width="44.375" style="388" customWidth="1"/>
    <col min="7701" max="7701" width="15" style="388" customWidth="1"/>
    <col min="7702" max="7702" width="13.5" style="388" customWidth="1"/>
    <col min="7703" max="7703" width="16.375" style="388" customWidth="1"/>
    <col min="7704" max="7704" width="7.75" style="388" customWidth="1"/>
    <col min="7705" max="7705" width="10.75" style="388" customWidth="1"/>
    <col min="7706" max="7706" width="14" style="388" customWidth="1"/>
    <col min="7707" max="7707" width="21.375" style="388" customWidth="1"/>
    <col min="7708" max="7936" width="9" style="388"/>
    <col min="7937" max="7937" width="5.375" style="388" customWidth="1"/>
    <col min="7938" max="7938" width="24" style="388" customWidth="1"/>
    <col min="7939" max="7939" width="13.625" style="388" customWidth="1"/>
    <col min="7940" max="7940" width="13.375" style="388" customWidth="1"/>
    <col min="7941" max="7941" width="9.375" style="388" customWidth="1"/>
    <col min="7942" max="7942" width="9" style="388"/>
    <col min="7943" max="7943" width="42.25" style="388" customWidth="1"/>
    <col min="7944" max="7944" width="21.875" style="388" customWidth="1"/>
    <col min="7945" max="7945" width="16.625" style="388" customWidth="1"/>
    <col min="7946" max="7946" width="14" style="388" customWidth="1"/>
    <col min="7947" max="7947" width="13.625" style="388" customWidth="1"/>
    <col min="7948" max="7948" width="8.625" style="388" customWidth="1"/>
    <col min="7949" max="7949" width="16.375" style="388" customWidth="1"/>
    <col min="7950" max="7950" width="10.125" style="388" customWidth="1"/>
    <col min="7951" max="7951" width="11.125" style="388" customWidth="1"/>
    <col min="7952" max="7952" width="22.75" style="388" customWidth="1"/>
    <col min="7953" max="7954" width="9.375" style="388" customWidth="1"/>
    <col min="7955" max="7955" width="13.5" style="388" customWidth="1"/>
    <col min="7956" max="7956" width="44.375" style="388" customWidth="1"/>
    <col min="7957" max="7957" width="15" style="388" customWidth="1"/>
    <col min="7958" max="7958" width="13.5" style="388" customWidth="1"/>
    <col min="7959" max="7959" width="16.375" style="388" customWidth="1"/>
    <col min="7960" max="7960" width="7.75" style="388" customWidth="1"/>
    <col min="7961" max="7961" width="10.75" style="388" customWidth="1"/>
    <col min="7962" max="7962" width="14" style="388" customWidth="1"/>
    <col min="7963" max="7963" width="21.375" style="388" customWidth="1"/>
    <col min="7964" max="8192" width="9" style="388"/>
    <col min="8193" max="8193" width="5.375" style="388" customWidth="1"/>
    <col min="8194" max="8194" width="24" style="388" customWidth="1"/>
    <col min="8195" max="8195" width="13.625" style="388" customWidth="1"/>
    <col min="8196" max="8196" width="13.375" style="388" customWidth="1"/>
    <col min="8197" max="8197" width="9.375" style="388" customWidth="1"/>
    <col min="8198" max="8198" width="9" style="388"/>
    <col min="8199" max="8199" width="42.25" style="388" customWidth="1"/>
    <col min="8200" max="8200" width="21.875" style="388" customWidth="1"/>
    <col min="8201" max="8201" width="16.625" style="388" customWidth="1"/>
    <col min="8202" max="8202" width="14" style="388" customWidth="1"/>
    <col min="8203" max="8203" width="13.625" style="388" customWidth="1"/>
    <col min="8204" max="8204" width="8.625" style="388" customWidth="1"/>
    <col min="8205" max="8205" width="16.375" style="388" customWidth="1"/>
    <col min="8206" max="8206" width="10.125" style="388" customWidth="1"/>
    <col min="8207" max="8207" width="11.125" style="388" customWidth="1"/>
    <col min="8208" max="8208" width="22.75" style="388" customWidth="1"/>
    <col min="8209" max="8210" width="9.375" style="388" customWidth="1"/>
    <col min="8211" max="8211" width="13.5" style="388" customWidth="1"/>
    <col min="8212" max="8212" width="44.375" style="388" customWidth="1"/>
    <col min="8213" max="8213" width="15" style="388" customWidth="1"/>
    <col min="8214" max="8214" width="13.5" style="388" customWidth="1"/>
    <col min="8215" max="8215" width="16.375" style="388" customWidth="1"/>
    <col min="8216" max="8216" width="7.75" style="388" customWidth="1"/>
    <col min="8217" max="8217" width="10.75" style="388" customWidth="1"/>
    <col min="8218" max="8218" width="14" style="388" customWidth="1"/>
    <col min="8219" max="8219" width="21.375" style="388" customWidth="1"/>
    <col min="8220" max="8448" width="9" style="388"/>
    <col min="8449" max="8449" width="5.375" style="388" customWidth="1"/>
    <col min="8450" max="8450" width="24" style="388" customWidth="1"/>
    <col min="8451" max="8451" width="13.625" style="388" customWidth="1"/>
    <col min="8452" max="8452" width="13.375" style="388" customWidth="1"/>
    <col min="8453" max="8453" width="9.375" style="388" customWidth="1"/>
    <col min="8454" max="8454" width="9" style="388"/>
    <col min="8455" max="8455" width="42.25" style="388" customWidth="1"/>
    <col min="8456" max="8456" width="21.875" style="388" customWidth="1"/>
    <col min="8457" max="8457" width="16.625" style="388" customWidth="1"/>
    <col min="8458" max="8458" width="14" style="388" customWidth="1"/>
    <col min="8459" max="8459" width="13.625" style="388" customWidth="1"/>
    <col min="8460" max="8460" width="8.625" style="388" customWidth="1"/>
    <col min="8461" max="8461" width="16.375" style="388" customWidth="1"/>
    <col min="8462" max="8462" width="10.125" style="388" customWidth="1"/>
    <col min="8463" max="8463" width="11.125" style="388" customWidth="1"/>
    <col min="8464" max="8464" width="22.75" style="388" customWidth="1"/>
    <col min="8465" max="8466" width="9.375" style="388" customWidth="1"/>
    <col min="8467" max="8467" width="13.5" style="388" customWidth="1"/>
    <col min="8468" max="8468" width="44.375" style="388" customWidth="1"/>
    <col min="8469" max="8469" width="15" style="388" customWidth="1"/>
    <col min="8470" max="8470" width="13.5" style="388" customWidth="1"/>
    <col min="8471" max="8471" width="16.375" style="388" customWidth="1"/>
    <col min="8472" max="8472" width="7.75" style="388" customWidth="1"/>
    <col min="8473" max="8473" width="10.75" style="388" customWidth="1"/>
    <col min="8474" max="8474" width="14" style="388" customWidth="1"/>
    <col min="8475" max="8475" width="21.375" style="388" customWidth="1"/>
    <col min="8476" max="8704" width="9" style="388"/>
    <col min="8705" max="8705" width="5.375" style="388" customWidth="1"/>
    <col min="8706" max="8706" width="24" style="388" customWidth="1"/>
    <col min="8707" max="8707" width="13.625" style="388" customWidth="1"/>
    <col min="8708" max="8708" width="13.375" style="388" customWidth="1"/>
    <col min="8709" max="8709" width="9.375" style="388" customWidth="1"/>
    <col min="8710" max="8710" width="9" style="388"/>
    <col min="8711" max="8711" width="42.25" style="388" customWidth="1"/>
    <col min="8712" max="8712" width="21.875" style="388" customWidth="1"/>
    <col min="8713" max="8713" width="16.625" style="388" customWidth="1"/>
    <col min="8714" max="8714" width="14" style="388" customWidth="1"/>
    <col min="8715" max="8715" width="13.625" style="388" customWidth="1"/>
    <col min="8716" max="8716" width="8.625" style="388" customWidth="1"/>
    <col min="8717" max="8717" width="16.375" style="388" customWidth="1"/>
    <col min="8718" max="8718" width="10.125" style="388" customWidth="1"/>
    <col min="8719" max="8719" width="11.125" style="388" customWidth="1"/>
    <col min="8720" max="8720" width="22.75" style="388" customWidth="1"/>
    <col min="8721" max="8722" width="9.375" style="388" customWidth="1"/>
    <col min="8723" max="8723" width="13.5" style="388" customWidth="1"/>
    <col min="8724" max="8724" width="44.375" style="388" customWidth="1"/>
    <col min="8725" max="8725" width="15" style="388" customWidth="1"/>
    <col min="8726" max="8726" width="13.5" style="388" customWidth="1"/>
    <col min="8727" max="8727" width="16.375" style="388" customWidth="1"/>
    <col min="8728" max="8728" width="7.75" style="388" customWidth="1"/>
    <col min="8729" max="8729" width="10.75" style="388" customWidth="1"/>
    <col min="8730" max="8730" width="14" style="388" customWidth="1"/>
    <col min="8731" max="8731" width="21.375" style="388" customWidth="1"/>
    <col min="8732" max="8960" width="9" style="388"/>
    <col min="8961" max="8961" width="5.375" style="388" customWidth="1"/>
    <col min="8962" max="8962" width="24" style="388" customWidth="1"/>
    <col min="8963" max="8963" width="13.625" style="388" customWidth="1"/>
    <col min="8964" max="8964" width="13.375" style="388" customWidth="1"/>
    <col min="8965" max="8965" width="9.375" style="388" customWidth="1"/>
    <col min="8966" max="8966" width="9" style="388"/>
    <col min="8967" max="8967" width="42.25" style="388" customWidth="1"/>
    <col min="8968" max="8968" width="21.875" style="388" customWidth="1"/>
    <col min="8969" max="8969" width="16.625" style="388" customWidth="1"/>
    <col min="8970" max="8970" width="14" style="388" customWidth="1"/>
    <col min="8971" max="8971" width="13.625" style="388" customWidth="1"/>
    <col min="8972" max="8972" width="8.625" style="388" customWidth="1"/>
    <col min="8973" max="8973" width="16.375" style="388" customWidth="1"/>
    <col min="8974" max="8974" width="10.125" style="388" customWidth="1"/>
    <col min="8975" max="8975" width="11.125" style="388" customWidth="1"/>
    <col min="8976" max="8976" width="22.75" style="388" customWidth="1"/>
    <col min="8977" max="8978" width="9.375" style="388" customWidth="1"/>
    <col min="8979" max="8979" width="13.5" style="388" customWidth="1"/>
    <col min="8980" max="8980" width="44.375" style="388" customWidth="1"/>
    <col min="8981" max="8981" width="15" style="388" customWidth="1"/>
    <col min="8982" max="8982" width="13.5" style="388" customWidth="1"/>
    <col min="8983" max="8983" width="16.375" style="388" customWidth="1"/>
    <col min="8984" max="8984" width="7.75" style="388" customWidth="1"/>
    <col min="8985" max="8985" width="10.75" style="388" customWidth="1"/>
    <col min="8986" max="8986" width="14" style="388" customWidth="1"/>
    <col min="8987" max="8987" width="21.375" style="388" customWidth="1"/>
    <col min="8988" max="9216" width="9" style="388"/>
    <col min="9217" max="9217" width="5.375" style="388" customWidth="1"/>
    <col min="9218" max="9218" width="24" style="388" customWidth="1"/>
    <col min="9219" max="9219" width="13.625" style="388" customWidth="1"/>
    <col min="9220" max="9220" width="13.375" style="388" customWidth="1"/>
    <col min="9221" max="9221" width="9.375" style="388" customWidth="1"/>
    <col min="9222" max="9222" width="9" style="388"/>
    <col min="9223" max="9223" width="42.25" style="388" customWidth="1"/>
    <col min="9224" max="9224" width="21.875" style="388" customWidth="1"/>
    <col min="9225" max="9225" width="16.625" style="388" customWidth="1"/>
    <col min="9226" max="9226" width="14" style="388" customWidth="1"/>
    <col min="9227" max="9227" width="13.625" style="388" customWidth="1"/>
    <col min="9228" max="9228" width="8.625" style="388" customWidth="1"/>
    <col min="9229" max="9229" width="16.375" style="388" customWidth="1"/>
    <col min="9230" max="9230" width="10.125" style="388" customWidth="1"/>
    <col min="9231" max="9231" width="11.125" style="388" customWidth="1"/>
    <col min="9232" max="9232" width="22.75" style="388" customWidth="1"/>
    <col min="9233" max="9234" width="9.375" style="388" customWidth="1"/>
    <col min="9235" max="9235" width="13.5" style="388" customWidth="1"/>
    <col min="9236" max="9236" width="44.375" style="388" customWidth="1"/>
    <col min="9237" max="9237" width="15" style="388" customWidth="1"/>
    <col min="9238" max="9238" width="13.5" style="388" customWidth="1"/>
    <col min="9239" max="9239" width="16.375" style="388" customWidth="1"/>
    <col min="9240" max="9240" width="7.75" style="388" customWidth="1"/>
    <col min="9241" max="9241" width="10.75" style="388" customWidth="1"/>
    <col min="9242" max="9242" width="14" style="388" customWidth="1"/>
    <col min="9243" max="9243" width="21.375" style="388" customWidth="1"/>
    <col min="9244" max="9472" width="9" style="388"/>
    <col min="9473" max="9473" width="5.375" style="388" customWidth="1"/>
    <col min="9474" max="9474" width="24" style="388" customWidth="1"/>
    <col min="9475" max="9475" width="13.625" style="388" customWidth="1"/>
    <col min="9476" max="9476" width="13.375" style="388" customWidth="1"/>
    <col min="9477" max="9477" width="9.375" style="388" customWidth="1"/>
    <col min="9478" max="9478" width="9" style="388"/>
    <col min="9479" max="9479" width="42.25" style="388" customWidth="1"/>
    <col min="9480" max="9480" width="21.875" style="388" customWidth="1"/>
    <col min="9481" max="9481" width="16.625" style="388" customWidth="1"/>
    <col min="9482" max="9482" width="14" style="388" customWidth="1"/>
    <col min="9483" max="9483" width="13.625" style="388" customWidth="1"/>
    <col min="9484" max="9484" width="8.625" style="388" customWidth="1"/>
    <col min="9485" max="9485" width="16.375" style="388" customWidth="1"/>
    <col min="9486" max="9486" width="10.125" style="388" customWidth="1"/>
    <col min="9487" max="9487" width="11.125" style="388" customWidth="1"/>
    <col min="9488" max="9488" width="22.75" style="388" customWidth="1"/>
    <col min="9489" max="9490" width="9.375" style="388" customWidth="1"/>
    <col min="9491" max="9491" width="13.5" style="388" customWidth="1"/>
    <col min="9492" max="9492" width="44.375" style="388" customWidth="1"/>
    <col min="9493" max="9493" width="15" style="388" customWidth="1"/>
    <col min="9494" max="9494" width="13.5" style="388" customWidth="1"/>
    <col min="9495" max="9495" width="16.375" style="388" customWidth="1"/>
    <col min="9496" max="9496" width="7.75" style="388" customWidth="1"/>
    <col min="9497" max="9497" width="10.75" style="388" customWidth="1"/>
    <col min="9498" max="9498" width="14" style="388" customWidth="1"/>
    <col min="9499" max="9499" width="21.375" style="388" customWidth="1"/>
    <col min="9500" max="9728" width="9" style="388"/>
    <col min="9729" max="9729" width="5.375" style="388" customWidth="1"/>
    <col min="9730" max="9730" width="24" style="388" customWidth="1"/>
    <col min="9731" max="9731" width="13.625" style="388" customWidth="1"/>
    <col min="9732" max="9732" width="13.375" style="388" customWidth="1"/>
    <col min="9733" max="9733" width="9.375" style="388" customWidth="1"/>
    <col min="9734" max="9734" width="9" style="388"/>
    <col min="9735" max="9735" width="42.25" style="388" customWidth="1"/>
    <col min="9736" max="9736" width="21.875" style="388" customWidth="1"/>
    <col min="9737" max="9737" width="16.625" style="388" customWidth="1"/>
    <col min="9738" max="9738" width="14" style="388" customWidth="1"/>
    <col min="9739" max="9739" width="13.625" style="388" customWidth="1"/>
    <col min="9740" max="9740" width="8.625" style="388" customWidth="1"/>
    <col min="9741" max="9741" width="16.375" style="388" customWidth="1"/>
    <col min="9742" max="9742" width="10.125" style="388" customWidth="1"/>
    <col min="9743" max="9743" width="11.125" style="388" customWidth="1"/>
    <col min="9744" max="9744" width="22.75" style="388" customWidth="1"/>
    <col min="9745" max="9746" width="9.375" style="388" customWidth="1"/>
    <col min="9747" max="9747" width="13.5" style="388" customWidth="1"/>
    <col min="9748" max="9748" width="44.375" style="388" customWidth="1"/>
    <col min="9749" max="9749" width="15" style="388" customWidth="1"/>
    <col min="9750" max="9750" width="13.5" style="388" customWidth="1"/>
    <col min="9751" max="9751" width="16.375" style="388" customWidth="1"/>
    <col min="9752" max="9752" width="7.75" style="388" customWidth="1"/>
    <col min="9753" max="9753" width="10.75" style="388" customWidth="1"/>
    <col min="9754" max="9754" width="14" style="388" customWidth="1"/>
    <col min="9755" max="9755" width="21.375" style="388" customWidth="1"/>
    <col min="9756" max="9984" width="9" style="388"/>
    <col min="9985" max="9985" width="5.375" style="388" customWidth="1"/>
    <col min="9986" max="9986" width="24" style="388" customWidth="1"/>
    <col min="9987" max="9987" width="13.625" style="388" customWidth="1"/>
    <col min="9988" max="9988" width="13.375" style="388" customWidth="1"/>
    <col min="9989" max="9989" width="9.375" style="388" customWidth="1"/>
    <col min="9990" max="9990" width="9" style="388"/>
    <col min="9991" max="9991" width="42.25" style="388" customWidth="1"/>
    <col min="9992" max="9992" width="21.875" style="388" customWidth="1"/>
    <col min="9993" max="9993" width="16.625" style="388" customWidth="1"/>
    <col min="9994" max="9994" width="14" style="388" customWidth="1"/>
    <col min="9995" max="9995" width="13.625" style="388" customWidth="1"/>
    <col min="9996" max="9996" width="8.625" style="388" customWidth="1"/>
    <col min="9997" max="9997" width="16.375" style="388" customWidth="1"/>
    <col min="9998" max="9998" width="10.125" style="388" customWidth="1"/>
    <col min="9999" max="9999" width="11.125" style="388" customWidth="1"/>
    <col min="10000" max="10000" width="22.75" style="388" customWidth="1"/>
    <col min="10001" max="10002" width="9.375" style="388" customWidth="1"/>
    <col min="10003" max="10003" width="13.5" style="388" customWidth="1"/>
    <col min="10004" max="10004" width="44.375" style="388" customWidth="1"/>
    <col min="10005" max="10005" width="15" style="388" customWidth="1"/>
    <col min="10006" max="10006" width="13.5" style="388" customWidth="1"/>
    <col min="10007" max="10007" width="16.375" style="388" customWidth="1"/>
    <col min="10008" max="10008" width="7.75" style="388" customWidth="1"/>
    <col min="10009" max="10009" width="10.75" style="388" customWidth="1"/>
    <col min="10010" max="10010" width="14" style="388" customWidth="1"/>
    <col min="10011" max="10011" width="21.375" style="388" customWidth="1"/>
    <col min="10012" max="10240" width="9" style="388"/>
    <col min="10241" max="10241" width="5.375" style="388" customWidth="1"/>
    <col min="10242" max="10242" width="24" style="388" customWidth="1"/>
    <col min="10243" max="10243" width="13.625" style="388" customWidth="1"/>
    <col min="10244" max="10244" width="13.375" style="388" customWidth="1"/>
    <col min="10245" max="10245" width="9.375" style="388" customWidth="1"/>
    <col min="10246" max="10246" width="9" style="388"/>
    <col min="10247" max="10247" width="42.25" style="388" customWidth="1"/>
    <col min="10248" max="10248" width="21.875" style="388" customWidth="1"/>
    <col min="10249" max="10249" width="16.625" style="388" customWidth="1"/>
    <col min="10250" max="10250" width="14" style="388" customWidth="1"/>
    <col min="10251" max="10251" width="13.625" style="388" customWidth="1"/>
    <col min="10252" max="10252" width="8.625" style="388" customWidth="1"/>
    <col min="10253" max="10253" width="16.375" style="388" customWidth="1"/>
    <col min="10254" max="10254" width="10.125" style="388" customWidth="1"/>
    <col min="10255" max="10255" width="11.125" style="388" customWidth="1"/>
    <col min="10256" max="10256" width="22.75" style="388" customWidth="1"/>
    <col min="10257" max="10258" width="9.375" style="388" customWidth="1"/>
    <col min="10259" max="10259" width="13.5" style="388" customWidth="1"/>
    <col min="10260" max="10260" width="44.375" style="388" customWidth="1"/>
    <col min="10261" max="10261" width="15" style="388" customWidth="1"/>
    <col min="10262" max="10262" width="13.5" style="388" customWidth="1"/>
    <col min="10263" max="10263" width="16.375" style="388" customWidth="1"/>
    <col min="10264" max="10264" width="7.75" style="388" customWidth="1"/>
    <col min="10265" max="10265" width="10.75" style="388" customWidth="1"/>
    <col min="10266" max="10266" width="14" style="388" customWidth="1"/>
    <col min="10267" max="10267" width="21.375" style="388" customWidth="1"/>
    <col min="10268" max="10496" width="9" style="388"/>
    <col min="10497" max="10497" width="5.375" style="388" customWidth="1"/>
    <col min="10498" max="10498" width="24" style="388" customWidth="1"/>
    <col min="10499" max="10499" width="13.625" style="388" customWidth="1"/>
    <col min="10500" max="10500" width="13.375" style="388" customWidth="1"/>
    <col min="10501" max="10501" width="9.375" style="388" customWidth="1"/>
    <col min="10502" max="10502" width="9" style="388"/>
    <col min="10503" max="10503" width="42.25" style="388" customWidth="1"/>
    <col min="10504" max="10504" width="21.875" style="388" customWidth="1"/>
    <col min="10505" max="10505" width="16.625" style="388" customWidth="1"/>
    <col min="10506" max="10506" width="14" style="388" customWidth="1"/>
    <col min="10507" max="10507" width="13.625" style="388" customWidth="1"/>
    <col min="10508" max="10508" width="8.625" style="388" customWidth="1"/>
    <col min="10509" max="10509" width="16.375" style="388" customWidth="1"/>
    <col min="10510" max="10510" width="10.125" style="388" customWidth="1"/>
    <col min="10511" max="10511" width="11.125" style="388" customWidth="1"/>
    <col min="10512" max="10512" width="22.75" style="388" customWidth="1"/>
    <col min="10513" max="10514" width="9.375" style="388" customWidth="1"/>
    <col min="10515" max="10515" width="13.5" style="388" customWidth="1"/>
    <col min="10516" max="10516" width="44.375" style="388" customWidth="1"/>
    <col min="10517" max="10517" width="15" style="388" customWidth="1"/>
    <col min="10518" max="10518" width="13.5" style="388" customWidth="1"/>
    <col min="10519" max="10519" width="16.375" style="388" customWidth="1"/>
    <col min="10520" max="10520" width="7.75" style="388" customWidth="1"/>
    <col min="10521" max="10521" width="10.75" style="388" customWidth="1"/>
    <col min="10522" max="10522" width="14" style="388" customWidth="1"/>
    <col min="10523" max="10523" width="21.375" style="388" customWidth="1"/>
    <col min="10524" max="10752" width="9" style="388"/>
    <col min="10753" max="10753" width="5.375" style="388" customWidth="1"/>
    <col min="10754" max="10754" width="24" style="388" customWidth="1"/>
    <col min="10755" max="10755" width="13.625" style="388" customWidth="1"/>
    <col min="10756" max="10756" width="13.375" style="388" customWidth="1"/>
    <col min="10757" max="10757" width="9.375" style="388" customWidth="1"/>
    <col min="10758" max="10758" width="9" style="388"/>
    <col min="10759" max="10759" width="42.25" style="388" customWidth="1"/>
    <col min="10760" max="10760" width="21.875" style="388" customWidth="1"/>
    <col min="10761" max="10761" width="16.625" style="388" customWidth="1"/>
    <col min="10762" max="10762" width="14" style="388" customWidth="1"/>
    <col min="10763" max="10763" width="13.625" style="388" customWidth="1"/>
    <col min="10764" max="10764" width="8.625" style="388" customWidth="1"/>
    <col min="10765" max="10765" width="16.375" style="388" customWidth="1"/>
    <col min="10766" max="10766" width="10.125" style="388" customWidth="1"/>
    <col min="10767" max="10767" width="11.125" style="388" customWidth="1"/>
    <col min="10768" max="10768" width="22.75" style="388" customWidth="1"/>
    <col min="10769" max="10770" width="9.375" style="388" customWidth="1"/>
    <col min="10771" max="10771" width="13.5" style="388" customWidth="1"/>
    <col min="10772" max="10772" width="44.375" style="388" customWidth="1"/>
    <col min="10773" max="10773" width="15" style="388" customWidth="1"/>
    <col min="10774" max="10774" width="13.5" style="388" customWidth="1"/>
    <col min="10775" max="10775" width="16.375" style="388" customWidth="1"/>
    <col min="10776" max="10776" width="7.75" style="388" customWidth="1"/>
    <col min="10777" max="10777" width="10.75" style="388" customWidth="1"/>
    <col min="10778" max="10778" width="14" style="388" customWidth="1"/>
    <col min="10779" max="10779" width="21.375" style="388" customWidth="1"/>
    <col min="10780" max="11008" width="9" style="388"/>
    <col min="11009" max="11009" width="5.375" style="388" customWidth="1"/>
    <col min="11010" max="11010" width="24" style="388" customWidth="1"/>
    <col min="11011" max="11011" width="13.625" style="388" customWidth="1"/>
    <col min="11012" max="11012" width="13.375" style="388" customWidth="1"/>
    <col min="11013" max="11013" width="9.375" style="388" customWidth="1"/>
    <col min="11014" max="11014" width="9" style="388"/>
    <col min="11015" max="11015" width="42.25" style="388" customWidth="1"/>
    <col min="11016" max="11016" width="21.875" style="388" customWidth="1"/>
    <col min="11017" max="11017" width="16.625" style="388" customWidth="1"/>
    <col min="11018" max="11018" width="14" style="388" customWidth="1"/>
    <col min="11019" max="11019" width="13.625" style="388" customWidth="1"/>
    <col min="11020" max="11020" width="8.625" style="388" customWidth="1"/>
    <col min="11021" max="11021" width="16.375" style="388" customWidth="1"/>
    <col min="11022" max="11022" width="10.125" style="388" customWidth="1"/>
    <col min="11023" max="11023" width="11.125" style="388" customWidth="1"/>
    <col min="11024" max="11024" width="22.75" style="388" customWidth="1"/>
    <col min="11025" max="11026" width="9.375" style="388" customWidth="1"/>
    <col min="11027" max="11027" width="13.5" style="388" customWidth="1"/>
    <col min="11028" max="11028" width="44.375" style="388" customWidth="1"/>
    <col min="11029" max="11029" width="15" style="388" customWidth="1"/>
    <col min="11030" max="11030" width="13.5" style="388" customWidth="1"/>
    <col min="11031" max="11031" width="16.375" style="388" customWidth="1"/>
    <col min="11032" max="11032" width="7.75" style="388" customWidth="1"/>
    <col min="11033" max="11033" width="10.75" style="388" customWidth="1"/>
    <col min="11034" max="11034" width="14" style="388" customWidth="1"/>
    <col min="11035" max="11035" width="21.375" style="388" customWidth="1"/>
    <col min="11036" max="11264" width="9" style="388"/>
    <col min="11265" max="11265" width="5.375" style="388" customWidth="1"/>
    <col min="11266" max="11266" width="24" style="388" customWidth="1"/>
    <col min="11267" max="11267" width="13.625" style="388" customWidth="1"/>
    <col min="11268" max="11268" width="13.375" style="388" customWidth="1"/>
    <col min="11269" max="11269" width="9.375" style="388" customWidth="1"/>
    <col min="11270" max="11270" width="9" style="388"/>
    <col min="11271" max="11271" width="42.25" style="388" customWidth="1"/>
    <col min="11272" max="11272" width="21.875" style="388" customWidth="1"/>
    <col min="11273" max="11273" width="16.625" style="388" customWidth="1"/>
    <col min="11274" max="11274" width="14" style="388" customWidth="1"/>
    <col min="11275" max="11275" width="13.625" style="388" customWidth="1"/>
    <col min="11276" max="11276" width="8.625" style="388" customWidth="1"/>
    <col min="11277" max="11277" width="16.375" style="388" customWidth="1"/>
    <col min="11278" max="11278" width="10.125" style="388" customWidth="1"/>
    <col min="11279" max="11279" width="11.125" style="388" customWidth="1"/>
    <col min="11280" max="11280" width="22.75" style="388" customWidth="1"/>
    <col min="11281" max="11282" width="9.375" style="388" customWidth="1"/>
    <col min="11283" max="11283" width="13.5" style="388" customWidth="1"/>
    <col min="11284" max="11284" width="44.375" style="388" customWidth="1"/>
    <col min="11285" max="11285" width="15" style="388" customWidth="1"/>
    <col min="11286" max="11286" width="13.5" style="388" customWidth="1"/>
    <col min="11287" max="11287" width="16.375" style="388" customWidth="1"/>
    <col min="11288" max="11288" width="7.75" style="388" customWidth="1"/>
    <col min="11289" max="11289" width="10.75" style="388" customWidth="1"/>
    <col min="11290" max="11290" width="14" style="388" customWidth="1"/>
    <col min="11291" max="11291" width="21.375" style="388" customWidth="1"/>
    <col min="11292" max="11520" width="9" style="388"/>
    <col min="11521" max="11521" width="5.375" style="388" customWidth="1"/>
    <col min="11522" max="11522" width="24" style="388" customWidth="1"/>
    <col min="11523" max="11523" width="13.625" style="388" customWidth="1"/>
    <col min="11524" max="11524" width="13.375" style="388" customWidth="1"/>
    <col min="11525" max="11525" width="9.375" style="388" customWidth="1"/>
    <col min="11526" max="11526" width="9" style="388"/>
    <col min="11527" max="11527" width="42.25" style="388" customWidth="1"/>
    <col min="11528" max="11528" width="21.875" style="388" customWidth="1"/>
    <col min="11529" max="11529" width="16.625" style="388" customWidth="1"/>
    <col min="11530" max="11530" width="14" style="388" customWidth="1"/>
    <col min="11531" max="11531" width="13.625" style="388" customWidth="1"/>
    <col min="11532" max="11532" width="8.625" style="388" customWidth="1"/>
    <col min="11533" max="11533" width="16.375" style="388" customWidth="1"/>
    <col min="11534" max="11534" width="10.125" style="388" customWidth="1"/>
    <col min="11535" max="11535" width="11.125" style="388" customWidth="1"/>
    <col min="11536" max="11536" width="22.75" style="388" customWidth="1"/>
    <col min="11537" max="11538" width="9.375" style="388" customWidth="1"/>
    <col min="11539" max="11539" width="13.5" style="388" customWidth="1"/>
    <col min="11540" max="11540" width="44.375" style="388" customWidth="1"/>
    <col min="11541" max="11541" width="15" style="388" customWidth="1"/>
    <col min="11542" max="11542" width="13.5" style="388" customWidth="1"/>
    <col min="11543" max="11543" width="16.375" style="388" customWidth="1"/>
    <col min="11544" max="11544" width="7.75" style="388" customWidth="1"/>
    <col min="11545" max="11545" width="10.75" style="388" customWidth="1"/>
    <col min="11546" max="11546" width="14" style="388" customWidth="1"/>
    <col min="11547" max="11547" width="21.375" style="388" customWidth="1"/>
    <col min="11548" max="11776" width="9" style="388"/>
    <col min="11777" max="11777" width="5.375" style="388" customWidth="1"/>
    <col min="11778" max="11778" width="24" style="388" customWidth="1"/>
    <col min="11779" max="11779" width="13.625" style="388" customWidth="1"/>
    <col min="11780" max="11780" width="13.375" style="388" customWidth="1"/>
    <col min="11781" max="11781" width="9.375" style="388" customWidth="1"/>
    <col min="11782" max="11782" width="9" style="388"/>
    <col min="11783" max="11783" width="42.25" style="388" customWidth="1"/>
    <col min="11784" max="11784" width="21.875" style="388" customWidth="1"/>
    <col min="11785" max="11785" width="16.625" style="388" customWidth="1"/>
    <col min="11786" max="11786" width="14" style="388" customWidth="1"/>
    <col min="11787" max="11787" width="13.625" style="388" customWidth="1"/>
    <col min="11788" max="11788" width="8.625" style="388" customWidth="1"/>
    <col min="11789" max="11789" width="16.375" style="388" customWidth="1"/>
    <col min="11790" max="11790" width="10.125" style="388" customWidth="1"/>
    <col min="11791" max="11791" width="11.125" style="388" customWidth="1"/>
    <col min="11792" max="11792" width="22.75" style="388" customWidth="1"/>
    <col min="11793" max="11794" width="9.375" style="388" customWidth="1"/>
    <col min="11795" max="11795" width="13.5" style="388" customWidth="1"/>
    <col min="11796" max="11796" width="44.375" style="388" customWidth="1"/>
    <col min="11797" max="11797" width="15" style="388" customWidth="1"/>
    <col min="11798" max="11798" width="13.5" style="388" customWidth="1"/>
    <col min="11799" max="11799" width="16.375" style="388" customWidth="1"/>
    <col min="11800" max="11800" width="7.75" style="388" customWidth="1"/>
    <col min="11801" max="11801" width="10.75" style="388" customWidth="1"/>
    <col min="11802" max="11802" width="14" style="388" customWidth="1"/>
    <col min="11803" max="11803" width="21.375" style="388" customWidth="1"/>
    <col min="11804" max="12032" width="9" style="388"/>
    <col min="12033" max="12033" width="5.375" style="388" customWidth="1"/>
    <col min="12034" max="12034" width="24" style="388" customWidth="1"/>
    <col min="12035" max="12035" width="13.625" style="388" customWidth="1"/>
    <col min="12036" max="12036" width="13.375" style="388" customWidth="1"/>
    <col min="12037" max="12037" width="9.375" style="388" customWidth="1"/>
    <col min="12038" max="12038" width="9" style="388"/>
    <col min="12039" max="12039" width="42.25" style="388" customWidth="1"/>
    <col min="12040" max="12040" width="21.875" style="388" customWidth="1"/>
    <col min="12041" max="12041" width="16.625" style="388" customWidth="1"/>
    <col min="12042" max="12042" width="14" style="388" customWidth="1"/>
    <col min="12043" max="12043" width="13.625" style="388" customWidth="1"/>
    <col min="12044" max="12044" width="8.625" style="388" customWidth="1"/>
    <col min="12045" max="12045" width="16.375" style="388" customWidth="1"/>
    <col min="12046" max="12046" width="10.125" style="388" customWidth="1"/>
    <col min="12047" max="12047" width="11.125" style="388" customWidth="1"/>
    <col min="12048" max="12048" width="22.75" style="388" customWidth="1"/>
    <col min="12049" max="12050" width="9.375" style="388" customWidth="1"/>
    <col min="12051" max="12051" width="13.5" style="388" customWidth="1"/>
    <col min="12052" max="12052" width="44.375" style="388" customWidth="1"/>
    <col min="12053" max="12053" width="15" style="388" customWidth="1"/>
    <col min="12054" max="12054" width="13.5" style="388" customWidth="1"/>
    <col min="12055" max="12055" width="16.375" style="388" customWidth="1"/>
    <col min="12056" max="12056" width="7.75" style="388" customWidth="1"/>
    <col min="12057" max="12057" width="10.75" style="388" customWidth="1"/>
    <col min="12058" max="12058" width="14" style="388" customWidth="1"/>
    <col min="12059" max="12059" width="21.375" style="388" customWidth="1"/>
    <col min="12060" max="12288" width="9" style="388"/>
    <col min="12289" max="12289" width="5.375" style="388" customWidth="1"/>
    <col min="12290" max="12290" width="24" style="388" customWidth="1"/>
    <col min="12291" max="12291" width="13.625" style="388" customWidth="1"/>
    <col min="12292" max="12292" width="13.375" style="388" customWidth="1"/>
    <col min="12293" max="12293" width="9.375" style="388" customWidth="1"/>
    <col min="12294" max="12294" width="9" style="388"/>
    <col min="12295" max="12295" width="42.25" style="388" customWidth="1"/>
    <col min="12296" max="12296" width="21.875" style="388" customWidth="1"/>
    <col min="12297" max="12297" width="16.625" style="388" customWidth="1"/>
    <col min="12298" max="12298" width="14" style="388" customWidth="1"/>
    <col min="12299" max="12299" width="13.625" style="388" customWidth="1"/>
    <col min="12300" max="12300" width="8.625" style="388" customWidth="1"/>
    <col min="12301" max="12301" width="16.375" style="388" customWidth="1"/>
    <col min="12302" max="12302" width="10.125" style="388" customWidth="1"/>
    <col min="12303" max="12303" width="11.125" style="388" customWidth="1"/>
    <col min="12304" max="12304" width="22.75" style="388" customWidth="1"/>
    <col min="12305" max="12306" width="9.375" style="388" customWidth="1"/>
    <col min="12307" max="12307" width="13.5" style="388" customWidth="1"/>
    <col min="12308" max="12308" width="44.375" style="388" customWidth="1"/>
    <col min="12309" max="12309" width="15" style="388" customWidth="1"/>
    <col min="12310" max="12310" width="13.5" style="388" customWidth="1"/>
    <col min="12311" max="12311" width="16.375" style="388" customWidth="1"/>
    <col min="12312" max="12312" width="7.75" style="388" customWidth="1"/>
    <col min="12313" max="12313" width="10.75" style="388" customWidth="1"/>
    <col min="12314" max="12314" width="14" style="388" customWidth="1"/>
    <col min="12315" max="12315" width="21.375" style="388" customWidth="1"/>
    <col min="12316" max="12544" width="9" style="388"/>
    <col min="12545" max="12545" width="5.375" style="388" customWidth="1"/>
    <col min="12546" max="12546" width="24" style="388" customWidth="1"/>
    <col min="12547" max="12547" width="13.625" style="388" customWidth="1"/>
    <col min="12548" max="12548" width="13.375" style="388" customWidth="1"/>
    <col min="12549" max="12549" width="9.375" style="388" customWidth="1"/>
    <col min="12550" max="12550" width="9" style="388"/>
    <col min="12551" max="12551" width="42.25" style="388" customWidth="1"/>
    <col min="12552" max="12552" width="21.875" style="388" customWidth="1"/>
    <col min="12553" max="12553" width="16.625" style="388" customWidth="1"/>
    <col min="12554" max="12554" width="14" style="388" customWidth="1"/>
    <col min="12555" max="12555" width="13.625" style="388" customWidth="1"/>
    <col min="12556" max="12556" width="8.625" style="388" customWidth="1"/>
    <col min="12557" max="12557" width="16.375" style="388" customWidth="1"/>
    <col min="12558" max="12558" width="10.125" style="388" customWidth="1"/>
    <col min="12559" max="12559" width="11.125" style="388" customWidth="1"/>
    <col min="12560" max="12560" width="22.75" style="388" customWidth="1"/>
    <col min="12561" max="12562" width="9.375" style="388" customWidth="1"/>
    <col min="12563" max="12563" width="13.5" style="388" customWidth="1"/>
    <col min="12564" max="12564" width="44.375" style="388" customWidth="1"/>
    <col min="12565" max="12565" width="15" style="388" customWidth="1"/>
    <col min="12566" max="12566" width="13.5" style="388" customWidth="1"/>
    <col min="12567" max="12567" width="16.375" style="388" customWidth="1"/>
    <col min="12568" max="12568" width="7.75" style="388" customWidth="1"/>
    <col min="12569" max="12569" width="10.75" style="388" customWidth="1"/>
    <col min="12570" max="12570" width="14" style="388" customWidth="1"/>
    <col min="12571" max="12571" width="21.375" style="388" customWidth="1"/>
    <col min="12572" max="12800" width="9" style="388"/>
    <col min="12801" max="12801" width="5.375" style="388" customWidth="1"/>
    <col min="12802" max="12802" width="24" style="388" customWidth="1"/>
    <col min="12803" max="12803" width="13.625" style="388" customWidth="1"/>
    <col min="12804" max="12804" width="13.375" style="388" customWidth="1"/>
    <col min="12805" max="12805" width="9.375" style="388" customWidth="1"/>
    <col min="12806" max="12806" width="9" style="388"/>
    <col min="12807" max="12807" width="42.25" style="388" customWidth="1"/>
    <col min="12808" max="12808" width="21.875" style="388" customWidth="1"/>
    <col min="12809" max="12809" width="16.625" style="388" customWidth="1"/>
    <col min="12810" max="12810" width="14" style="388" customWidth="1"/>
    <col min="12811" max="12811" width="13.625" style="388" customWidth="1"/>
    <col min="12812" max="12812" width="8.625" style="388" customWidth="1"/>
    <col min="12813" max="12813" width="16.375" style="388" customWidth="1"/>
    <col min="12814" max="12814" width="10.125" style="388" customWidth="1"/>
    <col min="12815" max="12815" width="11.125" style="388" customWidth="1"/>
    <col min="12816" max="12816" width="22.75" style="388" customWidth="1"/>
    <col min="12817" max="12818" width="9.375" style="388" customWidth="1"/>
    <col min="12819" max="12819" width="13.5" style="388" customWidth="1"/>
    <col min="12820" max="12820" width="44.375" style="388" customWidth="1"/>
    <col min="12821" max="12821" width="15" style="388" customWidth="1"/>
    <col min="12822" max="12822" width="13.5" style="388" customWidth="1"/>
    <col min="12823" max="12823" width="16.375" style="388" customWidth="1"/>
    <col min="12824" max="12824" width="7.75" style="388" customWidth="1"/>
    <col min="12825" max="12825" width="10.75" style="388" customWidth="1"/>
    <col min="12826" max="12826" width="14" style="388" customWidth="1"/>
    <col min="12827" max="12827" width="21.375" style="388" customWidth="1"/>
    <col min="12828" max="13056" width="9" style="388"/>
    <col min="13057" max="13057" width="5.375" style="388" customWidth="1"/>
    <col min="13058" max="13058" width="24" style="388" customWidth="1"/>
    <col min="13059" max="13059" width="13.625" style="388" customWidth="1"/>
    <col min="13060" max="13060" width="13.375" style="388" customWidth="1"/>
    <col min="13061" max="13061" width="9.375" style="388" customWidth="1"/>
    <col min="13062" max="13062" width="9" style="388"/>
    <col min="13063" max="13063" width="42.25" style="388" customWidth="1"/>
    <col min="13064" max="13064" width="21.875" style="388" customWidth="1"/>
    <col min="13065" max="13065" width="16.625" style="388" customWidth="1"/>
    <col min="13066" max="13066" width="14" style="388" customWidth="1"/>
    <col min="13067" max="13067" width="13.625" style="388" customWidth="1"/>
    <col min="13068" max="13068" width="8.625" style="388" customWidth="1"/>
    <col min="13069" max="13069" width="16.375" style="388" customWidth="1"/>
    <col min="13070" max="13070" width="10.125" style="388" customWidth="1"/>
    <col min="13071" max="13071" width="11.125" style="388" customWidth="1"/>
    <col min="13072" max="13072" width="22.75" style="388" customWidth="1"/>
    <col min="13073" max="13074" width="9.375" style="388" customWidth="1"/>
    <col min="13075" max="13075" width="13.5" style="388" customWidth="1"/>
    <col min="13076" max="13076" width="44.375" style="388" customWidth="1"/>
    <col min="13077" max="13077" width="15" style="388" customWidth="1"/>
    <col min="13078" max="13078" width="13.5" style="388" customWidth="1"/>
    <col min="13079" max="13079" width="16.375" style="388" customWidth="1"/>
    <col min="13080" max="13080" width="7.75" style="388" customWidth="1"/>
    <col min="13081" max="13081" width="10.75" style="388" customWidth="1"/>
    <col min="13082" max="13082" width="14" style="388" customWidth="1"/>
    <col min="13083" max="13083" width="21.375" style="388" customWidth="1"/>
    <col min="13084" max="13312" width="9" style="388"/>
    <col min="13313" max="13313" width="5.375" style="388" customWidth="1"/>
    <col min="13314" max="13314" width="24" style="388" customWidth="1"/>
    <col min="13315" max="13315" width="13.625" style="388" customWidth="1"/>
    <col min="13316" max="13316" width="13.375" style="388" customWidth="1"/>
    <col min="13317" max="13317" width="9.375" style="388" customWidth="1"/>
    <col min="13318" max="13318" width="9" style="388"/>
    <col min="13319" max="13319" width="42.25" style="388" customWidth="1"/>
    <col min="13320" max="13320" width="21.875" style="388" customWidth="1"/>
    <col min="13321" max="13321" width="16.625" style="388" customWidth="1"/>
    <col min="13322" max="13322" width="14" style="388" customWidth="1"/>
    <col min="13323" max="13323" width="13.625" style="388" customWidth="1"/>
    <col min="13324" max="13324" width="8.625" style="388" customWidth="1"/>
    <col min="13325" max="13325" width="16.375" style="388" customWidth="1"/>
    <col min="13326" max="13326" width="10.125" style="388" customWidth="1"/>
    <col min="13327" max="13327" width="11.125" style="388" customWidth="1"/>
    <col min="13328" max="13328" width="22.75" style="388" customWidth="1"/>
    <col min="13329" max="13330" width="9.375" style="388" customWidth="1"/>
    <col min="13331" max="13331" width="13.5" style="388" customWidth="1"/>
    <col min="13332" max="13332" width="44.375" style="388" customWidth="1"/>
    <col min="13333" max="13333" width="15" style="388" customWidth="1"/>
    <col min="13334" max="13334" width="13.5" style="388" customWidth="1"/>
    <col min="13335" max="13335" width="16.375" style="388" customWidth="1"/>
    <col min="13336" max="13336" width="7.75" style="388" customWidth="1"/>
    <col min="13337" max="13337" width="10.75" style="388" customWidth="1"/>
    <col min="13338" max="13338" width="14" style="388" customWidth="1"/>
    <col min="13339" max="13339" width="21.375" style="388" customWidth="1"/>
    <col min="13340" max="13568" width="9" style="388"/>
    <col min="13569" max="13569" width="5.375" style="388" customWidth="1"/>
    <col min="13570" max="13570" width="24" style="388" customWidth="1"/>
    <col min="13571" max="13571" width="13.625" style="388" customWidth="1"/>
    <col min="13572" max="13572" width="13.375" style="388" customWidth="1"/>
    <col min="13573" max="13573" width="9.375" style="388" customWidth="1"/>
    <col min="13574" max="13574" width="9" style="388"/>
    <col min="13575" max="13575" width="42.25" style="388" customWidth="1"/>
    <col min="13576" max="13576" width="21.875" style="388" customWidth="1"/>
    <col min="13577" max="13577" width="16.625" style="388" customWidth="1"/>
    <col min="13578" max="13578" width="14" style="388" customWidth="1"/>
    <col min="13579" max="13579" width="13.625" style="388" customWidth="1"/>
    <col min="13580" max="13580" width="8.625" style="388" customWidth="1"/>
    <col min="13581" max="13581" width="16.375" style="388" customWidth="1"/>
    <col min="13582" max="13582" width="10.125" style="388" customWidth="1"/>
    <col min="13583" max="13583" width="11.125" style="388" customWidth="1"/>
    <col min="13584" max="13584" width="22.75" style="388" customWidth="1"/>
    <col min="13585" max="13586" width="9.375" style="388" customWidth="1"/>
    <col min="13587" max="13587" width="13.5" style="388" customWidth="1"/>
    <col min="13588" max="13588" width="44.375" style="388" customWidth="1"/>
    <col min="13589" max="13589" width="15" style="388" customWidth="1"/>
    <col min="13590" max="13590" width="13.5" style="388" customWidth="1"/>
    <col min="13591" max="13591" width="16.375" style="388" customWidth="1"/>
    <col min="13592" max="13592" width="7.75" style="388" customWidth="1"/>
    <col min="13593" max="13593" width="10.75" style="388" customWidth="1"/>
    <col min="13594" max="13594" width="14" style="388" customWidth="1"/>
    <col min="13595" max="13595" width="21.375" style="388" customWidth="1"/>
    <col min="13596" max="13824" width="9" style="388"/>
    <col min="13825" max="13825" width="5.375" style="388" customWidth="1"/>
    <col min="13826" max="13826" width="24" style="388" customWidth="1"/>
    <col min="13827" max="13827" width="13.625" style="388" customWidth="1"/>
    <col min="13828" max="13828" width="13.375" style="388" customWidth="1"/>
    <col min="13829" max="13829" width="9.375" style="388" customWidth="1"/>
    <col min="13830" max="13830" width="9" style="388"/>
    <col min="13831" max="13831" width="42.25" style="388" customWidth="1"/>
    <col min="13832" max="13832" width="21.875" style="388" customWidth="1"/>
    <col min="13833" max="13833" width="16.625" style="388" customWidth="1"/>
    <col min="13834" max="13834" width="14" style="388" customWidth="1"/>
    <col min="13835" max="13835" width="13.625" style="388" customWidth="1"/>
    <col min="13836" max="13836" width="8.625" style="388" customWidth="1"/>
    <col min="13837" max="13837" width="16.375" style="388" customWidth="1"/>
    <col min="13838" max="13838" width="10.125" style="388" customWidth="1"/>
    <col min="13839" max="13839" width="11.125" style="388" customWidth="1"/>
    <col min="13840" max="13840" width="22.75" style="388" customWidth="1"/>
    <col min="13841" max="13842" width="9.375" style="388" customWidth="1"/>
    <col min="13843" max="13843" width="13.5" style="388" customWidth="1"/>
    <col min="13844" max="13844" width="44.375" style="388" customWidth="1"/>
    <col min="13845" max="13845" width="15" style="388" customWidth="1"/>
    <col min="13846" max="13846" width="13.5" style="388" customWidth="1"/>
    <col min="13847" max="13847" width="16.375" style="388" customWidth="1"/>
    <col min="13848" max="13848" width="7.75" style="388" customWidth="1"/>
    <col min="13849" max="13849" width="10.75" style="388" customWidth="1"/>
    <col min="13850" max="13850" width="14" style="388" customWidth="1"/>
    <col min="13851" max="13851" width="21.375" style="388" customWidth="1"/>
    <col min="13852" max="14080" width="9" style="388"/>
    <col min="14081" max="14081" width="5.375" style="388" customWidth="1"/>
    <col min="14082" max="14082" width="24" style="388" customWidth="1"/>
    <col min="14083" max="14083" width="13.625" style="388" customWidth="1"/>
    <col min="14084" max="14084" width="13.375" style="388" customWidth="1"/>
    <col min="14085" max="14085" width="9.375" style="388" customWidth="1"/>
    <col min="14086" max="14086" width="9" style="388"/>
    <col min="14087" max="14087" width="42.25" style="388" customWidth="1"/>
    <col min="14088" max="14088" width="21.875" style="388" customWidth="1"/>
    <col min="14089" max="14089" width="16.625" style="388" customWidth="1"/>
    <col min="14090" max="14090" width="14" style="388" customWidth="1"/>
    <col min="14091" max="14091" width="13.625" style="388" customWidth="1"/>
    <col min="14092" max="14092" width="8.625" style="388" customWidth="1"/>
    <col min="14093" max="14093" width="16.375" style="388" customWidth="1"/>
    <col min="14094" max="14094" width="10.125" style="388" customWidth="1"/>
    <col min="14095" max="14095" width="11.125" style="388" customWidth="1"/>
    <col min="14096" max="14096" width="22.75" style="388" customWidth="1"/>
    <col min="14097" max="14098" width="9.375" style="388" customWidth="1"/>
    <col min="14099" max="14099" width="13.5" style="388" customWidth="1"/>
    <col min="14100" max="14100" width="44.375" style="388" customWidth="1"/>
    <col min="14101" max="14101" width="15" style="388" customWidth="1"/>
    <col min="14102" max="14102" width="13.5" style="388" customWidth="1"/>
    <col min="14103" max="14103" width="16.375" style="388" customWidth="1"/>
    <col min="14104" max="14104" width="7.75" style="388" customWidth="1"/>
    <col min="14105" max="14105" width="10.75" style="388" customWidth="1"/>
    <col min="14106" max="14106" width="14" style="388" customWidth="1"/>
    <col min="14107" max="14107" width="21.375" style="388" customWidth="1"/>
    <col min="14108" max="14336" width="9" style="388"/>
    <col min="14337" max="14337" width="5.375" style="388" customWidth="1"/>
    <col min="14338" max="14338" width="24" style="388" customWidth="1"/>
    <col min="14339" max="14339" width="13.625" style="388" customWidth="1"/>
    <col min="14340" max="14340" width="13.375" style="388" customWidth="1"/>
    <col min="14341" max="14341" width="9.375" style="388" customWidth="1"/>
    <col min="14342" max="14342" width="9" style="388"/>
    <col min="14343" max="14343" width="42.25" style="388" customWidth="1"/>
    <col min="14344" max="14344" width="21.875" style="388" customWidth="1"/>
    <col min="14345" max="14345" width="16.625" style="388" customWidth="1"/>
    <col min="14346" max="14346" width="14" style="388" customWidth="1"/>
    <col min="14347" max="14347" width="13.625" style="388" customWidth="1"/>
    <col min="14348" max="14348" width="8.625" style="388" customWidth="1"/>
    <col min="14349" max="14349" width="16.375" style="388" customWidth="1"/>
    <col min="14350" max="14350" width="10.125" style="388" customWidth="1"/>
    <col min="14351" max="14351" width="11.125" style="388" customWidth="1"/>
    <col min="14352" max="14352" width="22.75" style="388" customWidth="1"/>
    <col min="14353" max="14354" width="9.375" style="388" customWidth="1"/>
    <col min="14355" max="14355" width="13.5" style="388" customWidth="1"/>
    <col min="14356" max="14356" width="44.375" style="388" customWidth="1"/>
    <col min="14357" max="14357" width="15" style="388" customWidth="1"/>
    <col min="14358" max="14358" width="13.5" style="388" customWidth="1"/>
    <col min="14359" max="14359" width="16.375" style="388" customWidth="1"/>
    <col min="14360" max="14360" width="7.75" style="388" customWidth="1"/>
    <col min="14361" max="14361" width="10.75" style="388" customWidth="1"/>
    <col min="14362" max="14362" width="14" style="388" customWidth="1"/>
    <col min="14363" max="14363" width="21.375" style="388" customWidth="1"/>
    <col min="14364" max="14592" width="9" style="388"/>
    <col min="14593" max="14593" width="5.375" style="388" customWidth="1"/>
    <col min="14594" max="14594" width="24" style="388" customWidth="1"/>
    <col min="14595" max="14595" width="13.625" style="388" customWidth="1"/>
    <col min="14596" max="14596" width="13.375" style="388" customWidth="1"/>
    <col min="14597" max="14597" width="9.375" style="388" customWidth="1"/>
    <col min="14598" max="14598" width="9" style="388"/>
    <col min="14599" max="14599" width="42.25" style="388" customWidth="1"/>
    <col min="14600" max="14600" width="21.875" style="388" customWidth="1"/>
    <col min="14601" max="14601" width="16.625" style="388" customWidth="1"/>
    <col min="14602" max="14602" width="14" style="388" customWidth="1"/>
    <col min="14603" max="14603" width="13.625" style="388" customWidth="1"/>
    <col min="14604" max="14604" width="8.625" style="388" customWidth="1"/>
    <col min="14605" max="14605" width="16.375" style="388" customWidth="1"/>
    <col min="14606" max="14606" width="10.125" style="388" customWidth="1"/>
    <col min="14607" max="14607" width="11.125" style="388" customWidth="1"/>
    <col min="14608" max="14608" width="22.75" style="388" customWidth="1"/>
    <col min="14609" max="14610" width="9.375" style="388" customWidth="1"/>
    <col min="14611" max="14611" width="13.5" style="388" customWidth="1"/>
    <col min="14612" max="14612" width="44.375" style="388" customWidth="1"/>
    <col min="14613" max="14613" width="15" style="388" customWidth="1"/>
    <col min="14614" max="14614" width="13.5" style="388" customWidth="1"/>
    <col min="14615" max="14615" width="16.375" style="388" customWidth="1"/>
    <col min="14616" max="14616" width="7.75" style="388" customWidth="1"/>
    <col min="14617" max="14617" width="10.75" style="388" customWidth="1"/>
    <col min="14618" max="14618" width="14" style="388" customWidth="1"/>
    <col min="14619" max="14619" width="21.375" style="388" customWidth="1"/>
    <col min="14620" max="14848" width="9" style="388"/>
    <col min="14849" max="14849" width="5.375" style="388" customWidth="1"/>
    <col min="14850" max="14850" width="24" style="388" customWidth="1"/>
    <col min="14851" max="14851" width="13.625" style="388" customWidth="1"/>
    <col min="14852" max="14852" width="13.375" style="388" customWidth="1"/>
    <col min="14853" max="14853" width="9.375" style="388" customWidth="1"/>
    <col min="14854" max="14854" width="9" style="388"/>
    <col min="14855" max="14855" width="42.25" style="388" customWidth="1"/>
    <col min="14856" max="14856" width="21.875" style="388" customWidth="1"/>
    <col min="14857" max="14857" width="16.625" style="388" customWidth="1"/>
    <col min="14858" max="14858" width="14" style="388" customWidth="1"/>
    <col min="14859" max="14859" width="13.625" style="388" customWidth="1"/>
    <col min="14860" max="14860" width="8.625" style="388" customWidth="1"/>
    <col min="14861" max="14861" width="16.375" style="388" customWidth="1"/>
    <col min="14862" max="14862" width="10.125" style="388" customWidth="1"/>
    <col min="14863" max="14863" width="11.125" style="388" customWidth="1"/>
    <col min="14864" max="14864" width="22.75" style="388" customWidth="1"/>
    <col min="14865" max="14866" width="9.375" style="388" customWidth="1"/>
    <col min="14867" max="14867" width="13.5" style="388" customWidth="1"/>
    <col min="14868" max="14868" width="44.375" style="388" customWidth="1"/>
    <col min="14869" max="14869" width="15" style="388" customWidth="1"/>
    <col min="14870" max="14870" width="13.5" style="388" customWidth="1"/>
    <col min="14871" max="14871" width="16.375" style="388" customWidth="1"/>
    <col min="14872" max="14872" width="7.75" style="388" customWidth="1"/>
    <col min="14873" max="14873" width="10.75" style="388" customWidth="1"/>
    <col min="14874" max="14874" width="14" style="388" customWidth="1"/>
    <col min="14875" max="14875" width="21.375" style="388" customWidth="1"/>
    <col min="14876" max="15104" width="9" style="388"/>
    <col min="15105" max="15105" width="5.375" style="388" customWidth="1"/>
    <col min="15106" max="15106" width="24" style="388" customWidth="1"/>
    <col min="15107" max="15107" width="13.625" style="388" customWidth="1"/>
    <col min="15108" max="15108" width="13.375" style="388" customWidth="1"/>
    <col min="15109" max="15109" width="9.375" style="388" customWidth="1"/>
    <col min="15110" max="15110" width="9" style="388"/>
    <col min="15111" max="15111" width="42.25" style="388" customWidth="1"/>
    <col min="15112" max="15112" width="21.875" style="388" customWidth="1"/>
    <col min="15113" max="15113" width="16.625" style="388" customWidth="1"/>
    <col min="15114" max="15114" width="14" style="388" customWidth="1"/>
    <col min="15115" max="15115" width="13.625" style="388" customWidth="1"/>
    <col min="15116" max="15116" width="8.625" style="388" customWidth="1"/>
    <col min="15117" max="15117" width="16.375" style="388" customWidth="1"/>
    <col min="15118" max="15118" width="10.125" style="388" customWidth="1"/>
    <col min="15119" max="15119" width="11.125" style="388" customWidth="1"/>
    <col min="15120" max="15120" width="22.75" style="388" customWidth="1"/>
    <col min="15121" max="15122" width="9.375" style="388" customWidth="1"/>
    <col min="15123" max="15123" width="13.5" style="388" customWidth="1"/>
    <col min="15124" max="15124" width="44.375" style="388" customWidth="1"/>
    <col min="15125" max="15125" width="15" style="388" customWidth="1"/>
    <col min="15126" max="15126" width="13.5" style="388" customWidth="1"/>
    <col min="15127" max="15127" width="16.375" style="388" customWidth="1"/>
    <col min="15128" max="15128" width="7.75" style="388" customWidth="1"/>
    <col min="15129" max="15129" width="10.75" style="388" customWidth="1"/>
    <col min="15130" max="15130" width="14" style="388" customWidth="1"/>
    <col min="15131" max="15131" width="21.375" style="388" customWidth="1"/>
    <col min="15132" max="15360" width="9" style="388"/>
    <col min="15361" max="15361" width="5.375" style="388" customWidth="1"/>
    <col min="15362" max="15362" width="24" style="388" customWidth="1"/>
    <col min="15363" max="15363" width="13.625" style="388" customWidth="1"/>
    <col min="15364" max="15364" width="13.375" style="388" customWidth="1"/>
    <col min="15365" max="15365" width="9.375" style="388" customWidth="1"/>
    <col min="15366" max="15366" width="9" style="388"/>
    <col min="15367" max="15367" width="42.25" style="388" customWidth="1"/>
    <col min="15368" max="15368" width="21.875" style="388" customWidth="1"/>
    <col min="15369" max="15369" width="16.625" style="388" customWidth="1"/>
    <col min="15370" max="15370" width="14" style="388" customWidth="1"/>
    <col min="15371" max="15371" width="13.625" style="388" customWidth="1"/>
    <col min="15372" max="15372" width="8.625" style="388" customWidth="1"/>
    <col min="15373" max="15373" width="16.375" style="388" customWidth="1"/>
    <col min="15374" max="15374" width="10.125" style="388" customWidth="1"/>
    <col min="15375" max="15375" width="11.125" style="388" customWidth="1"/>
    <col min="15376" max="15376" width="22.75" style="388" customWidth="1"/>
    <col min="15377" max="15378" width="9.375" style="388" customWidth="1"/>
    <col min="15379" max="15379" width="13.5" style="388" customWidth="1"/>
    <col min="15380" max="15380" width="44.375" style="388" customWidth="1"/>
    <col min="15381" max="15381" width="15" style="388" customWidth="1"/>
    <col min="15382" max="15382" width="13.5" style="388" customWidth="1"/>
    <col min="15383" max="15383" width="16.375" style="388" customWidth="1"/>
    <col min="15384" max="15384" width="7.75" style="388" customWidth="1"/>
    <col min="15385" max="15385" width="10.75" style="388" customWidth="1"/>
    <col min="15386" max="15386" width="14" style="388" customWidth="1"/>
    <col min="15387" max="15387" width="21.375" style="388" customWidth="1"/>
    <col min="15388" max="15616" width="9" style="388"/>
    <col min="15617" max="15617" width="5.375" style="388" customWidth="1"/>
    <col min="15618" max="15618" width="24" style="388" customWidth="1"/>
    <col min="15619" max="15619" width="13.625" style="388" customWidth="1"/>
    <col min="15620" max="15620" width="13.375" style="388" customWidth="1"/>
    <col min="15621" max="15621" width="9.375" style="388" customWidth="1"/>
    <col min="15622" max="15622" width="9" style="388"/>
    <col min="15623" max="15623" width="42.25" style="388" customWidth="1"/>
    <col min="15624" max="15624" width="21.875" style="388" customWidth="1"/>
    <col min="15625" max="15625" width="16.625" style="388" customWidth="1"/>
    <col min="15626" max="15626" width="14" style="388" customWidth="1"/>
    <col min="15627" max="15627" width="13.625" style="388" customWidth="1"/>
    <col min="15628" max="15628" width="8.625" style="388" customWidth="1"/>
    <col min="15629" max="15629" width="16.375" style="388" customWidth="1"/>
    <col min="15630" max="15630" width="10.125" style="388" customWidth="1"/>
    <col min="15631" max="15631" width="11.125" style="388" customWidth="1"/>
    <col min="15632" max="15632" width="22.75" style="388" customWidth="1"/>
    <col min="15633" max="15634" width="9.375" style="388" customWidth="1"/>
    <col min="15635" max="15635" width="13.5" style="388" customWidth="1"/>
    <col min="15636" max="15636" width="44.375" style="388" customWidth="1"/>
    <col min="15637" max="15637" width="15" style="388" customWidth="1"/>
    <col min="15638" max="15638" width="13.5" style="388" customWidth="1"/>
    <col min="15639" max="15639" width="16.375" style="388" customWidth="1"/>
    <col min="15640" max="15640" width="7.75" style="388" customWidth="1"/>
    <col min="15641" max="15641" width="10.75" style="388" customWidth="1"/>
    <col min="15642" max="15642" width="14" style="388" customWidth="1"/>
    <col min="15643" max="15643" width="21.375" style="388" customWidth="1"/>
    <col min="15644" max="15872" width="9" style="388"/>
    <col min="15873" max="15873" width="5.375" style="388" customWidth="1"/>
    <col min="15874" max="15874" width="24" style="388" customWidth="1"/>
    <col min="15875" max="15875" width="13.625" style="388" customWidth="1"/>
    <col min="15876" max="15876" width="13.375" style="388" customWidth="1"/>
    <col min="15877" max="15877" width="9.375" style="388" customWidth="1"/>
    <col min="15878" max="15878" width="9" style="388"/>
    <col min="15879" max="15879" width="42.25" style="388" customWidth="1"/>
    <col min="15880" max="15880" width="21.875" style="388" customWidth="1"/>
    <col min="15881" max="15881" width="16.625" style="388" customWidth="1"/>
    <col min="15882" max="15882" width="14" style="388" customWidth="1"/>
    <col min="15883" max="15883" width="13.625" style="388" customWidth="1"/>
    <col min="15884" max="15884" width="8.625" style="388" customWidth="1"/>
    <col min="15885" max="15885" width="16.375" style="388" customWidth="1"/>
    <col min="15886" max="15886" width="10.125" style="388" customWidth="1"/>
    <col min="15887" max="15887" width="11.125" style="388" customWidth="1"/>
    <col min="15888" max="15888" width="22.75" style="388" customWidth="1"/>
    <col min="15889" max="15890" width="9.375" style="388" customWidth="1"/>
    <col min="15891" max="15891" width="13.5" style="388" customWidth="1"/>
    <col min="15892" max="15892" width="44.375" style="388" customWidth="1"/>
    <col min="15893" max="15893" width="15" style="388" customWidth="1"/>
    <col min="15894" max="15894" width="13.5" style="388" customWidth="1"/>
    <col min="15895" max="15895" width="16.375" style="388" customWidth="1"/>
    <col min="15896" max="15896" width="7.75" style="388" customWidth="1"/>
    <col min="15897" max="15897" width="10.75" style="388" customWidth="1"/>
    <col min="15898" max="15898" width="14" style="388" customWidth="1"/>
    <col min="15899" max="15899" width="21.375" style="388" customWidth="1"/>
    <col min="15900" max="16128" width="9" style="388"/>
    <col min="16129" max="16129" width="5.375" style="388" customWidth="1"/>
    <col min="16130" max="16130" width="24" style="388" customWidth="1"/>
    <col min="16131" max="16131" width="13.625" style="388" customWidth="1"/>
    <col min="16132" max="16132" width="13.375" style="388" customWidth="1"/>
    <col min="16133" max="16133" width="9.375" style="388" customWidth="1"/>
    <col min="16134" max="16134" width="9" style="388"/>
    <col min="16135" max="16135" width="42.25" style="388" customWidth="1"/>
    <col min="16136" max="16136" width="21.875" style="388" customWidth="1"/>
    <col min="16137" max="16137" width="16.625" style="388" customWidth="1"/>
    <col min="16138" max="16138" width="14" style="388" customWidth="1"/>
    <col min="16139" max="16139" width="13.625" style="388" customWidth="1"/>
    <col min="16140" max="16140" width="8.625" style="388" customWidth="1"/>
    <col min="16141" max="16141" width="16.375" style="388" customWidth="1"/>
    <col min="16142" max="16142" width="10.125" style="388" customWidth="1"/>
    <col min="16143" max="16143" width="11.125" style="388" customWidth="1"/>
    <col min="16144" max="16144" width="22.75" style="388" customWidth="1"/>
    <col min="16145" max="16146" width="9.375" style="388" customWidth="1"/>
    <col min="16147" max="16147" width="13.5" style="388" customWidth="1"/>
    <col min="16148" max="16148" width="44.375" style="388" customWidth="1"/>
    <col min="16149" max="16149" width="15" style="388" customWidth="1"/>
    <col min="16150" max="16150" width="13.5" style="388" customWidth="1"/>
    <col min="16151" max="16151" width="16.375" style="388" customWidth="1"/>
    <col min="16152" max="16152" width="7.75" style="388" customWidth="1"/>
    <col min="16153" max="16153" width="10.75" style="388" customWidth="1"/>
    <col min="16154" max="16154" width="14" style="388" customWidth="1"/>
    <col min="16155" max="16155" width="21.375" style="388" customWidth="1"/>
    <col min="16156" max="16384" width="9" style="388"/>
  </cols>
  <sheetData>
    <row r="1" spans="1:27" ht="14.1" customHeight="1">
      <c r="A1" s="389" t="s">
        <v>4860</v>
      </c>
      <c r="B1" s="389" t="s">
        <v>4861</v>
      </c>
      <c r="C1" s="389" t="s">
        <v>4837</v>
      </c>
      <c r="D1" s="389" t="s">
        <v>1972</v>
      </c>
      <c r="E1" s="390" t="s">
        <v>4862</v>
      </c>
      <c r="F1" s="389" t="s">
        <v>4863</v>
      </c>
      <c r="G1" s="389" t="s">
        <v>4864</v>
      </c>
      <c r="H1" s="389" t="s">
        <v>4865</v>
      </c>
      <c r="I1" s="389" t="s">
        <v>9</v>
      </c>
      <c r="J1" s="389" t="s">
        <v>4840</v>
      </c>
      <c r="K1" s="389" t="s">
        <v>4866</v>
      </c>
      <c r="L1" s="389" t="s">
        <v>4867</v>
      </c>
      <c r="M1" s="389" t="s">
        <v>1978</v>
      </c>
      <c r="N1" s="389" t="s">
        <v>4868</v>
      </c>
      <c r="O1" s="389" t="s">
        <v>4869</v>
      </c>
      <c r="P1" s="389" t="s">
        <v>4870</v>
      </c>
      <c r="Q1" s="389" t="s">
        <v>4871</v>
      </c>
      <c r="R1" s="389" t="s">
        <v>4872</v>
      </c>
      <c r="S1" s="389" t="s">
        <v>4873</v>
      </c>
      <c r="T1" s="389" t="s">
        <v>4874</v>
      </c>
      <c r="U1" s="389" t="s">
        <v>4875</v>
      </c>
      <c r="V1" s="389" t="s">
        <v>4876</v>
      </c>
      <c r="W1" s="389" t="s">
        <v>4877</v>
      </c>
      <c r="X1" s="389" t="s">
        <v>4878</v>
      </c>
      <c r="Y1" s="390" t="s">
        <v>4879</v>
      </c>
      <c r="Z1" s="389" t="s">
        <v>4880</v>
      </c>
      <c r="AA1" s="390" t="s">
        <v>4826</v>
      </c>
    </row>
    <row r="2" spans="1:27" ht="15.75" customHeight="1">
      <c r="A2" s="391">
        <v>9</v>
      </c>
      <c r="B2" s="392" t="s">
        <v>532</v>
      </c>
      <c r="C2" s="393" t="s">
        <v>533</v>
      </c>
      <c r="D2" s="393" t="s">
        <v>4881</v>
      </c>
      <c r="E2" s="394" t="s">
        <v>4882</v>
      </c>
      <c r="F2" s="393" t="s">
        <v>4883</v>
      </c>
      <c r="G2" s="392" t="s">
        <v>2149</v>
      </c>
      <c r="H2" s="392"/>
      <c r="I2" s="392" t="s">
        <v>538</v>
      </c>
      <c r="J2" s="392" t="s">
        <v>539</v>
      </c>
      <c r="K2" s="393"/>
      <c r="L2" s="393" t="s">
        <v>4884</v>
      </c>
      <c r="M2" s="392" t="s">
        <v>4885</v>
      </c>
      <c r="N2" s="393" t="s">
        <v>4886</v>
      </c>
      <c r="O2" s="393" t="s">
        <v>4887</v>
      </c>
      <c r="P2" s="393" t="s">
        <v>4888</v>
      </c>
      <c r="Q2" s="393" t="s">
        <v>4889</v>
      </c>
      <c r="R2" s="393" t="s">
        <v>4890</v>
      </c>
      <c r="S2" s="395"/>
      <c r="T2" s="396" t="s">
        <v>2150</v>
      </c>
      <c r="U2" s="396" t="s">
        <v>536</v>
      </c>
      <c r="V2" s="396" t="s">
        <v>345</v>
      </c>
      <c r="W2" s="396" t="s">
        <v>537</v>
      </c>
      <c r="X2" s="395" t="s">
        <v>4891</v>
      </c>
      <c r="Y2" s="394" t="s">
        <v>4892</v>
      </c>
      <c r="Z2" s="393"/>
      <c r="AA2" s="397"/>
    </row>
    <row r="3" spans="1:27" ht="15.75" customHeight="1">
      <c r="A3" s="391">
        <v>10</v>
      </c>
      <c r="B3" s="392" t="s">
        <v>2349</v>
      </c>
      <c r="C3" s="393" t="s">
        <v>2351</v>
      </c>
      <c r="D3" s="393" t="s">
        <v>4893</v>
      </c>
      <c r="E3" s="394" t="s">
        <v>4894</v>
      </c>
      <c r="F3" s="393" t="s">
        <v>4895</v>
      </c>
      <c r="G3" s="392" t="s">
        <v>1306</v>
      </c>
      <c r="H3" s="392"/>
      <c r="I3" s="392" t="s">
        <v>2353</v>
      </c>
      <c r="J3" s="392" t="s">
        <v>2354</v>
      </c>
      <c r="K3" s="393"/>
      <c r="L3" s="393" t="s">
        <v>4896</v>
      </c>
      <c r="M3" s="392" t="s">
        <v>4897</v>
      </c>
      <c r="N3" s="393" t="s">
        <v>4898</v>
      </c>
      <c r="O3" s="393" t="s">
        <v>4899</v>
      </c>
      <c r="P3" s="393" t="s">
        <v>4900</v>
      </c>
      <c r="Q3" s="393" t="s">
        <v>4901</v>
      </c>
      <c r="R3" s="393" t="s">
        <v>4890</v>
      </c>
      <c r="S3" s="395"/>
      <c r="T3" s="396" t="s">
        <v>4902</v>
      </c>
      <c r="U3" s="396" t="s">
        <v>4903</v>
      </c>
      <c r="V3" s="396" t="s">
        <v>1062</v>
      </c>
      <c r="W3" s="396" t="s">
        <v>4904</v>
      </c>
      <c r="X3" s="395" t="s">
        <v>4905</v>
      </c>
      <c r="Y3" s="394" t="s">
        <v>4906</v>
      </c>
      <c r="Z3" s="393"/>
      <c r="AA3" s="397"/>
    </row>
    <row r="4" spans="1:27" ht="15.75" customHeight="1">
      <c r="A4" s="391">
        <v>11</v>
      </c>
      <c r="B4" s="392" t="s">
        <v>1796</v>
      </c>
      <c r="C4" s="393" t="s">
        <v>1797</v>
      </c>
      <c r="D4" s="393" t="s">
        <v>4907</v>
      </c>
      <c r="E4" s="394" t="s">
        <v>4908</v>
      </c>
      <c r="F4" s="393" t="s">
        <v>4909</v>
      </c>
      <c r="G4" s="392" t="s">
        <v>1798</v>
      </c>
      <c r="H4" s="392"/>
      <c r="I4" s="392" t="s">
        <v>1799</v>
      </c>
      <c r="J4" s="392" t="s">
        <v>1800</v>
      </c>
      <c r="K4" s="393"/>
      <c r="L4" s="393" t="s">
        <v>4884</v>
      </c>
      <c r="M4" s="392" t="s">
        <v>4885</v>
      </c>
      <c r="N4" s="393" t="s">
        <v>4886</v>
      </c>
      <c r="O4" s="393" t="s">
        <v>4887</v>
      </c>
      <c r="P4" s="393" t="s">
        <v>4888</v>
      </c>
      <c r="Q4" s="393" t="s">
        <v>4910</v>
      </c>
      <c r="R4" s="393" t="s">
        <v>4890</v>
      </c>
      <c r="S4" s="395"/>
      <c r="T4" s="396" t="s">
        <v>4911</v>
      </c>
      <c r="U4" s="396" t="s">
        <v>4912</v>
      </c>
      <c r="V4" s="396" t="s">
        <v>345</v>
      </c>
      <c r="W4" s="396" t="s">
        <v>1801</v>
      </c>
      <c r="X4" s="395" t="s">
        <v>4891</v>
      </c>
      <c r="Y4" s="394" t="s">
        <v>4913</v>
      </c>
      <c r="Z4" s="393"/>
      <c r="AA4" s="397"/>
    </row>
    <row r="5" spans="1:27" ht="15.75" customHeight="1">
      <c r="A5" s="391">
        <v>12</v>
      </c>
      <c r="B5" s="392" t="s">
        <v>4914</v>
      </c>
      <c r="C5" s="393" t="s">
        <v>4915</v>
      </c>
      <c r="D5" s="393" t="s">
        <v>4916</v>
      </c>
      <c r="E5" s="394" t="s">
        <v>4917</v>
      </c>
      <c r="F5" s="393" t="s">
        <v>4918</v>
      </c>
      <c r="G5" s="392" t="s">
        <v>4919</v>
      </c>
      <c r="H5" s="392"/>
      <c r="I5" s="392" t="s">
        <v>4920</v>
      </c>
      <c r="J5" s="392" t="s">
        <v>4921</v>
      </c>
      <c r="K5" s="393"/>
      <c r="L5" s="393" t="s">
        <v>4922</v>
      </c>
      <c r="M5" s="392" t="s">
        <v>4923</v>
      </c>
      <c r="N5" s="393" t="s">
        <v>4924</v>
      </c>
      <c r="O5" s="393" t="s">
        <v>4925</v>
      </c>
      <c r="P5" s="393" t="s">
        <v>4926</v>
      </c>
      <c r="Q5" s="393" t="s">
        <v>4927</v>
      </c>
      <c r="R5" s="393" t="s">
        <v>4890</v>
      </c>
      <c r="S5" s="395"/>
      <c r="T5" s="396" t="s">
        <v>4928</v>
      </c>
      <c r="U5" s="396"/>
      <c r="V5" s="396"/>
      <c r="W5" s="396"/>
      <c r="X5" s="395" t="s">
        <v>4929</v>
      </c>
      <c r="Y5" s="394" t="s">
        <v>4930</v>
      </c>
      <c r="Z5" s="393"/>
      <c r="AA5" s="397"/>
    </row>
    <row r="6" spans="1:27" ht="15.75" customHeight="1">
      <c r="A6" s="391">
        <v>13</v>
      </c>
      <c r="B6" s="392" t="s">
        <v>4931</v>
      </c>
      <c r="C6" s="393" t="s">
        <v>4932</v>
      </c>
      <c r="D6" s="393" t="s">
        <v>4933</v>
      </c>
      <c r="E6" s="394" t="s">
        <v>4934</v>
      </c>
      <c r="F6" s="393" t="s">
        <v>4935</v>
      </c>
      <c r="G6" s="392" t="s">
        <v>4936</v>
      </c>
      <c r="H6" s="392"/>
      <c r="I6" s="392"/>
      <c r="J6" s="392"/>
      <c r="K6" s="393"/>
      <c r="L6" s="393" t="s">
        <v>4937</v>
      </c>
      <c r="M6" s="392" t="s">
        <v>4938</v>
      </c>
      <c r="N6" s="393" t="s">
        <v>4939</v>
      </c>
      <c r="O6" s="393" t="s">
        <v>4940</v>
      </c>
      <c r="P6" s="393" t="s">
        <v>4941</v>
      </c>
      <c r="Q6" s="393" t="s">
        <v>4890</v>
      </c>
      <c r="R6" s="393" t="s">
        <v>4890</v>
      </c>
      <c r="S6" s="395"/>
      <c r="T6" s="396" t="s">
        <v>3522</v>
      </c>
      <c r="U6" s="396"/>
      <c r="V6" s="396"/>
      <c r="W6" s="396"/>
      <c r="X6" s="395" t="s">
        <v>4929</v>
      </c>
      <c r="Y6" s="394" t="s">
        <v>4942</v>
      </c>
      <c r="Z6" s="393"/>
      <c r="AA6" s="397"/>
    </row>
    <row r="7" spans="1:27" ht="15.75" customHeight="1">
      <c r="A7" s="391">
        <v>14</v>
      </c>
      <c r="B7" s="392" t="s">
        <v>4943</v>
      </c>
      <c r="C7" s="393" t="s">
        <v>949</v>
      </c>
      <c r="D7" s="393" t="s">
        <v>4944</v>
      </c>
      <c r="E7" s="394" t="s">
        <v>4945</v>
      </c>
      <c r="F7" s="393" t="s">
        <v>4946</v>
      </c>
      <c r="G7" s="392" t="s">
        <v>950</v>
      </c>
      <c r="H7" s="392"/>
      <c r="I7" s="392" t="s">
        <v>954</v>
      </c>
      <c r="J7" s="392" t="s">
        <v>4947</v>
      </c>
      <c r="K7" s="393"/>
      <c r="L7" s="393" t="s">
        <v>4884</v>
      </c>
      <c r="M7" s="392" t="s">
        <v>4885</v>
      </c>
      <c r="N7" s="393" t="s">
        <v>4886</v>
      </c>
      <c r="O7" s="393" t="s">
        <v>4887</v>
      </c>
      <c r="P7" s="393" t="s">
        <v>4888</v>
      </c>
      <c r="Q7" s="393" t="s">
        <v>4948</v>
      </c>
      <c r="R7" s="393" t="s">
        <v>4890</v>
      </c>
      <c r="S7" s="395"/>
      <c r="T7" s="396" t="s">
        <v>951</v>
      </c>
      <c r="U7" s="396" t="s">
        <v>949</v>
      </c>
      <c r="V7" s="396" t="s">
        <v>31</v>
      </c>
      <c r="W7" s="396" t="s">
        <v>4949</v>
      </c>
      <c r="X7" s="395" t="s">
        <v>4891</v>
      </c>
      <c r="Y7" s="394" t="s">
        <v>4892</v>
      </c>
      <c r="Z7" s="393"/>
      <c r="AA7" s="397"/>
    </row>
    <row r="8" spans="1:27" ht="15.75" customHeight="1">
      <c r="A8" s="391">
        <v>15</v>
      </c>
      <c r="B8" s="392" t="s">
        <v>4950</v>
      </c>
      <c r="C8" s="393" t="s">
        <v>4951</v>
      </c>
      <c r="D8" s="393" t="s">
        <v>4952</v>
      </c>
      <c r="E8" s="394" t="s">
        <v>4953</v>
      </c>
      <c r="F8" s="393" t="s">
        <v>4954</v>
      </c>
      <c r="G8" s="392" t="s">
        <v>4955</v>
      </c>
      <c r="H8" s="392"/>
      <c r="I8" s="392" t="s">
        <v>4956</v>
      </c>
      <c r="J8" s="392" t="s">
        <v>4957</v>
      </c>
      <c r="K8" s="393"/>
      <c r="L8" s="393" t="s">
        <v>4958</v>
      </c>
      <c r="M8" s="392" t="s">
        <v>4959</v>
      </c>
      <c r="N8" s="393" t="s">
        <v>4960</v>
      </c>
      <c r="O8" s="393" t="s">
        <v>4961</v>
      </c>
      <c r="P8" s="393" t="s">
        <v>4962</v>
      </c>
      <c r="Q8" s="393" t="s">
        <v>4963</v>
      </c>
      <c r="R8" s="393" t="s">
        <v>4890</v>
      </c>
      <c r="S8" s="395"/>
      <c r="T8" s="396"/>
      <c r="U8" s="396"/>
      <c r="V8" s="396"/>
      <c r="W8" s="396"/>
      <c r="X8" s="395" t="s">
        <v>4929</v>
      </c>
      <c r="Y8" s="394" t="s">
        <v>4964</v>
      </c>
      <c r="Z8" s="393"/>
      <c r="AA8" s="397"/>
    </row>
    <row r="9" spans="1:27" ht="15.75" customHeight="1">
      <c r="A9" s="391">
        <v>16</v>
      </c>
      <c r="B9" s="392" t="s">
        <v>2412</v>
      </c>
      <c r="C9" s="393" t="s">
        <v>1492</v>
      </c>
      <c r="D9" s="393" t="s">
        <v>4965</v>
      </c>
      <c r="E9" s="394" t="s">
        <v>4966</v>
      </c>
      <c r="F9" s="393" t="s">
        <v>4967</v>
      </c>
      <c r="G9" s="392" t="s">
        <v>1493</v>
      </c>
      <c r="H9" s="392"/>
      <c r="I9" s="392"/>
      <c r="J9" s="392"/>
      <c r="K9" s="393"/>
      <c r="L9" s="393" t="s">
        <v>4968</v>
      </c>
      <c r="M9" s="392" t="s">
        <v>4969</v>
      </c>
      <c r="N9" s="393" t="s">
        <v>4970</v>
      </c>
      <c r="O9" s="393" t="s">
        <v>4971</v>
      </c>
      <c r="P9" s="393" t="s">
        <v>4972</v>
      </c>
      <c r="Q9" s="393" t="s">
        <v>4973</v>
      </c>
      <c r="R9" s="393" t="s">
        <v>4890</v>
      </c>
      <c r="S9" s="395"/>
      <c r="T9" s="396" t="s">
        <v>4974</v>
      </c>
      <c r="U9" s="396"/>
      <c r="V9" s="396"/>
      <c r="W9" s="396"/>
      <c r="X9" s="395" t="s">
        <v>4905</v>
      </c>
      <c r="Y9" s="394" t="s">
        <v>4975</v>
      </c>
      <c r="Z9" s="393"/>
      <c r="AA9" s="397"/>
    </row>
    <row r="10" spans="1:27" ht="15.75" customHeight="1">
      <c r="A10" s="391">
        <v>17</v>
      </c>
      <c r="B10" s="392" t="s">
        <v>4976</v>
      </c>
      <c r="C10" s="393" t="s">
        <v>1492</v>
      </c>
      <c r="D10" s="393" t="s">
        <v>4965</v>
      </c>
      <c r="E10" s="394" t="s">
        <v>4977</v>
      </c>
      <c r="F10" s="393" t="s">
        <v>4978</v>
      </c>
      <c r="G10" s="392" t="s">
        <v>4979</v>
      </c>
      <c r="H10" s="392"/>
      <c r="I10" s="392" t="s">
        <v>3502</v>
      </c>
      <c r="J10" s="392" t="s">
        <v>3503</v>
      </c>
      <c r="K10" s="393"/>
      <c r="L10" s="393" t="s">
        <v>4980</v>
      </c>
      <c r="M10" s="392" t="s">
        <v>4981</v>
      </c>
      <c r="N10" s="393" t="s">
        <v>4886</v>
      </c>
      <c r="O10" s="393" t="s">
        <v>4887</v>
      </c>
      <c r="P10" s="393" t="s">
        <v>4972</v>
      </c>
      <c r="Q10" s="393" t="s">
        <v>4982</v>
      </c>
      <c r="R10" s="393" t="s">
        <v>4890</v>
      </c>
      <c r="S10" s="395"/>
      <c r="T10" s="396" t="s">
        <v>4983</v>
      </c>
      <c r="U10" s="396" t="s">
        <v>4984</v>
      </c>
      <c r="V10" s="396" t="s">
        <v>1430</v>
      </c>
      <c r="W10" s="396" t="s">
        <v>3504</v>
      </c>
      <c r="X10" s="395" t="s">
        <v>4929</v>
      </c>
      <c r="Y10" s="394" t="s">
        <v>4985</v>
      </c>
      <c r="Z10" s="393"/>
      <c r="AA10" s="397"/>
    </row>
    <row r="11" spans="1:27" ht="15.75" customHeight="1">
      <c r="A11" s="391">
        <v>18</v>
      </c>
      <c r="B11" s="392" t="s">
        <v>3643</v>
      </c>
      <c r="C11" s="393" t="s">
        <v>4986</v>
      </c>
      <c r="D11" s="393" t="s">
        <v>4987</v>
      </c>
      <c r="E11" s="394" t="s">
        <v>4988</v>
      </c>
      <c r="F11" s="393" t="s">
        <v>4989</v>
      </c>
      <c r="G11" s="392" t="s">
        <v>3645</v>
      </c>
      <c r="H11" s="392"/>
      <c r="I11" s="392" t="s">
        <v>4990</v>
      </c>
      <c r="J11" s="392" t="s">
        <v>4991</v>
      </c>
      <c r="K11" s="393"/>
      <c r="L11" s="393" t="s">
        <v>4992</v>
      </c>
      <c r="M11" s="392" t="s">
        <v>4993</v>
      </c>
      <c r="N11" s="393" t="s">
        <v>4924</v>
      </c>
      <c r="O11" s="393" t="s">
        <v>4925</v>
      </c>
      <c r="P11" s="393" t="s">
        <v>4994</v>
      </c>
      <c r="Q11" s="393" t="s">
        <v>4890</v>
      </c>
      <c r="R11" s="393" t="s">
        <v>4890</v>
      </c>
      <c r="S11" s="395"/>
      <c r="T11" s="396" t="s">
        <v>3650</v>
      </c>
      <c r="U11" s="396"/>
      <c r="V11" s="396"/>
      <c r="W11" s="396"/>
      <c r="X11" s="395" t="s">
        <v>4929</v>
      </c>
      <c r="Y11" s="394" t="s">
        <v>4995</v>
      </c>
      <c r="Z11" s="393"/>
      <c r="AA11" s="397"/>
    </row>
    <row r="12" spans="1:27" ht="15.75" customHeight="1">
      <c r="A12" s="391">
        <v>19</v>
      </c>
      <c r="B12" s="392" t="s">
        <v>4996</v>
      </c>
      <c r="C12" s="393" t="s">
        <v>4666</v>
      </c>
      <c r="D12" s="393" t="s">
        <v>4997</v>
      </c>
      <c r="E12" s="394" t="s">
        <v>4998</v>
      </c>
      <c r="F12" s="393" t="s">
        <v>4999</v>
      </c>
      <c r="G12" s="392" t="s">
        <v>5000</v>
      </c>
      <c r="H12" s="392"/>
      <c r="I12" s="392"/>
      <c r="J12" s="392"/>
      <c r="K12" s="393"/>
      <c r="L12" s="393" t="s">
        <v>4922</v>
      </c>
      <c r="M12" s="392" t="s">
        <v>4923</v>
      </c>
      <c r="N12" s="393" t="s">
        <v>4924</v>
      </c>
      <c r="O12" s="393" t="s">
        <v>4925</v>
      </c>
      <c r="P12" s="393" t="s">
        <v>5001</v>
      </c>
      <c r="Q12" s="393" t="s">
        <v>4890</v>
      </c>
      <c r="R12" s="393" t="s">
        <v>4890</v>
      </c>
      <c r="S12" s="395"/>
      <c r="T12" s="396" t="s">
        <v>5002</v>
      </c>
      <c r="U12" s="396"/>
      <c r="V12" s="396"/>
      <c r="W12" s="396"/>
      <c r="X12" s="395" t="s">
        <v>4929</v>
      </c>
      <c r="Y12" s="394" t="s">
        <v>5003</v>
      </c>
      <c r="Z12" s="393"/>
      <c r="AA12" s="397"/>
    </row>
    <row r="13" spans="1:27" ht="15.75" customHeight="1">
      <c r="A13" s="391">
        <v>20</v>
      </c>
      <c r="B13" s="392" t="s">
        <v>5004</v>
      </c>
      <c r="C13" s="393" t="s">
        <v>722</v>
      </c>
      <c r="D13" s="393" t="s">
        <v>5005</v>
      </c>
      <c r="E13" s="394" t="s">
        <v>5006</v>
      </c>
      <c r="F13" s="393" t="s">
        <v>5007</v>
      </c>
      <c r="G13" s="392" t="s">
        <v>1644</v>
      </c>
      <c r="H13" s="392"/>
      <c r="I13" s="392" t="s">
        <v>727</v>
      </c>
      <c r="J13" s="392" t="s">
        <v>728</v>
      </c>
      <c r="K13" s="393"/>
      <c r="L13" s="393" t="s">
        <v>4884</v>
      </c>
      <c r="M13" s="392" t="s">
        <v>4885</v>
      </c>
      <c r="N13" s="393" t="s">
        <v>4886</v>
      </c>
      <c r="O13" s="393" t="s">
        <v>4887</v>
      </c>
      <c r="P13" s="393" t="s">
        <v>4888</v>
      </c>
      <c r="Q13" s="393" t="s">
        <v>4948</v>
      </c>
      <c r="R13" s="393" t="s">
        <v>4890</v>
      </c>
      <c r="S13" s="395"/>
      <c r="T13" s="396" t="s">
        <v>724</v>
      </c>
      <c r="U13" s="396" t="s">
        <v>725</v>
      </c>
      <c r="V13" s="396" t="s">
        <v>345</v>
      </c>
      <c r="W13" s="396" t="s">
        <v>726</v>
      </c>
      <c r="X13" s="395" t="s">
        <v>4891</v>
      </c>
      <c r="Y13" s="394" t="s">
        <v>4892</v>
      </c>
      <c r="Z13" s="393"/>
      <c r="AA13" s="397"/>
    </row>
    <row r="14" spans="1:27" ht="15.75" customHeight="1">
      <c r="A14" s="391">
        <v>21</v>
      </c>
      <c r="B14" s="392" t="s">
        <v>1619</v>
      </c>
      <c r="C14" s="393" t="s">
        <v>1620</v>
      </c>
      <c r="D14" s="393" t="s">
        <v>5008</v>
      </c>
      <c r="E14" s="394" t="s">
        <v>5009</v>
      </c>
      <c r="F14" s="393" t="s">
        <v>5010</v>
      </c>
      <c r="G14" s="392" t="s">
        <v>5011</v>
      </c>
      <c r="H14" s="392"/>
      <c r="I14" s="392" t="s">
        <v>1623</v>
      </c>
      <c r="J14" s="392" t="s">
        <v>1624</v>
      </c>
      <c r="K14" s="393"/>
      <c r="L14" s="393" t="s">
        <v>5012</v>
      </c>
      <c r="M14" s="392" t="s">
        <v>5013</v>
      </c>
      <c r="N14" s="393" t="s">
        <v>4924</v>
      </c>
      <c r="O14" s="393" t="s">
        <v>4925</v>
      </c>
      <c r="P14" s="393" t="s">
        <v>5014</v>
      </c>
      <c r="Q14" s="393" t="s">
        <v>4890</v>
      </c>
      <c r="R14" s="393" t="s">
        <v>4890</v>
      </c>
      <c r="S14" s="395"/>
      <c r="T14" s="396" t="s">
        <v>1621</v>
      </c>
      <c r="U14" s="396" t="s">
        <v>5015</v>
      </c>
      <c r="V14" s="396" t="s">
        <v>1622</v>
      </c>
      <c r="W14" s="396" t="s">
        <v>5016</v>
      </c>
      <c r="X14" s="395" t="s">
        <v>4905</v>
      </c>
      <c r="Y14" s="394" t="s">
        <v>5017</v>
      </c>
      <c r="Z14" s="393"/>
      <c r="AA14" s="397"/>
    </row>
    <row r="15" spans="1:27" ht="15.75" customHeight="1">
      <c r="A15" s="391">
        <v>22</v>
      </c>
      <c r="B15" s="392" t="s">
        <v>5018</v>
      </c>
      <c r="C15" s="393" t="s">
        <v>1844</v>
      </c>
      <c r="D15" s="393" t="s">
        <v>5019</v>
      </c>
      <c r="E15" s="394" t="s">
        <v>5020</v>
      </c>
      <c r="F15" s="393" t="s">
        <v>5021</v>
      </c>
      <c r="G15" s="392" t="s">
        <v>5022</v>
      </c>
      <c r="H15" s="392"/>
      <c r="I15" s="392" t="s">
        <v>1845</v>
      </c>
      <c r="J15" s="392" t="s">
        <v>1846</v>
      </c>
      <c r="K15" s="393"/>
      <c r="L15" s="393" t="s">
        <v>5023</v>
      </c>
      <c r="M15" s="392" t="s">
        <v>5024</v>
      </c>
      <c r="N15" s="393" t="s">
        <v>4924</v>
      </c>
      <c r="O15" s="393" t="s">
        <v>4925</v>
      </c>
      <c r="P15" s="393" t="s">
        <v>5025</v>
      </c>
      <c r="Q15" s="393" t="s">
        <v>4890</v>
      </c>
      <c r="R15" s="393" t="s">
        <v>4890</v>
      </c>
      <c r="S15" s="395"/>
      <c r="T15" s="396" t="s">
        <v>2487</v>
      </c>
      <c r="U15" s="396"/>
      <c r="V15" s="396"/>
      <c r="W15" s="396"/>
      <c r="X15" s="395" t="s">
        <v>4891</v>
      </c>
      <c r="Y15" s="394" t="s">
        <v>5026</v>
      </c>
      <c r="Z15" s="393"/>
      <c r="AA15" s="397"/>
    </row>
    <row r="16" spans="1:27" ht="15.75" customHeight="1">
      <c r="A16" s="391">
        <v>23</v>
      </c>
      <c r="B16" s="392" t="s">
        <v>5027</v>
      </c>
      <c r="C16" s="393" t="s">
        <v>5028</v>
      </c>
      <c r="D16" s="393" t="s">
        <v>5029</v>
      </c>
      <c r="E16" s="394" t="s">
        <v>5030</v>
      </c>
      <c r="F16" s="393" t="s">
        <v>5031</v>
      </c>
      <c r="G16" s="392" t="s">
        <v>5032</v>
      </c>
      <c r="H16" s="392"/>
      <c r="I16" s="392"/>
      <c r="J16" s="392"/>
      <c r="K16" s="393"/>
      <c r="L16" s="393" t="s">
        <v>5033</v>
      </c>
      <c r="M16" s="392" t="s">
        <v>5034</v>
      </c>
      <c r="N16" s="393" t="s">
        <v>4924</v>
      </c>
      <c r="O16" s="393" t="s">
        <v>4925</v>
      </c>
      <c r="P16" s="393" t="s">
        <v>5035</v>
      </c>
      <c r="Q16" s="393" t="s">
        <v>5036</v>
      </c>
      <c r="R16" s="393" t="s">
        <v>4890</v>
      </c>
      <c r="S16" s="395"/>
      <c r="T16" s="396" t="s">
        <v>3403</v>
      </c>
      <c r="U16" s="396" t="s">
        <v>5037</v>
      </c>
      <c r="V16" s="396" t="s">
        <v>2472</v>
      </c>
      <c r="W16" s="396" t="s">
        <v>5038</v>
      </c>
      <c r="X16" s="395" t="s">
        <v>4929</v>
      </c>
      <c r="Y16" s="394" t="s">
        <v>5039</v>
      </c>
      <c r="Z16" s="393"/>
      <c r="AA16" s="397"/>
    </row>
    <row r="17" spans="1:27" ht="15.75" customHeight="1">
      <c r="A17" s="391">
        <v>24</v>
      </c>
      <c r="B17" s="392" t="s">
        <v>5040</v>
      </c>
      <c r="C17" s="393" t="s">
        <v>5041</v>
      </c>
      <c r="D17" s="393" t="s">
        <v>5042</v>
      </c>
      <c r="E17" s="394" t="s">
        <v>5043</v>
      </c>
      <c r="F17" s="393" t="s">
        <v>5044</v>
      </c>
      <c r="G17" s="392" t="s">
        <v>5045</v>
      </c>
      <c r="H17" s="392"/>
      <c r="I17" s="392"/>
      <c r="J17" s="392"/>
      <c r="K17" s="393"/>
      <c r="L17" s="393" t="s">
        <v>4968</v>
      </c>
      <c r="M17" s="392" t="s">
        <v>4969</v>
      </c>
      <c r="N17" s="393" t="s">
        <v>4924</v>
      </c>
      <c r="O17" s="393" t="s">
        <v>4925</v>
      </c>
      <c r="P17" s="393" t="s">
        <v>4972</v>
      </c>
      <c r="Q17" s="393" t="s">
        <v>4927</v>
      </c>
      <c r="R17" s="393" t="s">
        <v>4890</v>
      </c>
      <c r="S17" s="395"/>
      <c r="T17" s="396" t="s">
        <v>5046</v>
      </c>
      <c r="U17" s="396"/>
      <c r="V17" s="396"/>
      <c r="W17" s="396"/>
      <c r="X17" s="395" t="s">
        <v>4905</v>
      </c>
      <c r="Y17" s="394" t="s">
        <v>5047</v>
      </c>
      <c r="Z17" s="393"/>
      <c r="AA17" s="397"/>
    </row>
    <row r="18" spans="1:27" ht="15.75" customHeight="1">
      <c r="A18" s="391">
        <v>25</v>
      </c>
      <c r="B18" s="392" t="s">
        <v>5048</v>
      </c>
      <c r="C18" s="393" t="s">
        <v>1841</v>
      </c>
      <c r="D18" s="393" t="s">
        <v>5049</v>
      </c>
      <c r="E18" s="394" t="s">
        <v>5050</v>
      </c>
      <c r="F18" s="393" t="s">
        <v>5051</v>
      </c>
      <c r="G18" s="392" t="s">
        <v>5052</v>
      </c>
      <c r="H18" s="392"/>
      <c r="I18" s="392" t="s">
        <v>1842</v>
      </c>
      <c r="J18" s="392" t="s">
        <v>1843</v>
      </c>
      <c r="K18" s="393"/>
      <c r="L18" s="393" t="s">
        <v>4884</v>
      </c>
      <c r="M18" s="392" t="s">
        <v>4885</v>
      </c>
      <c r="N18" s="393" t="s">
        <v>4924</v>
      </c>
      <c r="O18" s="393" t="s">
        <v>4925</v>
      </c>
      <c r="P18" s="393" t="s">
        <v>4888</v>
      </c>
      <c r="Q18" s="393" t="s">
        <v>5053</v>
      </c>
      <c r="R18" s="393" t="s">
        <v>4890</v>
      </c>
      <c r="S18" s="395"/>
      <c r="T18" s="396" t="s">
        <v>2423</v>
      </c>
      <c r="U18" s="396"/>
      <c r="V18" s="396"/>
      <c r="W18" s="396"/>
      <c r="X18" s="395" t="s">
        <v>4891</v>
      </c>
      <c r="Y18" s="394" t="s">
        <v>5054</v>
      </c>
      <c r="Z18" s="393"/>
      <c r="AA18" s="397"/>
    </row>
    <row r="19" spans="1:27" ht="15.75" customHeight="1">
      <c r="A19" s="391">
        <v>26</v>
      </c>
      <c r="B19" s="392" t="s">
        <v>1375</v>
      </c>
      <c r="C19" s="393" t="s">
        <v>543</v>
      </c>
      <c r="D19" s="393" t="s">
        <v>5055</v>
      </c>
      <c r="E19" s="394" t="s">
        <v>5056</v>
      </c>
      <c r="F19" s="393" t="s">
        <v>4883</v>
      </c>
      <c r="G19" s="392" t="s">
        <v>1376</v>
      </c>
      <c r="H19" s="392"/>
      <c r="I19" s="392" t="s">
        <v>548</v>
      </c>
      <c r="J19" s="392" t="s">
        <v>549</v>
      </c>
      <c r="K19" s="393"/>
      <c r="L19" s="393" t="s">
        <v>4884</v>
      </c>
      <c r="M19" s="392" t="s">
        <v>4885</v>
      </c>
      <c r="N19" s="393" t="s">
        <v>4886</v>
      </c>
      <c r="O19" s="393" t="s">
        <v>4887</v>
      </c>
      <c r="P19" s="393" t="s">
        <v>4888</v>
      </c>
      <c r="Q19" s="393" t="s">
        <v>5057</v>
      </c>
      <c r="R19" s="393" t="s">
        <v>4890</v>
      </c>
      <c r="S19" s="395"/>
      <c r="T19" s="396" t="s">
        <v>545</v>
      </c>
      <c r="U19" s="396" t="s">
        <v>546</v>
      </c>
      <c r="V19" s="396" t="s">
        <v>38</v>
      </c>
      <c r="W19" s="396" t="s">
        <v>547</v>
      </c>
      <c r="X19" s="395" t="s">
        <v>4891</v>
      </c>
      <c r="Y19" s="394" t="s">
        <v>4892</v>
      </c>
      <c r="Z19" s="393"/>
      <c r="AA19" s="397"/>
    </row>
    <row r="20" spans="1:27" ht="15.75" customHeight="1">
      <c r="A20" s="391">
        <v>27</v>
      </c>
      <c r="B20" s="392" t="s">
        <v>5058</v>
      </c>
      <c r="C20" s="393" t="s">
        <v>2194</v>
      </c>
      <c r="D20" s="393" t="s">
        <v>5059</v>
      </c>
      <c r="E20" s="394" t="s">
        <v>5060</v>
      </c>
      <c r="F20" s="393" t="s">
        <v>5061</v>
      </c>
      <c r="G20" s="392" t="s">
        <v>2196</v>
      </c>
      <c r="H20" s="392"/>
      <c r="I20" s="392" t="s">
        <v>2197</v>
      </c>
      <c r="J20" s="392" t="s">
        <v>2198</v>
      </c>
      <c r="K20" s="393"/>
      <c r="L20" s="393" t="s">
        <v>4884</v>
      </c>
      <c r="M20" s="392" t="s">
        <v>4885</v>
      </c>
      <c r="N20" s="393" t="s">
        <v>4886</v>
      </c>
      <c r="O20" s="393" t="s">
        <v>4887</v>
      </c>
      <c r="P20" s="393" t="s">
        <v>4888</v>
      </c>
      <c r="Q20" s="393" t="s">
        <v>4890</v>
      </c>
      <c r="R20" s="393" t="s">
        <v>4890</v>
      </c>
      <c r="S20" s="395"/>
      <c r="T20" s="396" t="s">
        <v>5062</v>
      </c>
      <c r="U20" s="396" t="s">
        <v>2194</v>
      </c>
      <c r="V20" s="396" t="s">
        <v>31</v>
      </c>
      <c r="W20" s="396" t="s">
        <v>5063</v>
      </c>
      <c r="X20" s="395" t="s">
        <v>4891</v>
      </c>
      <c r="Y20" s="394" t="s">
        <v>5064</v>
      </c>
      <c r="Z20" s="393"/>
      <c r="AA20" s="397"/>
    </row>
    <row r="21" spans="1:27" ht="15.75" customHeight="1">
      <c r="A21" s="391">
        <v>28</v>
      </c>
      <c r="B21" s="392" t="s">
        <v>2251</v>
      </c>
      <c r="C21" s="393" t="s">
        <v>2253</v>
      </c>
      <c r="D21" s="393" t="s">
        <v>5065</v>
      </c>
      <c r="E21" s="394" t="s">
        <v>5066</v>
      </c>
      <c r="F21" s="393" t="s">
        <v>5067</v>
      </c>
      <c r="G21" s="392" t="s">
        <v>1544</v>
      </c>
      <c r="H21" s="392"/>
      <c r="I21" s="392" t="s">
        <v>1548</v>
      </c>
      <c r="J21" s="392" t="s">
        <v>1549</v>
      </c>
      <c r="K21" s="393"/>
      <c r="L21" s="393" t="s">
        <v>4884</v>
      </c>
      <c r="M21" s="392" t="s">
        <v>4885</v>
      </c>
      <c r="N21" s="393" t="s">
        <v>4886</v>
      </c>
      <c r="O21" s="393" t="s">
        <v>4887</v>
      </c>
      <c r="P21" s="393" t="s">
        <v>4888</v>
      </c>
      <c r="Q21" s="393" t="s">
        <v>5068</v>
      </c>
      <c r="R21" s="393" t="s">
        <v>4890</v>
      </c>
      <c r="S21" s="395"/>
      <c r="T21" s="396"/>
      <c r="U21" s="396"/>
      <c r="V21" s="396"/>
      <c r="W21" s="396"/>
      <c r="X21" s="395" t="s">
        <v>4891</v>
      </c>
      <c r="Y21" s="394" t="s">
        <v>5069</v>
      </c>
      <c r="Z21" s="393"/>
      <c r="AA21" s="397"/>
    </row>
    <row r="22" spans="1:27" ht="15.75" customHeight="1">
      <c r="A22" s="391">
        <v>29</v>
      </c>
      <c r="B22" s="392" t="s">
        <v>5070</v>
      </c>
      <c r="C22" s="393" t="s">
        <v>5071</v>
      </c>
      <c r="D22" s="393" t="s">
        <v>5072</v>
      </c>
      <c r="E22" s="394" t="s">
        <v>5073</v>
      </c>
      <c r="F22" s="393" t="s">
        <v>5074</v>
      </c>
      <c r="G22" s="392" t="s">
        <v>5075</v>
      </c>
      <c r="H22" s="392"/>
      <c r="I22" s="392" t="s">
        <v>5076</v>
      </c>
      <c r="J22" s="392" t="s">
        <v>5077</v>
      </c>
      <c r="K22" s="393"/>
      <c r="L22" s="393" t="s">
        <v>5078</v>
      </c>
      <c r="M22" s="392" t="s">
        <v>5079</v>
      </c>
      <c r="N22" s="393" t="s">
        <v>5080</v>
      </c>
      <c r="O22" s="393" t="s">
        <v>5081</v>
      </c>
      <c r="P22" s="393" t="s">
        <v>5082</v>
      </c>
      <c r="Q22" s="393" t="s">
        <v>5083</v>
      </c>
      <c r="R22" s="393" t="s">
        <v>4890</v>
      </c>
      <c r="S22" s="395"/>
      <c r="T22" s="396"/>
      <c r="U22" s="396"/>
      <c r="V22" s="396"/>
      <c r="W22" s="396"/>
      <c r="X22" s="395" t="s">
        <v>4929</v>
      </c>
      <c r="Y22" s="394" t="s">
        <v>5084</v>
      </c>
      <c r="Z22" s="393"/>
      <c r="AA22" s="397"/>
    </row>
    <row r="23" spans="1:27" ht="15.75" customHeight="1">
      <c r="A23" s="391">
        <v>30</v>
      </c>
      <c r="B23" s="392" t="s">
        <v>1907</v>
      </c>
      <c r="C23" s="393" t="s">
        <v>5085</v>
      </c>
      <c r="D23" s="393" t="s">
        <v>5086</v>
      </c>
      <c r="E23" s="394" t="s">
        <v>5087</v>
      </c>
      <c r="F23" s="393" t="s">
        <v>5088</v>
      </c>
      <c r="G23" s="392" t="s">
        <v>1571</v>
      </c>
      <c r="H23" s="392"/>
      <c r="I23" s="392" t="s">
        <v>1908</v>
      </c>
      <c r="J23" s="392" t="s">
        <v>1573</v>
      </c>
      <c r="K23" s="393"/>
      <c r="L23" s="393" t="s">
        <v>5089</v>
      </c>
      <c r="M23" s="392" t="s">
        <v>5090</v>
      </c>
      <c r="N23" s="393" t="s">
        <v>4924</v>
      </c>
      <c r="O23" s="393" t="s">
        <v>4925</v>
      </c>
      <c r="P23" s="393" t="s">
        <v>5091</v>
      </c>
      <c r="Q23" s="393" t="s">
        <v>5092</v>
      </c>
      <c r="R23" s="393" t="s">
        <v>4890</v>
      </c>
      <c r="S23" s="395"/>
      <c r="T23" s="396" t="s">
        <v>2470</v>
      </c>
      <c r="U23" s="396" t="s">
        <v>2468</v>
      </c>
      <c r="V23" s="396" t="s">
        <v>5093</v>
      </c>
      <c r="W23" s="396" t="s">
        <v>2469</v>
      </c>
      <c r="X23" s="395" t="s">
        <v>4891</v>
      </c>
      <c r="Y23" s="394" t="s">
        <v>5094</v>
      </c>
      <c r="Z23" s="393"/>
      <c r="AA23" s="397"/>
    </row>
    <row r="24" spans="1:27" ht="15.75" customHeight="1">
      <c r="A24" s="391">
        <v>31</v>
      </c>
      <c r="B24" s="392" t="s">
        <v>1210</v>
      </c>
      <c r="C24" s="393" t="s">
        <v>388</v>
      </c>
      <c r="D24" s="393" t="s">
        <v>5095</v>
      </c>
      <c r="E24" s="394" t="s">
        <v>5096</v>
      </c>
      <c r="F24" s="393" t="s">
        <v>5097</v>
      </c>
      <c r="G24" s="392" t="s">
        <v>1211</v>
      </c>
      <c r="H24" s="392"/>
      <c r="I24" s="392" t="s">
        <v>393</v>
      </c>
      <c r="J24" s="392" t="s">
        <v>394</v>
      </c>
      <c r="K24" s="393"/>
      <c r="L24" s="393" t="s">
        <v>4884</v>
      </c>
      <c r="M24" s="392" t="s">
        <v>4885</v>
      </c>
      <c r="N24" s="393" t="s">
        <v>4886</v>
      </c>
      <c r="O24" s="393" t="s">
        <v>4887</v>
      </c>
      <c r="P24" s="393" t="s">
        <v>4888</v>
      </c>
      <c r="Q24" s="393" t="s">
        <v>5098</v>
      </c>
      <c r="R24" s="393" t="s">
        <v>4890</v>
      </c>
      <c r="S24" s="395"/>
      <c r="T24" s="396" t="s">
        <v>1212</v>
      </c>
      <c r="U24" s="396" t="s">
        <v>391</v>
      </c>
      <c r="V24" s="396" t="s">
        <v>345</v>
      </c>
      <c r="W24" s="396" t="s">
        <v>392</v>
      </c>
      <c r="X24" s="395" t="s">
        <v>4891</v>
      </c>
      <c r="Y24" s="394" t="s">
        <v>4892</v>
      </c>
      <c r="Z24" s="393"/>
      <c r="AA24" s="397"/>
    </row>
    <row r="25" spans="1:27" ht="15.75" customHeight="1">
      <c r="A25" s="391">
        <v>32</v>
      </c>
      <c r="B25" s="392" t="s">
        <v>1065</v>
      </c>
      <c r="C25" s="393" t="s">
        <v>1066</v>
      </c>
      <c r="D25" s="393" t="s">
        <v>5099</v>
      </c>
      <c r="E25" s="394" t="s">
        <v>5100</v>
      </c>
      <c r="F25" s="393" t="s">
        <v>5101</v>
      </c>
      <c r="G25" s="392" t="s">
        <v>1067</v>
      </c>
      <c r="H25" s="392"/>
      <c r="I25" s="392" t="s">
        <v>1070</v>
      </c>
      <c r="J25" s="392" t="s">
        <v>1071</v>
      </c>
      <c r="K25" s="393"/>
      <c r="L25" s="393" t="s">
        <v>5102</v>
      </c>
      <c r="M25" s="392" t="s">
        <v>5103</v>
      </c>
      <c r="N25" s="393" t="s">
        <v>5104</v>
      </c>
      <c r="O25" s="393" t="s">
        <v>5105</v>
      </c>
      <c r="P25" s="393" t="s">
        <v>5106</v>
      </c>
      <c r="Q25" s="393" t="s">
        <v>4927</v>
      </c>
      <c r="R25" s="393" t="s">
        <v>4890</v>
      </c>
      <c r="S25" s="395"/>
      <c r="T25" s="396" t="s">
        <v>1068</v>
      </c>
      <c r="U25" s="396" t="s">
        <v>900</v>
      </c>
      <c r="V25" s="396"/>
      <c r="W25" s="396" t="s">
        <v>1069</v>
      </c>
      <c r="X25" s="395" t="s">
        <v>4905</v>
      </c>
      <c r="Y25" s="394" t="s">
        <v>5107</v>
      </c>
      <c r="Z25" s="393"/>
      <c r="AA25" s="397"/>
    </row>
    <row r="26" spans="1:27" ht="15.75" customHeight="1">
      <c r="A26" s="391">
        <v>33</v>
      </c>
      <c r="B26" s="392" t="s">
        <v>1223</v>
      </c>
      <c r="C26" s="393" t="s">
        <v>1224</v>
      </c>
      <c r="D26" s="393" t="s">
        <v>5108</v>
      </c>
      <c r="E26" s="394" t="s">
        <v>5109</v>
      </c>
      <c r="F26" s="393" t="s">
        <v>5110</v>
      </c>
      <c r="G26" s="392" t="s">
        <v>1225</v>
      </c>
      <c r="H26" s="392"/>
      <c r="I26" s="392" t="s">
        <v>1227</v>
      </c>
      <c r="J26" s="392" t="s">
        <v>1228</v>
      </c>
      <c r="K26" s="393"/>
      <c r="L26" s="393" t="s">
        <v>4884</v>
      </c>
      <c r="M26" s="392" t="s">
        <v>4885</v>
      </c>
      <c r="N26" s="393" t="s">
        <v>4886</v>
      </c>
      <c r="O26" s="393" t="s">
        <v>4887</v>
      </c>
      <c r="P26" s="393" t="s">
        <v>4888</v>
      </c>
      <c r="Q26" s="393" t="s">
        <v>5098</v>
      </c>
      <c r="R26" s="393" t="s">
        <v>4890</v>
      </c>
      <c r="S26" s="395"/>
      <c r="T26" s="396" t="s">
        <v>5111</v>
      </c>
      <c r="U26" s="396" t="s">
        <v>5112</v>
      </c>
      <c r="V26" s="396" t="s">
        <v>5113</v>
      </c>
      <c r="W26" s="396" t="s">
        <v>5114</v>
      </c>
      <c r="X26" s="395" t="s">
        <v>4891</v>
      </c>
      <c r="Y26" s="394" t="s">
        <v>4892</v>
      </c>
      <c r="Z26" s="393"/>
      <c r="AA26" s="397"/>
    </row>
    <row r="27" spans="1:27" ht="15.75" customHeight="1">
      <c r="A27" s="391">
        <v>34</v>
      </c>
      <c r="B27" s="392" t="s">
        <v>5115</v>
      </c>
      <c r="C27" s="393" t="s">
        <v>739</v>
      </c>
      <c r="D27" s="393" t="s">
        <v>5116</v>
      </c>
      <c r="E27" s="394" t="s">
        <v>5117</v>
      </c>
      <c r="F27" s="393" t="s">
        <v>5118</v>
      </c>
      <c r="G27" s="392" t="s">
        <v>1315</v>
      </c>
      <c r="H27" s="392"/>
      <c r="I27" s="392" t="s">
        <v>744</v>
      </c>
      <c r="J27" s="392" t="s">
        <v>745</v>
      </c>
      <c r="K27" s="393"/>
      <c r="L27" s="393" t="s">
        <v>4884</v>
      </c>
      <c r="M27" s="392" t="s">
        <v>4885</v>
      </c>
      <c r="N27" s="393" t="s">
        <v>4886</v>
      </c>
      <c r="O27" s="393" t="s">
        <v>4887</v>
      </c>
      <c r="P27" s="393" t="s">
        <v>4888</v>
      </c>
      <c r="Q27" s="393" t="s">
        <v>4948</v>
      </c>
      <c r="R27" s="393" t="s">
        <v>4890</v>
      </c>
      <c r="S27" s="395"/>
      <c r="T27" s="396" t="s">
        <v>1316</v>
      </c>
      <c r="U27" s="396" t="s">
        <v>5119</v>
      </c>
      <c r="V27" s="396" t="s">
        <v>345</v>
      </c>
      <c r="W27" s="396" t="s">
        <v>5120</v>
      </c>
      <c r="X27" s="395" t="s">
        <v>4891</v>
      </c>
      <c r="Y27" s="394" t="s">
        <v>4892</v>
      </c>
      <c r="Z27" s="393"/>
      <c r="AA27" s="397"/>
    </row>
    <row r="28" spans="1:27" ht="15.75" customHeight="1">
      <c r="A28" s="391">
        <v>35</v>
      </c>
      <c r="B28" s="392" t="s">
        <v>1104</v>
      </c>
      <c r="C28" s="393" t="s">
        <v>243</v>
      </c>
      <c r="D28" s="393" t="s">
        <v>5121</v>
      </c>
      <c r="E28" s="394" t="s">
        <v>5122</v>
      </c>
      <c r="F28" s="393" t="s">
        <v>5123</v>
      </c>
      <c r="G28" s="392" t="s">
        <v>5124</v>
      </c>
      <c r="H28" s="392"/>
      <c r="I28" s="392" t="s">
        <v>247</v>
      </c>
      <c r="J28" s="392" t="s">
        <v>248</v>
      </c>
      <c r="K28" s="393"/>
      <c r="L28" s="393" t="s">
        <v>4884</v>
      </c>
      <c r="M28" s="392" t="s">
        <v>4885</v>
      </c>
      <c r="N28" s="393" t="s">
        <v>4886</v>
      </c>
      <c r="O28" s="393" t="s">
        <v>4887</v>
      </c>
      <c r="P28" s="393" t="s">
        <v>4888</v>
      </c>
      <c r="Q28" s="393" t="s">
        <v>4901</v>
      </c>
      <c r="R28" s="393" t="s">
        <v>4890</v>
      </c>
      <c r="S28" s="395"/>
      <c r="T28" s="396" t="s">
        <v>1105</v>
      </c>
      <c r="U28" s="396" t="s">
        <v>243</v>
      </c>
      <c r="V28" s="396" t="s">
        <v>243</v>
      </c>
      <c r="W28" s="396" t="s">
        <v>246</v>
      </c>
      <c r="X28" s="395" t="s">
        <v>4891</v>
      </c>
      <c r="Y28" s="394" t="s">
        <v>4892</v>
      </c>
      <c r="Z28" s="393"/>
      <c r="AA28" s="397"/>
    </row>
    <row r="29" spans="1:27" ht="15.75" customHeight="1">
      <c r="A29" s="391">
        <v>36</v>
      </c>
      <c r="B29" s="392" t="s">
        <v>2634</v>
      </c>
      <c r="C29" s="393" t="s">
        <v>2639</v>
      </c>
      <c r="D29" s="393" t="s">
        <v>5125</v>
      </c>
      <c r="E29" s="394" t="s">
        <v>5126</v>
      </c>
      <c r="F29" s="393" t="s">
        <v>5127</v>
      </c>
      <c r="G29" s="392" t="s">
        <v>2641</v>
      </c>
      <c r="H29" s="392"/>
      <c r="I29" s="392" t="s">
        <v>2642</v>
      </c>
      <c r="J29" s="392" t="s">
        <v>2643</v>
      </c>
      <c r="K29" s="393"/>
      <c r="L29" s="393" t="s">
        <v>5012</v>
      </c>
      <c r="M29" s="392" t="s">
        <v>5013</v>
      </c>
      <c r="N29" s="393" t="s">
        <v>4924</v>
      </c>
      <c r="O29" s="393" t="s">
        <v>4925</v>
      </c>
      <c r="P29" s="393" t="s">
        <v>5128</v>
      </c>
      <c r="Q29" s="393" t="s">
        <v>4910</v>
      </c>
      <c r="R29" s="393" t="s">
        <v>4890</v>
      </c>
      <c r="S29" s="395"/>
      <c r="T29" s="396" t="s">
        <v>2644</v>
      </c>
      <c r="U29" s="396" t="s">
        <v>2635</v>
      </c>
      <c r="V29" s="396" t="s">
        <v>1024</v>
      </c>
      <c r="W29" s="396" t="s">
        <v>2636</v>
      </c>
      <c r="X29" s="395" t="s">
        <v>4891</v>
      </c>
      <c r="Y29" s="394" t="s">
        <v>5129</v>
      </c>
      <c r="Z29" s="393"/>
      <c r="AA29" s="397"/>
    </row>
    <row r="30" spans="1:27" ht="15.75" customHeight="1">
      <c r="A30" s="391">
        <v>37</v>
      </c>
      <c r="B30" s="392" t="s">
        <v>5130</v>
      </c>
      <c r="C30" s="393" t="s">
        <v>5131</v>
      </c>
      <c r="D30" s="393" t="s">
        <v>5132</v>
      </c>
      <c r="E30" s="394" t="s">
        <v>5133</v>
      </c>
      <c r="F30" s="393" t="s">
        <v>5134</v>
      </c>
      <c r="G30" s="392" t="s">
        <v>1847</v>
      </c>
      <c r="H30" s="392"/>
      <c r="I30" s="392"/>
      <c r="J30" s="392"/>
      <c r="K30" s="393"/>
      <c r="L30" s="393" t="s">
        <v>4922</v>
      </c>
      <c r="M30" s="392" t="s">
        <v>5135</v>
      </c>
      <c r="N30" s="393" t="s">
        <v>5136</v>
      </c>
      <c r="O30" s="393" t="s">
        <v>5137</v>
      </c>
      <c r="P30" s="393" t="s">
        <v>4972</v>
      </c>
      <c r="Q30" s="393" t="s">
        <v>4890</v>
      </c>
      <c r="R30" s="393" t="s">
        <v>4890</v>
      </c>
      <c r="S30" s="395"/>
      <c r="T30" s="396" t="s">
        <v>5138</v>
      </c>
      <c r="U30" s="396" t="s">
        <v>5139</v>
      </c>
      <c r="V30" s="396"/>
      <c r="W30" s="396" t="s">
        <v>5140</v>
      </c>
      <c r="X30" s="395" t="s">
        <v>4905</v>
      </c>
      <c r="Y30" s="394" t="s">
        <v>5141</v>
      </c>
      <c r="Z30" s="393"/>
      <c r="AA30" s="397"/>
    </row>
    <row r="31" spans="1:27" ht="15.75" customHeight="1">
      <c r="A31" s="391">
        <v>38</v>
      </c>
      <c r="B31" s="392" t="s">
        <v>956</v>
      </c>
      <c r="C31" s="393" t="s">
        <v>35</v>
      </c>
      <c r="D31" s="393" t="s">
        <v>5142</v>
      </c>
      <c r="E31" s="394" t="s">
        <v>5143</v>
      </c>
      <c r="F31" s="393" t="s">
        <v>5144</v>
      </c>
      <c r="G31" s="392" t="s">
        <v>957</v>
      </c>
      <c r="H31" s="392"/>
      <c r="I31" s="392" t="s">
        <v>41</v>
      </c>
      <c r="J31" s="392" t="s">
        <v>42</v>
      </c>
      <c r="K31" s="393"/>
      <c r="L31" s="393" t="s">
        <v>4884</v>
      </c>
      <c r="M31" s="392" t="s">
        <v>4885</v>
      </c>
      <c r="N31" s="393" t="s">
        <v>4886</v>
      </c>
      <c r="O31" s="393" t="s">
        <v>4887</v>
      </c>
      <c r="P31" s="393" t="s">
        <v>4888</v>
      </c>
      <c r="Q31" s="393" t="s">
        <v>5145</v>
      </c>
      <c r="R31" s="393" t="s">
        <v>4890</v>
      </c>
      <c r="S31" s="395"/>
      <c r="T31" s="396" t="s">
        <v>5146</v>
      </c>
      <c r="U31" s="396" t="s">
        <v>39</v>
      </c>
      <c r="V31" s="396" t="s">
        <v>38</v>
      </c>
      <c r="W31" s="396" t="s">
        <v>40</v>
      </c>
      <c r="X31" s="395" t="s">
        <v>4891</v>
      </c>
      <c r="Y31" s="394" t="s">
        <v>4892</v>
      </c>
      <c r="Z31" s="393"/>
      <c r="AA31" s="397"/>
    </row>
    <row r="32" spans="1:27" ht="15.75" customHeight="1">
      <c r="A32" s="391">
        <v>39</v>
      </c>
      <c r="B32" s="392" t="s">
        <v>2595</v>
      </c>
      <c r="C32" s="393" t="s">
        <v>2597</v>
      </c>
      <c r="D32" s="393" t="s">
        <v>5147</v>
      </c>
      <c r="E32" s="394" t="s">
        <v>5148</v>
      </c>
      <c r="F32" s="393" t="s">
        <v>5010</v>
      </c>
      <c r="G32" s="392" t="s">
        <v>2598</v>
      </c>
      <c r="H32" s="392"/>
      <c r="I32" s="392" t="s">
        <v>2599</v>
      </c>
      <c r="J32" s="392" t="s">
        <v>2600</v>
      </c>
      <c r="K32" s="393"/>
      <c r="L32" s="393" t="s">
        <v>5149</v>
      </c>
      <c r="M32" s="392" t="s">
        <v>5150</v>
      </c>
      <c r="N32" s="393" t="s">
        <v>4924</v>
      </c>
      <c r="O32" s="393" t="s">
        <v>4925</v>
      </c>
      <c r="P32" s="393" t="s">
        <v>5025</v>
      </c>
      <c r="Q32" s="393" t="s">
        <v>4890</v>
      </c>
      <c r="R32" s="393" t="s">
        <v>4890</v>
      </c>
      <c r="S32" s="395"/>
      <c r="T32" s="396" t="s">
        <v>2601</v>
      </c>
      <c r="U32" s="396" t="s">
        <v>5151</v>
      </c>
      <c r="V32" s="396" t="s">
        <v>5152</v>
      </c>
      <c r="W32" s="396" t="s">
        <v>5153</v>
      </c>
      <c r="X32" s="395" t="s">
        <v>4891</v>
      </c>
      <c r="Y32" s="394" t="s">
        <v>5154</v>
      </c>
      <c r="Z32" s="393"/>
      <c r="AA32" s="397"/>
    </row>
    <row r="33" spans="1:27" ht="15.75" customHeight="1">
      <c r="A33" s="391">
        <v>40</v>
      </c>
      <c r="B33" s="392" t="s">
        <v>1708</v>
      </c>
      <c r="C33" s="393" t="s">
        <v>5155</v>
      </c>
      <c r="D33" s="393" t="s">
        <v>5156</v>
      </c>
      <c r="E33" s="394" t="s">
        <v>5157</v>
      </c>
      <c r="F33" s="393" t="s">
        <v>5158</v>
      </c>
      <c r="G33" s="392" t="s">
        <v>1743</v>
      </c>
      <c r="H33" s="392"/>
      <c r="I33" s="392" t="s">
        <v>1744</v>
      </c>
      <c r="J33" s="392" t="s">
        <v>1745</v>
      </c>
      <c r="K33" s="393"/>
      <c r="L33" s="393" t="s">
        <v>5159</v>
      </c>
      <c r="M33" s="392" t="s">
        <v>5160</v>
      </c>
      <c r="N33" s="393" t="s">
        <v>5161</v>
      </c>
      <c r="O33" s="393" t="s">
        <v>5162</v>
      </c>
      <c r="P33" s="393" t="s">
        <v>5163</v>
      </c>
      <c r="Q33" s="393" t="s">
        <v>5164</v>
      </c>
      <c r="R33" s="393" t="s">
        <v>4890</v>
      </c>
      <c r="S33" s="395"/>
      <c r="T33" s="396"/>
      <c r="U33" s="396"/>
      <c r="V33" s="396"/>
      <c r="W33" s="396"/>
      <c r="X33" s="395" t="s">
        <v>4891</v>
      </c>
      <c r="Y33" s="394" t="s">
        <v>5165</v>
      </c>
      <c r="Z33" s="393"/>
      <c r="AA33" s="397"/>
    </row>
    <row r="34" spans="1:27" ht="15.75" customHeight="1">
      <c r="A34" s="391">
        <v>41</v>
      </c>
      <c r="B34" s="392" t="s">
        <v>5166</v>
      </c>
      <c r="C34" s="393" t="s">
        <v>5167</v>
      </c>
      <c r="D34" s="393" t="s">
        <v>5168</v>
      </c>
      <c r="E34" s="394" t="s">
        <v>5169</v>
      </c>
      <c r="F34" s="393" t="s">
        <v>5170</v>
      </c>
      <c r="G34" s="392" t="s">
        <v>5171</v>
      </c>
      <c r="H34" s="392"/>
      <c r="I34" s="392"/>
      <c r="J34" s="392"/>
      <c r="K34" s="393"/>
      <c r="L34" s="393" t="s">
        <v>4992</v>
      </c>
      <c r="M34" s="392" t="s">
        <v>4993</v>
      </c>
      <c r="N34" s="393" t="s">
        <v>4924</v>
      </c>
      <c r="O34" s="393" t="s">
        <v>4925</v>
      </c>
      <c r="P34" s="393" t="s">
        <v>4972</v>
      </c>
      <c r="Q34" s="393" t="s">
        <v>4910</v>
      </c>
      <c r="R34" s="393" t="s">
        <v>4890</v>
      </c>
      <c r="S34" s="395"/>
      <c r="T34" s="396"/>
      <c r="U34" s="396"/>
      <c r="V34" s="396"/>
      <c r="W34" s="396"/>
      <c r="X34" s="395" t="s">
        <v>4905</v>
      </c>
      <c r="Y34" s="394" t="s">
        <v>5172</v>
      </c>
      <c r="Z34" s="393"/>
      <c r="AA34" s="397"/>
    </row>
    <row r="35" spans="1:27" ht="15.75" customHeight="1">
      <c r="A35" s="391">
        <v>42</v>
      </c>
      <c r="B35" s="392" t="s">
        <v>1948</v>
      </c>
      <c r="C35" s="393" t="s">
        <v>1950</v>
      </c>
      <c r="D35" s="393" t="s">
        <v>5173</v>
      </c>
      <c r="E35" s="394" t="s">
        <v>5174</v>
      </c>
      <c r="F35" s="393" t="s">
        <v>5175</v>
      </c>
      <c r="G35" s="392" t="s">
        <v>1949</v>
      </c>
      <c r="H35" s="392"/>
      <c r="I35" s="392" t="s">
        <v>5176</v>
      </c>
      <c r="J35" s="392" t="s">
        <v>1951</v>
      </c>
      <c r="K35" s="393"/>
      <c r="L35" s="393" t="s">
        <v>5177</v>
      </c>
      <c r="M35" s="392" t="s">
        <v>5178</v>
      </c>
      <c r="N35" s="393" t="s">
        <v>4924</v>
      </c>
      <c r="O35" s="393" t="s">
        <v>4925</v>
      </c>
      <c r="P35" s="393" t="s">
        <v>5179</v>
      </c>
      <c r="Q35" s="393" t="s">
        <v>5180</v>
      </c>
      <c r="R35" s="393" t="s">
        <v>4890</v>
      </c>
      <c r="S35" s="395"/>
      <c r="T35" s="396" t="s">
        <v>1954</v>
      </c>
      <c r="U35" s="396" t="s">
        <v>1952</v>
      </c>
      <c r="V35" s="396" t="s">
        <v>1024</v>
      </c>
      <c r="W35" s="396"/>
      <c r="X35" s="395" t="s">
        <v>4891</v>
      </c>
      <c r="Y35" s="394" t="s">
        <v>5181</v>
      </c>
      <c r="Z35" s="393"/>
      <c r="AA35" s="397"/>
    </row>
    <row r="36" spans="1:27" ht="15.75" customHeight="1">
      <c r="A36" s="391">
        <v>43</v>
      </c>
      <c r="B36" s="392" t="s">
        <v>2022</v>
      </c>
      <c r="C36" s="393" t="s">
        <v>2024</v>
      </c>
      <c r="D36" s="393" t="s">
        <v>2023</v>
      </c>
      <c r="E36" s="394" t="s">
        <v>5182</v>
      </c>
      <c r="F36" s="393" t="s">
        <v>5183</v>
      </c>
      <c r="G36" s="392" t="s">
        <v>2025</v>
      </c>
      <c r="H36" s="392"/>
      <c r="I36" s="392" t="s">
        <v>2026</v>
      </c>
      <c r="J36" s="392" t="s">
        <v>2027</v>
      </c>
      <c r="K36" s="393"/>
      <c r="L36" s="393" t="s">
        <v>5184</v>
      </c>
      <c r="M36" s="392" t="s">
        <v>5185</v>
      </c>
      <c r="N36" s="393" t="s">
        <v>5186</v>
      </c>
      <c r="O36" s="393" t="s">
        <v>5187</v>
      </c>
      <c r="P36" s="393" t="s">
        <v>5188</v>
      </c>
      <c r="Q36" s="393" t="s">
        <v>4890</v>
      </c>
      <c r="R36" s="393" t="s">
        <v>4890</v>
      </c>
      <c r="S36" s="395"/>
      <c r="T36" s="396" t="s">
        <v>2028</v>
      </c>
      <c r="U36" s="396" t="s">
        <v>5189</v>
      </c>
      <c r="V36" s="396" t="s">
        <v>345</v>
      </c>
      <c r="W36" s="396"/>
      <c r="X36" s="395" t="s">
        <v>4891</v>
      </c>
      <c r="Y36" s="394" t="s">
        <v>5190</v>
      </c>
      <c r="Z36" s="393"/>
      <c r="AA36" s="397"/>
    </row>
    <row r="37" spans="1:27" ht="15.75" customHeight="1">
      <c r="A37" s="391">
        <v>44</v>
      </c>
      <c r="B37" s="392" t="s">
        <v>5191</v>
      </c>
      <c r="C37" s="393"/>
      <c r="D37" s="393"/>
      <c r="E37" s="394" t="s">
        <v>5192</v>
      </c>
      <c r="F37" s="393"/>
      <c r="G37" s="392"/>
      <c r="H37" s="392"/>
      <c r="I37" s="392"/>
      <c r="J37" s="392"/>
      <c r="K37" s="393"/>
      <c r="L37" s="393"/>
      <c r="M37" s="392"/>
      <c r="N37" s="393"/>
      <c r="O37" s="393"/>
      <c r="P37" s="393"/>
      <c r="Q37" s="393" t="s">
        <v>4890</v>
      </c>
      <c r="R37" s="393" t="s">
        <v>4890</v>
      </c>
      <c r="S37" s="395"/>
      <c r="T37" s="396"/>
      <c r="U37" s="396"/>
      <c r="V37" s="396"/>
      <c r="W37" s="396"/>
      <c r="X37" s="395" t="s">
        <v>4891</v>
      </c>
      <c r="Y37" s="394" t="s">
        <v>5190</v>
      </c>
      <c r="Z37" s="393"/>
      <c r="AA37" s="397"/>
    </row>
    <row r="38" spans="1:27" ht="15.75" customHeight="1">
      <c r="A38" s="391">
        <v>45</v>
      </c>
      <c r="B38" s="392" t="s">
        <v>5193</v>
      </c>
      <c r="C38" s="393" t="s">
        <v>1985</v>
      </c>
      <c r="D38" s="393" t="s">
        <v>5194</v>
      </c>
      <c r="E38" s="394" t="s">
        <v>5195</v>
      </c>
      <c r="F38" s="393" t="s">
        <v>4935</v>
      </c>
      <c r="G38" s="392" t="s">
        <v>5196</v>
      </c>
      <c r="H38" s="392"/>
      <c r="I38" s="392"/>
      <c r="J38" s="392"/>
      <c r="K38" s="393"/>
      <c r="L38" s="393" t="s">
        <v>5197</v>
      </c>
      <c r="M38" s="392" t="s">
        <v>5198</v>
      </c>
      <c r="N38" s="393" t="s">
        <v>4939</v>
      </c>
      <c r="O38" s="393" t="s">
        <v>4940</v>
      </c>
      <c r="P38" s="393" t="s">
        <v>4972</v>
      </c>
      <c r="Q38" s="393" t="s">
        <v>5199</v>
      </c>
      <c r="R38" s="393" t="s">
        <v>4890</v>
      </c>
      <c r="S38" s="395"/>
      <c r="T38" s="396" t="s">
        <v>5200</v>
      </c>
      <c r="U38" s="396" t="s">
        <v>5201</v>
      </c>
      <c r="V38" s="396" t="s">
        <v>1024</v>
      </c>
      <c r="W38" s="396" t="s">
        <v>5202</v>
      </c>
      <c r="X38" s="395" t="s">
        <v>4905</v>
      </c>
      <c r="Y38" s="394" t="s">
        <v>5203</v>
      </c>
      <c r="Z38" s="393"/>
      <c r="AA38" s="397"/>
    </row>
    <row r="39" spans="1:27" ht="15.75" customHeight="1">
      <c r="A39" s="391">
        <v>46</v>
      </c>
      <c r="B39" s="392" t="s">
        <v>5204</v>
      </c>
      <c r="C39" s="393" t="s">
        <v>5205</v>
      </c>
      <c r="D39" s="393" t="s">
        <v>5206</v>
      </c>
      <c r="E39" s="394" t="s">
        <v>5207</v>
      </c>
      <c r="F39" s="393" t="s">
        <v>5208</v>
      </c>
      <c r="G39" s="392" t="s">
        <v>5209</v>
      </c>
      <c r="H39" s="392"/>
      <c r="I39" s="392" t="s">
        <v>5210</v>
      </c>
      <c r="J39" s="392" t="s">
        <v>5211</v>
      </c>
      <c r="K39" s="393"/>
      <c r="L39" s="393" t="s">
        <v>5212</v>
      </c>
      <c r="M39" s="392" t="s">
        <v>5213</v>
      </c>
      <c r="N39" s="393" t="s">
        <v>5214</v>
      </c>
      <c r="O39" s="393" t="s">
        <v>5215</v>
      </c>
      <c r="P39" s="393" t="s">
        <v>5216</v>
      </c>
      <c r="Q39" s="393" t="s">
        <v>5217</v>
      </c>
      <c r="R39" s="393" t="s">
        <v>4890</v>
      </c>
      <c r="S39" s="395"/>
      <c r="T39" s="396"/>
      <c r="U39" s="396"/>
      <c r="V39" s="396"/>
      <c r="W39" s="396"/>
      <c r="X39" s="395" t="s">
        <v>4929</v>
      </c>
      <c r="Y39" s="394" t="s">
        <v>5218</v>
      </c>
      <c r="Z39" s="393"/>
      <c r="AA39" s="397"/>
    </row>
    <row r="40" spans="1:27" ht="15.75" customHeight="1">
      <c r="A40" s="391">
        <v>47</v>
      </c>
      <c r="B40" s="392" t="s">
        <v>5219</v>
      </c>
      <c r="C40" s="393"/>
      <c r="D40" s="393"/>
      <c r="E40" s="394" t="s">
        <v>5220</v>
      </c>
      <c r="F40" s="393" t="s">
        <v>5183</v>
      </c>
      <c r="G40" s="392" t="s">
        <v>5221</v>
      </c>
      <c r="H40" s="392"/>
      <c r="I40" s="392" t="s">
        <v>5222</v>
      </c>
      <c r="J40" s="392" t="s">
        <v>5223</v>
      </c>
      <c r="K40" s="393"/>
      <c r="L40" s="393" t="s">
        <v>5224</v>
      </c>
      <c r="M40" s="392" t="s">
        <v>5225</v>
      </c>
      <c r="N40" s="393" t="s">
        <v>5186</v>
      </c>
      <c r="O40" s="393" t="s">
        <v>5187</v>
      </c>
      <c r="P40" s="393" t="s">
        <v>5226</v>
      </c>
      <c r="Q40" s="393" t="s">
        <v>5227</v>
      </c>
      <c r="R40" s="393" t="s">
        <v>4890</v>
      </c>
      <c r="S40" s="395"/>
      <c r="T40" s="396" t="s">
        <v>5228</v>
      </c>
      <c r="U40" s="396" t="s">
        <v>5229</v>
      </c>
      <c r="V40" s="396" t="s">
        <v>1622</v>
      </c>
      <c r="W40" s="396" t="s">
        <v>5230</v>
      </c>
      <c r="X40" s="395" t="s">
        <v>4929</v>
      </c>
      <c r="Y40" s="394" t="s">
        <v>5231</v>
      </c>
      <c r="Z40" s="393"/>
      <c r="AA40" s="397"/>
    </row>
    <row r="41" spans="1:27" ht="15.75" customHeight="1">
      <c r="A41" s="391">
        <v>48</v>
      </c>
      <c r="B41" s="392" t="s">
        <v>1193</v>
      </c>
      <c r="C41" s="393" t="s">
        <v>5232</v>
      </c>
      <c r="D41" s="393" t="s">
        <v>5233</v>
      </c>
      <c r="E41" s="394" t="s">
        <v>5234</v>
      </c>
      <c r="F41" s="393" t="s">
        <v>5235</v>
      </c>
      <c r="G41" s="392" t="s">
        <v>1194</v>
      </c>
      <c r="H41" s="392"/>
      <c r="I41" s="392" t="s">
        <v>1198</v>
      </c>
      <c r="J41" s="392" t="s">
        <v>1199</v>
      </c>
      <c r="K41" s="393"/>
      <c r="L41" s="393" t="s">
        <v>5236</v>
      </c>
      <c r="M41" s="392" t="s">
        <v>5237</v>
      </c>
      <c r="N41" s="393" t="s">
        <v>4924</v>
      </c>
      <c r="O41" s="393" t="s">
        <v>4925</v>
      </c>
      <c r="P41" s="393" t="s">
        <v>5238</v>
      </c>
      <c r="Q41" s="393" t="s">
        <v>5239</v>
      </c>
      <c r="R41" s="393" t="s">
        <v>4890</v>
      </c>
      <c r="S41" s="395"/>
      <c r="T41" s="396" t="s">
        <v>5240</v>
      </c>
      <c r="U41" s="396" t="s">
        <v>1196</v>
      </c>
      <c r="V41" s="396" t="s">
        <v>1195</v>
      </c>
      <c r="W41" s="396" t="s">
        <v>1197</v>
      </c>
      <c r="X41" s="395" t="s">
        <v>4891</v>
      </c>
      <c r="Y41" s="394" t="s">
        <v>5241</v>
      </c>
      <c r="Z41" s="393"/>
      <c r="AA41" s="397"/>
    </row>
    <row r="42" spans="1:27" ht="15.75" customHeight="1">
      <c r="A42" s="391">
        <v>49</v>
      </c>
      <c r="B42" s="392" t="s">
        <v>1936</v>
      </c>
      <c r="C42" s="393" t="s">
        <v>1942</v>
      </c>
      <c r="D42" s="393" t="s">
        <v>5242</v>
      </c>
      <c r="E42" s="394" t="s">
        <v>5243</v>
      </c>
      <c r="F42" s="393" t="s">
        <v>5244</v>
      </c>
      <c r="G42" s="392" t="s">
        <v>1943</v>
      </c>
      <c r="H42" s="392"/>
      <c r="I42" s="392" t="s">
        <v>1944</v>
      </c>
      <c r="J42" s="392" t="s">
        <v>1945</v>
      </c>
      <c r="K42" s="393"/>
      <c r="L42" s="393" t="s">
        <v>5245</v>
      </c>
      <c r="M42" s="392" t="s">
        <v>5246</v>
      </c>
      <c r="N42" s="393" t="s">
        <v>4886</v>
      </c>
      <c r="O42" s="393" t="s">
        <v>4887</v>
      </c>
      <c r="P42" s="393" t="s">
        <v>5247</v>
      </c>
      <c r="Q42" s="393" t="s">
        <v>5248</v>
      </c>
      <c r="R42" s="393" t="s">
        <v>4890</v>
      </c>
      <c r="S42" s="395"/>
      <c r="T42" s="396" t="s">
        <v>1947</v>
      </c>
      <c r="U42" s="396" t="s">
        <v>2234</v>
      </c>
      <c r="V42" s="396" t="s">
        <v>676</v>
      </c>
      <c r="W42" s="396"/>
      <c r="X42" s="395" t="s">
        <v>4891</v>
      </c>
      <c r="Y42" s="394" t="s">
        <v>5249</v>
      </c>
      <c r="Z42" s="393"/>
      <c r="AA42" s="397"/>
    </row>
    <row r="43" spans="1:27" ht="15.75" customHeight="1">
      <c r="A43" s="391">
        <v>50</v>
      </c>
      <c r="B43" s="392" t="s">
        <v>2054</v>
      </c>
      <c r="C43" s="393" t="s">
        <v>1893</v>
      </c>
      <c r="D43" s="393" t="s">
        <v>5250</v>
      </c>
      <c r="E43" s="394" t="s">
        <v>5251</v>
      </c>
      <c r="F43" s="393" t="s">
        <v>5252</v>
      </c>
      <c r="G43" s="392" t="s">
        <v>5253</v>
      </c>
      <c r="H43" s="392"/>
      <c r="I43" s="392" t="s">
        <v>1895</v>
      </c>
      <c r="J43" s="392" t="s">
        <v>1896</v>
      </c>
      <c r="K43" s="393"/>
      <c r="L43" s="393" t="s">
        <v>5254</v>
      </c>
      <c r="M43" s="392" t="s">
        <v>5255</v>
      </c>
      <c r="N43" s="393" t="s">
        <v>5214</v>
      </c>
      <c r="O43" s="393" t="s">
        <v>5215</v>
      </c>
      <c r="P43" s="393" t="s">
        <v>5256</v>
      </c>
      <c r="Q43" s="393" t="s">
        <v>5257</v>
      </c>
      <c r="R43" s="393" t="s">
        <v>4890</v>
      </c>
      <c r="S43" s="395"/>
      <c r="T43" s="396" t="s">
        <v>1897</v>
      </c>
      <c r="U43" s="396" t="s">
        <v>5258</v>
      </c>
      <c r="V43" s="396" t="s">
        <v>676</v>
      </c>
      <c r="W43" s="396" t="s">
        <v>5259</v>
      </c>
      <c r="X43" s="395" t="s">
        <v>4891</v>
      </c>
      <c r="Y43" s="394" t="s">
        <v>5260</v>
      </c>
      <c r="Z43" s="393"/>
      <c r="AA43" s="397"/>
    </row>
    <row r="44" spans="1:27" ht="15.75" customHeight="1">
      <c r="A44" s="391">
        <v>51</v>
      </c>
      <c r="B44" s="392" t="s">
        <v>5261</v>
      </c>
      <c r="C44" s="393" t="s">
        <v>5262</v>
      </c>
      <c r="D44" s="393" t="s">
        <v>5263</v>
      </c>
      <c r="E44" s="394" t="s">
        <v>5264</v>
      </c>
      <c r="F44" s="393" t="s">
        <v>5118</v>
      </c>
      <c r="G44" s="392" t="s">
        <v>1314</v>
      </c>
      <c r="H44" s="392"/>
      <c r="I44" s="392" t="s">
        <v>754</v>
      </c>
      <c r="J44" s="392" t="s">
        <v>755</v>
      </c>
      <c r="K44" s="393"/>
      <c r="L44" s="393" t="s">
        <v>4884</v>
      </c>
      <c r="M44" s="392" t="s">
        <v>4885</v>
      </c>
      <c r="N44" s="393" t="s">
        <v>4886</v>
      </c>
      <c r="O44" s="393" t="s">
        <v>4887</v>
      </c>
      <c r="P44" s="393" t="s">
        <v>4888</v>
      </c>
      <c r="Q44" s="393" t="s">
        <v>5265</v>
      </c>
      <c r="R44" s="393" t="s">
        <v>4890</v>
      </c>
      <c r="S44" s="395"/>
      <c r="T44" s="396" t="s">
        <v>751</v>
      </c>
      <c r="U44" s="396" t="s">
        <v>752</v>
      </c>
      <c r="V44" s="396" t="s">
        <v>38</v>
      </c>
      <c r="W44" s="396" t="s">
        <v>753</v>
      </c>
      <c r="X44" s="395" t="s">
        <v>4891</v>
      </c>
      <c r="Y44" s="394" t="s">
        <v>4892</v>
      </c>
      <c r="Z44" s="393"/>
      <c r="AA44" s="397"/>
    </row>
    <row r="45" spans="1:27" ht="15.75" customHeight="1">
      <c r="A45" s="391">
        <v>52</v>
      </c>
      <c r="B45" s="392" t="s">
        <v>5266</v>
      </c>
      <c r="C45" s="393" t="s">
        <v>443</v>
      </c>
      <c r="D45" s="393" t="s">
        <v>5267</v>
      </c>
      <c r="E45" s="394" t="s">
        <v>5268</v>
      </c>
      <c r="F45" s="393" t="s">
        <v>5118</v>
      </c>
      <c r="G45" s="392" t="s">
        <v>1501</v>
      </c>
      <c r="H45" s="392"/>
      <c r="I45" s="392" t="s">
        <v>447</v>
      </c>
      <c r="J45" s="392" t="s">
        <v>448</v>
      </c>
      <c r="K45" s="393"/>
      <c r="L45" s="393" t="s">
        <v>4884</v>
      </c>
      <c r="M45" s="392" t="s">
        <v>4885</v>
      </c>
      <c r="N45" s="393" t="s">
        <v>4886</v>
      </c>
      <c r="O45" s="393" t="s">
        <v>4887</v>
      </c>
      <c r="P45" s="393" t="s">
        <v>4888</v>
      </c>
      <c r="Q45" s="393" t="s">
        <v>5269</v>
      </c>
      <c r="R45" s="393" t="s">
        <v>4890</v>
      </c>
      <c r="S45" s="395"/>
      <c r="T45" s="396" t="s">
        <v>445</v>
      </c>
      <c r="U45" s="396" t="s">
        <v>443</v>
      </c>
      <c r="V45" s="396" t="s">
        <v>31</v>
      </c>
      <c r="W45" s="396" t="s">
        <v>446</v>
      </c>
      <c r="X45" s="395" t="s">
        <v>4891</v>
      </c>
      <c r="Y45" s="394" t="s">
        <v>4892</v>
      </c>
      <c r="Z45" s="393"/>
      <c r="AA45" s="397"/>
    </row>
    <row r="46" spans="1:27" ht="15.75" customHeight="1">
      <c r="A46" s="391">
        <v>53</v>
      </c>
      <c r="B46" s="392" t="s">
        <v>1994</v>
      </c>
      <c r="C46" s="393" t="s">
        <v>1998</v>
      </c>
      <c r="D46" s="393" t="s">
        <v>5270</v>
      </c>
      <c r="E46" s="394" t="s">
        <v>5271</v>
      </c>
      <c r="F46" s="393"/>
      <c r="G46" s="392"/>
      <c r="H46" s="392"/>
      <c r="I46" s="392" t="s">
        <v>5272</v>
      </c>
      <c r="J46" s="392" t="s">
        <v>5272</v>
      </c>
      <c r="K46" s="393"/>
      <c r="L46" s="393" t="s">
        <v>5273</v>
      </c>
      <c r="M46" s="392" t="s">
        <v>5274</v>
      </c>
      <c r="N46" s="393" t="s">
        <v>5275</v>
      </c>
      <c r="O46" s="393" t="s">
        <v>5276</v>
      </c>
      <c r="P46" s="393" t="s">
        <v>5277</v>
      </c>
      <c r="Q46" s="393" t="s">
        <v>5068</v>
      </c>
      <c r="R46" s="393" t="s">
        <v>4890</v>
      </c>
      <c r="S46" s="395"/>
      <c r="T46" s="396" t="s">
        <v>2001</v>
      </c>
      <c r="U46" s="396"/>
      <c r="V46" s="396"/>
      <c r="W46" s="396"/>
      <c r="X46" s="395" t="s">
        <v>4891</v>
      </c>
      <c r="Y46" s="394" t="s">
        <v>5278</v>
      </c>
      <c r="Z46" s="393"/>
      <c r="AA46" s="397"/>
    </row>
    <row r="47" spans="1:27" ht="15.75" customHeight="1">
      <c r="A47" s="391">
        <v>54</v>
      </c>
      <c r="B47" s="392" t="s">
        <v>2548</v>
      </c>
      <c r="C47" s="393" t="s">
        <v>2550</v>
      </c>
      <c r="D47" s="393" t="s">
        <v>5279</v>
      </c>
      <c r="E47" s="394" t="s">
        <v>5280</v>
      </c>
      <c r="F47" s="393" t="s">
        <v>5281</v>
      </c>
      <c r="G47" s="392" t="s">
        <v>2551</v>
      </c>
      <c r="H47" s="392"/>
      <c r="I47" s="392"/>
      <c r="J47" s="392"/>
      <c r="K47" s="393"/>
      <c r="L47" s="393" t="s">
        <v>4896</v>
      </c>
      <c r="M47" s="392" t="s">
        <v>4897</v>
      </c>
      <c r="N47" s="393" t="s">
        <v>4924</v>
      </c>
      <c r="O47" s="393" t="s">
        <v>4925</v>
      </c>
      <c r="P47" s="393" t="s">
        <v>4972</v>
      </c>
      <c r="Q47" s="393" t="s">
        <v>5057</v>
      </c>
      <c r="R47" s="393" t="s">
        <v>4890</v>
      </c>
      <c r="S47" s="395"/>
      <c r="T47" s="396"/>
      <c r="U47" s="396" t="s">
        <v>5282</v>
      </c>
      <c r="V47" s="396" t="s">
        <v>1346</v>
      </c>
      <c r="W47" s="396" t="s">
        <v>5283</v>
      </c>
      <c r="X47" s="395" t="s">
        <v>4905</v>
      </c>
      <c r="Y47" s="394" t="s">
        <v>5284</v>
      </c>
      <c r="Z47" s="393"/>
      <c r="AA47" s="397"/>
    </row>
    <row r="48" spans="1:27" ht="15.75" customHeight="1">
      <c r="A48" s="391">
        <v>55</v>
      </c>
      <c r="B48" s="392" t="s">
        <v>1542</v>
      </c>
      <c r="C48" s="393" t="s">
        <v>1543</v>
      </c>
      <c r="D48" s="393" t="s">
        <v>5285</v>
      </c>
      <c r="E48" s="394" t="s">
        <v>5286</v>
      </c>
      <c r="F48" s="393" t="s">
        <v>5067</v>
      </c>
      <c r="G48" s="392" t="s">
        <v>1544</v>
      </c>
      <c r="H48" s="392"/>
      <c r="I48" s="392" t="s">
        <v>1548</v>
      </c>
      <c r="J48" s="392" t="s">
        <v>1549</v>
      </c>
      <c r="K48" s="393"/>
      <c r="L48" s="393" t="s">
        <v>4884</v>
      </c>
      <c r="M48" s="392" t="s">
        <v>4885</v>
      </c>
      <c r="N48" s="393" t="s">
        <v>4886</v>
      </c>
      <c r="O48" s="393" t="s">
        <v>4887</v>
      </c>
      <c r="P48" s="393" t="s">
        <v>4888</v>
      </c>
      <c r="Q48" s="393" t="s">
        <v>5057</v>
      </c>
      <c r="R48" s="393" t="s">
        <v>4890</v>
      </c>
      <c r="S48" s="395"/>
      <c r="T48" s="396" t="s">
        <v>1545</v>
      </c>
      <c r="U48" s="396" t="s">
        <v>1543</v>
      </c>
      <c r="V48" s="396" t="s">
        <v>31</v>
      </c>
      <c r="W48" s="396" t="s">
        <v>5287</v>
      </c>
      <c r="X48" s="395" t="s">
        <v>4891</v>
      </c>
      <c r="Y48" s="394" t="s">
        <v>5288</v>
      </c>
      <c r="Z48" s="393"/>
      <c r="AA48" s="397"/>
    </row>
    <row r="49" spans="1:27" ht="15.75" customHeight="1">
      <c r="A49" s="391">
        <v>56</v>
      </c>
      <c r="B49" s="392" t="s">
        <v>1835</v>
      </c>
      <c r="C49" s="393" t="s">
        <v>1449</v>
      </c>
      <c r="D49" s="393" t="s">
        <v>5289</v>
      </c>
      <c r="E49" s="394" t="s">
        <v>5290</v>
      </c>
      <c r="F49" s="393" t="s">
        <v>5010</v>
      </c>
      <c r="G49" s="392" t="s">
        <v>5291</v>
      </c>
      <c r="H49" s="392"/>
      <c r="I49" s="392" t="s">
        <v>1836</v>
      </c>
      <c r="J49" s="392" t="s">
        <v>1837</v>
      </c>
      <c r="K49" s="393" t="s">
        <v>5292</v>
      </c>
      <c r="L49" s="393" t="s">
        <v>5293</v>
      </c>
      <c r="M49" s="392" t="s">
        <v>5294</v>
      </c>
      <c r="N49" s="393" t="s">
        <v>4924</v>
      </c>
      <c r="O49" s="393" t="s">
        <v>4925</v>
      </c>
      <c r="P49" s="393" t="s">
        <v>5025</v>
      </c>
      <c r="Q49" s="393" t="s">
        <v>5295</v>
      </c>
      <c r="R49" s="393" t="s">
        <v>4890</v>
      </c>
      <c r="S49" s="395"/>
      <c r="T49" s="396" t="s">
        <v>1450</v>
      </c>
      <c r="U49" s="396" t="s">
        <v>2613</v>
      </c>
      <c r="V49" s="396" t="s">
        <v>1195</v>
      </c>
      <c r="W49" s="396" t="s">
        <v>1838</v>
      </c>
      <c r="X49" s="395" t="s">
        <v>5296</v>
      </c>
      <c r="Y49" s="394" t="s">
        <v>5297</v>
      </c>
      <c r="Z49" s="393"/>
      <c r="AA49" s="397"/>
    </row>
    <row r="50" spans="1:27" ht="15.75" customHeight="1">
      <c r="A50" s="391">
        <v>57</v>
      </c>
      <c r="B50" s="392" t="s">
        <v>1448</v>
      </c>
      <c r="C50" s="393" t="s">
        <v>1449</v>
      </c>
      <c r="D50" s="393" t="s">
        <v>5289</v>
      </c>
      <c r="E50" s="394" t="s">
        <v>5298</v>
      </c>
      <c r="F50" s="393" t="s">
        <v>5299</v>
      </c>
      <c r="G50" s="392" t="s">
        <v>5300</v>
      </c>
      <c r="H50" s="392"/>
      <c r="I50" s="392" t="s">
        <v>1453</v>
      </c>
      <c r="J50" s="392" t="s">
        <v>1454</v>
      </c>
      <c r="K50" s="393"/>
      <c r="L50" s="393" t="s">
        <v>5293</v>
      </c>
      <c r="M50" s="392" t="s">
        <v>5294</v>
      </c>
      <c r="N50" s="393"/>
      <c r="O50" s="393"/>
      <c r="P50" s="393" t="s">
        <v>5025</v>
      </c>
      <c r="Q50" s="393" t="s">
        <v>5301</v>
      </c>
      <c r="R50" s="393" t="s">
        <v>4890</v>
      </c>
      <c r="S50" s="395"/>
      <c r="T50" s="396" t="s">
        <v>1450</v>
      </c>
      <c r="U50" s="396" t="s">
        <v>5302</v>
      </c>
      <c r="V50" s="396" t="s">
        <v>334</v>
      </c>
      <c r="W50" s="396" t="s">
        <v>5303</v>
      </c>
      <c r="X50" s="395" t="s">
        <v>4891</v>
      </c>
      <c r="Y50" s="394" t="s">
        <v>5304</v>
      </c>
      <c r="Z50" s="393"/>
      <c r="AA50" s="397"/>
    </row>
    <row r="51" spans="1:27" ht="15.75" customHeight="1">
      <c r="A51" s="391">
        <v>58</v>
      </c>
      <c r="B51" s="392" t="s">
        <v>5305</v>
      </c>
      <c r="C51" s="393" t="s">
        <v>5306</v>
      </c>
      <c r="D51" s="393" t="s">
        <v>5307</v>
      </c>
      <c r="E51" s="394" t="s">
        <v>5308</v>
      </c>
      <c r="F51" s="393" t="s">
        <v>5252</v>
      </c>
      <c r="G51" s="392" t="s">
        <v>5309</v>
      </c>
      <c r="H51" s="392"/>
      <c r="I51" s="392" t="s">
        <v>5310</v>
      </c>
      <c r="J51" s="392"/>
      <c r="K51" s="393"/>
      <c r="L51" s="393" t="s">
        <v>5311</v>
      </c>
      <c r="M51" s="392" t="s">
        <v>5312</v>
      </c>
      <c r="N51" s="393" t="s">
        <v>5214</v>
      </c>
      <c r="O51" s="393" t="s">
        <v>5215</v>
      </c>
      <c r="P51" s="393" t="s">
        <v>5313</v>
      </c>
      <c r="Q51" s="393" t="s">
        <v>5248</v>
      </c>
      <c r="R51" s="393" t="s">
        <v>4890</v>
      </c>
      <c r="S51" s="395"/>
      <c r="T51" s="396" t="s">
        <v>5314</v>
      </c>
      <c r="U51" s="396" t="s">
        <v>5315</v>
      </c>
      <c r="V51" s="396" t="s">
        <v>334</v>
      </c>
      <c r="W51" s="396" t="s">
        <v>5316</v>
      </c>
      <c r="X51" s="395" t="s">
        <v>4905</v>
      </c>
      <c r="Y51" s="394" t="s">
        <v>5317</v>
      </c>
      <c r="Z51" s="393"/>
      <c r="AA51" s="397"/>
    </row>
    <row r="52" spans="1:27" ht="15.75" customHeight="1">
      <c r="A52" s="391">
        <v>59</v>
      </c>
      <c r="B52" s="392" t="s">
        <v>1616</v>
      </c>
      <c r="C52" s="393" t="s">
        <v>1611</v>
      </c>
      <c r="D52" s="393" t="s">
        <v>5318</v>
      </c>
      <c r="E52" s="394" t="s">
        <v>5319</v>
      </c>
      <c r="F52" s="393" t="s">
        <v>5320</v>
      </c>
      <c r="G52" s="392" t="s">
        <v>5321</v>
      </c>
      <c r="H52" s="392"/>
      <c r="I52" s="392" t="s">
        <v>1614</v>
      </c>
      <c r="J52" s="392" t="s">
        <v>1618</v>
      </c>
      <c r="K52" s="393"/>
      <c r="L52" s="393" t="s">
        <v>5322</v>
      </c>
      <c r="M52" s="392" t="s">
        <v>5323</v>
      </c>
      <c r="N52" s="393"/>
      <c r="O52" s="393"/>
      <c r="P52" s="393" t="s">
        <v>5324</v>
      </c>
      <c r="Q52" s="393" t="s">
        <v>4890</v>
      </c>
      <c r="R52" s="393" t="s">
        <v>4890</v>
      </c>
      <c r="S52" s="395"/>
      <c r="T52" s="396" t="s">
        <v>1617</v>
      </c>
      <c r="U52" s="396" t="s">
        <v>5325</v>
      </c>
      <c r="V52" s="396" t="s">
        <v>1622</v>
      </c>
      <c r="W52" s="396"/>
      <c r="X52" s="395" t="s">
        <v>4891</v>
      </c>
      <c r="Y52" s="394" t="s">
        <v>5326</v>
      </c>
      <c r="Z52" s="393"/>
      <c r="AA52" s="397"/>
    </row>
    <row r="53" spans="1:27" ht="15.75" customHeight="1">
      <c r="A53" s="391">
        <v>60</v>
      </c>
      <c r="B53" s="392" t="s">
        <v>5327</v>
      </c>
      <c r="C53" s="393" t="s">
        <v>5328</v>
      </c>
      <c r="D53" s="393" t="s">
        <v>5329</v>
      </c>
      <c r="E53" s="394" t="s">
        <v>5330</v>
      </c>
      <c r="F53" s="393" t="s">
        <v>5331</v>
      </c>
      <c r="G53" s="392" t="s">
        <v>5332</v>
      </c>
      <c r="H53" s="392"/>
      <c r="I53" s="392"/>
      <c r="J53" s="392"/>
      <c r="K53" s="393"/>
      <c r="L53" s="393" t="s">
        <v>5333</v>
      </c>
      <c r="M53" s="392" t="s">
        <v>5334</v>
      </c>
      <c r="N53" s="393" t="s">
        <v>4886</v>
      </c>
      <c r="O53" s="393" t="s">
        <v>4887</v>
      </c>
      <c r="P53" s="393" t="s">
        <v>5335</v>
      </c>
      <c r="Q53" s="393" t="s">
        <v>4948</v>
      </c>
      <c r="R53" s="393" t="s">
        <v>4890</v>
      </c>
      <c r="S53" s="395"/>
      <c r="T53" s="396" t="s">
        <v>5336</v>
      </c>
      <c r="U53" s="396" t="s">
        <v>5337</v>
      </c>
      <c r="V53" s="396" t="s">
        <v>5338</v>
      </c>
      <c r="W53" s="396" t="s">
        <v>5339</v>
      </c>
      <c r="X53" s="395" t="s">
        <v>4929</v>
      </c>
      <c r="Y53" s="394" t="s">
        <v>5340</v>
      </c>
      <c r="Z53" s="393"/>
      <c r="AA53" s="397"/>
    </row>
    <row r="54" spans="1:27" ht="15.75" customHeight="1">
      <c r="A54" s="391">
        <v>61</v>
      </c>
      <c r="B54" s="392" t="s">
        <v>2715</v>
      </c>
      <c r="C54" s="393" t="s">
        <v>2036</v>
      </c>
      <c r="D54" s="393" t="s">
        <v>5341</v>
      </c>
      <c r="E54" s="394" t="s">
        <v>5342</v>
      </c>
      <c r="F54" s="393" t="s">
        <v>5343</v>
      </c>
      <c r="G54" s="392" t="s">
        <v>2717</v>
      </c>
      <c r="H54" s="392"/>
      <c r="I54" s="392" t="s">
        <v>5344</v>
      </c>
      <c r="J54" s="392" t="s">
        <v>2719</v>
      </c>
      <c r="K54" s="393"/>
      <c r="L54" s="393" t="s">
        <v>5345</v>
      </c>
      <c r="M54" s="392" t="s">
        <v>5346</v>
      </c>
      <c r="N54" s="393" t="s">
        <v>5347</v>
      </c>
      <c r="O54" s="393" t="s">
        <v>5348</v>
      </c>
      <c r="P54" s="393" t="s">
        <v>4972</v>
      </c>
      <c r="Q54" s="393" t="s">
        <v>5349</v>
      </c>
      <c r="R54" s="393" t="s">
        <v>4890</v>
      </c>
      <c r="S54" s="395"/>
      <c r="T54" s="396" t="s">
        <v>2722</v>
      </c>
      <c r="U54" s="396" t="s">
        <v>5350</v>
      </c>
      <c r="V54" s="396" t="s">
        <v>1024</v>
      </c>
      <c r="W54" s="396" t="s">
        <v>5351</v>
      </c>
      <c r="X54" s="395" t="s">
        <v>5296</v>
      </c>
      <c r="Y54" s="394" t="s">
        <v>5352</v>
      </c>
      <c r="Z54" s="393"/>
      <c r="AA54" s="397"/>
    </row>
    <row r="55" spans="1:27" ht="15.75" customHeight="1">
      <c r="A55" s="391">
        <v>62</v>
      </c>
      <c r="B55" s="392" t="s">
        <v>2030</v>
      </c>
      <c r="C55" s="393" t="s">
        <v>2036</v>
      </c>
      <c r="D55" s="393" t="s">
        <v>5341</v>
      </c>
      <c r="E55" s="394" t="s">
        <v>5353</v>
      </c>
      <c r="F55" s="393" t="s">
        <v>5354</v>
      </c>
      <c r="G55" s="392" t="s">
        <v>5355</v>
      </c>
      <c r="H55" s="392"/>
      <c r="I55" s="392"/>
      <c r="J55" s="392"/>
      <c r="K55" s="393"/>
      <c r="L55" s="393" t="s">
        <v>4896</v>
      </c>
      <c r="M55" s="392" t="s">
        <v>4897</v>
      </c>
      <c r="N55" s="393" t="s">
        <v>5186</v>
      </c>
      <c r="O55" s="393" t="s">
        <v>5187</v>
      </c>
      <c r="P55" s="393" t="s">
        <v>4972</v>
      </c>
      <c r="Q55" s="393" t="s">
        <v>4890</v>
      </c>
      <c r="R55" s="393" t="s">
        <v>4890</v>
      </c>
      <c r="S55" s="395"/>
      <c r="T55" s="396"/>
      <c r="U55" s="396"/>
      <c r="V55" s="396"/>
      <c r="W55" s="396"/>
      <c r="X55" s="395" t="s">
        <v>4891</v>
      </c>
      <c r="Y55" s="394" t="s">
        <v>5356</v>
      </c>
      <c r="Z55" s="393"/>
      <c r="AA55" s="397"/>
    </row>
    <row r="56" spans="1:27" ht="15.75" customHeight="1">
      <c r="A56" s="391">
        <v>63</v>
      </c>
      <c r="B56" s="392" t="s">
        <v>1765</v>
      </c>
      <c r="C56" s="393" t="s">
        <v>2044</v>
      </c>
      <c r="D56" s="393" t="s">
        <v>5357</v>
      </c>
      <c r="E56" s="394" t="s">
        <v>5358</v>
      </c>
      <c r="F56" s="393" t="s">
        <v>5359</v>
      </c>
      <c r="G56" s="392" t="s">
        <v>1762</v>
      </c>
      <c r="H56" s="392"/>
      <c r="I56" s="392" t="s">
        <v>1763</v>
      </c>
      <c r="J56" s="392" t="s">
        <v>1764</v>
      </c>
      <c r="K56" s="393"/>
      <c r="L56" s="393" t="s">
        <v>5102</v>
      </c>
      <c r="M56" s="392" t="s">
        <v>5103</v>
      </c>
      <c r="N56" s="393" t="s">
        <v>5186</v>
      </c>
      <c r="O56" s="393" t="s">
        <v>5187</v>
      </c>
      <c r="P56" s="393" t="s">
        <v>5360</v>
      </c>
      <c r="Q56" s="393" t="s">
        <v>4910</v>
      </c>
      <c r="R56" s="393" t="s">
        <v>4890</v>
      </c>
      <c r="S56" s="395"/>
      <c r="T56" s="396" t="s">
        <v>5361</v>
      </c>
      <c r="U56" s="396"/>
      <c r="V56" s="396"/>
      <c r="W56" s="396"/>
      <c r="X56" s="395" t="s">
        <v>4891</v>
      </c>
      <c r="Y56" s="394" t="s">
        <v>5362</v>
      </c>
      <c r="Z56" s="393"/>
      <c r="AA56" s="397"/>
    </row>
    <row r="57" spans="1:27" ht="15.75" customHeight="1">
      <c r="A57" s="391">
        <v>64</v>
      </c>
      <c r="B57" s="392" t="s">
        <v>5363</v>
      </c>
      <c r="C57" s="393" t="s">
        <v>1258</v>
      </c>
      <c r="D57" s="393" t="s">
        <v>5364</v>
      </c>
      <c r="E57" s="394" t="s">
        <v>5365</v>
      </c>
      <c r="F57" s="393" t="s">
        <v>5366</v>
      </c>
      <c r="G57" s="392" t="s">
        <v>5367</v>
      </c>
      <c r="H57" s="392"/>
      <c r="I57" s="392" t="s">
        <v>1262</v>
      </c>
      <c r="J57" s="392" t="s">
        <v>1263</v>
      </c>
      <c r="K57" s="393"/>
      <c r="L57" s="393" t="s">
        <v>5368</v>
      </c>
      <c r="M57" s="392" t="s">
        <v>5369</v>
      </c>
      <c r="N57" s="393" t="s">
        <v>4924</v>
      </c>
      <c r="O57" s="393" t="s">
        <v>4925</v>
      </c>
      <c r="P57" s="393" t="s">
        <v>5370</v>
      </c>
      <c r="Q57" s="393" t="s">
        <v>5269</v>
      </c>
      <c r="R57" s="393" t="s">
        <v>4890</v>
      </c>
      <c r="S57" s="395"/>
      <c r="T57" s="396" t="s">
        <v>5371</v>
      </c>
      <c r="U57" s="396"/>
      <c r="V57" s="396"/>
      <c r="W57" s="396"/>
      <c r="X57" s="395" t="s">
        <v>4905</v>
      </c>
      <c r="Y57" s="394" t="s">
        <v>5372</v>
      </c>
      <c r="Z57" s="393"/>
      <c r="AA57" s="397"/>
    </row>
    <row r="58" spans="1:27" ht="15.75" customHeight="1">
      <c r="A58" s="391">
        <v>65</v>
      </c>
      <c r="B58" s="392" t="s">
        <v>2222</v>
      </c>
      <c r="C58" s="393" t="s">
        <v>2223</v>
      </c>
      <c r="D58" s="393" t="s">
        <v>5373</v>
      </c>
      <c r="E58" s="394" t="s">
        <v>5374</v>
      </c>
      <c r="F58" s="393" t="s">
        <v>5375</v>
      </c>
      <c r="G58" s="392" t="s">
        <v>1352</v>
      </c>
      <c r="H58" s="392"/>
      <c r="I58" s="392" t="s">
        <v>1349</v>
      </c>
      <c r="J58" s="392" t="s">
        <v>1350</v>
      </c>
      <c r="K58" s="393"/>
      <c r="L58" s="393" t="s">
        <v>4884</v>
      </c>
      <c r="M58" s="392" t="s">
        <v>4885</v>
      </c>
      <c r="N58" s="393" t="s">
        <v>4886</v>
      </c>
      <c r="O58" s="393" t="s">
        <v>4887</v>
      </c>
      <c r="P58" s="393" t="s">
        <v>4888</v>
      </c>
      <c r="Q58" s="393" t="s">
        <v>5376</v>
      </c>
      <c r="R58" s="393" t="s">
        <v>4890</v>
      </c>
      <c r="S58" s="395"/>
      <c r="T58" s="396" t="s">
        <v>2226</v>
      </c>
      <c r="U58" s="396" t="s">
        <v>2223</v>
      </c>
      <c r="V58" s="396" t="s">
        <v>31</v>
      </c>
      <c r="W58" s="396" t="s">
        <v>2224</v>
      </c>
      <c r="X58" s="395" t="s">
        <v>4891</v>
      </c>
      <c r="Y58" s="394" t="s">
        <v>4892</v>
      </c>
      <c r="Z58" s="393"/>
      <c r="AA58" s="397"/>
    </row>
    <row r="59" spans="1:27" ht="15.75" customHeight="1">
      <c r="A59" s="391">
        <v>66</v>
      </c>
      <c r="B59" s="392" t="s">
        <v>885</v>
      </c>
      <c r="C59" s="393" t="s">
        <v>886</v>
      </c>
      <c r="D59" s="393" t="s">
        <v>5377</v>
      </c>
      <c r="E59" s="394" t="s">
        <v>5378</v>
      </c>
      <c r="F59" s="393" t="s">
        <v>5379</v>
      </c>
      <c r="G59" s="392" t="s">
        <v>5380</v>
      </c>
      <c r="H59" s="392"/>
      <c r="I59" s="392" t="s">
        <v>890</v>
      </c>
      <c r="J59" s="392" t="s">
        <v>891</v>
      </c>
      <c r="K59" s="393"/>
      <c r="L59" s="393" t="s">
        <v>4884</v>
      </c>
      <c r="M59" s="392" t="s">
        <v>4885</v>
      </c>
      <c r="N59" s="393" t="s">
        <v>4886</v>
      </c>
      <c r="O59" s="393" t="s">
        <v>4887</v>
      </c>
      <c r="P59" s="393" t="s">
        <v>4888</v>
      </c>
      <c r="Q59" s="393" t="s">
        <v>5376</v>
      </c>
      <c r="R59" s="393" t="s">
        <v>4890</v>
      </c>
      <c r="S59" s="395"/>
      <c r="T59" s="396" t="s">
        <v>888</v>
      </c>
      <c r="U59" s="396" t="s">
        <v>886</v>
      </c>
      <c r="V59" s="396" t="s">
        <v>816</v>
      </c>
      <c r="W59" s="396" t="s">
        <v>889</v>
      </c>
      <c r="X59" s="395" t="s">
        <v>4891</v>
      </c>
      <c r="Y59" s="394" t="s">
        <v>5064</v>
      </c>
      <c r="Z59" s="393"/>
      <c r="AA59" s="397"/>
    </row>
    <row r="60" spans="1:27" ht="15.75" customHeight="1">
      <c r="A60" s="391">
        <v>67</v>
      </c>
      <c r="B60" s="392" t="s">
        <v>1083</v>
      </c>
      <c r="C60" s="393" t="s">
        <v>315</v>
      </c>
      <c r="D60" s="393" t="s">
        <v>5381</v>
      </c>
      <c r="E60" s="394" t="s">
        <v>5382</v>
      </c>
      <c r="F60" s="393" t="s">
        <v>5383</v>
      </c>
      <c r="G60" s="392" t="s">
        <v>1084</v>
      </c>
      <c r="H60" s="392"/>
      <c r="I60" s="392" t="s">
        <v>319</v>
      </c>
      <c r="J60" s="392" t="s">
        <v>320</v>
      </c>
      <c r="K60" s="393"/>
      <c r="L60" s="393" t="s">
        <v>4884</v>
      </c>
      <c r="M60" s="392" t="s">
        <v>4885</v>
      </c>
      <c r="N60" s="393" t="s">
        <v>4886</v>
      </c>
      <c r="O60" s="393" t="s">
        <v>4887</v>
      </c>
      <c r="P60" s="393" t="s">
        <v>4888</v>
      </c>
      <c r="Q60" s="393" t="s">
        <v>5068</v>
      </c>
      <c r="R60" s="393" t="s">
        <v>4890</v>
      </c>
      <c r="S60" s="395"/>
      <c r="T60" s="396" t="s">
        <v>317</v>
      </c>
      <c r="U60" s="396" t="s">
        <v>315</v>
      </c>
      <c r="V60" s="396" t="s">
        <v>31</v>
      </c>
      <c r="W60" s="396" t="s">
        <v>318</v>
      </c>
      <c r="X60" s="395" t="s">
        <v>4891</v>
      </c>
      <c r="Y60" s="394" t="s">
        <v>4892</v>
      </c>
      <c r="Z60" s="393"/>
      <c r="AA60" s="397"/>
    </row>
    <row r="61" spans="1:27" ht="15.75" customHeight="1">
      <c r="A61" s="391">
        <v>68</v>
      </c>
      <c r="B61" s="392" t="s">
        <v>1386</v>
      </c>
      <c r="C61" s="393" t="s">
        <v>767</v>
      </c>
      <c r="D61" s="393" t="s">
        <v>5384</v>
      </c>
      <c r="E61" s="394" t="s">
        <v>5385</v>
      </c>
      <c r="F61" s="393" t="s">
        <v>5386</v>
      </c>
      <c r="G61" s="392" t="s">
        <v>1387</v>
      </c>
      <c r="H61" s="392"/>
      <c r="I61" s="392" t="s">
        <v>1391</v>
      </c>
      <c r="J61" s="392" t="s">
        <v>773</v>
      </c>
      <c r="K61" s="393"/>
      <c r="L61" s="393" t="s">
        <v>4884</v>
      </c>
      <c r="M61" s="392" t="s">
        <v>4885</v>
      </c>
      <c r="N61" s="393" t="s">
        <v>4886</v>
      </c>
      <c r="O61" s="393" t="s">
        <v>4887</v>
      </c>
      <c r="P61" s="393" t="s">
        <v>4888</v>
      </c>
      <c r="Q61" s="393" t="s">
        <v>5387</v>
      </c>
      <c r="R61" s="393" t="s">
        <v>4890</v>
      </c>
      <c r="S61" s="395"/>
      <c r="T61" s="396" t="s">
        <v>769</v>
      </c>
      <c r="U61" s="396" t="s">
        <v>767</v>
      </c>
      <c r="V61" s="396" t="s">
        <v>31</v>
      </c>
      <c r="W61" s="396" t="s">
        <v>771</v>
      </c>
      <c r="X61" s="395" t="s">
        <v>4891</v>
      </c>
      <c r="Y61" s="394" t="s">
        <v>4892</v>
      </c>
      <c r="Z61" s="393"/>
      <c r="AA61" s="397"/>
    </row>
    <row r="62" spans="1:27" ht="15.75" customHeight="1">
      <c r="A62" s="391">
        <v>69</v>
      </c>
      <c r="B62" s="392" t="s">
        <v>5388</v>
      </c>
      <c r="C62" s="393" t="s">
        <v>1429</v>
      </c>
      <c r="D62" s="393" t="s">
        <v>5389</v>
      </c>
      <c r="E62" s="394" t="s">
        <v>5390</v>
      </c>
      <c r="F62" s="393" t="s">
        <v>5044</v>
      </c>
      <c r="G62" s="392" t="s">
        <v>5391</v>
      </c>
      <c r="H62" s="392"/>
      <c r="I62" s="392" t="s">
        <v>1432</v>
      </c>
      <c r="J62" s="392" t="s">
        <v>5392</v>
      </c>
      <c r="K62" s="393"/>
      <c r="L62" s="393"/>
      <c r="M62" s="392"/>
      <c r="N62" s="393" t="s">
        <v>4924</v>
      </c>
      <c r="O62" s="393" t="s">
        <v>4925</v>
      </c>
      <c r="P62" s="393"/>
      <c r="Q62" s="393" t="s">
        <v>4890</v>
      </c>
      <c r="R62" s="393" t="s">
        <v>4890</v>
      </c>
      <c r="S62" s="395"/>
      <c r="T62" s="396" t="s">
        <v>2606</v>
      </c>
      <c r="U62" s="396" t="s">
        <v>1431</v>
      </c>
      <c r="V62" s="396" t="s">
        <v>1430</v>
      </c>
      <c r="W62" s="396" t="s">
        <v>1432</v>
      </c>
      <c r="X62" s="395" t="s">
        <v>4905</v>
      </c>
      <c r="Y62" s="394" t="s">
        <v>5017</v>
      </c>
      <c r="Z62" s="393"/>
      <c r="AA62" s="397"/>
    </row>
    <row r="63" spans="1:27" ht="15.75" customHeight="1">
      <c r="A63" s="391">
        <v>70</v>
      </c>
      <c r="B63" s="392" t="s">
        <v>1456</v>
      </c>
      <c r="C63" s="393" t="s">
        <v>1377</v>
      </c>
      <c r="D63" s="393" t="s">
        <v>5393</v>
      </c>
      <c r="E63" s="394" t="s">
        <v>5394</v>
      </c>
      <c r="F63" s="393" t="s">
        <v>5395</v>
      </c>
      <c r="G63" s="392" t="s">
        <v>1457</v>
      </c>
      <c r="H63" s="392"/>
      <c r="I63" s="392" t="s">
        <v>1461</v>
      </c>
      <c r="J63" s="392" t="s">
        <v>1462</v>
      </c>
      <c r="K63" s="393"/>
      <c r="L63" s="393" t="s">
        <v>4884</v>
      </c>
      <c r="M63" s="392" t="s">
        <v>4885</v>
      </c>
      <c r="N63" s="393" t="s">
        <v>4886</v>
      </c>
      <c r="O63" s="393" t="s">
        <v>4887</v>
      </c>
      <c r="P63" s="393" t="s">
        <v>4888</v>
      </c>
      <c r="Q63" s="393" t="s">
        <v>4889</v>
      </c>
      <c r="R63" s="393" t="s">
        <v>4890</v>
      </c>
      <c r="S63" s="395"/>
      <c r="T63" s="396" t="s">
        <v>1458</v>
      </c>
      <c r="U63" s="396" t="s">
        <v>1459</v>
      </c>
      <c r="V63" s="396" t="s">
        <v>903</v>
      </c>
      <c r="W63" s="396" t="s">
        <v>1460</v>
      </c>
      <c r="X63" s="395" t="s">
        <v>4891</v>
      </c>
      <c r="Y63" s="394" t="s">
        <v>5396</v>
      </c>
      <c r="Z63" s="393"/>
      <c r="AA63" s="397"/>
    </row>
    <row r="64" spans="1:27" ht="15.75" customHeight="1">
      <c r="A64" s="391">
        <v>71</v>
      </c>
      <c r="B64" s="392" t="s">
        <v>5397</v>
      </c>
      <c r="C64" s="393" t="s">
        <v>5398</v>
      </c>
      <c r="D64" s="393" t="s">
        <v>5399</v>
      </c>
      <c r="E64" s="394" t="s">
        <v>5400</v>
      </c>
      <c r="F64" s="393" t="s">
        <v>5252</v>
      </c>
      <c r="G64" s="392" t="s">
        <v>5401</v>
      </c>
      <c r="H64" s="392"/>
      <c r="I64" s="392" t="s">
        <v>5402</v>
      </c>
      <c r="J64" s="392" t="s">
        <v>5403</v>
      </c>
      <c r="K64" s="393"/>
      <c r="L64" s="393" t="s">
        <v>5404</v>
      </c>
      <c r="M64" s="392" t="s">
        <v>5405</v>
      </c>
      <c r="N64" s="393" t="s">
        <v>5214</v>
      </c>
      <c r="O64" s="393" t="s">
        <v>5215</v>
      </c>
      <c r="P64" s="393" t="s">
        <v>5406</v>
      </c>
      <c r="Q64" s="393" t="s">
        <v>5407</v>
      </c>
      <c r="R64" s="393" t="s">
        <v>4890</v>
      </c>
      <c r="S64" s="395"/>
      <c r="T64" s="396" t="s">
        <v>5408</v>
      </c>
      <c r="U64" s="396" t="s">
        <v>5409</v>
      </c>
      <c r="V64" s="396" t="s">
        <v>1024</v>
      </c>
      <c r="W64" s="396" t="s">
        <v>5410</v>
      </c>
      <c r="X64" s="395" t="s">
        <v>4929</v>
      </c>
      <c r="Y64" s="394" t="s">
        <v>5411</v>
      </c>
      <c r="Z64" s="393"/>
      <c r="AA64" s="397"/>
    </row>
    <row r="65" spans="1:27" ht="15.75" customHeight="1">
      <c r="A65" s="391">
        <v>72</v>
      </c>
      <c r="B65" s="392" t="s">
        <v>2433</v>
      </c>
      <c r="C65" s="393" t="s">
        <v>2438</v>
      </c>
      <c r="D65" s="393" t="s">
        <v>5412</v>
      </c>
      <c r="E65" s="394" t="s">
        <v>5413</v>
      </c>
      <c r="F65" s="393" t="s">
        <v>5414</v>
      </c>
      <c r="G65" s="392" t="s">
        <v>2439</v>
      </c>
      <c r="H65" s="392"/>
      <c r="I65" s="392" t="s">
        <v>2440</v>
      </c>
      <c r="J65" s="392" t="s">
        <v>2441</v>
      </c>
      <c r="K65" s="393"/>
      <c r="L65" s="393" t="s">
        <v>5368</v>
      </c>
      <c r="M65" s="392" t="s">
        <v>5415</v>
      </c>
      <c r="N65" s="393" t="s">
        <v>4924</v>
      </c>
      <c r="O65" s="393" t="s">
        <v>4925</v>
      </c>
      <c r="P65" s="393" t="s">
        <v>5416</v>
      </c>
      <c r="Q65" s="393" t="s">
        <v>5145</v>
      </c>
      <c r="R65" s="393" t="s">
        <v>4890</v>
      </c>
      <c r="S65" s="395"/>
      <c r="T65" s="396" t="s">
        <v>2436</v>
      </c>
      <c r="U65" s="396" t="s">
        <v>2434</v>
      </c>
      <c r="V65" s="396" t="s">
        <v>345</v>
      </c>
      <c r="W65" s="396" t="s">
        <v>2435</v>
      </c>
      <c r="X65" s="395" t="s">
        <v>4891</v>
      </c>
      <c r="Y65" s="394" t="s">
        <v>5417</v>
      </c>
      <c r="Z65" s="393"/>
      <c r="AA65" s="397"/>
    </row>
    <row r="66" spans="1:27" ht="15.75" customHeight="1">
      <c r="A66" s="391">
        <v>73</v>
      </c>
      <c r="B66" s="392" t="s">
        <v>1200</v>
      </c>
      <c r="C66" s="393" t="s">
        <v>405</v>
      </c>
      <c r="D66" s="393" t="s">
        <v>5418</v>
      </c>
      <c r="E66" s="394" t="s">
        <v>5419</v>
      </c>
      <c r="F66" s="393" t="s">
        <v>5420</v>
      </c>
      <c r="G66" s="392" t="s">
        <v>1201</v>
      </c>
      <c r="H66" s="392"/>
      <c r="I66" s="392" t="s">
        <v>411</v>
      </c>
      <c r="J66" s="392" t="s">
        <v>412</v>
      </c>
      <c r="K66" s="393"/>
      <c r="L66" s="393" t="s">
        <v>4884</v>
      </c>
      <c r="M66" s="392" t="s">
        <v>4885</v>
      </c>
      <c r="N66" s="393" t="s">
        <v>4886</v>
      </c>
      <c r="O66" s="393" t="s">
        <v>4887</v>
      </c>
      <c r="P66" s="393" t="s">
        <v>4888</v>
      </c>
      <c r="Q66" s="393" t="s">
        <v>5421</v>
      </c>
      <c r="R66" s="393" t="s">
        <v>4890</v>
      </c>
      <c r="S66" s="395"/>
      <c r="T66" s="396" t="s">
        <v>1202</v>
      </c>
      <c r="U66" s="396" t="s">
        <v>1203</v>
      </c>
      <c r="V66" s="396" t="s">
        <v>38</v>
      </c>
      <c r="W66" s="396" t="s">
        <v>1204</v>
      </c>
      <c r="X66" s="395" t="s">
        <v>4891</v>
      </c>
      <c r="Y66" s="394" t="s">
        <v>4892</v>
      </c>
      <c r="Z66" s="393"/>
      <c r="AA66" s="397"/>
    </row>
    <row r="67" spans="1:27" ht="15.75" customHeight="1">
      <c r="A67" s="391">
        <v>74</v>
      </c>
      <c r="B67" s="392" t="s">
        <v>1296</v>
      </c>
      <c r="C67" s="393" t="s">
        <v>673</v>
      </c>
      <c r="D67" s="393" t="s">
        <v>5422</v>
      </c>
      <c r="E67" s="394" t="s">
        <v>5423</v>
      </c>
      <c r="F67" s="393" t="s">
        <v>5424</v>
      </c>
      <c r="G67" s="392" t="s">
        <v>1297</v>
      </c>
      <c r="H67" s="392"/>
      <c r="I67" s="392" t="s">
        <v>797</v>
      </c>
      <c r="J67" s="392" t="s">
        <v>1298</v>
      </c>
      <c r="K67" s="393"/>
      <c r="L67" s="393" t="s">
        <v>4884</v>
      </c>
      <c r="M67" s="392" t="s">
        <v>4885</v>
      </c>
      <c r="N67" s="393" t="s">
        <v>4886</v>
      </c>
      <c r="O67" s="393" t="s">
        <v>4887</v>
      </c>
      <c r="P67" s="393" t="s">
        <v>4888</v>
      </c>
      <c r="Q67" s="393" t="s">
        <v>5425</v>
      </c>
      <c r="R67" s="393" t="s">
        <v>4890</v>
      </c>
      <c r="S67" s="395"/>
      <c r="T67" s="396" t="s">
        <v>5426</v>
      </c>
      <c r="U67" s="396" t="s">
        <v>795</v>
      </c>
      <c r="V67" s="396" t="s">
        <v>334</v>
      </c>
      <c r="W67" s="396" t="s">
        <v>796</v>
      </c>
      <c r="X67" s="395" t="s">
        <v>4891</v>
      </c>
      <c r="Y67" s="394" t="s">
        <v>4892</v>
      </c>
      <c r="Z67" s="393"/>
      <c r="AA67" s="397"/>
    </row>
    <row r="68" spans="1:27" ht="15.75" customHeight="1">
      <c r="A68" s="391">
        <v>75</v>
      </c>
      <c r="B68" s="392" t="s">
        <v>5427</v>
      </c>
      <c r="C68" s="393" t="s">
        <v>5428</v>
      </c>
      <c r="D68" s="393" t="s">
        <v>5429</v>
      </c>
      <c r="E68" s="394" t="s">
        <v>5430</v>
      </c>
      <c r="F68" s="393" t="s">
        <v>5431</v>
      </c>
      <c r="G68" s="392" t="s">
        <v>5432</v>
      </c>
      <c r="H68" s="392"/>
      <c r="I68" s="392" t="s">
        <v>5433</v>
      </c>
      <c r="J68" s="392" t="s">
        <v>5434</v>
      </c>
      <c r="K68" s="393"/>
      <c r="L68" s="393" t="s">
        <v>4884</v>
      </c>
      <c r="M68" s="392" t="s">
        <v>4885</v>
      </c>
      <c r="N68" s="393" t="s">
        <v>4886</v>
      </c>
      <c r="O68" s="393" t="s">
        <v>4887</v>
      </c>
      <c r="P68" s="393" t="s">
        <v>4888</v>
      </c>
      <c r="Q68" s="393" t="s">
        <v>4901</v>
      </c>
      <c r="R68" s="393" t="s">
        <v>4890</v>
      </c>
      <c r="S68" s="395"/>
      <c r="T68" s="396" t="s">
        <v>5435</v>
      </c>
      <c r="U68" s="396" t="s">
        <v>5428</v>
      </c>
      <c r="V68" s="396" t="s">
        <v>31</v>
      </c>
      <c r="W68" s="396" t="s">
        <v>5436</v>
      </c>
      <c r="X68" s="395" t="s">
        <v>4929</v>
      </c>
      <c r="Y68" s="394" t="s">
        <v>5437</v>
      </c>
      <c r="Z68" s="393"/>
      <c r="AA68" s="397"/>
    </row>
    <row r="69" spans="1:27" ht="15.75" customHeight="1">
      <c r="A69" s="391">
        <v>76</v>
      </c>
      <c r="B69" s="392" t="s">
        <v>5438</v>
      </c>
      <c r="C69" s="393" t="s">
        <v>5439</v>
      </c>
      <c r="D69" s="393" t="s">
        <v>5440</v>
      </c>
      <c r="E69" s="394" t="s">
        <v>5441</v>
      </c>
      <c r="F69" s="393" t="s">
        <v>4999</v>
      </c>
      <c r="G69" s="392" t="s">
        <v>5000</v>
      </c>
      <c r="H69" s="392"/>
      <c r="I69" s="392"/>
      <c r="J69" s="392"/>
      <c r="K69" s="393"/>
      <c r="L69" s="393" t="s">
        <v>5442</v>
      </c>
      <c r="M69" s="392" t="s">
        <v>5443</v>
      </c>
      <c r="N69" s="393" t="s">
        <v>4924</v>
      </c>
      <c r="O69" s="393" t="s">
        <v>4925</v>
      </c>
      <c r="P69" s="393" t="s">
        <v>5444</v>
      </c>
      <c r="Q69" s="393" t="s">
        <v>4890</v>
      </c>
      <c r="R69" s="393" t="s">
        <v>4890</v>
      </c>
      <c r="S69" s="395"/>
      <c r="T69" s="396" t="s">
        <v>5445</v>
      </c>
      <c r="U69" s="396"/>
      <c r="V69" s="396"/>
      <c r="W69" s="396"/>
      <c r="X69" s="395" t="s">
        <v>5446</v>
      </c>
      <c r="Y69" s="394" t="s">
        <v>5447</v>
      </c>
      <c r="Z69" s="393"/>
      <c r="AA69" s="397"/>
    </row>
    <row r="70" spans="1:27" ht="15.75" customHeight="1">
      <c r="A70" s="391">
        <v>77</v>
      </c>
      <c r="B70" s="392" t="s">
        <v>1554</v>
      </c>
      <c r="C70" s="393" t="s">
        <v>306</v>
      </c>
      <c r="D70" s="393" t="s">
        <v>5448</v>
      </c>
      <c r="E70" s="394" t="s">
        <v>5449</v>
      </c>
      <c r="F70" s="393" t="s">
        <v>5450</v>
      </c>
      <c r="G70" s="392" t="s">
        <v>1555</v>
      </c>
      <c r="H70" s="392"/>
      <c r="I70" s="392" t="s">
        <v>311</v>
      </c>
      <c r="J70" s="392" t="s">
        <v>312</v>
      </c>
      <c r="K70" s="393"/>
      <c r="L70" s="393" t="s">
        <v>4884</v>
      </c>
      <c r="M70" s="392" t="s">
        <v>4885</v>
      </c>
      <c r="N70" s="393" t="s">
        <v>4886</v>
      </c>
      <c r="O70" s="393" t="s">
        <v>4887</v>
      </c>
      <c r="P70" s="393" t="s">
        <v>4888</v>
      </c>
      <c r="Q70" s="393" t="s">
        <v>5451</v>
      </c>
      <c r="R70" s="393" t="s">
        <v>4890</v>
      </c>
      <c r="S70" s="395"/>
      <c r="T70" s="396" t="s">
        <v>308</v>
      </c>
      <c r="U70" s="396" t="s">
        <v>309</v>
      </c>
      <c r="V70" s="396" t="s">
        <v>31</v>
      </c>
      <c r="W70" s="396" t="s">
        <v>310</v>
      </c>
      <c r="X70" s="395" t="s">
        <v>4891</v>
      </c>
      <c r="Y70" s="394" t="s">
        <v>4892</v>
      </c>
      <c r="Z70" s="393"/>
      <c r="AA70" s="397"/>
    </row>
    <row r="71" spans="1:27" ht="15.75" customHeight="1">
      <c r="A71" s="391">
        <v>78</v>
      </c>
      <c r="B71" s="392" t="s">
        <v>2039</v>
      </c>
      <c r="C71" s="393" t="s">
        <v>2042</v>
      </c>
      <c r="D71" s="393" t="s">
        <v>5452</v>
      </c>
      <c r="E71" s="394" t="s">
        <v>5453</v>
      </c>
      <c r="F71" s="393" t="s">
        <v>5454</v>
      </c>
      <c r="G71" s="392" t="s">
        <v>1486</v>
      </c>
      <c r="H71" s="392"/>
      <c r="I71" s="392"/>
      <c r="J71" s="392"/>
      <c r="K71" s="393"/>
      <c r="L71" s="393" t="s">
        <v>5455</v>
      </c>
      <c r="M71" s="392" t="s">
        <v>5456</v>
      </c>
      <c r="N71" s="393" t="s">
        <v>5186</v>
      </c>
      <c r="O71" s="393" t="s">
        <v>5187</v>
      </c>
      <c r="P71" s="393" t="s">
        <v>4972</v>
      </c>
      <c r="Q71" s="393" t="s">
        <v>5457</v>
      </c>
      <c r="R71" s="393" t="s">
        <v>4890</v>
      </c>
      <c r="S71" s="395"/>
      <c r="T71" s="396" t="s">
        <v>1487</v>
      </c>
      <c r="U71" s="396" t="s">
        <v>5458</v>
      </c>
      <c r="V71" s="396" t="s">
        <v>5459</v>
      </c>
      <c r="W71" s="396" t="s">
        <v>5460</v>
      </c>
      <c r="X71" s="395" t="s">
        <v>4891</v>
      </c>
      <c r="Y71" s="394" t="s">
        <v>5356</v>
      </c>
      <c r="Z71" s="393"/>
      <c r="AA71" s="397"/>
    </row>
    <row r="72" spans="1:27" ht="15.75" customHeight="1">
      <c r="A72" s="391">
        <v>79</v>
      </c>
      <c r="B72" s="392" t="s">
        <v>5461</v>
      </c>
      <c r="C72" s="393" t="s">
        <v>5462</v>
      </c>
      <c r="D72" s="393" t="s">
        <v>5463</v>
      </c>
      <c r="E72" s="394" t="s">
        <v>5464</v>
      </c>
      <c r="F72" s="393" t="s">
        <v>5465</v>
      </c>
      <c r="G72" s="392" t="s">
        <v>5466</v>
      </c>
      <c r="H72" s="392"/>
      <c r="I72" s="392" t="s">
        <v>5467</v>
      </c>
      <c r="J72" s="392" t="s">
        <v>5468</v>
      </c>
      <c r="K72" s="393"/>
      <c r="L72" s="393" t="s">
        <v>5368</v>
      </c>
      <c r="M72" s="392" t="s">
        <v>5415</v>
      </c>
      <c r="N72" s="393" t="s">
        <v>5214</v>
      </c>
      <c r="O72" s="393" t="s">
        <v>5215</v>
      </c>
      <c r="P72" s="393" t="s">
        <v>5469</v>
      </c>
      <c r="Q72" s="393" t="s">
        <v>5301</v>
      </c>
      <c r="R72" s="393" t="s">
        <v>4890</v>
      </c>
      <c r="S72" s="395"/>
      <c r="T72" s="396" t="s">
        <v>5470</v>
      </c>
      <c r="U72" s="396" t="s">
        <v>5471</v>
      </c>
      <c r="V72" s="396" t="s">
        <v>1024</v>
      </c>
      <c r="W72" s="396" t="s">
        <v>5472</v>
      </c>
      <c r="X72" s="395" t="s">
        <v>4905</v>
      </c>
      <c r="Y72" s="394" t="s">
        <v>5473</v>
      </c>
      <c r="Z72" s="393"/>
      <c r="AA72" s="397"/>
    </row>
    <row r="73" spans="1:27" ht="15.75" customHeight="1">
      <c r="A73" s="391">
        <v>80</v>
      </c>
      <c r="B73" s="392" t="s">
        <v>1937</v>
      </c>
      <c r="C73" s="393" t="s">
        <v>1939</v>
      </c>
      <c r="D73" s="393" t="s">
        <v>5474</v>
      </c>
      <c r="E73" s="394" t="s">
        <v>5475</v>
      </c>
      <c r="F73" s="393" t="s">
        <v>5476</v>
      </c>
      <c r="G73" s="392" t="s">
        <v>1938</v>
      </c>
      <c r="H73" s="392"/>
      <c r="I73" s="392" t="s">
        <v>1940</v>
      </c>
      <c r="J73" s="392"/>
      <c r="K73" s="393"/>
      <c r="L73" s="393" t="s">
        <v>5197</v>
      </c>
      <c r="M73" s="392" t="s">
        <v>5198</v>
      </c>
      <c r="N73" s="393" t="s">
        <v>4886</v>
      </c>
      <c r="O73" s="393" t="s">
        <v>4887</v>
      </c>
      <c r="P73" s="393" t="s">
        <v>4972</v>
      </c>
      <c r="Q73" s="393" t="s">
        <v>5421</v>
      </c>
      <c r="R73" s="393" t="s">
        <v>4890</v>
      </c>
      <c r="S73" s="395"/>
      <c r="T73" s="396" t="s">
        <v>2320</v>
      </c>
      <c r="U73" s="396"/>
      <c r="V73" s="396"/>
      <c r="W73" s="396" t="s">
        <v>5477</v>
      </c>
      <c r="X73" s="395" t="s">
        <v>4891</v>
      </c>
      <c r="Y73" s="394" t="s">
        <v>5478</v>
      </c>
      <c r="Z73" s="393"/>
      <c r="AA73" s="397"/>
    </row>
    <row r="74" spans="1:27" ht="15.75" customHeight="1">
      <c r="A74" s="391">
        <v>81</v>
      </c>
      <c r="B74" s="392" t="s">
        <v>2208</v>
      </c>
      <c r="C74" s="393" t="s">
        <v>2212</v>
      </c>
      <c r="D74" s="393" t="s">
        <v>2211</v>
      </c>
      <c r="E74" s="394" t="s">
        <v>5479</v>
      </c>
      <c r="F74" s="393" t="s">
        <v>5480</v>
      </c>
      <c r="G74" s="392" t="s">
        <v>2213</v>
      </c>
      <c r="H74" s="392"/>
      <c r="I74" s="392" t="s">
        <v>2214</v>
      </c>
      <c r="J74" s="392" t="s">
        <v>2215</v>
      </c>
      <c r="K74" s="393"/>
      <c r="L74" s="393" t="s">
        <v>4884</v>
      </c>
      <c r="M74" s="392" t="s">
        <v>4885</v>
      </c>
      <c r="N74" s="393" t="s">
        <v>4886</v>
      </c>
      <c r="O74" s="393" t="s">
        <v>4887</v>
      </c>
      <c r="P74" s="393" t="s">
        <v>4888</v>
      </c>
      <c r="Q74" s="393" t="s">
        <v>4890</v>
      </c>
      <c r="R74" s="393" t="s">
        <v>4890</v>
      </c>
      <c r="S74" s="395"/>
      <c r="T74" s="396" t="s">
        <v>2210</v>
      </c>
      <c r="U74" s="396" t="s">
        <v>2212</v>
      </c>
      <c r="V74" s="396" t="s">
        <v>31</v>
      </c>
      <c r="W74" s="396" t="s">
        <v>2209</v>
      </c>
      <c r="X74" s="395" t="s">
        <v>4891</v>
      </c>
      <c r="Y74" s="394" t="s">
        <v>5481</v>
      </c>
      <c r="Z74" s="393"/>
      <c r="AA74" s="397"/>
    </row>
    <row r="75" spans="1:27" ht="15.75" customHeight="1">
      <c r="A75" s="391">
        <v>82</v>
      </c>
      <c r="B75" s="392" t="s">
        <v>5482</v>
      </c>
      <c r="C75" s="393" t="s">
        <v>1879</v>
      </c>
      <c r="D75" s="393" t="s">
        <v>5483</v>
      </c>
      <c r="E75" s="394" t="s">
        <v>5484</v>
      </c>
      <c r="F75" s="393" t="s">
        <v>5485</v>
      </c>
      <c r="G75" s="392" t="s">
        <v>2325</v>
      </c>
      <c r="H75" s="392"/>
      <c r="I75" s="392" t="s">
        <v>5486</v>
      </c>
      <c r="J75" s="392"/>
      <c r="K75" s="393"/>
      <c r="L75" s="393" t="s">
        <v>5487</v>
      </c>
      <c r="M75" s="392" t="s">
        <v>5488</v>
      </c>
      <c r="N75" s="393" t="s">
        <v>4886</v>
      </c>
      <c r="O75" s="393" t="s">
        <v>4887</v>
      </c>
      <c r="P75" s="393" t="s">
        <v>5489</v>
      </c>
      <c r="Q75" s="393" t="s">
        <v>4890</v>
      </c>
      <c r="R75" s="393" t="s">
        <v>4890</v>
      </c>
      <c r="S75" s="395"/>
      <c r="T75" s="396" t="s">
        <v>5490</v>
      </c>
      <c r="U75" s="396"/>
      <c r="V75" s="396"/>
      <c r="W75" s="396"/>
      <c r="X75" s="395" t="s">
        <v>4891</v>
      </c>
      <c r="Y75" s="394" t="s">
        <v>5491</v>
      </c>
      <c r="Z75" s="393"/>
      <c r="AA75" s="397"/>
    </row>
    <row r="76" spans="1:27" ht="15.75" customHeight="1">
      <c r="A76" s="391">
        <v>83</v>
      </c>
      <c r="B76" s="392" t="s">
        <v>5492</v>
      </c>
      <c r="C76" s="393" t="s">
        <v>2378</v>
      </c>
      <c r="D76" s="393" t="s">
        <v>5493</v>
      </c>
      <c r="E76" s="394" t="s">
        <v>5494</v>
      </c>
      <c r="F76" s="393" t="s">
        <v>5495</v>
      </c>
      <c r="G76" s="392" t="s">
        <v>2379</v>
      </c>
      <c r="H76" s="392"/>
      <c r="I76" s="392" t="s">
        <v>2380</v>
      </c>
      <c r="J76" s="392" t="s">
        <v>2381</v>
      </c>
      <c r="K76" s="393"/>
      <c r="L76" s="393" t="s">
        <v>5236</v>
      </c>
      <c r="M76" s="392" t="s">
        <v>5237</v>
      </c>
      <c r="N76" s="393" t="s">
        <v>4886</v>
      </c>
      <c r="O76" s="393" t="s">
        <v>4887</v>
      </c>
      <c r="P76" s="393" t="s">
        <v>5496</v>
      </c>
      <c r="Q76" s="393" t="s">
        <v>4890</v>
      </c>
      <c r="R76" s="393" t="s">
        <v>4890</v>
      </c>
      <c r="S76" s="395"/>
      <c r="T76" s="396" t="s">
        <v>5497</v>
      </c>
      <c r="U76" s="396" t="s">
        <v>5498</v>
      </c>
      <c r="V76" s="396" t="s">
        <v>5499</v>
      </c>
      <c r="W76" s="396" t="s">
        <v>5500</v>
      </c>
      <c r="X76" s="395" t="s">
        <v>4905</v>
      </c>
      <c r="Y76" s="394" t="s">
        <v>5501</v>
      </c>
      <c r="Z76" s="393"/>
      <c r="AA76" s="397"/>
    </row>
    <row r="77" spans="1:27" ht="15.75" customHeight="1">
      <c r="A77" s="391">
        <v>84</v>
      </c>
      <c r="B77" s="392" t="s">
        <v>5502</v>
      </c>
      <c r="C77" s="393" t="s">
        <v>5503</v>
      </c>
      <c r="D77" s="393" t="s">
        <v>5504</v>
      </c>
      <c r="E77" s="394" t="s">
        <v>5505</v>
      </c>
      <c r="F77" s="393" t="s">
        <v>4895</v>
      </c>
      <c r="G77" s="392" t="s">
        <v>5506</v>
      </c>
      <c r="H77" s="392"/>
      <c r="I77" s="392"/>
      <c r="J77" s="392"/>
      <c r="K77" s="393"/>
      <c r="L77" s="393" t="s">
        <v>4896</v>
      </c>
      <c r="M77" s="392" t="s">
        <v>4897</v>
      </c>
      <c r="N77" s="393" t="s">
        <v>4898</v>
      </c>
      <c r="O77" s="393" t="s">
        <v>4899</v>
      </c>
      <c r="P77" s="393"/>
      <c r="Q77" s="393" t="s">
        <v>5507</v>
      </c>
      <c r="R77" s="393" t="s">
        <v>4890</v>
      </c>
      <c r="S77" s="395"/>
      <c r="T77" s="396" t="s">
        <v>5508</v>
      </c>
      <c r="U77" s="396" t="s">
        <v>5509</v>
      </c>
      <c r="V77" s="396" t="s">
        <v>1346</v>
      </c>
      <c r="W77" s="396" t="s">
        <v>5510</v>
      </c>
      <c r="X77" s="395" t="s">
        <v>4905</v>
      </c>
      <c r="Y77" s="394" t="s">
        <v>5511</v>
      </c>
      <c r="Z77" s="393"/>
      <c r="AA77" s="397"/>
    </row>
    <row r="78" spans="1:27" ht="15.75" customHeight="1">
      <c r="A78" s="391">
        <v>85</v>
      </c>
      <c r="B78" s="392" t="s">
        <v>2333</v>
      </c>
      <c r="C78" s="393" t="s">
        <v>2338</v>
      </c>
      <c r="D78" s="393" t="s">
        <v>5512</v>
      </c>
      <c r="E78" s="394" t="s">
        <v>5513</v>
      </c>
      <c r="F78" s="393" t="s">
        <v>5514</v>
      </c>
      <c r="G78" s="392" t="s">
        <v>2340</v>
      </c>
      <c r="H78" s="392"/>
      <c r="I78" s="392"/>
      <c r="J78" s="392" t="s">
        <v>2341</v>
      </c>
      <c r="K78" s="393"/>
      <c r="L78" s="393" t="s">
        <v>5455</v>
      </c>
      <c r="M78" s="392" t="s">
        <v>5456</v>
      </c>
      <c r="N78" s="393" t="s">
        <v>5515</v>
      </c>
      <c r="O78" s="393" t="s">
        <v>5516</v>
      </c>
      <c r="P78" s="393" t="s">
        <v>4972</v>
      </c>
      <c r="Q78" s="393" t="s">
        <v>5269</v>
      </c>
      <c r="R78" s="393" t="s">
        <v>4890</v>
      </c>
      <c r="S78" s="395"/>
      <c r="T78" s="396" t="s">
        <v>2342</v>
      </c>
      <c r="U78" s="396"/>
      <c r="V78" s="396"/>
      <c r="W78" s="396"/>
      <c r="X78" s="395" t="s">
        <v>4891</v>
      </c>
      <c r="Y78" s="394" t="s">
        <v>5517</v>
      </c>
      <c r="Z78" s="393"/>
      <c r="AA78" s="397"/>
    </row>
    <row r="79" spans="1:27" ht="15.75" customHeight="1">
      <c r="A79" s="391">
        <v>86</v>
      </c>
      <c r="B79" s="392" t="s">
        <v>2384</v>
      </c>
      <c r="C79" s="393" t="s">
        <v>1767</v>
      </c>
      <c r="D79" s="393" t="s">
        <v>5518</v>
      </c>
      <c r="E79" s="394" t="s">
        <v>5519</v>
      </c>
      <c r="F79" s="393" t="s">
        <v>5520</v>
      </c>
      <c r="G79" s="392" t="s">
        <v>1766</v>
      </c>
      <c r="H79" s="392"/>
      <c r="I79" s="392" t="s">
        <v>1768</v>
      </c>
      <c r="J79" s="392" t="s">
        <v>1769</v>
      </c>
      <c r="K79" s="393"/>
      <c r="L79" s="393" t="s">
        <v>5149</v>
      </c>
      <c r="M79" s="392" t="s">
        <v>5150</v>
      </c>
      <c r="N79" s="393"/>
      <c r="O79" s="393"/>
      <c r="P79" s="393" t="s">
        <v>5521</v>
      </c>
      <c r="Q79" s="393" t="s">
        <v>4890</v>
      </c>
      <c r="R79" s="393" t="s">
        <v>4890</v>
      </c>
      <c r="S79" s="395"/>
      <c r="T79" s="396" t="s">
        <v>1770</v>
      </c>
      <c r="U79" s="396" t="s">
        <v>1767</v>
      </c>
      <c r="V79" s="396" t="s">
        <v>31</v>
      </c>
      <c r="W79" s="396" t="s">
        <v>5522</v>
      </c>
      <c r="X79" s="395" t="s">
        <v>4891</v>
      </c>
      <c r="Y79" s="394" t="s">
        <v>5491</v>
      </c>
      <c r="Z79" s="393"/>
      <c r="AA79" s="397"/>
    </row>
    <row r="80" spans="1:27" ht="15.75" customHeight="1">
      <c r="A80" s="391">
        <v>87</v>
      </c>
      <c r="B80" s="392" t="s">
        <v>1550</v>
      </c>
      <c r="C80" s="393" t="s">
        <v>323</v>
      </c>
      <c r="D80" s="393" t="s">
        <v>5523</v>
      </c>
      <c r="E80" s="394" t="s">
        <v>5524</v>
      </c>
      <c r="F80" s="393" t="s">
        <v>5383</v>
      </c>
      <c r="G80" s="392" t="s">
        <v>1551</v>
      </c>
      <c r="H80" s="392"/>
      <c r="I80" s="392" t="s">
        <v>1552</v>
      </c>
      <c r="J80" s="392" t="s">
        <v>1553</v>
      </c>
      <c r="K80" s="393"/>
      <c r="L80" s="393" t="s">
        <v>4884</v>
      </c>
      <c r="M80" s="392" t="s">
        <v>4885</v>
      </c>
      <c r="N80" s="393" t="s">
        <v>4886</v>
      </c>
      <c r="O80" s="393" t="s">
        <v>4887</v>
      </c>
      <c r="P80" s="393" t="s">
        <v>4888</v>
      </c>
      <c r="Q80" s="393" t="s">
        <v>5068</v>
      </c>
      <c r="R80" s="393" t="s">
        <v>4890</v>
      </c>
      <c r="S80" s="395"/>
      <c r="T80" s="396" t="s">
        <v>325</v>
      </c>
      <c r="U80" s="396" t="s">
        <v>323</v>
      </c>
      <c r="V80" s="396" t="s">
        <v>31</v>
      </c>
      <c r="W80" s="396" t="s">
        <v>326</v>
      </c>
      <c r="X80" s="395" t="s">
        <v>4891</v>
      </c>
      <c r="Y80" s="394" t="s">
        <v>4892</v>
      </c>
      <c r="Z80" s="393"/>
      <c r="AA80" s="397"/>
    </row>
    <row r="81" spans="1:27" ht="15.75" customHeight="1">
      <c r="A81" s="391">
        <v>88</v>
      </c>
      <c r="B81" s="392" t="s">
        <v>3781</v>
      </c>
      <c r="C81" s="393" t="s">
        <v>47</v>
      </c>
      <c r="D81" s="393" t="s">
        <v>5525</v>
      </c>
      <c r="E81" s="394" t="s">
        <v>5526</v>
      </c>
      <c r="F81" s="393" t="s">
        <v>5061</v>
      </c>
      <c r="G81" s="392" t="s">
        <v>1006</v>
      </c>
      <c r="H81" s="392"/>
      <c r="I81" s="392" t="s">
        <v>51</v>
      </c>
      <c r="J81" s="392" t="s">
        <v>52</v>
      </c>
      <c r="K81" s="393"/>
      <c r="L81" s="393" t="s">
        <v>4884</v>
      </c>
      <c r="M81" s="392" t="s">
        <v>4885</v>
      </c>
      <c r="N81" s="393" t="s">
        <v>4886</v>
      </c>
      <c r="O81" s="393" t="s">
        <v>4887</v>
      </c>
      <c r="P81" s="393" t="s">
        <v>4888</v>
      </c>
      <c r="Q81" s="393" t="s">
        <v>5421</v>
      </c>
      <c r="R81" s="393" t="s">
        <v>4890</v>
      </c>
      <c r="S81" s="395"/>
      <c r="T81" s="396" t="s">
        <v>49</v>
      </c>
      <c r="U81" s="396" t="s">
        <v>47</v>
      </c>
      <c r="V81" s="396" t="s">
        <v>31</v>
      </c>
      <c r="W81" s="396" t="s">
        <v>50</v>
      </c>
      <c r="X81" s="395" t="s">
        <v>4891</v>
      </c>
      <c r="Y81" s="394" t="s">
        <v>4892</v>
      </c>
      <c r="Z81" s="393"/>
      <c r="AA81" s="397"/>
    </row>
    <row r="82" spans="1:27" ht="15.75" customHeight="1">
      <c r="A82" s="391">
        <v>89</v>
      </c>
      <c r="B82" s="392" t="s">
        <v>1988</v>
      </c>
      <c r="C82" s="393" t="s">
        <v>1990</v>
      </c>
      <c r="D82" s="393" t="s">
        <v>5527</v>
      </c>
      <c r="E82" s="394" t="s">
        <v>5528</v>
      </c>
      <c r="F82" s="393" t="s">
        <v>5529</v>
      </c>
      <c r="G82" s="392" t="s">
        <v>1992</v>
      </c>
      <c r="H82" s="392"/>
      <c r="I82" s="392"/>
      <c r="J82" s="392"/>
      <c r="K82" s="393"/>
      <c r="L82" s="393" t="s">
        <v>5197</v>
      </c>
      <c r="M82" s="392" t="s">
        <v>5198</v>
      </c>
      <c r="N82" s="393" t="s">
        <v>5530</v>
      </c>
      <c r="O82" s="393" t="s">
        <v>5531</v>
      </c>
      <c r="P82" s="393" t="s">
        <v>4972</v>
      </c>
      <c r="Q82" s="393" t="s">
        <v>5269</v>
      </c>
      <c r="R82" s="393" t="s">
        <v>4890</v>
      </c>
      <c r="S82" s="395"/>
      <c r="T82" s="396" t="s">
        <v>1993</v>
      </c>
      <c r="U82" s="396"/>
      <c r="V82" s="396"/>
      <c r="W82" s="396"/>
      <c r="X82" s="395" t="s">
        <v>4905</v>
      </c>
      <c r="Y82" s="394" t="s">
        <v>5532</v>
      </c>
      <c r="Z82" s="393"/>
      <c r="AA82" s="397"/>
    </row>
    <row r="83" spans="1:27" ht="15.75" customHeight="1">
      <c r="A83" s="391">
        <v>90</v>
      </c>
      <c r="B83" s="392" t="s">
        <v>5533</v>
      </c>
      <c r="C83" s="393" t="s">
        <v>1409</v>
      </c>
      <c r="D83" s="393" t="s">
        <v>5534</v>
      </c>
      <c r="E83" s="394" t="s">
        <v>5535</v>
      </c>
      <c r="F83" s="393" t="s">
        <v>5061</v>
      </c>
      <c r="G83" s="392" t="s">
        <v>1410</v>
      </c>
      <c r="H83" s="392"/>
      <c r="I83" s="392" t="s">
        <v>1414</v>
      </c>
      <c r="J83" s="392" t="s">
        <v>1415</v>
      </c>
      <c r="K83" s="393"/>
      <c r="L83" s="393" t="s">
        <v>4884</v>
      </c>
      <c r="M83" s="392" t="s">
        <v>4885</v>
      </c>
      <c r="N83" s="393" t="s">
        <v>4886</v>
      </c>
      <c r="O83" s="393" t="s">
        <v>4887</v>
      </c>
      <c r="P83" s="393" t="s">
        <v>4888</v>
      </c>
      <c r="Q83" s="393" t="s">
        <v>5421</v>
      </c>
      <c r="R83" s="393" t="s">
        <v>4890</v>
      </c>
      <c r="S83" s="395"/>
      <c r="T83" s="396" t="s">
        <v>1411</v>
      </c>
      <c r="U83" s="396" t="s">
        <v>1412</v>
      </c>
      <c r="V83" s="396" t="s">
        <v>31</v>
      </c>
      <c r="W83" s="396" t="s">
        <v>1413</v>
      </c>
      <c r="X83" s="395" t="s">
        <v>4891</v>
      </c>
      <c r="Y83" s="394" t="s">
        <v>4892</v>
      </c>
      <c r="Z83" s="393"/>
      <c r="AA83" s="397"/>
    </row>
    <row r="84" spans="1:27" ht="15.75" customHeight="1">
      <c r="A84" s="391">
        <v>91</v>
      </c>
      <c r="B84" s="392" t="s">
        <v>5536</v>
      </c>
      <c r="C84" s="393" t="s">
        <v>5537</v>
      </c>
      <c r="D84" s="393" t="s">
        <v>5538</v>
      </c>
      <c r="E84" s="394" t="s">
        <v>5539</v>
      </c>
      <c r="F84" s="393" t="s">
        <v>5386</v>
      </c>
      <c r="G84" s="392" t="s">
        <v>5540</v>
      </c>
      <c r="H84" s="392"/>
      <c r="I84" s="392" t="s">
        <v>5541</v>
      </c>
      <c r="J84" s="392" t="s">
        <v>5542</v>
      </c>
      <c r="K84" s="393"/>
      <c r="L84" s="393" t="s">
        <v>4884</v>
      </c>
      <c r="M84" s="392" t="s">
        <v>4885</v>
      </c>
      <c r="N84" s="393" t="s">
        <v>4886</v>
      </c>
      <c r="O84" s="393" t="s">
        <v>4887</v>
      </c>
      <c r="P84" s="393" t="s">
        <v>4888</v>
      </c>
      <c r="Q84" s="393" t="s">
        <v>5451</v>
      </c>
      <c r="R84" s="393" t="s">
        <v>4890</v>
      </c>
      <c r="S84" s="395"/>
      <c r="T84" s="396"/>
      <c r="U84" s="396" t="s">
        <v>5537</v>
      </c>
      <c r="V84" s="396" t="s">
        <v>31</v>
      </c>
      <c r="W84" s="396" t="s">
        <v>5543</v>
      </c>
      <c r="X84" s="395" t="s">
        <v>4929</v>
      </c>
      <c r="Y84" s="394" t="s">
        <v>5544</v>
      </c>
      <c r="Z84" s="393"/>
      <c r="AA84" s="397"/>
    </row>
    <row r="85" spans="1:27" ht="15.75" customHeight="1">
      <c r="A85" s="391">
        <v>92</v>
      </c>
      <c r="B85" s="392" t="s">
        <v>5545</v>
      </c>
      <c r="C85" s="393" t="s">
        <v>1536</v>
      </c>
      <c r="D85" s="393" t="s">
        <v>5546</v>
      </c>
      <c r="E85" s="394" t="s">
        <v>5547</v>
      </c>
      <c r="F85" s="393" t="s">
        <v>5067</v>
      </c>
      <c r="G85" s="392" t="s">
        <v>1537</v>
      </c>
      <c r="H85" s="392"/>
      <c r="I85" s="392" t="s">
        <v>1540</v>
      </c>
      <c r="J85" s="392" t="s">
        <v>1541</v>
      </c>
      <c r="K85" s="393"/>
      <c r="L85" s="393" t="s">
        <v>4884</v>
      </c>
      <c r="M85" s="392" t="s">
        <v>4885</v>
      </c>
      <c r="N85" s="393" t="s">
        <v>4886</v>
      </c>
      <c r="O85" s="393" t="s">
        <v>4887</v>
      </c>
      <c r="P85" s="393" t="s">
        <v>4888</v>
      </c>
      <c r="Q85" s="393" t="s">
        <v>5269</v>
      </c>
      <c r="R85" s="393" t="s">
        <v>4890</v>
      </c>
      <c r="S85" s="395"/>
      <c r="T85" s="396" t="s">
        <v>1538</v>
      </c>
      <c r="U85" s="396" t="s">
        <v>1536</v>
      </c>
      <c r="V85" s="396" t="s">
        <v>31</v>
      </c>
      <c r="W85" s="396" t="s">
        <v>1539</v>
      </c>
      <c r="X85" s="395" t="s">
        <v>4891</v>
      </c>
      <c r="Y85" s="394" t="s">
        <v>4892</v>
      </c>
      <c r="Z85" s="393"/>
      <c r="AA85" s="397"/>
    </row>
    <row r="86" spans="1:27" ht="15.75" customHeight="1">
      <c r="A86" s="391">
        <v>93</v>
      </c>
      <c r="B86" s="392" t="s">
        <v>2488</v>
      </c>
      <c r="C86" s="393" t="s">
        <v>2489</v>
      </c>
      <c r="D86" s="393" t="s">
        <v>5548</v>
      </c>
      <c r="E86" s="394" t="s">
        <v>5549</v>
      </c>
      <c r="F86" s="393" t="s">
        <v>5550</v>
      </c>
      <c r="G86" s="392" t="s">
        <v>2493</v>
      </c>
      <c r="H86" s="392"/>
      <c r="I86" s="392" t="s">
        <v>2494</v>
      </c>
      <c r="J86" s="392" t="s">
        <v>2495</v>
      </c>
      <c r="K86" s="393" t="s">
        <v>5551</v>
      </c>
      <c r="L86" s="393" t="s">
        <v>5311</v>
      </c>
      <c r="M86" s="392" t="s">
        <v>5312</v>
      </c>
      <c r="N86" s="393" t="s">
        <v>4924</v>
      </c>
      <c r="O86" s="393" t="s">
        <v>4925</v>
      </c>
      <c r="P86" s="393" t="s">
        <v>5552</v>
      </c>
      <c r="Q86" s="393" t="s">
        <v>5421</v>
      </c>
      <c r="R86" s="393" t="s">
        <v>4890</v>
      </c>
      <c r="S86" s="395"/>
      <c r="T86" s="396" t="s">
        <v>2491</v>
      </c>
      <c r="U86" s="396" t="s">
        <v>5553</v>
      </c>
      <c r="V86" s="396" t="s">
        <v>334</v>
      </c>
      <c r="W86" s="396" t="s">
        <v>5554</v>
      </c>
      <c r="X86" s="395" t="s">
        <v>4905</v>
      </c>
      <c r="Y86" s="394" t="s">
        <v>5555</v>
      </c>
      <c r="Z86" s="393"/>
      <c r="AA86" s="397"/>
    </row>
    <row r="87" spans="1:27" ht="15.75" customHeight="1">
      <c r="A87" s="391">
        <v>94</v>
      </c>
      <c r="B87" s="392" t="s">
        <v>2580</v>
      </c>
      <c r="C87" s="393" t="s">
        <v>1773</v>
      </c>
      <c r="D87" s="393" t="s">
        <v>5556</v>
      </c>
      <c r="E87" s="394" t="s">
        <v>5557</v>
      </c>
      <c r="F87" s="393" t="s">
        <v>5558</v>
      </c>
      <c r="G87" s="392" t="s">
        <v>1774</v>
      </c>
      <c r="H87" s="392"/>
      <c r="I87" s="392" t="s">
        <v>1775</v>
      </c>
      <c r="J87" s="392" t="s">
        <v>1776</v>
      </c>
      <c r="K87" s="393"/>
      <c r="L87" s="393" t="s">
        <v>5311</v>
      </c>
      <c r="M87" s="392" t="s">
        <v>5312</v>
      </c>
      <c r="N87" s="393" t="s">
        <v>4924</v>
      </c>
      <c r="O87" s="393" t="s">
        <v>4925</v>
      </c>
      <c r="P87" s="393" t="s">
        <v>5559</v>
      </c>
      <c r="Q87" s="393" t="s">
        <v>4890</v>
      </c>
      <c r="R87" s="393" t="s">
        <v>4890</v>
      </c>
      <c r="S87" s="395"/>
      <c r="T87" s="396" t="s">
        <v>1778</v>
      </c>
      <c r="U87" s="396" t="s">
        <v>1773</v>
      </c>
      <c r="V87" s="396" t="s">
        <v>31</v>
      </c>
      <c r="W87" s="396" t="s">
        <v>1777</v>
      </c>
      <c r="X87" s="395" t="s">
        <v>4891</v>
      </c>
      <c r="Y87" s="394" t="s">
        <v>5560</v>
      </c>
      <c r="Z87" s="393"/>
      <c r="AA87" s="397"/>
    </row>
    <row r="88" spans="1:27" ht="15.75" customHeight="1">
      <c r="A88" s="391">
        <v>95</v>
      </c>
      <c r="B88" s="392" t="s">
        <v>95</v>
      </c>
      <c r="C88" s="393" t="s">
        <v>96</v>
      </c>
      <c r="D88" s="393" t="s">
        <v>5561</v>
      </c>
      <c r="E88" s="394" t="s">
        <v>5562</v>
      </c>
      <c r="F88" s="393" t="s">
        <v>5563</v>
      </c>
      <c r="G88" s="392" t="s">
        <v>1723</v>
      </c>
      <c r="H88" s="392"/>
      <c r="I88" s="392" t="s">
        <v>100</v>
      </c>
      <c r="J88" s="392" t="s">
        <v>101</v>
      </c>
      <c r="K88" s="393"/>
      <c r="L88" s="393" t="s">
        <v>4884</v>
      </c>
      <c r="M88" s="392" t="s">
        <v>4885</v>
      </c>
      <c r="N88" s="393" t="s">
        <v>4886</v>
      </c>
      <c r="O88" s="393" t="s">
        <v>4887</v>
      </c>
      <c r="P88" s="393" t="s">
        <v>4888</v>
      </c>
      <c r="Q88" s="393" t="s">
        <v>4927</v>
      </c>
      <c r="R88" s="393" t="s">
        <v>4890</v>
      </c>
      <c r="S88" s="395"/>
      <c r="T88" s="396" t="s">
        <v>98</v>
      </c>
      <c r="U88" s="396" t="s">
        <v>96</v>
      </c>
      <c r="V88" s="396" t="s">
        <v>31</v>
      </c>
      <c r="W88" s="396" t="s">
        <v>99</v>
      </c>
      <c r="X88" s="395" t="s">
        <v>4891</v>
      </c>
      <c r="Y88" s="394" t="s">
        <v>4892</v>
      </c>
      <c r="Z88" s="393"/>
      <c r="AA88" s="397"/>
    </row>
    <row r="89" spans="1:27" ht="15.75" customHeight="1">
      <c r="A89" s="391">
        <v>96</v>
      </c>
      <c r="B89" s="392" t="s">
        <v>2527</v>
      </c>
      <c r="C89" s="393" t="s">
        <v>1516</v>
      </c>
      <c r="D89" s="393" t="s">
        <v>5564</v>
      </c>
      <c r="E89" s="394" t="s">
        <v>5565</v>
      </c>
      <c r="F89" s="393" t="s">
        <v>5566</v>
      </c>
      <c r="G89" s="392" t="s">
        <v>1517</v>
      </c>
      <c r="H89" s="392"/>
      <c r="I89" s="392" t="s">
        <v>1520</v>
      </c>
      <c r="J89" s="392" t="s">
        <v>1521</v>
      </c>
      <c r="K89" s="393"/>
      <c r="L89" s="393" t="s">
        <v>5567</v>
      </c>
      <c r="M89" s="392" t="s">
        <v>5568</v>
      </c>
      <c r="N89" s="393" t="s">
        <v>4924</v>
      </c>
      <c r="O89" s="393" t="s">
        <v>4925</v>
      </c>
      <c r="P89" s="393" t="s">
        <v>5569</v>
      </c>
      <c r="Q89" s="393" t="s">
        <v>4982</v>
      </c>
      <c r="R89" s="393" t="s">
        <v>4890</v>
      </c>
      <c r="S89" s="395"/>
      <c r="T89" s="396" t="s">
        <v>1518</v>
      </c>
      <c r="U89" s="396" t="s">
        <v>1516</v>
      </c>
      <c r="V89" s="396" t="s">
        <v>31</v>
      </c>
      <c r="W89" s="396" t="s">
        <v>1519</v>
      </c>
      <c r="X89" s="395" t="s">
        <v>4905</v>
      </c>
      <c r="Y89" s="394" t="s">
        <v>5570</v>
      </c>
      <c r="Z89" s="393"/>
      <c r="AA89" s="397"/>
    </row>
    <row r="90" spans="1:27" ht="15.75" customHeight="1">
      <c r="A90" s="391">
        <v>97</v>
      </c>
      <c r="B90" s="392" t="s">
        <v>1478</v>
      </c>
      <c r="C90" s="393" t="s">
        <v>1479</v>
      </c>
      <c r="D90" s="393" t="s">
        <v>5571</v>
      </c>
      <c r="E90" s="394" t="s">
        <v>5572</v>
      </c>
      <c r="F90" s="393" t="s">
        <v>5573</v>
      </c>
      <c r="G90" s="392" t="s">
        <v>1480</v>
      </c>
      <c r="H90" s="392"/>
      <c r="I90" s="392" t="s">
        <v>1484</v>
      </c>
      <c r="J90" s="392" t="s">
        <v>1485</v>
      </c>
      <c r="K90" s="393"/>
      <c r="L90" s="393" t="s">
        <v>5574</v>
      </c>
      <c r="M90" s="392" t="s">
        <v>5575</v>
      </c>
      <c r="N90" s="393" t="s">
        <v>4924</v>
      </c>
      <c r="O90" s="393" t="s">
        <v>4925</v>
      </c>
      <c r="P90" s="393" t="s">
        <v>5576</v>
      </c>
      <c r="Q90" s="393" t="s">
        <v>5265</v>
      </c>
      <c r="R90" s="393" t="s">
        <v>4890</v>
      </c>
      <c r="S90" s="395"/>
      <c r="T90" s="396" t="s">
        <v>1481</v>
      </c>
      <c r="U90" s="396" t="s">
        <v>1482</v>
      </c>
      <c r="V90" s="396" t="s">
        <v>1195</v>
      </c>
      <c r="W90" s="396" t="s">
        <v>1483</v>
      </c>
      <c r="X90" s="395" t="s">
        <v>4905</v>
      </c>
      <c r="Y90" s="394" t="s">
        <v>5577</v>
      </c>
      <c r="Z90" s="393"/>
      <c r="AA90" s="397"/>
    </row>
    <row r="91" spans="1:27" ht="15.75" customHeight="1">
      <c r="A91" s="391">
        <v>98</v>
      </c>
      <c r="B91" s="392" t="s">
        <v>2020</v>
      </c>
      <c r="C91" s="393" t="s">
        <v>1479</v>
      </c>
      <c r="D91" s="393" t="s">
        <v>5571</v>
      </c>
      <c r="E91" s="394" t="s">
        <v>5578</v>
      </c>
      <c r="F91" s="393" t="s">
        <v>5579</v>
      </c>
      <c r="G91" s="392" t="s">
        <v>5580</v>
      </c>
      <c r="H91" s="392"/>
      <c r="I91" s="392" t="s">
        <v>1484</v>
      </c>
      <c r="J91" s="392" t="s">
        <v>1485</v>
      </c>
      <c r="K91" s="393"/>
      <c r="L91" s="393" t="s">
        <v>5574</v>
      </c>
      <c r="M91" s="392" t="s">
        <v>5575</v>
      </c>
      <c r="N91" s="393" t="s">
        <v>5186</v>
      </c>
      <c r="O91" s="393" t="s">
        <v>5187</v>
      </c>
      <c r="P91" s="393" t="s">
        <v>5576</v>
      </c>
      <c r="Q91" s="393" t="s">
        <v>4927</v>
      </c>
      <c r="R91" s="393" t="s">
        <v>4890</v>
      </c>
      <c r="S91" s="395"/>
      <c r="T91" s="396" t="s">
        <v>1481</v>
      </c>
      <c r="U91" s="396" t="s">
        <v>1482</v>
      </c>
      <c r="V91" s="396" t="s">
        <v>1195</v>
      </c>
      <c r="W91" s="396" t="s">
        <v>1483</v>
      </c>
      <c r="X91" s="395" t="s">
        <v>4891</v>
      </c>
      <c r="Y91" s="394" t="s">
        <v>5581</v>
      </c>
      <c r="Z91" s="393"/>
      <c r="AA91" s="397"/>
    </row>
    <row r="92" spans="1:27" ht="15.75" customHeight="1">
      <c r="A92" s="391">
        <v>99</v>
      </c>
      <c r="B92" s="392" t="s">
        <v>1342</v>
      </c>
      <c r="C92" s="393" t="s">
        <v>1335</v>
      </c>
      <c r="D92" s="393" t="s">
        <v>5582</v>
      </c>
      <c r="E92" s="394" t="s">
        <v>5583</v>
      </c>
      <c r="F92" s="393" t="s">
        <v>5584</v>
      </c>
      <c r="G92" s="392" t="s">
        <v>1336</v>
      </c>
      <c r="H92" s="392"/>
      <c r="I92" s="392" t="s">
        <v>1340</v>
      </c>
      <c r="J92" s="392" t="s">
        <v>1341</v>
      </c>
      <c r="K92" s="393"/>
      <c r="L92" s="393" t="s">
        <v>5585</v>
      </c>
      <c r="M92" s="392" t="s">
        <v>5586</v>
      </c>
      <c r="N92" s="393" t="s">
        <v>5214</v>
      </c>
      <c r="O92" s="393" t="s">
        <v>5215</v>
      </c>
      <c r="P92" s="393"/>
      <c r="Q92" s="393" t="s">
        <v>4973</v>
      </c>
      <c r="R92" s="393" t="s">
        <v>4890</v>
      </c>
      <c r="S92" s="395"/>
      <c r="T92" s="396" t="s">
        <v>1337</v>
      </c>
      <c r="U92" s="396" t="s">
        <v>1338</v>
      </c>
      <c r="V92" s="396" t="s">
        <v>334</v>
      </c>
      <c r="W92" s="396" t="s">
        <v>1339</v>
      </c>
      <c r="X92" s="395" t="s">
        <v>4891</v>
      </c>
      <c r="Y92" s="394" t="s">
        <v>5190</v>
      </c>
      <c r="Z92" s="393"/>
      <c r="AA92" s="397"/>
    </row>
    <row r="93" spans="1:27" ht="15.75" customHeight="1">
      <c r="A93" s="391">
        <v>100</v>
      </c>
      <c r="B93" s="392" t="s">
        <v>5587</v>
      </c>
      <c r="C93" s="393" t="s">
        <v>2685</v>
      </c>
      <c r="D93" s="393" t="s">
        <v>5588</v>
      </c>
      <c r="E93" s="394" t="s">
        <v>5589</v>
      </c>
      <c r="F93" s="393" t="s">
        <v>5590</v>
      </c>
      <c r="G93" s="392" t="s">
        <v>5591</v>
      </c>
      <c r="H93" s="392"/>
      <c r="I93" s="392" t="s">
        <v>2687</v>
      </c>
      <c r="J93" s="392" t="s">
        <v>2688</v>
      </c>
      <c r="K93" s="393"/>
      <c r="L93" s="393" t="s">
        <v>5592</v>
      </c>
      <c r="M93" s="392" t="s">
        <v>5593</v>
      </c>
      <c r="N93" s="393" t="s">
        <v>4886</v>
      </c>
      <c r="O93" s="393" t="s">
        <v>4887</v>
      </c>
      <c r="P93" s="393" t="s">
        <v>5593</v>
      </c>
      <c r="Q93" s="393" t="s">
        <v>5594</v>
      </c>
      <c r="R93" s="393" t="s">
        <v>4890</v>
      </c>
      <c r="S93" s="395"/>
      <c r="T93" s="396" t="s">
        <v>2692</v>
      </c>
      <c r="U93" s="396" t="s">
        <v>5595</v>
      </c>
      <c r="V93" s="396" t="s">
        <v>5596</v>
      </c>
      <c r="W93" s="396" t="s">
        <v>5597</v>
      </c>
      <c r="X93" s="395" t="s">
        <v>5296</v>
      </c>
      <c r="Y93" s="394" t="s">
        <v>5598</v>
      </c>
      <c r="Z93" s="393"/>
      <c r="AA93" s="397"/>
    </row>
    <row r="94" spans="1:27" ht="15.75" customHeight="1">
      <c r="A94" s="391">
        <v>101</v>
      </c>
      <c r="B94" s="392" t="s">
        <v>1166</v>
      </c>
      <c r="C94" s="393" t="s">
        <v>1167</v>
      </c>
      <c r="D94" s="393" t="s">
        <v>5599</v>
      </c>
      <c r="E94" s="394" t="s">
        <v>5600</v>
      </c>
      <c r="F94" s="393" t="s">
        <v>5144</v>
      </c>
      <c r="G94" s="392" t="s">
        <v>1168</v>
      </c>
      <c r="H94" s="392"/>
      <c r="I94" s="392" t="s">
        <v>1171</v>
      </c>
      <c r="J94" s="392" t="s">
        <v>1172</v>
      </c>
      <c r="K94" s="393"/>
      <c r="L94" s="393" t="s">
        <v>4884</v>
      </c>
      <c r="M94" s="392" t="s">
        <v>4885</v>
      </c>
      <c r="N94" s="393" t="s">
        <v>4886</v>
      </c>
      <c r="O94" s="393" t="s">
        <v>4887</v>
      </c>
      <c r="P94" s="393" t="s">
        <v>4888</v>
      </c>
      <c r="Q94" s="393" t="s">
        <v>4901</v>
      </c>
      <c r="R94" s="393" t="s">
        <v>4890</v>
      </c>
      <c r="S94" s="395"/>
      <c r="T94" s="396" t="s">
        <v>1169</v>
      </c>
      <c r="U94" s="396"/>
      <c r="V94" s="396"/>
      <c r="W94" s="396"/>
      <c r="X94" s="395" t="s">
        <v>4891</v>
      </c>
      <c r="Y94" s="394" t="s">
        <v>5601</v>
      </c>
      <c r="Z94" s="393"/>
      <c r="AA94" s="397"/>
    </row>
    <row r="95" spans="1:27" ht="15.75" customHeight="1">
      <c r="A95" s="391">
        <v>102</v>
      </c>
      <c r="B95" s="392" t="s">
        <v>1593</v>
      </c>
      <c r="C95" s="393" t="s">
        <v>5602</v>
      </c>
      <c r="D95" s="393" t="s">
        <v>5603</v>
      </c>
      <c r="E95" s="394" t="s">
        <v>5604</v>
      </c>
      <c r="F95" s="393" t="s">
        <v>5605</v>
      </c>
      <c r="G95" s="392" t="s">
        <v>5606</v>
      </c>
      <c r="H95" s="392"/>
      <c r="I95" s="392" t="s">
        <v>1597</v>
      </c>
      <c r="J95" s="392" t="s">
        <v>1598</v>
      </c>
      <c r="K95" s="393"/>
      <c r="L95" s="393" t="s">
        <v>5607</v>
      </c>
      <c r="M95" s="392" t="s">
        <v>5608</v>
      </c>
      <c r="N95" s="393"/>
      <c r="O95" s="393"/>
      <c r="P95" s="393" t="s">
        <v>5609</v>
      </c>
      <c r="Q95" s="393" t="s">
        <v>5610</v>
      </c>
      <c r="R95" s="393" t="s">
        <v>4890</v>
      </c>
      <c r="S95" s="395"/>
      <c r="T95" s="396" t="s">
        <v>1594</v>
      </c>
      <c r="U95" s="396" t="s">
        <v>1595</v>
      </c>
      <c r="V95" s="396" t="s">
        <v>1015</v>
      </c>
      <c r="W95" s="396"/>
      <c r="X95" s="395" t="s">
        <v>4891</v>
      </c>
      <c r="Y95" s="394" t="s">
        <v>5611</v>
      </c>
      <c r="Z95" s="393"/>
      <c r="AA95" s="397"/>
    </row>
    <row r="96" spans="1:27" ht="15.75" customHeight="1">
      <c r="A96" s="391">
        <v>103</v>
      </c>
      <c r="B96" s="392" t="s">
        <v>5612</v>
      </c>
      <c r="C96" s="393"/>
      <c r="D96" s="393"/>
      <c r="E96" s="394" t="s">
        <v>5613</v>
      </c>
      <c r="F96" s="393"/>
      <c r="G96" s="392"/>
      <c r="H96" s="392"/>
      <c r="I96" s="392"/>
      <c r="J96" s="392"/>
      <c r="K96" s="393"/>
      <c r="L96" s="393"/>
      <c r="M96" s="392"/>
      <c r="N96" s="393"/>
      <c r="O96" s="393"/>
      <c r="P96" s="393"/>
      <c r="Q96" s="393" t="s">
        <v>4890</v>
      </c>
      <c r="R96" s="393" t="s">
        <v>4890</v>
      </c>
      <c r="S96" s="395"/>
      <c r="T96" s="396"/>
      <c r="U96" s="396"/>
      <c r="V96" s="396"/>
      <c r="W96" s="396"/>
      <c r="X96" s="395" t="s">
        <v>4929</v>
      </c>
      <c r="Y96" s="394" t="s">
        <v>5614</v>
      </c>
      <c r="Z96" s="393"/>
      <c r="AA96" s="397"/>
    </row>
    <row r="97" spans="1:27" ht="15.75" customHeight="1">
      <c r="A97" s="391">
        <v>104</v>
      </c>
      <c r="B97" s="392" t="s">
        <v>5615</v>
      </c>
      <c r="C97" s="393" t="s">
        <v>1013</v>
      </c>
      <c r="D97" s="393" t="s">
        <v>5616</v>
      </c>
      <c r="E97" s="394" t="s">
        <v>5617</v>
      </c>
      <c r="F97" s="393" t="s">
        <v>5605</v>
      </c>
      <c r="G97" s="392" t="s">
        <v>5618</v>
      </c>
      <c r="H97" s="392"/>
      <c r="I97" s="392" t="s">
        <v>1018</v>
      </c>
      <c r="J97" s="392" t="s">
        <v>1019</v>
      </c>
      <c r="K97" s="393"/>
      <c r="L97" s="393" t="s">
        <v>5619</v>
      </c>
      <c r="M97" s="392" t="s">
        <v>5620</v>
      </c>
      <c r="N97" s="393" t="s">
        <v>5621</v>
      </c>
      <c r="O97" s="393" t="s">
        <v>5622</v>
      </c>
      <c r="P97" s="393" t="s">
        <v>5623</v>
      </c>
      <c r="Q97" s="393" t="s">
        <v>5624</v>
      </c>
      <c r="R97" s="393" t="s">
        <v>4890</v>
      </c>
      <c r="S97" s="395"/>
      <c r="T97" s="396" t="s">
        <v>1014</v>
      </c>
      <c r="U97" s="396" t="s">
        <v>1016</v>
      </c>
      <c r="V97" s="396" t="s">
        <v>1015</v>
      </c>
      <c r="W97" s="396"/>
      <c r="X97" s="395" t="s">
        <v>4891</v>
      </c>
      <c r="Y97" s="394" t="s">
        <v>5625</v>
      </c>
      <c r="Z97" s="393"/>
      <c r="AA97" s="397"/>
    </row>
    <row r="98" spans="1:27" ht="15.75" customHeight="1">
      <c r="A98" s="391">
        <v>105</v>
      </c>
      <c r="B98" s="392" t="s">
        <v>1689</v>
      </c>
      <c r="C98" s="393" t="s">
        <v>5626</v>
      </c>
      <c r="D98" s="393" t="s">
        <v>5627</v>
      </c>
      <c r="E98" s="394" t="s">
        <v>5628</v>
      </c>
      <c r="F98" s="393" t="s">
        <v>5629</v>
      </c>
      <c r="G98" s="392" t="s">
        <v>1690</v>
      </c>
      <c r="H98" s="392"/>
      <c r="I98" s="392" t="s">
        <v>1693</v>
      </c>
      <c r="J98" s="392" t="s">
        <v>1694</v>
      </c>
      <c r="K98" s="393"/>
      <c r="L98" s="393" t="s">
        <v>5630</v>
      </c>
      <c r="M98" s="392" t="s">
        <v>5631</v>
      </c>
      <c r="N98" s="393" t="s">
        <v>5136</v>
      </c>
      <c r="O98" s="393" t="s">
        <v>5137</v>
      </c>
      <c r="P98" s="393" t="s">
        <v>5632</v>
      </c>
      <c r="Q98" s="393" t="s">
        <v>5633</v>
      </c>
      <c r="R98" s="393" t="s">
        <v>4890</v>
      </c>
      <c r="S98" s="395"/>
      <c r="T98" s="396"/>
      <c r="U98" s="396"/>
      <c r="V98" s="396"/>
      <c r="W98" s="396"/>
      <c r="X98" s="395" t="s">
        <v>4905</v>
      </c>
      <c r="Y98" s="394" t="s">
        <v>5634</v>
      </c>
      <c r="Z98" s="393"/>
      <c r="AA98" s="397"/>
    </row>
    <row r="99" spans="1:27" ht="15.75" customHeight="1">
      <c r="A99" s="391">
        <v>106</v>
      </c>
      <c r="B99" s="392" t="s">
        <v>5635</v>
      </c>
      <c r="C99" s="393" t="s">
        <v>1790</v>
      </c>
      <c r="D99" s="393" t="s">
        <v>5636</v>
      </c>
      <c r="E99" s="394" t="s">
        <v>5637</v>
      </c>
      <c r="F99" s="393" t="s">
        <v>5123</v>
      </c>
      <c r="G99" s="392" t="s">
        <v>1791</v>
      </c>
      <c r="H99" s="392"/>
      <c r="I99" s="392" t="s">
        <v>1792</v>
      </c>
      <c r="J99" s="392" t="s">
        <v>1793</v>
      </c>
      <c r="K99" s="393"/>
      <c r="L99" s="393" t="s">
        <v>4884</v>
      </c>
      <c r="M99" s="392" t="s">
        <v>4885</v>
      </c>
      <c r="N99" s="393" t="s">
        <v>4886</v>
      </c>
      <c r="O99" s="393" t="s">
        <v>4887</v>
      </c>
      <c r="P99" s="393" t="s">
        <v>4888</v>
      </c>
      <c r="Q99" s="393"/>
      <c r="R99" s="393" t="s">
        <v>4890</v>
      </c>
      <c r="S99" s="395"/>
      <c r="T99" s="396" t="s">
        <v>1795</v>
      </c>
      <c r="U99" s="396" t="s">
        <v>1790</v>
      </c>
      <c r="V99" s="396" t="s">
        <v>31</v>
      </c>
      <c r="W99" s="396" t="s">
        <v>1794</v>
      </c>
      <c r="X99" s="395" t="s">
        <v>4891</v>
      </c>
      <c r="Y99" s="394" t="s">
        <v>5638</v>
      </c>
      <c r="Z99" s="393"/>
      <c r="AA99" s="397"/>
    </row>
    <row r="100" spans="1:27" ht="15.75" customHeight="1">
      <c r="A100" s="391">
        <v>107</v>
      </c>
      <c r="B100" s="392" t="s">
        <v>1187</v>
      </c>
      <c r="C100" s="393" t="s">
        <v>1188</v>
      </c>
      <c r="D100" s="393" t="s">
        <v>5639</v>
      </c>
      <c r="E100" s="394" t="s">
        <v>5640</v>
      </c>
      <c r="F100" s="393" t="s">
        <v>5641</v>
      </c>
      <c r="G100" s="392" t="s">
        <v>1189</v>
      </c>
      <c r="H100" s="392"/>
      <c r="I100" s="392" t="s">
        <v>1191</v>
      </c>
      <c r="J100" s="392" t="s">
        <v>1192</v>
      </c>
      <c r="K100" s="393"/>
      <c r="L100" s="393" t="s">
        <v>4884</v>
      </c>
      <c r="M100" s="392" t="s">
        <v>4885</v>
      </c>
      <c r="N100" s="393" t="s">
        <v>4924</v>
      </c>
      <c r="O100" s="393" t="s">
        <v>4925</v>
      </c>
      <c r="P100" s="393" t="s">
        <v>4888</v>
      </c>
      <c r="Q100" s="393" t="s">
        <v>4890</v>
      </c>
      <c r="R100" s="393" t="s">
        <v>4890</v>
      </c>
      <c r="S100" s="395"/>
      <c r="T100" s="396" t="s">
        <v>1190</v>
      </c>
      <c r="U100" s="396" t="s">
        <v>5642</v>
      </c>
      <c r="V100" s="396" t="s">
        <v>894</v>
      </c>
      <c r="W100" s="396" t="s">
        <v>5643</v>
      </c>
      <c r="X100" s="395" t="s">
        <v>4891</v>
      </c>
      <c r="Y100" s="394" t="s">
        <v>5644</v>
      </c>
      <c r="Z100" s="393"/>
      <c r="AA100" s="397"/>
    </row>
    <row r="101" spans="1:27" ht="15.75" customHeight="1">
      <c r="A101" s="391">
        <v>108</v>
      </c>
      <c r="B101" s="392" t="s">
        <v>1126</v>
      </c>
      <c r="C101" s="393" t="s">
        <v>270</v>
      </c>
      <c r="D101" s="393" t="s">
        <v>5645</v>
      </c>
      <c r="E101" s="394" t="s">
        <v>5646</v>
      </c>
      <c r="F101" s="393" t="s">
        <v>5647</v>
      </c>
      <c r="G101" s="392" t="s">
        <v>1122</v>
      </c>
      <c r="H101" s="392"/>
      <c r="I101" s="392" t="s">
        <v>275</v>
      </c>
      <c r="J101" s="392" t="s">
        <v>276</v>
      </c>
      <c r="K101" s="393"/>
      <c r="L101" s="393" t="s">
        <v>4884</v>
      </c>
      <c r="M101" s="392" t="s">
        <v>4885</v>
      </c>
      <c r="N101" s="393" t="s">
        <v>4886</v>
      </c>
      <c r="O101" s="393" t="s">
        <v>4887</v>
      </c>
      <c r="P101" s="393" t="s">
        <v>4888</v>
      </c>
      <c r="Q101" s="393" t="s">
        <v>5068</v>
      </c>
      <c r="R101" s="393" t="s">
        <v>4890</v>
      </c>
      <c r="S101" s="395"/>
      <c r="T101" s="396" t="s">
        <v>272</v>
      </c>
      <c r="U101" s="396" t="s">
        <v>270</v>
      </c>
      <c r="V101" s="396" t="s">
        <v>31</v>
      </c>
      <c r="W101" s="396" t="s">
        <v>5648</v>
      </c>
      <c r="X101" s="395" t="s">
        <v>4891</v>
      </c>
      <c r="Y101" s="394" t="s">
        <v>4892</v>
      </c>
      <c r="Z101" s="393"/>
      <c r="AA101" s="397"/>
    </row>
    <row r="102" spans="1:27" ht="15.75" customHeight="1">
      <c r="A102" s="391">
        <v>109</v>
      </c>
      <c r="B102" s="392" t="s">
        <v>7613</v>
      </c>
      <c r="C102" s="393" t="s">
        <v>5649</v>
      </c>
      <c r="D102" s="393" t="s">
        <v>5650</v>
      </c>
      <c r="E102" s="394" t="s">
        <v>5651</v>
      </c>
      <c r="F102" s="393" t="s">
        <v>5652</v>
      </c>
      <c r="G102" s="392" t="s">
        <v>5653</v>
      </c>
      <c r="H102" s="392"/>
      <c r="I102" s="392" t="s">
        <v>5654</v>
      </c>
      <c r="J102" s="392" t="s">
        <v>5655</v>
      </c>
      <c r="K102" s="393"/>
      <c r="L102" s="393" t="s">
        <v>4958</v>
      </c>
      <c r="M102" s="392" t="s">
        <v>4959</v>
      </c>
      <c r="N102" s="393" t="s">
        <v>4924</v>
      </c>
      <c r="O102" s="393" t="s">
        <v>4925</v>
      </c>
      <c r="P102" s="393" t="s">
        <v>5656</v>
      </c>
      <c r="Q102" s="393" t="s">
        <v>5145</v>
      </c>
      <c r="R102" s="393" t="s">
        <v>4890</v>
      </c>
      <c r="S102" s="395"/>
      <c r="T102" s="396" t="s">
        <v>5657</v>
      </c>
      <c r="U102" s="396" t="s">
        <v>5658</v>
      </c>
      <c r="V102" s="396" t="s">
        <v>334</v>
      </c>
      <c r="W102" s="396" t="s">
        <v>5659</v>
      </c>
      <c r="X102" s="395" t="s">
        <v>4929</v>
      </c>
      <c r="Y102" s="394" t="s">
        <v>5660</v>
      </c>
      <c r="Z102" s="393"/>
      <c r="AA102" s="397"/>
    </row>
    <row r="103" spans="1:27" ht="15.75" customHeight="1">
      <c r="A103" s="391">
        <v>110</v>
      </c>
      <c r="B103" s="392" t="s">
        <v>5661</v>
      </c>
      <c r="C103" s="393" t="s">
        <v>5662</v>
      </c>
      <c r="D103" s="393" t="s">
        <v>5663</v>
      </c>
      <c r="E103" s="394" t="s">
        <v>5664</v>
      </c>
      <c r="F103" s="393" t="s">
        <v>5665</v>
      </c>
      <c r="G103" s="392" t="s">
        <v>3304</v>
      </c>
      <c r="H103" s="392"/>
      <c r="I103" s="392" t="s">
        <v>5666</v>
      </c>
      <c r="J103" s="392"/>
      <c r="K103" s="393"/>
      <c r="L103" s="393" t="s">
        <v>5667</v>
      </c>
      <c r="M103" s="392" t="s">
        <v>5668</v>
      </c>
      <c r="N103" s="393" t="s">
        <v>5186</v>
      </c>
      <c r="O103" s="393" t="s">
        <v>5187</v>
      </c>
      <c r="P103" s="393" t="s">
        <v>5669</v>
      </c>
      <c r="Q103" s="393" t="s">
        <v>5057</v>
      </c>
      <c r="R103" s="393" t="s">
        <v>4890</v>
      </c>
      <c r="S103" s="395"/>
      <c r="T103" s="396" t="s">
        <v>5670</v>
      </c>
      <c r="U103" s="396" t="s">
        <v>5671</v>
      </c>
      <c r="V103" s="396" t="s">
        <v>5338</v>
      </c>
      <c r="W103" s="396" t="s">
        <v>5672</v>
      </c>
      <c r="X103" s="395" t="s">
        <v>4929</v>
      </c>
      <c r="Y103" s="394" t="s">
        <v>5673</v>
      </c>
      <c r="Z103" s="393"/>
      <c r="AA103" s="397"/>
    </row>
    <row r="104" spans="1:27" ht="15.75" customHeight="1">
      <c r="A104" s="391">
        <v>111</v>
      </c>
      <c r="B104" s="392" t="s">
        <v>5674</v>
      </c>
      <c r="C104" s="393"/>
      <c r="D104" s="393"/>
      <c r="E104" s="394" t="s">
        <v>5675</v>
      </c>
      <c r="F104" s="393"/>
      <c r="G104" s="392"/>
      <c r="H104" s="392"/>
      <c r="I104" s="392"/>
      <c r="J104" s="392"/>
      <c r="K104" s="393"/>
      <c r="L104" s="393"/>
      <c r="M104" s="392"/>
      <c r="N104" s="393"/>
      <c r="O104" s="393"/>
      <c r="P104" s="393"/>
      <c r="Q104" s="393" t="s">
        <v>4890</v>
      </c>
      <c r="R104" s="393" t="s">
        <v>4890</v>
      </c>
      <c r="S104" s="395"/>
      <c r="T104" s="396"/>
      <c r="U104" s="396"/>
      <c r="V104" s="396"/>
      <c r="W104" s="396"/>
      <c r="X104" s="395" t="s">
        <v>4929</v>
      </c>
      <c r="Y104" s="394" t="s">
        <v>5676</v>
      </c>
      <c r="Z104" s="393"/>
      <c r="AA104" s="397"/>
    </row>
    <row r="105" spans="1:27" ht="15.75" customHeight="1">
      <c r="A105" s="391">
        <v>112</v>
      </c>
      <c r="B105" s="392" t="s">
        <v>5677</v>
      </c>
      <c r="C105" s="393" t="s">
        <v>5678</v>
      </c>
      <c r="D105" s="393" t="s">
        <v>5679</v>
      </c>
      <c r="E105" s="394" t="s">
        <v>5680</v>
      </c>
      <c r="F105" s="393" t="s">
        <v>5681</v>
      </c>
      <c r="G105" s="392" t="s">
        <v>5682</v>
      </c>
      <c r="H105" s="392"/>
      <c r="I105" s="392"/>
      <c r="J105" s="392"/>
      <c r="K105" s="393"/>
      <c r="L105" s="393" t="s">
        <v>4992</v>
      </c>
      <c r="M105" s="392" t="s">
        <v>4993</v>
      </c>
      <c r="N105" s="393" t="s">
        <v>4886</v>
      </c>
      <c r="O105" s="393" t="s">
        <v>4887</v>
      </c>
      <c r="P105" s="393" t="s">
        <v>5683</v>
      </c>
      <c r="Q105" s="393" t="s">
        <v>4927</v>
      </c>
      <c r="R105" s="393" t="s">
        <v>4890</v>
      </c>
      <c r="S105" s="395"/>
      <c r="T105" s="396" t="s">
        <v>5684</v>
      </c>
      <c r="U105" s="396"/>
      <c r="V105" s="396"/>
      <c r="W105" s="396"/>
      <c r="X105" s="395" t="s">
        <v>4929</v>
      </c>
      <c r="Y105" s="394" t="s">
        <v>5685</v>
      </c>
      <c r="Z105" s="393"/>
      <c r="AA105" s="397"/>
    </row>
    <row r="106" spans="1:27" ht="15.75" customHeight="1">
      <c r="A106" s="391">
        <v>113</v>
      </c>
      <c r="B106" s="392" t="s">
        <v>1404</v>
      </c>
      <c r="C106" s="393" t="s">
        <v>1405</v>
      </c>
      <c r="D106" s="393" t="s">
        <v>5686</v>
      </c>
      <c r="E106" s="394" t="s">
        <v>5687</v>
      </c>
      <c r="F106" s="393" t="s">
        <v>5061</v>
      </c>
      <c r="G106" s="392" t="s">
        <v>1406</v>
      </c>
      <c r="H106" s="392"/>
      <c r="I106" s="392" t="s">
        <v>1408</v>
      </c>
      <c r="J106" s="392" t="s">
        <v>5688</v>
      </c>
      <c r="K106" s="393"/>
      <c r="L106" s="393" t="s">
        <v>4884</v>
      </c>
      <c r="M106" s="392" t="s">
        <v>4885</v>
      </c>
      <c r="N106" s="393" t="s">
        <v>4886</v>
      </c>
      <c r="O106" s="393" t="s">
        <v>4887</v>
      </c>
      <c r="P106" s="393" t="s">
        <v>4888</v>
      </c>
      <c r="Q106" s="393" t="s">
        <v>5145</v>
      </c>
      <c r="R106" s="393" t="s">
        <v>4890</v>
      </c>
      <c r="S106" s="395"/>
      <c r="T106" s="396" t="s">
        <v>1407</v>
      </c>
      <c r="U106" s="396" t="s">
        <v>5689</v>
      </c>
      <c r="V106" s="396" t="s">
        <v>334</v>
      </c>
      <c r="W106" s="396" t="s">
        <v>5690</v>
      </c>
      <c r="X106" s="395" t="s">
        <v>4891</v>
      </c>
      <c r="Y106" s="394" t="s">
        <v>4892</v>
      </c>
      <c r="Z106" s="393"/>
      <c r="AA106" s="397"/>
    </row>
    <row r="107" spans="1:27" ht="15.75" customHeight="1">
      <c r="A107" s="391">
        <v>114</v>
      </c>
      <c r="B107" s="392" t="s">
        <v>1958</v>
      </c>
      <c r="C107" s="393" t="s">
        <v>1959</v>
      </c>
      <c r="D107" s="393" t="s">
        <v>2219</v>
      </c>
      <c r="E107" s="394" t="s">
        <v>5691</v>
      </c>
      <c r="F107" s="393" t="s">
        <v>5375</v>
      </c>
      <c r="G107" s="392" t="s">
        <v>1358</v>
      </c>
      <c r="H107" s="392"/>
      <c r="I107" s="392" t="s">
        <v>1960</v>
      </c>
      <c r="J107" s="392" t="s">
        <v>1961</v>
      </c>
      <c r="K107" s="393"/>
      <c r="L107" s="393" t="s">
        <v>4884</v>
      </c>
      <c r="M107" s="392" t="s">
        <v>4885</v>
      </c>
      <c r="N107" s="393" t="s">
        <v>4886</v>
      </c>
      <c r="O107" s="393" t="s">
        <v>4887</v>
      </c>
      <c r="P107" s="393" t="s">
        <v>4888</v>
      </c>
      <c r="Q107" s="393" t="s">
        <v>5057</v>
      </c>
      <c r="R107" s="393" t="s">
        <v>4890</v>
      </c>
      <c r="S107" s="395"/>
      <c r="T107" s="396" t="s">
        <v>482</v>
      </c>
      <c r="U107" s="396" t="s">
        <v>2217</v>
      </c>
      <c r="V107" s="396" t="s">
        <v>334</v>
      </c>
      <c r="W107" s="396" t="s">
        <v>2218</v>
      </c>
      <c r="X107" s="395" t="s">
        <v>4891</v>
      </c>
      <c r="Y107" s="394" t="s">
        <v>4892</v>
      </c>
      <c r="Z107" s="393"/>
      <c r="AA107" s="397"/>
    </row>
    <row r="108" spans="1:27" ht="15.75" customHeight="1">
      <c r="A108" s="391">
        <v>115</v>
      </c>
      <c r="B108" s="392" t="s">
        <v>5692</v>
      </c>
      <c r="C108" s="393" t="s">
        <v>5693</v>
      </c>
      <c r="D108" s="393" t="s">
        <v>5694</v>
      </c>
      <c r="E108" s="394" t="s">
        <v>5695</v>
      </c>
      <c r="F108" s="393" t="s">
        <v>5696</v>
      </c>
      <c r="G108" s="392" t="s">
        <v>5697</v>
      </c>
      <c r="H108" s="392"/>
      <c r="I108" s="392"/>
      <c r="J108" s="392"/>
      <c r="K108" s="393"/>
      <c r="L108" s="393" t="s">
        <v>5698</v>
      </c>
      <c r="M108" s="392" t="s">
        <v>5699</v>
      </c>
      <c r="N108" s="393" t="s">
        <v>5700</v>
      </c>
      <c r="O108" s="393" t="s">
        <v>5701</v>
      </c>
      <c r="P108" s="393" t="s">
        <v>5702</v>
      </c>
      <c r="Q108" s="393" t="s">
        <v>5703</v>
      </c>
      <c r="R108" s="393" t="s">
        <v>4890</v>
      </c>
      <c r="S108" s="395"/>
      <c r="T108" s="396" t="s">
        <v>5704</v>
      </c>
      <c r="U108" s="396"/>
      <c r="V108" s="396"/>
      <c r="W108" s="396"/>
      <c r="X108" s="395" t="s">
        <v>4929</v>
      </c>
      <c r="Y108" s="394" t="s">
        <v>5705</v>
      </c>
      <c r="Z108" s="393"/>
      <c r="AA108" s="397"/>
    </row>
    <row r="109" spans="1:27" ht="15.75" customHeight="1">
      <c r="A109" s="391">
        <v>116</v>
      </c>
      <c r="B109" s="392" t="s">
        <v>5706</v>
      </c>
      <c r="C109" s="393" t="s">
        <v>5693</v>
      </c>
      <c r="D109" s="393" t="s">
        <v>5694</v>
      </c>
      <c r="E109" s="394" t="s">
        <v>5707</v>
      </c>
      <c r="F109" s="393" t="s">
        <v>4999</v>
      </c>
      <c r="G109" s="392" t="s">
        <v>5000</v>
      </c>
      <c r="H109" s="392"/>
      <c r="I109" s="392"/>
      <c r="J109" s="392"/>
      <c r="K109" s="393"/>
      <c r="L109" s="393" t="s">
        <v>5698</v>
      </c>
      <c r="M109" s="392" t="s">
        <v>5699</v>
      </c>
      <c r="N109" s="393" t="s">
        <v>4924</v>
      </c>
      <c r="O109" s="393" t="s">
        <v>4925</v>
      </c>
      <c r="P109" s="393" t="s">
        <v>5702</v>
      </c>
      <c r="Q109" s="393" t="s">
        <v>4890</v>
      </c>
      <c r="R109" s="393" t="s">
        <v>4890</v>
      </c>
      <c r="S109" s="395"/>
      <c r="T109" s="396" t="s">
        <v>5704</v>
      </c>
      <c r="U109" s="396"/>
      <c r="V109" s="396"/>
      <c r="W109" s="396"/>
      <c r="X109" s="395" t="s">
        <v>4929</v>
      </c>
      <c r="Y109" s="394" t="s">
        <v>5708</v>
      </c>
      <c r="Z109" s="393"/>
      <c r="AA109" s="397"/>
    </row>
    <row r="110" spans="1:27" ht="15.75" customHeight="1">
      <c r="A110" s="391">
        <v>117</v>
      </c>
      <c r="B110" s="392" t="s">
        <v>5709</v>
      </c>
      <c r="C110" s="393" t="s">
        <v>5693</v>
      </c>
      <c r="D110" s="393" t="s">
        <v>5694</v>
      </c>
      <c r="E110" s="394" t="s">
        <v>5710</v>
      </c>
      <c r="F110" s="393" t="s">
        <v>5711</v>
      </c>
      <c r="G110" s="392" t="s">
        <v>5712</v>
      </c>
      <c r="H110" s="392"/>
      <c r="I110" s="392"/>
      <c r="J110" s="392"/>
      <c r="K110" s="393"/>
      <c r="L110" s="393" t="s">
        <v>5698</v>
      </c>
      <c r="M110" s="392" t="s">
        <v>5699</v>
      </c>
      <c r="N110" s="393" t="s">
        <v>4924</v>
      </c>
      <c r="O110" s="393" t="s">
        <v>4925</v>
      </c>
      <c r="P110" s="393" t="s">
        <v>5702</v>
      </c>
      <c r="Q110" s="393" t="s">
        <v>4890</v>
      </c>
      <c r="R110" s="393" t="s">
        <v>4890</v>
      </c>
      <c r="S110" s="395"/>
      <c r="T110" s="396" t="s">
        <v>5704</v>
      </c>
      <c r="U110" s="396"/>
      <c r="V110" s="396"/>
      <c r="W110" s="396"/>
      <c r="X110" s="395" t="s">
        <v>4929</v>
      </c>
      <c r="Y110" s="394" t="s">
        <v>5713</v>
      </c>
      <c r="Z110" s="393"/>
      <c r="AA110" s="397"/>
    </row>
    <row r="111" spans="1:27" ht="15.75" customHeight="1">
      <c r="A111" s="391">
        <v>118</v>
      </c>
      <c r="B111" s="392" t="s">
        <v>999</v>
      </c>
      <c r="C111" s="393" t="s">
        <v>1000</v>
      </c>
      <c r="D111" s="393" t="s">
        <v>5714</v>
      </c>
      <c r="E111" s="394" t="s">
        <v>5715</v>
      </c>
      <c r="F111" s="393" t="s">
        <v>5716</v>
      </c>
      <c r="G111" s="392" t="s">
        <v>1001</v>
      </c>
      <c r="H111" s="392"/>
      <c r="I111" s="392" t="s">
        <v>1003</v>
      </c>
      <c r="J111" s="392" t="s">
        <v>1004</v>
      </c>
      <c r="K111" s="393"/>
      <c r="L111" s="393" t="s">
        <v>4884</v>
      </c>
      <c r="M111" s="392" t="s">
        <v>4885</v>
      </c>
      <c r="N111" s="393" t="s">
        <v>4886</v>
      </c>
      <c r="O111" s="393" t="s">
        <v>4887</v>
      </c>
      <c r="P111" s="393" t="s">
        <v>4888</v>
      </c>
      <c r="Q111" s="393" t="s">
        <v>5057</v>
      </c>
      <c r="R111" s="393" t="s">
        <v>4890</v>
      </c>
      <c r="S111" s="395"/>
      <c r="T111" s="396" t="s">
        <v>5717</v>
      </c>
      <c r="U111" s="396" t="s">
        <v>1000</v>
      </c>
      <c r="V111" s="396" t="s">
        <v>31</v>
      </c>
      <c r="W111" s="396" t="s">
        <v>1002</v>
      </c>
      <c r="X111" s="395" t="s">
        <v>4891</v>
      </c>
      <c r="Y111" s="394" t="s">
        <v>5718</v>
      </c>
      <c r="Z111" s="393"/>
      <c r="AA111" s="397"/>
    </row>
    <row r="112" spans="1:27" ht="15.75" customHeight="1">
      <c r="A112" s="391">
        <v>119</v>
      </c>
      <c r="B112" s="392" t="s">
        <v>1036</v>
      </c>
      <c r="C112" s="393" t="s">
        <v>1037</v>
      </c>
      <c r="D112" s="393" t="s">
        <v>5719</v>
      </c>
      <c r="E112" s="394" t="s">
        <v>5720</v>
      </c>
      <c r="F112" s="393" t="s">
        <v>5721</v>
      </c>
      <c r="G112" s="392" t="s">
        <v>1038</v>
      </c>
      <c r="H112" s="392"/>
      <c r="I112" s="392" t="s">
        <v>1043</v>
      </c>
      <c r="J112" s="392" t="s">
        <v>1044</v>
      </c>
      <c r="K112" s="393"/>
      <c r="L112" s="393" t="s">
        <v>5722</v>
      </c>
      <c r="M112" s="392" t="s">
        <v>5723</v>
      </c>
      <c r="N112" s="393" t="s">
        <v>5214</v>
      </c>
      <c r="O112" s="393" t="s">
        <v>5215</v>
      </c>
      <c r="P112" s="393" t="s">
        <v>5724</v>
      </c>
      <c r="Q112" s="393" t="s">
        <v>5301</v>
      </c>
      <c r="R112" s="393" t="s">
        <v>4890</v>
      </c>
      <c r="S112" s="395"/>
      <c r="T112" s="396" t="s">
        <v>1039</v>
      </c>
      <c r="U112" s="396"/>
      <c r="V112" s="396"/>
      <c r="W112" s="396"/>
      <c r="X112" s="395" t="s">
        <v>4891</v>
      </c>
      <c r="Y112" s="394" t="s">
        <v>5725</v>
      </c>
      <c r="Z112" s="393"/>
      <c r="AA112" s="397"/>
    </row>
    <row r="113" spans="1:27" ht="15.75" customHeight="1">
      <c r="A113" s="391">
        <v>120</v>
      </c>
      <c r="B113" s="392" t="s">
        <v>1900</v>
      </c>
      <c r="C113" s="393" t="s">
        <v>1901</v>
      </c>
      <c r="D113" s="393" t="s">
        <v>5726</v>
      </c>
      <c r="E113" s="394" t="s">
        <v>5727</v>
      </c>
      <c r="F113" s="393" t="s">
        <v>5044</v>
      </c>
      <c r="G113" s="392" t="s">
        <v>1902</v>
      </c>
      <c r="H113" s="392"/>
      <c r="I113" s="392" t="s">
        <v>1903</v>
      </c>
      <c r="J113" s="392" t="s">
        <v>1904</v>
      </c>
      <c r="K113" s="393"/>
      <c r="L113" s="393" t="s">
        <v>5311</v>
      </c>
      <c r="M113" s="392" t="s">
        <v>5312</v>
      </c>
      <c r="N113" s="393" t="s">
        <v>4924</v>
      </c>
      <c r="O113" s="393" t="s">
        <v>4925</v>
      </c>
      <c r="P113" s="393" t="s">
        <v>5728</v>
      </c>
      <c r="Q113" s="393" t="s">
        <v>5068</v>
      </c>
      <c r="R113" s="393" t="s">
        <v>4890</v>
      </c>
      <c r="S113" s="395"/>
      <c r="T113" s="396"/>
      <c r="U113" s="396"/>
      <c r="V113" s="396"/>
      <c r="W113" s="396"/>
      <c r="X113" s="395" t="s">
        <v>4891</v>
      </c>
      <c r="Y113" s="394" t="s">
        <v>5729</v>
      </c>
      <c r="Z113" s="393"/>
      <c r="AA113" s="397"/>
    </row>
    <row r="114" spans="1:27" ht="15.75" customHeight="1">
      <c r="A114" s="391">
        <v>121</v>
      </c>
      <c r="B114" s="392" t="s">
        <v>2072</v>
      </c>
      <c r="C114" s="393" t="s">
        <v>233</v>
      </c>
      <c r="D114" s="393" t="s">
        <v>5730</v>
      </c>
      <c r="E114" s="394" t="s">
        <v>5731</v>
      </c>
      <c r="F114" s="393" t="s">
        <v>5732</v>
      </c>
      <c r="G114" s="392" t="s">
        <v>1656</v>
      </c>
      <c r="H114" s="392"/>
      <c r="I114" s="392" t="s">
        <v>238</v>
      </c>
      <c r="J114" s="392" t="s">
        <v>239</v>
      </c>
      <c r="K114" s="393"/>
      <c r="L114" s="393" t="s">
        <v>4884</v>
      </c>
      <c r="M114" s="392" t="s">
        <v>4885</v>
      </c>
      <c r="N114" s="393" t="s">
        <v>4886</v>
      </c>
      <c r="O114" s="393" t="s">
        <v>4887</v>
      </c>
      <c r="P114" s="393" t="s">
        <v>4888</v>
      </c>
      <c r="Q114" s="393" t="s">
        <v>5376</v>
      </c>
      <c r="R114" s="393" t="s">
        <v>4890</v>
      </c>
      <c r="S114" s="395"/>
      <c r="T114" s="396" t="s">
        <v>235</v>
      </c>
      <c r="U114" s="396" t="s">
        <v>236</v>
      </c>
      <c r="V114" s="396" t="s">
        <v>38</v>
      </c>
      <c r="W114" s="396" t="s">
        <v>237</v>
      </c>
      <c r="X114" s="395" t="s">
        <v>4891</v>
      </c>
      <c r="Y114" s="394" t="s">
        <v>4892</v>
      </c>
      <c r="Z114" s="393"/>
      <c r="AA114" s="397"/>
    </row>
    <row r="115" spans="1:27" ht="15.75" customHeight="1">
      <c r="A115" s="391">
        <v>122</v>
      </c>
      <c r="B115" s="392" t="s">
        <v>1497</v>
      </c>
      <c r="C115" s="393" t="s">
        <v>1498</v>
      </c>
      <c r="D115" s="393" t="s">
        <v>5733</v>
      </c>
      <c r="E115" s="394" t="s">
        <v>5734</v>
      </c>
      <c r="F115" s="393" t="s">
        <v>5118</v>
      </c>
      <c r="G115" s="392" t="s">
        <v>1499</v>
      </c>
      <c r="H115" s="392"/>
      <c r="I115" s="392" t="s">
        <v>439</v>
      </c>
      <c r="J115" s="392" t="s">
        <v>440</v>
      </c>
      <c r="K115" s="393"/>
      <c r="L115" s="393" t="s">
        <v>4884</v>
      </c>
      <c r="M115" s="392" t="s">
        <v>4885</v>
      </c>
      <c r="N115" s="393" t="s">
        <v>4886</v>
      </c>
      <c r="O115" s="393" t="s">
        <v>4887</v>
      </c>
      <c r="P115" s="393" t="s">
        <v>4888</v>
      </c>
      <c r="Q115" s="393" t="s">
        <v>5421</v>
      </c>
      <c r="R115" s="393" t="s">
        <v>4890</v>
      </c>
      <c r="S115" s="395"/>
      <c r="T115" s="396" t="s">
        <v>1500</v>
      </c>
      <c r="U115" s="396" t="s">
        <v>5735</v>
      </c>
      <c r="V115" s="396" t="s">
        <v>903</v>
      </c>
      <c r="W115" s="396" t="s">
        <v>5736</v>
      </c>
      <c r="X115" s="395" t="s">
        <v>4891</v>
      </c>
      <c r="Y115" s="394" t="s">
        <v>4892</v>
      </c>
      <c r="Z115" s="393"/>
      <c r="AA115" s="397"/>
    </row>
    <row r="116" spans="1:27" ht="15.75" customHeight="1">
      <c r="A116" s="391">
        <v>123</v>
      </c>
      <c r="B116" s="392" t="s">
        <v>5737</v>
      </c>
      <c r="C116" s="393" t="s">
        <v>993</v>
      </c>
      <c r="D116" s="393" t="s">
        <v>5738</v>
      </c>
      <c r="E116" s="394" t="s">
        <v>5739</v>
      </c>
      <c r="F116" s="393" t="s">
        <v>5732</v>
      </c>
      <c r="G116" s="392" t="s">
        <v>5740</v>
      </c>
      <c r="H116" s="392" t="s">
        <v>5741</v>
      </c>
      <c r="I116" s="392" t="s">
        <v>5742</v>
      </c>
      <c r="J116" s="392" t="s">
        <v>5743</v>
      </c>
      <c r="K116" s="393"/>
      <c r="L116" s="393" t="s">
        <v>4884</v>
      </c>
      <c r="M116" s="392" t="s">
        <v>4885</v>
      </c>
      <c r="N116" s="393" t="s">
        <v>4886</v>
      </c>
      <c r="O116" s="393" t="s">
        <v>4887</v>
      </c>
      <c r="P116" s="393" t="s">
        <v>4888</v>
      </c>
      <c r="Q116" s="393" t="s">
        <v>5744</v>
      </c>
      <c r="R116" s="393" t="s">
        <v>4890</v>
      </c>
      <c r="S116" s="395"/>
      <c r="T116" s="396" t="s">
        <v>995</v>
      </c>
      <c r="U116" s="396" t="s">
        <v>993</v>
      </c>
      <c r="V116" s="396" t="s">
        <v>31</v>
      </c>
      <c r="W116" s="396" t="s">
        <v>996</v>
      </c>
      <c r="X116" s="395" t="s">
        <v>4891</v>
      </c>
      <c r="Y116" s="394" t="s">
        <v>5745</v>
      </c>
      <c r="Z116" s="393"/>
      <c r="AA116" s="397"/>
    </row>
    <row r="117" spans="1:27" ht="15.75" customHeight="1">
      <c r="A117" s="391">
        <v>124</v>
      </c>
      <c r="B117" s="392" t="s">
        <v>1254</v>
      </c>
      <c r="C117" s="393" t="s">
        <v>1255</v>
      </c>
      <c r="D117" s="393" t="s">
        <v>5746</v>
      </c>
      <c r="E117" s="394" t="s">
        <v>5747</v>
      </c>
      <c r="F117" s="393" t="s">
        <v>5748</v>
      </c>
      <c r="G117" s="392" t="s">
        <v>1248</v>
      </c>
      <c r="H117" s="392"/>
      <c r="I117" s="392" t="s">
        <v>1252</v>
      </c>
      <c r="J117" s="392" t="s">
        <v>5749</v>
      </c>
      <c r="K117" s="393"/>
      <c r="L117" s="393" t="s">
        <v>5293</v>
      </c>
      <c r="M117" s="392" t="s">
        <v>5294</v>
      </c>
      <c r="N117" s="393" t="s">
        <v>4924</v>
      </c>
      <c r="O117" s="393" t="s">
        <v>4925</v>
      </c>
      <c r="P117" s="393"/>
      <c r="Q117" s="393" t="s">
        <v>5744</v>
      </c>
      <c r="R117" s="393" t="s">
        <v>4890</v>
      </c>
      <c r="S117" s="395"/>
      <c r="T117" s="396" t="s">
        <v>1256</v>
      </c>
      <c r="U117" s="396" t="s">
        <v>1250</v>
      </c>
      <c r="V117" s="396" t="s">
        <v>1251</v>
      </c>
      <c r="W117" s="396"/>
      <c r="X117" s="395" t="s">
        <v>4891</v>
      </c>
      <c r="Y117" s="394" t="s">
        <v>5750</v>
      </c>
      <c r="Z117" s="393"/>
      <c r="AA117" s="397"/>
    </row>
    <row r="118" spans="1:27" ht="15.75" customHeight="1">
      <c r="A118" s="391">
        <v>125</v>
      </c>
      <c r="B118" s="392" t="s">
        <v>2244</v>
      </c>
      <c r="C118" s="393" t="s">
        <v>2248</v>
      </c>
      <c r="D118" s="393" t="s">
        <v>5751</v>
      </c>
      <c r="E118" s="394" t="s">
        <v>5752</v>
      </c>
      <c r="F118" s="393" t="s">
        <v>5386</v>
      </c>
      <c r="G118" s="392" t="s">
        <v>1747</v>
      </c>
      <c r="H118" s="392"/>
      <c r="I118" s="392" t="s">
        <v>5753</v>
      </c>
      <c r="J118" s="392" t="s">
        <v>1749</v>
      </c>
      <c r="K118" s="393"/>
      <c r="L118" s="393" t="s">
        <v>4884</v>
      </c>
      <c r="M118" s="392" t="s">
        <v>4885</v>
      </c>
      <c r="N118" s="393" t="s">
        <v>4886</v>
      </c>
      <c r="O118" s="393" t="s">
        <v>4887</v>
      </c>
      <c r="P118" s="393" t="s">
        <v>4888</v>
      </c>
      <c r="Q118" s="393" t="s">
        <v>5057</v>
      </c>
      <c r="R118" s="393" t="s">
        <v>4890</v>
      </c>
      <c r="S118" s="395"/>
      <c r="T118" s="396" t="s">
        <v>2249</v>
      </c>
      <c r="U118" s="396" t="s">
        <v>2245</v>
      </c>
      <c r="V118" s="396"/>
      <c r="W118" s="396" t="s">
        <v>2246</v>
      </c>
      <c r="X118" s="395" t="s">
        <v>4891</v>
      </c>
      <c r="Y118" s="394" t="s">
        <v>5054</v>
      </c>
      <c r="Z118" s="393"/>
      <c r="AA118" s="397"/>
    </row>
    <row r="119" spans="1:27" ht="15.75" customHeight="1">
      <c r="A119" s="391">
        <v>126</v>
      </c>
      <c r="B119" s="392" t="s">
        <v>5754</v>
      </c>
      <c r="C119" s="393" t="s">
        <v>5755</v>
      </c>
      <c r="D119" s="393" t="s">
        <v>5756</v>
      </c>
      <c r="E119" s="394" t="s">
        <v>5757</v>
      </c>
      <c r="F119" s="393" t="s">
        <v>5758</v>
      </c>
      <c r="G119" s="392" t="s">
        <v>5759</v>
      </c>
      <c r="H119" s="392"/>
      <c r="I119" s="392" t="s">
        <v>5760</v>
      </c>
      <c r="J119" s="392" t="s">
        <v>5761</v>
      </c>
      <c r="K119" s="393"/>
      <c r="L119" s="393" t="s">
        <v>5762</v>
      </c>
      <c r="M119" s="392" t="s">
        <v>5763</v>
      </c>
      <c r="N119" s="393" t="s">
        <v>5764</v>
      </c>
      <c r="O119" s="393" t="s">
        <v>5765</v>
      </c>
      <c r="P119" s="393" t="s">
        <v>5766</v>
      </c>
      <c r="Q119" s="393" t="s">
        <v>5301</v>
      </c>
      <c r="R119" s="393" t="s">
        <v>4890</v>
      </c>
      <c r="S119" s="395"/>
      <c r="T119" s="396"/>
      <c r="U119" s="396"/>
      <c r="V119" s="396"/>
      <c r="W119" s="396"/>
      <c r="X119" s="395" t="s">
        <v>4929</v>
      </c>
      <c r="Y119" s="394" t="s">
        <v>5767</v>
      </c>
      <c r="Z119" s="393"/>
      <c r="AA119" s="397"/>
    </row>
    <row r="120" spans="1:27" ht="15.75" customHeight="1">
      <c r="A120" s="391">
        <v>127</v>
      </c>
      <c r="B120" s="392" t="s">
        <v>1147</v>
      </c>
      <c r="C120" s="393" t="s">
        <v>1148</v>
      </c>
      <c r="D120" s="393" t="s">
        <v>5768</v>
      </c>
      <c r="E120" s="394" t="s">
        <v>5769</v>
      </c>
      <c r="F120" s="393" t="s">
        <v>5563</v>
      </c>
      <c r="G120" s="392" t="s">
        <v>1149</v>
      </c>
      <c r="H120" s="392"/>
      <c r="I120" s="392" t="s">
        <v>1151</v>
      </c>
      <c r="J120" s="392" t="s">
        <v>1152</v>
      </c>
      <c r="K120" s="393"/>
      <c r="L120" s="393" t="s">
        <v>4884</v>
      </c>
      <c r="M120" s="392" t="s">
        <v>4885</v>
      </c>
      <c r="N120" s="393" t="s">
        <v>4886</v>
      </c>
      <c r="O120" s="393" t="s">
        <v>4887</v>
      </c>
      <c r="P120" s="393" t="s">
        <v>4888</v>
      </c>
      <c r="Q120" s="393" t="s">
        <v>5744</v>
      </c>
      <c r="R120" s="393" t="s">
        <v>4890</v>
      </c>
      <c r="S120" s="395"/>
      <c r="T120" s="396" t="s">
        <v>1312</v>
      </c>
      <c r="U120" s="396" t="s">
        <v>1148</v>
      </c>
      <c r="V120" s="396" t="s">
        <v>31</v>
      </c>
      <c r="W120" s="396" t="s">
        <v>1150</v>
      </c>
      <c r="X120" s="395" t="s">
        <v>4891</v>
      </c>
      <c r="Y120" s="394" t="s">
        <v>5718</v>
      </c>
      <c r="Z120" s="393"/>
      <c r="AA120" s="397"/>
    </row>
    <row r="121" spans="1:27" ht="15.75" customHeight="1">
      <c r="A121" s="391">
        <v>128</v>
      </c>
      <c r="B121" s="392" t="s">
        <v>1240</v>
      </c>
      <c r="C121" s="393" t="s">
        <v>1241</v>
      </c>
      <c r="D121" s="393" t="s">
        <v>5770</v>
      </c>
      <c r="E121" s="394" t="s">
        <v>5771</v>
      </c>
      <c r="F121" s="393" t="s">
        <v>5772</v>
      </c>
      <c r="G121" s="392" t="s">
        <v>1242</v>
      </c>
      <c r="H121" s="392"/>
      <c r="I121" s="392" t="s">
        <v>1244</v>
      </c>
      <c r="J121" s="392" t="s">
        <v>1245</v>
      </c>
      <c r="K121" s="393"/>
      <c r="L121" s="393" t="s">
        <v>4884</v>
      </c>
      <c r="M121" s="392" t="s">
        <v>4885</v>
      </c>
      <c r="N121" s="393" t="s">
        <v>4886</v>
      </c>
      <c r="O121" s="393" t="s">
        <v>4887</v>
      </c>
      <c r="P121" s="393" t="s">
        <v>4888</v>
      </c>
      <c r="Q121" s="393" t="s">
        <v>4982</v>
      </c>
      <c r="R121" s="393" t="s">
        <v>4890</v>
      </c>
      <c r="S121" s="395"/>
      <c r="T121" s="396" t="s">
        <v>1243</v>
      </c>
      <c r="U121" s="396"/>
      <c r="V121" s="396"/>
      <c r="W121" s="396"/>
      <c r="X121" s="395" t="s">
        <v>4891</v>
      </c>
      <c r="Y121" s="394" t="s">
        <v>5773</v>
      </c>
      <c r="Z121" s="393"/>
      <c r="AA121" s="397"/>
    </row>
    <row r="122" spans="1:27" ht="15.75" customHeight="1">
      <c r="A122" s="391">
        <v>129</v>
      </c>
      <c r="B122" s="392" t="s">
        <v>5774</v>
      </c>
      <c r="C122" s="393" t="s">
        <v>5775</v>
      </c>
      <c r="D122" s="393" t="s">
        <v>5776</v>
      </c>
      <c r="E122" s="394" t="s">
        <v>5777</v>
      </c>
      <c r="F122" s="393" t="s">
        <v>5778</v>
      </c>
      <c r="G122" s="392" t="s">
        <v>5779</v>
      </c>
      <c r="H122" s="392"/>
      <c r="I122" s="392"/>
      <c r="J122" s="392"/>
      <c r="K122" s="393"/>
      <c r="L122" s="393" t="s">
        <v>5033</v>
      </c>
      <c r="M122" s="392" t="s">
        <v>5034</v>
      </c>
      <c r="N122" s="393" t="s">
        <v>4970</v>
      </c>
      <c r="O122" s="393" t="s">
        <v>4971</v>
      </c>
      <c r="P122" s="393" t="s">
        <v>4972</v>
      </c>
      <c r="Q122" s="393" t="s">
        <v>5780</v>
      </c>
      <c r="R122" s="393" t="s">
        <v>4890</v>
      </c>
      <c r="S122" s="395"/>
      <c r="T122" s="396" t="s">
        <v>3285</v>
      </c>
      <c r="U122" s="396" t="s">
        <v>5781</v>
      </c>
      <c r="V122" s="396" t="s">
        <v>1267</v>
      </c>
      <c r="W122" s="396" t="s">
        <v>5782</v>
      </c>
      <c r="X122" s="395" t="s">
        <v>4929</v>
      </c>
      <c r="Y122" s="394" t="s">
        <v>5783</v>
      </c>
      <c r="Z122" s="393"/>
      <c r="AA122" s="397"/>
    </row>
    <row r="123" spans="1:27" ht="15.75" customHeight="1">
      <c r="A123" s="391">
        <v>130</v>
      </c>
      <c r="B123" s="392" t="s">
        <v>1072</v>
      </c>
      <c r="C123" s="393" t="s">
        <v>1073</v>
      </c>
      <c r="D123" s="393" t="s">
        <v>5784</v>
      </c>
      <c r="E123" s="394" t="s">
        <v>5785</v>
      </c>
      <c r="F123" s="393" t="s">
        <v>5786</v>
      </c>
      <c r="G123" s="392" t="s">
        <v>1074</v>
      </c>
      <c r="H123" s="392"/>
      <c r="I123" s="392" t="s">
        <v>141</v>
      </c>
      <c r="J123" s="392" t="s">
        <v>142</v>
      </c>
      <c r="K123" s="393"/>
      <c r="L123" s="393" t="s">
        <v>4884</v>
      </c>
      <c r="M123" s="392" t="s">
        <v>4885</v>
      </c>
      <c r="N123" s="393" t="s">
        <v>4886</v>
      </c>
      <c r="O123" s="393" t="s">
        <v>4887</v>
      </c>
      <c r="P123" s="393" t="s">
        <v>4888</v>
      </c>
      <c r="Q123" s="393" t="s">
        <v>5787</v>
      </c>
      <c r="R123" s="393" t="s">
        <v>4890</v>
      </c>
      <c r="S123" s="395"/>
      <c r="T123" s="396" t="s">
        <v>138</v>
      </c>
      <c r="U123" s="396" t="s">
        <v>139</v>
      </c>
      <c r="V123" s="396" t="s">
        <v>31</v>
      </c>
      <c r="W123" s="396" t="s">
        <v>140</v>
      </c>
      <c r="X123" s="395" t="s">
        <v>4891</v>
      </c>
      <c r="Y123" s="394" t="s">
        <v>4892</v>
      </c>
      <c r="Z123" s="393"/>
      <c r="AA123" s="397"/>
    </row>
    <row r="124" spans="1:27" ht="15.75" customHeight="1">
      <c r="A124" s="391">
        <v>131</v>
      </c>
      <c r="B124" s="392" t="s">
        <v>1075</v>
      </c>
      <c r="C124" s="393" t="s">
        <v>1076</v>
      </c>
      <c r="D124" s="393" t="s">
        <v>5788</v>
      </c>
      <c r="E124" s="394" t="s">
        <v>5789</v>
      </c>
      <c r="F124" s="393" t="s">
        <v>5786</v>
      </c>
      <c r="G124" s="392" t="s">
        <v>1074</v>
      </c>
      <c r="H124" s="392"/>
      <c r="I124" s="392" t="s">
        <v>149</v>
      </c>
      <c r="J124" s="392" t="s">
        <v>150</v>
      </c>
      <c r="K124" s="393"/>
      <c r="L124" s="393" t="s">
        <v>4884</v>
      </c>
      <c r="M124" s="392" t="s">
        <v>4885</v>
      </c>
      <c r="N124" s="393" t="s">
        <v>4886</v>
      </c>
      <c r="O124" s="393" t="s">
        <v>4887</v>
      </c>
      <c r="P124" s="393" t="s">
        <v>4888</v>
      </c>
      <c r="Q124" s="393" t="s">
        <v>4927</v>
      </c>
      <c r="R124" s="393" t="s">
        <v>4890</v>
      </c>
      <c r="S124" s="395"/>
      <c r="T124" s="396" t="s">
        <v>5790</v>
      </c>
      <c r="U124" s="396" t="s">
        <v>5791</v>
      </c>
      <c r="V124" s="396" t="s">
        <v>31</v>
      </c>
      <c r="W124" s="396" t="s">
        <v>148</v>
      </c>
      <c r="X124" s="395" t="s">
        <v>4891</v>
      </c>
      <c r="Y124" s="394" t="s">
        <v>4892</v>
      </c>
      <c r="Z124" s="393"/>
      <c r="AA124" s="397"/>
    </row>
    <row r="125" spans="1:27" ht="15.75" customHeight="1">
      <c r="A125" s="391">
        <v>132</v>
      </c>
      <c r="B125" s="392" t="s">
        <v>1086</v>
      </c>
      <c r="C125" s="393" t="s">
        <v>1087</v>
      </c>
      <c r="D125" s="393" t="s">
        <v>5792</v>
      </c>
      <c r="E125" s="394" t="s">
        <v>5793</v>
      </c>
      <c r="F125" s="393" t="s">
        <v>5794</v>
      </c>
      <c r="G125" s="392" t="s">
        <v>5795</v>
      </c>
      <c r="H125" s="392"/>
      <c r="I125" s="392" t="s">
        <v>1090</v>
      </c>
      <c r="J125" s="392" t="s">
        <v>1091</v>
      </c>
      <c r="K125" s="393"/>
      <c r="L125" s="393" t="s">
        <v>4884</v>
      </c>
      <c r="M125" s="392" t="s">
        <v>4885</v>
      </c>
      <c r="N125" s="393" t="s">
        <v>4886</v>
      </c>
      <c r="O125" s="393" t="s">
        <v>4887</v>
      </c>
      <c r="P125" s="393" t="s">
        <v>4888</v>
      </c>
      <c r="Q125" s="393" t="s">
        <v>5098</v>
      </c>
      <c r="R125" s="393" t="s">
        <v>4890</v>
      </c>
      <c r="S125" s="395"/>
      <c r="T125" s="396" t="s">
        <v>5796</v>
      </c>
      <c r="U125" s="396"/>
      <c r="V125" s="396" t="s">
        <v>1088</v>
      </c>
      <c r="W125" s="396" t="s">
        <v>1089</v>
      </c>
      <c r="X125" s="395" t="s">
        <v>4905</v>
      </c>
      <c r="Y125" s="394" t="s">
        <v>5797</v>
      </c>
      <c r="Z125" s="393"/>
      <c r="AA125" s="397"/>
    </row>
    <row r="126" spans="1:27" ht="15.75" customHeight="1">
      <c r="A126" s="391">
        <v>133</v>
      </c>
      <c r="B126" s="392" t="s">
        <v>1370</v>
      </c>
      <c r="C126" s="393" t="s">
        <v>1371</v>
      </c>
      <c r="D126" s="393" t="s">
        <v>5798</v>
      </c>
      <c r="E126" s="394" t="s">
        <v>5799</v>
      </c>
      <c r="F126" s="393" t="s">
        <v>4883</v>
      </c>
      <c r="G126" s="392" t="s">
        <v>1372</v>
      </c>
      <c r="H126" s="392"/>
      <c r="I126" s="392" t="s">
        <v>1373</v>
      </c>
      <c r="J126" s="392" t="s">
        <v>1374</v>
      </c>
      <c r="K126" s="393"/>
      <c r="L126" s="393" t="s">
        <v>5800</v>
      </c>
      <c r="M126" s="392" t="s">
        <v>5801</v>
      </c>
      <c r="N126" s="393" t="s">
        <v>4886</v>
      </c>
      <c r="O126" s="393" t="s">
        <v>4887</v>
      </c>
      <c r="P126" s="393" t="s">
        <v>5802</v>
      </c>
      <c r="Q126" s="393" t="s">
        <v>4927</v>
      </c>
      <c r="R126" s="393" t="s">
        <v>4890</v>
      </c>
      <c r="S126" s="395"/>
      <c r="T126" s="396" t="s">
        <v>1382</v>
      </c>
      <c r="U126" s="396" t="s">
        <v>1371</v>
      </c>
      <c r="V126" s="396" t="s">
        <v>31</v>
      </c>
      <c r="W126" s="396" t="s">
        <v>5803</v>
      </c>
      <c r="X126" s="395" t="s">
        <v>4891</v>
      </c>
      <c r="Y126" s="394" t="s">
        <v>5804</v>
      </c>
      <c r="Z126" s="393"/>
      <c r="AA126" s="397"/>
    </row>
    <row r="127" spans="1:27" ht="15.75" customHeight="1">
      <c r="A127" s="391">
        <v>134</v>
      </c>
      <c r="B127" s="392" t="s">
        <v>5805</v>
      </c>
      <c r="C127" s="393" t="s">
        <v>5806</v>
      </c>
      <c r="D127" s="393" t="s">
        <v>5807</v>
      </c>
      <c r="E127" s="394" t="s">
        <v>5808</v>
      </c>
      <c r="F127" s="393" t="s">
        <v>5809</v>
      </c>
      <c r="G127" s="392" t="s">
        <v>5810</v>
      </c>
      <c r="H127" s="392"/>
      <c r="I127" s="392" t="s">
        <v>5811</v>
      </c>
      <c r="J127" s="392" t="s">
        <v>5812</v>
      </c>
      <c r="K127" s="393"/>
      <c r="L127" s="393" t="s">
        <v>4884</v>
      </c>
      <c r="M127" s="392" t="s">
        <v>4885</v>
      </c>
      <c r="N127" s="393" t="s">
        <v>4886</v>
      </c>
      <c r="O127" s="393" t="s">
        <v>4887</v>
      </c>
      <c r="P127" s="393" t="s">
        <v>4888</v>
      </c>
      <c r="Q127" s="393" t="s">
        <v>5787</v>
      </c>
      <c r="R127" s="393" t="s">
        <v>4890</v>
      </c>
      <c r="S127" s="395"/>
      <c r="T127" s="396"/>
      <c r="U127" s="396"/>
      <c r="V127" s="396"/>
      <c r="W127" s="396"/>
      <c r="X127" s="395" t="s">
        <v>4929</v>
      </c>
      <c r="Y127" s="394" t="s">
        <v>5544</v>
      </c>
      <c r="Z127" s="393"/>
      <c r="AA127" s="397"/>
    </row>
    <row r="128" spans="1:27" ht="15.75" customHeight="1">
      <c r="A128" s="391">
        <v>135</v>
      </c>
      <c r="B128" s="392" t="s">
        <v>1153</v>
      </c>
      <c r="C128" s="393" t="s">
        <v>1154</v>
      </c>
      <c r="D128" s="393" t="s">
        <v>5813</v>
      </c>
      <c r="E128" s="394" t="s">
        <v>5814</v>
      </c>
      <c r="F128" s="393" t="s">
        <v>5815</v>
      </c>
      <c r="G128" s="392" t="s">
        <v>1155</v>
      </c>
      <c r="H128" s="392"/>
      <c r="I128" s="392" t="s">
        <v>1157</v>
      </c>
      <c r="J128" s="392" t="s">
        <v>1158</v>
      </c>
      <c r="K128" s="393"/>
      <c r="L128" s="393" t="s">
        <v>4884</v>
      </c>
      <c r="M128" s="392" t="s">
        <v>4885</v>
      </c>
      <c r="N128" s="393" t="s">
        <v>4886</v>
      </c>
      <c r="O128" s="393" t="s">
        <v>4887</v>
      </c>
      <c r="P128" s="393" t="s">
        <v>4888</v>
      </c>
      <c r="Q128" s="393" t="s">
        <v>4927</v>
      </c>
      <c r="R128" s="393" t="s">
        <v>4890</v>
      </c>
      <c r="S128" s="395"/>
      <c r="T128" s="396" t="s">
        <v>1313</v>
      </c>
      <c r="U128" s="396" t="s">
        <v>1154</v>
      </c>
      <c r="V128" s="396" t="s">
        <v>31</v>
      </c>
      <c r="W128" s="396" t="s">
        <v>1156</v>
      </c>
      <c r="X128" s="395" t="s">
        <v>4891</v>
      </c>
      <c r="Y128" s="394" t="s">
        <v>5718</v>
      </c>
      <c r="Z128" s="393"/>
      <c r="AA128" s="397"/>
    </row>
    <row r="129" spans="1:27" ht="15.75" customHeight="1">
      <c r="A129" s="391">
        <v>136</v>
      </c>
      <c r="B129" s="392" t="s">
        <v>1096</v>
      </c>
      <c r="C129" s="393" t="s">
        <v>1097</v>
      </c>
      <c r="D129" s="393" t="s">
        <v>5816</v>
      </c>
      <c r="E129" s="394" t="s">
        <v>5817</v>
      </c>
      <c r="F129" s="393" t="s">
        <v>5123</v>
      </c>
      <c r="G129" s="392" t="s">
        <v>1098</v>
      </c>
      <c r="H129" s="392"/>
      <c r="I129" s="392" t="s">
        <v>1102</v>
      </c>
      <c r="J129" s="392" t="s">
        <v>1103</v>
      </c>
      <c r="K129" s="393"/>
      <c r="L129" s="393" t="s">
        <v>4884</v>
      </c>
      <c r="M129" s="392" t="s">
        <v>4885</v>
      </c>
      <c r="N129" s="393" t="s">
        <v>4886</v>
      </c>
      <c r="O129" s="393" t="s">
        <v>4887</v>
      </c>
      <c r="P129" s="393" t="s">
        <v>4888</v>
      </c>
      <c r="Q129" s="393" t="s">
        <v>5787</v>
      </c>
      <c r="R129" s="393" t="s">
        <v>4890</v>
      </c>
      <c r="S129" s="395"/>
      <c r="T129" s="396" t="s">
        <v>1099</v>
      </c>
      <c r="U129" s="396" t="s">
        <v>5818</v>
      </c>
      <c r="V129" s="396" t="s">
        <v>1024</v>
      </c>
      <c r="W129" s="396" t="s">
        <v>1102</v>
      </c>
      <c r="X129" s="395" t="s">
        <v>4891</v>
      </c>
      <c r="Y129" s="394" t="s">
        <v>4892</v>
      </c>
      <c r="Z129" s="393"/>
      <c r="AA129" s="397"/>
    </row>
    <row r="130" spans="1:27" ht="15.75" customHeight="1">
      <c r="A130" s="391">
        <v>137</v>
      </c>
      <c r="B130" s="392" t="s">
        <v>972</v>
      </c>
      <c r="C130" s="393" t="s">
        <v>973</v>
      </c>
      <c r="D130" s="393" t="s">
        <v>5819</v>
      </c>
      <c r="E130" s="394" t="s">
        <v>5820</v>
      </c>
      <c r="F130" s="393" t="s">
        <v>5821</v>
      </c>
      <c r="G130" s="392" t="s">
        <v>981</v>
      </c>
      <c r="H130" s="392"/>
      <c r="I130" s="392" t="s">
        <v>977</v>
      </c>
      <c r="J130" s="392" t="s">
        <v>978</v>
      </c>
      <c r="K130" s="393"/>
      <c r="L130" s="393" t="s">
        <v>4884</v>
      </c>
      <c r="M130" s="392" t="s">
        <v>4885</v>
      </c>
      <c r="N130" s="393" t="s">
        <v>4886</v>
      </c>
      <c r="O130" s="393" t="s">
        <v>4887</v>
      </c>
      <c r="P130" s="393" t="s">
        <v>4888</v>
      </c>
      <c r="Q130" s="393" t="s">
        <v>5451</v>
      </c>
      <c r="R130" s="393" t="s">
        <v>4890</v>
      </c>
      <c r="S130" s="395"/>
      <c r="T130" s="396" t="s">
        <v>974</v>
      </c>
      <c r="U130" s="396"/>
      <c r="V130" s="396"/>
      <c r="W130" s="396"/>
      <c r="X130" s="395" t="s">
        <v>4891</v>
      </c>
      <c r="Y130" s="394" t="s">
        <v>5638</v>
      </c>
      <c r="Z130" s="393"/>
      <c r="AA130" s="397"/>
    </row>
    <row r="131" spans="1:27" ht="15.75" customHeight="1">
      <c r="A131" s="391">
        <v>138</v>
      </c>
      <c r="B131" s="392" t="s">
        <v>1055</v>
      </c>
      <c r="C131" s="393" t="s">
        <v>203</v>
      </c>
      <c r="D131" s="393" t="s">
        <v>5822</v>
      </c>
      <c r="E131" s="394" t="s">
        <v>5823</v>
      </c>
      <c r="F131" s="393" t="s">
        <v>5824</v>
      </c>
      <c r="G131" s="392" t="s">
        <v>1056</v>
      </c>
      <c r="H131" s="392"/>
      <c r="I131" s="392" t="s">
        <v>209</v>
      </c>
      <c r="J131" s="392" t="s">
        <v>210</v>
      </c>
      <c r="K131" s="393"/>
      <c r="L131" s="393" t="s">
        <v>4884</v>
      </c>
      <c r="M131" s="392" t="s">
        <v>4885</v>
      </c>
      <c r="N131" s="393" t="s">
        <v>4886</v>
      </c>
      <c r="O131" s="393" t="s">
        <v>4887</v>
      </c>
      <c r="P131" s="393" t="s">
        <v>4888</v>
      </c>
      <c r="Q131" s="393" t="s">
        <v>5787</v>
      </c>
      <c r="R131" s="393" t="s">
        <v>4890</v>
      </c>
      <c r="S131" s="395"/>
      <c r="T131" s="396" t="s">
        <v>5825</v>
      </c>
      <c r="U131" s="396" t="s">
        <v>207</v>
      </c>
      <c r="V131" s="396"/>
      <c r="W131" s="396" t="s">
        <v>208</v>
      </c>
      <c r="X131" s="395" t="s">
        <v>4891</v>
      </c>
      <c r="Y131" s="394" t="s">
        <v>4892</v>
      </c>
      <c r="Z131" s="393"/>
      <c r="AA131" s="397"/>
    </row>
    <row r="132" spans="1:27" ht="15.75" customHeight="1">
      <c r="A132" s="391">
        <v>139</v>
      </c>
      <c r="B132" s="392" t="s">
        <v>963</v>
      </c>
      <c r="C132" s="393" t="s">
        <v>964</v>
      </c>
      <c r="D132" s="393" t="s">
        <v>5826</v>
      </c>
      <c r="E132" s="394" t="s">
        <v>5827</v>
      </c>
      <c r="F132" s="393" t="s">
        <v>5828</v>
      </c>
      <c r="G132" s="392" t="s">
        <v>965</v>
      </c>
      <c r="H132" s="392"/>
      <c r="I132" s="392" t="s">
        <v>970</v>
      </c>
      <c r="J132" s="392" t="s">
        <v>971</v>
      </c>
      <c r="K132" s="393"/>
      <c r="L132" s="393" t="s">
        <v>4884</v>
      </c>
      <c r="M132" s="392" t="s">
        <v>4885</v>
      </c>
      <c r="N132" s="393" t="s">
        <v>4886</v>
      </c>
      <c r="O132" s="393" t="s">
        <v>4887</v>
      </c>
      <c r="P132" s="393" t="s">
        <v>4888</v>
      </c>
      <c r="Q132" s="393" t="s">
        <v>4901</v>
      </c>
      <c r="R132" s="393" t="s">
        <v>4890</v>
      </c>
      <c r="S132" s="395"/>
      <c r="T132" s="396" t="s">
        <v>966</v>
      </c>
      <c r="U132" s="396" t="s">
        <v>968</v>
      </c>
      <c r="V132" s="396" t="s">
        <v>967</v>
      </c>
      <c r="W132" s="396" t="s">
        <v>969</v>
      </c>
      <c r="X132" s="395" t="s">
        <v>4891</v>
      </c>
      <c r="Y132" s="394" t="s">
        <v>4892</v>
      </c>
      <c r="Z132" s="393"/>
      <c r="AA132" s="397"/>
    </row>
    <row r="133" spans="1:27" ht="15.75" customHeight="1">
      <c r="A133" s="391">
        <v>140</v>
      </c>
      <c r="B133" s="392" t="s">
        <v>1610</v>
      </c>
      <c r="C133" s="393" t="s">
        <v>1611</v>
      </c>
      <c r="D133" s="393" t="s">
        <v>5829</v>
      </c>
      <c r="E133" s="394" t="s">
        <v>5830</v>
      </c>
      <c r="F133" s="393" t="s">
        <v>5320</v>
      </c>
      <c r="G133" s="392" t="s">
        <v>1612</v>
      </c>
      <c r="H133" s="392"/>
      <c r="I133" s="392" t="s">
        <v>1614</v>
      </c>
      <c r="J133" s="392" t="s">
        <v>1618</v>
      </c>
      <c r="K133" s="393"/>
      <c r="L133" s="393" t="s">
        <v>5831</v>
      </c>
      <c r="M133" s="392" t="s">
        <v>5832</v>
      </c>
      <c r="N133" s="393"/>
      <c r="O133" s="393"/>
      <c r="P133" s="393" t="s">
        <v>5833</v>
      </c>
      <c r="Q133" s="393"/>
      <c r="R133" s="393" t="s">
        <v>4890</v>
      </c>
      <c r="S133" s="395"/>
      <c r="T133" s="396" t="s">
        <v>1613</v>
      </c>
      <c r="U133" s="396" t="s">
        <v>5834</v>
      </c>
      <c r="V133" s="396" t="s">
        <v>1622</v>
      </c>
      <c r="W133" s="396"/>
      <c r="X133" s="395" t="s">
        <v>4891</v>
      </c>
      <c r="Y133" s="394" t="s">
        <v>5326</v>
      </c>
      <c r="Z133" s="393"/>
      <c r="AA133" s="397"/>
    </row>
    <row r="134" spans="1:27" ht="15.75" customHeight="1">
      <c r="A134" s="391">
        <v>141</v>
      </c>
      <c r="B134" s="392" t="s">
        <v>5835</v>
      </c>
      <c r="C134" s="393" t="s">
        <v>5836</v>
      </c>
      <c r="D134" s="393" t="s">
        <v>5837</v>
      </c>
      <c r="E134" s="394" t="s">
        <v>5838</v>
      </c>
      <c r="F134" s="393" t="s">
        <v>5839</v>
      </c>
      <c r="G134" s="392" t="s">
        <v>5840</v>
      </c>
      <c r="H134" s="392"/>
      <c r="I134" s="392" t="s">
        <v>5841</v>
      </c>
      <c r="J134" s="392" t="s">
        <v>5842</v>
      </c>
      <c r="K134" s="393"/>
      <c r="L134" s="393" t="s">
        <v>5843</v>
      </c>
      <c r="M134" s="392" t="s">
        <v>5844</v>
      </c>
      <c r="N134" s="393" t="s">
        <v>4924</v>
      </c>
      <c r="O134" s="393" t="s">
        <v>4925</v>
      </c>
      <c r="P134" s="393" t="s">
        <v>5845</v>
      </c>
      <c r="Q134" s="393" t="s">
        <v>5083</v>
      </c>
      <c r="R134" s="393" t="s">
        <v>4890</v>
      </c>
      <c r="S134" s="395"/>
      <c r="T134" s="396" t="s">
        <v>5846</v>
      </c>
      <c r="U134" s="396" t="s">
        <v>5755</v>
      </c>
      <c r="V134" s="396" t="s">
        <v>1024</v>
      </c>
      <c r="W134" s="396" t="s">
        <v>5847</v>
      </c>
      <c r="X134" s="395" t="s">
        <v>4929</v>
      </c>
      <c r="Y134" s="394" t="s">
        <v>5848</v>
      </c>
      <c r="Z134" s="393"/>
      <c r="AA134" s="397"/>
    </row>
    <row r="135" spans="1:27" ht="15.75" customHeight="1">
      <c r="A135" s="391">
        <v>142</v>
      </c>
      <c r="B135" s="392" t="s">
        <v>1722</v>
      </c>
      <c r="C135" s="393" t="s">
        <v>86</v>
      </c>
      <c r="D135" s="393" t="s">
        <v>5849</v>
      </c>
      <c r="E135" s="394" t="s">
        <v>5850</v>
      </c>
      <c r="F135" s="393" t="s">
        <v>5563</v>
      </c>
      <c r="G135" s="392" t="s">
        <v>1723</v>
      </c>
      <c r="H135" s="392"/>
      <c r="I135" s="392" t="s">
        <v>91</v>
      </c>
      <c r="J135" s="392" t="s">
        <v>92</v>
      </c>
      <c r="K135" s="393"/>
      <c r="L135" s="393" t="s">
        <v>4884</v>
      </c>
      <c r="M135" s="392" t="s">
        <v>4885</v>
      </c>
      <c r="N135" s="393" t="s">
        <v>4886</v>
      </c>
      <c r="O135" s="393" t="s">
        <v>4887</v>
      </c>
      <c r="P135" s="393" t="s">
        <v>4888</v>
      </c>
      <c r="Q135" s="393" t="s">
        <v>4982</v>
      </c>
      <c r="R135" s="393" t="s">
        <v>4890</v>
      </c>
      <c r="S135" s="395"/>
      <c r="T135" s="396" t="s">
        <v>88</v>
      </c>
      <c r="U135" s="396" t="s">
        <v>86</v>
      </c>
      <c r="V135" s="396" t="s">
        <v>31</v>
      </c>
      <c r="W135" s="396" t="s">
        <v>1724</v>
      </c>
      <c r="X135" s="395" t="s">
        <v>4891</v>
      </c>
      <c r="Y135" s="394" t="s">
        <v>4892</v>
      </c>
      <c r="Z135" s="393"/>
      <c r="AA135" s="397"/>
    </row>
    <row r="136" spans="1:27" ht="15.75" customHeight="1">
      <c r="A136" s="391">
        <v>143</v>
      </c>
      <c r="B136" s="392" t="s">
        <v>1955</v>
      </c>
      <c r="C136" s="393" t="s">
        <v>1956</v>
      </c>
      <c r="D136" s="393" t="s">
        <v>5851</v>
      </c>
      <c r="E136" s="394" t="s">
        <v>5852</v>
      </c>
      <c r="F136" s="393" t="s">
        <v>5853</v>
      </c>
      <c r="G136" s="392" t="s">
        <v>1957</v>
      </c>
      <c r="H136" s="392"/>
      <c r="I136" s="392" t="s">
        <v>5854</v>
      </c>
      <c r="J136" s="392" t="s">
        <v>5855</v>
      </c>
      <c r="K136" s="393"/>
      <c r="L136" s="393" t="s">
        <v>4992</v>
      </c>
      <c r="M136" s="392" t="s">
        <v>5856</v>
      </c>
      <c r="N136" s="393" t="s">
        <v>4924</v>
      </c>
      <c r="O136" s="393" t="s">
        <v>4925</v>
      </c>
      <c r="P136" s="393" t="s">
        <v>4972</v>
      </c>
      <c r="Q136" s="393" t="s">
        <v>5068</v>
      </c>
      <c r="R136" s="393" t="s">
        <v>4890</v>
      </c>
      <c r="S136" s="395"/>
      <c r="T136" s="396" t="s">
        <v>2576</v>
      </c>
      <c r="U136" s="396"/>
      <c r="V136" s="396"/>
      <c r="W136" s="396" t="s">
        <v>5854</v>
      </c>
      <c r="X136" s="395" t="s">
        <v>4891</v>
      </c>
      <c r="Y136" s="394" t="s">
        <v>5857</v>
      </c>
      <c r="Z136" s="393"/>
      <c r="AA136" s="397"/>
    </row>
    <row r="137" spans="1:27" ht="15.75" customHeight="1">
      <c r="A137" s="391">
        <v>144</v>
      </c>
      <c r="B137" s="392" t="s">
        <v>1392</v>
      </c>
      <c r="C137" s="393" t="s">
        <v>352</v>
      </c>
      <c r="D137" s="393" t="s">
        <v>5858</v>
      </c>
      <c r="E137" s="394" t="s">
        <v>5859</v>
      </c>
      <c r="F137" s="393" t="s">
        <v>5386</v>
      </c>
      <c r="G137" s="392" t="s">
        <v>1393</v>
      </c>
      <c r="H137" s="392"/>
      <c r="I137" s="392" t="s">
        <v>357</v>
      </c>
      <c r="J137" s="392" t="s">
        <v>358</v>
      </c>
      <c r="K137" s="393"/>
      <c r="L137" s="393" t="s">
        <v>4884</v>
      </c>
      <c r="M137" s="392" t="s">
        <v>4885</v>
      </c>
      <c r="N137" s="393" t="s">
        <v>4886</v>
      </c>
      <c r="O137" s="393" t="s">
        <v>4887</v>
      </c>
      <c r="P137" s="393" t="s">
        <v>4888</v>
      </c>
      <c r="Q137" s="393" t="s">
        <v>4927</v>
      </c>
      <c r="R137" s="393" t="s">
        <v>4890</v>
      </c>
      <c r="S137" s="395"/>
      <c r="T137" s="396" t="s">
        <v>354</v>
      </c>
      <c r="U137" s="396" t="s">
        <v>355</v>
      </c>
      <c r="V137" s="396" t="s">
        <v>345</v>
      </c>
      <c r="W137" s="396" t="s">
        <v>356</v>
      </c>
      <c r="X137" s="395" t="s">
        <v>4891</v>
      </c>
      <c r="Y137" s="394" t="s">
        <v>4892</v>
      </c>
      <c r="Z137" s="393"/>
      <c r="AA137" s="397"/>
    </row>
    <row r="138" spans="1:27" ht="15.75" customHeight="1">
      <c r="A138" s="391">
        <v>145</v>
      </c>
      <c r="B138" s="392" t="s">
        <v>1229</v>
      </c>
      <c r="C138" s="393" t="s">
        <v>1230</v>
      </c>
      <c r="D138" s="393" t="s">
        <v>5860</v>
      </c>
      <c r="E138" s="394" t="s">
        <v>5861</v>
      </c>
      <c r="F138" s="393" t="s">
        <v>5862</v>
      </c>
      <c r="G138" s="392" t="s">
        <v>1231</v>
      </c>
      <c r="H138" s="392"/>
      <c r="I138" s="392" t="s">
        <v>1233</v>
      </c>
      <c r="J138" s="392" t="s">
        <v>1234</v>
      </c>
      <c r="K138" s="393"/>
      <c r="L138" s="393" t="s">
        <v>4884</v>
      </c>
      <c r="M138" s="392" t="s">
        <v>4885</v>
      </c>
      <c r="N138" s="393" t="s">
        <v>4886</v>
      </c>
      <c r="O138" s="393" t="s">
        <v>4887</v>
      </c>
      <c r="P138" s="393" t="s">
        <v>4888</v>
      </c>
      <c r="Q138" s="393" t="s">
        <v>4927</v>
      </c>
      <c r="R138" s="393" t="s">
        <v>4890</v>
      </c>
      <c r="S138" s="395"/>
      <c r="T138" s="396" t="s">
        <v>1232</v>
      </c>
      <c r="U138" s="396" t="s">
        <v>1230</v>
      </c>
      <c r="V138" s="396" t="s">
        <v>31</v>
      </c>
      <c r="W138" s="396" t="s">
        <v>1730</v>
      </c>
      <c r="X138" s="395" t="s">
        <v>4891</v>
      </c>
      <c r="Y138" s="394" t="s">
        <v>4892</v>
      </c>
      <c r="Z138" s="393"/>
      <c r="AA138" s="397"/>
    </row>
    <row r="139" spans="1:27" ht="15.75" customHeight="1">
      <c r="A139" s="391">
        <v>146</v>
      </c>
      <c r="B139" s="392" t="s">
        <v>1780</v>
      </c>
      <c r="C139" s="393" t="s">
        <v>1782</v>
      </c>
      <c r="D139" s="393" t="s">
        <v>5863</v>
      </c>
      <c r="E139" s="394" t="s">
        <v>5864</v>
      </c>
      <c r="F139" s="393" t="s">
        <v>5809</v>
      </c>
      <c r="G139" s="392" t="s">
        <v>5865</v>
      </c>
      <c r="H139" s="392"/>
      <c r="I139" s="392"/>
      <c r="J139" s="392" t="s">
        <v>1783</v>
      </c>
      <c r="K139" s="393"/>
      <c r="L139" s="393" t="s">
        <v>4884</v>
      </c>
      <c r="M139" s="392" t="s">
        <v>4885</v>
      </c>
      <c r="N139" s="393" t="s">
        <v>4886</v>
      </c>
      <c r="O139" s="393" t="s">
        <v>4887</v>
      </c>
      <c r="P139" s="393" t="s">
        <v>4888</v>
      </c>
      <c r="Q139" s="393" t="s">
        <v>4901</v>
      </c>
      <c r="R139" s="393" t="s">
        <v>4890</v>
      </c>
      <c r="S139" s="395"/>
      <c r="T139" s="396" t="s">
        <v>1784</v>
      </c>
      <c r="U139" s="396" t="s">
        <v>2121</v>
      </c>
      <c r="V139" s="396" t="s">
        <v>31</v>
      </c>
      <c r="W139" s="396" t="s">
        <v>2122</v>
      </c>
      <c r="X139" s="395" t="s">
        <v>4891</v>
      </c>
      <c r="Y139" s="394" t="s">
        <v>5638</v>
      </c>
      <c r="Z139" s="393"/>
      <c r="AA139" s="397"/>
    </row>
    <row r="140" spans="1:27" ht="15.75" customHeight="1">
      <c r="A140" s="391">
        <v>147</v>
      </c>
      <c r="B140" s="392" t="s">
        <v>5866</v>
      </c>
      <c r="C140" s="393" t="s">
        <v>153</v>
      </c>
      <c r="D140" s="393" t="s">
        <v>5867</v>
      </c>
      <c r="E140" s="394" t="s">
        <v>5868</v>
      </c>
      <c r="F140" s="393" t="s">
        <v>5786</v>
      </c>
      <c r="G140" s="392" t="s">
        <v>5869</v>
      </c>
      <c r="H140" s="392"/>
      <c r="I140" s="392" t="s">
        <v>159</v>
      </c>
      <c r="J140" s="392" t="s">
        <v>160</v>
      </c>
      <c r="K140" s="393"/>
      <c r="L140" s="393" t="s">
        <v>4884</v>
      </c>
      <c r="M140" s="392" t="s">
        <v>4885</v>
      </c>
      <c r="N140" s="393" t="s">
        <v>4886</v>
      </c>
      <c r="O140" s="393" t="s">
        <v>4887</v>
      </c>
      <c r="P140" s="393" t="s">
        <v>4888</v>
      </c>
      <c r="Q140" s="393" t="s">
        <v>5457</v>
      </c>
      <c r="R140" s="393" t="s">
        <v>4890</v>
      </c>
      <c r="S140" s="395"/>
      <c r="T140" s="396" t="s">
        <v>155</v>
      </c>
      <c r="U140" s="396" t="s">
        <v>157</v>
      </c>
      <c r="V140" s="396" t="s">
        <v>156</v>
      </c>
      <c r="W140" s="396" t="s">
        <v>158</v>
      </c>
      <c r="X140" s="395" t="s">
        <v>4929</v>
      </c>
      <c r="Y140" s="394" t="s">
        <v>5870</v>
      </c>
      <c r="Z140" s="393"/>
      <c r="AA140" s="397"/>
    </row>
    <row r="141" spans="1:27" ht="15.75" customHeight="1">
      <c r="A141" s="391">
        <v>148</v>
      </c>
      <c r="B141" s="392" t="s">
        <v>5871</v>
      </c>
      <c r="C141" s="393" t="s">
        <v>153</v>
      </c>
      <c r="D141" s="393" t="s">
        <v>5872</v>
      </c>
      <c r="E141" s="394" t="s">
        <v>5873</v>
      </c>
      <c r="F141" s="393" t="s">
        <v>5786</v>
      </c>
      <c r="G141" s="392" t="s">
        <v>1046</v>
      </c>
      <c r="H141" s="392"/>
      <c r="I141" s="392" t="s">
        <v>159</v>
      </c>
      <c r="J141" s="392" t="s">
        <v>160</v>
      </c>
      <c r="K141" s="393"/>
      <c r="L141" s="393" t="s">
        <v>4884</v>
      </c>
      <c r="M141" s="392" t="s">
        <v>4885</v>
      </c>
      <c r="N141" s="393" t="s">
        <v>4886</v>
      </c>
      <c r="O141" s="393" t="s">
        <v>4887</v>
      </c>
      <c r="P141" s="393" t="s">
        <v>4888</v>
      </c>
      <c r="Q141" s="393" t="s">
        <v>5457</v>
      </c>
      <c r="R141" s="393" t="s">
        <v>4890</v>
      </c>
      <c r="S141" s="395"/>
      <c r="T141" s="396" t="s">
        <v>155</v>
      </c>
      <c r="U141" s="396" t="s">
        <v>157</v>
      </c>
      <c r="V141" s="396" t="s">
        <v>156</v>
      </c>
      <c r="W141" s="396" t="s">
        <v>158</v>
      </c>
      <c r="X141" s="395" t="s">
        <v>4891</v>
      </c>
      <c r="Y141" s="394" t="s">
        <v>4892</v>
      </c>
      <c r="Z141" s="393"/>
      <c r="AA141" s="397"/>
    </row>
    <row r="142" spans="1:27" ht="15.75" customHeight="1">
      <c r="A142" s="391">
        <v>149</v>
      </c>
      <c r="B142" s="392" t="s">
        <v>5874</v>
      </c>
      <c r="C142" s="393" t="s">
        <v>5875</v>
      </c>
      <c r="D142" s="393" t="s">
        <v>5876</v>
      </c>
      <c r="E142" s="394" t="s">
        <v>5877</v>
      </c>
      <c r="F142" s="393" t="s">
        <v>5878</v>
      </c>
      <c r="G142" s="392" t="s">
        <v>5879</v>
      </c>
      <c r="H142" s="392"/>
      <c r="I142" s="392" t="s">
        <v>5880</v>
      </c>
      <c r="J142" s="392" t="s">
        <v>5881</v>
      </c>
      <c r="K142" s="393"/>
      <c r="L142" s="393" t="s">
        <v>5023</v>
      </c>
      <c r="M142" s="392" t="s">
        <v>5024</v>
      </c>
      <c r="N142" s="393" t="s">
        <v>5700</v>
      </c>
      <c r="O142" s="393" t="s">
        <v>5701</v>
      </c>
      <c r="P142" s="393" t="s">
        <v>5882</v>
      </c>
      <c r="Q142" s="393" t="s">
        <v>5387</v>
      </c>
      <c r="R142" s="393" t="s">
        <v>4890</v>
      </c>
      <c r="S142" s="395"/>
      <c r="T142" s="396" t="s">
        <v>2749</v>
      </c>
      <c r="U142" s="396" t="s">
        <v>5883</v>
      </c>
      <c r="V142" s="396" t="s">
        <v>334</v>
      </c>
      <c r="W142" s="396" t="s">
        <v>5884</v>
      </c>
      <c r="X142" s="395" t="s">
        <v>4929</v>
      </c>
      <c r="Y142" s="394" t="s">
        <v>5885</v>
      </c>
      <c r="Z142" s="393"/>
      <c r="AA142" s="397"/>
    </row>
    <row r="143" spans="1:27" ht="15.75" customHeight="1">
      <c r="A143" s="391">
        <v>150</v>
      </c>
      <c r="B143" s="392" t="s">
        <v>2748</v>
      </c>
      <c r="C143" s="393" t="s">
        <v>5886</v>
      </c>
      <c r="D143" s="393" t="s">
        <v>5876</v>
      </c>
      <c r="E143" s="394" t="s">
        <v>5887</v>
      </c>
      <c r="F143" s="393" t="s">
        <v>5888</v>
      </c>
      <c r="G143" s="392" t="s">
        <v>5889</v>
      </c>
      <c r="H143" s="392"/>
      <c r="I143" s="392" t="s">
        <v>5880</v>
      </c>
      <c r="J143" s="392" t="s">
        <v>5881</v>
      </c>
      <c r="K143" s="393"/>
      <c r="L143" s="393" t="s">
        <v>5890</v>
      </c>
      <c r="M143" s="392" t="s">
        <v>5891</v>
      </c>
      <c r="N143" s="393" t="s">
        <v>4924</v>
      </c>
      <c r="O143" s="393" t="s">
        <v>4925</v>
      </c>
      <c r="P143" s="393" t="s">
        <v>5892</v>
      </c>
      <c r="Q143" s="393" t="s">
        <v>4890</v>
      </c>
      <c r="R143" s="393" t="s">
        <v>4890</v>
      </c>
      <c r="S143" s="395"/>
      <c r="T143" s="396" t="s">
        <v>2749</v>
      </c>
      <c r="U143" s="396" t="s">
        <v>5883</v>
      </c>
      <c r="V143" s="396" t="s">
        <v>334</v>
      </c>
      <c r="W143" s="396" t="s">
        <v>5884</v>
      </c>
      <c r="X143" s="395" t="s">
        <v>4905</v>
      </c>
      <c r="Y143" s="394" t="s">
        <v>5893</v>
      </c>
      <c r="Z143" s="393"/>
      <c r="AA143" s="397"/>
    </row>
    <row r="144" spans="1:27" ht="15.75" customHeight="1">
      <c r="A144" s="391">
        <v>151</v>
      </c>
      <c r="B144" s="392" t="s">
        <v>5894</v>
      </c>
      <c r="C144" s="393" t="s">
        <v>5895</v>
      </c>
      <c r="D144" s="393" t="s">
        <v>5896</v>
      </c>
      <c r="E144" s="394" t="s">
        <v>5897</v>
      </c>
      <c r="F144" s="393" t="s">
        <v>5898</v>
      </c>
      <c r="G144" s="392" t="s">
        <v>5899</v>
      </c>
      <c r="H144" s="392"/>
      <c r="I144" s="392" t="s">
        <v>5900</v>
      </c>
      <c r="J144" s="392" t="s">
        <v>5901</v>
      </c>
      <c r="K144" s="393"/>
      <c r="L144" s="393" t="s">
        <v>4992</v>
      </c>
      <c r="M144" s="392" t="s">
        <v>4993</v>
      </c>
      <c r="N144" s="393" t="s">
        <v>4924</v>
      </c>
      <c r="O144" s="393" t="s">
        <v>4925</v>
      </c>
      <c r="P144" s="393" t="s">
        <v>4972</v>
      </c>
      <c r="Q144" s="393" t="s">
        <v>5902</v>
      </c>
      <c r="R144" s="393" t="s">
        <v>4890</v>
      </c>
      <c r="S144" s="395"/>
      <c r="T144" s="396" t="s">
        <v>5903</v>
      </c>
      <c r="U144" s="396"/>
      <c r="V144" s="396"/>
      <c r="W144" s="396"/>
      <c r="X144" s="395" t="s">
        <v>4905</v>
      </c>
      <c r="Y144" s="394" t="s">
        <v>5904</v>
      </c>
      <c r="Z144" s="393"/>
      <c r="AA144" s="397"/>
    </row>
    <row r="145" spans="1:27" ht="15.75" customHeight="1">
      <c r="A145" s="391">
        <v>152</v>
      </c>
      <c r="B145" s="392" t="s">
        <v>1141</v>
      </c>
      <c r="C145" s="393" t="s">
        <v>1142</v>
      </c>
      <c r="D145" s="393" t="s">
        <v>5905</v>
      </c>
      <c r="E145" s="394" t="s">
        <v>5906</v>
      </c>
      <c r="F145" s="393" t="s">
        <v>5907</v>
      </c>
      <c r="G145" s="392" t="s">
        <v>1143</v>
      </c>
      <c r="H145" s="392"/>
      <c r="I145" s="392" t="s">
        <v>1145</v>
      </c>
      <c r="J145" s="392" t="s">
        <v>1146</v>
      </c>
      <c r="K145" s="393"/>
      <c r="L145" s="393" t="s">
        <v>4884</v>
      </c>
      <c r="M145" s="392" t="s">
        <v>4885</v>
      </c>
      <c r="N145" s="393" t="s">
        <v>4886</v>
      </c>
      <c r="O145" s="393" t="s">
        <v>4887</v>
      </c>
      <c r="P145" s="393" t="s">
        <v>4888</v>
      </c>
      <c r="Q145" s="393" t="s">
        <v>4890</v>
      </c>
      <c r="R145" s="393" t="s">
        <v>4890</v>
      </c>
      <c r="S145" s="395"/>
      <c r="T145" s="396" t="s">
        <v>1144</v>
      </c>
      <c r="U145" s="396" t="s">
        <v>5908</v>
      </c>
      <c r="V145" s="396" t="s">
        <v>8</v>
      </c>
      <c r="W145" s="396" t="s">
        <v>5909</v>
      </c>
      <c r="X145" s="395" t="s">
        <v>4891</v>
      </c>
      <c r="Y145" s="394" t="s">
        <v>5910</v>
      </c>
      <c r="Z145" s="393"/>
      <c r="AA145" s="397"/>
    </row>
    <row r="146" spans="1:27" ht="15.75" customHeight="1">
      <c r="A146" s="391">
        <v>153</v>
      </c>
      <c r="B146" s="392" t="s">
        <v>5911</v>
      </c>
      <c r="C146" s="393" t="s">
        <v>5912</v>
      </c>
      <c r="D146" s="393" t="s">
        <v>5913</v>
      </c>
      <c r="E146" s="394" t="s">
        <v>5914</v>
      </c>
      <c r="F146" s="393" t="s">
        <v>5915</v>
      </c>
      <c r="G146" s="392" t="s">
        <v>5916</v>
      </c>
      <c r="H146" s="392"/>
      <c r="I146" s="392" t="s">
        <v>4956</v>
      </c>
      <c r="J146" s="392" t="s">
        <v>4957</v>
      </c>
      <c r="K146" s="393"/>
      <c r="L146" s="393" t="s">
        <v>5917</v>
      </c>
      <c r="M146" s="392" t="s">
        <v>5918</v>
      </c>
      <c r="N146" s="393" t="s">
        <v>4960</v>
      </c>
      <c r="O146" s="393" t="s">
        <v>4961</v>
      </c>
      <c r="P146" s="393" t="s">
        <v>5919</v>
      </c>
      <c r="Q146" s="393" t="s">
        <v>5269</v>
      </c>
      <c r="R146" s="393" t="s">
        <v>4890</v>
      </c>
      <c r="S146" s="395"/>
      <c r="T146" s="396"/>
      <c r="U146" s="396"/>
      <c r="V146" s="396"/>
      <c r="W146" s="396"/>
      <c r="X146" s="395" t="s">
        <v>4929</v>
      </c>
      <c r="Y146" s="394" t="s">
        <v>4964</v>
      </c>
      <c r="Z146" s="393"/>
      <c r="AA146" s="397"/>
    </row>
    <row r="147" spans="1:27" ht="15.75" customHeight="1">
      <c r="A147" s="391">
        <v>154</v>
      </c>
      <c r="B147" s="392" t="s">
        <v>2116</v>
      </c>
      <c r="C147" s="393" t="s">
        <v>115</v>
      </c>
      <c r="D147" s="393" t="s">
        <v>5920</v>
      </c>
      <c r="E147" s="394" t="s">
        <v>5921</v>
      </c>
      <c r="F147" s="393" t="s">
        <v>5824</v>
      </c>
      <c r="G147" s="392" t="s">
        <v>1566</v>
      </c>
      <c r="H147" s="392"/>
      <c r="I147" s="392" t="s">
        <v>121</v>
      </c>
      <c r="J147" s="392" t="s">
        <v>122</v>
      </c>
      <c r="K147" s="393"/>
      <c r="L147" s="393" t="s">
        <v>4884</v>
      </c>
      <c r="M147" s="392" t="s">
        <v>4885</v>
      </c>
      <c r="N147" s="393" t="s">
        <v>4886</v>
      </c>
      <c r="O147" s="393" t="s">
        <v>4887</v>
      </c>
      <c r="P147" s="393" t="s">
        <v>4888</v>
      </c>
      <c r="Q147" s="393" t="s">
        <v>4973</v>
      </c>
      <c r="R147" s="393" t="s">
        <v>4890</v>
      </c>
      <c r="S147" s="395"/>
      <c r="T147" s="396" t="s">
        <v>117</v>
      </c>
      <c r="U147" s="396" t="s">
        <v>2117</v>
      </c>
      <c r="V147" s="396" t="s">
        <v>1388</v>
      </c>
      <c r="W147" s="396" t="s">
        <v>2118</v>
      </c>
      <c r="X147" s="395" t="s">
        <v>4891</v>
      </c>
      <c r="Y147" s="394" t="s">
        <v>4892</v>
      </c>
      <c r="Z147" s="393"/>
      <c r="AA147" s="397"/>
    </row>
    <row r="148" spans="1:27" ht="15.75" customHeight="1">
      <c r="A148" s="391">
        <v>155</v>
      </c>
      <c r="B148" s="392" t="s">
        <v>5922</v>
      </c>
      <c r="C148" s="393" t="s">
        <v>5923</v>
      </c>
      <c r="D148" s="393" t="s">
        <v>5924</v>
      </c>
      <c r="E148" s="394" t="s">
        <v>5925</v>
      </c>
      <c r="F148" s="393" t="s">
        <v>5926</v>
      </c>
      <c r="G148" s="392" t="s">
        <v>5927</v>
      </c>
      <c r="H148" s="392"/>
      <c r="I148" s="392" t="s">
        <v>5928</v>
      </c>
      <c r="J148" s="392" t="s">
        <v>5929</v>
      </c>
      <c r="K148" s="393"/>
      <c r="L148" s="393" t="s">
        <v>5930</v>
      </c>
      <c r="M148" s="392" t="s">
        <v>5931</v>
      </c>
      <c r="N148" s="393" t="s">
        <v>4924</v>
      </c>
      <c r="O148" s="393" t="s">
        <v>4925</v>
      </c>
      <c r="P148" s="393" t="s">
        <v>5932</v>
      </c>
      <c r="Q148" s="393" t="s">
        <v>4890</v>
      </c>
      <c r="R148" s="393" t="s">
        <v>4890</v>
      </c>
      <c r="S148" s="395"/>
      <c r="T148" s="396" t="s">
        <v>5933</v>
      </c>
      <c r="U148" s="396"/>
      <c r="V148" s="396"/>
      <c r="W148" s="396"/>
      <c r="X148" s="395" t="s">
        <v>4929</v>
      </c>
      <c r="Y148" s="394" t="s">
        <v>5934</v>
      </c>
      <c r="Z148" s="393"/>
      <c r="AA148" s="397"/>
    </row>
    <row r="149" spans="1:27" ht="15.75" customHeight="1">
      <c r="A149" s="391">
        <v>156</v>
      </c>
      <c r="B149" s="392" t="s">
        <v>1636</v>
      </c>
      <c r="C149" s="393" t="s">
        <v>1637</v>
      </c>
      <c r="D149" s="393" t="s">
        <v>5935</v>
      </c>
      <c r="E149" s="394" t="s">
        <v>5936</v>
      </c>
      <c r="F149" s="393" t="s">
        <v>5937</v>
      </c>
      <c r="G149" s="392" t="s">
        <v>1638</v>
      </c>
      <c r="H149" s="392"/>
      <c r="I149" s="392"/>
      <c r="J149" s="392"/>
      <c r="K149" s="393"/>
      <c r="L149" s="393" t="s">
        <v>5345</v>
      </c>
      <c r="M149" s="392" t="s">
        <v>5346</v>
      </c>
      <c r="N149" s="393" t="s">
        <v>5938</v>
      </c>
      <c r="O149" s="393" t="s">
        <v>5939</v>
      </c>
      <c r="P149" s="393" t="s">
        <v>4972</v>
      </c>
      <c r="Q149" s="393" t="s">
        <v>5940</v>
      </c>
      <c r="R149" s="393" t="s">
        <v>4890</v>
      </c>
      <c r="S149" s="395"/>
      <c r="T149" s="396" t="s">
        <v>1639</v>
      </c>
      <c r="U149" s="396"/>
      <c r="V149" s="396"/>
      <c r="W149" s="396"/>
      <c r="X149" s="395" t="s">
        <v>4891</v>
      </c>
      <c r="Y149" s="394" t="s">
        <v>5941</v>
      </c>
      <c r="Z149" s="393"/>
      <c r="AA149" s="397"/>
    </row>
    <row r="150" spans="1:27" ht="15.75" customHeight="1">
      <c r="A150" s="391">
        <v>157</v>
      </c>
      <c r="B150" s="392" t="s">
        <v>2617</v>
      </c>
      <c r="C150" s="393" t="s">
        <v>1637</v>
      </c>
      <c r="D150" s="393" t="s">
        <v>5935</v>
      </c>
      <c r="E150" s="394" t="s">
        <v>5942</v>
      </c>
      <c r="F150" s="393"/>
      <c r="G150" s="392" t="s">
        <v>2620</v>
      </c>
      <c r="H150" s="392"/>
      <c r="I150" s="392"/>
      <c r="J150" s="392"/>
      <c r="K150" s="393"/>
      <c r="L150" s="393" t="s">
        <v>4980</v>
      </c>
      <c r="M150" s="392" t="s">
        <v>4981</v>
      </c>
      <c r="N150" s="393" t="s">
        <v>4924</v>
      </c>
      <c r="O150" s="393" t="s">
        <v>4925</v>
      </c>
      <c r="P150" s="393" t="s">
        <v>4972</v>
      </c>
      <c r="Q150" s="393" t="s">
        <v>5943</v>
      </c>
      <c r="R150" s="393" t="s">
        <v>4890</v>
      </c>
      <c r="S150" s="395"/>
      <c r="T150" s="396"/>
      <c r="U150" s="396"/>
      <c r="V150" s="396"/>
      <c r="W150" s="396"/>
      <c r="X150" s="395" t="s">
        <v>4891</v>
      </c>
      <c r="Y150" s="394" t="s">
        <v>5026</v>
      </c>
      <c r="Z150" s="393"/>
      <c r="AA150" s="397"/>
    </row>
    <row r="151" spans="1:27" ht="15.75" customHeight="1">
      <c r="A151" s="391">
        <v>158</v>
      </c>
      <c r="B151" s="392" t="s">
        <v>5944</v>
      </c>
      <c r="C151" s="393" t="s">
        <v>5945</v>
      </c>
      <c r="D151" s="393" t="s">
        <v>5946</v>
      </c>
      <c r="E151" s="394" t="s">
        <v>5947</v>
      </c>
      <c r="F151" s="393" t="s">
        <v>5948</v>
      </c>
      <c r="G151" s="392" t="s">
        <v>5949</v>
      </c>
      <c r="H151" s="392"/>
      <c r="I151" s="392"/>
      <c r="J151" s="392"/>
      <c r="K151" s="393"/>
      <c r="L151" s="393" t="s">
        <v>4896</v>
      </c>
      <c r="M151" s="392" t="s">
        <v>4897</v>
      </c>
      <c r="N151" s="393" t="s">
        <v>4886</v>
      </c>
      <c r="O151" s="393" t="s">
        <v>4887</v>
      </c>
      <c r="P151" s="393" t="s">
        <v>5950</v>
      </c>
      <c r="Q151" s="393" t="s">
        <v>5057</v>
      </c>
      <c r="R151" s="393" t="s">
        <v>4890</v>
      </c>
      <c r="S151" s="395"/>
      <c r="T151" s="396" t="s">
        <v>5951</v>
      </c>
      <c r="U151" s="396" t="s">
        <v>5952</v>
      </c>
      <c r="V151" s="396" t="s">
        <v>5953</v>
      </c>
      <c r="W151" s="396" t="s">
        <v>5954</v>
      </c>
      <c r="X151" s="395" t="s">
        <v>4905</v>
      </c>
      <c r="Y151" s="394" t="s">
        <v>5955</v>
      </c>
      <c r="Z151" s="393"/>
      <c r="AA151" s="397"/>
    </row>
    <row r="152" spans="1:27" ht="15.75" customHeight="1">
      <c r="A152" s="391">
        <v>159</v>
      </c>
      <c r="B152" s="392" t="s">
        <v>1719</v>
      </c>
      <c r="C152" s="393" t="s">
        <v>76</v>
      </c>
      <c r="D152" s="393" t="s">
        <v>5956</v>
      </c>
      <c r="E152" s="394" t="s">
        <v>5957</v>
      </c>
      <c r="F152" s="393" t="s">
        <v>5815</v>
      </c>
      <c r="G152" s="392" t="s">
        <v>1720</v>
      </c>
      <c r="H152" s="392"/>
      <c r="I152" s="392" t="s">
        <v>1721</v>
      </c>
      <c r="J152" s="392" t="s">
        <v>83</v>
      </c>
      <c r="K152" s="393"/>
      <c r="L152" s="393" t="s">
        <v>4884</v>
      </c>
      <c r="M152" s="392" t="s">
        <v>4885</v>
      </c>
      <c r="N152" s="393" t="s">
        <v>4886</v>
      </c>
      <c r="O152" s="393" t="s">
        <v>4887</v>
      </c>
      <c r="P152" s="393" t="s">
        <v>4888</v>
      </c>
      <c r="Q152" s="393" t="s">
        <v>5145</v>
      </c>
      <c r="R152" s="393" t="s">
        <v>4890</v>
      </c>
      <c r="S152" s="395"/>
      <c r="T152" s="396" t="s">
        <v>78</v>
      </c>
      <c r="U152" s="396" t="s">
        <v>80</v>
      </c>
      <c r="V152" s="396" t="s">
        <v>79</v>
      </c>
      <c r="W152" s="396" t="s">
        <v>81</v>
      </c>
      <c r="X152" s="395" t="s">
        <v>4891</v>
      </c>
      <c r="Y152" s="394" t="s">
        <v>4892</v>
      </c>
      <c r="Z152" s="393"/>
      <c r="AA152" s="397"/>
    </row>
    <row r="153" spans="1:27" ht="15.75" customHeight="1">
      <c r="A153" s="391">
        <v>160</v>
      </c>
      <c r="B153" s="392" t="s">
        <v>551</v>
      </c>
      <c r="C153" s="393" t="s">
        <v>552</v>
      </c>
      <c r="D153" s="393" t="s">
        <v>5958</v>
      </c>
      <c r="E153" s="394" t="s">
        <v>5959</v>
      </c>
      <c r="F153" s="393" t="s">
        <v>4883</v>
      </c>
      <c r="G153" s="392" t="s">
        <v>1376</v>
      </c>
      <c r="H153" s="392"/>
      <c r="I153" s="392" t="s">
        <v>556</v>
      </c>
      <c r="J153" s="392" t="s">
        <v>557</v>
      </c>
      <c r="K153" s="393"/>
      <c r="L153" s="393" t="s">
        <v>4884</v>
      </c>
      <c r="M153" s="392" t="s">
        <v>4885</v>
      </c>
      <c r="N153" s="393" t="s">
        <v>4886</v>
      </c>
      <c r="O153" s="393" t="s">
        <v>4887</v>
      </c>
      <c r="P153" s="393" t="s">
        <v>4888</v>
      </c>
      <c r="Q153" s="393" t="s">
        <v>5744</v>
      </c>
      <c r="R153" s="393" t="s">
        <v>4890</v>
      </c>
      <c r="S153" s="395"/>
      <c r="T153" s="396" t="s">
        <v>553</v>
      </c>
      <c r="U153" s="396" t="s">
        <v>554</v>
      </c>
      <c r="V153" s="396" t="s">
        <v>31</v>
      </c>
      <c r="W153" s="396" t="s">
        <v>555</v>
      </c>
      <c r="X153" s="395" t="s">
        <v>4891</v>
      </c>
      <c r="Y153" s="394" t="s">
        <v>4892</v>
      </c>
      <c r="Z153" s="393"/>
      <c r="AA153" s="397"/>
    </row>
    <row r="154" spans="1:27" ht="15.75" customHeight="1">
      <c r="A154" s="391">
        <v>161</v>
      </c>
      <c r="B154" s="392" t="s">
        <v>1383</v>
      </c>
      <c r="C154" s="393" t="s">
        <v>1384</v>
      </c>
      <c r="D154" s="393" t="s">
        <v>5960</v>
      </c>
      <c r="E154" s="394" t="s">
        <v>5961</v>
      </c>
      <c r="F154" s="393" t="s">
        <v>5386</v>
      </c>
      <c r="G154" s="392" t="s">
        <v>1385</v>
      </c>
      <c r="H154" s="392"/>
      <c r="I154" s="392" t="s">
        <v>374</v>
      </c>
      <c r="J154" s="392" t="s">
        <v>375</v>
      </c>
      <c r="K154" s="393"/>
      <c r="L154" s="393" t="s">
        <v>4884</v>
      </c>
      <c r="M154" s="392" t="s">
        <v>4885</v>
      </c>
      <c r="N154" s="393" t="s">
        <v>4886</v>
      </c>
      <c r="O154" s="393" t="s">
        <v>4887</v>
      </c>
      <c r="P154" s="393" t="s">
        <v>4888</v>
      </c>
      <c r="Q154" s="393" t="s">
        <v>4973</v>
      </c>
      <c r="R154" s="393" t="s">
        <v>4890</v>
      </c>
      <c r="S154" s="395"/>
      <c r="T154" s="396" t="s">
        <v>372</v>
      </c>
      <c r="U154" s="396" t="s">
        <v>370</v>
      </c>
      <c r="V154" s="396" t="s">
        <v>31</v>
      </c>
      <c r="W154" s="396" t="s">
        <v>373</v>
      </c>
      <c r="X154" s="395" t="s">
        <v>4891</v>
      </c>
      <c r="Y154" s="394" t="s">
        <v>4892</v>
      </c>
      <c r="Z154" s="393"/>
      <c r="AA154" s="397"/>
    </row>
    <row r="155" spans="1:27" ht="15.75" customHeight="1">
      <c r="A155" s="391">
        <v>162</v>
      </c>
      <c r="B155" s="392" t="s">
        <v>2090</v>
      </c>
      <c r="C155" s="393" t="s">
        <v>1876</v>
      </c>
      <c r="D155" s="393" t="s">
        <v>5962</v>
      </c>
      <c r="E155" s="394" t="s">
        <v>5963</v>
      </c>
      <c r="F155" s="393" t="s">
        <v>5123</v>
      </c>
      <c r="G155" s="392" t="s">
        <v>1273</v>
      </c>
      <c r="H155" s="392"/>
      <c r="I155" s="392" t="s">
        <v>529</v>
      </c>
      <c r="J155" s="392" t="s">
        <v>530</v>
      </c>
      <c r="K155" s="393"/>
      <c r="L155" s="393" t="s">
        <v>4884</v>
      </c>
      <c r="M155" s="392" t="s">
        <v>4885</v>
      </c>
      <c r="N155" s="393" t="s">
        <v>4886</v>
      </c>
      <c r="O155" s="393" t="s">
        <v>4887</v>
      </c>
      <c r="P155" s="393" t="s">
        <v>4888</v>
      </c>
      <c r="Q155" s="393" t="s">
        <v>4901</v>
      </c>
      <c r="R155" s="393" t="s">
        <v>4890</v>
      </c>
      <c r="S155" s="395"/>
      <c r="T155" s="396" t="s">
        <v>528</v>
      </c>
      <c r="U155" s="396" t="s">
        <v>5964</v>
      </c>
      <c r="V155" s="396" t="s">
        <v>334</v>
      </c>
      <c r="W155" s="396" t="s">
        <v>5965</v>
      </c>
      <c r="X155" s="395" t="s">
        <v>4891</v>
      </c>
      <c r="Y155" s="394" t="s">
        <v>4892</v>
      </c>
      <c r="Z155" s="393"/>
      <c r="AA155" s="397"/>
    </row>
    <row r="156" spans="1:27" ht="15.75" customHeight="1">
      <c r="A156" s="391">
        <v>163</v>
      </c>
      <c r="B156" s="392" t="s">
        <v>1502</v>
      </c>
      <c r="C156" s="393" t="s">
        <v>1503</v>
      </c>
      <c r="D156" s="393" t="s">
        <v>5966</v>
      </c>
      <c r="E156" s="394" t="s">
        <v>5967</v>
      </c>
      <c r="F156" s="393" t="s">
        <v>5968</v>
      </c>
      <c r="G156" s="392" t="s">
        <v>1504</v>
      </c>
      <c r="H156" s="392"/>
      <c r="I156" s="392" t="s">
        <v>1506</v>
      </c>
      <c r="J156" s="392" t="s">
        <v>1507</v>
      </c>
      <c r="K156" s="393"/>
      <c r="L156" s="393" t="s">
        <v>4884</v>
      </c>
      <c r="M156" s="392" t="s">
        <v>4885</v>
      </c>
      <c r="N156" s="393" t="s">
        <v>4886</v>
      </c>
      <c r="O156" s="393" t="s">
        <v>4887</v>
      </c>
      <c r="P156" s="393" t="s">
        <v>4888</v>
      </c>
      <c r="Q156" s="393" t="s">
        <v>5057</v>
      </c>
      <c r="R156" s="393" t="s">
        <v>4890</v>
      </c>
      <c r="S156" s="395"/>
      <c r="T156" s="396" t="s">
        <v>1505</v>
      </c>
      <c r="U156" s="396" t="s">
        <v>1503</v>
      </c>
      <c r="V156" s="396" t="s">
        <v>31</v>
      </c>
      <c r="W156" s="396" t="s">
        <v>5969</v>
      </c>
      <c r="X156" s="395" t="s">
        <v>4891</v>
      </c>
      <c r="Y156" s="394" t="s">
        <v>4892</v>
      </c>
      <c r="Z156" s="393"/>
      <c r="AA156" s="397"/>
    </row>
    <row r="157" spans="1:27" ht="15.75" customHeight="1">
      <c r="A157" s="391">
        <v>164</v>
      </c>
      <c r="B157" s="392" t="s">
        <v>1645</v>
      </c>
      <c r="C157" s="393" t="s">
        <v>1646</v>
      </c>
      <c r="D157" s="393" t="s">
        <v>5970</v>
      </c>
      <c r="E157" s="394" t="s">
        <v>5971</v>
      </c>
      <c r="F157" s="393" t="s">
        <v>5824</v>
      </c>
      <c r="G157" s="392" t="s">
        <v>5972</v>
      </c>
      <c r="H157" s="392"/>
      <c r="I157" s="392" t="s">
        <v>1648</v>
      </c>
      <c r="J157" s="392" t="s">
        <v>1649</v>
      </c>
      <c r="K157" s="393"/>
      <c r="L157" s="393" t="s">
        <v>4884</v>
      </c>
      <c r="M157" s="392" t="s">
        <v>4885</v>
      </c>
      <c r="N157" s="393" t="s">
        <v>4886</v>
      </c>
      <c r="O157" s="393" t="s">
        <v>4887</v>
      </c>
      <c r="P157" s="393" t="s">
        <v>4888</v>
      </c>
      <c r="Q157" s="393" t="s">
        <v>4982</v>
      </c>
      <c r="R157" s="393" t="s">
        <v>4890</v>
      </c>
      <c r="S157" s="395"/>
      <c r="T157" s="396" t="s">
        <v>1647</v>
      </c>
      <c r="U157" s="396" t="s">
        <v>1646</v>
      </c>
      <c r="V157" s="396" t="s">
        <v>31</v>
      </c>
      <c r="W157" s="396" t="s">
        <v>2114</v>
      </c>
      <c r="X157" s="395" t="s">
        <v>4891</v>
      </c>
      <c r="Y157" s="394" t="s">
        <v>5154</v>
      </c>
      <c r="Z157" s="393"/>
      <c r="AA157" s="397"/>
    </row>
    <row r="158" spans="1:27" ht="15.75" customHeight="1">
      <c r="A158" s="391">
        <v>165</v>
      </c>
      <c r="B158" s="392" t="s">
        <v>5973</v>
      </c>
      <c r="C158" s="393" t="s">
        <v>1092</v>
      </c>
      <c r="D158" s="393" t="s">
        <v>5974</v>
      </c>
      <c r="E158" s="394" t="s">
        <v>5975</v>
      </c>
      <c r="F158" s="393" t="s">
        <v>5794</v>
      </c>
      <c r="G158" s="392" t="s">
        <v>5976</v>
      </c>
      <c r="H158" s="392"/>
      <c r="I158" s="392" t="s">
        <v>1094</v>
      </c>
      <c r="J158" s="392" t="s">
        <v>1095</v>
      </c>
      <c r="K158" s="393"/>
      <c r="L158" s="393" t="s">
        <v>4884</v>
      </c>
      <c r="M158" s="392" t="s">
        <v>4885</v>
      </c>
      <c r="N158" s="393" t="s">
        <v>4886</v>
      </c>
      <c r="O158" s="393" t="s">
        <v>4887</v>
      </c>
      <c r="P158" s="393" t="s">
        <v>4888</v>
      </c>
      <c r="Q158" s="393" t="s">
        <v>5098</v>
      </c>
      <c r="R158" s="393" t="s">
        <v>4890</v>
      </c>
      <c r="S158" s="395"/>
      <c r="T158" s="396" t="s">
        <v>1093</v>
      </c>
      <c r="U158" s="396" t="s">
        <v>1092</v>
      </c>
      <c r="V158" s="396" t="s">
        <v>31</v>
      </c>
      <c r="W158" s="396" t="s">
        <v>1728</v>
      </c>
      <c r="X158" s="395" t="s">
        <v>4891</v>
      </c>
      <c r="Y158" s="394" t="s">
        <v>4892</v>
      </c>
      <c r="Z158" s="393"/>
      <c r="AA158" s="397"/>
    </row>
    <row r="159" spans="1:27" ht="15.75" customHeight="1">
      <c r="A159" s="391">
        <v>166</v>
      </c>
      <c r="B159" s="392" t="s">
        <v>2529</v>
      </c>
      <c r="C159" s="393" t="s">
        <v>2531</v>
      </c>
      <c r="D159" s="393" t="s">
        <v>5977</v>
      </c>
      <c r="E159" s="394" t="s">
        <v>5978</v>
      </c>
      <c r="F159" s="393" t="s">
        <v>5979</v>
      </c>
      <c r="G159" s="392" t="s">
        <v>5980</v>
      </c>
      <c r="H159" s="392"/>
      <c r="I159" s="392" t="s">
        <v>2532</v>
      </c>
      <c r="J159" s="392" t="s">
        <v>2533</v>
      </c>
      <c r="K159" s="393"/>
      <c r="L159" s="393" t="s">
        <v>5368</v>
      </c>
      <c r="M159" s="392" t="s">
        <v>5415</v>
      </c>
      <c r="N159" s="393" t="s">
        <v>4924</v>
      </c>
      <c r="O159" s="393" t="s">
        <v>4925</v>
      </c>
      <c r="P159" s="393" t="s">
        <v>5981</v>
      </c>
      <c r="Q159" s="393" t="s">
        <v>5744</v>
      </c>
      <c r="R159" s="393" t="s">
        <v>4890</v>
      </c>
      <c r="S159" s="395"/>
      <c r="T159" s="396" t="s">
        <v>2534</v>
      </c>
      <c r="U159" s="396" t="s">
        <v>2531</v>
      </c>
      <c r="V159" s="396" t="s">
        <v>31</v>
      </c>
      <c r="W159" s="396"/>
      <c r="X159" s="395" t="s">
        <v>4891</v>
      </c>
      <c r="Y159" s="394" t="s">
        <v>5982</v>
      </c>
      <c r="Z159" s="393"/>
      <c r="AA159" s="397"/>
    </row>
    <row r="160" spans="1:27" ht="15.75" customHeight="1">
      <c r="A160" s="391">
        <v>167</v>
      </c>
      <c r="B160" s="392" t="s">
        <v>1650</v>
      </c>
      <c r="C160" s="393" t="s">
        <v>1651</v>
      </c>
      <c r="D160" s="393" t="s">
        <v>5983</v>
      </c>
      <c r="E160" s="394" t="s">
        <v>5984</v>
      </c>
      <c r="F160" s="393" t="s">
        <v>5732</v>
      </c>
      <c r="G160" s="392" t="s">
        <v>1652</v>
      </c>
      <c r="H160" s="392"/>
      <c r="I160" s="392" t="s">
        <v>1654</v>
      </c>
      <c r="J160" s="392" t="s">
        <v>1655</v>
      </c>
      <c r="K160" s="393"/>
      <c r="L160" s="393" t="s">
        <v>4884</v>
      </c>
      <c r="M160" s="392" t="s">
        <v>4885</v>
      </c>
      <c r="N160" s="393" t="s">
        <v>4886</v>
      </c>
      <c r="O160" s="393" t="s">
        <v>4887</v>
      </c>
      <c r="P160" s="393" t="s">
        <v>4888</v>
      </c>
      <c r="Q160" s="393" t="s">
        <v>4890</v>
      </c>
      <c r="R160" s="393" t="s">
        <v>4890</v>
      </c>
      <c r="S160" s="395"/>
      <c r="T160" s="396" t="s">
        <v>1653</v>
      </c>
      <c r="U160" s="396" t="s">
        <v>1651</v>
      </c>
      <c r="V160" s="396" t="s">
        <v>31</v>
      </c>
      <c r="W160" s="396" t="s">
        <v>5985</v>
      </c>
      <c r="X160" s="395" t="s">
        <v>4891</v>
      </c>
      <c r="Y160" s="394" t="s">
        <v>4892</v>
      </c>
      <c r="Z160" s="393"/>
      <c r="AA160" s="397"/>
    </row>
    <row r="161" spans="1:27" ht="15.75" customHeight="1">
      <c r="A161" s="391">
        <v>168</v>
      </c>
      <c r="B161" s="392" t="s">
        <v>5986</v>
      </c>
      <c r="C161" s="393" t="s">
        <v>5987</v>
      </c>
      <c r="D161" s="393" t="s">
        <v>5988</v>
      </c>
      <c r="E161" s="394" t="s">
        <v>5989</v>
      </c>
      <c r="F161" s="393" t="s">
        <v>4999</v>
      </c>
      <c r="G161" s="392" t="s">
        <v>5000</v>
      </c>
      <c r="H161" s="392"/>
      <c r="I161" s="392"/>
      <c r="J161" s="392"/>
      <c r="K161" s="393"/>
      <c r="L161" s="393" t="s">
        <v>5990</v>
      </c>
      <c r="M161" s="392" t="s">
        <v>5991</v>
      </c>
      <c r="N161" s="393" t="s">
        <v>4924</v>
      </c>
      <c r="O161" s="393" t="s">
        <v>4925</v>
      </c>
      <c r="P161" s="393" t="s">
        <v>5992</v>
      </c>
      <c r="Q161" s="393" t="s">
        <v>4890</v>
      </c>
      <c r="R161" s="393" t="s">
        <v>4890</v>
      </c>
      <c r="S161" s="395"/>
      <c r="T161" s="396" t="s">
        <v>5993</v>
      </c>
      <c r="U161" s="396"/>
      <c r="V161" s="396"/>
      <c r="W161" s="396"/>
      <c r="X161" s="395" t="s">
        <v>4929</v>
      </c>
      <c r="Y161" s="394" t="s">
        <v>5003</v>
      </c>
      <c r="Z161" s="393"/>
      <c r="AA161" s="397"/>
    </row>
    <row r="162" spans="1:27" ht="15.75" customHeight="1">
      <c r="A162" s="391">
        <v>169</v>
      </c>
      <c r="B162" s="392" t="s">
        <v>5994</v>
      </c>
      <c r="C162" s="393" t="s">
        <v>5995</v>
      </c>
      <c r="D162" s="393" t="s">
        <v>5996</v>
      </c>
      <c r="E162" s="394" t="s">
        <v>5997</v>
      </c>
      <c r="F162" s="393" t="s">
        <v>5235</v>
      </c>
      <c r="G162" s="392" t="s">
        <v>5998</v>
      </c>
      <c r="H162" s="392"/>
      <c r="I162" s="392" t="s">
        <v>5999</v>
      </c>
      <c r="J162" s="392" t="s">
        <v>6000</v>
      </c>
      <c r="K162" s="393"/>
      <c r="L162" s="393" t="s">
        <v>6001</v>
      </c>
      <c r="M162" s="392" t="s">
        <v>6002</v>
      </c>
      <c r="N162" s="393" t="s">
        <v>4924</v>
      </c>
      <c r="O162" s="393" t="s">
        <v>4925</v>
      </c>
      <c r="P162" s="393" t="s">
        <v>6003</v>
      </c>
      <c r="Q162" s="393" t="s">
        <v>5787</v>
      </c>
      <c r="R162" s="393" t="s">
        <v>4890</v>
      </c>
      <c r="S162" s="395"/>
      <c r="T162" s="396" t="s">
        <v>6004</v>
      </c>
      <c r="U162" s="396" t="s">
        <v>1346</v>
      </c>
      <c r="V162" s="396" t="s">
        <v>6005</v>
      </c>
      <c r="W162" s="396" t="s">
        <v>6006</v>
      </c>
      <c r="X162" s="395" t="s">
        <v>4929</v>
      </c>
      <c r="Y162" s="394" t="s">
        <v>6007</v>
      </c>
      <c r="Z162" s="393"/>
      <c r="AA162" s="397"/>
    </row>
    <row r="163" spans="1:27" ht="15.75" customHeight="1">
      <c r="A163" s="391">
        <v>170</v>
      </c>
      <c r="B163" s="392" t="s">
        <v>6008</v>
      </c>
      <c r="C163" s="393" t="s">
        <v>6009</v>
      </c>
      <c r="D163" s="393" t="s">
        <v>6010</v>
      </c>
      <c r="E163" s="394" t="s">
        <v>6011</v>
      </c>
      <c r="F163" s="393" t="s">
        <v>6012</v>
      </c>
      <c r="G163" s="392" t="s">
        <v>6013</v>
      </c>
      <c r="H163" s="392"/>
      <c r="I163" s="392"/>
      <c r="J163" s="392"/>
      <c r="K163" s="393"/>
      <c r="L163" s="393" t="s">
        <v>4896</v>
      </c>
      <c r="M163" s="392" t="s">
        <v>4897</v>
      </c>
      <c r="N163" s="393" t="s">
        <v>5214</v>
      </c>
      <c r="O163" s="393" t="s">
        <v>5215</v>
      </c>
      <c r="P163" s="393" t="s">
        <v>4972</v>
      </c>
      <c r="Q163" s="393" t="s">
        <v>4890</v>
      </c>
      <c r="R163" s="393" t="s">
        <v>4890</v>
      </c>
      <c r="S163" s="395"/>
      <c r="T163" s="396" t="s">
        <v>6014</v>
      </c>
      <c r="U163" s="396" t="s">
        <v>6015</v>
      </c>
      <c r="V163" s="396" t="s">
        <v>345</v>
      </c>
      <c r="W163" s="396" t="s">
        <v>6016</v>
      </c>
      <c r="X163" s="395" t="s">
        <v>4929</v>
      </c>
      <c r="Y163" s="394" t="s">
        <v>6017</v>
      </c>
      <c r="Z163" s="393"/>
      <c r="AA163" s="397"/>
    </row>
    <row r="164" spans="1:27" ht="15.75" customHeight="1">
      <c r="A164" s="391">
        <v>171</v>
      </c>
      <c r="B164" s="392" t="s">
        <v>6018</v>
      </c>
      <c r="C164" s="393" t="s">
        <v>6009</v>
      </c>
      <c r="D164" s="393" t="s">
        <v>6010</v>
      </c>
      <c r="E164" s="394" t="s">
        <v>6019</v>
      </c>
      <c r="F164" s="393" t="s">
        <v>6020</v>
      </c>
      <c r="G164" s="392" t="s">
        <v>6021</v>
      </c>
      <c r="H164" s="392"/>
      <c r="I164" s="392"/>
      <c r="J164" s="392"/>
      <c r="K164" s="393"/>
      <c r="L164" s="393" t="s">
        <v>5442</v>
      </c>
      <c r="M164" s="392" t="s">
        <v>5443</v>
      </c>
      <c r="N164" s="393"/>
      <c r="O164" s="393"/>
      <c r="P164" s="393" t="s">
        <v>5444</v>
      </c>
      <c r="Q164" s="393" t="s">
        <v>5098</v>
      </c>
      <c r="R164" s="393" t="s">
        <v>4890</v>
      </c>
      <c r="S164" s="395"/>
      <c r="T164" s="396" t="s">
        <v>6014</v>
      </c>
      <c r="U164" s="396"/>
      <c r="V164" s="396"/>
      <c r="W164" s="396"/>
      <c r="X164" s="395" t="s">
        <v>4929</v>
      </c>
      <c r="Y164" s="394" t="s">
        <v>6022</v>
      </c>
      <c r="Z164" s="393"/>
      <c r="AA164" s="397"/>
    </row>
    <row r="165" spans="1:27" ht="15.75" customHeight="1">
      <c r="A165" s="391">
        <v>172</v>
      </c>
      <c r="B165" s="392" t="s">
        <v>6023</v>
      </c>
      <c r="C165" s="393" t="s">
        <v>6024</v>
      </c>
      <c r="D165" s="393" t="s">
        <v>6025</v>
      </c>
      <c r="E165" s="394" t="s">
        <v>6026</v>
      </c>
      <c r="F165" s="393" t="s">
        <v>6027</v>
      </c>
      <c r="G165" s="392" t="s">
        <v>6028</v>
      </c>
      <c r="H165" s="392"/>
      <c r="I165" s="392" t="s">
        <v>6029</v>
      </c>
      <c r="J165" s="392" t="s">
        <v>6030</v>
      </c>
      <c r="K165" s="393"/>
      <c r="L165" s="393" t="s">
        <v>6031</v>
      </c>
      <c r="M165" s="392" t="s">
        <v>6032</v>
      </c>
      <c r="N165" s="393" t="s">
        <v>4886</v>
      </c>
      <c r="O165" s="393" t="s">
        <v>4887</v>
      </c>
      <c r="P165" s="393" t="s">
        <v>6033</v>
      </c>
      <c r="Q165" s="393" t="s">
        <v>5451</v>
      </c>
      <c r="R165" s="393" t="s">
        <v>4890</v>
      </c>
      <c r="S165" s="395"/>
      <c r="T165" s="396" t="s">
        <v>6034</v>
      </c>
      <c r="U165" s="396" t="s">
        <v>6035</v>
      </c>
      <c r="V165" s="396" t="s">
        <v>31</v>
      </c>
      <c r="W165" s="396" t="s">
        <v>6036</v>
      </c>
      <c r="X165" s="395" t="s">
        <v>4905</v>
      </c>
      <c r="Y165" s="394" t="s">
        <v>6037</v>
      </c>
      <c r="Z165" s="393"/>
      <c r="AA165" s="397"/>
    </row>
    <row r="166" spans="1:27" ht="15.75" customHeight="1">
      <c r="A166" s="391">
        <v>173</v>
      </c>
      <c r="B166" s="392" t="s">
        <v>6038</v>
      </c>
      <c r="C166" s="393" t="s">
        <v>6039</v>
      </c>
      <c r="D166" s="393" t="s">
        <v>6040</v>
      </c>
      <c r="E166" s="394" t="s">
        <v>6041</v>
      </c>
      <c r="F166" s="393" t="s">
        <v>6042</v>
      </c>
      <c r="G166" s="392" t="s">
        <v>6043</v>
      </c>
      <c r="H166" s="392"/>
      <c r="I166" s="392" t="s">
        <v>6044</v>
      </c>
      <c r="J166" s="392" t="s">
        <v>6045</v>
      </c>
      <c r="K166" s="393"/>
      <c r="L166" s="393" t="s">
        <v>5762</v>
      </c>
      <c r="M166" s="392" t="s">
        <v>5763</v>
      </c>
      <c r="N166" s="393" t="s">
        <v>5104</v>
      </c>
      <c r="O166" s="393" t="s">
        <v>5105</v>
      </c>
      <c r="P166" s="393" t="s">
        <v>5766</v>
      </c>
      <c r="Q166" s="393" t="s">
        <v>5301</v>
      </c>
      <c r="R166" s="393" t="s">
        <v>4890</v>
      </c>
      <c r="S166" s="395"/>
      <c r="T166" s="396"/>
      <c r="U166" s="396"/>
      <c r="V166" s="396"/>
      <c r="W166" s="396"/>
      <c r="X166" s="395" t="s">
        <v>4929</v>
      </c>
      <c r="Y166" s="394" t="s">
        <v>5767</v>
      </c>
      <c r="Z166" s="393"/>
      <c r="AA166" s="397"/>
    </row>
    <row r="167" spans="1:27" ht="15.75" customHeight="1">
      <c r="A167" s="391">
        <v>174</v>
      </c>
      <c r="B167" s="392" t="s">
        <v>913</v>
      </c>
      <c r="C167" s="393" t="s">
        <v>914</v>
      </c>
      <c r="D167" s="393" t="s">
        <v>6046</v>
      </c>
      <c r="E167" s="394" t="s">
        <v>6047</v>
      </c>
      <c r="F167" s="393" t="s">
        <v>5144</v>
      </c>
      <c r="G167" s="392" t="s">
        <v>6048</v>
      </c>
      <c r="H167" s="392"/>
      <c r="I167" s="392" t="s">
        <v>916</v>
      </c>
      <c r="J167" s="392" t="s">
        <v>917</v>
      </c>
      <c r="K167" s="393"/>
      <c r="L167" s="393" t="s">
        <v>4884</v>
      </c>
      <c r="M167" s="392" t="s">
        <v>4885</v>
      </c>
      <c r="N167" s="393" t="s">
        <v>4886</v>
      </c>
      <c r="O167" s="393" t="s">
        <v>4887</v>
      </c>
      <c r="P167" s="393" t="s">
        <v>4888</v>
      </c>
      <c r="Q167" s="393" t="s">
        <v>5744</v>
      </c>
      <c r="R167" s="393" t="s">
        <v>4890</v>
      </c>
      <c r="S167" s="395"/>
      <c r="T167" s="396" t="s">
        <v>915</v>
      </c>
      <c r="U167" s="396" t="s">
        <v>914</v>
      </c>
      <c r="V167" s="396" t="s">
        <v>31</v>
      </c>
      <c r="W167" s="396" t="s">
        <v>6049</v>
      </c>
      <c r="X167" s="395" t="s">
        <v>4891</v>
      </c>
      <c r="Y167" s="394" t="s">
        <v>4892</v>
      </c>
      <c r="Z167" s="393"/>
      <c r="AA167" s="397"/>
    </row>
    <row r="168" spans="1:27" ht="15.75" customHeight="1">
      <c r="A168" s="391">
        <v>175</v>
      </c>
      <c r="B168" s="392" t="s">
        <v>6050</v>
      </c>
      <c r="C168" s="393" t="s">
        <v>6051</v>
      </c>
      <c r="D168" s="393" t="s">
        <v>6052</v>
      </c>
      <c r="E168" s="394" t="s">
        <v>6053</v>
      </c>
      <c r="F168" s="393" t="s">
        <v>6054</v>
      </c>
      <c r="G168" s="392" t="s">
        <v>6055</v>
      </c>
      <c r="H168" s="392"/>
      <c r="I168" s="392" t="s">
        <v>6056</v>
      </c>
      <c r="J168" s="392" t="s">
        <v>6057</v>
      </c>
      <c r="K168" s="393"/>
      <c r="L168" s="393" t="s">
        <v>5762</v>
      </c>
      <c r="M168" s="392" t="s">
        <v>5763</v>
      </c>
      <c r="N168" s="393" t="s">
        <v>5136</v>
      </c>
      <c r="O168" s="393" t="s">
        <v>5137</v>
      </c>
      <c r="P168" s="393" t="s">
        <v>5766</v>
      </c>
      <c r="Q168" s="393" t="s">
        <v>6058</v>
      </c>
      <c r="R168" s="393" t="s">
        <v>4890</v>
      </c>
      <c r="S168" s="395"/>
      <c r="T168" s="396"/>
      <c r="U168" s="396"/>
      <c r="V168" s="396"/>
      <c r="W168" s="396"/>
      <c r="X168" s="395" t="s">
        <v>4929</v>
      </c>
      <c r="Y168" s="394" t="s">
        <v>5767</v>
      </c>
      <c r="Z168" s="393"/>
      <c r="AA168" s="397"/>
    </row>
    <row r="169" spans="1:27" ht="15.75" customHeight="1">
      <c r="A169" s="391">
        <v>176</v>
      </c>
      <c r="B169" s="392" t="s">
        <v>6059</v>
      </c>
      <c r="C169" s="393" t="s">
        <v>892</v>
      </c>
      <c r="D169" s="393" t="s">
        <v>6060</v>
      </c>
      <c r="E169" s="394" t="s">
        <v>6061</v>
      </c>
      <c r="F169" s="393" t="s">
        <v>6062</v>
      </c>
      <c r="G169" s="392" t="s">
        <v>893</v>
      </c>
      <c r="H169" s="392"/>
      <c r="I169" s="392" t="s">
        <v>897</v>
      </c>
      <c r="J169" s="392" t="s">
        <v>898</v>
      </c>
      <c r="K169" s="393"/>
      <c r="L169" s="393" t="s">
        <v>4884</v>
      </c>
      <c r="M169" s="392" t="s">
        <v>4885</v>
      </c>
      <c r="N169" s="393" t="s">
        <v>4886</v>
      </c>
      <c r="O169" s="393" t="s">
        <v>4887</v>
      </c>
      <c r="P169" s="393" t="s">
        <v>4888</v>
      </c>
      <c r="Q169" s="393" t="s">
        <v>6063</v>
      </c>
      <c r="R169" s="393" t="s">
        <v>4890</v>
      </c>
      <c r="S169" s="395"/>
      <c r="T169" s="396" t="s">
        <v>6064</v>
      </c>
      <c r="U169" s="396" t="s">
        <v>6065</v>
      </c>
      <c r="V169" s="396" t="s">
        <v>31</v>
      </c>
      <c r="W169" s="396" t="s">
        <v>6066</v>
      </c>
      <c r="X169" s="395" t="s">
        <v>4891</v>
      </c>
      <c r="Y169" s="394" t="s">
        <v>5064</v>
      </c>
      <c r="Z169" s="393"/>
      <c r="AA169" s="397"/>
    </row>
    <row r="170" spans="1:27" ht="15.75" customHeight="1">
      <c r="A170" s="391">
        <v>177</v>
      </c>
      <c r="B170" s="392" t="s">
        <v>1328</v>
      </c>
      <c r="C170" s="393" t="s">
        <v>1329</v>
      </c>
      <c r="D170" s="393" t="s">
        <v>6067</v>
      </c>
      <c r="E170" s="394" t="s">
        <v>6068</v>
      </c>
      <c r="F170" s="393" t="s">
        <v>5979</v>
      </c>
      <c r="G170" s="392" t="s">
        <v>1330</v>
      </c>
      <c r="H170" s="392"/>
      <c r="I170" s="392" t="s">
        <v>1332</v>
      </c>
      <c r="J170" s="392" t="s">
        <v>1333</v>
      </c>
      <c r="K170" s="393"/>
      <c r="L170" s="393" t="s">
        <v>6069</v>
      </c>
      <c r="M170" s="392" t="s">
        <v>6070</v>
      </c>
      <c r="N170" s="393" t="s">
        <v>4924</v>
      </c>
      <c r="O170" s="393" t="s">
        <v>4925</v>
      </c>
      <c r="P170" s="393" t="s">
        <v>6071</v>
      </c>
      <c r="Q170" s="393" t="s">
        <v>5787</v>
      </c>
      <c r="R170" s="393" t="s">
        <v>4890</v>
      </c>
      <c r="S170" s="395"/>
      <c r="T170" s="396" t="s">
        <v>6072</v>
      </c>
      <c r="U170" s="396" t="s">
        <v>1331</v>
      </c>
      <c r="V170" s="396" t="s">
        <v>334</v>
      </c>
      <c r="W170" s="396" t="s">
        <v>6073</v>
      </c>
      <c r="X170" s="395" t="s">
        <v>4891</v>
      </c>
      <c r="Y170" s="394" t="s">
        <v>6074</v>
      </c>
      <c r="Z170" s="393"/>
      <c r="AA170" s="397"/>
    </row>
    <row r="171" spans="1:27" ht="15.75" customHeight="1">
      <c r="A171" s="391">
        <v>178</v>
      </c>
      <c r="B171" s="392" t="s">
        <v>1395</v>
      </c>
      <c r="C171" s="393" t="s">
        <v>1396</v>
      </c>
      <c r="D171" s="393" t="s">
        <v>6075</v>
      </c>
      <c r="E171" s="394" t="s">
        <v>6076</v>
      </c>
      <c r="F171" s="393" t="s">
        <v>5716</v>
      </c>
      <c r="G171" s="392" t="s">
        <v>1397</v>
      </c>
      <c r="H171" s="392"/>
      <c r="I171" s="392" t="s">
        <v>1401</v>
      </c>
      <c r="J171" s="392" t="s">
        <v>1401</v>
      </c>
      <c r="K171" s="393"/>
      <c r="L171" s="393" t="s">
        <v>4884</v>
      </c>
      <c r="M171" s="392" t="s">
        <v>4885</v>
      </c>
      <c r="N171" s="393" t="s">
        <v>4886</v>
      </c>
      <c r="O171" s="393" t="s">
        <v>4887</v>
      </c>
      <c r="P171" s="393" t="s">
        <v>4888</v>
      </c>
      <c r="Q171" s="393" t="s">
        <v>4890</v>
      </c>
      <c r="R171" s="393" t="s">
        <v>4890</v>
      </c>
      <c r="S171" s="395"/>
      <c r="T171" s="396" t="s">
        <v>6077</v>
      </c>
      <c r="U171" s="396"/>
      <c r="V171" s="396"/>
      <c r="W171" s="396"/>
      <c r="X171" s="395" t="s">
        <v>4891</v>
      </c>
      <c r="Y171" s="394" t="s">
        <v>4892</v>
      </c>
      <c r="Z171" s="393"/>
      <c r="AA171" s="397"/>
    </row>
    <row r="172" spans="1:27" ht="15.75" customHeight="1">
      <c r="A172" s="391">
        <v>179</v>
      </c>
      <c r="B172" s="392" t="s">
        <v>6078</v>
      </c>
      <c r="C172" s="393" t="s">
        <v>6079</v>
      </c>
      <c r="D172" s="393" t="s">
        <v>6080</v>
      </c>
      <c r="E172" s="394" t="s">
        <v>6081</v>
      </c>
      <c r="F172" s="393" t="s">
        <v>5748</v>
      </c>
      <c r="G172" s="392" t="s">
        <v>6082</v>
      </c>
      <c r="H172" s="392"/>
      <c r="I172" s="392"/>
      <c r="J172" s="392"/>
      <c r="K172" s="393"/>
      <c r="L172" s="393" t="s">
        <v>6083</v>
      </c>
      <c r="M172" s="392" t="s">
        <v>6084</v>
      </c>
      <c r="N172" s="393" t="s">
        <v>4924</v>
      </c>
      <c r="O172" s="393" t="s">
        <v>4925</v>
      </c>
      <c r="P172" s="393"/>
      <c r="Q172" s="393" t="s">
        <v>4890</v>
      </c>
      <c r="R172" s="393" t="s">
        <v>4890</v>
      </c>
      <c r="S172" s="395"/>
      <c r="T172" s="396"/>
      <c r="U172" s="396"/>
      <c r="V172" s="396"/>
      <c r="W172" s="396"/>
      <c r="X172" s="395" t="s">
        <v>4929</v>
      </c>
      <c r="Y172" s="394" t="s">
        <v>6085</v>
      </c>
      <c r="Z172" s="393"/>
      <c r="AA172" s="397"/>
    </row>
    <row r="173" spans="1:27" ht="15.75" customHeight="1">
      <c r="A173" s="391">
        <v>180</v>
      </c>
      <c r="B173" s="392" t="s">
        <v>1356</v>
      </c>
      <c r="C173" s="393" t="s">
        <v>1357</v>
      </c>
      <c r="D173" s="393" t="s">
        <v>6086</v>
      </c>
      <c r="E173" s="394" t="s">
        <v>6087</v>
      </c>
      <c r="F173" s="393" t="s">
        <v>5375</v>
      </c>
      <c r="G173" s="392" t="s">
        <v>1358</v>
      </c>
      <c r="H173" s="392"/>
      <c r="I173" s="392" t="s">
        <v>1361</v>
      </c>
      <c r="J173" s="392" t="s">
        <v>1362</v>
      </c>
      <c r="K173" s="393"/>
      <c r="L173" s="393" t="s">
        <v>4884</v>
      </c>
      <c r="M173" s="392" t="s">
        <v>4885</v>
      </c>
      <c r="N173" s="393" t="s">
        <v>4886</v>
      </c>
      <c r="O173" s="393" t="s">
        <v>4887</v>
      </c>
      <c r="P173" s="393" t="s">
        <v>4888</v>
      </c>
      <c r="Q173" s="393" t="s">
        <v>4901</v>
      </c>
      <c r="R173" s="393" t="s">
        <v>4890</v>
      </c>
      <c r="S173" s="395"/>
      <c r="T173" s="396" t="s">
        <v>1359</v>
      </c>
      <c r="U173" s="396" t="s">
        <v>1357</v>
      </c>
      <c r="V173" s="396" t="s">
        <v>31</v>
      </c>
      <c r="W173" s="396" t="s">
        <v>1360</v>
      </c>
      <c r="X173" s="395" t="s">
        <v>4891</v>
      </c>
      <c r="Y173" s="394" t="s">
        <v>4892</v>
      </c>
      <c r="Z173" s="393"/>
      <c r="AA173" s="397"/>
    </row>
    <row r="174" spans="1:27" ht="15.75" customHeight="1">
      <c r="A174" s="391">
        <v>181</v>
      </c>
      <c r="B174" s="392" t="s">
        <v>6088</v>
      </c>
      <c r="C174" s="393" t="s">
        <v>6089</v>
      </c>
      <c r="D174" s="393" t="s">
        <v>6090</v>
      </c>
      <c r="E174" s="394" t="s">
        <v>6091</v>
      </c>
      <c r="F174" s="393" t="s">
        <v>6092</v>
      </c>
      <c r="G174" s="392" t="s">
        <v>6093</v>
      </c>
      <c r="H174" s="392"/>
      <c r="I174" s="392"/>
      <c r="J174" s="392"/>
      <c r="K174" s="393"/>
      <c r="L174" s="393" t="s">
        <v>5033</v>
      </c>
      <c r="M174" s="392" t="s">
        <v>6094</v>
      </c>
      <c r="N174" s="393" t="s">
        <v>4924</v>
      </c>
      <c r="O174" s="393" t="s">
        <v>4925</v>
      </c>
      <c r="P174" s="393" t="s">
        <v>4972</v>
      </c>
      <c r="Q174" s="393" t="s">
        <v>4890</v>
      </c>
      <c r="R174" s="393" t="s">
        <v>4890</v>
      </c>
      <c r="S174" s="395"/>
      <c r="T174" s="396" t="s">
        <v>6095</v>
      </c>
      <c r="U174" s="396" t="s">
        <v>6096</v>
      </c>
      <c r="V174" s="396" t="s">
        <v>5499</v>
      </c>
      <c r="W174" s="396" t="s">
        <v>6097</v>
      </c>
      <c r="X174" s="395" t="s">
        <v>4905</v>
      </c>
      <c r="Y174" s="394" t="s">
        <v>6098</v>
      </c>
      <c r="Z174" s="393"/>
      <c r="AA174" s="397"/>
    </row>
    <row r="175" spans="1:27" ht="15.75" customHeight="1">
      <c r="A175" s="391">
        <v>182</v>
      </c>
      <c r="B175" s="392" t="s">
        <v>6099</v>
      </c>
      <c r="C175" s="393" t="s">
        <v>6100</v>
      </c>
      <c r="D175" s="393" t="s">
        <v>6101</v>
      </c>
      <c r="E175" s="394" t="s">
        <v>6102</v>
      </c>
      <c r="F175" s="393" t="s">
        <v>5979</v>
      </c>
      <c r="G175" s="392" t="s">
        <v>6103</v>
      </c>
      <c r="H175" s="392"/>
      <c r="I175" s="392" t="s">
        <v>6104</v>
      </c>
      <c r="J175" s="392" t="s">
        <v>6105</v>
      </c>
      <c r="K175" s="393"/>
      <c r="L175" s="393" t="s">
        <v>6106</v>
      </c>
      <c r="M175" s="392" t="s">
        <v>6107</v>
      </c>
      <c r="N175" s="393" t="s">
        <v>4924</v>
      </c>
      <c r="O175" s="393" t="s">
        <v>4925</v>
      </c>
      <c r="P175" s="393" t="s">
        <v>6108</v>
      </c>
      <c r="Q175" s="393" t="s">
        <v>6109</v>
      </c>
      <c r="R175" s="393" t="s">
        <v>4890</v>
      </c>
      <c r="S175" s="395"/>
      <c r="T175" s="396" t="s">
        <v>6110</v>
      </c>
      <c r="U175" s="396" t="s">
        <v>6111</v>
      </c>
      <c r="V175" s="396"/>
      <c r="W175" s="396" t="s">
        <v>6112</v>
      </c>
      <c r="X175" s="395" t="s">
        <v>4905</v>
      </c>
      <c r="Y175" s="394" t="s">
        <v>6113</v>
      </c>
      <c r="Z175" s="393"/>
      <c r="AA175" s="397"/>
    </row>
    <row r="176" spans="1:27" ht="15.75" customHeight="1">
      <c r="A176" s="391">
        <v>183</v>
      </c>
      <c r="B176" s="392" t="s">
        <v>1048</v>
      </c>
      <c r="C176" s="393" t="s">
        <v>1049</v>
      </c>
      <c r="D176" s="393" t="s">
        <v>6114</v>
      </c>
      <c r="E176" s="394" t="s">
        <v>6115</v>
      </c>
      <c r="F176" s="393" t="s">
        <v>6116</v>
      </c>
      <c r="G176" s="392" t="s">
        <v>1050</v>
      </c>
      <c r="H176" s="392"/>
      <c r="I176" s="392" t="s">
        <v>1053</v>
      </c>
      <c r="J176" s="392" t="s">
        <v>1054</v>
      </c>
      <c r="K176" s="393"/>
      <c r="L176" s="393" t="s">
        <v>4884</v>
      </c>
      <c r="M176" s="392" t="s">
        <v>4885</v>
      </c>
      <c r="N176" s="393" t="s">
        <v>4886</v>
      </c>
      <c r="O176" s="393" t="s">
        <v>4887</v>
      </c>
      <c r="P176" s="393" t="s">
        <v>4888</v>
      </c>
      <c r="Q176" s="393" t="s">
        <v>5269</v>
      </c>
      <c r="R176" s="393" t="s">
        <v>4890</v>
      </c>
      <c r="S176" s="395"/>
      <c r="T176" s="396" t="s">
        <v>1051</v>
      </c>
      <c r="U176" s="396" t="s">
        <v>1049</v>
      </c>
      <c r="V176" s="396" t="s">
        <v>31</v>
      </c>
      <c r="W176" s="396" t="s">
        <v>1052</v>
      </c>
      <c r="X176" s="395" t="s">
        <v>4891</v>
      </c>
      <c r="Y176" s="394" t="s">
        <v>6117</v>
      </c>
      <c r="Z176" s="393"/>
      <c r="AA176" s="397"/>
    </row>
    <row r="177" spans="1:27" ht="15.75" customHeight="1">
      <c r="A177" s="391">
        <v>184</v>
      </c>
      <c r="B177" s="392" t="s">
        <v>1657</v>
      </c>
      <c r="C177" s="393" t="s">
        <v>1658</v>
      </c>
      <c r="D177" s="393" t="s">
        <v>6118</v>
      </c>
      <c r="E177" s="394" t="s">
        <v>6119</v>
      </c>
      <c r="F177" s="393" t="s">
        <v>6120</v>
      </c>
      <c r="G177" s="392" t="s">
        <v>1659</v>
      </c>
      <c r="H177" s="392"/>
      <c r="I177" s="392" t="s">
        <v>1662</v>
      </c>
      <c r="J177" s="392" t="s">
        <v>1663</v>
      </c>
      <c r="K177" s="393"/>
      <c r="L177" s="393" t="s">
        <v>4884</v>
      </c>
      <c r="M177" s="392" t="s">
        <v>4885</v>
      </c>
      <c r="N177" s="393" t="s">
        <v>4886</v>
      </c>
      <c r="O177" s="393" t="s">
        <v>4887</v>
      </c>
      <c r="P177" s="393" t="s">
        <v>4888</v>
      </c>
      <c r="Q177" s="393" t="s">
        <v>4973</v>
      </c>
      <c r="R177" s="393" t="s">
        <v>4890</v>
      </c>
      <c r="S177" s="395"/>
      <c r="T177" s="396" t="s">
        <v>1660</v>
      </c>
      <c r="U177" s="396"/>
      <c r="V177" s="396"/>
      <c r="W177" s="396"/>
      <c r="X177" s="395" t="s">
        <v>4891</v>
      </c>
      <c r="Y177" s="394" t="s">
        <v>6121</v>
      </c>
      <c r="Z177" s="393"/>
      <c r="AA177" s="397"/>
    </row>
    <row r="178" spans="1:27" ht="15.75" customHeight="1">
      <c r="A178" s="391">
        <v>185</v>
      </c>
      <c r="B178" s="392" t="s">
        <v>6122</v>
      </c>
      <c r="C178" s="393" t="s">
        <v>6123</v>
      </c>
      <c r="D178" s="393" t="s">
        <v>6124</v>
      </c>
      <c r="E178" s="394" t="s">
        <v>6125</v>
      </c>
      <c r="F178" s="393" t="s">
        <v>6126</v>
      </c>
      <c r="G178" s="392" t="s">
        <v>6127</v>
      </c>
      <c r="H178" s="392"/>
      <c r="I178" s="392"/>
      <c r="J178" s="392"/>
      <c r="K178" s="393"/>
      <c r="L178" s="393" t="s">
        <v>5442</v>
      </c>
      <c r="M178" s="392" t="s">
        <v>5443</v>
      </c>
      <c r="N178" s="393" t="s">
        <v>4886</v>
      </c>
      <c r="O178" s="393" t="s">
        <v>4887</v>
      </c>
      <c r="P178" s="393" t="s">
        <v>4972</v>
      </c>
      <c r="Q178" s="393" t="s">
        <v>4973</v>
      </c>
      <c r="R178" s="393" t="s">
        <v>4890</v>
      </c>
      <c r="S178" s="395"/>
      <c r="T178" s="396"/>
      <c r="U178" s="396"/>
      <c r="V178" s="396"/>
      <c r="W178" s="396"/>
      <c r="X178" s="395" t="s">
        <v>4929</v>
      </c>
      <c r="Y178" s="394" t="s">
        <v>6128</v>
      </c>
      <c r="Z178" s="393"/>
      <c r="AA178" s="397"/>
    </row>
    <row r="179" spans="1:27" ht="15.75" customHeight="1">
      <c r="A179" s="391">
        <v>186</v>
      </c>
      <c r="B179" s="392" t="s">
        <v>6129</v>
      </c>
      <c r="C179" s="393"/>
      <c r="D179" s="393" t="s">
        <v>6130</v>
      </c>
      <c r="E179" s="394" t="s">
        <v>6131</v>
      </c>
      <c r="F179" s="393" t="s">
        <v>6132</v>
      </c>
      <c r="G179" s="392" t="s">
        <v>1606</v>
      </c>
      <c r="H179" s="392"/>
      <c r="I179" s="392"/>
      <c r="J179" s="392"/>
      <c r="K179" s="393"/>
      <c r="L179" s="393" t="s">
        <v>5197</v>
      </c>
      <c r="M179" s="392" t="s">
        <v>5198</v>
      </c>
      <c r="N179" s="393" t="s">
        <v>4924</v>
      </c>
      <c r="O179" s="393" t="s">
        <v>4925</v>
      </c>
      <c r="P179" s="393" t="s">
        <v>4972</v>
      </c>
      <c r="Q179" s="393" t="s">
        <v>5145</v>
      </c>
      <c r="R179" s="393" t="s">
        <v>4890</v>
      </c>
      <c r="S179" s="395"/>
      <c r="T179" s="396" t="s">
        <v>1607</v>
      </c>
      <c r="U179" s="396" t="s">
        <v>1608</v>
      </c>
      <c r="V179" s="396" t="s">
        <v>345</v>
      </c>
      <c r="W179" s="396" t="s">
        <v>1609</v>
      </c>
      <c r="X179" s="395" t="s">
        <v>4891</v>
      </c>
      <c r="Y179" s="394" t="s">
        <v>6133</v>
      </c>
      <c r="Z179" s="393"/>
      <c r="AA179" s="397"/>
    </row>
    <row r="180" spans="1:27" ht="15.75" customHeight="1">
      <c r="A180" s="391">
        <v>187</v>
      </c>
      <c r="B180" s="392" t="s">
        <v>6134</v>
      </c>
      <c r="C180" s="393" t="s">
        <v>6135</v>
      </c>
      <c r="D180" s="393" t="s">
        <v>6136</v>
      </c>
      <c r="E180" s="394" t="s">
        <v>6137</v>
      </c>
      <c r="F180" s="393" t="s">
        <v>6138</v>
      </c>
      <c r="G180" s="392" t="s">
        <v>6139</v>
      </c>
      <c r="H180" s="392"/>
      <c r="I180" s="392" t="s">
        <v>6140</v>
      </c>
      <c r="J180" s="392" t="s">
        <v>6141</v>
      </c>
      <c r="K180" s="393"/>
      <c r="L180" s="393" t="s">
        <v>4992</v>
      </c>
      <c r="M180" s="392" t="s">
        <v>4993</v>
      </c>
      <c r="N180" s="393" t="s">
        <v>5136</v>
      </c>
      <c r="O180" s="393" t="s">
        <v>5137</v>
      </c>
      <c r="P180" s="393" t="s">
        <v>4972</v>
      </c>
      <c r="Q180" s="393" t="s">
        <v>4927</v>
      </c>
      <c r="R180" s="393" t="s">
        <v>4890</v>
      </c>
      <c r="S180" s="395"/>
      <c r="T180" s="396"/>
      <c r="U180" s="396"/>
      <c r="V180" s="396"/>
      <c r="W180" s="396"/>
      <c r="X180" s="395" t="s">
        <v>4929</v>
      </c>
      <c r="Y180" s="394" t="s">
        <v>6142</v>
      </c>
      <c r="Z180" s="393"/>
      <c r="AA180" s="397"/>
    </row>
    <row r="181" spans="1:27" ht="15.75" customHeight="1">
      <c r="A181" s="391">
        <v>188</v>
      </c>
      <c r="B181" s="392" t="s">
        <v>2556</v>
      </c>
      <c r="C181" s="393" t="s">
        <v>2561</v>
      </c>
      <c r="D181" s="393" t="s">
        <v>6143</v>
      </c>
      <c r="E181" s="394" t="s">
        <v>6144</v>
      </c>
      <c r="F181" s="393" t="s">
        <v>6145</v>
      </c>
      <c r="G181" s="392" t="s">
        <v>2562</v>
      </c>
      <c r="H181" s="392"/>
      <c r="I181" s="392" t="s">
        <v>2558</v>
      </c>
      <c r="J181" s="392"/>
      <c r="K181" s="393"/>
      <c r="L181" s="393" t="s">
        <v>4992</v>
      </c>
      <c r="M181" s="392" t="s">
        <v>5856</v>
      </c>
      <c r="N181" s="393" t="s">
        <v>4924</v>
      </c>
      <c r="O181" s="393" t="s">
        <v>4925</v>
      </c>
      <c r="P181" s="393" t="s">
        <v>4972</v>
      </c>
      <c r="Q181" s="393" t="s">
        <v>4889</v>
      </c>
      <c r="R181" s="393" t="s">
        <v>4890</v>
      </c>
      <c r="S181" s="395"/>
      <c r="T181" s="396"/>
      <c r="U181" s="396"/>
      <c r="V181" s="396"/>
      <c r="W181" s="396"/>
      <c r="X181" s="395" t="s">
        <v>4891</v>
      </c>
      <c r="Y181" s="394" t="s">
        <v>6146</v>
      </c>
      <c r="Z181" s="393"/>
      <c r="AA181" s="397"/>
    </row>
    <row r="182" spans="1:27" ht="15.75" customHeight="1">
      <c r="A182" s="391">
        <v>189</v>
      </c>
      <c r="B182" s="392" t="s">
        <v>6147</v>
      </c>
      <c r="C182" s="393"/>
      <c r="D182" s="393"/>
      <c r="E182" s="394" t="s">
        <v>6148</v>
      </c>
      <c r="F182" s="393"/>
      <c r="G182" s="392"/>
      <c r="H182" s="392"/>
      <c r="I182" s="392"/>
      <c r="J182" s="392"/>
      <c r="K182" s="393"/>
      <c r="L182" s="393"/>
      <c r="M182" s="392"/>
      <c r="N182" s="393"/>
      <c r="O182" s="393"/>
      <c r="P182" s="393"/>
      <c r="Q182" s="393" t="s">
        <v>4890</v>
      </c>
      <c r="R182" s="393" t="s">
        <v>4890</v>
      </c>
      <c r="S182" s="395"/>
      <c r="T182" s="396"/>
      <c r="U182" s="396"/>
      <c r="V182" s="396"/>
      <c r="W182" s="396"/>
      <c r="X182" s="395" t="s">
        <v>4891</v>
      </c>
      <c r="Y182" s="394" t="s">
        <v>6149</v>
      </c>
      <c r="Z182" s="393"/>
      <c r="AA182" s="397"/>
    </row>
    <row r="183" spans="1:27" ht="15.75" customHeight="1">
      <c r="A183" s="391">
        <v>190</v>
      </c>
      <c r="B183" s="392" t="s">
        <v>6150</v>
      </c>
      <c r="C183" s="393"/>
      <c r="D183" s="393"/>
      <c r="E183" s="394" t="s">
        <v>6151</v>
      </c>
      <c r="F183" s="393"/>
      <c r="G183" s="392"/>
      <c r="H183" s="392"/>
      <c r="I183" s="392"/>
      <c r="J183" s="392"/>
      <c r="K183" s="393"/>
      <c r="L183" s="393"/>
      <c r="M183" s="392"/>
      <c r="N183" s="393"/>
      <c r="O183" s="393"/>
      <c r="P183" s="393"/>
      <c r="Q183" s="393" t="s">
        <v>4890</v>
      </c>
      <c r="R183" s="393" t="s">
        <v>4890</v>
      </c>
      <c r="S183" s="395"/>
      <c r="T183" s="396"/>
      <c r="U183" s="396"/>
      <c r="V183" s="396"/>
      <c r="W183" s="396"/>
      <c r="X183" s="395" t="s">
        <v>4891</v>
      </c>
      <c r="Y183" s="394" t="s">
        <v>6149</v>
      </c>
      <c r="Z183" s="393"/>
      <c r="AA183" s="397"/>
    </row>
    <row r="184" spans="1:27" ht="15.75" customHeight="1">
      <c r="A184" s="391">
        <v>191</v>
      </c>
      <c r="B184" s="392" t="s">
        <v>6152</v>
      </c>
      <c r="C184" s="393" t="s">
        <v>6153</v>
      </c>
      <c r="D184" s="393" t="s">
        <v>6154</v>
      </c>
      <c r="E184" s="394" t="s">
        <v>6155</v>
      </c>
      <c r="F184" s="393" t="s">
        <v>6156</v>
      </c>
      <c r="G184" s="392" t="s">
        <v>6157</v>
      </c>
      <c r="H184" s="392"/>
      <c r="I184" s="392" t="s">
        <v>6158</v>
      </c>
      <c r="J184" s="392" t="s">
        <v>6159</v>
      </c>
      <c r="K184" s="393"/>
      <c r="L184" s="393" t="s">
        <v>6160</v>
      </c>
      <c r="M184" s="392" t="s">
        <v>6161</v>
      </c>
      <c r="N184" s="393" t="s">
        <v>6162</v>
      </c>
      <c r="O184" s="393" t="s">
        <v>6163</v>
      </c>
      <c r="P184" s="393" t="s">
        <v>6071</v>
      </c>
      <c r="Q184" s="393" t="s">
        <v>4890</v>
      </c>
      <c r="R184" s="393" t="s">
        <v>4890</v>
      </c>
      <c r="S184" s="395"/>
      <c r="T184" s="396"/>
      <c r="U184" s="396"/>
      <c r="V184" s="396"/>
      <c r="W184" s="396"/>
      <c r="X184" s="395" t="s">
        <v>4905</v>
      </c>
      <c r="Y184" s="394" t="s">
        <v>6164</v>
      </c>
      <c r="Z184" s="393"/>
      <c r="AA184" s="397"/>
    </row>
    <row r="185" spans="1:27" ht="15.75" customHeight="1">
      <c r="A185" s="391">
        <v>192</v>
      </c>
      <c r="B185" s="392" t="s">
        <v>6165</v>
      </c>
      <c r="C185" s="393" t="s">
        <v>6153</v>
      </c>
      <c r="D185" s="393" t="s">
        <v>6154</v>
      </c>
      <c r="E185" s="394" t="s">
        <v>6166</v>
      </c>
      <c r="F185" s="393" t="s">
        <v>6167</v>
      </c>
      <c r="G185" s="392" t="s">
        <v>6168</v>
      </c>
      <c r="H185" s="392"/>
      <c r="I185" s="392" t="s">
        <v>6158</v>
      </c>
      <c r="J185" s="392" t="s">
        <v>6159</v>
      </c>
      <c r="K185" s="393"/>
      <c r="L185" s="393" t="s">
        <v>6160</v>
      </c>
      <c r="M185" s="392" t="s">
        <v>6161</v>
      </c>
      <c r="N185" s="393" t="s">
        <v>5938</v>
      </c>
      <c r="O185" s="393" t="s">
        <v>5939</v>
      </c>
      <c r="P185" s="393" t="s">
        <v>6071</v>
      </c>
      <c r="Q185" s="393" t="s">
        <v>4890</v>
      </c>
      <c r="R185" s="393" t="s">
        <v>4890</v>
      </c>
      <c r="S185" s="395"/>
      <c r="T185" s="396"/>
      <c r="U185" s="396"/>
      <c r="V185" s="396"/>
      <c r="W185" s="396"/>
      <c r="X185" s="395" t="s">
        <v>4905</v>
      </c>
      <c r="Y185" s="394" t="s">
        <v>6164</v>
      </c>
      <c r="Z185" s="393"/>
      <c r="AA185" s="397"/>
    </row>
    <row r="186" spans="1:27" ht="15.75" customHeight="1">
      <c r="A186" s="391">
        <v>193</v>
      </c>
      <c r="B186" s="392" t="s">
        <v>6169</v>
      </c>
      <c r="C186" s="393" t="s">
        <v>6153</v>
      </c>
      <c r="D186" s="393" t="s">
        <v>6154</v>
      </c>
      <c r="E186" s="394" t="s">
        <v>6170</v>
      </c>
      <c r="F186" s="393" t="s">
        <v>6171</v>
      </c>
      <c r="G186" s="392" t="s">
        <v>6172</v>
      </c>
      <c r="H186" s="392"/>
      <c r="I186" s="392" t="s">
        <v>6158</v>
      </c>
      <c r="J186" s="392" t="s">
        <v>6159</v>
      </c>
      <c r="K186" s="393"/>
      <c r="L186" s="393" t="s">
        <v>6173</v>
      </c>
      <c r="M186" s="392" t="s">
        <v>6174</v>
      </c>
      <c r="N186" s="393" t="s">
        <v>6162</v>
      </c>
      <c r="O186" s="393" t="s">
        <v>6163</v>
      </c>
      <c r="P186" s="393" t="s">
        <v>6071</v>
      </c>
      <c r="Q186" s="393" t="s">
        <v>4890</v>
      </c>
      <c r="R186" s="393" t="s">
        <v>4890</v>
      </c>
      <c r="S186" s="395"/>
      <c r="T186" s="396"/>
      <c r="U186" s="396"/>
      <c r="V186" s="396"/>
      <c r="W186" s="396"/>
      <c r="X186" s="395" t="s">
        <v>4905</v>
      </c>
      <c r="Y186" s="394" t="s">
        <v>6164</v>
      </c>
      <c r="Z186" s="393"/>
      <c r="AA186" s="397"/>
    </row>
    <row r="187" spans="1:27" ht="15.75" customHeight="1">
      <c r="A187" s="391">
        <v>194</v>
      </c>
      <c r="B187" s="392" t="s">
        <v>6175</v>
      </c>
      <c r="C187" s="393" t="s">
        <v>6153</v>
      </c>
      <c r="D187" s="393" t="s">
        <v>6154</v>
      </c>
      <c r="E187" s="394" t="s">
        <v>6176</v>
      </c>
      <c r="F187" s="393" t="s">
        <v>6177</v>
      </c>
      <c r="G187" s="392" t="s">
        <v>6178</v>
      </c>
      <c r="H187" s="392"/>
      <c r="I187" s="392" t="s">
        <v>6158</v>
      </c>
      <c r="J187" s="392" t="s">
        <v>6159</v>
      </c>
      <c r="K187" s="393"/>
      <c r="L187" s="393" t="s">
        <v>6179</v>
      </c>
      <c r="M187" s="392" t="s">
        <v>6180</v>
      </c>
      <c r="N187" s="393" t="s">
        <v>5161</v>
      </c>
      <c r="O187" s="393" t="s">
        <v>5162</v>
      </c>
      <c r="P187" s="393" t="s">
        <v>6181</v>
      </c>
      <c r="Q187" s="393" t="s">
        <v>4890</v>
      </c>
      <c r="R187" s="393" t="s">
        <v>4890</v>
      </c>
      <c r="S187" s="395"/>
      <c r="T187" s="396"/>
      <c r="U187" s="396"/>
      <c r="V187" s="396"/>
      <c r="W187" s="396"/>
      <c r="X187" s="395" t="s">
        <v>4905</v>
      </c>
      <c r="Y187" s="394" t="s">
        <v>6164</v>
      </c>
      <c r="Z187" s="393"/>
      <c r="AA187" s="397"/>
    </row>
    <row r="188" spans="1:27" ht="15.75" customHeight="1">
      <c r="A188" s="391">
        <v>195</v>
      </c>
      <c r="B188" s="392" t="s">
        <v>1078</v>
      </c>
      <c r="C188" s="393" t="s">
        <v>214</v>
      </c>
      <c r="D188" s="393" t="s">
        <v>6182</v>
      </c>
      <c r="E188" s="394" t="s">
        <v>6183</v>
      </c>
      <c r="F188" s="393" t="s">
        <v>5824</v>
      </c>
      <c r="G188" s="392" t="s">
        <v>1079</v>
      </c>
      <c r="H188" s="392"/>
      <c r="I188" s="392" t="s">
        <v>218</v>
      </c>
      <c r="J188" s="392" t="s">
        <v>219</v>
      </c>
      <c r="K188" s="393"/>
      <c r="L188" s="393" t="s">
        <v>4884</v>
      </c>
      <c r="M188" s="392" t="s">
        <v>4885</v>
      </c>
      <c r="N188" s="393" t="s">
        <v>4886</v>
      </c>
      <c r="O188" s="393" t="s">
        <v>4887</v>
      </c>
      <c r="P188" s="393" t="s">
        <v>4888</v>
      </c>
      <c r="Q188" s="393" t="s">
        <v>4901</v>
      </c>
      <c r="R188" s="393" t="s">
        <v>4890</v>
      </c>
      <c r="S188" s="395"/>
      <c r="T188" s="396" t="s">
        <v>216</v>
      </c>
      <c r="U188" s="396" t="s">
        <v>214</v>
      </c>
      <c r="V188" s="396" t="s">
        <v>31</v>
      </c>
      <c r="W188" s="396" t="s">
        <v>217</v>
      </c>
      <c r="X188" s="395" t="s">
        <v>4891</v>
      </c>
      <c r="Y188" s="394" t="s">
        <v>4892</v>
      </c>
      <c r="Z188" s="393"/>
      <c r="AA188" s="397"/>
    </row>
    <row r="189" spans="1:27" ht="15.75" customHeight="1">
      <c r="A189" s="391">
        <v>196</v>
      </c>
      <c r="B189" s="392" t="s">
        <v>1709</v>
      </c>
      <c r="C189" s="393" t="s">
        <v>1710</v>
      </c>
      <c r="D189" s="393" t="s">
        <v>6184</v>
      </c>
      <c r="E189" s="394" t="s">
        <v>6185</v>
      </c>
      <c r="F189" s="393" t="s">
        <v>5979</v>
      </c>
      <c r="G189" s="392" t="s">
        <v>1711</v>
      </c>
      <c r="H189" s="392"/>
      <c r="I189" s="392" t="s">
        <v>1591</v>
      </c>
      <c r="J189" s="392" t="s">
        <v>1592</v>
      </c>
      <c r="K189" s="393"/>
      <c r="L189" s="393" t="s">
        <v>6186</v>
      </c>
      <c r="M189" s="392" t="s">
        <v>6187</v>
      </c>
      <c r="N189" s="393" t="s">
        <v>4924</v>
      </c>
      <c r="O189" s="393" t="s">
        <v>4925</v>
      </c>
      <c r="P189" s="393" t="s">
        <v>6188</v>
      </c>
      <c r="Q189" s="393" t="s">
        <v>6189</v>
      </c>
      <c r="R189" s="393" t="s">
        <v>4890</v>
      </c>
      <c r="S189" s="395"/>
      <c r="T189" s="396" t="s">
        <v>1712</v>
      </c>
      <c r="U189" s="396" t="s">
        <v>1589</v>
      </c>
      <c r="V189" s="396" t="s">
        <v>1346</v>
      </c>
      <c r="W189" s="396" t="s">
        <v>1590</v>
      </c>
      <c r="X189" s="395" t="s">
        <v>4891</v>
      </c>
      <c r="Y189" s="394" t="s">
        <v>6190</v>
      </c>
      <c r="Z189" s="393"/>
      <c r="AA189" s="397"/>
    </row>
    <row r="190" spans="1:27" ht="15.75" customHeight="1">
      <c r="A190" s="391">
        <v>197</v>
      </c>
      <c r="B190" s="392" t="s">
        <v>1586</v>
      </c>
      <c r="C190" s="393" t="s">
        <v>1587</v>
      </c>
      <c r="D190" s="393" t="s">
        <v>6191</v>
      </c>
      <c r="E190" s="394" t="s">
        <v>6192</v>
      </c>
      <c r="F190" s="393" t="s">
        <v>5979</v>
      </c>
      <c r="G190" s="392" t="s">
        <v>6193</v>
      </c>
      <c r="H190" s="392"/>
      <c r="I190" s="392" t="s">
        <v>6194</v>
      </c>
      <c r="J190" s="392" t="s">
        <v>1592</v>
      </c>
      <c r="K190" s="393"/>
      <c r="L190" s="393" t="s">
        <v>6186</v>
      </c>
      <c r="M190" s="392" t="s">
        <v>6187</v>
      </c>
      <c r="N190" s="393"/>
      <c r="O190" s="393"/>
      <c r="P190" s="393" t="s">
        <v>6195</v>
      </c>
      <c r="Q190" s="393" t="s">
        <v>6196</v>
      </c>
      <c r="R190" s="393" t="s">
        <v>4890</v>
      </c>
      <c r="S190" s="395"/>
      <c r="T190" s="396" t="s">
        <v>1588</v>
      </c>
      <c r="U190" s="396" t="s">
        <v>1589</v>
      </c>
      <c r="V190" s="396"/>
      <c r="W190" s="396" t="s">
        <v>1590</v>
      </c>
      <c r="X190" s="395" t="s">
        <v>4891</v>
      </c>
      <c r="Y190" s="394" t="s">
        <v>6197</v>
      </c>
      <c r="Z190" s="393"/>
      <c r="AA190" s="397"/>
    </row>
    <row r="191" spans="1:27" ht="15.75" customHeight="1">
      <c r="A191" s="391">
        <v>198</v>
      </c>
      <c r="B191" s="392" t="s">
        <v>6198</v>
      </c>
      <c r="C191" s="393" t="s">
        <v>6199</v>
      </c>
      <c r="D191" s="393" t="s">
        <v>6200</v>
      </c>
      <c r="E191" s="394" t="s">
        <v>6201</v>
      </c>
      <c r="F191" s="393" t="s">
        <v>6202</v>
      </c>
      <c r="G191" s="392" t="s">
        <v>6203</v>
      </c>
      <c r="H191" s="392"/>
      <c r="I191" s="392" t="s">
        <v>6204</v>
      </c>
      <c r="J191" s="392" t="s">
        <v>6205</v>
      </c>
      <c r="K191" s="393"/>
      <c r="L191" s="393" t="s">
        <v>6206</v>
      </c>
      <c r="M191" s="392" t="s">
        <v>6207</v>
      </c>
      <c r="N191" s="393" t="s">
        <v>4924</v>
      </c>
      <c r="O191" s="393" t="s">
        <v>4925</v>
      </c>
      <c r="P191" s="393" t="s">
        <v>6208</v>
      </c>
      <c r="Q191" s="393" t="s">
        <v>5451</v>
      </c>
      <c r="R191" s="393" t="s">
        <v>4890</v>
      </c>
      <c r="S191" s="395"/>
      <c r="T191" s="396" t="s">
        <v>6209</v>
      </c>
      <c r="U191" s="396" t="s">
        <v>6199</v>
      </c>
      <c r="V191" s="396" t="s">
        <v>31</v>
      </c>
      <c r="W191" s="396" t="s">
        <v>6210</v>
      </c>
      <c r="X191" s="395" t="s">
        <v>4929</v>
      </c>
      <c r="Y191" s="394" t="s">
        <v>6211</v>
      </c>
      <c r="Z191" s="393"/>
      <c r="AA191" s="397"/>
    </row>
    <row r="192" spans="1:27" ht="15.75" customHeight="1">
      <c r="A192" s="391">
        <v>199</v>
      </c>
      <c r="B192" s="392" t="s">
        <v>6212</v>
      </c>
      <c r="C192" s="393" t="s">
        <v>6213</v>
      </c>
      <c r="D192" s="393" t="s">
        <v>6214</v>
      </c>
      <c r="E192" s="394" t="s">
        <v>6215</v>
      </c>
      <c r="F192" s="393" t="s">
        <v>6092</v>
      </c>
      <c r="G192" s="392" t="s">
        <v>6216</v>
      </c>
      <c r="H192" s="392"/>
      <c r="I192" s="392" t="s">
        <v>6217</v>
      </c>
      <c r="J192" s="392" t="s">
        <v>6218</v>
      </c>
      <c r="K192" s="393"/>
      <c r="L192" s="393" t="s">
        <v>6219</v>
      </c>
      <c r="M192" s="392" t="s">
        <v>6220</v>
      </c>
      <c r="N192" s="393" t="s">
        <v>4924</v>
      </c>
      <c r="O192" s="393" t="s">
        <v>4925</v>
      </c>
      <c r="P192" s="393" t="s">
        <v>6221</v>
      </c>
      <c r="Q192" s="393" t="s">
        <v>5083</v>
      </c>
      <c r="R192" s="393" t="s">
        <v>4890</v>
      </c>
      <c r="S192" s="395"/>
      <c r="T192" s="396" t="s">
        <v>6222</v>
      </c>
      <c r="U192" s="396"/>
      <c r="V192" s="396"/>
      <c r="W192" s="396" t="s">
        <v>6217</v>
      </c>
      <c r="X192" s="395" t="s">
        <v>4905</v>
      </c>
      <c r="Y192" s="394" t="s">
        <v>6223</v>
      </c>
      <c r="Z192" s="393"/>
      <c r="AA192" s="397"/>
    </row>
    <row r="193" spans="1:27" ht="15.75" customHeight="1">
      <c r="A193" s="391">
        <v>200</v>
      </c>
      <c r="B193" s="392" t="s">
        <v>1433</v>
      </c>
      <c r="C193" s="393" t="s">
        <v>1434</v>
      </c>
      <c r="D193" s="393" t="s">
        <v>6224</v>
      </c>
      <c r="E193" s="394" t="s">
        <v>6225</v>
      </c>
      <c r="F193" s="393" t="s">
        <v>6226</v>
      </c>
      <c r="G193" s="392" t="s">
        <v>1435</v>
      </c>
      <c r="H193" s="392"/>
      <c r="I193" s="392" t="s">
        <v>1439</v>
      </c>
      <c r="J193" s="392" t="s">
        <v>1440</v>
      </c>
      <c r="K193" s="393"/>
      <c r="L193" s="393" t="s">
        <v>6206</v>
      </c>
      <c r="M193" s="392" t="s">
        <v>6227</v>
      </c>
      <c r="N193" s="393" t="s">
        <v>4924</v>
      </c>
      <c r="O193" s="393" t="s">
        <v>4925</v>
      </c>
      <c r="P193" s="393" t="s">
        <v>6228</v>
      </c>
      <c r="Q193" s="393" t="s">
        <v>5787</v>
      </c>
      <c r="R193" s="393" t="s">
        <v>4890</v>
      </c>
      <c r="S193" s="395"/>
      <c r="T193" s="396" t="s">
        <v>1436</v>
      </c>
      <c r="U193" s="396"/>
      <c r="V193" s="396"/>
      <c r="W193" s="396"/>
      <c r="X193" s="395" t="s">
        <v>4891</v>
      </c>
      <c r="Y193" s="394" t="s">
        <v>6229</v>
      </c>
      <c r="Z193" s="393"/>
      <c r="AA193" s="397"/>
    </row>
    <row r="194" spans="1:27" ht="15.75" customHeight="1">
      <c r="A194" s="391">
        <v>201</v>
      </c>
      <c r="B194" s="392" t="s">
        <v>7609</v>
      </c>
      <c r="C194" s="393" t="s">
        <v>6230</v>
      </c>
      <c r="D194" s="393" t="s">
        <v>6231</v>
      </c>
      <c r="E194" s="394" t="s">
        <v>6232</v>
      </c>
      <c r="F194" s="393" t="s">
        <v>6233</v>
      </c>
      <c r="G194" s="392" t="s">
        <v>6234</v>
      </c>
      <c r="H194" s="392"/>
      <c r="I194" s="392"/>
      <c r="J194" s="392"/>
      <c r="K194" s="393"/>
      <c r="L194" s="393" t="s">
        <v>5197</v>
      </c>
      <c r="M194" s="392" t="s">
        <v>5198</v>
      </c>
      <c r="N194" s="393" t="s">
        <v>5530</v>
      </c>
      <c r="O194" s="393" t="s">
        <v>5531</v>
      </c>
      <c r="P194" s="393" t="s">
        <v>4972</v>
      </c>
      <c r="Q194" s="393" t="s">
        <v>5269</v>
      </c>
      <c r="R194" s="393" t="s">
        <v>4890</v>
      </c>
      <c r="S194" s="395"/>
      <c r="T194" s="396"/>
      <c r="U194" s="396"/>
      <c r="V194" s="396"/>
      <c r="W194" s="396"/>
      <c r="X194" s="395" t="s">
        <v>4929</v>
      </c>
      <c r="Y194" s="394" t="s">
        <v>6128</v>
      </c>
      <c r="Z194" s="393"/>
      <c r="AA194" s="397"/>
    </row>
    <row r="195" spans="1:27" ht="15.75" customHeight="1">
      <c r="A195" s="391">
        <v>202</v>
      </c>
      <c r="B195" s="392" t="s">
        <v>250</v>
      </c>
      <c r="C195" s="393" t="s">
        <v>251</v>
      </c>
      <c r="D195" s="393" t="s">
        <v>6235</v>
      </c>
      <c r="E195" s="394" t="s">
        <v>6236</v>
      </c>
      <c r="F195" s="393" t="s">
        <v>5123</v>
      </c>
      <c r="G195" s="392" t="s">
        <v>1106</v>
      </c>
      <c r="H195" s="392"/>
      <c r="I195" s="392" t="s">
        <v>256</v>
      </c>
      <c r="J195" s="392" t="s">
        <v>257</v>
      </c>
      <c r="K195" s="393"/>
      <c r="L195" s="393" t="s">
        <v>4884</v>
      </c>
      <c r="M195" s="392" t="s">
        <v>4885</v>
      </c>
      <c r="N195" s="393" t="s">
        <v>4886</v>
      </c>
      <c r="O195" s="393" t="s">
        <v>4887</v>
      </c>
      <c r="P195" s="393" t="s">
        <v>4888</v>
      </c>
      <c r="Q195" s="393" t="s">
        <v>5787</v>
      </c>
      <c r="R195" s="393" t="s">
        <v>4890</v>
      </c>
      <c r="S195" s="395"/>
      <c r="T195" s="396" t="s">
        <v>253</v>
      </c>
      <c r="U195" s="396" t="s">
        <v>254</v>
      </c>
      <c r="V195" s="396" t="s">
        <v>31</v>
      </c>
      <c r="W195" s="396" t="s">
        <v>255</v>
      </c>
      <c r="X195" s="395" t="s">
        <v>4891</v>
      </c>
      <c r="Y195" s="394" t="s">
        <v>4892</v>
      </c>
      <c r="Z195" s="393"/>
      <c r="AA195" s="397"/>
    </row>
    <row r="196" spans="1:27" ht="15.75" customHeight="1">
      <c r="A196" s="391">
        <v>203</v>
      </c>
      <c r="B196" s="392" t="s">
        <v>2154</v>
      </c>
      <c r="C196" s="393" t="s">
        <v>722</v>
      </c>
      <c r="D196" s="393" t="s">
        <v>6237</v>
      </c>
      <c r="E196" s="394" t="s">
        <v>6238</v>
      </c>
      <c r="F196" s="393" t="s">
        <v>5809</v>
      </c>
      <c r="G196" s="392" t="s">
        <v>6239</v>
      </c>
      <c r="H196" s="392"/>
      <c r="I196" s="392" t="s">
        <v>6240</v>
      </c>
      <c r="J196" s="392" t="s">
        <v>2157</v>
      </c>
      <c r="K196" s="393"/>
      <c r="L196" s="393" t="s">
        <v>4884</v>
      </c>
      <c r="M196" s="392" t="s">
        <v>4885</v>
      </c>
      <c r="N196" s="393" t="s">
        <v>4886</v>
      </c>
      <c r="O196" s="393" t="s">
        <v>4887</v>
      </c>
      <c r="P196" s="393" t="s">
        <v>4888</v>
      </c>
      <c r="Q196" s="393" t="s">
        <v>4927</v>
      </c>
      <c r="R196" s="393" t="s">
        <v>4890</v>
      </c>
      <c r="S196" s="395"/>
      <c r="T196" s="396" t="s">
        <v>2156</v>
      </c>
      <c r="U196" s="396" t="s">
        <v>722</v>
      </c>
      <c r="V196" s="396" t="s">
        <v>31</v>
      </c>
      <c r="W196" s="396" t="s">
        <v>2155</v>
      </c>
      <c r="X196" s="395" t="s">
        <v>4905</v>
      </c>
      <c r="Y196" s="394" t="s">
        <v>6241</v>
      </c>
      <c r="Z196" s="393"/>
      <c r="AA196" s="397"/>
    </row>
    <row r="197" spans="1:27" ht="15.75" customHeight="1">
      <c r="A197" s="391">
        <v>204</v>
      </c>
      <c r="B197" s="392" t="s">
        <v>6242</v>
      </c>
      <c r="C197" s="393" t="s">
        <v>6243</v>
      </c>
      <c r="D197" s="393" t="s">
        <v>6244</v>
      </c>
      <c r="E197" s="394" t="s">
        <v>6245</v>
      </c>
      <c r="F197" s="393" t="s">
        <v>5732</v>
      </c>
      <c r="G197" s="392" t="s">
        <v>1652</v>
      </c>
      <c r="H197" s="392"/>
      <c r="I197" s="392" t="s">
        <v>6246</v>
      </c>
      <c r="J197" s="392" t="s">
        <v>6247</v>
      </c>
      <c r="K197" s="393"/>
      <c r="L197" s="393" t="s">
        <v>4884</v>
      </c>
      <c r="M197" s="392" t="s">
        <v>4885</v>
      </c>
      <c r="N197" s="393" t="s">
        <v>4886</v>
      </c>
      <c r="O197" s="393" t="s">
        <v>4887</v>
      </c>
      <c r="P197" s="393" t="s">
        <v>4888</v>
      </c>
      <c r="Q197" s="393" t="s">
        <v>4927</v>
      </c>
      <c r="R197" s="393" t="s">
        <v>4890</v>
      </c>
      <c r="S197" s="395"/>
      <c r="T197" s="396" t="s">
        <v>6248</v>
      </c>
      <c r="U197" s="396" t="s">
        <v>6249</v>
      </c>
      <c r="V197" s="396" t="s">
        <v>1062</v>
      </c>
      <c r="W197" s="396" t="s">
        <v>6250</v>
      </c>
      <c r="X197" s="395" t="s">
        <v>4929</v>
      </c>
      <c r="Y197" s="394" t="s">
        <v>6085</v>
      </c>
      <c r="Z197" s="393"/>
      <c r="AA197" s="397"/>
    </row>
    <row r="198" spans="1:27" ht="15.75" customHeight="1">
      <c r="A198" s="391">
        <v>205</v>
      </c>
      <c r="B198" s="392" t="s">
        <v>1682</v>
      </c>
      <c r="C198" s="393" t="s">
        <v>1683</v>
      </c>
      <c r="D198" s="393" t="s">
        <v>6251</v>
      </c>
      <c r="E198" s="394" t="s">
        <v>6252</v>
      </c>
      <c r="F198" s="393" t="s">
        <v>6253</v>
      </c>
      <c r="G198" s="392" t="s">
        <v>6254</v>
      </c>
      <c r="H198" s="392"/>
      <c r="I198" s="392" t="s">
        <v>1687</v>
      </c>
      <c r="J198" s="392" t="s">
        <v>1688</v>
      </c>
      <c r="K198" s="393"/>
      <c r="L198" s="393" t="s">
        <v>5023</v>
      </c>
      <c r="M198" s="392" t="s">
        <v>5024</v>
      </c>
      <c r="N198" s="393" t="s">
        <v>4924</v>
      </c>
      <c r="O198" s="393" t="s">
        <v>4925</v>
      </c>
      <c r="P198" s="393" t="s">
        <v>6255</v>
      </c>
      <c r="Q198" s="393" t="s">
        <v>5098</v>
      </c>
      <c r="R198" s="393" t="s">
        <v>4890</v>
      </c>
      <c r="S198" s="395"/>
      <c r="T198" s="396" t="s">
        <v>1684</v>
      </c>
      <c r="U198" s="396"/>
      <c r="V198" s="396"/>
      <c r="W198" s="396"/>
      <c r="X198" s="395" t="s">
        <v>4891</v>
      </c>
      <c r="Y198" s="394" t="s">
        <v>6256</v>
      </c>
      <c r="Z198" s="393"/>
      <c r="AA198" s="397"/>
    </row>
    <row r="199" spans="1:27" ht="15.75" customHeight="1">
      <c r="A199" s="391">
        <v>206</v>
      </c>
      <c r="B199" s="392" t="s">
        <v>6257</v>
      </c>
      <c r="C199" s="393" t="s">
        <v>6258</v>
      </c>
      <c r="D199" s="393" t="s">
        <v>6259</v>
      </c>
      <c r="E199" s="394" t="s">
        <v>6260</v>
      </c>
      <c r="F199" s="393" t="s">
        <v>5809</v>
      </c>
      <c r="G199" s="392" t="s">
        <v>6261</v>
      </c>
      <c r="H199" s="392"/>
      <c r="I199" s="392" t="s">
        <v>6262</v>
      </c>
      <c r="J199" s="392" t="s">
        <v>6263</v>
      </c>
      <c r="K199" s="393"/>
      <c r="L199" s="393" t="s">
        <v>4884</v>
      </c>
      <c r="M199" s="392" t="s">
        <v>4885</v>
      </c>
      <c r="N199" s="393" t="s">
        <v>4886</v>
      </c>
      <c r="O199" s="393" t="s">
        <v>4887</v>
      </c>
      <c r="P199" s="393" t="s">
        <v>4888</v>
      </c>
      <c r="Q199" s="393" t="s">
        <v>4890</v>
      </c>
      <c r="R199" s="393" t="s">
        <v>4890</v>
      </c>
      <c r="S199" s="395"/>
      <c r="T199" s="396" t="s">
        <v>6264</v>
      </c>
      <c r="U199" s="396" t="s">
        <v>6265</v>
      </c>
      <c r="V199" s="396" t="s">
        <v>31</v>
      </c>
      <c r="W199" s="396" t="s">
        <v>6266</v>
      </c>
      <c r="X199" s="395" t="s">
        <v>4905</v>
      </c>
      <c r="Y199" s="394" t="s">
        <v>6267</v>
      </c>
      <c r="Z199" s="393"/>
      <c r="AA199" s="397"/>
    </row>
    <row r="200" spans="1:27" ht="15.75" customHeight="1">
      <c r="A200" s="391">
        <v>207</v>
      </c>
      <c r="B200" s="392" t="s">
        <v>1560</v>
      </c>
      <c r="C200" s="393" t="s">
        <v>1561</v>
      </c>
      <c r="D200" s="393" t="s">
        <v>6268</v>
      </c>
      <c r="E200" s="394" t="s">
        <v>6269</v>
      </c>
      <c r="F200" s="393" t="s">
        <v>5786</v>
      </c>
      <c r="G200" s="392" t="s">
        <v>6270</v>
      </c>
      <c r="H200" s="392"/>
      <c r="I200" s="392" t="s">
        <v>1564</v>
      </c>
      <c r="J200" s="392" t="s">
        <v>1565</v>
      </c>
      <c r="K200" s="393"/>
      <c r="L200" s="393" t="s">
        <v>4884</v>
      </c>
      <c r="M200" s="392" t="s">
        <v>4885</v>
      </c>
      <c r="N200" s="393" t="s">
        <v>4886</v>
      </c>
      <c r="O200" s="393" t="s">
        <v>4887</v>
      </c>
      <c r="P200" s="393" t="s">
        <v>4888</v>
      </c>
      <c r="Q200" s="393" t="s">
        <v>5744</v>
      </c>
      <c r="R200" s="393" t="s">
        <v>4890</v>
      </c>
      <c r="S200" s="395"/>
      <c r="T200" s="396" t="s">
        <v>1562</v>
      </c>
      <c r="U200" s="396" t="s">
        <v>1561</v>
      </c>
      <c r="V200" s="396" t="s">
        <v>31</v>
      </c>
      <c r="W200" s="396" t="s">
        <v>1563</v>
      </c>
      <c r="X200" s="395" t="s">
        <v>4905</v>
      </c>
      <c r="Y200" s="394" t="s">
        <v>6271</v>
      </c>
      <c r="Z200" s="393"/>
      <c r="AA200" s="397"/>
    </row>
    <row r="201" spans="1:27" ht="15.75" customHeight="1">
      <c r="A201" s="391">
        <v>208</v>
      </c>
      <c r="B201" s="392" t="s">
        <v>1323</v>
      </c>
      <c r="C201" s="393" t="s">
        <v>6272</v>
      </c>
      <c r="D201" s="393" t="s">
        <v>6273</v>
      </c>
      <c r="E201" s="394" t="s">
        <v>6274</v>
      </c>
      <c r="F201" s="393" t="s">
        <v>6275</v>
      </c>
      <c r="G201" s="392" t="s">
        <v>1325</v>
      </c>
      <c r="H201" s="392"/>
      <c r="I201" s="392" t="s">
        <v>763</v>
      </c>
      <c r="J201" s="392" t="s">
        <v>764</v>
      </c>
      <c r="K201" s="393"/>
      <c r="L201" s="393" t="s">
        <v>4884</v>
      </c>
      <c r="M201" s="392" t="s">
        <v>4885</v>
      </c>
      <c r="N201" s="393" t="s">
        <v>4886</v>
      </c>
      <c r="O201" s="393" t="s">
        <v>4887</v>
      </c>
      <c r="P201" s="393" t="s">
        <v>4888</v>
      </c>
      <c r="Q201" s="393" t="s">
        <v>4973</v>
      </c>
      <c r="R201" s="393" t="s">
        <v>4890</v>
      </c>
      <c r="S201" s="395"/>
      <c r="T201" s="396" t="s">
        <v>760</v>
      </c>
      <c r="U201" s="396" t="s">
        <v>1326</v>
      </c>
      <c r="V201" s="396" t="s">
        <v>31</v>
      </c>
      <c r="W201" s="396" t="s">
        <v>1327</v>
      </c>
      <c r="X201" s="395" t="s">
        <v>4891</v>
      </c>
      <c r="Y201" s="394" t="s">
        <v>4892</v>
      </c>
      <c r="Z201" s="393"/>
      <c r="AA201" s="397"/>
    </row>
    <row r="202" spans="1:27" ht="15.75" customHeight="1">
      <c r="A202" s="391">
        <v>209</v>
      </c>
      <c r="B202" s="392" t="s">
        <v>1114</v>
      </c>
      <c r="C202" s="393"/>
      <c r="D202" s="393" t="s">
        <v>6276</v>
      </c>
      <c r="E202" s="394" t="s">
        <v>6277</v>
      </c>
      <c r="F202" s="393" t="s">
        <v>6278</v>
      </c>
      <c r="G202" s="392" t="s">
        <v>1116</v>
      </c>
      <c r="H202" s="392"/>
      <c r="I202" s="392" t="s">
        <v>861</v>
      </c>
      <c r="J202" s="392"/>
      <c r="K202" s="393"/>
      <c r="L202" s="393" t="s">
        <v>4884</v>
      </c>
      <c r="M202" s="392" t="s">
        <v>4885</v>
      </c>
      <c r="N202" s="393" t="s">
        <v>4886</v>
      </c>
      <c r="O202" s="393" t="s">
        <v>4887</v>
      </c>
      <c r="P202" s="393" t="s">
        <v>4888</v>
      </c>
      <c r="Q202" s="393" t="s">
        <v>5057</v>
      </c>
      <c r="R202" s="393" t="s">
        <v>4890</v>
      </c>
      <c r="S202" s="395"/>
      <c r="T202" s="396" t="s">
        <v>1117</v>
      </c>
      <c r="U202" s="396" t="s">
        <v>1118</v>
      </c>
      <c r="V202" s="396" t="s">
        <v>1062</v>
      </c>
      <c r="W202" s="396" t="s">
        <v>860</v>
      </c>
      <c r="X202" s="395" t="s">
        <v>4891</v>
      </c>
      <c r="Y202" s="394" t="s">
        <v>4892</v>
      </c>
      <c r="Z202" s="393"/>
      <c r="AA202" s="397"/>
    </row>
    <row r="203" spans="1:27" ht="15.75" customHeight="1">
      <c r="A203" s="391">
        <v>210</v>
      </c>
      <c r="B203" s="392" t="s">
        <v>2391</v>
      </c>
      <c r="C203" s="393" t="s">
        <v>2393</v>
      </c>
      <c r="D203" s="393" t="s">
        <v>6279</v>
      </c>
      <c r="E203" s="394" t="s">
        <v>6280</v>
      </c>
      <c r="F203" s="393" t="s">
        <v>6281</v>
      </c>
      <c r="G203" s="392" t="s">
        <v>1849</v>
      </c>
      <c r="H203" s="392"/>
      <c r="I203" s="392" t="s">
        <v>1850</v>
      </c>
      <c r="J203" s="392" t="s">
        <v>1851</v>
      </c>
      <c r="K203" s="393"/>
      <c r="L203" s="393" t="s">
        <v>6282</v>
      </c>
      <c r="M203" s="392" t="s">
        <v>6283</v>
      </c>
      <c r="N203" s="393" t="s">
        <v>4924</v>
      </c>
      <c r="O203" s="393" t="s">
        <v>4925</v>
      </c>
      <c r="P203" s="393" t="s">
        <v>6284</v>
      </c>
      <c r="Q203" s="393" t="s">
        <v>5145</v>
      </c>
      <c r="R203" s="393" t="s">
        <v>4890</v>
      </c>
      <c r="S203" s="395"/>
      <c r="T203" s="396" t="s">
        <v>1854</v>
      </c>
      <c r="U203" s="396" t="s">
        <v>1852</v>
      </c>
      <c r="V203" s="396"/>
      <c r="W203" s="396" t="s">
        <v>1853</v>
      </c>
      <c r="X203" s="395" t="s">
        <v>4891</v>
      </c>
      <c r="Y203" s="394" t="s">
        <v>6285</v>
      </c>
      <c r="Z203" s="393"/>
      <c r="AA203" s="397"/>
    </row>
    <row r="204" spans="1:27" ht="15.75" customHeight="1">
      <c r="A204" s="391">
        <v>211</v>
      </c>
      <c r="B204" s="392" t="s">
        <v>1556</v>
      </c>
      <c r="C204" s="393" t="s">
        <v>1557</v>
      </c>
      <c r="D204" s="393" t="s">
        <v>6286</v>
      </c>
      <c r="E204" s="394" t="s">
        <v>6287</v>
      </c>
      <c r="F204" s="393" t="s">
        <v>4883</v>
      </c>
      <c r="G204" s="392" t="s">
        <v>2149</v>
      </c>
      <c r="H204" s="392"/>
      <c r="I204" s="392" t="s">
        <v>538</v>
      </c>
      <c r="J204" s="392" t="s">
        <v>1559</v>
      </c>
      <c r="K204" s="393"/>
      <c r="L204" s="393" t="s">
        <v>4884</v>
      </c>
      <c r="M204" s="392" t="s">
        <v>4885</v>
      </c>
      <c r="N204" s="393" t="s">
        <v>4886</v>
      </c>
      <c r="O204" s="393" t="s">
        <v>4887</v>
      </c>
      <c r="P204" s="393" t="s">
        <v>6288</v>
      </c>
      <c r="Q204" s="393" t="s">
        <v>5057</v>
      </c>
      <c r="R204" s="393" t="s">
        <v>4890</v>
      </c>
      <c r="S204" s="395"/>
      <c r="T204" s="396" t="s">
        <v>6289</v>
      </c>
      <c r="U204" s="396" t="s">
        <v>6290</v>
      </c>
      <c r="V204" s="396" t="s">
        <v>903</v>
      </c>
      <c r="W204" s="396" t="s">
        <v>6291</v>
      </c>
      <c r="X204" s="395" t="s">
        <v>4905</v>
      </c>
      <c r="Y204" s="394" t="s">
        <v>6271</v>
      </c>
      <c r="Z204" s="393"/>
      <c r="AA204" s="397"/>
    </row>
    <row r="205" spans="1:27" ht="15.75" customHeight="1">
      <c r="A205" s="391">
        <v>212</v>
      </c>
      <c r="B205" s="392" t="s">
        <v>2002</v>
      </c>
      <c r="C205" s="393" t="s">
        <v>2004</v>
      </c>
      <c r="D205" s="393" t="s">
        <v>6292</v>
      </c>
      <c r="E205" s="394" t="s">
        <v>6293</v>
      </c>
      <c r="F205" s="393" t="s">
        <v>6294</v>
      </c>
      <c r="G205" s="392" t="s">
        <v>2006</v>
      </c>
      <c r="H205" s="392"/>
      <c r="I205" s="392" t="s">
        <v>2007</v>
      </c>
      <c r="J205" s="392" t="s">
        <v>2008</v>
      </c>
      <c r="K205" s="393"/>
      <c r="L205" s="393" t="s">
        <v>6295</v>
      </c>
      <c r="M205" s="392" t="s">
        <v>6296</v>
      </c>
      <c r="N205" s="393" t="s">
        <v>5700</v>
      </c>
      <c r="O205" s="393" t="s">
        <v>5701</v>
      </c>
      <c r="P205" s="393" t="s">
        <v>6297</v>
      </c>
      <c r="Q205" s="393" t="s">
        <v>4982</v>
      </c>
      <c r="R205" s="393" t="s">
        <v>4890</v>
      </c>
      <c r="S205" s="395"/>
      <c r="T205" s="396" t="s">
        <v>2009</v>
      </c>
      <c r="U205" s="396" t="s">
        <v>6298</v>
      </c>
      <c r="V205" s="396" t="s">
        <v>1430</v>
      </c>
      <c r="W205" s="396" t="s">
        <v>6299</v>
      </c>
      <c r="X205" s="395" t="s">
        <v>4891</v>
      </c>
      <c r="Y205" s="394" t="s">
        <v>6300</v>
      </c>
      <c r="Z205" s="393"/>
      <c r="AA205" s="397"/>
    </row>
    <row r="206" spans="1:27" ht="15.75" customHeight="1">
      <c r="A206" s="391">
        <v>213</v>
      </c>
      <c r="B206" s="392" t="s">
        <v>940</v>
      </c>
      <c r="C206" s="393" t="s">
        <v>941</v>
      </c>
      <c r="D206" s="393" t="s">
        <v>6301</v>
      </c>
      <c r="E206" s="394" t="s">
        <v>6302</v>
      </c>
      <c r="F206" s="393" t="s">
        <v>4946</v>
      </c>
      <c r="G206" s="392" t="s">
        <v>942</v>
      </c>
      <c r="H206" s="392"/>
      <c r="I206" s="392" t="s">
        <v>947</v>
      </c>
      <c r="J206" s="392" t="s">
        <v>948</v>
      </c>
      <c r="K206" s="393"/>
      <c r="L206" s="393" t="s">
        <v>4884</v>
      </c>
      <c r="M206" s="392" t="s">
        <v>4885</v>
      </c>
      <c r="N206" s="393" t="s">
        <v>4886</v>
      </c>
      <c r="O206" s="393" t="s">
        <v>4887</v>
      </c>
      <c r="P206" s="393" t="s">
        <v>4888</v>
      </c>
      <c r="Q206" s="393" t="s">
        <v>4890</v>
      </c>
      <c r="R206" s="393" t="s">
        <v>4890</v>
      </c>
      <c r="S206" s="395"/>
      <c r="T206" s="396" t="s">
        <v>943</v>
      </c>
      <c r="U206" s="396" t="s">
        <v>945</v>
      </c>
      <c r="V206" s="396" t="s">
        <v>944</v>
      </c>
      <c r="W206" s="396" t="s">
        <v>946</v>
      </c>
      <c r="X206" s="395" t="s">
        <v>4891</v>
      </c>
      <c r="Y206" s="394" t="s">
        <v>5910</v>
      </c>
      <c r="Z206" s="393"/>
      <c r="AA206" s="397"/>
    </row>
    <row r="207" spans="1:27" ht="15.75" customHeight="1">
      <c r="A207" s="391">
        <v>214</v>
      </c>
      <c r="B207" s="392" t="s">
        <v>6303</v>
      </c>
      <c r="C207" s="393" t="s">
        <v>6304</v>
      </c>
      <c r="D207" s="393" t="s">
        <v>6305</v>
      </c>
      <c r="E207" s="394" t="s">
        <v>6306</v>
      </c>
      <c r="F207" s="393" t="s">
        <v>6307</v>
      </c>
      <c r="G207" s="392" t="s">
        <v>6308</v>
      </c>
      <c r="H207" s="392"/>
      <c r="I207" s="392"/>
      <c r="J207" s="392"/>
      <c r="K207" s="393"/>
      <c r="L207" s="393" t="s">
        <v>4992</v>
      </c>
      <c r="M207" s="392" t="s">
        <v>5856</v>
      </c>
      <c r="N207" s="393" t="s">
        <v>4924</v>
      </c>
      <c r="O207" s="393" t="s">
        <v>4925</v>
      </c>
      <c r="P207" s="393" t="s">
        <v>5444</v>
      </c>
      <c r="Q207" s="393" t="s">
        <v>4982</v>
      </c>
      <c r="R207" s="393" t="s">
        <v>4890</v>
      </c>
      <c r="S207" s="395"/>
      <c r="T207" s="396" t="s">
        <v>6309</v>
      </c>
      <c r="U207" s="396"/>
      <c r="V207" s="396"/>
      <c r="W207" s="396"/>
      <c r="X207" s="395" t="s">
        <v>4905</v>
      </c>
      <c r="Y207" s="394" t="s">
        <v>6310</v>
      </c>
      <c r="Z207" s="393"/>
      <c r="AA207" s="397"/>
    </row>
    <row r="208" spans="1:27" ht="15.75" customHeight="1">
      <c r="A208" s="391">
        <v>215</v>
      </c>
      <c r="B208" s="392" t="s">
        <v>2583</v>
      </c>
      <c r="C208" s="393" t="s">
        <v>1703</v>
      </c>
      <c r="D208" s="393" t="s">
        <v>6311</v>
      </c>
      <c r="E208" s="394" t="s">
        <v>6312</v>
      </c>
      <c r="F208" s="393" t="s">
        <v>6313</v>
      </c>
      <c r="G208" s="392" t="s">
        <v>1704</v>
      </c>
      <c r="H208" s="392"/>
      <c r="I208" s="392"/>
      <c r="J208" s="392"/>
      <c r="K208" s="393"/>
      <c r="L208" s="393" t="s">
        <v>4980</v>
      </c>
      <c r="M208" s="392" t="s">
        <v>4981</v>
      </c>
      <c r="N208" s="393" t="s">
        <v>4924</v>
      </c>
      <c r="O208" s="393" t="s">
        <v>4925</v>
      </c>
      <c r="P208" s="393" t="s">
        <v>6314</v>
      </c>
      <c r="Q208" s="393" t="s">
        <v>5057</v>
      </c>
      <c r="R208" s="393" t="s">
        <v>4890</v>
      </c>
      <c r="S208" s="395"/>
      <c r="T208" s="396" t="s">
        <v>1705</v>
      </c>
      <c r="U208" s="396" t="s">
        <v>1707</v>
      </c>
      <c r="V208" s="396" t="s">
        <v>1706</v>
      </c>
      <c r="W208" s="396" t="s">
        <v>6315</v>
      </c>
      <c r="X208" s="395" t="s">
        <v>4905</v>
      </c>
      <c r="Y208" s="394" t="s">
        <v>6316</v>
      </c>
      <c r="Z208" s="393"/>
      <c r="AA208" s="397"/>
    </row>
    <row r="209" spans="1:27" ht="15.75" customHeight="1">
      <c r="A209" s="391">
        <v>216</v>
      </c>
      <c r="B209" s="392" t="s">
        <v>1868</v>
      </c>
      <c r="C209" s="393" t="s">
        <v>1869</v>
      </c>
      <c r="D209" s="393" t="s">
        <v>6317</v>
      </c>
      <c r="E209" s="394" t="s">
        <v>6318</v>
      </c>
      <c r="F209" s="393" t="s">
        <v>6319</v>
      </c>
      <c r="G209" s="392" t="s">
        <v>1870</v>
      </c>
      <c r="H209" s="392"/>
      <c r="I209" s="392" t="s">
        <v>1871</v>
      </c>
      <c r="J209" s="392" t="s">
        <v>1872</v>
      </c>
      <c r="K209" s="393"/>
      <c r="L209" s="393" t="s">
        <v>6320</v>
      </c>
      <c r="M209" s="392" t="s">
        <v>6321</v>
      </c>
      <c r="N209" s="393" t="s">
        <v>5700</v>
      </c>
      <c r="O209" s="393" t="s">
        <v>5701</v>
      </c>
      <c r="P209" s="393" t="s">
        <v>6322</v>
      </c>
      <c r="Q209" s="393" t="s">
        <v>6323</v>
      </c>
      <c r="R209" s="393" t="s">
        <v>4890</v>
      </c>
      <c r="S209" s="395"/>
      <c r="T209" s="396" t="s">
        <v>1875</v>
      </c>
      <c r="U209" s="396" t="s">
        <v>1873</v>
      </c>
      <c r="V209" s="396" t="s">
        <v>1195</v>
      </c>
      <c r="W209" s="396" t="s">
        <v>1874</v>
      </c>
      <c r="X209" s="395" t="s">
        <v>4891</v>
      </c>
      <c r="Y209" s="394" t="s">
        <v>5857</v>
      </c>
      <c r="Z209" s="393"/>
      <c r="AA209" s="397"/>
    </row>
    <row r="210" spans="1:27" ht="15.75" customHeight="1">
      <c r="A210" s="391">
        <v>217</v>
      </c>
      <c r="B210" s="392" t="s">
        <v>6324</v>
      </c>
      <c r="C210" s="393" t="s">
        <v>1134</v>
      </c>
      <c r="D210" s="393" t="s">
        <v>6325</v>
      </c>
      <c r="E210" s="394" t="s">
        <v>6326</v>
      </c>
      <c r="F210" s="393" t="s">
        <v>6327</v>
      </c>
      <c r="G210" s="392" t="s">
        <v>1135</v>
      </c>
      <c r="H210" s="392"/>
      <c r="I210" s="392" t="s">
        <v>1138</v>
      </c>
      <c r="J210" s="392" t="s">
        <v>1139</v>
      </c>
      <c r="K210" s="393"/>
      <c r="L210" s="393" t="s">
        <v>4884</v>
      </c>
      <c r="M210" s="392" t="s">
        <v>4885</v>
      </c>
      <c r="N210" s="393" t="s">
        <v>4924</v>
      </c>
      <c r="O210" s="393" t="s">
        <v>4925</v>
      </c>
      <c r="P210" s="393" t="s">
        <v>4888</v>
      </c>
      <c r="Q210" s="393" t="s">
        <v>5421</v>
      </c>
      <c r="R210" s="393" t="s">
        <v>4890</v>
      </c>
      <c r="S210" s="395"/>
      <c r="T210" s="396" t="s">
        <v>1136</v>
      </c>
      <c r="U210" s="396" t="s">
        <v>1134</v>
      </c>
      <c r="V210" s="396" t="s">
        <v>31</v>
      </c>
      <c r="W210" s="396" t="s">
        <v>1137</v>
      </c>
      <c r="X210" s="395" t="s">
        <v>4905</v>
      </c>
      <c r="Y210" s="394" t="s">
        <v>6328</v>
      </c>
      <c r="Z210" s="393"/>
      <c r="AA210" s="397"/>
    </row>
    <row r="211" spans="1:27" ht="15.75" customHeight="1">
      <c r="A211" s="391">
        <v>218</v>
      </c>
      <c r="B211" s="392" t="s">
        <v>1802</v>
      </c>
      <c r="C211" s="393" t="s">
        <v>1803</v>
      </c>
      <c r="D211" s="393" t="s">
        <v>6329</v>
      </c>
      <c r="E211" s="394" t="s">
        <v>6330</v>
      </c>
      <c r="F211" s="393" t="s">
        <v>6202</v>
      </c>
      <c r="G211" s="392" t="s">
        <v>6331</v>
      </c>
      <c r="H211" s="392"/>
      <c r="I211" s="392" t="s">
        <v>1804</v>
      </c>
      <c r="J211" s="392" t="s">
        <v>1805</v>
      </c>
      <c r="K211" s="393"/>
      <c r="L211" s="393" t="s">
        <v>6332</v>
      </c>
      <c r="M211" s="392" t="s">
        <v>6333</v>
      </c>
      <c r="N211" s="393" t="s">
        <v>4924</v>
      </c>
      <c r="O211" s="393" t="s">
        <v>4925</v>
      </c>
      <c r="P211" s="393" t="s">
        <v>6334</v>
      </c>
      <c r="Q211" s="393" t="s">
        <v>4890</v>
      </c>
      <c r="R211" s="393" t="s">
        <v>4890</v>
      </c>
      <c r="S211" s="395"/>
      <c r="T211" s="396" t="s">
        <v>2448</v>
      </c>
      <c r="U211" s="396" t="s">
        <v>2312</v>
      </c>
      <c r="V211" s="396" t="s">
        <v>334</v>
      </c>
      <c r="W211" s="396" t="s">
        <v>2447</v>
      </c>
      <c r="X211" s="395" t="s">
        <v>4891</v>
      </c>
      <c r="Y211" s="394" t="s">
        <v>5491</v>
      </c>
      <c r="Z211" s="393"/>
      <c r="AA211" s="397"/>
    </row>
    <row r="212" spans="1:27" ht="15.75" customHeight="1">
      <c r="A212" s="391">
        <v>219</v>
      </c>
      <c r="B212" s="392" t="s">
        <v>6335</v>
      </c>
      <c r="C212" s="393" t="s">
        <v>1127</v>
      </c>
      <c r="D212" s="393" t="s">
        <v>6336</v>
      </c>
      <c r="E212" s="394" t="s">
        <v>6337</v>
      </c>
      <c r="F212" s="393" t="s">
        <v>6338</v>
      </c>
      <c r="G212" s="392" t="s">
        <v>1128</v>
      </c>
      <c r="H212" s="392"/>
      <c r="I212" s="392" t="s">
        <v>1132</v>
      </c>
      <c r="J212" s="392" t="s">
        <v>1133</v>
      </c>
      <c r="K212" s="393"/>
      <c r="L212" s="393" t="s">
        <v>4884</v>
      </c>
      <c r="M212" s="392" t="s">
        <v>4885</v>
      </c>
      <c r="N212" s="393" t="s">
        <v>4924</v>
      </c>
      <c r="O212" s="393" t="s">
        <v>4925</v>
      </c>
      <c r="P212" s="393" t="s">
        <v>6339</v>
      </c>
      <c r="Q212" s="393" t="s">
        <v>6063</v>
      </c>
      <c r="R212" s="393" t="s">
        <v>4890</v>
      </c>
      <c r="S212" s="395"/>
      <c r="T212" s="396" t="s">
        <v>1129</v>
      </c>
      <c r="U212" s="396" t="s">
        <v>1130</v>
      </c>
      <c r="V212" s="396" t="s">
        <v>903</v>
      </c>
      <c r="W212" s="396" t="s">
        <v>1131</v>
      </c>
      <c r="X212" s="395" t="s">
        <v>4905</v>
      </c>
      <c r="Y212" s="394" t="s">
        <v>6328</v>
      </c>
      <c r="Z212" s="393"/>
      <c r="AA212" s="397"/>
    </row>
    <row r="213" spans="1:27" ht="15.75" customHeight="1">
      <c r="A213" s="391">
        <v>220</v>
      </c>
      <c r="B213" s="392" t="s">
        <v>1469</v>
      </c>
      <c r="C213" s="393" t="s">
        <v>1470</v>
      </c>
      <c r="D213" s="393" t="s">
        <v>6340</v>
      </c>
      <c r="E213" s="394" t="s">
        <v>6341</v>
      </c>
      <c r="F213" s="393" t="s">
        <v>6342</v>
      </c>
      <c r="G213" s="392" t="s">
        <v>1471</v>
      </c>
      <c r="H213" s="392"/>
      <c r="I213" s="392" t="s">
        <v>669</v>
      </c>
      <c r="J213" s="392" t="s">
        <v>670</v>
      </c>
      <c r="K213" s="393"/>
      <c r="L213" s="393" t="s">
        <v>4884</v>
      </c>
      <c r="M213" s="392" t="s">
        <v>4885</v>
      </c>
      <c r="N213" s="393" t="s">
        <v>4886</v>
      </c>
      <c r="O213" s="393" t="s">
        <v>4887</v>
      </c>
      <c r="P213" s="393" t="s">
        <v>4888</v>
      </c>
      <c r="Q213" s="393" t="s">
        <v>5451</v>
      </c>
      <c r="R213" s="393" t="s">
        <v>4890</v>
      </c>
      <c r="S213" s="395"/>
      <c r="T213" s="396" t="s">
        <v>666</v>
      </c>
      <c r="U213" s="396" t="s">
        <v>667</v>
      </c>
      <c r="V213" s="396" t="s">
        <v>1472</v>
      </c>
      <c r="W213" s="396" t="s">
        <v>668</v>
      </c>
      <c r="X213" s="395" t="s">
        <v>4891</v>
      </c>
      <c r="Y213" s="394" t="s">
        <v>4892</v>
      </c>
      <c r="Z213" s="393"/>
      <c r="AA213" s="397"/>
    </row>
    <row r="214" spans="1:27" ht="15.75" customHeight="1">
      <c r="A214" s="391">
        <v>221</v>
      </c>
      <c r="B214" s="392" t="s">
        <v>1205</v>
      </c>
      <c r="C214" s="393" t="s">
        <v>1206</v>
      </c>
      <c r="D214" s="393" t="s">
        <v>6343</v>
      </c>
      <c r="E214" s="394" t="s">
        <v>6344</v>
      </c>
      <c r="F214" s="393" t="s">
        <v>5420</v>
      </c>
      <c r="G214" s="392" t="s">
        <v>1207</v>
      </c>
      <c r="H214" s="392"/>
      <c r="I214" s="392" t="s">
        <v>420</v>
      </c>
      <c r="J214" s="392" t="s">
        <v>421</v>
      </c>
      <c r="K214" s="393"/>
      <c r="L214" s="393" t="s">
        <v>4884</v>
      </c>
      <c r="M214" s="392" t="s">
        <v>4885</v>
      </c>
      <c r="N214" s="393" t="s">
        <v>4886</v>
      </c>
      <c r="O214" s="393" t="s">
        <v>4887</v>
      </c>
      <c r="P214" s="393" t="s">
        <v>4888</v>
      </c>
      <c r="Q214" s="393" t="s">
        <v>4901</v>
      </c>
      <c r="R214" s="393" t="s">
        <v>4890</v>
      </c>
      <c r="S214" s="395"/>
      <c r="T214" s="396" t="s">
        <v>417</v>
      </c>
      <c r="U214" s="396" t="s">
        <v>1208</v>
      </c>
      <c r="V214" s="396" t="s">
        <v>31</v>
      </c>
      <c r="W214" s="396" t="s">
        <v>1209</v>
      </c>
      <c r="X214" s="395" t="s">
        <v>4891</v>
      </c>
      <c r="Y214" s="394" t="s">
        <v>4892</v>
      </c>
      <c r="Z214" s="393"/>
      <c r="AA214" s="397"/>
    </row>
    <row r="215" spans="1:27" ht="15.75" customHeight="1">
      <c r="A215" s="391">
        <v>222</v>
      </c>
      <c r="B215" s="392" t="s">
        <v>989</v>
      </c>
      <c r="C215" s="393" t="s">
        <v>104</v>
      </c>
      <c r="D215" s="393" t="s">
        <v>6345</v>
      </c>
      <c r="E215" s="394" t="s">
        <v>6346</v>
      </c>
      <c r="F215" s="393" t="s">
        <v>6347</v>
      </c>
      <c r="G215" s="392" t="s">
        <v>990</v>
      </c>
      <c r="H215" s="392"/>
      <c r="I215" s="392" t="s">
        <v>110</v>
      </c>
      <c r="J215" s="392" t="s">
        <v>111</v>
      </c>
      <c r="K215" s="393"/>
      <c r="L215" s="393" t="s">
        <v>4884</v>
      </c>
      <c r="M215" s="392" t="s">
        <v>4885</v>
      </c>
      <c r="N215" s="393" t="s">
        <v>4886</v>
      </c>
      <c r="O215" s="393" t="s">
        <v>4887</v>
      </c>
      <c r="P215" s="393" t="s">
        <v>4888</v>
      </c>
      <c r="Q215" s="393" t="s">
        <v>5376</v>
      </c>
      <c r="R215" s="393" t="s">
        <v>4890</v>
      </c>
      <c r="S215" s="395"/>
      <c r="T215" s="396" t="s">
        <v>106</v>
      </c>
      <c r="U215" s="396" t="s">
        <v>6348</v>
      </c>
      <c r="V215" s="396" t="s">
        <v>334</v>
      </c>
      <c r="W215" s="396" t="s">
        <v>6349</v>
      </c>
      <c r="X215" s="395" t="s">
        <v>4891</v>
      </c>
      <c r="Y215" s="394" t="s">
        <v>4892</v>
      </c>
      <c r="Z215" s="393"/>
      <c r="AA215" s="397"/>
    </row>
    <row r="216" spans="1:27" ht="15.75" customHeight="1">
      <c r="A216" s="391">
        <v>223</v>
      </c>
      <c r="B216" s="392" t="s">
        <v>1455</v>
      </c>
      <c r="C216" s="393" t="s">
        <v>1331</v>
      </c>
      <c r="D216" s="393" t="s">
        <v>6350</v>
      </c>
      <c r="E216" s="394" t="s">
        <v>6351</v>
      </c>
      <c r="F216" s="393" t="s">
        <v>6352</v>
      </c>
      <c r="G216" s="392" t="s">
        <v>1473</v>
      </c>
      <c r="H216" s="392"/>
      <c r="I216" s="392" t="s">
        <v>1476</v>
      </c>
      <c r="J216" s="392" t="s">
        <v>1477</v>
      </c>
      <c r="K216" s="393"/>
      <c r="L216" s="393" t="s">
        <v>6353</v>
      </c>
      <c r="M216" s="392" t="s">
        <v>6354</v>
      </c>
      <c r="N216" s="393" t="s">
        <v>4924</v>
      </c>
      <c r="O216" s="393" t="s">
        <v>4925</v>
      </c>
      <c r="P216" s="393" t="s">
        <v>6355</v>
      </c>
      <c r="Q216" s="393" t="s">
        <v>5744</v>
      </c>
      <c r="R216" s="393" t="s">
        <v>4890</v>
      </c>
      <c r="S216" s="395"/>
      <c r="T216" s="396" t="s">
        <v>2552</v>
      </c>
      <c r="U216" s="396"/>
      <c r="V216" s="396"/>
      <c r="W216" s="396"/>
      <c r="X216" s="395" t="s">
        <v>4891</v>
      </c>
      <c r="Y216" s="394" t="s">
        <v>5718</v>
      </c>
      <c r="Z216" s="393"/>
      <c r="AA216" s="397"/>
    </row>
    <row r="217" spans="1:27" ht="15.75" customHeight="1">
      <c r="A217" s="391">
        <v>224</v>
      </c>
      <c r="B217" s="392" t="s">
        <v>1820</v>
      </c>
      <c r="C217" s="393" t="s">
        <v>1821</v>
      </c>
      <c r="D217" s="393" t="s">
        <v>6356</v>
      </c>
      <c r="E217" s="394" t="s">
        <v>6357</v>
      </c>
      <c r="F217" s="393" t="s">
        <v>6358</v>
      </c>
      <c r="G217" s="392" t="s">
        <v>2345</v>
      </c>
      <c r="H217" s="392"/>
      <c r="I217" s="392" t="s">
        <v>1822</v>
      </c>
      <c r="J217" s="392" t="s">
        <v>1823</v>
      </c>
      <c r="K217" s="393"/>
      <c r="L217" s="393" t="s">
        <v>6359</v>
      </c>
      <c r="M217" s="392" t="s">
        <v>6360</v>
      </c>
      <c r="N217" s="393" t="s">
        <v>5621</v>
      </c>
      <c r="O217" s="393" t="s">
        <v>5622</v>
      </c>
      <c r="P217" s="393" t="s">
        <v>6361</v>
      </c>
      <c r="Q217" s="393" t="s">
        <v>5301</v>
      </c>
      <c r="R217" s="393" t="s">
        <v>4890</v>
      </c>
      <c r="S217" s="395"/>
      <c r="T217" s="396" t="s">
        <v>2346</v>
      </c>
      <c r="U217" s="396" t="s">
        <v>1824</v>
      </c>
      <c r="V217" s="396" t="s">
        <v>1622</v>
      </c>
      <c r="W217" s="396" t="s">
        <v>1825</v>
      </c>
      <c r="X217" s="395" t="s">
        <v>4891</v>
      </c>
      <c r="Y217" s="394" t="s">
        <v>6362</v>
      </c>
      <c r="Z217" s="393"/>
      <c r="AA217" s="397"/>
    </row>
    <row r="218" spans="1:27" ht="15.75" customHeight="1">
      <c r="A218" s="391">
        <v>225</v>
      </c>
      <c r="B218" s="392" t="s">
        <v>1752</v>
      </c>
      <c r="C218" s="393" t="s">
        <v>1753</v>
      </c>
      <c r="D218" s="393" t="s">
        <v>6363</v>
      </c>
      <c r="E218" s="394" t="s">
        <v>6364</v>
      </c>
      <c r="F218" s="393" t="s">
        <v>5386</v>
      </c>
      <c r="G218" s="392" t="s">
        <v>1754</v>
      </c>
      <c r="H218" s="392"/>
      <c r="I218" s="392" t="s">
        <v>1755</v>
      </c>
      <c r="J218" s="392" t="s">
        <v>1756</v>
      </c>
      <c r="K218" s="393"/>
      <c r="L218" s="393" t="s">
        <v>4884</v>
      </c>
      <c r="M218" s="392" t="s">
        <v>4885</v>
      </c>
      <c r="N218" s="393" t="s">
        <v>4886</v>
      </c>
      <c r="O218" s="393" t="s">
        <v>4887</v>
      </c>
      <c r="P218" s="393" t="s">
        <v>4888</v>
      </c>
      <c r="Q218" s="393" t="s">
        <v>5457</v>
      </c>
      <c r="R218" s="393" t="s">
        <v>4890</v>
      </c>
      <c r="S218" s="395"/>
      <c r="T218" s="396" t="s">
        <v>380</v>
      </c>
      <c r="U218" s="396" t="s">
        <v>2238</v>
      </c>
      <c r="V218" s="396" t="s">
        <v>944</v>
      </c>
      <c r="W218" s="396" t="s">
        <v>2239</v>
      </c>
      <c r="X218" s="395" t="s">
        <v>4891</v>
      </c>
      <c r="Y218" s="394" t="s">
        <v>4892</v>
      </c>
      <c r="Z218" s="393"/>
      <c r="AA218" s="397"/>
    </row>
    <row r="219" spans="1:27" ht="15.75" customHeight="1">
      <c r="A219" s="391">
        <v>226</v>
      </c>
      <c r="B219" s="392" t="s">
        <v>6365</v>
      </c>
      <c r="C219" s="393" t="s">
        <v>2366</v>
      </c>
      <c r="D219" s="393" t="s">
        <v>6366</v>
      </c>
      <c r="E219" s="394" t="s">
        <v>6367</v>
      </c>
      <c r="F219" s="393" t="s">
        <v>6368</v>
      </c>
      <c r="G219" s="392" t="s">
        <v>2367</v>
      </c>
      <c r="H219" s="392"/>
      <c r="I219" s="392" t="s">
        <v>2368</v>
      </c>
      <c r="J219" s="392" t="s">
        <v>2369</v>
      </c>
      <c r="K219" s="393" t="s">
        <v>6369</v>
      </c>
      <c r="L219" s="393" t="s">
        <v>4980</v>
      </c>
      <c r="M219" s="392" t="s">
        <v>4981</v>
      </c>
      <c r="N219" s="393" t="s">
        <v>4886</v>
      </c>
      <c r="O219" s="393" t="s">
        <v>4887</v>
      </c>
      <c r="P219" s="393" t="s">
        <v>5444</v>
      </c>
      <c r="Q219" s="393" t="s">
        <v>5457</v>
      </c>
      <c r="R219" s="393" t="s">
        <v>4890</v>
      </c>
      <c r="S219" s="395"/>
      <c r="T219" s="396" t="s">
        <v>2364</v>
      </c>
      <c r="U219" s="396" t="s">
        <v>2362</v>
      </c>
      <c r="V219" s="396" t="s">
        <v>334</v>
      </c>
      <c r="W219" s="396" t="s">
        <v>2363</v>
      </c>
      <c r="X219" s="395" t="s">
        <v>4905</v>
      </c>
      <c r="Y219" s="394" t="s">
        <v>6241</v>
      </c>
      <c r="Z219" s="393"/>
      <c r="AA219" s="397"/>
    </row>
    <row r="220" spans="1:27" ht="15.75" customHeight="1">
      <c r="A220" s="391">
        <v>227</v>
      </c>
      <c r="B220" s="392" t="s">
        <v>1304</v>
      </c>
      <c r="C220" s="393" t="s">
        <v>1305</v>
      </c>
      <c r="D220" s="393" t="s">
        <v>6370</v>
      </c>
      <c r="E220" s="394" t="s">
        <v>6371</v>
      </c>
      <c r="F220" s="393" t="s">
        <v>4895</v>
      </c>
      <c r="G220" s="392" t="s">
        <v>1306</v>
      </c>
      <c r="H220" s="392"/>
      <c r="I220" s="392" t="s">
        <v>1310</v>
      </c>
      <c r="J220" s="392" t="s">
        <v>1311</v>
      </c>
      <c r="K220" s="393"/>
      <c r="L220" s="393" t="s">
        <v>5033</v>
      </c>
      <c r="M220" s="392" t="s">
        <v>6094</v>
      </c>
      <c r="N220" s="393" t="s">
        <v>4898</v>
      </c>
      <c r="O220" s="393" t="s">
        <v>4899</v>
      </c>
      <c r="P220" s="393" t="s">
        <v>4972</v>
      </c>
      <c r="Q220" s="393" t="s">
        <v>5145</v>
      </c>
      <c r="R220" s="393" t="s">
        <v>4890</v>
      </c>
      <c r="S220" s="395"/>
      <c r="T220" s="396" t="s">
        <v>1307</v>
      </c>
      <c r="U220" s="396" t="s">
        <v>1308</v>
      </c>
      <c r="V220" s="396" t="s">
        <v>345</v>
      </c>
      <c r="W220" s="396" t="s">
        <v>1309</v>
      </c>
      <c r="X220" s="395" t="s">
        <v>4905</v>
      </c>
      <c r="Y220" s="394" t="s">
        <v>6372</v>
      </c>
      <c r="Z220" s="393"/>
      <c r="AA220" s="397"/>
    </row>
    <row r="221" spans="1:27" ht="15.75" customHeight="1">
      <c r="A221" s="391">
        <v>228</v>
      </c>
      <c r="B221" s="392" t="s">
        <v>2330</v>
      </c>
      <c r="C221" s="393" t="s">
        <v>1305</v>
      </c>
      <c r="D221" s="393" t="s">
        <v>6370</v>
      </c>
      <c r="E221" s="394" t="s">
        <v>6373</v>
      </c>
      <c r="F221" s="393" t="s">
        <v>6374</v>
      </c>
      <c r="G221" s="392" t="s">
        <v>6375</v>
      </c>
      <c r="H221" s="392"/>
      <c r="I221" s="392" t="s">
        <v>1310</v>
      </c>
      <c r="J221" s="392" t="s">
        <v>1311</v>
      </c>
      <c r="K221" s="393" t="s">
        <v>6369</v>
      </c>
      <c r="L221" s="393" t="s">
        <v>5197</v>
      </c>
      <c r="M221" s="392" t="s">
        <v>6376</v>
      </c>
      <c r="N221" s="393" t="s">
        <v>4886</v>
      </c>
      <c r="O221" s="393" t="s">
        <v>4887</v>
      </c>
      <c r="P221" s="393" t="s">
        <v>6377</v>
      </c>
      <c r="Q221" s="393" t="s">
        <v>4963</v>
      </c>
      <c r="R221" s="393" t="s">
        <v>4890</v>
      </c>
      <c r="S221" s="395"/>
      <c r="T221" s="396" t="s">
        <v>1307</v>
      </c>
      <c r="U221" s="396" t="s">
        <v>1308</v>
      </c>
      <c r="V221" s="396" t="s">
        <v>345</v>
      </c>
      <c r="W221" s="396" t="s">
        <v>1309</v>
      </c>
      <c r="X221" s="395" t="s">
        <v>4891</v>
      </c>
      <c r="Y221" s="394" t="s">
        <v>6378</v>
      </c>
      <c r="Z221" s="393"/>
      <c r="AA221" s="397"/>
    </row>
    <row r="222" spans="1:27" ht="15.75" customHeight="1">
      <c r="A222" s="391">
        <v>229</v>
      </c>
      <c r="B222" s="392" t="s">
        <v>3633</v>
      </c>
      <c r="C222" s="393" t="s">
        <v>6379</v>
      </c>
      <c r="D222" s="393" t="s">
        <v>6370</v>
      </c>
      <c r="E222" s="394" t="s">
        <v>6380</v>
      </c>
      <c r="F222" s="393" t="s">
        <v>6381</v>
      </c>
      <c r="G222" s="392" t="s">
        <v>6382</v>
      </c>
      <c r="H222" s="392"/>
      <c r="I222" s="392" t="s">
        <v>1310</v>
      </c>
      <c r="J222" s="392" t="s">
        <v>1311</v>
      </c>
      <c r="K222" s="393"/>
      <c r="L222" s="393" t="s">
        <v>5033</v>
      </c>
      <c r="M222" s="392" t="s">
        <v>5034</v>
      </c>
      <c r="N222" s="393" t="s">
        <v>6383</v>
      </c>
      <c r="O222" s="393" t="s">
        <v>6384</v>
      </c>
      <c r="P222" s="393" t="s">
        <v>4972</v>
      </c>
      <c r="Q222" s="393" t="s">
        <v>6385</v>
      </c>
      <c r="R222" s="393" t="s">
        <v>4890</v>
      </c>
      <c r="S222" s="395"/>
      <c r="T222" s="396" t="s">
        <v>1307</v>
      </c>
      <c r="U222" s="396" t="s">
        <v>1308</v>
      </c>
      <c r="V222" s="396" t="s">
        <v>345</v>
      </c>
      <c r="W222" s="396" t="s">
        <v>1309</v>
      </c>
      <c r="X222" s="395" t="s">
        <v>4929</v>
      </c>
      <c r="Y222" s="394" t="s">
        <v>6386</v>
      </c>
      <c r="Z222" s="393"/>
      <c r="AA222" s="397"/>
    </row>
    <row r="223" spans="1:27" ht="15.75" customHeight="1">
      <c r="A223" s="391">
        <v>230</v>
      </c>
      <c r="B223" s="392" t="s">
        <v>6387</v>
      </c>
      <c r="C223" s="393" t="s">
        <v>1531</v>
      </c>
      <c r="D223" s="393" t="s">
        <v>6388</v>
      </c>
      <c r="E223" s="394" t="s">
        <v>6389</v>
      </c>
      <c r="F223" s="393" t="s">
        <v>5809</v>
      </c>
      <c r="G223" s="392" t="s">
        <v>1532</v>
      </c>
      <c r="H223" s="392"/>
      <c r="I223" s="392" t="s">
        <v>1534</v>
      </c>
      <c r="J223" s="392" t="s">
        <v>1535</v>
      </c>
      <c r="K223" s="393"/>
      <c r="L223" s="393" t="s">
        <v>4884</v>
      </c>
      <c r="M223" s="392" t="s">
        <v>4885</v>
      </c>
      <c r="N223" s="393" t="s">
        <v>4886</v>
      </c>
      <c r="O223" s="393" t="s">
        <v>4887</v>
      </c>
      <c r="P223" s="393" t="s">
        <v>6390</v>
      </c>
      <c r="Q223" s="393" t="s">
        <v>4927</v>
      </c>
      <c r="R223" s="393" t="s">
        <v>4890</v>
      </c>
      <c r="S223" s="395"/>
      <c r="T223" s="396" t="s">
        <v>6391</v>
      </c>
      <c r="U223" s="396" t="s">
        <v>6392</v>
      </c>
      <c r="V223" s="396" t="s">
        <v>38</v>
      </c>
      <c r="W223" s="396" t="s">
        <v>6393</v>
      </c>
      <c r="X223" s="395" t="s">
        <v>4891</v>
      </c>
      <c r="Y223" s="394" t="s">
        <v>5601</v>
      </c>
      <c r="Z223" s="393"/>
      <c r="AA223" s="397"/>
    </row>
    <row r="224" spans="1:27" ht="15.75" customHeight="1">
      <c r="A224" s="391">
        <v>231</v>
      </c>
      <c r="B224" s="392" t="s">
        <v>6394</v>
      </c>
      <c r="C224" s="393" t="s">
        <v>6395</v>
      </c>
      <c r="D224" s="393" t="s">
        <v>6396</v>
      </c>
      <c r="E224" s="394" t="s">
        <v>6397</v>
      </c>
      <c r="F224" s="393" t="s">
        <v>6398</v>
      </c>
      <c r="G224" s="392" t="s">
        <v>6399</v>
      </c>
      <c r="H224" s="392"/>
      <c r="I224" s="392" t="s">
        <v>6400</v>
      </c>
      <c r="J224" s="392" t="s">
        <v>6401</v>
      </c>
      <c r="K224" s="393"/>
      <c r="L224" s="393" t="s">
        <v>6402</v>
      </c>
      <c r="M224" s="392" t="s">
        <v>6403</v>
      </c>
      <c r="N224" s="393"/>
      <c r="O224" s="393"/>
      <c r="P224" s="393" t="s">
        <v>6404</v>
      </c>
      <c r="Q224" s="393" t="s">
        <v>6405</v>
      </c>
      <c r="R224" s="393" t="s">
        <v>4890</v>
      </c>
      <c r="S224" s="395"/>
      <c r="T224" s="396" t="s">
        <v>6406</v>
      </c>
      <c r="U224" s="396" t="s">
        <v>6407</v>
      </c>
      <c r="V224" s="396" t="s">
        <v>2472</v>
      </c>
      <c r="W224" s="396" t="s">
        <v>6408</v>
      </c>
      <c r="X224" s="395" t="s">
        <v>4929</v>
      </c>
      <c r="Y224" s="394" t="s">
        <v>6409</v>
      </c>
      <c r="Z224" s="393"/>
      <c r="AA224" s="397"/>
    </row>
    <row r="225" spans="1:27" ht="15.75" customHeight="1">
      <c r="A225" s="391">
        <v>232</v>
      </c>
      <c r="B225" s="392" t="s">
        <v>6410</v>
      </c>
      <c r="C225" s="393" t="s">
        <v>6411</v>
      </c>
      <c r="D225" s="393" t="s">
        <v>6396</v>
      </c>
      <c r="E225" s="394" t="s">
        <v>6412</v>
      </c>
      <c r="F225" s="393" t="s">
        <v>6413</v>
      </c>
      <c r="G225" s="392" t="s">
        <v>6414</v>
      </c>
      <c r="H225" s="392"/>
      <c r="I225" s="392" t="s">
        <v>6415</v>
      </c>
      <c r="J225" s="392" t="s">
        <v>6416</v>
      </c>
      <c r="K225" s="393"/>
      <c r="L225" s="393" t="s">
        <v>6402</v>
      </c>
      <c r="M225" s="392" t="s">
        <v>6403</v>
      </c>
      <c r="N225" s="393" t="s">
        <v>4924</v>
      </c>
      <c r="O225" s="393" t="s">
        <v>4925</v>
      </c>
      <c r="P225" s="393" t="s">
        <v>6417</v>
      </c>
      <c r="Q225" s="393" t="s">
        <v>4890</v>
      </c>
      <c r="R225" s="393" t="s">
        <v>4890</v>
      </c>
      <c r="S225" s="395"/>
      <c r="T225" s="396" t="s">
        <v>6418</v>
      </c>
      <c r="U225" s="396"/>
      <c r="V225" s="396"/>
      <c r="W225" s="396"/>
      <c r="X225" s="395" t="s">
        <v>4929</v>
      </c>
      <c r="Y225" s="394" t="s">
        <v>6419</v>
      </c>
      <c r="Z225" s="393"/>
      <c r="AA225" s="397"/>
    </row>
    <row r="226" spans="1:27" ht="15.75" customHeight="1">
      <c r="A226" s="391">
        <v>233</v>
      </c>
      <c r="B226" s="392" t="s">
        <v>6420</v>
      </c>
      <c r="C226" s="393" t="s">
        <v>6421</v>
      </c>
      <c r="D226" s="393" t="s">
        <v>6422</v>
      </c>
      <c r="E226" s="394" t="s">
        <v>6423</v>
      </c>
      <c r="F226" s="393" t="s">
        <v>5134</v>
      </c>
      <c r="G226" s="392" t="s">
        <v>1847</v>
      </c>
      <c r="H226" s="392"/>
      <c r="I226" s="392"/>
      <c r="J226" s="392"/>
      <c r="K226" s="393"/>
      <c r="L226" s="393" t="s">
        <v>5197</v>
      </c>
      <c r="M226" s="392" t="s">
        <v>5198</v>
      </c>
      <c r="N226" s="393" t="s">
        <v>5136</v>
      </c>
      <c r="O226" s="393" t="s">
        <v>5137</v>
      </c>
      <c r="P226" s="393" t="s">
        <v>4972</v>
      </c>
      <c r="Q226" s="393" t="s">
        <v>6424</v>
      </c>
      <c r="R226" s="393" t="s">
        <v>4890</v>
      </c>
      <c r="S226" s="395"/>
      <c r="T226" s="396"/>
      <c r="U226" s="396"/>
      <c r="V226" s="396"/>
      <c r="W226" s="396"/>
      <c r="X226" s="395" t="s">
        <v>4891</v>
      </c>
      <c r="Y226" s="394" t="s">
        <v>6425</v>
      </c>
      <c r="Z226" s="393"/>
      <c r="AA226" s="397"/>
    </row>
    <row r="227" spans="1:27" ht="15.75" customHeight="1">
      <c r="A227" s="391">
        <v>234</v>
      </c>
      <c r="B227" s="392" t="s">
        <v>6426</v>
      </c>
      <c r="C227" s="393" t="s">
        <v>1345</v>
      </c>
      <c r="D227" s="393" t="s">
        <v>6427</v>
      </c>
      <c r="E227" s="394" t="s">
        <v>6428</v>
      </c>
      <c r="F227" s="393" t="s">
        <v>5375</v>
      </c>
      <c r="G227" s="392" t="s">
        <v>1352</v>
      </c>
      <c r="H227" s="392" t="s">
        <v>6429</v>
      </c>
      <c r="I227" s="392" t="s">
        <v>1349</v>
      </c>
      <c r="J227" s="392" t="s">
        <v>1350</v>
      </c>
      <c r="K227" s="393"/>
      <c r="L227" s="393" t="s">
        <v>4884</v>
      </c>
      <c r="M227" s="392" t="s">
        <v>4885</v>
      </c>
      <c r="N227" s="393" t="s">
        <v>4886</v>
      </c>
      <c r="O227" s="393" t="s">
        <v>4887</v>
      </c>
      <c r="P227" s="393" t="s">
        <v>4888</v>
      </c>
      <c r="Q227" s="393" t="s">
        <v>4973</v>
      </c>
      <c r="R227" s="393" t="s">
        <v>4890</v>
      </c>
      <c r="S227" s="395"/>
      <c r="T227" s="396" t="s">
        <v>6430</v>
      </c>
      <c r="U227" s="396" t="s">
        <v>1345</v>
      </c>
      <c r="V227" s="396" t="s">
        <v>31</v>
      </c>
      <c r="W227" s="396" t="s">
        <v>6431</v>
      </c>
      <c r="X227" s="395" t="s">
        <v>4905</v>
      </c>
      <c r="Y227" s="394" t="s">
        <v>6432</v>
      </c>
      <c r="Z227" s="393"/>
      <c r="AA227" s="397"/>
    </row>
    <row r="228" spans="1:27" ht="15.75" customHeight="1">
      <c r="A228" s="391">
        <v>235</v>
      </c>
      <c r="B228" s="392" t="s">
        <v>6433</v>
      </c>
      <c r="C228" s="393" t="s">
        <v>6434</v>
      </c>
      <c r="D228" s="393" t="s">
        <v>6435</v>
      </c>
      <c r="E228" s="394" t="s">
        <v>6436</v>
      </c>
      <c r="F228" s="393" t="s">
        <v>6437</v>
      </c>
      <c r="G228" s="392" t="s">
        <v>6438</v>
      </c>
      <c r="H228" s="392"/>
      <c r="I228" s="392" t="s">
        <v>6439</v>
      </c>
      <c r="J228" s="392" t="s">
        <v>6440</v>
      </c>
      <c r="K228" s="393"/>
      <c r="L228" s="393" t="s">
        <v>5404</v>
      </c>
      <c r="M228" s="392" t="s">
        <v>5405</v>
      </c>
      <c r="N228" s="393" t="s">
        <v>5214</v>
      </c>
      <c r="O228" s="393" t="s">
        <v>5215</v>
      </c>
      <c r="P228" s="393" t="s">
        <v>5406</v>
      </c>
      <c r="Q228" s="393" t="s">
        <v>6441</v>
      </c>
      <c r="R228" s="393" t="s">
        <v>4890</v>
      </c>
      <c r="S228" s="395"/>
      <c r="T228" s="396" t="s">
        <v>6442</v>
      </c>
      <c r="U228" s="396" t="s">
        <v>6443</v>
      </c>
      <c r="V228" s="396" t="s">
        <v>345</v>
      </c>
      <c r="W228" s="396"/>
      <c r="X228" s="395" t="s">
        <v>4929</v>
      </c>
      <c r="Y228" s="394" t="s">
        <v>6444</v>
      </c>
      <c r="Z228" s="393"/>
      <c r="AA228" s="397"/>
    </row>
    <row r="229" spans="1:27" ht="15.75" customHeight="1">
      <c r="A229" s="391">
        <v>236</v>
      </c>
      <c r="B229" s="392" t="s">
        <v>6445</v>
      </c>
      <c r="C229" s="393" t="s">
        <v>1509</v>
      </c>
      <c r="D229" s="393" t="s">
        <v>6446</v>
      </c>
      <c r="E229" s="394" t="s">
        <v>6447</v>
      </c>
      <c r="F229" s="393" t="s">
        <v>5584</v>
      </c>
      <c r="G229" s="392" t="s">
        <v>1510</v>
      </c>
      <c r="H229" s="392"/>
      <c r="I229" s="392" t="s">
        <v>1514</v>
      </c>
      <c r="J229" s="392" t="s">
        <v>1515</v>
      </c>
      <c r="K229" s="393"/>
      <c r="L229" s="393" t="s">
        <v>5585</v>
      </c>
      <c r="M229" s="392" t="s">
        <v>5586</v>
      </c>
      <c r="N229" s="393" t="s">
        <v>5214</v>
      </c>
      <c r="O229" s="393" t="s">
        <v>5215</v>
      </c>
      <c r="P229" s="393" t="s">
        <v>6448</v>
      </c>
      <c r="Q229" s="393" t="s">
        <v>6449</v>
      </c>
      <c r="R229" s="393" t="s">
        <v>4890</v>
      </c>
      <c r="S229" s="395"/>
      <c r="T229" s="396" t="s">
        <v>1511</v>
      </c>
      <c r="U229" s="396" t="s">
        <v>1512</v>
      </c>
      <c r="V229" s="396"/>
      <c r="W229" s="396" t="s">
        <v>1513</v>
      </c>
      <c r="X229" s="395" t="s">
        <v>4905</v>
      </c>
      <c r="Y229" s="394" t="s">
        <v>6450</v>
      </c>
      <c r="Z229" s="393"/>
      <c r="AA229" s="397"/>
    </row>
    <row r="230" spans="1:27" ht="15.75" customHeight="1">
      <c r="A230" s="391">
        <v>237</v>
      </c>
      <c r="B230" s="392" t="s">
        <v>1300</v>
      </c>
      <c r="C230" s="393" t="s">
        <v>427</v>
      </c>
      <c r="D230" s="393" t="s">
        <v>6451</v>
      </c>
      <c r="E230" s="394" t="s">
        <v>6452</v>
      </c>
      <c r="F230" s="393" t="s">
        <v>6453</v>
      </c>
      <c r="G230" s="392" t="s">
        <v>6454</v>
      </c>
      <c r="H230" s="392"/>
      <c r="I230" s="392" t="s">
        <v>1302</v>
      </c>
      <c r="J230" s="392" t="s">
        <v>1303</v>
      </c>
      <c r="K230" s="393"/>
      <c r="L230" s="393" t="s">
        <v>4884</v>
      </c>
      <c r="M230" s="392" t="s">
        <v>4885</v>
      </c>
      <c r="N230" s="393" t="s">
        <v>4886</v>
      </c>
      <c r="O230" s="393" t="s">
        <v>4887</v>
      </c>
      <c r="P230" s="393" t="s">
        <v>4888</v>
      </c>
      <c r="Q230" s="393" t="s">
        <v>5451</v>
      </c>
      <c r="R230" s="393" t="s">
        <v>4890</v>
      </c>
      <c r="S230" s="395"/>
      <c r="T230" s="396" t="s">
        <v>426</v>
      </c>
      <c r="U230" s="396" t="s">
        <v>427</v>
      </c>
      <c r="V230" s="396" t="s">
        <v>31</v>
      </c>
      <c r="W230" s="396" t="s">
        <v>428</v>
      </c>
      <c r="X230" s="395" t="s">
        <v>4891</v>
      </c>
      <c r="Y230" s="394" t="s">
        <v>4892</v>
      </c>
      <c r="Z230" s="393"/>
      <c r="AA230" s="397"/>
    </row>
    <row r="231" spans="1:27" ht="15.75" customHeight="1">
      <c r="A231" s="391">
        <v>238</v>
      </c>
      <c r="B231" s="392" t="s">
        <v>1402</v>
      </c>
      <c r="C231" s="393" t="s">
        <v>298</v>
      </c>
      <c r="D231" s="393" t="s">
        <v>6455</v>
      </c>
      <c r="E231" s="394" t="s">
        <v>6456</v>
      </c>
      <c r="F231" s="393" t="s">
        <v>5716</v>
      </c>
      <c r="G231" s="392" t="s">
        <v>1397</v>
      </c>
      <c r="H231" s="392"/>
      <c r="I231" s="392" t="s">
        <v>302</v>
      </c>
      <c r="J231" s="392" t="s">
        <v>303</v>
      </c>
      <c r="K231" s="393"/>
      <c r="L231" s="393" t="s">
        <v>4884</v>
      </c>
      <c r="M231" s="392" t="s">
        <v>4885</v>
      </c>
      <c r="N231" s="393" t="s">
        <v>4886</v>
      </c>
      <c r="O231" s="393" t="s">
        <v>4887</v>
      </c>
      <c r="P231" s="393" t="s">
        <v>4888</v>
      </c>
      <c r="Q231" s="393" t="s">
        <v>4982</v>
      </c>
      <c r="R231" s="393" t="s">
        <v>4890</v>
      </c>
      <c r="S231" s="395"/>
      <c r="T231" s="396" t="s">
        <v>1403</v>
      </c>
      <c r="U231" s="396" t="s">
        <v>298</v>
      </c>
      <c r="V231" s="396" t="s">
        <v>31</v>
      </c>
      <c r="W231" s="396" t="s">
        <v>301</v>
      </c>
      <c r="X231" s="395" t="s">
        <v>4891</v>
      </c>
      <c r="Y231" s="394" t="s">
        <v>4892</v>
      </c>
      <c r="Z231" s="393"/>
      <c r="AA231" s="397"/>
    </row>
    <row r="232" spans="1:27" ht="15.75" customHeight="1">
      <c r="A232" s="391">
        <v>239</v>
      </c>
      <c r="B232" s="392" t="s">
        <v>6457</v>
      </c>
      <c r="C232" s="393" t="s">
        <v>6458</v>
      </c>
      <c r="D232" s="393" t="s">
        <v>6459</v>
      </c>
      <c r="E232" s="394" t="s">
        <v>6460</v>
      </c>
      <c r="F232" s="393" t="s">
        <v>6461</v>
      </c>
      <c r="G232" s="392" t="s">
        <v>6462</v>
      </c>
      <c r="H232" s="392"/>
      <c r="I232" s="392"/>
      <c r="J232" s="392"/>
      <c r="K232" s="393"/>
      <c r="L232" s="393" t="s">
        <v>6463</v>
      </c>
      <c r="M232" s="392" t="s">
        <v>6464</v>
      </c>
      <c r="N232" s="393" t="s">
        <v>4924</v>
      </c>
      <c r="O232" s="393" t="s">
        <v>4925</v>
      </c>
      <c r="P232" s="393" t="s">
        <v>4972</v>
      </c>
      <c r="Q232" s="393" t="s">
        <v>5703</v>
      </c>
      <c r="R232" s="393" t="s">
        <v>4890</v>
      </c>
      <c r="S232" s="395"/>
      <c r="T232" s="396" t="s">
        <v>6465</v>
      </c>
      <c r="U232" s="396"/>
      <c r="V232" s="396"/>
      <c r="W232" s="396"/>
      <c r="X232" s="395" t="s">
        <v>4929</v>
      </c>
      <c r="Y232" s="394" t="s">
        <v>6466</v>
      </c>
      <c r="Z232" s="393"/>
      <c r="AA232" s="397"/>
    </row>
    <row r="233" spans="1:27" ht="15.75" customHeight="1">
      <c r="A233" s="391">
        <v>240</v>
      </c>
      <c r="B233" s="392" t="s">
        <v>1045</v>
      </c>
      <c r="C233" s="393" t="s">
        <v>1059</v>
      </c>
      <c r="D233" s="393" t="s">
        <v>6467</v>
      </c>
      <c r="E233" s="394" t="s">
        <v>6468</v>
      </c>
      <c r="F233" s="393" t="s">
        <v>6469</v>
      </c>
      <c r="G233" s="392" t="s">
        <v>1060</v>
      </c>
      <c r="H233" s="392"/>
      <c r="I233" s="392"/>
      <c r="J233" s="392"/>
      <c r="K233" s="393"/>
      <c r="L233" s="393" t="s">
        <v>5197</v>
      </c>
      <c r="M233" s="392" t="s">
        <v>5198</v>
      </c>
      <c r="N233" s="393" t="s">
        <v>4924</v>
      </c>
      <c r="O233" s="393" t="s">
        <v>4925</v>
      </c>
      <c r="P233" s="393" t="s">
        <v>4972</v>
      </c>
      <c r="Q233" s="393" t="s">
        <v>5083</v>
      </c>
      <c r="R233" s="393" t="s">
        <v>4890</v>
      </c>
      <c r="S233" s="395"/>
      <c r="T233" s="396" t="s">
        <v>1061</v>
      </c>
      <c r="U233" s="396"/>
      <c r="V233" s="396"/>
      <c r="W233" s="396"/>
      <c r="X233" s="395" t="s">
        <v>4891</v>
      </c>
      <c r="Y233" s="394" t="s">
        <v>6470</v>
      </c>
      <c r="Z233" s="393"/>
      <c r="AA233" s="397"/>
    </row>
    <row r="234" spans="1:27" ht="15.75" customHeight="1">
      <c r="A234" s="391">
        <v>241</v>
      </c>
      <c r="B234" s="392" t="s">
        <v>192</v>
      </c>
      <c r="C234" s="393" t="s">
        <v>193</v>
      </c>
      <c r="D234" s="393" t="s">
        <v>6471</v>
      </c>
      <c r="E234" s="394" t="s">
        <v>6472</v>
      </c>
      <c r="F234" s="393" t="s">
        <v>5786</v>
      </c>
      <c r="G234" s="392" t="s">
        <v>1047</v>
      </c>
      <c r="H234" s="392"/>
      <c r="I234" s="392" t="s">
        <v>198</v>
      </c>
      <c r="J234" s="392" t="s">
        <v>199</v>
      </c>
      <c r="K234" s="393"/>
      <c r="L234" s="393" t="s">
        <v>4884</v>
      </c>
      <c r="M234" s="392" t="s">
        <v>4885</v>
      </c>
      <c r="N234" s="393" t="s">
        <v>4886</v>
      </c>
      <c r="O234" s="393" t="s">
        <v>4887</v>
      </c>
      <c r="P234" s="393" t="s">
        <v>4888</v>
      </c>
      <c r="Q234" s="393" t="s">
        <v>4901</v>
      </c>
      <c r="R234" s="393" t="s">
        <v>4890</v>
      </c>
      <c r="S234" s="395"/>
      <c r="T234" s="396" t="s">
        <v>195</v>
      </c>
      <c r="U234" s="396" t="s">
        <v>196</v>
      </c>
      <c r="V234" s="396"/>
      <c r="W234" s="396" t="s">
        <v>197</v>
      </c>
      <c r="X234" s="395" t="s">
        <v>4891</v>
      </c>
      <c r="Y234" s="394" t="s">
        <v>4892</v>
      </c>
      <c r="Z234" s="393"/>
      <c r="AA234" s="397"/>
    </row>
    <row r="235" spans="1:27" ht="15.75" customHeight="1">
      <c r="A235" s="391">
        <v>242</v>
      </c>
      <c r="B235" s="392" t="s">
        <v>2404</v>
      </c>
      <c r="C235" s="393" t="s">
        <v>2409</v>
      </c>
      <c r="D235" s="393" t="s">
        <v>6473</v>
      </c>
      <c r="E235" s="394" t="s">
        <v>6474</v>
      </c>
      <c r="F235" s="393" t="s">
        <v>6475</v>
      </c>
      <c r="G235" s="392" t="s">
        <v>2410</v>
      </c>
      <c r="H235" s="392"/>
      <c r="I235" s="392"/>
      <c r="J235" s="392" t="s">
        <v>2411</v>
      </c>
      <c r="K235" s="393"/>
      <c r="L235" s="393" t="s">
        <v>6476</v>
      </c>
      <c r="M235" s="392" t="s">
        <v>6477</v>
      </c>
      <c r="N235" s="393"/>
      <c r="O235" s="393"/>
      <c r="P235" s="393"/>
      <c r="Q235" s="393" t="s">
        <v>4890</v>
      </c>
      <c r="R235" s="393" t="s">
        <v>4890</v>
      </c>
      <c r="S235" s="395"/>
      <c r="T235" s="396" t="s">
        <v>2407</v>
      </c>
      <c r="U235" s="396"/>
      <c r="V235" s="396"/>
      <c r="W235" s="396"/>
      <c r="X235" s="395" t="s">
        <v>4891</v>
      </c>
      <c r="Y235" s="394" t="s">
        <v>6478</v>
      </c>
      <c r="Z235" s="393"/>
      <c r="AA235" s="397"/>
    </row>
    <row r="236" spans="1:27" ht="15.75" customHeight="1">
      <c r="A236" s="391">
        <v>243</v>
      </c>
      <c r="B236" s="392" t="s">
        <v>6479</v>
      </c>
      <c r="C236" s="393" t="s">
        <v>6480</v>
      </c>
      <c r="D236" s="393" t="s">
        <v>6481</v>
      </c>
      <c r="E236" s="394" t="s">
        <v>6482</v>
      </c>
      <c r="F236" s="393"/>
      <c r="G236" s="392"/>
      <c r="H236" s="392"/>
      <c r="I236" s="392"/>
      <c r="J236" s="392"/>
      <c r="K236" s="393"/>
      <c r="L236" s="393" t="s">
        <v>5455</v>
      </c>
      <c r="M236" s="392" t="s">
        <v>5456</v>
      </c>
      <c r="N236" s="393" t="s">
        <v>5515</v>
      </c>
      <c r="O236" s="393" t="s">
        <v>5516</v>
      </c>
      <c r="P236" s="393" t="s">
        <v>4972</v>
      </c>
      <c r="Q236" s="393" t="s">
        <v>4890</v>
      </c>
      <c r="R236" s="393" t="s">
        <v>4890</v>
      </c>
      <c r="S236" s="395"/>
      <c r="T236" s="396"/>
      <c r="U236" s="396"/>
      <c r="V236" s="396"/>
      <c r="W236" s="396"/>
      <c r="X236" s="395" t="s">
        <v>4929</v>
      </c>
      <c r="Y236" s="394" t="s">
        <v>6483</v>
      </c>
      <c r="Z236" s="393"/>
      <c r="AA236" s="397"/>
    </row>
    <row r="237" spans="1:27" ht="15.75" customHeight="1">
      <c r="A237" s="391">
        <v>244</v>
      </c>
      <c r="B237" s="392" t="s">
        <v>6484</v>
      </c>
      <c r="C237" s="393" t="s">
        <v>6480</v>
      </c>
      <c r="D237" s="393" t="s">
        <v>6481</v>
      </c>
      <c r="E237" s="394" t="s">
        <v>6485</v>
      </c>
      <c r="F237" s="393" t="s">
        <v>6486</v>
      </c>
      <c r="G237" s="392" t="s">
        <v>6487</v>
      </c>
      <c r="H237" s="392"/>
      <c r="I237" s="392"/>
      <c r="J237" s="392"/>
      <c r="K237" s="393"/>
      <c r="L237" s="393" t="s">
        <v>6488</v>
      </c>
      <c r="M237" s="392" t="s">
        <v>6489</v>
      </c>
      <c r="N237" s="393" t="s">
        <v>5080</v>
      </c>
      <c r="O237" s="393" t="s">
        <v>5081</v>
      </c>
      <c r="P237" s="393" t="s">
        <v>4972</v>
      </c>
      <c r="Q237" s="393" t="s">
        <v>5083</v>
      </c>
      <c r="R237" s="393" t="s">
        <v>4890</v>
      </c>
      <c r="S237" s="395"/>
      <c r="T237" s="396"/>
      <c r="U237" s="396"/>
      <c r="V237" s="396"/>
      <c r="W237" s="396"/>
      <c r="X237" s="395" t="s">
        <v>4905</v>
      </c>
      <c r="Y237" s="394" t="s">
        <v>6490</v>
      </c>
      <c r="Z237" s="393"/>
      <c r="AA237" s="397"/>
    </row>
    <row r="238" spans="1:27" ht="15.75" customHeight="1">
      <c r="A238" s="391">
        <v>245</v>
      </c>
      <c r="B238" s="392" t="s">
        <v>929</v>
      </c>
      <c r="C238" s="393" t="s">
        <v>930</v>
      </c>
      <c r="D238" s="393" t="s">
        <v>6491</v>
      </c>
      <c r="E238" s="394" t="s">
        <v>6492</v>
      </c>
      <c r="F238" s="393" t="s">
        <v>6493</v>
      </c>
      <c r="G238" s="392" t="s">
        <v>931</v>
      </c>
      <c r="H238" s="392"/>
      <c r="I238" s="392" t="s">
        <v>933</v>
      </c>
      <c r="J238" s="392" t="s">
        <v>934</v>
      </c>
      <c r="K238" s="393"/>
      <c r="L238" s="393" t="s">
        <v>4884</v>
      </c>
      <c r="M238" s="392" t="s">
        <v>4885</v>
      </c>
      <c r="N238" s="393" t="s">
        <v>4886</v>
      </c>
      <c r="O238" s="393" t="s">
        <v>4887</v>
      </c>
      <c r="P238" s="393" t="s">
        <v>4888</v>
      </c>
      <c r="Q238" s="393" t="s">
        <v>4890</v>
      </c>
      <c r="R238" s="393" t="s">
        <v>4890</v>
      </c>
      <c r="S238" s="395"/>
      <c r="T238" s="396" t="s">
        <v>997</v>
      </c>
      <c r="U238" s="396" t="s">
        <v>932</v>
      </c>
      <c r="V238" s="396" t="s">
        <v>31</v>
      </c>
      <c r="W238" s="396" t="s">
        <v>933</v>
      </c>
      <c r="X238" s="395" t="s">
        <v>4891</v>
      </c>
      <c r="Y238" s="394" t="s">
        <v>6494</v>
      </c>
      <c r="Z238" s="393"/>
      <c r="AA238" s="397"/>
    </row>
    <row r="239" spans="1:27" ht="15.75" customHeight="1">
      <c r="A239" s="391">
        <v>246</v>
      </c>
      <c r="B239" s="392" t="s">
        <v>935</v>
      </c>
      <c r="C239" s="393" t="s">
        <v>936</v>
      </c>
      <c r="D239" s="393" t="s">
        <v>6495</v>
      </c>
      <c r="E239" s="394" t="s">
        <v>6496</v>
      </c>
      <c r="F239" s="393" t="s">
        <v>6493</v>
      </c>
      <c r="G239" s="392" t="s">
        <v>937</v>
      </c>
      <c r="H239" s="392"/>
      <c r="I239" s="392" t="s">
        <v>938</v>
      </c>
      <c r="J239" s="392" t="s">
        <v>939</v>
      </c>
      <c r="K239" s="393"/>
      <c r="L239" s="393" t="s">
        <v>4884</v>
      </c>
      <c r="M239" s="392" t="s">
        <v>4885</v>
      </c>
      <c r="N239" s="393" t="s">
        <v>4886</v>
      </c>
      <c r="O239" s="393" t="s">
        <v>4887</v>
      </c>
      <c r="P239" s="393" t="s">
        <v>4888</v>
      </c>
      <c r="Q239" s="393" t="s">
        <v>4982</v>
      </c>
      <c r="R239" s="393" t="s">
        <v>4890</v>
      </c>
      <c r="S239" s="395"/>
      <c r="T239" s="396" t="s">
        <v>3272</v>
      </c>
      <c r="U239" s="396" t="s">
        <v>936</v>
      </c>
      <c r="V239" s="396" t="s">
        <v>31</v>
      </c>
      <c r="W239" s="396" t="s">
        <v>6497</v>
      </c>
      <c r="X239" s="395" t="s">
        <v>4891</v>
      </c>
      <c r="Y239" s="394" t="s">
        <v>6498</v>
      </c>
      <c r="Z239" s="393"/>
      <c r="AA239" s="397"/>
    </row>
    <row r="240" spans="1:27" ht="15.75" customHeight="1">
      <c r="A240" s="391">
        <v>247</v>
      </c>
      <c r="B240" s="392" t="s">
        <v>2427</v>
      </c>
      <c r="C240" s="393" t="s">
        <v>2429</v>
      </c>
      <c r="D240" s="393" t="s">
        <v>6499</v>
      </c>
      <c r="E240" s="394" t="s">
        <v>6500</v>
      </c>
      <c r="F240" s="393" t="s">
        <v>5414</v>
      </c>
      <c r="G240" s="392" t="s">
        <v>6501</v>
      </c>
      <c r="H240" s="392"/>
      <c r="I240" s="392" t="s">
        <v>2430</v>
      </c>
      <c r="J240" s="392" t="s">
        <v>1635</v>
      </c>
      <c r="K240" s="393"/>
      <c r="L240" s="393" t="s">
        <v>5311</v>
      </c>
      <c r="M240" s="392" t="s">
        <v>5312</v>
      </c>
      <c r="N240" s="393" t="s">
        <v>4924</v>
      </c>
      <c r="O240" s="393" t="s">
        <v>4925</v>
      </c>
      <c r="P240" s="393" t="s">
        <v>6502</v>
      </c>
      <c r="Q240" s="393" t="s">
        <v>4890</v>
      </c>
      <c r="R240" s="393" t="s">
        <v>4890</v>
      </c>
      <c r="S240" s="395"/>
      <c r="T240" s="396" t="s">
        <v>2431</v>
      </c>
      <c r="U240" s="396" t="s">
        <v>1632</v>
      </c>
      <c r="V240" s="396" t="s">
        <v>334</v>
      </c>
      <c r="W240" s="396" t="s">
        <v>1633</v>
      </c>
      <c r="X240" s="395" t="s">
        <v>4891</v>
      </c>
      <c r="Y240" s="394" t="s">
        <v>6503</v>
      </c>
      <c r="Z240" s="393"/>
      <c r="AA240" s="397"/>
    </row>
    <row r="241" spans="1:27" ht="15.75" customHeight="1">
      <c r="A241" s="391">
        <v>248</v>
      </c>
      <c r="B241" s="392" t="s">
        <v>1288</v>
      </c>
      <c r="C241" s="393" t="s">
        <v>1289</v>
      </c>
      <c r="D241" s="393" t="s">
        <v>6504</v>
      </c>
      <c r="E241" s="394" t="s">
        <v>6505</v>
      </c>
      <c r="F241" s="393" t="s">
        <v>5732</v>
      </c>
      <c r="G241" s="392" t="s">
        <v>1290</v>
      </c>
      <c r="H241" s="392"/>
      <c r="I241" s="392" t="s">
        <v>1294</v>
      </c>
      <c r="J241" s="392" t="s">
        <v>1295</v>
      </c>
      <c r="K241" s="393"/>
      <c r="L241" s="393" t="s">
        <v>4884</v>
      </c>
      <c r="M241" s="392" t="s">
        <v>4885</v>
      </c>
      <c r="N241" s="393" t="s">
        <v>4886</v>
      </c>
      <c r="O241" s="393" t="s">
        <v>4887</v>
      </c>
      <c r="P241" s="393" t="s">
        <v>4888</v>
      </c>
      <c r="Q241" s="393" t="s">
        <v>5057</v>
      </c>
      <c r="R241" s="393" t="s">
        <v>4890</v>
      </c>
      <c r="S241" s="395"/>
      <c r="T241" s="396" t="s">
        <v>1291</v>
      </c>
      <c r="U241" s="396" t="s">
        <v>1289</v>
      </c>
      <c r="V241" s="396" t="s">
        <v>31</v>
      </c>
      <c r="W241" s="396" t="s">
        <v>6506</v>
      </c>
      <c r="X241" s="395" t="s">
        <v>4891</v>
      </c>
      <c r="Y241" s="394" t="s">
        <v>5417</v>
      </c>
      <c r="Z241" s="393"/>
      <c r="AA241" s="397"/>
    </row>
    <row r="242" spans="1:27" ht="15.75" customHeight="1">
      <c r="A242" s="391">
        <v>249</v>
      </c>
      <c r="B242" s="392" t="s">
        <v>1317</v>
      </c>
      <c r="C242" s="393" t="s">
        <v>1318</v>
      </c>
      <c r="D242" s="393" t="s">
        <v>6507</v>
      </c>
      <c r="E242" s="394" t="s">
        <v>6508</v>
      </c>
      <c r="F242" s="393" t="s">
        <v>5118</v>
      </c>
      <c r="G242" s="392" t="s">
        <v>1319</v>
      </c>
      <c r="H242" s="392"/>
      <c r="I242" s="392" t="s">
        <v>1321</v>
      </c>
      <c r="J242" s="392" t="s">
        <v>1322</v>
      </c>
      <c r="K242" s="393"/>
      <c r="L242" s="393" t="s">
        <v>4884</v>
      </c>
      <c r="M242" s="392" t="s">
        <v>4885</v>
      </c>
      <c r="N242" s="393" t="s">
        <v>4886</v>
      </c>
      <c r="O242" s="393" t="s">
        <v>4887</v>
      </c>
      <c r="P242" s="393" t="s">
        <v>4888</v>
      </c>
      <c r="Q242" s="393" t="s">
        <v>4963</v>
      </c>
      <c r="R242" s="393" t="s">
        <v>4890</v>
      </c>
      <c r="S242" s="395"/>
      <c r="T242" s="396" t="s">
        <v>1320</v>
      </c>
      <c r="U242" s="396" t="s">
        <v>1318</v>
      </c>
      <c r="V242" s="396" t="s">
        <v>31</v>
      </c>
      <c r="W242" s="396" t="s">
        <v>6509</v>
      </c>
      <c r="X242" s="395" t="s">
        <v>4891</v>
      </c>
      <c r="Y242" s="394" t="s">
        <v>4892</v>
      </c>
      <c r="Z242" s="393"/>
      <c r="AA242" s="397"/>
    </row>
    <row r="243" spans="1:27" ht="15.75" customHeight="1">
      <c r="A243" s="391">
        <v>250</v>
      </c>
      <c r="B243" s="392" t="s">
        <v>6510</v>
      </c>
      <c r="C243" s="393" t="s">
        <v>2570</v>
      </c>
      <c r="D243" s="393" t="s">
        <v>6511</v>
      </c>
      <c r="E243" s="394" t="s">
        <v>6512</v>
      </c>
      <c r="F243" s="393" t="s">
        <v>6513</v>
      </c>
      <c r="G243" s="392" t="s">
        <v>6514</v>
      </c>
      <c r="H243" s="392"/>
      <c r="I243" s="392"/>
      <c r="J243" s="392"/>
      <c r="K243" s="393"/>
      <c r="L243" s="393" t="s">
        <v>4896</v>
      </c>
      <c r="M243" s="392" t="s">
        <v>4897</v>
      </c>
      <c r="N243" s="393" t="s">
        <v>6515</v>
      </c>
      <c r="O243" s="393" t="s">
        <v>6516</v>
      </c>
      <c r="P243" s="393" t="s">
        <v>4972</v>
      </c>
      <c r="Q243" s="393" t="s">
        <v>5057</v>
      </c>
      <c r="R243" s="393" t="s">
        <v>4890</v>
      </c>
      <c r="S243" s="395"/>
      <c r="T243" s="396" t="s">
        <v>2568</v>
      </c>
      <c r="U243" s="396" t="s">
        <v>2566</v>
      </c>
      <c r="V243" s="396" t="s">
        <v>345</v>
      </c>
      <c r="W243" s="396" t="s">
        <v>2567</v>
      </c>
      <c r="X243" s="395" t="s">
        <v>4929</v>
      </c>
      <c r="Y243" s="394" t="s">
        <v>6517</v>
      </c>
      <c r="Z243" s="393"/>
      <c r="AA243" s="397"/>
    </row>
    <row r="244" spans="1:27" ht="15.75" customHeight="1">
      <c r="A244" s="391">
        <v>251</v>
      </c>
      <c r="B244" s="392" t="s">
        <v>2565</v>
      </c>
      <c r="C244" s="393" t="s">
        <v>2570</v>
      </c>
      <c r="D244" s="393" t="s">
        <v>6518</v>
      </c>
      <c r="E244" s="394" t="s">
        <v>6519</v>
      </c>
      <c r="F244" s="393" t="s">
        <v>6520</v>
      </c>
      <c r="G244" s="392" t="s">
        <v>2571</v>
      </c>
      <c r="H244" s="392"/>
      <c r="I244" s="392" t="s">
        <v>2567</v>
      </c>
      <c r="J244" s="392"/>
      <c r="K244" s="393"/>
      <c r="L244" s="393" t="s">
        <v>5197</v>
      </c>
      <c r="M244" s="392" t="s">
        <v>5198</v>
      </c>
      <c r="N244" s="393" t="s">
        <v>4924</v>
      </c>
      <c r="O244" s="393" t="s">
        <v>4925</v>
      </c>
      <c r="P244" s="393" t="s">
        <v>4972</v>
      </c>
      <c r="Q244" s="393" t="s">
        <v>4890</v>
      </c>
      <c r="R244" s="393" t="s">
        <v>4890</v>
      </c>
      <c r="S244" s="395"/>
      <c r="T244" s="396" t="s">
        <v>2568</v>
      </c>
      <c r="U244" s="396" t="s">
        <v>2566</v>
      </c>
      <c r="V244" s="396" t="s">
        <v>345</v>
      </c>
      <c r="W244" s="396" t="s">
        <v>2567</v>
      </c>
      <c r="X244" s="395" t="s">
        <v>4891</v>
      </c>
      <c r="Y244" s="394" t="s">
        <v>6521</v>
      </c>
      <c r="Z244" s="393"/>
      <c r="AA244" s="397"/>
    </row>
    <row r="245" spans="1:27" ht="15.75" customHeight="1">
      <c r="A245" s="391">
        <v>252</v>
      </c>
      <c r="B245" s="392" t="s">
        <v>1235</v>
      </c>
      <c r="C245" s="393" t="s">
        <v>1236</v>
      </c>
      <c r="D245" s="393" t="s">
        <v>6522</v>
      </c>
      <c r="E245" s="394" t="s">
        <v>6523</v>
      </c>
      <c r="F245" s="393" t="s">
        <v>6524</v>
      </c>
      <c r="G245" s="392" t="s">
        <v>1237</v>
      </c>
      <c r="H245" s="392"/>
      <c r="I245" s="392" t="s">
        <v>6525</v>
      </c>
      <c r="J245" s="392" t="s">
        <v>1239</v>
      </c>
      <c r="K245" s="393"/>
      <c r="L245" s="393" t="s">
        <v>4884</v>
      </c>
      <c r="M245" s="392" t="s">
        <v>4885</v>
      </c>
      <c r="N245" s="393" t="s">
        <v>4886</v>
      </c>
      <c r="O245" s="393" t="s">
        <v>4887</v>
      </c>
      <c r="P245" s="393" t="s">
        <v>4888</v>
      </c>
      <c r="Q245" s="393" t="s">
        <v>4901</v>
      </c>
      <c r="R245" s="393" t="s">
        <v>4890</v>
      </c>
      <c r="S245" s="395"/>
      <c r="T245" s="396" t="s">
        <v>1238</v>
      </c>
      <c r="U245" s="396" t="s">
        <v>1731</v>
      </c>
      <c r="V245" s="396" t="s">
        <v>1388</v>
      </c>
      <c r="W245" s="396" t="s">
        <v>1732</v>
      </c>
      <c r="X245" s="395" t="s">
        <v>4891</v>
      </c>
      <c r="Y245" s="394" t="s">
        <v>4892</v>
      </c>
      <c r="Z245" s="393"/>
      <c r="AA245" s="397"/>
    </row>
    <row r="246" spans="1:27" ht="15.75" customHeight="1">
      <c r="A246" s="391">
        <v>253</v>
      </c>
      <c r="B246" s="392" t="s">
        <v>1922</v>
      </c>
      <c r="C246" s="393" t="s">
        <v>1923</v>
      </c>
      <c r="D246" s="393" t="s">
        <v>6526</v>
      </c>
      <c r="E246" s="394" t="s">
        <v>6527</v>
      </c>
      <c r="F246" s="393" t="s">
        <v>6528</v>
      </c>
      <c r="G246" s="392" t="s">
        <v>1924</v>
      </c>
      <c r="H246" s="392"/>
      <c r="I246" s="392" t="s">
        <v>1925</v>
      </c>
      <c r="J246" s="392" t="s">
        <v>6529</v>
      </c>
      <c r="K246" s="393"/>
      <c r="L246" s="393" t="s">
        <v>6530</v>
      </c>
      <c r="M246" s="392" t="s">
        <v>6531</v>
      </c>
      <c r="N246" s="393" t="s">
        <v>5161</v>
      </c>
      <c r="O246" s="393" t="s">
        <v>5162</v>
      </c>
      <c r="P246" s="393" t="s">
        <v>6532</v>
      </c>
      <c r="Q246" s="393" t="s">
        <v>6533</v>
      </c>
      <c r="R246" s="393" t="s">
        <v>4890</v>
      </c>
      <c r="S246" s="395"/>
      <c r="T246" s="396" t="s">
        <v>1927</v>
      </c>
      <c r="U246" s="396"/>
      <c r="V246" s="396"/>
      <c r="W246" s="396"/>
      <c r="X246" s="395" t="s">
        <v>4891</v>
      </c>
      <c r="Y246" s="394" t="s">
        <v>6534</v>
      </c>
      <c r="Z246" s="393"/>
      <c r="AA246" s="397"/>
    </row>
    <row r="247" spans="1:27" ht="15.75" customHeight="1">
      <c r="A247" s="391">
        <v>254</v>
      </c>
      <c r="B247" s="392" t="s">
        <v>2281</v>
      </c>
      <c r="C247" s="393" t="s">
        <v>1923</v>
      </c>
      <c r="D247" s="393" t="s">
        <v>2283</v>
      </c>
      <c r="E247" s="394" t="s">
        <v>6535</v>
      </c>
      <c r="F247" s="393" t="s">
        <v>6536</v>
      </c>
      <c r="G247" s="392" t="s">
        <v>2284</v>
      </c>
      <c r="H247" s="392"/>
      <c r="I247" s="392" t="s">
        <v>6537</v>
      </c>
      <c r="J247" s="392" t="s">
        <v>1928</v>
      </c>
      <c r="K247" s="393"/>
      <c r="L247" s="393" t="s">
        <v>6530</v>
      </c>
      <c r="M247" s="392" t="s">
        <v>6531</v>
      </c>
      <c r="N247" s="393" t="s">
        <v>4886</v>
      </c>
      <c r="O247" s="393" t="s">
        <v>4887</v>
      </c>
      <c r="P247" s="393" t="s">
        <v>6532</v>
      </c>
      <c r="Q247" s="393" t="s">
        <v>6538</v>
      </c>
      <c r="R247" s="393" t="s">
        <v>4890</v>
      </c>
      <c r="S247" s="395"/>
      <c r="T247" s="396" t="s">
        <v>1930</v>
      </c>
      <c r="U247" s="396" t="s">
        <v>2282</v>
      </c>
      <c r="V247" s="396" t="s">
        <v>1195</v>
      </c>
      <c r="W247" s="396" t="s">
        <v>1929</v>
      </c>
      <c r="X247" s="395" t="s">
        <v>4905</v>
      </c>
      <c r="Y247" s="394" t="s">
        <v>6539</v>
      </c>
      <c r="Z247" s="393"/>
      <c r="AA247" s="397"/>
    </row>
    <row r="248" spans="1:27" ht="15.75" customHeight="1">
      <c r="A248" s="391">
        <v>255</v>
      </c>
      <c r="B248" s="392" t="s">
        <v>979</v>
      </c>
      <c r="C248" s="393" t="s">
        <v>848</v>
      </c>
      <c r="D248" s="393" t="s">
        <v>6540</v>
      </c>
      <c r="E248" s="394" t="s">
        <v>6541</v>
      </c>
      <c r="F248" s="393" t="s">
        <v>6542</v>
      </c>
      <c r="G248" s="392" t="s">
        <v>982</v>
      </c>
      <c r="H248" s="392"/>
      <c r="I248" s="392" t="s">
        <v>852</v>
      </c>
      <c r="J248" s="392" t="s">
        <v>853</v>
      </c>
      <c r="K248" s="393"/>
      <c r="L248" s="393" t="s">
        <v>4884</v>
      </c>
      <c r="M248" s="392" t="s">
        <v>4885</v>
      </c>
      <c r="N248" s="393" t="s">
        <v>4886</v>
      </c>
      <c r="O248" s="393" t="s">
        <v>4887</v>
      </c>
      <c r="P248" s="393" t="s">
        <v>4888</v>
      </c>
      <c r="Q248" s="393" t="s">
        <v>5451</v>
      </c>
      <c r="R248" s="393" t="s">
        <v>4890</v>
      </c>
      <c r="S248" s="395"/>
      <c r="T248" s="396" t="s">
        <v>850</v>
      </c>
      <c r="U248" s="396" t="s">
        <v>848</v>
      </c>
      <c r="V248" s="396" t="s">
        <v>31</v>
      </c>
      <c r="W248" s="396" t="s">
        <v>851</v>
      </c>
      <c r="X248" s="395" t="s">
        <v>4891</v>
      </c>
      <c r="Y248" s="394" t="s">
        <v>4892</v>
      </c>
      <c r="Z248" s="393"/>
      <c r="AA248" s="397"/>
    </row>
    <row r="249" spans="1:27" ht="15.75" customHeight="1">
      <c r="A249" s="391">
        <v>256</v>
      </c>
      <c r="B249" s="392" t="s">
        <v>880</v>
      </c>
      <c r="C249" s="393" t="s">
        <v>881</v>
      </c>
      <c r="D249" s="393" t="s">
        <v>6543</v>
      </c>
      <c r="E249" s="394" t="s">
        <v>6544</v>
      </c>
      <c r="F249" s="393" t="s">
        <v>5480</v>
      </c>
      <c r="G249" s="392" t="s">
        <v>882</v>
      </c>
      <c r="H249" s="392"/>
      <c r="I249" s="392" t="s">
        <v>613</v>
      </c>
      <c r="J249" s="392" t="s">
        <v>614</v>
      </c>
      <c r="K249" s="393"/>
      <c r="L249" s="393" t="s">
        <v>4884</v>
      </c>
      <c r="M249" s="392" t="s">
        <v>4885</v>
      </c>
      <c r="N249" s="393" t="s">
        <v>4886</v>
      </c>
      <c r="O249" s="393" t="s">
        <v>4887</v>
      </c>
      <c r="P249" s="393" t="s">
        <v>4888</v>
      </c>
      <c r="Q249" s="393" t="s">
        <v>5421</v>
      </c>
      <c r="R249" s="393" t="s">
        <v>4890</v>
      </c>
      <c r="S249" s="395"/>
      <c r="T249" s="396" t="s">
        <v>612</v>
      </c>
      <c r="U249" s="396" t="s">
        <v>6545</v>
      </c>
      <c r="V249" s="396" t="s">
        <v>334</v>
      </c>
      <c r="W249" s="396" t="s">
        <v>6546</v>
      </c>
      <c r="X249" s="395" t="s">
        <v>4891</v>
      </c>
      <c r="Y249" s="394" t="s">
        <v>4892</v>
      </c>
      <c r="Z249" s="393"/>
      <c r="AA249" s="397"/>
    </row>
    <row r="250" spans="1:27" ht="15.75" customHeight="1">
      <c r="A250" s="391">
        <v>257</v>
      </c>
      <c r="B250" s="392" t="s">
        <v>2499</v>
      </c>
      <c r="C250" s="393" t="s">
        <v>2505</v>
      </c>
      <c r="D250" s="393" t="s">
        <v>6547</v>
      </c>
      <c r="E250" s="394" t="s">
        <v>6548</v>
      </c>
      <c r="F250" s="393" t="s">
        <v>6549</v>
      </c>
      <c r="G250" s="392" t="s">
        <v>2506</v>
      </c>
      <c r="H250" s="392"/>
      <c r="I250" s="392" t="s">
        <v>2507</v>
      </c>
      <c r="J250" s="392" t="s">
        <v>2508</v>
      </c>
      <c r="K250" s="393" t="s">
        <v>5551</v>
      </c>
      <c r="L250" s="393" t="s">
        <v>6550</v>
      </c>
      <c r="M250" s="392" t="s">
        <v>6551</v>
      </c>
      <c r="N250" s="393" t="s">
        <v>4924</v>
      </c>
      <c r="O250" s="393" t="s">
        <v>4925</v>
      </c>
      <c r="P250" s="393" t="s">
        <v>6552</v>
      </c>
      <c r="Q250" s="393" t="s">
        <v>5421</v>
      </c>
      <c r="R250" s="393" t="s">
        <v>4890</v>
      </c>
      <c r="S250" s="395"/>
      <c r="T250" s="396" t="s">
        <v>2503</v>
      </c>
      <c r="U250" s="396" t="s">
        <v>2500</v>
      </c>
      <c r="V250" s="396" t="s">
        <v>2501</v>
      </c>
      <c r="W250" s="396"/>
      <c r="X250" s="395" t="s">
        <v>4891</v>
      </c>
      <c r="Y250" s="394" t="s">
        <v>6494</v>
      </c>
      <c r="Z250" s="393"/>
      <c r="AA250" s="397"/>
    </row>
    <row r="251" spans="1:27" ht="15.75" customHeight="1">
      <c r="A251" s="391">
        <v>258</v>
      </c>
      <c r="B251" s="392" t="s">
        <v>1272</v>
      </c>
      <c r="C251" s="393" t="s">
        <v>518</v>
      </c>
      <c r="D251" s="393" t="s">
        <v>6553</v>
      </c>
      <c r="E251" s="394" t="s">
        <v>6554</v>
      </c>
      <c r="F251" s="393" t="s">
        <v>5123</v>
      </c>
      <c r="G251" s="392" t="s">
        <v>1273</v>
      </c>
      <c r="H251" s="392"/>
      <c r="I251" s="392" t="s">
        <v>522</v>
      </c>
      <c r="J251" s="392" t="s">
        <v>523</v>
      </c>
      <c r="K251" s="393"/>
      <c r="L251" s="393" t="s">
        <v>4884</v>
      </c>
      <c r="M251" s="392" t="s">
        <v>4885</v>
      </c>
      <c r="N251" s="393" t="s">
        <v>4886</v>
      </c>
      <c r="O251" s="393" t="s">
        <v>4887</v>
      </c>
      <c r="P251" s="393" t="s">
        <v>4888</v>
      </c>
      <c r="Q251" s="393" t="s">
        <v>4982</v>
      </c>
      <c r="R251" s="393" t="s">
        <v>4890</v>
      </c>
      <c r="S251" s="395"/>
      <c r="T251" s="396" t="s">
        <v>520</v>
      </c>
      <c r="U251" s="396" t="s">
        <v>518</v>
      </c>
      <c r="V251" s="396" t="s">
        <v>31</v>
      </c>
      <c r="W251" s="396" t="s">
        <v>6555</v>
      </c>
      <c r="X251" s="395" t="s">
        <v>4891</v>
      </c>
      <c r="Y251" s="394" t="s">
        <v>4892</v>
      </c>
      <c r="Z251" s="393"/>
      <c r="AA251" s="397"/>
    </row>
    <row r="252" spans="1:27" ht="15.75" customHeight="1">
      <c r="A252" s="391">
        <v>259</v>
      </c>
      <c r="B252" s="392" t="s">
        <v>6556</v>
      </c>
      <c r="C252" s="393" t="s">
        <v>6557</v>
      </c>
      <c r="D252" s="393" t="s">
        <v>6558</v>
      </c>
      <c r="E252" s="394" t="s">
        <v>6559</v>
      </c>
      <c r="F252" s="393" t="s">
        <v>6560</v>
      </c>
      <c r="G252" s="392" t="s">
        <v>6561</v>
      </c>
      <c r="H252" s="392"/>
      <c r="I252" s="392" t="s">
        <v>1270</v>
      </c>
      <c r="J252" s="392" t="s">
        <v>1271</v>
      </c>
      <c r="K252" s="393"/>
      <c r="L252" s="393" t="s">
        <v>5345</v>
      </c>
      <c r="M252" s="392" t="s">
        <v>5346</v>
      </c>
      <c r="N252" s="393" t="s">
        <v>4970</v>
      </c>
      <c r="O252" s="393" t="s">
        <v>4971</v>
      </c>
      <c r="P252" s="393" t="s">
        <v>5444</v>
      </c>
      <c r="Q252" s="393" t="s">
        <v>4901</v>
      </c>
      <c r="R252" s="393" t="s">
        <v>4890</v>
      </c>
      <c r="S252" s="395"/>
      <c r="T252" s="396" t="s">
        <v>1266</v>
      </c>
      <c r="U252" s="396" t="s">
        <v>1268</v>
      </c>
      <c r="V252" s="396" t="s">
        <v>1267</v>
      </c>
      <c r="W252" s="396" t="s">
        <v>1269</v>
      </c>
      <c r="X252" s="395" t="s">
        <v>4929</v>
      </c>
      <c r="Y252" s="394" t="s">
        <v>6562</v>
      </c>
      <c r="Z252" s="393"/>
      <c r="AA252" s="397"/>
    </row>
    <row r="253" spans="1:27" ht="15.75" customHeight="1">
      <c r="A253" s="391">
        <v>260</v>
      </c>
      <c r="B253" s="392" t="s">
        <v>6563</v>
      </c>
      <c r="C253" s="393" t="s">
        <v>6557</v>
      </c>
      <c r="D253" s="393" t="s">
        <v>6558</v>
      </c>
      <c r="E253" s="394" t="s">
        <v>6564</v>
      </c>
      <c r="F253" s="393" t="s">
        <v>6560</v>
      </c>
      <c r="G253" s="392" t="s">
        <v>1265</v>
      </c>
      <c r="H253" s="392"/>
      <c r="I253" s="392" t="s">
        <v>1270</v>
      </c>
      <c r="J253" s="392" t="s">
        <v>1271</v>
      </c>
      <c r="K253" s="393"/>
      <c r="L253" s="393" t="s">
        <v>4992</v>
      </c>
      <c r="M253" s="392" t="s">
        <v>4993</v>
      </c>
      <c r="N253" s="393" t="s">
        <v>4970</v>
      </c>
      <c r="O253" s="393" t="s">
        <v>4971</v>
      </c>
      <c r="P253" s="393" t="s">
        <v>4972</v>
      </c>
      <c r="Q253" s="393" t="s">
        <v>5421</v>
      </c>
      <c r="R253" s="393" t="s">
        <v>4890</v>
      </c>
      <c r="S253" s="395"/>
      <c r="T253" s="396" t="s">
        <v>1266</v>
      </c>
      <c r="U253" s="396" t="s">
        <v>1268</v>
      </c>
      <c r="V253" s="396" t="s">
        <v>1267</v>
      </c>
      <c r="W253" s="396" t="s">
        <v>1269</v>
      </c>
      <c r="X253" s="395" t="s">
        <v>4929</v>
      </c>
      <c r="Y253" s="394" t="s">
        <v>6565</v>
      </c>
      <c r="Z253" s="393"/>
      <c r="AA253" s="397"/>
    </row>
    <row r="254" spans="1:27" ht="15.75" customHeight="1">
      <c r="A254" s="391">
        <v>261</v>
      </c>
      <c r="B254" s="392" t="s">
        <v>6566</v>
      </c>
      <c r="C254" s="393" t="s">
        <v>6557</v>
      </c>
      <c r="D254" s="393" t="s">
        <v>6558</v>
      </c>
      <c r="E254" s="394" t="s">
        <v>6567</v>
      </c>
      <c r="F254" s="393" t="s">
        <v>6560</v>
      </c>
      <c r="G254" s="392" t="s">
        <v>1265</v>
      </c>
      <c r="H254" s="392"/>
      <c r="I254" s="392" t="s">
        <v>1270</v>
      </c>
      <c r="J254" s="392" t="s">
        <v>1271</v>
      </c>
      <c r="K254" s="393"/>
      <c r="L254" s="393" t="s">
        <v>6402</v>
      </c>
      <c r="M254" s="392" t="s">
        <v>6403</v>
      </c>
      <c r="N254" s="393" t="s">
        <v>4970</v>
      </c>
      <c r="O254" s="393" t="s">
        <v>4971</v>
      </c>
      <c r="P254" s="393" t="s">
        <v>4972</v>
      </c>
      <c r="Q254" s="393" t="s">
        <v>5098</v>
      </c>
      <c r="R254" s="393" t="s">
        <v>4890</v>
      </c>
      <c r="S254" s="395"/>
      <c r="T254" s="396" t="s">
        <v>1266</v>
      </c>
      <c r="U254" s="396" t="s">
        <v>1268</v>
      </c>
      <c r="V254" s="396" t="s">
        <v>1267</v>
      </c>
      <c r="W254" s="396" t="s">
        <v>1269</v>
      </c>
      <c r="X254" s="395" t="s">
        <v>4891</v>
      </c>
      <c r="Y254" s="394" t="s">
        <v>6568</v>
      </c>
      <c r="Z254" s="393"/>
      <c r="AA254" s="397"/>
    </row>
    <row r="255" spans="1:27" ht="15.75" customHeight="1">
      <c r="A255" s="391">
        <v>262</v>
      </c>
      <c r="B255" s="392" t="s">
        <v>6569</v>
      </c>
      <c r="C255" s="393" t="s">
        <v>6570</v>
      </c>
      <c r="D255" s="393" t="s">
        <v>6571</v>
      </c>
      <c r="E255" s="394" t="s">
        <v>6572</v>
      </c>
      <c r="F255" s="393" t="s">
        <v>6573</v>
      </c>
      <c r="G255" s="392" t="s">
        <v>6574</v>
      </c>
      <c r="H255" s="392"/>
      <c r="I255" s="392" t="s">
        <v>6575</v>
      </c>
      <c r="J255" s="392" t="s">
        <v>6576</v>
      </c>
      <c r="K255" s="393"/>
      <c r="L255" s="393" t="s">
        <v>6577</v>
      </c>
      <c r="M255" s="392" t="s">
        <v>6578</v>
      </c>
      <c r="N255" s="393" t="s">
        <v>5700</v>
      </c>
      <c r="O255" s="393" t="s">
        <v>5701</v>
      </c>
      <c r="P255" s="393" t="s">
        <v>6579</v>
      </c>
      <c r="Q255" s="393" t="s">
        <v>6323</v>
      </c>
      <c r="R255" s="393" t="s">
        <v>4890</v>
      </c>
      <c r="S255" s="395"/>
      <c r="T255" s="396" t="s">
        <v>6580</v>
      </c>
      <c r="U255" s="396"/>
      <c r="V255" s="396"/>
      <c r="W255" s="396"/>
      <c r="X255" s="395" t="s">
        <v>4929</v>
      </c>
      <c r="Y255" s="394" t="s">
        <v>6581</v>
      </c>
      <c r="Z255" s="393"/>
      <c r="AA255" s="397"/>
    </row>
    <row r="256" spans="1:27" ht="15.75" customHeight="1">
      <c r="A256" s="391">
        <v>263</v>
      </c>
      <c r="B256" s="392" t="s">
        <v>330</v>
      </c>
      <c r="C256" s="393" t="s">
        <v>331</v>
      </c>
      <c r="D256" s="393" t="s">
        <v>6582</v>
      </c>
      <c r="E256" s="394" t="s">
        <v>6583</v>
      </c>
      <c r="F256" s="393" t="s">
        <v>6584</v>
      </c>
      <c r="G256" s="392" t="s">
        <v>1085</v>
      </c>
      <c r="H256" s="392"/>
      <c r="I256" s="392" t="s">
        <v>337</v>
      </c>
      <c r="J256" s="392" t="s">
        <v>338</v>
      </c>
      <c r="K256" s="393"/>
      <c r="L256" s="393" t="s">
        <v>4884</v>
      </c>
      <c r="M256" s="392" t="s">
        <v>4885</v>
      </c>
      <c r="N256" s="393" t="s">
        <v>4886</v>
      </c>
      <c r="O256" s="393" t="s">
        <v>4887</v>
      </c>
      <c r="P256" s="393" t="s">
        <v>4888</v>
      </c>
      <c r="Q256" s="393" t="s">
        <v>5068</v>
      </c>
      <c r="R256" s="393" t="s">
        <v>4890</v>
      </c>
      <c r="S256" s="395"/>
      <c r="T256" s="396" t="s">
        <v>6585</v>
      </c>
      <c r="U256" s="396" t="s">
        <v>335</v>
      </c>
      <c r="V256" s="396" t="s">
        <v>334</v>
      </c>
      <c r="W256" s="396" t="s">
        <v>336</v>
      </c>
      <c r="X256" s="395" t="s">
        <v>4891</v>
      </c>
      <c r="Y256" s="394" t="s">
        <v>4892</v>
      </c>
      <c r="Z256" s="393"/>
      <c r="AA256" s="397"/>
    </row>
    <row r="257" spans="1:27" ht="15.75" customHeight="1">
      <c r="A257" s="391">
        <v>264</v>
      </c>
      <c r="B257" s="392" t="s">
        <v>2517</v>
      </c>
      <c r="C257" s="393" t="s">
        <v>2522</v>
      </c>
      <c r="D257" s="393" t="s">
        <v>6586</v>
      </c>
      <c r="E257" s="394" t="s">
        <v>6587</v>
      </c>
      <c r="F257" s="393" t="s">
        <v>6588</v>
      </c>
      <c r="G257" s="392" t="s">
        <v>6589</v>
      </c>
      <c r="H257" s="392"/>
      <c r="I257" s="392" t="s">
        <v>2523</v>
      </c>
      <c r="J257" s="392" t="s">
        <v>2524</v>
      </c>
      <c r="K257" s="393"/>
      <c r="L257" s="393" t="s">
        <v>6590</v>
      </c>
      <c r="M257" s="392" t="s">
        <v>6591</v>
      </c>
      <c r="N257" s="393" t="s">
        <v>4924</v>
      </c>
      <c r="O257" s="393" t="s">
        <v>4925</v>
      </c>
      <c r="P257" s="393" t="s">
        <v>6592</v>
      </c>
      <c r="Q257" s="393" t="s">
        <v>4890</v>
      </c>
      <c r="R257" s="393" t="s">
        <v>4890</v>
      </c>
      <c r="S257" s="395"/>
      <c r="T257" s="396" t="s">
        <v>2520</v>
      </c>
      <c r="U257" s="396" t="s">
        <v>2518</v>
      </c>
      <c r="V257" s="396" t="s">
        <v>1062</v>
      </c>
      <c r="W257" s="396" t="s">
        <v>2519</v>
      </c>
      <c r="X257" s="395" t="s">
        <v>4905</v>
      </c>
      <c r="Y257" s="394" t="s">
        <v>6593</v>
      </c>
      <c r="Z257" s="393"/>
      <c r="AA257" s="397"/>
    </row>
    <row r="258" spans="1:27" ht="15.75" customHeight="1">
      <c r="A258" s="391">
        <v>265</v>
      </c>
      <c r="B258" s="392" t="s">
        <v>6594</v>
      </c>
      <c r="C258" s="393" t="s">
        <v>6595</v>
      </c>
      <c r="D258" s="393" t="s">
        <v>6596</v>
      </c>
      <c r="E258" s="394" t="s">
        <v>6597</v>
      </c>
      <c r="F258" s="393" t="s">
        <v>6253</v>
      </c>
      <c r="G258" s="392" t="s">
        <v>6598</v>
      </c>
      <c r="H258" s="392"/>
      <c r="I258" s="392" t="s">
        <v>1687</v>
      </c>
      <c r="J258" s="392" t="s">
        <v>1687</v>
      </c>
      <c r="K258" s="393"/>
      <c r="L258" s="393" t="s">
        <v>5368</v>
      </c>
      <c r="M258" s="392" t="s">
        <v>5369</v>
      </c>
      <c r="N258" s="393" t="s">
        <v>4924</v>
      </c>
      <c r="O258" s="393" t="s">
        <v>4925</v>
      </c>
      <c r="P258" s="393" t="s">
        <v>6255</v>
      </c>
      <c r="Q258" s="393" t="s">
        <v>5098</v>
      </c>
      <c r="R258" s="393" t="s">
        <v>4890</v>
      </c>
      <c r="S258" s="395"/>
      <c r="T258" s="396" t="s">
        <v>6599</v>
      </c>
      <c r="U258" s="396"/>
      <c r="V258" s="396"/>
      <c r="W258" s="396"/>
      <c r="X258" s="395" t="s">
        <v>4929</v>
      </c>
      <c r="Y258" s="394" t="s">
        <v>6600</v>
      </c>
      <c r="Z258" s="393"/>
      <c r="AA258" s="397"/>
    </row>
    <row r="259" spans="1:27" ht="15.75" customHeight="1">
      <c r="A259" s="391">
        <v>266</v>
      </c>
      <c r="B259" s="392" t="s">
        <v>6601</v>
      </c>
      <c r="C259" s="393" t="s">
        <v>6602</v>
      </c>
      <c r="D259" s="393" t="s">
        <v>6603</v>
      </c>
      <c r="E259" s="394" t="s">
        <v>6604</v>
      </c>
      <c r="F259" s="393" t="s">
        <v>6605</v>
      </c>
      <c r="G259" s="392" t="s">
        <v>6606</v>
      </c>
      <c r="H259" s="392"/>
      <c r="I259" s="392"/>
      <c r="J259" s="392"/>
      <c r="K259" s="393"/>
      <c r="L259" s="393" t="s">
        <v>4992</v>
      </c>
      <c r="M259" s="392" t="s">
        <v>4993</v>
      </c>
      <c r="N259" s="393" t="s">
        <v>4924</v>
      </c>
      <c r="O259" s="393" t="s">
        <v>4925</v>
      </c>
      <c r="P259" s="393" t="s">
        <v>4972</v>
      </c>
      <c r="Q259" s="393" t="s">
        <v>5057</v>
      </c>
      <c r="R259" s="393" t="s">
        <v>4890</v>
      </c>
      <c r="S259" s="395"/>
      <c r="T259" s="396"/>
      <c r="U259" s="396"/>
      <c r="V259" s="396"/>
      <c r="W259" s="396"/>
      <c r="X259" s="395" t="s">
        <v>4929</v>
      </c>
      <c r="Y259" s="394" t="s">
        <v>6607</v>
      </c>
      <c r="Z259" s="393"/>
      <c r="AA259" s="397"/>
    </row>
    <row r="260" spans="1:27" ht="15.75" customHeight="1">
      <c r="A260" s="391">
        <v>267</v>
      </c>
      <c r="B260" s="392" t="s">
        <v>1761</v>
      </c>
      <c r="C260" s="393" t="s">
        <v>2047</v>
      </c>
      <c r="D260" s="393" t="s">
        <v>6608</v>
      </c>
      <c r="E260" s="394" t="s">
        <v>6609</v>
      </c>
      <c r="F260" s="393" t="s">
        <v>5359</v>
      </c>
      <c r="G260" s="392" t="s">
        <v>1762</v>
      </c>
      <c r="H260" s="392"/>
      <c r="I260" s="392" t="s">
        <v>1763</v>
      </c>
      <c r="J260" s="392" t="s">
        <v>1764</v>
      </c>
      <c r="K260" s="393"/>
      <c r="L260" s="393" t="s">
        <v>5102</v>
      </c>
      <c r="M260" s="392" t="s">
        <v>5103</v>
      </c>
      <c r="N260" s="393" t="s">
        <v>5186</v>
      </c>
      <c r="O260" s="393" t="s">
        <v>5187</v>
      </c>
      <c r="P260" s="393" t="s">
        <v>5360</v>
      </c>
      <c r="Q260" s="393" t="s">
        <v>4910</v>
      </c>
      <c r="R260" s="393" t="s">
        <v>4890</v>
      </c>
      <c r="S260" s="395"/>
      <c r="T260" s="396" t="s">
        <v>5361</v>
      </c>
      <c r="U260" s="396" t="s">
        <v>6610</v>
      </c>
      <c r="V260" s="396" t="s">
        <v>1346</v>
      </c>
      <c r="W260" s="396" t="s">
        <v>6611</v>
      </c>
      <c r="X260" s="395" t="s">
        <v>4891</v>
      </c>
      <c r="Y260" s="394" t="s">
        <v>6612</v>
      </c>
      <c r="Z260" s="393"/>
      <c r="AA260" s="397"/>
    </row>
    <row r="261" spans="1:27" ht="15.75" customHeight="1">
      <c r="A261" s="391">
        <v>268</v>
      </c>
      <c r="B261" s="392" t="s">
        <v>1173</v>
      </c>
      <c r="C261" s="393" t="s">
        <v>1174</v>
      </c>
      <c r="D261" s="393" t="s">
        <v>6613</v>
      </c>
      <c r="E261" s="394" t="s">
        <v>6614</v>
      </c>
      <c r="F261" s="393" t="s">
        <v>5144</v>
      </c>
      <c r="G261" s="392" t="s">
        <v>1175</v>
      </c>
      <c r="H261" s="392"/>
      <c r="I261" s="392" t="s">
        <v>1178</v>
      </c>
      <c r="J261" s="392" t="s">
        <v>1179</v>
      </c>
      <c r="K261" s="393"/>
      <c r="L261" s="393" t="s">
        <v>4884</v>
      </c>
      <c r="M261" s="392" t="s">
        <v>4885</v>
      </c>
      <c r="N261" s="393" t="s">
        <v>4886</v>
      </c>
      <c r="O261" s="393" t="s">
        <v>4887</v>
      </c>
      <c r="P261" s="393" t="s">
        <v>4888</v>
      </c>
      <c r="Q261" s="393" t="s">
        <v>4982</v>
      </c>
      <c r="R261" s="393" t="s">
        <v>4890</v>
      </c>
      <c r="S261" s="395"/>
      <c r="T261" s="396" t="s">
        <v>1176</v>
      </c>
      <c r="U261" s="396" t="s">
        <v>1174</v>
      </c>
      <c r="V261" s="396" t="s">
        <v>31</v>
      </c>
      <c r="W261" s="396" t="s">
        <v>1177</v>
      </c>
      <c r="X261" s="395" t="s">
        <v>4891</v>
      </c>
      <c r="Y261" s="394" t="s">
        <v>6615</v>
      </c>
      <c r="Z261" s="393"/>
      <c r="AA261" s="397"/>
    </row>
    <row r="262" spans="1:27" ht="15.75" customHeight="1">
      <c r="A262" s="391">
        <v>269</v>
      </c>
      <c r="B262" s="392" t="s">
        <v>1120</v>
      </c>
      <c r="C262" s="393" t="s">
        <v>1121</v>
      </c>
      <c r="D262" s="393" t="s">
        <v>6616</v>
      </c>
      <c r="E262" s="394" t="s">
        <v>6617</v>
      </c>
      <c r="F262" s="393" t="s">
        <v>5647</v>
      </c>
      <c r="G262" s="392" t="s">
        <v>1122</v>
      </c>
      <c r="H262" s="392"/>
      <c r="I262" s="392" t="s">
        <v>1124</v>
      </c>
      <c r="J262" s="392" t="s">
        <v>1125</v>
      </c>
      <c r="K262" s="393"/>
      <c r="L262" s="393" t="s">
        <v>4884</v>
      </c>
      <c r="M262" s="392" t="s">
        <v>4885</v>
      </c>
      <c r="N262" s="393" t="s">
        <v>4886</v>
      </c>
      <c r="O262" s="393" t="s">
        <v>4887</v>
      </c>
      <c r="P262" s="393" t="s">
        <v>4888</v>
      </c>
      <c r="Q262" s="393" t="s">
        <v>4901</v>
      </c>
      <c r="R262" s="393" t="s">
        <v>4890</v>
      </c>
      <c r="S262" s="395"/>
      <c r="T262" s="396" t="s">
        <v>1123</v>
      </c>
      <c r="U262" s="396" t="s">
        <v>6618</v>
      </c>
      <c r="V262" s="396" t="s">
        <v>345</v>
      </c>
      <c r="W262" s="396" t="s">
        <v>6619</v>
      </c>
      <c r="X262" s="395" t="s">
        <v>4891</v>
      </c>
      <c r="Y262" s="394" t="s">
        <v>4892</v>
      </c>
      <c r="Z262" s="393"/>
      <c r="AA262" s="397"/>
    </row>
    <row r="263" spans="1:27" ht="15.75" customHeight="1">
      <c r="A263" s="391">
        <v>270</v>
      </c>
      <c r="B263" s="392" t="s">
        <v>2158</v>
      </c>
      <c r="C263" s="393" t="s">
        <v>2159</v>
      </c>
      <c r="D263" s="393" t="s">
        <v>6620</v>
      </c>
      <c r="E263" s="394" t="s">
        <v>6621</v>
      </c>
      <c r="F263" s="393" t="s">
        <v>5809</v>
      </c>
      <c r="G263" s="392" t="s">
        <v>2163</v>
      </c>
      <c r="H263" s="392"/>
      <c r="I263" s="392" t="s">
        <v>2164</v>
      </c>
      <c r="J263" s="392" t="s">
        <v>2165</v>
      </c>
      <c r="K263" s="393"/>
      <c r="L263" s="393" t="s">
        <v>4884</v>
      </c>
      <c r="M263" s="392" t="s">
        <v>4885</v>
      </c>
      <c r="N263" s="393" t="s">
        <v>4886</v>
      </c>
      <c r="O263" s="393" t="s">
        <v>4887</v>
      </c>
      <c r="P263" s="393" t="s">
        <v>4888</v>
      </c>
      <c r="Q263" s="393" t="s">
        <v>4890</v>
      </c>
      <c r="R263" s="393" t="s">
        <v>4890</v>
      </c>
      <c r="S263" s="395"/>
      <c r="T263" s="396" t="s">
        <v>2161</v>
      </c>
      <c r="U263" s="396" t="s">
        <v>2159</v>
      </c>
      <c r="V263" s="396" t="s">
        <v>816</v>
      </c>
      <c r="W263" s="396" t="s">
        <v>2160</v>
      </c>
      <c r="X263" s="395" t="s">
        <v>4891</v>
      </c>
      <c r="Y263" s="394" t="s">
        <v>6300</v>
      </c>
      <c r="Z263" s="393"/>
      <c r="AA263" s="397"/>
    </row>
    <row r="264" spans="1:27" ht="15.75" customHeight="1">
      <c r="A264" s="391">
        <v>271</v>
      </c>
      <c r="B264" s="392" t="s">
        <v>1935</v>
      </c>
      <c r="C264" s="393" t="s">
        <v>6622</v>
      </c>
      <c r="D264" s="393" t="s">
        <v>6623</v>
      </c>
      <c r="E264" s="394" t="s">
        <v>6624</v>
      </c>
      <c r="F264" s="393" t="s">
        <v>5088</v>
      </c>
      <c r="G264" s="392" t="s">
        <v>1571</v>
      </c>
      <c r="H264" s="392"/>
      <c r="I264" s="392" t="s">
        <v>1572</v>
      </c>
      <c r="J264" s="392" t="s">
        <v>1573</v>
      </c>
      <c r="K264" s="393"/>
      <c r="L264" s="393" t="s">
        <v>6625</v>
      </c>
      <c r="M264" s="392" t="s">
        <v>6626</v>
      </c>
      <c r="N264" s="393" t="s">
        <v>4924</v>
      </c>
      <c r="O264" s="393" t="s">
        <v>4925</v>
      </c>
      <c r="P264" s="393" t="s">
        <v>6627</v>
      </c>
      <c r="Q264" s="393" t="s">
        <v>6628</v>
      </c>
      <c r="R264" s="393" t="s">
        <v>4890</v>
      </c>
      <c r="S264" s="395"/>
      <c r="T264" s="396" t="s">
        <v>2470</v>
      </c>
      <c r="U264" s="396" t="s">
        <v>2468</v>
      </c>
      <c r="V264" s="396" t="s">
        <v>2472</v>
      </c>
      <c r="W264" s="396"/>
      <c r="X264" s="395" t="s">
        <v>4905</v>
      </c>
      <c r="Y264" s="394" t="s">
        <v>6629</v>
      </c>
      <c r="Z264" s="393"/>
      <c r="AA264" s="397"/>
    </row>
    <row r="265" spans="1:27" ht="15.75" customHeight="1">
      <c r="A265" s="391">
        <v>272</v>
      </c>
      <c r="B265" s="392" t="s">
        <v>1570</v>
      </c>
      <c r="C265" s="393" t="s">
        <v>6622</v>
      </c>
      <c r="D265" s="393" t="s">
        <v>6623</v>
      </c>
      <c r="E265" s="394" t="s">
        <v>6630</v>
      </c>
      <c r="F265" s="393" t="s">
        <v>6631</v>
      </c>
      <c r="G265" s="392" t="s">
        <v>2446</v>
      </c>
      <c r="H265" s="392"/>
      <c r="I265" s="392" t="s">
        <v>1572</v>
      </c>
      <c r="J265" s="392" t="s">
        <v>1573</v>
      </c>
      <c r="K265" s="393"/>
      <c r="L265" s="393" t="s">
        <v>5184</v>
      </c>
      <c r="M265" s="392" t="s">
        <v>5185</v>
      </c>
      <c r="N265" s="393" t="s">
        <v>4924</v>
      </c>
      <c r="O265" s="393" t="s">
        <v>4925</v>
      </c>
      <c r="P265" s="393" t="s">
        <v>6632</v>
      </c>
      <c r="Q265" s="393" t="s">
        <v>4973</v>
      </c>
      <c r="R265" s="393" t="s">
        <v>4890</v>
      </c>
      <c r="S265" s="395"/>
      <c r="T265" s="396" t="s">
        <v>2470</v>
      </c>
      <c r="U265" s="396" t="s">
        <v>2468</v>
      </c>
      <c r="V265" s="396" t="s">
        <v>2472</v>
      </c>
      <c r="W265" s="396" t="s">
        <v>2469</v>
      </c>
      <c r="X265" s="395" t="s">
        <v>4905</v>
      </c>
      <c r="Y265" s="394" t="s">
        <v>6633</v>
      </c>
      <c r="Z265" s="393"/>
      <c r="AA265" s="397"/>
    </row>
    <row r="266" spans="1:27" ht="15.75" customHeight="1">
      <c r="A266" s="391">
        <v>273</v>
      </c>
      <c r="B266" s="392" t="s">
        <v>3620</v>
      </c>
      <c r="C266" s="393" t="s">
        <v>6634</v>
      </c>
      <c r="D266" s="393" t="s">
        <v>6623</v>
      </c>
      <c r="E266" s="394" t="s">
        <v>6635</v>
      </c>
      <c r="F266" s="393" t="s">
        <v>6636</v>
      </c>
      <c r="G266" s="392" t="s">
        <v>3626</v>
      </c>
      <c r="H266" s="392"/>
      <c r="I266" s="392" t="s">
        <v>1572</v>
      </c>
      <c r="J266" s="392" t="s">
        <v>1573</v>
      </c>
      <c r="K266" s="393"/>
      <c r="L266" s="393" t="s">
        <v>6359</v>
      </c>
      <c r="M266" s="392" t="s">
        <v>6360</v>
      </c>
      <c r="N266" s="393" t="s">
        <v>5186</v>
      </c>
      <c r="O266" s="393" t="s">
        <v>5187</v>
      </c>
      <c r="P266" s="393" t="s">
        <v>6637</v>
      </c>
      <c r="Q266" s="393" t="s">
        <v>4890</v>
      </c>
      <c r="R266" s="393" t="s">
        <v>4890</v>
      </c>
      <c r="S266" s="395"/>
      <c r="T266" s="396" t="s">
        <v>2470</v>
      </c>
      <c r="U266" s="396" t="s">
        <v>2468</v>
      </c>
      <c r="V266" s="396" t="s">
        <v>2472</v>
      </c>
      <c r="W266" s="396" t="s">
        <v>2469</v>
      </c>
      <c r="X266" s="395" t="s">
        <v>4929</v>
      </c>
      <c r="Y266" s="394" t="s">
        <v>6386</v>
      </c>
      <c r="Z266" s="393"/>
      <c r="AA266" s="397"/>
    </row>
    <row r="267" spans="1:27" ht="15.75" customHeight="1">
      <c r="A267" s="391">
        <v>274</v>
      </c>
      <c r="B267" s="392" t="s">
        <v>6638</v>
      </c>
      <c r="C267" s="393" t="s">
        <v>6639</v>
      </c>
      <c r="D267" s="393" t="s">
        <v>6640</v>
      </c>
      <c r="E267" s="394" t="s">
        <v>6641</v>
      </c>
      <c r="F267" s="393" t="s">
        <v>4935</v>
      </c>
      <c r="G267" s="392" t="s">
        <v>4936</v>
      </c>
      <c r="H267" s="392"/>
      <c r="I267" s="392"/>
      <c r="J267" s="392"/>
      <c r="K267" s="393"/>
      <c r="L267" s="393" t="s">
        <v>6642</v>
      </c>
      <c r="M267" s="392" t="s">
        <v>6643</v>
      </c>
      <c r="N267" s="393" t="s">
        <v>4939</v>
      </c>
      <c r="O267" s="393" t="s">
        <v>4940</v>
      </c>
      <c r="P267" s="393" t="s">
        <v>4941</v>
      </c>
      <c r="Q267" s="393" t="s">
        <v>4890</v>
      </c>
      <c r="R267" s="393" t="s">
        <v>4890</v>
      </c>
      <c r="S267" s="395"/>
      <c r="T267" s="396" t="s">
        <v>6644</v>
      </c>
      <c r="U267" s="396"/>
      <c r="V267" s="396"/>
      <c r="W267" s="396"/>
      <c r="X267" s="395" t="s">
        <v>4929</v>
      </c>
      <c r="Y267" s="394" t="s">
        <v>4942</v>
      </c>
      <c r="Z267" s="393"/>
      <c r="AA267" s="397"/>
    </row>
    <row r="268" spans="1:27" ht="15.75" customHeight="1">
      <c r="A268" s="391">
        <v>275</v>
      </c>
      <c r="B268" s="392" t="s">
        <v>6645</v>
      </c>
      <c r="C268" s="393" t="s">
        <v>6646</v>
      </c>
      <c r="D268" s="393" t="s">
        <v>6647</v>
      </c>
      <c r="E268" s="394" t="s">
        <v>6648</v>
      </c>
      <c r="F268" s="393" t="s">
        <v>6649</v>
      </c>
      <c r="G268" s="392" t="s">
        <v>6650</v>
      </c>
      <c r="H268" s="392"/>
      <c r="I268" s="392" t="s">
        <v>6651</v>
      </c>
      <c r="J268" s="392" t="s">
        <v>6652</v>
      </c>
      <c r="K268" s="393"/>
      <c r="L268" s="393" t="s">
        <v>5607</v>
      </c>
      <c r="M268" s="392" t="s">
        <v>5608</v>
      </c>
      <c r="N268" s="393" t="s">
        <v>5186</v>
      </c>
      <c r="O268" s="393" t="s">
        <v>5187</v>
      </c>
      <c r="P268" s="393" t="s">
        <v>6653</v>
      </c>
      <c r="Q268" s="393" t="s">
        <v>5057</v>
      </c>
      <c r="R268" s="393" t="s">
        <v>4890</v>
      </c>
      <c r="S268" s="395"/>
      <c r="T268" s="396" t="s">
        <v>6654</v>
      </c>
      <c r="U268" s="396" t="s">
        <v>6655</v>
      </c>
      <c r="V268" s="396" t="s">
        <v>6656</v>
      </c>
      <c r="W268" s="396" t="s">
        <v>6657</v>
      </c>
      <c r="X268" s="395" t="s">
        <v>4905</v>
      </c>
      <c r="Y268" s="394" t="s">
        <v>6658</v>
      </c>
      <c r="Z268" s="393"/>
      <c r="AA268" s="397"/>
    </row>
    <row r="269" spans="1:27" ht="15.75" customHeight="1">
      <c r="A269" s="391">
        <v>276</v>
      </c>
      <c r="B269" s="392" t="s">
        <v>2510</v>
      </c>
      <c r="C269" s="393" t="s">
        <v>2514</v>
      </c>
      <c r="D269" s="393" t="s">
        <v>6659</v>
      </c>
      <c r="E269" s="394" t="s">
        <v>6660</v>
      </c>
      <c r="F269" s="393" t="s">
        <v>6661</v>
      </c>
      <c r="G269" s="392" t="s">
        <v>2515</v>
      </c>
      <c r="H269" s="392"/>
      <c r="I269" s="392"/>
      <c r="J269" s="392"/>
      <c r="K269" s="393"/>
      <c r="L269" s="393" t="s">
        <v>5197</v>
      </c>
      <c r="M269" s="392" t="s">
        <v>5198</v>
      </c>
      <c r="N269" s="393" t="s">
        <v>4924</v>
      </c>
      <c r="O269" s="393" t="s">
        <v>4925</v>
      </c>
      <c r="P269" s="393" t="s">
        <v>4972</v>
      </c>
      <c r="Q269" s="393" t="s">
        <v>5457</v>
      </c>
      <c r="R269" s="393" t="s">
        <v>4890</v>
      </c>
      <c r="S269" s="395"/>
      <c r="T269" s="396" t="s">
        <v>2516</v>
      </c>
      <c r="U269" s="396"/>
      <c r="V269" s="396"/>
      <c r="W269" s="396"/>
      <c r="X269" s="395" t="s">
        <v>4891</v>
      </c>
      <c r="Y269" s="394" t="s">
        <v>6662</v>
      </c>
      <c r="Z269" s="393"/>
      <c r="AA269" s="397"/>
    </row>
    <row r="270" spans="1:27" ht="15.75" customHeight="1">
      <c r="A270" s="391">
        <v>277</v>
      </c>
      <c r="B270" s="392" t="s">
        <v>653</v>
      </c>
      <c r="C270" s="393" t="s">
        <v>654</v>
      </c>
      <c r="D270" s="393" t="s">
        <v>6663</v>
      </c>
      <c r="E270" s="394" t="s">
        <v>6664</v>
      </c>
      <c r="F270" s="393" t="s">
        <v>6665</v>
      </c>
      <c r="G270" s="392" t="s">
        <v>1508</v>
      </c>
      <c r="H270" s="392"/>
      <c r="I270" s="392" t="s">
        <v>660</v>
      </c>
      <c r="J270" s="392" t="s">
        <v>661</v>
      </c>
      <c r="K270" s="393"/>
      <c r="L270" s="393" t="s">
        <v>4884</v>
      </c>
      <c r="M270" s="392" t="s">
        <v>4885</v>
      </c>
      <c r="N270" s="393" t="s">
        <v>4886</v>
      </c>
      <c r="O270" s="393" t="s">
        <v>4887</v>
      </c>
      <c r="P270" s="393" t="s">
        <v>4888</v>
      </c>
      <c r="Q270" s="393" t="s">
        <v>5421</v>
      </c>
      <c r="R270" s="393" t="s">
        <v>4890</v>
      </c>
      <c r="S270" s="395"/>
      <c r="T270" s="396" t="s">
        <v>6666</v>
      </c>
      <c r="U270" s="396" t="s">
        <v>6667</v>
      </c>
      <c r="V270" s="396" t="s">
        <v>657</v>
      </c>
      <c r="W270" s="396" t="s">
        <v>659</v>
      </c>
      <c r="X270" s="395" t="s">
        <v>4891</v>
      </c>
      <c r="Y270" s="394" t="s">
        <v>4892</v>
      </c>
      <c r="Z270" s="393"/>
      <c r="AA270" s="397"/>
    </row>
    <row r="271" spans="1:27" ht="15.75" customHeight="1">
      <c r="A271" s="391">
        <v>278</v>
      </c>
      <c r="B271" s="392" t="s">
        <v>1334</v>
      </c>
      <c r="C271" s="393" t="s">
        <v>1335</v>
      </c>
      <c r="D271" s="393" t="s">
        <v>6668</v>
      </c>
      <c r="E271" s="394" t="s">
        <v>6669</v>
      </c>
      <c r="F271" s="393" t="s">
        <v>5584</v>
      </c>
      <c r="G271" s="392" t="s">
        <v>1336</v>
      </c>
      <c r="H271" s="392"/>
      <c r="I271" s="392" t="s">
        <v>6670</v>
      </c>
      <c r="J271" s="392" t="s">
        <v>1341</v>
      </c>
      <c r="K271" s="393"/>
      <c r="L271" s="393" t="s">
        <v>5585</v>
      </c>
      <c r="M271" s="392" t="s">
        <v>5586</v>
      </c>
      <c r="N271" s="393" t="s">
        <v>5214</v>
      </c>
      <c r="O271" s="393" t="s">
        <v>5215</v>
      </c>
      <c r="P271" s="393"/>
      <c r="Q271" s="393" t="s">
        <v>5145</v>
      </c>
      <c r="R271" s="393" t="s">
        <v>4890</v>
      </c>
      <c r="S271" s="395"/>
      <c r="T271" s="396" t="s">
        <v>1337</v>
      </c>
      <c r="U271" s="396" t="s">
        <v>1338</v>
      </c>
      <c r="V271" s="396" t="s">
        <v>334</v>
      </c>
      <c r="W271" s="396" t="s">
        <v>1339</v>
      </c>
      <c r="X271" s="395" t="s">
        <v>4891</v>
      </c>
      <c r="Y271" s="394" t="s">
        <v>5190</v>
      </c>
      <c r="Z271" s="393"/>
      <c r="AA271" s="397"/>
    </row>
    <row r="272" spans="1:27" ht="15.75" customHeight="1">
      <c r="A272" s="391">
        <v>279</v>
      </c>
      <c r="B272" s="392" t="s">
        <v>918</v>
      </c>
      <c r="C272" s="393" t="s">
        <v>919</v>
      </c>
      <c r="D272" s="393" t="s">
        <v>6671</v>
      </c>
      <c r="E272" s="394" t="s">
        <v>6672</v>
      </c>
      <c r="F272" s="393" t="s">
        <v>5144</v>
      </c>
      <c r="G272" s="392" t="s">
        <v>920</v>
      </c>
      <c r="H272" s="392"/>
      <c r="I272" s="392" t="s">
        <v>924</v>
      </c>
      <c r="J272" s="392" t="s">
        <v>925</v>
      </c>
      <c r="K272" s="393"/>
      <c r="L272" s="393" t="s">
        <v>4884</v>
      </c>
      <c r="M272" s="392" t="s">
        <v>4885</v>
      </c>
      <c r="N272" s="393" t="s">
        <v>4886</v>
      </c>
      <c r="O272" s="393" t="s">
        <v>4887</v>
      </c>
      <c r="P272" s="393" t="s">
        <v>4888</v>
      </c>
      <c r="Q272" s="393" t="s">
        <v>5376</v>
      </c>
      <c r="R272" s="393" t="s">
        <v>4890</v>
      </c>
      <c r="S272" s="395"/>
      <c r="T272" s="396" t="s">
        <v>921</v>
      </c>
      <c r="U272" s="396" t="s">
        <v>922</v>
      </c>
      <c r="V272" s="396"/>
      <c r="W272" s="396" t="s">
        <v>923</v>
      </c>
      <c r="X272" s="395" t="s">
        <v>4891</v>
      </c>
      <c r="Y272" s="394" t="s">
        <v>4892</v>
      </c>
      <c r="Z272" s="393"/>
      <c r="AA272" s="397"/>
    </row>
    <row r="273" spans="1:27" ht="15.75" customHeight="1">
      <c r="A273" s="391">
        <v>280</v>
      </c>
      <c r="B273" s="392" t="s">
        <v>1159</v>
      </c>
      <c r="C273" s="393" t="s">
        <v>1160</v>
      </c>
      <c r="D273" s="393" t="s">
        <v>6673</v>
      </c>
      <c r="E273" s="394" t="s">
        <v>6674</v>
      </c>
      <c r="F273" s="393" t="s">
        <v>5815</v>
      </c>
      <c r="G273" s="392" t="s">
        <v>1161</v>
      </c>
      <c r="H273" s="392"/>
      <c r="I273" s="392" t="s">
        <v>1164</v>
      </c>
      <c r="J273" s="392" t="s">
        <v>1165</v>
      </c>
      <c r="K273" s="393"/>
      <c r="L273" s="393" t="s">
        <v>4884</v>
      </c>
      <c r="M273" s="392" t="s">
        <v>4885</v>
      </c>
      <c r="N273" s="393" t="s">
        <v>4886</v>
      </c>
      <c r="O273" s="393" t="s">
        <v>4887</v>
      </c>
      <c r="P273" s="393" t="s">
        <v>4888</v>
      </c>
      <c r="Q273" s="393" t="s">
        <v>4973</v>
      </c>
      <c r="R273" s="393" t="s">
        <v>4890</v>
      </c>
      <c r="S273" s="395"/>
      <c r="T273" s="396" t="s">
        <v>1162</v>
      </c>
      <c r="U273" s="396" t="s">
        <v>1160</v>
      </c>
      <c r="V273" s="396" t="s">
        <v>31</v>
      </c>
      <c r="W273" s="396" t="s">
        <v>1163</v>
      </c>
      <c r="X273" s="395" t="s">
        <v>4891</v>
      </c>
      <c r="Y273" s="394" t="s">
        <v>5718</v>
      </c>
      <c r="Z273" s="393"/>
      <c r="AA273" s="397"/>
    </row>
    <row r="274" spans="1:27" ht="15.75" customHeight="1">
      <c r="A274" s="391">
        <v>281</v>
      </c>
      <c r="B274" s="392" t="s">
        <v>1180</v>
      </c>
      <c r="C274" s="393" t="s">
        <v>1181</v>
      </c>
      <c r="D274" s="393" t="s">
        <v>6675</v>
      </c>
      <c r="E274" s="394" t="s">
        <v>6676</v>
      </c>
      <c r="F274" s="393" t="s">
        <v>5144</v>
      </c>
      <c r="G274" s="392" t="s">
        <v>1182</v>
      </c>
      <c r="H274" s="392"/>
      <c r="I274" s="392" t="s">
        <v>1185</v>
      </c>
      <c r="J274" s="392" t="s">
        <v>1186</v>
      </c>
      <c r="K274" s="393"/>
      <c r="L274" s="393" t="s">
        <v>4884</v>
      </c>
      <c r="M274" s="392" t="s">
        <v>4885</v>
      </c>
      <c r="N274" s="393" t="s">
        <v>4886</v>
      </c>
      <c r="O274" s="393" t="s">
        <v>4887</v>
      </c>
      <c r="P274" s="393" t="s">
        <v>4888</v>
      </c>
      <c r="Q274" s="393" t="s">
        <v>5787</v>
      </c>
      <c r="R274" s="393" t="s">
        <v>4890</v>
      </c>
      <c r="S274" s="395"/>
      <c r="T274" s="396" t="s">
        <v>1183</v>
      </c>
      <c r="U274" s="396" t="s">
        <v>1181</v>
      </c>
      <c r="V274" s="396" t="s">
        <v>31</v>
      </c>
      <c r="W274" s="396" t="s">
        <v>1184</v>
      </c>
      <c r="X274" s="395" t="s">
        <v>4891</v>
      </c>
      <c r="Y274" s="394" t="s">
        <v>6615</v>
      </c>
      <c r="Z274" s="393"/>
      <c r="AA274" s="397"/>
    </row>
    <row r="275" spans="1:27" ht="15.75" customHeight="1">
      <c r="A275" s="391">
        <v>282</v>
      </c>
      <c r="B275" s="392" t="s">
        <v>6677</v>
      </c>
      <c r="C275" s="393" t="s">
        <v>6678</v>
      </c>
      <c r="D275" s="393" t="s">
        <v>6679</v>
      </c>
      <c r="E275" s="394" t="s">
        <v>6680</v>
      </c>
      <c r="F275" s="393" t="s">
        <v>6649</v>
      </c>
      <c r="G275" s="392" t="s">
        <v>6650</v>
      </c>
      <c r="H275" s="392"/>
      <c r="I275" s="392" t="s">
        <v>6651</v>
      </c>
      <c r="J275" s="392" t="s">
        <v>6652</v>
      </c>
      <c r="K275" s="393"/>
      <c r="L275" s="393" t="s">
        <v>6681</v>
      </c>
      <c r="M275" s="392" t="s">
        <v>6682</v>
      </c>
      <c r="N275" s="393" t="s">
        <v>5186</v>
      </c>
      <c r="O275" s="393" t="s">
        <v>5187</v>
      </c>
      <c r="P275" s="393" t="s">
        <v>6683</v>
      </c>
      <c r="Q275" s="393" t="s">
        <v>6684</v>
      </c>
      <c r="R275" s="393" t="s">
        <v>4890</v>
      </c>
      <c r="S275" s="395"/>
      <c r="T275" s="396" t="s">
        <v>6654</v>
      </c>
      <c r="U275" s="396" t="s">
        <v>6655</v>
      </c>
      <c r="V275" s="396" t="s">
        <v>6656</v>
      </c>
      <c r="W275" s="396" t="s">
        <v>6657</v>
      </c>
      <c r="X275" s="395" t="s">
        <v>4905</v>
      </c>
      <c r="Y275" s="394" t="s">
        <v>6658</v>
      </c>
      <c r="Z275" s="393"/>
      <c r="AA275" s="397"/>
    </row>
    <row r="276" spans="1:27" ht="15.75" customHeight="1">
      <c r="A276" s="391">
        <v>283</v>
      </c>
      <c r="B276" s="392" t="s">
        <v>6685</v>
      </c>
      <c r="C276" s="393" t="s">
        <v>1678</v>
      </c>
      <c r="D276" s="393" t="s">
        <v>6686</v>
      </c>
      <c r="E276" s="394" t="s">
        <v>6687</v>
      </c>
      <c r="F276" s="393" t="s">
        <v>6688</v>
      </c>
      <c r="G276" s="392" t="s">
        <v>1679</v>
      </c>
      <c r="H276" s="392"/>
      <c r="I276" s="392" t="s">
        <v>1681</v>
      </c>
      <c r="J276" s="392" t="s">
        <v>1673</v>
      </c>
      <c r="K276" s="393"/>
      <c r="L276" s="393" t="s">
        <v>4884</v>
      </c>
      <c r="M276" s="392" t="s">
        <v>4885</v>
      </c>
      <c r="N276" s="393" t="s">
        <v>4886</v>
      </c>
      <c r="O276" s="393" t="s">
        <v>4887</v>
      </c>
      <c r="P276" s="393" t="s">
        <v>4888</v>
      </c>
      <c r="Q276" s="393" t="s">
        <v>6689</v>
      </c>
      <c r="R276" s="393" t="s">
        <v>4890</v>
      </c>
      <c r="S276" s="395"/>
      <c r="T276" s="396" t="s">
        <v>1680</v>
      </c>
      <c r="U276" s="396" t="s">
        <v>2191</v>
      </c>
      <c r="V276" s="396" t="s">
        <v>903</v>
      </c>
      <c r="W276" s="396" t="s">
        <v>2192</v>
      </c>
      <c r="X276" s="395" t="s">
        <v>4891</v>
      </c>
      <c r="Y276" s="394" t="s">
        <v>5491</v>
      </c>
      <c r="Z276" s="393"/>
      <c r="AA276" s="397"/>
    </row>
    <row r="277" spans="1:27" ht="15.75" customHeight="1">
      <c r="A277" s="391">
        <v>284</v>
      </c>
      <c r="B277" s="392" t="s">
        <v>6690</v>
      </c>
      <c r="C277" s="393" t="s">
        <v>6691</v>
      </c>
      <c r="D277" s="393" t="s">
        <v>6692</v>
      </c>
      <c r="E277" s="394" t="s">
        <v>6693</v>
      </c>
      <c r="F277" s="393" t="s">
        <v>4999</v>
      </c>
      <c r="G277" s="392" t="s">
        <v>6694</v>
      </c>
      <c r="H277" s="392"/>
      <c r="I277" s="392"/>
      <c r="J277" s="392"/>
      <c r="K277" s="393"/>
      <c r="L277" s="393" t="s">
        <v>5990</v>
      </c>
      <c r="M277" s="392" t="s">
        <v>5991</v>
      </c>
      <c r="N277" s="393" t="s">
        <v>4924</v>
      </c>
      <c r="O277" s="393" t="s">
        <v>4925</v>
      </c>
      <c r="P277" s="393" t="s">
        <v>6695</v>
      </c>
      <c r="Q277" s="393" t="s">
        <v>4890</v>
      </c>
      <c r="R277" s="393" t="s">
        <v>4890</v>
      </c>
      <c r="S277" s="395"/>
      <c r="T277" s="396" t="s">
        <v>6696</v>
      </c>
      <c r="U277" s="396"/>
      <c r="V277" s="396"/>
      <c r="W277" s="396"/>
      <c r="X277" s="395" t="s">
        <v>4929</v>
      </c>
      <c r="Y277" s="394" t="s">
        <v>5713</v>
      </c>
      <c r="Z277" s="393"/>
      <c r="AA277" s="397"/>
    </row>
    <row r="278" spans="1:27" ht="15.75" customHeight="1">
      <c r="A278" s="391">
        <v>285</v>
      </c>
      <c r="B278" s="392" t="s">
        <v>6697</v>
      </c>
      <c r="C278" s="393" t="s">
        <v>6691</v>
      </c>
      <c r="D278" s="393" t="s">
        <v>6692</v>
      </c>
      <c r="E278" s="394" t="s">
        <v>6698</v>
      </c>
      <c r="F278" s="393" t="s">
        <v>5696</v>
      </c>
      <c r="G278" s="392" t="s">
        <v>5697</v>
      </c>
      <c r="H278" s="392"/>
      <c r="I278" s="392"/>
      <c r="J278" s="392"/>
      <c r="K278" s="393"/>
      <c r="L278" s="393" t="s">
        <v>5990</v>
      </c>
      <c r="M278" s="392" t="s">
        <v>5991</v>
      </c>
      <c r="N278" s="393" t="s">
        <v>5700</v>
      </c>
      <c r="O278" s="393" t="s">
        <v>5701</v>
      </c>
      <c r="P278" s="393" t="s">
        <v>6695</v>
      </c>
      <c r="Q278" s="393" t="s">
        <v>4963</v>
      </c>
      <c r="R278" s="393" t="s">
        <v>4890</v>
      </c>
      <c r="S278" s="395"/>
      <c r="T278" s="396" t="s">
        <v>6696</v>
      </c>
      <c r="U278" s="396"/>
      <c r="V278" s="396"/>
      <c r="W278" s="396"/>
      <c r="X278" s="395" t="s">
        <v>4929</v>
      </c>
      <c r="Y278" s="394" t="s">
        <v>5705</v>
      </c>
      <c r="Z278" s="393"/>
      <c r="AA278" s="397"/>
    </row>
    <row r="279" spans="1:27" ht="15.75" customHeight="1">
      <c r="A279" s="391">
        <v>286</v>
      </c>
      <c r="B279" s="392" t="s">
        <v>1007</v>
      </c>
      <c r="C279" s="393" t="s">
        <v>1008</v>
      </c>
      <c r="D279" s="393" t="s">
        <v>6699</v>
      </c>
      <c r="E279" s="394" t="s">
        <v>6700</v>
      </c>
      <c r="F279" s="393" t="s">
        <v>5061</v>
      </c>
      <c r="G279" s="392" t="s">
        <v>1009</v>
      </c>
      <c r="H279" s="392"/>
      <c r="I279" s="392"/>
      <c r="J279" s="392" t="s">
        <v>1011</v>
      </c>
      <c r="K279" s="393"/>
      <c r="L279" s="393" t="s">
        <v>4884</v>
      </c>
      <c r="M279" s="392" t="s">
        <v>4885</v>
      </c>
      <c r="N279" s="393" t="s">
        <v>4886</v>
      </c>
      <c r="O279" s="393" t="s">
        <v>4887</v>
      </c>
      <c r="P279" s="393" t="s">
        <v>4888</v>
      </c>
      <c r="Q279" s="393" t="s">
        <v>4927</v>
      </c>
      <c r="R279" s="393" t="s">
        <v>4890</v>
      </c>
      <c r="S279" s="395"/>
      <c r="T279" s="396" t="s">
        <v>1012</v>
      </c>
      <c r="U279" s="396" t="s">
        <v>1008</v>
      </c>
      <c r="V279" s="396" t="s">
        <v>31</v>
      </c>
      <c r="W279" s="396" t="s">
        <v>1010</v>
      </c>
      <c r="X279" s="395" t="s">
        <v>4891</v>
      </c>
      <c r="Y279" s="394" t="s">
        <v>5718</v>
      </c>
      <c r="Z279" s="393"/>
      <c r="AA279" s="397"/>
    </row>
    <row r="280" spans="1:27" ht="15.75" customHeight="1">
      <c r="A280" s="391">
        <v>287</v>
      </c>
      <c r="B280" s="392" t="s">
        <v>1887</v>
      </c>
      <c r="C280" s="393" t="s">
        <v>1888</v>
      </c>
      <c r="D280" s="393" t="s">
        <v>6701</v>
      </c>
      <c r="E280" s="394" t="s">
        <v>6702</v>
      </c>
      <c r="F280" s="393" t="s">
        <v>6703</v>
      </c>
      <c r="G280" s="392" t="s">
        <v>1889</v>
      </c>
      <c r="H280" s="392"/>
      <c r="I280" s="392" t="s">
        <v>1890</v>
      </c>
      <c r="J280" s="392" t="s">
        <v>1891</v>
      </c>
      <c r="K280" s="393"/>
      <c r="L280" s="393" t="s">
        <v>6704</v>
      </c>
      <c r="M280" s="392" t="s">
        <v>6705</v>
      </c>
      <c r="N280" s="393" t="s">
        <v>4886</v>
      </c>
      <c r="O280" s="393" t="s">
        <v>4887</v>
      </c>
      <c r="P280" s="393" t="s">
        <v>6706</v>
      </c>
      <c r="Q280" s="393" t="s">
        <v>5217</v>
      </c>
      <c r="R280" s="393" t="s">
        <v>4890</v>
      </c>
      <c r="S280" s="395"/>
      <c r="T280" s="396" t="s">
        <v>6707</v>
      </c>
      <c r="U280" s="396" t="s">
        <v>2291</v>
      </c>
      <c r="V280" s="396" t="s">
        <v>1346</v>
      </c>
      <c r="W280" s="396" t="s">
        <v>1892</v>
      </c>
      <c r="X280" s="395" t="s">
        <v>4891</v>
      </c>
      <c r="Y280" s="394" t="s">
        <v>4892</v>
      </c>
      <c r="Z280" s="393"/>
      <c r="AA280" s="397"/>
    </row>
    <row r="281" spans="1:27" ht="15.75" customHeight="1">
      <c r="A281" s="391">
        <v>288</v>
      </c>
      <c r="B281" s="392" t="s">
        <v>6708</v>
      </c>
      <c r="C281" s="393" t="s">
        <v>6709</v>
      </c>
      <c r="D281" s="393" t="s">
        <v>6710</v>
      </c>
      <c r="E281" s="394" t="s">
        <v>6711</v>
      </c>
      <c r="F281" s="393" t="s">
        <v>6712</v>
      </c>
      <c r="G281" s="392" t="s">
        <v>6713</v>
      </c>
      <c r="H281" s="392"/>
      <c r="I281" s="392"/>
      <c r="J281" s="392"/>
      <c r="K281" s="393"/>
      <c r="L281" s="393" t="s">
        <v>5197</v>
      </c>
      <c r="M281" s="392" t="s">
        <v>5198</v>
      </c>
      <c r="N281" s="393" t="s">
        <v>4886</v>
      </c>
      <c r="O281" s="393" t="s">
        <v>4887</v>
      </c>
      <c r="P281" s="393" t="s">
        <v>4972</v>
      </c>
      <c r="Q281" s="393" t="s">
        <v>5269</v>
      </c>
      <c r="R281" s="393" t="s">
        <v>4890</v>
      </c>
      <c r="S281" s="395"/>
      <c r="T281" s="396" t="s">
        <v>6714</v>
      </c>
      <c r="U281" s="396"/>
      <c r="V281" s="396"/>
      <c r="W281" s="396"/>
      <c r="X281" s="395" t="s">
        <v>4929</v>
      </c>
      <c r="Y281" s="394" t="s">
        <v>6715</v>
      </c>
      <c r="Z281" s="393"/>
      <c r="AA281" s="397"/>
    </row>
    <row r="282" spans="1:27" ht="15.75" customHeight="1">
      <c r="A282" s="391">
        <v>289</v>
      </c>
      <c r="B282" s="392" t="s">
        <v>6716</v>
      </c>
      <c r="C282" s="393" t="s">
        <v>6717</v>
      </c>
      <c r="D282" s="393" t="s">
        <v>6718</v>
      </c>
      <c r="E282" s="394" t="s">
        <v>6719</v>
      </c>
      <c r="F282" s="393" t="s">
        <v>6226</v>
      </c>
      <c r="G282" s="392" t="s">
        <v>6720</v>
      </c>
      <c r="H282" s="392"/>
      <c r="I282" s="392" t="s">
        <v>6721</v>
      </c>
      <c r="J282" s="392" t="s">
        <v>6722</v>
      </c>
      <c r="K282" s="393"/>
      <c r="L282" s="393" t="s">
        <v>5149</v>
      </c>
      <c r="M282" s="392" t="s">
        <v>5150</v>
      </c>
      <c r="N282" s="393" t="s">
        <v>4924</v>
      </c>
      <c r="O282" s="393" t="s">
        <v>4925</v>
      </c>
      <c r="P282" s="393" t="s">
        <v>5025</v>
      </c>
      <c r="Q282" s="393" t="s">
        <v>6723</v>
      </c>
      <c r="R282" s="393" t="s">
        <v>4890</v>
      </c>
      <c r="S282" s="395"/>
      <c r="T282" s="396" t="s">
        <v>6724</v>
      </c>
      <c r="U282" s="396" t="s">
        <v>6725</v>
      </c>
      <c r="V282" s="396" t="s">
        <v>6726</v>
      </c>
      <c r="W282" s="396" t="s">
        <v>6727</v>
      </c>
      <c r="X282" s="395" t="s">
        <v>4905</v>
      </c>
      <c r="Y282" s="394" t="s">
        <v>6728</v>
      </c>
      <c r="Z282" s="393"/>
      <c r="AA282" s="397"/>
    </row>
    <row r="283" spans="1:27" ht="15.75" customHeight="1">
      <c r="A283" s="391">
        <v>290</v>
      </c>
      <c r="B283" s="392" t="s">
        <v>6729</v>
      </c>
      <c r="C283" s="393" t="s">
        <v>2378</v>
      </c>
      <c r="D283" s="393" t="s">
        <v>6730</v>
      </c>
      <c r="E283" s="394" t="s">
        <v>6731</v>
      </c>
      <c r="F283" s="393" t="s">
        <v>5495</v>
      </c>
      <c r="G283" s="392" t="s">
        <v>2379</v>
      </c>
      <c r="H283" s="392"/>
      <c r="I283" s="392" t="s">
        <v>2380</v>
      </c>
      <c r="J283" s="392" t="s">
        <v>2381</v>
      </c>
      <c r="K283" s="393"/>
      <c r="L283" s="393" t="s">
        <v>5236</v>
      </c>
      <c r="M283" s="392" t="s">
        <v>6732</v>
      </c>
      <c r="N283" s="393" t="s">
        <v>4886</v>
      </c>
      <c r="O283" s="393" t="s">
        <v>4887</v>
      </c>
      <c r="P283" s="393" t="s">
        <v>6733</v>
      </c>
      <c r="Q283" s="393" t="s">
        <v>6734</v>
      </c>
      <c r="R283" s="393" t="s">
        <v>4890</v>
      </c>
      <c r="S283" s="395"/>
      <c r="T283" s="396" t="s">
        <v>6735</v>
      </c>
      <c r="U283" s="396" t="s">
        <v>5498</v>
      </c>
      <c r="V283" s="396" t="s">
        <v>5499</v>
      </c>
      <c r="W283" s="396" t="s">
        <v>5500</v>
      </c>
      <c r="X283" s="395" t="s">
        <v>4891</v>
      </c>
      <c r="Y283" s="394" t="s">
        <v>5165</v>
      </c>
      <c r="Z283" s="393"/>
      <c r="AA283" s="397"/>
    </row>
    <row r="284" spans="1:27" ht="15.75" customHeight="1">
      <c r="A284" s="391">
        <v>291</v>
      </c>
      <c r="B284" s="392" t="s">
        <v>6736</v>
      </c>
      <c r="C284" s="393" t="s">
        <v>1931</v>
      </c>
      <c r="D284" s="393" t="s">
        <v>6737</v>
      </c>
      <c r="E284" s="394" t="s">
        <v>6738</v>
      </c>
      <c r="F284" s="393" t="s">
        <v>6739</v>
      </c>
      <c r="G284" s="392" t="s">
        <v>1932</v>
      </c>
      <c r="H284" s="392"/>
      <c r="I284" s="392" t="s">
        <v>6740</v>
      </c>
      <c r="J284" s="392"/>
      <c r="K284" s="393"/>
      <c r="L284" s="393" t="s">
        <v>5023</v>
      </c>
      <c r="M284" s="392" t="s">
        <v>5024</v>
      </c>
      <c r="N284" s="393"/>
      <c r="O284" s="393"/>
      <c r="P284" s="393"/>
      <c r="Q284" s="393" t="s">
        <v>4890</v>
      </c>
      <c r="R284" s="393" t="s">
        <v>4890</v>
      </c>
      <c r="S284" s="395"/>
      <c r="T284" s="396"/>
      <c r="U284" s="396"/>
      <c r="V284" s="396"/>
      <c r="W284" s="396"/>
      <c r="X284" s="395" t="s">
        <v>4905</v>
      </c>
      <c r="Y284" s="394" t="s">
        <v>6629</v>
      </c>
      <c r="Z284" s="393"/>
      <c r="AA284" s="397"/>
    </row>
    <row r="285" spans="1:27" ht="15.75" customHeight="1">
      <c r="A285" s="391">
        <v>292</v>
      </c>
      <c r="B285" s="392" t="s">
        <v>2538</v>
      </c>
      <c r="C285" s="393" t="s">
        <v>2542</v>
      </c>
      <c r="D285" s="393" t="s">
        <v>6741</v>
      </c>
      <c r="E285" s="394" t="s">
        <v>6742</v>
      </c>
      <c r="F285" s="393" t="s">
        <v>6743</v>
      </c>
      <c r="G285" s="392" t="s">
        <v>6744</v>
      </c>
      <c r="H285" s="392"/>
      <c r="I285" s="392" t="s">
        <v>1771</v>
      </c>
      <c r="J285" s="392" t="s">
        <v>1772</v>
      </c>
      <c r="K285" s="393"/>
      <c r="L285" s="393" t="s">
        <v>6745</v>
      </c>
      <c r="M285" s="392" t="s">
        <v>6746</v>
      </c>
      <c r="N285" s="393" t="s">
        <v>4924</v>
      </c>
      <c r="O285" s="393" t="s">
        <v>4925</v>
      </c>
      <c r="P285" s="393" t="s">
        <v>6747</v>
      </c>
      <c r="Q285" s="393" t="s">
        <v>6723</v>
      </c>
      <c r="R285" s="393" t="s">
        <v>4890</v>
      </c>
      <c r="S285" s="395"/>
      <c r="T285" s="396" t="s">
        <v>2543</v>
      </c>
      <c r="U285" s="396"/>
      <c r="V285" s="396"/>
      <c r="W285" s="396" t="s">
        <v>1771</v>
      </c>
      <c r="X285" s="395" t="s">
        <v>4891</v>
      </c>
      <c r="Y285" s="394" t="s">
        <v>6662</v>
      </c>
      <c r="Z285" s="393"/>
      <c r="AA285" s="397"/>
    </row>
    <row r="286" spans="1:27" ht="15.75" customHeight="1">
      <c r="A286" s="391">
        <v>293</v>
      </c>
      <c r="B286" s="392" t="s">
        <v>6748</v>
      </c>
      <c r="C286" s="393" t="s">
        <v>6749</v>
      </c>
      <c r="D286" s="393" t="s">
        <v>6750</v>
      </c>
      <c r="E286" s="394" t="s">
        <v>6751</v>
      </c>
      <c r="F286" s="393" t="s">
        <v>6752</v>
      </c>
      <c r="G286" s="392" t="s">
        <v>6753</v>
      </c>
      <c r="H286" s="392"/>
      <c r="I286" s="392"/>
      <c r="J286" s="392"/>
      <c r="K286" s="393"/>
      <c r="L286" s="393" t="s">
        <v>5197</v>
      </c>
      <c r="M286" s="392" t="s">
        <v>5198</v>
      </c>
      <c r="N286" s="393" t="s">
        <v>4924</v>
      </c>
      <c r="O286" s="393" t="s">
        <v>4925</v>
      </c>
      <c r="P286" s="393" t="s">
        <v>4972</v>
      </c>
      <c r="Q286" s="393" t="s">
        <v>6063</v>
      </c>
      <c r="R286" s="393" t="s">
        <v>4890</v>
      </c>
      <c r="S286" s="395"/>
      <c r="T286" s="396" t="s">
        <v>6754</v>
      </c>
      <c r="U286" s="396"/>
      <c r="V286" s="396"/>
      <c r="W286" s="396"/>
      <c r="X286" s="395" t="s">
        <v>4929</v>
      </c>
      <c r="Y286" s="394" t="s">
        <v>6755</v>
      </c>
      <c r="Z286" s="393"/>
      <c r="AA286" s="397"/>
    </row>
    <row r="287" spans="1:27" ht="15.75" customHeight="1">
      <c r="A287" s="391">
        <v>294</v>
      </c>
      <c r="B287" s="392" t="s">
        <v>6756</v>
      </c>
      <c r="C287" s="393" t="s">
        <v>6749</v>
      </c>
      <c r="D287" s="393" t="s">
        <v>6750</v>
      </c>
      <c r="E287" s="394" t="s">
        <v>6757</v>
      </c>
      <c r="F287" s="393" t="s">
        <v>6758</v>
      </c>
      <c r="G287" s="392" t="s">
        <v>3622</v>
      </c>
      <c r="H287" s="392"/>
      <c r="I287" s="392" t="s">
        <v>6759</v>
      </c>
      <c r="J287" s="392" t="s">
        <v>6760</v>
      </c>
      <c r="K287" s="393"/>
      <c r="L287" s="393" t="s">
        <v>5442</v>
      </c>
      <c r="M287" s="392" t="s">
        <v>5443</v>
      </c>
      <c r="N287" s="393" t="s">
        <v>4924</v>
      </c>
      <c r="O287" s="393" t="s">
        <v>4925</v>
      </c>
      <c r="P287" s="393" t="s">
        <v>5444</v>
      </c>
      <c r="Q287" s="393" t="s">
        <v>4890</v>
      </c>
      <c r="R287" s="393" t="s">
        <v>4890</v>
      </c>
      <c r="S287" s="395"/>
      <c r="T287" s="396" t="s">
        <v>6754</v>
      </c>
      <c r="U287" s="396"/>
      <c r="V287" s="396"/>
      <c r="W287" s="396"/>
      <c r="X287" s="395" t="s">
        <v>4929</v>
      </c>
      <c r="Y287" s="394" t="s">
        <v>6386</v>
      </c>
      <c r="Z287" s="393"/>
      <c r="AA287" s="397"/>
    </row>
    <row r="288" spans="1:27" ht="15.75" customHeight="1">
      <c r="A288" s="391">
        <v>295</v>
      </c>
      <c r="B288" s="392" t="s">
        <v>6761</v>
      </c>
      <c r="C288" s="393" t="s">
        <v>2961</v>
      </c>
      <c r="D288" s="393" t="s">
        <v>6762</v>
      </c>
      <c r="E288" s="394" t="s">
        <v>6763</v>
      </c>
      <c r="F288" s="393" t="s">
        <v>6764</v>
      </c>
      <c r="G288" s="392" t="s">
        <v>6765</v>
      </c>
      <c r="H288" s="392"/>
      <c r="I288" s="392" t="s">
        <v>6766</v>
      </c>
      <c r="J288" s="392" t="s">
        <v>6767</v>
      </c>
      <c r="K288" s="393"/>
      <c r="L288" s="393" t="s">
        <v>6768</v>
      </c>
      <c r="M288" s="392" t="s">
        <v>6769</v>
      </c>
      <c r="N288" s="393" t="s">
        <v>5104</v>
      </c>
      <c r="O288" s="393" t="s">
        <v>5105</v>
      </c>
      <c r="P288" s="393" t="s">
        <v>6770</v>
      </c>
      <c r="Q288" s="393" t="s">
        <v>6771</v>
      </c>
      <c r="R288" s="393" t="s">
        <v>4890</v>
      </c>
      <c r="S288" s="395"/>
      <c r="T288" s="396" t="s">
        <v>6772</v>
      </c>
      <c r="U288" s="396" t="s">
        <v>6773</v>
      </c>
      <c r="V288" s="396" t="s">
        <v>1388</v>
      </c>
      <c r="W288" s="396" t="s">
        <v>6774</v>
      </c>
      <c r="X288" s="395" t="s">
        <v>4929</v>
      </c>
      <c r="Y288" s="394" t="s">
        <v>6775</v>
      </c>
      <c r="Z288" s="393"/>
      <c r="AA288" s="397"/>
    </row>
    <row r="289" spans="1:27" ht="15.75" customHeight="1">
      <c r="A289" s="391">
        <v>296</v>
      </c>
      <c r="B289" s="392" t="s">
        <v>6776</v>
      </c>
      <c r="C289" s="393" t="s">
        <v>1459</v>
      </c>
      <c r="D289" s="393" t="s">
        <v>6777</v>
      </c>
      <c r="E289" s="394" t="s">
        <v>6778</v>
      </c>
      <c r="F289" s="393" t="s">
        <v>6779</v>
      </c>
      <c r="G289" s="392" t="s">
        <v>6780</v>
      </c>
      <c r="H289" s="392"/>
      <c r="I289" s="392" t="s">
        <v>1381</v>
      </c>
      <c r="J289" s="392" t="s">
        <v>582</v>
      </c>
      <c r="K289" s="393"/>
      <c r="L289" s="393" t="s">
        <v>4884</v>
      </c>
      <c r="M289" s="392" t="s">
        <v>4885</v>
      </c>
      <c r="N289" s="393" t="s">
        <v>4886</v>
      </c>
      <c r="O289" s="393" t="s">
        <v>4887</v>
      </c>
      <c r="P289" s="393" t="s">
        <v>4888</v>
      </c>
      <c r="Q289" s="393" t="s">
        <v>6781</v>
      </c>
      <c r="R289" s="393" t="s">
        <v>4890</v>
      </c>
      <c r="S289" s="395"/>
      <c r="T289" s="396" t="s">
        <v>1378</v>
      </c>
      <c r="U289" s="396" t="s">
        <v>1379</v>
      </c>
      <c r="V289" s="396" t="s">
        <v>1062</v>
      </c>
      <c r="W289" s="396" t="s">
        <v>1380</v>
      </c>
      <c r="X289" s="395" t="s">
        <v>4891</v>
      </c>
      <c r="Y289" s="394" t="s">
        <v>4892</v>
      </c>
      <c r="Z289" s="393"/>
      <c r="AA289" s="397"/>
    </row>
    <row r="290" spans="1:27" ht="15.75" customHeight="1">
      <c r="A290" s="391">
        <v>297</v>
      </c>
      <c r="B290" s="392" t="s">
        <v>1441</v>
      </c>
      <c r="C290" s="393" t="s">
        <v>1442</v>
      </c>
      <c r="D290" s="393" t="s">
        <v>6782</v>
      </c>
      <c r="E290" s="394" t="s">
        <v>6783</v>
      </c>
      <c r="F290" s="393" t="s">
        <v>6784</v>
      </c>
      <c r="G290" s="392" t="s">
        <v>1443</v>
      </c>
      <c r="H290" s="392"/>
      <c r="I290" s="392" t="s">
        <v>1446</v>
      </c>
      <c r="J290" s="392" t="s">
        <v>1447</v>
      </c>
      <c r="K290" s="393" t="s">
        <v>5551</v>
      </c>
      <c r="L290" s="393" t="s">
        <v>5012</v>
      </c>
      <c r="M290" s="392" t="s">
        <v>5013</v>
      </c>
      <c r="N290" s="393" t="s">
        <v>4924</v>
      </c>
      <c r="O290" s="393" t="s">
        <v>4925</v>
      </c>
      <c r="P290" s="393"/>
      <c r="Q290" s="393" t="s">
        <v>4982</v>
      </c>
      <c r="R290" s="393" t="s">
        <v>4890</v>
      </c>
      <c r="S290" s="395"/>
      <c r="T290" s="396" t="s">
        <v>1444</v>
      </c>
      <c r="U290" s="396" t="s">
        <v>1442</v>
      </c>
      <c r="V290" s="396" t="s">
        <v>31</v>
      </c>
      <c r="W290" s="396" t="s">
        <v>1445</v>
      </c>
      <c r="X290" s="395" t="s">
        <v>4891</v>
      </c>
      <c r="Y290" s="394" t="s">
        <v>6785</v>
      </c>
      <c r="Z290" s="393"/>
      <c r="AA290" s="397"/>
    </row>
    <row r="291" spans="1:27" ht="15.75" customHeight="1">
      <c r="A291" s="391">
        <v>298</v>
      </c>
      <c r="B291" s="392" t="s">
        <v>2475</v>
      </c>
      <c r="C291" s="393" t="s">
        <v>2477</v>
      </c>
      <c r="D291" s="393" t="s">
        <v>6786</v>
      </c>
      <c r="E291" s="394" t="s">
        <v>6787</v>
      </c>
      <c r="F291" s="393" t="s">
        <v>5175</v>
      </c>
      <c r="G291" s="392" t="s">
        <v>2478</v>
      </c>
      <c r="H291" s="392"/>
      <c r="I291" s="392" t="s">
        <v>2479</v>
      </c>
      <c r="J291" s="392" t="s">
        <v>2480</v>
      </c>
      <c r="K291" s="393"/>
      <c r="L291" s="393" t="s">
        <v>5254</v>
      </c>
      <c r="M291" s="392" t="s">
        <v>6788</v>
      </c>
      <c r="N291" s="393" t="s">
        <v>4924</v>
      </c>
      <c r="O291" s="393" t="s">
        <v>4925</v>
      </c>
      <c r="P291" s="393" t="s">
        <v>6789</v>
      </c>
      <c r="Q291" s="393" t="s">
        <v>5451</v>
      </c>
      <c r="R291" s="393" t="s">
        <v>4890</v>
      </c>
      <c r="S291" s="395"/>
      <c r="T291" s="396" t="s">
        <v>2481</v>
      </c>
      <c r="U291" s="396" t="s">
        <v>6790</v>
      </c>
      <c r="V291" s="396" t="s">
        <v>334</v>
      </c>
      <c r="W291" s="396" t="s">
        <v>2479</v>
      </c>
      <c r="X291" s="395" t="s">
        <v>4891</v>
      </c>
      <c r="Y291" s="394" t="s">
        <v>6791</v>
      </c>
      <c r="Z291" s="393"/>
      <c r="AA291" s="397"/>
    </row>
    <row r="292" spans="1:27" ht="15.75" customHeight="1">
      <c r="A292" s="391">
        <v>299</v>
      </c>
      <c r="B292" s="392" t="s">
        <v>1030</v>
      </c>
      <c r="C292" s="393" t="s">
        <v>1031</v>
      </c>
      <c r="D292" s="393" t="s">
        <v>6792</v>
      </c>
      <c r="E292" s="394" t="s">
        <v>6793</v>
      </c>
      <c r="F292" s="393" t="s">
        <v>6794</v>
      </c>
      <c r="G292" s="392" t="s">
        <v>1032</v>
      </c>
      <c r="H292" s="392"/>
      <c r="I292" s="392" t="s">
        <v>1034</v>
      </c>
      <c r="J292" s="392" t="s">
        <v>1035</v>
      </c>
      <c r="K292" s="393"/>
      <c r="L292" s="393" t="s">
        <v>4884</v>
      </c>
      <c r="M292" s="392" t="s">
        <v>4885</v>
      </c>
      <c r="N292" s="393" t="s">
        <v>4886</v>
      </c>
      <c r="O292" s="393" t="s">
        <v>4887</v>
      </c>
      <c r="P292" s="393" t="s">
        <v>6288</v>
      </c>
      <c r="Q292" s="393" t="s">
        <v>5457</v>
      </c>
      <c r="R292" s="393" t="s">
        <v>6795</v>
      </c>
      <c r="S292" s="395"/>
      <c r="T292" s="396" t="s">
        <v>1033</v>
      </c>
      <c r="U292" s="396" t="s">
        <v>6796</v>
      </c>
      <c r="V292" s="396"/>
      <c r="W292" s="396"/>
      <c r="X292" s="395" t="s">
        <v>4891</v>
      </c>
      <c r="Y292" s="394" t="s">
        <v>6797</v>
      </c>
      <c r="Z292" s="393"/>
      <c r="AA292" s="397"/>
    </row>
    <row r="293" spans="1:27" ht="15.75" customHeight="1">
      <c r="A293" s="391">
        <v>300</v>
      </c>
      <c r="B293" s="392" t="s">
        <v>2396</v>
      </c>
      <c r="C293" s="393" t="s">
        <v>2401</v>
      </c>
      <c r="D293" s="393" t="s">
        <v>6798</v>
      </c>
      <c r="E293" s="394" t="s">
        <v>6799</v>
      </c>
      <c r="F293" s="393" t="s">
        <v>6800</v>
      </c>
      <c r="G293" s="392" t="s">
        <v>2402</v>
      </c>
      <c r="H293" s="392"/>
      <c r="I293" s="392"/>
      <c r="J293" s="392"/>
      <c r="K293" s="393"/>
      <c r="L293" s="393" t="s">
        <v>5345</v>
      </c>
      <c r="M293" s="392" t="s">
        <v>5346</v>
      </c>
      <c r="N293" s="393" t="s">
        <v>5136</v>
      </c>
      <c r="O293" s="393" t="s">
        <v>5137</v>
      </c>
      <c r="P293" s="393" t="s">
        <v>6801</v>
      </c>
      <c r="Q293" s="393" t="s">
        <v>4973</v>
      </c>
      <c r="R293" s="393" t="s">
        <v>4890</v>
      </c>
      <c r="S293" s="395"/>
      <c r="T293" s="396" t="s">
        <v>2403</v>
      </c>
      <c r="U293" s="396"/>
      <c r="V293" s="396"/>
      <c r="W293" s="396"/>
      <c r="X293" s="395" t="s">
        <v>4891</v>
      </c>
      <c r="Y293" s="394" t="s">
        <v>5249</v>
      </c>
      <c r="Z293" s="393"/>
      <c r="AA293" s="397"/>
    </row>
    <row r="294" spans="1:27" ht="15.75" customHeight="1">
      <c r="A294" s="391">
        <v>301</v>
      </c>
      <c r="B294" s="392" t="s">
        <v>2370</v>
      </c>
      <c r="C294" s="393" t="s">
        <v>2373</v>
      </c>
      <c r="D294" s="393" t="s">
        <v>6802</v>
      </c>
      <c r="E294" s="394" t="s">
        <v>6803</v>
      </c>
      <c r="F294" s="393" t="s">
        <v>6804</v>
      </c>
      <c r="G294" s="392" t="s">
        <v>2374</v>
      </c>
      <c r="H294" s="392"/>
      <c r="I294" s="392" t="s">
        <v>2375</v>
      </c>
      <c r="J294" s="392" t="s">
        <v>2376</v>
      </c>
      <c r="K294" s="393"/>
      <c r="L294" s="393" t="s">
        <v>6805</v>
      </c>
      <c r="M294" s="392" t="s">
        <v>6806</v>
      </c>
      <c r="N294" s="393" t="s">
        <v>4886</v>
      </c>
      <c r="O294" s="393" t="s">
        <v>4887</v>
      </c>
      <c r="P294" s="393" t="s">
        <v>6807</v>
      </c>
      <c r="Q294" s="393" t="s">
        <v>6808</v>
      </c>
      <c r="R294" s="393" t="s">
        <v>4890</v>
      </c>
      <c r="S294" s="395"/>
      <c r="T294" s="396" t="s">
        <v>2377</v>
      </c>
      <c r="U294" s="396" t="s">
        <v>2371</v>
      </c>
      <c r="V294" s="396" t="s">
        <v>345</v>
      </c>
      <c r="W294" s="396" t="s">
        <v>2372</v>
      </c>
      <c r="X294" s="395" t="s">
        <v>4905</v>
      </c>
      <c r="Y294" s="394" t="s">
        <v>6809</v>
      </c>
      <c r="Z294" s="393"/>
      <c r="AA294" s="397"/>
    </row>
    <row r="295" spans="1:27" ht="15.75" customHeight="1">
      <c r="A295" s="391">
        <v>302</v>
      </c>
      <c r="B295" s="392" t="s">
        <v>2327</v>
      </c>
      <c r="C295" s="393" t="s">
        <v>1713</v>
      </c>
      <c r="D295" s="393" t="s">
        <v>6810</v>
      </c>
      <c r="E295" s="394" t="s">
        <v>6811</v>
      </c>
      <c r="F295" s="393" t="s">
        <v>6812</v>
      </c>
      <c r="G295" s="392" t="s">
        <v>1909</v>
      </c>
      <c r="H295" s="392"/>
      <c r="I295" s="392" t="s">
        <v>1910</v>
      </c>
      <c r="J295" s="392" t="s">
        <v>1911</v>
      </c>
      <c r="K295" s="393"/>
      <c r="L295" s="393" t="s">
        <v>6768</v>
      </c>
      <c r="M295" s="392" t="s">
        <v>6769</v>
      </c>
      <c r="N295" s="393" t="s">
        <v>4886</v>
      </c>
      <c r="O295" s="393" t="s">
        <v>4887</v>
      </c>
      <c r="P295" s="393" t="s">
        <v>6813</v>
      </c>
      <c r="Q295" s="393" t="s">
        <v>5376</v>
      </c>
      <c r="R295" s="393" t="s">
        <v>4890</v>
      </c>
      <c r="S295" s="395"/>
      <c r="T295" s="396" t="s">
        <v>6814</v>
      </c>
      <c r="U295" s="396"/>
      <c r="V295" s="396"/>
      <c r="W295" s="396"/>
      <c r="X295" s="395" t="s">
        <v>4891</v>
      </c>
      <c r="Y295" s="394" t="s">
        <v>6285</v>
      </c>
      <c r="Z295" s="393"/>
      <c r="AA295" s="397"/>
    </row>
    <row r="296" spans="1:27" ht="15.75" customHeight="1">
      <c r="A296" s="391">
        <v>303</v>
      </c>
      <c r="B296" s="392" t="s">
        <v>1827</v>
      </c>
      <c r="C296" s="393" t="s">
        <v>1828</v>
      </c>
      <c r="D296" s="393" t="s">
        <v>6815</v>
      </c>
      <c r="E296" s="394" t="s">
        <v>6816</v>
      </c>
      <c r="F296" s="393" t="s">
        <v>5898</v>
      </c>
      <c r="G296" s="392" t="s">
        <v>1829</v>
      </c>
      <c r="H296" s="392"/>
      <c r="I296" s="392" t="s">
        <v>1830</v>
      </c>
      <c r="J296" s="392" t="s">
        <v>1831</v>
      </c>
      <c r="K296" s="393"/>
      <c r="L296" s="393" t="s">
        <v>6817</v>
      </c>
      <c r="M296" s="392" t="s">
        <v>6818</v>
      </c>
      <c r="N296" s="393" t="s">
        <v>4924</v>
      </c>
      <c r="O296" s="393" t="s">
        <v>4925</v>
      </c>
      <c r="P296" s="393" t="s">
        <v>6819</v>
      </c>
      <c r="Q296" s="393" t="s">
        <v>4889</v>
      </c>
      <c r="R296" s="393" t="s">
        <v>4890</v>
      </c>
      <c r="S296" s="395"/>
      <c r="T296" s="396" t="s">
        <v>6820</v>
      </c>
      <c r="U296" s="396" t="s">
        <v>1828</v>
      </c>
      <c r="V296" s="396" t="s">
        <v>31</v>
      </c>
      <c r="W296" s="396"/>
      <c r="X296" s="395" t="s">
        <v>4891</v>
      </c>
      <c r="Y296" s="394" t="s">
        <v>6821</v>
      </c>
      <c r="Z296" s="393"/>
      <c r="AA296" s="397"/>
    </row>
    <row r="297" spans="1:27" ht="15.75" customHeight="1">
      <c r="A297" s="391">
        <v>304</v>
      </c>
      <c r="B297" s="392" t="s">
        <v>6822</v>
      </c>
      <c r="C297" s="393" t="s">
        <v>6823</v>
      </c>
      <c r="D297" s="393" t="s">
        <v>6824</v>
      </c>
      <c r="E297" s="394" t="s">
        <v>6825</v>
      </c>
      <c r="F297" s="393" t="s">
        <v>6826</v>
      </c>
      <c r="G297" s="392" t="s">
        <v>6827</v>
      </c>
      <c r="H297" s="392"/>
      <c r="I297" s="392" t="s">
        <v>6828</v>
      </c>
      <c r="J297" s="392" t="s">
        <v>6829</v>
      </c>
      <c r="K297" s="393"/>
      <c r="L297" s="393" t="s">
        <v>6830</v>
      </c>
      <c r="M297" s="392" t="s">
        <v>6831</v>
      </c>
      <c r="N297" s="393" t="s">
        <v>5136</v>
      </c>
      <c r="O297" s="393" t="s">
        <v>5137</v>
      </c>
      <c r="P297" s="393" t="s">
        <v>6832</v>
      </c>
      <c r="Q297" s="393" t="s">
        <v>6833</v>
      </c>
      <c r="R297" s="393" t="s">
        <v>4890</v>
      </c>
      <c r="S297" s="395"/>
      <c r="T297" s="396" t="s">
        <v>6834</v>
      </c>
      <c r="U297" s="396"/>
      <c r="V297" s="396"/>
      <c r="W297" s="396"/>
      <c r="X297" s="395" t="s">
        <v>4905</v>
      </c>
      <c r="Y297" s="394" t="s">
        <v>6835</v>
      </c>
      <c r="Z297" s="393"/>
      <c r="AA297" s="397"/>
    </row>
    <row r="298" spans="1:27" ht="15.75" customHeight="1">
      <c r="A298" s="391">
        <v>305</v>
      </c>
      <c r="B298" s="392" t="s">
        <v>6836</v>
      </c>
      <c r="C298" s="393" t="s">
        <v>6837</v>
      </c>
      <c r="D298" s="393" t="s">
        <v>6838</v>
      </c>
      <c r="E298" s="394" t="s">
        <v>6839</v>
      </c>
      <c r="F298" s="393" t="s">
        <v>5652</v>
      </c>
      <c r="G298" s="392" t="s">
        <v>6840</v>
      </c>
      <c r="H298" s="392"/>
      <c r="I298" s="392" t="s">
        <v>6841</v>
      </c>
      <c r="J298" s="392" t="s">
        <v>6842</v>
      </c>
      <c r="K298" s="393"/>
      <c r="L298" s="393" t="s">
        <v>6843</v>
      </c>
      <c r="M298" s="392" t="s">
        <v>6844</v>
      </c>
      <c r="N298" s="393" t="s">
        <v>4924</v>
      </c>
      <c r="O298" s="393" t="s">
        <v>4925</v>
      </c>
      <c r="P298" s="393" t="s">
        <v>5569</v>
      </c>
      <c r="Q298" s="393" t="s">
        <v>6323</v>
      </c>
      <c r="R298" s="393" t="s">
        <v>4890</v>
      </c>
      <c r="S298" s="395"/>
      <c r="T298" s="396" t="s">
        <v>6845</v>
      </c>
      <c r="U298" s="396" t="s">
        <v>6846</v>
      </c>
      <c r="V298" s="396" t="s">
        <v>1195</v>
      </c>
      <c r="W298" s="396" t="s">
        <v>6847</v>
      </c>
      <c r="X298" s="395" t="s">
        <v>4929</v>
      </c>
      <c r="Y298" s="394" t="s">
        <v>6848</v>
      </c>
      <c r="Z298" s="393"/>
      <c r="AA298" s="397"/>
    </row>
    <row r="299" spans="1:27" ht="15.75" customHeight="1">
      <c r="A299" s="391">
        <v>306</v>
      </c>
      <c r="B299" s="392" t="s">
        <v>6849</v>
      </c>
      <c r="C299" s="393" t="s">
        <v>6850</v>
      </c>
      <c r="D299" s="393" t="s">
        <v>6851</v>
      </c>
      <c r="E299" s="394" t="s">
        <v>6852</v>
      </c>
      <c r="F299" s="393" t="s">
        <v>6138</v>
      </c>
      <c r="G299" s="392" t="s">
        <v>6853</v>
      </c>
      <c r="H299" s="392"/>
      <c r="I299" s="392" t="s">
        <v>6854</v>
      </c>
      <c r="J299" s="392" t="s">
        <v>6855</v>
      </c>
      <c r="K299" s="393"/>
      <c r="L299" s="393" t="s">
        <v>6856</v>
      </c>
      <c r="M299" s="392" t="s">
        <v>6857</v>
      </c>
      <c r="N299" s="393"/>
      <c r="O299" s="393"/>
      <c r="P299" s="393" t="s">
        <v>6858</v>
      </c>
      <c r="Q299" s="393" t="s">
        <v>4890</v>
      </c>
      <c r="R299" s="393" t="s">
        <v>4890</v>
      </c>
      <c r="S299" s="395"/>
      <c r="T299" s="396" t="s">
        <v>6859</v>
      </c>
      <c r="U299" s="396"/>
      <c r="V299" s="396"/>
      <c r="W299" s="396"/>
      <c r="X299" s="395" t="s">
        <v>4929</v>
      </c>
      <c r="Y299" s="394" t="s">
        <v>6860</v>
      </c>
      <c r="Z299" s="393"/>
      <c r="AA299" s="397"/>
    </row>
    <row r="300" spans="1:27" ht="15.75" customHeight="1">
      <c r="A300" s="391">
        <v>307</v>
      </c>
      <c r="B300" s="392" t="s">
        <v>6861</v>
      </c>
      <c r="C300" s="393" t="s">
        <v>1343</v>
      </c>
      <c r="D300" s="393" t="s">
        <v>6862</v>
      </c>
      <c r="E300" s="394" t="s">
        <v>6863</v>
      </c>
      <c r="F300" s="393" t="s">
        <v>5584</v>
      </c>
      <c r="G300" s="392" t="s">
        <v>1344</v>
      </c>
      <c r="H300" s="392"/>
      <c r="I300" s="392" t="s">
        <v>1340</v>
      </c>
      <c r="J300" s="392" t="s">
        <v>1341</v>
      </c>
      <c r="K300" s="393"/>
      <c r="L300" s="393" t="s">
        <v>4958</v>
      </c>
      <c r="M300" s="392" t="s">
        <v>6864</v>
      </c>
      <c r="N300" s="393" t="s">
        <v>5214</v>
      </c>
      <c r="O300" s="393" t="s">
        <v>5215</v>
      </c>
      <c r="P300" s="393" t="s">
        <v>6865</v>
      </c>
      <c r="Q300" s="393" t="s">
        <v>5744</v>
      </c>
      <c r="R300" s="393" t="s">
        <v>4890</v>
      </c>
      <c r="S300" s="395"/>
      <c r="T300" s="396" t="s">
        <v>1337</v>
      </c>
      <c r="U300" s="396" t="s">
        <v>1338</v>
      </c>
      <c r="V300" s="396" t="s">
        <v>334</v>
      </c>
      <c r="W300" s="396" t="s">
        <v>1339</v>
      </c>
      <c r="X300" s="395" t="s">
        <v>4905</v>
      </c>
      <c r="Y300" s="394" t="s">
        <v>6866</v>
      </c>
      <c r="Z300" s="393"/>
      <c r="AA300" s="397"/>
    </row>
    <row r="301" spans="1:27" ht="15.75" customHeight="1">
      <c r="A301" s="391">
        <v>308</v>
      </c>
      <c r="B301" s="392" t="s">
        <v>2078</v>
      </c>
      <c r="C301" s="393" t="s">
        <v>2083</v>
      </c>
      <c r="D301" s="393" t="s">
        <v>6867</v>
      </c>
      <c r="E301" s="394" t="s">
        <v>6868</v>
      </c>
      <c r="F301" s="393" t="s">
        <v>6869</v>
      </c>
      <c r="G301" s="392" t="s">
        <v>2084</v>
      </c>
      <c r="H301" s="392"/>
      <c r="I301" s="392" t="s">
        <v>2085</v>
      </c>
      <c r="J301" s="392" t="s">
        <v>2086</v>
      </c>
      <c r="K301" s="393"/>
      <c r="L301" s="393" t="s">
        <v>4884</v>
      </c>
      <c r="M301" s="392" t="s">
        <v>4885</v>
      </c>
      <c r="N301" s="393" t="s">
        <v>4886</v>
      </c>
      <c r="O301" s="393" t="s">
        <v>4887</v>
      </c>
      <c r="P301" s="393" t="s">
        <v>4888</v>
      </c>
      <c r="Q301" s="393" t="s">
        <v>4890</v>
      </c>
      <c r="R301" s="393" t="s">
        <v>4890</v>
      </c>
      <c r="S301" s="395"/>
      <c r="T301" s="396" t="s">
        <v>2081</v>
      </c>
      <c r="U301" s="396" t="s">
        <v>2079</v>
      </c>
      <c r="V301" s="396" t="s">
        <v>944</v>
      </c>
      <c r="W301" s="396" t="s">
        <v>2080</v>
      </c>
      <c r="X301" s="395" t="s">
        <v>4905</v>
      </c>
      <c r="Y301" s="394" t="s">
        <v>6539</v>
      </c>
      <c r="Z301" s="393"/>
      <c r="AA301" s="397"/>
    </row>
    <row r="302" spans="1:27" ht="15.75" customHeight="1">
      <c r="A302" s="391">
        <v>309</v>
      </c>
      <c r="B302" s="392" t="s">
        <v>6870</v>
      </c>
      <c r="C302" s="393" t="s">
        <v>1713</v>
      </c>
      <c r="D302" s="393" t="s">
        <v>6871</v>
      </c>
      <c r="E302" s="394" t="s">
        <v>6872</v>
      </c>
      <c r="F302" s="393" t="s">
        <v>6812</v>
      </c>
      <c r="G302" s="392" t="s">
        <v>1909</v>
      </c>
      <c r="H302" s="392"/>
      <c r="I302" s="392" t="s">
        <v>1910</v>
      </c>
      <c r="J302" s="392" t="s">
        <v>1911</v>
      </c>
      <c r="K302" s="393"/>
      <c r="L302" s="393" t="s">
        <v>6873</v>
      </c>
      <c r="M302" s="392" t="s">
        <v>6874</v>
      </c>
      <c r="N302" s="393" t="s">
        <v>4886</v>
      </c>
      <c r="O302" s="393" t="s">
        <v>4887</v>
      </c>
      <c r="P302" s="393" t="s">
        <v>6875</v>
      </c>
      <c r="Q302" s="393" t="s">
        <v>4890</v>
      </c>
      <c r="R302" s="393" t="s">
        <v>4890</v>
      </c>
      <c r="S302" s="395" t="s">
        <v>2326</v>
      </c>
      <c r="T302" s="396" t="s">
        <v>6814</v>
      </c>
      <c r="U302" s="396" t="s">
        <v>1715</v>
      </c>
      <c r="V302" s="396" t="s">
        <v>1195</v>
      </c>
      <c r="W302" s="396" t="s">
        <v>1716</v>
      </c>
      <c r="X302" s="395" t="s">
        <v>4891</v>
      </c>
      <c r="Y302" s="394" t="s">
        <v>5491</v>
      </c>
      <c r="Z302" s="393"/>
      <c r="AA302" s="397"/>
    </row>
    <row r="303" spans="1:27" ht="15.75" customHeight="1">
      <c r="A303" s="391">
        <v>310</v>
      </c>
      <c r="B303" s="392" t="s">
        <v>6876</v>
      </c>
      <c r="C303" s="393" t="s">
        <v>1713</v>
      </c>
      <c r="D303" s="393" t="s">
        <v>6871</v>
      </c>
      <c r="E303" s="394" t="s">
        <v>6877</v>
      </c>
      <c r="F303" s="393" t="s">
        <v>6374</v>
      </c>
      <c r="G303" s="392" t="s">
        <v>1714</v>
      </c>
      <c r="H303" s="392"/>
      <c r="I303" s="392" t="s">
        <v>1717</v>
      </c>
      <c r="J303" s="392" t="s">
        <v>1718</v>
      </c>
      <c r="K303" s="393"/>
      <c r="L303" s="393" t="s">
        <v>6873</v>
      </c>
      <c r="M303" s="392" t="s">
        <v>6874</v>
      </c>
      <c r="N303" s="393" t="s">
        <v>4886</v>
      </c>
      <c r="O303" s="393" t="s">
        <v>4887</v>
      </c>
      <c r="P303" s="393" t="s">
        <v>6878</v>
      </c>
      <c r="Q303" s="393" t="s">
        <v>4890</v>
      </c>
      <c r="R303" s="393" t="s">
        <v>4890</v>
      </c>
      <c r="S303" s="395" t="s">
        <v>2329</v>
      </c>
      <c r="T303" s="396" t="s">
        <v>6814</v>
      </c>
      <c r="U303" s="396" t="s">
        <v>1715</v>
      </c>
      <c r="V303" s="396" t="s">
        <v>1195</v>
      </c>
      <c r="W303" s="396" t="s">
        <v>1716</v>
      </c>
      <c r="X303" s="395" t="s">
        <v>4891</v>
      </c>
      <c r="Y303" s="394" t="s">
        <v>5491</v>
      </c>
      <c r="Z303" s="393"/>
      <c r="AA303" s="397"/>
    </row>
    <row r="304" spans="1:27" ht="15.75" customHeight="1">
      <c r="A304" s="391">
        <v>311</v>
      </c>
      <c r="B304" s="392" t="s">
        <v>1416</v>
      </c>
      <c r="C304" s="393" t="s">
        <v>6879</v>
      </c>
      <c r="D304" s="393" t="s">
        <v>6880</v>
      </c>
      <c r="E304" s="394" t="s">
        <v>6881</v>
      </c>
      <c r="F304" s="393" t="s">
        <v>6743</v>
      </c>
      <c r="G304" s="392" t="s">
        <v>1417</v>
      </c>
      <c r="H304" s="392"/>
      <c r="I304" s="392" t="s">
        <v>1420</v>
      </c>
      <c r="J304" s="392" t="s">
        <v>1421</v>
      </c>
      <c r="K304" s="393"/>
      <c r="L304" s="393" t="s">
        <v>6577</v>
      </c>
      <c r="M304" s="392" t="s">
        <v>6578</v>
      </c>
      <c r="N304" s="393" t="s">
        <v>4924</v>
      </c>
      <c r="O304" s="393" t="s">
        <v>4925</v>
      </c>
      <c r="P304" s="393" t="s">
        <v>6882</v>
      </c>
      <c r="Q304" s="393" t="s">
        <v>5269</v>
      </c>
      <c r="R304" s="393" t="s">
        <v>4890</v>
      </c>
      <c r="S304" s="395"/>
      <c r="T304" s="396" t="s">
        <v>6883</v>
      </c>
      <c r="U304" s="396" t="s">
        <v>1418</v>
      </c>
      <c r="V304" s="396" t="s">
        <v>345</v>
      </c>
      <c r="W304" s="396" t="s">
        <v>1419</v>
      </c>
      <c r="X304" s="395" t="s">
        <v>4891</v>
      </c>
      <c r="Y304" s="394" t="s">
        <v>6797</v>
      </c>
      <c r="Z304" s="393"/>
      <c r="AA304" s="397"/>
    </row>
    <row r="305" spans="1:27" ht="15.75" customHeight="1">
      <c r="A305" s="391">
        <v>312</v>
      </c>
      <c r="B305" s="392" t="s">
        <v>6884</v>
      </c>
      <c r="C305" s="393" t="s">
        <v>6885</v>
      </c>
      <c r="D305" s="393" t="s">
        <v>6886</v>
      </c>
      <c r="E305" s="394" t="s">
        <v>6887</v>
      </c>
      <c r="F305" s="393" t="s">
        <v>6888</v>
      </c>
      <c r="G305" s="392" t="s">
        <v>6889</v>
      </c>
      <c r="H305" s="392"/>
      <c r="I305" s="392" t="s">
        <v>6890</v>
      </c>
      <c r="J305" s="392" t="s">
        <v>6891</v>
      </c>
      <c r="K305" s="393"/>
      <c r="L305" s="393" t="s">
        <v>6892</v>
      </c>
      <c r="M305" s="392" t="s">
        <v>6893</v>
      </c>
      <c r="N305" s="393" t="s">
        <v>4924</v>
      </c>
      <c r="O305" s="393" t="s">
        <v>4925</v>
      </c>
      <c r="P305" s="393" t="s">
        <v>6894</v>
      </c>
      <c r="Q305" s="393" t="s">
        <v>5269</v>
      </c>
      <c r="R305" s="393" t="s">
        <v>4890</v>
      </c>
      <c r="S305" s="395"/>
      <c r="T305" s="396"/>
      <c r="U305" s="396"/>
      <c r="V305" s="396"/>
      <c r="W305" s="396"/>
      <c r="X305" s="395" t="s">
        <v>4929</v>
      </c>
      <c r="Y305" s="394" t="s">
        <v>6895</v>
      </c>
      <c r="Z305" s="393"/>
      <c r="AA305" s="397"/>
    </row>
    <row r="306" spans="1:27" ht="15.75" customHeight="1">
      <c r="A306" s="391">
        <v>313</v>
      </c>
      <c r="B306" s="392" t="s">
        <v>6896</v>
      </c>
      <c r="C306" s="393" t="s">
        <v>6897</v>
      </c>
      <c r="D306" s="393" t="s">
        <v>6898</v>
      </c>
      <c r="E306" s="394" t="s">
        <v>6899</v>
      </c>
      <c r="F306" s="393" t="s">
        <v>6900</v>
      </c>
      <c r="G306" s="392" t="s">
        <v>6901</v>
      </c>
      <c r="H306" s="392"/>
      <c r="I306" s="392" t="s">
        <v>6902</v>
      </c>
      <c r="J306" s="392" t="s">
        <v>6903</v>
      </c>
      <c r="K306" s="393"/>
      <c r="L306" s="393" t="s">
        <v>5078</v>
      </c>
      <c r="M306" s="392" t="s">
        <v>5079</v>
      </c>
      <c r="N306" s="393" t="s">
        <v>5700</v>
      </c>
      <c r="O306" s="393" t="s">
        <v>5701</v>
      </c>
      <c r="P306" s="393" t="s">
        <v>6904</v>
      </c>
      <c r="Q306" s="393" t="s">
        <v>6905</v>
      </c>
      <c r="R306" s="393" t="s">
        <v>4890</v>
      </c>
      <c r="S306" s="395"/>
      <c r="T306" s="396" t="s">
        <v>6906</v>
      </c>
      <c r="U306" s="396" t="s">
        <v>6907</v>
      </c>
      <c r="V306" s="396" t="s">
        <v>1346</v>
      </c>
      <c r="W306" s="396"/>
      <c r="X306" s="395" t="s">
        <v>4929</v>
      </c>
      <c r="Y306" s="394" t="s">
        <v>6600</v>
      </c>
      <c r="Z306" s="393"/>
      <c r="AA306" s="397"/>
    </row>
    <row r="307" spans="1:27" ht="15.75" customHeight="1">
      <c r="A307" s="391">
        <v>314</v>
      </c>
      <c r="B307" s="392" t="s">
        <v>6908</v>
      </c>
      <c r="C307" s="393" t="s">
        <v>6909</v>
      </c>
      <c r="D307" s="393" t="s">
        <v>6910</v>
      </c>
      <c r="E307" s="394" t="s">
        <v>6911</v>
      </c>
      <c r="F307" s="393" t="s">
        <v>6912</v>
      </c>
      <c r="G307" s="392" t="s">
        <v>6913</v>
      </c>
      <c r="H307" s="392"/>
      <c r="I307" s="392"/>
      <c r="J307" s="392"/>
      <c r="K307" s="393"/>
      <c r="L307" s="393" t="s">
        <v>4896</v>
      </c>
      <c r="M307" s="392" t="s">
        <v>4897</v>
      </c>
      <c r="N307" s="393" t="s">
        <v>4886</v>
      </c>
      <c r="O307" s="393" t="s">
        <v>4887</v>
      </c>
      <c r="P307" s="393" t="s">
        <v>4972</v>
      </c>
      <c r="Q307" s="393" t="s">
        <v>4982</v>
      </c>
      <c r="R307" s="393" t="s">
        <v>4890</v>
      </c>
      <c r="S307" s="395"/>
      <c r="T307" s="396"/>
      <c r="U307" s="396" t="s">
        <v>6914</v>
      </c>
      <c r="V307" s="396" t="s">
        <v>6915</v>
      </c>
      <c r="W307" s="396" t="s">
        <v>4033</v>
      </c>
      <c r="X307" s="395" t="s">
        <v>4929</v>
      </c>
      <c r="Y307" s="394" t="s">
        <v>6916</v>
      </c>
      <c r="Z307" s="393"/>
      <c r="AA307" s="397"/>
    </row>
    <row r="308" spans="1:27" ht="15.75" customHeight="1">
      <c r="A308" s="391">
        <v>315</v>
      </c>
      <c r="B308" s="392" t="s">
        <v>6917</v>
      </c>
      <c r="C308" s="393" t="s">
        <v>6918</v>
      </c>
      <c r="D308" s="393" t="s">
        <v>6910</v>
      </c>
      <c r="E308" s="394" t="s">
        <v>6919</v>
      </c>
      <c r="F308" s="393" t="s">
        <v>5550</v>
      </c>
      <c r="G308" s="392" t="s">
        <v>6920</v>
      </c>
      <c r="H308" s="392"/>
      <c r="I308" s="392"/>
      <c r="J308" s="392"/>
      <c r="K308" s="393"/>
      <c r="L308" s="393" t="s">
        <v>4896</v>
      </c>
      <c r="M308" s="392" t="s">
        <v>4897</v>
      </c>
      <c r="N308" s="393" t="s">
        <v>4924</v>
      </c>
      <c r="O308" s="393" t="s">
        <v>4925</v>
      </c>
      <c r="P308" s="393" t="s">
        <v>4972</v>
      </c>
      <c r="Q308" s="393" t="s">
        <v>5083</v>
      </c>
      <c r="R308" s="393" t="s">
        <v>4890</v>
      </c>
      <c r="S308" s="395"/>
      <c r="T308" s="396"/>
      <c r="U308" s="396"/>
      <c r="V308" s="396"/>
      <c r="W308" s="396"/>
      <c r="X308" s="395" t="s">
        <v>4929</v>
      </c>
      <c r="Y308" s="394" t="s">
        <v>6921</v>
      </c>
      <c r="Z308" s="393"/>
      <c r="AA308" s="397"/>
    </row>
    <row r="309" spans="1:27" ht="15.75" customHeight="1">
      <c r="A309" s="391">
        <v>316</v>
      </c>
      <c r="B309" s="392" t="s">
        <v>2645</v>
      </c>
      <c r="C309" s="393" t="s">
        <v>2648</v>
      </c>
      <c r="D309" s="393" t="s">
        <v>6922</v>
      </c>
      <c r="E309" s="394" t="s">
        <v>6923</v>
      </c>
      <c r="F309" s="393" t="s">
        <v>6924</v>
      </c>
      <c r="G309" s="392" t="s">
        <v>6925</v>
      </c>
      <c r="H309" s="392"/>
      <c r="I309" s="392" t="s">
        <v>2649</v>
      </c>
      <c r="J309" s="392" t="s">
        <v>2650</v>
      </c>
      <c r="K309" s="393"/>
      <c r="L309" s="393" t="s">
        <v>4958</v>
      </c>
      <c r="M309" s="392" t="s">
        <v>6864</v>
      </c>
      <c r="N309" s="393" t="s">
        <v>4924</v>
      </c>
      <c r="O309" s="393" t="s">
        <v>4925</v>
      </c>
      <c r="P309" s="393" t="s">
        <v>6926</v>
      </c>
      <c r="Q309" s="393" t="s">
        <v>4890</v>
      </c>
      <c r="R309" s="393" t="s">
        <v>4890</v>
      </c>
      <c r="S309" s="395"/>
      <c r="T309" s="396" t="s">
        <v>2647</v>
      </c>
      <c r="U309" s="396" t="s">
        <v>1057</v>
      </c>
      <c r="V309" s="396" t="s">
        <v>676</v>
      </c>
      <c r="W309" s="396" t="s">
        <v>2646</v>
      </c>
      <c r="X309" s="395" t="s">
        <v>4905</v>
      </c>
      <c r="Y309" s="394" t="s">
        <v>6927</v>
      </c>
      <c r="Z309" s="393"/>
      <c r="AA309" s="397"/>
    </row>
    <row r="310" spans="1:27" ht="15.75" customHeight="1">
      <c r="A310" s="391">
        <v>317</v>
      </c>
      <c r="B310" s="392" t="s">
        <v>1669</v>
      </c>
      <c r="C310" s="393" t="s">
        <v>1670</v>
      </c>
      <c r="D310" s="393" t="s">
        <v>6928</v>
      </c>
      <c r="E310" s="394" t="s">
        <v>6929</v>
      </c>
      <c r="F310" s="393" t="s">
        <v>6930</v>
      </c>
      <c r="G310" s="392" t="s">
        <v>1671</v>
      </c>
      <c r="H310" s="392"/>
      <c r="I310" s="392" t="s">
        <v>1672</v>
      </c>
      <c r="J310" s="392" t="s">
        <v>6931</v>
      </c>
      <c r="K310" s="393"/>
      <c r="L310" s="393" t="s">
        <v>4884</v>
      </c>
      <c r="M310" s="392" t="s">
        <v>4885</v>
      </c>
      <c r="N310" s="393" t="s">
        <v>4886</v>
      </c>
      <c r="O310" s="393" t="s">
        <v>4887</v>
      </c>
      <c r="P310" s="393" t="s">
        <v>4888</v>
      </c>
      <c r="Q310" s="393" t="s">
        <v>5068</v>
      </c>
      <c r="R310" s="393" t="s">
        <v>4890</v>
      </c>
      <c r="S310" s="395"/>
      <c r="T310" s="396" t="s">
        <v>6932</v>
      </c>
      <c r="U310" s="396" t="s">
        <v>6933</v>
      </c>
      <c r="V310" s="396" t="s">
        <v>676</v>
      </c>
      <c r="W310" s="396" t="s">
        <v>6934</v>
      </c>
      <c r="X310" s="395" t="s">
        <v>4891</v>
      </c>
      <c r="Y310" s="394" t="s">
        <v>4892</v>
      </c>
      <c r="Z310" s="393"/>
      <c r="AA310" s="397"/>
    </row>
    <row r="311" spans="1:27" ht="15.75" customHeight="1">
      <c r="A311" s="391">
        <v>318</v>
      </c>
      <c r="B311" s="392" t="s">
        <v>1257</v>
      </c>
      <c r="C311" s="393" t="s">
        <v>1258</v>
      </c>
      <c r="D311" s="393" t="s">
        <v>6935</v>
      </c>
      <c r="E311" s="394" t="s">
        <v>6936</v>
      </c>
      <c r="F311" s="393" t="s">
        <v>5366</v>
      </c>
      <c r="G311" s="392" t="s">
        <v>1259</v>
      </c>
      <c r="H311" s="392"/>
      <c r="I311" s="392" t="s">
        <v>1262</v>
      </c>
      <c r="J311" s="392" t="s">
        <v>1263</v>
      </c>
      <c r="K311" s="393"/>
      <c r="L311" s="393" t="s">
        <v>6937</v>
      </c>
      <c r="M311" s="392" t="s">
        <v>6938</v>
      </c>
      <c r="N311" s="393" t="s">
        <v>4924</v>
      </c>
      <c r="O311" s="393" t="s">
        <v>4925</v>
      </c>
      <c r="P311" s="393" t="s">
        <v>6939</v>
      </c>
      <c r="Q311" s="393" t="s">
        <v>6940</v>
      </c>
      <c r="R311" s="393" t="s">
        <v>4890</v>
      </c>
      <c r="S311" s="395"/>
      <c r="T311" s="396" t="s">
        <v>6941</v>
      </c>
      <c r="U311" s="396" t="s">
        <v>1260</v>
      </c>
      <c r="V311" s="396" t="s">
        <v>345</v>
      </c>
      <c r="W311" s="396" t="s">
        <v>1261</v>
      </c>
      <c r="X311" s="395" t="s">
        <v>4905</v>
      </c>
      <c r="Y311" s="394" t="s">
        <v>6942</v>
      </c>
      <c r="Z311" s="393"/>
      <c r="AA311" s="397"/>
    </row>
    <row r="312" spans="1:27" ht="15.75" customHeight="1">
      <c r="A312" s="391">
        <v>319</v>
      </c>
      <c r="B312" s="392" t="s">
        <v>2459</v>
      </c>
      <c r="C312" s="393" t="s">
        <v>2464</v>
      </c>
      <c r="D312" s="393" t="s">
        <v>6943</v>
      </c>
      <c r="E312" s="394" t="s">
        <v>6944</v>
      </c>
      <c r="F312" s="393" t="s">
        <v>6945</v>
      </c>
      <c r="G312" s="392" t="s">
        <v>2465</v>
      </c>
      <c r="H312" s="392"/>
      <c r="I312" s="392" t="s">
        <v>2466</v>
      </c>
      <c r="J312" s="392" t="s">
        <v>2467</v>
      </c>
      <c r="K312" s="393"/>
      <c r="L312" s="393" t="s">
        <v>5311</v>
      </c>
      <c r="M312" s="392" t="s">
        <v>5312</v>
      </c>
      <c r="N312" s="393" t="s">
        <v>4924</v>
      </c>
      <c r="O312" s="393" t="s">
        <v>4925</v>
      </c>
      <c r="P312" s="393" t="s">
        <v>6502</v>
      </c>
      <c r="Q312" s="393" t="s">
        <v>6946</v>
      </c>
      <c r="R312" s="393" t="s">
        <v>4890</v>
      </c>
      <c r="S312" s="395"/>
      <c r="T312" s="396" t="s">
        <v>2462</v>
      </c>
      <c r="U312" s="396"/>
      <c r="V312" s="396"/>
      <c r="W312" s="396"/>
      <c r="X312" s="395" t="s">
        <v>4891</v>
      </c>
      <c r="Y312" s="394" t="s">
        <v>6947</v>
      </c>
      <c r="Z312" s="393"/>
      <c r="AA312" s="397"/>
    </row>
    <row r="313" spans="1:27" ht="15.75" customHeight="1">
      <c r="A313" s="391">
        <v>320</v>
      </c>
      <c r="B313" s="392" t="s">
        <v>1757</v>
      </c>
      <c r="C313" s="393" t="s">
        <v>1759</v>
      </c>
      <c r="D313" s="393" t="s">
        <v>6948</v>
      </c>
      <c r="E313" s="394" t="s">
        <v>6949</v>
      </c>
      <c r="F313" s="393" t="s">
        <v>5386</v>
      </c>
      <c r="G313" s="392" t="s">
        <v>1758</v>
      </c>
      <c r="H313" s="392"/>
      <c r="I313" s="392" t="s">
        <v>348</v>
      </c>
      <c r="J313" s="392" t="s">
        <v>1760</v>
      </c>
      <c r="K313" s="393"/>
      <c r="L313" s="393" t="s">
        <v>4884</v>
      </c>
      <c r="M313" s="392" t="s">
        <v>4885</v>
      </c>
      <c r="N313" s="393" t="s">
        <v>4886</v>
      </c>
      <c r="O313" s="393" t="s">
        <v>4887</v>
      </c>
      <c r="P313" s="393" t="s">
        <v>4888</v>
      </c>
      <c r="Q313" s="393" t="s">
        <v>5457</v>
      </c>
      <c r="R313" s="393" t="s">
        <v>4890</v>
      </c>
      <c r="S313" s="395"/>
      <c r="T313" s="396" t="s">
        <v>2267</v>
      </c>
      <c r="U313" s="396" t="s">
        <v>346</v>
      </c>
      <c r="V313" s="396" t="s">
        <v>345</v>
      </c>
      <c r="W313" s="396" t="s">
        <v>347</v>
      </c>
      <c r="X313" s="395" t="s">
        <v>4891</v>
      </c>
      <c r="Y313" s="394" t="s">
        <v>4892</v>
      </c>
      <c r="Z313" s="393"/>
      <c r="AA313" s="397"/>
    </row>
    <row r="314" spans="1:27" ht="15.75" customHeight="1">
      <c r="A314" s="391">
        <v>321</v>
      </c>
      <c r="B314" s="392" t="s">
        <v>6950</v>
      </c>
      <c r="C314" s="393" t="s">
        <v>2067</v>
      </c>
      <c r="D314" s="393" t="s">
        <v>6951</v>
      </c>
      <c r="E314" s="394" t="s">
        <v>6952</v>
      </c>
      <c r="F314" s="393" t="s">
        <v>6953</v>
      </c>
      <c r="G314" s="392" t="s">
        <v>2069</v>
      </c>
      <c r="H314" s="392"/>
      <c r="I314" s="392" t="s">
        <v>2070</v>
      </c>
      <c r="J314" s="392" t="s">
        <v>2071</v>
      </c>
      <c r="K314" s="393"/>
      <c r="L314" s="393" t="s">
        <v>5184</v>
      </c>
      <c r="M314" s="392" t="s">
        <v>5185</v>
      </c>
      <c r="N314" s="393" t="s">
        <v>5214</v>
      </c>
      <c r="O314" s="393" t="s">
        <v>5215</v>
      </c>
      <c r="P314" s="393" t="s">
        <v>6627</v>
      </c>
      <c r="Q314" s="393" t="s">
        <v>4927</v>
      </c>
      <c r="R314" s="393" t="s">
        <v>4890</v>
      </c>
      <c r="S314" s="395"/>
      <c r="T314" s="396"/>
      <c r="U314" s="396"/>
      <c r="V314" s="396"/>
      <c r="W314" s="396"/>
      <c r="X314" s="395" t="s">
        <v>4905</v>
      </c>
      <c r="Y314" s="394" t="s">
        <v>6954</v>
      </c>
      <c r="Z314" s="393"/>
      <c r="AA314" s="397"/>
    </row>
    <row r="315" spans="1:27" ht="15.75" customHeight="1">
      <c r="A315" s="391">
        <v>322</v>
      </c>
      <c r="B315" s="392" t="s">
        <v>6955</v>
      </c>
      <c r="C315" s="393" t="s">
        <v>6956</v>
      </c>
      <c r="D315" s="393" t="s">
        <v>6957</v>
      </c>
      <c r="E315" s="394" t="s">
        <v>6958</v>
      </c>
      <c r="F315" s="393" t="s">
        <v>6959</v>
      </c>
      <c r="G315" s="392" t="s">
        <v>6960</v>
      </c>
      <c r="H315" s="392"/>
      <c r="I315" s="392" t="s">
        <v>3145</v>
      </c>
      <c r="J315" s="392" t="s">
        <v>6961</v>
      </c>
      <c r="K315" s="393"/>
      <c r="L315" s="393" t="s">
        <v>6962</v>
      </c>
      <c r="M315" s="392" t="s">
        <v>6963</v>
      </c>
      <c r="N315" s="393" t="s">
        <v>6964</v>
      </c>
      <c r="O315" s="393" t="s">
        <v>6965</v>
      </c>
      <c r="P315" s="393" t="s">
        <v>6966</v>
      </c>
      <c r="Q315" s="393" t="s">
        <v>4982</v>
      </c>
      <c r="R315" s="393" t="s">
        <v>4890</v>
      </c>
      <c r="S315" s="395"/>
      <c r="T315" s="396" t="s">
        <v>6967</v>
      </c>
      <c r="U315" s="396"/>
      <c r="V315" s="396"/>
      <c r="W315" s="396"/>
      <c r="X315" s="395" t="s">
        <v>4905</v>
      </c>
      <c r="Y315" s="394" t="s">
        <v>6968</v>
      </c>
      <c r="Z315" s="393"/>
      <c r="AA315" s="397"/>
    </row>
    <row r="316" spans="1:27" ht="15.75" customHeight="1">
      <c r="A316" s="391">
        <v>323</v>
      </c>
      <c r="B316" s="392" t="s">
        <v>6969</v>
      </c>
      <c r="C316" s="393"/>
      <c r="D316" s="393" t="s">
        <v>6957</v>
      </c>
      <c r="E316" s="394" t="s">
        <v>6970</v>
      </c>
      <c r="F316" s="393" t="s">
        <v>6971</v>
      </c>
      <c r="G316" s="392" t="s">
        <v>6972</v>
      </c>
      <c r="H316" s="392"/>
      <c r="I316" s="392" t="s">
        <v>3145</v>
      </c>
      <c r="J316" s="392" t="s">
        <v>6973</v>
      </c>
      <c r="K316" s="393"/>
      <c r="L316" s="393" t="s">
        <v>6962</v>
      </c>
      <c r="M316" s="392" t="s">
        <v>6963</v>
      </c>
      <c r="N316" s="393" t="s">
        <v>6974</v>
      </c>
      <c r="O316" s="393" t="s">
        <v>6975</v>
      </c>
      <c r="P316" s="393" t="s">
        <v>6966</v>
      </c>
      <c r="Q316" s="393" t="s">
        <v>4890</v>
      </c>
      <c r="R316" s="393" t="s">
        <v>4890</v>
      </c>
      <c r="S316" s="395"/>
      <c r="T316" s="396"/>
      <c r="U316" s="396"/>
      <c r="V316" s="396"/>
      <c r="W316" s="396"/>
      <c r="X316" s="395" t="s">
        <v>4905</v>
      </c>
      <c r="Y316" s="394" t="s">
        <v>6976</v>
      </c>
      <c r="Z316" s="393"/>
      <c r="AA316" s="397"/>
    </row>
    <row r="317" spans="1:27" ht="15.75" customHeight="1">
      <c r="A317" s="391">
        <v>324</v>
      </c>
      <c r="B317" s="392" t="s">
        <v>6977</v>
      </c>
      <c r="C317" s="393" t="s">
        <v>6956</v>
      </c>
      <c r="D317" s="393" t="s">
        <v>6957</v>
      </c>
      <c r="E317" s="394" t="s">
        <v>6978</v>
      </c>
      <c r="F317" s="393" t="s">
        <v>6979</v>
      </c>
      <c r="G317" s="392" t="s">
        <v>6980</v>
      </c>
      <c r="H317" s="392"/>
      <c r="I317" s="392" t="s">
        <v>3145</v>
      </c>
      <c r="J317" s="392" t="s">
        <v>6981</v>
      </c>
      <c r="K317" s="393"/>
      <c r="L317" s="393" t="s">
        <v>6962</v>
      </c>
      <c r="M317" s="392" t="s">
        <v>6963</v>
      </c>
      <c r="N317" s="393" t="s">
        <v>6982</v>
      </c>
      <c r="O317" s="393" t="s">
        <v>6983</v>
      </c>
      <c r="P317" s="393" t="s">
        <v>6966</v>
      </c>
      <c r="Q317" s="393" t="s">
        <v>4890</v>
      </c>
      <c r="R317" s="393" t="s">
        <v>4890</v>
      </c>
      <c r="S317" s="395"/>
      <c r="T317" s="396"/>
      <c r="U317" s="396"/>
      <c r="V317" s="396"/>
      <c r="W317" s="396"/>
      <c r="X317" s="395" t="s">
        <v>4905</v>
      </c>
      <c r="Y317" s="394" t="s">
        <v>6984</v>
      </c>
      <c r="Z317" s="393"/>
      <c r="AA317" s="397"/>
    </row>
    <row r="318" spans="1:27" ht="15.75" customHeight="1">
      <c r="A318" s="391">
        <v>325</v>
      </c>
      <c r="B318" s="392" t="s">
        <v>6985</v>
      </c>
      <c r="C318" s="393" t="s">
        <v>6956</v>
      </c>
      <c r="D318" s="393" t="s">
        <v>6957</v>
      </c>
      <c r="E318" s="394" t="s">
        <v>6986</v>
      </c>
      <c r="F318" s="393" t="s">
        <v>6987</v>
      </c>
      <c r="G318" s="392" t="s">
        <v>3133</v>
      </c>
      <c r="H318" s="392"/>
      <c r="I318" s="392" t="s">
        <v>6988</v>
      </c>
      <c r="J318" s="392" t="s">
        <v>3136</v>
      </c>
      <c r="K318" s="393"/>
      <c r="L318" s="393" t="s">
        <v>6962</v>
      </c>
      <c r="M318" s="392" t="s">
        <v>6963</v>
      </c>
      <c r="N318" s="393" t="s">
        <v>6989</v>
      </c>
      <c r="O318" s="393" t="s">
        <v>6990</v>
      </c>
      <c r="P318" s="393" t="s">
        <v>6966</v>
      </c>
      <c r="Q318" s="393" t="s">
        <v>4927</v>
      </c>
      <c r="R318" s="393" t="s">
        <v>4890</v>
      </c>
      <c r="S318" s="395"/>
      <c r="T318" s="396" t="s">
        <v>6991</v>
      </c>
      <c r="U318" s="396" t="s">
        <v>1088</v>
      </c>
      <c r="V318" s="396"/>
      <c r="W318" s="396" t="s">
        <v>6992</v>
      </c>
      <c r="X318" s="395" t="s">
        <v>4905</v>
      </c>
      <c r="Y318" s="394" t="s">
        <v>6993</v>
      </c>
      <c r="Z318" s="393"/>
      <c r="AA318" s="397"/>
    </row>
    <row r="319" spans="1:27" ht="15.75" customHeight="1">
      <c r="A319" s="391">
        <v>326</v>
      </c>
      <c r="B319" s="392" t="s">
        <v>6994</v>
      </c>
      <c r="C319" s="393" t="s">
        <v>6956</v>
      </c>
      <c r="D319" s="393" t="s">
        <v>6957</v>
      </c>
      <c r="E319" s="394" t="s">
        <v>6995</v>
      </c>
      <c r="F319" s="393" t="s">
        <v>6996</v>
      </c>
      <c r="G319" s="392" t="s">
        <v>6997</v>
      </c>
      <c r="H319" s="392"/>
      <c r="I319" s="392" t="s">
        <v>6998</v>
      </c>
      <c r="J319" s="392" t="s">
        <v>6999</v>
      </c>
      <c r="K319" s="393"/>
      <c r="L319" s="393" t="s">
        <v>6962</v>
      </c>
      <c r="M319" s="392" t="s">
        <v>6963</v>
      </c>
      <c r="N319" s="393" t="s">
        <v>7000</v>
      </c>
      <c r="O319" s="393" t="s">
        <v>7001</v>
      </c>
      <c r="P319" s="393" t="s">
        <v>6966</v>
      </c>
      <c r="Q319" s="393" t="s">
        <v>4927</v>
      </c>
      <c r="R319" s="393" t="s">
        <v>4890</v>
      </c>
      <c r="S319" s="395"/>
      <c r="T319" s="396" t="s">
        <v>6967</v>
      </c>
      <c r="U319" s="396" t="s">
        <v>7002</v>
      </c>
      <c r="V319" s="396"/>
      <c r="W319" s="396" t="s">
        <v>7003</v>
      </c>
      <c r="X319" s="395" t="s">
        <v>4905</v>
      </c>
      <c r="Y319" s="394" t="s">
        <v>7004</v>
      </c>
      <c r="Z319" s="393"/>
      <c r="AA319" s="397"/>
    </row>
    <row r="320" spans="1:27" ht="15.75" customHeight="1">
      <c r="A320" s="391">
        <v>327</v>
      </c>
      <c r="B320" s="392" t="s">
        <v>7005</v>
      </c>
      <c r="C320" s="393" t="s">
        <v>6956</v>
      </c>
      <c r="D320" s="393" t="s">
        <v>6957</v>
      </c>
      <c r="E320" s="394" t="s">
        <v>7006</v>
      </c>
      <c r="F320" s="393" t="s">
        <v>7007</v>
      </c>
      <c r="G320" s="392" t="s">
        <v>7008</v>
      </c>
      <c r="H320" s="392"/>
      <c r="I320" s="392" t="s">
        <v>7009</v>
      </c>
      <c r="J320" s="392" t="s">
        <v>7010</v>
      </c>
      <c r="K320" s="393"/>
      <c r="L320" s="393" t="s">
        <v>6962</v>
      </c>
      <c r="M320" s="392" t="s">
        <v>6963</v>
      </c>
      <c r="N320" s="393" t="s">
        <v>7011</v>
      </c>
      <c r="O320" s="393" t="s">
        <v>7012</v>
      </c>
      <c r="P320" s="393" t="s">
        <v>6966</v>
      </c>
      <c r="Q320" s="393" t="s">
        <v>4890</v>
      </c>
      <c r="R320" s="393" t="s">
        <v>4890</v>
      </c>
      <c r="S320" s="395"/>
      <c r="T320" s="396"/>
      <c r="U320" s="396"/>
      <c r="V320" s="396"/>
      <c r="W320" s="396"/>
      <c r="X320" s="395" t="s">
        <v>4905</v>
      </c>
      <c r="Y320" s="394" t="s">
        <v>6976</v>
      </c>
      <c r="Z320" s="393"/>
      <c r="AA320" s="397"/>
    </row>
    <row r="321" spans="1:27" ht="15.75" customHeight="1">
      <c r="A321" s="391">
        <v>328</v>
      </c>
      <c r="B321" s="392" t="s">
        <v>7013</v>
      </c>
      <c r="C321" s="393" t="s">
        <v>6956</v>
      </c>
      <c r="D321" s="393" t="s">
        <v>6957</v>
      </c>
      <c r="E321" s="394" t="s">
        <v>7014</v>
      </c>
      <c r="F321" s="393" t="s">
        <v>7015</v>
      </c>
      <c r="G321" s="392" t="s">
        <v>7016</v>
      </c>
      <c r="H321" s="392"/>
      <c r="I321" s="392" t="s">
        <v>7017</v>
      </c>
      <c r="J321" s="392" t="s">
        <v>7018</v>
      </c>
      <c r="K321" s="393"/>
      <c r="L321" s="393" t="s">
        <v>6962</v>
      </c>
      <c r="M321" s="392" t="s">
        <v>6963</v>
      </c>
      <c r="N321" s="393" t="s">
        <v>7019</v>
      </c>
      <c r="O321" s="393" t="s">
        <v>7020</v>
      </c>
      <c r="P321" s="393" t="s">
        <v>6966</v>
      </c>
      <c r="Q321" s="393" t="s">
        <v>4890</v>
      </c>
      <c r="R321" s="393" t="s">
        <v>4890</v>
      </c>
      <c r="S321" s="395"/>
      <c r="T321" s="396"/>
      <c r="U321" s="396"/>
      <c r="V321" s="396"/>
      <c r="W321" s="396"/>
      <c r="X321" s="395" t="s">
        <v>4905</v>
      </c>
      <c r="Y321" s="394" t="s">
        <v>6098</v>
      </c>
      <c r="Z321" s="393"/>
      <c r="AA321" s="397"/>
    </row>
    <row r="322" spans="1:27" ht="15.75" customHeight="1">
      <c r="A322" s="391">
        <v>329</v>
      </c>
      <c r="B322" s="392" t="s">
        <v>7021</v>
      </c>
      <c r="C322" s="393" t="s">
        <v>6956</v>
      </c>
      <c r="D322" s="393" t="s">
        <v>6957</v>
      </c>
      <c r="E322" s="394" t="s">
        <v>7022</v>
      </c>
      <c r="F322" s="393" t="s">
        <v>7023</v>
      </c>
      <c r="G322" s="392" t="s">
        <v>7024</v>
      </c>
      <c r="H322" s="392"/>
      <c r="I322" s="392" t="s">
        <v>3145</v>
      </c>
      <c r="J322" s="392" t="s">
        <v>7025</v>
      </c>
      <c r="K322" s="393"/>
      <c r="L322" s="393" t="s">
        <v>6962</v>
      </c>
      <c r="M322" s="392" t="s">
        <v>6963</v>
      </c>
      <c r="N322" s="393" t="s">
        <v>5104</v>
      </c>
      <c r="O322" s="393" t="s">
        <v>5105</v>
      </c>
      <c r="P322" s="393" t="s">
        <v>6966</v>
      </c>
      <c r="Q322" s="393" t="s">
        <v>5421</v>
      </c>
      <c r="R322" s="393" t="s">
        <v>4890</v>
      </c>
      <c r="S322" s="395"/>
      <c r="T322" s="396" t="s">
        <v>6967</v>
      </c>
      <c r="U322" s="396" t="s">
        <v>7026</v>
      </c>
      <c r="V322" s="396" t="s">
        <v>7027</v>
      </c>
      <c r="W322" s="396" t="s">
        <v>7028</v>
      </c>
      <c r="X322" s="395" t="s">
        <v>4905</v>
      </c>
      <c r="Y322" s="394" t="s">
        <v>7029</v>
      </c>
      <c r="Z322" s="393"/>
      <c r="AA322" s="397"/>
    </row>
    <row r="323" spans="1:27" ht="15.75" customHeight="1">
      <c r="A323" s="391">
        <v>330</v>
      </c>
      <c r="B323" s="392" t="s">
        <v>7030</v>
      </c>
      <c r="C323" s="393" t="s">
        <v>6956</v>
      </c>
      <c r="D323" s="393" t="s">
        <v>6957</v>
      </c>
      <c r="E323" s="394" t="s">
        <v>7031</v>
      </c>
      <c r="F323" s="393" t="s">
        <v>7032</v>
      </c>
      <c r="G323" s="392" t="s">
        <v>7033</v>
      </c>
      <c r="H323" s="392"/>
      <c r="I323" s="392" t="s">
        <v>3145</v>
      </c>
      <c r="J323" s="392" t="s">
        <v>7034</v>
      </c>
      <c r="K323" s="393"/>
      <c r="L323" s="393" t="s">
        <v>6962</v>
      </c>
      <c r="M323" s="392" t="s">
        <v>6963</v>
      </c>
      <c r="N323" s="393" t="s">
        <v>5214</v>
      </c>
      <c r="O323" s="393" t="s">
        <v>5215</v>
      </c>
      <c r="P323" s="393" t="s">
        <v>6966</v>
      </c>
      <c r="Q323" s="393" t="s">
        <v>5421</v>
      </c>
      <c r="R323" s="393" t="s">
        <v>4890</v>
      </c>
      <c r="S323" s="395"/>
      <c r="T323" s="396"/>
      <c r="U323" s="396"/>
      <c r="V323" s="396"/>
      <c r="W323" s="396"/>
      <c r="X323" s="395" t="s">
        <v>4905</v>
      </c>
      <c r="Y323" s="394" t="s">
        <v>7035</v>
      </c>
      <c r="Z323" s="393"/>
      <c r="AA323" s="397"/>
    </row>
    <row r="324" spans="1:27" ht="15.75" customHeight="1">
      <c r="A324" s="391">
        <v>331</v>
      </c>
      <c r="B324" s="392" t="s">
        <v>7036</v>
      </c>
      <c r="C324" s="393" t="s">
        <v>6956</v>
      </c>
      <c r="D324" s="393" t="s">
        <v>6957</v>
      </c>
      <c r="E324" s="394" t="s">
        <v>7037</v>
      </c>
      <c r="F324" s="393" t="s">
        <v>7038</v>
      </c>
      <c r="G324" s="392" t="s">
        <v>7039</v>
      </c>
      <c r="H324" s="392"/>
      <c r="I324" s="392" t="s">
        <v>7040</v>
      </c>
      <c r="J324" s="392" t="s">
        <v>7041</v>
      </c>
      <c r="K324" s="393"/>
      <c r="L324" s="393" t="s">
        <v>6962</v>
      </c>
      <c r="M324" s="392" t="s">
        <v>6963</v>
      </c>
      <c r="N324" s="393" t="s">
        <v>6383</v>
      </c>
      <c r="O324" s="393" t="s">
        <v>6384</v>
      </c>
      <c r="P324" s="393" t="s">
        <v>6966</v>
      </c>
      <c r="Q324" s="393" t="s">
        <v>4890</v>
      </c>
      <c r="R324" s="393" t="s">
        <v>4890</v>
      </c>
      <c r="S324" s="395"/>
      <c r="T324" s="396"/>
      <c r="U324" s="396"/>
      <c r="V324" s="396"/>
      <c r="W324" s="396"/>
      <c r="X324" s="395" t="s">
        <v>4905</v>
      </c>
      <c r="Y324" s="394" t="s">
        <v>6984</v>
      </c>
      <c r="Z324" s="393"/>
      <c r="AA324" s="397"/>
    </row>
    <row r="325" spans="1:27" ht="15.75" customHeight="1">
      <c r="A325" s="391">
        <v>332</v>
      </c>
      <c r="B325" s="392" t="s">
        <v>7042</v>
      </c>
      <c r="C325" s="393" t="s">
        <v>6956</v>
      </c>
      <c r="D325" s="393" t="s">
        <v>6957</v>
      </c>
      <c r="E325" s="394" t="s">
        <v>7043</v>
      </c>
      <c r="F325" s="393" t="s">
        <v>7044</v>
      </c>
      <c r="G325" s="392" t="s">
        <v>7045</v>
      </c>
      <c r="H325" s="392"/>
      <c r="I325" s="392" t="s">
        <v>3145</v>
      </c>
      <c r="J325" s="392"/>
      <c r="K325" s="393"/>
      <c r="L325" s="393" t="s">
        <v>6962</v>
      </c>
      <c r="M325" s="392" t="s">
        <v>6963</v>
      </c>
      <c r="N325" s="393" t="s">
        <v>5275</v>
      </c>
      <c r="O325" s="393" t="s">
        <v>5276</v>
      </c>
      <c r="P325" s="393" t="s">
        <v>6966</v>
      </c>
      <c r="Q325" s="393" t="s">
        <v>4890</v>
      </c>
      <c r="R325" s="393" t="s">
        <v>4890</v>
      </c>
      <c r="S325" s="395"/>
      <c r="T325" s="396"/>
      <c r="U325" s="396"/>
      <c r="V325" s="396"/>
      <c r="W325" s="396"/>
      <c r="X325" s="395" t="s">
        <v>4905</v>
      </c>
      <c r="Y325" s="394" t="s">
        <v>7035</v>
      </c>
      <c r="Z325" s="393"/>
      <c r="AA325" s="397"/>
    </row>
    <row r="326" spans="1:27" ht="15.75" customHeight="1">
      <c r="A326" s="391">
        <v>333</v>
      </c>
      <c r="B326" s="392" t="s">
        <v>7046</v>
      </c>
      <c r="C326" s="393" t="s">
        <v>6956</v>
      </c>
      <c r="D326" s="393" t="s">
        <v>6957</v>
      </c>
      <c r="E326" s="394" t="s">
        <v>7047</v>
      </c>
      <c r="F326" s="393" t="s">
        <v>7048</v>
      </c>
      <c r="G326" s="392" t="s">
        <v>7049</v>
      </c>
      <c r="H326" s="392"/>
      <c r="I326" s="392" t="s">
        <v>3145</v>
      </c>
      <c r="J326" s="392" t="s">
        <v>3146</v>
      </c>
      <c r="K326" s="393"/>
      <c r="L326" s="393" t="s">
        <v>6962</v>
      </c>
      <c r="M326" s="392" t="s">
        <v>6963</v>
      </c>
      <c r="N326" s="393" t="s">
        <v>5621</v>
      </c>
      <c r="O326" s="393" t="s">
        <v>5622</v>
      </c>
      <c r="P326" s="393" t="s">
        <v>6966</v>
      </c>
      <c r="Q326" s="393" t="s">
        <v>4982</v>
      </c>
      <c r="R326" s="393" t="s">
        <v>4890</v>
      </c>
      <c r="S326" s="395"/>
      <c r="T326" s="396" t="s">
        <v>6967</v>
      </c>
      <c r="U326" s="396" t="s">
        <v>1088</v>
      </c>
      <c r="V326" s="396"/>
      <c r="W326" s="396" t="s">
        <v>6992</v>
      </c>
      <c r="X326" s="395" t="s">
        <v>4905</v>
      </c>
      <c r="Y326" s="394" t="s">
        <v>7035</v>
      </c>
      <c r="Z326" s="393"/>
      <c r="AA326" s="397"/>
    </row>
    <row r="327" spans="1:27" ht="15.75" customHeight="1">
      <c r="A327" s="391">
        <v>334</v>
      </c>
      <c r="B327" s="392" t="s">
        <v>7050</v>
      </c>
      <c r="C327" s="393" t="s">
        <v>6956</v>
      </c>
      <c r="D327" s="393" t="s">
        <v>6957</v>
      </c>
      <c r="E327" s="394" t="s">
        <v>7051</v>
      </c>
      <c r="F327" s="393" t="s">
        <v>7052</v>
      </c>
      <c r="G327" s="392" t="s">
        <v>7053</v>
      </c>
      <c r="H327" s="392"/>
      <c r="I327" s="392" t="s">
        <v>3145</v>
      </c>
      <c r="J327" s="392" t="s">
        <v>6961</v>
      </c>
      <c r="K327" s="393"/>
      <c r="L327" s="393" t="s">
        <v>6962</v>
      </c>
      <c r="M327" s="392" t="s">
        <v>6963</v>
      </c>
      <c r="N327" s="393" t="s">
        <v>5104</v>
      </c>
      <c r="O327" s="393" t="s">
        <v>5105</v>
      </c>
      <c r="P327" s="393" t="s">
        <v>6966</v>
      </c>
      <c r="Q327" s="393" t="s">
        <v>4982</v>
      </c>
      <c r="R327" s="393" t="s">
        <v>4890</v>
      </c>
      <c r="S327" s="395"/>
      <c r="T327" s="396" t="s">
        <v>6967</v>
      </c>
      <c r="U327" s="396" t="s">
        <v>7054</v>
      </c>
      <c r="V327" s="396" t="s">
        <v>1024</v>
      </c>
      <c r="W327" s="396" t="s">
        <v>7055</v>
      </c>
      <c r="X327" s="395" t="s">
        <v>4905</v>
      </c>
      <c r="Y327" s="394" t="s">
        <v>7056</v>
      </c>
      <c r="Z327" s="393"/>
      <c r="AA327" s="397"/>
    </row>
    <row r="328" spans="1:27" ht="15.75" customHeight="1">
      <c r="A328" s="391">
        <v>335</v>
      </c>
      <c r="B328" s="392" t="s">
        <v>7057</v>
      </c>
      <c r="C328" s="393" t="s">
        <v>6956</v>
      </c>
      <c r="D328" s="393" t="s">
        <v>6957</v>
      </c>
      <c r="E328" s="394" t="s">
        <v>7058</v>
      </c>
      <c r="F328" s="393" t="s">
        <v>7059</v>
      </c>
      <c r="G328" s="392" t="s">
        <v>7060</v>
      </c>
      <c r="H328" s="392"/>
      <c r="I328" s="392" t="s">
        <v>3145</v>
      </c>
      <c r="J328" s="392" t="s">
        <v>6961</v>
      </c>
      <c r="K328" s="393"/>
      <c r="L328" s="393" t="s">
        <v>6962</v>
      </c>
      <c r="M328" s="392" t="s">
        <v>6963</v>
      </c>
      <c r="N328" s="393" t="s">
        <v>5186</v>
      </c>
      <c r="O328" s="393" t="s">
        <v>5187</v>
      </c>
      <c r="P328" s="393" t="s">
        <v>6966</v>
      </c>
      <c r="Q328" s="393" t="s">
        <v>5269</v>
      </c>
      <c r="R328" s="393" t="s">
        <v>4890</v>
      </c>
      <c r="S328" s="395"/>
      <c r="T328" s="396" t="s">
        <v>6967</v>
      </c>
      <c r="U328" s="396" t="s">
        <v>7061</v>
      </c>
      <c r="V328" s="396" t="s">
        <v>7027</v>
      </c>
      <c r="W328" s="396" t="s">
        <v>7062</v>
      </c>
      <c r="X328" s="395" t="s">
        <v>4905</v>
      </c>
      <c r="Y328" s="394" t="s">
        <v>7035</v>
      </c>
      <c r="Z328" s="393"/>
      <c r="AA328" s="397"/>
    </row>
    <row r="329" spans="1:27" ht="15.75" customHeight="1">
      <c r="A329" s="391">
        <v>336</v>
      </c>
      <c r="B329" s="392" t="s">
        <v>7063</v>
      </c>
      <c r="C329" s="393" t="s">
        <v>6956</v>
      </c>
      <c r="D329" s="393" t="s">
        <v>6957</v>
      </c>
      <c r="E329" s="394" t="s">
        <v>7064</v>
      </c>
      <c r="F329" s="393" t="s">
        <v>7065</v>
      </c>
      <c r="G329" s="392" t="s">
        <v>7066</v>
      </c>
      <c r="H329" s="392"/>
      <c r="I329" s="392" t="s">
        <v>3145</v>
      </c>
      <c r="J329" s="392" t="s">
        <v>6961</v>
      </c>
      <c r="K329" s="393"/>
      <c r="L329" s="393" t="s">
        <v>6962</v>
      </c>
      <c r="M329" s="392" t="s">
        <v>6963</v>
      </c>
      <c r="N329" s="393" t="s">
        <v>5214</v>
      </c>
      <c r="O329" s="393" t="s">
        <v>5215</v>
      </c>
      <c r="P329" s="393" t="s">
        <v>6966</v>
      </c>
      <c r="Q329" s="393" t="s">
        <v>5421</v>
      </c>
      <c r="R329" s="393" t="s">
        <v>4890</v>
      </c>
      <c r="S329" s="395"/>
      <c r="T329" s="396" t="s">
        <v>6967</v>
      </c>
      <c r="U329" s="396" t="s">
        <v>1437</v>
      </c>
      <c r="V329" s="396" t="s">
        <v>7067</v>
      </c>
      <c r="W329" s="396" t="s">
        <v>7068</v>
      </c>
      <c r="X329" s="395" t="s">
        <v>4905</v>
      </c>
      <c r="Y329" s="394" t="s">
        <v>7035</v>
      </c>
      <c r="Z329" s="393"/>
      <c r="AA329" s="397"/>
    </row>
    <row r="330" spans="1:27" ht="15.75" customHeight="1">
      <c r="A330" s="391">
        <v>337</v>
      </c>
      <c r="B330" s="392" t="s">
        <v>7069</v>
      </c>
      <c r="C330" s="393" t="s">
        <v>6956</v>
      </c>
      <c r="D330" s="393" t="s">
        <v>6957</v>
      </c>
      <c r="E330" s="394" t="s">
        <v>7070</v>
      </c>
      <c r="F330" s="393" t="s">
        <v>7071</v>
      </c>
      <c r="G330" s="392" t="s">
        <v>7072</v>
      </c>
      <c r="H330" s="392"/>
      <c r="I330" s="392" t="s">
        <v>3145</v>
      </c>
      <c r="J330" s="392" t="s">
        <v>7073</v>
      </c>
      <c r="K330" s="393"/>
      <c r="L330" s="393" t="s">
        <v>6962</v>
      </c>
      <c r="M330" s="392" t="s">
        <v>6963</v>
      </c>
      <c r="N330" s="393" t="s">
        <v>6515</v>
      </c>
      <c r="O330" s="393" t="s">
        <v>6516</v>
      </c>
      <c r="P330" s="393" t="s">
        <v>6966</v>
      </c>
      <c r="Q330" s="393" t="s">
        <v>4927</v>
      </c>
      <c r="R330" s="393" t="s">
        <v>4890</v>
      </c>
      <c r="S330" s="395"/>
      <c r="T330" s="396" t="s">
        <v>6967</v>
      </c>
      <c r="U330" s="396"/>
      <c r="V330" s="396"/>
      <c r="W330" s="396"/>
      <c r="X330" s="395" t="s">
        <v>4905</v>
      </c>
      <c r="Y330" s="394" t="s">
        <v>6968</v>
      </c>
      <c r="Z330" s="393"/>
      <c r="AA330" s="397"/>
    </row>
    <row r="331" spans="1:27" ht="15.75" customHeight="1">
      <c r="A331" s="391">
        <v>338</v>
      </c>
      <c r="B331" s="392" t="s">
        <v>7074</v>
      </c>
      <c r="C331" s="393" t="s">
        <v>7075</v>
      </c>
      <c r="D331" s="393" t="s">
        <v>7076</v>
      </c>
      <c r="E331" s="394" t="s">
        <v>7077</v>
      </c>
      <c r="F331" s="393" t="s">
        <v>7078</v>
      </c>
      <c r="G331" s="392" t="s">
        <v>7079</v>
      </c>
      <c r="H331" s="392"/>
      <c r="I331" s="392"/>
      <c r="J331" s="392"/>
      <c r="K331" s="393"/>
      <c r="L331" s="393" t="s">
        <v>4896</v>
      </c>
      <c r="M331" s="392" t="s">
        <v>4897</v>
      </c>
      <c r="N331" s="393"/>
      <c r="O331" s="393"/>
      <c r="P331" s="393" t="s">
        <v>7080</v>
      </c>
      <c r="Q331" s="393" t="s">
        <v>5507</v>
      </c>
      <c r="R331" s="393" t="s">
        <v>4890</v>
      </c>
      <c r="S331" s="395"/>
      <c r="T331" s="396" t="s">
        <v>2925</v>
      </c>
      <c r="U331" s="396" t="s">
        <v>7081</v>
      </c>
      <c r="V331" s="396" t="s">
        <v>345</v>
      </c>
      <c r="W331" s="396" t="s">
        <v>7082</v>
      </c>
      <c r="X331" s="395" t="s">
        <v>4905</v>
      </c>
      <c r="Y331" s="394" t="s">
        <v>7083</v>
      </c>
      <c r="Z331" s="393"/>
      <c r="AA331" s="397"/>
    </row>
    <row r="332" spans="1:27" ht="15.75" customHeight="1">
      <c r="A332" s="391">
        <v>339</v>
      </c>
      <c r="B332" s="392" t="s">
        <v>7084</v>
      </c>
      <c r="C332" s="393" t="s">
        <v>7085</v>
      </c>
      <c r="D332" s="393" t="s">
        <v>7086</v>
      </c>
      <c r="E332" s="394" t="s">
        <v>7087</v>
      </c>
      <c r="F332" s="393" t="s">
        <v>5010</v>
      </c>
      <c r="G332" s="392" t="s">
        <v>2828</v>
      </c>
      <c r="H332" s="392"/>
      <c r="I332" s="392" t="s">
        <v>7088</v>
      </c>
      <c r="J332" s="392" t="s">
        <v>7089</v>
      </c>
      <c r="K332" s="393"/>
      <c r="L332" s="393" t="s">
        <v>7090</v>
      </c>
      <c r="M332" s="392" t="s">
        <v>7091</v>
      </c>
      <c r="N332" s="393"/>
      <c r="O332" s="393"/>
      <c r="P332" s="393" t="s">
        <v>7092</v>
      </c>
      <c r="Q332" s="393" t="s">
        <v>5787</v>
      </c>
      <c r="R332" s="393" t="s">
        <v>4890</v>
      </c>
      <c r="S332" s="395"/>
      <c r="T332" s="396" t="s">
        <v>7093</v>
      </c>
      <c r="U332" s="396" t="s">
        <v>7085</v>
      </c>
      <c r="V332" s="396" t="s">
        <v>31</v>
      </c>
      <c r="W332" s="396"/>
      <c r="X332" s="395" t="s">
        <v>4905</v>
      </c>
      <c r="Y332" s="394" t="s">
        <v>6267</v>
      </c>
      <c r="Z332" s="393"/>
      <c r="AA332" s="397"/>
    </row>
    <row r="333" spans="1:27" ht="15.75" customHeight="1">
      <c r="A333" s="391">
        <v>340</v>
      </c>
      <c r="B333" s="392" t="s">
        <v>1625</v>
      </c>
      <c r="C333" s="393" t="s">
        <v>1626</v>
      </c>
      <c r="D333" s="393" t="s">
        <v>7094</v>
      </c>
      <c r="E333" s="394" t="s">
        <v>7095</v>
      </c>
      <c r="F333" s="393" t="s">
        <v>5010</v>
      </c>
      <c r="G333" s="392" t="s">
        <v>1627</v>
      </c>
      <c r="H333" s="392"/>
      <c r="I333" s="392" t="s">
        <v>5269</v>
      </c>
      <c r="J333" s="392"/>
      <c r="K333" s="393"/>
      <c r="L333" s="393" t="s">
        <v>5012</v>
      </c>
      <c r="M333" s="392" t="s">
        <v>5013</v>
      </c>
      <c r="N333" s="393" t="s">
        <v>4924</v>
      </c>
      <c r="O333" s="393" t="s">
        <v>4925</v>
      </c>
      <c r="P333" s="393" t="s">
        <v>5014</v>
      </c>
      <c r="Q333" s="393" t="s">
        <v>4890</v>
      </c>
      <c r="R333" s="393" t="s">
        <v>4890</v>
      </c>
      <c r="S333" s="395"/>
      <c r="T333" s="396" t="s">
        <v>1621</v>
      </c>
      <c r="U333" s="396" t="s">
        <v>7096</v>
      </c>
      <c r="V333" s="396" t="s">
        <v>1622</v>
      </c>
      <c r="W333" s="396" t="s">
        <v>7097</v>
      </c>
      <c r="X333" s="395" t="s">
        <v>4905</v>
      </c>
      <c r="Y333" s="394" t="s">
        <v>5017</v>
      </c>
      <c r="Z333" s="393"/>
      <c r="AA333" s="397"/>
    </row>
    <row r="334" spans="1:27" ht="15.75" customHeight="1">
      <c r="A334" s="391">
        <v>341</v>
      </c>
      <c r="B334" s="392" t="s">
        <v>7098</v>
      </c>
      <c r="C334" s="393" t="s">
        <v>7099</v>
      </c>
      <c r="D334" s="393" t="s">
        <v>7100</v>
      </c>
      <c r="E334" s="394" t="s">
        <v>7101</v>
      </c>
      <c r="F334" s="393" t="s">
        <v>4935</v>
      </c>
      <c r="G334" s="392" t="s">
        <v>4936</v>
      </c>
      <c r="H334" s="392"/>
      <c r="I334" s="392"/>
      <c r="J334" s="392"/>
      <c r="K334" s="393"/>
      <c r="L334" s="393" t="s">
        <v>4937</v>
      </c>
      <c r="M334" s="392" t="s">
        <v>4938</v>
      </c>
      <c r="N334" s="393" t="s">
        <v>4939</v>
      </c>
      <c r="O334" s="393" t="s">
        <v>4940</v>
      </c>
      <c r="P334" s="393" t="s">
        <v>4941</v>
      </c>
      <c r="Q334" s="393" t="s">
        <v>4890</v>
      </c>
      <c r="R334" s="393" t="s">
        <v>4890</v>
      </c>
      <c r="S334" s="395"/>
      <c r="T334" s="396" t="s">
        <v>7102</v>
      </c>
      <c r="U334" s="396"/>
      <c r="V334" s="396"/>
      <c r="W334" s="396"/>
      <c r="X334" s="395" t="s">
        <v>4929</v>
      </c>
      <c r="Y334" s="394" t="s">
        <v>4942</v>
      </c>
      <c r="Z334" s="393"/>
      <c r="AA334" s="397"/>
    </row>
    <row r="335" spans="1:27" ht="15.75" customHeight="1">
      <c r="A335" s="391">
        <v>342</v>
      </c>
      <c r="B335" s="392" t="s">
        <v>2190</v>
      </c>
      <c r="C335" s="393" t="s">
        <v>1674</v>
      </c>
      <c r="D335" s="393" t="s">
        <v>7103</v>
      </c>
      <c r="E335" s="394" t="s">
        <v>7104</v>
      </c>
      <c r="F335" s="393" t="s">
        <v>6930</v>
      </c>
      <c r="G335" s="392" t="s">
        <v>1671</v>
      </c>
      <c r="H335" s="392"/>
      <c r="I335" s="392" t="s">
        <v>1676</v>
      </c>
      <c r="J335" s="392" t="s">
        <v>1677</v>
      </c>
      <c r="K335" s="393"/>
      <c r="L335" s="393" t="s">
        <v>4884</v>
      </c>
      <c r="M335" s="392" t="s">
        <v>4885</v>
      </c>
      <c r="N335" s="393" t="s">
        <v>4886</v>
      </c>
      <c r="O335" s="393" t="s">
        <v>4887</v>
      </c>
      <c r="P335" s="393" t="s">
        <v>4888</v>
      </c>
      <c r="Q335" s="393" t="s">
        <v>5387</v>
      </c>
      <c r="R335" s="393" t="s">
        <v>4890</v>
      </c>
      <c r="S335" s="395"/>
      <c r="T335" s="396" t="s">
        <v>1675</v>
      </c>
      <c r="U335" s="396" t="s">
        <v>2191</v>
      </c>
      <c r="V335" s="396" t="s">
        <v>7105</v>
      </c>
      <c r="W335" s="396" t="s">
        <v>2192</v>
      </c>
      <c r="X335" s="395" t="s">
        <v>4891</v>
      </c>
      <c r="Y335" s="394" t="s">
        <v>4892</v>
      </c>
      <c r="Z335" s="393"/>
      <c r="AA335" s="397"/>
    </row>
    <row r="336" spans="1:27" ht="15.75" customHeight="1">
      <c r="A336" s="391">
        <v>343</v>
      </c>
      <c r="B336" s="392" t="s">
        <v>984</v>
      </c>
      <c r="C336" s="393" t="s">
        <v>174</v>
      </c>
      <c r="D336" s="393" t="s">
        <v>7106</v>
      </c>
      <c r="E336" s="394" t="s">
        <v>7107</v>
      </c>
      <c r="F336" s="393" t="s">
        <v>6347</v>
      </c>
      <c r="G336" s="392" t="s">
        <v>985</v>
      </c>
      <c r="H336" s="392"/>
      <c r="I336" s="392" t="s">
        <v>179</v>
      </c>
      <c r="J336" s="392" t="s">
        <v>180</v>
      </c>
      <c r="K336" s="393"/>
      <c r="L336" s="393" t="s">
        <v>4884</v>
      </c>
      <c r="M336" s="392" t="s">
        <v>4885</v>
      </c>
      <c r="N336" s="393" t="s">
        <v>4886</v>
      </c>
      <c r="O336" s="393" t="s">
        <v>4887</v>
      </c>
      <c r="P336" s="393" t="s">
        <v>4888</v>
      </c>
      <c r="Q336" s="393" t="s">
        <v>4948</v>
      </c>
      <c r="R336" s="393" t="s">
        <v>4890</v>
      </c>
      <c r="S336" s="395"/>
      <c r="T336" s="396" t="s">
        <v>986</v>
      </c>
      <c r="U336" s="396" t="s">
        <v>174</v>
      </c>
      <c r="V336" s="396" t="s">
        <v>31</v>
      </c>
      <c r="W336" s="396" t="s">
        <v>7108</v>
      </c>
      <c r="X336" s="395" t="s">
        <v>4891</v>
      </c>
      <c r="Y336" s="394" t="s">
        <v>4892</v>
      </c>
      <c r="Z336" s="393"/>
      <c r="AA336" s="397"/>
    </row>
    <row r="337" spans="1:27" ht="15.75" customHeight="1">
      <c r="A337" s="391">
        <v>344</v>
      </c>
      <c r="B337" s="392" t="s">
        <v>7109</v>
      </c>
      <c r="C337" s="393" t="s">
        <v>7110</v>
      </c>
      <c r="D337" s="393" t="s">
        <v>7111</v>
      </c>
      <c r="E337" s="394" t="s">
        <v>7112</v>
      </c>
      <c r="F337" s="393" t="s">
        <v>7113</v>
      </c>
      <c r="G337" s="392" t="s">
        <v>7114</v>
      </c>
      <c r="H337" s="392"/>
      <c r="I337" s="392" t="s">
        <v>7115</v>
      </c>
      <c r="J337" s="392" t="s">
        <v>7116</v>
      </c>
      <c r="K337" s="393"/>
      <c r="L337" s="393" t="s">
        <v>5184</v>
      </c>
      <c r="M337" s="392" t="s">
        <v>5185</v>
      </c>
      <c r="N337" s="393" t="s">
        <v>4924</v>
      </c>
      <c r="O337" s="393" t="s">
        <v>4925</v>
      </c>
      <c r="P337" s="393" t="s">
        <v>5025</v>
      </c>
      <c r="Q337" s="393" t="s">
        <v>7117</v>
      </c>
      <c r="R337" s="393" t="s">
        <v>4890</v>
      </c>
      <c r="S337" s="395"/>
      <c r="T337" s="396" t="s">
        <v>7118</v>
      </c>
      <c r="U337" s="396" t="s">
        <v>7119</v>
      </c>
      <c r="V337" s="396" t="s">
        <v>676</v>
      </c>
      <c r="W337" s="396"/>
      <c r="X337" s="395" t="s">
        <v>4905</v>
      </c>
      <c r="Y337" s="394" t="s">
        <v>7120</v>
      </c>
      <c r="Z337" s="393"/>
      <c r="AA337" s="397"/>
    </row>
    <row r="338" spans="1:27" ht="15.75" customHeight="1">
      <c r="A338" s="391">
        <v>345</v>
      </c>
      <c r="B338" s="392" t="s">
        <v>7121</v>
      </c>
      <c r="C338" s="393" t="s">
        <v>1664</v>
      </c>
      <c r="D338" s="393" t="s">
        <v>7122</v>
      </c>
      <c r="E338" s="394" t="s">
        <v>7123</v>
      </c>
      <c r="F338" s="393" t="s">
        <v>7124</v>
      </c>
      <c r="G338" s="392" t="s">
        <v>1665</v>
      </c>
      <c r="H338" s="392"/>
      <c r="I338" s="392" t="s">
        <v>1667</v>
      </c>
      <c r="J338" s="392" t="s">
        <v>1668</v>
      </c>
      <c r="K338" s="393"/>
      <c r="L338" s="393" t="s">
        <v>4884</v>
      </c>
      <c r="M338" s="392" t="s">
        <v>4885</v>
      </c>
      <c r="N338" s="393" t="s">
        <v>4886</v>
      </c>
      <c r="O338" s="393" t="s">
        <v>4887</v>
      </c>
      <c r="P338" s="393" t="s">
        <v>4888</v>
      </c>
      <c r="Q338" s="393" t="s">
        <v>4973</v>
      </c>
      <c r="R338" s="393" t="s">
        <v>4890</v>
      </c>
      <c r="S338" s="395"/>
      <c r="T338" s="396" t="s">
        <v>1666</v>
      </c>
      <c r="U338" s="396"/>
      <c r="V338" s="396"/>
      <c r="W338" s="396"/>
      <c r="X338" s="395" t="s">
        <v>4891</v>
      </c>
      <c r="Y338" s="394" t="s">
        <v>7125</v>
      </c>
      <c r="Z338" s="393"/>
      <c r="AA338" s="397"/>
    </row>
    <row r="339" spans="1:27" ht="15.75" customHeight="1">
      <c r="A339" s="391">
        <v>346</v>
      </c>
      <c r="B339" s="392" t="s">
        <v>7126</v>
      </c>
      <c r="C339" s="393" t="s">
        <v>7127</v>
      </c>
      <c r="D339" s="393" t="s">
        <v>7128</v>
      </c>
      <c r="E339" s="394" t="s">
        <v>7129</v>
      </c>
      <c r="F339" s="393" t="s">
        <v>7130</v>
      </c>
      <c r="G339" s="392" t="s">
        <v>7131</v>
      </c>
      <c r="H339" s="392"/>
      <c r="I339" s="392" t="s">
        <v>7132</v>
      </c>
      <c r="J339" s="392" t="s">
        <v>7133</v>
      </c>
      <c r="K339" s="393"/>
      <c r="L339" s="393" t="s">
        <v>6745</v>
      </c>
      <c r="M339" s="392" t="s">
        <v>7134</v>
      </c>
      <c r="N339" s="393" t="s">
        <v>5214</v>
      </c>
      <c r="O339" s="393" t="s">
        <v>5215</v>
      </c>
      <c r="P339" s="393" t="s">
        <v>7135</v>
      </c>
      <c r="Q339" s="393" t="s">
        <v>6538</v>
      </c>
      <c r="R339" s="393" t="s">
        <v>4890</v>
      </c>
      <c r="S339" s="395"/>
      <c r="T339" s="396" t="s">
        <v>7136</v>
      </c>
      <c r="U339" s="396" t="s">
        <v>7137</v>
      </c>
      <c r="V339" s="396" t="s">
        <v>1024</v>
      </c>
      <c r="W339" s="396" t="s">
        <v>7138</v>
      </c>
      <c r="X339" s="395" t="s">
        <v>4929</v>
      </c>
      <c r="Y339" s="394" t="s">
        <v>6775</v>
      </c>
      <c r="Z339" s="393"/>
      <c r="AA339" s="397"/>
    </row>
    <row r="340" spans="1:27" ht="15.75" customHeight="1">
      <c r="A340" s="391">
        <v>347</v>
      </c>
      <c r="B340" s="392" t="s">
        <v>1863</v>
      </c>
      <c r="C340" s="393" t="s">
        <v>1865</v>
      </c>
      <c r="D340" s="393" t="s">
        <v>7139</v>
      </c>
      <c r="E340" s="394" t="s">
        <v>7140</v>
      </c>
      <c r="F340" s="393" t="s">
        <v>7141</v>
      </c>
      <c r="G340" s="392" t="s">
        <v>7142</v>
      </c>
      <c r="H340" s="392"/>
      <c r="I340" s="392" t="s">
        <v>1866</v>
      </c>
      <c r="J340" s="392" t="s">
        <v>1867</v>
      </c>
      <c r="K340" s="393"/>
      <c r="L340" s="393" t="s">
        <v>4958</v>
      </c>
      <c r="M340" s="392" t="s">
        <v>6864</v>
      </c>
      <c r="N340" s="393" t="s">
        <v>4924</v>
      </c>
      <c r="O340" s="393" t="s">
        <v>4925</v>
      </c>
      <c r="P340" s="393" t="s">
        <v>7143</v>
      </c>
      <c r="Q340" s="393" t="s">
        <v>4890</v>
      </c>
      <c r="R340" s="393" t="s">
        <v>4890</v>
      </c>
      <c r="S340" s="395"/>
      <c r="T340" s="396" t="s">
        <v>2426</v>
      </c>
      <c r="U340" s="396" t="s">
        <v>7144</v>
      </c>
      <c r="V340" s="396" t="s">
        <v>1195</v>
      </c>
      <c r="W340" s="396" t="s">
        <v>7145</v>
      </c>
      <c r="X340" s="395" t="s">
        <v>4891</v>
      </c>
      <c r="Y340" s="394" t="s">
        <v>6425</v>
      </c>
      <c r="Z340" s="393"/>
      <c r="AA340" s="397"/>
    </row>
    <row r="341" spans="1:27" ht="15.75" customHeight="1">
      <c r="A341" s="391">
        <v>348</v>
      </c>
      <c r="B341" s="392" t="s">
        <v>2416</v>
      </c>
      <c r="C341" s="393" t="s">
        <v>2418</v>
      </c>
      <c r="D341" s="393" t="s">
        <v>7146</v>
      </c>
      <c r="E341" s="394" t="s">
        <v>7147</v>
      </c>
      <c r="F341" s="393" t="s">
        <v>7148</v>
      </c>
      <c r="G341" s="392" t="s">
        <v>2419</v>
      </c>
      <c r="H341" s="392"/>
      <c r="I341" s="392" t="s">
        <v>2420</v>
      </c>
      <c r="J341" s="392"/>
      <c r="K341" s="393"/>
      <c r="L341" s="393" t="s">
        <v>4896</v>
      </c>
      <c r="M341" s="392" t="s">
        <v>4897</v>
      </c>
      <c r="N341" s="393" t="s">
        <v>5136</v>
      </c>
      <c r="O341" s="393" t="s">
        <v>5137</v>
      </c>
      <c r="P341" s="393" t="s">
        <v>4972</v>
      </c>
      <c r="Q341" s="393" t="s">
        <v>5301</v>
      </c>
      <c r="R341" s="393" t="s">
        <v>4890</v>
      </c>
      <c r="S341" s="395"/>
      <c r="T341" s="396"/>
      <c r="U341" s="396"/>
      <c r="V341" s="396"/>
      <c r="W341" s="396"/>
      <c r="X341" s="395" t="s">
        <v>4891</v>
      </c>
      <c r="Y341" s="394" t="s">
        <v>7149</v>
      </c>
      <c r="Z341" s="393"/>
      <c r="AA341" s="397"/>
    </row>
    <row r="342" spans="1:27" ht="15.75" customHeight="1">
      <c r="A342" s="391">
        <v>349</v>
      </c>
      <c r="B342" s="392" t="s">
        <v>980</v>
      </c>
      <c r="C342" s="393" t="s">
        <v>839</v>
      </c>
      <c r="D342" s="393" t="s">
        <v>7150</v>
      </c>
      <c r="E342" s="394" t="s">
        <v>7151</v>
      </c>
      <c r="F342" s="393" t="s">
        <v>6542</v>
      </c>
      <c r="G342" s="392" t="s">
        <v>983</v>
      </c>
      <c r="H342" s="392"/>
      <c r="I342" s="392" t="s">
        <v>7152</v>
      </c>
      <c r="J342" s="392" t="s">
        <v>845</v>
      </c>
      <c r="K342" s="393"/>
      <c r="L342" s="393" t="s">
        <v>4884</v>
      </c>
      <c r="M342" s="392" t="s">
        <v>4885</v>
      </c>
      <c r="N342" s="393" t="s">
        <v>4886</v>
      </c>
      <c r="O342" s="393" t="s">
        <v>4887</v>
      </c>
      <c r="P342" s="393" t="s">
        <v>4888</v>
      </c>
      <c r="Q342" s="393" t="s">
        <v>5145</v>
      </c>
      <c r="R342" s="393" t="s">
        <v>4890</v>
      </c>
      <c r="S342" s="395"/>
      <c r="T342" s="396" t="s">
        <v>998</v>
      </c>
      <c r="U342" s="396" t="s">
        <v>842</v>
      </c>
      <c r="V342" s="396" t="s">
        <v>38</v>
      </c>
      <c r="W342" s="396" t="s">
        <v>843</v>
      </c>
      <c r="X342" s="395" t="s">
        <v>4891</v>
      </c>
      <c r="Y342" s="394" t="s">
        <v>4892</v>
      </c>
      <c r="Z342" s="393"/>
      <c r="AA342" s="397"/>
    </row>
    <row r="343" spans="1:27" ht="15.75" customHeight="1">
      <c r="A343" s="391">
        <v>350</v>
      </c>
      <c r="B343" s="392" t="s">
        <v>7617</v>
      </c>
      <c r="C343" s="393" t="s">
        <v>7153</v>
      </c>
      <c r="D343" s="393" t="s">
        <v>7154</v>
      </c>
      <c r="E343" s="394" t="s">
        <v>7155</v>
      </c>
      <c r="F343" s="393" t="s">
        <v>6784</v>
      </c>
      <c r="G343" s="392" t="s">
        <v>7156</v>
      </c>
      <c r="H343" s="392"/>
      <c r="I343" s="392"/>
      <c r="J343" s="392"/>
      <c r="K343" s="393"/>
      <c r="L343" s="393" t="s">
        <v>7157</v>
      </c>
      <c r="M343" s="392" t="s">
        <v>7158</v>
      </c>
      <c r="N343" s="393" t="s">
        <v>4924</v>
      </c>
      <c r="O343" s="393" t="s">
        <v>4925</v>
      </c>
      <c r="P343" s="393" t="s">
        <v>4926</v>
      </c>
      <c r="Q343" s="393" t="s">
        <v>4890</v>
      </c>
      <c r="R343" s="393" t="s">
        <v>4890</v>
      </c>
      <c r="S343" s="395"/>
      <c r="T343" s="396" t="s">
        <v>7159</v>
      </c>
      <c r="U343" s="396"/>
      <c r="V343" s="396"/>
      <c r="W343" s="396"/>
      <c r="X343" s="395" t="s">
        <v>4929</v>
      </c>
      <c r="Y343" s="394" t="s">
        <v>5713</v>
      </c>
      <c r="Z343" s="393"/>
      <c r="AA343" s="397"/>
    </row>
    <row r="344" spans="1:27" ht="15.75" customHeight="1">
      <c r="A344" s="391">
        <v>351</v>
      </c>
      <c r="B344" s="392" t="s">
        <v>7160</v>
      </c>
      <c r="C344" s="393" t="s">
        <v>7161</v>
      </c>
      <c r="D344" s="393" t="s">
        <v>7162</v>
      </c>
      <c r="E344" s="394" t="s">
        <v>7163</v>
      </c>
      <c r="F344" s="393" t="s">
        <v>5696</v>
      </c>
      <c r="G344" s="392" t="s">
        <v>5697</v>
      </c>
      <c r="H344" s="392"/>
      <c r="I344" s="392"/>
      <c r="J344" s="392"/>
      <c r="K344" s="393"/>
      <c r="L344" s="393" t="s">
        <v>4922</v>
      </c>
      <c r="M344" s="392" t="s">
        <v>4923</v>
      </c>
      <c r="N344" s="393" t="s">
        <v>5700</v>
      </c>
      <c r="O344" s="393" t="s">
        <v>5701</v>
      </c>
      <c r="P344" s="393" t="s">
        <v>4926</v>
      </c>
      <c r="Q344" s="393" t="s">
        <v>5457</v>
      </c>
      <c r="R344" s="393" t="s">
        <v>4890</v>
      </c>
      <c r="S344" s="395"/>
      <c r="T344" s="396" t="s">
        <v>7164</v>
      </c>
      <c r="U344" s="396" t="s">
        <v>554</v>
      </c>
      <c r="V344" s="396" t="s">
        <v>345</v>
      </c>
      <c r="W344" s="396" t="s">
        <v>7165</v>
      </c>
      <c r="X344" s="395" t="s">
        <v>4929</v>
      </c>
      <c r="Y344" s="394" t="s">
        <v>5705</v>
      </c>
      <c r="Z344" s="393"/>
      <c r="AA344" s="397"/>
    </row>
    <row r="345" spans="1:27" ht="15.75" customHeight="1">
      <c r="A345" s="391">
        <v>352</v>
      </c>
      <c r="B345" s="392" t="s">
        <v>7166</v>
      </c>
      <c r="C345" s="393" t="s">
        <v>7167</v>
      </c>
      <c r="D345" s="393" t="s">
        <v>7168</v>
      </c>
      <c r="E345" s="394" t="s">
        <v>7169</v>
      </c>
      <c r="F345" s="393" t="s">
        <v>7170</v>
      </c>
      <c r="G345" s="392" t="s">
        <v>7171</v>
      </c>
      <c r="H345" s="392"/>
      <c r="I345" s="392" t="s">
        <v>7172</v>
      </c>
      <c r="J345" s="392" t="s">
        <v>7173</v>
      </c>
      <c r="K345" s="393"/>
      <c r="L345" s="393" t="s">
        <v>7174</v>
      </c>
      <c r="M345" s="392" t="s">
        <v>7175</v>
      </c>
      <c r="N345" s="393" t="s">
        <v>5700</v>
      </c>
      <c r="O345" s="393" t="s">
        <v>5701</v>
      </c>
      <c r="P345" s="393" t="s">
        <v>7176</v>
      </c>
      <c r="Q345" s="393" t="s">
        <v>6940</v>
      </c>
      <c r="R345" s="393" t="s">
        <v>4890</v>
      </c>
      <c r="S345" s="395"/>
      <c r="T345" s="396" t="s">
        <v>7177</v>
      </c>
      <c r="U345" s="396"/>
      <c r="V345" s="396"/>
      <c r="W345" s="396"/>
      <c r="X345" s="395" t="s">
        <v>4905</v>
      </c>
      <c r="Y345" s="394" t="s">
        <v>7178</v>
      </c>
      <c r="Z345" s="393"/>
      <c r="AA345" s="397"/>
    </row>
    <row r="346" spans="1:27" ht="15.75" customHeight="1">
      <c r="A346" s="391">
        <v>353</v>
      </c>
      <c r="B346" s="392" t="s">
        <v>7179</v>
      </c>
      <c r="C346" s="393" t="s">
        <v>190</v>
      </c>
      <c r="D346" s="393" t="s">
        <v>7180</v>
      </c>
      <c r="E346" s="394" t="s">
        <v>7181</v>
      </c>
      <c r="F346" s="393"/>
      <c r="G346" s="392"/>
      <c r="H346" s="392"/>
      <c r="I346" s="392"/>
      <c r="J346" s="392"/>
      <c r="K346" s="393"/>
      <c r="L346" s="393"/>
      <c r="M346" s="392"/>
      <c r="N346" s="393"/>
      <c r="O346" s="393"/>
      <c r="P346" s="393"/>
      <c r="Q346" s="393" t="s">
        <v>4890</v>
      </c>
      <c r="R346" s="393" t="s">
        <v>4890</v>
      </c>
      <c r="S346" s="395"/>
      <c r="T346" s="396"/>
      <c r="U346" s="396"/>
      <c r="V346" s="396"/>
      <c r="W346" s="396"/>
      <c r="X346" s="395" t="s">
        <v>5296</v>
      </c>
      <c r="Y346" s="394" t="s">
        <v>7182</v>
      </c>
      <c r="Z346" s="393"/>
      <c r="AA346" s="397"/>
    </row>
    <row r="347" spans="1:27" ht="15.75" customHeight="1">
      <c r="A347" s="391">
        <v>354</v>
      </c>
      <c r="B347" s="392" t="s">
        <v>1246</v>
      </c>
      <c r="C347" s="393" t="s">
        <v>1247</v>
      </c>
      <c r="D347" s="393" t="s">
        <v>7183</v>
      </c>
      <c r="E347" s="394" t="s">
        <v>7184</v>
      </c>
      <c r="F347" s="393" t="s">
        <v>5748</v>
      </c>
      <c r="G347" s="392" t="s">
        <v>1248</v>
      </c>
      <c r="H347" s="392"/>
      <c r="I347" s="392" t="s">
        <v>1252</v>
      </c>
      <c r="J347" s="392" t="s">
        <v>1253</v>
      </c>
      <c r="K347" s="393"/>
      <c r="L347" s="393" t="s">
        <v>4958</v>
      </c>
      <c r="M347" s="392" t="s">
        <v>6864</v>
      </c>
      <c r="N347" s="393" t="s">
        <v>4924</v>
      </c>
      <c r="O347" s="393" t="s">
        <v>4925</v>
      </c>
      <c r="P347" s="393"/>
      <c r="Q347" s="393" t="s">
        <v>5057</v>
      </c>
      <c r="R347" s="393" t="s">
        <v>4890</v>
      </c>
      <c r="S347" s="395"/>
      <c r="T347" s="396" t="s">
        <v>1249</v>
      </c>
      <c r="U347" s="396" t="s">
        <v>1250</v>
      </c>
      <c r="V347" s="396"/>
      <c r="W347" s="396" t="s">
        <v>1251</v>
      </c>
      <c r="X347" s="395" t="s">
        <v>4891</v>
      </c>
      <c r="Y347" s="394" t="s">
        <v>5750</v>
      </c>
      <c r="Z347" s="393"/>
      <c r="AA347" s="397"/>
    </row>
    <row r="348" spans="1:27" ht="15.75" customHeight="1">
      <c r="A348" s="391">
        <v>355</v>
      </c>
      <c r="B348" s="392" t="s">
        <v>2585</v>
      </c>
      <c r="C348" s="393" t="s">
        <v>2590</v>
      </c>
      <c r="D348" s="393" t="s">
        <v>7185</v>
      </c>
      <c r="E348" s="394" t="s">
        <v>7186</v>
      </c>
      <c r="F348" s="393" t="s">
        <v>7187</v>
      </c>
      <c r="G348" s="392" t="s">
        <v>2591</v>
      </c>
      <c r="H348" s="392"/>
      <c r="I348" s="392" t="s">
        <v>2592</v>
      </c>
      <c r="J348" s="392" t="s">
        <v>2593</v>
      </c>
      <c r="K348" s="393"/>
      <c r="L348" s="393" t="s">
        <v>7188</v>
      </c>
      <c r="M348" s="392" t="s">
        <v>7189</v>
      </c>
      <c r="N348" s="393" t="s">
        <v>4924</v>
      </c>
      <c r="O348" s="393" t="s">
        <v>4925</v>
      </c>
      <c r="P348" s="393" t="s">
        <v>7190</v>
      </c>
      <c r="Q348" s="393" t="s">
        <v>5295</v>
      </c>
      <c r="R348" s="393" t="s">
        <v>4890</v>
      </c>
      <c r="S348" s="395"/>
      <c r="T348" s="396" t="s">
        <v>2588</v>
      </c>
      <c r="U348" s="396" t="s">
        <v>2586</v>
      </c>
      <c r="V348" s="396" t="s">
        <v>1346</v>
      </c>
      <c r="W348" s="396" t="s">
        <v>2587</v>
      </c>
      <c r="X348" s="395" t="s">
        <v>4891</v>
      </c>
      <c r="Y348" s="394" t="s">
        <v>5304</v>
      </c>
      <c r="Z348" s="393"/>
      <c r="AA348" s="397"/>
    </row>
    <row r="349" spans="1:27" ht="15.75" customHeight="1">
      <c r="A349" s="391">
        <v>356</v>
      </c>
      <c r="B349" s="392" t="s">
        <v>2387</v>
      </c>
      <c r="C349" s="393" t="s">
        <v>7191</v>
      </c>
      <c r="D349" s="393" t="s">
        <v>7192</v>
      </c>
      <c r="E349" s="394" t="s">
        <v>7193</v>
      </c>
      <c r="F349" s="393" t="s">
        <v>7194</v>
      </c>
      <c r="G349" s="392" t="s">
        <v>2389</v>
      </c>
      <c r="H349" s="392"/>
      <c r="I349" s="392" t="s">
        <v>7195</v>
      </c>
      <c r="J349" s="392" t="s">
        <v>2390</v>
      </c>
      <c r="K349" s="393"/>
      <c r="L349" s="393" t="s">
        <v>7196</v>
      </c>
      <c r="M349" s="392" t="s">
        <v>7197</v>
      </c>
      <c r="N349" s="393" t="s">
        <v>4924</v>
      </c>
      <c r="O349" s="393" t="s">
        <v>4925</v>
      </c>
      <c r="P349" s="393" t="s">
        <v>7198</v>
      </c>
      <c r="Q349" s="393" t="s">
        <v>7199</v>
      </c>
      <c r="R349" s="393" t="s">
        <v>4890</v>
      </c>
      <c r="S349" s="395"/>
      <c r="T349" s="396" t="s">
        <v>7200</v>
      </c>
      <c r="U349" s="396" t="s">
        <v>7201</v>
      </c>
      <c r="V349" s="396" t="s">
        <v>1015</v>
      </c>
      <c r="W349" s="396" t="s">
        <v>7202</v>
      </c>
      <c r="X349" s="395" t="s">
        <v>4905</v>
      </c>
      <c r="Y349" s="394" t="s">
        <v>7203</v>
      </c>
      <c r="Z349" s="393"/>
      <c r="AA349" s="397"/>
    </row>
    <row r="350" spans="1:27" ht="15.75" customHeight="1">
      <c r="A350" s="391">
        <v>357</v>
      </c>
      <c r="B350" s="392" t="s">
        <v>7204</v>
      </c>
      <c r="C350" s="393" t="s">
        <v>1785</v>
      </c>
      <c r="D350" s="393" t="s">
        <v>7205</v>
      </c>
      <c r="E350" s="394" t="s">
        <v>7206</v>
      </c>
      <c r="F350" s="393" t="s">
        <v>7207</v>
      </c>
      <c r="G350" s="392" t="s">
        <v>1786</v>
      </c>
      <c r="H350" s="392"/>
      <c r="I350" s="392" t="s">
        <v>1787</v>
      </c>
      <c r="J350" s="392" t="s">
        <v>1788</v>
      </c>
      <c r="K350" s="393"/>
      <c r="L350" s="393" t="s">
        <v>4884</v>
      </c>
      <c r="M350" s="392" t="s">
        <v>4885</v>
      </c>
      <c r="N350" s="393" t="s">
        <v>4886</v>
      </c>
      <c r="O350" s="393" t="s">
        <v>4887</v>
      </c>
      <c r="P350" s="393" t="s">
        <v>4888</v>
      </c>
      <c r="Q350" s="393" t="s">
        <v>4982</v>
      </c>
      <c r="R350" s="393" t="s">
        <v>4890</v>
      </c>
      <c r="S350" s="395"/>
      <c r="T350" s="396" t="s">
        <v>2179</v>
      </c>
      <c r="U350" s="396" t="s">
        <v>1785</v>
      </c>
      <c r="V350" s="396" t="s">
        <v>31</v>
      </c>
      <c r="W350" s="396" t="s">
        <v>1789</v>
      </c>
      <c r="X350" s="395" t="s">
        <v>4891</v>
      </c>
      <c r="Y350" s="394" t="s">
        <v>7208</v>
      </c>
      <c r="Z350" s="393"/>
      <c r="AA350" s="397"/>
    </row>
    <row r="351" spans="1:27" ht="15.75" customHeight="1">
      <c r="A351" s="391">
        <v>358</v>
      </c>
      <c r="B351" s="392" t="s">
        <v>2274</v>
      </c>
      <c r="C351" s="393" t="s">
        <v>2277</v>
      </c>
      <c r="D351" s="393" t="s">
        <v>7209</v>
      </c>
      <c r="E351" s="394" t="s">
        <v>7210</v>
      </c>
      <c r="F351" s="393" t="s">
        <v>6453</v>
      </c>
      <c r="G351" s="392" t="s">
        <v>2278</v>
      </c>
      <c r="H351" s="392"/>
      <c r="I351" s="392" t="s">
        <v>2279</v>
      </c>
      <c r="J351" s="392" t="s">
        <v>2280</v>
      </c>
      <c r="K351" s="393"/>
      <c r="L351" s="393" t="s">
        <v>4884</v>
      </c>
      <c r="M351" s="392" t="s">
        <v>4885</v>
      </c>
      <c r="N351" s="393"/>
      <c r="O351" s="393"/>
      <c r="P351" s="393" t="s">
        <v>6339</v>
      </c>
      <c r="Q351" s="393" t="s">
        <v>4890</v>
      </c>
      <c r="R351" s="393" t="s">
        <v>4890</v>
      </c>
      <c r="S351" s="395"/>
      <c r="T351" s="396" t="s">
        <v>2275</v>
      </c>
      <c r="U351" s="396"/>
      <c r="V351" s="396"/>
      <c r="W351" s="396"/>
      <c r="X351" s="395" t="s">
        <v>4891</v>
      </c>
      <c r="Y351" s="394" t="s">
        <v>7211</v>
      </c>
      <c r="Z351" s="393"/>
      <c r="AA351" s="397"/>
    </row>
    <row r="352" spans="1:27" ht="15.75" customHeight="1">
      <c r="A352" s="391">
        <v>359</v>
      </c>
      <c r="B352" s="392" t="s">
        <v>899</v>
      </c>
      <c r="C352" s="393" t="s">
        <v>900</v>
      </c>
      <c r="D352" s="393" t="s">
        <v>7212</v>
      </c>
      <c r="E352" s="394" t="s">
        <v>7213</v>
      </c>
      <c r="F352" s="393" t="s">
        <v>5144</v>
      </c>
      <c r="G352" s="392" t="s">
        <v>901</v>
      </c>
      <c r="H352" s="392"/>
      <c r="I352" s="392" t="s">
        <v>906</v>
      </c>
      <c r="J352" s="392" t="s">
        <v>7214</v>
      </c>
      <c r="K352" s="393"/>
      <c r="L352" s="393" t="s">
        <v>4884</v>
      </c>
      <c r="M352" s="392" t="s">
        <v>4885</v>
      </c>
      <c r="N352" s="393" t="s">
        <v>4886</v>
      </c>
      <c r="O352" s="393" t="s">
        <v>4887</v>
      </c>
      <c r="P352" s="393" t="s">
        <v>7215</v>
      </c>
      <c r="Q352" s="393" t="s">
        <v>4973</v>
      </c>
      <c r="R352" s="393" t="s">
        <v>4890</v>
      </c>
      <c r="S352" s="395"/>
      <c r="T352" s="396" t="s">
        <v>902</v>
      </c>
      <c r="U352" s="396" t="s">
        <v>900</v>
      </c>
      <c r="V352" s="396" t="s">
        <v>816</v>
      </c>
      <c r="W352" s="396" t="s">
        <v>7216</v>
      </c>
      <c r="X352" s="395" t="s">
        <v>4891</v>
      </c>
      <c r="Y352" s="394" t="s">
        <v>6300</v>
      </c>
      <c r="Z352" s="393"/>
      <c r="AA352" s="397"/>
    </row>
    <row r="353" spans="1:27" ht="15.75" customHeight="1">
      <c r="A353" s="391">
        <v>360</v>
      </c>
      <c r="B353" s="392" t="s">
        <v>2015</v>
      </c>
      <c r="C353" s="393" t="s">
        <v>2017</v>
      </c>
      <c r="D353" s="393" t="s">
        <v>2016</v>
      </c>
      <c r="E353" s="394" t="s">
        <v>7217</v>
      </c>
      <c r="F353" s="393" t="s">
        <v>7218</v>
      </c>
      <c r="G353" s="392" t="s">
        <v>7219</v>
      </c>
      <c r="H353" s="392"/>
      <c r="I353" s="392"/>
      <c r="J353" s="392"/>
      <c r="K353" s="393"/>
      <c r="L353" s="393"/>
      <c r="M353" s="392"/>
      <c r="N353" s="393" t="s">
        <v>4924</v>
      </c>
      <c r="O353" s="393" t="s">
        <v>4925</v>
      </c>
      <c r="P353" s="393"/>
      <c r="Q353" s="393" t="s">
        <v>4890</v>
      </c>
      <c r="R353" s="393" t="s">
        <v>4890</v>
      </c>
      <c r="S353" s="395"/>
      <c r="T353" s="396" t="s">
        <v>2019</v>
      </c>
      <c r="U353" s="396" t="s">
        <v>7220</v>
      </c>
      <c r="V353" s="396"/>
      <c r="W353" s="396" t="s">
        <v>7221</v>
      </c>
      <c r="X353" s="395" t="s">
        <v>4891</v>
      </c>
      <c r="Y353" s="394" t="s">
        <v>6615</v>
      </c>
      <c r="Z353" s="393"/>
      <c r="AA353" s="397"/>
    </row>
    <row r="354" spans="1:27" ht="15.75" customHeight="1">
      <c r="A354" s="391">
        <v>361</v>
      </c>
      <c r="B354" s="392" t="s">
        <v>1080</v>
      </c>
      <c r="C354" s="393" t="s">
        <v>183</v>
      </c>
      <c r="D354" s="393" t="s">
        <v>7222</v>
      </c>
      <c r="E354" s="394" t="s">
        <v>7223</v>
      </c>
      <c r="F354" s="393" t="s">
        <v>7224</v>
      </c>
      <c r="G354" s="392" t="s">
        <v>1081</v>
      </c>
      <c r="H354" s="392"/>
      <c r="I354" s="392" t="s">
        <v>188</v>
      </c>
      <c r="J354" s="392" t="s">
        <v>189</v>
      </c>
      <c r="K354" s="393"/>
      <c r="L354" s="393" t="s">
        <v>4884</v>
      </c>
      <c r="M354" s="392" t="s">
        <v>4885</v>
      </c>
      <c r="N354" s="393" t="s">
        <v>4886</v>
      </c>
      <c r="O354" s="393" t="s">
        <v>4887</v>
      </c>
      <c r="P354" s="393" t="s">
        <v>4888</v>
      </c>
      <c r="Q354" s="393" t="s">
        <v>5451</v>
      </c>
      <c r="R354" s="393" t="s">
        <v>4890</v>
      </c>
      <c r="S354" s="395"/>
      <c r="T354" s="396" t="s">
        <v>185</v>
      </c>
      <c r="U354" s="396" t="s">
        <v>183</v>
      </c>
      <c r="V354" s="396" t="s">
        <v>31</v>
      </c>
      <c r="W354" s="396" t="s">
        <v>1082</v>
      </c>
      <c r="X354" s="395" t="s">
        <v>4891</v>
      </c>
      <c r="Y354" s="394" t="s">
        <v>4892</v>
      </c>
      <c r="Z354" s="393"/>
      <c r="AA354" s="397"/>
    </row>
    <row r="355" spans="1:27" ht="15.75" customHeight="1">
      <c r="A355" s="391">
        <v>362</v>
      </c>
      <c r="B355" s="392" t="s">
        <v>1029</v>
      </c>
      <c r="C355" s="393" t="s">
        <v>1058</v>
      </c>
      <c r="D355" s="393" t="s">
        <v>7225</v>
      </c>
      <c r="E355" s="394" t="s">
        <v>7226</v>
      </c>
      <c r="F355" s="393" t="s">
        <v>7227</v>
      </c>
      <c r="G355" s="392" t="s">
        <v>1022</v>
      </c>
      <c r="H355" s="392"/>
      <c r="I355" s="392" t="s">
        <v>1027</v>
      </c>
      <c r="J355" s="392" t="s">
        <v>1028</v>
      </c>
      <c r="K355" s="393"/>
      <c r="L355" s="393" t="s">
        <v>4884</v>
      </c>
      <c r="M355" s="392" t="s">
        <v>4885</v>
      </c>
      <c r="N355" s="393" t="s">
        <v>4886</v>
      </c>
      <c r="O355" s="393" t="s">
        <v>4887</v>
      </c>
      <c r="P355" s="393" t="s">
        <v>4888</v>
      </c>
      <c r="Q355" s="393" t="s">
        <v>5787</v>
      </c>
      <c r="R355" s="393" t="s">
        <v>4890</v>
      </c>
      <c r="S355" s="395"/>
      <c r="T355" s="396" t="s">
        <v>1023</v>
      </c>
      <c r="U355" s="396" t="s">
        <v>7228</v>
      </c>
      <c r="V355" s="396" t="s">
        <v>1024</v>
      </c>
      <c r="W355" s="396" t="s">
        <v>7229</v>
      </c>
      <c r="X355" s="395" t="s">
        <v>4891</v>
      </c>
      <c r="Y355" s="394" t="s">
        <v>4892</v>
      </c>
      <c r="Z355" s="393"/>
      <c r="AA355" s="397"/>
    </row>
    <row r="356" spans="1:27" ht="15.75" customHeight="1">
      <c r="A356" s="391">
        <v>363</v>
      </c>
      <c r="B356" s="392" t="s">
        <v>1021</v>
      </c>
      <c r="C356" s="393" t="s">
        <v>1058</v>
      </c>
      <c r="D356" s="393" t="s">
        <v>7230</v>
      </c>
      <c r="E356" s="394" t="s">
        <v>7231</v>
      </c>
      <c r="F356" s="393" t="s">
        <v>7227</v>
      </c>
      <c r="G356" s="392" t="s">
        <v>1022</v>
      </c>
      <c r="H356" s="392"/>
      <c r="I356" s="392" t="s">
        <v>1027</v>
      </c>
      <c r="J356" s="392" t="s">
        <v>1028</v>
      </c>
      <c r="K356" s="393"/>
      <c r="L356" s="393" t="s">
        <v>4884</v>
      </c>
      <c r="M356" s="392" t="s">
        <v>4885</v>
      </c>
      <c r="N356" s="393" t="s">
        <v>4886</v>
      </c>
      <c r="O356" s="393" t="s">
        <v>4887</v>
      </c>
      <c r="P356" s="393" t="s">
        <v>4888</v>
      </c>
      <c r="Q356" s="393" t="s">
        <v>4910</v>
      </c>
      <c r="R356" s="393" t="s">
        <v>4890</v>
      </c>
      <c r="S356" s="395"/>
      <c r="T356" s="396" t="s">
        <v>1023</v>
      </c>
      <c r="U356" s="396" t="s">
        <v>7228</v>
      </c>
      <c r="V356" s="396" t="s">
        <v>1024</v>
      </c>
      <c r="W356" s="396" t="s">
        <v>7229</v>
      </c>
      <c r="X356" s="395" t="s">
        <v>4891</v>
      </c>
      <c r="Y356" s="394" t="s">
        <v>4892</v>
      </c>
      <c r="Z356" s="393"/>
      <c r="AA356" s="397"/>
    </row>
    <row r="357" spans="1:27" ht="15.75" customHeight="1">
      <c r="A357" s="391">
        <v>364</v>
      </c>
      <c r="B357" s="392" t="s">
        <v>7232</v>
      </c>
      <c r="C357" s="393" t="s">
        <v>7233</v>
      </c>
      <c r="D357" s="393" t="s">
        <v>7234</v>
      </c>
      <c r="E357" s="394" t="s">
        <v>7235</v>
      </c>
      <c r="F357" s="393" t="s">
        <v>7236</v>
      </c>
      <c r="G357" s="392" t="s">
        <v>7237</v>
      </c>
      <c r="H357" s="392"/>
      <c r="I357" s="392" t="s">
        <v>7238</v>
      </c>
      <c r="J357" s="392" t="s">
        <v>7239</v>
      </c>
      <c r="K357" s="393"/>
      <c r="L357" s="393" t="s">
        <v>5762</v>
      </c>
      <c r="M357" s="392" t="s">
        <v>5763</v>
      </c>
      <c r="N357" s="393" t="s">
        <v>4886</v>
      </c>
      <c r="O357" s="393" t="s">
        <v>4887</v>
      </c>
      <c r="P357" s="393" t="s">
        <v>5766</v>
      </c>
      <c r="Q357" s="393" t="s">
        <v>7240</v>
      </c>
      <c r="R357" s="393" t="s">
        <v>4890</v>
      </c>
      <c r="S357" s="395"/>
      <c r="T357" s="396"/>
      <c r="U357" s="396"/>
      <c r="V357" s="396"/>
      <c r="W357" s="396"/>
      <c r="X357" s="395" t="s">
        <v>4929</v>
      </c>
      <c r="Y357" s="394" t="s">
        <v>7241</v>
      </c>
      <c r="Z357" s="393"/>
      <c r="AA357" s="397"/>
    </row>
    <row r="358" spans="1:27" ht="15.75" customHeight="1">
      <c r="A358" s="391">
        <v>365</v>
      </c>
      <c r="B358" s="392" t="s">
        <v>1813</v>
      </c>
      <c r="C358" s="393" t="s">
        <v>1814</v>
      </c>
      <c r="D358" s="393" t="s">
        <v>7242</v>
      </c>
      <c r="E358" s="394" t="s">
        <v>7243</v>
      </c>
      <c r="F358" s="393" t="s">
        <v>7244</v>
      </c>
      <c r="G358" s="392" t="s">
        <v>7245</v>
      </c>
      <c r="H358" s="392"/>
      <c r="I358" s="392" t="s">
        <v>1815</v>
      </c>
      <c r="J358" s="392" t="s">
        <v>1816</v>
      </c>
      <c r="K358" s="393"/>
      <c r="L358" s="393" t="s">
        <v>7246</v>
      </c>
      <c r="M358" s="392" t="s">
        <v>7247</v>
      </c>
      <c r="N358" s="393" t="s">
        <v>5186</v>
      </c>
      <c r="O358" s="393" t="s">
        <v>5187</v>
      </c>
      <c r="P358" s="393" t="s">
        <v>7248</v>
      </c>
      <c r="Q358" s="393" t="s">
        <v>5943</v>
      </c>
      <c r="R358" s="393" t="s">
        <v>4890</v>
      </c>
      <c r="S358" s="395"/>
      <c r="T358" s="396" t="s">
        <v>1819</v>
      </c>
      <c r="U358" s="396" t="s">
        <v>1817</v>
      </c>
      <c r="V358" s="396" t="s">
        <v>1195</v>
      </c>
      <c r="W358" s="396"/>
      <c r="X358" s="395" t="s">
        <v>4891</v>
      </c>
      <c r="Y358" s="394" t="s">
        <v>7249</v>
      </c>
      <c r="Z358" s="393"/>
      <c r="AA358" s="397"/>
    </row>
    <row r="359" spans="1:27" ht="15.75" customHeight="1">
      <c r="A359" s="391">
        <v>366</v>
      </c>
      <c r="B359" s="392" t="s">
        <v>7250</v>
      </c>
      <c r="C359" s="393" t="s">
        <v>2868</v>
      </c>
      <c r="D359" s="393" t="s">
        <v>7251</v>
      </c>
      <c r="E359" s="394" t="s">
        <v>7252</v>
      </c>
      <c r="F359" s="393" t="s">
        <v>7253</v>
      </c>
      <c r="G359" s="392" t="s">
        <v>2869</v>
      </c>
      <c r="H359" s="392"/>
      <c r="I359" s="392"/>
      <c r="J359" s="392"/>
      <c r="K359" s="393"/>
      <c r="L359" s="393" t="s">
        <v>5345</v>
      </c>
      <c r="M359" s="392" t="s">
        <v>5346</v>
      </c>
      <c r="N359" s="393" t="s">
        <v>4924</v>
      </c>
      <c r="O359" s="393" t="s">
        <v>4925</v>
      </c>
      <c r="P359" s="393" t="s">
        <v>7254</v>
      </c>
      <c r="Q359" s="393" t="s">
        <v>5940</v>
      </c>
      <c r="R359" s="393" t="s">
        <v>4890</v>
      </c>
      <c r="S359" s="395"/>
      <c r="T359" s="396" t="s">
        <v>7255</v>
      </c>
      <c r="U359" s="396" t="s">
        <v>7256</v>
      </c>
      <c r="V359" s="396"/>
      <c r="W359" s="396" t="s">
        <v>7257</v>
      </c>
      <c r="X359" s="395" t="s">
        <v>4905</v>
      </c>
      <c r="Y359" s="394" t="s">
        <v>7258</v>
      </c>
      <c r="Z359" s="393"/>
      <c r="AA359" s="397"/>
    </row>
    <row r="360" spans="1:27" ht="15.75" customHeight="1">
      <c r="A360" s="391">
        <v>367</v>
      </c>
      <c r="B360" s="392" t="s">
        <v>1525</v>
      </c>
      <c r="C360" s="393" t="s">
        <v>1526</v>
      </c>
      <c r="D360" s="393" t="s">
        <v>7259</v>
      </c>
      <c r="E360" s="394" t="s">
        <v>7260</v>
      </c>
      <c r="F360" s="393" t="s">
        <v>7261</v>
      </c>
      <c r="G360" s="392" t="s">
        <v>7262</v>
      </c>
      <c r="H360" s="392"/>
      <c r="I360" s="392" t="s">
        <v>1529</v>
      </c>
      <c r="J360" s="392" t="s">
        <v>1530</v>
      </c>
      <c r="K360" s="393"/>
      <c r="L360" s="393" t="s">
        <v>4884</v>
      </c>
      <c r="M360" s="392" t="s">
        <v>4885</v>
      </c>
      <c r="N360" s="393" t="s">
        <v>4886</v>
      </c>
      <c r="O360" s="393" t="s">
        <v>4887</v>
      </c>
      <c r="P360" s="393" t="s">
        <v>4888</v>
      </c>
      <c r="Q360" s="393" t="s">
        <v>5057</v>
      </c>
      <c r="R360" s="393" t="s">
        <v>4890</v>
      </c>
      <c r="S360" s="395"/>
      <c r="T360" s="396" t="s">
        <v>1528</v>
      </c>
      <c r="U360" s="396" t="s">
        <v>1526</v>
      </c>
      <c r="V360" s="396" t="s">
        <v>31</v>
      </c>
      <c r="W360" s="396" t="s">
        <v>7263</v>
      </c>
      <c r="X360" s="395" t="s">
        <v>4891</v>
      </c>
      <c r="Y360" s="394" t="s">
        <v>5601</v>
      </c>
      <c r="Z360" s="393"/>
      <c r="AA360" s="397"/>
    </row>
    <row r="361" spans="1:27" ht="15.75" customHeight="1">
      <c r="A361" s="391">
        <v>368</v>
      </c>
      <c r="B361" s="392" t="s">
        <v>124</v>
      </c>
      <c r="C361" s="393" t="s">
        <v>125</v>
      </c>
      <c r="D361" s="393" t="s">
        <v>5920</v>
      </c>
      <c r="E361" s="394" t="s">
        <v>7264</v>
      </c>
      <c r="F361" s="393" t="s">
        <v>5824</v>
      </c>
      <c r="G361" s="392" t="s">
        <v>1566</v>
      </c>
      <c r="H361" s="392"/>
      <c r="I361" s="392" t="s">
        <v>129</v>
      </c>
      <c r="J361" s="392" t="s">
        <v>130</v>
      </c>
      <c r="K361" s="393"/>
      <c r="L361" s="393" t="s">
        <v>4884</v>
      </c>
      <c r="M361" s="392" t="s">
        <v>4885</v>
      </c>
      <c r="N361" s="393" t="s">
        <v>4886</v>
      </c>
      <c r="O361" s="393" t="s">
        <v>4887</v>
      </c>
      <c r="P361" s="393" t="s">
        <v>6288</v>
      </c>
      <c r="Q361" s="393" t="s">
        <v>5421</v>
      </c>
      <c r="R361" s="393" t="s">
        <v>4890</v>
      </c>
      <c r="S361" s="395"/>
      <c r="T361" s="396" t="s">
        <v>127</v>
      </c>
      <c r="U361" s="396" t="s">
        <v>125</v>
      </c>
      <c r="V361" s="396" t="s">
        <v>31</v>
      </c>
      <c r="W361" s="396" t="s">
        <v>128</v>
      </c>
      <c r="X361" s="395" t="s">
        <v>4905</v>
      </c>
      <c r="Y361" s="394" t="s">
        <v>6271</v>
      </c>
      <c r="Z361" s="393"/>
      <c r="AA361" s="397"/>
    </row>
    <row r="362" spans="1:27" ht="15.75" customHeight="1">
      <c r="A362" s="391">
        <v>369</v>
      </c>
      <c r="B362" s="392" t="s">
        <v>7265</v>
      </c>
      <c r="C362" s="393" t="s">
        <v>125</v>
      </c>
      <c r="D362" s="393" t="s">
        <v>7266</v>
      </c>
      <c r="E362" s="394" t="s">
        <v>7267</v>
      </c>
      <c r="F362" s="393" t="s">
        <v>5786</v>
      </c>
      <c r="G362" s="392" t="s">
        <v>1074</v>
      </c>
      <c r="H362" s="392"/>
      <c r="I362" s="392" t="s">
        <v>129</v>
      </c>
      <c r="J362" s="392" t="s">
        <v>130</v>
      </c>
      <c r="K362" s="393"/>
      <c r="L362" s="393" t="s">
        <v>4884</v>
      </c>
      <c r="M362" s="392" t="s">
        <v>4885</v>
      </c>
      <c r="N362" s="393" t="s">
        <v>4886</v>
      </c>
      <c r="O362" s="393" t="s">
        <v>4887</v>
      </c>
      <c r="P362" s="393" t="s">
        <v>4888</v>
      </c>
      <c r="Q362" s="393" t="s">
        <v>4901</v>
      </c>
      <c r="R362" s="393" t="s">
        <v>4890</v>
      </c>
      <c r="S362" s="395"/>
      <c r="T362" s="396" t="s">
        <v>127</v>
      </c>
      <c r="U362" s="396" t="s">
        <v>125</v>
      </c>
      <c r="V362" s="396" t="s">
        <v>31</v>
      </c>
      <c r="W362" s="396" t="s">
        <v>128</v>
      </c>
      <c r="X362" s="395" t="s">
        <v>4891</v>
      </c>
      <c r="Y362" s="394" t="s">
        <v>4892</v>
      </c>
      <c r="Z362" s="393"/>
      <c r="AA362" s="397"/>
    </row>
    <row r="363" spans="1:27" ht="15.75" customHeight="1">
      <c r="A363" s="391">
        <v>370</v>
      </c>
      <c r="B363" s="392" t="s">
        <v>1422</v>
      </c>
      <c r="C363" s="393" t="s">
        <v>1423</v>
      </c>
      <c r="D363" s="393" t="s">
        <v>7268</v>
      </c>
      <c r="E363" s="394" t="s">
        <v>7269</v>
      </c>
      <c r="F363" s="393" t="s">
        <v>7270</v>
      </c>
      <c r="G363" s="392" t="s">
        <v>1424</v>
      </c>
      <c r="H363" s="392"/>
      <c r="I363" s="392" t="s">
        <v>1427</v>
      </c>
      <c r="J363" s="392" t="s">
        <v>1428</v>
      </c>
      <c r="K363" s="393"/>
      <c r="L363" s="393" t="s">
        <v>5078</v>
      </c>
      <c r="M363" s="392" t="s">
        <v>7271</v>
      </c>
      <c r="N363" s="393" t="s">
        <v>4924</v>
      </c>
      <c r="O363" s="393" t="s">
        <v>4925</v>
      </c>
      <c r="P363" s="393" t="s">
        <v>7272</v>
      </c>
      <c r="Q363" s="393" t="s">
        <v>5744</v>
      </c>
      <c r="R363" s="393" t="s">
        <v>4890</v>
      </c>
      <c r="S363" s="395"/>
      <c r="T363" s="396" t="s">
        <v>1425</v>
      </c>
      <c r="U363" s="396" t="s">
        <v>1423</v>
      </c>
      <c r="V363" s="396" t="s">
        <v>31</v>
      </c>
      <c r="W363" s="396" t="s">
        <v>1426</v>
      </c>
      <c r="X363" s="395" t="s">
        <v>4905</v>
      </c>
      <c r="Y363" s="394" t="s">
        <v>7273</v>
      </c>
      <c r="Z363" s="393"/>
      <c r="AA363" s="397"/>
    </row>
    <row r="364" spans="1:27" ht="15.75" customHeight="1">
      <c r="A364" s="391">
        <v>371</v>
      </c>
      <c r="B364" s="392" t="s">
        <v>2166</v>
      </c>
      <c r="C364" s="393" t="s">
        <v>1913</v>
      </c>
      <c r="D364" s="393" t="s">
        <v>7274</v>
      </c>
      <c r="E364" s="394" t="s">
        <v>7275</v>
      </c>
      <c r="F364" s="393" t="s">
        <v>5809</v>
      </c>
      <c r="G364" s="392" t="s">
        <v>1914</v>
      </c>
      <c r="H364" s="392"/>
      <c r="I364" s="392" t="s">
        <v>1915</v>
      </c>
      <c r="J364" s="392" t="s">
        <v>1916</v>
      </c>
      <c r="K364" s="393"/>
      <c r="L364" s="393" t="s">
        <v>4884</v>
      </c>
      <c r="M364" s="392" t="s">
        <v>4885</v>
      </c>
      <c r="N364" s="393" t="s">
        <v>4886</v>
      </c>
      <c r="O364" s="393" t="s">
        <v>4887</v>
      </c>
      <c r="P364" s="393" t="s">
        <v>4888</v>
      </c>
      <c r="Q364" s="393" t="s">
        <v>4982</v>
      </c>
      <c r="R364" s="393" t="s">
        <v>4890</v>
      </c>
      <c r="S364" s="395"/>
      <c r="T364" s="396" t="s">
        <v>2168</v>
      </c>
      <c r="U364" s="396" t="s">
        <v>1913</v>
      </c>
      <c r="V364" s="396" t="s">
        <v>31</v>
      </c>
      <c r="W364" s="396" t="s">
        <v>2167</v>
      </c>
      <c r="X364" s="395" t="s">
        <v>4891</v>
      </c>
      <c r="Y364" s="394" t="s">
        <v>6615</v>
      </c>
      <c r="Z364" s="393"/>
      <c r="AA364" s="397"/>
    </row>
    <row r="365" spans="1:27" ht="15.75" customHeight="1">
      <c r="A365" s="391">
        <v>372</v>
      </c>
      <c r="B365" s="392" t="s">
        <v>7276</v>
      </c>
      <c r="C365" s="393" t="s">
        <v>7277</v>
      </c>
      <c r="D365" s="393" t="s">
        <v>7278</v>
      </c>
      <c r="E365" s="394" t="s">
        <v>7279</v>
      </c>
      <c r="F365" s="393" t="s">
        <v>7280</v>
      </c>
      <c r="G365" s="392" t="s">
        <v>7281</v>
      </c>
      <c r="H365" s="392"/>
      <c r="I365" s="392" t="s">
        <v>7282</v>
      </c>
      <c r="J365" s="392" t="s">
        <v>7283</v>
      </c>
      <c r="K365" s="393"/>
      <c r="L365" s="393" t="s">
        <v>7284</v>
      </c>
      <c r="M365" s="392" t="s">
        <v>7285</v>
      </c>
      <c r="N365" s="393" t="s">
        <v>4924</v>
      </c>
      <c r="O365" s="393" t="s">
        <v>4925</v>
      </c>
      <c r="P365" s="393" t="s">
        <v>7286</v>
      </c>
      <c r="Q365" s="393" t="s">
        <v>4890</v>
      </c>
      <c r="R365" s="393" t="s">
        <v>4890</v>
      </c>
      <c r="S365" s="395"/>
      <c r="T365" s="396"/>
      <c r="U365" s="396"/>
      <c r="V365" s="396"/>
      <c r="W365" s="396"/>
      <c r="X365" s="395" t="s">
        <v>4905</v>
      </c>
      <c r="Y365" s="394" t="s">
        <v>7287</v>
      </c>
      <c r="Z365" s="393"/>
      <c r="AA365" s="397"/>
    </row>
    <row r="366" spans="1:27" ht="15.75" customHeight="1">
      <c r="A366" s="391">
        <v>373</v>
      </c>
      <c r="B366" s="392" t="s">
        <v>7288</v>
      </c>
      <c r="C366" s="393" t="s">
        <v>7289</v>
      </c>
      <c r="D366" s="393" t="s">
        <v>7290</v>
      </c>
      <c r="E366" s="394" t="s">
        <v>7291</v>
      </c>
      <c r="F366" s="393" t="s">
        <v>7292</v>
      </c>
      <c r="G366" s="392" t="s">
        <v>7293</v>
      </c>
      <c r="H366" s="392"/>
      <c r="I366" s="392" t="s">
        <v>7294</v>
      </c>
      <c r="J366" s="392" t="s">
        <v>7295</v>
      </c>
      <c r="K366" s="393"/>
      <c r="L366" s="393" t="s">
        <v>7296</v>
      </c>
      <c r="M366" s="392" t="s">
        <v>7297</v>
      </c>
      <c r="N366" s="393" t="s">
        <v>4924</v>
      </c>
      <c r="O366" s="393" t="s">
        <v>4925</v>
      </c>
      <c r="P366" s="393" t="s">
        <v>7298</v>
      </c>
      <c r="Q366" s="393" t="s">
        <v>7299</v>
      </c>
      <c r="R366" s="393" t="s">
        <v>4890</v>
      </c>
      <c r="S366" s="395"/>
      <c r="T366" s="396" t="s">
        <v>7300</v>
      </c>
      <c r="U366" s="396" t="s">
        <v>7301</v>
      </c>
      <c r="V366" s="396" t="s">
        <v>7302</v>
      </c>
      <c r="W366" s="396" t="s">
        <v>7303</v>
      </c>
      <c r="X366" s="395" t="s">
        <v>4905</v>
      </c>
      <c r="Y366" s="394" t="s">
        <v>6993</v>
      </c>
      <c r="Z366" s="393"/>
      <c r="AA366" s="397"/>
    </row>
    <row r="367" spans="1:27" ht="15.75" customHeight="1">
      <c r="A367" s="391">
        <v>374</v>
      </c>
      <c r="B367" s="392" t="s">
        <v>7304</v>
      </c>
      <c r="C367" s="393" t="s">
        <v>2961</v>
      </c>
      <c r="D367" s="393" t="s">
        <v>7305</v>
      </c>
      <c r="E367" s="394" t="s">
        <v>7306</v>
      </c>
      <c r="F367" s="393" t="s">
        <v>6764</v>
      </c>
      <c r="G367" s="392" t="s">
        <v>6765</v>
      </c>
      <c r="H367" s="392"/>
      <c r="I367" s="392" t="s">
        <v>6766</v>
      </c>
      <c r="J367" s="392" t="s">
        <v>6767</v>
      </c>
      <c r="K367" s="393"/>
      <c r="L367" s="393" t="s">
        <v>6768</v>
      </c>
      <c r="M367" s="392" t="s">
        <v>6769</v>
      </c>
      <c r="N367" s="393" t="s">
        <v>5104</v>
      </c>
      <c r="O367" s="393" t="s">
        <v>5105</v>
      </c>
      <c r="P367" s="393" t="s">
        <v>6770</v>
      </c>
      <c r="Q367" s="393" t="s">
        <v>4889</v>
      </c>
      <c r="R367" s="393" t="s">
        <v>4890</v>
      </c>
      <c r="S367" s="395"/>
      <c r="T367" s="396" t="s">
        <v>7307</v>
      </c>
      <c r="U367" s="396" t="s">
        <v>6773</v>
      </c>
      <c r="V367" s="396" t="s">
        <v>7308</v>
      </c>
      <c r="W367" s="396" t="s">
        <v>7309</v>
      </c>
      <c r="X367" s="395" t="s">
        <v>4905</v>
      </c>
      <c r="Y367" s="394" t="s">
        <v>5904</v>
      </c>
      <c r="Z367" s="393"/>
      <c r="AA367" s="397"/>
    </row>
    <row r="368" spans="1:27" ht="15.75" customHeight="1">
      <c r="A368" s="391">
        <v>375</v>
      </c>
      <c r="B368" s="392" t="s">
        <v>7310</v>
      </c>
      <c r="C368" s="393" t="s">
        <v>7311</v>
      </c>
      <c r="D368" s="393" t="s">
        <v>7312</v>
      </c>
      <c r="E368" s="394" t="s">
        <v>7313</v>
      </c>
      <c r="F368" s="393" t="s">
        <v>7314</v>
      </c>
      <c r="G368" s="392" t="s">
        <v>7315</v>
      </c>
      <c r="H368" s="392"/>
      <c r="I368" s="392" t="s">
        <v>7316</v>
      </c>
      <c r="J368" s="392" t="s">
        <v>7317</v>
      </c>
      <c r="K368" s="393"/>
      <c r="L368" s="393" t="s">
        <v>5762</v>
      </c>
      <c r="M368" s="392" t="s">
        <v>5763</v>
      </c>
      <c r="N368" s="393" t="s">
        <v>5764</v>
      </c>
      <c r="O368" s="393" t="s">
        <v>5765</v>
      </c>
      <c r="P368" s="393" t="s">
        <v>5766</v>
      </c>
      <c r="Q368" s="393" t="s">
        <v>5301</v>
      </c>
      <c r="R368" s="393" t="s">
        <v>4890</v>
      </c>
      <c r="S368" s="395"/>
      <c r="T368" s="396"/>
      <c r="U368" s="396"/>
      <c r="V368" s="396"/>
      <c r="W368" s="396"/>
      <c r="X368" s="395" t="s">
        <v>4929</v>
      </c>
      <c r="Y368" s="394" t="s">
        <v>5767</v>
      </c>
      <c r="Z368" s="393"/>
      <c r="AA368" s="397"/>
    </row>
    <row r="369" spans="1:27" ht="15.75" customHeight="1">
      <c r="A369" s="391">
        <v>376</v>
      </c>
      <c r="B369" s="392" t="s">
        <v>1737</v>
      </c>
      <c r="C369" s="393" t="s">
        <v>1738</v>
      </c>
      <c r="D369" s="393" t="s">
        <v>7318</v>
      </c>
      <c r="E369" s="394" t="s">
        <v>7319</v>
      </c>
      <c r="F369" s="393" t="s">
        <v>7320</v>
      </c>
      <c r="G369" s="392" t="s">
        <v>1739</v>
      </c>
      <c r="H369" s="392"/>
      <c r="I369" s="392" t="s">
        <v>1741</v>
      </c>
      <c r="J369" s="392" t="s">
        <v>1742</v>
      </c>
      <c r="K369" s="393"/>
      <c r="L369" s="393" t="s">
        <v>7321</v>
      </c>
      <c r="M369" s="392" t="s">
        <v>7322</v>
      </c>
      <c r="N369" s="393" t="s">
        <v>4886</v>
      </c>
      <c r="O369" s="393" t="s">
        <v>4887</v>
      </c>
      <c r="P369" s="393" t="s">
        <v>7322</v>
      </c>
      <c r="Q369" s="393" t="s">
        <v>7323</v>
      </c>
      <c r="R369" s="393" t="s">
        <v>4890</v>
      </c>
      <c r="S369" s="395"/>
      <c r="T369" s="396" t="s">
        <v>1740</v>
      </c>
      <c r="U369" s="396" t="s">
        <v>2355</v>
      </c>
      <c r="V369" s="396"/>
      <c r="W369" s="396" t="s">
        <v>2356</v>
      </c>
      <c r="X369" s="395" t="s">
        <v>4905</v>
      </c>
      <c r="Y369" s="394" t="s">
        <v>5203</v>
      </c>
      <c r="Z369" s="393"/>
      <c r="AA369" s="397"/>
    </row>
    <row r="370" spans="1:27" ht="15.75" customHeight="1">
      <c r="A370" s="391">
        <v>377</v>
      </c>
      <c r="B370" s="392" t="s">
        <v>1695</v>
      </c>
      <c r="C370" s="393" t="s">
        <v>7324</v>
      </c>
      <c r="D370" s="393" t="s">
        <v>7325</v>
      </c>
      <c r="E370" s="394" t="s">
        <v>7326</v>
      </c>
      <c r="F370" s="393" t="s">
        <v>7327</v>
      </c>
      <c r="G370" s="392" t="s">
        <v>7328</v>
      </c>
      <c r="H370" s="392"/>
      <c r="I370" s="392" t="s">
        <v>1701</v>
      </c>
      <c r="J370" s="392" t="s">
        <v>1702</v>
      </c>
      <c r="K370" s="393"/>
      <c r="L370" s="393" t="s">
        <v>7296</v>
      </c>
      <c r="M370" s="392" t="s">
        <v>7297</v>
      </c>
      <c r="N370" s="393" t="s">
        <v>5136</v>
      </c>
      <c r="O370" s="393" t="s">
        <v>5137</v>
      </c>
      <c r="P370" s="393" t="s">
        <v>7322</v>
      </c>
      <c r="Q370" s="393" t="s">
        <v>4890</v>
      </c>
      <c r="R370" s="393" t="s">
        <v>4890</v>
      </c>
      <c r="S370" s="395"/>
      <c r="T370" s="396" t="s">
        <v>1698</v>
      </c>
      <c r="U370" s="396"/>
      <c r="V370" s="396"/>
      <c r="W370" s="396"/>
      <c r="X370" s="395" t="s">
        <v>4891</v>
      </c>
      <c r="Y370" s="394" t="s">
        <v>7329</v>
      </c>
      <c r="Z370" s="393"/>
      <c r="AA370" s="397"/>
    </row>
    <row r="371" spans="1:27" ht="15.75" customHeight="1">
      <c r="A371" s="391">
        <v>378</v>
      </c>
      <c r="B371" s="392" t="s">
        <v>7330</v>
      </c>
      <c r="C371" s="393" t="s">
        <v>1729</v>
      </c>
      <c r="D371" s="393" t="s">
        <v>7331</v>
      </c>
      <c r="E371" s="394" t="s">
        <v>7332</v>
      </c>
      <c r="F371" s="393" t="s">
        <v>5732</v>
      </c>
      <c r="G371" s="392" t="s">
        <v>1108</v>
      </c>
      <c r="H371" s="392"/>
      <c r="I371" s="392" t="s">
        <v>7333</v>
      </c>
      <c r="J371" s="392" t="s">
        <v>1113</v>
      </c>
      <c r="K371" s="393"/>
      <c r="L371" s="393" t="s">
        <v>4884</v>
      </c>
      <c r="M371" s="392" t="s">
        <v>4885</v>
      </c>
      <c r="N371" s="393" t="s">
        <v>4886</v>
      </c>
      <c r="O371" s="393" t="s">
        <v>4887</v>
      </c>
      <c r="P371" s="393" t="s">
        <v>4888</v>
      </c>
      <c r="Q371" s="393" t="s">
        <v>4948</v>
      </c>
      <c r="R371" s="393" t="s">
        <v>4890</v>
      </c>
      <c r="S371" s="395"/>
      <c r="T371" s="396" t="s">
        <v>1109</v>
      </c>
      <c r="U371" s="396" t="s">
        <v>1729</v>
      </c>
      <c r="V371" s="396" t="s">
        <v>31</v>
      </c>
      <c r="W371" s="396" t="s">
        <v>7334</v>
      </c>
      <c r="X371" s="395" t="s">
        <v>4891</v>
      </c>
      <c r="Y371" s="394" t="s">
        <v>4892</v>
      </c>
      <c r="Z371" s="393"/>
      <c r="AA371" s="397"/>
    </row>
    <row r="372" spans="1:27" ht="15.75" customHeight="1">
      <c r="A372" s="391">
        <v>379</v>
      </c>
      <c r="B372" s="392" t="s">
        <v>672</v>
      </c>
      <c r="C372" s="393" t="s">
        <v>673</v>
      </c>
      <c r="D372" s="393" t="s">
        <v>7335</v>
      </c>
      <c r="E372" s="394" t="s">
        <v>7336</v>
      </c>
      <c r="F372" s="393" t="s">
        <v>7337</v>
      </c>
      <c r="G372" s="392" t="s">
        <v>1299</v>
      </c>
      <c r="H372" s="392"/>
      <c r="I372" s="392" t="s">
        <v>679</v>
      </c>
      <c r="J372" s="392" t="s">
        <v>680</v>
      </c>
      <c r="K372" s="393"/>
      <c r="L372" s="393" t="s">
        <v>4884</v>
      </c>
      <c r="M372" s="392" t="s">
        <v>4885</v>
      </c>
      <c r="N372" s="393" t="s">
        <v>4886</v>
      </c>
      <c r="O372" s="393" t="s">
        <v>4887</v>
      </c>
      <c r="P372" s="393" t="s">
        <v>4888</v>
      </c>
      <c r="Q372" s="393" t="s">
        <v>5425</v>
      </c>
      <c r="R372" s="393" t="s">
        <v>4890</v>
      </c>
      <c r="S372" s="395"/>
      <c r="T372" s="396" t="s">
        <v>675</v>
      </c>
      <c r="U372" s="396" t="s">
        <v>677</v>
      </c>
      <c r="V372" s="396" t="s">
        <v>676</v>
      </c>
      <c r="W372" s="396" t="s">
        <v>678</v>
      </c>
      <c r="X372" s="395" t="s">
        <v>4891</v>
      </c>
      <c r="Y372" s="394" t="s">
        <v>4892</v>
      </c>
      <c r="Z372" s="393"/>
      <c r="AA372" s="397"/>
    </row>
    <row r="373" spans="1:27" ht="15.75" customHeight="1">
      <c r="A373" s="391">
        <v>380</v>
      </c>
      <c r="B373" s="392" t="s">
        <v>1215</v>
      </c>
      <c r="C373" s="393" t="s">
        <v>1216</v>
      </c>
      <c r="D373" s="393" t="s">
        <v>7338</v>
      </c>
      <c r="E373" s="394" t="s">
        <v>7339</v>
      </c>
      <c r="F373" s="393" t="s">
        <v>5097</v>
      </c>
      <c r="G373" s="392" t="s">
        <v>1217</v>
      </c>
      <c r="H373" s="392"/>
      <c r="I373" s="392" t="s">
        <v>1221</v>
      </c>
      <c r="J373" s="392" t="s">
        <v>1222</v>
      </c>
      <c r="K373" s="393"/>
      <c r="L373" s="393" t="s">
        <v>4884</v>
      </c>
      <c r="M373" s="392" t="s">
        <v>4885</v>
      </c>
      <c r="N373" s="393" t="s">
        <v>4886</v>
      </c>
      <c r="O373" s="393" t="s">
        <v>4887</v>
      </c>
      <c r="P373" s="393" t="s">
        <v>4888</v>
      </c>
      <c r="Q373" s="393" t="s">
        <v>6723</v>
      </c>
      <c r="R373" s="393" t="s">
        <v>4890</v>
      </c>
      <c r="S373" s="395"/>
      <c r="T373" s="396" t="s">
        <v>1218</v>
      </c>
      <c r="U373" s="396"/>
      <c r="V373" s="396"/>
      <c r="W373" s="396"/>
      <c r="X373" s="395" t="s">
        <v>4905</v>
      </c>
      <c r="Y373" s="394" t="s">
        <v>7340</v>
      </c>
      <c r="Z373" s="393"/>
      <c r="AA373" s="397"/>
    </row>
    <row r="374" spans="1:27" ht="15.75" customHeight="1">
      <c r="A374" s="391">
        <v>381</v>
      </c>
      <c r="B374" s="392" t="s">
        <v>7341</v>
      </c>
      <c r="C374" s="393" t="s">
        <v>2455</v>
      </c>
      <c r="D374" s="393" t="s">
        <v>7342</v>
      </c>
      <c r="E374" s="394" t="s">
        <v>7343</v>
      </c>
      <c r="F374" s="393" t="s">
        <v>6338</v>
      </c>
      <c r="G374" s="392" t="s">
        <v>2456</v>
      </c>
      <c r="H374" s="392"/>
      <c r="I374" s="392" t="s">
        <v>2457</v>
      </c>
      <c r="J374" s="392" t="s">
        <v>2458</v>
      </c>
      <c r="K374" s="393"/>
      <c r="L374" s="393" t="s">
        <v>4884</v>
      </c>
      <c r="M374" s="392" t="s">
        <v>4885</v>
      </c>
      <c r="N374" s="393" t="s">
        <v>4924</v>
      </c>
      <c r="O374" s="393" t="s">
        <v>4925</v>
      </c>
      <c r="P374" s="393" t="s">
        <v>4888</v>
      </c>
      <c r="Q374" s="393" t="s">
        <v>4948</v>
      </c>
      <c r="R374" s="393" t="s">
        <v>4890</v>
      </c>
      <c r="S374" s="395"/>
      <c r="T374" s="396" t="s">
        <v>2453</v>
      </c>
      <c r="U374" s="396" t="s">
        <v>2451</v>
      </c>
      <c r="V374" s="396" t="s">
        <v>334</v>
      </c>
      <c r="W374" s="396" t="s">
        <v>2452</v>
      </c>
      <c r="X374" s="395" t="s">
        <v>4905</v>
      </c>
      <c r="Y374" s="394" t="s">
        <v>7344</v>
      </c>
      <c r="Z374" s="393"/>
      <c r="AA374" s="397"/>
    </row>
    <row r="375" spans="1:27" ht="15.75" customHeight="1">
      <c r="A375" s="391">
        <v>382</v>
      </c>
      <c r="B375" s="392" t="s">
        <v>1463</v>
      </c>
      <c r="C375" s="393" t="s">
        <v>1464</v>
      </c>
      <c r="D375" s="393" t="s">
        <v>7345</v>
      </c>
      <c r="E375" s="394" t="s">
        <v>7346</v>
      </c>
      <c r="F375" s="393" t="s">
        <v>7347</v>
      </c>
      <c r="G375" s="392" t="s">
        <v>1465</v>
      </c>
      <c r="H375" s="392"/>
      <c r="I375" s="392" t="s">
        <v>1467</v>
      </c>
      <c r="J375" s="392" t="s">
        <v>1468</v>
      </c>
      <c r="K375" s="393"/>
      <c r="L375" s="393" t="s">
        <v>4884</v>
      </c>
      <c r="M375" s="392" t="s">
        <v>4885</v>
      </c>
      <c r="N375" s="393" t="s">
        <v>4886</v>
      </c>
      <c r="O375" s="393" t="s">
        <v>4887</v>
      </c>
      <c r="P375" s="393" t="s">
        <v>4888</v>
      </c>
      <c r="Q375" s="393" t="s">
        <v>6063</v>
      </c>
      <c r="R375" s="393" t="s">
        <v>4890</v>
      </c>
      <c r="S375" s="395"/>
      <c r="T375" s="396" t="s">
        <v>1466</v>
      </c>
      <c r="U375" s="396" t="s">
        <v>7348</v>
      </c>
      <c r="V375" s="396" t="s">
        <v>1346</v>
      </c>
      <c r="W375" s="396" t="s">
        <v>7349</v>
      </c>
      <c r="X375" s="395" t="s">
        <v>4891</v>
      </c>
      <c r="Y375" s="394" t="s">
        <v>4892</v>
      </c>
      <c r="Z375" s="393"/>
      <c r="AA375" s="397"/>
    </row>
    <row r="376" spans="1:27" ht="15.75" customHeight="1">
      <c r="A376" s="391">
        <v>383</v>
      </c>
      <c r="B376" s="392" t="s">
        <v>7350</v>
      </c>
      <c r="C376" s="393" t="s">
        <v>7351</v>
      </c>
      <c r="D376" s="393" t="s">
        <v>7352</v>
      </c>
      <c r="E376" s="394" t="s">
        <v>7353</v>
      </c>
      <c r="F376" s="393" t="s">
        <v>7354</v>
      </c>
      <c r="G376" s="392" t="s">
        <v>7355</v>
      </c>
      <c r="H376" s="392"/>
      <c r="I376" s="392" t="s">
        <v>7356</v>
      </c>
      <c r="J376" s="392" t="s">
        <v>7357</v>
      </c>
      <c r="K376" s="393"/>
      <c r="L376" s="393" t="s">
        <v>5023</v>
      </c>
      <c r="M376" s="392" t="s">
        <v>5024</v>
      </c>
      <c r="N376" s="393" t="s">
        <v>5214</v>
      </c>
      <c r="O376" s="393" t="s">
        <v>5215</v>
      </c>
      <c r="P376" s="393" t="s">
        <v>7358</v>
      </c>
      <c r="Q376" s="393" t="s">
        <v>5425</v>
      </c>
      <c r="R376" s="393" t="s">
        <v>4890</v>
      </c>
      <c r="S376" s="395"/>
      <c r="T376" s="396" t="s">
        <v>7359</v>
      </c>
      <c r="U376" s="396" t="s">
        <v>7360</v>
      </c>
      <c r="V376" s="396" t="s">
        <v>2472</v>
      </c>
      <c r="W376" s="396"/>
      <c r="X376" s="395" t="s">
        <v>4929</v>
      </c>
      <c r="Y376" s="394" t="s">
        <v>7361</v>
      </c>
      <c r="Z376" s="393"/>
      <c r="AA376" s="397"/>
    </row>
    <row r="377" spans="1:27" ht="15.75" customHeight="1">
      <c r="A377" s="391">
        <v>384</v>
      </c>
      <c r="B377" s="392" t="s">
        <v>7362</v>
      </c>
      <c r="C377" s="393" t="s">
        <v>7363</v>
      </c>
      <c r="D377" s="393" t="s">
        <v>7364</v>
      </c>
      <c r="E377" s="394" t="s">
        <v>7365</v>
      </c>
      <c r="F377" s="393" t="s">
        <v>7366</v>
      </c>
      <c r="G377" s="392" t="s">
        <v>7367</v>
      </c>
      <c r="H377" s="392"/>
      <c r="I377" s="392" t="s">
        <v>1917</v>
      </c>
      <c r="J377" s="392" t="s">
        <v>1918</v>
      </c>
      <c r="K377" s="393"/>
      <c r="L377" s="393" t="s">
        <v>5078</v>
      </c>
      <c r="M377" s="392" t="s">
        <v>7271</v>
      </c>
      <c r="N377" s="393" t="s">
        <v>4924</v>
      </c>
      <c r="O377" s="393" t="s">
        <v>4925</v>
      </c>
      <c r="P377" s="393" t="s">
        <v>7368</v>
      </c>
      <c r="Q377" s="393" t="s">
        <v>4982</v>
      </c>
      <c r="R377" s="393" t="s">
        <v>4890</v>
      </c>
      <c r="S377" s="395"/>
      <c r="T377" s="396" t="s">
        <v>1921</v>
      </c>
      <c r="U377" s="396" t="s">
        <v>1919</v>
      </c>
      <c r="V377" s="396" t="s">
        <v>31</v>
      </c>
      <c r="W377" s="396" t="s">
        <v>1920</v>
      </c>
      <c r="X377" s="395" t="s">
        <v>4891</v>
      </c>
      <c r="Y377" s="394" t="s">
        <v>6197</v>
      </c>
      <c r="Z377" s="393"/>
      <c r="AA377" s="397"/>
    </row>
    <row r="378" spans="1:27" ht="15.75" customHeight="1">
      <c r="A378" s="391">
        <v>385</v>
      </c>
      <c r="B378" s="392" t="s">
        <v>7369</v>
      </c>
      <c r="C378" s="393" t="s">
        <v>7370</v>
      </c>
      <c r="D378" s="393" t="s">
        <v>7371</v>
      </c>
      <c r="E378" s="394" t="s">
        <v>7372</v>
      </c>
      <c r="F378" s="393" t="s">
        <v>7373</v>
      </c>
      <c r="G378" s="392" t="s">
        <v>7374</v>
      </c>
      <c r="H378" s="392"/>
      <c r="I378" s="392"/>
      <c r="J378" s="392"/>
      <c r="K378" s="393"/>
      <c r="L378" s="393" t="s">
        <v>7375</v>
      </c>
      <c r="M378" s="392" t="s">
        <v>7376</v>
      </c>
      <c r="N378" s="393" t="s">
        <v>4924</v>
      </c>
      <c r="O378" s="393" t="s">
        <v>4925</v>
      </c>
      <c r="P378" s="393" t="s">
        <v>7377</v>
      </c>
      <c r="Q378" s="393" t="s">
        <v>5387</v>
      </c>
      <c r="R378" s="393" t="s">
        <v>4890</v>
      </c>
      <c r="S378" s="395"/>
      <c r="T378" s="396" t="s">
        <v>7378</v>
      </c>
      <c r="U378" s="396"/>
      <c r="V378" s="396"/>
      <c r="W378" s="396"/>
      <c r="X378" s="395" t="s">
        <v>4929</v>
      </c>
      <c r="Y378" s="394" t="s">
        <v>6017</v>
      </c>
      <c r="Z378" s="393"/>
      <c r="AA378" s="397"/>
    </row>
    <row r="379" spans="1:27" ht="15.75" customHeight="1">
      <c r="A379" s="391">
        <v>386</v>
      </c>
      <c r="B379" s="392" t="s">
        <v>1275</v>
      </c>
      <c r="C379" s="393" t="s">
        <v>279</v>
      </c>
      <c r="D379" s="393" t="s">
        <v>7379</v>
      </c>
      <c r="E379" s="394" t="s">
        <v>7380</v>
      </c>
      <c r="F379" s="393" t="s">
        <v>5123</v>
      </c>
      <c r="G379" s="392" t="s">
        <v>1276</v>
      </c>
      <c r="H379" s="392"/>
      <c r="I379" s="392" t="s">
        <v>1278</v>
      </c>
      <c r="J379" s="392" t="s">
        <v>1279</v>
      </c>
      <c r="K379" s="393"/>
      <c r="L379" s="393" t="s">
        <v>4884</v>
      </c>
      <c r="M379" s="392" t="s">
        <v>4885</v>
      </c>
      <c r="N379" s="393" t="s">
        <v>4886</v>
      </c>
      <c r="O379" s="393" t="s">
        <v>4887</v>
      </c>
      <c r="P379" s="393" t="s">
        <v>4888</v>
      </c>
      <c r="Q379" s="393" t="s">
        <v>4973</v>
      </c>
      <c r="R379" s="393" t="s">
        <v>4890</v>
      </c>
      <c r="S379" s="395"/>
      <c r="T379" s="396" t="s">
        <v>281</v>
      </c>
      <c r="U379" s="396" t="s">
        <v>279</v>
      </c>
      <c r="V379" s="396" t="s">
        <v>31</v>
      </c>
      <c r="W379" s="396" t="s">
        <v>1277</v>
      </c>
      <c r="X379" s="395" t="s">
        <v>4891</v>
      </c>
      <c r="Y379" s="394" t="s">
        <v>4892</v>
      </c>
      <c r="Z379" s="393"/>
      <c r="AA379" s="397"/>
    </row>
    <row r="380" spans="1:27" ht="15.75" customHeight="1">
      <c r="A380" s="391">
        <v>387</v>
      </c>
      <c r="B380" s="392" t="s">
        <v>1280</v>
      </c>
      <c r="C380" s="393" t="s">
        <v>1281</v>
      </c>
      <c r="D380" s="393" t="s">
        <v>7381</v>
      </c>
      <c r="E380" s="394" t="s">
        <v>7382</v>
      </c>
      <c r="F380" s="393" t="s">
        <v>5732</v>
      </c>
      <c r="G380" s="392" t="s">
        <v>1282</v>
      </c>
      <c r="H380" s="392"/>
      <c r="I380" s="392" t="s">
        <v>1286</v>
      </c>
      <c r="J380" s="392" t="s">
        <v>1287</v>
      </c>
      <c r="K380" s="393"/>
      <c r="L380" s="393" t="s">
        <v>4884</v>
      </c>
      <c r="M380" s="392" t="s">
        <v>4885</v>
      </c>
      <c r="N380" s="393" t="s">
        <v>4886</v>
      </c>
      <c r="O380" s="393" t="s">
        <v>4887</v>
      </c>
      <c r="P380" s="393" t="s">
        <v>4888</v>
      </c>
      <c r="Q380" s="393" t="s">
        <v>4973</v>
      </c>
      <c r="R380" s="393" t="s">
        <v>4890</v>
      </c>
      <c r="S380" s="395"/>
      <c r="T380" s="396" t="s">
        <v>1283</v>
      </c>
      <c r="U380" s="396" t="s">
        <v>1284</v>
      </c>
      <c r="V380" s="396" t="s">
        <v>31</v>
      </c>
      <c r="W380" s="396" t="s">
        <v>1285</v>
      </c>
      <c r="X380" s="395" t="s">
        <v>4891</v>
      </c>
      <c r="Y380" s="394" t="s">
        <v>5417</v>
      </c>
      <c r="Z380" s="393"/>
      <c r="AA380" s="397"/>
    </row>
    <row r="381" spans="1:27" ht="15.75" customHeight="1">
      <c r="A381" s="391">
        <v>388</v>
      </c>
      <c r="B381" s="392" t="s">
        <v>1628</v>
      </c>
      <c r="C381" s="393" t="s">
        <v>1629</v>
      </c>
      <c r="D381" s="393" t="s">
        <v>7383</v>
      </c>
      <c r="E381" s="394" t="s">
        <v>7384</v>
      </c>
      <c r="F381" s="393" t="s">
        <v>5414</v>
      </c>
      <c r="G381" s="392" t="s">
        <v>1630</v>
      </c>
      <c r="H381" s="392"/>
      <c r="I381" s="392" t="s">
        <v>1634</v>
      </c>
      <c r="J381" s="392" t="s">
        <v>1635</v>
      </c>
      <c r="K381" s="393"/>
      <c r="L381" s="393" t="s">
        <v>5311</v>
      </c>
      <c r="M381" s="392" t="s">
        <v>5312</v>
      </c>
      <c r="N381" s="393"/>
      <c r="O381" s="393"/>
      <c r="P381" s="393" t="s">
        <v>6502</v>
      </c>
      <c r="Q381" s="393" t="s">
        <v>5057</v>
      </c>
      <c r="R381" s="393" t="s">
        <v>4890</v>
      </c>
      <c r="S381" s="395"/>
      <c r="T381" s="396" t="s">
        <v>1631</v>
      </c>
      <c r="U381" s="396" t="s">
        <v>1632</v>
      </c>
      <c r="V381" s="396" t="s">
        <v>334</v>
      </c>
      <c r="W381" s="396" t="s">
        <v>1633</v>
      </c>
      <c r="X381" s="395" t="s">
        <v>4891</v>
      </c>
      <c r="Y381" s="394" t="s">
        <v>5304</v>
      </c>
      <c r="Z381" s="393"/>
      <c r="AA381" s="397"/>
    </row>
    <row r="382" spans="1:27" ht="15.75" customHeight="1">
      <c r="A382" s="391">
        <v>389</v>
      </c>
      <c r="B382" s="392" t="s">
        <v>2625</v>
      </c>
      <c r="C382" s="393" t="s">
        <v>2627</v>
      </c>
      <c r="D382" s="393" t="s">
        <v>7385</v>
      </c>
      <c r="E382" s="394" t="s">
        <v>7386</v>
      </c>
      <c r="F382" s="393" t="s">
        <v>7387</v>
      </c>
      <c r="G382" s="392" t="s">
        <v>2628</v>
      </c>
      <c r="H382" s="392"/>
      <c r="I382" s="392" t="s">
        <v>2629</v>
      </c>
      <c r="J382" s="392" t="s">
        <v>2630</v>
      </c>
      <c r="K382" s="393"/>
      <c r="L382" s="393" t="s">
        <v>6550</v>
      </c>
      <c r="M382" s="392" t="s">
        <v>6551</v>
      </c>
      <c r="N382" s="393" t="s">
        <v>4970</v>
      </c>
      <c r="O382" s="393" t="s">
        <v>4971</v>
      </c>
      <c r="P382" s="393" t="s">
        <v>7388</v>
      </c>
      <c r="Q382" s="393" t="s">
        <v>5057</v>
      </c>
      <c r="R382" s="393" t="s">
        <v>4890</v>
      </c>
      <c r="S382" s="395"/>
      <c r="T382" s="396" t="s">
        <v>2631</v>
      </c>
      <c r="U382" s="396" t="s">
        <v>7389</v>
      </c>
      <c r="V382" s="396" t="s">
        <v>7390</v>
      </c>
      <c r="W382" s="396"/>
      <c r="X382" s="395" t="s">
        <v>4905</v>
      </c>
      <c r="Y382" s="394" t="s">
        <v>6954</v>
      </c>
      <c r="Z382" s="393"/>
      <c r="AA382" s="397"/>
    </row>
    <row r="383" spans="1:27" ht="15.75" customHeight="1">
      <c r="A383" s="391">
        <v>390</v>
      </c>
      <c r="B383" s="392" t="s">
        <v>7391</v>
      </c>
      <c r="C383" s="393" t="s">
        <v>7392</v>
      </c>
      <c r="D383" s="393" t="s">
        <v>7393</v>
      </c>
      <c r="E383" s="394" t="s">
        <v>7394</v>
      </c>
      <c r="F383" s="393" t="s">
        <v>7395</v>
      </c>
      <c r="G383" s="392" t="s">
        <v>7396</v>
      </c>
      <c r="H383" s="392"/>
      <c r="I383" s="392" t="s">
        <v>7397</v>
      </c>
      <c r="J383" s="392" t="s">
        <v>7398</v>
      </c>
      <c r="K383" s="393"/>
      <c r="L383" s="393" t="s">
        <v>7399</v>
      </c>
      <c r="M383" s="392" t="s">
        <v>5294</v>
      </c>
      <c r="N383" s="393"/>
      <c r="O383" s="393"/>
      <c r="P383" s="393" t="s">
        <v>7400</v>
      </c>
      <c r="Q383" s="393" t="s">
        <v>4890</v>
      </c>
      <c r="R383" s="393" t="s">
        <v>4890</v>
      </c>
      <c r="S383" s="395"/>
      <c r="T383" s="396"/>
      <c r="U383" s="396" t="s">
        <v>7401</v>
      </c>
      <c r="V383" s="396" t="s">
        <v>38</v>
      </c>
      <c r="W383" s="396" t="s">
        <v>7402</v>
      </c>
      <c r="X383" s="395" t="s">
        <v>4929</v>
      </c>
      <c r="Y383" s="394" t="s">
        <v>7403</v>
      </c>
      <c r="Z383" s="393"/>
      <c r="AA383" s="397"/>
    </row>
    <row r="384" spans="1:27" ht="15.75" customHeight="1">
      <c r="A384" s="391">
        <v>391</v>
      </c>
      <c r="B384" s="392" t="s">
        <v>559</v>
      </c>
      <c r="C384" s="393" t="s">
        <v>560</v>
      </c>
      <c r="D384" s="393" t="s">
        <v>7404</v>
      </c>
      <c r="E384" s="394" t="s">
        <v>7405</v>
      </c>
      <c r="F384" s="393" t="s">
        <v>7406</v>
      </c>
      <c r="G384" s="392" t="s">
        <v>1781</v>
      </c>
      <c r="H384" s="392"/>
      <c r="I384" s="392" t="s">
        <v>564</v>
      </c>
      <c r="J384" s="392" t="s">
        <v>565</v>
      </c>
      <c r="K384" s="393"/>
      <c r="L384" s="393" t="s">
        <v>4884</v>
      </c>
      <c r="M384" s="392" t="s">
        <v>4885</v>
      </c>
      <c r="N384" s="393" t="s">
        <v>4886</v>
      </c>
      <c r="O384" s="393" t="s">
        <v>4887</v>
      </c>
      <c r="P384" s="393" t="s">
        <v>4888</v>
      </c>
      <c r="Q384" s="393" t="s">
        <v>4973</v>
      </c>
      <c r="R384" s="393" t="s">
        <v>4890</v>
      </c>
      <c r="S384" s="395"/>
      <c r="T384" s="396" t="s">
        <v>7407</v>
      </c>
      <c r="U384" s="396" t="s">
        <v>560</v>
      </c>
      <c r="V384" s="396" t="s">
        <v>31</v>
      </c>
      <c r="W384" s="396" t="s">
        <v>563</v>
      </c>
      <c r="X384" s="395" t="s">
        <v>4891</v>
      </c>
      <c r="Y384" s="394" t="s">
        <v>4892</v>
      </c>
      <c r="Z384" s="393"/>
      <c r="AA384" s="397"/>
    </row>
    <row r="385" spans="1:27" ht="15.75" customHeight="1">
      <c r="A385" s="391">
        <v>392</v>
      </c>
      <c r="B385" s="392" t="s">
        <v>7408</v>
      </c>
      <c r="C385" s="393" t="s">
        <v>7409</v>
      </c>
      <c r="D385" s="393" t="s">
        <v>7410</v>
      </c>
      <c r="E385" s="394" t="s">
        <v>7411</v>
      </c>
      <c r="F385" s="393"/>
      <c r="G385" s="392" t="s">
        <v>7412</v>
      </c>
      <c r="H385" s="392"/>
      <c r="I385" s="392"/>
      <c r="J385" s="392"/>
      <c r="K385" s="393"/>
      <c r="L385" s="393" t="s">
        <v>5197</v>
      </c>
      <c r="M385" s="392" t="s">
        <v>5198</v>
      </c>
      <c r="N385" s="393" t="s">
        <v>4924</v>
      </c>
      <c r="O385" s="393" t="s">
        <v>4925</v>
      </c>
      <c r="P385" s="393" t="s">
        <v>4972</v>
      </c>
      <c r="Q385" s="393" t="s">
        <v>5057</v>
      </c>
      <c r="R385" s="393" t="s">
        <v>4890</v>
      </c>
      <c r="S385" s="395"/>
      <c r="T385" s="396"/>
      <c r="U385" s="396" t="s">
        <v>7413</v>
      </c>
      <c r="V385" s="396" t="s">
        <v>1430</v>
      </c>
      <c r="W385" s="396" t="s">
        <v>7414</v>
      </c>
      <c r="X385" s="395" t="s">
        <v>4929</v>
      </c>
      <c r="Y385" s="394" t="s">
        <v>7361</v>
      </c>
      <c r="Z385" s="393"/>
      <c r="AA385" s="397"/>
    </row>
    <row r="386" spans="1:27" ht="15.75" customHeight="1">
      <c r="A386" s="391">
        <v>393</v>
      </c>
      <c r="B386" s="392" t="s">
        <v>7415</v>
      </c>
      <c r="C386" s="393" t="s">
        <v>1351</v>
      </c>
      <c r="D386" s="393" t="s">
        <v>7416</v>
      </c>
      <c r="E386" s="394" t="s">
        <v>7417</v>
      </c>
      <c r="F386" s="393" t="s">
        <v>5375</v>
      </c>
      <c r="G386" s="392" t="s">
        <v>1352</v>
      </c>
      <c r="H386" s="392"/>
      <c r="I386" s="392" t="s">
        <v>1355</v>
      </c>
      <c r="J386" s="392" t="s">
        <v>1355</v>
      </c>
      <c r="K386" s="393"/>
      <c r="L386" s="393" t="s">
        <v>4884</v>
      </c>
      <c r="M386" s="392" t="s">
        <v>4885</v>
      </c>
      <c r="N386" s="393" t="s">
        <v>4886</v>
      </c>
      <c r="O386" s="393" t="s">
        <v>4887</v>
      </c>
      <c r="P386" s="393" t="s">
        <v>4888</v>
      </c>
      <c r="Q386" s="393" t="s">
        <v>5744</v>
      </c>
      <c r="R386" s="393" t="s">
        <v>4890</v>
      </c>
      <c r="S386" s="395"/>
      <c r="T386" s="396" t="s">
        <v>1353</v>
      </c>
      <c r="U386" s="396" t="s">
        <v>1351</v>
      </c>
      <c r="V386" s="396" t="s">
        <v>31</v>
      </c>
      <c r="W386" s="396" t="s">
        <v>1354</v>
      </c>
      <c r="X386" s="395" t="s">
        <v>4891</v>
      </c>
      <c r="Y386" s="394" t="s">
        <v>7418</v>
      </c>
      <c r="Z386" s="393"/>
      <c r="AA386" s="397"/>
    </row>
    <row r="387" spans="1:27" ht="15.75" customHeight="1">
      <c r="A387" s="391">
        <v>394</v>
      </c>
      <c r="B387" s="392" t="s">
        <v>7415</v>
      </c>
      <c r="C387" s="393" t="s">
        <v>361</v>
      </c>
      <c r="D387" s="393" t="s">
        <v>7419</v>
      </c>
      <c r="E387" s="394" t="s">
        <v>7420</v>
      </c>
      <c r="F387" s="393" t="s">
        <v>5386</v>
      </c>
      <c r="G387" s="392" t="s">
        <v>1750</v>
      </c>
      <c r="H387" s="392"/>
      <c r="I387" s="392" t="s">
        <v>1751</v>
      </c>
      <c r="J387" s="392" t="s">
        <v>367</v>
      </c>
      <c r="K387" s="393"/>
      <c r="L387" s="393" t="s">
        <v>4884</v>
      </c>
      <c r="M387" s="392" t="s">
        <v>4885</v>
      </c>
      <c r="N387" s="393" t="s">
        <v>4886</v>
      </c>
      <c r="O387" s="393" t="s">
        <v>4887</v>
      </c>
      <c r="P387" s="393" t="s">
        <v>4888</v>
      </c>
      <c r="Q387" s="393" t="s">
        <v>5787</v>
      </c>
      <c r="R387" s="393" t="s">
        <v>4890</v>
      </c>
      <c r="S387" s="395"/>
      <c r="T387" s="396" t="s">
        <v>2242</v>
      </c>
      <c r="U387" s="396" t="s">
        <v>361</v>
      </c>
      <c r="V387" s="396" t="s">
        <v>31</v>
      </c>
      <c r="W387" s="396" t="s">
        <v>7421</v>
      </c>
      <c r="X387" s="395" t="s">
        <v>4891</v>
      </c>
      <c r="Y387" s="394" t="s">
        <v>4892</v>
      </c>
      <c r="Z387" s="393"/>
      <c r="AA387" s="397"/>
    </row>
    <row r="388" spans="1:27" ht="15.75" customHeight="1">
      <c r="A388" s="391">
        <v>395</v>
      </c>
      <c r="B388" s="392" t="s">
        <v>958</v>
      </c>
      <c r="C388" s="393" t="s">
        <v>959</v>
      </c>
      <c r="D388" s="393" t="s">
        <v>7422</v>
      </c>
      <c r="E388" s="394" t="s">
        <v>7423</v>
      </c>
      <c r="F388" s="393" t="s">
        <v>5144</v>
      </c>
      <c r="G388" s="392" t="s">
        <v>957</v>
      </c>
      <c r="H388" s="392"/>
      <c r="I388" s="392" t="s">
        <v>961</v>
      </c>
      <c r="J388" s="392" t="s">
        <v>962</v>
      </c>
      <c r="K388" s="393"/>
      <c r="L388" s="393" t="s">
        <v>4884</v>
      </c>
      <c r="M388" s="392" t="s">
        <v>4885</v>
      </c>
      <c r="N388" s="393" t="s">
        <v>4886</v>
      </c>
      <c r="O388" s="393" t="s">
        <v>4887</v>
      </c>
      <c r="P388" s="393" t="s">
        <v>4888</v>
      </c>
      <c r="Q388" s="393" t="s">
        <v>4890</v>
      </c>
      <c r="R388" s="393" t="s">
        <v>4890</v>
      </c>
      <c r="S388" s="395"/>
      <c r="T388" s="396" t="s">
        <v>1020</v>
      </c>
      <c r="U388" s="396" t="s">
        <v>959</v>
      </c>
      <c r="V388" s="396" t="s">
        <v>31</v>
      </c>
      <c r="W388" s="396" t="s">
        <v>960</v>
      </c>
      <c r="X388" s="395" t="s">
        <v>4891</v>
      </c>
      <c r="Y388" s="394" t="s">
        <v>5644</v>
      </c>
      <c r="Z388" s="393"/>
      <c r="AA388" s="397"/>
    </row>
    <row r="389" spans="1:27" ht="15.75" customHeight="1">
      <c r="A389" s="391">
        <v>396</v>
      </c>
      <c r="B389" s="392" t="s">
        <v>1363</v>
      </c>
      <c r="C389" s="393" t="s">
        <v>1364</v>
      </c>
      <c r="D389" s="393" t="s">
        <v>7424</v>
      </c>
      <c r="E389" s="394" t="s">
        <v>7425</v>
      </c>
      <c r="F389" s="393" t="s">
        <v>5375</v>
      </c>
      <c r="G389" s="392" t="s">
        <v>1365</v>
      </c>
      <c r="H389" s="392"/>
      <c r="I389" s="392" t="s">
        <v>1368</v>
      </c>
      <c r="J389" s="392" t="s">
        <v>1369</v>
      </c>
      <c r="K389" s="393"/>
      <c r="L389" s="393" t="s">
        <v>4884</v>
      </c>
      <c r="M389" s="392" t="s">
        <v>4885</v>
      </c>
      <c r="N389" s="393" t="s">
        <v>4886</v>
      </c>
      <c r="O389" s="393" t="s">
        <v>4887</v>
      </c>
      <c r="P389" s="393" t="s">
        <v>4888</v>
      </c>
      <c r="Q389" s="393" t="s">
        <v>4982</v>
      </c>
      <c r="R389" s="393" t="s">
        <v>4890</v>
      </c>
      <c r="S389" s="395"/>
      <c r="T389" s="396" t="s">
        <v>1366</v>
      </c>
      <c r="U389" s="396" t="s">
        <v>1364</v>
      </c>
      <c r="V389" s="396" t="s">
        <v>31</v>
      </c>
      <c r="W389" s="396" t="s">
        <v>1367</v>
      </c>
      <c r="X389" s="395" t="s">
        <v>4891</v>
      </c>
      <c r="Y389" s="394" t="s">
        <v>4892</v>
      </c>
      <c r="Z389" s="393"/>
      <c r="AA389" s="397"/>
    </row>
    <row r="390" spans="1:27" ht="15.75" customHeight="1">
      <c r="A390" s="391">
        <v>397</v>
      </c>
      <c r="B390" s="392" t="s">
        <v>7426</v>
      </c>
      <c r="C390" s="393" t="s">
        <v>7427</v>
      </c>
      <c r="D390" s="393" t="s">
        <v>7428</v>
      </c>
      <c r="E390" s="394" t="s">
        <v>7429</v>
      </c>
      <c r="F390" s="393" t="s">
        <v>6374</v>
      </c>
      <c r="G390" s="392" t="s">
        <v>7430</v>
      </c>
      <c r="H390" s="392"/>
      <c r="I390" s="392" t="s">
        <v>7431</v>
      </c>
      <c r="J390" s="392" t="s">
        <v>7432</v>
      </c>
      <c r="K390" s="393"/>
      <c r="L390" s="393" t="s">
        <v>7433</v>
      </c>
      <c r="M390" s="392" t="s">
        <v>7434</v>
      </c>
      <c r="N390" s="393" t="s">
        <v>4886</v>
      </c>
      <c r="O390" s="393" t="s">
        <v>4887</v>
      </c>
      <c r="P390" s="393" t="s">
        <v>7435</v>
      </c>
      <c r="Q390" s="393" t="s">
        <v>5083</v>
      </c>
      <c r="R390" s="393" t="s">
        <v>4890</v>
      </c>
      <c r="S390" s="395"/>
      <c r="T390" s="396" t="s">
        <v>7436</v>
      </c>
      <c r="U390" s="396" t="s">
        <v>7437</v>
      </c>
      <c r="V390" s="396" t="s">
        <v>1346</v>
      </c>
      <c r="W390" s="396" t="s">
        <v>7438</v>
      </c>
      <c r="X390" s="395" t="s">
        <v>4929</v>
      </c>
      <c r="Y390" s="394" t="s">
        <v>7439</v>
      </c>
      <c r="Z390" s="393"/>
      <c r="AA390" s="397"/>
    </row>
    <row r="391" spans="1:27" ht="15.75" customHeight="1">
      <c r="A391" s="391">
        <v>398</v>
      </c>
      <c r="B391" s="392" t="s">
        <v>1579</v>
      </c>
      <c r="C391" s="393" t="s">
        <v>1580</v>
      </c>
      <c r="D391" s="393" t="s">
        <v>7440</v>
      </c>
      <c r="E391" s="394" t="s">
        <v>7441</v>
      </c>
      <c r="F391" s="393" t="s">
        <v>7442</v>
      </c>
      <c r="G391" s="392" t="s">
        <v>2624</v>
      </c>
      <c r="H391" s="392"/>
      <c r="I391" s="392" t="s">
        <v>1584</v>
      </c>
      <c r="J391" s="392" t="s">
        <v>1585</v>
      </c>
      <c r="K391" s="393"/>
      <c r="L391" s="393" t="s">
        <v>6295</v>
      </c>
      <c r="M391" s="392" t="s">
        <v>6296</v>
      </c>
      <c r="N391" s="393" t="s">
        <v>4970</v>
      </c>
      <c r="O391" s="393" t="s">
        <v>4971</v>
      </c>
      <c r="P391" s="393" t="s">
        <v>7443</v>
      </c>
      <c r="Q391" s="393" t="s">
        <v>5744</v>
      </c>
      <c r="R391" s="393" t="s">
        <v>4890</v>
      </c>
      <c r="S391" s="395"/>
      <c r="T391" s="396" t="s">
        <v>1581</v>
      </c>
      <c r="U391" s="396"/>
      <c r="V391" s="396"/>
      <c r="W391" s="396"/>
      <c r="X391" s="395" t="s">
        <v>4905</v>
      </c>
      <c r="Y391" s="394" t="s">
        <v>7444</v>
      </c>
      <c r="Z391" s="393"/>
      <c r="AA391" s="397"/>
    </row>
    <row r="392" spans="1:27" ht="15.75" customHeight="1">
      <c r="A392" s="391">
        <v>399</v>
      </c>
      <c r="B392" s="392" t="s">
        <v>1574</v>
      </c>
      <c r="C392" s="393" t="s">
        <v>1575</v>
      </c>
      <c r="D392" s="393" t="s">
        <v>7445</v>
      </c>
      <c r="E392" s="394" t="s">
        <v>7446</v>
      </c>
      <c r="F392" s="393" t="s">
        <v>7447</v>
      </c>
      <c r="G392" s="392" t="s">
        <v>1576</v>
      </c>
      <c r="H392" s="392"/>
      <c r="I392" s="392" t="s">
        <v>1578</v>
      </c>
      <c r="J392" s="392"/>
      <c r="K392" s="393"/>
      <c r="L392" s="393" t="s">
        <v>7246</v>
      </c>
      <c r="M392" s="392" t="s">
        <v>7247</v>
      </c>
      <c r="N392" s="393" t="s">
        <v>5186</v>
      </c>
      <c r="O392" s="393" t="s">
        <v>5187</v>
      </c>
      <c r="P392" s="393" t="s">
        <v>7448</v>
      </c>
      <c r="Q392" s="393" t="s">
        <v>7449</v>
      </c>
      <c r="R392" s="393" t="s">
        <v>4890</v>
      </c>
      <c r="S392" s="395"/>
      <c r="T392" s="396" t="s">
        <v>7450</v>
      </c>
      <c r="U392" s="396" t="s">
        <v>7451</v>
      </c>
      <c r="V392" s="396" t="s">
        <v>1577</v>
      </c>
      <c r="W392" s="396" t="s">
        <v>7452</v>
      </c>
      <c r="X392" s="395" t="s">
        <v>4905</v>
      </c>
      <c r="Y392" s="394" t="s">
        <v>6633</v>
      </c>
      <c r="Z392" s="393"/>
      <c r="AA392" s="397"/>
    </row>
    <row r="393" spans="1:27" ht="15.75" customHeight="1">
      <c r="A393" s="391">
        <v>400</v>
      </c>
      <c r="B393" s="392" t="s">
        <v>1522</v>
      </c>
      <c r="C393" s="393" t="s">
        <v>704</v>
      </c>
      <c r="D393" s="393" t="s">
        <v>7453</v>
      </c>
      <c r="E393" s="394" t="s">
        <v>7454</v>
      </c>
      <c r="F393" s="393" t="s">
        <v>5144</v>
      </c>
      <c r="G393" s="392" t="s">
        <v>1523</v>
      </c>
      <c r="H393" s="392"/>
      <c r="I393" s="392" t="s">
        <v>710</v>
      </c>
      <c r="J393" s="392" t="s">
        <v>711</v>
      </c>
      <c r="K393" s="393"/>
      <c r="L393" s="393" t="s">
        <v>4884</v>
      </c>
      <c r="M393" s="392" t="s">
        <v>4885</v>
      </c>
      <c r="N393" s="393" t="s">
        <v>4886</v>
      </c>
      <c r="O393" s="393" t="s">
        <v>4887</v>
      </c>
      <c r="P393" s="393" t="s">
        <v>4888</v>
      </c>
      <c r="Q393" s="393" t="s">
        <v>5269</v>
      </c>
      <c r="R393" s="393" t="s">
        <v>4890</v>
      </c>
      <c r="S393" s="395"/>
      <c r="T393" s="396" t="s">
        <v>706</v>
      </c>
      <c r="U393" s="396" t="s">
        <v>708</v>
      </c>
      <c r="V393" s="396" t="s">
        <v>707</v>
      </c>
      <c r="W393" s="396" t="s">
        <v>709</v>
      </c>
      <c r="X393" s="395" t="s">
        <v>4891</v>
      </c>
      <c r="Y393" s="394" t="s">
        <v>4892</v>
      </c>
      <c r="Z393" s="393"/>
      <c r="AA393" s="397"/>
    </row>
    <row r="394" spans="1:27" ht="15.75" customHeight="1">
      <c r="A394" s="391">
        <v>401</v>
      </c>
      <c r="B394" s="392" t="s">
        <v>908</v>
      </c>
      <c r="C394" s="393" t="s">
        <v>909</v>
      </c>
      <c r="D394" s="393" t="s">
        <v>7455</v>
      </c>
      <c r="E394" s="394" t="s">
        <v>7456</v>
      </c>
      <c r="F394" s="393" t="s">
        <v>5144</v>
      </c>
      <c r="G394" s="392" t="s">
        <v>910</v>
      </c>
      <c r="H394" s="392"/>
      <c r="I394" s="392" t="s">
        <v>911</v>
      </c>
      <c r="J394" s="392" t="s">
        <v>912</v>
      </c>
      <c r="K394" s="393"/>
      <c r="L394" s="393" t="s">
        <v>4884</v>
      </c>
      <c r="M394" s="392" t="s">
        <v>4885</v>
      </c>
      <c r="N394" s="393" t="s">
        <v>4886</v>
      </c>
      <c r="O394" s="393" t="s">
        <v>4887</v>
      </c>
      <c r="P394" s="393" t="s">
        <v>4888</v>
      </c>
      <c r="Q394" s="393" t="s">
        <v>5421</v>
      </c>
      <c r="R394" s="393" t="s">
        <v>4890</v>
      </c>
      <c r="S394" s="395"/>
      <c r="T394" s="396" t="s">
        <v>926</v>
      </c>
      <c r="U394" s="396" t="s">
        <v>927</v>
      </c>
      <c r="V394" s="396" t="s">
        <v>894</v>
      </c>
      <c r="W394" s="396" t="s">
        <v>928</v>
      </c>
      <c r="X394" s="395" t="s">
        <v>4891</v>
      </c>
      <c r="Y394" s="394" t="s">
        <v>6498</v>
      </c>
      <c r="Z394" s="393"/>
      <c r="AA394" s="397"/>
    </row>
    <row r="395" spans="1:27" ht="15.75" customHeight="1">
      <c r="A395" s="391">
        <v>402</v>
      </c>
      <c r="B395" s="392" t="s">
        <v>713</v>
      </c>
      <c r="C395" s="393" t="s">
        <v>714</v>
      </c>
      <c r="D395" s="393" t="s">
        <v>7457</v>
      </c>
      <c r="E395" s="394" t="s">
        <v>7458</v>
      </c>
      <c r="F395" s="393" t="s">
        <v>5144</v>
      </c>
      <c r="G395" s="392" t="s">
        <v>1524</v>
      </c>
      <c r="H395" s="392"/>
      <c r="I395" s="392" t="s">
        <v>718</v>
      </c>
      <c r="J395" s="392" t="s">
        <v>719</v>
      </c>
      <c r="K395" s="393"/>
      <c r="L395" s="393" t="s">
        <v>4884</v>
      </c>
      <c r="M395" s="392" t="s">
        <v>4885</v>
      </c>
      <c r="N395" s="393" t="s">
        <v>4886</v>
      </c>
      <c r="O395" s="393" t="s">
        <v>4887</v>
      </c>
      <c r="P395" s="393" t="s">
        <v>4888</v>
      </c>
      <c r="Q395" s="393" t="s">
        <v>4982</v>
      </c>
      <c r="R395" s="393" t="s">
        <v>4890</v>
      </c>
      <c r="S395" s="395"/>
      <c r="T395" s="396" t="s">
        <v>716</v>
      </c>
      <c r="U395" s="396" t="s">
        <v>714</v>
      </c>
      <c r="V395" s="396" t="s">
        <v>31</v>
      </c>
      <c r="W395" s="396" t="s">
        <v>717</v>
      </c>
      <c r="X395" s="395" t="s">
        <v>4891</v>
      </c>
      <c r="Y395" s="394" t="s">
        <v>4892</v>
      </c>
      <c r="Z395" s="393"/>
      <c r="AA395" s="397"/>
    </row>
    <row r="396" spans="1:27" ht="15.75" customHeight="1">
      <c r="A396" s="391">
        <v>403</v>
      </c>
      <c r="B396" s="392" t="s">
        <v>2093</v>
      </c>
      <c r="C396" s="393" t="s">
        <v>2096</v>
      </c>
      <c r="D396" s="393" t="s">
        <v>7459</v>
      </c>
      <c r="E396" s="394" t="s">
        <v>7460</v>
      </c>
      <c r="F396" s="393" t="s">
        <v>7461</v>
      </c>
      <c r="G396" s="392" t="s">
        <v>2097</v>
      </c>
      <c r="H396" s="392"/>
      <c r="I396" s="392" t="s">
        <v>7462</v>
      </c>
      <c r="J396" s="392" t="s">
        <v>7463</v>
      </c>
      <c r="K396" s="393"/>
      <c r="L396" s="393" t="s">
        <v>7464</v>
      </c>
      <c r="M396" s="392" t="s">
        <v>7465</v>
      </c>
      <c r="N396" s="393" t="s">
        <v>4886</v>
      </c>
      <c r="O396" s="393" t="s">
        <v>4887</v>
      </c>
      <c r="P396" s="393" t="s">
        <v>7466</v>
      </c>
      <c r="Q396" s="393" t="s">
        <v>7467</v>
      </c>
      <c r="R396" s="393" t="s">
        <v>4890</v>
      </c>
      <c r="S396" s="395"/>
      <c r="T396" s="396" t="s">
        <v>2094</v>
      </c>
      <c r="U396" s="396" t="s">
        <v>7468</v>
      </c>
      <c r="V396" s="396" t="s">
        <v>894</v>
      </c>
      <c r="W396" s="396" t="s">
        <v>7469</v>
      </c>
      <c r="X396" s="395" t="s">
        <v>4905</v>
      </c>
      <c r="Y396" s="394" t="s">
        <v>7470</v>
      </c>
      <c r="Z396" s="393"/>
      <c r="AA396" s="397"/>
    </row>
    <row r="397" spans="1:27" ht="15.75" customHeight="1">
      <c r="A397" s="391">
        <v>404</v>
      </c>
      <c r="B397" s="392" t="s">
        <v>1567</v>
      </c>
      <c r="C397" s="393" t="s">
        <v>1568</v>
      </c>
      <c r="D397" s="393" t="s">
        <v>7471</v>
      </c>
      <c r="E397" s="394" t="s">
        <v>7472</v>
      </c>
      <c r="F397" s="393" t="s">
        <v>6347</v>
      </c>
      <c r="G397" s="392" t="s">
        <v>1569</v>
      </c>
      <c r="H397" s="392"/>
      <c r="I397" s="392" t="s">
        <v>169</v>
      </c>
      <c r="J397" s="392" t="s">
        <v>170</v>
      </c>
      <c r="K397" s="393"/>
      <c r="L397" s="393" t="s">
        <v>4884</v>
      </c>
      <c r="M397" s="392" t="s">
        <v>4885</v>
      </c>
      <c r="N397" s="393" t="s">
        <v>4886</v>
      </c>
      <c r="O397" s="393" t="s">
        <v>4887</v>
      </c>
      <c r="P397" s="393" t="s">
        <v>4888</v>
      </c>
      <c r="Q397" s="393" t="s">
        <v>4982</v>
      </c>
      <c r="R397" s="393" t="s">
        <v>4890</v>
      </c>
      <c r="S397" s="395"/>
      <c r="T397" s="396" t="s">
        <v>166</v>
      </c>
      <c r="U397" s="396" t="s">
        <v>1568</v>
      </c>
      <c r="V397" s="396" t="s">
        <v>31</v>
      </c>
      <c r="W397" s="396" t="s">
        <v>168</v>
      </c>
      <c r="X397" s="395" t="s">
        <v>4891</v>
      </c>
      <c r="Y397" s="394" t="s">
        <v>4892</v>
      </c>
      <c r="Z397" s="393"/>
      <c r="AA397" s="397"/>
    </row>
    <row r="398" spans="1:27" ht="15.75" customHeight="1">
      <c r="A398" s="391">
        <v>405</v>
      </c>
      <c r="B398" s="392" t="s">
        <v>651</v>
      </c>
      <c r="C398" s="393" t="s">
        <v>1905</v>
      </c>
      <c r="D398" s="393" t="s">
        <v>7473</v>
      </c>
      <c r="E398" s="394" t="s">
        <v>7474</v>
      </c>
      <c r="F398" s="393" t="s">
        <v>7475</v>
      </c>
      <c r="G398" s="392" t="s">
        <v>1906</v>
      </c>
      <c r="H398" s="392"/>
      <c r="I398" s="392" t="s">
        <v>649</v>
      </c>
      <c r="J398" s="392" t="s">
        <v>650</v>
      </c>
      <c r="K398" s="393"/>
      <c r="L398" s="393" t="s">
        <v>4884</v>
      </c>
      <c r="M398" s="392" t="s">
        <v>4885</v>
      </c>
      <c r="N398" s="393" t="s">
        <v>4886</v>
      </c>
      <c r="O398" s="393" t="s">
        <v>4887</v>
      </c>
      <c r="P398" s="393" t="s">
        <v>4888</v>
      </c>
      <c r="Q398" s="393" t="s">
        <v>4901</v>
      </c>
      <c r="R398" s="393" t="s">
        <v>4890</v>
      </c>
      <c r="S398" s="395"/>
      <c r="T398" s="396" t="s">
        <v>646</v>
      </c>
      <c r="U398" s="396" t="s">
        <v>647</v>
      </c>
      <c r="V398" s="396" t="s">
        <v>31</v>
      </c>
      <c r="W398" s="396" t="s">
        <v>648</v>
      </c>
      <c r="X398" s="395" t="s">
        <v>4891</v>
      </c>
      <c r="Y398" s="394" t="s">
        <v>4892</v>
      </c>
      <c r="Z398" s="393"/>
      <c r="AA398" s="397"/>
    </row>
    <row r="399" spans="1:27" ht="15.75" customHeight="1">
      <c r="A399" s="391">
        <v>406</v>
      </c>
      <c r="B399" s="392" t="s">
        <v>54</v>
      </c>
      <c r="C399" s="393" t="s">
        <v>55</v>
      </c>
      <c r="D399" s="393" t="s">
        <v>7476</v>
      </c>
      <c r="E399" s="394" t="s">
        <v>7477</v>
      </c>
      <c r="F399" s="393" t="s">
        <v>5061</v>
      </c>
      <c r="G399" s="392" t="s">
        <v>1005</v>
      </c>
      <c r="H399" s="392"/>
      <c r="I399" s="392" t="s">
        <v>59</v>
      </c>
      <c r="J399" s="392" t="s">
        <v>60</v>
      </c>
      <c r="K399" s="393"/>
      <c r="L399" s="393" t="s">
        <v>4884</v>
      </c>
      <c r="M399" s="392" t="s">
        <v>4885</v>
      </c>
      <c r="N399" s="393" t="s">
        <v>4886</v>
      </c>
      <c r="O399" s="393" t="s">
        <v>4887</v>
      </c>
      <c r="P399" s="393" t="s">
        <v>4888</v>
      </c>
      <c r="Q399" s="393" t="s">
        <v>4982</v>
      </c>
      <c r="R399" s="393" t="s">
        <v>4890</v>
      </c>
      <c r="S399" s="395"/>
      <c r="T399" s="396" t="s">
        <v>57</v>
      </c>
      <c r="U399" s="396" t="s">
        <v>55</v>
      </c>
      <c r="V399" s="396" t="s">
        <v>31</v>
      </c>
      <c r="W399" s="396" t="s">
        <v>58</v>
      </c>
      <c r="X399" s="395" t="s">
        <v>4891</v>
      </c>
      <c r="Y399" s="394" t="s">
        <v>4892</v>
      </c>
      <c r="Z399" s="393"/>
      <c r="AA399" s="397"/>
    </row>
    <row r="400" spans="1:27" ht="15.75" customHeight="1">
      <c r="A400" s="391">
        <v>407</v>
      </c>
      <c r="B400" s="392" t="s">
        <v>1806</v>
      </c>
      <c r="C400" s="393" t="s">
        <v>1808</v>
      </c>
      <c r="D400" s="393" t="s">
        <v>7478</v>
      </c>
      <c r="E400" s="394" t="s">
        <v>7479</v>
      </c>
      <c r="F400" s="393" t="s">
        <v>7373</v>
      </c>
      <c r="G400" s="392" t="s">
        <v>1807</v>
      </c>
      <c r="H400" s="392"/>
      <c r="I400" s="392" t="s">
        <v>1809</v>
      </c>
      <c r="J400" s="392" t="s">
        <v>1810</v>
      </c>
      <c r="K400" s="393"/>
      <c r="L400" s="393" t="s">
        <v>5311</v>
      </c>
      <c r="M400" s="392" t="s">
        <v>5312</v>
      </c>
      <c r="N400" s="393" t="s">
        <v>4924</v>
      </c>
      <c r="O400" s="393" t="s">
        <v>4925</v>
      </c>
      <c r="P400" s="393" t="s">
        <v>5728</v>
      </c>
      <c r="Q400" s="393" t="s">
        <v>4927</v>
      </c>
      <c r="R400" s="393" t="s">
        <v>4890</v>
      </c>
      <c r="S400" s="395"/>
      <c r="T400" s="396" t="s">
        <v>2612</v>
      </c>
      <c r="U400" s="396" t="s">
        <v>1808</v>
      </c>
      <c r="V400" s="396" t="s">
        <v>31</v>
      </c>
      <c r="W400" s="396" t="s">
        <v>1811</v>
      </c>
      <c r="X400" s="395" t="s">
        <v>4891</v>
      </c>
      <c r="Y400" s="394" t="s">
        <v>7211</v>
      </c>
      <c r="Z400" s="393"/>
      <c r="AA400" s="397"/>
    </row>
    <row r="401" spans="1:27" ht="15.75" customHeight="1">
      <c r="A401" s="391">
        <v>408</v>
      </c>
      <c r="B401" s="392" t="s">
        <v>7480</v>
      </c>
      <c r="C401" s="393" t="s">
        <v>7481</v>
      </c>
      <c r="D401" s="393" t="s">
        <v>7482</v>
      </c>
      <c r="E401" s="394" t="s">
        <v>7483</v>
      </c>
      <c r="F401" s="393" t="s">
        <v>7484</v>
      </c>
      <c r="G401" s="392" t="s">
        <v>7485</v>
      </c>
      <c r="H401" s="392"/>
      <c r="I401" s="392" t="s">
        <v>7486</v>
      </c>
      <c r="J401" s="392" t="s">
        <v>7487</v>
      </c>
      <c r="K401" s="393"/>
      <c r="L401" s="393" t="s">
        <v>5149</v>
      </c>
      <c r="M401" s="392" t="s">
        <v>5150</v>
      </c>
      <c r="N401" s="393" t="s">
        <v>4924</v>
      </c>
      <c r="O401" s="393" t="s">
        <v>4925</v>
      </c>
      <c r="P401" s="393" t="s">
        <v>5025</v>
      </c>
      <c r="Q401" s="393" t="s">
        <v>7488</v>
      </c>
      <c r="R401" s="393" t="s">
        <v>4890</v>
      </c>
      <c r="S401" s="395"/>
      <c r="T401" s="396" t="s">
        <v>7489</v>
      </c>
      <c r="U401" s="396"/>
      <c r="V401" s="396"/>
      <c r="W401" s="396"/>
      <c r="X401" s="395" t="s">
        <v>4929</v>
      </c>
      <c r="Y401" s="394" t="s">
        <v>7490</v>
      </c>
      <c r="Z401" s="393"/>
      <c r="AA401" s="397"/>
    </row>
    <row r="402" spans="1:27" ht="15.75" customHeight="1">
      <c r="A402" s="391">
        <v>409</v>
      </c>
      <c r="B402" s="392" t="s">
        <v>7491</v>
      </c>
      <c r="C402" s="393" t="s">
        <v>7492</v>
      </c>
      <c r="D402" s="393" t="s">
        <v>7493</v>
      </c>
      <c r="E402" s="394" t="s">
        <v>7494</v>
      </c>
      <c r="F402" s="393" t="s">
        <v>5031</v>
      </c>
      <c r="G402" s="392" t="s">
        <v>5032</v>
      </c>
      <c r="H402" s="392"/>
      <c r="I402" s="392"/>
      <c r="J402" s="392"/>
      <c r="K402" s="393"/>
      <c r="L402" s="393" t="s">
        <v>5033</v>
      </c>
      <c r="M402" s="392" t="s">
        <v>5034</v>
      </c>
      <c r="N402" s="393" t="s">
        <v>4924</v>
      </c>
      <c r="O402" s="393" t="s">
        <v>4925</v>
      </c>
      <c r="P402" s="393" t="s">
        <v>5035</v>
      </c>
      <c r="Q402" s="393" t="s">
        <v>5425</v>
      </c>
      <c r="R402" s="393" t="s">
        <v>4890</v>
      </c>
      <c r="S402" s="395"/>
      <c r="T402" s="396" t="s">
        <v>7495</v>
      </c>
      <c r="U402" s="396" t="s">
        <v>7496</v>
      </c>
      <c r="V402" s="396" t="s">
        <v>1024</v>
      </c>
      <c r="W402" s="396" t="s">
        <v>7497</v>
      </c>
      <c r="X402" s="395" t="s">
        <v>4929</v>
      </c>
      <c r="Y402" s="394" t="s">
        <v>5039</v>
      </c>
      <c r="Z402" s="393"/>
      <c r="AA402" s="397"/>
    </row>
    <row r="403" spans="1:27" ht="15.75" customHeight="1">
      <c r="A403" s="391">
        <v>410</v>
      </c>
      <c r="B403" s="392" t="s">
        <v>2048</v>
      </c>
      <c r="C403" s="393" t="s">
        <v>2051</v>
      </c>
      <c r="D403" s="393" t="s">
        <v>7498</v>
      </c>
      <c r="E403" s="394" t="s">
        <v>7499</v>
      </c>
      <c r="F403" s="393" t="s">
        <v>7500</v>
      </c>
      <c r="G403" s="392" t="s">
        <v>2052</v>
      </c>
      <c r="H403" s="392"/>
      <c r="I403" s="392" t="s">
        <v>2053</v>
      </c>
      <c r="J403" s="392"/>
      <c r="K403" s="393"/>
      <c r="L403" s="393" t="s">
        <v>7501</v>
      </c>
      <c r="M403" s="392" t="s">
        <v>7502</v>
      </c>
      <c r="N403" s="393" t="s">
        <v>5186</v>
      </c>
      <c r="O403" s="393" t="s">
        <v>5187</v>
      </c>
      <c r="P403" s="393" t="s">
        <v>7503</v>
      </c>
      <c r="Q403" s="393" t="s">
        <v>7504</v>
      </c>
      <c r="R403" s="393" t="s">
        <v>4890</v>
      </c>
      <c r="S403" s="395"/>
      <c r="T403" s="396"/>
      <c r="U403" s="396"/>
      <c r="V403" s="396"/>
      <c r="W403" s="396"/>
      <c r="X403" s="395" t="s">
        <v>4905</v>
      </c>
      <c r="Y403" s="394" t="s">
        <v>6593</v>
      </c>
      <c r="Z403" s="393"/>
      <c r="AA403" s="397"/>
    </row>
    <row r="404" spans="1:27" ht="15.75" customHeight="1">
      <c r="A404" s="391">
        <v>411</v>
      </c>
      <c r="B404" s="392" t="s">
        <v>7505</v>
      </c>
      <c r="C404" s="393" t="s">
        <v>7506</v>
      </c>
      <c r="D404" s="393" t="s">
        <v>7507</v>
      </c>
      <c r="E404" s="394" t="s">
        <v>7508</v>
      </c>
      <c r="F404" s="393" t="s">
        <v>7509</v>
      </c>
      <c r="G404" s="392" t="s">
        <v>7510</v>
      </c>
      <c r="H404" s="392"/>
      <c r="I404" s="392" t="s">
        <v>7511</v>
      </c>
      <c r="J404" s="392"/>
      <c r="K404" s="393"/>
      <c r="L404" s="393" t="s">
        <v>7501</v>
      </c>
      <c r="M404" s="392" t="s">
        <v>7502</v>
      </c>
      <c r="N404" s="393" t="s">
        <v>6974</v>
      </c>
      <c r="O404" s="393" t="s">
        <v>6975</v>
      </c>
      <c r="P404" s="393" t="s">
        <v>7512</v>
      </c>
      <c r="Q404" s="393" t="s">
        <v>7513</v>
      </c>
      <c r="R404" s="393" t="s">
        <v>4890</v>
      </c>
      <c r="S404" s="395"/>
      <c r="T404" s="396" t="s">
        <v>7514</v>
      </c>
      <c r="U404" s="396" t="s">
        <v>7515</v>
      </c>
      <c r="V404" s="396"/>
      <c r="W404" s="396" t="s">
        <v>7516</v>
      </c>
      <c r="X404" s="395" t="s">
        <v>4929</v>
      </c>
      <c r="Y404" s="394" t="s">
        <v>7517</v>
      </c>
      <c r="Z404" s="393"/>
      <c r="AA404" s="397"/>
    </row>
    <row r="405" spans="1:27" ht="15.75" customHeight="1">
      <c r="A405" s="391">
        <v>412</v>
      </c>
      <c r="B405" s="392" t="s">
        <v>7518</v>
      </c>
      <c r="C405" s="393" t="s">
        <v>2317</v>
      </c>
      <c r="D405" s="393" t="s">
        <v>7519</v>
      </c>
      <c r="E405" s="394" t="s">
        <v>7520</v>
      </c>
      <c r="F405" s="393" t="s">
        <v>7521</v>
      </c>
      <c r="G405" s="392" t="s">
        <v>1881</v>
      </c>
      <c r="H405" s="392"/>
      <c r="I405" s="392" t="s">
        <v>7522</v>
      </c>
      <c r="J405" s="392" t="s">
        <v>1883</v>
      </c>
      <c r="K405" s="393"/>
      <c r="L405" s="393" t="s">
        <v>5159</v>
      </c>
      <c r="M405" s="392" t="s">
        <v>5160</v>
      </c>
      <c r="N405" s="393" t="s">
        <v>5161</v>
      </c>
      <c r="O405" s="393" t="s">
        <v>5162</v>
      </c>
      <c r="P405" s="393" t="s">
        <v>5163</v>
      </c>
      <c r="Q405" s="393" t="s">
        <v>7523</v>
      </c>
      <c r="R405" s="393" t="s">
        <v>4890</v>
      </c>
      <c r="S405" s="395"/>
      <c r="T405" s="396" t="s">
        <v>7524</v>
      </c>
      <c r="U405" s="396" t="s">
        <v>7525</v>
      </c>
      <c r="V405" s="396" t="s">
        <v>334</v>
      </c>
      <c r="W405" s="396"/>
      <c r="X405" s="395" t="s">
        <v>5296</v>
      </c>
      <c r="Y405" s="394" t="s">
        <v>5297</v>
      </c>
      <c r="Z405" s="393"/>
      <c r="AA405" s="397"/>
    </row>
    <row r="406" spans="1:27" ht="15.75" customHeight="1">
      <c r="A406" s="391">
        <v>413</v>
      </c>
      <c r="B406" s="392" t="s">
        <v>2304</v>
      </c>
      <c r="C406" s="393" t="s">
        <v>397</v>
      </c>
      <c r="D406" s="393" t="s">
        <v>7526</v>
      </c>
      <c r="E406" s="394" t="s">
        <v>7527</v>
      </c>
      <c r="F406" s="393" t="s">
        <v>5097</v>
      </c>
      <c r="G406" s="392" t="s">
        <v>2306</v>
      </c>
      <c r="H406" s="392"/>
      <c r="I406" s="392" t="s">
        <v>401</v>
      </c>
      <c r="J406" s="392" t="s">
        <v>402</v>
      </c>
      <c r="K406" s="393"/>
      <c r="L406" s="393" t="s">
        <v>4884</v>
      </c>
      <c r="M406" s="392" t="s">
        <v>4885</v>
      </c>
      <c r="N406" s="393" t="s">
        <v>4886</v>
      </c>
      <c r="O406" s="393" t="s">
        <v>4887</v>
      </c>
      <c r="P406" s="393" t="s">
        <v>4888</v>
      </c>
      <c r="Q406" s="393" t="s">
        <v>5057</v>
      </c>
      <c r="R406" s="393" t="s">
        <v>4890</v>
      </c>
      <c r="S406" s="395"/>
      <c r="T406" s="396" t="s">
        <v>399</v>
      </c>
      <c r="U406" s="396" t="s">
        <v>397</v>
      </c>
      <c r="V406" s="396" t="s">
        <v>31</v>
      </c>
      <c r="W406" s="396" t="s">
        <v>400</v>
      </c>
      <c r="X406" s="395" t="s">
        <v>4891</v>
      </c>
      <c r="Y406" s="394" t="s">
        <v>4892</v>
      </c>
      <c r="Z406" s="393"/>
      <c r="AA406" s="397"/>
    </row>
    <row r="407" spans="1:27" ht="15.75" customHeight="1">
      <c r="A407" s="391">
        <v>414</v>
      </c>
      <c r="B407" s="392" t="s">
        <v>7528</v>
      </c>
      <c r="C407" s="393" t="s">
        <v>7529</v>
      </c>
      <c r="D407" s="393" t="s">
        <v>7530</v>
      </c>
      <c r="E407" s="394" t="s">
        <v>7531</v>
      </c>
      <c r="F407" s="393" t="s">
        <v>6374</v>
      </c>
      <c r="G407" s="392" t="s">
        <v>7532</v>
      </c>
      <c r="H407" s="392"/>
      <c r="I407" s="392"/>
      <c r="J407" s="392"/>
      <c r="K407" s="393"/>
      <c r="L407" s="393" t="s">
        <v>5197</v>
      </c>
      <c r="M407" s="392" t="s">
        <v>5198</v>
      </c>
      <c r="N407" s="393" t="s">
        <v>4886</v>
      </c>
      <c r="O407" s="393" t="s">
        <v>4887</v>
      </c>
      <c r="P407" s="393" t="s">
        <v>4972</v>
      </c>
      <c r="Q407" s="393" t="s">
        <v>5269</v>
      </c>
      <c r="R407" s="393" t="s">
        <v>4890</v>
      </c>
      <c r="S407" s="395"/>
      <c r="T407" s="396" t="s">
        <v>7533</v>
      </c>
      <c r="U407" s="396" t="s">
        <v>7534</v>
      </c>
      <c r="V407" s="396"/>
      <c r="W407" s="396" t="s">
        <v>7535</v>
      </c>
      <c r="X407" s="395" t="s">
        <v>4929</v>
      </c>
      <c r="Y407" s="394" t="s">
        <v>7536</v>
      </c>
      <c r="Z407" s="393"/>
      <c r="AA407" s="397"/>
    </row>
    <row r="408" spans="1:27" ht="15.75" customHeight="1">
      <c r="A408" s="391">
        <v>415</v>
      </c>
      <c r="B408" s="392" t="s">
        <v>1962</v>
      </c>
      <c r="C408" s="393" t="s">
        <v>1963</v>
      </c>
      <c r="D408" s="393" t="s">
        <v>7537</v>
      </c>
      <c r="E408" s="394" t="s">
        <v>7538</v>
      </c>
      <c r="F408" s="393" t="s">
        <v>7539</v>
      </c>
      <c r="G408" s="392" t="s">
        <v>1964</v>
      </c>
      <c r="H408" s="392"/>
      <c r="I408" s="392"/>
      <c r="J408" s="392"/>
      <c r="K408" s="393"/>
      <c r="L408" s="393" t="s">
        <v>5592</v>
      </c>
      <c r="M408" s="392" t="s">
        <v>5593</v>
      </c>
      <c r="N408" s="393" t="s">
        <v>4886</v>
      </c>
      <c r="O408" s="393" t="s">
        <v>4887</v>
      </c>
      <c r="P408" s="393" t="s">
        <v>5593</v>
      </c>
      <c r="Q408" s="393" t="s">
        <v>4890</v>
      </c>
      <c r="R408" s="393" t="s">
        <v>4890</v>
      </c>
      <c r="S408" s="395"/>
      <c r="T408" s="396" t="s">
        <v>1969</v>
      </c>
      <c r="U408" s="396" t="s">
        <v>1967</v>
      </c>
      <c r="V408" s="396" t="s">
        <v>2360</v>
      </c>
      <c r="W408" s="396" t="s">
        <v>1968</v>
      </c>
      <c r="X408" s="395" t="s">
        <v>4891</v>
      </c>
      <c r="Y408" s="394" t="s">
        <v>7540</v>
      </c>
      <c r="Z408" s="393"/>
      <c r="AA408" s="397"/>
    </row>
    <row r="409" spans="1:27" ht="15.75" customHeight="1">
      <c r="A409" s="391">
        <v>416</v>
      </c>
      <c r="B409" s="392" t="s">
        <v>7541</v>
      </c>
      <c r="C409" s="393" t="s">
        <v>7542</v>
      </c>
      <c r="D409" s="393" t="s">
        <v>7543</v>
      </c>
      <c r="E409" s="394" t="s">
        <v>7544</v>
      </c>
      <c r="F409" s="393" t="s">
        <v>7545</v>
      </c>
      <c r="G409" s="392" t="s">
        <v>7546</v>
      </c>
      <c r="H409" s="392"/>
      <c r="I409" s="392"/>
      <c r="J409" s="392"/>
      <c r="K409" s="393"/>
      <c r="L409" s="393" t="s">
        <v>5843</v>
      </c>
      <c r="M409" s="392" t="s">
        <v>5844</v>
      </c>
      <c r="N409" s="393" t="s">
        <v>5186</v>
      </c>
      <c r="O409" s="393" t="s">
        <v>5187</v>
      </c>
      <c r="P409" s="393" t="s">
        <v>5845</v>
      </c>
      <c r="Q409" s="393" t="s">
        <v>4890</v>
      </c>
      <c r="R409" s="393" t="s">
        <v>4890</v>
      </c>
      <c r="S409" s="395"/>
      <c r="T409" s="396" t="s">
        <v>5846</v>
      </c>
      <c r="U409" s="396"/>
      <c r="V409" s="396"/>
      <c r="W409" s="396"/>
      <c r="X409" s="395" t="s">
        <v>4929</v>
      </c>
      <c r="Y409" s="394" t="s">
        <v>5084</v>
      </c>
      <c r="Z409" s="393"/>
      <c r="AA409" s="397"/>
    </row>
    <row r="410" spans="1:27" ht="15.75" customHeight="1">
      <c r="A410" s="391">
        <v>417</v>
      </c>
      <c r="B410" s="392" t="s">
        <v>7547</v>
      </c>
      <c r="C410" s="393" t="s">
        <v>7542</v>
      </c>
      <c r="D410" s="393" t="s">
        <v>7543</v>
      </c>
      <c r="E410" s="394" t="s">
        <v>7548</v>
      </c>
      <c r="F410" s="393" t="s">
        <v>5839</v>
      </c>
      <c r="G410" s="392" t="s">
        <v>7549</v>
      </c>
      <c r="H410" s="392"/>
      <c r="I410" s="392" t="s">
        <v>7550</v>
      </c>
      <c r="J410" s="392" t="s">
        <v>7551</v>
      </c>
      <c r="K410" s="393"/>
      <c r="L410" s="393" t="s">
        <v>5843</v>
      </c>
      <c r="M410" s="392" t="s">
        <v>5844</v>
      </c>
      <c r="N410" s="393" t="s">
        <v>4924</v>
      </c>
      <c r="O410" s="393" t="s">
        <v>4925</v>
      </c>
      <c r="P410" s="393" t="s">
        <v>5845</v>
      </c>
      <c r="Q410" s="393" t="s">
        <v>5295</v>
      </c>
      <c r="R410" s="393" t="s">
        <v>4890</v>
      </c>
      <c r="S410" s="395"/>
      <c r="T410" s="396" t="s">
        <v>5846</v>
      </c>
      <c r="U410" s="396" t="s">
        <v>5755</v>
      </c>
      <c r="V410" s="396" t="s">
        <v>1024</v>
      </c>
      <c r="W410" s="396" t="s">
        <v>5847</v>
      </c>
      <c r="X410" s="395" t="s">
        <v>4929</v>
      </c>
      <c r="Y410" s="394" t="s">
        <v>5848</v>
      </c>
      <c r="Z410" s="393"/>
      <c r="AA410" s="397"/>
    </row>
    <row r="411" spans="1:27" ht="15.75" customHeight="1">
      <c r="A411" s="391">
        <v>418</v>
      </c>
      <c r="B411" s="392" t="s">
        <v>1599</v>
      </c>
      <c r="C411" s="393" t="s">
        <v>1600</v>
      </c>
      <c r="D411" s="393" t="s">
        <v>7552</v>
      </c>
      <c r="E411" s="394" t="s">
        <v>7553</v>
      </c>
      <c r="F411" s="393" t="s">
        <v>5366</v>
      </c>
      <c r="G411" s="392" t="s">
        <v>7554</v>
      </c>
      <c r="H411" s="392"/>
      <c r="I411" s="392" t="s">
        <v>1603</v>
      </c>
      <c r="J411" s="392" t="s">
        <v>1604</v>
      </c>
      <c r="K411" s="393"/>
      <c r="L411" s="393" t="s">
        <v>5311</v>
      </c>
      <c r="M411" s="392" t="s">
        <v>5312</v>
      </c>
      <c r="N411" s="393" t="s">
        <v>4924</v>
      </c>
      <c r="O411" s="393" t="s">
        <v>4925</v>
      </c>
      <c r="P411" s="393" t="s">
        <v>5406</v>
      </c>
      <c r="Q411" s="393" t="s">
        <v>4901</v>
      </c>
      <c r="R411" s="393" t="s">
        <v>4890</v>
      </c>
      <c r="S411" s="395"/>
      <c r="T411" s="396" t="s">
        <v>1601</v>
      </c>
      <c r="U411" s="396" t="s">
        <v>1600</v>
      </c>
      <c r="V411" s="396" t="s">
        <v>31</v>
      </c>
      <c r="W411" s="396" t="s">
        <v>7555</v>
      </c>
      <c r="X411" s="395" t="s">
        <v>4891</v>
      </c>
      <c r="Y411" s="394" t="s">
        <v>7556</v>
      </c>
      <c r="Z411" s="393"/>
      <c r="AA411" s="397"/>
    </row>
    <row r="412" spans="1:27" ht="15.75" customHeight="1">
      <c r="A412" s="391">
        <v>419</v>
      </c>
      <c r="B412" s="392" t="s">
        <v>7557</v>
      </c>
      <c r="C412" s="393" t="s">
        <v>7558</v>
      </c>
      <c r="D412" s="393" t="s">
        <v>7559</v>
      </c>
      <c r="E412" s="394" t="s">
        <v>7560</v>
      </c>
      <c r="F412" s="393" t="s">
        <v>7561</v>
      </c>
      <c r="G412" s="392" t="s">
        <v>7562</v>
      </c>
      <c r="H412" s="392"/>
      <c r="I412" s="392" t="s">
        <v>7563</v>
      </c>
      <c r="J412" s="392" t="s">
        <v>7564</v>
      </c>
      <c r="K412" s="393"/>
      <c r="L412" s="393" t="s">
        <v>7565</v>
      </c>
      <c r="M412" s="392" t="s">
        <v>7566</v>
      </c>
      <c r="N412" s="393" t="s">
        <v>5186</v>
      </c>
      <c r="O412" s="393" t="s">
        <v>5187</v>
      </c>
      <c r="P412" s="393" t="s">
        <v>7567</v>
      </c>
      <c r="Q412" s="393" t="s">
        <v>7568</v>
      </c>
      <c r="R412" s="393" t="s">
        <v>4890</v>
      </c>
      <c r="S412" s="395"/>
      <c r="T412" s="396" t="s">
        <v>7569</v>
      </c>
      <c r="U412" s="396" t="s">
        <v>7570</v>
      </c>
      <c r="V412" s="396" t="s">
        <v>1346</v>
      </c>
      <c r="W412" s="396" t="s">
        <v>7571</v>
      </c>
      <c r="X412" s="395" t="s">
        <v>4929</v>
      </c>
      <c r="Y412" s="394" t="s">
        <v>7572</v>
      </c>
      <c r="Z412" s="393"/>
      <c r="AA412" s="397"/>
    </row>
    <row r="413" spans="1:27" ht="15.75" customHeight="1">
      <c r="A413" s="391">
        <v>420</v>
      </c>
      <c r="B413" s="392" t="s">
        <v>7573</v>
      </c>
      <c r="C413" s="393" t="s">
        <v>7574</v>
      </c>
      <c r="D413" s="393" t="s">
        <v>7575</v>
      </c>
      <c r="E413" s="394" t="s">
        <v>7576</v>
      </c>
      <c r="F413" s="393" t="s">
        <v>7577</v>
      </c>
      <c r="G413" s="392" t="s">
        <v>7578</v>
      </c>
      <c r="H413" s="392"/>
      <c r="I413" s="392" t="s">
        <v>7579</v>
      </c>
      <c r="J413" s="392" t="s">
        <v>5272</v>
      </c>
      <c r="K413" s="393"/>
      <c r="L413" s="393" t="s">
        <v>4884</v>
      </c>
      <c r="M413" s="392" t="s">
        <v>4885</v>
      </c>
      <c r="N413" s="393" t="s">
        <v>4886</v>
      </c>
      <c r="O413" s="393" t="s">
        <v>4887</v>
      </c>
      <c r="P413" s="393" t="s">
        <v>4888</v>
      </c>
      <c r="Q413" s="393" t="s">
        <v>4890</v>
      </c>
      <c r="R413" s="393" t="s">
        <v>4890</v>
      </c>
      <c r="S413" s="395"/>
      <c r="T413" s="396" t="s">
        <v>7580</v>
      </c>
      <c r="U413" s="396" t="s">
        <v>7581</v>
      </c>
      <c r="V413" s="396" t="s">
        <v>38</v>
      </c>
      <c r="W413" s="396" t="s">
        <v>7582</v>
      </c>
      <c r="X413" s="395" t="s">
        <v>4905</v>
      </c>
      <c r="Y413" s="394" t="s">
        <v>7583</v>
      </c>
      <c r="Z413" s="393"/>
      <c r="AA413" s="397"/>
    </row>
    <row r="414" spans="1:27" ht="15.75" customHeight="1">
      <c r="A414" s="391">
        <v>421</v>
      </c>
      <c r="B414" s="392" t="s">
        <v>1855</v>
      </c>
      <c r="C414" s="393" t="s">
        <v>1856</v>
      </c>
      <c r="D414" s="393" t="s">
        <v>7584</v>
      </c>
      <c r="E414" s="394" t="s">
        <v>7585</v>
      </c>
      <c r="F414" s="393" t="s">
        <v>7586</v>
      </c>
      <c r="G414" s="392" t="s">
        <v>1857</v>
      </c>
      <c r="H414" s="392"/>
      <c r="I414" s="392" t="s">
        <v>1858</v>
      </c>
      <c r="J414" s="392" t="s">
        <v>1859</v>
      </c>
      <c r="K414" s="393"/>
      <c r="L414" s="393" t="s">
        <v>6402</v>
      </c>
      <c r="M414" s="392" t="s">
        <v>6403</v>
      </c>
      <c r="N414" s="393" t="s">
        <v>4924</v>
      </c>
      <c r="O414" s="393" t="s">
        <v>4925</v>
      </c>
      <c r="P414" s="393" t="s">
        <v>4972</v>
      </c>
      <c r="Q414" s="393" t="s">
        <v>4963</v>
      </c>
      <c r="R414" s="393" t="s">
        <v>4890</v>
      </c>
      <c r="S414" s="395"/>
      <c r="T414" s="396" t="s">
        <v>2573</v>
      </c>
      <c r="U414" s="396" t="s">
        <v>1860</v>
      </c>
      <c r="V414" s="396" t="s">
        <v>345</v>
      </c>
      <c r="W414" s="396" t="s">
        <v>1861</v>
      </c>
      <c r="X414" s="395" t="s">
        <v>4891</v>
      </c>
      <c r="Y414" s="394" t="s">
        <v>7587</v>
      </c>
      <c r="Z414" s="393"/>
      <c r="AA414" s="397"/>
    </row>
    <row r="415" spans="1:27" ht="15.75" customHeight="1">
      <c r="A415" s="391">
        <v>422</v>
      </c>
      <c r="B415" s="392" t="s">
        <v>7588</v>
      </c>
      <c r="C415" s="393" t="s">
        <v>7589</v>
      </c>
      <c r="D415" s="393" t="s">
        <v>7590</v>
      </c>
      <c r="E415" s="394" t="s">
        <v>7591</v>
      </c>
      <c r="F415" s="393" t="s">
        <v>7592</v>
      </c>
      <c r="G415" s="392" t="s">
        <v>7593</v>
      </c>
      <c r="H415" s="392"/>
      <c r="I415" s="392" t="s">
        <v>3548</v>
      </c>
      <c r="J415" s="392"/>
      <c r="K415" s="393"/>
      <c r="L415" s="393" t="s">
        <v>6817</v>
      </c>
      <c r="M415" s="392" t="s">
        <v>6818</v>
      </c>
      <c r="N415" s="393" t="s">
        <v>4924</v>
      </c>
      <c r="O415" s="393" t="s">
        <v>4925</v>
      </c>
      <c r="P415" s="393" t="s">
        <v>7594</v>
      </c>
      <c r="Q415" s="393" t="s">
        <v>5421</v>
      </c>
      <c r="R415" s="393" t="s">
        <v>4890</v>
      </c>
      <c r="S415" s="395"/>
      <c r="T415" s="396" t="s">
        <v>7595</v>
      </c>
      <c r="U415" s="396"/>
      <c r="V415" s="396"/>
      <c r="W415" s="396"/>
      <c r="X415" s="395" t="s">
        <v>4905</v>
      </c>
      <c r="Y415" s="394" t="s">
        <v>7596</v>
      </c>
      <c r="Z415" s="393"/>
      <c r="AA415" s="397"/>
    </row>
  </sheetData>
  <autoFilter ref="A1:AA1" xr:uid="{4DCF0B5F-78D5-4915-BF1C-307782738A79}"/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609"/>
  <sheetViews>
    <sheetView zoomScaleNormal="100" workbookViewId="0">
      <pane xSplit="1" ySplit="1" topLeftCell="E289" activePane="bottomRight" state="frozen"/>
      <selection activeCell="J83" sqref="J83"/>
      <selection pane="topRight" activeCell="J83" sqref="J83"/>
      <selection pane="bottomLeft" activeCell="J83" sqref="J83"/>
      <selection pane="bottomRight" activeCell="N310" sqref="N310"/>
    </sheetView>
  </sheetViews>
  <sheetFormatPr defaultRowHeight="11.25"/>
  <cols>
    <col min="1" max="1" width="40.375" style="255" customWidth="1"/>
    <col min="2" max="2" width="14.25" style="255" customWidth="1"/>
    <col min="3" max="3" width="10.5" style="250" customWidth="1"/>
    <col min="4" max="4" width="64.125" style="250" customWidth="1"/>
    <col min="5" max="5" width="8.75" style="250" customWidth="1"/>
    <col min="6" max="6" width="14.375" style="250" customWidth="1"/>
    <col min="7" max="7" width="13.375" style="250" customWidth="1"/>
    <col min="8" max="8" width="6.5" style="250" customWidth="1"/>
    <col min="9" max="9" width="10" style="250" customWidth="1"/>
    <col min="10" max="10" width="13.375" style="250" customWidth="1"/>
    <col min="11" max="11" width="27.75" style="263" customWidth="1"/>
    <col min="12" max="12" width="27.75" style="250" customWidth="1"/>
    <col min="13" max="13" width="12.125" style="256" customWidth="1"/>
    <col min="14" max="14" width="12" style="250" customWidth="1"/>
    <col min="15" max="19" width="10" style="257" customWidth="1"/>
    <col min="20" max="21" width="10" style="257" bestFit="1" customWidth="1"/>
    <col min="22" max="23" width="8.75" style="250"/>
    <col min="24" max="24" width="9" style="250"/>
    <col min="25" max="245" width="8.75" style="250"/>
    <col min="246" max="246" width="4.75" style="250" bestFit="1" customWidth="1"/>
    <col min="247" max="247" width="5" style="250" bestFit="1" customWidth="1"/>
    <col min="248" max="248" width="6.5" style="250" bestFit="1" customWidth="1"/>
    <col min="249" max="249" width="40.375" style="250" customWidth="1"/>
    <col min="250" max="250" width="6.5" style="250" customWidth="1"/>
    <col min="251" max="251" width="10" style="250" customWidth="1"/>
    <col min="252" max="252" width="13.375" style="250" customWidth="1"/>
    <col min="253" max="253" width="27.75" style="250" customWidth="1"/>
    <col min="254" max="254" width="6.5" style="250" customWidth="1"/>
    <col min="255" max="255" width="10.375" style="250" customWidth="1"/>
    <col min="256" max="256" width="12" style="250" customWidth="1"/>
    <col min="257" max="257" width="14.25" style="250" customWidth="1"/>
    <col min="258" max="258" width="10.5" style="250" customWidth="1"/>
    <col min="259" max="259" width="8.25" style="250" customWidth="1"/>
    <col min="260" max="260" width="64.125" style="250" customWidth="1"/>
    <col min="261" max="261" width="14.375" style="250" customWidth="1"/>
    <col min="262" max="262" width="13.375" style="250" customWidth="1"/>
    <col min="263" max="263" width="8.75" style="250"/>
    <col min="264" max="264" width="27.75" style="250" customWidth="1"/>
    <col min="265" max="265" width="4.75" style="250" customWidth="1"/>
    <col min="266" max="272" width="10" style="250" bestFit="1" customWidth="1"/>
    <col min="273" max="273" width="11.75" style="250" bestFit="1" customWidth="1"/>
    <col min="274" max="276" width="10" style="250" bestFit="1" customWidth="1"/>
    <col min="277" max="501" width="8.75" style="250"/>
    <col min="502" max="502" width="4.75" style="250" bestFit="1" customWidth="1"/>
    <col min="503" max="503" width="5" style="250" bestFit="1" customWidth="1"/>
    <col min="504" max="504" width="6.5" style="250" bestFit="1" customWidth="1"/>
    <col min="505" max="505" width="40.375" style="250" customWidth="1"/>
    <col min="506" max="506" width="6.5" style="250" customWidth="1"/>
    <col min="507" max="507" width="10" style="250" customWidth="1"/>
    <col min="508" max="508" width="13.375" style="250" customWidth="1"/>
    <col min="509" max="509" width="27.75" style="250" customWidth="1"/>
    <col min="510" max="510" width="6.5" style="250" customWidth="1"/>
    <col min="511" max="511" width="10.375" style="250" customWidth="1"/>
    <col min="512" max="512" width="12" style="250" customWidth="1"/>
    <col min="513" max="513" width="14.25" style="250" customWidth="1"/>
    <col min="514" max="514" width="10.5" style="250" customWidth="1"/>
    <col min="515" max="515" width="8.25" style="250" customWidth="1"/>
    <col min="516" max="516" width="64.125" style="250" customWidth="1"/>
    <col min="517" max="517" width="14.375" style="250" customWidth="1"/>
    <col min="518" max="518" width="13.375" style="250" customWidth="1"/>
    <col min="519" max="519" width="8.75" style="250"/>
    <col min="520" max="520" width="27.75" style="250" customWidth="1"/>
    <col min="521" max="521" width="4.75" style="250" customWidth="1"/>
    <col min="522" max="528" width="10" style="250" bestFit="1" customWidth="1"/>
    <col min="529" max="529" width="11.75" style="250" bestFit="1" customWidth="1"/>
    <col min="530" max="532" width="10" style="250" bestFit="1" customWidth="1"/>
    <col min="533" max="757" width="8.75" style="250"/>
    <col min="758" max="758" width="4.75" style="250" bestFit="1" customWidth="1"/>
    <col min="759" max="759" width="5" style="250" bestFit="1" customWidth="1"/>
    <col min="760" max="760" width="6.5" style="250" bestFit="1" customWidth="1"/>
    <col min="761" max="761" width="40.375" style="250" customWidth="1"/>
    <col min="762" max="762" width="6.5" style="250" customWidth="1"/>
    <col min="763" max="763" width="10" style="250" customWidth="1"/>
    <col min="764" max="764" width="13.375" style="250" customWidth="1"/>
    <col min="765" max="765" width="27.75" style="250" customWidth="1"/>
    <col min="766" max="766" width="6.5" style="250" customWidth="1"/>
    <col min="767" max="767" width="10.375" style="250" customWidth="1"/>
    <col min="768" max="768" width="12" style="250" customWidth="1"/>
    <col min="769" max="769" width="14.25" style="250" customWidth="1"/>
    <col min="770" max="770" width="10.5" style="250" customWidth="1"/>
    <col min="771" max="771" width="8.25" style="250" customWidth="1"/>
    <col min="772" max="772" width="64.125" style="250" customWidth="1"/>
    <col min="773" max="773" width="14.375" style="250" customWidth="1"/>
    <col min="774" max="774" width="13.375" style="250" customWidth="1"/>
    <col min="775" max="775" width="8.75" style="250"/>
    <col min="776" max="776" width="27.75" style="250" customWidth="1"/>
    <col min="777" max="777" width="4.75" style="250" customWidth="1"/>
    <col min="778" max="784" width="10" style="250" bestFit="1" customWidth="1"/>
    <col min="785" max="785" width="11.75" style="250" bestFit="1" customWidth="1"/>
    <col min="786" max="788" width="10" style="250" bestFit="1" customWidth="1"/>
    <col min="789" max="1013" width="8.75" style="250"/>
    <col min="1014" max="1014" width="4.75" style="250" bestFit="1" customWidth="1"/>
    <col min="1015" max="1015" width="5" style="250" bestFit="1" customWidth="1"/>
    <col min="1016" max="1016" width="6.5" style="250" bestFit="1" customWidth="1"/>
    <col min="1017" max="1017" width="40.375" style="250" customWidth="1"/>
    <col min="1018" max="1018" width="6.5" style="250" customWidth="1"/>
    <col min="1019" max="1019" width="10" style="250" customWidth="1"/>
    <col min="1020" max="1020" width="13.375" style="250" customWidth="1"/>
    <col min="1021" max="1021" width="27.75" style="250" customWidth="1"/>
    <col min="1022" max="1022" width="6.5" style="250" customWidth="1"/>
    <col min="1023" max="1023" width="10.375" style="250" customWidth="1"/>
    <col min="1024" max="1024" width="12" style="250" customWidth="1"/>
    <col min="1025" max="1025" width="14.25" style="250" customWidth="1"/>
    <col min="1026" max="1026" width="10.5" style="250" customWidth="1"/>
    <col min="1027" max="1027" width="8.25" style="250" customWidth="1"/>
    <col min="1028" max="1028" width="64.125" style="250" customWidth="1"/>
    <col min="1029" max="1029" width="14.375" style="250" customWidth="1"/>
    <col min="1030" max="1030" width="13.375" style="250" customWidth="1"/>
    <col min="1031" max="1031" width="8.75" style="250"/>
    <col min="1032" max="1032" width="27.75" style="250" customWidth="1"/>
    <col min="1033" max="1033" width="4.75" style="250" customWidth="1"/>
    <col min="1034" max="1040" width="10" style="250" bestFit="1" customWidth="1"/>
    <col min="1041" max="1041" width="11.75" style="250" bestFit="1" customWidth="1"/>
    <col min="1042" max="1044" width="10" style="250" bestFit="1" customWidth="1"/>
    <col min="1045" max="1269" width="8.75" style="250"/>
    <col min="1270" max="1270" width="4.75" style="250" bestFit="1" customWidth="1"/>
    <col min="1271" max="1271" width="5" style="250" bestFit="1" customWidth="1"/>
    <col min="1272" max="1272" width="6.5" style="250" bestFit="1" customWidth="1"/>
    <col min="1273" max="1273" width="40.375" style="250" customWidth="1"/>
    <col min="1274" max="1274" width="6.5" style="250" customWidth="1"/>
    <col min="1275" max="1275" width="10" style="250" customWidth="1"/>
    <col min="1276" max="1276" width="13.375" style="250" customWidth="1"/>
    <col min="1277" max="1277" width="27.75" style="250" customWidth="1"/>
    <col min="1278" max="1278" width="6.5" style="250" customWidth="1"/>
    <col min="1279" max="1279" width="10.375" style="250" customWidth="1"/>
    <col min="1280" max="1280" width="12" style="250" customWidth="1"/>
    <col min="1281" max="1281" width="14.25" style="250" customWidth="1"/>
    <col min="1282" max="1282" width="10.5" style="250" customWidth="1"/>
    <col min="1283" max="1283" width="8.25" style="250" customWidth="1"/>
    <col min="1284" max="1284" width="64.125" style="250" customWidth="1"/>
    <col min="1285" max="1285" width="14.375" style="250" customWidth="1"/>
    <col min="1286" max="1286" width="13.375" style="250" customWidth="1"/>
    <col min="1287" max="1287" width="8.75" style="250"/>
    <col min="1288" max="1288" width="27.75" style="250" customWidth="1"/>
    <col min="1289" max="1289" width="4.75" style="250" customWidth="1"/>
    <col min="1290" max="1296" width="10" style="250" bestFit="1" customWidth="1"/>
    <col min="1297" max="1297" width="11.75" style="250" bestFit="1" customWidth="1"/>
    <col min="1298" max="1300" width="10" style="250" bestFit="1" customWidth="1"/>
    <col min="1301" max="1525" width="8.75" style="250"/>
    <col min="1526" max="1526" width="4.75" style="250" bestFit="1" customWidth="1"/>
    <col min="1527" max="1527" width="5" style="250" bestFit="1" customWidth="1"/>
    <col min="1528" max="1528" width="6.5" style="250" bestFit="1" customWidth="1"/>
    <col min="1529" max="1529" width="40.375" style="250" customWidth="1"/>
    <col min="1530" max="1530" width="6.5" style="250" customWidth="1"/>
    <col min="1531" max="1531" width="10" style="250" customWidth="1"/>
    <col min="1532" max="1532" width="13.375" style="250" customWidth="1"/>
    <col min="1533" max="1533" width="27.75" style="250" customWidth="1"/>
    <col min="1534" max="1534" width="6.5" style="250" customWidth="1"/>
    <col min="1535" max="1535" width="10.375" style="250" customWidth="1"/>
    <col min="1536" max="1536" width="12" style="250" customWidth="1"/>
    <col min="1537" max="1537" width="14.25" style="250" customWidth="1"/>
    <col min="1538" max="1538" width="10.5" style="250" customWidth="1"/>
    <col min="1539" max="1539" width="8.25" style="250" customWidth="1"/>
    <col min="1540" max="1540" width="64.125" style="250" customWidth="1"/>
    <col min="1541" max="1541" width="14.375" style="250" customWidth="1"/>
    <col min="1542" max="1542" width="13.375" style="250" customWidth="1"/>
    <col min="1543" max="1543" width="8.75" style="250"/>
    <col min="1544" max="1544" width="27.75" style="250" customWidth="1"/>
    <col min="1545" max="1545" width="4.75" style="250" customWidth="1"/>
    <col min="1546" max="1552" width="10" style="250" bestFit="1" customWidth="1"/>
    <col min="1553" max="1553" width="11.75" style="250" bestFit="1" customWidth="1"/>
    <col min="1554" max="1556" width="10" style="250" bestFit="1" customWidth="1"/>
    <col min="1557" max="1781" width="8.75" style="250"/>
    <col min="1782" max="1782" width="4.75" style="250" bestFit="1" customWidth="1"/>
    <col min="1783" max="1783" width="5" style="250" bestFit="1" customWidth="1"/>
    <col min="1784" max="1784" width="6.5" style="250" bestFit="1" customWidth="1"/>
    <col min="1785" max="1785" width="40.375" style="250" customWidth="1"/>
    <col min="1786" max="1786" width="6.5" style="250" customWidth="1"/>
    <col min="1787" max="1787" width="10" style="250" customWidth="1"/>
    <col min="1788" max="1788" width="13.375" style="250" customWidth="1"/>
    <col min="1789" max="1789" width="27.75" style="250" customWidth="1"/>
    <col min="1790" max="1790" width="6.5" style="250" customWidth="1"/>
    <col min="1791" max="1791" width="10.375" style="250" customWidth="1"/>
    <col min="1792" max="1792" width="12" style="250" customWidth="1"/>
    <col min="1793" max="1793" width="14.25" style="250" customWidth="1"/>
    <col min="1794" max="1794" width="10.5" style="250" customWidth="1"/>
    <col min="1795" max="1795" width="8.25" style="250" customWidth="1"/>
    <col min="1796" max="1796" width="64.125" style="250" customWidth="1"/>
    <col min="1797" max="1797" width="14.375" style="250" customWidth="1"/>
    <col min="1798" max="1798" width="13.375" style="250" customWidth="1"/>
    <col min="1799" max="1799" width="8.75" style="250"/>
    <col min="1800" max="1800" width="27.75" style="250" customWidth="1"/>
    <col min="1801" max="1801" width="4.75" style="250" customWidth="1"/>
    <col min="1802" max="1808" width="10" style="250" bestFit="1" customWidth="1"/>
    <col min="1809" max="1809" width="11.75" style="250" bestFit="1" customWidth="1"/>
    <col min="1810" max="1812" width="10" style="250" bestFit="1" customWidth="1"/>
    <col min="1813" max="2037" width="8.75" style="250"/>
    <col min="2038" max="2038" width="4.75" style="250" bestFit="1" customWidth="1"/>
    <col min="2039" max="2039" width="5" style="250" bestFit="1" customWidth="1"/>
    <col min="2040" max="2040" width="6.5" style="250" bestFit="1" customWidth="1"/>
    <col min="2041" max="2041" width="40.375" style="250" customWidth="1"/>
    <col min="2042" max="2042" width="6.5" style="250" customWidth="1"/>
    <col min="2043" max="2043" width="10" style="250" customWidth="1"/>
    <col min="2044" max="2044" width="13.375" style="250" customWidth="1"/>
    <col min="2045" max="2045" width="27.75" style="250" customWidth="1"/>
    <col min="2046" max="2046" width="6.5" style="250" customWidth="1"/>
    <col min="2047" max="2047" width="10.375" style="250" customWidth="1"/>
    <col min="2048" max="2048" width="12" style="250" customWidth="1"/>
    <col min="2049" max="2049" width="14.25" style="250" customWidth="1"/>
    <col min="2050" max="2050" width="10.5" style="250" customWidth="1"/>
    <col min="2051" max="2051" width="8.25" style="250" customWidth="1"/>
    <col min="2052" max="2052" width="64.125" style="250" customWidth="1"/>
    <col min="2053" max="2053" width="14.375" style="250" customWidth="1"/>
    <col min="2054" max="2054" width="13.375" style="250" customWidth="1"/>
    <col min="2055" max="2055" width="8.75" style="250"/>
    <col min="2056" max="2056" width="27.75" style="250" customWidth="1"/>
    <col min="2057" max="2057" width="4.75" style="250" customWidth="1"/>
    <col min="2058" max="2064" width="10" style="250" bestFit="1" customWidth="1"/>
    <col min="2065" max="2065" width="11.75" style="250" bestFit="1" customWidth="1"/>
    <col min="2066" max="2068" width="10" style="250" bestFit="1" customWidth="1"/>
    <col min="2069" max="2293" width="8.75" style="250"/>
    <col min="2294" max="2294" width="4.75" style="250" bestFit="1" customWidth="1"/>
    <col min="2295" max="2295" width="5" style="250" bestFit="1" customWidth="1"/>
    <col min="2296" max="2296" width="6.5" style="250" bestFit="1" customWidth="1"/>
    <col min="2297" max="2297" width="40.375" style="250" customWidth="1"/>
    <col min="2298" max="2298" width="6.5" style="250" customWidth="1"/>
    <col min="2299" max="2299" width="10" style="250" customWidth="1"/>
    <col min="2300" max="2300" width="13.375" style="250" customWidth="1"/>
    <col min="2301" max="2301" width="27.75" style="250" customWidth="1"/>
    <col min="2302" max="2302" width="6.5" style="250" customWidth="1"/>
    <col min="2303" max="2303" width="10.375" style="250" customWidth="1"/>
    <col min="2304" max="2304" width="12" style="250" customWidth="1"/>
    <col min="2305" max="2305" width="14.25" style="250" customWidth="1"/>
    <col min="2306" max="2306" width="10.5" style="250" customWidth="1"/>
    <col min="2307" max="2307" width="8.25" style="250" customWidth="1"/>
    <col min="2308" max="2308" width="64.125" style="250" customWidth="1"/>
    <col min="2309" max="2309" width="14.375" style="250" customWidth="1"/>
    <col min="2310" max="2310" width="13.375" style="250" customWidth="1"/>
    <col min="2311" max="2311" width="8.75" style="250"/>
    <col min="2312" max="2312" width="27.75" style="250" customWidth="1"/>
    <col min="2313" max="2313" width="4.75" style="250" customWidth="1"/>
    <col min="2314" max="2320" width="10" style="250" bestFit="1" customWidth="1"/>
    <col min="2321" max="2321" width="11.75" style="250" bestFit="1" customWidth="1"/>
    <col min="2322" max="2324" width="10" style="250" bestFit="1" customWidth="1"/>
    <col min="2325" max="2549" width="8.75" style="250"/>
    <col min="2550" max="2550" width="4.75" style="250" bestFit="1" customWidth="1"/>
    <col min="2551" max="2551" width="5" style="250" bestFit="1" customWidth="1"/>
    <col min="2552" max="2552" width="6.5" style="250" bestFit="1" customWidth="1"/>
    <col min="2553" max="2553" width="40.375" style="250" customWidth="1"/>
    <col min="2554" max="2554" width="6.5" style="250" customWidth="1"/>
    <col min="2555" max="2555" width="10" style="250" customWidth="1"/>
    <col min="2556" max="2556" width="13.375" style="250" customWidth="1"/>
    <col min="2557" max="2557" width="27.75" style="250" customWidth="1"/>
    <col min="2558" max="2558" width="6.5" style="250" customWidth="1"/>
    <col min="2559" max="2559" width="10.375" style="250" customWidth="1"/>
    <col min="2560" max="2560" width="12" style="250" customWidth="1"/>
    <col min="2561" max="2561" width="14.25" style="250" customWidth="1"/>
    <col min="2562" max="2562" width="10.5" style="250" customWidth="1"/>
    <col min="2563" max="2563" width="8.25" style="250" customWidth="1"/>
    <col min="2564" max="2564" width="64.125" style="250" customWidth="1"/>
    <col min="2565" max="2565" width="14.375" style="250" customWidth="1"/>
    <col min="2566" max="2566" width="13.375" style="250" customWidth="1"/>
    <col min="2567" max="2567" width="8.75" style="250"/>
    <col min="2568" max="2568" width="27.75" style="250" customWidth="1"/>
    <col min="2569" max="2569" width="4.75" style="250" customWidth="1"/>
    <col min="2570" max="2576" width="10" style="250" bestFit="1" customWidth="1"/>
    <col min="2577" max="2577" width="11.75" style="250" bestFit="1" customWidth="1"/>
    <col min="2578" max="2580" width="10" style="250" bestFit="1" customWidth="1"/>
    <col min="2581" max="2805" width="8.75" style="250"/>
    <col min="2806" max="2806" width="4.75" style="250" bestFit="1" customWidth="1"/>
    <col min="2807" max="2807" width="5" style="250" bestFit="1" customWidth="1"/>
    <col min="2808" max="2808" width="6.5" style="250" bestFit="1" customWidth="1"/>
    <col min="2809" max="2809" width="40.375" style="250" customWidth="1"/>
    <col min="2810" max="2810" width="6.5" style="250" customWidth="1"/>
    <col min="2811" max="2811" width="10" style="250" customWidth="1"/>
    <col min="2812" max="2812" width="13.375" style="250" customWidth="1"/>
    <col min="2813" max="2813" width="27.75" style="250" customWidth="1"/>
    <col min="2814" max="2814" width="6.5" style="250" customWidth="1"/>
    <col min="2815" max="2815" width="10.375" style="250" customWidth="1"/>
    <col min="2816" max="2816" width="12" style="250" customWidth="1"/>
    <col min="2817" max="2817" width="14.25" style="250" customWidth="1"/>
    <col min="2818" max="2818" width="10.5" style="250" customWidth="1"/>
    <col min="2819" max="2819" width="8.25" style="250" customWidth="1"/>
    <col min="2820" max="2820" width="64.125" style="250" customWidth="1"/>
    <col min="2821" max="2821" width="14.375" style="250" customWidth="1"/>
    <col min="2822" max="2822" width="13.375" style="250" customWidth="1"/>
    <col min="2823" max="2823" width="8.75" style="250"/>
    <col min="2824" max="2824" width="27.75" style="250" customWidth="1"/>
    <col min="2825" max="2825" width="4.75" style="250" customWidth="1"/>
    <col min="2826" max="2832" width="10" style="250" bestFit="1" customWidth="1"/>
    <col min="2833" max="2833" width="11.75" style="250" bestFit="1" customWidth="1"/>
    <col min="2834" max="2836" width="10" style="250" bestFit="1" customWidth="1"/>
    <col min="2837" max="3061" width="8.75" style="250"/>
    <col min="3062" max="3062" width="4.75" style="250" bestFit="1" customWidth="1"/>
    <col min="3063" max="3063" width="5" style="250" bestFit="1" customWidth="1"/>
    <col min="3064" max="3064" width="6.5" style="250" bestFit="1" customWidth="1"/>
    <col min="3065" max="3065" width="40.375" style="250" customWidth="1"/>
    <col min="3066" max="3066" width="6.5" style="250" customWidth="1"/>
    <col min="3067" max="3067" width="10" style="250" customWidth="1"/>
    <col min="3068" max="3068" width="13.375" style="250" customWidth="1"/>
    <col min="3069" max="3069" width="27.75" style="250" customWidth="1"/>
    <col min="3070" max="3070" width="6.5" style="250" customWidth="1"/>
    <col min="3071" max="3071" width="10.375" style="250" customWidth="1"/>
    <col min="3072" max="3072" width="12" style="250" customWidth="1"/>
    <col min="3073" max="3073" width="14.25" style="250" customWidth="1"/>
    <col min="3074" max="3074" width="10.5" style="250" customWidth="1"/>
    <col min="3075" max="3075" width="8.25" style="250" customWidth="1"/>
    <col min="3076" max="3076" width="64.125" style="250" customWidth="1"/>
    <col min="3077" max="3077" width="14.375" style="250" customWidth="1"/>
    <col min="3078" max="3078" width="13.375" style="250" customWidth="1"/>
    <col min="3079" max="3079" width="8.75" style="250"/>
    <col min="3080" max="3080" width="27.75" style="250" customWidth="1"/>
    <col min="3081" max="3081" width="4.75" style="250" customWidth="1"/>
    <col min="3082" max="3088" width="10" style="250" bestFit="1" customWidth="1"/>
    <col min="3089" max="3089" width="11.75" style="250" bestFit="1" customWidth="1"/>
    <col min="3090" max="3092" width="10" style="250" bestFit="1" customWidth="1"/>
    <col min="3093" max="3317" width="8.75" style="250"/>
    <col min="3318" max="3318" width="4.75" style="250" bestFit="1" customWidth="1"/>
    <col min="3319" max="3319" width="5" style="250" bestFit="1" customWidth="1"/>
    <col min="3320" max="3320" width="6.5" style="250" bestFit="1" customWidth="1"/>
    <col min="3321" max="3321" width="40.375" style="250" customWidth="1"/>
    <col min="3322" max="3322" width="6.5" style="250" customWidth="1"/>
    <col min="3323" max="3323" width="10" style="250" customWidth="1"/>
    <col min="3324" max="3324" width="13.375" style="250" customWidth="1"/>
    <col min="3325" max="3325" width="27.75" style="250" customWidth="1"/>
    <col min="3326" max="3326" width="6.5" style="250" customWidth="1"/>
    <col min="3327" max="3327" width="10.375" style="250" customWidth="1"/>
    <col min="3328" max="3328" width="12" style="250" customWidth="1"/>
    <col min="3329" max="3329" width="14.25" style="250" customWidth="1"/>
    <col min="3330" max="3330" width="10.5" style="250" customWidth="1"/>
    <col min="3331" max="3331" width="8.25" style="250" customWidth="1"/>
    <col min="3332" max="3332" width="64.125" style="250" customWidth="1"/>
    <col min="3333" max="3333" width="14.375" style="250" customWidth="1"/>
    <col min="3334" max="3334" width="13.375" style="250" customWidth="1"/>
    <col min="3335" max="3335" width="8.75" style="250"/>
    <col min="3336" max="3336" width="27.75" style="250" customWidth="1"/>
    <col min="3337" max="3337" width="4.75" style="250" customWidth="1"/>
    <col min="3338" max="3344" width="10" style="250" bestFit="1" customWidth="1"/>
    <col min="3345" max="3345" width="11.75" style="250" bestFit="1" customWidth="1"/>
    <col min="3346" max="3348" width="10" style="250" bestFit="1" customWidth="1"/>
    <col min="3349" max="3573" width="8.75" style="250"/>
    <col min="3574" max="3574" width="4.75" style="250" bestFit="1" customWidth="1"/>
    <col min="3575" max="3575" width="5" style="250" bestFit="1" customWidth="1"/>
    <col min="3576" max="3576" width="6.5" style="250" bestFit="1" customWidth="1"/>
    <col min="3577" max="3577" width="40.375" style="250" customWidth="1"/>
    <col min="3578" max="3578" width="6.5" style="250" customWidth="1"/>
    <col min="3579" max="3579" width="10" style="250" customWidth="1"/>
    <col min="3580" max="3580" width="13.375" style="250" customWidth="1"/>
    <col min="3581" max="3581" width="27.75" style="250" customWidth="1"/>
    <col min="3582" max="3582" width="6.5" style="250" customWidth="1"/>
    <col min="3583" max="3583" width="10.375" style="250" customWidth="1"/>
    <col min="3584" max="3584" width="12" style="250" customWidth="1"/>
    <col min="3585" max="3585" width="14.25" style="250" customWidth="1"/>
    <col min="3586" max="3586" width="10.5" style="250" customWidth="1"/>
    <col min="3587" max="3587" width="8.25" style="250" customWidth="1"/>
    <col min="3588" max="3588" width="64.125" style="250" customWidth="1"/>
    <col min="3589" max="3589" width="14.375" style="250" customWidth="1"/>
    <col min="3590" max="3590" width="13.375" style="250" customWidth="1"/>
    <col min="3591" max="3591" width="8.75" style="250"/>
    <col min="3592" max="3592" width="27.75" style="250" customWidth="1"/>
    <col min="3593" max="3593" width="4.75" style="250" customWidth="1"/>
    <col min="3594" max="3600" width="10" style="250" bestFit="1" customWidth="1"/>
    <col min="3601" max="3601" width="11.75" style="250" bestFit="1" customWidth="1"/>
    <col min="3602" max="3604" width="10" style="250" bestFit="1" customWidth="1"/>
    <col min="3605" max="3829" width="8.75" style="250"/>
    <col min="3830" max="3830" width="4.75" style="250" bestFit="1" customWidth="1"/>
    <col min="3831" max="3831" width="5" style="250" bestFit="1" customWidth="1"/>
    <col min="3832" max="3832" width="6.5" style="250" bestFit="1" customWidth="1"/>
    <col min="3833" max="3833" width="40.375" style="250" customWidth="1"/>
    <col min="3834" max="3834" width="6.5" style="250" customWidth="1"/>
    <col min="3835" max="3835" width="10" style="250" customWidth="1"/>
    <col min="3836" max="3836" width="13.375" style="250" customWidth="1"/>
    <col min="3837" max="3837" width="27.75" style="250" customWidth="1"/>
    <col min="3838" max="3838" width="6.5" style="250" customWidth="1"/>
    <col min="3839" max="3839" width="10.375" style="250" customWidth="1"/>
    <col min="3840" max="3840" width="12" style="250" customWidth="1"/>
    <col min="3841" max="3841" width="14.25" style="250" customWidth="1"/>
    <col min="3842" max="3842" width="10.5" style="250" customWidth="1"/>
    <col min="3843" max="3843" width="8.25" style="250" customWidth="1"/>
    <col min="3844" max="3844" width="64.125" style="250" customWidth="1"/>
    <col min="3845" max="3845" width="14.375" style="250" customWidth="1"/>
    <col min="3846" max="3846" width="13.375" style="250" customWidth="1"/>
    <col min="3847" max="3847" width="8.75" style="250"/>
    <col min="3848" max="3848" width="27.75" style="250" customWidth="1"/>
    <col min="3849" max="3849" width="4.75" style="250" customWidth="1"/>
    <col min="3850" max="3856" width="10" style="250" bestFit="1" customWidth="1"/>
    <col min="3857" max="3857" width="11.75" style="250" bestFit="1" customWidth="1"/>
    <col min="3858" max="3860" width="10" style="250" bestFit="1" customWidth="1"/>
    <col min="3861" max="4085" width="8.75" style="250"/>
    <col min="4086" max="4086" width="4.75" style="250" bestFit="1" customWidth="1"/>
    <col min="4087" max="4087" width="5" style="250" bestFit="1" customWidth="1"/>
    <col min="4088" max="4088" width="6.5" style="250" bestFit="1" customWidth="1"/>
    <col min="4089" max="4089" width="40.375" style="250" customWidth="1"/>
    <col min="4090" max="4090" width="6.5" style="250" customWidth="1"/>
    <col min="4091" max="4091" width="10" style="250" customWidth="1"/>
    <col min="4092" max="4092" width="13.375" style="250" customWidth="1"/>
    <col min="4093" max="4093" width="27.75" style="250" customWidth="1"/>
    <col min="4094" max="4094" width="6.5" style="250" customWidth="1"/>
    <col min="4095" max="4095" width="10.375" style="250" customWidth="1"/>
    <col min="4096" max="4096" width="12" style="250" customWidth="1"/>
    <col min="4097" max="4097" width="14.25" style="250" customWidth="1"/>
    <col min="4098" max="4098" width="10.5" style="250" customWidth="1"/>
    <col min="4099" max="4099" width="8.25" style="250" customWidth="1"/>
    <col min="4100" max="4100" width="64.125" style="250" customWidth="1"/>
    <col min="4101" max="4101" width="14.375" style="250" customWidth="1"/>
    <col min="4102" max="4102" width="13.375" style="250" customWidth="1"/>
    <col min="4103" max="4103" width="8.75" style="250"/>
    <col min="4104" max="4104" width="27.75" style="250" customWidth="1"/>
    <col min="4105" max="4105" width="4.75" style="250" customWidth="1"/>
    <col min="4106" max="4112" width="10" style="250" bestFit="1" customWidth="1"/>
    <col min="4113" max="4113" width="11.75" style="250" bestFit="1" customWidth="1"/>
    <col min="4114" max="4116" width="10" style="250" bestFit="1" customWidth="1"/>
    <col min="4117" max="4341" width="8.75" style="250"/>
    <col min="4342" max="4342" width="4.75" style="250" bestFit="1" customWidth="1"/>
    <col min="4343" max="4343" width="5" style="250" bestFit="1" customWidth="1"/>
    <col min="4344" max="4344" width="6.5" style="250" bestFit="1" customWidth="1"/>
    <col min="4345" max="4345" width="40.375" style="250" customWidth="1"/>
    <col min="4346" max="4346" width="6.5" style="250" customWidth="1"/>
    <col min="4347" max="4347" width="10" style="250" customWidth="1"/>
    <col min="4348" max="4348" width="13.375" style="250" customWidth="1"/>
    <col min="4349" max="4349" width="27.75" style="250" customWidth="1"/>
    <col min="4350" max="4350" width="6.5" style="250" customWidth="1"/>
    <col min="4351" max="4351" width="10.375" style="250" customWidth="1"/>
    <col min="4352" max="4352" width="12" style="250" customWidth="1"/>
    <col min="4353" max="4353" width="14.25" style="250" customWidth="1"/>
    <col min="4354" max="4354" width="10.5" style="250" customWidth="1"/>
    <col min="4355" max="4355" width="8.25" style="250" customWidth="1"/>
    <col min="4356" max="4356" width="64.125" style="250" customWidth="1"/>
    <col min="4357" max="4357" width="14.375" style="250" customWidth="1"/>
    <col min="4358" max="4358" width="13.375" style="250" customWidth="1"/>
    <col min="4359" max="4359" width="8.75" style="250"/>
    <col min="4360" max="4360" width="27.75" style="250" customWidth="1"/>
    <col min="4361" max="4361" width="4.75" style="250" customWidth="1"/>
    <col min="4362" max="4368" width="10" style="250" bestFit="1" customWidth="1"/>
    <col min="4369" max="4369" width="11.75" style="250" bestFit="1" customWidth="1"/>
    <col min="4370" max="4372" width="10" style="250" bestFit="1" customWidth="1"/>
    <col min="4373" max="4597" width="8.75" style="250"/>
    <col min="4598" max="4598" width="4.75" style="250" bestFit="1" customWidth="1"/>
    <col min="4599" max="4599" width="5" style="250" bestFit="1" customWidth="1"/>
    <col min="4600" max="4600" width="6.5" style="250" bestFit="1" customWidth="1"/>
    <col min="4601" max="4601" width="40.375" style="250" customWidth="1"/>
    <col min="4602" max="4602" width="6.5" style="250" customWidth="1"/>
    <col min="4603" max="4603" width="10" style="250" customWidth="1"/>
    <col min="4604" max="4604" width="13.375" style="250" customWidth="1"/>
    <col min="4605" max="4605" width="27.75" style="250" customWidth="1"/>
    <col min="4606" max="4606" width="6.5" style="250" customWidth="1"/>
    <col min="4607" max="4607" width="10.375" style="250" customWidth="1"/>
    <col min="4608" max="4608" width="12" style="250" customWidth="1"/>
    <col min="4609" max="4609" width="14.25" style="250" customWidth="1"/>
    <col min="4610" max="4610" width="10.5" style="250" customWidth="1"/>
    <col min="4611" max="4611" width="8.25" style="250" customWidth="1"/>
    <col min="4612" max="4612" width="64.125" style="250" customWidth="1"/>
    <col min="4613" max="4613" width="14.375" style="250" customWidth="1"/>
    <col min="4614" max="4614" width="13.375" style="250" customWidth="1"/>
    <col min="4615" max="4615" width="8.75" style="250"/>
    <col min="4616" max="4616" width="27.75" style="250" customWidth="1"/>
    <col min="4617" max="4617" width="4.75" style="250" customWidth="1"/>
    <col min="4618" max="4624" width="10" style="250" bestFit="1" customWidth="1"/>
    <col min="4625" max="4625" width="11.75" style="250" bestFit="1" customWidth="1"/>
    <col min="4626" max="4628" width="10" style="250" bestFit="1" customWidth="1"/>
    <col min="4629" max="4853" width="8.75" style="250"/>
    <col min="4854" max="4854" width="4.75" style="250" bestFit="1" customWidth="1"/>
    <col min="4855" max="4855" width="5" style="250" bestFit="1" customWidth="1"/>
    <col min="4856" max="4856" width="6.5" style="250" bestFit="1" customWidth="1"/>
    <col min="4857" max="4857" width="40.375" style="250" customWidth="1"/>
    <col min="4858" max="4858" width="6.5" style="250" customWidth="1"/>
    <col min="4859" max="4859" width="10" style="250" customWidth="1"/>
    <col min="4860" max="4860" width="13.375" style="250" customWidth="1"/>
    <col min="4861" max="4861" width="27.75" style="250" customWidth="1"/>
    <col min="4862" max="4862" width="6.5" style="250" customWidth="1"/>
    <col min="4863" max="4863" width="10.375" style="250" customWidth="1"/>
    <col min="4864" max="4864" width="12" style="250" customWidth="1"/>
    <col min="4865" max="4865" width="14.25" style="250" customWidth="1"/>
    <col min="4866" max="4866" width="10.5" style="250" customWidth="1"/>
    <col min="4867" max="4867" width="8.25" style="250" customWidth="1"/>
    <col min="4868" max="4868" width="64.125" style="250" customWidth="1"/>
    <col min="4869" max="4869" width="14.375" style="250" customWidth="1"/>
    <col min="4870" max="4870" width="13.375" style="250" customWidth="1"/>
    <col min="4871" max="4871" width="8.75" style="250"/>
    <col min="4872" max="4872" width="27.75" style="250" customWidth="1"/>
    <col min="4873" max="4873" width="4.75" style="250" customWidth="1"/>
    <col min="4874" max="4880" width="10" style="250" bestFit="1" customWidth="1"/>
    <col min="4881" max="4881" width="11.75" style="250" bestFit="1" customWidth="1"/>
    <col min="4882" max="4884" width="10" style="250" bestFit="1" customWidth="1"/>
    <col min="4885" max="5109" width="8.75" style="250"/>
    <col min="5110" max="5110" width="4.75" style="250" bestFit="1" customWidth="1"/>
    <col min="5111" max="5111" width="5" style="250" bestFit="1" customWidth="1"/>
    <col min="5112" max="5112" width="6.5" style="250" bestFit="1" customWidth="1"/>
    <col min="5113" max="5113" width="40.375" style="250" customWidth="1"/>
    <col min="5114" max="5114" width="6.5" style="250" customWidth="1"/>
    <col min="5115" max="5115" width="10" style="250" customWidth="1"/>
    <col min="5116" max="5116" width="13.375" style="250" customWidth="1"/>
    <col min="5117" max="5117" width="27.75" style="250" customWidth="1"/>
    <col min="5118" max="5118" width="6.5" style="250" customWidth="1"/>
    <col min="5119" max="5119" width="10.375" style="250" customWidth="1"/>
    <col min="5120" max="5120" width="12" style="250" customWidth="1"/>
    <col min="5121" max="5121" width="14.25" style="250" customWidth="1"/>
    <col min="5122" max="5122" width="10.5" style="250" customWidth="1"/>
    <col min="5123" max="5123" width="8.25" style="250" customWidth="1"/>
    <col min="5124" max="5124" width="64.125" style="250" customWidth="1"/>
    <col min="5125" max="5125" width="14.375" style="250" customWidth="1"/>
    <col min="5126" max="5126" width="13.375" style="250" customWidth="1"/>
    <col min="5127" max="5127" width="8.75" style="250"/>
    <col min="5128" max="5128" width="27.75" style="250" customWidth="1"/>
    <col min="5129" max="5129" width="4.75" style="250" customWidth="1"/>
    <col min="5130" max="5136" width="10" style="250" bestFit="1" customWidth="1"/>
    <col min="5137" max="5137" width="11.75" style="250" bestFit="1" customWidth="1"/>
    <col min="5138" max="5140" width="10" style="250" bestFit="1" customWidth="1"/>
    <col min="5141" max="5365" width="8.75" style="250"/>
    <col min="5366" max="5366" width="4.75" style="250" bestFit="1" customWidth="1"/>
    <col min="5367" max="5367" width="5" style="250" bestFit="1" customWidth="1"/>
    <col min="5368" max="5368" width="6.5" style="250" bestFit="1" customWidth="1"/>
    <col min="5369" max="5369" width="40.375" style="250" customWidth="1"/>
    <col min="5370" max="5370" width="6.5" style="250" customWidth="1"/>
    <col min="5371" max="5371" width="10" style="250" customWidth="1"/>
    <col min="5372" max="5372" width="13.375" style="250" customWidth="1"/>
    <col min="5373" max="5373" width="27.75" style="250" customWidth="1"/>
    <col min="5374" max="5374" width="6.5" style="250" customWidth="1"/>
    <col min="5375" max="5375" width="10.375" style="250" customWidth="1"/>
    <col min="5376" max="5376" width="12" style="250" customWidth="1"/>
    <col min="5377" max="5377" width="14.25" style="250" customWidth="1"/>
    <col min="5378" max="5378" width="10.5" style="250" customWidth="1"/>
    <col min="5379" max="5379" width="8.25" style="250" customWidth="1"/>
    <col min="5380" max="5380" width="64.125" style="250" customWidth="1"/>
    <col min="5381" max="5381" width="14.375" style="250" customWidth="1"/>
    <col min="5382" max="5382" width="13.375" style="250" customWidth="1"/>
    <col min="5383" max="5383" width="8.75" style="250"/>
    <col min="5384" max="5384" width="27.75" style="250" customWidth="1"/>
    <col min="5385" max="5385" width="4.75" style="250" customWidth="1"/>
    <col min="5386" max="5392" width="10" style="250" bestFit="1" customWidth="1"/>
    <col min="5393" max="5393" width="11.75" style="250" bestFit="1" customWidth="1"/>
    <col min="5394" max="5396" width="10" style="250" bestFit="1" customWidth="1"/>
    <col min="5397" max="5621" width="8.75" style="250"/>
    <col min="5622" max="5622" width="4.75" style="250" bestFit="1" customWidth="1"/>
    <col min="5623" max="5623" width="5" style="250" bestFit="1" customWidth="1"/>
    <col min="5624" max="5624" width="6.5" style="250" bestFit="1" customWidth="1"/>
    <col min="5625" max="5625" width="40.375" style="250" customWidth="1"/>
    <col min="5626" max="5626" width="6.5" style="250" customWidth="1"/>
    <col min="5627" max="5627" width="10" style="250" customWidth="1"/>
    <col min="5628" max="5628" width="13.375" style="250" customWidth="1"/>
    <col min="5629" max="5629" width="27.75" style="250" customWidth="1"/>
    <col min="5630" max="5630" width="6.5" style="250" customWidth="1"/>
    <col min="5631" max="5631" width="10.375" style="250" customWidth="1"/>
    <col min="5632" max="5632" width="12" style="250" customWidth="1"/>
    <col min="5633" max="5633" width="14.25" style="250" customWidth="1"/>
    <col min="5634" max="5634" width="10.5" style="250" customWidth="1"/>
    <col min="5635" max="5635" width="8.25" style="250" customWidth="1"/>
    <col min="5636" max="5636" width="64.125" style="250" customWidth="1"/>
    <col min="5637" max="5637" width="14.375" style="250" customWidth="1"/>
    <col min="5638" max="5638" width="13.375" style="250" customWidth="1"/>
    <col min="5639" max="5639" width="8.75" style="250"/>
    <col min="5640" max="5640" width="27.75" style="250" customWidth="1"/>
    <col min="5641" max="5641" width="4.75" style="250" customWidth="1"/>
    <col min="5642" max="5648" width="10" style="250" bestFit="1" customWidth="1"/>
    <col min="5649" max="5649" width="11.75" style="250" bestFit="1" customWidth="1"/>
    <col min="5650" max="5652" width="10" style="250" bestFit="1" customWidth="1"/>
    <col min="5653" max="5877" width="8.75" style="250"/>
    <col min="5878" max="5878" width="4.75" style="250" bestFit="1" customWidth="1"/>
    <col min="5879" max="5879" width="5" style="250" bestFit="1" customWidth="1"/>
    <col min="5880" max="5880" width="6.5" style="250" bestFit="1" customWidth="1"/>
    <col min="5881" max="5881" width="40.375" style="250" customWidth="1"/>
    <col min="5882" max="5882" width="6.5" style="250" customWidth="1"/>
    <col min="5883" max="5883" width="10" style="250" customWidth="1"/>
    <col min="5884" max="5884" width="13.375" style="250" customWidth="1"/>
    <col min="5885" max="5885" width="27.75" style="250" customWidth="1"/>
    <col min="5886" max="5886" width="6.5" style="250" customWidth="1"/>
    <col min="5887" max="5887" width="10.375" style="250" customWidth="1"/>
    <col min="5888" max="5888" width="12" style="250" customWidth="1"/>
    <col min="5889" max="5889" width="14.25" style="250" customWidth="1"/>
    <col min="5890" max="5890" width="10.5" style="250" customWidth="1"/>
    <col min="5891" max="5891" width="8.25" style="250" customWidth="1"/>
    <col min="5892" max="5892" width="64.125" style="250" customWidth="1"/>
    <col min="5893" max="5893" width="14.375" style="250" customWidth="1"/>
    <col min="5894" max="5894" width="13.375" style="250" customWidth="1"/>
    <col min="5895" max="5895" width="8.75" style="250"/>
    <col min="5896" max="5896" width="27.75" style="250" customWidth="1"/>
    <col min="5897" max="5897" width="4.75" style="250" customWidth="1"/>
    <col min="5898" max="5904" width="10" style="250" bestFit="1" customWidth="1"/>
    <col min="5905" max="5905" width="11.75" style="250" bestFit="1" customWidth="1"/>
    <col min="5906" max="5908" width="10" style="250" bestFit="1" customWidth="1"/>
    <col min="5909" max="6133" width="8.75" style="250"/>
    <col min="6134" max="6134" width="4.75" style="250" bestFit="1" customWidth="1"/>
    <col min="6135" max="6135" width="5" style="250" bestFit="1" customWidth="1"/>
    <col min="6136" max="6136" width="6.5" style="250" bestFit="1" customWidth="1"/>
    <col min="6137" max="6137" width="40.375" style="250" customWidth="1"/>
    <col min="6138" max="6138" width="6.5" style="250" customWidth="1"/>
    <col min="6139" max="6139" width="10" style="250" customWidth="1"/>
    <col min="6140" max="6140" width="13.375" style="250" customWidth="1"/>
    <col min="6141" max="6141" width="27.75" style="250" customWidth="1"/>
    <col min="6142" max="6142" width="6.5" style="250" customWidth="1"/>
    <col min="6143" max="6143" width="10.375" style="250" customWidth="1"/>
    <col min="6144" max="6144" width="12" style="250" customWidth="1"/>
    <col min="6145" max="6145" width="14.25" style="250" customWidth="1"/>
    <col min="6146" max="6146" width="10.5" style="250" customWidth="1"/>
    <col min="6147" max="6147" width="8.25" style="250" customWidth="1"/>
    <col min="6148" max="6148" width="64.125" style="250" customWidth="1"/>
    <col min="6149" max="6149" width="14.375" style="250" customWidth="1"/>
    <col min="6150" max="6150" width="13.375" style="250" customWidth="1"/>
    <col min="6151" max="6151" width="8.75" style="250"/>
    <col min="6152" max="6152" width="27.75" style="250" customWidth="1"/>
    <col min="6153" max="6153" width="4.75" style="250" customWidth="1"/>
    <col min="6154" max="6160" width="10" style="250" bestFit="1" customWidth="1"/>
    <col min="6161" max="6161" width="11.75" style="250" bestFit="1" customWidth="1"/>
    <col min="6162" max="6164" width="10" style="250" bestFit="1" customWidth="1"/>
    <col min="6165" max="6389" width="8.75" style="250"/>
    <col min="6390" max="6390" width="4.75" style="250" bestFit="1" customWidth="1"/>
    <col min="6391" max="6391" width="5" style="250" bestFit="1" customWidth="1"/>
    <col min="6392" max="6392" width="6.5" style="250" bestFit="1" customWidth="1"/>
    <col min="6393" max="6393" width="40.375" style="250" customWidth="1"/>
    <col min="6394" max="6394" width="6.5" style="250" customWidth="1"/>
    <col min="6395" max="6395" width="10" style="250" customWidth="1"/>
    <col min="6396" max="6396" width="13.375" style="250" customWidth="1"/>
    <col min="6397" max="6397" width="27.75" style="250" customWidth="1"/>
    <col min="6398" max="6398" width="6.5" style="250" customWidth="1"/>
    <col min="6399" max="6399" width="10.375" style="250" customWidth="1"/>
    <col min="6400" max="6400" width="12" style="250" customWidth="1"/>
    <col min="6401" max="6401" width="14.25" style="250" customWidth="1"/>
    <col min="6402" max="6402" width="10.5" style="250" customWidth="1"/>
    <col min="6403" max="6403" width="8.25" style="250" customWidth="1"/>
    <col min="6404" max="6404" width="64.125" style="250" customWidth="1"/>
    <col min="6405" max="6405" width="14.375" style="250" customWidth="1"/>
    <col min="6406" max="6406" width="13.375" style="250" customWidth="1"/>
    <col min="6407" max="6407" width="8.75" style="250"/>
    <col min="6408" max="6408" width="27.75" style="250" customWidth="1"/>
    <col min="6409" max="6409" width="4.75" style="250" customWidth="1"/>
    <col min="6410" max="6416" width="10" style="250" bestFit="1" customWidth="1"/>
    <col min="6417" max="6417" width="11.75" style="250" bestFit="1" customWidth="1"/>
    <col min="6418" max="6420" width="10" style="250" bestFit="1" customWidth="1"/>
    <col min="6421" max="6645" width="8.75" style="250"/>
    <col min="6646" max="6646" width="4.75" style="250" bestFit="1" customWidth="1"/>
    <col min="6647" max="6647" width="5" style="250" bestFit="1" customWidth="1"/>
    <col min="6648" max="6648" width="6.5" style="250" bestFit="1" customWidth="1"/>
    <col min="6649" max="6649" width="40.375" style="250" customWidth="1"/>
    <col min="6650" max="6650" width="6.5" style="250" customWidth="1"/>
    <col min="6651" max="6651" width="10" style="250" customWidth="1"/>
    <col min="6652" max="6652" width="13.375" style="250" customWidth="1"/>
    <col min="6653" max="6653" width="27.75" style="250" customWidth="1"/>
    <col min="6654" max="6654" width="6.5" style="250" customWidth="1"/>
    <col min="6655" max="6655" width="10.375" style="250" customWidth="1"/>
    <col min="6656" max="6656" width="12" style="250" customWidth="1"/>
    <col min="6657" max="6657" width="14.25" style="250" customWidth="1"/>
    <col min="6658" max="6658" width="10.5" style="250" customWidth="1"/>
    <col min="6659" max="6659" width="8.25" style="250" customWidth="1"/>
    <col min="6660" max="6660" width="64.125" style="250" customWidth="1"/>
    <col min="6661" max="6661" width="14.375" style="250" customWidth="1"/>
    <col min="6662" max="6662" width="13.375" style="250" customWidth="1"/>
    <col min="6663" max="6663" width="8.75" style="250"/>
    <col min="6664" max="6664" width="27.75" style="250" customWidth="1"/>
    <col min="6665" max="6665" width="4.75" style="250" customWidth="1"/>
    <col min="6666" max="6672" width="10" style="250" bestFit="1" customWidth="1"/>
    <col min="6673" max="6673" width="11.75" style="250" bestFit="1" customWidth="1"/>
    <col min="6674" max="6676" width="10" style="250" bestFit="1" customWidth="1"/>
    <col min="6677" max="6901" width="8.75" style="250"/>
    <col min="6902" max="6902" width="4.75" style="250" bestFit="1" customWidth="1"/>
    <col min="6903" max="6903" width="5" style="250" bestFit="1" customWidth="1"/>
    <col min="6904" max="6904" width="6.5" style="250" bestFit="1" customWidth="1"/>
    <col min="6905" max="6905" width="40.375" style="250" customWidth="1"/>
    <col min="6906" max="6906" width="6.5" style="250" customWidth="1"/>
    <col min="6907" max="6907" width="10" style="250" customWidth="1"/>
    <col min="6908" max="6908" width="13.375" style="250" customWidth="1"/>
    <col min="6909" max="6909" width="27.75" style="250" customWidth="1"/>
    <col min="6910" max="6910" width="6.5" style="250" customWidth="1"/>
    <col min="6911" max="6911" width="10.375" style="250" customWidth="1"/>
    <col min="6912" max="6912" width="12" style="250" customWidth="1"/>
    <col min="6913" max="6913" width="14.25" style="250" customWidth="1"/>
    <col min="6914" max="6914" width="10.5" style="250" customWidth="1"/>
    <col min="6915" max="6915" width="8.25" style="250" customWidth="1"/>
    <col min="6916" max="6916" width="64.125" style="250" customWidth="1"/>
    <col min="6917" max="6917" width="14.375" style="250" customWidth="1"/>
    <col min="6918" max="6918" width="13.375" style="250" customWidth="1"/>
    <col min="6919" max="6919" width="8.75" style="250"/>
    <col min="6920" max="6920" width="27.75" style="250" customWidth="1"/>
    <col min="6921" max="6921" width="4.75" style="250" customWidth="1"/>
    <col min="6922" max="6928" width="10" style="250" bestFit="1" customWidth="1"/>
    <col min="6929" max="6929" width="11.75" style="250" bestFit="1" customWidth="1"/>
    <col min="6930" max="6932" width="10" style="250" bestFit="1" customWidth="1"/>
    <col min="6933" max="7157" width="8.75" style="250"/>
    <col min="7158" max="7158" width="4.75" style="250" bestFit="1" customWidth="1"/>
    <col min="7159" max="7159" width="5" style="250" bestFit="1" customWidth="1"/>
    <col min="7160" max="7160" width="6.5" style="250" bestFit="1" customWidth="1"/>
    <col min="7161" max="7161" width="40.375" style="250" customWidth="1"/>
    <col min="7162" max="7162" width="6.5" style="250" customWidth="1"/>
    <col min="7163" max="7163" width="10" style="250" customWidth="1"/>
    <col min="7164" max="7164" width="13.375" style="250" customWidth="1"/>
    <col min="7165" max="7165" width="27.75" style="250" customWidth="1"/>
    <col min="7166" max="7166" width="6.5" style="250" customWidth="1"/>
    <col min="7167" max="7167" width="10.375" style="250" customWidth="1"/>
    <col min="7168" max="7168" width="12" style="250" customWidth="1"/>
    <col min="7169" max="7169" width="14.25" style="250" customWidth="1"/>
    <col min="7170" max="7170" width="10.5" style="250" customWidth="1"/>
    <col min="7171" max="7171" width="8.25" style="250" customWidth="1"/>
    <col min="7172" max="7172" width="64.125" style="250" customWidth="1"/>
    <col min="7173" max="7173" width="14.375" style="250" customWidth="1"/>
    <col min="7174" max="7174" width="13.375" style="250" customWidth="1"/>
    <col min="7175" max="7175" width="8.75" style="250"/>
    <col min="7176" max="7176" width="27.75" style="250" customWidth="1"/>
    <col min="7177" max="7177" width="4.75" style="250" customWidth="1"/>
    <col min="7178" max="7184" width="10" style="250" bestFit="1" customWidth="1"/>
    <col min="7185" max="7185" width="11.75" style="250" bestFit="1" customWidth="1"/>
    <col min="7186" max="7188" width="10" style="250" bestFit="1" customWidth="1"/>
    <col min="7189" max="7413" width="8.75" style="250"/>
    <col min="7414" max="7414" width="4.75" style="250" bestFit="1" customWidth="1"/>
    <col min="7415" max="7415" width="5" style="250" bestFit="1" customWidth="1"/>
    <col min="7416" max="7416" width="6.5" style="250" bestFit="1" customWidth="1"/>
    <col min="7417" max="7417" width="40.375" style="250" customWidth="1"/>
    <col min="7418" max="7418" width="6.5" style="250" customWidth="1"/>
    <col min="7419" max="7419" width="10" style="250" customWidth="1"/>
    <col min="7420" max="7420" width="13.375" style="250" customWidth="1"/>
    <col min="7421" max="7421" width="27.75" style="250" customWidth="1"/>
    <col min="7422" max="7422" width="6.5" style="250" customWidth="1"/>
    <col min="7423" max="7423" width="10.375" style="250" customWidth="1"/>
    <col min="7424" max="7424" width="12" style="250" customWidth="1"/>
    <col min="7425" max="7425" width="14.25" style="250" customWidth="1"/>
    <col min="7426" max="7426" width="10.5" style="250" customWidth="1"/>
    <col min="7427" max="7427" width="8.25" style="250" customWidth="1"/>
    <col min="7428" max="7428" width="64.125" style="250" customWidth="1"/>
    <col min="7429" max="7429" width="14.375" style="250" customWidth="1"/>
    <col min="7430" max="7430" width="13.375" style="250" customWidth="1"/>
    <col min="7431" max="7431" width="8.75" style="250"/>
    <col min="7432" max="7432" width="27.75" style="250" customWidth="1"/>
    <col min="7433" max="7433" width="4.75" style="250" customWidth="1"/>
    <col min="7434" max="7440" width="10" style="250" bestFit="1" customWidth="1"/>
    <col min="7441" max="7441" width="11.75" style="250" bestFit="1" customWidth="1"/>
    <col min="7442" max="7444" width="10" style="250" bestFit="1" customWidth="1"/>
    <col min="7445" max="7669" width="8.75" style="250"/>
    <col min="7670" max="7670" width="4.75" style="250" bestFit="1" customWidth="1"/>
    <col min="7671" max="7671" width="5" style="250" bestFit="1" customWidth="1"/>
    <col min="7672" max="7672" width="6.5" style="250" bestFit="1" customWidth="1"/>
    <col min="7673" max="7673" width="40.375" style="250" customWidth="1"/>
    <col min="7674" max="7674" width="6.5" style="250" customWidth="1"/>
    <col min="7675" max="7675" width="10" style="250" customWidth="1"/>
    <col min="7676" max="7676" width="13.375" style="250" customWidth="1"/>
    <col min="7677" max="7677" width="27.75" style="250" customWidth="1"/>
    <col min="7678" max="7678" width="6.5" style="250" customWidth="1"/>
    <col min="7679" max="7679" width="10.375" style="250" customWidth="1"/>
    <col min="7680" max="7680" width="12" style="250" customWidth="1"/>
    <col min="7681" max="7681" width="14.25" style="250" customWidth="1"/>
    <col min="7682" max="7682" width="10.5" style="250" customWidth="1"/>
    <col min="7683" max="7683" width="8.25" style="250" customWidth="1"/>
    <col min="7684" max="7684" width="64.125" style="250" customWidth="1"/>
    <col min="7685" max="7685" width="14.375" style="250" customWidth="1"/>
    <col min="7686" max="7686" width="13.375" style="250" customWidth="1"/>
    <col min="7687" max="7687" width="8.75" style="250"/>
    <col min="7688" max="7688" width="27.75" style="250" customWidth="1"/>
    <col min="7689" max="7689" width="4.75" style="250" customWidth="1"/>
    <col min="7690" max="7696" width="10" style="250" bestFit="1" customWidth="1"/>
    <col min="7697" max="7697" width="11.75" style="250" bestFit="1" customWidth="1"/>
    <col min="7698" max="7700" width="10" style="250" bestFit="1" customWidth="1"/>
    <col min="7701" max="7925" width="8.75" style="250"/>
    <col min="7926" max="7926" width="4.75" style="250" bestFit="1" customWidth="1"/>
    <col min="7927" max="7927" width="5" style="250" bestFit="1" customWidth="1"/>
    <col min="7928" max="7928" width="6.5" style="250" bestFit="1" customWidth="1"/>
    <col min="7929" max="7929" width="40.375" style="250" customWidth="1"/>
    <col min="7930" max="7930" width="6.5" style="250" customWidth="1"/>
    <col min="7931" max="7931" width="10" style="250" customWidth="1"/>
    <col min="7932" max="7932" width="13.375" style="250" customWidth="1"/>
    <col min="7933" max="7933" width="27.75" style="250" customWidth="1"/>
    <col min="7934" max="7934" width="6.5" style="250" customWidth="1"/>
    <col min="7935" max="7935" width="10.375" style="250" customWidth="1"/>
    <col min="7936" max="7936" width="12" style="250" customWidth="1"/>
    <col min="7937" max="7937" width="14.25" style="250" customWidth="1"/>
    <col min="7938" max="7938" width="10.5" style="250" customWidth="1"/>
    <col min="7939" max="7939" width="8.25" style="250" customWidth="1"/>
    <col min="7940" max="7940" width="64.125" style="250" customWidth="1"/>
    <col min="7941" max="7941" width="14.375" style="250" customWidth="1"/>
    <col min="7942" max="7942" width="13.375" style="250" customWidth="1"/>
    <col min="7943" max="7943" width="8.75" style="250"/>
    <col min="7944" max="7944" width="27.75" style="250" customWidth="1"/>
    <col min="7945" max="7945" width="4.75" style="250" customWidth="1"/>
    <col min="7946" max="7952" width="10" style="250" bestFit="1" customWidth="1"/>
    <col min="7953" max="7953" width="11.75" style="250" bestFit="1" customWidth="1"/>
    <col min="7954" max="7956" width="10" style="250" bestFit="1" customWidth="1"/>
    <col min="7957" max="8181" width="8.75" style="250"/>
    <col min="8182" max="8182" width="4.75" style="250" bestFit="1" customWidth="1"/>
    <col min="8183" max="8183" width="5" style="250" bestFit="1" customWidth="1"/>
    <col min="8184" max="8184" width="6.5" style="250" bestFit="1" customWidth="1"/>
    <col min="8185" max="8185" width="40.375" style="250" customWidth="1"/>
    <col min="8186" max="8186" width="6.5" style="250" customWidth="1"/>
    <col min="8187" max="8187" width="10" style="250" customWidth="1"/>
    <col min="8188" max="8188" width="13.375" style="250" customWidth="1"/>
    <col min="8189" max="8189" width="27.75" style="250" customWidth="1"/>
    <col min="8190" max="8190" width="6.5" style="250" customWidth="1"/>
    <col min="8191" max="8191" width="10.375" style="250" customWidth="1"/>
    <col min="8192" max="8192" width="12" style="250" customWidth="1"/>
    <col min="8193" max="8193" width="14.25" style="250" customWidth="1"/>
    <col min="8194" max="8194" width="10.5" style="250" customWidth="1"/>
    <col min="8195" max="8195" width="8.25" style="250" customWidth="1"/>
    <col min="8196" max="8196" width="64.125" style="250" customWidth="1"/>
    <col min="8197" max="8197" width="14.375" style="250" customWidth="1"/>
    <col min="8198" max="8198" width="13.375" style="250" customWidth="1"/>
    <col min="8199" max="8199" width="8.75" style="250"/>
    <col min="8200" max="8200" width="27.75" style="250" customWidth="1"/>
    <col min="8201" max="8201" width="4.75" style="250" customWidth="1"/>
    <col min="8202" max="8208" width="10" style="250" bestFit="1" customWidth="1"/>
    <col min="8209" max="8209" width="11.75" style="250" bestFit="1" customWidth="1"/>
    <col min="8210" max="8212" width="10" style="250" bestFit="1" customWidth="1"/>
    <col min="8213" max="8437" width="8.75" style="250"/>
    <col min="8438" max="8438" width="4.75" style="250" bestFit="1" customWidth="1"/>
    <col min="8439" max="8439" width="5" style="250" bestFit="1" customWidth="1"/>
    <col min="8440" max="8440" width="6.5" style="250" bestFit="1" customWidth="1"/>
    <col min="8441" max="8441" width="40.375" style="250" customWidth="1"/>
    <col min="8442" max="8442" width="6.5" style="250" customWidth="1"/>
    <col min="8443" max="8443" width="10" style="250" customWidth="1"/>
    <col min="8444" max="8444" width="13.375" style="250" customWidth="1"/>
    <col min="8445" max="8445" width="27.75" style="250" customWidth="1"/>
    <col min="8446" max="8446" width="6.5" style="250" customWidth="1"/>
    <col min="8447" max="8447" width="10.375" style="250" customWidth="1"/>
    <col min="8448" max="8448" width="12" style="250" customWidth="1"/>
    <col min="8449" max="8449" width="14.25" style="250" customWidth="1"/>
    <col min="8450" max="8450" width="10.5" style="250" customWidth="1"/>
    <col min="8451" max="8451" width="8.25" style="250" customWidth="1"/>
    <col min="8452" max="8452" width="64.125" style="250" customWidth="1"/>
    <col min="8453" max="8453" width="14.375" style="250" customWidth="1"/>
    <col min="8454" max="8454" width="13.375" style="250" customWidth="1"/>
    <col min="8455" max="8455" width="8.75" style="250"/>
    <col min="8456" max="8456" width="27.75" style="250" customWidth="1"/>
    <col min="8457" max="8457" width="4.75" style="250" customWidth="1"/>
    <col min="8458" max="8464" width="10" style="250" bestFit="1" customWidth="1"/>
    <col min="8465" max="8465" width="11.75" style="250" bestFit="1" customWidth="1"/>
    <col min="8466" max="8468" width="10" style="250" bestFit="1" customWidth="1"/>
    <col min="8469" max="8693" width="8.75" style="250"/>
    <col min="8694" max="8694" width="4.75" style="250" bestFit="1" customWidth="1"/>
    <col min="8695" max="8695" width="5" style="250" bestFit="1" customWidth="1"/>
    <col min="8696" max="8696" width="6.5" style="250" bestFit="1" customWidth="1"/>
    <col min="8697" max="8697" width="40.375" style="250" customWidth="1"/>
    <col min="8698" max="8698" width="6.5" style="250" customWidth="1"/>
    <col min="8699" max="8699" width="10" style="250" customWidth="1"/>
    <col min="8700" max="8700" width="13.375" style="250" customWidth="1"/>
    <col min="8701" max="8701" width="27.75" style="250" customWidth="1"/>
    <col min="8702" max="8702" width="6.5" style="250" customWidth="1"/>
    <col min="8703" max="8703" width="10.375" style="250" customWidth="1"/>
    <col min="8704" max="8704" width="12" style="250" customWidth="1"/>
    <col min="8705" max="8705" width="14.25" style="250" customWidth="1"/>
    <col min="8706" max="8706" width="10.5" style="250" customWidth="1"/>
    <col min="8707" max="8707" width="8.25" style="250" customWidth="1"/>
    <col min="8708" max="8708" width="64.125" style="250" customWidth="1"/>
    <col min="8709" max="8709" width="14.375" style="250" customWidth="1"/>
    <col min="8710" max="8710" width="13.375" style="250" customWidth="1"/>
    <col min="8711" max="8711" width="8.75" style="250"/>
    <col min="8712" max="8712" width="27.75" style="250" customWidth="1"/>
    <col min="8713" max="8713" width="4.75" style="250" customWidth="1"/>
    <col min="8714" max="8720" width="10" style="250" bestFit="1" customWidth="1"/>
    <col min="8721" max="8721" width="11.75" style="250" bestFit="1" customWidth="1"/>
    <col min="8722" max="8724" width="10" style="250" bestFit="1" customWidth="1"/>
    <col min="8725" max="8949" width="8.75" style="250"/>
    <col min="8950" max="8950" width="4.75" style="250" bestFit="1" customWidth="1"/>
    <col min="8951" max="8951" width="5" style="250" bestFit="1" customWidth="1"/>
    <col min="8952" max="8952" width="6.5" style="250" bestFit="1" customWidth="1"/>
    <col min="8953" max="8953" width="40.375" style="250" customWidth="1"/>
    <col min="8954" max="8954" width="6.5" style="250" customWidth="1"/>
    <col min="8955" max="8955" width="10" style="250" customWidth="1"/>
    <col min="8956" max="8956" width="13.375" style="250" customWidth="1"/>
    <col min="8957" max="8957" width="27.75" style="250" customWidth="1"/>
    <col min="8958" max="8958" width="6.5" style="250" customWidth="1"/>
    <col min="8959" max="8959" width="10.375" style="250" customWidth="1"/>
    <col min="8960" max="8960" width="12" style="250" customWidth="1"/>
    <col min="8961" max="8961" width="14.25" style="250" customWidth="1"/>
    <col min="8962" max="8962" width="10.5" style="250" customWidth="1"/>
    <col min="8963" max="8963" width="8.25" style="250" customWidth="1"/>
    <col min="8964" max="8964" width="64.125" style="250" customWidth="1"/>
    <col min="8965" max="8965" width="14.375" style="250" customWidth="1"/>
    <col min="8966" max="8966" width="13.375" style="250" customWidth="1"/>
    <col min="8967" max="8967" width="8.75" style="250"/>
    <col min="8968" max="8968" width="27.75" style="250" customWidth="1"/>
    <col min="8969" max="8969" width="4.75" style="250" customWidth="1"/>
    <col min="8970" max="8976" width="10" style="250" bestFit="1" customWidth="1"/>
    <col min="8977" max="8977" width="11.75" style="250" bestFit="1" customWidth="1"/>
    <col min="8978" max="8980" width="10" style="250" bestFit="1" customWidth="1"/>
    <col min="8981" max="9205" width="8.75" style="250"/>
    <col min="9206" max="9206" width="4.75" style="250" bestFit="1" customWidth="1"/>
    <col min="9207" max="9207" width="5" style="250" bestFit="1" customWidth="1"/>
    <col min="9208" max="9208" width="6.5" style="250" bestFit="1" customWidth="1"/>
    <col min="9209" max="9209" width="40.375" style="250" customWidth="1"/>
    <col min="9210" max="9210" width="6.5" style="250" customWidth="1"/>
    <col min="9211" max="9211" width="10" style="250" customWidth="1"/>
    <col min="9212" max="9212" width="13.375" style="250" customWidth="1"/>
    <col min="9213" max="9213" width="27.75" style="250" customWidth="1"/>
    <col min="9214" max="9214" width="6.5" style="250" customWidth="1"/>
    <col min="9215" max="9215" width="10.375" style="250" customWidth="1"/>
    <col min="9216" max="9216" width="12" style="250" customWidth="1"/>
    <col min="9217" max="9217" width="14.25" style="250" customWidth="1"/>
    <col min="9218" max="9218" width="10.5" style="250" customWidth="1"/>
    <col min="9219" max="9219" width="8.25" style="250" customWidth="1"/>
    <col min="9220" max="9220" width="64.125" style="250" customWidth="1"/>
    <col min="9221" max="9221" width="14.375" style="250" customWidth="1"/>
    <col min="9222" max="9222" width="13.375" style="250" customWidth="1"/>
    <col min="9223" max="9223" width="8.75" style="250"/>
    <col min="9224" max="9224" width="27.75" style="250" customWidth="1"/>
    <col min="9225" max="9225" width="4.75" style="250" customWidth="1"/>
    <col min="9226" max="9232" width="10" style="250" bestFit="1" customWidth="1"/>
    <col min="9233" max="9233" width="11.75" style="250" bestFit="1" customWidth="1"/>
    <col min="9234" max="9236" width="10" style="250" bestFit="1" customWidth="1"/>
    <col min="9237" max="9461" width="8.75" style="250"/>
    <col min="9462" max="9462" width="4.75" style="250" bestFit="1" customWidth="1"/>
    <col min="9463" max="9463" width="5" style="250" bestFit="1" customWidth="1"/>
    <col min="9464" max="9464" width="6.5" style="250" bestFit="1" customWidth="1"/>
    <col min="9465" max="9465" width="40.375" style="250" customWidth="1"/>
    <col min="9466" max="9466" width="6.5" style="250" customWidth="1"/>
    <col min="9467" max="9467" width="10" style="250" customWidth="1"/>
    <col min="9468" max="9468" width="13.375" style="250" customWidth="1"/>
    <col min="9469" max="9469" width="27.75" style="250" customWidth="1"/>
    <col min="9470" max="9470" width="6.5" style="250" customWidth="1"/>
    <col min="9471" max="9471" width="10.375" style="250" customWidth="1"/>
    <col min="9472" max="9472" width="12" style="250" customWidth="1"/>
    <col min="9473" max="9473" width="14.25" style="250" customWidth="1"/>
    <col min="9474" max="9474" width="10.5" style="250" customWidth="1"/>
    <col min="9475" max="9475" width="8.25" style="250" customWidth="1"/>
    <col min="9476" max="9476" width="64.125" style="250" customWidth="1"/>
    <col min="9477" max="9477" width="14.375" style="250" customWidth="1"/>
    <col min="9478" max="9478" width="13.375" style="250" customWidth="1"/>
    <col min="9479" max="9479" width="8.75" style="250"/>
    <col min="9480" max="9480" width="27.75" style="250" customWidth="1"/>
    <col min="9481" max="9481" width="4.75" style="250" customWidth="1"/>
    <col min="9482" max="9488" width="10" style="250" bestFit="1" customWidth="1"/>
    <col min="9489" max="9489" width="11.75" style="250" bestFit="1" customWidth="1"/>
    <col min="9490" max="9492" width="10" style="250" bestFit="1" customWidth="1"/>
    <col min="9493" max="9717" width="8.75" style="250"/>
    <col min="9718" max="9718" width="4.75" style="250" bestFit="1" customWidth="1"/>
    <col min="9719" max="9719" width="5" style="250" bestFit="1" customWidth="1"/>
    <col min="9720" max="9720" width="6.5" style="250" bestFit="1" customWidth="1"/>
    <col min="9721" max="9721" width="40.375" style="250" customWidth="1"/>
    <col min="9722" max="9722" width="6.5" style="250" customWidth="1"/>
    <col min="9723" max="9723" width="10" style="250" customWidth="1"/>
    <col min="9724" max="9724" width="13.375" style="250" customWidth="1"/>
    <col min="9725" max="9725" width="27.75" style="250" customWidth="1"/>
    <col min="9726" max="9726" width="6.5" style="250" customWidth="1"/>
    <col min="9727" max="9727" width="10.375" style="250" customWidth="1"/>
    <col min="9728" max="9728" width="12" style="250" customWidth="1"/>
    <col min="9729" max="9729" width="14.25" style="250" customWidth="1"/>
    <col min="9730" max="9730" width="10.5" style="250" customWidth="1"/>
    <col min="9731" max="9731" width="8.25" style="250" customWidth="1"/>
    <col min="9732" max="9732" width="64.125" style="250" customWidth="1"/>
    <col min="9733" max="9733" width="14.375" style="250" customWidth="1"/>
    <col min="9734" max="9734" width="13.375" style="250" customWidth="1"/>
    <col min="9735" max="9735" width="8.75" style="250"/>
    <col min="9736" max="9736" width="27.75" style="250" customWidth="1"/>
    <col min="9737" max="9737" width="4.75" style="250" customWidth="1"/>
    <col min="9738" max="9744" width="10" style="250" bestFit="1" customWidth="1"/>
    <col min="9745" max="9745" width="11.75" style="250" bestFit="1" customWidth="1"/>
    <col min="9746" max="9748" width="10" style="250" bestFit="1" customWidth="1"/>
    <col min="9749" max="9973" width="8.75" style="250"/>
    <col min="9974" max="9974" width="4.75" style="250" bestFit="1" customWidth="1"/>
    <col min="9975" max="9975" width="5" style="250" bestFit="1" customWidth="1"/>
    <col min="9976" max="9976" width="6.5" style="250" bestFit="1" customWidth="1"/>
    <col min="9977" max="9977" width="40.375" style="250" customWidth="1"/>
    <col min="9978" max="9978" width="6.5" style="250" customWidth="1"/>
    <col min="9979" max="9979" width="10" style="250" customWidth="1"/>
    <col min="9980" max="9980" width="13.375" style="250" customWidth="1"/>
    <col min="9981" max="9981" width="27.75" style="250" customWidth="1"/>
    <col min="9982" max="9982" width="6.5" style="250" customWidth="1"/>
    <col min="9983" max="9983" width="10.375" style="250" customWidth="1"/>
    <col min="9984" max="9984" width="12" style="250" customWidth="1"/>
    <col min="9985" max="9985" width="14.25" style="250" customWidth="1"/>
    <col min="9986" max="9986" width="10.5" style="250" customWidth="1"/>
    <col min="9987" max="9987" width="8.25" style="250" customWidth="1"/>
    <col min="9988" max="9988" width="64.125" style="250" customWidth="1"/>
    <col min="9989" max="9989" width="14.375" style="250" customWidth="1"/>
    <col min="9990" max="9990" width="13.375" style="250" customWidth="1"/>
    <col min="9991" max="9991" width="8.75" style="250"/>
    <col min="9992" max="9992" width="27.75" style="250" customWidth="1"/>
    <col min="9993" max="9993" width="4.75" style="250" customWidth="1"/>
    <col min="9994" max="10000" width="10" style="250" bestFit="1" customWidth="1"/>
    <col min="10001" max="10001" width="11.75" style="250" bestFit="1" customWidth="1"/>
    <col min="10002" max="10004" width="10" style="250" bestFit="1" customWidth="1"/>
    <col min="10005" max="10229" width="8.75" style="250"/>
    <col min="10230" max="10230" width="4.75" style="250" bestFit="1" customWidth="1"/>
    <col min="10231" max="10231" width="5" style="250" bestFit="1" customWidth="1"/>
    <col min="10232" max="10232" width="6.5" style="250" bestFit="1" customWidth="1"/>
    <col min="10233" max="10233" width="40.375" style="250" customWidth="1"/>
    <col min="10234" max="10234" width="6.5" style="250" customWidth="1"/>
    <col min="10235" max="10235" width="10" style="250" customWidth="1"/>
    <col min="10236" max="10236" width="13.375" style="250" customWidth="1"/>
    <col min="10237" max="10237" width="27.75" style="250" customWidth="1"/>
    <col min="10238" max="10238" width="6.5" style="250" customWidth="1"/>
    <col min="10239" max="10239" width="10.375" style="250" customWidth="1"/>
    <col min="10240" max="10240" width="12" style="250" customWidth="1"/>
    <col min="10241" max="10241" width="14.25" style="250" customWidth="1"/>
    <col min="10242" max="10242" width="10.5" style="250" customWidth="1"/>
    <col min="10243" max="10243" width="8.25" style="250" customWidth="1"/>
    <col min="10244" max="10244" width="64.125" style="250" customWidth="1"/>
    <col min="10245" max="10245" width="14.375" style="250" customWidth="1"/>
    <col min="10246" max="10246" width="13.375" style="250" customWidth="1"/>
    <col min="10247" max="10247" width="8.75" style="250"/>
    <col min="10248" max="10248" width="27.75" style="250" customWidth="1"/>
    <col min="10249" max="10249" width="4.75" style="250" customWidth="1"/>
    <col min="10250" max="10256" width="10" style="250" bestFit="1" customWidth="1"/>
    <col min="10257" max="10257" width="11.75" style="250" bestFit="1" customWidth="1"/>
    <col min="10258" max="10260" width="10" style="250" bestFit="1" customWidth="1"/>
    <col min="10261" max="10485" width="8.75" style="250"/>
    <col min="10486" max="10486" width="4.75" style="250" bestFit="1" customWidth="1"/>
    <col min="10487" max="10487" width="5" style="250" bestFit="1" customWidth="1"/>
    <col min="10488" max="10488" width="6.5" style="250" bestFit="1" customWidth="1"/>
    <col min="10489" max="10489" width="40.375" style="250" customWidth="1"/>
    <col min="10490" max="10490" width="6.5" style="250" customWidth="1"/>
    <col min="10491" max="10491" width="10" style="250" customWidth="1"/>
    <col min="10492" max="10492" width="13.375" style="250" customWidth="1"/>
    <col min="10493" max="10493" width="27.75" style="250" customWidth="1"/>
    <col min="10494" max="10494" width="6.5" style="250" customWidth="1"/>
    <col min="10495" max="10495" width="10.375" style="250" customWidth="1"/>
    <col min="10496" max="10496" width="12" style="250" customWidth="1"/>
    <col min="10497" max="10497" width="14.25" style="250" customWidth="1"/>
    <col min="10498" max="10498" width="10.5" style="250" customWidth="1"/>
    <col min="10499" max="10499" width="8.25" style="250" customWidth="1"/>
    <col min="10500" max="10500" width="64.125" style="250" customWidth="1"/>
    <col min="10501" max="10501" width="14.375" style="250" customWidth="1"/>
    <col min="10502" max="10502" width="13.375" style="250" customWidth="1"/>
    <col min="10503" max="10503" width="8.75" style="250"/>
    <col min="10504" max="10504" width="27.75" style="250" customWidth="1"/>
    <col min="10505" max="10505" width="4.75" style="250" customWidth="1"/>
    <col min="10506" max="10512" width="10" style="250" bestFit="1" customWidth="1"/>
    <col min="10513" max="10513" width="11.75" style="250" bestFit="1" customWidth="1"/>
    <col min="10514" max="10516" width="10" style="250" bestFit="1" customWidth="1"/>
    <col min="10517" max="10741" width="8.75" style="250"/>
    <col min="10742" max="10742" width="4.75" style="250" bestFit="1" customWidth="1"/>
    <col min="10743" max="10743" width="5" style="250" bestFit="1" customWidth="1"/>
    <col min="10744" max="10744" width="6.5" style="250" bestFit="1" customWidth="1"/>
    <col min="10745" max="10745" width="40.375" style="250" customWidth="1"/>
    <col min="10746" max="10746" width="6.5" style="250" customWidth="1"/>
    <col min="10747" max="10747" width="10" style="250" customWidth="1"/>
    <col min="10748" max="10748" width="13.375" style="250" customWidth="1"/>
    <col min="10749" max="10749" width="27.75" style="250" customWidth="1"/>
    <col min="10750" max="10750" width="6.5" style="250" customWidth="1"/>
    <col min="10751" max="10751" width="10.375" style="250" customWidth="1"/>
    <col min="10752" max="10752" width="12" style="250" customWidth="1"/>
    <col min="10753" max="10753" width="14.25" style="250" customWidth="1"/>
    <col min="10754" max="10754" width="10.5" style="250" customWidth="1"/>
    <col min="10755" max="10755" width="8.25" style="250" customWidth="1"/>
    <col min="10756" max="10756" width="64.125" style="250" customWidth="1"/>
    <col min="10757" max="10757" width="14.375" style="250" customWidth="1"/>
    <col min="10758" max="10758" width="13.375" style="250" customWidth="1"/>
    <col min="10759" max="10759" width="8.75" style="250"/>
    <col min="10760" max="10760" width="27.75" style="250" customWidth="1"/>
    <col min="10761" max="10761" width="4.75" style="250" customWidth="1"/>
    <col min="10762" max="10768" width="10" style="250" bestFit="1" customWidth="1"/>
    <col min="10769" max="10769" width="11.75" style="250" bestFit="1" customWidth="1"/>
    <col min="10770" max="10772" width="10" style="250" bestFit="1" customWidth="1"/>
    <col min="10773" max="10997" width="8.75" style="250"/>
    <col min="10998" max="10998" width="4.75" style="250" bestFit="1" customWidth="1"/>
    <col min="10999" max="10999" width="5" style="250" bestFit="1" customWidth="1"/>
    <col min="11000" max="11000" width="6.5" style="250" bestFit="1" customWidth="1"/>
    <col min="11001" max="11001" width="40.375" style="250" customWidth="1"/>
    <col min="11002" max="11002" width="6.5" style="250" customWidth="1"/>
    <col min="11003" max="11003" width="10" style="250" customWidth="1"/>
    <col min="11004" max="11004" width="13.375" style="250" customWidth="1"/>
    <col min="11005" max="11005" width="27.75" style="250" customWidth="1"/>
    <col min="11006" max="11006" width="6.5" style="250" customWidth="1"/>
    <col min="11007" max="11007" width="10.375" style="250" customWidth="1"/>
    <col min="11008" max="11008" width="12" style="250" customWidth="1"/>
    <col min="11009" max="11009" width="14.25" style="250" customWidth="1"/>
    <col min="11010" max="11010" width="10.5" style="250" customWidth="1"/>
    <col min="11011" max="11011" width="8.25" style="250" customWidth="1"/>
    <col min="11012" max="11012" width="64.125" style="250" customWidth="1"/>
    <col min="11013" max="11013" width="14.375" style="250" customWidth="1"/>
    <col min="11014" max="11014" width="13.375" style="250" customWidth="1"/>
    <col min="11015" max="11015" width="8.75" style="250"/>
    <col min="11016" max="11016" width="27.75" style="250" customWidth="1"/>
    <col min="11017" max="11017" width="4.75" style="250" customWidth="1"/>
    <col min="11018" max="11024" width="10" style="250" bestFit="1" customWidth="1"/>
    <col min="11025" max="11025" width="11.75" style="250" bestFit="1" customWidth="1"/>
    <col min="11026" max="11028" width="10" style="250" bestFit="1" customWidth="1"/>
    <col min="11029" max="11253" width="8.75" style="250"/>
    <col min="11254" max="11254" width="4.75" style="250" bestFit="1" customWidth="1"/>
    <col min="11255" max="11255" width="5" style="250" bestFit="1" customWidth="1"/>
    <col min="11256" max="11256" width="6.5" style="250" bestFit="1" customWidth="1"/>
    <col min="11257" max="11257" width="40.375" style="250" customWidth="1"/>
    <col min="11258" max="11258" width="6.5" style="250" customWidth="1"/>
    <col min="11259" max="11259" width="10" style="250" customWidth="1"/>
    <col min="11260" max="11260" width="13.375" style="250" customWidth="1"/>
    <col min="11261" max="11261" width="27.75" style="250" customWidth="1"/>
    <col min="11262" max="11262" width="6.5" style="250" customWidth="1"/>
    <col min="11263" max="11263" width="10.375" style="250" customWidth="1"/>
    <col min="11264" max="11264" width="12" style="250" customWidth="1"/>
    <col min="11265" max="11265" width="14.25" style="250" customWidth="1"/>
    <col min="11266" max="11266" width="10.5" style="250" customWidth="1"/>
    <col min="11267" max="11267" width="8.25" style="250" customWidth="1"/>
    <col min="11268" max="11268" width="64.125" style="250" customWidth="1"/>
    <col min="11269" max="11269" width="14.375" style="250" customWidth="1"/>
    <col min="11270" max="11270" width="13.375" style="250" customWidth="1"/>
    <col min="11271" max="11271" width="8.75" style="250"/>
    <col min="11272" max="11272" width="27.75" style="250" customWidth="1"/>
    <col min="11273" max="11273" width="4.75" style="250" customWidth="1"/>
    <col min="11274" max="11280" width="10" style="250" bestFit="1" customWidth="1"/>
    <col min="11281" max="11281" width="11.75" style="250" bestFit="1" customWidth="1"/>
    <col min="11282" max="11284" width="10" style="250" bestFit="1" customWidth="1"/>
    <col min="11285" max="11509" width="8.75" style="250"/>
    <col min="11510" max="11510" width="4.75" style="250" bestFit="1" customWidth="1"/>
    <col min="11511" max="11511" width="5" style="250" bestFit="1" customWidth="1"/>
    <col min="11512" max="11512" width="6.5" style="250" bestFit="1" customWidth="1"/>
    <col min="11513" max="11513" width="40.375" style="250" customWidth="1"/>
    <col min="11514" max="11514" width="6.5" style="250" customWidth="1"/>
    <col min="11515" max="11515" width="10" style="250" customWidth="1"/>
    <col min="11516" max="11516" width="13.375" style="250" customWidth="1"/>
    <col min="11517" max="11517" width="27.75" style="250" customWidth="1"/>
    <col min="11518" max="11518" width="6.5" style="250" customWidth="1"/>
    <col min="11519" max="11519" width="10.375" style="250" customWidth="1"/>
    <col min="11520" max="11520" width="12" style="250" customWidth="1"/>
    <col min="11521" max="11521" width="14.25" style="250" customWidth="1"/>
    <col min="11522" max="11522" width="10.5" style="250" customWidth="1"/>
    <col min="11523" max="11523" width="8.25" style="250" customWidth="1"/>
    <col min="11524" max="11524" width="64.125" style="250" customWidth="1"/>
    <col min="11525" max="11525" width="14.375" style="250" customWidth="1"/>
    <col min="11526" max="11526" width="13.375" style="250" customWidth="1"/>
    <col min="11527" max="11527" width="8.75" style="250"/>
    <col min="11528" max="11528" width="27.75" style="250" customWidth="1"/>
    <col min="11529" max="11529" width="4.75" style="250" customWidth="1"/>
    <col min="11530" max="11536" width="10" style="250" bestFit="1" customWidth="1"/>
    <col min="11537" max="11537" width="11.75" style="250" bestFit="1" customWidth="1"/>
    <col min="11538" max="11540" width="10" style="250" bestFit="1" customWidth="1"/>
    <col min="11541" max="11765" width="8.75" style="250"/>
    <col min="11766" max="11766" width="4.75" style="250" bestFit="1" customWidth="1"/>
    <col min="11767" max="11767" width="5" style="250" bestFit="1" customWidth="1"/>
    <col min="11768" max="11768" width="6.5" style="250" bestFit="1" customWidth="1"/>
    <col min="11769" max="11769" width="40.375" style="250" customWidth="1"/>
    <col min="11770" max="11770" width="6.5" style="250" customWidth="1"/>
    <col min="11771" max="11771" width="10" style="250" customWidth="1"/>
    <col min="11772" max="11772" width="13.375" style="250" customWidth="1"/>
    <col min="11773" max="11773" width="27.75" style="250" customWidth="1"/>
    <col min="11774" max="11774" width="6.5" style="250" customWidth="1"/>
    <col min="11775" max="11775" width="10.375" style="250" customWidth="1"/>
    <col min="11776" max="11776" width="12" style="250" customWidth="1"/>
    <col min="11777" max="11777" width="14.25" style="250" customWidth="1"/>
    <col min="11778" max="11778" width="10.5" style="250" customWidth="1"/>
    <col min="11779" max="11779" width="8.25" style="250" customWidth="1"/>
    <col min="11780" max="11780" width="64.125" style="250" customWidth="1"/>
    <col min="11781" max="11781" width="14.375" style="250" customWidth="1"/>
    <col min="11782" max="11782" width="13.375" style="250" customWidth="1"/>
    <col min="11783" max="11783" width="8.75" style="250"/>
    <col min="11784" max="11784" width="27.75" style="250" customWidth="1"/>
    <col min="11785" max="11785" width="4.75" style="250" customWidth="1"/>
    <col min="11786" max="11792" width="10" style="250" bestFit="1" customWidth="1"/>
    <col min="11793" max="11793" width="11.75" style="250" bestFit="1" customWidth="1"/>
    <col min="11794" max="11796" width="10" style="250" bestFit="1" customWidth="1"/>
    <col min="11797" max="12021" width="8.75" style="250"/>
    <col min="12022" max="12022" width="4.75" style="250" bestFit="1" customWidth="1"/>
    <col min="12023" max="12023" width="5" style="250" bestFit="1" customWidth="1"/>
    <col min="12024" max="12024" width="6.5" style="250" bestFit="1" customWidth="1"/>
    <col min="12025" max="12025" width="40.375" style="250" customWidth="1"/>
    <col min="12026" max="12026" width="6.5" style="250" customWidth="1"/>
    <col min="12027" max="12027" width="10" style="250" customWidth="1"/>
    <col min="12028" max="12028" width="13.375" style="250" customWidth="1"/>
    <col min="12029" max="12029" width="27.75" style="250" customWidth="1"/>
    <col min="12030" max="12030" width="6.5" style="250" customWidth="1"/>
    <col min="12031" max="12031" width="10.375" style="250" customWidth="1"/>
    <col min="12032" max="12032" width="12" style="250" customWidth="1"/>
    <col min="12033" max="12033" width="14.25" style="250" customWidth="1"/>
    <col min="12034" max="12034" width="10.5" style="250" customWidth="1"/>
    <col min="12035" max="12035" width="8.25" style="250" customWidth="1"/>
    <col min="12036" max="12036" width="64.125" style="250" customWidth="1"/>
    <col min="12037" max="12037" width="14.375" style="250" customWidth="1"/>
    <col min="12038" max="12038" width="13.375" style="250" customWidth="1"/>
    <col min="12039" max="12039" width="8.75" style="250"/>
    <col min="12040" max="12040" width="27.75" style="250" customWidth="1"/>
    <col min="12041" max="12041" width="4.75" style="250" customWidth="1"/>
    <col min="12042" max="12048" width="10" style="250" bestFit="1" customWidth="1"/>
    <col min="12049" max="12049" width="11.75" style="250" bestFit="1" customWidth="1"/>
    <col min="12050" max="12052" width="10" style="250" bestFit="1" customWidth="1"/>
    <col min="12053" max="12277" width="8.75" style="250"/>
    <col min="12278" max="12278" width="4.75" style="250" bestFit="1" customWidth="1"/>
    <col min="12279" max="12279" width="5" style="250" bestFit="1" customWidth="1"/>
    <col min="12280" max="12280" width="6.5" style="250" bestFit="1" customWidth="1"/>
    <col min="12281" max="12281" width="40.375" style="250" customWidth="1"/>
    <col min="12282" max="12282" width="6.5" style="250" customWidth="1"/>
    <col min="12283" max="12283" width="10" style="250" customWidth="1"/>
    <col min="12284" max="12284" width="13.375" style="250" customWidth="1"/>
    <col min="12285" max="12285" width="27.75" style="250" customWidth="1"/>
    <col min="12286" max="12286" width="6.5" style="250" customWidth="1"/>
    <col min="12287" max="12287" width="10.375" style="250" customWidth="1"/>
    <col min="12288" max="12288" width="12" style="250" customWidth="1"/>
    <col min="12289" max="12289" width="14.25" style="250" customWidth="1"/>
    <col min="12290" max="12290" width="10.5" style="250" customWidth="1"/>
    <col min="12291" max="12291" width="8.25" style="250" customWidth="1"/>
    <col min="12292" max="12292" width="64.125" style="250" customWidth="1"/>
    <col min="12293" max="12293" width="14.375" style="250" customWidth="1"/>
    <col min="12294" max="12294" width="13.375" style="250" customWidth="1"/>
    <col min="12295" max="12295" width="8.75" style="250"/>
    <col min="12296" max="12296" width="27.75" style="250" customWidth="1"/>
    <col min="12297" max="12297" width="4.75" style="250" customWidth="1"/>
    <col min="12298" max="12304" width="10" style="250" bestFit="1" customWidth="1"/>
    <col min="12305" max="12305" width="11.75" style="250" bestFit="1" customWidth="1"/>
    <col min="12306" max="12308" width="10" style="250" bestFit="1" customWidth="1"/>
    <col min="12309" max="12533" width="8.75" style="250"/>
    <col min="12534" max="12534" width="4.75" style="250" bestFit="1" customWidth="1"/>
    <col min="12535" max="12535" width="5" style="250" bestFit="1" customWidth="1"/>
    <col min="12536" max="12536" width="6.5" style="250" bestFit="1" customWidth="1"/>
    <col min="12537" max="12537" width="40.375" style="250" customWidth="1"/>
    <col min="12538" max="12538" width="6.5" style="250" customWidth="1"/>
    <col min="12539" max="12539" width="10" style="250" customWidth="1"/>
    <col min="12540" max="12540" width="13.375" style="250" customWidth="1"/>
    <col min="12541" max="12541" width="27.75" style="250" customWidth="1"/>
    <col min="12542" max="12542" width="6.5" style="250" customWidth="1"/>
    <col min="12543" max="12543" width="10.375" style="250" customWidth="1"/>
    <col min="12544" max="12544" width="12" style="250" customWidth="1"/>
    <col min="12545" max="12545" width="14.25" style="250" customWidth="1"/>
    <col min="12546" max="12546" width="10.5" style="250" customWidth="1"/>
    <col min="12547" max="12547" width="8.25" style="250" customWidth="1"/>
    <col min="12548" max="12548" width="64.125" style="250" customWidth="1"/>
    <col min="12549" max="12549" width="14.375" style="250" customWidth="1"/>
    <col min="12550" max="12550" width="13.375" style="250" customWidth="1"/>
    <col min="12551" max="12551" width="8.75" style="250"/>
    <col min="12552" max="12552" width="27.75" style="250" customWidth="1"/>
    <col min="12553" max="12553" width="4.75" style="250" customWidth="1"/>
    <col min="12554" max="12560" width="10" style="250" bestFit="1" customWidth="1"/>
    <col min="12561" max="12561" width="11.75" style="250" bestFit="1" customWidth="1"/>
    <col min="12562" max="12564" width="10" style="250" bestFit="1" customWidth="1"/>
    <col min="12565" max="12789" width="8.75" style="250"/>
    <col min="12790" max="12790" width="4.75" style="250" bestFit="1" customWidth="1"/>
    <col min="12791" max="12791" width="5" style="250" bestFit="1" customWidth="1"/>
    <col min="12792" max="12792" width="6.5" style="250" bestFit="1" customWidth="1"/>
    <col min="12793" max="12793" width="40.375" style="250" customWidth="1"/>
    <col min="12794" max="12794" width="6.5" style="250" customWidth="1"/>
    <col min="12795" max="12795" width="10" style="250" customWidth="1"/>
    <col min="12796" max="12796" width="13.375" style="250" customWidth="1"/>
    <col min="12797" max="12797" width="27.75" style="250" customWidth="1"/>
    <col min="12798" max="12798" width="6.5" style="250" customWidth="1"/>
    <col min="12799" max="12799" width="10.375" style="250" customWidth="1"/>
    <col min="12800" max="12800" width="12" style="250" customWidth="1"/>
    <col min="12801" max="12801" width="14.25" style="250" customWidth="1"/>
    <col min="12802" max="12802" width="10.5" style="250" customWidth="1"/>
    <col min="12803" max="12803" width="8.25" style="250" customWidth="1"/>
    <col min="12804" max="12804" width="64.125" style="250" customWidth="1"/>
    <col min="12805" max="12805" width="14.375" style="250" customWidth="1"/>
    <col min="12806" max="12806" width="13.375" style="250" customWidth="1"/>
    <col min="12807" max="12807" width="8.75" style="250"/>
    <col min="12808" max="12808" width="27.75" style="250" customWidth="1"/>
    <col min="12809" max="12809" width="4.75" style="250" customWidth="1"/>
    <col min="12810" max="12816" width="10" style="250" bestFit="1" customWidth="1"/>
    <col min="12817" max="12817" width="11.75" style="250" bestFit="1" customWidth="1"/>
    <col min="12818" max="12820" width="10" style="250" bestFit="1" customWidth="1"/>
    <col min="12821" max="13045" width="8.75" style="250"/>
    <col min="13046" max="13046" width="4.75" style="250" bestFit="1" customWidth="1"/>
    <col min="13047" max="13047" width="5" style="250" bestFit="1" customWidth="1"/>
    <col min="13048" max="13048" width="6.5" style="250" bestFit="1" customWidth="1"/>
    <col min="13049" max="13049" width="40.375" style="250" customWidth="1"/>
    <col min="13050" max="13050" width="6.5" style="250" customWidth="1"/>
    <col min="13051" max="13051" width="10" style="250" customWidth="1"/>
    <col min="13052" max="13052" width="13.375" style="250" customWidth="1"/>
    <col min="13053" max="13053" width="27.75" style="250" customWidth="1"/>
    <col min="13054" max="13054" width="6.5" style="250" customWidth="1"/>
    <col min="13055" max="13055" width="10.375" style="250" customWidth="1"/>
    <col min="13056" max="13056" width="12" style="250" customWidth="1"/>
    <col min="13057" max="13057" width="14.25" style="250" customWidth="1"/>
    <col min="13058" max="13058" width="10.5" style="250" customWidth="1"/>
    <col min="13059" max="13059" width="8.25" style="250" customWidth="1"/>
    <col min="13060" max="13060" width="64.125" style="250" customWidth="1"/>
    <col min="13061" max="13061" width="14.375" style="250" customWidth="1"/>
    <col min="13062" max="13062" width="13.375" style="250" customWidth="1"/>
    <col min="13063" max="13063" width="8.75" style="250"/>
    <col min="13064" max="13064" width="27.75" style="250" customWidth="1"/>
    <col min="13065" max="13065" width="4.75" style="250" customWidth="1"/>
    <col min="13066" max="13072" width="10" style="250" bestFit="1" customWidth="1"/>
    <col min="13073" max="13073" width="11.75" style="250" bestFit="1" customWidth="1"/>
    <col min="13074" max="13076" width="10" style="250" bestFit="1" customWidth="1"/>
    <col min="13077" max="13301" width="8.75" style="250"/>
    <col min="13302" max="13302" width="4.75" style="250" bestFit="1" customWidth="1"/>
    <col min="13303" max="13303" width="5" style="250" bestFit="1" customWidth="1"/>
    <col min="13304" max="13304" width="6.5" style="250" bestFit="1" customWidth="1"/>
    <col min="13305" max="13305" width="40.375" style="250" customWidth="1"/>
    <col min="13306" max="13306" width="6.5" style="250" customWidth="1"/>
    <col min="13307" max="13307" width="10" style="250" customWidth="1"/>
    <col min="13308" max="13308" width="13.375" style="250" customWidth="1"/>
    <col min="13309" max="13309" width="27.75" style="250" customWidth="1"/>
    <col min="13310" max="13310" width="6.5" style="250" customWidth="1"/>
    <col min="13311" max="13311" width="10.375" style="250" customWidth="1"/>
    <col min="13312" max="13312" width="12" style="250" customWidth="1"/>
    <col min="13313" max="13313" width="14.25" style="250" customWidth="1"/>
    <col min="13314" max="13314" width="10.5" style="250" customWidth="1"/>
    <col min="13315" max="13315" width="8.25" style="250" customWidth="1"/>
    <col min="13316" max="13316" width="64.125" style="250" customWidth="1"/>
    <col min="13317" max="13317" width="14.375" style="250" customWidth="1"/>
    <col min="13318" max="13318" width="13.375" style="250" customWidth="1"/>
    <col min="13319" max="13319" width="8.75" style="250"/>
    <col min="13320" max="13320" width="27.75" style="250" customWidth="1"/>
    <col min="13321" max="13321" width="4.75" style="250" customWidth="1"/>
    <col min="13322" max="13328" width="10" style="250" bestFit="1" customWidth="1"/>
    <col min="13329" max="13329" width="11.75" style="250" bestFit="1" customWidth="1"/>
    <col min="13330" max="13332" width="10" style="250" bestFit="1" customWidth="1"/>
    <col min="13333" max="13557" width="8.75" style="250"/>
    <col min="13558" max="13558" width="4.75" style="250" bestFit="1" customWidth="1"/>
    <col min="13559" max="13559" width="5" style="250" bestFit="1" customWidth="1"/>
    <col min="13560" max="13560" width="6.5" style="250" bestFit="1" customWidth="1"/>
    <col min="13561" max="13561" width="40.375" style="250" customWidth="1"/>
    <col min="13562" max="13562" width="6.5" style="250" customWidth="1"/>
    <col min="13563" max="13563" width="10" style="250" customWidth="1"/>
    <col min="13564" max="13564" width="13.375" style="250" customWidth="1"/>
    <col min="13565" max="13565" width="27.75" style="250" customWidth="1"/>
    <col min="13566" max="13566" width="6.5" style="250" customWidth="1"/>
    <col min="13567" max="13567" width="10.375" style="250" customWidth="1"/>
    <col min="13568" max="13568" width="12" style="250" customWidth="1"/>
    <col min="13569" max="13569" width="14.25" style="250" customWidth="1"/>
    <col min="13570" max="13570" width="10.5" style="250" customWidth="1"/>
    <col min="13571" max="13571" width="8.25" style="250" customWidth="1"/>
    <col min="13572" max="13572" width="64.125" style="250" customWidth="1"/>
    <col min="13573" max="13573" width="14.375" style="250" customWidth="1"/>
    <col min="13574" max="13574" width="13.375" style="250" customWidth="1"/>
    <col min="13575" max="13575" width="8.75" style="250"/>
    <col min="13576" max="13576" width="27.75" style="250" customWidth="1"/>
    <col min="13577" max="13577" width="4.75" style="250" customWidth="1"/>
    <col min="13578" max="13584" width="10" style="250" bestFit="1" customWidth="1"/>
    <col min="13585" max="13585" width="11.75" style="250" bestFit="1" customWidth="1"/>
    <col min="13586" max="13588" width="10" style="250" bestFit="1" customWidth="1"/>
    <col min="13589" max="13813" width="8.75" style="250"/>
    <col min="13814" max="13814" width="4.75" style="250" bestFit="1" customWidth="1"/>
    <col min="13815" max="13815" width="5" style="250" bestFit="1" customWidth="1"/>
    <col min="13816" max="13816" width="6.5" style="250" bestFit="1" customWidth="1"/>
    <col min="13817" max="13817" width="40.375" style="250" customWidth="1"/>
    <col min="13818" max="13818" width="6.5" style="250" customWidth="1"/>
    <col min="13819" max="13819" width="10" style="250" customWidth="1"/>
    <col min="13820" max="13820" width="13.375" style="250" customWidth="1"/>
    <col min="13821" max="13821" width="27.75" style="250" customWidth="1"/>
    <col min="13822" max="13822" width="6.5" style="250" customWidth="1"/>
    <col min="13823" max="13823" width="10.375" style="250" customWidth="1"/>
    <col min="13824" max="13824" width="12" style="250" customWidth="1"/>
    <col min="13825" max="13825" width="14.25" style="250" customWidth="1"/>
    <col min="13826" max="13826" width="10.5" style="250" customWidth="1"/>
    <col min="13827" max="13827" width="8.25" style="250" customWidth="1"/>
    <col min="13828" max="13828" width="64.125" style="250" customWidth="1"/>
    <col min="13829" max="13829" width="14.375" style="250" customWidth="1"/>
    <col min="13830" max="13830" width="13.375" style="250" customWidth="1"/>
    <col min="13831" max="13831" width="8.75" style="250"/>
    <col min="13832" max="13832" width="27.75" style="250" customWidth="1"/>
    <col min="13833" max="13833" width="4.75" style="250" customWidth="1"/>
    <col min="13834" max="13840" width="10" style="250" bestFit="1" customWidth="1"/>
    <col min="13841" max="13841" width="11.75" style="250" bestFit="1" customWidth="1"/>
    <col min="13842" max="13844" width="10" style="250" bestFit="1" customWidth="1"/>
    <col min="13845" max="14069" width="8.75" style="250"/>
    <col min="14070" max="14070" width="4.75" style="250" bestFit="1" customWidth="1"/>
    <col min="14071" max="14071" width="5" style="250" bestFit="1" customWidth="1"/>
    <col min="14072" max="14072" width="6.5" style="250" bestFit="1" customWidth="1"/>
    <col min="14073" max="14073" width="40.375" style="250" customWidth="1"/>
    <col min="14074" max="14074" width="6.5" style="250" customWidth="1"/>
    <col min="14075" max="14075" width="10" style="250" customWidth="1"/>
    <col min="14076" max="14076" width="13.375" style="250" customWidth="1"/>
    <col min="14077" max="14077" width="27.75" style="250" customWidth="1"/>
    <col min="14078" max="14078" width="6.5" style="250" customWidth="1"/>
    <col min="14079" max="14079" width="10.375" style="250" customWidth="1"/>
    <col min="14080" max="14080" width="12" style="250" customWidth="1"/>
    <col min="14081" max="14081" width="14.25" style="250" customWidth="1"/>
    <col min="14082" max="14082" width="10.5" style="250" customWidth="1"/>
    <col min="14083" max="14083" width="8.25" style="250" customWidth="1"/>
    <col min="14084" max="14084" width="64.125" style="250" customWidth="1"/>
    <col min="14085" max="14085" width="14.375" style="250" customWidth="1"/>
    <col min="14086" max="14086" width="13.375" style="250" customWidth="1"/>
    <col min="14087" max="14087" width="8.75" style="250"/>
    <col min="14088" max="14088" width="27.75" style="250" customWidth="1"/>
    <col min="14089" max="14089" width="4.75" style="250" customWidth="1"/>
    <col min="14090" max="14096" width="10" style="250" bestFit="1" customWidth="1"/>
    <col min="14097" max="14097" width="11.75" style="250" bestFit="1" customWidth="1"/>
    <col min="14098" max="14100" width="10" style="250" bestFit="1" customWidth="1"/>
    <col min="14101" max="14325" width="8.75" style="250"/>
    <col min="14326" max="14326" width="4.75" style="250" bestFit="1" customWidth="1"/>
    <col min="14327" max="14327" width="5" style="250" bestFit="1" customWidth="1"/>
    <col min="14328" max="14328" width="6.5" style="250" bestFit="1" customWidth="1"/>
    <col min="14329" max="14329" width="40.375" style="250" customWidth="1"/>
    <col min="14330" max="14330" width="6.5" style="250" customWidth="1"/>
    <col min="14331" max="14331" width="10" style="250" customWidth="1"/>
    <col min="14332" max="14332" width="13.375" style="250" customWidth="1"/>
    <col min="14333" max="14333" width="27.75" style="250" customWidth="1"/>
    <col min="14334" max="14334" width="6.5" style="250" customWidth="1"/>
    <col min="14335" max="14335" width="10.375" style="250" customWidth="1"/>
    <col min="14336" max="14336" width="12" style="250" customWidth="1"/>
    <col min="14337" max="14337" width="14.25" style="250" customWidth="1"/>
    <col min="14338" max="14338" width="10.5" style="250" customWidth="1"/>
    <col min="14339" max="14339" width="8.25" style="250" customWidth="1"/>
    <col min="14340" max="14340" width="64.125" style="250" customWidth="1"/>
    <col min="14341" max="14341" width="14.375" style="250" customWidth="1"/>
    <col min="14342" max="14342" width="13.375" style="250" customWidth="1"/>
    <col min="14343" max="14343" width="8.75" style="250"/>
    <col min="14344" max="14344" width="27.75" style="250" customWidth="1"/>
    <col min="14345" max="14345" width="4.75" style="250" customWidth="1"/>
    <col min="14346" max="14352" width="10" style="250" bestFit="1" customWidth="1"/>
    <col min="14353" max="14353" width="11.75" style="250" bestFit="1" customWidth="1"/>
    <col min="14354" max="14356" width="10" style="250" bestFit="1" customWidth="1"/>
    <col min="14357" max="14581" width="8.75" style="250"/>
    <col min="14582" max="14582" width="4.75" style="250" bestFit="1" customWidth="1"/>
    <col min="14583" max="14583" width="5" style="250" bestFit="1" customWidth="1"/>
    <col min="14584" max="14584" width="6.5" style="250" bestFit="1" customWidth="1"/>
    <col min="14585" max="14585" width="40.375" style="250" customWidth="1"/>
    <col min="14586" max="14586" width="6.5" style="250" customWidth="1"/>
    <col min="14587" max="14587" width="10" style="250" customWidth="1"/>
    <col min="14588" max="14588" width="13.375" style="250" customWidth="1"/>
    <col min="14589" max="14589" width="27.75" style="250" customWidth="1"/>
    <col min="14590" max="14590" width="6.5" style="250" customWidth="1"/>
    <col min="14591" max="14591" width="10.375" style="250" customWidth="1"/>
    <col min="14592" max="14592" width="12" style="250" customWidth="1"/>
    <col min="14593" max="14593" width="14.25" style="250" customWidth="1"/>
    <col min="14594" max="14594" width="10.5" style="250" customWidth="1"/>
    <col min="14595" max="14595" width="8.25" style="250" customWidth="1"/>
    <col min="14596" max="14596" width="64.125" style="250" customWidth="1"/>
    <col min="14597" max="14597" width="14.375" style="250" customWidth="1"/>
    <col min="14598" max="14598" width="13.375" style="250" customWidth="1"/>
    <col min="14599" max="14599" width="8.75" style="250"/>
    <col min="14600" max="14600" width="27.75" style="250" customWidth="1"/>
    <col min="14601" max="14601" width="4.75" style="250" customWidth="1"/>
    <col min="14602" max="14608" width="10" style="250" bestFit="1" customWidth="1"/>
    <col min="14609" max="14609" width="11.75" style="250" bestFit="1" customWidth="1"/>
    <col min="14610" max="14612" width="10" style="250" bestFit="1" customWidth="1"/>
    <col min="14613" max="14837" width="8.75" style="250"/>
    <col min="14838" max="14838" width="4.75" style="250" bestFit="1" customWidth="1"/>
    <col min="14839" max="14839" width="5" style="250" bestFit="1" customWidth="1"/>
    <col min="14840" max="14840" width="6.5" style="250" bestFit="1" customWidth="1"/>
    <col min="14841" max="14841" width="40.375" style="250" customWidth="1"/>
    <col min="14842" max="14842" width="6.5" style="250" customWidth="1"/>
    <col min="14843" max="14843" width="10" style="250" customWidth="1"/>
    <col min="14844" max="14844" width="13.375" style="250" customWidth="1"/>
    <col min="14845" max="14845" width="27.75" style="250" customWidth="1"/>
    <col min="14846" max="14846" width="6.5" style="250" customWidth="1"/>
    <col min="14847" max="14847" width="10.375" style="250" customWidth="1"/>
    <col min="14848" max="14848" width="12" style="250" customWidth="1"/>
    <col min="14849" max="14849" width="14.25" style="250" customWidth="1"/>
    <col min="14850" max="14850" width="10.5" style="250" customWidth="1"/>
    <col min="14851" max="14851" width="8.25" style="250" customWidth="1"/>
    <col min="14852" max="14852" width="64.125" style="250" customWidth="1"/>
    <col min="14853" max="14853" width="14.375" style="250" customWidth="1"/>
    <col min="14854" max="14854" width="13.375" style="250" customWidth="1"/>
    <col min="14855" max="14855" width="8.75" style="250"/>
    <col min="14856" max="14856" width="27.75" style="250" customWidth="1"/>
    <col min="14857" max="14857" width="4.75" style="250" customWidth="1"/>
    <col min="14858" max="14864" width="10" style="250" bestFit="1" customWidth="1"/>
    <col min="14865" max="14865" width="11.75" style="250" bestFit="1" customWidth="1"/>
    <col min="14866" max="14868" width="10" style="250" bestFit="1" customWidth="1"/>
    <col min="14869" max="15093" width="8.75" style="250"/>
    <col min="15094" max="15094" width="4.75" style="250" bestFit="1" customWidth="1"/>
    <col min="15095" max="15095" width="5" style="250" bestFit="1" customWidth="1"/>
    <col min="15096" max="15096" width="6.5" style="250" bestFit="1" customWidth="1"/>
    <col min="15097" max="15097" width="40.375" style="250" customWidth="1"/>
    <col min="15098" max="15098" width="6.5" style="250" customWidth="1"/>
    <col min="15099" max="15099" width="10" style="250" customWidth="1"/>
    <col min="15100" max="15100" width="13.375" style="250" customWidth="1"/>
    <col min="15101" max="15101" width="27.75" style="250" customWidth="1"/>
    <col min="15102" max="15102" width="6.5" style="250" customWidth="1"/>
    <col min="15103" max="15103" width="10.375" style="250" customWidth="1"/>
    <col min="15104" max="15104" width="12" style="250" customWidth="1"/>
    <col min="15105" max="15105" width="14.25" style="250" customWidth="1"/>
    <col min="15106" max="15106" width="10.5" style="250" customWidth="1"/>
    <col min="15107" max="15107" width="8.25" style="250" customWidth="1"/>
    <col min="15108" max="15108" width="64.125" style="250" customWidth="1"/>
    <col min="15109" max="15109" width="14.375" style="250" customWidth="1"/>
    <col min="15110" max="15110" width="13.375" style="250" customWidth="1"/>
    <col min="15111" max="15111" width="8.75" style="250"/>
    <col min="15112" max="15112" width="27.75" style="250" customWidth="1"/>
    <col min="15113" max="15113" width="4.75" style="250" customWidth="1"/>
    <col min="15114" max="15120" width="10" style="250" bestFit="1" customWidth="1"/>
    <col min="15121" max="15121" width="11.75" style="250" bestFit="1" customWidth="1"/>
    <col min="15122" max="15124" width="10" style="250" bestFit="1" customWidth="1"/>
    <col min="15125" max="15349" width="8.75" style="250"/>
    <col min="15350" max="15350" width="4.75" style="250" bestFit="1" customWidth="1"/>
    <col min="15351" max="15351" width="5" style="250" bestFit="1" customWidth="1"/>
    <col min="15352" max="15352" width="6.5" style="250" bestFit="1" customWidth="1"/>
    <col min="15353" max="15353" width="40.375" style="250" customWidth="1"/>
    <col min="15354" max="15354" width="6.5" style="250" customWidth="1"/>
    <col min="15355" max="15355" width="10" style="250" customWidth="1"/>
    <col min="15356" max="15356" width="13.375" style="250" customWidth="1"/>
    <col min="15357" max="15357" width="27.75" style="250" customWidth="1"/>
    <col min="15358" max="15358" width="6.5" style="250" customWidth="1"/>
    <col min="15359" max="15359" width="10.375" style="250" customWidth="1"/>
    <col min="15360" max="15360" width="12" style="250" customWidth="1"/>
    <col min="15361" max="15361" width="14.25" style="250" customWidth="1"/>
    <col min="15362" max="15362" width="10.5" style="250" customWidth="1"/>
    <col min="15363" max="15363" width="8.25" style="250" customWidth="1"/>
    <col min="15364" max="15364" width="64.125" style="250" customWidth="1"/>
    <col min="15365" max="15365" width="14.375" style="250" customWidth="1"/>
    <col min="15366" max="15366" width="13.375" style="250" customWidth="1"/>
    <col min="15367" max="15367" width="8.75" style="250"/>
    <col min="15368" max="15368" width="27.75" style="250" customWidth="1"/>
    <col min="15369" max="15369" width="4.75" style="250" customWidth="1"/>
    <col min="15370" max="15376" width="10" style="250" bestFit="1" customWidth="1"/>
    <col min="15377" max="15377" width="11.75" style="250" bestFit="1" customWidth="1"/>
    <col min="15378" max="15380" width="10" style="250" bestFit="1" customWidth="1"/>
    <col min="15381" max="15605" width="8.75" style="250"/>
    <col min="15606" max="15606" width="4.75" style="250" bestFit="1" customWidth="1"/>
    <col min="15607" max="15607" width="5" style="250" bestFit="1" customWidth="1"/>
    <col min="15608" max="15608" width="6.5" style="250" bestFit="1" customWidth="1"/>
    <col min="15609" max="15609" width="40.375" style="250" customWidth="1"/>
    <col min="15610" max="15610" width="6.5" style="250" customWidth="1"/>
    <col min="15611" max="15611" width="10" style="250" customWidth="1"/>
    <col min="15612" max="15612" width="13.375" style="250" customWidth="1"/>
    <col min="15613" max="15613" width="27.75" style="250" customWidth="1"/>
    <col min="15614" max="15614" width="6.5" style="250" customWidth="1"/>
    <col min="15615" max="15615" width="10.375" style="250" customWidth="1"/>
    <col min="15616" max="15616" width="12" style="250" customWidth="1"/>
    <col min="15617" max="15617" width="14.25" style="250" customWidth="1"/>
    <col min="15618" max="15618" width="10.5" style="250" customWidth="1"/>
    <col min="15619" max="15619" width="8.25" style="250" customWidth="1"/>
    <col min="15620" max="15620" width="64.125" style="250" customWidth="1"/>
    <col min="15621" max="15621" width="14.375" style="250" customWidth="1"/>
    <col min="15622" max="15622" width="13.375" style="250" customWidth="1"/>
    <col min="15623" max="15623" width="8.75" style="250"/>
    <col min="15624" max="15624" width="27.75" style="250" customWidth="1"/>
    <col min="15625" max="15625" width="4.75" style="250" customWidth="1"/>
    <col min="15626" max="15632" width="10" style="250" bestFit="1" customWidth="1"/>
    <col min="15633" max="15633" width="11.75" style="250" bestFit="1" customWidth="1"/>
    <col min="15634" max="15636" width="10" style="250" bestFit="1" customWidth="1"/>
    <col min="15637" max="15861" width="8.75" style="250"/>
    <col min="15862" max="15862" width="4.75" style="250" bestFit="1" customWidth="1"/>
    <col min="15863" max="15863" width="5" style="250" bestFit="1" customWidth="1"/>
    <col min="15864" max="15864" width="6.5" style="250" bestFit="1" customWidth="1"/>
    <col min="15865" max="15865" width="40.375" style="250" customWidth="1"/>
    <col min="15866" max="15866" width="6.5" style="250" customWidth="1"/>
    <col min="15867" max="15867" width="10" style="250" customWidth="1"/>
    <col min="15868" max="15868" width="13.375" style="250" customWidth="1"/>
    <col min="15869" max="15869" width="27.75" style="250" customWidth="1"/>
    <col min="15870" max="15870" width="6.5" style="250" customWidth="1"/>
    <col min="15871" max="15871" width="10.375" style="250" customWidth="1"/>
    <col min="15872" max="15872" width="12" style="250" customWidth="1"/>
    <col min="15873" max="15873" width="14.25" style="250" customWidth="1"/>
    <col min="15874" max="15874" width="10.5" style="250" customWidth="1"/>
    <col min="15875" max="15875" width="8.25" style="250" customWidth="1"/>
    <col min="15876" max="15876" width="64.125" style="250" customWidth="1"/>
    <col min="15877" max="15877" width="14.375" style="250" customWidth="1"/>
    <col min="15878" max="15878" width="13.375" style="250" customWidth="1"/>
    <col min="15879" max="15879" width="8.75" style="250"/>
    <col min="15880" max="15880" width="27.75" style="250" customWidth="1"/>
    <col min="15881" max="15881" width="4.75" style="250" customWidth="1"/>
    <col min="15882" max="15888" width="10" style="250" bestFit="1" customWidth="1"/>
    <col min="15889" max="15889" width="11.75" style="250" bestFit="1" customWidth="1"/>
    <col min="15890" max="15892" width="10" style="250" bestFit="1" customWidth="1"/>
    <col min="15893" max="16117" width="8.75" style="250"/>
    <col min="16118" max="16118" width="4.75" style="250" bestFit="1" customWidth="1"/>
    <col min="16119" max="16119" width="5" style="250" bestFit="1" customWidth="1"/>
    <col min="16120" max="16120" width="6.5" style="250" bestFit="1" customWidth="1"/>
    <col min="16121" max="16121" width="40.375" style="250" customWidth="1"/>
    <col min="16122" max="16122" width="6.5" style="250" customWidth="1"/>
    <col min="16123" max="16123" width="10" style="250" customWidth="1"/>
    <col min="16124" max="16124" width="13.375" style="250" customWidth="1"/>
    <col min="16125" max="16125" width="27.75" style="250" customWidth="1"/>
    <col min="16126" max="16126" width="6.5" style="250" customWidth="1"/>
    <col min="16127" max="16127" width="10.375" style="250" customWidth="1"/>
    <col min="16128" max="16128" width="12" style="250" customWidth="1"/>
    <col min="16129" max="16129" width="14.25" style="250" customWidth="1"/>
    <col min="16130" max="16130" width="10.5" style="250" customWidth="1"/>
    <col min="16131" max="16131" width="8.25" style="250" customWidth="1"/>
    <col min="16132" max="16132" width="64.125" style="250" customWidth="1"/>
    <col min="16133" max="16133" width="14.375" style="250" customWidth="1"/>
    <col min="16134" max="16134" width="13.375" style="250" customWidth="1"/>
    <col min="16135" max="16135" width="8.75" style="250"/>
    <col min="16136" max="16136" width="27.75" style="250" customWidth="1"/>
    <col min="16137" max="16137" width="4.75" style="250" customWidth="1"/>
    <col min="16138" max="16144" width="10" style="250" bestFit="1" customWidth="1"/>
    <col min="16145" max="16145" width="11.75" style="250" bestFit="1" customWidth="1"/>
    <col min="16146" max="16148" width="10" style="250" bestFit="1" customWidth="1"/>
    <col min="16149" max="16382" width="8.75" style="250"/>
    <col min="16383" max="16384" width="8.75" style="250" customWidth="1"/>
  </cols>
  <sheetData>
    <row r="1" spans="1:25" ht="25.15" customHeight="1">
      <c r="A1" s="231" t="s">
        <v>4321</v>
      </c>
      <c r="B1" s="231" t="s">
        <v>1974</v>
      </c>
      <c r="C1" s="230" t="s">
        <v>1975</v>
      </c>
      <c r="D1" s="230" t="s">
        <v>1976</v>
      </c>
      <c r="E1" s="230" t="s">
        <v>1978</v>
      </c>
      <c r="F1" s="230" t="s">
        <v>9</v>
      </c>
      <c r="G1" s="230" t="s">
        <v>1977</v>
      </c>
      <c r="H1" s="230" t="s">
        <v>8</v>
      </c>
      <c r="I1" s="230" t="s">
        <v>1970</v>
      </c>
      <c r="J1" s="230" t="s">
        <v>1971</v>
      </c>
      <c r="K1" s="230" t="s">
        <v>2669</v>
      </c>
      <c r="L1" s="230" t="s">
        <v>2668</v>
      </c>
      <c r="M1" s="232" t="s">
        <v>1972</v>
      </c>
      <c r="N1" s="230" t="s">
        <v>1973</v>
      </c>
      <c r="O1" s="233"/>
      <c r="P1" s="233" t="s">
        <v>1979</v>
      </c>
      <c r="Q1" s="233" t="s">
        <v>1980</v>
      </c>
      <c r="R1" s="233" t="s">
        <v>1981</v>
      </c>
      <c r="S1" s="233" t="s">
        <v>1982</v>
      </c>
      <c r="T1" s="233" t="s">
        <v>1983</v>
      </c>
      <c r="U1" s="233" t="s">
        <v>2750</v>
      </c>
      <c r="V1" s="233" t="s">
        <v>3242</v>
      </c>
      <c r="W1" s="233" t="s">
        <v>3686</v>
      </c>
      <c r="X1" s="250" t="s">
        <v>4858</v>
      </c>
      <c r="Y1" s="250">
        <v>24</v>
      </c>
    </row>
    <row r="2" spans="1:25" ht="25.15" customHeight="1">
      <c r="A2" s="190" t="s">
        <v>2679</v>
      </c>
      <c r="B2" s="190" t="s">
        <v>1985</v>
      </c>
      <c r="C2" s="196" t="s">
        <v>1986</v>
      </c>
      <c r="D2" s="196" t="s">
        <v>2794</v>
      </c>
      <c r="E2" s="196" t="s">
        <v>1987</v>
      </c>
      <c r="F2" s="196"/>
      <c r="G2" s="196"/>
      <c r="H2" s="196" t="s">
        <v>3004</v>
      </c>
      <c r="I2" s="196" t="s">
        <v>29</v>
      </c>
      <c r="J2" s="196" t="s">
        <v>3005</v>
      </c>
      <c r="K2" s="190" t="s">
        <v>3006</v>
      </c>
      <c r="L2" s="190" t="s">
        <v>3006</v>
      </c>
      <c r="M2" s="322">
        <v>2118713085</v>
      </c>
      <c r="N2" s="196" t="s">
        <v>1984</v>
      </c>
      <c r="O2" s="251"/>
      <c r="P2" s="251"/>
      <c r="Q2" s="251"/>
      <c r="R2" s="252" t="s">
        <v>30</v>
      </c>
      <c r="S2" s="251">
        <v>45414</v>
      </c>
      <c r="T2" s="251">
        <v>45594</v>
      </c>
      <c r="U2" s="251">
        <v>45776</v>
      </c>
      <c r="V2" s="251">
        <v>45961</v>
      </c>
      <c r="W2" s="251" t="s">
        <v>2696</v>
      </c>
      <c r="X2" s="250" t="s">
        <v>5195</v>
      </c>
    </row>
    <row r="3" spans="1:25" ht="25.15" customHeight="1">
      <c r="A3" s="190" t="s">
        <v>1868</v>
      </c>
      <c r="B3" s="190" t="s">
        <v>1869</v>
      </c>
      <c r="C3" s="196" t="s">
        <v>2005</v>
      </c>
      <c r="D3" s="196" t="s">
        <v>1870</v>
      </c>
      <c r="E3" s="196" t="s">
        <v>2011</v>
      </c>
      <c r="F3" s="196" t="s">
        <v>1871</v>
      </c>
      <c r="G3" s="196" t="s">
        <v>1872</v>
      </c>
      <c r="H3" s="196" t="s">
        <v>1873</v>
      </c>
      <c r="I3" s="196" t="s">
        <v>1195</v>
      </c>
      <c r="J3" s="196" t="s">
        <v>1874</v>
      </c>
      <c r="K3" s="190" t="s">
        <v>1875</v>
      </c>
      <c r="L3" s="190" t="s">
        <v>1875</v>
      </c>
      <c r="M3" s="322">
        <v>1298147173</v>
      </c>
      <c r="N3" s="196" t="s">
        <v>2010</v>
      </c>
      <c r="O3" s="251"/>
      <c r="P3" s="251"/>
      <c r="Q3" s="252" t="s">
        <v>30</v>
      </c>
      <c r="R3" s="251">
        <v>45611</v>
      </c>
      <c r="S3" s="251">
        <v>45447</v>
      </c>
      <c r="T3" s="253" t="s">
        <v>2703</v>
      </c>
      <c r="U3" s="251">
        <v>45828</v>
      </c>
      <c r="V3" s="253" t="s">
        <v>2703</v>
      </c>
      <c r="W3" s="251" t="s">
        <v>3768</v>
      </c>
      <c r="X3" s="250" t="s">
        <v>6318</v>
      </c>
    </row>
    <row r="4" spans="1:25" ht="25.15" customHeight="1">
      <c r="A4" s="190" t="s">
        <v>1813</v>
      </c>
      <c r="B4" s="190" t="s">
        <v>1814</v>
      </c>
      <c r="C4" s="196" t="s">
        <v>2013</v>
      </c>
      <c r="D4" s="196" t="s">
        <v>2798</v>
      </c>
      <c r="E4" s="196" t="s">
        <v>2014</v>
      </c>
      <c r="F4" s="196" t="s">
        <v>1815</v>
      </c>
      <c r="G4" s="196" t="s">
        <v>1816</v>
      </c>
      <c r="H4" s="196" t="s">
        <v>1817</v>
      </c>
      <c r="I4" s="196"/>
      <c r="J4" s="196" t="s">
        <v>1818</v>
      </c>
      <c r="K4" s="190" t="s">
        <v>1819</v>
      </c>
      <c r="L4" s="190" t="s">
        <v>1819</v>
      </c>
      <c r="M4" s="322">
        <v>1088201221</v>
      </c>
      <c r="N4" s="196" t="s">
        <v>2012</v>
      </c>
      <c r="O4" s="251"/>
      <c r="P4" s="251"/>
      <c r="Q4" s="252" t="s">
        <v>602</v>
      </c>
      <c r="R4" s="251">
        <v>45625</v>
      </c>
      <c r="S4" s="251">
        <v>45440</v>
      </c>
      <c r="T4" s="251">
        <v>45646</v>
      </c>
      <c r="U4" s="251">
        <v>45800</v>
      </c>
      <c r="V4" s="251">
        <v>46000</v>
      </c>
      <c r="W4" s="251" t="s">
        <v>2696</v>
      </c>
      <c r="X4" s="250" t="s">
        <v>7243</v>
      </c>
    </row>
    <row r="5" spans="1:25" ht="25.15" customHeight="1">
      <c r="A5" s="190" t="s">
        <v>2020</v>
      </c>
      <c r="B5" s="190" t="s">
        <v>1479</v>
      </c>
      <c r="C5" s="196" t="s">
        <v>2013</v>
      </c>
      <c r="D5" s="196" t="s">
        <v>2795</v>
      </c>
      <c r="E5" s="196" t="s">
        <v>2011</v>
      </c>
      <c r="F5" s="196" t="s">
        <v>1484</v>
      </c>
      <c r="G5" s="196" t="s">
        <v>1485</v>
      </c>
      <c r="H5" s="196" t="s">
        <v>1482</v>
      </c>
      <c r="I5" s="196" t="s">
        <v>1195</v>
      </c>
      <c r="J5" s="196" t="s">
        <v>1483</v>
      </c>
      <c r="K5" s="190" t="s">
        <v>1481</v>
      </c>
      <c r="L5" s="190" t="s">
        <v>1481</v>
      </c>
      <c r="M5" s="322">
        <v>3128169949</v>
      </c>
      <c r="N5" s="196" t="s">
        <v>2021</v>
      </c>
      <c r="O5" s="251"/>
      <c r="P5" s="251"/>
      <c r="Q5" s="252" t="s">
        <v>30</v>
      </c>
      <c r="R5" s="251">
        <v>45606</v>
      </c>
      <c r="S5" s="251">
        <v>45425</v>
      </c>
      <c r="T5" s="251">
        <v>45631</v>
      </c>
      <c r="U5" s="253" t="s">
        <v>2703</v>
      </c>
      <c r="V5" s="251">
        <v>45950</v>
      </c>
      <c r="W5" s="253" t="s">
        <v>2703</v>
      </c>
      <c r="X5" s="250" t="s">
        <v>5578</v>
      </c>
    </row>
    <row r="6" spans="1:25" ht="25.15" customHeight="1">
      <c r="A6" s="190" t="s">
        <v>1574</v>
      </c>
      <c r="B6" s="190" t="s">
        <v>1575</v>
      </c>
      <c r="C6" s="196" t="s">
        <v>2013</v>
      </c>
      <c r="D6" s="196" t="s">
        <v>1576</v>
      </c>
      <c r="E6" s="196" t="s">
        <v>2014</v>
      </c>
      <c r="F6" s="196" t="s">
        <v>1578</v>
      </c>
      <c r="G6" s="196"/>
      <c r="H6" s="196" t="s">
        <v>3581</v>
      </c>
      <c r="I6" s="196" t="s">
        <v>3582</v>
      </c>
      <c r="J6" s="196" t="s">
        <v>3583</v>
      </c>
      <c r="K6" s="264" t="s">
        <v>3585</v>
      </c>
      <c r="L6" s="190" t="s">
        <v>3584</v>
      </c>
      <c r="M6" s="322">
        <v>1258300530</v>
      </c>
      <c r="N6" s="196" t="s">
        <v>2029</v>
      </c>
      <c r="O6" s="251"/>
      <c r="P6" s="251"/>
      <c r="Q6" s="251"/>
      <c r="R6" s="252" t="s">
        <v>602</v>
      </c>
      <c r="S6" s="251">
        <v>45391</v>
      </c>
      <c r="T6" s="251" t="s">
        <v>3096</v>
      </c>
      <c r="U6" s="251" t="s">
        <v>3586</v>
      </c>
      <c r="V6" s="251">
        <v>45959</v>
      </c>
      <c r="W6" s="251" t="s">
        <v>4366</v>
      </c>
      <c r="X6" s="250" t="s">
        <v>7446</v>
      </c>
    </row>
    <row r="7" spans="1:25" ht="25.15" customHeight="1">
      <c r="A7" s="190" t="s">
        <v>1765</v>
      </c>
      <c r="B7" s="190" t="s">
        <v>2044</v>
      </c>
      <c r="C7" s="196" t="s">
        <v>2013</v>
      </c>
      <c r="D7" s="196" t="s">
        <v>2796</v>
      </c>
      <c r="E7" s="196" t="s">
        <v>2045</v>
      </c>
      <c r="F7" s="196" t="s">
        <v>1763</v>
      </c>
      <c r="G7" s="196" t="s">
        <v>1764</v>
      </c>
      <c r="H7" s="196" t="s">
        <v>2875</v>
      </c>
      <c r="I7" s="196"/>
      <c r="J7" s="196" t="s">
        <v>2876</v>
      </c>
      <c r="K7" s="190" t="s">
        <v>3364</v>
      </c>
      <c r="L7" s="190" t="s">
        <v>3363</v>
      </c>
      <c r="M7" s="322">
        <v>1198195310</v>
      </c>
      <c r="N7" s="196" t="s">
        <v>2043</v>
      </c>
      <c r="O7" s="251"/>
      <c r="P7" s="251"/>
      <c r="Q7" s="252" t="s">
        <v>602</v>
      </c>
      <c r="R7" s="251">
        <v>45554</v>
      </c>
      <c r="S7" s="251">
        <v>45425</v>
      </c>
      <c r="T7" s="251">
        <v>45545</v>
      </c>
      <c r="U7" s="251">
        <v>45736</v>
      </c>
      <c r="V7" s="253" t="s">
        <v>2703</v>
      </c>
      <c r="W7" s="251" t="s">
        <v>3768</v>
      </c>
      <c r="X7" s="250" t="s">
        <v>5358</v>
      </c>
    </row>
    <row r="8" spans="1:25" ht="25.15" customHeight="1">
      <c r="A8" s="190" t="s">
        <v>1761</v>
      </c>
      <c r="B8" s="190" t="s">
        <v>2047</v>
      </c>
      <c r="C8" s="196" t="s">
        <v>2013</v>
      </c>
      <c r="D8" s="196" t="s">
        <v>1762</v>
      </c>
      <c r="E8" s="196" t="s">
        <v>2045</v>
      </c>
      <c r="F8" s="196" t="s">
        <v>1763</v>
      </c>
      <c r="G8" s="196" t="s">
        <v>1764</v>
      </c>
      <c r="H8" s="196" t="s">
        <v>2875</v>
      </c>
      <c r="I8" s="196"/>
      <c r="J8" s="196" t="s">
        <v>2876</v>
      </c>
      <c r="K8" s="190" t="s">
        <v>3364</v>
      </c>
      <c r="L8" s="190" t="s">
        <v>3363</v>
      </c>
      <c r="M8" s="322">
        <v>2180124712</v>
      </c>
      <c r="N8" s="196" t="s">
        <v>2046</v>
      </c>
      <c r="O8" s="251"/>
      <c r="P8" s="252" t="s">
        <v>602</v>
      </c>
      <c r="Q8" s="251">
        <v>45436</v>
      </c>
      <c r="R8" s="251">
        <v>45554</v>
      </c>
      <c r="S8" s="251">
        <v>45425</v>
      </c>
      <c r="T8" s="251">
        <v>45545</v>
      </c>
      <c r="U8" s="251">
        <v>45736</v>
      </c>
      <c r="V8" s="253" t="s">
        <v>2703</v>
      </c>
      <c r="W8" s="251" t="s">
        <v>3768</v>
      </c>
      <c r="X8" s="250" t="s">
        <v>6609</v>
      </c>
    </row>
    <row r="9" spans="1:25" ht="25.15" customHeight="1">
      <c r="A9" s="190" t="s">
        <v>2054</v>
      </c>
      <c r="B9" s="190" t="s">
        <v>1893</v>
      </c>
      <c r="C9" s="196" t="s">
        <v>2058</v>
      </c>
      <c r="D9" s="196" t="s">
        <v>1894</v>
      </c>
      <c r="E9" s="196" t="s">
        <v>2011</v>
      </c>
      <c r="F9" s="196" t="s">
        <v>1895</v>
      </c>
      <c r="G9" s="196" t="s">
        <v>1896</v>
      </c>
      <c r="H9" s="196" t="s">
        <v>2055</v>
      </c>
      <c r="I9" s="196" t="s">
        <v>1024</v>
      </c>
      <c r="J9" s="196" t="s">
        <v>2056</v>
      </c>
      <c r="K9" s="190" t="s">
        <v>1897</v>
      </c>
      <c r="L9" s="190" t="s">
        <v>1897</v>
      </c>
      <c r="M9" s="322">
        <v>1238141133</v>
      </c>
      <c r="N9" s="196" t="s">
        <v>2057</v>
      </c>
      <c r="O9" s="251"/>
      <c r="P9" s="251"/>
      <c r="Q9" s="252" t="s">
        <v>30</v>
      </c>
      <c r="R9" s="251">
        <v>45548</v>
      </c>
      <c r="S9" s="251">
        <v>45455</v>
      </c>
      <c r="T9" s="251">
        <v>45618</v>
      </c>
      <c r="U9" s="251">
        <v>45798</v>
      </c>
      <c r="V9" s="253" t="s">
        <v>2703</v>
      </c>
      <c r="W9" s="251" t="s">
        <v>3768</v>
      </c>
      <c r="X9" s="250" t="s">
        <v>5251</v>
      </c>
    </row>
    <row r="10" spans="1:25" ht="25.15" customHeight="1">
      <c r="A10" s="190" t="s">
        <v>4221</v>
      </c>
      <c r="B10" s="190" t="s">
        <v>1343</v>
      </c>
      <c r="C10" s="196" t="s">
        <v>2058</v>
      </c>
      <c r="D10" s="196" t="s">
        <v>1344</v>
      </c>
      <c r="E10" s="196" t="s">
        <v>2011</v>
      </c>
      <c r="F10" s="196" t="s">
        <v>1340</v>
      </c>
      <c r="G10" s="196" t="s">
        <v>1341</v>
      </c>
      <c r="H10" s="196" t="s">
        <v>1338</v>
      </c>
      <c r="I10" s="196" t="s">
        <v>334</v>
      </c>
      <c r="J10" s="196" t="s">
        <v>1339</v>
      </c>
      <c r="K10" s="190" t="s">
        <v>1337</v>
      </c>
      <c r="L10" s="190" t="s">
        <v>1337</v>
      </c>
      <c r="M10" s="322">
        <v>4388103502</v>
      </c>
      <c r="N10" s="196" t="s">
        <v>2061</v>
      </c>
      <c r="O10" s="251"/>
      <c r="P10" s="251"/>
      <c r="Q10" s="251"/>
      <c r="R10" s="252" t="s">
        <v>30</v>
      </c>
      <c r="S10" s="251">
        <v>45369</v>
      </c>
      <c r="T10" s="251">
        <v>45546</v>
      </c>
      <c r="U10" s="253" t="s">
        <v>2703</v>
      </c>
      <c r="V10" s="251">
        <v>45931</v>
      </c>
      <c r="W10" s="253" t="s">
        <v>2703</v>
      </c>
      <c r="X10" s="250" t="s">
        <v>6863</v>
      </c>
    </row>
    <row r="11" spans="1:25" ht="25.15" customHeight="1">
      <c r="A11" s="190" t="s">
        <v>4220</v>
      </c>
      <c r="B11" s="190" t="s">
        <v>1509</v>
      </c>
      <c r="C11" s="196" t="s">
        <v>2058</v>
      </c>
      <c r="D11" s="196" t="s">
        <v>1510</v>
      </c>
      <c r="E11" s="196" t="s">
        <v>2011</v>
      </c>
      <c r="F11" s="196" t="s">
        <v>1514</v>
      </c>
      <c r="G11" s="196" t="s">
        <v>1515</v>
      </c>
      <c r="H11" s="196" t="s">
        <v>1512</v>
      </c>
      <c r="I11" s="196"/>
      <c r="J11" s="196" t="s">
        <v>1513</v>
      </c>
      <c r="K11" s="190" t="s">
        <v>1511</v>
      </c>
      <c r="L11" s="190" t="s">
        <v>1511</v>
      </c>
      <c r="M11" s="322">
        <v>7328701183</v>
      </c>
      <c r="N11" s="196" t="s">
        <v>2062</v>
      </c>
      <c r="O11" s="251"/>
      <c r="P11" s="251"/>
      <c r="Q11" s="251"/>
      <c r="R11" s="252" t="s">
        <v>602</v>
      </c>
      <c r="S11" s="251">
        <v>45390</v>
      </c>
      <c r="T11" s="251">
        <v>45546</v>
      </c>
      <c r="U11" s="251">
        <v>45726</v>
      </c>
      <c r="V11" s="251">
        <v>45930</v>
      </c>
      <c r="W11" s="251" t="s">
        <v>4226</v>
      </c>
      <c r="X11" s="250" t="s">
        <v>6447</v>
      </c>
    </row>
    <row r="12" spans="1:25" ht="25.15" customHeight="1">
      <c r="A12" s="190" t="s">
        <v>1342</v>
      </c>
      <c r="B12" s="190" t="s">
        <v>1335</v>
      </c>
      <c r="C12" s="196" t="s">
        <v>2058</v>
      </c>
      <c r="D12" s="196" t="s">
        <v>1336</v>
      </c>
      <c r="E12" s="196" t="s">
        <v>2011</v>
      </c>
      <c r="F12" s="196" t="s">
        <v>1340</v>
      </c>
      <c r="G12" s="196" t="s">
        <v>1341</v>
      </c>
      <c r="H12" s="196" t="s">
        <v>1338</v>
      </c>
      <c r="I12" s="196" t="s">
        <v>334</v>
      </c>
      <c r="J12" s="196" t="s">
        <v>1339</v>
      </c>
      <c r="K12" s="190" t="s">
        <v>1337</v>
      </c>
      <c r="L12" s="190" t="s">
        <v>1337</v>
      </c>
      <c r="M12" s="322">
        <v>1310866049</v>
      </c>
      <c r="N12" s="196" t="s">
        <v>2063</v>
      </c>
      <c r="O12" s="251"/>
      <c r="P12" s="252" t="s">
        <v>602</v>
      </c>
      <c r="Q12" s="251">
        <v>45402</v>
      </c>
      <c r="R12" s="251">
        <v>45598</v>
      </c>
      <c r="S12" s="251">
        <v>45369</v>
      </c>
      <c r="T12" s="251">
        <v>45546</v>
      </c>
      <c r="U12" s="251">
        <v>45726</v>
      </c>
      <c r="V12" s="251">
        <v>45930</v>
      </c>
      <c r="W12" s="251" t="s">
        <v>4226</v>
      </c>
      <c r="X12" s="250" t="s">
        <v>5583</v>
      </c>
    </row>
    <row r="13" spans="1:25" ht="25.15" customHeight="1">
      <c r="A13" s="190" t="s">
        <v>1334</v>
      </c>
      <c r="B13" s="190" t="s">
        <v>1335</v>
      </c>
      <c r="C13" s="196" t="s">
        <v>2058</v>
      </c>
      <c r="D13" s="196" t="s">
        <v>1336</v>
      </c>
      <c r="E13" s="196" t="s">
        <v>2011</v>
      </c>
      <c r="F13" s="196" t="s">
        <v>1340</v>
      </c>
      <c r="G13" s="196" t="s">
        <v>1341</v>
      </c>
      <c r="H13" s="196" t="s">
        <v>1338</v>
      </c>
      <c r="I13" s="196" t="s">
        <v>334</v>
      </c>
      <c r="J13" s="196" t="s">
        <v>1339</v>
      </c>
      <c r="K13" s="190" t="s">
        <v>1337</v>
      </c>
      <c r="L13" s="190" t="s">
        <v>1337</v>
      </c>
      <c r="M13" s="322">
        <v>1408166823</v>
      </c>
      <c r="N13" s="196" t="s">
        <v>2064</v>
      </c>
      <c r="O13" s="251"/>
      <c r="P13" s="252" t="s">
        <v>602</v>
      </c>
      <c r="Q13" s="251">
        <v>45402</v>
      </c>
      <c r="R13" s="251">
        <v>45598</v>
      </c>
      <c r="S13" s="251">
        <v>45369</v>
      </c>
      <c r="T13" s="251">
        <v>45546</v>
      </c>
      <c r="U13" s="251">
        <v>45726</v>
      </c>
      <c r="V13" s="251">
        <v>45930</v>
      </c>
      <c r="W13" s="251" t="s">
        <v>4226</v>
      </c>
      <c r="X13" s="250" t="s">
        <v>6669</v>
      </c>
    </row>
    <row r="14" spans="1:25" ht="25.15" customHeight="1">
      <c r="A14" s="190" t="s">
        <v>4225</v>
      </c>
      <c r="B14" s="190" t="s">
        <v>1449</v>
      </c>
      <c r="C14" s="196" t="s">
        <v>2058</v>
      </c>
      <c r="D14" s="196" t="s">
        <v>2799</v>
      </c>
      <c r="E14" s="196" t="s">
        <v>2011</v>
      </c>
      <c r="F14" s="196" t="s">
        <v>1453</v>
      </c>
      <c r="G14" s="196" t="s">
        <v>1454</v>
      </c>
      <c r="H14" s="196" t="s">
        <v>1451</v>
      </c>
      <c r="I14" s="196" t="s">
        <v>38</v>
      </c>
      <c r="J14" s="196" t="s">
        <v>1452</v>
      </c>
      <c r="K14" s="190" t="s">
        <v>1450</v>
      </c>
      <c r="L14" s="190" t="s">
        <v>4228</v>
      </c>
      <c r="M14" s="322">
        <v>1248148819</v>
      </c>
      <c r="N14" s="196" t="s">
        <v>2065</v>
      </c>
      <c r="O14" s="251"/>
      <c r="P14" s="252" t="s">
        <v>602</v>
      </c>
      <c r="Q14" s="251">
        <v>45358</v>
      </c>
      <c r="R14" s="251">
        <v>45542</v>
      </c>
      <c r="S14" s="251">
        <v>45383</v>
      </c>
      <c r="T14" s="251">
        <v>45589</v>
      </c>
      <c r="U14" s="251">
        <v>45744</v>
      </c>
      <c r="V14" s="251">
        <v>45930</v>
      </c>
      <c r="W14" s="251" t="s">
        <v>4226</v>
      </c>
      <c r="X14" s="250" t="s">
        <v>5298</v>
      </c>
    </row>
    <row r="15" spans="1:25" ht="25.15" customHeight="1">
      <c r="A15" s="190" t="s">
        <v>3053</v>
      </c>
      <c r="B15" s="190" t="s">
        <v>1931</v>
      </c>
      <c r="C15" s="196" t="s">
        <v>2058</v>
      </c>
      <c r="D15" s="196" t="s">
        <v>1932</v>
      </c>
      <c r="E15" s="196" t="s">
        <v>2011</v>
      </c>
      <c r="F15" s="196" t="s">
        <v>3058</v>
      </c>
      <c r="G15" s="196"/>
      <c r="H15" s="196" t="s">
        <v>3059</v>
      </c>
      <c r="I15" s="196" t="s">
        <v>502</v>
      </c>
      <c r="J15" s="196" t="s">
        <v>3060</v>
      </c>
      <c r="K15" s="190" t="s">
        <v>3061</v>
      </c>
      <c r="L15" s="190" t="s">
        <v>3061</v>
      </c>
      <c r="M15" s="322">
        <v>1238122214</v>
      </c>
      <c r="N15" s="196" t="s">
        <v>2066</v>
      </c>
      <c r="O15" s="251"/>
      <c r="P15" s="251"/>
      <c r="Q15" s="251"/>
      <c r="R15" s="252" t="s">
        <v>602</v>
      </c>
      <c r="S15" s="251">
        <v>45457</v>
      </c>
      <c r="T15" s="251">
        <v>45616</v>
      </c>
      <c r="U15" s="251">
        <v>45785</v>
      </c>
      <c r="V15" s="251">
        <v>45965</v>
      </c>
      <c r="W15" s="251" t="s">
        <v>2696</v>
      </c>
      <c r="X15" s="250" t="s">
        <v>6738</v>
      </c>
    </row>
    <row r="16" spans="1:25" ht="25.15" customHeight="1">
      <c r="A16" s="190" t="s">
        <v>4237</v>
      </c>
      <c r="B16" s="190" t="s">
        <v>2067</v>
      </c>
      <c r="C16" s="196" t="s">
        <v>2058</v>
      </c>
      <c r="D16" s="196" t="s">
        <v>2069</v>
      </c>
      <c r="E16" s="196" t="s">
        <v>2011</v>
      </c>
      <c r="F16" s="196" t="s">
        <v>2070</v>
      </c>
      <c r="G16" s="196" t="s">
        <v>2071</v>
      </c>
      <c r="H16" s="196" t="s">
        <v>2067</v>
      </c>
      <c r="I16" s="196" t="s">
        <v>31</v>
      </c>
      <c r="J16" s="196"/>
      <c r="K16" s="190"/>
      <c r="L16" s="190" t="s">
        <v>3368</v>
      </c>
      <c r="M16" s="322">
        <v>1258628830</v>
      </c>
      <c r="N16" s="196" t="s">
        <v>2068</v>
      </c>
      <c r="O16" s="251"/>
      <c r="P16" s="251"/>
      <c r="Q16" s="251"/>
      <c r="R16" s="252" t="s">
        <v>602</v>
      </c>
      <c r="S16" s="251">
        <v>45422</v>
      </c>
      <c r="T16" s="251">
        <v>45518</v>
      </c>
      <c r="U16" s="251">
        <v>45743</v>
      </c>
      <c r="V16" s="251">
        <v>45931</v>
      </c>
      <c r="W16" s="253" t="s">
        <v>2703</v>
      </c>
      <c r="X16" s="250" t="s">
        <v>6952</v>
      </c>
    </row>
    <row r="17" spans="1:24" ht="25.15" customHeight="1">
      <c r="A17" s="190" t="s">
        <v>2072</v>
      </c>
      <c r="B17" s="190" t="s">
        <v>233</v>
      </c>
      <c r="C17" s="196" t="s">
        <v>2075</v>
      </c>
      <c r="D17" s="196" t="s">
        <v>1656</v>
      </c>
      <c r="E17" s="196" t="s">
        <v>2076</v>
      </c>
      <c r="F17" s="196" t="s">
        <v>238</v>
      </c>
      <c r="G17" s="196" t="s">
        <v>239</v>
      </c>
      <c r="H17" s="196" t="s">
        <v>233</v>
      </c>
      <c r="I17" s="196" t="s">
        <v>31</v>
      </c>
      <c r="J17" s="196" t="s">
        <v>2073</v>
      </c>
      <c r="K17" s="190" t="s">
        <v>235</v>
      </c>
      <c r="L17" s="190" t="s">
        <v>235</v>
      </c>
      <c r="M17" s="322">
        <v>3030524866</v>
      </c>
      <c r="N17" s="196" t="s">
        <v>2074</v>
      </c>
      <c r="O17" s="251"/>
      <c r="P17" s="252" t="s">
        <v>602</v>
      </c>
      <c r="Q17" s="251">
        <v>45387</v>
      </c>
      <c r="R17" s="251">
        <v>45581</v>
      </c>
      <c r="S17" s="251">
        <v>45401</v>
      </c>
      <c r="T17" s="251">
        <v>45540</v>
      </c>
      <c r="U17" s="251">
        <v>45715</v>
      </c>
      <c r="V17" s="251">
        <v>45888</v>
      </c>
      <c r="W17" s="251" t="s">
        <v>3856</v>
      </c>
      <c r="X17" s="250" t="s">
        <v>5731</v>
      </c>
    </row>
    <row r="18" spans="1:24" ht="25.15" customHeight="1">
      <c r="A18" s="190" t="s">
        <v>1153</v>
      </c>
      <c r="B18" s="190" t="s">
        <v>1154</v>
      </c>
      <c r="C18" s="196" t="s">
        <v>2075</v>
      </c>
      <c r="D18" s="196" t="s">
        <v>1155</v>
      </c>
      <c r="E18" s="196" t="s">
        <v>2076</v>
      </c>
      <c r="F18" s="196" t="s">
        <v>1157</v>
      </c>
      <c r="G18" s="196" t="s">
        <v>1158</v>
      </c>
      <c r="H18" s="196" t="s">
        <v>1154</v>
      </c>
      <c r="I18" s="196" t="s">
        <v>31</v>
      </c>
      <c r="J18" s="196" t="s">
        <v>1156</v>
      </c>
      <c r="K18" s="190" t="s">
        <v>1313</v>
      </c>
      <c r="L18" s="190" t="s">
        <v>1313</v>
      </c>
      <c r="M18" s="322">
        <v>3142044036</v>
      </c>
      <c r="N18" s="196" t="s">
        <v>2077</v>
      </c>
      <c r="O18" s="251"/>
      <c r="P18" s="252" t="s">
        <v>602</v>
      </c>
      <c r="Q18" s="251">
        <v>45350</v>
      </c>
      <c r="R18" s="251">
        <v>45532</v>
      </c>
      <c r="S18" s="251">
        <v>45349</v>
      </c>
      <c r="T18" s="251">
        <v>45502</v>
      </c>
      <c r="U18" s="251">
        <v>45670</v>
      </c>
      <c r="V18" s="251">
        <v>45859</v>
      </c>
      <c r="W18" s="251" t="s">
        <v>3768</v>
      </c>
      <c r="X18" s="250" t="s">
        <v>5814</v>
      </c>
    </row>
    <row r="19" spans="1:24" ht="25.15" customHeight="1">
      <c r="A19" s="190" t="s">
        <v>2078</v>
      </c>
      <c r="B19" s="190" t="s">
        <v>2083</v>
      </c>
      <c r="C19" s="196" t="s">
        <v>2075</v>
      </c>
      <c r="D19" s="196" t="s">
        <v>2084</v>
      </c>
      <c r="E19" s="196" t="s">
        <v>2076</v>
      </c>
      <c r="F19" s="196" t="s">
        <v>2085</v>
      </c>
      <c r="G19" s="196" t="s">
        <v>2086</v>
      </c>
      <c r="H19" s="196" t="s">
        <v>2079</v>
      </c>
      <c r="I19" s="196" t="s">
        <v>944</v>
      </c>
      <c r="J19" s="196" t="s">
        <v>2080</v>
      </c>
      <c r="K19" s="190" t="s">
        <v>2081</v>
      </c>
      <c r="L19" s="190" t="s">
        <v>2081</v>
      </c>
      <c r="M19" s="322">
        <v>6688601380</v>
      </c>
      <c r="N19" s="196" t="s">
        <v>2082</v>
      </c>
      <c r="O19" s="251"/>
      <c r="P19" s="251"/>
      <c r="Q19" s="251"/>
      <c r="R19" s="252" t="s">
        <v>602</v>
      </c>
      <c r="S19" s="251">
        <v>45461</v>
      </c>
      <c r="T19" s="251">
        <v>45582</v>
      </c>
      <c r="U19" s="251">
        <v>45734</v>
      </c>
      <c r="V19" s="251">
        <v>45891</v>
      </c>
      <c r="W19" s="251" t="s">
        <v>3857</v>
      </c>
      <c r="X19" s="250" t="s">
        <v>6868</v>
      </c>
    </row>
    <row r="20" spans="1:24" ht="25.15" customHeight="1">
      <c r="A20" s="190" t="s">
        <v>7597</v>
      </c>
      <c r="B20" s="190" t="s">
        <v>1459</v>
      </c>
      <c r="C20" s="196" t="s">
        <v>2075</v>
      </c>
      <c r="D20" s="196" t="s">
        <v>2793</v>
      </c>
      <c r="E20" s="196" t="s">
        <v>2076</v>
      </c>
      <c r="F20" s="196" t="s">
        <v>1381</v>
      </c>
      <c r="G20" s="196" t="s">
        <v>1736</v>
      </c>
      <c r="H20" s="196" t="s">
        <v>1379</v>
      </c>
      <c r="I20" s="196" t="s">
        <v>1062</v>
      </c>
      <c r="J20" s="196" t="s">
        <v>1380</v>
      </c>
      <c r="K20" s="190" t="s">
        <v>1378</v>
      </c>
      <c r="L20" s="190" t="s">
        <v>1378</v>
      </c>
      <c r="M20" s="322">
        <v>3728802425</v>
      </c>
      <c r="N20" s="196" t="s">
        <v>2088</v>
      </c>
      <c r="O20" s="251"/>
      <c r="P20" s="252" t="s">
        <v>602</v>
      </c>
      <c r="Q20" s="251">
        <v>45346</v>
      </c>
      <c r="R20" s="251">
        <v>45534</v>
      </c>
      <c r="S20" s="251">
        <v>45371</v>
      </c>
      <c r="T20" s="251">
        <v>45513</v>
      </c>
      <c r="U20" s="251">
        <v>45699</v>
      </c>
      <c r="V20" s="251">
        <v>45880</v>
      </c>
      <c r="W20" s="251" t="s">
        <v>3831</v>
      </c>
      <c r="X20" s="250" t="s">
        <v>6778</v>
      </c>
    </row>
    <row r="21" spans="1:24" ht="25.15" customHeight="1">
      <c r="A21" s="190" t="s">
        <v>1275</v>
      </c>
      <c r="B21" s="190" t="s">
        <v>279</v>
      </c>
      <c r="C21" s="196" t="s">
        <v>2075</v>
      </c>
      <c r="D21" s="196" t="s">
        <v>1276</v>
      </c>
      <c r="E21" s="196" t="s">
        <v>2076</v>
      </c>
      <c r="F21" s="196" t="s">
        <v>1278</v>
      </c>
      <c r="G21" s="196" t="s">
        <v>1279</v>
      </c>
      <c r="H21" s="196" t="s">
        <v>279</v>
      </c>
      <c r="I21" s="196" t="s">
        <v>31</v>
      </c>
      <c r="J21" s="196" t="s">
        <v>1277</v>
      </c>
      <c r="K21" s="190" t="s">
        <v>281</v>
      </c>
      <c r="L21" s="190" t="s">
        <v>281</v>
      </c>
      <c r="M21" s="322">
        <v>3210400394</v>
      </c>
      <c r="N21" s="196" t="s">
        <v>2089</v>
      </c>
      <c r="O21" s="251"/>
      <c r="P21" s="252" t="s">
        <v>602</v>
      </c>
      <c r="Q21" s="251">
        <v>45345</v>
      </c>
      <c r="R21" s="251">
        <v>45513</v>
      </c>
      <c r="S21" s="251">
        <v>45364</v>
      </c>
      <c r="T21" s="251">
        <v>45513</v>
      </c>
      <c r="U21" s="251">
        <v>45699</v>
      </c>
      <c r="V21" s="251">
        <v>45880</v>
      </c>
      <c r="W21" s="251" t="s">
        <v>3831</v>
      </c>
      <c r="X21" s="250" t="s">
        <v>7380</v>
      </c>
    </row>
    <row r="22" spans="1:24" ht="25.15" customHeight="1">
      <c r="A22" s="190" t="s">
        <v>2090</v>
      </c>
      <c r="B22" s="190" t="s">
        <v>1876</v>
      </c>
      <c r="C22" s="196" t="s">
        <v>2075</v>
      </c>
      <c r="D22" s="196" t="s">
        <v>1273</v>
      </c>
      <c r="E22" s="196" t="s">
        <v>2076</v>
      </c>
      <c r="F22" s="196" t="s">
        <v>529</v>
      </c>
      <c r="G22" s="196" t="s">
        <v>530</v>
      </c>
      <c r="H22" s="196" t="s">
        <v>1877</v>
      </c>
      <c r="I22" s="196" t="s">
        <v>31</v>
      </c>
      <c r="J22" s="196" t="s">
        <v>1878</v>
      </c>
      <c r="K22" s="190" t="s">
        <v>528</v>
      </c>
      <c r="L22" s="190" t="s">
        <v>528</v>
      </c>
      <c r="M22" s="322">
        <v>3052587486</v>
      </c>
      <c r="N22" s="196" t="s">
        <v>2091</v>
      </c>
      <c r="O22" s="251"/>
      <c r="P22" s="252" t="s">
        <v>602</v>
      </c>
      <c r="Q22" s="251">
        <v>45360</v>
      </c>
      <c r="R22" s="251">
        <v>45539</v>
      </c>
      <c r="S22" s="251">
        <v>45448</v>
      </c>
      <c r="T22" s="251">
        <v>45541</v>
      </c>
      <c r="U22" s="251">
        <v>45702</v>
      </c>
      <c r="V22" s="251">
        <v>45889</v>
      </c>
      <c r="W22" s="251" t="s">
        <v>3857</v>
      </c>
      <c r="X22" s="250" t="s">
        <v>5963</v>
      </c>
    </row>
    <row r="23" spans="1:24" ht="25.15" customHeight="1">
      <c r="A23" s="190" t="s">
        <v>1272</v>
      </c>
      <c r="B23" s="190" t="s">
        <v>518</v>
      </c>
      <c r="C23" s="196" t="s">
        <v>2075</v>
      </c>
      <c r="D23" s="196" t="s">
        <v>3348</v>
      </c>
      <c r="E23" s="196" t="s">
        <v>2076</v>
      </c>
      <c r="F23" s="196" t="s">
        <v>522</v>
      </c>
      <c r="G23" s="196" t="s">
        <v>523</v>
      </c>
      <c r="H23" s="196" t="s">
        <v>1735</v>
      </c>
      <c r="I23" s="196" t="s">
        <v>345</v>
      </c>
      <c r="J23" s="196" t="s">
        <v>1274</v>
      </c>
      <c r="K23" s="190" t="s">
        <v>520</v>
      </c>
      <c r="L23" s="190" t="s">
        <v>520</v>
      </c>
      <c r="M23" s="322">
        <v>3141072983</v>
      </c>
      <c r="N23" s="196" t="s">
        <v>2092</v>
      </c>
      <c r="O23" s="251"/>
      <c r="P23" s="252" t="s">
        <v>602</v>
      </c>
      <c r="Q23" s="251">
        <v>45360</v>
      </c>
      <c r="R23" s="251">
        <v>45539</v>
      </c>
      <c r="S23" s="251">
        <v>45364</v>
      </c>
      <c r="T23" s="251">
        <v>45589</v>
      </c>
      <c r="U23" s="251">
        <v>45702</v>
      </c>
      <c r="V23" s="251">
        <v>45889</v>
      </c>
      <c r="W23" s="251" t="s">
        <v>3857</v>
      </c>
      <c r="X23" s="250" t="s">
        <v>6554</v>
      </c>
    </row>
    <row r="24" spans="1:24" ht="25.15" customHeight="1">
      <c r="A24" s="190" t="s">
        <v>2093</v>
      </c>
      <c r="B24" s="190" t="s">
        <v>2096</v>
      </c>
      <c r="C24" s="196" t="s">
        <v>2075</v>
      </c>
      <c r="D24" s="196" t="s">
        <v>2097</v>
      </c>
      <c r="E24" s="196" t="s">
        <v>2011</v>
      </c>
      <c r="F24" s="196" t="s">
        <v>2098</v>
      </c>
      <c r="G24" s="196" t="s">
        <v>2099</v>
      </c>
      <c r="H24" s="196" t="s">
        <v>3523</v>
      </c>
      <c r="I24" s="196" t="s">
        <v>3524</v>
      </c>
      <c r="J24" s="196" t="s">
        <v>3525</v>
      </c>
      <c r="K24" s="190" t="s">
        <v>2094</v>
      </c>
      <c r="L24" s="190" t="s">
        <v>3038</v>
      </c>
      <c r="M24" s="322">
        <v>3068104878</v>
      </c>
      <c r="N24" s="196" t="s">
        <v>2095</v>
      </c>
      <c r="O24" s="251"/>
      <c r="P24" s="251"/>
      <c r="Q24" s="251"/>
      <c r="R24" s="252" t="s">
        <v>602</v>
      </c>
      <c r="S24" s="251">
        <v>45455</v>
      </c>
      <c r="T24" s="251">
        <v>45603</v>
      </c>
      <c r="U24" s="251">
        <v>45785</v>
      </c>
      <c r="V24" s="251">
        <v>45968</v>
      </c>
      <c r="W24" s="251" t="s">
        <v>4366</v>
      </c>
      <c r="X24" s="250" t="s">
        <v>7460</v>
      </c>
    </row>
    <row r="25" spans="1:24" ht="25.15" customHeight="1">
      <c r="A25" s="190" t="s">
        <v>250</v>
      </c>
      <c r="B25" s="190" t="s">
        <v>251</v>
      </c>
      <c r="C25" s="196" t="s">
        <v>2075</v>
      </c>
      <c r="D25" s="196" t="s">
        <v>1106</v>
      </c>
      <c r="E25" s="196" t="s">
        <v>2076</v>
      </c>
      <c r="F25" s="196" t="s">
        <v>256</v>
      </c>
      <c r="G25" s="196" t="s">
        <v>257</v>
      </c>
      <c r="H25" s="196" t="s">
        <v>251</v>
      </c>
      <c r="I25" s="196" t="s">
        <v>31</v>
      </c>
      <c r="J25" s="196" t="s">
        <v>1107</v>
      </c>
      <c r="K25" s="190" t="s">
        <v>253</v>
      </c>
      <c r="L25" s="190" t="s">
        <v>253</v>
      </c>
      <c r="M25" s="322">
        <v>4011261649</v>
      </c>
      <c r="N25" s="196" t="s">
        <v>2100</v>
      </c>
      <c r="O25" s="251"/>
      <c r="P25" s="252" t="s">
        <v>602</v>
      </c>
      <c r="Q25" s="251">
        <v>45345</v>
      </c>
      <c r="R25" s="251">
        <v>45525</v>
      </c>
      <c r="S25" s="251">
        <v>45345</v>
      </c>
      <c r="T25" s="251">
        <v>45505</v>
      </c>
      <c r="U25" s="251">
        <v>45670</v>
      </c>
      <c r="V25" s="251">
        <v>45859</v>
      </c>
      <c r="W25" s="251" t="s">
        <v>3768</v>
      </c>
      <c r="X25" s="250" t="s">
        <v>6236</v>
      </c>
    </row>
    <row r="26" spans="1:24" ht="25.15" customHeight="1">
      <c r="A26" s="190" t="s">
        <v>4003</v>
      </c>
      <c r="B26" s="190" t="s">
        <v>1790</v>
      </c>
      <c r="C26" s="196" t="s">
        <v>2075</v>
      </c>
      <c r="D26" s="196" t="s">
        <v>1791</v>
      </c>
      <c r="E26" s="196" t="s">
        <v>2076</v>
      </c>
      <c r="F26" s="196" t="s">
        <v>1792</v>
      </c>
      <c r="G26" s="196" t="s">
        <v>1793</v>
      </c>
      <c r="H26" s="196" t="s">
        <v>1790</v>
      </c>
      <c r="I26" s="196" t="s">
        <v>31</v>
      </c>
      <c r="J26" s="196" t="s">
        <v>1794</v>
      </c>
      <c r="K26" s="190" t="s">
        <v>4235</v>
      </c>
      <c r="L26" s="190" t="s">
        <v>1795</v>
      </c>
      <c r="M26" s="322">
        <v>3052115155</v>
      </c>
      <c r="N26" s="196" t="s">
        <v>2101</v>
      </c>
      <c r="O26" s="251"/>
      <c r="P26" s="252" t="s">
        <v>30</v>
      </c>
      <c r="Q26" s="251">
        <v>45329</v>
      </c>
      <c r="R26" s="251">
        <v>45513</v>
      </c>
      <c r="S26" s="251">
        <v>45433</v>
      </c>
      <c r="T26" s="251">
        <v>45589</v>
      </c>
      <c r="U26" s="251">
        <v>45702</v>
      </c>
      <c r="V26" s="251">
        <v>45902</v>
      </c>
      <c r="W26" s="251" t="s">
        <v>3995</v>
      </c>
      <c r="X26" s="250" t="s">
        <v>5637</v>
      </c>
    </row>
    <row r="27" spans="1:24" ht="25.15" customHeight="1">
      <c r="A27" s="190" t="s">
        <v>1048</v>
      </c>
      <c r="B27" s="190" t="s">
        <v>1049</v>
      </c>
      <c r="C27" s="196" t="s">
        <v>2075</v>
      </c>
      <c r="D27" s="196" t="s">
        <v>1050</v>
      </c>
      <c r="E27" s="196" t="s">
        <v>2076</v>
      </c>
      <c r="F27" s="196" t="s">
        <v>1053</v>
      </c>
      <c r="G27" s="196" t="s">
        <v>1054</v>
      </c>
      <c r="H27" s="196" t="s">
        <v>1049</v>
      </c>
      <c r="I27" s="196" t="s">
        <v>31</v>
      </c>
      <c r="J27" s="196" t="s">
        <v>1052</v>
      </c>
      <c r="K27" s="190" t="s">
        <v>1051</v>
      </c>
      <c r="L27" s="190" t="s">
        <v>4013</v>
      </c>
      <c r="M27" s="322">
        <v>3068131720</v>
      </c>
      <c r="N27" s="196" t="s">
        <v>2102</v>
      </c>
      <c r="O27" s="251"/>
      <c r="P27" s="252" t="s">
        <v>602</v>
      </c>
      <c r="Q27" s="251">
        <v>45338</v>
      </c>
      <c r="R27" s="251">
        <v>45521</v>
      </c>
      <c r="S27" s="251">
        <v>45341</v>
      </c>
      <c r="T27" s="251">
        <v>45506</v>
      </c>
      <c r="U27" s="251">
        <v>45673</v>
      </c>
      <c r="V27" s="251">
        <v>45861</v>
      </c>
      <c r="W27" s="251" t="s">
        <v>3768</v>
      </c>
      <c r="X27" s="250" t="s">
        <v>6115</v>
      </c>
    </row>
    <row r="28" spans="1:24" ht="25.15" customHeight="1">
      <c r="A28" s="190" t="s">
        <v>1072</v>
      </c>
      <c r="B28" s="190" t="s">
        <v>1073</v>
      </c>
      <c r="C28" s="196" t="s">
        <v>2075</v>
      </c>
      <c r="D28" s="196" t="s">
        <v>1074</v>
      </c>
      <c r="E28" s="196" t="s">
        <v>2076</v>
      </c>
      <c r="F28" s="196" t="s">
        <v>141</v>
      </c>
      <c r="G28" s="196" t="s">
        <v>142</v>
      </c>
      <c r="H28" s="196" t="s">
        <v>139</v>
      </c>
      <c r="I28" s="196" t="s">
        <v>31</v>
      </c>
      <c r="J28" s="196" t="s">
        <v>140</v>
      </c>
      <c r="K28" s="190" t="s">
        <v>138</v>
      </c>
      <c r="L28" s="190" t="s">
        <v>138</v>
      </c>
      <c r="M28" s="322">
        <v>3062971855</v>
      </c>
      <c r="N28" s="196" t="s">
        <v>2103</v>
      </c>
      <c r="O28" s="251"/>
      <c r="P28" s="252" t="s">
        <v>602</v>
      </c>
      <c r="Q28" s="251">
        <v>45332</v>
      </c>
      <c r="R28" s="251">
        <v>45529</v>
      </c>
      <c r="S28" s="251">
        <v>45342</v>
      </c>
      <c r="T28" s="251">
        <v>45504</v>
      </c>
      <c r="U28" s="251">
        <v>45671</v>
      </c>
      <c r="V28" s="251">
        <v>45860</v>
      </c>
      <c r="W28" s="251" t="s">
        <v>3768</v>
      </c>
      <c r="X28" s="250" t="s">
        <v>5785</v>
      </c>
    </row>
    <row r="29" spans="1:24" ht="25.15" customHeight="1">
      <c r="A29" s="190" t="s">
        <v>1075</v>
      </c>
      <c r="B29" s="190" t="s">
        <v>1076</v>
      </c>
      <c r="C29" s="196" t="s">
        <v>2075</v>
      </c>
      <c r="D29" s="196" t="s">
        <v>1074</v>
      </c>
      <c r="E29" s="196" t="s">
        <v>2076</v>
      </c>
      <c r="F29" s="196" t="s">
        <v>149</v>
      </c>
      <c r="G29" s="196" t="s">
        <v>150</v>
      </c>
      <c r="H29" s="196" t="s">
        <v>1076</v>
      </c>
      <c r="I29" s="196" t="s">
        <v>31</v>
      </c>
      <c r="J29" s="196" t="s">
        <v>1726</v>
      </c>
      <c r="K29" s="190" t="s">
        <v>1077</v>
      </c>
      <c r="L29" s="190" t="s">
        <v>1077</v>
      </c>
      <c r="M29" s="322">
        <v>3051899553</v>
      </c>
      <c r="N29" s="196" t="s">
        <v>2104</v>
      </c>
      <c r="O29" s="251"/>
      <c r="P29" s="252" t="s">
        <v>602</v>
      </c>
      <c r="Q29" s="251">
        <v>45332</v>
      </c>
      <c r="R29" s="251">
        <v>45529</v>
      </c>
      <c r="S29" s="251">
        <v>45342</v>
      </c>
      <c r="T29" s="251">
        <v>45504</v>
      </c>
      <c r="U29" s="251">
        <v>45671</v>
      </c>
      <c r="V29" s="251">
        <v>45860</v>
      </c>
      <c r="W29" s="251" t="s">
        <v>3768</v>
      </c>
      <c r="X29" s="250" t="s">
        <v>5789</v>
      </c>
    </row>
    <row r="30" spans="1:24" ht="25.15" customHeight="1">
      <c r="A30" s="190" t="s">
        <v>1560</v>
      </c>
      <c r="B30" s="190" t="s">
        <v>1561</v>
      </c>
      <c r="C30" s="196" t="s">
        <v>2075</v>
      </c>
      <c r="D30" s="196" t="s">
        <v>2106</v>
      </c>
      <c r="E30" s="196" t="s">
        <v>2076</v>
      </c>
      <c r="F30" s="196" t="s">
        <v>1564</v>
      </c>
      <c r="G30" s="196" t="s">
        <v>1565</v>
      </c>
      <c r="H30" s="196" t="s">
        <v>1561</v>
      </c>
      <c r="I30" s="196" t="s">
        <v>816</v>
      </c>
      <c r="J30" s="196" t="s">
        <v>1563</v>
      </c>
      <c r="K30" s="190" t="s">
        <v>1562</v>
      </c>
      <c r="L30" s="190" t="s">
        <v>1562</v>
      </c>
      <c r="M30" s="322">
        <v>4162593328</v>
      </c>
      <c r="N30" s="196" t="s">
        <v>2105</v>
      </c>
      <c r="O30" s="251"/>
      <c r="P30" s="251"/>
      <c r="Q30" s="251"/>
      <c r="R30" s="252" t="s">
        <v>30</v>
      </c>
      <c r="S30" s="251">
        <v>45394</v>
      </c>
      <c r="T30" s="251">
        <v>45504</v>
      </c>
      <c r="U30" s="251">
        <v>45671</v>
      </c>
      <c r="V30" s="253" t="s">
        <v>2703</v>
      </c>
      <c r="W30" s="251" t="s">
        <v>3768</v>
      </c>
      <c r="X30" s="250" t="s">
        <v>6269</v>
      </c>
    </row>
    <row r="31" spans="1:24" ht="25.15" customHeight="1">
      <c r="A31" s="190" t="s">
        <v>192</v>
      </c>
      <c r="B31" s="190" t="s">
        <v>193</v>
      </c>
      <c r="C31" s="196" t="s">
        <v>2075</v>
      </c>
      <c r="D31" s="196" t="s">
        <v>1047</v>
      </c>
      <c r="E31" s="196" t="s">
        <v>2076</v>
      </c>
      <c r="F31" s="196" t="s">
        <v>198</v>
      </c>
      <c r="G31" s="196" t="s">
        <v>199</v>
      </c>
      <c r="H31" s="196" t="s">
        <v>3251</v>
      </c>
      <c r="I31" s="196" t="s">
        <v>29</v>
      </c>
      <c r="J31" s="196" t="s">
        <v>3252</v>
      </c>
      <c r="K31" s="190" t="s">
        <v>195</v>
      </c>
      <c r="L31" s="190" t="s">
        <v>195</v>
      </c>
      <c r="M31" s="322">
        <v>3141420824</v>
      </c>
      <c r="N31" s="196" t="s">
        <v>2107</v>
      </c>
      <c r="O31" s="251"/>
      <c r="P31" s="252" t="s">
        <v>602</v>
      </c>
      <c r="Q31" s="251">
        <v>45338</v>
      </c>
      <c r="R31" s="251">
        <v>45521</v>
      </c>
      <c r="S31" s="251">
        <v>45341</v>
      </c>
      <c r="T31" s="251">
        <v>45509</v>
      </c>
      <c r="U31" s="251">
        <v>45673</v>
      </c>
      <c r="V31" s="251">
        <v>45861</v>
      </c>
      <c r="W31" s="251" t="s">
        <v>3768</v>
      </c>
      <c r="X31" s="250" t="s">
        <v>6472</v>
      </c>
    </row>
    <row r="32" spans="1:24" ht="25.15" customHeight="1">
      <c r="A32" s="190" t="s">
        <v>1080</v>
      </c>
      <c r="B32" s="190" t="s">
        <v>183</v>
      </c>
      <c r="C32" s="196" t="s">
        <v>2075</v>
      </c>
      <c r="D32" s="196" t="s">
        <v>1081</v>
      </c>
      <c r="E32" s="196" t="s">
        <v>2076</v>
      </c>
      <c r="F32" s="196" t="s">
        <v>188</v>
      </c>
      <c r="G32" s="196" t="s">
        <v>189</v>
      </c>
      <c r="H32" s="196" t="s">
        <v>183</v>
      </c>
      <c r="I32" s="196" t="s">
        <v>31</v>
      </c>
      <c r="J32" s="196" t="s">
        <v>1082</v>
      </c>
      <c r="K32" s="190" t="s">
        <v>185</v>
      </c>
      <c r="L32" s="190" t="s">
        <v>185</v>
      </c>
      <c r="M32" s="322">
        <v>3060321618</v>
      </c>
      <c r="N32" s="196" t="s">
        <v>2108</v>
      </c>
      <c r="O32" s="251"/>
      <c r="P32" s="252" t="s">
        <v>602</v>
      </c>
      <c r="Q32" s="251">
        <v>45338</v>
      </c>
      <c r="R32" s="251">
        <v>45490</v>
      </c>
      <c r="S32" s="251">
        <v>45342</v>
      </c>
      <c r="T32" s="251">
        <v>45506</v>
      </c>
      <c r="U32" s="251">
        <v>45673</v>
      </c>
      <c r="V32" s="251">
        <v>45861</v>
      </c>
      <c r="W32" s="251" t="s">
        <v>3768</v>
      </c>
      <c r="X32" s="250" t="s">
        <v>7223</v>
      </c>
    </row>
    <row r="33" spans="1:24" ht="25.15" customHeight="1">
      <c r="A33" s="190" t="s">
        <v>984</v>
      </c>
      <c r="B33" s="190" t="s">
        <v>174</v>
      </c>
      <c r="C33" s="196" t="s">
        <v>2075</v>
      </c>
      <c r="D33" s="196" t="s">
        <v>985</v>
      </c>
      <c r="E33" s="196" t="s">
        <v>2076</v>
      </c>
      <c r="F33" s="196" t="s">
        <v>179</v>
      </c>
      <c r="G33" s="196" t="s">
        <v>180</v>
      </c>
      <c r="H33" s="196" t="s">
        <v>987</v>
      </c>
      <c r="I33" s="196" t="s">
        <v>38</v>
      </c>
      <c r="J33" s="196" t="s">
        <v>988</v>
      </c>
      <c r="K33" s="190" t="s">
        <v>986</v>
      </c>
      <c r="L33" s="190" t="s">
        <v>3793</v>
      </c>
      <c r="M33" s="322">
        <v>7218800255</v>
      </c>
      <c r="N33" s="196" t="s">
        <v>2109</v>
      </c>
      <c r="O33" s="251"/>
      <c r="P33" s="252" t="s">
        <v>602</v>
      </c>
      <c r="Q33" s="251">
        <v>45339</v>
      </c>
      <c r="R33" s="251">
        <v>45522</v>
      </c>
      <c r="S33" s="251">
        <v>45328</v>
      </c>
      <c r="T33" s="251">
        <v>45506</v>
      </c>
      <c r="U33" s="251">
        <v>45678</v>
      </c>
      <c r="V33" s="251">
        <v>45863</v>
      </c>
      <c r="W33" s="251" t="s">
        <v>3768</v>
      </c>
      <c r="X33" s="250" t="s">
        <v>7107</v>
      </c>
    </row>
    <row r="34" spans="1:24" ht="25.15" customHeight="1">
      <c r="A34" s="190" t="s">
        <v>989</v>
      </c>
      <c r="B34" s="190" t="s">
        <v>104</v>
      </c>
      <c r="C34" s="196" t="s">
        <v>2075</v>
      </c>
      <c r="D34" s="196" t="s">
        <v>990</v>
      </c>
      <c r="E34" s="196" t="s">
        <v>2076</v>
      </c>
      <c r="F34" s="196" t="s">
        <v>110</v>
      </c>
      <c r="G34" s="196" t="s">
        <v>111</v>
      </c>
      <c r="H34" s="196" t="s">
        <v>991</v>
      </c>
      <c r="I34" s="196" t="s">
        <v>38</v>
      </c>
      <c r="J34" s="196" t="s">
        <v>992</v>
      </c>
      <c r="K34" s="190" t="s">
        <v>106</v>
      </c>
      <c r="L34" s="190" t="s">
        <v>106</v>
      </c>
      <c r="M34" s="322">
        <v>3052599003</v>
      </c>
      <c r="N34" s="196" t="s">
        <v>2110</v>
      </c>
      <c r="O34" s="251"/>
      <c r="P34" s="252" t="s">
        <v>602</v>
      </c>
      <c r="Q34" s="251">
        <v>45339</v>
      </c>
      <c r="R34" s="251">
        <v>45522</v>
      </c>
      <c r="S34" s="251">
        <v>45328</v>
      </c>
      <c r="T34" s="251">
        <v>45506</v>
      </c>
      <c r="U34" s="251">
        <v>45678</v>
      </c>
      <c r="V34" s="251">
        <v>45863</v>
      </c>
      <c r="W34" s="251" t="s">
        <v>3768</v>
      </c>
      <c r="X34" s="250" t="s">
        <v>6346</v>
      </c>
    </row>
    <row r="35" spans="1:24" ht="25.15" customHeight="1">
      <c r="A35" s="190" t="s">
        <v>3249</v>
      </c>
      <c r="B35" s="190" t="s">
        <v>153</v>
      </c>
      <c r="C35" s="196" t="s">
        <v>2075</v>
      </c>
      <c r="D35" s="196" t="s">
        <v>1046</v>
      </c>
      <c r="E35" s="196" t="s">
        <v>2076</v>
      </c>
      <c r="F35" s="196" t="s">
        <v>159</v>
      </c>
      <c r="G35" s="196" t="s">
        <v>160</v>
      </c>
      <c r="H35" s="196" t="s">
        <v>157</v>
      </c>
      <c r="I35" s="196" t="s">
        <v>156</v>
      </c>
      <c r="J35" s="196" t="s">
        <v>158</v>
      </c>
      <c r="K35" s="190" t="s">
        <v>155</v>
      </c>
      <c r="L35" s="190" t="s">
        <v>155</v>
      </c>
      <c r="M35" s="322">
        <v>5678103213</v>
      </c>
      <c r="N35" s="196">
        <v>56781032130</v>
      </c>
      <c r="O35" s="251"/>
      <c r="P35" s="252" t="s">
        <v>602</v>
      </c>
      <c r="Q35" s="251">
        <v>45332</v>
      </c>
      <c r="R35" s="251">
        <v>45529</v>
      </c>
      <c r="S35" s="251">
        <v>45341</v>
      </c>
      <c r="T35" s="251">
        <v>45505</v>
      </c>
      <c r="U35" s="251">
        <v>45671</v>
      </c>
      <c r="V35" s="251">
        <v>45859</v>
      </c>
      <c r="W35" s="251" t="s">
        <v>3768</v>
      </c>
      <c r="X35" s="250" t="s">
        <v>5868</v>
      </c>
    </row>
    <row r="36" spans="1:24" ht="25.15" customHeight="1">
      <c r="A36" s="190" t="s">
        <v>1567</v>
      </c>
      <c r="B36" s="190" t="s">
        <v>1568</v>
      </c>
      <c r="C36" s="196" t="s">
        <v>2075</v>
      </c>
      <c r="D36" s="196" t="s">
        <v>1569</v>
      </c>
      <c r="E36" s="196" t="s">
        <v>2076</v>
      </c>
      <c r="F36" s="196" t="s">
        <v>169</v>
      </c>
      <c r="G36" s="196" t="s">
        <v>170</v>
      </c>
      <c r="H36" s="196" t="s">
        <v>1568</v>
      </c>
      <c r="I36" s="196" t="s">
        <v>31</v>
      </c>
      <c r="J36" s="196" t="s">
        <v>168</v>
      </c>
      <c r="K36" s="190" t="s">
        <v>166</v>
      </c>
      <c r="L36" s="190" t="s">
        <v>166</v>
      </c>
      <c r="M36" s="322">
        <v>3180131226</v>
      </c>
      <c r="N36" s="196" t="s">
        <v>2111</v>
      </c>
      <c r="O36" s="251"/>
      <c r="P36" s="252" t="s">
        <v>602</v>
      </c>
      <c r="Q36" s="251">
        <v>45388</v>
      </c>
      <c r="R36" s="251">
        <v>45582</v>
      </c>
      <c r="S36" s="251">
        <v>45394</v>
      </c>
      <c r="T36" s="251">
        <v>45505</v>
      </c>
      <c r="U36" s="251">
        <v>45671</v>
      </c>
      <c r="V36" s="251">
        <v>45860</v>
      </c>
      <c r="W36" s="251" t="s">
        <v>3768</v>
      </c>
      <c r="X36" s="250" t="s">
        <v>7472</v>
      </c>
    </row>
    <row r="37" spans="1:24" ht="25.15" customHeight="1">
      <c r="A37" s="190" t="s">
        <v>1078</v>
      </c>
      <c r="B37" s="190" t="s">
        <v>214</v>
      </c>
      <c r="C37" s="196" t="s">
        <v>2075</v>
      </c>
      <c r="D37" s="196" t="s">
        <v>1079</v>
      </c>
      <c r="E37" s="196" t="s">
        <v>2076</v>
      </c>
      <c r="F37" s="196" t="s">
        <v>218</v>
      </c>
      <c r="G37" s="196" t="s">
        <v>219</v>
      </c>
      <c r="H37" s="196" t="s">
        <v>214</v>
      </c>
      <c r="I37" s="196" t="s">
        <v>31</v>
      </c>
      <c r="J37" s="196" t="s">
        <v>217</v>
      </c>
      <c r="K37" s="190" t="s">
        <v>216</v>
      </c>
      <c r="L37" s="190" t="s">
        <v>216</v>
      </c>
      <c r="M37" s="322">
        <v>3053255662</v>
      </c>
      <c r="N37" s="196" t="s">
        <v>2112</v>
      </c>
      <c r="O37" s="251"/>
      <c r="P37" s="252" t="s">
        <v>602</v>
      </c>
      <c r="Q37" s="251">
        <v>45338</v>
      </c>
      <c r="R37" s="251">
        <v>45529</v>
      </c>
      <c r="S37" s="251">
        <v>45342</v>
      </c>
      <c r="T37" s="251">
        <v>45506</v>
      </c>
      <c r="U37" s="251">
        <v>45698</v>
      </c>
      <c r="V37" s="251">
        <v>45875</v>
      </c>
      <c r="W37" s="251" t="s">
        <v>3783</v>
      </c>
      <c r="X37" s="250" t="s">
        <v>6183</v>
      </c>
    </row>
    <row r="38" spans="1:24" ht="25.15" customHeight="1">
      <c r="A38" s="190" t="s">
        <v>1055</v>
      </c>
      <c r="B38" s="190" t="s">
        <v>203</v>
      </c>
      <c r="C38" s="196" t="s">
        <v>2075</v>
      </c>
      <c r="D38" s="196" t="s">
        <v>1056</v>
      </c>
      <c r="E38" s="196" t="s">
        <v>2076</v>
      </c>
      <c r="F38" s="196" t="s">
        <v>209</v>
      </c>
      <c r="G38" s="196" t="s">
        <v>210</v>
      </c>
      <c r="H38" s="196" t="s">
        <v>3790</v>
      </c>
      <c r="I38" s="196" t="s">
        <v>3791</v>
      </c>
      <c r="J38" s="196" t="s">
        <v>3792</v>
      </c>
      <c r="K38" s="190" t="s">
        <v>2758</v>
      </c>
      <c r="L38" s="190" t="s">
        <v>2758</v>
      </c>
      <c r="M38" s="322">
        <v>3052481428</v>
      </c>
      <c r="N38" s="196" t="s">
        <v>2113</v>
      </c>
      <c r="O38" s="251"/>
      <c r="P38" s="252" t="s">
        <v>602</v>
      </c>
      <c r="Q38" s="251">
        <v>45343</v>
      </c>
      <c r="R38" s="251">
        <v>45522</v>
      </c>
      <c r="S38" s="251">
        <v>45341</v>
      </c>
      <c r="T38" s="251">
        <v>45506</v>
      </c>
      <c r="U38" s="251">
        <v>45678</v>
      </c>
      <c r="V38" s="251">
        <v>45863</v>
      </c>
      <c r="W38" s="251" t="s">
        <v>3768</v>
      </c>
      <c r="X38" s="250" t="s">
        <v>5823</v>
      </c>
    </row>
    <row r="39" spans="1:24" ht="25.15" customHeight="1">
      <c r="A39" s="190" t="s">
        <v>1645</v>
      </c>
      <c r="B39" s="190" t="s">
        <v>1646</v>
      </c>
      <c r="C39" s="196" t="s">
        <v>2075</v>
      </c>
      <c r="D39" s="196" t="s">
        <v>2800</v>
      </c>
      <c r="E39" s="196" t="s">
        <v>2076</v>
      </c>
      <c r="F39" s="196" t="s">
        <v>1648</v>
      </c>
      <c r="G39" s="196" t="s">
        <v>1649</v>
      </c>
      <c r="H39" s="196" t="s">
        <v>1646</v>
      </c>
      <c r="I39" s="196" t="s">
        <v>31</v>
      </c>
      <c r="J39" s="196" t="s">
        <v>2114</v>
      </c>
      <c r="K39" s="190" t="s">
        <v>1647</v>
      </c>
      <c r="L39" s="190" t="s">
        <v>1647</v>
      </c>
      <c r="M39" s="322">
        <v>3052862491</v>
      </c>
      <c r="N39" s="196" t="s">
        <v>2115</v>
      </c>
      <c r="O39" s="251"/>
      <c r="P39" s="252" t="s">
        <v>602</v>
      </c>
      <c r="Q39" s="251">
        <v>45452</v>
      </c>
      <c r="R39" s="251">
        <v>45584</v>
      </c>
      <c r="S39" s="251">
        <v>45401</v>
      </c>
      <c r="T39" s="251">
        <v>45537</v>
      </c>
      <c r="U39" s="251">
        <v>45698</v>
      </c>
      <c r="V39" s="251">
        <v>45875</v>
      </c>
      <c r="W39" s="251" t="s">
        <v>3783</v>
      </c>
      <c r="X39" s="250" t="s">
        <v>5971</v>
      </c>
    </row>
    <row r="40" spans="1:24" ht="25.15" customHeight="1">
      <c r="A40" s="190" t="s">
        <v>124</v>
      </c>
      <c r="B40" s="190" t="s">
        <v>125</v>
      </c>
      <c r="C40" s="196" t="s">
        <v>2075</v>
      </c>
      <c r="D40" s="196" t="s">
        <v>1566</v>
      </c>
      <c r="E40" s="196" t="s">
        <v>2076</v>
      </c>
      <c r="F40" s="196" t="s">
        <v>129</v>
      </c>
      <c r="G40" s="196" t="s">
        <v>130</v>
      </c>
      <c r="H40" s="196" t="s">
        <v>125</v>
      </c>
      <c r="I40" s="196" t="s">
        <v>31</v>
      </c>
      <c r="J40" s="196" t="s">
        <v>128</v>
      </c>
      <c r="K40" s="190" t="s">
        <v>127</v>
      </c>
      <c r="L40" s="190" t="s">
        <v>127</v>
      </c>
      <c r="M40" s="322">
        <v>3052331936</v>
      </c>
      <c r="N40" s="196" t="s">
        <v>2120</v>
      </c>
      <c r="O40" s="251"/>
      <c r="P40" s="252" t="s">
        <v>602</v>
      </c>
      <c r="Q40" s="251">
        <v>45332</v>
      </c>
      <c r="R40" s="254" t="s">
        <v>2701</v>
      </c>
      <c r="S40" s="251">
        <v>45394</v>
      </c>
      <c r="T40" s="251">
        <v>45537</v>
      </c>
      <c r="U40" s="251">
        <v>45698</v>
      </c>
      <c r="V40" s="251">
        <v>45875</v>
      </c>
      <c r="W40" s="251" t="s">
        <v>3783</v>
      </c>
      <c r="X40" s="250" t="s">
        <v>7264</v>
      </c>
    </row>
    <row r="41" spans="1:24" ht="25.15" customHeight="1">
      <c r="A41" s="190" t="s">
        <v>1780</v>
      </c>
      <c r="B41" s="190" t="s">
        <v>1782</v>
      </c>
      <c r="C41" s="196" t="s">
        <v>2075</v>
      </c>
      <c r="D41" s="196" t="s">
        <v>2801</v>
      </c>
      <c r="E41" s="196" t="s">
        <v>2076</v>
      </c>
      <c r="F41" s="196"/>
      <c r="G41" s="196" t="s">
        <v>1783</v>
      </c>
      <c r="H41" s="196" t="s">
        <v>2121</v>
      </c>
      <c r="I41" s="196" t="s">
        <v>31</v>
      </c>
      <c r="J41" s="196" t="s">
        <v>2122</v>
      </c>
      <c r="K41" s="190" t="s">
        <v>1784</v>
      </c>
      <c r="L41" s="190" t="s">
        <v>1784</v>
      </c>
      <c r="M41" s="322">
        <v>7585000517</v>
      </c>
      <c r="N41" s="196" t="s">
        <v>2123</v>
      </c>
      <c r="O41" s="251"/>
      <c r="P41" s="252" t="s">
        <v>30</v>
      </c>
      <c r="Q41" s="251">
        <v>45329</v>
      </c>
      <c r="R41" s="251">
        <v>45526</v>
      </c>
      <c r="S41" s="251">
        <v>45433</v>
      </c>
      <c r="T41" s="251">
        <v>45545</v>
      </c>
      <c r="U41" s="251">
        <v>45791</v>
      </c>
      <c r="V41" s="251">
        <v>45903</v>
      </c>
      <c r="W41" s="251" t="s">
        <v>3968</v>
      </c>
      <c r="X41" s="250" t="s">
        <v>5864</v>
      </c>
    </row>
    <row r="42" spans="1:24" ht="25.15" customHeight="1">
      <c r="A42" s="190" t="s">
        <v>559</v>
      </c>
      <c r="B42" s="190" t="s">
        <v>560</v>
      </c>
      <c r="C42" s="196" t="s">
        <v>2075</v>
      </c>
      <c r="D42" s="196" t="s">
        <v>1781</v>
      </c>
      <c r="E42" s="196" t="s">
        <v>2076</v>
      </c>
      <c r="F42" s="196" t="s">
        <v>564</v>
      </c>
      <c r="G42" s="196" t="s">
        <v>565</v>
      </c>
      <c r="H42" s="196" t="s">
        <v>560</v>
      </c>
      <c r="I42" s="196" t="s">
        <v>31</v>
      </c>
      <c r="J42" s="196" t="s">
        <v>563</v>
      </c>
      <c r="K42" s="330" t="s">
        <v>2914</v>
      </c>
      <c r="L42" s="330" t="s">
        <v>2914</v>
      </c>
      <c r="M42" s="322">
        <v>3060322733</v>
      </c>
      <c r="N42" s="196" t="s">
        <v>2124</v>
      </c>
      <c r="O42" s="251"/>
      <c r="P42" s="252" t="s">
        <v>602</v>
      </c>
      <c r="Q42" s="251">
        <v>45367</v>
      </c>
      <c r="R42" s="251">
        <v>45557</v>
      </c>
      <c r="S42" s="251">
        <v>45433</v>
      </c>
      <c r="T42" s="251">
        <v>45539</v>
      </c>
      <c r="U42" s="251">
        <v>45733</v>
      </c>
      <c r="V42" s="251">
        <v>45889</v>
      </c>
      <c r="W42" s="251" t="s">
        <v>3857</v>
      </c>
      <c r="X42" s="250" t="s">
        <v>7405</v>
      </c>
    </row>
    <row r="43" spans="1:24" ht="25.15" customHeight="1">
      <c r="A43" s="190" t="s">
        <v>899</v>
      </c>
      <c r="B43" s="190" t="s">
        <v>900</v>
      </c>
      <c r="C43" s="196" t="s">
        <v>2075</v>
      </c>
      <c r="D43" s="196" t="s">
        <v>901</v>
      </c>
      <c r="E43" s="196" t="s">
        <v>2076</v>
      </c>
      <c r="F43" s="196" t="s">
        <v>906</v>
      </c>
      <c r="G43" s="196" t="s">
        <v>907</v>
      </c>
      <c r="H43" s="196" t="s">
        <v>904</v>
      </c>
      <c r="I43" s="196" t="s">
        <v>903</v>
      </c>
      <c r="J43" s="196" t="s">
        <v>905</v>
      </c>
      <c r="K43" s="190" t="s">
        <v>902</v>
      </c>
      <c r="L43" s="190" t="s">
        <v>902</v>
      </c>
      <c r="M43" s="322">
        <v>3148134335</v>
      </c>
      <c r="N43" s="196" t="s">
        <v>2125</v>
      </c>
      <c r="O43" s="251"/>
      <c r="P43" s="251"/>
      <c r="Q43" s="252" t="s">
        <v>602</v>
      </c>
      <c r="R43" s="251">
        <v>45479</v>
      </c>
      <c r="S43" s="251">
        <v>45322</v>
      </c>
      <c r="T43" s="251">
        <v>45505</v>
      </c>
      <c r="U43" s="251">
        <v>45672</v>
      </c>
      <c r="V43" s="251">
        <v>45860</v>
      </c>
      <c r="W43" s="251" t="s">
        <v>3966</v>
      </c>
      <c r="X43" s="250" t="s">
        <v>7213</v>
      </c>
    </row>
    <row r="44" spans="1:24" ht="25.15" customHeight="1">
      <c r="A44" s="190" t="s">
        <v>956</v>
      </c>
      <c r="B44" s="190" t="s">
        <v>35</v>
      </c>
      <c r="C44" s="196" t="s">
        <v>2075</v>
      </c>
      <c r="D44" s="196" t="s">
        <v>957</v>
      </c>
      <c r="E44" s="196" t="s">
        <v>2076</v>
      </c>
      <c r="F44" s="196" t="s">
        <v>41</v>
      </c>
      <c r="G44" s="196" t="s">
        <v>42</v>
      </c>
      <c r="H44" s="196" t="s">
        <v>3805</v>
      </c>
      <c r="I44" s="196" t="s">
        <v>3806</v>
      </c>
      <c r="J44" s="196" t="s">
        <v>3807</v>
      </c>
      <c r="K44" s="190" t="s">
        <v>2126</v>
      </c>
      <c r="L44" s="190" t="s">
        <v>2126</v>
      </c>
      <c r="M44" s="322">
        <v>3068119861</v>
      </c>
      <c r="N44" s="196" t="s">
        <v>2127</v>
      </c>
      <c r="O44" s="251"/>
      <c r="P44" s="252" t="s">
        <v>602</v>
      </c>
      <c r="Q44" s="251">
        <v>45329</v>
      </c>
      <c r="R44" s="254" t="s">
        <v>2703</v>
      </c>
      <c r="S44" s="251">
        <v>45324</v>
      </c>
      <c r="T44" s="253" t="s">
        <v>2703</v>
      </c>
      <c r="U44" s="251">
        <v>45674</v>
      </c>
      <c r="V44" s="253" t="s">
        <v>2703</v>
      </c>
      <c r="W44" s="251" t="s">
        <v>3768</v>
      </c>
      <c r="X44" s="250" t="s">
        <v>5143</v>
      </c>
    </row>
    <row r="45" spans="1:24" ht="25.15" customHeight="1">
      <c r="A45" s="190" t="s">
        <v>958</v>
      </c>
      <c r="B45" s="190" t="s">
        <v>959</v>
      </c>
      <c r="C45" s="196" t="s">
        <v>2075</v>
      </c>
      <c r="D45" s="196" t="s">
        <v>957</v>
      </c>
      <c r="E45" s="196" t="s">
        <v>2076</v>
      </c>
      <c r="F45" s="196" t="s">
        <v>961</v>
      </c>
      <c r="G45" s="196" t="s">
        <v>962</v>
      </c>
      <c r="H45" s="196" t="s">
        <v>959</v>
      </c>
      <c r="I45" s="196" t="s">
        <v>31</v>
      </c>
      <c r="J45" s="196" t="s">
        <v>960</v>
      </c>
      <c r="K45" s="190" t="s">
        <v>1020</v>
      </c>
      <c r="L45" s="190" t="s">
        <v>1020</v>
      </c>
      <c r="M45" s="322">
        <v>7428601937</v>
      </c>
      <c r="N45" s="196" t="s">
        <v>2128</v>
      </c>
      <c r="O45" s="251"/>
      <c r="P45" s="251"/>
      <c r="Q45" s="252" t="s">
        <v>30</v>
      </c>
      <c r="R45" s="251">
        <v>45526</v>
      </c>
      <c r="S45" s="251">
        <v>45324</v>
      </c>
      <c r="T45" s="251">
        <v>45505</v>
      </c>
      <c r="U45" s="251">
        <v>45674</v>
      </c>
      <c r="V45" s="251">
        <v>45876</v>
      </c>
      <c r="W45" s="251" t="s">
        <v>3783</v>
      </c>
      <c r="X45" s="250" t="s">
        <v>7423</v>
      </c>
    </row>
    <row r="46" spans="1:24" ht="25.15" customHeight="1">
      <c r="A46" s="190" t="s">
        <v>1141</v>
      </c>
      <c r="B46" s="190" t="s">
        <v>1142</v>
      </c>
      <c r="C46" s="196" t="s">
        <v>2075</v>
      </c>
      <c r="D46" s="196" t="s">
        <v>1143</v>
      </c>
      <c r="E46" s="196" t="s">
        <v>2076</v>
      </c>
      <c r="F46" s="196" t="s">
        <v>1145</v>
      </c>
      <c r="G46" s="196" t="s">
        <v>1146</v>
      </c>
      <c r="H46" s="196" t="s">
        <v>2745</v>
      </c>
      <c r="I46" s="196"/>
      <c r="J46" s="196" t="s">
        <v>2746</v>
      </c>
      <c r="K46" s="190" t="s">
        <v>1144</v>
      </c>
      <c r="L46" s="190" t="s">
        <v>1144</v>
      </c>
      <c r="M46" s="322">
        <v>6294700811</v>
      </c>
      <c r="N46" s="196" t="s">
        <v>2129</v>
      </c>
      <c r="O46" s="251"/>
      <c r="P46" s="252" t="s">
        <v>602</v>
      </c>
      <c r="Q46" s="251">
        <v>45473</v>
      </c>
      <c r="R46" s="251">
        <v>45584</v>
      </c>
      <c r="S46" s="251">
        <v>45349</v>
      </c>
      <c r="T46" s="251">
        <v>45502</v>
      </c>
      <c r="U46" s="251">
        <v>45670</v>
      </c>
      <c r="V46" s="251">
        <v>45859</v>
      </c>
      <c r="W46" s="251" t="s">
        <v>3768</v>
      </c>
      <c r="X46" s="250" t="s">
        <v>5906</v>
      </c>
    </row>
    <row r="47" spans="1:24" ht="25.15" customHeight="1">
      <c r="A47" s="190" t="s">
        <v>95</v>
      </c>
      <c r="B47" s="190" t="s">
        <v>96</v>
      </c>
      <c r="C47" s="196" t="s">
        <v>2075</v>
      </c>
      <c r="D47" s="196" t="s">
        <v>1723</v>
      </c>
      <c r="E47" s="196" t="s">
        <v>2076</v>
      </c>
      <c r="F47" s="196" t="s">
        <v>100</v>
      </c>
      <c r="G47" s="196" t="s">
        <v>101</v>
      </c>
      <c r="H47" s="196" t="s">
        <v>96</v>
      </c>
      <c r="I47" s="196" t="s">
        <v>31</v>
      </c>
      <c r="J47" s="196" t="s">
        <v>99</v>
      </c>
      <c r="K47" s="190" t="s">
        <v>98</v>
      </c>
      <c r="L47" s="190" t="s">
        <v>3253</v>
      </c>
      <c r="M47" s="322">
        <v>3180150543</v>
      </c>
      <c r="N47" s="196" t="s">
        <v>2130</v>
      </c>
      <c r="O47" s="251"/>
      <c r="P47" s="252" t="s">
        <v>602</v>
      </c>
      <c r="Q47" s="251">
        <v>45367</v>
      </c>
      <c r="R47" s="251">
        <v>45557</v>
      </c>
      <c r="S47" s="251">
        <v>45414</v>
      </c>
      <c r="T47" s="251">
        <v>45510</v>
      </c>
      <c r="U47" s="251">
        <v>45673</v>
      </c>
      <c r="V47" s="251">
        <v>45862</v>
      </c>
      <c r="W47" s="251" t="s">
        <v>3768</v>
      </c>
      <c r="X47" s="250" t="s">
        <v>5562</v>
      </c>
    </row>
    <row r="48" spans="1:24" ht="25.15" customHeight="1">
      <c r="A48" s="190" t="s">
        <v>1722</v>
      </c>
      <c r="B48" s="190" t="s">
        <v>86</v>
      </c>
      <c r="C48" s="196" t="s">
        <v>2075</v>
      </c>
      <c r="D48" s="196" t="s">
        <v>1723</v>
      </c>
      <c r="E48" s="196" t="s">
        <v>2076</v>
      </c>
      <c r="F48" s="196" t="s">
        <v>91</v>
      </c>
      <c r="G48" s="196" t="s">
        <v>92</v>
      </c>
      <c r="H48" s="196" t="s">
        <v>86</v>
      </c>
      <c r="I48" s="196" t="s">
        <v>31</v>
      </c>
      <c r="J48" s="196" t="s">
        <v>1724</v>
      </c>
      <c r="K48" s="190" t="s">
        <v>88</v>
      </c>
      <c r="L48" s="190" t="s">
        <v>3254</v>
      </c>
      <c r="M48" s="322">
        <v>3142472092</v>
      </c>
      <c r="N48" s="196" t="s">
        <v>2131</v>
      </c>
      <c r="O48" s="251"/>
      <c r="P48" s="252" t="s">
        <v>602</v>
      </c>
      <c r="Q48" s="251">
        <v>45368</v>
      </c>
      <c r="R48" s="251">
        <v>45557</v>
      </c>
      <c r="S48" s="251">
        <v>45414</v>
      </c>
      <c r="T48" s="251">
        <v>45510</v>
      </c>
      <c r="U48" s="251">
        <v>45673</v>
      </c>
      <c r="V48" s="251">
        <v>45862</v>
      </c>
      <c r="W48" s="251" t="s">
        <v>3768</v>
      </c>
      <c r="X48" s="250" t="s">
        <v>5850</v>
      </c>
    </row>
    <row r="49" spans="1:24" ht="25.15" customHeight="1">
      <c r="A49" s="190" t="s">
        <v>713</v>
      </c>
      <c r="B49" s="190" t="s">
        <v>714</v>
      </c>
      <c r="C49" s="196" t="s">
        <v>2075</v>
      </c>
      <c r="D49" s="196" t="s">
        <v>1524</v>
      </c>
      <c r="E49" s="196" t="s">
        <v>2076</v>
      </c>
      <c r="F49" s="196" t="s">
        <v>718</v>
      </c>
      <c r="G49" s="196" t="s">
        <v>719</v>
      </c>
      <c r="H49" s="196" t="s">
        <v>714</v>
      </c>
      <c r="I49" s="196" t="s">
        <v>31</v>
      </c>
      <c r="J49" s="196" t="s">
        <v>717</v>
      </c>
      <c r="K49" s="190" t="s">
        <v>716</v>
      </c>
      <c r="L49" s="190" t="s">
        <v>716</v>
      </c>
      <c r="M49" s="322">
        <v>3180124593</v>
      </c>
      <c r="N49" s="196" t="s">
        <v>2132</v>
      </c>
      <c r="O49" s="251"/>
      <c r="P49" s="252" t="s">
        <v>602</v>
      </c>
      <c r="Q49" s="251">
        <v>45366</v>
      </c>
      <c r="R49" s="251">
        <v>45549</v>
      </c>
      <c r="S49" s="251">
        <v>45387</v>
      </c>
      <c r="T49" s="251">
        <v>45589</v>
      </c>
      <c r="U49" s="251">
        <v>45749</v>
      </c>
      <c r="V49" s="251">
        <v>45903</v>
      </c>
      <c r="W49" s="251" t="s">
        <v>3968</v>
      </c>
      <c r="X49" s="250" t="s">
        <v>7458</v>
      </c>
    </row>
    <row r="50" spans="1:24" ht="25.15" customHeight="1">
      <c r="A50" s="190" t="s">
        <v>908</v>
      </c>
      <c r="B50" s="190" t="s">
        <v>909</v>
      </c>
      <c r="C50" s="196" t="s">
        <v>2075</v>
      </c>
      <c r="D50" s="196" t="s">
        <v>910</v>
      </c>
      <c r="E50" s="196" t="s">
        <v>2076</v>
      </c>
      <c r="F50" s="196" t="s">
        <v>911</v>
      </c>
      <c r="G50" s="196" t="s">
        <v>912</v>
      </c>
      <c r="H50" s="196" t="s">
        <v>927</v>
      </c>
      <c r="I50" s="196" t="s">
        <v>894</v>
      </c>
      <c r="J50" s="196" t="s">
        <v>928</v>
      </c>
      <c r="K50" s="190" t="s">
        <v>926</v>
      </c>
      <c r="L50" s="190" t="s">
        <v>2133</v>
      </c>
      <c r="M50" s="322">
        <v>3148632706</v>
      </c>
      <c r="N50" s="196" t="s">
        <v>2134</v>
      </c>
      <c r="O50" s="251"/>
      <c r="P50" s="252" t="s">
        <v>30</v>
      </c>
      <c r="Q50" s="251">
        <v>45335</v>
      </c>
      <c r="R50" s="251">
        <v>45511</v>
      </c>
      <c r="S50" s="251">
        <v>45322</v>
      </c>
      <c r="T50" s="254" t="s">
        <v>3237</v>
      </c>
      <c r="U50" s="251">
        <v>45705</v>
      </c>
      <c r="V50" s="251">
        <v>45891</v>
      </c>
      <c r="W50" s="251" t="s">
        <v>3857</v>
      </c>
      <c r="X50" s="250" t="s">
        <v>7456</v>
      </c>
    </row>
    <row r="51" spans="1:24" ht="25.15" customHeight="1">
      <c r="A51" s="190" t="s">
        <v>913</v>
      </c>
      <c r="B51" s="190" t="s">
        <v>914</v>
      </c>
      <c r="C51" s="196" t="s">
        <v>2075</v>
      </c>
      <c r="D51" s="196" t="s">
        <v>2802</v>
      </c>
      <c r="E51" s="196" t="s">
        <v>2076</v>
      </c>
      <c r="F51" s="196" t="s">
        <v>916</v>
      </c>
      <c r="G51" s="196" t="s">
        <v>917</v>
      </c>
      <c r="H51" s="196" t="s">
        <v>3292</v>
      </c>
      <c r="I51" s="196"/>
      <c r="J51" s="196" t="s">
        <v>3293</v>
      </c>
      <c r="K51" s="190" t="s">
        <v>915</v>
      </c>
      <c r="L51" s="190" t="s">
        <v>915</v>
      </c>
      <c r="M51" s="322">
        <v>5172500893</v>
      </c>
      <c r="N51" s="196" t="s">
        <v>2135</v>
      </c>
      <c r="O51" s="251"/>
      <c r="P51" s="252" t="s">
        <v>602</v>
      </c>
      <c r="Q51" s="251">
        <v>45349</v>
      </c>
      <c r="R51" s="251">
        <v>45511</v>
      </c>
      <c r="S51" s="251">
        <v>45322</v>
      </c>
      <c r="T51" s="254" t="s">
        <v>3237</v>
      </c>
      <c r="U51" s="251">
        <v>45705</v>
      </c>
      <c r="V51" s="253" t="s">
        <v>2703</v>
      </c>
      <c r="W51" s="251" t="s">
        <v>3768</v>
      </c>
      <c r="X51" s="250" t="s">
        <v>6047</v>
      </c>
    </row>
    <row r="52" spans="1:24" ht="25.15" customHeight="1">
      <c r="A52" s="190" t="s">
        <v>1166</v>
      </c>
      <c r="B52" s="190" t="s">
        <v>1167</v>
      </c>
      <c r="C52" s="196" t="s">
        <v>2075</v>
      </c>
      <c r="D52" s="196" t="s">
        <v>1168</v>
      </c>
      <c r="E52" s="196" t="s">
        <v>2076</v>
      </c>
      <c r="F52" s="196" t="s">
        <v>1171</v>
      </c>
      <c r="G52" s="196" t="s">
        <v>1172</v>
      </c>
      <c r="H52" s="196" t="s">
        <v>1167</v>
      </c>
      <c r="I52" s="196" t="s">
        <v>31</v>
      </c>
      <c r="J52" s="196" t="s">
        <v>1170</v>
      </c>
      <c r="K52" s="190" t="s">
        <v>1169</v>
      </c>
      <c r="L52" s="190" t="s">
        <v>1169</v>
      </c>
      <c r="M52" s="322">
        <v>3063170903</v>
      </c>
      <c r="N52" s="196" t="s">
        <v>2136</v>
      </c>
      <c r="O52" s="251"/>
      <c r="P52" s="252" t="s">
        <v>602</v>
      </c>
      <c r="Q52" s="251">
        <v>45366</v>
      </c>
      <c r="R52" s="251">
        <v>45528</v>
      </c>
      <c r="S52" s="251">
        <v>45350</v>
      </c>
      <c r="T52" s="251">
        <v>45509</v>
      </c>
      <c r="U52" s="251">
        <v>45672</v>
      </c>
      <c r="V52" s="251">
        <v>45860</v>
      </c>
      <c r="W52" s="251" t="s">
        <v>3768</v>
      </c>
      <c r="X52" s="250" t="s">
        <v>5600</v>
      </c>
    </row>
    <row r="53" spans="1:24" ht="25.15" customHeight="1">
      <c r="A53" s="190" t="s">
        <v>1522</v>
      </c>
      <c r="B53" s="190" t="s">
        <v>704</v>
      </c>
      <c r="C53" s="196" t="s">
        <v>2075</v>
      </c>
      <c r="D53" s="196" t="s">
        <v>1523</v>
      </c>
      <c r="E53" s="196" t="s">
        <v>2076</v>
      </c>
      <c r="F53" s="196" t="s">
        <v>710</v>
      </c>
      <c r="G53" s="196" t="s">
        <v>711</v>
      </c>
      <c r="H53" s="196" t="s">
        <v>2969</v>
      </c>
      <c r="I53" s="196" t="s">
        <v>29</v>
      </c>
      <c r="J53" s="196" t="s">
        <v>2970</v>
      </c>
      <c r="K53" s="190" t="s">
        <v>706</v>
      </c>
      <c r="L53" s="190" t="s">
        <v>706</v>
      </c>
      <c r="M53" s="322">
        <v>3068122347</v>
      </c>
      <c r="N53" s="196" t="s">
        <v>2137</v>
      </c>
      <c r="O53" s="251"/>
      <c r="P53" s="252" t="s">
        <v>602</v>
      </c>
      <c r="Q53" s="251">
        <v>45400</v>
      </c>
      <c r="R53" s="251">
        <v>45620</v>
      </c>
      <c r="S53" s="251">
        <v>45387</v>
      </c>
      <c r="T53" s="251">
        <v>45583</v>
      </c>
      <c r="U53" s="251">
        <v>45769</v>
      </c>
      <c r="V53" s="251">
        <v>45903</v>
      </c>
      <c r="W53" s="251" t="s">
        <v>3968</v>
      </c>
      <c r="X53" s="250" t="s">
        <v>7454</v>
      </c>
    </row>
    <row r="54" spans="1:24" ht="25.15" customHeight="1">
      <c r="A54" s="190" t="s">
        <v>1173</v>
      </c>
      <c r="B54" s="190" t="s">
        <v>1174</v>
      </c>
      <c r="C54" s="196" t="s">
        <v>2075</v>
      </c>
      <c r="D54" s="196" t="s">
        <v>1175</v>
      </c>
      <c r="E54" s="196" t="s">
        <v>2076</v>
      </c>
      <c r="F54" s="196" t="s">
        <v>1178</v>
      </c>
      <c r="G54" s="196" t="s">
        <v>1179</v>
      </c>
      <c r="H54" s="196" t="s">
        <v>1174</v>
      </c>
      <c r="I54" s="196" t="s">
        <v>31</v>
      </c>
      <c r="J54" s="196" t="s">
        <v>1177</v>
      </c>
      <c r="K54" s="190" t="s">
        <v>1176</v>
      </c>
      <c r="L54" s="190" t="s">
        <v>1176</v>
      </c>
      <c r="M54" s="322">
        <v>1922100212</v>
      </c>
      <c r="N54" s="196" t="s">
        <v>2138</v>
      </c>
      <c r="O54" s="251"/>
      <c r="P54" s="252" t="s">
        <v>602</v>
      </c>
      <c r="Q54" s="251">
        <v>45349</v>
      </c>
      <c r="R54" s="251">
        <v>45528</v>
      </c>
      <c r="S54" s="251">
        <v>45350</v>
      </c>
      <c r="T54" s="251">
        <v>45509</v>
      </c>
      <c r="U54" s="251">
        <v>45681</v>
      </c>
      <c r="V54" s="251">
        <v>45882</v>
      </c>
      <c r="W54" s="251" t="s">
        <v>3831</v>
      </c>
      <c r="X54" s="250" t="s">
        <v>6614</v>
      </c>
    </row>
    <row r="55" spans="1:24" ht="25.15" customHeight="1">
      <c r="A55" s="190" t="s">
        <v>1180</v>
      </c>
      <c r="B55" s="190" t="s">
        <v>1181</v>
      </c>
      <c r="C55" s="196" t="s">
        <v>2075</v>
      </c>
      <c r="D55" s="196" t="s">
        <v>1182</v>
      </c>
      <c r="E55" s="196" t="s">
        <v>2076</v>
      </c>
      <c r="F55" s="196" t="s">
        <v>1185</v>
      </c>
      <c r="G55" s="196" t="s">
        <v>1186</v>
      </c>
      <c r="H55" s="196" t="s">
        <v>1181</v>
      </c>
      <c r="I55" s="196" t="s">
        <v>31</v>
      </c>
      <c r="J55" s="196" t="s">
        <v>1184</v>
      </c>
      <c r="K55" s="190" t="s">
        <v>1183</v>
      </c>
      <c r="L55" s="190" t="s">
        <v>1183</v>
      </c>
      <c r="M55" s="322">
        <v>3448800039</v>
      </c>
      <c r="N55" s="196" t="s">
        <v>2139</v>
      </c>
      <c r="O55" s="251"/>
      <c r="P55" s="252" t="s">
        <v>602</v>
      </c>
      <c r="Q55" s="251">
        <v>45349</v>
      </c>
      <c r="R55" s="251">
        <v>45528</v>
      </c>
      <c r="S55" s="251">
        <v>45350</v>
      </c>
      <c r="T55" s="251">
        <v>45509</v>
      </c>
      <c r="U55" s="251">
        <v>45705</v>
      </c>
      <c r="V55" s="251">
        <v>45882</v>
      </c>
      <c r="W55" s="251" t="s">
        <v>3831</v>
      </c>
      <c r="X55" s="250" t="s">
        <v>6676</v>
      </c>
    </row>
    <row r="56" spans="1:24" ht="25.15" customHeight="1">
      <c r="A56" s="190" t="s">
        <v>918</v>
      </c>
      <c r="B56" s="190" t="s">
        <v>919</v>
      </c>
      <c r="C56" s="196" t="s">
        <v>2075</v>
      </c>
      <c r="D56" s="196" t="s">
        <v>920</v>
      </c>
      <c r="E56" s="196" t="s">
        <v>2076</v>
      </c>
      <c r="F56" s="196" t="s">
        <v>924</v>
      </c>
      <c r="G56" s="196" t="s">
        <v>925</v>
      </c>
      <c r="H56" s="196" t="s">
        <v>922</v>
      </c>
      <c r="I56" s="196" t="s">
        <v>903</v>
      </c>
      <c r="J56" s="196" t="s">
        <v>923</v>
      </c>
      <c r="K56" s="190" t="s">
        <v>921</v>
      </c>
      <c r="L56" s="190" t="s">
        <v>921</v>
      </c>
      <c r="M56" s="322">
        <v>3148626636</v>
      </c>
      <c r="N56" s="196" t="s">
        <v>2140</v>
      </c>
      <c r="O56" s="251"/>
      <c r="P56" s="252" t="s">
        <v>602</v>
      </c>
      <c r="Q56" s="251">
        <v>45335</v>
      </c>
      <c r="R56" s="251">
        <v>45511</v>
      </c>
      <c r="S56" s="251">
        <v>45322</v>
      </c>
      <c r="T56" s="251">
        <v>45505</v>
      </c>
      <c r="U56" s="251">
        <v>45672</v>
      </c>
      <c r="V56" s="251">
        <v>45860</v>
      </c>
      <c r="W56" s="251" t="s">
        <v>3768</v>
      </c>
      <c r="X56" s="250" t="s">
        <v>6672</v>
      </c>
    </row>
    <row r="57" spans="1:24" ht="25.15" customHeight="1">
      <c r="A57" s="190" t="s">
        <v>1159</v>
      </c>
      <c r="B57" s="190" t="s">
        <v>1160</v>
      </c>
      <c r="C57" s="196" t="s">
        <v>2075</v>
      </c>
      <c r="D57" s="196" t="s">
        <v>1161</v>
      </c>
      <c r="E57" s="196" t="s">
        <v>2076</v>
      </c>
      <c r="F57" s="196" t="s">
        <v>1164</v>
      </c>
      <c r="G57" s="196" t="s">
        <v>1165</v>
      </c>
      <c r="H57" s="196" t="s">
        <v>1160</v>
      </c>
      <c r="I57" s="196" t="s">
        <v>31</v>
      </c>
      <c r="J57" s="196" t="s">
        <v>1163</v>
      </c>
      <c r="K57" s="190" t="s">
        <v>1162</v>
      </c>
      <c r="L57" s="190" t="s">
        <v>1162</v>
      </c>
      <c r="M57" s="322">
        <v>3188104473</v>
      </c>
      <c r="N57" s="196" t="s">
        <v>2141</v>
      </c>
      <c r="O57" s="251"/>
      <c r="P57" s="252" t="s">
        <v>30</v>
      </c>
      <c r="Q57" s="251">
        <v>45350</v>
      </c>
      <c r="R57" s="251">
        <v>45534</v>
      </c>
      <c r="S57" s="251">
        <v>45349</v>
      </c>
      <c r="T57" s="251">
        <v>45502</v>
      </c>
      <c r="U57" s="251">
        <v>45670</v>
      </c>
      <c r="V57" s="251">
        <v>45859</v>
      </c>
      <c r="W57" s="251" t="s">
        <v>3768</v>
      </c>
      <c r="X57" s="250" t="s">
        <v>6674</v>
      </c>
    </row>
    <row r="58" spans="1:24" ht="25.15" customHeight="1">
      <c r="A58" s="190" t="s">
        <v>1719</v>
      </c>
      <c r="B58" s="190" t="s">
        <v>76</v>
      </c>
      <c r="C58" s="196" t="s">
        <v>2075</v>
      </c>
      <c r="D58" s="196" t="s">
        <v>1720</v>
      </c>
      <c r="E58" s="196" t="s">
        <v>2076</v>
      </c>
      <c r="F58" s="196" t="s">
        <v>1721</v>
      </c>
      <c r="G58" s="196" t="s">
        <v>83</v>
      </c>
      <c r="H58" s="196" t="s">
        <v>80</v>
      </c>
      <c r="I58" s="196" t="s">
        <v>79</v>
      </c>
      <c r="J58" s="196" t="s">
        <v>81</v>
      </c>
      <c r="K58" s="190" t="s">
        <v>78</v>
      </c>
      <c r="L58" s="190" t="s">
        <v>78</v>
      </c>
      <c r="M58" s="322">
        <v>3058137925</v>
      </c>
      <c r="N58" s="196" t="s">
        <v>2142</v>
      </c>
      <c r="O58" s="251"/>
      <c r="P58" s="252" t="s">
        <v>602</v>
      </c>
      <c r="Q58" s="251">
        <v>45367</v>
      </c>
      <c r="R58" s="251">
        <v>45557</v>
      </c>
      <c r="S58" s="251">
        <v>45414</v>
      </c>
      <c r="T58" s="251">
        <v>45510</v>
      </c>
      <c r="U58" s="251">
        <v>45673</v>
      </c>
      <c r="V58" s="251">
        <v>45862</v>
      </c>
      <c r="W58" s="251" t="s">
        <v>3768</v>
      </c>
      <c r="X58" s="250" t="s">
        <v>5957</v>
      </c>
    </row>
    <row r="59" spans="1:24" ht="25.15" customHeight="1">
      <c r="A59" s="190" t="s">
        <v>1096</v>
      </c>
      <c r="B59" s="190" t="s">
        <v>1097</v>
      </c>
      <c r="C59" s="196" t="s">
        <v>2075</v>
      </c>
      <c r="D59" s="196" t="s">
        <v>1098</v>
      </c>
      <c r="E59" s="196" t="s">
        <v>2076</v>
      </c>
      <c r="F59" s="196" t="s">
        <v>1102</v>
      </c>
      <c r="G59" s="196" t="s">
        <v>1103</v>
      </c>
      <c r="H59" s="196" t="s">
        <v>1100</v>
      </c>
      <c r="I59" s="196" t="s">
        <v>31</v>
      </c>
      <c r="J59" s="196" t="s">
        <v>1101</v>
      </c>
      <c r="K59" s="190" t="s">
        <v>1099</v>
      </c>
      <c r="L59" s="190" t="s">
        <v>1099</v>
      </c>
      <c r="M59" s="322">
        <v>8235000387</v>
      </c>
      <c r="N59" s="196" t="s">
        <v>2143</v>
      </c>
      <c r="O59" s="251"/>
      <c r="P59" s="252" t="s">
        <v>602</v>
      </c>
      <c r="Q59" s="251">
        <v>45345</v>
      </c>
      <c r="R59" s="251">
        <v>45525</v>
      </c>
      <c r="S59" s="251">
        <v>45345</v>
      </c>
      <c r="T59" s="251">
        <v>45504</v>
      </c>
      <c r="U59" s="251">
        <v>45670</v>
      </c>
      <c r="V59" s="251">
        <v>45859</v>
      </c>
      <c r="W59" s="251" t="s">
        <v>3768</v>
      </c>
      <c r="X59" s="250" t="s">
        <v>5817</v>
      </c>
    </row>
    <row r="60" spans="1:24" ht="25.15" customHeight="1">
      <c r="A60" s="190" t="s">
        <v>3956</v>
      </c>
      <c r="B60" s="190" t="s">
        <v>543</v>
      </c>
      <c r="C60" s="196" t="s">
        <v>2075</v>
      </c>
      <c r="D60" s="196" t="s">
        <v>1376</v>
      </c>
      <c r="E60" s="196" t="s">
        <v>2076</v>
      </c>
      <c r="F60" s="196" t="s">
        <v>548</v>
      </c>
      <c r="G60" s="196" t="s">
        <v>549</v>
      </c>
      <c r="H60" s="196" t="s">
        <v>2788</v>
      </c>
      <c r="I60" s="196" t="s">
        <v>32</v>
      </c>
      <c r="J60" s="196" t="s">
        <v>2789</v>
      </c>
      <c r="K60" s="190" t="s">
        <v>545</v>
      </c>
      <c r="L60" s="190" t="s">
        <v>545</v>
      </c>
      <c r="M60" s="322">
        <v>3058165912</v>
      </c>
      <c r="N60" s="196" t="s">
        <v>2145</v>
      </c>
      <c r="O60" s="251"/>
      <c r="P60" s="252" t="s">
        <v>602</v>
      </c>
      <c r="Q60" s="251">
        <v>45372</v>
      </c>
      <c r="R60" s="251">
        <v>45554</v>
      </c>
      <c r="S60" s="251">
        <v>45371</v>
      </c>
      <c r="T60" s="251">
        <v>45517</v>
      </c>
      <c r="U60" s="251">
        <v>45677</v>
      </c>
      <c r="V60" s="251">
        <v>45863</v>
      </c>
      <c r="W60" s="251" t="s">
        <v>3768</v>
      </c>
      <c r="X60" s="250" t="s">
        <v>7598</v>
      </c>
    </row>
    <row r="61" spans="1:24" ht="25.15" customHeight="1">
      <c r="A61" s="190" t="s">
        <v>551</v>
      </c>
      <c r="B61" s="190" t="s">
        <v>552</v>
      </c>
      <c r="C61" s="196" t="s">
        <v>2075</v>
      </c>
      <c r="D61" s="196" t="s">
        <v>1376</v>
      </c>
      <c r="E61" s="196" t="s">
        <v>2076</v>
      </c>
      <c r="F61" s="196" t="s">
        <v>556</v>
      </c>
      <c r="G61" s="196" t="s">
        <v>557</v>
      </c>
      <c r="H61" s="196" t="s">
        <v>2790</v>
      </c>
      <c r="I61" s="196" t="s">
        <v>32</v>
      </c>
      <c r="J61" s="196" t="s">
        <v>2791</v>
      </c>
      <c r="K61" s="190" t="s">
        <v>3257</v>
      </c>
      <c r="L61" s="190" t="s">
        <v>3257</v>
      </c>
      <c r="M61" s="322">
        <v>4401900059</v>
      </c>
      <c r="N61" s="196" t="s">
        <v>2146</v>
      </c>
      <c r="O61" s="251"/>
      <c r="P61" s="252" t="s">
        <v>602</v>
      </c>
      <c r="Q61" s="251">
        <v>45372</v>
      </c>
      <c r="R61" s="251">
        <v>45553</v>
      </c>
      <c r="S61" s="251">
        <v>45371</v>
      </c>
      <c r="T61" s="251">
        <v>45517</v>
      </c>
      <c r="U61" s="251">
        <v>45677</v>
      </c>
      <c r="V61" s="251">
        <v>45863</v>
      </c>
      <c r="W61" s="251" t="s">
        <v>3768</v>
      </c>
      <c r="X61" s="250" t="s">
        <v>5959</v>
      </c>
    </row>
    <row r="62" spans="1:24" ht="25.15" customHeight="1">
      <c r="A62" s="190" t="s">
        <v>1370</v>
      </c>
      <c r="B62" s="190" t="s">
        <v>1371</v>
      </c>
      <c r="C62" s="196" t="s">
        <v>2075</v>
      </c>
      <c r="D62" s="196" t="s">
        <v>1372</v>
      </c>
      <c r="E62" s="196" t="s">
        <v>2076</v>
      </c>
      <c r="F62" s="196" t="s">
        <v>1373</v>
      </c>
      <c r="G62" s="196" t="s">
        <v>1374</v>
      </c>
      <c r="H62" s="196" t="s">
        <v>3359</v>
      </c>
      <c r="I62" s="196" t="s">
        <v>29</v>
      </c>
      <c r="J62" s="196" t="s">
        <v>3360</v>
      </c>
      <c r="K62" s="190" t="s">
        <v>1382</v>
      </c>
      <c r="L62" s="190" t="s">
        <v>1382</v>
      </c>
      <c r="M62" s="322">
        <v>3140319409</v>
      </c>
      <c r="N62" s="196" t="s">
        <v>2147</v>
      </c>
      <c r="O62" s="251"/>
      <c r="P62" s="252" t="s">
        <v>30</v>
      </c>
      <c r="Q62" s="251">
        <v>45445</v>
      </c>
      <c r="R62" s="251">
        <v>45554</v>
      </c>
      <c r="S62" s="251">
        <v>45371</v>
      </c>
      <c r="T62" s="251">
        <v>45517</v>
      </c>
      <c r="U62" s="251">
        <v>45734</v>
      </c>
      <c r="V62" s="251">
        <v>45889</v>
      </c>
      <c r="W62" s="251" t="s">
        <v>3857</v>
      </c>
      <c r="X62" s="250" t="s">
        <v>5799</v>
      </c>
    </row>
    <row r="63" spans="1:24" ht="25.15" customHeight="1">
      <c r="A63" s="190" t="s">
        <v>1556</v>
      </c>
      <c r="B63" s="190" t="s">
        <v>1557</v>
      </c>
      <c r="C63" s="196" t="s">
        <v>2075</v>
      </c>
      <c r="D63" s="196" t="s">
        <v>1558</v>
      </c>
      <c r="E63" s="196" t="s">
        <v>2076</v>
      </c>
      <c r="F63" s="196" t="s">
        <v>538</v>
      </c>
      <c r="G63" s="196" t="s">
        <v>1559</v>
      </c>
      <c r="H63" s="196" t="s">
        <v>2850</v>
      </c>
      <c r="I63" s="196" t="s">
        <v>2776</v>
      </c>
      <c r="J63" s="196" t="s">
        <v>2851</v>
      </c>
      <c r="K63" s="190" t="s">
        <v>3796</v>
      </c>
      <c r="L63" s="190" t="s">
        <v>3796</v>
      </c>
      <c r="M63" s="322">
        <v>1790302528</v>
      </c>
      <c r="N63" s="196" t="s">
        <v>2151</v>
      </c>
      <c r="O63" s="251"/>
      <c r="P63" s="251"/>
      <c r="Q63" s="251"/>
      <c r="R63" s="252" t="s">
        <v>30</v>
      </c>
      <c r="S63" s="251">
        <v>45394</v>
      </c>
      <c r="T63" s="251">
        <v>45539</v>
      </c>
      <c r="U63" s="251">
        <v>45677</v>
      </c>
      <c r="V63" s="251">
        <v>45863</v>
      </c>
      <c r="W63" s="251" t="s">
        <v>3768</v>
      </c>
      <c r="X63" s="250" t="s">
        <v>6287</v>
      </c>
    </row>
    <row r="64" spans="1:24" ht="25.15" customHeight="1">
      <c r="A64" s="190" t="s">
        <v>1525</v>
      </c>
      <c r="B64" s="190" t="s">
        <v>1526</v>
      </c>
      <c r="C64" s="196" t="s">
        <v>2075</v>
      </c>
      <c r="D64" s="196" t="s">
        <v>1527</v>
      </c>
      <c r="E64" s="196" t="s">
        <v>2076</v>
      </c>
      <c r="F64" s="196" t="s">
        <v>1529</v>
      </c>
      <c r="G64" s="196" t="s">
        <v>1530</v>
      </c>
      <c r="H64" s="196" t="s">
        <v>1526</v>
      </c>
      <c r="I64" s="196" t="s">
        <v>31</v>
      </c>
      <c r="J64" s="196" t="s">
        <v>2968</v>
      </c>
      <c r="K64" s="190" t="s">
        <v>1528</v>
      </c>
      <c r="L64" s="190" t="s">
        <v>1528</v>
      </c>
      <c r="M64" s="322">
        <v>3063174189</v>
      </c>
      <c r="N64" s="196" t="s">
        <v>2152</v>
      </c>
      <c r="O64" s="251"/>
      <c r="P64" s="252" t="s">
        <v>602</v>
      </c>
      <c r="Q64" s="251">
        <v>45366</v>
      </c>
      <c r="R64" s="251">
        <v>45549</v>
      </c>
      <c r="S64" s="251">
        <v>45387</v>
      </c>
      <c r="T64" s="251">
        <v>45583</v>
      </c>
      <c r="U64" s="251">
        <v>45769</v>
      </c>
      <c r="V64" s="251">
        <v>45891</v>
      </c>
      <c r="W64" s="251" t="s">
        <v>3857</v>
      </c>
      <c r="X64" s="250" t="s">
        <v>7260</v>
      </c>
    </row>
    <row r="65" spans="1:24" ht="25.15" customHeight="1">
      <c r="A65" s="190" t="s">
        <v>4543</v>
      </c>
      <c r="B65" s="190" t="s">
        <v>1531</v>
      </c>
      <c r="C65" s="196" t="s">
        <v>2075</v>
      </c>
      <c r="D65" s="196" t="s">
        <v>1532</v>
      </c>
      <c r="E65" s="196" t="s">
        <v>2076</v>
      </c>
      <c r="F65" s="196" t="s">
        <v>1534</v>
      </c>
      <c r="G65" s="196" t="s">
        <v>1535</v>
      </c>
      <c r="H65" s="196" t="s">
        <v>1531</v>
      </c>
      <c r="I65" s="196" t="s">
        <v>31</v>
      </c>
      <c r="J65" s="196" t="s">
        <v>1533</v>
      </c>
      <c r="K65" s="330" t="s">
        <v>2935</v>
      </c>
      <c r="L65" s="330" t="s">
        <v>2935</v>
      </c>
      <c r="M65" s="322">
        <v>2391001800</v>
      </c>
      <c r="N65" s="196" t="s">
        <v>2153</v>
      </c>
      <c r="O65" s="251"/>
      <c r="P65" s="252" t="s">
        <v>30</v>
      </c>
      <c r="Q65" s="251">
        <v>45366</v>
      </c>
      <c r="R65" s="251">
        <v>45549</v>
      </c>
      <c r="S65" s="251">
        <v>45387</v>
      </c>
      <c r="T65" s="251">
        <v>45643</v>
      </c>
      <c r="U65" s="251">
        <v>45838</v>
      </c>
      <c r="V65" s="251">
        <v>45993</v>
      </c>
      <c r="W65" s="251" t="s">
        <v>2696</v>
      </c>
      <c r="X65" s="250" t="s">
        <v>6389</v>
      </c>
    </row>
    <row r="66" spans="1:24" ht="25.15" customHeight="1">
      <c r="A66" s="190" t="s">
        <v>2154</v>
      </c>
      <c r="B66" s="190" t="s">
        <v>4161</v>
      </c>
      <c r="C66" s="196" t="s">
        <v>2075</v>
      </c>
      <c r="D66" s="196" t="s">
        <v>2878</v>
      </c>
      <c r="E66" s="196" t="s">
        <v>2076</v>
      </c>
      <c r="F66" s="196" t="s">
        <v>3858</v>
      </c>
      <c r="G66" s="196" t="s">
        <v>2157</v>
      </c>
      <c r="H66" s="196" t="s">
        <v>4161</v>
      </c>
      <c r="I66" s="196" t="s">
        <v>31</v>
      </c>
      <c r="J66" s="196" t="s">
        <v>2155</v>
      </c>
      <c r="K66" s="190" t="s">
        <v>2156</v>
      </c>
      <c r="L66" s="330" t="s">
        <v>2934</v>
      </c>
      <c r="M66" s="322">
        <v>2212564297</v>
      </c>
      <c r="N66" s="196">
        <v>22125642970</v>
      </c>
      <c r="O66" s="251"/>
      <c r="P66" s="251"/>
      <c r="Q66" s="251"/>
      <c r="R66" s="252" t="s">
        <v>30</v>
      </c>
      <c r="S66" s="251">
        <v>45448</v>
      </c>
      <c r="T66" s="251">
        <v>45545</v>
      </c>
      <c r="U66" s="251">
        <v>45708</v>
      </c>
      <c r="V66" s="251">
        <v>45889</v>
      </c>
      <c r="W66" s="251" t="s">
        <v>3857</v>
      </c>
      <c r="X66" s="250" t="s">
        <v>6238</v>
      </c>
    </row>
    <row r="67" spans="1:24" ht="25.15" customHeight="1">
      <c r="A67" s="190" t="s">
        <v>2166</v>
      </c>
      <c r="B67" s="190" t="s">
        <v>1913</v>
      </c>
      <c r="C67" s="196" t="s">
        <v>2075</v>
      </c>
      <c r="D67" s="196" t="s">
        <v>1914</v>
      </c>
      <c r="E67" s="196" t="s">
        <v>2076</v>
      </c>
      <c r="F67" s="196" t="s">
        <v>1915</v>
      </c>
      <c r="G67" s="196" t="s">
        <v>1916</v>
      </c>
      <c r="H67" s="196" t="s">
        <v>1913</v>
      </c>
      <c r="I67" s="196" t="s">
        <v>31</v>
      </c>
      <c r="J67" s="196" t="s">
        <v>2167</v>
      </c>
      <c r="K67" s="190" t="s">
        <v>2168</v>
      </c>
      <c r="L67" s="190" t="s">
        <v>2168</v>
      </c>
      <c r="M67" s="322">
        <v>2520901485</v>
      </c>
      <c r="N67" s="196" t="s">
        <v>2169</v>
      </c>
      <c r="O67" s="251"/>
      <c r="P67" s="252" t="s">
        <v>602</v>
      </c>
      <c r="Q67" s="251">
        <v>45349</v>
      </c>
      <c r="R67" s="251">
        <v>45528</v>
      </c>
      <c r="S67" s="251">
        <v>45461</v>
      </c>
      <c r="T67" s="251">
        <v>45596</v>
      </c>
      <c r="U67" s="251">
        <v>45708</v>
      </c>
      <c r="V67" s="251">
        <v>45993</v>
      </c>
      <c r="W67" s="251" t="s">
        <v>2696</v>
      </c>
      <c r="X67" s="250" t="s">
        <v>7275</v>
      </c>
    </row>
    <row r="68" spans="1:24" ht="25.15" customHeight="1">
      <c r="A68" s="190" t="s">
        <v>935</v>
      </c>
      <c r="B68" s="190" t="s">
        <v>936</v>
      </c>
      <c r="C68" s="196" t="s">
        <v>2075</v>
      </c>
      <c r="D68" s="196" t="s">
        <v>937</v>
      </c>
      <c r="E68" s="196" t="s">
        <v>2076</v>
      </c>
      <c r="F68" s="196" t="s">
        <v>938</v>
      </c>
      <c r="G68" s="196" t="s">
        <v>939</v>
      </c>
      <c r="H68" s="196" t="s">
        <v>3269</v>
      </c>
      <c r="I68" s="196" t="s">
        <v>32</v>
      </c>
      <c r="J68" s="196" t="s">
        <v>3270</v>
      </c>
      <c r="K68" s="264" t="s">
        <v>3271</v>
      </c>
      <c r="L68" s="190" t="s">
        <v>3272</v>
      </c>
      <c r="M68" s="322">
        <v>6281801613</v>
      </c>
      <c r="N68" s="196" t="s">
        <v>2170</v>
      </c>
      <c r="O68" s="251"/>
      <c r="P68" s="252" t="s">
        <v>30</v>
      </c>
      <c r="Q68" s="251">
        <v>45335</v>
      </c>
      <c r="R68" s="251">
        <v>45512</v>
      </c>
      <c r="S68" s="251">
        <v>45323</v>
      </c>
      <c r="T68" s="251">
        <v>45502</v>
      </c>
      <c r="U68" s="251">
        <v>45681</v>
      </c>
      <c r="V68" s="251">
        <v>45882</v>
      </c>
      <c r="W68" s="251" t="s">
        <v>3831</v>
      </c>
      <c r="X68" s="250" t="s">
        <v>6496</v>
      </c>
    </row>
    <row r="69" spans="1:24" ht="25.15" customHeight="1">
      <c r="A69" s="190" t="s">
        <v>940</v>
      </c>
      <c r="B69" s="190" t="s">
        <v>941</v>
      </c>
      <c r="C69" s="196" t="s">
        <v>2075</v>
      </c>
      <c r="D69" s="196" t="s">
        <v>942</v>
      </c>
      <c r="E69" s="196" t="s">
        <v>2076</v>
      </c>
      <c r="F69" s="196" t="s">
        <v>947</v>
      </c>
      <c r="G69" s="196" t="s">
        <v>948</v>
      </c>
      <c r="H69" s="196" t="s">
        <v>945</v>
      </c>
      <c r="I69" s="196" t="s">
        <v>944</v>
      </c>
      <c r="J69" s="196" t="s">
        <v>946</v>
      </c>
      <c r="K69" s="190" t="s">
        <v>943</v>
      </c>
      <c r="L69" s="190" t="s">
        <v>943</v>
      </c>
      <c r="M69" s="322">
        <v>3142266015</v>
      </c>
      <c r="N69" s="196" t="s">
        <v>2172</v>
      </c>
      <c r="O69" s="251"/>
      <c r="P69" s="251"/>
      <c r="Q69" s="252" t="s">
        <v>602</v>
      </c>
      <c r="R69" s="251">
        <v>45478</v>
      </c>
      <c r="S69" s="251">
        <v>45323</v>
      </c>
      <c r="T69" s="251">
        <v>45502</v>
      </c>
      <c r="U69" s="251">
        <v>45674</v>
      </c>
      <c r="V69" s="251">
        <v>45876</v>
      </c>
      <c r="W69" s="251" t="s">
        <v>3783</v>
      </c>
      <c r="X69" s="250" t="s">
        <v>6302</v>
      </c>
    </row>
    <row r="70" spans="1:24" ht="25.15" customHeight="1">
      <c r="A70" s="190" t="s">
        <v>3299</v>
      </c>
      <c r="B70" s="190" t="s">
        <v>949</v>
      </c>
      <c r="C70" s="196" t="s">
        <v>2075</v>
      </c>
      <c r="D70" s="196" t="s">
        <v>950</v>
      </c>
      <c r="E70" s="196" t="s">
        <v>2076</v>
      </c>
      <c r="F70" s="196" t="s">
        <v>954</v>
      </c>
      <c r="G70" s="196" t="s">
        <v>955</v>
      </c>
      <c r="H70" s="196" t="s">
        <v>952</v>
      </c>
      <c r="I70" s="196" t="s">
        <v>156</v>
      </c>
      <c r="J70" s="196" t="s">
        <v>953</v>
      </c>
      <c r="K70" s="190" t="s">
        <v>951</v>
      </c>
      <c r="L70" s="190" t="s">
        <v>951</v>
      </c>
      <c r="M70" s="322">
        <v>3148624512</v>
      </c>
      <c r="N70" s="196" t="s">
        <v>2173</v>
      </c>
      <c r="O70" s="251"/>
      <c r="P70" s="252" t="s">
        <v>602</v>
      </c>
      <c r="Q70" s="251">
        <v>45335</v>
      </c>
      <c r="R70" s="251">
        <v>45512</v>
      </c>
      <c r="S70" s="251">
        <v>45324</v>
      </c>
      <c r="T70" s="251">
        <v>45583</v>
      </c>
      <c r="U70" s="251">
        <v>45708</v>
      </c>
      <c r="V70" s="251">
        <v>45876</v>
      </c>
      <c r="W70" s="251" t="s">
        <v>3848</v>
      </c>
      <c r="X70" s="250" t="s">
        <v>4945</v>
      </c>
    </row>
    <row r="71" spans="1:24" ht="25.15" customHeight="1">
      <c r="A71" s="190" t="s">
        <v>1280</v>
      </c>
      <c r="B71" s="190" t="s">
        <v>1281</v>
      </c>
      <c r="C71" s="196" t="s">
        <v>2075</v>
      </c>
      <c r="D71" s="196" t="s">
        <v>1282</v>
      </c>
      <c r="E71" s="196" t="s">
        <v>2076</v>
      </c>
      <c r="F71" s="196" t="s">
        <v>1286</v>
      </c>
      <c r="G71" s="196" t="s">
        <v>1287</v>
      </c>
      <c r="H71" s="196" t="s">
        <v>1284</v>
      </c>
      <c r="I71" s="196" t="s">
        <v>31</v>
      </c>
      <c r="J71" s="196" t="s">
        <v>1285</v>
      </c>
      <c r="K71" s="190" t="s">
        <v>1283</v>
      </c>
      <c r="L71" s="190" t="s">
        <v>1283</v>
      </c>
      <c r="M71" s="322">
        <v>3140522586</v>
      </c>
      <c r="N71" s="196" t="s">
        <v>2174</v>
      </c>
      <c r="O71" s="251"/>
      <c r="P71" s="252" t="s">
        <v>602</v>
      </c>
      <c r="Q71" s="251">
        <v>45360</v>
      </c>
      <c r="R71" s="251">
        <v>45539</v>
      </c>
      <c r="S71" s="251">
        <v>45364</v>
      </c>
      <c r="T71" s="251">
        <v>45518</v>
      </c>
      <c r="U71" s="251">
        <v>45699</v>
      </c>
      <c r="V71" s="251">
        <v>45880</v>
      </c>
      <c r="W71" s="251" t="s">
        <v>3831</v>
      </c>
      <c r="X71" s="250" t="s">
        <v>7382</v>
      </c>
    </row>
    <row r="72" spans="1:24" ht="25.15" customHeight="1">
      <c r="A72" s="190" t="s">
        <v>1288</v>
      </c>
      <c r="B72" s="190" t="s">
        <v>1289</v>
      </c>
      <c r="C72" s="196" t="s">
        <v>2075</v>
      </c>
      <c r="D72" s="196" t="s">
        <v>1290</v>
      </c>
      <c r="E72" s="196" t="s">
        <v>2076</v>
      </c>
      <c r="F72" s="196" t="s">
        <v>1294</v>
      </c>
      <c r="G72" s="196" t="s">
        <v>1295</v>
      </c>
      <c r="H72" s="196" t="s">
        <v>1292</v>
      </c>
      <c r="I72" s="196" t="s">
        <v>345</v>
      </c>
      <c r="J72" s="196" t="s">
        <v>1293</v>
      </c>
      <c r="K72" s="190" t="s">
        <v>1291</v>
      </c>
      <c r="L72" s="190" t="s">
        <v>1291</v>
      </c>
      <c r="M72" s="322">
        <v>3140393020</v>
      </c>
      <c r="N72" s="196" t="s">
        <v>2175</v>
      </c>
      <c r="O72" s="251"/>
      <c r="P72" s="252" t="s">
        <v>602</v>
      </c>
      <c r="Q72" s="251">
        <v>45360</v>
      </c>
      <c r="R72" s="251">
        <v>45539</v>
      </c>
      <c r="S72" s="251">
        <v>45364</v>
      </c>
      <c r="T72" s="251">
        <v>45518</v>
      </c>
      <c r="U72" s="251">
        <v>45791</v>
      </c>
      <c r="V72" s="251">
        <v>45904</v>
      </c>
      <c r="W72" s="251" t="s">
        <v>3968</v>
      </c>
      <c r="X72" s="250" t="s">
        <v>6505</v>
      </c>
    </row>
    <row r="73" spans="1:24" ht="25.15" customHeight="1">
      <c r="A73" s="190" t="s">
        <v>3969</v>
      </c>
      <c r="B73" s="190" t="s">
        <v>993</v>
      </c>
      <c r="C73" s="196" t="s">
        <v>2075</v>
      </c>
      <c r="D73" s="196" t="s">
        <v>994</v>
      </c>
      <c r="E73" s="196" t="s">
        <v>2076</v>
      </c>
      <c r="F73" s="196" t="s">
        <v>2865</v>
      </c>
      <c r="G73" s="196" t="s">
        <v>2866</v>
      </c>
      <c r="H73" s="196" t="s">
        <v>993</v>
      </c>
      <c r="I73" s="196" t="s">
        <v>31</v>
      </c>
      <c r="J73" s="196" t="s">
        <v>996</v>
      </c>
      <c r="K73" s="190" t="s">
        <v>995</v>
      </c>
      <c r="L73" s="190" t="s">
        <v>995</v>
      </c>
      <c r="M73" s="322">
        <v>1111269544</v>
      </c>
      <c r="N73" s="196" t="s">
        <v>2176</v>
      </c>
      <c r="O73" s="251"/>
      <c r="P73" s="251"/>
      <c r="Q73" s="252" t="s">
        <v>30</v>
      </c>
      <c r="R73" s="251">
        <v>45513</v>
      </c>
      <c r="S73" s="251">
        <v>45328</v>
      </c>
      <c r="T73" s="251">
        <v>45540</v>
      </c>
      <c r="U73" s="251">
        <v>45733</v>
      </c>
      <c r="V73" s="251">
        <v>45904</v>
      </c>
      <c r="W73" s="251" t="s">
        <v>3973</v>
      </c>
      <c r="X73" s="250" t="s">
        <v>5739</v>
      </c>
    </row>
    <row r="74" spans="1:24" ht="25.15" customHeight="1">
      <c r="A74" s="190" t="s">
        <v>3372</v>
      </c>
      <c r="B74" s="190" t="s">
        <v>1729</v>
      </c>
      <c r="C74" s="196" t="s">
        <v>2075</v>
      </c>
      <c r="D74" s="196" t="s">
        <v>1108</v>
      </c>
      <c r="E74" s="196" t="s">
        <v>2076</v>
      </c>
      <c r="F74" s="196" t="s">
        <v>1112</v>
      </c>
      <c r="G74" s="196" t="s">
        <v>1113</v>
      </c>
      <c r="H74" s="196" t="s">
        <v>1111</v>
      </c>
      <c r="I74" s="196" t="s">
        <v>1110</v>
      </c>
      <c r="J74" s="196" t="s">
        <v>2815</v>
      </c>
      <c r="K74" s="190" t="s">
        <v>1109</v>
      </c>
      <c r="L74" s="190" t="s">
        <v>3373</v>
      </c>
      <c r="M74" s="322">
        <v>3064776723</v>
      </c>
      <c r="N74" s="196" t="s">
        <v>2177</v>
      </c>
      <c r="O74" s="251"/>
      <c r="P74" s="252" t="s">
        <v>602</v>
      </c>
      <c r="Q74" s="251">
        <v>45346</v>
      </c>
      <c r="R74" s="251">
        <v>45525</v>
      </c>
      <c r="S74" s="251">
        <v>45345</v>
      </c>
      <c r="T74" s="251">
        <v>45518</v>
      </c>
      <c r="U74" s="251">
        <v>45715</v>
      </c>
      <c r="V74" s="251">
        <v>45888</v>
      </c>
      <c r="W74" s="251" t="s">
        <v>3856</v>
      </c>
      <c r="X74" s="250" t="s">
        <v>7332</v>
      </c>
    </row>
    <row r="75" spans="1:24" ht="25.15" customHeight="1">
      <c r="A75" s="190" t="s">
        <v>1650</v>
      </c>
      <c r="B75" s="190" t="s">
        <v>1651</v>
      </c>
      <c r="C75" s="196" t="s">
        <v>2075</v>
      </c>
      <c r="D75" s="196" t="s">
        <v>1652</v>
      </c>
      <c r="E75" s="196" t="s">
        <v>2076</v>
      </c>
      <c r="F75" s="196" t="s">
        <v>1654</v>
      </c>
      <c r="G75" s="196" t="s">
        <v>1655</v>
      </c>
      <c r="H75" s="196" t="s">
        <v>1651</v>
      </c>
      <c r="I75" s="196" t="s">
        <v>31</v>
      </c>
      <c r="J75" s="196" t="s">
        <v>571</v>
      </c>
      <c r="K75" s="190" t="s">
        <v>1653</v>
      </c>
      <c r="L75" s="190" t="s">
        <v>1653</v>
      </c>
      <c r="M75" s="322">
        <v>1022667006</v>
      </c>
      <c r="N75" s="196" t="s">
        <v>2178</v>
      </c>
      <c r="O75" s="251"/>
      <c r="P75" s="252" t="s">
        <v>602</v>
      </c>
      <c r="Q75" s="251">
        <v>45387</v>
      </c>
      <c r="R75" s="251">
        <v>45581</v>
      </c>
      <c r="S75" s="251">
        <v>45401</v>
      </c>
      <c r="T75" s="251">
        <v>45596</v>
      </c>
      <c r="U75" s="251">
        <v>45715</v>
      </c>
      <c r="V75" s="251">
        <v>45888</v>
      </c>
      <c r="W75" s="251" t="s">
        <v>3856</v>
      </c>
      <c r="X75" s="250" t="s">
        <v>5984</v>
      </c>
    </row>
    <row r="76" spans="1:24" ht="25.15" customHeight="1">
      <c r="A76" s="190" t="s">
        <v>1114</v>
      </c>
      <c r="B76" s="190" t="s">
        <v>1115</v>
      </c>
      <c r="C76" s="196" t="s">
        <v>2075</v>
      </c>
      <c r="D76" s="196" t="s">
        <v>1116</v>
      </c>
      <c r="E76" s="196" t="s">
        <v>2076</v>
      </c>
      <c r="F76" s="196" t="s">
        <v>861</v>
      </c>
      <c r="G76" s="196" t="s">
        <v>1119</v>
      </c>
      <c r="H76" s="196" t="s">
        <v>1118</v>
      </c>
      <c r="I76" s="196" t="s">
        <v>1062</v>
      </c>
      <c r="J76" s="196" t="s">
        <v>860</v>
      </c>
      <c r="K76" s="190" t="s">
        <v>1117</v>
      </c>
      <c r="L76" s="190" t="s">
        <v>1117</v>
      </c>
      <c r="M76" s="322">
        <v>3140169550</v>
      </c>
      <c r="N76" s="196" t="s">
        <v>2181</v>
      </c>
      <c r="O76" s="251"/>
      <c r="P76" s="252" t="s">
        <v>602</v>
      </c>
      <c r="Q76" s="251">
        <v>45343</v>
      </c>
      <c r="R76" s="251">
        <v>45532</v>
      </c>
      <c r="S76" s="251">
        <v>45348</v>
      </c>
      <c r="T76" s="251">
        <v>45513</v>
      </c>
      <c r="U76" s="251">
        <v>45681</v>
      </c>
      <c r="V76" s="251">
        <v>45875</v>
      </c>
      <c r="W76" s="251" t="s">
        <v>3783</v>
      </c>
      <c r="X76" s="250" t="s">
        <v>6277</v>
      </c>
    </row>
    <row r="77" spans="1:24" ht="25.15" customHeight="1">
      <c r="A77" s="190" t="s">
        <v>3371</v>
      </c>
      <c r="B77" s="190" t="s">
        <v>722</v>
      </c>
      <c r="C77" s="196" t="s">
        <v>2075</v>
      </c>
      <c r="D77" s="196" t="s">
        <v>1644</v>
      </c>
      <c r="E77" s="196" t="s">
        <v>2076</v>
      </c>
      <c r="F77" s="196" t="s">
        <v>727</v>
      </c>
      <c r="G77" s="196" t="s">
        <v>728</v>
      </c>
      <c r="H77" s="196" t="s">
        <v>722</v>
      </c>
      <c r="I77" s="196" t="s">
        <v>31</v>
      </c>
      <c r="J77" s="196" t="s">
        <v>2182</v>
      </c>
      <c r="K77" s="190" t="s">
        <v>724</v>
      </c>
      <c r="L77" s="190" t="s">
        <v>724</v>
      </c>
      <c r="M77" s="322">
        <v>3058176350</v>
      </c>
      <c r="N77" s="196" t="s">
        <v>2183</v>
      </c>
      <c r="O77" s="251"/>
      <c r="P77" s="252" t="s">
        <v>602</v>
      </c>
      <c r="Q77" s="251">
        <v>45387</v>
      </c>
      <c r="R77" s="251">
        <v>45581</v>
      </c>
      <c r="S77" s="251">
        <v>45401</v>
      </c>
      <c r="T77" s="251">
        <v>45537</v>
      </c>
      <c r="U77" s="251">
        <v>45715</v>
      </c>
      <c r="V77" s="251">
        <v>45889</v>
      </c>
      <c r="W77" s="251" t="s">
        <v>3856</v>
      </c>
      <c r="X77" s="250" t="s">
        <v>5006</v>
      </c>
    </row>
    <row r="78" spans="1:24" ht="25.15" customHeight="1">
      <c r="A78" s="190" t="s">
        <v>1126</v>
      </c>
      <c r="B78" s="190" t="s">
        <v>270</v>
      </c>
      <c r="C78" s="196" t="s">
        <v>2075</v>
      </c>
      <c r="D78" s="196" t="s">
        <v>1122</v>
      </c>
      <c r="E78" s="196" t="s">
        <v>2076</v>
      </c>
      <c r="F78" s="196" t="s">
        <v>275</v>
      </c>
      <c r="G78" s="196" t="s">
        <v>276</v>
      </c>
      <c r="H78" s="196" t="s">
        <v>270</v>
      </c>
      <c r="I78" s="196" t="s">
        <v>31</v>
      </c>
      <c r="J78" s="196" t="s">
        <v>274</v>
      </c>
      <c r="K78" s="190" t="s">
        <v>272</v>
      </c>
      <c r="L78" s="190" t="s">
        <v>272</v>
      </c>
      <c r="M78" s="322">
        <v>5903100375</v>
      </c>
      <c r="N78" s="196" t="s">
        <v>2184</v>
      </c>
      <c r="O78" s="251"/>
      <c r="P78" s="252" t="s">
        <v>602</v>
      </c>
      <c r="Q78" s="251">
        <v>45343</v>
      </c>
      <c r="R78" s="251">
        <v>45532</v>
      </c>
      <c r="S78" s="251">
        <v>45348</v>
      </c>
      <c r="T78" s="251">
        <v>45513</v>
      </c>
      <c r="U78" s="251">
        <v>45681</v>
      </c>
      <c r="V78" s="251">
        <v>45875</v>
      </c>
      <c r="W78" s="251" t="s">
        <v>3783</v>
      </c>
      <c r="X78" s="250" t="s">
        <v>5646</v>
      </c>
    </row>
    <row r="79" spans="1:24" ht="25.15" customHeight="1">
      <c r="A79" s="190" t="s">
        <v>1120</v>
      </c>
      <c r="B79" s="190" t="s">
        <v>1121</v>
      </c>
      <c r="C79" s="196" t="s">
        <v>2075</v>
      </c>
      <c r="D79" s="196" t="s">
        <v>1122</v>
      </c>
      <c r="E79" s="196" t="s">
        <v>2076</v>
      </c>
      <c r="F79" s="196" t="s">
        <v>1124</v>
      </c>
      <c r="G79" s="196" t="s">
        <v>1125</v>
      </c>
      <c r="H79" s="196" t="s">
        <v>263</v>
      </c>
      <c r="I79" s="196" t="s">
        <v>381</v>
      </c>
      <c r="J79" s="196" t="s">
        <v>264</v>
      </c>
      <c r="K79" s="190" t="s">
        <v>1123</v>
      </c>
      <c r="L79" s="190" t="s">
        <v>1123</v>
      </c>
      <c r="M79" s="322">
        <v>4274100625</v>
      </c>
      <c r="N79" s="196" t="s">
        <v>2185</v>
      </c>
      <c r="O79" s="251"/>
      <c r="P79" s="252" t="s">
        <v>602</v>
      </c>
      <c r="Q79" s="251">
        <v>45343</v>
      </c>
      <c r="R79" s="251">
        <v>45532</v>
      </c>
      <c r="S79" s="251">
        <v>45348</v>
      </c>
      <c r="T79" s="251">
        <v>45513</v>
      </c>
      <c r="U79" s="251">
        <v>45681</v>
      </c>
      <c r="V79" s="251">
        <v>45875</v>
      </c>
      <c r="W79" s="251" t="s">
        <v>3783</v>
      </c>
      <c r="X79" s="250" t="s">
        <v>6617</v>
      </c>
    </row>
    <row r="80" spans="1:24" ht="25.15" customHeight="1">
      <c r="A80" s="190" t="s">
        <v>1404</v>
      </c>
      <c r="B80" s="190" t="s">
        <v>1405</v>
      </c>
      <c r="C80" s="196" t="s">
        <v>2075</v>
      </c>
      <c r="D80" s="196" t="s">
        <v>1406</v>
      </c>
      <c r="E80" s="196" t="s">
        <v>2076</v>
      </c>
      <c r="F80" s="196" t="s">
        <v>1408</v>
      </c>
      <c r="G80" s="196" t="s">
        <v>2766</v>
      </c>
      <c r="H80" s="196" t="s">
        <v>2759</v>
      </c>
      <c r="I80" s="196" t="s">
        <v>107</v>
      </c>
      <c r="J80" s="196" t="s">
        <v>2760</v>
      </c>
      <c r="K80" s="190" t="s">
        <v>1407</v>
      </c>
      <c r="L80" s="190" t="s">
        <v>1407</v>
      </c>
      <c r="M80" s="322">
        <v>3058622015</v>
      </c>
      <c r="N80" s="196" t="s">
        <v>2186</v>
      </c>
      <c r="O80" s="251"/>
      <c r="P80" s="252" t="s">
        <v>602</v>
      </c>
      <c r="Q80" s="251">
        <v>45389</v>
      </c>
      <c r="R80" s="251">
        <v>45548</v>
      </c>
      <c r="S80" s="251">
        <v>45377</v>
      </c>
      <c r="T80" s="251">
        <v>45510</v>
      </c>
      <c r="U80" s="251">
        <v>45672</v>
      </c>
      <c r="V80" s="251">
        <v>45861</v>
      </c>
      <c r="W80" s="251" t="s">
        <v>3768</v>
      </c>
      <c r="X80" s="250" t="s">
        <v>5687</v>
      </c>
    </row>
    <row r="81" spans="1:24" ht="25.15" customHeight="1">
      <c r="A81" s="190" t="s">
        <v>4043</v>
      </c>
      <c r="B81" s="190" t="s">
        <v>1409</v>
      </c>
      <c r="C81" s="196" t="s">
        <v>2075</v>
      </c>
      <c r="D81" s="196" t="s">
        <v>1410</v>
      </c>
      <c r="E81" s="196" t="s">
        <v>2076</v>
      </c>
      <c r="F81" s="196" t="s">
        <v>1414</v>
      </c>
      <c r="G81" s="196" t="s">
        <v>1415</v>
      </c>
      <c r="H81" s="196" t="s">
        <v>1412</v>
      </c>
      <c r="I81" s="196" t="s">
        <v>31</v>
      </c>
      <c r="J81" s="196" t="s">
        <v>1413</v>
      </c>
      <c r="K81" s="190" t="s">
        <v>1411</v>
      </c>
      <c r="L81" s="190" t="s">
        <v>1411</v>
      </c>
      <c r="M81" s="322">
        <v>7773900847</v>
      </c>
      <c r="N81" s="196" t="s">
        <v>2187</v>
      </c>
      <c r="O81" s="251"/>
      <c r="P81" s="252" t="s">
        <v>602</v>
      </c>
      <c r="Q81" s="251">
        <v>45364</v>
      </c>
      <c r="R81" s="251">
        <v>45548</v>
      </c>
      <c r="S81" s="251">
        <v>45377</v>
      </c>
      <c r="T81" s="251">
        <v>45503</v>
      </c>
      <c r="U81" s="251">
        <v>45751</v>
      </c>
      <c r="V81" s="251">
        <v>45910</v>
      </c>
      <c r="W81" s="251" t="s">
        <v>4042</v>
      </c>
      <c r="X81" s="250" t="s">
        <v>5535</v>
      </c>
    </row>
    <row r="82" spans="1:24" ht="25.15" customHeight="1">
      <c r="A82" s="190" t="s">
        <v>1669</v>
      </c>
      <c r="B82" s="190" t="s">
        <v>1670</v>
      </c>
      <c r="C82" s="196" t="s">
        <v>2075</v>
      </c>
      <c r="D82" s="196" t="s">
        <v>1671</v>
      </c>
      <c r="E82" s="196" t="s">
        <v>2076</v>
      </c>
      <c r="F82" s="196" t="s">
        <v>1672</v>
      </c>
      <c r="G82" s="196" t="s">
        <v>506</v>
      </c>
      <c r="H82" s="196" t="s">
        <v>2764</v>
      </c>
      <c r="I82" s="196" t="s">
        <v>512</v>
      </c>
      <c r="J82" s="196" t="s">
        <v>2765</v>
      </c>
      <c r="K82" s="190" t="s">
        <v>3914</v>
      </c>
      <c r="L82" s="190" t="s">
        <v>1675</v>
      </c>
      <c r="M82" s="322">
        <v>5318101948</v>
      </c>
      <c r="N82" s="196" t="s">
        <v>2189</v>
      </c>
      <c r="O82" s="251"/>
      <c r="P82" s="252" t="s">
        <v>602</v>
      </c>
      <c r="Q82" s="251">
        <v>45375</v>
      </c>
      <c r="R82" s="251">
        <v>45585</v>
      </c>
      <c r="S82" s="251">
        <v>45408</v>
      </c>
      <c r="T82" s="251">
        <v>45510</v>
      </c>
      <c r="U82" s="251">
        <v>45699</v>
      </c>
      <c r="V82" s="251">
        <v>45881</v>
      </c>
      <c r="W82" s="251" t="s">
        <v>3831</v>
      </c>
      <c r="X82" s="250" t="s">
        <v>6929</v>
      </c>
    </row>
    <row r="83" spans="1:24" ht="25.15" customHeight="1">
      <c r="A83" s="190" t="s">
        <v>2190</v>
      </c>
      <c r="B83" s="190" t="s">
        <v>1674</v>
      </c>
      <c r="C83" s="196" t="s">
        <v>2075</v>
      </c>
      <c r="D83" s="196" t="s">
        <v>1671</v>
      </c>
      <c r="E83" s="196" t="s">
        <v>2076</v>
      </c>
      <c r="F83" s="196" t="s">
        <v>1676</v>
      </c>
      <c r="G83" s="196" t="s">
        <v>1677</v>
      </c>
      <c r="H83" s="196" t="s">
        <v>2764</v>
      </c>
      <c r="I83" s="196" t="s">
        <v>512</v>
      </c>
      <c r="J83" s="196" t="s">
        <v>2765</v>
      </c>
      <c r="K83" s="190" t="s">
        <v>1675</v>
      </c>
      <c r="L83" s="190" t="s">
        <v>1675</v>
      </c>
      <c r="M83" s="322">
        <v>3058632584</v>
      </c>
      <c r="N83" s="196" t="s">
        <v>2188</v>
      </c>
      <c r="O83" s="251"/>
      <c r="P83" s="252" t="s">
        <v>602</v>
      </c>
      <c r="Q83" s="251">
        <v>45375</v>
      </c>
      <c r="R83" s="251">
        <v>45585</v>
      </c>
      <c r="S83" s="251">
        <v>45408</v>
      </c>
      <c r="T83" s="251">
        <v>45510</v>
      </c>
      <c r="U83" s="251">
        <v>45699</v>
      </c>
      <c r="V83" s="251">
        <v>45881</v>
      </c>
      <c r="W83" s="251" t="s">
        <v>3831</v>
      </c>
      <c r="X83" s="250" t="s">
        <v>7104</v>
      </c>
    </row>
    <row r="84" spans="1:24" ht="25.15" customHeight="1">
      <c r="A84" s="190" t="s">
        <v>3245</v>
      </c>
      <c r="B84" s="190" t="s">
        <v>1664</v>
      </c>
      <c r="C84" s="196" t="s">
        <v>2075</v>
      </c>
      <c r="D84" s="196" t="s">
        <v>1665</v>
      </c>
      <c r="E84" s="196" t="s">
        <v>2076</v>
      </c>
      <c r="F84" s="196" t="s">
        <v>1667</v>
      </c>
      <c r="G84" s="196" t="s">
        <v>1668</v>
      </c>
      <c r="H84" s="196" t="s">
        <v>2191</v>
      </c>
      <c r="I84" s="196" t="s">
        <v>903</v>
      </c>
      <c r="J84" s="196" t="s">
        <v>2192</v>
      </c>
      <c r="K84" s="330" t="s">
        <v>3338</v>
      </c>
      <c r="L84" s="190" t="s">
        <v>1666</v>
      </c>
      <c r="M84" s="322">
        <v>3718703195</v>
      </c>
      <c r="N84" s="196">
        <v>37187031950</v>
      </c>
      <c r="O84" s="251"/>
      <c r="P84" s="252" t="s">
        <v>602</v>
      </c>
      <c r="Q84" s="251">
        <v>45400</v>
      </c>
      <c r="R84" s="251">
        <v>45585</v>
      </c>
      <c r="S84" s="251">
        <v>45408</v>
      </c>
      <c r="T84" s="251">
        <v>45540</v>
      </c>
      <c r="U84" s="251">
        <v>45699</v>
      </c>
      <c r="V84" s="251">
        <v>45881</v>
      </c>
      <c r="W84" s="251" t="s">
        <v>3783</v>
      </c>
      <c r="X84" s="250" t="s">
        <v>7123</v>
      </c>
    </row>
    <row r="85" spans="1:24" ht="25.15" customHeight="1">
      <c r="A85" s="190" t="s">
        <v>54</v>
      </c>
      <c r="B85" s="190" t="s">
        <v>55</v>
      </c>
      <c r="C85" s="196" t="s">
        <v>2075</v>
      </c>
      <c r="D85" s="196" t="s">
        <v>1005</v>
      </c>
      <c r="E85" s="196" t="s">
        <v>2076</v>
      </c>
      <c r="F85" s="196" t="s">
        <v>59</v>
      </c>
      <c r="G85" s="196" t="s">
        <v>60</v>
      </c>
      <c r="H85" s="196" t="s">
        <v>55</v>
      </c>
      <c r="I85" s="196" t="s">
        <v>31</v>
      </c>
      <c r="J85" s="196" t="s">
        <v>58</v>
      </c>
      <c r="K85" s="190" t="s">
        <v>2747</v>
      </c>
      <c r="L85" s="190" t="s">
        <v>3250</v>
      </c>
      <c r="M85" s="322">
        <v>3053045802</v>
      </c>
      <c r="N85" s="196" t="s">
        <v>2193</v>
      </c>
      <c r="O85" s="251"/>
      <c r="P85" s="252" t="s">
        <v>602</v>
      </c>
      <c r="Q85" s="251">
        <v>45330</v>
      </c>
      <c r="R85" s="251">
        <v>45520</v>
      </c>
      <c r="S85" s="251">
        <v>45329</v>
      </c>
      <c r="T85" s="251">
        <v>45503</v>
      </c>
      <c r="U85" s="251">
        <v>45672</v>
      </c>
      <c r="V85" s="251">
        <v>45861</v>
      </c>
      <c r="W85" s="251" t="s">
        <v>3768</v>
      </c>
      <c r="X85" s="250" t="s">
        <v>7477</v>
      </c>
    </row>
    <row r="86" spans="1:24" ht="25.15" customHeight="1">
      <c r="A86" s="190" t="s">
        <v>1007</v>
      </c>
      <c r="B86" s="190" t="s">
        <v>1008</v>
      </c>
      <c r="C86" s="196" t="s">
        <v>2075</v>
      </c>
      <c r="D86" s="196" t="s">
        <v>1009</v>
      </c>
      <c r="E86" s="196" t="s">
        <v>2076</v>
      </c>
      <c r="F86" s="196"/>
      <c r="G86" s="196" t="s">
        <v>1011</v>
      </c>
      <c r="H86" s="196" t="s">
        <v>1008</v>
      </c>
      <c r="I86" s="196" t="s">
        <v>31</v>
      </c>
      <c r="J86" s="196" t="s">
        <v>1010</v>
      </c>
      <c r="K86" s="190" t="s">
        <v>1012</v>
      </c>
      <c r="L86" s="190" t="s">
        <v>1012</v>
      </c>
      <c r="M86" s="322">
        <v>4058601270</v>
      </c>
      <c r="N86" s="196" t="s">
        <v>2199</v>
      </c>
      <c r="O86" s="251"/>
      <c r="P86" s="252" t="s">
        <v>602</v>
      </c>
      <c r="Q86" s="251">
        <v>45346</v>
      </c>
      <c r="R86" s="251">
        <v>45515</v>
      </c>
      <c r="S86" s="251">
        <v>45329</v>
      </c>
      <c r="T86" s="251">
        <v>45595</v>
      </c>
      <c r="U86" s="251">
        <v>45705</v>
      </c>
      <c r="V86" s="251">
        <v>45882</v>
      </c>
      <c r="W86" s="251" t="s">
        <v>3831</v>
      </c>
      <c r="X86" s="250" t="s">
        <v>6700</v>
      </c>
    </row>
    <row r="87" spans="1:24" ht="25.15" customHeight="1">
      <c r="A87" s="190" t="s">
        <v>3781</v>
      </c>
      <c r="B87" s="190" t="s">
        <v>47</v>
      </c>
      <c r="C87" s="196" t="s">
        <v>2075</v>
      </c>
      <c r="D87" s="196" t="s">
        <v>1006</v>
      </c>
      <c r="E87" s="196" t="s">
        <v>2076</v>
      </c>
      <c r="F87" s="196" t="s">
        <v>51</v>
      </c>
      <c r="G87" s="196" t="s">
        <v>52</v>
      </c>
      <c r="H87" s="196" t="s">
        <v>47</v>
      </c>
      <c r="I87" s="196" t="s">
        <v>31</v>
      </c>
      <c r="J87" s="196" t="s">
        <v>50</v>
      </c>
      <c r="K87" s="190" t="s">
        <v>49</v>
      </c>
      <c r="L87" s="190" t="s">
        <v>49</v>
      </c>
      <c r="M87" s="322">
        <v>3058190707</v>
      </c>
      <c r="N87" s="196" t="s">
        <v>2200</v>
      </c>
      <c r="O87" s="251"/>
      <c r="P87" s="252" t="s">
        <v>602</v>
      </c>
      <c r="Q87" s="251">
        <v>45330</v>
      </c>
      <c r="R87" s="251">
        <v>45515</v>
      </c>
      <c r="S87" s="251">
        <v>45329</v>
      </c>
      <c r="T87" s="251">
        <v>45503</v>
      </c>
      <c r="U87" s="251">
        <v>45672</v>
      </c>
      <c r="V87" s="251">
        <v>45861</v>
      </c>
      <c r="W87" s="251" t="s">
        <v>3768</v>
      </c>
      <c r="X87" s="250" t="s">
        <v>5526</v>
      </c>
    </row>
    <row r="88" spans="1:24" ht="25.15" customHeight="1">
      <c r="A88" s="190" t="s">
        <v>1395</v>
      </c>
      <c r="B88" s="190" t="s">
        <v>1396</v>
      </c>
      <c r="C88" s="196" t="s">
        <v>2075</v>
      </c>
      <c r="D88" s="196" t="s">
        <v>1397</v>
      </c>
      <c r="E88" s="196" t="s">
        <v>2076</v>
      </c>
      <c r="F88" s="196" t="s">
        <v>1400</v>
      </c>
      <c r="G88" s="196" t="s">
        <v>1401</v>
      </c>
      <c r="H88" s="196" t="s">
        <v>1398</v>
      </c>
      <c r="I88" s="196" t="s">
        <v>31</v>
      </c>
      <c r="J88" s="196" t="s">
        <v>1399</v>
      </c>
      <c r="K88" s="190" t="s">
        <v>619</v>
      </c>
      <c r="L88" s="190" t="s">
        <v>619</v>
      </c>
      <c r="M88" s="322">
        <v>4262900218</v>
      </c>
      <c r="N88" s="196" t="s">
        <v>2201</v>
      </c>
      <c r="O88" s="251"/>
      <c r="P88" s="252" t="s">
        <v>602</v>
      </c>
      <c r="Q88" s="251">
        <v>45364</v>
      </c>
      <c r="R88" s="251">
        <v>45548</v>
      </c>
      <c r="S88" s="251">
        <v>45377</v>
      </c>
      <c r="T88" s="251">
        <v>45503</v>
      </c>
      <c r="U88" s="251">
        <v>45793</v>
      </c>
      <c r="V88" s="251">
        <v>45910</v>
      </c>
      <c r="W88" s="251" t="s">
        <v>4042</v>
      </c>
      <c r="X88" s="250" t="s">
        <v>6076</v>
      </c>
    </row>
    <row r="89" spans="1:24" ht="25.15" customHeight="1">
      <c r="A89" s="190" t="s">
        <v>1402</v>
      </c>
      <c r="B89" s="190" t="s">
        <v>298</v>
      </c>
      <c r="C89" s="196" t="s">
        <v>2075</v>
      </c>
      <c r="D89" s="196" t="s">
        <v>1397</v>
      </c>
      <c r="E89" s="196" t="s">
        <v>2076</v>
      </c>
      <c r="F89" s="196" t="s">
        <v>302</v>
      </c>
      <c r="G89" s="196" t="s">
        <v>303</v>
      </c>
      <c r="H89" s="196" t="s">
        <v>298</v>
      </c>
      <c r="I89" s="196" t="s">
        <v>31</v>
      </c>
      <c r="J89" s="196" t="s">
        <v>301</v>
      </c>
      <c r="K89" s="190" t="s">
        <v>1403</v>
      </c>
      <c r="L89" s="190" t="s">
        <v>3361</v>
      </c>
      <c r="M89" s="322">
        <v>3058193984</v>
      </c>
      <c r="N89" s="196" t="s">
        <v>2202</v>
      </c>
      <c r="O89" s="251"/>
      <c r="P89" s="252" t="s">
        <v>602</v>
      </c>
      <c r="Q89" s="251">
        <v>45364</v>
      </c>
      <c r="R89" s="251">
        <v>45548</v>
      </c>
      <c r="S89" s="251">
        <v>45377</v>
      </c>
      <c r="T89" s="251">
        <v>45503</v>
      </c>
      <c r="U89" s="251">
        <v>45705</v>
      </c>
      <c r="V89" s="251">
        <v>45882</v>
      </c>
      <c r="W89" s="251" t="s">
        <v>3966</v>
      </c>
      <c r="X89" s="250" t="s">
        <v>6456</v>
      </c>
    </row>
    <row r="90" spans="1:24" ht="25.15" customHeight="1">
      <c r="A90" s="190" t="s">
        <v>999</v>
      </c>
      <c r="B90" s="190" t="s">
        <v>1000</v>
      </c>
      <c r="C90" s="196" t="s">
        <v>2075</v>
      </c>
      <c r="D90" s="196" t="s">
        <v>1001</v>
      </c>
      <c r="E90" s="196" t="s">
        <v>2076</v>
      </c>
      <c r="F90" s="196" t="s">
        <v>1003</v>
      </c>
      <c r="G90" s="196" t="s">
        <v>1004</v>
      </c>
      <c r="H90" s="196" t="s">
        <v>1000</v>
      </c>
      <c r="I90" s="196" t="s">
        <v>31</v>
      </c>
      <c r="J90" s="196" t="s">
        <v>1002</v>
      </c>
      <c r="K90" s="190" t="s">
        <v>3291</v>
      </c>
      <c r="L90" s="190" t="s">
        <v>3291</v>
      </c>
      <c r="M90" s="322">
        <v>6830602222</v>
      </c>
      <c r="N90" s="196" t="s">
        <v>2203</v>
      </c>
      <c r="O90" s="251"/>
      <c r="P90" s="252" t="s">
        <v>602</v>
      </c>
      <c r="Q90" s="251">
        <v>45346</v>
      </c>
      <c r="R90" s="251">
        <v>45515</v>
      </c>
      <c r="S90" s="251">
        <v>45329</v>
      </c>
      <c r="T90" s="251">
        <v>45503</v>
      </c>
      <c r="U90" s="251">
        <v>45702</v>
      </c>
      <c r="V90" s="251">
        <v>45883</v>
      </c>
      <c r="W90" s="251" t="s">
        <v>3966</v>
      </c>
      <c r="X90" s="250" t="s">
        <v>5715</v>
      </c>
    </row>
    <row r="91" spans="1:24" ht="25.15" customHeight="1">
      <c r="A91" s="190" t="s">
        <v>651</v>
      </c>
      <c r="B91" s="190" t="s">
        <v>1905</v>
      </c>
      <c r="C91" s="196" t="s">
        <v>2075</v>
      </c>
      <c r="D91" s="196" t="s">
        <v>1906</v>
      </c>
      <c r="E91" s="196" t="s">
        <v>2076</v>
      </c>
      <c r="F91" s="196" t="s">
        <v>649</v>
      </c>
      <c r="G91" s="196" t="s">
        <v>650</v>
      </c>
      <c r="H91" s="196" t="s">
        <v>647</v>
      </c>
      <c r="I91" s="196" t="s">
        <v>31</v>
      </c>
      <c r="J91" s="196" t="s">
        <v>648</v>
      </c>
      <c r="K91" s="190" t="s">
        <v>646</v>
      </c>
      <c r="L91" s="190" t="s">
        <v>646</v>
      </c>
      <c r="M91" s="322">
        <v>7760800156</v>
      </c>
      <c r="N91" s="196" t="s">
        <v>2204</v>
      </c>
      <c r="O91" s="251"/>
      <c r="P91" s="252" t="s">
        <v>602</v>
      </c>
      <c r="Q91" s="251">
        <v>45336</v>
      </c>
      <c r="R91" s="251">
        <v>45520</v>
      </c>
      <c r="S91" s="251">
        <v>45457</v>
      </c>
      <c r="T91" s="251">
        <v>45572</v>
      </c>
      <c r="U91" s="251">
        <v>45750</v>
      </c>
      <c r="V91" s="251">
        <v>45889</v>
      </c>
      <c r="W91" s="251" t="s">
        <v>3857</v>
      </c>
      <c r="X91" s="250" t="s">
        <v>7474</v>
      </c>
    </row>
    <row r="92" spans="1:24" ht="25.15" customHeight="1">
      <c r="A92" s="190" t="s">
        <v>3800</v>
      </c>
      <c r="B92" s="190" t="s">
        <v>1678</v>
      </c>
      <c r="C92" s="196" t="s">
        <v>2075</v>
      </c>
      <c r="D92" s="196" t="s">
        <v>1679</v>
      </c>
      <c r="E92" s="196" t="s">
        <v>2076</v>
      </c>
      <c r="F92" s="196" t="s">
        <v>1681</v>
      </c>
      <c r="G92" s="196" t="s">
        <v>1673</v>
      </c>
      <c r="H92" s="196" t="s">
        <v>2191</v>
      </c>
      <c r="I92" s="196" t="s">
        <v>903</v>
      </c>
      <c r="J92" s="196" t="s">
        <v>2192</v>
      </c>
      <c r="K92" s="190" t="s">
        <v>1680</v>
      </c>
      <c r="L92" s="190" t="s">
        <v>1680</v>
      </c>
      <c r="M92" s="322">
        <v>2428701579</v>
      </c>
      <c r="N92" s="196" t="s">
        <v>2206</v>
      </c>
      <c r="O92" s="251"/>
      <c r="P92" s="252" t="s">
        <v>30</v>
      </c>
      <c r="Q92" s="251">
        <v>45389</v>
      </c>
      <c r="R92" s="251">
        <v>45585</v>
      </c>
      <c r="S92" s="251">
        <v>45408</v>
      </c>
      <c r="T92" s="251">
        <v>45512</v>
      </c>
      <c r="U92" s="251">
        <v>45700</v>
      </c>
      <c r="V92" s="251">
        <v>45880</v>
      </c>
      <c r="W92" s="251" t="s">
        <v>2696</v>
      </c>
      <c r="X92" s="250" t="s">
        <v>6687</v>
      </c>
    </row>
    <row r="93" spans="1:24" ht="25.15" customHeight="1">
      <c r="A93" s="190" t="s">
        <v>880</v>
      </c>
      <c r="B93" s="190" t="s">
        <v>881</v>
      </c>
      <c r="C93" s="196" t="s">
        <v>2075</v>
      </c>
      <c r="D93" s="196" t="s">
        <v>882</v>
      </c>
      <c r="E93" s="196" t="s">
        <v>2076</v>
      </c>
      <c r="F93" s="196" t="s">
        <v>613</v>
      </c>
      <c r="G93" s="196" t="s">
        <v>614</v>
      </c>
      <c r="H93" s="196" t="s">
        <v>883</v>
      </c>
      <c r="I93" s="196" t="s">
        <v>31</v>
      </c>
      <c r="J93" s="196" t="s">
        <v>884</v>
      </c>
      <c r="K93" s="190" t="s">
        <v>612</v>
      </c>
      <c r="L93" s="190" t="s">
        <v>612</v>
      </c>
      <c r="M93" s="322">
        <v>8557200237</v>
      </c>
      <c r="N93" s="196" t="s">
        <v>2207</v>
      </c>
      <c r="O93" s="251"/>
      <c r="P93" s="252" t="s">
        <v>602</v>
      </c>
      <c r="Q93" s="251">
        <v>45336</v>
      </c>
      <c r="R93" s="251">
        <v>45520</v>
      </c>
      <c r="S93" s="251">
        <v>45321</v>
      </c>
      <c r="T93" s="251">
        <v>45558</v>
      </c>
      <c r="U93" s="251">
        <v>45702</v>
      </c>
      <c r="V93" s="251">
        <v>45889</v>
      </c>
      <c r="W93" s="251" t="s">
        <v>3857</v>
      </c>
      <c r="X93" s="250" t="s">
        <v>6544</v>
      </c>
    </row>
    <row r="94" spans="1:24" ht="25.15" customHeight="1">
      <c r="A94" s="190" t="s">
        <v>1229</v>
      </c>
      <c r="B94" s="190" t="s">
        <v>1230</v>
      </c>
      <c r="C94" s="196" t="s">
        <v>2075</v>
      </c>
      <c r="D94" s="196" t="s">
        <v>1231</v>
      </c>
      <c r="E94" s="196" t="s">
        <v>2076</v>
      </c>
      <c r="F94" s="196" t="s">
        <v>1233</v>
      </c>
      <c r="G94" s="196" t="s">
        <v>1234</v>
      </c>
      <c r="H94" s="196" t="s">
        <v>1230</v>
      </c>
      <c r="I94" s="196" t="s">
        <v>816</v>
      </c>
      <c r="J94" s="196" t="s">
        <v>1730</v>
      </c>
      <c r="K94" s="190" t="s">
        <v>1232</v>
      </c>
      <c r="L94" s="190" t="s">
        <v>3629</v>
      </c>
      <c r="M94" s="322">
        <v>6520601379</v>
      </c>
      <c r="N94" s="196" t="s">
        <v>2216</v>
      </c>
      <c r="O94" s="251"/>
      <c r="P94" s="252" t="s">
        <v>602</v>
      </c>
      <c r="Q94" s="251">
        <v>45344</v>
      </c>
      <c r="R94" s="251">
        <v>45535</v>
      </c>
      <c r="S94" s="251">
        <v>45363</v>
      </c>
      <c r="T94" s="251">
        <v>45512</v>
      </c>
      <c r="U94" s="251">
        <v>45700</v>
      </c>
      <c r="V94" s="251">
        <v>45877</v>
      </c>
      <c r="W94" s="251" t="s">
        <v>3783</v>
      </c>
      <c r="X94" s="250" t="s">
        <v>5861</v>
      </c>
    </row>
    <row r="95" spans="1:24" ht="25.15" customHeight="1">
      <c r="A95" s="190" t="s">
        <v>1958</v>
      </c>
      <c r="B95" s="190" t="s">
        <v>1959</v>
      </c>
      <c r="C95" s="196" t="s">
        <v>2075</v>
      </c>
      <c r="D95" s="196" t="s">
        <v>1358</v>
      </c>
      <c r="E95" s="196" t="s">
        <v>2076</v>
      </c>
      <c r="F95" s="196" t="s">
        <v>1960</v>
      </c>
      <c r="G95" s="196" t="s">
        <v>1961</v>
      </c>
      <c r="H95" s="196" t="s">
        <v>2217</v>
      </c>
      <c r="I95" s="196" t="s">
        <v>334</v>
      </c>
      <c r="J95" s="196" t="s">
        <v>2218</v>
      </c>
      <c r="K95" s="190" t="s">
        <v>482</v>
      </c>
      <c r="L95" s="190"/>
      <c r="M95" s="322">
        <v>3068120693</v>
      </c>
      <c r="N95" s="196" t="s">
        <v>2219</v>
      </c>
      <c r="O95" s="251"/>
      <c r="P95" s="252" t="s">
        <v>602</v>
      </c>
      <c r="Q95" s="251">
        <v>45365</v>
      </c>
      <c r="R95" s="251">
        <v>45547</v>
      </c>
      <c r="S95" s="251">
        <v>45471</v>
      </c>
      <c r="T95" s="251">
        <v>45565</v>
      </c>
      <c r="U95" s="253" t="s">
        <v>2703</v>
      </c>
      <c r="V95" s="251">
        <v>45873</v>
      </c>
      <c r="W95" s="253" t="s">
        <v>2703</v>
      </c>
      <c r="X95" s="250" t="s">
        <v>5691</v>
      </c>
    </row>
    <row r="96" spans="1:24" ht="25.15" customHeight="1">
      <c r="A96" s="190" t="s">
        <v>1356</v>
      </c>
      <c r="B96" s="190" t="s">
        <v>1357</v>
      </c>
      <c r="C96" s="196" t="s">
        <v>2075</v>
      </c>
      <c r="D96" s="196" t="s">
        <v>1358</v>
      </c>
      <c r="E96" s="196" t="s">
        <v>2076</v>
      </c>
      <c r="F96" s="196" t="s">
        <v>1361</v>
      </c>
      <c r="G96" s="196" t="s">
        <v>1362</v>
      </c>
      <c r="H96" s="196" t="s">
        <v>1357</v>
      </c>
      <c r="I96" s="196" t="s">
        <v>31</v>
      </c>
      <c r="J96" s="196" t="s">
        <v>1360</v>
      </c>
      <c r="K96" s="190" t="s">
        <v>4772</v>
      </c>
      <c r="L96" s="190" t="s">
        <v>1359</v>
      </c>
      <c r="M96" s="322">
        <v>7382500675</v>
      </c>
      <c r="N96" s="196" t="s">
        <v>2220</v>
      </c>
      <c r="O96" s="251"/>
      <c r="P96" s="252" t="s">
        <v>602</v>
      </c>
      <c r="Q96" s="251">
        <v>45365</v>
      </c>
      <c r="R96" s="251">
        <v>45547</v>
      </c>
      <c r="S96" s="251">
        <v>45370</v>
      </c>
      <c r="T96" s="251">
        <v>45512</v>
      </c>
      <c r="U96" s="251">
        <v>45677</v>
      </c>
      <c r="V96" s="251">
        <v>45873</v>
      </c>
      <c r="W96" s="251" t="s">
        <v>3783</v>
      </c>
      <c r="X96" s="250" t="s">
        <v>6087</v>
      </c>
    </row>
    <row r="97" spans="1:24" ht="25.15" customHeight="1">
      <c r="A97" s="190" t="s">
        <v>1363</v>
      </c>
      <c r="B97" s="190" t="s">
        <v>1364</v>
      </c>
      <c r="C97" s="196" t="s">
        <v>2075</v>
      </c>
      <c r="D97" s="196" t="s">
        <v>1365</v>
      </c>
      <c r="E97" s="196" t="s">
        <v>2076</v>
      </c>
      <c r="F97" s="196" t="s">
        <v>1368</v>
      </c>
      <c r="G97" s="196" t="s">
        <v>1369</v>
      </c>
      <c r="H97" s="196" t="s">
        <v>1364</v>
      </c>
      <c r="I97" s="196" t="s">
        <v>31</v>
      </c>
      <c r="J97" s="196" t="s">
        <v>1367</v>
      </c>
      <c r="K97" s="190" t="s">
        <v>1366</v>
      </c>
      <c r="L97" s="190" t="s">
        <v>1366</v>
      </c>
      <c r="M97" s="322">
        <v>3053220955</v>
      </c>
      <c r="N97" s="196" t="s">
        <v>2221</v>
      </c>
      <c r="O97" s="251"/>
      <c r="P97" s="251"/>
      <c r="Q97" s="251"/>
      <c r="R97" s="252" t="s">
        <v>602</v>
      </c>
      <c r="S97" s="251">
        <v>45370</v>
      </c>
      <c r="T97" s="251">
        <v>45512</v>
      </c>
      <c r="U97" s="251">
        <v>45677</v>
      </c>
      <c r="V97" s="253" t="s">
        <v>2703</v>
      </c>
      <c r="W97" s="251" t="s">
        <v>3768</v>
      </c>
      <c r="X97" s="250" t="s">
        <v>7425</v>
      </c>
    </row>
    <row r="98" spans="1:24" ht="25.15" customHeight="1">
      <c r="A98" s="190" t="s">
        <v>2761</v>
      </c>
      <c r="B98" s="190" t="s">
        <v>1351</v>
      </c>
      <c r="C98" s="196" t="s">
        <v>2075</v>
      </c>
      <c r="D98" s="196" t="s">
        <v>1352</v>
      </c>
      <c r="E98" s="196" t="s">
        <v>2076</v>
      </c>
      <c r="F98" s="196" t="s">
        <v>1355</v>
      </c>
      <c r="G98" s="196" t="s">
        <v>1355</v>
      </c>
      <c r="H98" s="196" t="s">
        <v>1351</v>
      </c>
      <c r="I98" s="196" t="s">
        <v>31</v>
      </c>
      <c r="J98" s="196" t="s">
        <v>1354</v>
      </c>
      <c r="K98" s="190" t="s">
        <v>1353</v>
      </c>
      <c r="L98" s="190" t="s">
        <v>1353</v>
      </c>
      <c r="M98" s="322">
        <v>8754600756</v>
      </c>
      <c r="N98" s="196" t="s">
        <v>2227</v>
      </c>
      <c r="O98" s="251"/>
      <c r="P98" s="252" t="s">
        <v>602</v>
      </c>
      <c r="Q98" s="251">
        <v>45365</v>
      </c>
      <c r="R98" s="251">
        <v>45547</v>
      </c>
      <c r="S98" s="251">
        <v>45370</v>
      </c>
      <c r="T98" s="251">
        <v>45512</v>
      </c>
      <c r="U98" s="251">
        <v>45677</v>
      </c>
      <c r="V98" s="251">
        <v>45873</v>
      </c>
      <c r="W98" s="251" t="s">
        <v>3783</v>
      </c>
      <c r="X98" s="250" t="s">
        <v>7599</v>
      </c>
    </row>
    <row r="99" spans="1:24" ht="25.15" customHeight="1">
      <c r="A99" s="190" t="s">
        <v>2762</v>
      </c>
      <c r="B99" s="190" t="s">
        <v>1345</v>
      </c>
      <c r="C99" s="196" t="s">
        <v>2075</v>
      </c>
      <c r="D99" s="196" t="s">
        <v>2838</v>
      </c>
      <c r="E99" s="196" t="s">
        <v>2076</v>
      </c>
      <c r="F99" s="196" t="s">
        <v>1349</v>
      </c>
      <c r="G99" s="196" t="s">
        <v>1350</v>
      </c>
      <c r="H99" s="196" t="s">
        <v>1347</v>
      </c>
      <c r="I99" s="196" t="s">
        <v>1346</v>
      </c>
      <c r="J99" s="196" t="s">
        <v>1348</v>
      </c>
      <c r="K99" s="330" t="s">
        <v>4227</v>
      </c>
      <c r="L99" s="330" t="s">
        <v>4227</v>
      </c>
      <c r="M99" s="322">
        <v>2211908993</v>
      </c>
      <c r="N99" s="196" t="s">
        <v>2228</v>
      </c>
      <c r="O99" s="251"/>
      <c r="P99" s="251"/>
      <c r="Q99" s="251"/>
      <c r="R99" s="252" t="s">
        <v>30</v>
      </c>
      <c r="S99" s="251">
        <v>45370</v>
      </c>
      <c r="T99" s="251">
        <v>45547</v>
      </c>
      <c r="U99" s="251">
        <v>45751</v>
      </c>
      <c r="V99" s="251">
        <v>45910</v>
      </c>
      <c r="W99" s="251" t="s">
        <v>4042</v>
      </c>
      <c r="X99" s="250" t="s">
        <v>6428</v>
      </c>
    </row>
    <row r="100" spans="1:24" ht="25.15" customHeight="1">
      <c r="A100" s="190" t="s">
        <v>1235</v>
      </c>
      <c r="B100" s="190" t="s">
        <v>1236</v>
      </c>
      <c r="C100" s="196" t="s">
        <v>2075</v>
      </c>
      <c r="D100" s="196" t="s">
        <v>1237</v>
      </c>
      <c r="E100" s="196" t="s">
        <v>2076</v>
      </c>
      <c r="F100" s="196" t="s">
        <v>2778</v>
      </c>
      <c r="G100" s="196" t="s">
        <v>1239</v>
      </c>
      <c r="H100" s="196" t="s">
        <v>1731</v>
      </c>
      <c r="I100" s="196" t="s">
        <v>1388</v>
      </c>
      <c r="J100" s="196" t="s">
        <v>1732</v>
      </c>
      <c r="K100" s="190" t="s">
        <v>1238</v>
      </c>
      <c r="L100" s="190" t="s">
        <v>1238</v>
      </c>
      <c r="M100" s="322">
        <v>4454100448</v>
      </c>
      <c r="N100" s="196" t="s">
        <v>2229</v>
      </c>
      <c r="O100" s="251"/>
      <c r="P100" s="252" t="s">
        <v>602</v>
      </c>
      <c r="Q100" s="251">
        <v>45344</v>
      </c>
      <c r="R100" s="251">
        <v>45547</v>
      </c>
      <c r="S100" s="251">
        <v>45363</v>
      </c>
      <c r="T100" s="251">
        <v>45512</v>
      </c>
      <c r="U100" s="251">
        <v>45700</v>
      </c>
      <c r="V100" s="251">
        <v>45877</v>
      </c>
      <c r="W100" s="251" t="s">
        <v>3783</v>
      </c>
      <c r="X100" s="250" t="s">
        <v>6523</v>
      </c>
    </row>
    <row r="101" spans="1:24" ht="25.15" customHeight="1">
      <c r="A101" s="190" t="s">
        <v>885</v>
      </c>
      <c r="B101" s="190" t="s">
        <v>886</v>
      </c>
      <c r="C101" s="196" t="s">
        <v>2075</v>
      </c>
      <c r="D101" s="196" t="s">
        <v>887</v>
      </c>
      <c r="E101" s="196" t="s">
        <v>2076</v>
      </c>
      <c r="F101" s="196" t="s">
        <v>890</v>
      </c>
      <c r="G101" s="196" t="s">
        <v>891</v>
      </c>
      <c r="H101" s="196" t="s">
        <v>886</v>
      </c>
      <c r="I101" s="196" t="s">
        <v>31</v>
      </c>
      <c r="J101" s="196" t="s">
        <v>889</v>
      </c>
      <c r="K101" s="190" t="s">
        <v>888</v>
      </c>
      <c r="L101" s="190" t="s">
        <v>888</v>
      </c>
      <c r="M101" s="322">
        <v>6868101947</v>
      </c>
      <c r="N101" s="196" t="s">
        <v>2230</v>
      </c>
      <c r="O101" s="251"/>
      <c r="P101" s="251"/>
      <c r="Q101" s="252" t="s">
        <v>602</v>
      </c>
      <c r="R101" s="251">
        <v>45477</v>
      </c>
      <c r="S101" s="251">
        <v>45321</v>
      </c>
      <c r="T101" s="254" t="s">
        <v>2941</v>
      </c>
      <c r="U101" s="251">
        <v>45714</v>
      </c>
      <c r="V101" s="251">
        <v>45883</v>
      </c>
      <c r="W101" s="251" t="s">
        <v>3831</v>
      </c>
      <c r="X101" s="250" t="s">
        <v>5378</v>
      </c>
    </row>
    <row r="102" spans="1:24" ht="25.15" customHeight="1">
      <c r="A102" s="190" t="s">
        <v>1657</v>
      </c>
      <c r="B102" s="190" t="s">
        <v>1658</v>
      </c>
      <c r="C102" s="196" t="s">
        <v>2075</v>
      </c>
      <c r="D102" s="196" t="s">
        <v>1659</v>
      </c>
      <c r="E102" s="196" t="s">
        <v>2076</v>
      </c>
      <c r="F102" s="196" t="s">
        <v>1662</v>
      </c>
      <c r="G102" s="196" t="s">
        <v>1663</v>
      </c>
      <c r="H102" s="196" t="s">
        <v>1658</v>
      </c>
      <c r="I102" s="196" t="s">
        <v>31</v>
      </c>
      <c r="J102" s="196" t="s">
        <v>1661</v>
      </c>
      <c r="K102" s="190" t="s">
        <v>1660</v>
      </c>
      <c r="L102" s="190" t="s">
        <v>1660</v>
      </c>
      <c r="M102" s="322">
        <v>3051765342</v>
      </c>
      <c r="N102" s="196" t="s">
        <v>2231</v>
      </c>
      <c r="O102" s="251"/>
      <c r="P102" s="252" t="s">
        <v>30</v>
      </c>
      <c r="Q102" s="251">
        <v>45364</v>
      </c>
      <c r="R102" s="251">
        <v>45535</v>
      </c>
      <c r="S102" s="251">
        <v>45405</v>
      </c>
      <c r="T102" s="251">
        <v>45558</v>
      </c>
      <c r="U102" s="251">
        <v>45702</v>
      </c>
      <c r="V102" s="251">
        <v>45890</v>
      </c>
      <c r="W102" s="251" t="s">
        <v>3857</v>
      </c>
      <c r="X102" s="250" t="s">
        <v>6119</v>
      </c>
    </row>
    <row r="103" spans="1:24" ht="25.15" customHeight="1">
      <c r="A103" s="190" t="s">
        <v>1223</v>
      </c>
      <c r="B103" s="190" t="s">
        <v>1224</v>
      </c>
      <c r="C103" s="196" t="s">
        <v>2075</v>
      </c>
      <c r="D103" s="196" t="s">
        <v>1225</v>
      </c>
      <c r="E103" s="196" t="s">
        <v>2076</v>
      </c>
      <c r="F103" s="196" t="s">
        <v>1227</v>
      </c>
      <c r="G103" s="196" t="s">
        <v>1228</v>
      </c>
      <c r="H103" s="196" t="s">
        <v>2863</v>
      </c>
      <c r="I103" s="196"/>
      <c r="J103" s="196" t="s">
        <v>2864</v>
      </c>
      <c r="K103" s="190" t="s">
        <v>1226</v>
      </c>
      <c r="L103" s="190" t="s">
        <v>1226</v>
      </c>
      <c r="M103" s="322">
        <v>3058164437</v>
      </c>
      <c r="N103" s="196" t="s">
        <v>2232</v>
      </c>
      <c r="O103" s="251"/>
      <c r="P103" s="252" t="s">
        <v>602</v>
      </c>
      <c r="Q103" s="251">
        <v>45344</v>
      </c>
      <c r="R103" s="251">
        <v>45535</v>
      </c>
      <c r="S103" s="251">
        <v>45363</v>
      </c>
      <c r="T103" s="251">
        <v>45540</v>
      </c>
      <c r="U103" s="251">
        <v>45714</v>
      </c>
      <c r="V103" s="251">
        <v>45883</v>
      </c>
      <c r="W103" s="251" t="s">
        <v>3831</v>
      </c>
      <c r="X103" s="250" t="s">
        <v>5109</v>
      </c>
    </row>
    <row r="104" spans="1:24" ht="25.15" customHeight="1">
      <c r="A104" s="190" t="s">
        <v>1030</v>
      </c>
      <c r="B104" s="190" t="s">
        <v>1031</v>
      </c>
      <c r="C104" s="196" t="s">
        <v>2075</v>
      </c>
      <c r="D104" s="196" t="s">
        <v>1032</v>
      </c>
      <c r="E104" s="196" t="s">
        <v>2076</v>
      </c>
      <c r="F104" s="196" t="s">
        <v>1034</v>
      </c>
      <c r="G104" s="196" t="s">
        <v>1035</v>
      </c>
      <c r="H104" s="196" t="s">
        <v>1031</v>
      </c>
      <c r="I104" s="196" t="s">
        <v>816</v>
      </c>
      <c r="J104" s="196" t="s">
        <v>1725</v>
      </c>
      <c r="K104" s="190" t="s">
        <v>1033</v>
      </c>
      <c r="L104" s="190" t="s">
        <v>1033</v>
      </c>
      <c r="M104" s="322">
        <v>3148633423</v>
      </c>
      <c r="N104" s="196" t="s">
        <v>2233</v>
      </c>
      <c r="O104" s="251"/>
      <c r="P104" s="252" t="s">
        <v>602</v>
      </c>
      <c r="Q104" s="251">
        <v>45337</v>
      </c>
      <c r="R104" s="251">
        <v>45527</v>
      </c>
      <c r="S104" s="251">
        <v>45338</v>
      </c>
      <c r="T104" s="251">
        <v>45544</v>
      </c>
      <c r="U104" s="251">
        <v>45723</v>
      </c>
      <c r="V104" s="251">
        <v>45880</v>
      </c>
      <c r="W104" s="251" t="s">
        <v>3831</v>
      </c>
      <c r="X104" s="250" t="s">
        <v>6793</v>
      </c>
    </row>
    <row r="105" spans="1:24" ht="25.15" customHeight="1">
      <c r="A105" s="190" t="s">
        <v>1936</v>
      </c>
      <c r="B105" s="190" t="s">
        <v>1942</v>
      </c>
      <c r="C105" s="196" t="s">
        <v>2075</v>
      </c>
      <c r="D105" s="196" t="s">
        <v>1943</v>
      </c>
      <c r="E105" s="196" t="s">
        <v>2236</v>
      </c>
      <c r="F105" s="196" t="s">
        <v>1944</v>
      </c>
      <c r="G105" s="196" t="s">
        <v>1945</v>
      </c>
      <c r="H105" s="196" t="s">
        <v>2234</v>
      </c>
      <c r="I105" s="196" t="s">
        <v>676</v>
      </c>
      <c r="J105" s="196" t="s">
        <v>1946</v>
      </c>
      <c r="K105" s="190" t="s">
        <v>1947</v>
      </c>
      <c r="L105" s="190" t="s">
        <v>3107</v>
      </c>
      <c r="M105" s="322">
        <v>3148164111</v>
      </c>
      <c r="N105" s="196" t="s">
        <v>2235</v>
      </c>
      <c r="O105" s="251"/>
      <c r="P105" s="251"/>
      <c r="Q105" s="252" t="s">
        <v>602</v>
      </c>
      <c r="R105" s="251">
        <v>45653</v>
      </c>
      <c r="S105" s="251">
        <v>45464</v>
      </c>
      <c r="T105" s="251">
        <v>45632</v>
      </c>
      <c r="U105" s="251">
        <v>45828</v>
      </c>
      <c r="V105" s="251">
        <v>46010</v>
      </c>
      <c r="W105" s="251" t="s">
        <v>2696</v>
      </c>
      <c r="X105" s="250" t="s">
        <v>5243</v>
      </c>
    </row>
    <row r="106" spans="1:24" ht="25.15" customHeight="1">
      <c r="A106" s="190" t="s">
        <v>3935</v>
      </c>
      <c r="B106" s="190" t="s">
        <v>1797</v>
      </c>
      <c r="C106" s="196" t="s">
        <v>2075</v>
      </c>
      <c r="D106" s="196" t="s">
        <v>1798</v>
      </c>
      <c r="E106" s="196" t="s">
        <v>2076</v>
      </c>
      <c r="F106" s="196" t="s">
        <v>1799</v>
      </c>
      <c r="G106" s="196" t="s">
        <v>1800</v>
      </c>
      <c r="H106" s="196" t="s">
        <v>3300</v>
      </c>
      <c r="I106" s="196" t="s">
        <v>345</v>
      </c>
      <c r="J106" s="196" t="s">
        <v>1801</v>
      </c>
      <c r="K106" s="190" t="s">
        <v>4020</v>
      </c>
      <c r="L106" s="190" t="s">
        <v>2846</v>
      </c>
      <c r="M106" s="322">
        <v>3148100193</v>
      </c>
      <c r="N106" s="196" t="s">
        <v>2237</v>
      </c>
      <c r="O106" s="251"/>
      <c r="P106" s="252" t="s">
        <v>602</v>
      </c>
      <c r="Q106" s="251">
        <v>45368</v>
      </c>
      <c r="R106" s="251">
        <v>45540</v>
      </c>
      <c r="S106" s="251">
        <v>45436</v>
      </c>
      <c r="T106" s="251">
        <v>45538</v>
      </c>
      <c r="U106" s="251">
        <v>45709</v>
      </c>
      <c r="V106" s="251">
        <v>45894</v>
      </c>
      <c r="W106" s="251" t="s">
        <v>3933</v>
      </c>
      <c r="X106" s="250" t="s">
        <v>4908</v>
      </c>
    </row>
    <row r="107" spans="1:24" ht="25.15" customHeight="1">
      <c r="A107" s="190" t="s">
        <v>3934</v>
      </c>
      <c r="B107" s="190" t="s">
        <v>1753</v>
      </c>
      <c r="C107" s="196" t="s">
        <v>2075</v>
      </c>
      <c r="D107" s="196" t="s">
        <v>1754</v>
      </c>
      <c r="E107" s="196" t="s">
        <v>2076</v>
      </c>
      <c r="F107" s="196" t="s">
        <v>1755</v>
      </c>
      <c r="G107" s="196" t="s">
        <v>1756</v>
      </c>
      <c r="H107" s="196" t="s">
        <v>2238</v>
      </c>
      <c r="I107" s="196" t="s">
        <v>944</v>
      </c>
      <c r="J107" s="196" t="s">
        <v>2239</v>
      </c>
      <c r="K107" s="190" t="s">
        <v>380</v>
      </c>
      <c r="L107" s="190" t="s">
        <v>380</v>
      </c>
      <c r="M107" s="322">
        <v>3148605849</v>
      </c>
      <c r="N107" s="196" t="s">
        <v>2240</v>
      </c>
      <c r="O107" s="251"/>
      <c r="P107" s="252" t="s">
        <v>602</v>
      </c>
      <c r="Q107" s="251">
        <v>45399</v>
      </c>
      <c r="R107" s="251">
        <v>45556</v>
      </c>
      <c r="S107" s="251">
        <v>45421</v>
      </c>
      <c r="T107" s="251">
        <v>45524</v>
      </c>
      <c r="U107" s="251">
        <v>45698</v>
      </c>
      <c r="V107" s="251">
        <v>45894</v>
      </c>
      <c r="W107" s="251" t="s">
        <v>3933</v>
      </c>
      <c r="X107" s="250" t="s">
        <v>6364</v>
      </c>
    </row>
    <row r="108" spans="1:24" ht="25.15" customHeight="1">
      <c r="A108" s="190" t="s">
        <v>2763</v>
      </c>
      <c r="B108" s="190" t="s">
        <v>361</v>
      </c>
      <c r="C108" s="196" t="s">
        <v>2075</v>
      </c>
      <c r="D108" s="196" t="s">
        <v>1750</v>
      </c>
      <c r="E108" s="196" t="s">
        <v>2076</v>
      </c>
      <c r="F108" s="196" t="s">
        <v>1751</v>
      </c>
      <c r="G108" s="196" t="s">
        <v>367</v>
      </c>
      <c r="H108" s="196" t="s">
        <v>361</v>
      </c>
      <c r="I108" s="196" t="s">
        <v>31</v>
      </c>
      <c r="J108" s="196" t="s">
        <v>2241</v>
      </c>
      <c r="K108" s="190" t="s">
        <v>2242</v>
      </c>
      <c r="L108" s="190" t="s">
        <v>2242</v>
      </c>
      <c r="M108" s="322">
        <v>3080333274</v>
      </c>
      <c r="N108" s="196" t="s">
        <v>2243</v>
      </c>
      <c r="O108" s="251"/>
      <c r="P108" s="252" t="s">
        <v>602</v>
      </c>
      <c r="Q108" s="251">
        <v>45342</v>
      </c>
      <c r="R108" s="254" t="s">
        <v>2767</v>
      </c>
      <c r="S108" s="251">
        <v>45421</v>
      </c>
      <c r="T108" s="254" t="s">
        <v>2767</v>
      </c>
      <c r="U108" s="251">
        <v>45709</v>
      </c>
      <c r="V108" s="251">
        <v>45876</v>
      </c>
      <c r="W108" s="251" t="s">
        <v>3848</v>
      </c>
      <c r="X108" s="250" t="s">
        <v>7600</v>
      </c>
    </row>
    <row r="109" spans="1:24" ht="25.15" customHeight="1">
      <c r="A109" s="190" t="s">
        <v>2244</v>
      </c>
      <c r="B109" s="190" t="s">
        <v>2248</v>
      </c>
      <c r="C109" s="196" t="s">
        <v>2075</v>
      </c>
      <c r="D109" s="196" t="s">
        <v>1747</v>
      </c>
      <c r="E109" s="196" t="s">
        <v>2076</v>
      </c>
      <c r="F109" s="196" t="s">
        <v>1748</v>
      </c>
      <c r="G109" s="196" t="s">
        <v>1749</v>
      </c>
      <c r="H109" s="196" t="s">
        <v>2245</v>
      </c>
      <c r="I109" s="196"/>
      <c r="J109" s="196" t="s">
        <v>2246</v>
      </c>
      <c r="K109" s="190" t="s">
        <v>2249</v>
      </c>
      <c r="L109" s="190" t="s">
        <v>2249</v>
      </c>
      <c r="M109" s="322">
        <v>3142451985</v>
      </c>
      <c r="N109" s="196" t="s">
        <v>2247</v>
      </c>
      <c r="O109" s="251"/>
      <c r="P109" s="251"/>
      <c r="Q109" s="252" t="s">
        <v>602</v>
      </c>
      <c r="R109" s="251">
        <v>45605</v>
      </c>
      <c r="S109" s="251">
        <v>45421</v>
      </c>
      <c r="T109" s="251">
        <v>45524</v>
      </c>
      <c r="U109" s="251">
        <v>45698</v>
      </c>
      <c r="V109" s="251">
        <v>45876</v>
      </c>
      <c r="W109" s="251" t="s">
        <v>3783</v>
      </c>
      <c r="X109" s="250" t="s">
        <v>5752</v>
      </c>
    </row>
    <row r="110" spans="1:24" ht="25.15" customHeight="1">
      <c r="A110" s="190" t="s">
        <v>330</v>
      </c>
      <c r="B110" s="190" t="s">
        <v>3267</v>
      </c>
      <c r="C110" s="196" t="s">
        <v>2075</v>
      </c>
      <c r="D110" s="196" t="s">
        <v>1085</v>
      </c>
      <c r="E110" s="196" t="s">
        <v>2076</v>
      </c>
      <c r="F110" s="196" t="s">
        <v>337</v>
      </c>
      <c r="G110" s="196" t="s">
        <v>338</v>
      </c>
      <c r="H110" s="196" t="s">
        <v>331</v>
      </c>
      <c r="I110" s="196" t="s">
        <v>31</v>
      </c>
      <c r="J110" s="196" t="s">
        <v>1727</v>
      </c>
      <c r="K110" s="190" t="s">
        <v>3268</v>
      </c>
      <c r="L110" s="190" t="s">
        <v>3268</v>
      </c>
      <c r="M110" s="322">
        <v>3141285352</v>
      </c>
      <c r="N110" s="196" t="s">
        <v>2250</v>
      </c>
      <c r="O110" s="251"/>
      <c r="P110" s="252" t="s">
        <v>602</v>
      </c>
      <c r="Q110" s="251">
        <v>45379</v>
      </c>
      <c r="R110" s="251">
        <v>45527</v>
      </c>
      <c r="S110" s="251">
        <v>45344</v>
      </c>
      <c r="T110" s="251">
        <v>45517</v>
      </c>
      <c r="U110" s="251">
        <v>45680</v>
      </c>
      <c r="V110" s="251">
        <v>45874</v>
      </c>
      <c r="W110" s="251" t="s">
        <v>3783</v>
      </c>
      <c r="X110" s="250" t="s">
        <v>6583</v>
      </c>
    </row>
    <row r="111" spans="1:24" ht="25.15" customHeight="1">
      <c r="A111" s="190" t="s">
        <v>1542</v>
      </c>
      <c r="B111" s="190" t="s">
        <v>1543</v>
      </c>
      <c r="C111" s="196" t="s">
        <v>2075</v>
      </c>
      <c r="D111" s="196" t="s">
        <v>1544</v>
      </c>
      <c r="E111" s="196" t="s">
        <v>2076</v>
      </c>
      <c r="F111" s="196" t="s">
        <v>1548</v>
      </c>
      <c r="G111" s="196" t="s">
        <v>1549</v>
      </c>
      <c r="H111" s="196" t="s">
        <v>1546</v>
      </c>
      <c r="I111" s="196" t="s">
        <v>894</v>
      </c>
      <c r="J111" s="196" t="s">
        <v>1547</v>
      </c>
      <c r="K111" s="190" t="s">
        <v>1545</v>
      </c>
      <c r="L111" s="190" t="s">
        <v>1545</v>
      </c>
      <c r="M111" s="322">
        <v>7328702839</v>
      </c>
      <c r="N111" s="196" t="s">
        <v>2255</v>
      </c>
      <c r="O111" s="251"/>
      <c r="P111" s="251"/>
      <c r="Q111" s="252" t="s">
        <v>30</v>
      </c>
      <c r="R111" s="251">
        <v>45556</v>
      </c>
      <c r="S111" s="251">
        <v>45393</v>
      </c>
      <c r="T111" s="251">
        <v>45544</v>
      </c>
      <c r="U111" s="251">
        <v>45706</v>
      </c>
      <c r="V111" s="251">
        <v>45887</v>
      </c>
      <c r="W111" s="251" t="s">
        <v>3856</v>
      </c>
      <c r="X111" s="250" t="s">
        <v>5286</v>
      </c>
    </row>
    <row r="112" spans="1:24" ht="25.15" customHeight="1">
      <c r="A112" s="190" t="s">
        <v>3957</v>
      </c>
      <c r="B112" s="190" t="s">
        <v>1536</v>
      </c>
      <c r="C112" s="196" t="s">
        <v>2075</v>
      </c>
      <c r="D112" s="196" t="s">
        <v>1537</v>
      </c>
      <c r="E112" s="196" t="s">
        <v>2076</v>
      </c>
      <c r="F112" s="196" t="s">
        <v>1540</v>
      </c>
      <c r="G112" s="196" t="s">
        <v>1541</v>
      </c>
      <c r="H112" s="196" t="s">
        <v>1536</v>
      </c>
      <c r="I112" s="196" t="s">
        <v>31</v>
      </c>
      <c r="J112" s="196" t="s">
        <v>1539</v>
      </c>
      <c r="K112" s="190" t="s">
        <v>1538</v>
      </c>
      <c r="L112" s="190" t="s">
        <v>1538</v>
      </c>
      <c r="M112" s="322">
        <v>4798100976</v>
      </c>
      <c r="N112" s="196" t="s">
        <v>2256</v>
      </c>
      <c r="O112" s="251"/>
      <c r="P112" s="252" t="s">
        <v>602</v>
      </c>
      <c r="Q112" s="251">
        <v>45368</v>
      </c>
      <c r="R112" s="251">
        <v>45540</v>
      </c>
      <c r="S112" s="251">
        <v>45393</v>
      </c>
      <c r="T112" s="251">
        <v>45544</v>
      </c>
      <c r="U112" s="251">
        <v>45706</v>
      </c>
      <c r="V112" s="251">
        <v>45887</v>
      </c>
      <c r="W112" s="251" t="s">
        <v>3856</v>
      </c>
      <c r="X112" s="250" t="s">
        <v>7601</v>
      </c>
    </row>
    <row r="113" spans="1:24" ht="25.15" customHeight="1">
      <c r="A113" s="190" t="s">
        <v>3387</v>
      </c>
      <c r="B113" s="312" t="s">
        <v>1092</v>
      </c>
      <c r="C113" s="276" t="s">
        <v>2075</v>
      </c>
      <c r="D113" s="276" t="s">
        <v>3386</v>
      </c>
      <c r="E113" s="196" t="s">
        <v>2076</v>
      </c>
      <c r="F113" s="196" t="s">
        <v>1094</v>
      </c>
      <c r="G113" s="196" t="s">
        <v>1095</v>
      </c>
      <c r="H113" s="196" t="s">
        <v>1092</v>
      </c>
      <c r="I113" s="196" t="s">
        <v>31</v>
      </c>
      <c r="J113" s="196" t="s">
        <v>1728</v>
      </c>
      <c r="K113" s="190" t="s">
        <v>1093</v>
      </c>
      <c r="L113" s="190" t="s">
        <v>1093</v>
      </c>
      <c r="M113" s="322">
        <v>8622600621</v>
      </c>
      <c r="N113" s="196" t="s">
        <v>2257</v>
      </c>
      <c r="O113" s="251"/>
      <c r="P113" s="252" t="s">
        <v>602</v>
      </c>
      <c r="Q113" s="251">
        <v>45354</v>
      </c>
      <c r="R113" s="251">
        <v>45533</v>
      </c>
      <c r="S113" s="251">
        <v>45344</v>
      </c>
      <c r="T113" s="251">
        <v>45517</v>
      </c>
      <c r="U113" s="251">
        <v>45714</v>
      </c>
      <c r="V113" s="251">
        <v>45881</v>
      </c>
      <c r="W113" s="251" t="s">
        <v>3831</v>
      </c>
      <c r="X113" s="250" t="s">
        <v>5975</v>
      </c>
    </row>
    <row r="114" spans="1:24" ht="25.15" customHeight="1">
      <c r="A114" s="190" t="s">
        <v>3832</v>
      </c>
      <c r="B114" s="190" t="s">
        <v>892</v>
      </c>
      <c r="C114" s="196" t="s">
        <v>2075</v>
      </c>
      <c r="D114" s="196" t="s">
        <v>893</v>
      </c>
      <c r="E114" s="196" t="s">
        <v>2076</v>
      </c>
      <c r="F114" s="196" t="s">
        <v>897</v>
      </c>
      <c r="G114" s="196" t="s">
        <v>898</v>
      </c>
      <c r="H114" s="196" t="s">
        <v>895</v>
      </c>
      <c r="I114" s="196" t="s">
        <v>894</v>
      </c>
      <c r="J114" s="196" t="s">
        <v>896</v>
      </c>
      <c r="K114" s="190" t="s">
        <v>3265</v>
      </c>
      <c r="L114" s="190" t="s">
        <v>4514</v>
      </c>
      <c r="M114" s="322">
        <v>3148174206</v>
      </c>
      <c r="N114" s="196" t="s">
        <v>2258</v>
      </c>
      <c r="O114" s="251"/>
      <c r="P114" s="251"/>
      <c r="Q114" s="252" t="s">
        <v>602</v>
      </c>
      <c r="R114" s="251">
        <v>45477</v>
      </c>
      <c r="S114" s="251">
        <v>45321</v>
      </c>
      <c r="T114" s="251">
        <v>45538</v>
      </c>
      <c r="U114" s="251">
        <v>45709</v>
      </c>
      <c r="V114" s="251">
        <v>45881</v>
      </c>
      <c r="W114" s="251" t="s">
        <v>3831</v>
      </c>
      <c r="X114" s="250" t="s">
        <v>6061</v>
      </c>
    </row>
    <row r="115" spans="1:24" ht="25.15" customHeight="1">
      <c r="A115" s="190" t="s">
        <v>1086</v>
      </c>
      <c r="B115" s="190" t="s">
        <v>1087</v>
      </c>
      <c r="C115" s="196" t="s">
        <v>2075</v>
      </c>
      <c r="D115" s="196" t="s">
        <v>3264</v>
      </c>
      <c r="E115" s="196" t="s">
        <v>2076</v>
      </c>
      <c r="F115" s="196" t="s">
        <v>1090</v>
      </c>
      <c r="G115" s="196" t="s">
        <v>1091</v>
      </c>
      <c r="H115" s="196" t="s">
        <v>1088</v>
      </c>
      <c r="I115" s="196"/>
      <c r="J115" s="196" t="s">
        <v>1089</v>
      </c>
      <c r="K115" s="190" t="s">
        <v>3266</v>
      </c>
      <c r="L115" s="190" t="s">
        <v>3266</v>
      </c>
      <c r="M115" s="322">
        <v>3142626215</v>
      </c>
      <c r="N115" s="196" t="s">
        <v>2259</v>
      </c>
      <c r="O115" s="251"/>
      <c r="P115" s="251"/>
      <c r="Q115" s="251"/>
      <c r="R115" s="252" t="s">
        <v>602</v>
      </c>
      <c r="S115" s="251">
        <v>45344</v>
      </c>
      <c r="T115" s="251">
        <v>45517</v>
      </c>
      <c r="U115" s="251">
        <v>45680</v>
      </c>
      <c r="V115" s="251">
        <v>45881</v>
      </c>
      <c r="W115" s="251" t="s">
        <v>3831</v>
      </c>
      <c r="X115" s="250" t="s">
        <v>5793</v>
      </c>
    </row>
    <row r="116" spans="1:24" ht="25.15" customHeight="1">
      <c r="A116" s="190" t="s">
        <v>1296</v>
      </c>
      <c r="B116" s="190" t="s">
        <v>673</v>
      </c>
      <c r="C116" s="196" t="s">
        <v>2075</v>
      </c>
      <c r="D116" s="196" t="s">
        <v>1297</v>
      </c>
      <c r="E116" s="196" t="s">
        <v>2076</v>
      </c>
      <c r="F116" s="196" t="s">
        <v>797</v>
      </c>
      <c r="G116" s="196" t="s">
        <v>1298</v>
      </c>
      <c r="H116" s="196" t="s">
        <v>2847</v>
      </c>
      <c r="I116" s="196"/>
      <c r="J116" s="196" t="s">
        <v>2848</v>
      </c>
      <c r="K116" s="190" t="s">
        <v>2849</v>
      </c>
      <c r="L116" s="190" t="s">
        <v>2849</v>
      </c>
      <c r="M116" s="322">
        <v>3148626446</v>
      </c>
      <c r="N116" s="196" t="s">
        <v>2260</v>
      </c>
      <c r="O116" s="251"/>
      <c r="P116" s="252" t="s">
        <v>602</v>
      </c>
      <c r="Q116" s="251">
        <v>45368</v>
      </c>
      <c r="R116" s="251">
        <v>45543</v>
      </c>
      <c r="S116" s="251">
        <v>45365</v>
      </c>
      <c r="T116" s="251">
        <v>45538</v>
      </c>
      <c r="U116" s="251">
        <v>45700</v>
      </c>
      <c r="V116" s="251">
        <v>45902</v>
      </c>
      <c r="W116" s="251" t="s">
        <v>3966</v>
      </c>
      <c r="X116" s="250" t="s">
        <v>5423</v>
      </c>
    </row>
    <row r="117" spans="1:24" ht="25.15" customHeight="1">
      <c r="A117" s="190" t="s">
        <v>1029</v>
      </c>
      <c r="B117" s="190" t="s">
        <v>1058</v>
      </c>
      <c r="C117" s="196" t="s">
        <v>2075</v>
      </c>
      <c r="D117" s="196" t="s">
        <v>1022</v>
      </c>
      <c r="E117" s="196" t="s">
        <v>2076</v>
      </c>
      <c r="F117" s="196" t="s">
        <v>1027</v>
      </c>
      <c r="G117" s="196" t="s">
        <v>1028</v>
      </c>
      <c r="H117" s="196" t="s">
        <v>1025</v>
      </c>
      <c r="I117" s="196" t="s">
        <v>1024</v>
      </c>
      <c r="J117" s="196" t="s">
        <v>1026</v>
      </c>
      <c r="K117" s="190" t="s">
        <v>1023</v>
      </c>
      <c r="L117" s="190" t="s">
        <v>3274</v>
      </c>
      <c r="M117" s="322">
        <v>4988500295</v>
      </c>
      <c r="N117" s="196" t="s">
        <v>2261</v>
      </c>
      <c r="O117" s="251"/>
      <c r="P117" s="252" t="s">
        <v>602</v>
      </c>
      <c r="Q117" s="251">
        <v>45354</v>
      </c>
      <c r="R117" s="251">
        <v>45540</v>
      </c>
      <c r="S117" s="251">
        <v>45338</v>
      </c>
      <c r="T117" s="251">
        <v>45516</v>
      </c>
      <c r="U117" s="251">
        <v>45706</v>
      </c>
      <c r="V117" s="251">
        <v>45880</v>
      </c>
      <c r="W117" s="251" t="s">
        <v>3966</v>
      </c>
      <c r="X117" s="250" t="s">
        <v>7226</v>
      </c>
    </row>
    <row r="118" spans="1:24" ht="25.15" customHeight="1">
      <c r="A118" s="190" t="s">
        <v>1021</v>
      </c>
      <c r="B118" s="190" t="s">
        <v>1058</v>
      </c>
      <c r="C118" s="196" t="s">
        <v>2075</v>
      </c>
      <c r="D118" s="196" t="s">
        <v>1022</v>
      </c>
      <c r="E118" s="196" t="s">
        <v>2076</v>
      </c>
      <c r="F118" s="196" t="s">
        <v>1027</v>
      </c>
      <c r="G118" s="196" t="s">
        <v>1028</v>
      </c>
      <c r="H118" s="196" t="s">
        <v>1025</v>
      </c>
      <c r="I118" s="196" t="s">
        <v>1024</v>
      </c>
      <c r="J118" s="196" t="s">
        <v>1026</v>
      </c>
      <c r="K118" s="190" t="s">
        <v>1023</v>
      </c>
      <c r="L118" s="190" t="s">
        <v>3273</v>
      </c>
      <c r="M118" s="322">
        <v>3058540734</v>
      </c>
      <c r="N118" s="196" t="s">
        <v>2262</v>
      </c>
      <c r="O118" s="251"/>
      <c r="P118" s="252" t="s">
        <v>602</v>
      </c>
      <c r="Q118" s="251">
        <v>45354</v>
      </c>
      <c r="R118" s="251">
        <v>45540</v>
      </c>
      <c r="S118" s="251">
        <v>45338</v>
      </c>
      <c r="T118" s="251">
        <v>45516</v>
      </c>
      <c r="U118" s="251">
        <v>45706</v>
      </c>
      <c r="V118" s="251">
        <v>45880</v>
      </c>
      <c r="W118" s="251" t="s">
        <v>3966</v>
      </c>
      <c r="X118" s="250" t="s">
        <v>7231</v>
      </c>
    </row>
    <row r="119" spans="1:24" ht="25.15" customHeight="1">
      <c r="A119" s="190" t="s">
        <v>1554</v>
      </c>
      <c r="B119" s="190" t="s">
        <v>306</v>
      </c>
      <c r="C119" s="196" t="s">
        <v>2075</v>
      </c>
      <c r="D119" s="196" t="s">
        <v>1555</v>
      </c>
      <c r="E119" s="196" t="s">
        <v>2076</v>
      </c>
      <c r="F119" s="196" t="s">
        <v>311</v>
      </c>
      <c r="G119" s="196" t="s">
        <v>312</v>
      </c>
      <c r="H119" s="196" t="s">
        <v>309</v>
      </c>
      <c r="I119" s="196" t="s">
        <v>31</v>
      </c>
      <c r="J119" s="196" t="s">
        <v>310</v>
      </c>
      <c r="K119" s="190" t="s">
        <v>308</v>
      </c>
      <c r="L119" s="190" t="s">
        <v>308</v>
      </c>
      <c r="M119" s="322">
        <v>3148186997</v>
      </c>
      <c r="N119" s="196" t="s">
        <v>2263</v>
      </c>
      <c r="O119" s="251"/>
      <c r="P119" s="252" t="s">
        <v>602</v>
      </c>
      <c r="Q119" s="251">
        <v>45337</v>
      </c>
      <c r="R119" s="251">
        <v>45556</v>
      </c>
      <c r="S119" s="251">
        <v>45393</v>
      </c>
      <c r="T119" s="251">
        <v>45525</v>
      </c>
      <c r="U119" s="251">
        <v>45714</v>
      </c>
      <c r="V119" s="251">
        <v>45874</v>
      </c>
      <c r="W119" s="251" t="s">
        <v>3783</v>
      </c>
      <c r="X119" s="250" t="s">
        <v>5449</v>
      </c>
    </row>
    <row r="120" spans="1:24" ht="25.15" customHeight="1">
      <c r="A120" s="190" t="s">
        <v>1383</v>
      </c>
      <c r="B120" s="190" t="s">
        <v>1384</v>
      </c>
      <c r="C120" s="196" t="s">
        <v>2075</v>
      </c>
      <c r="D120" s="196" t="s">
        <v>1385</v>
      </c>
      <c r="E120" s="196" t="s">
        <v>2076</v>
      </c>
      <c r="F120" s="196" t="s">
        <v>374</v>
      </c>
      <c r="G120" s="196" t="s">
        <v>375</v>
      </c>
      <c r="H120" s="196" t="s">
        <v>370</v>
      </c>
      <c r="I120" s="196" t="s">
        <v>31</v>
      </c>
      <c r="J120" s="196" t="s">
        <v>373</v>
      </c>
      <c r="K120" s="190" t="s">
        <v>372</v>
      </c>
      <c r="L120" s="190" t="s">
        <v>372</v>
      </c>
      <c r="M120" s="322">
        <v>3148641578</v>
      </c>
      <c r="N120" s="196" t="s">
        <v>2264</v>
      </c>
      <c r="O120" s="251"/>
      <c r="P120" s="252" t="s">
        <v>602</v>
      </c>
      <c r="Q120" s="251">
        <v>45342</v>
      </c>
      <c r="R120" s="251">
        <v>45533</v>
      </c>
      <c r="S120" s="251">
        <v>45376</v>
      </c>
      <c r="T120" s="251">
        <v>45539</v>
      </c>
      <c r="U120" s="251">
        <v>45680</v>
      </c>
      <c r="V120" s="251">
        <v>45874</v>
      </c>
      <c r="W120" s="251" t="s">
        <v>3783</v>
      </c>
      <c r="X120" s="250" t="s">
        <v>5961</v>
      </c>
    </row>
    <row r="121" spans="1:24" ht="25.15" customHeight="1">
      <c r="A121" s="190" t="s">
        <v>1386</v>
      </c>
      <c r="B121" s="190" t="s">
        <v>767</v>
      </c>
      <c r="C121" s="196" t="s">
        <v>2075</v>
      </c>
      <c r="D121" s="196" t="s">
        <v>1387</v>
      </c>
      <c r="E121" s="196" t="s">
        <v>2076</v>
      </c>
      <c r="F121" s="196" t="s">
        <v>1391</v>
      </c>
      <c r="G121" s="196" t="s">
        <v>773</v>
      </c>
      <c r="H121" s="196" t="s">
        <v>1389</v>
      </c>
      <c r="I121" s="196" t="s">
        <v>1388</v>
      </c>
      <c r="J121" s="196" t="s">
        <v>1390</v>
      </c>
      <c r="K121" s="190" t="s">
        <v>769</v>
      </c>
      <c r="L121" s="190" t="s">
        <v>769</v>
      </c>
      <c r="M121" s="322">
        <v>3148654087</v>
      </c>
      <c r="N121" s="196" t="s">
        <v>2265</v>
      </c>
      <c r="O121" s="251"/>
      <c r="P121" s="252" t="s">
        <v>602</v>
      </c>
      <c r="Q121" s="251">
        <v>45342</v>
      </c>
      <c r="R121" s="251">
        <v>45533</v>
      </c>
      <c r="S121" s="251">
        <v>45376</v>
      </c>
      <c r="T121" s="251">
        <v>45539</v>
      </c>
      <c r="U121" s="251">
        <v>45680</v>
      </c>
      <c r="V121" s="251">
        <v>45874</v>
      </c>
      <c r="W121" s="251" t="s">
        <v>3783</v>
      </c>
      <c r="X121" s="250" t="s">
        <v>5385</v>
      </c>
    </row>
    <row r="122" spans="1:24" ht="25.15" customHeight="1">
      <c r="A122" s="190" t="s">
        <v>1757</v>
      </c>
      <c r="B122" s="190" t="s">
        <v>1759</v>
      </c>
      <c r="C122" s="196" t="s">
        <v>2075</v>
      </c>
      <c r="D122" s="196" t="s">
        <v>1758</v>
      </c>
      <c r="E122" s="196" t="s">
        <v>2076</v>
      </c>
      <c r="F122" s="196" t="s">
        <v>348</v>
      </c>
      <c r="G122" s="196" t="s">
        <v>1760</v>
      </c>
      <c r="H122" s="196" t="s">
        <v>346</v>
      </c>
      <c r="I122" s="196" t="s">
        <v>345</v>
      </c>
      <c r="J122" s="196" t="s">
        <v>347</v>
      </c>
      <c r="K122" s="190" t="s">
        <v>2267</v>
      </c>
      <c r="L122" s="190" t="s">
        <v>2267</v>
      </c>
      <c r="M122" s="322">
        <v>4188702122</v>
      </c>
      <c r="N122" s="196" t="s">
        <v>2266</v>
      </c>
      <c r="O122" s="251"/>
      <c r="P122" s="252" t="s">
        <v>602</v>
      </c>
      <c r="Q122" s="251">
        <v>45399</v>
      </c>
      <c r="R122" s="251">
        <v>45556</v>
      </c>
      <c r="S122" s="251">
        <v>45421</v>
      </c>
      <c r="T122" s="251">
        <v>45539</v>
      </c>
      <c r="U122" s="251">
        <v>45680</v>
      </c>
      <c r="V122" s="251">
        <v>45874</v>
      </c>
      <c r="W122" s="251" t="s">
        <v>3783</v>
      </c>
      <c r="X122" s="250" t="s">
        <v>6949</v>
      </c>
    </row>
    <row r="123" spans="1:24" ht="25.15" customHeight="1">
      <c r="A123" s="190" t="s">
        <v>1392</v>
      </c>
      <c r="B123" s="190" t="s">
        <v>352</v>
      </c>
      <c r="C123" s="196" t="s">
        <v>2075</v>
      </c>
      <c r="D123" s="196" t="s">
        <v>1393</v>
      </c>
      <c r="E123" s="196" t="s">
        <v>2076</v>
      </c>
      <c r="F123" s="196" t="s">
        <v>357</v>
      </c>
      <c r="G123" s="196" t="s">
        <v>358</v>
      </c>
      <c r="H123" s="196" t="s">
        <v>352</v>
      </c>
      <c r="I123" s="196" t="s">
        <v>31</v>
      </c>
      <c r="J123" s="196" t="s">
        <v>1394</v>
      </c>
      <c r="K123" s="190" t="s">
        <v>354</v>
      </c>
      <c r="L123" s="190" t="s">
        <v>354</v>
      </c>
      <c r="M123" s="322">
        <v>5554400256</v>
      </c>
      <c r="N123" s="196" t="s">
        <v>2268</v>
      </c>
      <c r="O123" s="251"/>
      <c r="P123" s="252" t="s">
        <v>602</v>
      </c>
      <c r="Q123" s="251">
        <v>45342</v>
      </c>
      <c r="R123" s="251">
        <v>45533</v>
      </c>
      <c r="S123" s="251">
        <v>45376</v>
      </c>
      <c r="T123" s="251">
        <v>45524</v>
      </c>
      <c r="U123" s="251">
        <v>45698</v>
      </c>
      <c r="V123" s="251">
        <v>45876</v>
      </c>
      <c r="W123" s="251" t="s">
        <v>3783</v>
      </c>
      <c r="X123" s="250" t="s">
        <v>5859</v>
      </c>
    </row>
    <row r="124" spans="1:24" ht="25.15" customHeight="1">
      <c r="A124" s="190" t="s">
        <v>1083</v>
      </c>
      <c r="B124" s="190" t="s">
        <v>315</v>
      </c>
      <c r="C124" s="196" t="s">
        <v>2075</v>
      </c>
      <c r="D124" s="196" t="s">
        <v>1084</v>
      </c>
      <c r="E124" s="196" t="s">
        <v>2076</v>
      </c>
      <c r="F124" s="196" t="s">
        <v>319</v>
      </c>
      <c r="G124" s="196" t="s">
        <v>320</v>
      </c>
      <c r="H124" s="196" t="s">
        <v>315</v>
      </c>
      <c r="I124" s="196" t="s">
        <v>31</v>
      </c>
      <c r="J124" s="196" t="s">
        <v>318</v>
      </c>
      <c r="K124" s="190" t="s">
        <v>317</v>
      </c>
      <c r="L124" s="190" t="s">
        <v>317</v>
      </c>
      <c r="M124" s="322">
        <v>4698802369</v>
      </c>
      <c r="N124" s="196">
        <v>46988023690</v>
      </c>
      <c r="O124" s="251"/>
      <c r="P124" s="252" t="s">
        <v>602</v>
      </c>
      <c r="Q124" s="251">
        <v>45337</v>
      </c>
      <c r="R124" s="251">
        <v>45527</v>
      </c>
      <c r="S124" s="251">
        <v>45344</v>
      </c>
      <c r="T124" s="251">
        <v>45525</v>
      </c>
      <c r="U124" s="251">
        <v>45714</v>
      </c>
      <c r="V124" s="251">
        <v>45874</v>
      </c>
      <c r="W124" s="251" t="s">
        <v>3783</v>
      </c>
      <c r="X124" s="250" t="s">
        <v>5382</v>
      </c>
    </row>
    <row r="125" spans="1:24" ht="25.15" customHeight="1">
      <c r="A125" s="190" t="s">
        <v>1550</v>
      </c>
      <c r="B125" s="190" t="s">
        <v>323</v>
      </c>
      <c r="C125" s="196" t="s">
        <v>2075</v>
      </c>
      <c r="D125" s="196" t="s">
        <v>1551</v>
      </c>
      <c r="E125" s="196" t="s">
        <v>2076</v>
      </c>
      <c r="F125" s="196" t="s">
        <v>1552</v>
      </c>
      <c r="G125" s="196" t="s">
        <v>1553</v>
      </c>
      <c r="H125" s="196" t="s">
        <v>2835</v>
      </c>
      <c r="I125" s="196" t="s">
        <v>2769</v>
      </c>
      <c r="J125" s="196" t="s">
        <v>2836</v>
      </c>
      <c r="K125" s="190" t="s">
        <v>325</v>
      </c>
      <c r="L125" s="190" t="s">
        <v>325</v>
      </c>
      <c r="M125" s="322">
        <v>3148190491</v>
      </c>
      <c r="N125" s="196" t="s">
        <v>2269</v>
      </c>
      <c r="O125" s="251"/>
      <c r="P125" s="252" t="s">
        <v>602</v>
      </c>
      <c r="Q125" s="251">
        <v>45379</v>
      </c>
      <c r="R125" s="251">
        <v>45556</v>
      </c>
      <c r="S125" s="251">
        <v>45393</v>
      </c>
      <c r="T125" s="251">
        <v>45525</v>
      </c>
      <c r="U125" s="251">
        <v>45723</v>
      </c>
      <c r="V125" s="251">
        <v>45888</v>
      </c>
      <c r="W125" s="251" t="s">
        <v>3857</v>
      </c>
      <c r="X125" s="250" t="s">
        <v>5524</v>
      </c>
    </row>
    <row r="126" spans="1:24" ht="25.15" customHeight="1">
      <c r="A126" s="190" t="s">
        <v>1317</v>
      </c>
      <c r="B126" s="190" t="s">
        <v>1318</v>
      </c>
      <c r="C126" s="196" t="s">
        <v>2075</v>
      </c>
      <c r="D126" s="196" t="s">
        <v>1319</v>
      </c>
      <c r="E126" s="196" t="s">
        <v>2076</v>
      </c>
      <c r="F126" s="196" t="s">
        <v>1321</v>
      </c>
      <c r="G126" s="196" t="s">
        <v>1322</v>
      </c>
      <c r="H126" s="196" t="s">
        <v>2773</v>
      </c>
      <c r="I126" s="196" t="s">
        <v>29</v>
      </c>
      <c r="J126" s="196" t="s">
        <v>2774</v>
      </c>
      <c r="K126" s="190" t="s">
        <v>1320</v>
      </c>
      <c r="L126" s="190" t="s">
        <v>3256</v>
      </c>
      <c r="M126" s="322">
        <v>3141227371</v>
      </c>
      <c r="N126" s="196" t="s">
        <v>2270</v>
      </c>
      <c r="O126" s="251"/>
      <c r="P126" s="252" t="s">
        <v>602</v>
      </c>
      <c r="Q126" s="251">
        <v>45358</v>
      </c>
      <c r="R126" s="251">
        <v>45543</v>
      </c>
      <c r="S126" s="251">
        <v>45366</v>
      </c>
      <c r="T126" s="251">
        <v>45511</v>
      </c>
      <c r="U126" s="251">
        <v>45674</v>
      </c>
      <c r="V126" s="251">
        <v>45862</v>
      </c>
      <c r="W126" s="251" t="s">
        <v>3768</v>
      </c>
      <c r="X126" s="250" t="s">
        <v>6508</v>
      </c>
    </row>
    <row r="127" spans="1:24" ht="25.15" customHeight="1">
      <c r="A127" s="190" t="s">
        <v>3797</v>
      </c>
      <c r="B127" s="190" t="s">
        <v>739</v>
      </c>
      <c r="C127" s="196" t="s">
        <v>2075</v>
      </c>
      <c r="D127" s="196" t="s">
        <v>1315</v>
      </c>
      <c r="E127" s="196" t="s">
        <v>2076</v>
      </c>
      <c r="F127" s="196" t="s">
        <v>744</v>
      </c>
      <c r="G127" s="196" t="s">
        <v>745</v>
      </c>
      <c r="H127" s="196" t="s">
        <v>2771</v>
      </c>
      <c r="I127" s="196"/>
      <c r="J127" s="196" t="s">
        <v>2772</v>
      </c>
      <c r="K127" s="190" t="s">
        <v>1316</v>
      </c>
      <c r="L127" s="190" t="s">
        <v>3253</v>
      </c>
      <c r="M127" s="322">
        <v>5248701151</v>
      </c>
      <c r="N127" s="196" t="s">
        <v>2271</v>
      </c>
      <c r="O127" s="251"/>
      <c r="P127" s="252" t="s">
        <v>602</v>
      </c>
      <c r="Q127" s="251">
        <v>45358</v>
      </c>
      <c r="R127" s="251">
        <v>45543</v>
      </c>
      <c r="S127" s="251">
        <v>45366</v>
      </c>
      <c r="T127" s="251">
        <v>45511</v>
      </c>
      <c r="U127" s="251">
        <v>45674</v>
      </c>
      <c r="V127" s="251" t="s">
        <v>3742</v>
      </c>
      <c r="W127" s="251" t="s">
        <v>3768</v>
      </c>
      <c r="X127" s="250" t="s">
        <v>7602</v>
      </c>
    </row>
    <row r="128" spans="1:24" ht="25.15" customHeight="1">
      <c r="A128" s="190" t="s">
        <v>3799</v>
      </c>
      <c r="B128" s="190" t="s">
        <v>3779</v>
      </c>
      <c r="C128" s="196" t="s">
        <v>2075</v>
      </c>
      <c r="D128" s="196" t="s">
        <v>1314</v>
      </c>
      <c r="E128" s="196" t="s">
        <v>2076</v>
      </c>
      <c r="F128" s="196" t="s">
        <v>2742</v>
      </c>
      <c r="G128" s="196" t="s">
        <v>755</v>
      </c>
      <c r="H128" s="196" t="s">
        <v>2768</v>
      </c>
      <c r="I128" s="196" t="s">
        <v>2769</v>
      </c>
      <c r="J128" s="196" t="s">
        <v>2770</v>
      </c>
      <c r="K128" s="190" t="s">
        <v>3782</v>
      </c>
      <c r="L128" s="190" t="s">
        <v>3255</v>
      </c>
      <c r="M128" s="322">
        <v>3148622265</v>
      </c>
      <c r="N128" s="196" t="s">
        <v>2272</v>
      </c>
      <c r="O128" s="251"/>
      <c r="P128" s="252" t="s">
        <v>602</v>
      </c>
      <c r="Q128" s="251">
        <v>45358</v>
      </c>
      <c r="R128" s="251">
        <v>45543</v>
      </c>
      <c r="S128" s="251">
        <v>45366</v>
      </c>
      <c r="T128" s="251">
        <v>45511</v>
      </c>
      <c r="U128" s="251">
        <v>45674</v>
      </c>
      <c r="V128" s="251">
        <v>45862</v>
      </c>
      <c r="W128" s="251" t="s">
        <v>3768</v>
      </c>
      <c r="X128" s="250" t="s">
        <v>7604</v>
      </c>
    </row>
    <row r="129" spans="1:24" ht="25.15" customHeight="1">
      <c r="A129" s="190" t="s">
        <v>672</v>
      </c>
      <c r="B129" s="190" t="s">
        <v>673</v>
      </c>
      <c r="C129" s="196" t="s">
        <v>2075</v>
      </c>
      <c r="D129" s="196" t="s">
        <v>1299</v>
      </c>
      <c r="E129" s="196" t="s">
        <v>2076</v>
      </c>
      <c r="F129" s="196" t="s">
        <v>679</v>
      </c>
      <c r="G129" s="196" t="s">
        <v>680</v>
      </c>
      <c r="H129" s="196" t="s">
        <v>677</v>
      </c>
      <c r="I129" s="196" t="s">
        <v>676</v>
      </c>
      <c r="J129" s="196" t="s">
        <v>678</v>
      </c>
      <c r="K129" s="190" t="s">
        <v>675</v>
      </c>
      <c r="L129" s="190" t="s">
        <v>675</v>
      </c>
      <c r="M129" s="322">
        <v>3148552194</v>
      </c>
      <c r="N129" s="196" t="s">
        <v>2273</v>
      </c>
      <c r="O129" s="251"/>
      <c r="P129" s="252" t="s">
        <v>602</v>
      </c>
      <c r="Q129" s="251">
        <v>45373</v>
      </c>
      <c r="R129" s="251">
        <v>45584</v>
      </c>
      <c r="S129" s="251">
        <v>45365</v>
      </c>
      <c r="T129" s="251">
        <v>45523</v>
      </c>
      <c r="U129" s="251">
        <v>45700</v>
      </c>
      <c r="V129" s="251">
        <v>45917</v>
      </c>
      <c r="W129" s="251" t="s">
        <v>4149</v>
      </c>
      <c r="X129" s="250" t="s">
        <v>7336</v>
      </c>
    </row>
    <row r="130" spans="1:24" ht="25.15" customHeight="1">
      <c r="A130" s="190" t="s">
        <v>2281</v>
      </c>
      <c r="B130" s="190" t="s">
        <v>1923</v>
      </c>
      <c r="C130" s="196" t="s">
        <v>2075</v>
      </c>
      <c r="D130" s="196" t="s">
        <v>2284</v>
      </c>
      <c r="E130" s="196" t="s">
        <v>2236</v>
      </c>
      <c r="F130" s="196" t="s">
        <v>3002</v>
      </c>
      <c r="G130" s="196" t="s">
        <v>1928</v>
      </c>
      <c r="H130" s="196" t="s">
        <v>2282</v>
      </c>
      <c r="I130" s="196"/>
      <c r="J130" s="196" t="s">
        <v>1929</v>
      </c>
      <c r="K130" s="190" t="s">
        <v>1930</v>
      </c>
      <c r="L130" s="190" t="s">
        <v>1930</v>
      </c>
      <c r="M130" s="322">
        <v>2048203788</v>
      </c>
      <c r="N130" s="196" t="s">
        <v>2283</v>
      </c>
      <c r="O130" s="251"/>
      <c r="P130" s="251"/>
      <c r="Q130" s="251"/>
      <c r="R130" s="252" t="s">
        <v>602</v>
      </c>
      <c r="S130" s="251">
        <v>45461</v>
      </c>
      <c r="T130" s="251">
        <v>45594</v>
      </c>
      <c r="U130" s="251">
        <v>45722</v>
      </c>
      <c r="V130" s="251">
        <v>45896</v>
      </c>
      <c r="W130" s="251" t="s">
        <v>3933</v>
      </c>
      <c r="X130" s="250" t="s">
        <v>6535</v>
      </c>
    </row>
    <row r="131" spans="1:24" ht="25.15" customHeight="1">
      <c r="A131" s="190" t="s">
        <v>3297</v>
      </c>
      <c r="B131" s="190" t="s">
        <v>654</v>
      </c>
      <c r="C131" s="196" t="s">
        <v>2075</v>
      </c>
      <c r="D131" s="196" t="s">
        <v>1508</v>
      </c>
      <c r="E131" s="196" t="s">
        <v>2076</v>
      </c>
      <c r="F131" s="196" t="s">
        <v>660</v>
      </c>
      <c r="G131" s="196" t="s">
        <v>661</v>
      </c>
      <c r="H131" s="196" t="s">
        <v>2834</v>
      </c>
      <c r="I131" s="196" t="s">
        <v>32</v>
      </c>
      <c r="J131" s="196" t="s">
        <v>3294</v>
      </c>
      <c r="K131" s="190" t="s">
        <v>3295</v>
      </c>
      <c r="L131" s="190" t="s">
        <v>3296</v>
      </c>
      <c r="M131" s="322">
        <v>3188102999</v>
      </c>
      <c r="N131" s="196" t="s">
        <v>2285</v>
      </c>
      <c r="O131" s="251"/>
      <c r="P131" s="252" t="s">
        <v>602</v>
      </c>
      <c r="Q131" s="251">
        <v>45359</v>
      </c>
      <c r="R131" s="251">
        <v>45546</v>
      </c>
      <c r="S131" s="251">
        <v>45385</v>
      </c>
      <c r="T131" s="251">
        <v>45525</v>
      </c>
      <c r="U131" s="251">
        <v>45706</v>
      </c>
      <c r="V131" s="251">
        <v>45894</v>
      </c>
      <c r="W131" s="251" t="s">
        <v>3933</v>
      </c>
      <c r="X131" s="250" t="s">
        <v>6664</v>
      </c>
    </row>
    <row r="132" spans="1:24" ht="25.15" customHeight="1">
      <c r="A132" s="190" t="s">
        <v>1497</v>
      </c>
      <c r="B132" s="190" t="s">
        <v>1498</v>
      </c>
      <c r="C132" s="196" t="s">
        <v>2075</v>
      </c>
      <c r="D132" s="196" t="s">
        <v>1499</v>
      </c>
      <c r="E132" s="196" t="s">
        <v>2076</v>
      </c>
      <c r="F132" s="196" t="s">
        <v>439</v>
      </c>
      <c r="G132" s="196" t="s">
        <v>440</v>
      </c>
      <c r="H132" s="196" t="s">
        <v>2775</v>
      </c>
      <c r="I132" s="196" t="s">
        <v>2776</v>
      </c>
      <c r="J132" s="196" t="s">
        <v>2777</v>
      </c>
      <c r="K132" s="190" t="s">
        <v>1500</v>
      </c>
      <c r="L132" s="190" t="s">
        <v>1500</v>
      </c>
      <c r="M132" s="322">
        <v>5263700094</v>
      </c>
      <c r="N132" s="196" t="s">
        <v>2286</v>
      </c>
      <c r="O132" s="251"/>
      <c r="P132" s="252" t="s">
        <v>602</v>
      </c>
      <c r="Q132" s="251">
        <v>45357</v>
      </c>
      <c r="R132" s="251">
        <v>45542</v>
      </c>
      <c r="S132" s="251">
        <v>45385</v>
      </c>
      <c r="T132" s="251">
        <v>45511</v>
      </c>
      <c r="U132" s="251">
        <v>45713</v>
      </c>
      <c r="V132" s="251">
        <v>45887</v>
      </c>
      <c r="W132" s="251" t="s">
        <v>3856</v>
      </c>
      <c r="X132" s="250" t="s">
        <v>5734</v>
      </c>
    </row>
    <row r="133" spans="1:24" ht="25.15" customHeight="1">
      <c r="A133" s="190" t="s">
        <v>1463</v>
      </c>
      <c r="B133" s="190" t="s">
        <v>1464</v>
      </c>
      <c r="C133" s="196" t="s">
        <v>2075</v>
      </c>
      <c r="D133" s="196" t="s">
        <v>1465</v>
      </c>
      <c r="E133" s="196" t="s">
        <v>2076</v>
      </c>
      <c r="F133" s="196" t="s">
        <v>1467</v>
      </c>
      <c r="G133" s="196" t="s">
        <v>1468</v>
      </c>
      <c r="H133" s="196" t="s">
        <v>2816</v>
      </c>
      <c r="I133" s="196" t="s">
        <v>2817</v>
      </c>
      <c r="J133" s="196" t="s">
        <v>2818</v>
      </c>
      <c r="K133" s="190" t="s">
        <v>1466</v>
      </c>
      <c r="L133" s="190" t="s">
        <v>1466</v>
      </c>
      <c r="M133" s="322">
        <v>3148625321</v>
      </c>
      <c r="N133" s="196" t="s">
        <v>2287</v>
      </c>
      <c r="O133" s="251"/>
      <c r="P133" s="252" t="s">
        <v>602</v>
      </c>
      <c r="Q133" s="251">
        <v>45353</v>
      </c>
      <c r="R133" s="251">
        <v>45536</v>
      </c>
      <c r="S133" s="251">
        <v>45384</v>
      </c>
      <c r="T133" s="251">
        <v>45523</v>
      </c>
      <c r="U133" s="251">
        <v>45701</v>
      </c>
      <c r="V133" s="251">
        <v>45877</v>
      </c>
      <c r="W133" s="251" t="s">
        <v>3783</v>
      </c>
      <c r="X133" s="250" t="s">
        <v>7346</v>
      </c>
    </row>
    <row r="134" spans="1:24" ht="25.15" customHeight="1">
      <c r="A134" s="190" t="s">
        <v>442</v>
      </c>
      <c r="B134" s="190" t="s">
        <v>443</v>
      </c>
      <c r="C134" s="196" t="s">
        <v>2075</v>
      </c>
      <c r="D134" s="196" t="s">
        <v>1501</v>
      </c>
      <c r="E134" s="196" t="s">
        <v>2076</v>
      </c>
      <c r="F134" s="196" t="s">
        <v>447</v>
      </c>
      <c r="G134" s="196" t="s">
        <v>448</v>
      </c>
      <c r="H134" s="196" t="s">
        <v>443</v>
      </c>
      <c r="I134" s="196" t="s">
        <v>31</v>
      </c>
      <c r="J134" s="196" t="s">
        <v>446</v>
      </c>
      <c r="K134" s="190" t="s">
        <v>445</v>
      </c>
      <c r="L134" s="190" t="s">
        <v>445</v>
      </c>
      <c r="M134" s="322">
        <v>5248800426</v>
      </c>
      <c r="N134" s="196" t="s">
        <v>2288</v>
      </c>
      <c r="O134" s="251"/>
      <c r="P134" s="252" t="s">
        <v>602</v>
      </c>
      <c r="Q134" s="251">
        <v>45357</v>
      </c>
      <c r="R134" s="251">
        <v>45542</v>
      </c>
      <c r="S134" s="251">
        <v>45385</v>
      </c>
      <c r="T134" s="251">
        <v>45567</v>
      </c>
      <c r="U134" s="251">
        <v>45713</v>
      </c>
      <c r="V134" s="251">
        <v>45887</v>
      </c>
      <c r="W134" s="251" t="s">
        <v>3856</v>
      </c>
      <c r="X134" s="250" t="s">
        <v>7603</v>
      </c>
    </row>
    <row r="135" spans="1:24" ht="25.15" customHeight="1">
      <c r="A135" s="190" t="s">
        <v>1300</v>
      </c>
      <c r="B135" s="190" t="s">
        <v>427</v>
      </c>
      <c r="C135" s="196" t="s">
        <v>2075</v>
      </c>
      <c r="D135" s="196" t="s">
        <v>4073</v>
      </c>
      <c r="E135" s="196" t="s">
        <v>2076</v>
      </c>
      <c r="F135" s="196" t="s">
        <v>1302</v>
      </c>
      <c r="G135" s="196" t="s">
        <v>1303</v>
      </c>
      <c r="H135" s="196" t="s">
        <v>427</v>
      </c>
      <c r="I135" s="196" t="s">
        <v>31</v>
      </c>
      <c r="J135" s="196" t="s">
        <v>1301</v>
      </c>
      <c r="K135" s="190" t="s">
        <v>426</v>
      </c>
      <c r="L135" s="190" t="s">
        <v>426</v>
      </c>
      <c r="M135" s="322">
        <v>6330601626</v>
      </c>
      <c r="N135" s="196" t="s">
        <v>2289</v>
      </c>
      <c r="O135" s="251"/>
      <c r="P135" s="252" t="s">
        <v>602</v>
      </c>
      <c r="Q135" s="251">
        <v>45353</v>
      </c>
      <c r="R135" s="251">
        <v>45536</v>
      </c>
      <c r="S135" s="251">
        <v>45365</v>
      </c>
      <c r="T135" s="251">
        <v>45525</v>
      </c>
      <c r="U135" s="251">
        <v>45723</v>
      </c>
      <c r="V135" s="251">
        <v>45902</v>
      </c>
      <c r="W135" s="251" t="s">
        <v>3966</v>
      </c>
      <c r="X135" s="250" t="s">
        <v>6452</v>
      </c>
    </row>
    <row r="136" spans="1:24" ht="25.15" customHeight="1">
      <c r="A136" s="190" t="s">
        <v>1323</v>
      </c>
      <c r="B136" s="190" t="s">
        <v>1324</v>
      </c>
      <c r="C136" s="196" t="s">
        <v>2075</v>
      </c>
      <c r="D136" s="196" t="s">
        <v>1325</v>
      </c>
      <c r="E136" s="196" t="s">
        <v>2076</v>
      </c>
      <c r="F136" s="196" t="s">
        <v>763</v>
      </c>
      <c r="G136" s="196" t="s">
        <v>764</v>
      </c>
      <c r="H136" s="196" t="s">
        <v>1326</v>
      </c>
      <c r="I136" s="196" t="s">
        <v>31</v>
      </c>
      <c r="J136" s="196" t="s">
        <v>1327</v>
      </c>
      <c r="K136" s="190" t="s">
        <v>760</v>
      </c>
      <c r="L136" s="190" t="s">
        <v>760</v>
      </c>
      <c r="M136" s="322">
        <v>3148155534</v>
      </c>
      <c r="N136" s="196" t="s">
        <v>2290</v>
      </c>
      <c r="O136" s="251"/>
      <c r="P136" s="252" t="s">
        <v>602</v>
      </c>
      <c r="Q136" s="251">
        <v>45357</v>
      </c>
      <c r="R136" s="251">
        <v>45542</v>
      </c>
      <c r="S136" s="251">
        <v>45366</v>
      </c>
      <c r="T136" s="251">
        <v>45567</v>
      </c>
      <c r="U136" s="251">
        <v>45723</v>
      </c>
      <c r="V136" s="251">
        <v>45887</v>
      </c>
      <c r="W136" s="251" t="s">
        <v>3856</v>
      </c>
      <c r="X136" s="250" t="s">
        <v>6274</v>
      </c>
    </row>
    <row r="137" spans="1:24" ht="25.15" customHeight="1">
      <c r="A137" s="190" t="s">
        <v>1887</v>
      </c>
      <c r="B137" s="190" t="s">
        <v>1888</v>
      </c>
      <c r="C137" s="196" t="s">
        <v>2075</v>
      </c>
      <c r="D137" s="196" t="s">
        <v>1889</v>
      </c>
      <c r="E137" s="196" t="s">
        <v>2011</v>
      </c>
      <c r="F137" s="196" t="s">
        <v>1890</v>
      </c>
      <c r="G137" s="196" t="s">
        <v>1891</v>
      </c>
      <c r="H137" s="196" t="s">
        <v>2291</v>
      </c>
      <c r="I137" s="196" t="s">
        <v>29</v>
      </c>
      <c r="J137" s="196" t="s">
        <v>1892</v>
      </c>
      <c r="K137" s="330" t="s">
        <v>3519</v>
      </c>
      <c r="L137" s="190" t="s">
        <v>3001</v>
      </c>
      <c r="M137" s="322">
        <v>3178105431</v>
      </c>
      <c r="N137" s="196" t="s">
        <v>2292</v>
      </c>
      <c r="O137" s="251"/>
      <c r="P137" s="252" t="s">
        <v>602</v>
      </c>
      <c r="Q137" s="251">
        <v>45428</v>
      </c>
      <c r="R137" s="251">
        <v>45598</v>
      </c>
      <c r="S137" s="251">
        <v>45453</v>
      </c>
      <c r="T137" s="251">
        <v>45590</v>
      </c>
      <c r="U137" s="251">
        <v>45758</v>
      </c>
      <c r="V137" s="251">
        <v>45950</v>
      </c>
      <c r="W137" s="251" t="s">
        <v>4322</v>
      </c>
      <c r="X137" s="250" t="s">
        <v>6702</v>
      </c>
    </row>
    <row r="138" spans="1:24" ht="25.15" customHeight="1">
      <c r="A138" s="190" t="s">
        <v>3936</v>
      </c>
      <c r="B138" s="190" t="s">
        <v>1503</v>
      </c>
      <c r="C138" s="196" t="s">
        <v>2075</v>
      </c>
      <c r="D138" s="196" t="s">
        <v>1504</v>
      </c>
      <c r="E138" s="196" t="s">
        <v>2076</v>
      </c>
      <c r="F138" s="196" t="s">
        <v>1506</v>
      </c>
      <c r="G138" s="196" t="s">
        <v>1507</v>
      </c>
      <c r="H138" s="196" t="s">
        <v>3027</v>
      </c>
      <c r="I138" s="196" t="s">
        <v>32</v>
      </c>
      <c r="J138" s="196" t="s">
        <v>3028</v>
      </c>
      <c r="K138" s="190" t="s">
        <v>1505</v>
      </c>
      <c r="L138" s="190" t="s">
        <v>1505</v>
      </c>
      <c r="M138" s="322">
        <v>3142222133</v>
      </c>
      <c r="N138" s="196" t="s">
        <v>2293</v>
      </c>
      <c r="O138" s="251"/>
      <c r="P138" s="252" t="s">
        <v>602</v>
      </c>
      <c r="Q138" s="251">
        <v>45359</v>
      </c>
      <c r="R138" s="251">
        <v>45546</v>
      </c>
      <c r="S138" s="251">
        <v>45385</v>
      </c>
      <c r="T138" s="251">
        <v>45595</v>
      </c>
      <c r="U138" s="251">
        <v>45700</v>
      </c>
      <c r="V138" s="251">
        <v>45894</v>
      </c>
      <c r="W138" s="251" t="s">
        <v>3933</v>
      </c>
      <c r="X138" s="250" t="s">
        <v>5967</v>
      </c>
    </row>
    <row r="139" spans="1:24" ht="25.15" customHeight="1">
      <c r="A139" s="190" t="s">
        <v>1469</v>
      </c>
      <c r="B139" s="190" t="s">
        <v>1470</v>
      </c>
      <c r="C139" s="196" t="s">
        <v>2075</v>
      </c>
      <c r="D139" s="196" t="s">
        <v>1471</v>
      </c>
      <c r="E139" s="196" t="s">
        <v>2076</v>
      </c>
      <c r="F139" s="196" t="s">
        <v>669</v>
      </c>
      <c r="G139" s="196" t="s">
        <v>670</v>
      </c>
      <c r="H139" s="196" t="s">
        <v>667</v>
      </c>
      <c r="I139" s="196" t="s">
        <v>1472</v>
      </c>
      <c r="J139" s="196" t="s">
        <v>3290</v>
      </c>
      <c r="K139" s="190" t="s">
        <v>666</v>
      </c>
      <c r="L139" s="190" t="s">
        <v>666</v>
      </c>
      <c r="M139" s="322">
        <v>7390501913</v>
      </c>
      <c r="N139" s="196" t="s">
        <v>2294</v>
      </c>
      <c r="O139" s="251"/>
      <c r="P139" s="252" t="s">
        <v>602</v>
      </c>
      <c r="Q139" s="251">
        <v>45373</v>
      </c>
      <c r="R139" s="251">
        <v>45546</v>
      </c>
      <c r="S139" s="251">
        <v>45384</v>
      </c>
      <c r="T139" s="251">
        <v>45525</v>
      </c>
      <c r="U139" s="251">
        <v>45701</v>
      </c>
      <c r="V139" s="251">
        <v>45877</v>
      </c>
      <c r="W139" s="251" t="s">
        <v>3783</v>
      </c>
      <c r="X139" s="250" t="s">
        <v>6341</v>
      </c>
    </row>
    <row r="140" spans="1:24" ht="25.15" customHeight="1">
      <c r="A140" s="190" t="s">
        <v>1456</v>
      </c>
      <c r="B140" s="190" t="s">
        <v>1377</v>
      </c>
      <c r="C140" s="196" t="s">
        <v>2075</v>
      </c>
      <c r="D140" s="196" t="s">
        <v>1457</v>
      </c>
      <c r="E140" s="196" t="s">
        <v>2076</v>
      </c>
      <c r="F140" s="196" t="s">
        <v>1461</v>
      </c>
      <c r="G140" s="196" t="s">
        <v>1462</v>
      </c>
      <c r="H140" s="196" t="s">
        <v>1459</v>
      </c>
      <c r="I140" s="196" t="s">
        <v>903</v>
      </c>
      <c r="J140" s="196" t="s">
        <v>1460</v>
      </c>
      <c r="K140" s="190" t="s">
        <v>1458</v>
      </c>
      <c r="L140" s="190" t="s">
        <v>1458</v>
      </c>
      <c r="M140" s="322">
        <v>3148177921</v>
      </c>
      <c r="N140" s="196" t="s">
        <v>2295</v>
      </c>
      <c r="O140" s="251"/>
      <c r="P140" s="251"/>
      <c r="Q140" s="252" t="s">
        <v>602</v>
      </c>
      <c r="R140" s="251">
        <v>45536</v>
      </c>
      <c r="S140" s="251">
        <v>45384</v>
      </c>
      <c r="T140" s="251">
        <v>45523</v>
      </c>
      <c r="U140" s="251">
        <v>45701</v>
      </c>
      <c r="V140" s="251">
        <v>45877</v>
      </c>
      <c r="W140" s="251" t="s">
        <v>3783</v>
      </c>
      <c r="X140" s="250" t="s">
        <v>5394</v>
      </c>
    </row>
    <row r="141" spans="1:24" ht="25.15" customHeight="1">
      <c r="A141" s="190" t="s">
        <v>1200</v>
      </c>
      <c r="B141" s="190" t="s">
        <v>405</v>
      </c>
      <c r="C141" s="196" t="s">
        <v>2075</v>
      </c>
      <c r="D141" s="196" t="s">
        <v>1201</v>
      </c>
      <c r="E141" s="196" t="s">
        <v>2076</v>
      </c>
      <c r="F141" s="196" t="s">
        <v>411</v>
      </c>
      <c r="G141" s="196" t="s">
        <v>412</v>
      </c>
      <c r="H141" s="196" t="s">
        <v>1203</v>
      </c>
      <c r="I141" s="196" t="s">
        <v>38</v>
      </c>
      <c r="J141" s="196" t="s">
        <v>1204</v>
      </c>
      <c r="K141" s="190" t="s">
        <v>1202</v>
      </c>
      <c r="L141" s="190" t="s">
        <v>1202</v>
      </c>
      <c r="M141" s="322">
        <v>1548100136</v>
      </c>
      <c r="N141" s="196" t="s">
        <v>2297</v>
      </c>
      <c r="O141" s="251"/>
      <c r="P141" s="252" t="s">
        <v>602</v>
      </c>
      <c r="Q141" s="251">
        <v>45380</v>
      </c>
      <c r="R141" s="251">
        <v>45555</v>
      </c>
      <c r="S141" s="251">
        <v>45351</v>
      </c>
      <c r="T141" s="251">
        <v>45516</v>
      </c>
      <c r="U141" s="251">
        <v>45707</v>
      </c>
      <c r="V141" s="251">
        <v>45883</v>
      </c>
      <c r="W141" s="251" t="s">
        <v>3831</v>
      </c>
      <c r="X141" s="250" t="s">
        <v>5419</v>
      </c>
    </row>
    <row r="142" spans="1:24" ht="25.15" customHeight="1">
      <c r="A142" s="190" t="s">
        <v>1215</v>
      </c>
      <c r="B142" s="190" t="s">
        <v>1216</v>
      </c>
      <c r="C142" s="196" t="s">
        <v>2075</v>
      </c>
      <c r="D142" s="196" t="s">
        <v>1217</v>
      </c>
      <c r="E142" s="196" t="s">
        <v>2076</v>
      </c>
      <c r="F142" s="196" t="s">
        <v>1221</v>
      </c>
      <c r="G142" s="196" t="s">
        <v>1222</v>
      </c>
      <c r="H142" s="196" t="s">
        <v>1219</v>
      </c>
      <c r="I142" s="196" t="s">
        <v>334</v>
      </c>
      <c r="J142" s="196" t="s">
        <v>1220</v>
      </c>
      <c r="K142" s="190" t="s">
        <v>1218</v>
      </c>
      <c r="L142" s="190" t="s">
        <v>1218</v>
      </c>
      <c r="M142" s="322">
        <v>3148657560</v>
      </c>
      <c r="N142" s="196" t="s">
        <v>2298</v>
      </c>
      <c r="O142" s="251"/>
      <c r="P142" s="251"/>
      <c r="Q142" s="251"/>
      <c r="R142" s="252" t="s">
        <v>602</v>
      </c>
      <c r="S142" s="251">
        <v>45351</v>
      </c>
      <c r="T142" s="251">
        <v>45516</v>
      </c>
      <c r="U142" s="251">
        <v>45707</v>
      </c>
      <c r="V142" s="251">
        <v>45883</v>
      </c>
      <c r="W142" s="251" t="s">
        <v>3831</v>
      </c>
      <c r="X142" s="250" t="s">
        <v>7339</v>
      </c>
    </row>
    <row r="143" spans="1:24" ht="25.15" customHeight="1">
      <c r="A143" s="190" t="s">
        <v>1205</v>
      </c>
      <c r="B143" s="190" t="s">
        <v>1206</v>
      </c>
      <c r="C143" s="196" t="s">
        <v>2075</v>
      </c>
      <c r="D143" s="196" t="s">
        <v>1207</v>
      </c>
      <c r="E143" s="196" t="s">
        <v>2076</v>
      </c>
      <c r="F143" s="196" t="s">
        <v>420</v>
      </c>
      <c r="G143" s="196" t="s">
        <v>421</v>
      </c>
      <c r="H143" s="196" t="s">
        <v>1208</v>
      </c>
      <c r="I143" s="196" t="s">
        <v>31</v>
      </c>
      <c r="J143" s="196" t="s">
        <v>1209</v>
      </c>
      <c r="K143" s="190" t="s">
        <v>417</v>
      </c>
      <c r="L143" s="190" t="s">
        <v>417</v>
      </c>
      <c r="M143" s="322">
        <v>3053178464</v>
      </c>
      <c r="N143" s="196" t="s">
        <v>2299</v>
      </c>
      <c r="O143" s="251"/>
      <c r="P143" s="252" t="s">
        <v>602</v>
      </c>
      <c r="Q143" s="251">
        <v>45380</v>
      </c>
      <c r="R143" s="251">
        <v>45555</v>
      </c>
      <c r="S143" s="251">
        <v>45351</v>
      </c>
      <c r="T143" s="251">
        <v>45518</v>
      </c>
      <c r="U143" s="251">
        <v>45707</v>
      </c>
      <c r="V143" s="251">
        <v>45883</v>
      </c>
      <c r="W143" s="251" t="s">
        <v>3831</v>
      </c>
      <c r="X143" s="250" t="s">
        <v>6344</v>
      </c>
    </row>
    <row r="144" spans="1:24" ht="25.15" customHeight="1">
      <c r="A144" s="190" t="s">
        <v>979</v>
      </c>
      <c r="B144" s="190" t="s">
        <v>848</v>
      </c>
      <c r="C144" s="196" t="s">
        <v>2075</v>
      </c>
      <c r="D144" s="196" t="s">
        <v>982</v>
      </c>
      <c r="E144" s="196" t="s">
        <v>2076</v>
      </c>
      <c r="F144" s="196" t="s">
        <v>852</v>
      </c>
      <c r="G144" s="196" t="s">
        <v>853</v>
      </c>
      <c r="H144" s="196" t="s">
        <v>848</v>
      </c>
      <c r="I144" s="196" t="s">
        <v>31</v>
      </c>
      <c r="J144" s="196" t="s">
        <v>851</v>
      </c>
      <c r="K144" s="190" t="s">
        <v>850</v>
      </c>
      <c r="L144" s="190" t="s">
        <v>850</v>
      </c>
      <c r="M144" s="322">
        <v>3053238775</v>
      </c>
      <c r="N144" s="196" t="s">
        <v>2300</v>
      </c>
      <c r="O144" s="251"/>
      <c r="P144" s="252" t="s">
        <v>602</v>
      </c>
      <c r="Q144" s="251">
        <v>45331</v>
      </c>
      <c r="R144" s="251">
        <v>45514</v>
      </c>
      <c r="S144" s="251">
        <v>45327</v>
      </c>
      <c r="T144" s="251">
        <v>45523</v>
      </c>
      <c r="U144" s="251">
        <v>45678</v>
      </c>
      <c r="V144" s="251">
        <v>45873</v>
      </c>
      <c r="W144" s="251" t="s">
        <v>3783</v>
      </c>
      <c r="X144" s="250" t="s">
        <v>6541</v>
      </c>
    </row>
    <row r="145" spans="1:24" ht="25.15" customHeight="1">
      <c r="A145" s="190" t="s">
        <v>963</v>
      </c>
      <c r="B145" s="190" t="s">
        <v>964</v>
      </c>
      <c r="C145" s="196" t="s">
        <v>2075</v>
      </c>
      <c r="D145" s="196" t="s">
        <v>965</v>
      </c>
      <c r="E145" s="196" t="s">
        <v>2076</v>
      </c>
      <c r="F145" s="196" t="s">
        <v>970</v>
      </c>
      <c r="G145" s="196" t="s">
        <v>971</v>
      </c>
      <c r="H145" s="196" t="s">
        <v>968</v>
      </c>
      <c r="I145" s="196" t="s">
        <v>967</v>
      </c>
      <c r="J145" s="196" t="s">
        <v>969</v>
      </c>
      <c r="K145" s="190" t="s">
        <v>966</v>
      </c>
      <c r="L145" s="190" t="s">
        <v>966</v>
      </c>
      <c r="M145" s="322">
        <v>3142901893</v>
      </c>
      <c r="N145" s="196" t="s">
        <v>2301</v>
      </c>
      <c r="O145" s="251"/>
      <c r="P145" s="252" t="s">
        <v>602</v>
      </c>
      <c r="Q145" s="251">
        <v>45331</v>
      </c>
      <c r="R145" s="251">
        <v>45514</v>
      </c>
      <c r="S145" s="251">
        <v>45327</v>
      </c>
      <c r="T145" s="251">
        <v>45523</v>
      </c>
      <c r="U145" s="251">
        <v>45678</v>
      </c>
      <c r="V145" s="251">
        <v>45873</v>
      </c>
      <c r="W145" s="251" t="s">
        <v>3783</v>
      </c>
      <c r="X145" s="250" t="s">
        <v>5827</v>
      </c>
    </row>
    <row r="146" spans="1:24" ht="25.15" customHeight="1">
      <c r="A146" s="190" t="s">
        <v>1210</v>
      </c>
      <c r="B146" s="190" t="s">
        <v>388</v>
      </c>
      <c r="C146" s="196" t="s">
        <v>2075</v>
      </c>
      <c r="D146" s="196" t="s">
        <v>1211</v>
      </c>
      <c r="E146" s="196" t="s">
        <v>2076</v>
      </c>
      <c r="F146" s="196" t="s">
        <v>393</v>
      </c>
      <c r="G146" s="196" t="s">
        <v>394</v>
      </c>
      <c r="H146" s="196" t="s">
        <v>1213</v>
      </c>
      <c r="I146" s="196"/>
      <c r="J146" s="196" t="s">
        <v>1214</v>
      </c>
      <c r="K146" s="190" t="s">
        <v>1212</v>
      </c>
      <c r="L146" s="190" t="s">
        <v>1212</v>
      </c>
      <c r="M146" s="322">
        <v>2788600757</v>
      </c>
      <c r="N146" s="196" t="s">
        <v>2302</v>
      </c>
      <c r="O146" s="251"/>
      <c r="P146" s="252" t="s">
        <v>602</v>
      </c>
      <c r="Q146" s="251">
        <v>45380</v>
      </c>
      <c r="R146" s="251">
        <v>45555</v>
      </c>
      <c r="S146" s="251">
        <v>45351</v>
      </c>
      <c r="T146" s="251">
        <v>45516</v>
      </c>
      <c r="U146" s="251">
        <v>45707</v>
      </c>
      <c r="V146" s="251">
        <v>45887</v>
      </c>
      <c r="W146" s="251" t="s">
        <v>3856</v>
      </c>
      <c r="X146" s="250" t="s">
        <v>5096</v>
      </c>
    </row>
    <row r="147" spans="1:24" ht="25.15" customHeight="1">
      <c r="A147" s="190" t="s">
        <v>980</v>
      </c>
      <c r="B147" s="190" t="s">
        <v>839</v>
      </c>
      <c r="C147" s="196" t="s">
        <v>2075</v>
      </c>
      <c r="D147" s="196" t="s">
        <v>983</v>
      </c>
      <c r="E147" s="196" t="s">
        <v>2076</v>
      </c>
      <c r="F147" s="196" t="s">
        <v>844</v>
      </c>
      <c r="G147" s="196" t="s">
        <v>845</v>
      </c>
      <c r="H147" s="196" t="s">
        <v>842</v>
      </c>
      <c r="I147" s="196" t="s">
        <v>38</v>
      </c>
      <c r="J147" s="196" t="s">
        <v>843</v>
      </c>
      <c r="K147" s="190" t="s">
        <v>998</v>
      </c>
      <c r="L147" s="190" t="s">
        <v>998</v>
      </c>
      <c r="M147" s="322">
        <v>3058189705</v>
      </c>
      <c r="N147" s="196" t="s">
        <v>2303</v>
      </c>
      <c r="O147" s="251"/>
      <c r="P147" s="252" t="s">
        <v>602</v>
      </c>
      <c r="Q147" s="251">
        <v>45331</v>
      </c>
      <c r="R147" s="251">
        <v>45514</v>
      </c>
      <c r="S147" s="251">
        <v>45327</v>
      </c>
      <c r="T147" s="251">
        <v>45523</v>
      </c>
      <c r="U147" s="251">
        <v>45678</v>
      </c>
      <c r="V147" s="251">
        <v>45873</v>
      </c>
      <c r="W147" s="251" t="s">
        <v>3783</v>
      </c>
      <c r="X147" s="250" t="s">
        <v>7151</v>
      </c>
    </row>
    <row r="148" spans="1:24" ht="25.15" customHeight="1">
      <c r="A148" s="190" t="s">
        <v>972</v>
      </c>
      <c r="B148" s="190" t="s">
        <v>973</v>
      </c>
      <c r="C148" s="196" t="s">
        <v>2075</v>
      </c>
      <c r="D148" s="196" t="s">
        <v>981</v>
      </c>
      <c r="E148" s="196" t="s">
        <v>2076</v>
      </c>
      <c r="F148" s="196" t="s">
        <v>977</v>
      </c>
      <c r="G148" s="196" t="s">
        <v>978</v>
      </c>
      <c r="H148" s="196" t="s">
        <v>975</v>
      </c>
      <c r="I148" s="196" t="s">
        <v>894</v>
      </c>
      <c r="J148" s="196" t="s">
        <v>976</v>
      </c>
      <c r="K148" s="190" t="s">
        <v>974</v>
      </c>
      <c r="L148" s="190" t="s">
        <v>974</v>
      </c>
      <c r="M148" s="322">
        <v>4717000073</v>
      </c>
      <c r="N148" s="196" t="s">
        <v>2296</v>
      </c>
      <c r="O148" s="251"/>
      <c r="P148" s="252" t="s">
        <v>602</v>
      </c>
      <c r="Q148" s="251">
        <v>45331</v>
      </c>
      <c r="R148" s="251">
        <v>45514</v>
      </c>
      <c r="S148" s="251">
        <v>45327</v>
      </c>
      <c r="T148" s="253" t="s">
        <v>2703</v>
      </c>
      <c r="U148" s="251">
        <v>45751</v>
      </c>
      <c r="V148" s="251">
        <v>45888</v>
      </c>
      <c r="W148" s="251" t="s">
        <v>3857</v>
      </c>
      <c r="X148" s="250" t="s">
        <v>5820</v>
      </c>
    </row>
    <row r="149" spans="1:24" ht="25.15" customHeight="1">
      <c r="A149" s="190" t="s">
        <v>1922</v>
      </c>
      <c r="B149" s="190" t="s">
        <v>1923</v>
      </c>
      <c r="C149" s="196" t="s">
        <v>2308</v>
      </c>
      <c r="D149" s="196" t="s">
        <v>1924</v>
      </c>
      <c r="E149" s="196" t="s">
        <v>2236</v>
      </c>
      <c r="F149" s="196" t="s">
        <v>1925</v>
      </c>
      <c r="G149" s="196" t="s">
        <v>2309</v>
      </c>
      <c r="H149" s="196" t="s">
        <v>2307</v>
      </c>
      <c r="I149" s="196" t="s">
        <v>1024</v>
      </c>
      <c r="J149" s="196" t="s">
        <v>1926</v>
      </c>
      <c r="K149" s="190" t="s">
        <v>1927</v>
      </c>
      <c r="L149" s="190" t="s">
        <v>1927</v>
      </c>
      <c r="M149" s="322">
        <v>2048203788</v>
      </c>
      <c r="N149" s="196" t="s">
        <v>2283</v>
      </c>
      <c r="O149" s="251"/>
      <c r="P149" s="252" t="s">
        <v>602</v>
      </c>
      <c r="Q149" s="251">
        <v>45471</v>
      </c>
      <c r="R149" s="251">
        <v>45640</v>
      </c>
      <c r="S149" s="251">
        <v>45462</v>
      </c>
      <c r="T149" s="251">
        <v>45630</v>
      </c>
      <c r="U149" s="251">
        <v>45799</v>
      </c>
      <c r="V149" s="251">
        <v>45974</v>
      </c>
      <c r="W149" s="251" t="s">
        <v>2696</v>
      </c>
      <c r="X149" s="250" t="s">
        <v>6527</v>
      </c>
    </row>
    <row r="150" spans="1:24" ht="25.15" customHeight="1">
      <c r="A150" s="190" t="s">
        <v>1708</v>
      </c>
      <c r="B150" s="190" t="s">
        <v>2314</v>
      </c>
      <c r="C150" s="196" t="s">
        <v>2308</v>
      </c>
      <c r="D150" s="196" t="s">
        <v>1743</v>
      </c>
      <c r="E150" s="196" t="s">
        <v>2315</v>
      </c>
      <c r="F150" s="196" t="s">
        <v>1744</v>
      </c>
      <c r="G150" s="196" t="s">
        <v>1745</v>
      </c>
      <c r="H150" s="196" t="s">
        <v>3466</v>
      </c>
      <c r="I150" s="196" t="s">
        <v>1015</v>
      </c>
      <c r="J150" s="196" t="s">
        <v>3467</v>
      </c>
      <c r="K150" s="330" t="s">
        <v>3468</v>
      </c>
      <c r="L150" s="190" t="s">
        <v>3468</v>
      </c>
      <c r="M150" s="322">
        <v>5888500598</v>
      </c>
      <c r="N150" s="196" t="s">
        <v>2313</v>
      </c>
      <c r="O150" s="251"/>
      <c r="P150" s="252" t="s">
        <v>602</v>
      </c>
      <c r="Q150" s="251">
        <v>45386</v>
      </c>
      <c r="R150" s="251"/>
      <c r="S150" s="251">
        <v>45411</v>
      </c>
      <c r="T150" s="253" t="s">
        <v>2703</v>
      </c>
      <c r="U150" s="251">
        <v>45768</v>
      </c>
      <c r="V150" s="253" t="s">
        <v>2703</v>
      </c>
      <c r="W150" s="251" t="s">
        <v>3768</v>
      </c>
      <c r="X150" s="250" t="s">
        <v>5157</v>
      </c>
    </row>
    <row r="151" spans="1:24" ht="25.15" customHeight="1">
      <c r="A151" s="190" t="s">
        <v>4814</v>
      </c>
      <c r="B151" s="190" t="s">
        <v>2317</v>
      </c>
      <c r="C151" s="196" t="s">
        <v>2308</v>
      </c>
      <c r="D151" s="196" t="s">
        <v>1881</v>
      </c>
      <c r="E151" s="196" t="s">
        <v>2315</v>
      </c>
      <c r="F151" s="196" t="s">
        <v>1882</v>
      </c>
      <c r="G151" s="196" t="s">
        <v>1883</v>
      </c>
      <c r="H151" s="196" t="s">
        <v>1884</v>
      </c>
      <c r="I151" s="196" t="s">
        <v>1015</v>
      </c>
      <c r="J151" s="196" t="s">
        <v>1885</v>
      </c>
      <c r="K151" s="264" t="s">
        <v>4728</v>
      </c>
      <c r="L151" s="190" t="s">
        <v>1886</v>
      </c>
      <c r="M151" s="322">
        <v>6168127929</v>
      </c>
      <c r="N151" s="196" t="s">
        <v>2316</v>
      </c>
      <c r="O151" s="252" t="s">
        <v>30</v>
      </c>
      <c r="P151" s="251">
        <v>45646</v>
      </c>
      <c r="Q151" s="251">
        <v>45457</v>
      </c>
      <c r="R151" s="251"/>
      <c r="S151" s="251">
        <v>45454</v>
      </c>
      <c r="T151" s="251">
        <v>45631</v>
      </c>
      <c r="U151" s="253" t="s">
        <v>2703</v>
      </c>
      <c r="V151" s="251">
        <v>46009</v>
      </c>
      <c r="W151" s="253" t="s">
        <v>2703</v>
      </c>
      <c r="X151" s="250" t="s">
        <v>7520</v>
      </c>
    </row>
    <row r="152" spans="1:24" ht="25.15" customHeight="1">
      <c r="A152" s="190" t="s">
        <v>3309</v>
      </c>
      <c r="B152" s="190" t="s">
        <v>1713</v>
      </c>
      <c r="C152" s="196" t="s">
        <v>2075</v>
      </c>
      <c r="D152" s="196" t="s">
        <v>1909</v>
      </c>
      <c r="E152" s="196" t="s">
        <v>2011</v>
      </c>
      <c r="F152" s="196" t="s">
        <v>1910</v>
      </c>
      <c r="G152" s="196" t="s">
        <v>1911</v>
      </c>
      <c r="H152" s="196" t="s">
        <v>1715</v>
      </c>
      <c r="I152" s="196" t="s">
        <v>1195</v>
      </c>
      <c r="J152" s="196" t="s">
        <v>1716</v>
      </c>
      <c r="K152" s="190" t="s">
        <v>1912</v>
      </c>
      <c r="L152" s="190" t="s">
        <v>1912</v>
      </c>
      <c r="M152" s="322">
        <v>6158616569</v>
      </c>
      <c r="N152" s="196" t="s">
        <v>2326</v>
      </c>
      <c r="O152" s="251"/>
      <c r="P152" s="252" t="s">
        <v>602</v>
      </c>
      <c r="Q152" s="251">
        <v>45382</v>
      </c>
      <c r="R152" s="251">
        <v>45577</v>
      </c>
      <c r="S152" s="251">
        <v>45450</v>
      </c>
      <c r="T152" s="253" t="s">
        <v>2703</v>
      </c>
      <c r="U152" s="251">
        <v>45716</v>
      </c>
      <c r="V152" s="253" t="s">
        <v>2703</v>
      </c>
      <c r="W152" s="251" t="s">
        <v>3768</v>
      </c>
      <c r="X152" s="250" t="s">
        <v>6872</v>
      </c>
    </row>
    <row r="153" spans="1:24" ht="25.15" customHeight="1">
      <c r="A153" s="190" t="s">
        <v>2327</v>
      </c>
      <c r="B153" s="190" t="s">
        <v>1713</v>
      </c>
      <c r="C153" s="196" t="s">
        <v>2075</v>
      </c>
      <c r="D153" s="196" t="s">
        <v>1909</v>
      </c>
      <c r="E153" s="196" t="s">
        <v>2011</v>
      </c>
      <c r="F153" s="196" t="s">
        <v>1910</v>
      </c>
      <c r="G153" s="196" t="s">
        <v>1911</v>
      </c>
      <c r="H153" s="196" t="s">
        <v>1715</v>
      </c>
      <c r="I153" s="196" t="s">
        <v>1195</v>
      </c>
      <c r="J153" s="196" t="s">
        <v>1716</v>
      </c>
      <c r="K153" s="190" t="s">
        <v>1912</v>
      </c>
      <c r="L153" s="190" t="s">
        <v>1912</v>
      </c>
      <c r="M153" s="322">
        <v>5208702347</v>
      </c>
      <c r="N153" s="196" t="s">
        <v>2328</v>
      </c>
      <c r="O153" s="251"/>
      <c r="P153" s="251"/>
      <c r="Q153" s="252" t="s">
        <v>602</v>
      </c>
      <c r="R153" s="251">
        <v>45581</v>
      </c>
      <c r="S153" s="251">
        <v>45460</v>
      </c>
      <c r="T153" s="253" t="s">
        <v>2703</v>
      </c>
      <c r="U153" s="251">
        <v>45716</v>
      </c>
      <c r="V153" s="253" t="s">
        <v>2703</v>
      </c>
      <c r="W153" s="251" t="s">
        <v>3768</v>
      </c>
      <c r="X153" s="250" t="s">
        <v>6811</v>
      </c>
    </row>
    <row r="154" spans="1:24" ht="25.15" customHeight="1">
      <c r="A154" s="190" t="s">
        <v>3310</v>
      </c>
      <c r="B154" s="190" t="s">
        <v>1713</v>
      </c>
      <c r="C154" s="196" t="s">
        <v>2075</v>
      </c>
      <c r="D154" s="196" t="s">
        <v>1714</v>
      </c>
      <c r="E154" s="196" t="s">
        <v>2011</v>
      </c>
      <c r="F154" s="196" t="s">
        <v>1717</v>
      </c>
      <c r="G154" s="196" t="s">
        <v>1718</v>
      </c>
      <c r="H154" s="196" t="s">
        <v>1715</v>
      </c>
      <c r="I154" s="196" t="s">
        <v>1195</v>
      </c>
      <c r="J154" s="196" t="s">
        <v>1716</v>
      </c>
      <c r="K154" s="190" t="s">
        <v>1912</v>
      </c>
      <c r="L154" s="190" t="s">
        <v>2940</v>
      </c>
      <c r="M154" s="322">
        <v>6158616569</v>
      </c>
      <c r="N154" s="196" t="s">
        <v>2329</v>
      </c>
      <c r="O154" s="251"/>
      <c r="P154" s="252" t="s">
        <v>602</v>
      </c>
      <c r="Q154" s="251">
        <v>45381</v>
      </c>
      <c r="R154" s="251">
        <v>45577</v>
      </c>
      <c r="S154" s="251">
        <v>45412</v>
      </c>
      <c r="T154" s="251">
        <v>45579</v>
      </c>
      <c r="U154" s="251">
        <v>45716</v>
      </c>
      <c r="V154" s="251">
        <v>45894</v>
      </c>
      <c r="W154" s="251" t="s">
        <v>3857</v>
      </c>
      <c r="X154" s="250" t="s">
        <v>6877</v>
      </c>
    </row>
    <row r="155" spans="1:24" ht="25.15" customHeight="1">
      <c r="A155" s="190" t="s">
        <v>1593</v>
      </c>
      <c r="B155" s="190" t="s">
        <v>4273</v>
      </c>
      <c r="C155" s="196" t="s">
        <v>2344</v>
      </c>
      <c r="D155" s="196" t="s">
        <v>2803</v>
      </c>
      <c r="E155" s="196" t="s">
        <v>2236</v>
      </c>
      <c r="F155" s="196" t="s">
        <v>1597</v>
      </c>
      <c r="G155" s="196" t="s">
        <v>1598</v>
      </c>
      <c r="H155" s="196" t="s">
        <v>1595</v>
      </c>
      <c r="I155" s="196" t="s">
        <v>1015</v>
      </c>
      <c r="J155" s="196" t="s">
        <v>1596</v>
      </c>
      <c r="K155" s="190" t="s">
        <v>1594</v>
      </c>
      <c r="L155" s="190" t="s">
        <v>1594</v>
      </c>
      <c r="M155" s="322">
        <v>1248301818</v>
      </c>
      <c r="N155" s="196" t="s">
        <v>2347</v>
      </c>
      <c r="O155" s="251"/>
      <c r="P155" s="252" t="s">
        <v>602</v>
      </c>
      <c r="Q155" s="251" t="s">
        <v>2706</v>
      </c>
      <c r="R155" s="251" t="s">
        <v>2707</v>
      </c>
      <c r="S155" s="251" t="s">
        <v>2708</v>
      </c>
      <c r="T155" s="251" t="s">
        <v>2893</v>
      </c>
      <c r="U155" s="251" t="s">
        <v>3370</v>
      </c>
      <c r="V155" s="251" t="s">
        <v>4094</v>
      </c>
      <c r="W155" s="251" t="s">
        <v>3995</v>
      </c>
      <c r="X155" s="250" t="s">
        <v>5604</v>
      </c>
    </row>
    <row r="156" spans="1:24" ht="25.15" customHeight="1">
      <c r="A156" s="190" t="s">
        <v>4186</v>
      </c>
      <c r="B156" s="190" t="s">
        <v>1013</v>
      </c>
      <c r="C156" s="196" t="s">
        <v>2344</v>
      </c>
      <c r="D156" s="196" t="s">
        <v>2805</v>
      </c>
      <c r="E156" s="196" t="s">
        <v>2236</v>
      </c>
      <c r="F156" s="196" t="s">
        <v>1018</v>
      </c>
      <c r="G156" s="196" t="s">
        <v>1019</v>
      </c>
      <c r="H156" s="196" t="s">
        <v>1016</v>
      </c>
      <c r="I156" s="196" t="s">
        <v>1015</v>
      </c>
      <c r="J156" s="196" t="s">
        <v>1017</v>
      </c>
      <c r="K156" s="190" t="s">
        <v>3490</v>
      </c>
      <c r="L156" s="190" t="s">
        <v>1014</v>
      </c>
      <c r="M156" s="322">
        <v>1248301711</v>
      </c>
      <c r="N156" s="196" t="s">
        <v>2348</v>
      </c>
      <c r="O156" s="251"/>
      <c r="P156" s="252" t="s">
        <v>602</v>
      </c>
      <c r="Q156" s="251">
        <v>45408</v>
      </c>
      <c r="R156" s="251">
        <v>45596</v>
      </c>
      <c r="S156" s="251">
        <v>45337</v>
      </c>
      <c r="T156" s="251">
        <v>45582</v>
      </c>
      <c r="U156" s="251">
        <v>45772</v>
      </c>
      <c r="V156" s="251">
        <v>45925</v>
      </c>
      <c r="W156" s="251" t="s">
        <v>3995</v>
      </c>
      <c r="X156" s="250" t="s">
        <v>5617</v>
      </c>
    </row>
    <row r="157" spans="1:24" ht="25.15" customHeight="1">
      <c r="A157" s="190" t="s">
        <v>1737</v>
      </c>
      <c r="B157" s="190" t="s">
        <v>1738</v>
      </c>
      <c r="C157" s="196" t="s">
        <v>2075</v>
      </c>
      <c r="D157" s="196" t="s">
        <v>1739</v>
      </c>
      <c r="E157" s="196" t="s">
        <v>2359</v>
      </c>
      <c r="F157" s="196" t="s">
        <v>1741</v>
      </c>
      <c r="G157" s="196" t="s">
        <v>1742</v>
      </c>
      <c r="H157" s="196" t="s">
        <v>2355</v>
      </c>
      <c r="I157" s="196"/>
      <c r="J157" s="196" t="s">
        <v>2356</v>
      </c>
      <c r="K157" s="190" t="s">
        <v>1740</v>
      </c>
      <c r="L157" s="190" t="s">
        <v>2357</v>
      </c>
      <c r="M157" s="322">
        <v>3078201717</v>
      </c>
      <c r="N157" s="196" t="s">
        <v>2358</v>
      </c>
      <c r="O157" s="251"/>
      <c r="P157" s="251"/>
      <c r="Q157" s="251"/>
      <c r="R157" s="252" t="s">
        <v>602</v>
      </c>
      <c r="S157" s="251">
        <v>45414</v>
      </c>
      <c r="T157" s="251">
        <v>45608</v>
      </c>
      <c r="U157" s="251">
        <v>45806</v>
      </c>
      <c r="V157" s="251">
        <v>45981</v>
      </c>
      <c r="W157" s="251" t="s">
        <v>2696</v>
      </c>
      <c r="X157" s="250" t="s">
        <v>7319</v>
      </c>
    </row>
    <row r="158" spans="1:24" ht="25.15" customHeight="1">
      <c r="A158" s="190" t="s">
        <v>1962</v>
      </c>
      <c r="B158" s="190" t="s">
        <v>1963</v>
      </c>
      <c r="C158" s="196" t="s">
        <v>2075</v>
      </c>
      <c r="D158" s="196" t="s">
        <v>1964</v>
      </c>
      <c r="E158" s="196" t="s">
        <v>2359</v>
      </c>
      <c r="F158" s="196" t="s">
        <v>1965</v>
      </c>
      <c r="G158" s="196" t="s">
        <v>1966</v>
      </c>
      <c r="H158" s="196" t="s">
        <v>1967</v>
      </c>
      <c r="I158" s="196" t="s">
        <v>2360</v>
      </c>
      <c r="J158" s="196" t="s">
        <v>1968</v>
      </c>
      <c r="K158" s="190" t="s">
        <v>1969</v>
      </c>
      <c r="L158" s="190" t="s">
        <v>1969</v>
      </c>
      <c r="M158" s="322">
        <v>7058200339</v>
      </c>
      <c r="N158" s="196" t="s">
        <v>2361</v>
      </c>
      <c r="O158" s="251"/>
      <c r="P158" s="251"/>
      <c r="Q158" s="252" t="s">
        <v>30</v>
      </c>
      <c r="R158" s="251">
        <v>45576</v>
      </c>
      <c r="S158" s="251">
        <v>45471</v>
      </c>
      <c r="T158" s="251">
        <v>45645</v>
      </c>
      <c r="U158" s="251">
        <v>45827</v>
      </c>
      <c r="V158" s="251">
        <v>46000</v>
      </c>
      <c r="W158" s="251" t="s">
        <v>2696</v>
      </c>
      <c r="X158" s="250" t="s">
        <v>7538</v>
      </c>
    </row>
    <row r="159" spans="1:24" ht="25.15" customHeight="1">
      <c r="A159" s="190" t="s">
        <v>3052</v>
      </c>
      <c r="B159" s="190" t="s">
        <v>2366</v>
      </c>
      <c r="C159" s="196" t="s">
        <v>2075</v>
      </c>
      <c r="D159" s="196" t="s">
        <v>2367</v>
      </c>
      <c r="E159" s="196" t="s">
        <v>1987</v>
      </c>
      <c r="F159" s="196" t="s">
        <v>2368</v>
      </c>
      <c r="G159" s="196" t="s">
        <v>2369</v>
      </c>
      <c r="H159" s="196" t="s">
        <v>2362</v>
      </c>
      <c r="I159" s="196" t="s">
        <v>334</v>
      </c>
      <c r="J159" s="196" t="s">
        <v>2363</v>
      </c>
      <c r="K159" s="190" t="s">
        <v>2364</v>
      </c>
      <c r="L159" s="190" t="s">
        <v>2364</v>
      </c>
      <c r="M159" s="322">
        <v>1078549859</v>
      </c>
      <c r="N159" s="196" t="s">
        <v>2365</v>
      </c>
      <c r="O159" s="251"/>
      <c r="P159" s="251"/>
      <c r="Q159" s="251"/>
      <c r="R159" s="252" t="s">
        <v>30</v>
      </c>
      <c r="S159" s="251">
        <v>45448</v>
      </c>
      <c r="T159" s="251">
        <v>45614</v>
      </c>
      <c r="U159" s="251">
        <v>45763</v>
      </c>
      <c r="V159" s="251">
        <v>45954</v>
      </c>
      <c r="W159" s="251" t="s">
        <v>2696</v>
      </c>
      <c r="X159" s="250" t="s">
        <v>6367</v>
      </c>
    </row>
    <row r="160" spans="1:24" ht="25.15" customHeight="1">
      <c r="A160" s="190" t="s">
        <v>2370</v>
      </c>
      <c r="B160" s="190" t="s">
        <v>2373</v>
      </c>
      <c r="C160" s="196" t="s">
        <v>2075</v>
      </c>
      <c r="D160" s="196" t="s">
        <v>2374</v>
      </c>
      <c r="E160" s="196" t="s">
        <v>2011</v>
      </c>
      <c r="F160" s="196" t="s">
        <v>2375</v>
      </c>
      <c r="G160" s="196" t="s">
        <v>2376</v>
      </c>
      <c r="H160" s="196" t="s">
        <v>2371</v>
      </c>
      <c r="I160" s="196" t="s">
        <v>345</v>
      </c>
      <c r="J160" s="196" t="s">
        <v>2372</v>
      </c>
      <c r="K160" s="190" t="s">
        <v>2377</v>
      </c>
      <c r="L160" s="190" t="s">
        <v>3201</v>
      </c>
      <c r="M160" s="322">
        <v>3058195094</v>
      </c>
      <c r="N160" s="196">
        <v>30581950940</v>
      </c>
      <c r="O160" s="251"/>
      <c r="P160" s="251"/>
      <c r="Q160" s="251"/>
      <c r="R160" s="252" t="s">
        <v>602</v>
      </c>
      <c r="S160" s="251">
        <v>45461</v>
      </c>
      <c r="T160" s="251">
        <v>45639</v>
      </c>
      <c r="U160" s="253" t="s">
        <v>2703</v>
      </c>
      <c r="V160" s="251">
        <v>46009</v>
      </c>
      <c r="W160" s="253" t="s">
        <v>2703</v>
      </c>
      <c r="X160" s="250" t="s">
        <v>6803</v>
      </c>
    </row>
    <row r="161" spans="1:24" ht="25.15" customHeight="1">
      <c r="A161" s="190" t="s">
        <v>3062</v>
      </c>
      <c r="B161" s="190" t="s">
        <v>2378</v>
      </c>
      <c r="C161" s="196" t="s">
        <v>2075</v>
      </c>
      <c r="D161" s="196" t="s">
        <v>2379</v>
      </c>
      <c r="E161" s="196" t="s">
        <v>2011</v>
      </c>
      <c r="F161" s="196" t="s">
        <v>2380</v>
      </c>
      <c r="G161" s="196" t="s">
        <v>2381</v>
      </c>
      <c r="H161" s="196" t="s">
        <v>3043</v>
      </c>
      <c r="I161" s="196" t="s">
        <v>3186</v>
      </c>
      <c r="J161" s="196" t="s">
        <v>3044</v>
      </c>
      <c r="K161" s="190" t="s">
        <v>3063</v>
      </c>
      <c r="L161" s="190" t="s">
        <v>3063</v>
      </c>
      <c r="M161" s="322">
        <v>7308502523</v>
      </c>
      <c r="N161" s="196">
        <v>73085025230</v>
      </c>
      <c r="O161" s="251"/>
      <c r="P161" s="252" t="s">
        <v>30</v>
      </c>
      <c r="Q161" s="251">
        <v>45386</v>
      </c>
      <c r="R161" s="251">
        <v>45603</v>
      </c>
      <c r="S161" s="251"/>
      <c r="T161" s="251">
        <v>45604</v>
      </c>
      <c r="U161" s="251">
        <v>45797</v>
      </c>
      <c r="V161" s="251">
        <v>45993</v>
      </c>
      <c r="W161" s="253" t="s">
        <v>2703</v>
      </c>
      <c r="X161" s="250" t="s">
        <v>5494</v>
      </c>
    </row>
    <row r="162" spans="1:24" ht="25.15" customHeight="1">
      <c r="A162" s="190" t="s">
        <v>2384</v>
      </c>
      <c r="B162" s="190" t="s">
        <v>1767</v>
      </c>
      <c r="C162" s="196" t="s">
        <v>2383</v>
      </c>
      <c r="D162" s="196" t="s">
        <v>1766</v>
      </c>
      <c r="E162" s="196" t="s">
        <v>2011</v>
      </c>
      <c r="F162" s="196" t="s">
        <v>1768</v>
      </c>
      <c r="G162" s="196" t="s">
        <v>1769</v>
      </c>
      <c r="H162" s="196" t="s">
        <v>3678</v>
      </c>
      <c r="I162" s="196" t="s">
        <v>32</v>
      </c>
      <c r="J162" s="196" t="s">
        <v>3679</v>
      </c>
      <c r="K162" s="190" t="s">
        <v>1770</v>
      </c>
      <c r="L162" s="190" t="s">
        <v>1770</v>
      </c>
      <c r="M162" s="322">
        <v>3118120865</v>
      </c>
      <c r="N162" s="196" t="s">
        <v>2385</v>
      </c>
      <c r="O162" s="251"/>
      <c r="P162" s="252" t="s">
        <v>602</v>
      </c>
      <c r="Q162" s="251">
        <v>45389</v>
      </c>
      <c r="R162" s="251"/>
      <c r="S162" s="251">
        <v>45422</v>
      </c>
      <c r="T162" s="253" t="s">
        <v>2703</v>
      </c>
      <c r="U162" s="251">
        <v>45838</v>
      </c>
      <c r="V162" s="253" t="s">
        <v>2703</v>
      </c>
      <c r="W162" s="251" t="s">
        <v>3768</v>
      </c>
      <c r="X162" s="250" t="s">
        <v>5519</v>
      </c>
    </row>
    <row r="163" spans="1:24" ht="25.15" customHeight="1">
      <c r="A163" s="190" t="s">
        <v>1433</v>
      </c>
      <c r="B163" s="190" t="s">
        <v>1434</v>
      </c>
      <c r="C163" s="196" t="s">
        <v>2383</v>
      </c>
      <c r="D163" s="196" t="s">
        <v>1435</v>
      </c>
      <c r="E163" s="196" t="s">
        <v>2011</v>
      </c>
      <c r="F163" s="196" t="s">
        <v>1439</v>
      </c>
      <c r="G163" s="196" t="s">
        <v>1440</v>
      </c>
      <c r="H163" s="196" t="s">
        <v>1437</v>
      </c>
      <c r="I163" s="196" t="s">
        <v>334</v>
      </c>
      <c r="J163" s="196" t="s">
        <v>1438</v>
      </c>
      <c r="K163" s="190" t="s">
        <v>1436</v>
      </c>
      <c r="L163" s="190" t="s">
        <v>1436</v>
      </c>
      <c r="M163" s="322">
        <v>4178133090</v>
      </c>
      <c r="N163" s="196" t="s">
        <v>2386</v>
      </c>
      <c r="O163" s="251"/>
      <c r="P163" s="252" t="s">
        <v>602</v>
      </c>
      <c r="Q163" s="251">
        <v>45367</v>
      </c>
      <c r="R163" s="251">
        <v>45534</v>
      </c>
      <c r="S163" s="251">
        <v>45380</v>
      </c>
      <c r="T163" s="251">
        <v>45559</v>
      </c>
      <c r="U163" s="251">
        <v>45737</v>
      </c>
      <c r="V163" s="251">
        <v>45922</v>
      </c>
      <c r="W163" s="251" t="s">
        <v>2696</v>
      </c>
      <c r="X163" s="250" t="s">
        <v>6225</v>
      </c>
    </row>
    <row r="164" spans="1:24" ht="25.15" customHeight="1">
      <c r="A164" s="190" t="s">
        <v>2387</v>
      </c>
      <c r="B164" s="190" t="s">
        <v>3617</v>
      </c>
      <c r="C164" s="196" t="s">
        <v>2383</v>
      </c>
      <c r="D164" s="196" t="s">
        <v>2389</v>
      </c>
      <c r="E164" s="196" t="s">
        <v>2011</v>
      </c>
      <c r="F164" s="196" t="s">
        <v>4718</v>
      </c>
      <c r="G164" s="196" t="s">
        <v>2390</v>
      </c>
      <c r="H164" s="196" t="s">
        <v>4717</v>
      </c>
      <c r="I164" s="196" t="s">
        <v>1195</v>
      </c>
      <c r="J164" s="196" t="s">
        <v>4720</v>
      </c>
      <c r="K164" s="190" t="s">
        <v>4719</v>
      </c>
      <c r="L164" s="190" t="s">
        <v>4719</v>
      </c>
      <c r="M164" s="322">
        <v>1078111563</v>
      </c>
      <c r="N164" s="196" t="s">
        <v>2388</v>
      </c>
      <c r="O164" s="251"/>
      <c r="P164" s="251"/>
      <c r="Q164" s="251"/>
      <c r="R164" s="252" t="s">
        <v>602</v>
      </c>
      <c r="S164" s="251" t="s">
        <v>2709</v>
      </c>
      <c r="T164" s="251" t="s">
        <v>3095</v>
      </c>
      <c r="U164" s="251" t="s">
        <v>3517</v>
      </c>
      <c r="V164" s="251" t="s">
        <v>4367</v>
      </c>
      <c r="W164" s="251" t="s">
        <v>2696</v>
      </c>
      <c r="X164" s="250" t="s">
        <v>7193</v>
      </c>
    </row>
    <row r="165" spans="1:24" ht="25.15" customHeight="1">
      <c r="A165" s="190" t="s">
        <v>2391</v>
      </c>
      <c r="B165" s="190" t="s">
        <v>2393</v>
      </c>
      <c r="C165" s="196" t="s">
        <v>2383</v>
      </c>
      <c r="D165" s="196" t="s">
        <v>1849</v>
      </c>
      <c r="E165" s="196" t="s">
        <v>2014</v>
      </c>
      <c r="F165" s="196" t="s">
        <v>1850</v>
      </c>
      <c r="G165" s="196" t="s">
        <v>1851</v>
      </c>
      <c r="H165" s="196" t="s">
        <v>1852</v>
      </c>
      <c r="I165" s="196"/>
      <c r="J165" s="196" t="s">
        <v>1853</v>
      </c>
      <c r="K165" s="264" t="s">
        <v>4769</v>
      </c>
      <c r="L165" s="190" t="s">
        <v>1854</v>
      </c>
      <c r="M165" s="322">
        <v>3118204843</v>
      </c>
      <c r="N165" s="196" t="s">
        <v>2392</v>
      </c>
      <c r="O165" s="251"/>
      <c r="P165" s="251"/>
      <c r="Q165" s="252" t="s">
        <v>30</v>
      </c>
      <c r="R165" s="251" t="s">
        <v>2710</v>
      </c>
      <c r="S165" s="251" t="s">
        <v>2711</v>
      </c>
      <c r="T165" s="251" t="s">
        <v>3003</v>
      </c>
      <c r="U165" s="251">
        <v>45789</v>
      </c>
      <c r="V165" s="251" t="s">
        <v>4614</v>
      </c>
      <c r="W165" s="251" t="s">
        <v>2696</v>
      </c>
      <c r="X165" s="250" t="s">
        <v>6280</v>
      </c>
    </row>
    <row r="166" spans="1:24" ht="25.15" customHeight="1">
      <c r="A166" s="190" t="s">
        <v>3514</v>
      </c>
      <c r="B166" s="190" t="s">
        <v>3588</v>
      </c>
      <c r="C166" s="196" t="s">
        <v>2395</v>
      </c>
      <c r="D166" s="196" t="s">
        <v>1847</v>
      </c>
      <c r="E166" s="196" t="s">
        <v>1987</v>
      </c>
      <c r="F166" s="196"/>
      <c r="G166" s="196"/>
      <c r="H166" s="196" t="s">
        <v>2282</v>
      </c>
      <c r="I166" s="196" t="s">
        <v>1015</v>
      </c>
      <c r="J166" s="196" t="s">
        <v>1848</v>
      </c>
      <c r="K166" s="264" t="s">
        <v>3369</v>
      </c>
      <c r="L166" s="190" t="s">
        <v>3208</v>
      </c>
      <c r="M166" s="322">
        <v>4118119799</v>
      </c>
      <c r="N166" s="196" t="s">
        <v>2394</v>
      </c>
      <c r="O166" s="251"/>
      <c r="P166" s="252" t="s">
        <v>602</v>
      </c>
      <c r="Q166" s="251">
        <v>45442</v>
      </c>
      <c r="R166" s="251">
        <v>45626</v>
      </c>
      <c r="S166" s="251" t="s">
        <v>2712</v>
      </c>
      <c r="T166" s="251">
        <v>45615</v>
      </c>
      <c r="U166" s="251" t="s">
        <v>3559</v>
      </c>
      <c r="V166" s="251">
        <v>45973</v>
      </c>
      <c r="W166" s="251" t="s">
        <v>2696</v>
      </c>
      <c r="X166" s="250" t="s">
        <v>6423</v>
      </c>
    </row>
    <row r="167" spans="1:24" ht="25.15" customHeight="1">
      <c r="A167" s="190" t="s">
        <v>1689</v>
      </c>
      <c r="B167" s="190" t="s">
        <v>3479</v>
      </c>
      <c r="C167" s="196" t="s">
        <v>2395</v>
      </c>
      <c r="D167" s="196" t="s">
        <v>1690</v>
      </c>
      <c r="E167" s="196" t="s">
        <v>2236</v>
      </c>
      <c r="F167" s="196" t="s">
        <v>1693</v>
      </c>
      <c r="G167" s="196" t="s">
        <v>1694</v>
      </c>
      <c r="H167" s="196" t="s">
        <v>1691</v>
      </c>
      <c r="I167" s="196" t="s">
        <v>1015</v>
      </c>
      <c r="J167" s="196" t="s">
        <v>1692</v>
      </c>
      <c r="K167" s="190"/>
      <c r="L167" s="190" t="s">
        <v>2990</v>
      </c>
      <c r="M167" s="322">
        <v>1378210048</v>
      </c>
      <c r="N167" s="196" t="s">
        <v>2415</v>
      </c>
      <c r="O167" s="251"/>
      <c r="P167" s="251"/>
      <c r="Q167" s="251"/>
      <c r="R167" s="252" t="s">
        <v>602</v>
      </c>
      <c r="S167" s="251" t="s">
        <v>2714</v>
      </c>
      <c r="T167" s="251" t="s">
        <v>2971</v>
      </c>
      <c r="U167" s="251" t="s">
        <v>3480</v>
      </c>
      <c r="V167" s="251" t="s">
        <v>4002</v>
      </c>
      <c r="W167" s="251" t="s">
        <v>3995</v>
      </c>
      <c r="X167" s="250" t="s">
        <v>5628</v>
      </c>
    </row>
    <row r="168" spans="1:24" ht="25.15" customHeight="1">
      <c r="A168" s="190" t="s">
        <v>3834</v>
      </c>
      <c r="B168" s="190" t="s">
        <v>1134</v>
      </c>
      <c r="C168" s="196" t="s">
        <v>2383</v>
      </c>
      <c r="D168" s="196" t="s">
        <v>1135</v>
      </c>
      <c r="E168" s="196" t="s">
        <v>2076</v>
      </c>
      <c r="F168" s="196" t="s">
        <v>1138</v>
      </c>
      <c r="G168" s="196" t="s">
        <v>1139</v>
      </c>
      <c r="H168" s="196" t="s">
        <v>1134</v>
      </c>
      <c r="I168" s="196" t="s">
        <v>31</v>
      </c>
      <c r="J168" s="196" t="s">
        <v>1137</v>
      </c>
      <c r="K168" s="330" t="s">
        <v>2891</v>
      </c>
      <c r="L168" s="190" t="s">
        <v>1136</v>
      </c>
      <c r="M168" s="322">
        <v>6912101853</v>
      </c>
      <c r="N168" s="196" t="s">
        <v>2421</v>
      </c>
      <c r="O168" s="251"/>
      <c r="P168" s="251"/>
      <c r="Q168" s="251"/>
      <c r="R168" s="252" t="s">
        <v>30</v>
      </c>
      <c r="S168" s="251">
        <v>45348</v>
      </c>
      <c r="T168" s="251">
        <v>45524</v>
      </c>
      <c r="U168" s="251">
        <v>45701</v>
      </c>
      <c r="V168" s="251">
        <v>45891</v>
      </c>
      <c r="W168" s="251" t="s">
        <v>3831</v>
      </c>
      <c r="X168" s="250" t="s">
        <v>6326</v>
      </c>
    </row>
    <row r="169" spans="1:24" ht="25.15" customHeight="1">
      <c r="A169" s="190" t="s">
        <v>3404</v>
      </c>
      <c r="B169" s="190" t="s">
        <v>1841</v>
      </c>
      <c r="C169" s="196" t="s">
        <v>2383</v>
      </c>
      <c r="D169" s="196" t="s">
        <v>1840</v>
      </c>
      <c r="E169" s="196" t="s">
        <v>2076</v>
      </c>
      <c r="F169" s="196" t="s">
        <v>1842</v>
      </c>
      <c r="G169" s="196" t="s">
        <v>1843</v>
      </c>
      <c r="H169" s="196" t="s">
        <v>3405</v>
      </c>
      <c r="I169" s="196"/>
      <c r="J169" s="196" t="s">
        <v>3406</v>
      </c>
      <c r="K169" s="190" t="s">
        <v>2423</v>
      </c>
      <c r="L169" s="190" t="s">
        <v>2423</v>
      </c>
      <c r="M169" s="322">
        <v>3128168805</v>
      </c>
      <c r="N169" s="196" t="s">
        <v>2422</v>
      </c>
      <c r="O169" s="251"/>
      <c r="P169" s="251"/>
      <c r="Q169" s="252" t="s">
        <v>602</v>
      </c>
      <c r="R169" s="251">
        <v>45604</v>
      </c>
      <c r="S169" s="251">
        <v>45441</v>
      </c>
      <c r="T169" s="251">
        <v>45607</v>
      </c>
      <c r="U169" s="251">
        <v>45748</v>
      </c>
      <c r="V169" s="251">
        <v>45912</v>
      </c>
      <c r="W169" s="251" t="s">
        <v>4087</v>
      </c>
      <c r="X169" s="250" t="s">
        <v>5050</v>
      </c>
    </row>
    <row r="170" spans="1:24" ht="25.15" customHeight="1">
      <c r="A170" s="190" t="s">
        <v>1628</v>
      </c>
      <c r="B170" s="190" t="s">
        <v>1629</v>
      </c>
      <c r="C170" s="196" t="s">
        <v>2383</v>
      </c>
      <c r="D170" s="196" t="s">
        <v>1630</v>
      </c>
      <c r="E170" s="196" t="s">
        <v>2011</v>
      </c>
      <c r="F170" s="196" t="s">
        <v>1634</v>
      </c>
      <c r="G170" s="196" t="s">
        <v>1635</v>
      </c>
      <c r="H170" s="196" t="s">
        <v>1632</v>
      </c>
      <c r="I170" s="196" t="s">
        <v>334</v>
      </c>
      <c r="J170" s="196" t="s">
        <v>1633</v>
      </c>
      <c r="K170" s="190" t="s">
        <v>1631</v>
      </c>
      <c r="L170" s="190" t="s">
        <v>1631</v>
      </c>
      <c r="M170" s="322">
        <v>8238702362</v>
      </c>
      <c r="N170" s="196" t="s">
        <v>2432</v>
      </c>
      <c r="O170" s="251"/>
      <c r="P170" s="252" t="s">
        <v>602</v>
      </c>
      <c r="Q170" s="251">
        <v>45354</v>
      </c>
      <c r="R170" s="251">
        <v>45541</v>
      </c>
      <c r="S170" s="251">
        <v>45404</v>
      </c>
      <c r="T170" s="253" t="s">
        <v>2703</v>
      </c>
      <c r="U170" s="251">
        <v>45727</v>
      </c>
      <c r="V170" s="253" t="s">
        <v>2703</v>
      </c>
      <c r="W170" s="251" t="s">
        <v>3768</v>
      </c>
      <c r="X170" s="250" t="s">
        <v>7384</v>
      </c>
    </row>
    <row r="171" spans="1:24" ht="25.15" customHeight="1">
      <c r="A171" s="190" t="s">
        <v>1802</v>
      </c>
      <c r="B171" s="190" t="s">
        <v>1803</v>
      </c>
      <c r="C171" s="196" t="s">
        <v>2383</v>
      </c>
      <c r="D171" s="196" t="s">
        <v>2450</v>
      </c>
      <c r="E171" s="196" t="s">
        <v>2011</v>
      </c>
      <c r="F171" s="196" t="s">
        <v>1804</v>
      </c>
      <c r="G171" s="196" t="s">
        <v>1805</v>
      </c>
      <c r="H171" s="196" t="s">
        <v>2312</v>
      </c>
      <c r="I171" s="196" t="s">
        <v>334</v>
      </c>
      <c r="J171" s="196" t="s">
        <v>2447</v>
      </c>
      <c r="K171" s="190" t="s">
        <v>2448</v>
      </c>
      <c r="L171" s="190" t="s">
        <v>2448</v>
      </c>
      <c r="M171" s="322">
        <v>3128137637</v>
      </c>
      <c r="N171" s="196" t="s">
        <v>2449</v>
      </c>
      <c r="O171" s="251"/>
      <c r="P171" s="252" t="s">
        <v>602</v>
      </c>
      <c r="Q171" s="251">
        <v>45387</v>
      </c>
      <c r="R171" s="251">
        <v>45597</v>
      </c>
      <c r="S171" s="251">
        <v>45436</v>
      </c>
      <c r="T171" s="251">
        <v>45586</v>
      </c>
      <c r="U171" s="251">
        <v>45755</v>
      </c>
      <c r="V171" s="251">
        <v>45888</v>
      </c>
      <c r="W171" s="251" t="s">
        <v>4366</v>
      </c>
      <c r="X171" s="250" t="s">
        <v>6330</v>
      </c>
    </row>
    <row r="172" spans="1:24" ht="25.15" customHeight="1">
      <c r="A172" s="190" t="s">
        <v>3835</v>
      </c>
      <c r="B172" s="190" t="s">
        <v>2455</v>
      </c>
      <c r="C172" s="196" t="s">
        <v>2383</v>
      </c>
      <c r="D172" s="196" t="s">
        <v>2456</v>
      </c>
      <c r="E172" s="196" t="s">
        <v>2076</v>
      </c>
      <c r="F172" s="196" t="s">
        <v>2457</v>
      </c>
      <c r="G172" s="196" t="s">
        <v>2458</v>
      </c>
      <c r="H172" s="196" t="s">
        <v>2451</v>
      </c>
      <c r="I172" s="196" t="s">
        <v>334</v>
      </c>
      <c r="J172" s="196" t="s">
        <v>2452</v>
      </c>
      <c r="K172" s="190" t="s">
        <v>2453</v>
      </c>
      <c r="L172" s="190" t="s">
        <v>2453</v>
      </c>
      <c r="M172" s="322">
        <v>1798700118</v>
      </c>
      <c r="N172" s="196" t="s">
        <v>2454</v>
      </c>
      <c r="O172" s="251"/>
      <c r="P172" s="251"/>
      <c r="Q172" s="251"/>
      <c r="R172" s="252" t="s">
        <v>30</v>
      </c>
      <c r="S172" s="251">
        <v>45441</v>
      </c>
      <c r="T172" s="251">
        <v>45537</v>
      </c>
      <c r="U172" s="251">
        <v>45701</v>
      </c>
      <c r="V172" s="251">
        <v>45891</v>
      </c>
      <c r="W172" s="251" t="s">
        <v>3831</v>
      </c>
      <c r="X172" s="250" t="s">
        <v>7343</v>
      </c>
    </row>
    <row r="173" spans="1:24" ht="25.15" customHeight="1">
      <c r="A173" s="190" t="s">
        <v>1935</v>
      </c>
      <c r="B173" s="190" t="s">
        <v>3550</v>
      </c>
      <c r="C173" s="196" t="s">
        <v>2383</v>
      </c>
      <c r="D173" s="196" t="s">
        <v>1571</v>
      </c>
      <c r="E173" s="196" t="s">
        <v>2011</v>
      </c>
      <c r="F173" s="196" t="s">
        <v>3551</v>
      </c>
      <c r="G173" s="196" t="s">
        <v>1573</v>
      </c>
      <c r="H173" s="196" t="s">
        <v>2468</v>
      </c>
      <c r="I173" s="196" t="s">
        <v>2472</v>
      </c>
      <c r="J173" s="196" t="s">
        <v>2469</v>
      </c>
      <c r="K173" s="190" t="s">
        <v>2470</v>
      </c>
      <c r="L173" s="190" t="s">
        <v>2470</v>
      </c>
      <c r="M173" s="322">
        <v>1838602229</v>
      </c>
      <c r="N173" s="196" t="s">
        <v>2471</v>
      </c>
      <c r="O173" s="251"/>
      <c r="P173" s="251"/>
      <c r="Q173" s="251"/>
      <c r="R173" s="252" t="s">
        <v>602</v>
      </c>
      <c r="S173" s="251">
        <v>45460</v>
      </c>
      <c r="T173" s="251">
        <v>45644</v>
      </c>
      <c r="U173" s="251">
        <v>45793</v>
      </c>
      <c r="V173" s="251">
        <v>45974</v>
      </c>
      <c r="W173" s="251" t="s">
        <v>2696</v>
      </c>
      <c r="X173" s="250" t="s">
        <v>6624</v>
      </c>
    </row>
    <row r="174" spans="1:24" ht="25.15" customHeight="1">
      <c r="A174" s="190" t="s">
        <v>1907</v>
      </c>
      <c r="B174" s="190" t="s">
        <v>3549</v>
      </c>
      <c r="C174" s="196" t="s">
        <v>2383</v>
      </c>
      <c r="D174" s="196" t="s">
        <v>1571</v>
      </c>
      <c r="E174" s="196" t="s">
        <v>2011</v>
      </c>
      <c r="F174" s="196" t="s">
        <v>1908</v>
      </c>
      <c r="G174" s="196" t="s">
        <v>1573</v>
      </c>
      <c r="H174" s="196" t="s">
        <v>3234</v>
      </c>
      <c r="I174" s="196" t="s">
        <v>2472</v>
      </c>
      <c r="J174" s="196" t="s">
        <v>3235</v>
      </c>
      <c r="K174" s="190" t="s">
        <v>3236</v>
      </c>
      <c r="L174" s="190" t="s">
        <v>3236</v>
      </c>
      <c r="M174" s="322">
        <v>2208113641</v>
      </c>
      <c r="N174" s="196" t="s">
        <v>2473</v>
      </c>
      <c r="O174" s="251"/>
      <c r="P174" s="251"/>
      <c r="Q174" s="252" t="s">
        <v>602</v>
      </c>
      <c r="R174" s="251">
        <v>45570</v>
      </c>
      <c r="S174" s="251">
        <v>45460</v>
      </c>
      <c r="T174" s="251" t="s">
        <v>3218</v>
      </c>
      <c r="U174" s="251">
        <v>45792</v>
      </c>
      <c r="V174" s="251" t="s">
        <v>4368</v>
      </c>
      <c r="W174" s="251" t="s">
        <v>2696</v>
      </c>
      <c r="X174" s="250" t="s">
        <v>5087</v>
      </c>
    </row>
    <row r="175" spans="1:24" ht="25.15" customHeight="1">
      <c r="A175" s="190" t="s">
        <v>1948</v>
      </c>
      <c r="B175" s="190" t="s">
        <v>1950</v>
      </c>
      <c r="C175" s="196" t="s">
        <v>2383</v>
      </c>
      <c r="D175" s="196" t="s">
        <v>1949</v>
      </c>
      <c r="E175" s="196" t="s">
        <v>2011</v>
      </c>
      <c r="F175" s="196" t="s">
        <v>3200</v>
      </c>
      <c r="G175" s="196" t="s">
        <v>1951</v>
      </c>
      <c r="H175" s="196" t="s">
        <v>1952</v>
      </c>
      <c r="I175" s="196" t="s">
        <v>1024</v>
      </c>
      <c r="J175" s="196" t="s">
        <v>1953</v>
      </c>
      <c r="K175" s="190" t="s">
        <v>1954</v>
      </c>
      <c r="L175" s="190" t="s">
        <v>1954</v>
      </c>
      <c r="M175" s="322">
        <v>1298118421</v>
      </c>
      <c r="N175" s="196" t="s">
        <v>2474</v>
      </c>
      <c r="O175" s="251"/>
      <c r="P175" s="252" t="s">
        <v>602</v>
      </c>
      <c r="Q175" s="251">
        <v>45443</v>
      </c>
      <c r="R175" s="251">
        <v>45610</v>
      </c>
      <c r="S175" s="251">
        <v>45469</v>
      </c>
      <c r="T175" s="251">
        <v>45642</v>
      </c>
      <c r="U175" s="251">
        <v>45831</v>
      </c>
      <c r="V175" s="251">
        <v>46007</v>
      </c>
      <c r="W175" s="251" t="s">
        <v>2696</v>
      </c>
      <c r="X175" s="250" t="s">
        <v>5174</v>
      </c>
    </row>
    <row r="176" spans="1:24" ht="25.15" customHeight="1">
      <c r="A176" s="190" t="s">
        <v>2475</v>
      </c>
      <c r="B176" s="190" t="s">
        <v>2477</v>
      </c>
      <c r="C176" s="196" t="s">
        <v>2383</v>
      </c>
      <c r="D176" s="196" t="s">
        <v>2478</v>
      </c>
      <c r="E176" s="196" t="s">
        <v>2011</v>
      </c>
      <c r="F176" s="196" t="s">
        <v>2479</v>
      </c>
      <c r="G176" s="196" t="s">
        <v>2480</v>
      </c>
      <c r="H176" s="196" t="s">
        <v>4423</v>
      </c>
      <c r="I176" s="196" t="s">
        <v>107</v>
      </c>
      <c r="J176" s="196" t="s">
        <v>4422</v>
      </c>
      <c r="K176" s="190" t="s">
        <v>2481</v>
      </c>
      <c r="L176" s="190" t="s">
        <v>2481</v>
      </c>
      <c r="M176" s="322">
        <v>5608800515</v>
      </c>
      <c r="N176" s="196" t="s">
        <v>2476</v>
      </c>
      <c r="O176" s="251"/>
      <c r="P176" s="252" t="s">
        <v>602</v>
      </c>
      <c r="Q176" s="251">
        <v>45406</v>
      </c>
      <c r="R176" s="251">
        <v>45588</v>
      </c>
      <c r="S176" s="251">
        <v>45469</v>
      </c>
      <c r="T176" s="251">
        <v>45580</v>
      </c>
      <c r="U176" s="251">
        <v>45758</v>
      </c>
      <c r="V176" s="251">
        <v>45957</v>
      </c>
      <c r="W176" s="251" t="s">
        <v>2696</v>
      </c>
      <c r="X176" s="250" t="s">
        <v>6787</v>
      </c>
    </row>
    <row r="177" spans="1:24" ht="25.15" customHeight="1">
      <c r="A177" s="190" t="s">
        <v>3836</v>
      </c>
      <c r="B177" s="190" t="s">
        <v>1127</v>
      </c>
      <c r="C177" s="196" t="s">
        <v>2383</v>
      </c>
      <c r="D177" s="196" t="s">
        <v>1128</v>
      </c>
      <c r="E177" s="196" t="s">
        <v>2076</v>
      </c>
      <c r="F177" s="196" t="s">
        <v>1132</v>
      </c>
      <c r="G177" s="196" t="s">
        <v>1133</v>
      </c>
      <c r="H177" s="196" t="s">
        <v>1130</v>
      </c>
      <c r="I177" s="196" t="s">
        <v>903</v>
      </c>
      <c r="J177" s="196" t="s">
        <v>1131</v>
      </c>
      <c r="K177" s="190" t="s">
        <v>1129</v>
      </c>
      <c r="L177" s="190" t="s">
        <v>1129</v>
      </c>
      <c r="M177" s="322">
        <v>4488600924</v>
      </c>
      <c r="N177" s="196" t="s">
        <v>2482</v>
      </c>
      <c r="O177" s="251"/>
      <c r="P177" s="251"/>
      <c r="Q177" s="251"/>
      <c r="R177" s="252" t="s">
        <v>602</v>
      </c>
      <c r="S177" s="251">
        <v>45348</v>
      </c>
      <c r="T177" s="251">
        <v>45524</v>
      </c>
      <c r="U177" s="251">
        <v>45701</v>
      </c>
      <c r="V177" s="251">
        <v>45891</v>
      </c>
      <c r="W177" s="251" t="s">
        <v>3831</v>
      </c>
      <c r="X177" s="250" t="s">
        <v>6337</v>
      </c>
    </row>
    <row r="178" spans="1:24" ht="25.15" customHeight="1">
      <c r="A178" s="190" t="s">
        <v>3470</v>
      </c>
      <c r="B178" s="190" t="s">
        <v>1844</v>
      </c>
      <c r="C178" s="196" t="s">
        <v>2383</v>
      </c>
      <c r="D178" s="196" t="s">
        <v>3471</v>
      </c>
      <c r="E178" s="196" t="s">
        <v>2011</v>
      </c>
      <c r="F178" s="196" t="s">
        <v>1845</v>
      </c>
      <c r="G178" s="196" t="s">
        <v>1846</v>
      </c>
      <c r="H178" s="196" t="s">
        <v>2483</v>
      </c>
      <c r="I178" s="196" t="s">
        <v>334</v>
      </c>
      <c r="J178" s="196" t="s">
        <v>2484</v>
      </c>
      <c r="K178" s="190" t="s">
        <v>2487</v>
      </c>
      <c r="L178" s="190" t="s">
        <v>2485</v>
      </c>
      <c r="M178" s="322">
        <v>3128603660</v>
      </c>
      <c r="N178" s="196" t="s">
        <v>2486</v>
      </c>
      <c r="O178" s="251"/>
      <c r="P178" s="252" t="s">
        <v>602</v>
      </c>
      <c r="Q178" s="251">
        <v>45416</v>
      </c>
      <c r="R178" s="251">
        <v>45597</v>
      </c>
      <c r="S178" s="251">
        <v>45441</v>
      </c>
      <c r="T178" s="251">
        <v>45581</v>
      </c>
      <c r="U178" s="251">
        <v>45769</v>
      </c>
      <c r="V178" s="253" t="s">
        <v>2703</v>
      </c>
      <c r="W178" s="251" t="s">
        <v>3768</v>
      </c>
      <c r="X178" s="250" t="s">
        <v>5020</v>
      </c>
    </row>
    <row r="179" spans="1:24" ht="25.15" customHeight="1">
      <c r="A179" s="190" t="s">
        <v>2488</v>
      </c>
      <c r="B179" s="190" t="s">
        <v>2489</v>
      </c>
      <c r="C179" s="196" t="s">
        <v>2383</v>
      </c>
      <c r="D179" s="196" t="s">
        <v>2493</v>
      </c>
      <c r="E179" s="196" t="s">
        <v>2011</v>
      </c>
      <c r="F179" s="196" t="s">
        <v>2494</v>
      </c>
      <c r="G179" s="196" t="s">
        <v>2495</v>
      </c>
      <c r="H179" s="196" t="s">
        <v>2489</v>
      </c>
      <c r="I179" s="196" t="s">
        <v>31</v>
      </c>
      <c r="J179" s="196" t="s">
        <v>2490</v>
      </c>
      <c r="K179" s="190" t="s">
        <v>2491</v>
      </c>
      <c r="L179" s="190" t="s">
        <v>2491</v>
      </c>
      <c r="M179" s="322">
        <v>3122784384</v>
      </c>
      <c r="N179" s="196" t="s">
        <v>2492</v>
      </c>
      <c r="O179" s="251"/>
      <c r="P179" s="251"/>
      <c r="Q179" s="251"/>
      <c r="R179" s="252" t="s">
        <v>602</v>
      </c>
      <c r="S179" s="251">
        <v>45453</v>
      </c>
      <c r="T179" s="251">
        <v>45575</v>
      </c>
      <c r="U179" s="251">
        <v>45708</v>
      </c>
      <c r="V179" s="253" t="s">
        <v>2703</v>
      </c>
      <c r="W179" s="251" t="s">
        <v>3768</v>
      </c>
      <c r="X179" s="250" t="s">
        <v>5549</v>
      </c>
    </row>
    <row r="180" spans="1:24" ht="25.15" customHeight="1">
      <c r="A180" s="190" t="s">
        <v>1478</v>
      </c>
      <c r="B180" s="190" t="s">
        <v>1479</v>
      </c>
      <c r="C180" s="196" t="s">
        <v>2383</v>
      </c>
      <c r="D180" s="196" t="s">
        <v>1480</v>
      </c>
      <c r="E180" s="196" t="s">
        <v>2011</v>
      </c>
      <c r="F180" s="196" t="s">
        <v>1484</v>
      </c>
      <c r="G180" s="196" t="s">
        <v>1485</v>
      </c>
      <c r="H180" s="196" t="s">
        <v>1482</v>
      </c>
      <c r="I180" s="196" t="s">
        <v>1195</v>
      </c>
      <c r="J180" s="196" t="s">
        <v>1483</v>
      </c>
      <c r="K180" s="190" t="s">
        <v>1481</v>
      </c>
      <c r="L180" s="190" t="s">
        <v>1481</v>
      </c>
      <c r="M180" s="322">
        <v>3128169949</v>
      </c>
      <c r="N180" s="196" t="s">
        <v>2021</v>
      </c>
      <c r="O180" s="251"/>
      <c r="P180" s="251"/>
      <c r="Q180" s="251"/>
      <c r="R180" s="252" t="s">
        <v>602</v>
      </c>
      <c r="S180" s="251">
        <v>45385</v>
      </c>
      <c r="T180" s="253" t="s">
        <v>2703</v>
      </c>
      <c r="U180" s="251">
        <v>45764</v>
      </c>
      <c r="V180" s="253" t="s">
        <v>2703</v>
      </c>
      <c r="W180" s="251" t="s">
        <v>3768</v>
      </c>
      <c r="X180" s="250" t="s">
        <v>5572</v>
      </c>
    </row>
    <row r="181" spans="1:24" ht="25.15" customHeight="1">
      <c r="A181" s="190" t="s">
        <v>1246</v>
      </c>
      <c r="B181" s="190" t="s">
        <v>1247</v>
      </c>
      <c r="C181" s="196" t="s">
        <v>2383</v>
      </c>
      <c r="D181" s="196" t="s">
        <v>1248</v>
      </c>
      <c r="E181" s="196" t="s">
        <v>2011</v>
      </c>
      <c r="F181" s="196" t="s">
        <v>1252</v>
      </c>
      <c r="G181" s="196" t="s">
        <v>1253</v>
      </c>
      <c r="H181" s="196" t="s">
        <v>1250</v>
      </c>
      <c r="I181" s="196" t="s">
        <v>1024</v>
      </c>
      <c r="J181" s="196" t="s">
        <v>1251</v>
      </c>
      <c r="K181" s="190" t="s">
        <v>1249</v>
      </c>
      <c r="L181" s="190" t="s">
        <v>2496</v>
      </c>
      <c r="M181" s="322">
        <v>3128657244</v>
      </c>
      <c r="N181" s="196" t="s">
        <v>2497</v>
      </c>
      <c r="O181" s="251"/>
      <c r="P181" s="251"/>
      <c r="Q181" s="252" t="s">
        <v>602</v>
      </c>
      <c r="R181" s="251">
        <v>45541</v>
      </c>
      <c r="S181" s="251">
        <v>45362</v>
      </c>
      <c r="T181" s="253" t="s">
        <v>2703</v>
      </c>
      <c r="U181" s="251">
        <v>45721</v>
      </c>
      <c r="V181" s="253" t="s">
        <v>2703</v>
      </c>
      <c r="W181" s="251" t="s">
        <v>3768</v>
      </c>
      <c r="X181" s="250" t="s">
        <v>7184</v>
      </c>
    </row>
    <row r="182" spans="1:24" ht="25.15" customHeight="1">
      <c r="A182" s="190" t="s">
        <v>1254</v>
      </c>
      <c r="B182" s="190" t="s">
        <v>1255</v>
      </c>
      <c r="C182" s="196" t="s">
        <v>2383</v>
      </c>
      <c r="D182" s="196" t="s">
        <v>1248</v>
      </c>
      <c r="E182" s="196" t="s">
        <v>2011</v>
      </c>
      <c r="F182" s="196" t="s">
        <v>1252</v>
      </c>
      <c r="G182" s="196" t="s">
        <v>3409</v>
      </c>
      <c r="H182" s="196" t="s">
        <v>1250</v>
      </c>
      <c r="I182" s="196" t="s">
        <v>1024</v>
      </c>
      <c r="J182" s="196" t="s">
        <v>1251</v>
      </c>
      <c r="K182" s="190" t="s">
        <v>1256</v>
      </c>
      <c r="L182" s="190" t="s">
        <v>2496</v>
      </c>
      <c r="M182" s="322">
        <v>3121041602</v>
      </c>
      <c r="N182" s="196" t="s">
        <v>2498</v>
      </c>
      <c r="O182" s="251"/>
      <c r="P182" s="251"/>
      <c r="Q182" s="252" t="s">
        <v>602</v>
      </c>
      <c r="R182" s="251">
        <v>45541</v>
      </c>
      <c r="S182" s="251">
        <v>45362</v>
      </c>
      <c r="T182" s="253" t="s">
        <v>2703</v>
      </c>
      <c r="U182" s="251">
        <v>45721</v>
      </c>
      <c r="V182" s="253" t="s">
        <v>2703</v>
      </c>
      <c r="W182" s="251" t="s">
        <v>3768</v>
      </c>
      <c r="X182" s="250" t="s">
        <v>5747</v>
      </c>
    </row>
    <row r="183" spans="1:24" ht="25.15" customHeight="1">
      <c r="A183" s="190" t="s">
        <v>2499</v>
      </c>
      <c r="B183" s="190" t="s">
        <v>2505</v>
      </c>
      <c r="C183" s="196" t="s">
        <v>2383</v>
      </c>
      <c r="D183" s="196" t="s">
        <v>2506</v>
      </c>
      <c r="E183" s="196" t="s">
        <v>2509</v>
      </c>
      <c r="F183" s="196" t="s">
        <v>2507</v>
      </c>
      <c r="G183" s="196" t="s">
        <v>2508</v>
      </c>
      <c r="H183" s="196" t="s">
        <v>2500</v>
      </c>
      <c r="I183" s="196" t="s">
        <v>2501</v>
      </c>
      <c r="J183" s="196" t="s">
        <v>2502</v>
      </c>
      <c r="K183" s="190" t="s">
        <v>2503</v>
      </c>
      <c r="L183" s="190" t="s">
        <v>2503</v>
      </c>
      <c r="M183" s="322">
        <v>8158200034</v>
      </c>
      <c r="N183" s="196" t="s">
        <v>2504</v>
      </c>
      <c r="O183" s="251"/>
      <c r="P183" s="251"/>
      <c r="Q183" s="252" t="s">
        <v>602</v>
      </c>
      <c r="R183" s="251">
        <v>45512</v>
      </c>
      <c r="S183" s="251"/>
      <c r="T183" s="251">
        <v>45537</v>
      </c>
      <c r="U183" s="253" t="s">
        <v>2703</v>
      </c>
      <c r="V183" s="251">
        <v>45856</v>
      </c>
      <c r="W183" s="253" t="s">
        <v>2703</v>
      </c>
      <c r="X183" s="250" t="s">
        <v>6548</v>
      </c>
    </row>
    <row r="184" spans="1:24" ht="25.15" customHeight="1">
      <c r="A184" s="190" t="s">
        <v>2517</v>
      </c>
      <c r="B184" s="190" t="s">
        <v>2522</v>
      </c>
      <c r="C184" s="196" t="s">
        <v>2383</v>
      </c>
      <c r="D184" s="196" t="s">
        <v>2806</v>
      </c>
      <c r="E184" s="196" t="s">
        <v>2011</v>
      </c>
      <c r="F184" s="196" t="s">
        <v>2523</v>
      </c>
      <c r="G184" s="196" t="s">
        <v>2524</v>
      </c>
      <c r="H184" s="196" t="s">
        <v>2518</v>
      </c>
      <c r="I184" s="196" t="s">
        <v>1062</v>
      </c>
      <c r="J184" s="196" t="s">
        <v>2519</v>
      </c>
      <c r="K184" s="330" t="s">
        <v>3225</v>
      </c>
      <c r="L184" s="190" t="s">
        <v>2520</v>
      </c>
      <c r="M184" s="322">
        <v>7478602912</v>
      </c>
      <c r="N184" s="196" t="s">
        <v>2521</v>
      </c>
      <c r="O184" s="251"/>
      <c r="P184" s="251"/>
      <c r="Q184" s="251"/>
      <c r="R184" s="252" t="s">
        <v>30</v>
      </c>
      <c r="S184" s="251">
        <v>45467</v>
      </c>
      <c r="T184" s="251">
        <v>45624</v>
      </c>
      <c r="U184" s="253" t="s">
        <v>2703</v>
      </c>
      <c r="V184" s="251">
        <v>45980</v>
      </c>
      <c r="W184" s="251" t="s">
        <v>2696</v>
      </c>
      <c r="X184" s="250" t="s">
        <v>6587</v>
      </c>
    </row>
    <row r="185" spans="1:24" ht="25.15" customHeight="1">
      <c r="A185" s="190" t="s">
        <v>1328</v>
      </c>
      <c r="B185" s="190" t="s">
        <v>1329</v>
      </c>
      <c r="C185" s="196" t="s">
        <v>2383</v>
      </c>
      <c r="D185" s="196" t="s">
        <v>1330</v>
      </c>
      <c r="E185" s="196" t="s">
        <v>2526</v>
      </c>
      <c r="F185" s="196" t="s">
        <v>1332</v>
      </c>
      <c r="G185" s="196" t="s">
        <v>1333</v>
      </c>
      <c r="H185" s="196" t="s">
        <v>2902</v>
      </c>
      <c r="I185" s="196" t="s">
        <v>2903</v>
      </c>
      <c r="J185" s="196" t="s">
        <v>2904</v>
      </c>
      <c r="K185" s="190" t="s">
        <v>4509</v>
      </c>
      <c r="L185" s="190" t="s">
        <v>2905</v>
      </c>
      <c r="M185" s="322">
        <v>3128218355</v>
      </c>
      <c r="N185" s="196" t="s">
        <v>2525</v>
      </c>
      <c r="O185" s="251"/>
      <c r="P185" s="251"/>
      <c r="Q185" s="252" t="s">
        <v>30</v>
      </c>
      <c r="R185" s="251">
        <v>45533</v>
      </c>
      <c r="S185" s="251">
        <v>45366</v>
      </c>
      <c r="T185" s="251">
        <v>45565</v>
      </c>
      <c r="U185" s="251">
        <v>45735</v>
      </c>
      <c r="V185" s="251">
        <v>45909</v>
      </c>
      <c r="W185" s="251" t="s">
        <v>4042</v>
      </c>
      <c r="X185" s="250" t="s">
        <v>6068</v>
      </c>
    </row>
    <row r="186" spans="1:24" ht="25.15" customHeight="1">
      <c r="A186" s="190" t="s">
        <v>2527</v>
      </c>
      <c r="B186" s="190" t="s">
        <v>1516</v>
      </c>
      <c r="C186" s="196" t="s">
        <v>2383</v>
      </c>
      <c r="D186" s="196" t="s">
        <v>1517</v>
      </c>
      <c r="E186" s="196" t="s">
        <v>2011</v>
      </c>
      <c r="F186" s="196" t="s">
        <v>1520</v>
      </c>
      <c r="G186" s="196" t="s">
        <v>1521</v>
      </c>
      <c r="H186" s="196" t="s">
        <v>1516</v>
      </c>
      <c r="I186" s="196" t="s">
        <v>31</v>
      </c>
      <c r="J186" s="196" t="s">
        <v>1519</v>
      </c>
      <c r="K186" s="190" t="s">
        <v>1518</v>
      </c>
      <c r="L186" s="190" t="s">
        <v>1518</v>
      </c>
      <c r="M186" s="322">
        <v>3123271675</v>
      </c>
      <c r="N186" s="196" t="s">
        <v>2528</v>
      </c>
      <c r="O186" s="251"/>
      <c r="P186" s="251"/>
      <c r="Q186" s="251"/>
      <c r="R186" s="252" t="s">
        <v>30</v>
      </c>
      <c r="S186" s="251">
        <v>45390</v>
      </c>
      <c r="T186" s="251">
        <v>45538</v>
      </c>
      <c r="U186" s="253" t="s">
        <v>2703</v>
      </c>
      <c r="V186" s="251">
        <v>45909</v>
      </c>
      <c r="W186" s="253" t="s">
        <v>2703</v>
      </c>
      <c r="X186" s="250" t="s">
        <v>5565</v>
      </c>
    </row>
    <row r="187" spans="1:24" ht="25.15" customHeight="1">
      <c r="A187" s="190" t="s">
        <v>2529</v>
      </c>
      <c r="B187" s="190" t="s">
        <v>2531</v>
      </c>
      <c r="C187" s="196" t="s">
        <v>2383</v>
      </c>
      <c r="D187" s="196" t="s">
        <v>2807</v>
      </c>
      <c r="E187" s="196" t="s">
        <v>2011</v>
      </c>
      <c r="F187" s="196" t="s">
        <v>2532</v>
      </c>
      <c r="G187" s="196" t="s">
        <v>2533</v>
      </c>
      <c r="H187" s="196" t="s">
        <v>2958</v>
      </c>
      <c r="I187" s="196" t="s">
        <v>32</v>
      </c>
      <c r="J187" s="196"/>
      <c r="K187" s="190" t="s">
        <v>2534</v>
      </c>
      <c r="L187" s="190" t="s">
        <v>2534</v>
      </c>
      <c r="M187" s="322">
        <v>3123024260</v>
      </c>
      <c r="N187" s="196" t="s">
        <v>2530</v>
      </c>
      <c r="O187" s="251"/>
      <c r="P187" s="252" t="s">
        <v>602</v>
      </c>
      <c r="Q187" s="251">
        <v>45409</v>
      </c>
      <c r="R187" s="251">
        <v>45588</v>
      </c>
      <c r="S187" s="251"/>
      <c r="T187" s="251">
        <v>45581</v>
      </c>
      <c r="U187" s="253" t="s">
        <v>2703</v>
      </c>
      <c r="V187" s="251">
        <v>45951</v>
      </c>
      <c r="W187" s="253" t="s">
        <v>2703</v>
      </c>
      <c r="X187" s="250" t="s">
        <v>5978</v>
      </c>
    </row>
    <row r="188" spans="1:24" ht="25.15" customHeight="1">
      <c r="A188" s="190" t="s">
        <v>4461</v>
      </c>
      <c r="B188" s="190" t="s">
        <v>1710</v>
      </c>
      <c r="C188" s="196" t="s">
        <v>2383</v>
      </c>
      <c r="D188" s="196" t="s">
        <v>1711</v>
      </c>
      <c r="E188" s="196" t="s">
        <v>2011</v>
      </c>
      <c r="F188" s="196" t="s">
        <v>1591</v>
      </c>
      <c r="G188" s="196" t="s">
        <v>1592</v>
      </c>
      <c r="H188" s="196" t="s">
        <v>1589</v>
      </c>
      <c r="I188" s="196" t="s">
        <v>1346</v>
      </c>
      <c r="J188" s="196" t="s">
        <v>1590</v>
      </c>
      <c r="K188" s="190" t="s">
        <v>1712</v>
      </c>
      <c r="L188" s="190" t="s">
        <v>1712</v>
      </c>
      <c r="M188" s="322">
        <v>3128525589</v>
      </c>
      <c r="N188" s="196" t="s">
        <v>2535</v>
      </c>
      <c r="O188" s="251"/>
      <c r="P188" s="252" t="s">
        <v>602</v>
      </c>
      <c r="Q188" s="251">
        <v>45422</v>
      </c>
      <c r="R188" s="251">
        <v>45605</v>
      </c>
      <c r="S188" s="251">
        <v>45415</v>
      </c>
      <c r="T188" s="251">
        <v>45636</v>
      </c>
      <c r="U188" s="251">
        <v>45785</v>
      </c>
      <c r="V188" s="251">
        <v>45966</v>
      </c>
      <c r="W188" s="251" t="s">
        <v>2696</v>
      </c>
      <c r="X188" s="250" t="s">
        <v>6185</v>
      </c>
    </row>
    <row r="189" spans="1:24" ht="25.15" customHeight="1">
      <c r="A189" s="190" t="s">
        <v>1416</v>
      </c>
      <c r="B189" s="190" t="s">
        <v>3362</v>
      </c>
      <c r="C189" s="196" t="s">
        <v>2383</v>
      </c>
      <c r="D189" s="196" t="s">
        <v>1417</v>
      </c>
      <c r="E189" s="196" t="s">
        <v>2011</v>
      </c>
      <c r="F189" s="196" t="s">
        <v>1420</v>
      </c>
      <c r="G189" s="196" t="s">
        <v>1421</v>
      </c>
      <c r="H189" s="196" t="s">
        <v>1418</v>
      </c>
      <c r="I189" s="196" t="s">
        <v>345</v>
      </c>
      <c r="J189" s="196" t="s">
        <v>1419</v>
      </c>
      <c r="K189" s="190" t="s">
        <v>4359</v>
      </c>
      <c r="L189" s="190" t="s">
        <v>4359</v>
      </c>
      <c r="M189" s="322">
        <v>8818801236</v>
      </c>
      <c r="N189" s="196" t="s">
        <v>2537</v>
      </c>
      <c r="O189" s="251"/>
      <c r="P189" s="252" t="s">
        <v>30</v>
      </c>
      <c r="Q189" s="251">
        <v>45337</v>
      </c>
      <c r="R189" s="251">
        <v>45550</v>
      </c>
      <c r="S189" s="251">
        <v>45376</v>
      </c>
      <c r="T189" s="253" t="s">
        <v>2703</v>
      </c>
      <c r="U189" s="251">
        <v>45734</v>
      </c>
      <c r="V189" s="253" t="s">
        <v>2703</v>
      </c>
      <c r="W189" s="251" t="s">
        <v>3768</v>
      </c>
      <c r="X189" s="250" t="s">
        <v>6881</v>
      </c>
    </row>
    <row r="190" spans="1:24" ht="25.15" customHeight="1">
      <c r="A190" s="190" t="s">
        <v>2538</v>
      </c>
      <c r="B190" s="190" t="s">
        <v>2542</v>
      </c>
      <c r="C190" s="196" t="s">
        <v>2383</v>
      </c>
      <c r="D190" s="196" t="s">
        <v>3355</v>
      </c>
      <c r="E190" s="196" t="s">
        <v>2011</v>
      </c>
      <c r="F190" s="196" t="s">
        <v>1771</v>
      </c>
      <c r="G190" s="196" t="s">
        <v>1772</v>
      </c>
      <c r="H190" s="196" t="s">
        <v>2539</v>
      </c>
      <c r="I190" s="196" t="s">
        <v>1062</v>
      </c>
      <c r="J190" s="196" t="s">
        <v>2540</v>
      </c>
      <c r="K190" s="190" t="s">
        <v>2543</v>
      </c>
      <c r="L190" s="190" t="s">
        <v>2543</v>
      </c>
      <c r="M190" s="322">
        <v>3128610142</v>
      </c>
      <c r="N190" s="196" t="s">
        <v>2541</v>
      </c>
      <c r="O190" s="251"/>
      <c r="P190" s="251"/>
      <c r="Q190" s="252" t="s">
        <v>30</v>
      </c>
      <c r="R190" s="251">
        <v>45582</v>
      </c>
      <c r="S190" s="251">
        <v>45426</v>
      </c>
      <c r="T190" s="253" t="s">
        <v>2703</v>
      </c>
      <c r="U190" s="251">
        <v>45728</v>
      </c>
      <c r="V190" s="253" t="s">
        <v>2703</v>
      </c>
      <c r="W190" s="251" t="s">
        <v>3768</v>
      </c>
      <c r="X190" s="250" t="s">
        <v>6742</v>
      </c>
    </row>
    <row r="191" spans="1:24" ht="25.15" customHeight="1">
      <c r="A191" s="190" t="s">
        <v>1422</v>
      </c>
      <c r="B191" s="190" t="s">
        <v>1423</v>
      </c>
      <c r="C191" s="196" t="s">
        <v>2383</v>
      </c>
      <c r="D191" s="196" t="s">
        <v>1424</v>
      </c>
      <c r="E191" s="196" t="s">
        <v>2011</v>
      </c>
      <c r="F191" s="196" t="s">
        <v>1427</v>
      </c>
      <c r="G191" s="196" t="s">
        <v>1428</v>
      </c>
      <c r="H191" s="196" t="s">
        <v>1423</v>
      </c>
      <c r="I191" s="196" t="s">
        <v>31</v>
      </c>
      <c r="J191" s="196" t="s">
        <v>1426</v>
      </c>
      <c r="K191" s="190" t="s">
        <v>1425</v>
      </c>
      <c r="L191" s="190" t="s">
        <v>1425</v>
      </c>
      <c r="M191" s="322">
        <v>3128609757</v>
      </c>
      <c r="N191" s="196" t="s">
        <v>2544</v>
      </c>
      <c r="O191" s="251"/>
      <c r="P191" s="251"/>
      <c r="Q191" s="251"/>
      <c r="R191" s="252" t="s">
        <v>30</v>
      </c>
      <c r="S191" s="251">
        <v>45376</v>
      </c>
      <c r="T191" s="251">
        <v>45534</v>
      </c>
      <c r="U191" s="251">
        <v>45692</v>
      </c>
      <c r="V191" s="251">
        <v>45957</v>
      </c>
      <c r="W191" s="251" t="s">
        <v>2696</v>
      </c>
      <c r="X191" s="250" t="s">
        <v>7269</v>
      </c>
    </row>
    <row r="192" spans="1:24" ht="25.15" customHeight="1">
      <c r="A192" s="190" t="s">
        <v>4563</v>
      </c>
      <c r="B192" s="190" t="s">
        <v>3580</v>
      </c>
      <c r="C192" s="196" t="s">
        <v>2383</v>
      </c>
      <c r="D192" s="196" t="s">
        <v>1194</v>
      </c>
      <c r="E192" s="196" t="s">
        <v>2011</v>
      </c>
      <c r="F192" s="196" t="s">
        <v>1198</v>
      </c>
      <c r="G192" s="196" t="s">
        <v>1199</v>
      </c>
      <c r="H192" s="196" t="s">
        <v>1196</v>
      </c>
      <c r="I192" s="196"/>
      <c r="J192" s="196" t="s">
        <v>1197</v>
      </c>
      <c r="K192" s="333" t="s">
        <v>3618</v>
      </c>
      <c r="L192" s="190" t="s">
        <v>2545</v>
      </c>
      <c r="M192" s="322">
        <v>2078146590</v>
      </c>
      <c r="N192" s="196" t="s">
        <v>2546</v>
      </c>
      <c r="O192" s="251"/>
      <c r="P192" s="251"/>
      <c r="Q192" s="252" t="s">
        <v>602</v>
      </c>
      <c r="R192" s="251">
        <v>45526</v>
      </c>
      <c r="S192" s="251">
        <v>45350</v>
      </c>
      <c r="T192" s="251">
        <v>45533</v>
      </c>
      <c r="U192" s="251">
        <v>45813</v>
      </c>
      <c r="V192" s="251">
        <v>46002</v>
      </c>
      <c r="W192" s="251" t="s">
        <v>2696</v>
      </c>
      <c r="X192" s="250" t="s">
        <v>5234</v>
      </c>
    </row>
    <row r="193" spans="1:24" ht="25.15" customHeight="1">
      <c r="A193" s="190" t="s">
        <v>1827</v>
      </c>
      <c r="B193" s="190" t="s">
        <v>1828</v>
      </c>
      <c r="C193" s="196" t="s">
        <v>2383</v>
      </c>
      <c r="D193" s="196" t="s">
        <v>1829</v>
      </c>
      <c r="E193" s="196" t="s">
        <v>2011</v>
      </c>
      <c r="F193" s="196" t="s">
        <v>1830</v>
      </c>
      <c r="G193" s="196" t="s">
        <v>1831</v>
      </c>
      <c r="H193" s="196" t="s">
        <v>1832</v>
      </c>
      <c r="I193" s="196" t="s">
        <v>156</v>
      </c>
      <c r="J193" s="196" t="s">
        <v>1833</v>
      </c>
      <c r="K193" s="190" t="s">
        <v>1834</v>
      </c>
      <c r="L193" s="190" t="s">
        <v>1834</v>
      </c>
      <c r="M193" s="322">
        <v>1078809580</v>
      </c>
      <c r="N193" s="196" t="s">
        <v>2547</v>
      </c>
      <c r="O193" s="251"/>
      <c r="P193" s="252" t="s">
        <v>602</v>
      </c>
      <c r="Q193" s="251">
        <v>45434</v>
      </c>
      <c r="R193" s="251">
        <v>45591</v>
      </c>
      <c r="S193" s="251">
        <v>45440</v>
      </c>
      <c r="T193" s="251">
        <v>45579</v>
      </c>
      <c r="U193" s="253" t="s">
        <v>2703</v>
      </c>
      <c r="V193" s="251">
        <v>45925</v>
      </c>
      <c r="W193" s="253" t="s">
        <v>2703</v>
      </c>
      <c r="X193" s="250" t="s">
        <v>6816</v>
      </c>
    </row>
    <row r="194" spans="1:24" ht="25.15" customHeight="1">
      <c r="A194" s="190" t="s">
        <v>1455</v>
      </c>
      <c r="B194" s="190" t="s">
        <v>1331</v>
      </c>
      <c r="C194" s="196" t="s">
        <v>2383</v>
      </c>
      <c r="D194" s="196" t="s">
        <v>1473</v>
      </c>
      <c r="E194" s="196" t="s">
        <v>2011</v>
      </c>
      <c r="F194" s="196" t="s">
        <v>1476</v>
      </c>
      <c r="G194" s="196" t="s">
        <v>1477</v>
      </c>
      <c r="H194" s="196" t="s">
        <v>1331</v>
      </c>
      <c r="I194" s="196" t="s">
        <v>1474</v>
      </c>
      <c r="J194" s="196" t="s">
        <v>1475</v>
      </c>
      <c r="K194" s="190" t="s">
        <v>2552</v>
      </c>
      <c r="L194" s="190" t="s">
        <v>2552</v>
      </c>
      <c r="M194" s="322">
        <v>5869300879</v>
      </c>
      <c r="N194" s="196" t="s">
        <v>2553</v>
      </c>
      <c r="O194" s="251"/>
      <c r="P194" s="252" t="s">
        <v>602</v>
      </c>
      <c r="Q194" s="251">
        <v>45350</v>
      </c>
      <c r="R194" s="251"/>
      <c r="S194" s="251">
        <v>45384</v>
      </c>
      <c r="T194" s="251">
        <v>45511</v>
      </c>
      <c r="U194" s="253" t="s">
        <v>2703</v>
      </c>
      <c r="V194" s="251">
        <v>45868</v>
      </c>
      <c r="W194" s="253" t="s">
        <v>2703</v>
      </c>
      <c r="X194" s="250" t="s">
        <v>6351</v>
      </c>
    </row>
    <row r="195" spans="1:24" ht="25.15" customHeight="1">
      <c r="A195" s="190" t="s">
        <v>1616</v>
      </c>
      <c r="B195" s="190" t="s">
        <v>1611</v>
      </c>
      <c r="C195" s="196" t="s">
        <v>2383</v>
      </c>
      <c r="D195" s="196" t="s">
        <v>2808</v>
      </c>
      <c r="E195" s="196" t="s">
        <v>2011</v>
      </c>
      <c r="F195" s="196" t="s">
        <v>1614</v>
      </c>
      <c r="G195" s="196" t="s">
        <v>1618</v>
      </c>
      <c r="H195" s="196" t="s">
        <v>2986</v>
      </c>
      <c r="I195" s="196" t="s">
        <v>3233</v>
      </c>
      <c r="J195" s="196" t="s">
        <v>2987</v>
      </c>
      <c r="K195" s="190" t="s">
        <v>1617</v>
      </c>
      <c r="L195" s="234" t="s">
        <v>2989</v>
      </c>
      <c r="M195" s="322">
        <v>8348702116</v>
      </c>
      <c r="N195" s="196" t="s">
        <v>2554</v>
      </c>
      <c r="O195" s="251"/>
      <c r="P195" s="252" t="s">
        <v>602</v>
      </c>
      <c r="Q195" s="251">
        <v>45379</v>
      </c>
      <c r="R195" s="251"/>
      <c r="S195" s="251">
        <v>45398</v>
      </c>
      <c r="T195" s="253" t="s">
        <v>2703</v>
      </c>
      <c r="U195" s="251">
        <v>45730</v>
      </c>
      <c r="V195" s="251">
        <v>45895</v>
      </c>
      <c r="W195" s="253" t="s">
        <v>2703</v>
      </c>
      <c r="X195" s="250" t="s">
        <v>5319</v>
      </c>
    </row>
    <row r="196" spans="1:24" ht="25.15" customHeight="1">
      <c r="A196" s="234" t="s">
        <v>1610</v>
      </c>
      <c r="B196" s="234" t="s">
        <v>1611</v>
      </c>
      <c r="C196" s="246" t="s">
        <v>2383</v>
      </c>
      <c r="D196" s="246" t="s">
        <v>1612</v>
      </c>
      <c r="E196" s="246" t="s">
        <v>2359</v>
      </c>
      <c r="F196" s="246" t="s">
        <v>1614</v>
      </c>
      <c r="G196" s="246" t="s">
        <v>1615</v>
      </c>
      <c r="H196" s="246" t="s">
        <v>2986</v>
      </c>
      <c r="I196" s="196" t="s">
        <v>3233</v>
      </c>
      <c r="J196" s="246" t="s">
        <v>2987</v>
      </c>
      <c r="K196" s="234" t="s">
        <v>1613</v>
      </c>
      <c r="L196" s="234" t="s">
        <v>2989</v>
      </c>
      <c r="M196" s="322">
        <v>7941400586</v>
      </c>
      <c r="N196" s="196" t="s">
        <v>2555</v>
      </c>
      <c r="O196" s="251"/>
      <c r="P196" s="252" t="s">
        <v>602</v>
      </c>
      <c r="Q196" s="251">
        <v>45379</v>
      </c>
      <c r="R196" s="251">
        <v>45575</v>
      </c>
      <c r="S196" s="251">
        <v>45398</v>
      </c>
      <c r="T196" s="251">
        <v>45586</v>
      </c>
      <c r="U196" s="251">
        <v>45730</v>
      </c>
      <c r="V196" s="251">
        <v>45895</v>
      </c>
      <c r="W196" s="251" t="s">
        <v>3877</v>
      </c>
      <c r="X196" s="250" t="s">
        <v>5830</v>
      </c>
    </row>
    <row r="197" spans="1:24" ht="25.15" customHeight="1">
      <c r="A197" s="190" t="s">
        <v>1441</v>
      </c>
      <c r="B197" s="190" t="s">
        <v>1442</v>
      </c>
      <c r="C197" s="196" t="s">
        <v>2383</v>
      </c>
      <c r="D197" s="196" t="s">
        <v>1443</v>
      </c>
      <c r="E197" s="196" t="s">
        <v>2011</v>
      </c>
      <c r="F197" s="196" t="s">
        <v>1446</v>
      </c>
      <c r="G197" s="196" t="s">
        <v>1447</v>
      </c>
      <c r="H197" s="196" t="s">
        <v>1442</v>
      </c>
      <c r="I197" s="196" t="s">
        <v>31</v>
      </c>
      <c r="J197" s="196" t="s">
        <v>1445</v>
      </c>
      <c r="K197" s="190" t="s">
        <v>1444</v>
      </c>
      <c r="L197" s="190" t="s">
        <v>1444</v>
      </c>
      <c r="M197" s="322">
        <v>3128660787</v>
      </c>
      <c r="N197" s="196" t="s">
        <v>2578</v>
      </c>
      <c r="O197" s="251"/>
      <c r="P197" s="251"/>
      <c r="Q197" s="252" t="s">
        <v>30</v>
      </c>
      <c r="R197" s="251">
        <v>45539</v>
      </c>
      <c r="S197" s="251">
        <v>45383</v>
      </c>
      <c r="T197" s="253" t="s">
        <v>2703</v>
      </c>
      <c r="U197" s="251">
        <v>45729</v>
      </c>
      <c r="V197" s="253" t="s">
        <v>2703</v>
      </c>
      <c r="W197" s="251" t="s">
        <v>3768</v>
      </c>
      <c r="X197" s="250" t="s">
        <v>6783</v>
      </c>
    </row>
    <row r="198" spans="1:24" ht="25.15" customHeight="1">
      <c r="A198" s="190" t="s">
        <v>2748</v>
      </c>
      <c r="B198" s="190" t="s">
        <v>4099</v>
      </c>
      <c r="C198" s="196" t="s">
        <v>1140</v>
      </c>
      <c r="D198" s="196" t="s">
        <v>2739</v>
      </c>
      <c r="E198" s="196" t="s">
        <v>2011</v>
      </c>
      <c r="F198" s="196" t="s">
        <v>2740</v>
      </c>
      <c r="G198" s="196" t="s">
        <v>2741</v>
      </c>
      <c r="H198" s="196" t="s">
        <v>3335</v>
      </c>
      <c r="I198" s="196" t="s">
        <v>3337</v>
      </c>
      <c r="J198" s="196" t="s">
        <v>3336</v>
      </c>
      <c r="K198" s="190" t="s">
        <v>3339</v>
      </c>
      <c r="L198" s="190" t="s">
        <v>3340</v>
      </c>
      <c r="M198" s="322">
        <v>1268639422</v>
      </c>
      <c r="N198" s="196">
        <v>92231854931</v>
      </c>
      <c r="O198" s="251"/>
      <c r="P198" s="251"/>
      <c r="Q198" s="251"/>
      <c r="R198" s="252" t="s">
        <v>602</v>
      </c>
      <c r="S198" s="251">
        <v>45471</v>
      </c>
      <c r="T198" s="251">
        <v>45582</v>
      </c>
      <c r="U198" s="251">
        <v>45722</v>
      </c>
      <c r="V198" s="251">
        <v>45917</v>
      </c>
      <c r="W198" s="251" t="s">
        <v>4149</v>
      </c>
      <c r="X198" s="250" t="s">
        <v>5887</v>
      </c>
    </row>
    <row r="199" spans="1:24" ht="25.15" customHeight="1">
      <c r="A199" s="190" t="s">
        <v>2580</v>
      </c>
      <c r="B199" s="190" t="s">
        <v>1773</v>
      </c>
      <c r="C199" s="196" t="s">
        <v>2383</v>
      </c>
      <c r="D199" s="196" t="s">
        <v>1774</v>
      </c>
      <c r="E199" s="196" t="s">
        <v>2011</v>
      </c>
      <c r="F199" s="196" t="s">
        <v>1775</v>
      </c>
      <c r="G199" s="196" t="s">
        <v>1776</v>
      </c>
      <c r="H199" s="196" t="s">
        <v>1773</v>
      </c>
      <c r="I199" s="196" t="s">
        <v>31</v>
      </c>
      <c r="J199" s="196" t="s">
        <v>1777</v>
      </c>
      <c r="K199" s="333" t="s">
        <v>3597</v>
      </c>
      <c r="L199" s="190" t="s">
        <v>1778</v>
      </c>
      <c r="M199" s="322">
        <v>3122882821</v>
      </c>
      <c r="N199" s="196" t="s">
        <v>2581</v>
      </c>
      <c r="O199" s="251"/>
      <c r="P199" s="252" t="s">
        <v>602</v>
      </c>
      <c r="Q199" s="251">
        <v>45410</v>
      </c>
      <c r="R199" s="251">
        <v>45596</v>
      </c>
      <c r="S199" s="251">
        <v>45432</v>
      </c>
      <c r="T199" s="253" t="s">
        <v>2703</v>
      </c>
      <c r="U199" s="251">
        <v>45798</v>
      </c>
      <c r="V199" s="253" t="s">
        <v>2703</v>
      </c>
      <c r="W199" s="251" t="s">
        <v>3768</v>
      </c>
      <c r="X199" s="250" t="s">
        <v>5557</v>
      </c>
    </row>
    <row r="200" spans="1:24" ht="25.15" customHeight="1">
      <c r="A200" s="190" t="s">
        <v>4245</v>
      </c>
      <c r="B200" s="190" t="s">
        <v>4267</v>
      </c>
      <c r="C200" s="196" t="s">
        <v>2383</v>
      </c>
      <c r="D200" s="196" t="s">
        <v>2810</v>
      </c>
      <c r="E200" s="196" t="s">
        <v>2011</v>
      </c>
      <c r="F200" s="196" t="s">
        <v>1917</v>
      </c>
      <c r="G200" s="196" t="s">
        <v>1918</v>
      </c>
      <c r="H200" s="196" t="s">
        <v>1919</v>
      </c>
      <c r="I200" s="196" t="s">
        <v>31</v>
      </c>
      <c r="J200" s="196" t="s">
        <v>1920</v>
      </c>
      <c r="K200" s="190" t="s">
        <v>1921</v>
      </c>
      <c r="L200" s="190" t="s">
        <v>1921</v>
      </c>
      <c r="M200" s="322">
        <v>4170172413</v>
      </c>
      <c r="N200" s="196" t="s">
        <v>2582</v>
      </c>
      <c r="O200" s="251"/>
      <c r="P200" s="252" t="s">
        <v>30</v>
      </c>
      <c r="Q200" s="251">
        <v>45438</v>
      </c>
      <c r="R200" s="251">
        <v>45592</v>
      </c>
      <c r="S200" s="251">
        <v>45462</v>
      </c>
      <c r="T200" s="251">
        <v>45573</v>
      </c>
      <c r="U200" s="251">
        <v>45798</v>
      </c>
      <c r="V200" s="251">
        <v>45944</v>
      </c>
      <c r="W200" s="251" t="s">
        <v>4257</v>
      </c>
      <c r="X200" s="250" t="s">
        <v>7365</v>
      </c>
    </row>
    <row r="201" spans="1:24" ht="25.15" customHeight="1">
      <c r="A201" s="190" t="s">
        <v>2585</v>
      </c>
      <c r="B201" s="190" t="s">
        <v>2590</v>
      </c>
      <c r="C201" s="196" t="s">
        <v>2383</v>
      </c>
      <c r="D201" s="196" t="s">
        <v>2591</v>
      </c>
      <c r="E201" s="196" t="s">
        <v>2011</v>
      </c>
      <c r="F201" s="196" t="s">
        <v>2592</v>
      </c>
      <c r="G201" s="196" t="s">
        <v>2593</v>
      </c>
      <c r="H201" s="196" t="s">
        <v>2586</v>
      </c>
      <c r="I201" s="196" t="s">
        <v>1346</v>
      </c>
      <c r="J201" s="196" t="s">
        <v>2587</v>
      </c>
      <c r="K201" s="190" t="s">
        <v>2588</v>
      </c>
      <c r="L201" s="190" t="s">
        <v>2588</v>
      </c>
      <c r="M201" s="322">
        <v>3128675484</v>
      </c>
      <c r="N201" s="196" t="s">
        <v>2589</v>
      </c>
      <c r="O201" s="251"/>
      <c r="P201" s="252" t="s">
        <v>30</v>
      </c>
      <c r="Q201" s="251">
        <v>45359</v>
      </c>
      <c r="R201" s="251">
        <v>45549</v>
      </c>
      <c r="S201" s="251"/>
      <c r="T201" s="251">
        <v>45546</v>
      </c>
      <c r="U201" s="251">
        <v>45722</v>
      </c>
      <c r="V201" s="253" t="s">
        <v>2703</v>
      </c>
      <c r="W201" s="251" t="s">
        <v>3768</v>
      </c>
      <c r="X201" s="250" t="s">
        <v>7186</v>
      </c>
    </row>
    <row r="202" spans="1:24" ht="25.15" customHeight="1">
      <c r="A202" s="190" t="s">
        <v>1257</v>
      </c>
      <c r="B202" s="190" t="s">
        <v>1258</v>
      </c>
      <c r="C202" s="196" t="s">
        <v>2383</v>
      </c>
      <c r="D202" s="196" t="s">
        <v>1259</v>
      </c>
      <c r="E202" s="196" t="s">
        <v>2011</v>
      </c>
      <c r="F202" s="196" t="s">
        <v>1262</v>
      </c>
      <c r="G202" s="196" t="s">
        <v>1263</v>
      </c>
      <c r="H202" s="196" t="s">
        <v>1260</v>
      </c>
      <c r="I202" s="196" t="s">
        <v>345</v>
      </c>
      <c r="J202" s="196" t="s">
        <v>1261</v>
      </c>
      <c r="K202" s="190" t="s">
        <v>4203</v>
      </c>
      <c r="L202" s="190" t="s">
        <v>4203</v>
      </c>
      <c r="M202" s="322">
        <v>1498101813</v>
      </c>
      <c r="N202" s="196" t="s">
        <v>2594</v>
      </c>
      <c r="O202" s="251"/>
      <c r="P202" s="251"/>
      <c r="Q202" s="251"/>
      <c r="R202" s="252" t="s">
        <v>602</v>
      </c>
      <c r="S202" s="251">
        <v>45362</v>
      </c>
      <c r="T202" s="251">
        <v>45583</v>
      </c>
      <c r="U202" s="251">
        <v>45736</v>
      </c>
      <c r="V202" s="251">
        <v>45922</v>
      </c>
      <c r="W202" s="251" t="s">
        <v>2696</v>
      </c>
      <c r="X202" s="250" t="s">
        <v>6936</v>
      </c>
    </row>
    <row r="203" spans="1:24" ht="25.15" customHeight="1">
      <c r="A203" s="190" t="s">
        <v>1900</v>
      </c>
      <c r="B203" s="190" t="s">
        <v>1901</v>
      </c>
      <c r="C203" s="196" t="s">
        <v>2383</v>
      </c>
      <c r="D203" s="196" t="s">
        <v>1902</v>
      </c>
      <c r="E203" s="196" t="s">
        <v>2011</v>
      </c>
      <c r="F203" s="196" t="s">
        <v>1903</v>
      </c>
      <c r="G203" s="196" t="s">
        <v>1904</v>
      </c>
      <c r="H203" s="196" t="s">
        <v>2607</v>
      </c>
      <c r="I203" s="196" t="s">
        <v>1622</v>
      </c>
      <c r="J203" s="196" t="s">
        <v>2608</v>
      </c>
      <c r="K203" s="190" t="s">
        <v>4510</v>
      </c>
      <c r="L203" s="190" t="s">
        <v>2609</v>
      </c>
      <c r="M203" s="322">
        <v>3122431299</v>
      </c>
      <c r="N203" s="196" t="s">
        <v>2610</v>
      </c>
      <c r="O203" s="251"/>
      <c r="P203" s="252" t="s">
        <v>602</v>
      </c>
      <c r="Q203" s="251">
        <v>45357</v>
      </c>
      <c r="R203" s="251">
        <v>45542</v>
      </c>
      <c r="S203" s="251">
        <v>45456</v>
      </c>
      <c r="T203" s="251">
        <v>45576</v>
      </c>
      <c r="U203" s="251">
        <v>45764</v>
      </c>
      <c r="V203" s="251">
        <v>45946</v>
      </c>
      <c r="W203" s="251" t="s">
        <v>2696</v>
      </c>
      <c r="X203" s="250" t="s">
        <v>5727</v>
      </c>
    </row>
    <row r="204" spans="1:24" ht="25.15" customHeight="1">
      <c r="A204" s="190" t="s">
        <v>3982</v>
      </c>
      <c r="B204" s="190" t="s">
        <v>1808</v>
      </c>
      <c r="C204" s="196" t="s">
        <v>2383</v>
      </c>
      <c r="D204" s="196" t="s">
        <v>1807</v>
      </c>
      <c r="E204" s="196" t="s">
        <v>2011</v>
      </c>
      <c r="F204" s="196" t="s">
        <v>1809</v>
      </c>
      <c r="G204" s="196" t="s">
        <v>1810</v>
      </c>
      <c r="H204" s="196" t="s">
        <v>1808</v>
      </c>
      <c r="I204" s="196" t="s">
        <v>31</v>
      </c>
      <c r="J204" s="196" t="s">
        <v>1811</v>
      </c>
      <c r="K204" s="190" t="s">
        <v>2612</v>
      </c>
      <c r="L204" s="190" t="s">
        <v>1812</v>
      </c>
      <c r="M204" s="322">
        <v>2661900602</v>
      </c>
      <c r="N204" s="196" t="s">
        <v>2611</v>
      </c>
      <c r="O204" s="251"/>
      <c r="P204" s="252" t="s">
        <v>602</v>
      </c>
      <c r="Q204" s="251">
        <v>45353</v>
      </c>
      <c r="R204" s="251">
        <v>45535</v>
      </c>
      <c r="S204" s="251">
        <v>45439</v>
      </c>
      <c r="T204" s="251">
        <v>45533</v>
      </c>
      <c r="U204" s="251">
        <v>45735</v>
      </c>
      <c r="V204" s="251">
        <v>45890</v>
      </c>
      <c r="W204" s="251" t="s">
        <v>3981</v>
      </c>
      <c r="X204" s="250" t="s">
        <v>7479</v>
      </c>
    </row>
    <row r="205" spans="1:24" ht="25.15" customHeight="1">
      <c r="A205" s="190" t="s">
        <v>1835</v>
      </c>
      <c r="B205" s="190" t="s">
        <v>1449</v>
      </c>
      <c r="C205" s="196" t="s">
        <v>2383</v>
      </c>
      <c r="D205" s="196" t="s">
        <v>2812</v>
      </c>
      <c r="E205" s="196" t="s">
        <v>2011</v>
      </c>
      <c r="F205" s="196" t="s">
        <v>1836</v>
      </c>
      <c r="G205" s="196" t="s">
        <v>1837</v>
      </c>
      <c r="H205" s="196" t="s">
        <v>2613</v>
      </c>
      <c r="I205" s="196" t="s">
        <v>1195</v>
      </c>
      <c r="J205" s="196" t="s">
        <v>1838</v>
      </c>
      <c r="K205" s="190" t="s">
        <v>1450</v>
      </c>
      <c r="L205" s="190" t="s">
        <v>1839</v>
      </c>
      <c r="M205" s="322">
        <v>1248148819</v>
      </c>
      <c r="N205" s="196">
        <v>31285467170</v>
      </c>
      <c r="O205" s="252" t="s">
        <v>602</v>
      </c>
      <c r="P205" s="251">
        <v>45647</v>
      </c>
      <c r="Q205" s="251">
        <v>45457</v>
      </c>
      <c r="R205" s="251">
        <v>45617</v>
      </c>
      <c r="S205" s="251">
        <v>45440</v>
      </c>
      <c r="T205" s="251">
        <v>45618</v>
      </c>
      <c r="U205" s="251">
        <v>45813</v>
      </c>
      <c r="V205" s="251">
        <v>45992</v>
      </c>
      <c r="W205" s="251" t="s">
        <v>2696</v>
      </c>
      <c r="X205" s="250" t="s">
        <v>5290</v>
      </c>
    </row>
    <row r="206" spans="1:24" ht="25.15" customHeight="1">
      <c r="A206" s="190" t="s">
        <v>1599</v>
      </c>
      <c r="B206" s="190" t="s">
        <v>1600</v>
      </c>
      <c r="C206" s="196" t="s">
        <v>2383</v>
      </c>
      <c r="D206" s="196" t="s">
        <v>2615</v>
      </c>
      <c r="E206" s="196" t="s">
        <v>2011</v>
      </c>
      <c r="F206" s="196" t="s">
        <v>1603</v>
      </c>
      <c r="G206" s="196" t="s">
        <v>1604</v>
      </c>
      <c r="H206" s="196" t="s">
        <v>1600</v>
      </c>
      <c r="I206" s="196" t="s">
        <v>31</v>
      </c>
      <c r="J206" s="196" t="s">
        <v>1602</v>
      </c>
      <c r="K206" s="190" t="s">
        <v>1601</v>
      </c>
      <c r="L206" s="190" t="s">
        <v>1601</v>
      </c>
      <c r="M206" s="322">
        <v>3122393828</v>
      </c>
      <c r="N206" s="196" t="s">
        <v>2614</v>
      </c>
      <c r="O206" s="251"/>
      <c r="P206" s="252" t="s">
        <v>602</v>
      </c>
      <c r="Q206" s="251">
        <v>45371</v>
      </c>
      <c r="R206" s="251">
        <v>45550</v>
      </c>
      <c r="S206" s="251">
        <v>45399</v>
      </c>
      <c r="T206" s="251">
        <v>45533</v>
      </c>
      <c r="U206" s="253" t="s">
        <v>2703</v>
      </c>
      <c r="V206" s="251">
        <v>45867</v>
      </c>
      <c r="W206" s="253" t="s">
        <v>2703</v>
      </c>
      <c r="X206" s="250" t="s">
        <v>7553</v>
      </c>
    </row>
    <row r="207" spans="1:24" ht="25.15" customHeight="1">
      <c r="A207" s="190" t="s">
        <v>2625</v>
      </c>
      <c r="B207" s="190" t="s">
        <v>2627</v>
      </c>
      <c r="C207" s="196" t="s">
        <v>2414</v>
      </c>
      <c r="D207" s="196" t="s">
        <v>2628</v>
      </c>
      <c r="E207" s="196" t="s">
        <v>2509</v>
      </c>
      <c r="F207" s="196" t="s">
        <v>2629</v>
      </c>
      <c r="G207" s="196" t="s">
        <v>2630</v>
      </c>
      <c r="H207" s="196" t="s">
        <v>3029</v>
      </c>
      <c r="I207" s="196"/>
      <c r="J207" s="196" t="s">
        <v>3030</v>
      </c>
      <c r="K207" s="190" t="s">
        <v>2631</v>
      </c>
      <c r="L207" s="190" t="s">
        <v>2631</v>
      </c>
      <c r="M207" s="322">
        <v>4588602308</v>
      </c>
      <c r="N207" s="196" t="s">
        <v>2626</v>
      </c>
      <c r="O207" s="251"/>
      <c r="P207" s="251"/>
      <c r="Q207" s="251"/>
      <c r="R207" s="252" t="s">
        <v>602</v>
      </c>
      <c r="S207" s="251">
        <v>45422</v>
      </c>
      <c r="T207" s="251">
        <v>45600</v>
      </c>
      <c r="U207" s="253" t="s">
        <v>2703</v>
      </c>
      <c r="V207" s="251">
        <v>45925</v>
      </c>
      <c r="W207" s="253" t="s">
        <v>2703</v>
      </c>
      <c r="X207" s="250" t="s">
        <v>7386</v>
      </c>
    </row>
    <row r="208" spans="1:24" ht="25.15" customHeight="1">
      <c r="A208" s="190" t="s">
        <v>2894</v>
      </c>
      <c r="B208" s="190" t="s">
        <v>1264</v>
      </c>
      <c r="C208" s="196" t="s">
        <v>2414</v>
      </c>
      <c r="D208" s="196" t="s">
        <v>1265</v>
      </c>
      <c r="E208" s="196" t="s">
        <v>1987</v>
      </c>
      <c r="F208" s="196" t="s">
        <v>1270</v>
      </c>
      <c r="G208" s="196" t="s">
        <v>1271</v>
      </c>
      <c r="H208" s="196" t="s">
        <v>1268</v>
      </c>
      <c r="I208" s="196" t="s">
        <v>1267</v>
      </c>
      <c r="J208" s="196" t="s">
        <v>1269</v>
      </c>
      <c r="K208" s="190" t="s">
        <v>1266</v>
      </c>
      <c r="L208" s="190" t="s">
        <v>1266</v>
      </c>
      <c r="M208" s="322">
        <v>1058129640</v>
      </c>
      <c r="N208" s="196" t="s">
        <v>2632</v>
      </c>
      <c r="O208" s="251"/>
      <c r="P208" s="251"/>
      <c r="Q208" s="252" t="s">
        <v>30</v>
      </c>
      <c r="R208" s="251">
        <v>45546</v>
      </c>
      <c r="S208" s="251">
        <v>45363</v>
      </c>
      <c r="T208" s="251">
        <v>45565</v>
      </c>
      <c r="U208" s="251">
        <v>45712</v>
      </c>
      <c r="V208" s="251">
        <v>45918</v>
      </c>
      <c r="W208" s="251" t="s">
        <v>4156</v>
      </c>
      <c r="X208" s="250" t="s">
        <v>6567</v>
      </c>
    </row>
    <row r="209" spans="1:24" ht="25.15" customHeight="1">
      <c r="A209" s="190" t="s">
        <v>1695</v>
      </c>
      <c r="B209" s="190" t="s">
        <v>1696</v>
      </c>
      <c r="C209" s="196" t="s">
        <v>2395</v>
      </c>
      <c r="D209" s="196" t="s">
        <v>1697</v>
      </c>
      <c r="E209" s="196" t="s">
        <v>2359</v>
      </c>
      <c r="F209" s="196" t="s">
        <v>1701</v>
      </c>
      <c r="G209" s="196" t="s">
        <v>1702</v>
      </c>
      <c r="H209" s="196" t="s">
        <v>1699</v>
      </c>
      <c r="I209" s="196" t="s">
        <v>1015</v>
      </c>
      <c r="J209" s="196" t="s">
        <v>1700</v>
      </c>
      <c r="K209" s="190" t="s">
        <v>1698</v>
      </c>
      <c r="L209" s="190" t="s">
        <v>3462</v>
      </c>
      <c r="M209" s="322">
        <v>3108201751</v>
      </c>
      <c r="N209" s="196" t="s">
        <v>2633</v>
      </c>
      <c r="O209" s="251"/>
      <c r="P209" s="252" t="s">
        <v>602</v>
      </c>
      <c r="Q209" s="251">
        <v>45401</v>
      </c>
      <c r="R209" s="251">
        <v>45583</v>
      </c>
      <c r="S209" s="251">
        <v>45411</v>
      </c>
      <c r="T209" s="251">
        <v>45602</v>
      </c>
      <c r="U209" s="251">
        <v>45762</v>
      </c>
      <c r="V209" s="251">
        <v>45945</v>
      </c>
      <c r="W209" s="251" t="s">
        <v>2696</v>
      </c>
      <c r="X209" s="250" t="s">
        <v>7326</v>
      </c>
    </row>
    <row r="210" spans="1:24" ht="25.15" customHeight="1">
      <c r="A210" s="190" t="s">
        <v>2645</v>
      </c>
      <c r="B210" s="190" t="s">
        <v>2648</v>
      </c>
      <c r="C210" s="196" t="s">
        <v>2640</v>
      </c>
      <c r="D210" s="196" t="s">
        <v>2813</v>
      </c>
      <c r="E210" s="196" t="s">
        <v>2011</v>
      </c>
      <c r="F210" s="196" t="s">
        <v>2649</v>
      </c>
      <c r="G210" s="196" t="s">
        <v>2650</v>
      </c>
      <c r="H210" s="196" t="s">
        <v>1057</v>
      </c>
      <c r="I210" s="196" t="s">
        <v>676</v>
      </c>
      <c r="J210" s="196" t="s">
        <v>2646</v>
      </c>
      <c r="K210" s="190" t="s">
        <v>2647</v>
      </c>
      <c r="L210" s="190" t="s">
        <v>2647</v>
      </c>
      <c r="M210" s="322">
        <v>7058801140</v>
      </c>
      <c r="N210" s="196">
        <v>70588011400</v>
      </c>
      <c r="O210" s="251"/>
      <c r="P210" s="251"/>
      <c r="Q210" s="251"/>
      <c r="R210" s="252" t="s">
        <v>602</v>
      </c>
      <c r="S210" s="251">
        <v>45453</v>
      </c>
      <c r="T210" s="253" t="s">
        <v>2703</v>
      </c>
      <c r="U210" s="251">
        <v>45820</v>
      </c>
      <c r="V210" s="253" t="s">
        <v>2703</v>
      </c>
      <c r="W210" s="251" t="s">
        <v>3768</v>
      </c>
      <c r="X210" s="250" t="s">
        <v>6923</v>
      </c>
    </row>
    <row r="211" spans="1:24" ht="25.15" customHeight="1">
      <c r="A211" s="190" t="s">
        <v>2884</v>
      </c>
      <c r="B211" s="190" t="s">
        <v>2194</v>
      </c>
      <c r="C211" s="196" t="s">
        <v>2075</v>
      </c>
      <c r="D211" s="196" t="s">
        <v>2196</v>
      </c>
      <c r="E211" s="196" t="s">
        <v>2076</v>
      </c>
      <c r="F211" s="196" t="s">
        <v>2197</v>
      </c>
      <c r="G211" s="196" t="s">
        <v>2198</v>
      </c>
      <c r="H211" s="196" t="s">
        <v>2888</v>
      </c>
      <c r="I211" s="196" t="s">
        <v>2769</v>
      </c>
      <c r="J211" s="196" t="s">
        <v>2889</v>
      </c>
      <c r="K211" s="190" t="s">
        <v>3923</v>
      </c>
      <c r="L211" s="190" t="s">
        <v>2890</v>
      </c>
      <c r="M211" s="322">
        <v>3058185432</v>
      </c>
      <c r="N211" s="196" t="s">
        <v>2195</v>
      </c>
      <c r="O211" s="251"/>
      <c r="P211" s="251"/>
      <c r="Q211" s="252" t="s">
        <v>602</v>
      </c>
      <c r="R211" s="251">
        <v>45477</v>
      </c>
      <c r="S211" s="254" t="s">
        <v>2695</v>
      </c>
      <c r="T211" s="251">
        <v>45546</v>
      </c>
      <c r="U211" s="251">
        <v>45705</v>
      </c>
      <c r="V211" s="251">
        <v>45882</v>
      </c>
      <c r="W211" s="251" t="s">
        <v>3831</v>
      </c>
      <c r="X211" s="250" t="s">
        <v>5060</v>
      </c>
    </row>
    <row r="212" spans="1:24" ht="25.15" customHeight="1">
      <c r="A212" s="190" t="s">
        <v>2751</v>
      </c>
      <c r="B212" s="190" t="s">
        <v>2752</v>
      </c>
      <c r="C212" s="196" t="s">
        <v>1140</v>
      </c>
      <c r="D212" s="196" t="s">
        <v>3469</v>
      </c>
      <c r="E212" s="196" t="s">
        <v>2753</v>
      </c>
      <c r="F212" s="196" t="s">
        <v>3548</v>
      </c>
      <c r="G212" s="196"/>
      <c r="H212" s="196" t="s">
        <v>2754</v>
      </c>
      <c r="I212" s="196" t="s">
        <v>67</v>
      </c>
      <c r="J212" s="196" t="s">
        <v>2755</v>
      </c>
      <c r="K212" s="333" t="s">
        <v>2757</v>
      </c>
      <c r="L212" s="333" t="s">
        <v>2756</v>
      </c>
      <c r="M212" s="322">
        <v>6488102740</v>
      </c>
      <c r="N212" s="196">
        <v>64881027400</v>
      </c>
      <c r="O212" s="251"/>
      <c r="P212" s="251"/>
      <c r="Q212" s="251"/>
      <c r="R212" s="251"/>
      <c r="S212" s="252" t="s">
        <v>30</v>
      </c>
      <c r="T212" s="251">
        <v>45504</v>
      </c>
      <c r="U212" s="251">
        <v>45768</v>
      </c>
      <c r="V212" s="251">
        <v>45965</v>
      </c>
      <c r="W212" s="251" t="s">
        <v>2696</v>
      </c>
      <c r="X212" s="250" t="s">
        <v>7591</v>
      </c>
    </row>
    <row r="213" spans="1:24" ht="25.15" customHeight="1">
      <c r="A213" s="190" t="s">
        <v>2780</v>
      </c>
      <c r="B213" s="190" t="s">
        <v>2781</v>
      </c>
      <c r="C213" s="196" t="s">
        <v>1898</v>
      </c>
      <c r="D213" s="196" t="s">
        <v>2843</v>
      </c>
      <c r="E213" s="196" t="s">
        <v>2753</v>
      </c>
      <c r="F213" s="196" t="s">
        <v>2782</v>
      </c>
      <c r="G213" s="196" t="s">
        <v>2783</v>
      </c>
      <c r="H213" s="196" t="s">
        <v>2784</v>
      </c>
      <c r="I213" s="196" t="s">
        <v>32</v>
      </c>
      <c r="J213" s="196" t="s">
        <v>2785</v>
      </c>
      <c r="K213" s="190" t="s">
        <v>2786</v>
      </c>
      <c r="L213" s="190" t="s">
        <v>2786</v>
      </c>
      <c r="M213" s="322">
        <v>3060278109</v>
      </c>
      <c r="N213" s="196">
        <v>30602781090</v>
      </c>
      <c r="O213" s="251"/>
      <c r="P213" s="251"/>
      <c r="Q213" s="251"/>
      <c r="R213" s="251"/>
      <c r="S213" s="252" t="s">
        <v>602</v>
      </c>
      <c r="T213" s="251">
        <v>45513</v>
      </c>
      <c r="U213" s="251">
        <v>45695</v>
      </c>
      <c r="V213" s="251">
        <v>45902</v>
      </c>
      <c r="W213" s="251" t="s">
        <v>3968</v>
      </c>
      <c r="X213" s="250" t="s">
        <v>6026</v>
      </c>
    </row>
    <row r="214" spans="1:24" ht="25.15" customHeight="1">
      <c r="A214" s="249" t="s">
        <v>2792</v>
      </c>
      <c r="B214" s="190" t="s">
        <v>3308</v>
      </c>
      <c r="C214" s="196" t="s">
        <v>1898</v>
      </c>
      <c r="D214" s="196" t="s">
        <v>2787</v>
      </c>
      <c r="E214" s="196" t="s">
        <v>2718</v>
      </c>
      <c r="F214" s="196"/>
      <c r="G214" s="196"/>
      <c r="H214" s="196" t="s">
        <v>3275</v>
      </c>
      <c r="I214" s="196" t="s">
        <v>3276</v>
      </c>
      <c r="J214" s="196" t="s">
        <v>3277</v>
      </c>
      <c r="K214" s="330" t="s">
        <v>3278</v>
      </c>
      <c r="L214" s="330" t="s">
        <v>3278</v>
      </c>
      <c r="M214" s="322">
        <v>6878100785</v>
      </c>
      <c r="N214" s="196">
        <v>11881160786</v>
      </c>
      <c r="O214" s="251"/>
      <c r="P214" s="251"/>
      <c r="Q214" s="251"/>
      <c r="R214" s="251"/>
      <c r="S214" s="252" t="s">
        <v>30</v>
      </c>
      <c r="T214" s="251">
        <v>45516</v>
      </c>
      <c r="U214" s="251">
        <v>45693</v>
      </c>
      <c r="V214" s="251">
        <v>45908</v>
      </c>
      <c r="W214" s="251" t="s">
        <v>3995</v>
      </c>
      <c r="X214" s="250" t="s">
        <v>5947</v>
      </c>
    </row>
    <row r="215" spans="1:24" ht="25.15" customHeight="1">
      <c r="A215" s="249" t="s">
        <v>2826</v>
      </c>
      <c r="B215" s="190" t="s">
        <v>2827</v>
      </c>
      <c r="C215" s="196" t="s">
        <v>1140</v>
      </c>
      <c r="D215" s="258" t="s">
        <v>2828</v>
      </c>
      <c r="E215" s="196" t="s">
        <v>2753</v>
      </c>
      <c r="F215" s="196" t="s">
        <v>2829</v>
      </c>
      <c r="G215" s="196" t="s">
        <v>2830</v>
      </c>
      <c r="H215" s="196" t="s">
        <v>2831</v>
      </c>
      <c r="I215" s="196" t="s">
        <v>29</v>
      </c>
      <c r="J215" s="196" t="s">
        <v>2832</v>
      </c>
      <c r="K215" s="330" t="s">
        <v>2833</v>
      </c>
      <c r="L215" s="190" t="s">
        <v>2833</v>
      </c>
      <c r="M215" s="322">
        <v>2918100624</v>
      </c>
      <c r="N215" s="196">
        <v>29181006240</v>
      </c>
      <c r="O215" s="251"/>
      <c r="P215" s="251"/>
      <c r="Q215" s="251"/>
      <c r="R215" s="251"/>
      <c r="S215" s="252" t="s">
        <v>30</v>
      </c>
      <c r="T215" s="251">
        <v>45545</v>
      </c>
      <c r="U215" s="251">
        <v>45735</v>
      </c>
      <c r="V215" s="251">
        <v>45895</v>
      </c>
      <c r="W215" s="251" t="s">
        <v>3877</v>
      </c>
      <c r="X215" s="250" t="s">
        <v>7087</v>
      </c>
    </row>
    <row r="216" spans="1:24" ht="25.15" customHeight="1">
      <c r="A216" s="249" t="s">
        <v>2852</v>
      </c>
      <c r="B216" s="190" t="s">
        <v>2853</v>
      </c>
      <c r="C216" s="196" t="s">
        <v>2874</v>
      </c>
      <c r="D216" s="258" t="s">
        <v>2854</v>
      </c>
      <c r="E216" s="196" t="s">
        <v>2753</v>
      </c>
      <c r="F216" s="196" t="s">
        <v>2855</v>
      </c>
      <c r="G216" s="196" t="s">
        <v>2856</v>
      </c>
      <c r="H216" s="196" t="s">
        <v>2857</v>
      </c>
      <c r="I216" s="196" t="s">
        <v>2858</v>
      </c>
      <c r="J216" s="196" t="s">
        <v>2859</v>
      </c>
      <c r="K216" s="190" t="s">
        <v>2860</v>
      </c>
      <c r="L216" s="190" t="s">
        <v>2860</v>
      </c>
      <c r="M216" s="322">
        <v>1318628077</v>
      </c>
      <c r="N216" s="196">
        <v>13186280770</v>
      </c>
      <c r="O216" s="251"/>
      <c r="P216" s="251"/>
      <c r="Q216" s="251"/>
      <c r="R216" s="251"/>
      <c r="S216" s="252" t="s">
        <v>602</v>
      </c>
      <c r="T216" s="251">
        <v>45540</v>
      </c>
      <c r="U216" s="251">
        <v>45707</v>
      </c>
      <c r="V216" s="251">
        <v>45890</v>
      </c>
      <c r="W216" s="251" t="s">
        <v>3857</v>
      </c>
      <c r="X216" s="250" t="s">
        <v>6680</v>
      </c>
    </row>
    <row r="217" spans="1:24" ht="25.15" customHeight="1">
      <c r="A217" s="249" t="s">
        <v>2861</v>
      </c>
      <c r="B217" s="190" t="s">
        <v>2862</v>
      </c>
      <c r="C217" s="196" t="s">
        <v>2874</v>
      </c>
      <c r="D217" s="258" t="s">
        <v>2854</v>
      </c>
      <c r="E217" s="196" t="s">
        <v>2753</v>
      </c>
      <c r="F217" s="196" t="s">
        <v>2855</v>
      </c>
      <c r="G217" s="196" t="s">
        <v>2856</v>
      </c>
      <c r="H217" s="196" t="s">
        <v>2857</v>
      </c>
      <c r="I217" s="196" t="s">
        <v>2858</v>
      </c>
      <c r="J217" s="196" t="s">
        <v>2859</v>
      </c>
      <c r="K217" s="190" t="s">
        <v>2860</v>
      </c>
      <c r="L217" s="190" t="s">
        <v>2860</v>
      </c>
      <c r="M217" s="322">
        <v>3258101192</v>
      </c>
      <c r="N217" s="196">
        <v>32581011920</v>
      </c>
      <c r="O217" s="251"/>
      <c r="P217" s="251"/>
      <c r="Q217" s="251"/>
      <c r="R217" s="251"/>
      <c r="S217" s="252" t="s">
        <v>30</v>
      </c>
      <c r="T217" s="251">
        <v>45540</v>
      </c>
      <c r="U217" s="251">
        <v>45707</v>
      </c>
      <c r="V217" s="251">
        <v>45890</v>
      </c>
      <c r="W217" s="251" t="s">
        <v>3857</v>
      </c>
      <c r="X217" s="250" t="s">
        <v>6648</v>
      </c>
    </row>
    <row r="218" spans="1:24" ht="25.15" customHeight="1">
      <c r="A218" s="249" t="s">
        <v>2867</v>
      </c>
      <c r="B218" s="190" t="s">
        <v>2868</v>
      </c>
      <c r="C218" s="196" t="s">
        <v>1140</v>
      </c>
      <c r="D218" s="258" t="s">
        <v>2869</v>
      </c>
      <c r="E218" s="196" t="s">
        <v>2718</v>
      </c>
      <c r="F218" s="196"/>
      <c r="G218" s="196"/>
      <c r="H218" s="196" t="s">
        <v>4692</v>
      </c>
      <c r="I218" s="196"/>
      <c r="J218" s="196" t="s">
        <v>3412</v>
      </c>
      <c r="K218" s="190" t="s">
        <v>4693</v>
      </c>
      <c r="L218" s="190" t="s">
        <v>4693</v>
      </c>
      <c r="M218" s="322">
        <v>1048118121</v>
      </c>
      <c r="N218" s="196">
        <v>10481181216</v>
      </c>
      <c r="O218" s="251"/>
      <c r="P218" s="251"/>
      <c r="Q218" s="251"/>
      <c r="R218" s="251"/>
      <c r="S218" s="252" t="s">
        <v>602</v>
      </c>
      <c r="T218" s="251">
        <v>45541</v>
      </c>
      <c r="U218" s="251">
        <v>45749</v>
      </c>
      <c r="V218" s="251">
        <v>45982</v>
      </c>
      <c r="W218" s="251" t="s">
        <v>2696</v>
      </c>
      <c r="X218" s="250" t="s">
        <v>7252</v>
      </c>
    </row>
    <row r="219" spans="1:24" ht="25.15" customHeight="1">
      <c r="A219" s="249" t="s">
        <v>2870</v>
      </c>
      <c r="B219" s="190" t="s">
        <v>2871</v>
      </c>
      <c r="C219" s="196" t="s">
        <v>2872</v>
      </c>
      <c r="D219" s="258" t="s">
        <v>2873</v>
      </c>
      <c r="E219" s="196" t="s">
        <v>2718</v>
      </c>
      <c r="F219" s="196"/>
      <c r="G219" s="196"/>
      <c r="H219" s="196" t="s">
        <v>3498</v>
      </c>
      <c r="I219" s="196" t="s">
        <v>2817</v>
      </c>
      <c r="J219" s="196" t="s">
        <v>3499</v>
      </c>
      <c r="K219" s="333" t="s">
        <v>4811</v>
      </c>
      <c r="L219" s="333" t="s">
        <v>4811</v>
      </c>
      <c r="M219" s="322">
        <v>4098618375</v>
      </c>
      <c r="N219" s="196">
        <v>40986183756</v>
      </c>
      <c r="O219" s="251"/>
      <c r="P219" s="251"/>
      <c r="Q219" s="251"/>
      <c r="R219" s="251"/>
      <c r="S219" s="252" t="s">
        <v>30</v>
      </c>
      <c r="T219" s="251">
        <v>45541</v>
      </c>
      <c r="U219" s="251">
        <v>45777</v>
      </c>
      <c r="V219" s="251">
        <v>45999</v>
      </c>
      <c r="W219" s="251" t="s">
        <v>2696</v>
      </c>
      <c r="X219" s="250" t="s">
        <v>5133</v>
      </c>
    </row>
    <row r="220" spans="1:24" ht="25.15" customHeight="1">
      <c r="A220" s="249" t="s">
        <v>2877</v>
      </c>
      <c r="B220" s="190" t="s">
        <v>2879</v>
      </c>
      <c r="C220" s="196" t="s">
        <v>1898</v>
      </c>
      <c r="D220" s="258" t="s">
        <v>2880</v>
      </c>
      <c r="E220" s="196" t="s">
        <v>2881</v>
      </c>
      <c r="F220" s="196" t="s">
        <v>2885</v>
      </c>
      <c r="G220" s="196" t="s">
        <v>2886</v>
      </c>
      <c r="H220" s="196" t="s">
        <v>2882</v>
      </c>
      <c r="I220" s="196" t="s">
        <v>32</v>
      </c>
      <c r="J220" s="196" t="s">
        <v>2883</v>
      </c>
      <c r="K220" s="330" t="s">
        <v>2887</v>
      </c>
      <c r="L220" s="190" t="s">
        <v>2887</v>
      </c>
      <c r="M220" s="322">
        <v>8593101477</v>
      </c>
      <c r="N220" s="196">
        <v>85931014770</v>
      </c>
      <c r="O220" s="251"/>
      <c r="P220" s="251"/>
      <c r="Q220" s="251"/>
      <c r="R220" s="251"/>
      <c r="S220" s="252" t="s">
        <v>30</v>
      </c>
      <c r="T220" s="251">
        <v>45545</v>
      </c>
      <c r="U220" s="251">
        <v>45681</v>
      </c>
      <c r="V220" s="253" t="s">
        <v>2703</v>
      </c>
      <c r="W220" s="251" t="s">
        <v>3768</v>
      </c>
      <c r="X220" s="250" t="s">
        <v>6260</v>
      </c>
    </row>
    <row r="221" spans="1:24" ht="25.15" customHeight="1">
      <c r="A221" s="249" t="s">
        <v>2895</v>
      </c>
      <c r="B221" s="190" t="s">
        <v>2896</v>
      </c>
      <c r="C221" s="196" t="s">
        <v>1140</v>
      </c>
      <c r="D221" s="258" t="s">
        <v>2897</v>
      </c>
      <c r="E221" s="196" t="s">
        <v>2753</v>
      </c>
      <c r="F221" s="196" t="s">
        <v>2898</v>
      </c>
      <c r="G221" s="196" t="s">
        <v>2899</v>
      </c>
      <c r="H221" s="196" t="s">
        <v>3365</v>
      </c>
      <c r="I221" s="196" t="s">
        <v>2900</v>
      </c>
      <c r="J221" s="196" t="s">
        <v>3366</v>
      </c>
      <c r="K221" s="330" t="s">
        <v>2901</v>
      </c>
      <c r="L221" s="190" t="s">
        <v>3367</v>
      </c>
      <c r="M221" s="322">
        <v>1588602602</v>
      </c>
      <c r="N221" s="196">
        <v>15886026020</v>
      </c>
      <c r="O221" s="251"/>
      <c r="P221" s="251"/>
      <c r="Q221" s="251"/>
      <c r="R221" s="251"/>
      <c r="S221" s="252" t="s">
        <v>602</v>
      </c>
      <c r="T221" s="251">
        <v>45562</v>
      </c>
      <c r="U221" s="251">
        <v>45737</v>
      </c>
      <c r="V221" s="253" t="s">
        <v>2703</v>
      </c>
      <c r="W221" s="251" t="s">
        <v>3768</v>
      </c>
      <c r="X221" s="250" t="s">
        <v>6719</v>
      </c>
    </row>
    <row r="222" spans="1:24" ht="25.15" customHeight="1">
      <c r="A222" s="249" t="s">
        <v>2915</v>
      </c>
      <c r="B222" s="190" t="s">
        <v>2916</v>
      </c>
      <c r="C222" s="196" t="s">
        <v>2797</v>
      </c>
      <c r="D222" s="258" t="s">
        <v>2917</v>
      </c>
      <c r="E222" s="196" t="s">
        <v>2753</v>
      </c>
      <c r="F222" s="196" t="s">
        <v>2918</v>
      </c>
      <c r="G222" s="196" t="s">
        <v>2919</v>
      </c>
      <c r="H222" s="196" t="s">
        <v>3463</v>
      </c>
      <c r="I222" s="196" t="s">
        <v>512</v>
      </c>
      <c r="J222" s="196" t="s">
        <v>3464</v>
      </c>
      <c r="K222" s="190" t="s">
        <v>3465</v>
      </c>
      <c r="L222" s="190" t="s">
        <v>3465</v>
      </c>
      <c r="M222" s="322">
        <v>1248694467</v>
      </c>
      <c r="N222" s="196">
        <v>12486944670</v>
      </c>
      <c r="O222" s="251"/>
      <c r="P222" s="251"/>
      <c r="Q222" s="251"/>
      <c r="R222" s="251"/>
      <c r="S222" s="252" t="s">
        <v>30</v>
      </c>
      <c r="T222" s="251">
        <v>45572</v>
      </c>
      <c r="U222" s="251">
        <v>45763</v>
      </c>
      <c r="V222" s="251">
        <v>45944</v>
      </c>
      <c r="W222" s="251" t="s">
        <v>2696</v>
      </c>
      <c r="X222" s="250" t="s">
        <v>5464</v>
      </c>
    </row>
    <row r="223" spans="1:24" ht="25.15" customHeight="1">
      <c r="A223" s="249" t="s">
        <v>2943</v>
      </c>
      <c r="B223" s="190" t="s">
        <v>2944</v>
      </c>
      <c r="C223" s="196" t="s">
        <v>2797</v>
      </c>
      <c r="D223" s="258" t="s">
        <v>2945</v>
      </c>
      <c r="E223" s="196" t="s">
        <v>2753</v>
      </c>
      <c r="F223" s="196" t="s">
        <v>2946</v>
      </c>
      <c r="G223" s="196"/>
      <c r="H223" s="196" t="s">
        <v>4711</v>
      </c>
      <c r="I223" s="196" t="s">
        <v>107</v>
      </c>
      <c r="J223" s="196" t="s">
        <v>4467</v>
      </c>
      <c r="K223" s="190" t="s">
        <v>2947</v>
      </c>
      <c r="L223" s="190" t="s">
        <v>4712</v>
      </c>
      <c r="M223" s="322">
        <v>1298663881</v>
      </c>
      <c r="N223" s="196">
        <v>12986638810</v>
      </c>
      <c r="O223" s="251"/>
      <c r="P223" s="251"/>
      <c r="Q223" s="251"/>
      <c r="R223" s="251"/>
      <c r="S223" s="252" t="s">
        <v>30</v>
      </c>
      <c r="T223" s="251">
        <v>45581</v>
      </c>
      <c r="U223" s="251">
        <v>45784</v>
      </c>
      <c r="V223" s="251">
        <v>46008</v>
      </c>
      <c r="W223" s="253" t="s">
        <v>2703</v>
      </c>
      <c r="X223" s="250" t="s">
        <v>5308</v>
      </c>
    </row>
    <row r="224" spans="1:24" ht="25.15" customHeight="1">
      <c r="A224" s="172" t="s">
        <v>2948</v>
      </c>
      <c r="B224" s="190" t="s">
        <v>2949</v>
      </c>
      <c r="C224" s="196" t="s">
        <v>1140</v>
      </c>
      <c r="D224" s="258" t="s">
        <v>2950</v>
      </c>
      <c r="E224" s="196" t="s">
        <v>2718</v>
      </c>
      <c r="F224" s="196" t="s">
        <v>2951</v>
      </c>
      <c r="G224" s="196" t="s">
        <v>2952</v>
      </c>
      <c r="H224" s="196" t="s">
        <v>2953</v>
      </c>
      <c r="I224" s="196" t="s">
        <v>2954</v>
      </c>
      <c r="J224" s="196" t="s">
        <v>2955</v>
      </c>
      <c r="K224" s="264" t="s">
        <v>2956</v>
      </c>
      <c r="L224" s="190" t="s">
        <v>2957</v>
      </c>
      <c r="M224" s="322">
        <v>3128118552</v>
      </c>
      <c r="N224" s="196">
        <v>31281185526</v>
      </c>
      <c r="O224" s="251"/>
      <c r="P224" s="251"/>
      <c r="Q224" s="251"/>
      <c r="R224" s="251"/>
      <c r="S224" s="252" t="s">
        <v>30</v>
      </c>
      <c r="T224" s="251">
        <v>45581</v>
      </c>
      <c r="U224" s="251">
        <v>45771</v>
      </c>
      <c r="V224" s="251">
        <v>45965</v>
      </c>
      <c r="W224" s="251" t="s">
        <v>2696</v>
      </c>
      <c r="X224" s="250" t="s">
        <v>5897</v>
      </c>
    </row>
    <row r="225" spans="1:24" ht="25.15" customHeight="1">
      <c r="A225" s="172" t="s">
        <v>2960</v>
      </c>
      <c r="B225" s="190" t="s">
        <v>2961</v>
      </c>
      <c r="C225" s="196" t="s">
        <v>2962</v>
      </c>
      <c r="D225" s="258" t="s">
        <v>2963</v>
      </c>
      <c r="E225" s="196" t="s">
        <v>2753</v>
      </c>
      <c r="F225" s="196" t="s">
        <v>2964</v>
      </c>
      <c r="G225" s="196" t="s">
        <v>2965</v>
      </c>
      <c r="H225" s="196" t="s">
        <v>2966</v>
      </c>
      <c r="I225" s="196" t="s">
        <v>118</v>
      </c>
      <c r="J225" s="196" t="s">
        <v>2967</v>
      </c>
      <c r="K225" s="330" t="s">
        <v>3654</v>
      </c>
      <c r="L225" s="330" t="s">
        <v>3577</v>
      </c>
      <c r="M225" s="322">
        <v>3140783549</v>
      </c>
      <c r="N225" s="196">
        <v>31407835490</v>
      </c>
      <c r="O225" s="251"/>
      <c r="P225" s="251"/>
      <c r="Q225" s="251"/>
      <c r="R225" s="251"/>
      <c r="S225" s="252" t="s">
        <v>602</v>
      </c>
      <c r="T225" s="251">
        <v>45583</v>
      </c>
      <c r="U225" s="251">
        <v>45812</v>
      </c>
      <c r="V225" s="253" t="s">
        <v>2703</v>
      </c>
      <c r="W225" s="251" t="s">
        <v>3768</v>
      </c>
      <c r="X225" s="250" t="s">
        <v>7306</v>
      </c>
    </row>
    <row r="226" spans="1:24" ht="25.15" customHeight="1">
      <c r="A226" s="172" t="s">
        <v>2973</v>
      </c>
      <c r="B226" s="190" t="s">
        <v>2976</v>
      </c>
      <c r="C226" s="196" t="s">
        <v>1140</v>
      </c>
      <c r="D226" s="258" t="s">
        <v>2978</v>
      </c>
      <c r="E226" s="196" t="s">
        <v>2753</v>
      </c>
      <c r="F226" s="190" t="s">
        <v>2974</v>
      </c>
      <c r="G226" s="196" t="s">
        <v>2975</v>
      </c>
      <c r="H226" s="196" t="s">
        <v>2979</v>
      </c>
      <c r="I226" s="196" t="s">
        <v>29</v>
      </c>
      <c r="J226" s="196" t="s">
        <v>2980</v>
      </c>
      <c r="K226" s="190" t="s">
        <v>4203</v>
      </c>
      <c r="L226" s="190" t="s">
        <v>4203</v>
      </c>
      <c r="M226" s="322">
        <v>3128629753</v>
      </c>
      <c r="N226" s="196">
        <v>31286297530</v>
      </c>
      <c r="O226" s="251"/>
      <c r="P226" s="251"/>
      <c r="Q226" s="251"/>
      <c r="R226" s="251"/>
      <c r="S226" s="252" t="s">
        <v>30</v>
      </c>
      <c r="T226" s="251">
        <v>45583</v>
      </c>
      <c r="U226" s="251">
        <v>45736</v>
      </c>
      <c r="V226" s="251">
        <v>45922</v>
      </c>
      <c r="W226" s="251" t="s">
        <v>2696</v>
      </c>
      <c r="X226" s="250" t="s">
        <v>5365</v>
      </c>
    </row>
    <row r="227" spans="1:24" ht="25.15" customHeight="1">
      <c r="A227" s="172" t="s">
        <v>3056</v>
      </c>
      <c r="B227" s="172" t="s">
        <v>3054</v>
      </c>
      <c r="C227" s="172" t="s">
        <v>3064</v>
      </c>
      <c r="D227" s="172" t="s">
        <v>3065</v>
      </c>
      <c r="E227" s="172" t="s">
        <v>3055</v>
      </c>
      <c r="F227" s="172" t="s">
        <v>3066</v>
      </c>
      <c r="G227" s="172" t="s">
        <v>3067</v>
      </c>
      <c r="H227" s="172" t="s">
        <v>3068</v>
      </c>
      <c r="I227" s="172" t="s">
        <v>3076</v>
      </c>
      <c r="J227" s="172" t="s">
        <v>3069</v>
      </c>
      <c r="K227" s="249" t="s">
        <v>3070</v>
      </c>
      <c r="L227" s="249" t="s">
        <v>3232</v>
      </c>
      <c r="M227" s="323">
        <v>1198130845</v>
      </c>
      <c r="N227" s="152">
        <v>22485191880</v>
      </c>
      <c r="O227" s="172"/>
      <c r="P227" s="172"/>
      <c r="Q227" s="172"/>
      <c r="R227" s="172"/>
      <c r="S227" s="252" t="s">
        <v>30</v>
      </c>
      <c r="T227" s="251">
        <v>45623</v>
      </c>
      <c r="U227" s="251">
        <v>45832</v>
      </c>
      <c r="V227" s="253" t="s">
        <v>2703</v>
      </c>
      <c r="W227" s="251" t="s">
        <v>3768</v>
      </c>
      <c r="X227" s="250" t="s">
        <v>7070</v>
      </c>
    </row>
    <row r="228" spans="1:24" ht="25.15" customHeight="1">
      <c r="A228" s="172" t="s">
        <v>3057</v>
      </c>
      <c r="B228" s="172" t="s">
        <v>3054</v>
      </c>
      <c r="C228" s="172" t="s">
        <v>3073</v>
      </c>
      <c r="D228" s="172" t="s">
        <v>3072</v>
      </c>
      <c r="E228" s="172" t="s">
        <v>3055</v>
      </c>
      <c r="F228" s="172" t="s">
        <v>3066</v>
      </c>
      <c r="G228" s="172" t="s">
        <v>3074</v>
      </c>
      <c r="H228" s="172" t="s">
        <v>3075</v>
      </c>
      <c r="I228" s="172" t="s">
        <v>3076</v>
      </c>
      <c r="J228" s="172" t="s">
        <v>3077</v>
      </c>
      <c r="K228" s="249" t="s">
        <v>3070</v>
      </c>
      <c r="L228" s="249" t="s">
        <v>3231</v>
      </c>
      <c r="M228" s="323">
        <v>1198130845</v>
      </c>
      <c r="N228" s="152">
        <v>91611001761</v>
      </c>
      <c r="O228" s="172"/>
      <c r="P228" s="172"/>
      <c r="Q228" s="172"/>
      <c r="R228" s="172"/>
      <c r="S228" s="252" t="s">
        <v>30</v>
      </c>
      <c r="T228" s="251">
        <v>45622</v>
      </c>
      <c r="U228" s="251">
        <v>45831</v>
      </c>
      <c r="V228" s="253" t="s">
        <v>2703</v>
      </c>
      <c r="W228" s="251" t="s">
        <v>3768</v>
      </c>
      <c r="X228" s="250" t="s">
        <v>6958</v>
      </c>
    </row>
    <row r="229" spans="1:24" ht="25.15" customHeight="1">
      <c r="A229" s="172" t="s">
        <v>3081</v>
      </c>
      <c r="B229" s="172" t="s">
        <v>3054</v>
      </c>
      <c r="C229" s="172" t="s">
        <v>2962</v>
      </c>
      <c r="D229" s="172" t="s">
        <v>3119</v>
      </c>
      <c r="E229" s="172" t="s">
        <v>3055</v>
      </c>
      <c r="F229" s="172" t="s">
        <v>3066</v>
      </c>
      <c r="G229" s="172" t="s">
        <v>3158</v>
      </c>
      <c r="H229" s="172" t="s">
        <v>3120</v>
      </c>
      <c r="I229" s="172"/>
      <c r="J229" s="172" t="s">
        <v>3121</v>
      </c>
      <c r="K229" s="249" t="s">
        <v>3070</v>
      </c>
      <c r="L229" s="249" t="s">
        <v>3122</v>
      </c>
      <c r="M229" s="323">
        <v>1198130845</v>
      </c>
      <c r="N229" s="152">
        <v>90901013491</v>
      </c>
      <c r="O229" s="172"/>
      <c r="P229" s="172"/>
      <c r="Q229" s="172"/>
      <c r="R229" s="172"/>
      <c r="S229" s="252" t="s">
        <v>30</v>
      </c>
      <c r="T229" s="251">
        <v>45635</v>
      </c>
      <c r="U229" s="251">
        <v>45820</v>
      </c>
      <c r="V229" s="253" t="s">
        <v>2703</v>
      </c>
      <c r="W229" s="251" t="s">
        <v>3768</v>
      </c>
      <c r="X229" s="250" t="s">
        <v>7051</v>
      </c>
    </row>
    <row r="230" spans="1:24" ht="25.15" customHeight="1">
      <c r="A230" s="172" t="s">
        <v>3082</v>
      </c>
      <c r="B230" s="172" t="s">
        <v>3054</v>
      </c>
      <c r="C230" s="172" t="s">
        <v>3134</v>
      </c>
      <c r="D230" s="172" t="s">
        <v>3133</v>
      </c>
      <c r="E230" s="172" t="s">
        <v>3055</v>
      </c>
      <c r="F230" s="172" t="s">
        <v>3135</v>
      </c>
      <c r="G230" s="172" t="s">
        <v>3136</v>
      </c>
      <c r="H230" s="172" t="s">
        <v>3155</v>
      </c>
      <c r="I230" s="172"/>
      <c r="J230" s="172" t="s">
        <v>3156</v>
      </c>
      <c r="K230" s="249" t="s">
        <v>3070</v>
      </c>
      <c r="L230" s="249" t="s">
        <v>3157</v>
      </c>
      <c r="M230" s="323">
        <v>1198130845</v>
      </c>
      <c r="N230" s="152">
        <v>91000673131</v>
      </c>
      <c r="O230" s="172"/>
      <c r="P230" s="172"/>
      <c r="Q230" s="172"/>
      <c r="R230" s="172"/>
      <c r="S230" s="252" t="s">
        <v>30</v>
      </c>
      <c r="T230" s="251">
        <v>45636</v>
      </c>
      <c r="U230" s="251">
        <v>45820</v>
      </c>
      <c r="V230" s="253" t="s">
        <v>2703</v>
      </c>
      <c r="W230" s="251" t="s">
        <v>3768</v>
      </c>
      <c r="X230" s="250" t="s">
        <v>6986</v>
      </c>
    </row>
    <row r="231" spans="1:24" ht="25.15" customHeight="1">
      <c r="A231" s="172" t="s">
        <v>3084</v>
      </c>
      <c r="B231" s="172" t="s">
        <v>3054</v>
      </c>
      <c r="C231" s="172" t="s">
        <v>3143</v>
      </c>
      <c r="D231" s="172" t="s">
        <v>3144</v>
      </c>
      <c r="E231" s="172" t="s">
        <v>3055</v>
      </c>
      <c r="F231" s="172" t="s">
        <v>3145</v>
      </c>
      <c r="G231" s="172" t="s">
        <v>3146</v>
      </c>
      <c r="H231" s="172" t="s">
        <v>3147</v>
      </c>
      <c r="I231" s="172" t="s">
        <v>3076</v>
      </c>
      <c r="J231" s="172" t="s">
        <v>3148</v>
      </c>
      <c r="K231" s="249" t="s">
        <v>3070</v>
      </c>
      <c r="L231" s="249" t="s">
        <v>3150</v>
      </c>
      <c r="M231" s="323">
        <v>1198130845</v>
      </c>
      <c r="N231" s="152">
        <v>40285256550</v>
      </c>
      <c r="O231" s="172"/>
      <c r="P231" s="172"/>
      <c r="Q231" s="172"/>
      <c r="R231" s="172"/>
      <c r="S231" s="252" t="s">
        <v>30</v>
      </c>
      <c r="T231" s="251">
        <v>45637</v>
      </c>
      <c r="U231" s="251">
        <v>45821</v>
      </c>
      <c r="V231" s="253" t="s">
        <v>2703</v>
      </c>
      <c r="W231" s="251" t="s">
        <v>3768</v>
      </c>
      <c r="X231" s="250" t="s">
        <v>7047</v>
      </c>
    </row>
    <row r="232" spans="1:24" ht="25.15" customHeight="1">
      <c r="A232" s="172" t="s">
        <v>3083</v>
      </c>
      <c r="B232" s="172" t="s">
        <v>3054</v>
      </c>
      <c r="C232" s="172" t="s">
        <v>2797</v>
      </c>
      <c r="D232" s="172" t="s">
        <v>3137</v>
      </c>
      <c r="E232" s="172" t="s">
        <v>3055</v>
      </c>
      <c r="F232" s="172" t="s">
        <v>3066</v>
      </c>
      <c r="G232" s="172" t="s">
        <v>3138</v>
      </c>
      <c r="H232" s="172" t="s">
        <v>3139</v>
      </c>
      <c r="I232" s="172" t="s">
        <v>3140</v>
      </c>
      <c r="J232" s="172" t="s">
        <v>3141</v>
      </c>
      <c r="K232" s="249" t="s">
        <v>3070</v>
      </c>
      <c r="L232" s="249" t="s">
        <v>3142</v>
      </c>
      <c r="M232" s="323">
        <v>1198130845</v>
      </c>
      <c r="N232" s="152">
        <v>91406136641</v>
      </c>
      <c r="O232" s="172"/>
      <c r="P232" s="172"/>
      <c r="Q232" s="172"/>
      <c r="R232" s="172"/>
      <c r="S232" s="252" t="s">
        <v>30</v>
      </c>
      <c r="T232" s="251">
        <v>45637</v>
      </c>
      <c r="U232" s="251">
        <v>45825</v>
      </c>
      <c r="V232" s="253" t="s">
        <v>2703</v>
      </c>
      <c r="W232" s="251" t="s">
        <v>3768</v>
      </c>
      <c r="X232" s="250" t="s">
        <v>7031</v>
      </c>
    </row>
    <row r="233" spans="1:24" ht="25.15" customHeight="1">
      <c r="A233" s="172" t="s">
        <v>3085</v>
      </c>
      <c r="B233" s="172" t="s">
        <v>3054</v>
      </c>
      <c r="C233" s="172" t="s">
        <v>2797</v>
      </c>
      <c r="D233" s="172" t="s">
        <v>3151</v>
      </c>
      <c r="E233" s="172" t="s">
        <v>3055</v>
      </c>
      <c r="F233" s="172" t="s">
        <v>3066</v>
      </c>
      <c r="G233" s="172" t="s">
        <v>3160</v>
      </c>
      <c r="H233" s="172" t="s">
        <v>3152</v>
      </c>
      <c r="I233" s="172"/>
      <c r="J233" s="172" t="s">
        <v>3153</v>
      </c>
      <c r="K233" s="249" t="s">
        <v>3070</v>
      </c>
      <c r="L233" s="249" t="s">
        <v>3149</v>
      </c>
      <c r="M233" s="323">
        <v>1198130845</v>
      </c>
      <c r="N233" s="152">
        <v>92024259321</v>
      </c>
      <c r="O233" s="172"/>
      <c r="P233" s="172"/>
      <c r="Q233" s="172"/>
      <c r="R233" s="172"/>
      <c r="S233" s="252" t="s">
        <v>30</v>
      </c>
      <c r="T233" s="251">
        <v>45637</v>
      </c>
      <c r="U233" s="251">
        <v>45820</v>
      </c>
      <c r="V233" s="253" t="s">
        <v>2703</v>
      </c>
      <c r="W233" s="251" t="s">
        <v>3768</v>
      </c>
      <c r="X233" s="250" t="s">
        <v>7064</v>
      </c>
    </row>
    <row r="234" spans="1:24" ht="25.15" customHeight="1">
      <c r="A234" s="172" t="s">
        <v>3086</v>
      </c>
      <c r="B234" s="172" t="s">
        <v>3054</v>
      </c>
      <c r="C234" s="172" t="s">
        <v>2874</v>
      </c>
      <c r="D234" s="172" t="s">
        <v>3154</v>
      </c>
      <c r="E234" s="172" t="s">
        <v>3055</v>
      </c>
      <c r="F234" s="172" t="s">
        <v>3066</v>
      </c>
      <c r="G234" s="172" t="s">
        <v>3159</v>
      </c>
      <c r="H234" s="172" t="s">
        <v>3593</v>
      </c>
      <c r="I234" s="172"/>
      <c r="J234" s="172" t="s">
        <v>3594</v>
      </c>
      <c r="K234" s="249" t="s">
        <v>3070</v>
      </c>
      <c r="L234" s="249" t="s">
        <v>3632</v>
      </c>
      <c r="M234" s="323">
        <v>1198130845</v>
      </c>
      <c r="N234" s="152">
        <v>90901157901</v>
      </c>
      <c r="O234" s="172"/>
      <c r="P234" s="172"/>
      <c r="Q234" s="172"/>
      <c r="R234" s="172"/>
      <c r="S234" s="252" t="s">
        <v>30</v>
      </c>
      <c r="T234" s="251">
        <v>45637</v>
      </c>
      <c r="U234" s="251">
        <v>45820</v>
      </c>
      <c r="V234" s="253" t="s">
        <v>2703</v>
      </c>
      <c r="W234" s="251" t="s">
        <v>3768</v>
      </c>
      <c r="X234" s="250" t="s">
        <v>7058</v>
      </c>
    </row>
    <row r="235" spans="1:24" ht="25.15" customHeight="1">
      <c r="A235" s="172" t="s">
        <v>3087</v>
      </c>
      <c r="B235" s="172" t="s">
        <v>3054</v>
      </c>
      <c r="C235" s="172" t="s">
        <v>3161</v>
      </c>
      <c r="D235" s="172" t="s">
        <v>3162</v>
      </c>
      <c r="E235" s="172" t="s">
        <v>3055</v>
      </c>
      <c r="F235" s="172" t="s">
        <v>3066</v>
      </c>
      <c r="G235" s="172" t="s">
        <v>3163</v>
      </c>
      <c r="H235" s="172" t="s">
        <v>3164</v>
      </c>
      <c r="I235" s="172" t="s">
        <v>3140</v>
      </c>
      <c r="J235" s="172" t="s">
        <v>3165</v>
      </c>
      <c r="K235" s="249" t="s">
        <v>3070</v>
      </c>
      <c r="L235" s="249" t="s">
        <v>3071</v>
      </c>
      <c r="M235" s="323">
        <v>1198130845</v>
      </c>
      <c r="N235" s="152">
        <v>91000832901</v>
      </c>
      <c r="O235" s="172"/>
      <c r="P235" s="172"/>
      <c r="Q235" s="172"/>
      <c r="R235" s="172"/>
      <c r="S235" s="252" t="s">
        <v>30</v>
      </c>
      <c r="T235" s="251">
        <v>45638</v>
      </c>
      <c r="U235" s="251">
        <v>45824</v>
      </c>
      <c r="V235" s="253" t="s">
        <v>2703</v>
      </c>
      <c r="W235" s="251" t="s">
        <v>3768</v>
      </c>
      <c r="X235" s="250" t="s">
        <v>7043</v>
      </c>
    </row>
    <row r="236" spans="1:24" ht="25.15" customHeight="1">
      <c r="A236" s="172" t="s">
        <v>3088</v>
      </c>
      <c r="B236" s="172" t="s">
        <v>3054</v>
      </c>
      <c r="C236" s="172" t="s">
        <v>2962</v>
      </c>
      <c r="D236" s="172" t="s">
        <v>3166</v>
      </c>
      <c r="E236" s="172" t="s">
        <v>3055</v>
      </c>
      <c r="F236" s="172" t="s">
        <v>3066</v>
      </c>
      <c r="G236" s="172" t="s">
        <v>3167</v>
      </c>
      <c r="H236" s="172" t="s">
        <v>3651</v>
      </c>
      <c r="I236" s="172"/>
      <c r="J236" s="172" t="s">
        <v>3652</v>
      </c>
      <c r="K236" s="249" t="s">
        <v>3070</v>
      </c>
      <c r="L236" s="249" t="s">
        <v>3653</v>
      </c>
      <c r="M236" s="323">
        <v>1198130845</v>
      </c>
      <c r="N236" s="152">
        <v>91920118401</v>
      </c>
      <c r="O236" s="172"/>
      <c r="P236" s="172"/>
      <c r="Q236" s="172"/>
      <c r="R236" s="172"/>
      <c r="S236" s="252" t="s">
        <v>30</v>
      </c>
      <c r="T236" s="251">
        <v>45638</v>
      </c>
      <c r="U236" s="251">
        <v>45834</v>
      </c>
      <c r="V236" s="251">
        <v>46008</v>
      </c>
      <c r="W236" s="251" t="s">
        <v>4041</v>
      </c>
      <c r="X236" s="250" t="s">
        <v>7022</v>
      </c>
    </row>
    <row r="237" spans="1:24" ht="25.15" customHeight="1">
      <c r="A237" s="172" t="s">
        <v>3089</v>
      </c>
      <c r="B237" s="172" t="s">
        <v>3054</v>
      </c>
      <c r="C237" s="172" t="s">
        <v>3179</v>
      </c>
      <c r="D237" s="172" t="s">
        <v>3180</v>
      </c>
      <c r="E237" s="172" t="s">
        <v>3055</v>
      </c>
      <c r="F237" s="172" t="s">
        <v>3215</v>
      </c>
      <c r="G237" s="172" t="s">
        <v>3216</v>
      </c>
      <c r="H237" s="172" t="s">
        <v>3181</v>
      </c>
      <c r="I237" s="172"/>
      <c r="J237" s="172" t="s">
        <v>3182</v>
      </c>
      <c r="K237" s="249" t="s">
        <v>3070</v>
      </c>
      <c r="L237" s="249" t="s">
        <v>3243</v>
      </c>
      <c r="M237" s="323">
        <v>1198130845</v>
      </c>
      <c r="N237" s="152">
        <v>90901279561</v>
      </c>
      <c r="O237" s="172"/>
      <c r="P237" s="172"/>
      <c r="Q237" s="172"/>
      <c r="R237" s="172"/>
      <c r="S237" s="252" t="s">
        <v>30</v>
      </c>
      <c r="T237" s="251">
        <v>45639</v>
      </c>
      <c r="U237" s="251">
        <v>45825</v>
      </c>
      <c r="V237" s="253" t="s">
        <v>2703</v>
      </c>
      <c r="W237" s="251" t="s">
        <v>3768</v>
      </c>
      <c r="X237" s="250" t="s">
        <v>7014</v>
      </c>
    </row>
    <row r="238" spans="1:24" ht="25.15" customHeight="1">
      <c r="A238" s="172" t="s">
        <v>3090</v>
      </c>
      <c r="B238" s="172" t="s">
        <v>3054</v>
      </c>
      <c r="C238" s="172" t="s">
        <v>3189</v>
      </c>
      <c r="D238" s="172" t="s">
        <v>3178</v>
      </c>
      <c r="E238" s="172" t="s">
        <v>3055</v>
      </c>
      <c r="F238" s="172" t="s">
        <v>3619</v>
      </c>
      <c r="G238" s="172" t="s">
        <v>3190</v>
      </c>
      <c r="H238" s="172" t="s">
        <v>3191</v>
      </c>
      <c r="I238" s="172"/>
      <c r="J238" s="172" t="s">
        <v>3192</v>
      </c>
      <c r="K238" s="249" t="s">
        <v>3070</v>
      </c>
      <c r="L238" s="249" t="s">
        <v>3244</v>
      </c>
      <c r="M238" s="323">
        <v>1198130845</v>
      </c>
      <c r="N238" s="152">
        <v>50385204240</v>
      </c>
      <c r="O238" s="172"/>
      <c r="P238" s="172"/>
      <c r="Q238" s="172"/>
      <c r="R238" s="172"/>
      <c r="S238" s="252" t="s">
        <v>30</v>
      </c>
      <c r="T238" s="251">
        <v>45642</v>
      </c>
      <c r="U238" s="251">
        <v>45826</v>
      </c>
      <c r="V238" s="253" t="s">
        <v>2703</v>
      </c>
      <c r="W238" s="251" t="s">
        <v>3768</v>
      </c>
      <c r="X238" s="250" t="s">
        <v>6995</v>
      </c>
    </row>
    <row r="239" spans="1:24" ht="25.15" customHeight="1">
      <c r="A239" s="172" t="s">
        <v>3091</v>
      </c>
      <c r="B239" s="172" t="s">
        <v>3054</v>
      </c>
      <c r="C239" s="172" t="s">
        <v>3193</v>
      </c>
      <c r="D239" s="172" t="s">
        <v>3194</v>
      </c>
      <c r="E239" s="172" t="s">
        <v>3055</v>
      </c>
      <c r="F239" s="172" t="s">
        <v>3195</v>
      </c>
      <c r="G239" s="172" t="s">
        <v>3196</v>
      </c>
      <c r="H239" s="172" t="s">
        <v>3197</v>
      </c>
      <c r="I239" s="172" t="s">
        <v>3076</v>
      </c>
      <c r="J239" s="172" t="s">
        <v>3198</v>
      </c>
      <c r="K239" s="249" t="s">
        <v>3070</v>
      </c>
      <c r="L239" s="249" t="s">
        <v>3199</v>
      </c>
      <c r="M239" s="323">
        <v>1198130845</v>
      </c>
      <c r="N239" s="152">
        <v>91201670751</v>
      </c>
      <c r="O239" s="172"/>
      <c r="P239" s="172"/>
      <c r="Q239" s="172"/>
      <c r="R239" s="172"/>
      <c r="S239" s="252" t="s">
        <v>30</v>
      </c>
      <c r="T239" s="251">
        <v>45642</v>
      </c>
      <c r="U239" s="251">
        <v>45835</v>
      </c>
      <c r="V239" s="253" t="s">
        <v>2703</v>
      </c>
      <c r="W239" s="251" t="s">
        <v>3768</v>
      </c>
      <c r="X239" s="250" t="s">
        <v>7006</v>
      </c>
    </row>
    <row r="240" spans="1:24" ht="25.15" customHeight="1">
      <c r="A240" s="172" t="s">
        <v>3092</v>
      </c>
      <c r="B240" s="172" t="s">
        <v>3054</v>
      </c>
      <c r="C240" s="172" t="s">
        <v>3207</v>
      </c>
      <c r="D240" s="172" t="s">
        <v>3206</v>
      </c>
      <c r="E240" s="172" t="s">
        <v>3055</v>
      </c>
      <c r="F240" s="172" t="s">
        <v>3066</v>
      </c>
      <c r="G240" s="172" t="s">
        <v>3202</v>
      </c>
      <c r="H240" s="172" t="s">
        <v>3203</v>
      </c>
      <c r="I240" s="172" t="s">
        <v>3140</v>
      </c>
      <c r="J240" s="172" t="s">
        <v>3204</v>
      </c>
      <c r="K240" s="249" t="s">
        <v>3070</v>
      </c>
      <c r="L240" s="249" t="s">
        <v>3205</v>
      </c>
      <c r="M240" s="323">
        <v>1198130845</v>
      </c>
      <c r="N240" s="152">
        <v>91304524581</v>
      </c>
      <c r="O240" s="172"/>
      <c r="P240" s="172"/>
      <c r="Q240" s="172"/>
      <c r="R240" s="172"/>
      <c r="S240" s="252" t="s">
        <v>30</v>
      </c>
      <c r="T240" s="251">
        <v>45643</v>
      </c>
      <c r="U240" s="251">
        <v>45834</v>
      </c>
      <c r="V240" s="253" t="s">
        <v>2703</v>
      </c>
      <c r="W240" s="251" t="s">
        <v>3768</v>
      </c>
      <c r="X240" s="250" t="s">
        <v>6970</v>
      </c>
    </row>
    <row r="241" spans="1:24" ht="25.15" customHeight="1">
      <c r="A241" s="172" t="s">
        <v>3093</v>
      </c>
      <c r="B241" s="172" t="s">
        <v>3054</v>
      </c>
      <c r="C241" s="172" t="s">
        <v>3209</v>
      </c>
      <c r="D241" s="172" t="s">
        <v>3210</v>
      </c>
      <c r="E241" s="172" t="s">
        <v>3055</v>
      </c>
      <c r="F241" s="172" t="s">
        <v>3066</v>
      </c>
      <c r="G241" s="172" t="s">
        <v>3211</v>
      </c>
      <c r="H241" s="172" t="s">
        <v>3212</v>
      </c>
      <c r="I241" s="172" t="s">
        <v>3140</v>
      </c>
      <c r="J241" s="172" t="s">
        <v>3213</v>
      </c>
      <c r="K241" s="249" t="s">
        <v>3070</v>
      </c>
      <c r="L241" s="249" t="s">
        <v>3214</v>
      </c>
      <c r="M241" s="323">
        <v>1198130845</v>
      </c>
      <c r="N241" s="152">
        <v>91303824841</v>
      </c>
      <c r="O241" s="172"/>
      <c r="P241" s="172"/>
      <c r="Q241" s="172"/>
      <c r="R241" s="172"/>
      <c r="S241" s="252" t="s">
        <v>30</v>
      </c>
      <c r="T241" s="251">
        <v>45644</v>
      </c>
      <c r="U241" s="251">
        <v>45833</v>
      </c>
      <c r="V241" s="251">
        <v>45995</v>
      </c>
      <c r="W241" s="251" t="s">
        <v>4041</v>
      </c>
      <c r="X241" s="250" t="s">
        <v>6978</v>
      </c>
    </row>
    <row r="242" spans="1:24" ht="25.15" customHeight="1">
      <c r="A242" s="172" t="s">
        <v>3094</v>
      </c>
      <c r="B242" s="172" t="s">
        <v>3054</v>
      </c>
      <c r="C242" s="172" t="s">
        <v>3217</v>
      </c>
      <c r="D242" s="172" t="s">
        <v>3219</v>
      </c>
      <c r="E242" s="172" t="s">
        <v>3055</v>
      </c>
      <c r="F242" s="172" t="s">
        <v>3220</v>
      </c>
      <c r="G242" s="172" t="s">
        <v>3221</v>
      </c>
      <c r="H242" s="172" t="s">
        <v>3222</v>
      </c>
      <c r="I242" s="172" t="s">
        <v>3140</v>
      </c>
      <c r="J242" s="172" t="s">
        <v>3223</v>
      </c>
      <c r="K242" s="249" t="s">
        <v>3070</v>
      </c>
      <c r="L242" s="249" t="s">
        <v>3224</v>
      </c>
      <c r="M242" s="323">
        <v>1198130845</v>
      </c>
      <c r="N242" s="152">
        <v>92128621071</v>
      </c>
      <c r="O242" s="172"/>
      <c r="P242" s="172"/>
      <c r="Q242" s="172"/>
      <c r="R242" s="172"/>
      <c r="S242" s="252" t="s">
        <v>30</v>
      </c>
      <c r="T242" s="251">
        <v>45645</v>
      </c>
      <c r="U242" s="251">
        <v>45834</v>
      </c>
      <c r="V242" s="253" t="s">
        <v>2703</v>
      </c>
      <c r="W242" s="251" t="s">
        <v>3768</v>
      </c>
      <c r="X242" s="250" t="s">
        <v>7037</v>
      </c>
    </row>
    <row r="243" spans="1:24" ht="25.15" customHeight="1">
      <c r="A243" s="172" t="s">
        <v>3098</v>
      </c>
      <c r="B243" s="172" t="s">
        <v>3099</v>
      </c>
      <c r="C243" s="172" t="s">
        <v>1140</v>
      </c>
      <c r="D243" s="172" t="s">
        <v>3100</v>
      </c>
      <c r="E243" s="172" t="s">
        <v>2753</v>
      </c>
      <c r="F243" s="172" t="s">
        <v>3101</v>
      </c>
      <c r="G243" s="172" t="s">
        <v>3102</v>
      </c>
      <c r="H243" s="172" t="s">
        <v>3103</v>
      </c>
      <c r="I243" s="172" t="s">
        <v>502</v>
      </c>
      <c r="J243" s="172" t="s">
        <v>3104</v>
      </c>
      <c r="K243" s="330" t="s">
        <v>3105</v>
      </c>
      <c r="L243" s="330" t="s">
        <v>3106</v>
      </c>
      <c r="M243" s="323">
        <v>1258187120</v>
      </c>
      <c r="N243" s="152">
        <v>92229694161</v>
      </c>
      <c r="O243" s="172"/>
      <c r="P243" s="172"/>
      <c r="Q243" s="172"/>
      <c r="R243" s="172"/>
      <c r="S243" s="252" t="s">
        <v>602</v>
      </c>
      <c r="T243" s="251">
        <v>45631</v>
      </c>
      <c r="U243" s="253" t="s">
        <v>2703</v>
      </c>
      <c r="V243" s="251">
        <v>45993</v>
      </c>
      <c r="W243" s="253" t="s">
        <v>2703</v>
      </c>
      <c r="X243" s="250" t="s">
        <v>7112</v>
      </c>
    </row>
    <row r="244" spans="1:24" s="248" customFormat="1" ht="25.15" customHeight="1">
      <c r="A244" s="172" t="s">
        <v>3111</v>
      </c>
      <c r="B244" s="172" t="s">
        <v>3112</v>
      </c>
      <c r="C244" s="172" t="s">
        <v>1140</v>
      </c>
      <c r="D244" s="172" t="s">
        <v>3113</v>
      </c>
      <c r="E244" s="172" t="s">
        <v>2753</v>
      </c>
      <c r="F244" s="172" t="s">
        <v>3114</v>
      </c>
      <c r="G244" s="172" t="s">
        <v>3115</v>
      </c>
      <c r="H244" s="172" t="s">
        <v>3116</v>
      </c>
      <c r="I244" s="172" t="s">
        <v>3233</v>
      </c>
      <c r="J244" s="172" t="s">
        <v>3117</v>
      </c>
      <c r="K244" s="333" t="s">
        <v>3118</v>
      </c>
      <c r="L244" s="249" t="s">
        <v>3118</v>
      </c>
      <c r="M244" s="323">
        <v>5454000396</v>
      </c>
      <c r="N244" s="152">
        <v>54540003960</v>
      </c>
      <c r="O244" s="172"/>
      <c r="P244" s="172"/>
      <c r="Q244" s="172"/>
      <c r="R244" s="172"/>
      <c r="S244" s="252" t="s">
        <v>30</v>
      </c>
      <c r="T244" s="251">
        <v>45635</v>
      </c>
      <c r="U244" s="251">
        <v>45806</v>
      </c>
      <c r="V244" s="251">
        <v>45944</v>
      </c>
      <c r="W244" s="251" t="s">
        <v>4257</v>
      </c>
      <c r="X244" s="248" t="s">
        <v>6215</v>
      </c>
    </row>
    <row r="245" spans="1:24" s="248" customFormat="1" ht="25.15" customHeight="1">
      <c r="A245" s="172" t="s">
        <v>3123</v>
      </c>
      <c r="B245" s="172" t="s">
        <v>3124</v>
      </c>
      <c r="C245" s="172" t="s">
        <v>1140</v>
      </c>
      <c r="D245" s="172" t="s">
        <v>3125</v>
      </c>
      <c r="E245" s="172" t="s">
        <v>2686</v>
      </c>
      <c r="F245" s="172" t="s">
        <v>3126</v>
      </c>
      <c r="G245" s="172" t="s">
        <v>3127</v>
      </c>
      <c r="H245" s="172" t="s">
        <v>3128</v>
      </c>
      <c r="I245" s="172" t="s">
        <v>3129</v>
      </c>
      <c r="J245" s="172" t="s">
        <v>3130</v>
      </c>
      <c r="K245" s="249" t="s">
        <v>3131</v>
      </c>
      <c r="L245" s="249" t="s">
        <v>3132</v>
      </c>
      <c r="M245" s="323">
        <v>2161021273</v>
      </c>
      <c r="N245" s="152">
        <v>21610212730</v>
      </c>
      <c r="O245" s="172"/>
      <c r="P245" s="172"/>
      <c r="Q245" s="172"/>
      <c r="R245" s="172"/>
      <c r="S245" s="252" t="s">
        <v>30</v>
      </c>
      <c r="T245" s="251">
        <v>45637</v>
      </c>
      <c r="U245" s="251">
        <v>45832</v>
      </c>
      <c r="V245" s="251">
        <v>45971</v>
      </c>
      <c r="W245" s="251" t="s">
        <v>2696</v>
      </c>
      <c r="X245" s="248" t="s">
        <v>7291</v>
      </c>
    </row>
    <row r="246" spans="1:24" s="248" customFormat="1" ht="25.15" customHeight="1">
      <c r="A246" s="172" t="s">
        <v>3168</v>
      </c>
      <c r="B246" s="172" t="s">
        <v>3169</v>
      </c>
      <c r="C246" s="172" t="s">
        <v>3170</v>
      </c>
      <c r="D246" s="172" t="s">
        <v>3171</v>
      </c>
      <c r="E246" s="172" t="s">
        <v>2753</v>
      </c>
      <c r="F246" s="172" t="s">
        <v>3174</v>
      </c>
      <c r="G246" s="172" t="s">
        <v>3175</v>
      </c>
      <c r="H246" s="172" t="s">
        <v>3172</v>
      </c>
      <c r="I246" s="172" t="s">
        <v>29</v>
      </c>
      <c r="J246" s="172" t="s">
        <v>3173</v>
      </c>
      <c r="K246" s="249" t="s">
        <v>3596</v>
      </c>
      <c r="L246" s="249" t="s">
        <v>3596</v>
      </c>
      <c r="M246" s="323">
        <v>1268638229</v>
      </c>
      <c r="N246" s="152">
        <v>12686382290</v>
      </c>
      <c r="O246" s="172"/>
      <c r="P246" s="172"/>
      <c r="Q246" s="172"/>
      <c r="R246" s="172"/>
      <c r="S246" s="252" t="s">
        <v>30</v>
      </c>
      <c r="T246" s="251">
        <v>45638</v>
      </c>
      <c r="U246" s="251">
        <v>45799</v>
      </c>
      <c r="V246" s="251">
        <v>45958</v>
      </c>
      <c r="W246" s="251" t="s">
        <v>2696</v>
      </c>
      <c r="X246" s="248" t="s">
        <v>7169</v>
      </c>
    </row>
    <row r="247" spans="1:24" s="248" customFormat="1" ht="25.15" customHeight="1">
      <c r="A247" s="152" t="s">
        <v>3286</v>
      </c>
      <c r="B247" s="172" t="s">
        <v>3287</v>
      </c>
      <c r="C247" s="172" t="s">
        <v>3064</v>
      </c>
      <c r="D247" s="172" t="s">
        <v>3298</v>
      </c>
      <c r="E247" s="172" t="s">
        <v>2718</v>
      </c>
      <c r="F247" s="172"/>
      <c r="G247" s="172"/>
      <c r="H247" s="172" t="s">
        <v>3288</v>
      </c>
      <c r="I247" s="172" t="s">
        <v>29</v>
      </c>
      <c r="J247" s="172" t="s">
        <v>3289</v>
      </c>
      <c r="K247" s="330" t="s">
        <v>3397</v>
      </c>
      <c r="L247" s="249" t="s">
        <v>2568</v>
      </c>
      <c r="M247" s="323">
        <v>1738600428</v>
      </c>
      <c r="N247" s="152">
        <v>17386004286</v>
      </c>
      <c r="O247" s="172"/>
      <c r="P247" s="172"/>
      <c r="Q247" s="172"/>
      <c r="R247" s="172"/>
      <c r="S247" s="252"/>
      <c r="T247" s="252" t="s">
        <v>3263</v>
      </c>
      <c r="U247" s="251">
        <v>45708</v>
      </c>
      <c r="V247" s="251">
        <v>45950</v>
      </c>
      <c r="W247" s="251" t="s">
        <v>4322</v>
      </c>
      <c r="X247" s="248" t="s">
        <v>6512</v>
      </c>
    </row>
    <row r="248" spans="1:24" s="248" customFormat="1" ht="25.15" customHeight="1">
      <c r="A248" s="190" t="s">
        <v>3301</v>
      </c>
      <c r="B248" s="190" t="s">
        <v>1264</v>
      </c>
      <c r="C248" s="196" t="s">
        <v>2414</v>
      </c>
      <c r="D248" s="196" t="s">
        <v>1265</v>
      </c>
      <c r="E248" s="196" t="s">
        <v>1987</v>
      </c>
      <c r="F248" s="196" t="s">
        <v>1270</v>
      </c>
      <c r="G248" s="196" t="s">
        <v>1271</v>
      </c>
      <c r="H248" s="196" t="s">
        <v>1268</v>
      </c>
      <c r="I248" s="196" t="s">
        <v>1267</v>
      </c>
      <c r="J248" s="196" t="s">
        <v>1269</v>
      </c>
      <c r="K248" s="330" t="s">
        <v>3398</v>
      </c>
      <c r="L248" s="190" t="s">
        <v>1266</v>
      </c>
      <c r="M248" s="322">
        <v>1058129640</v>
      </c>
      <c r="N248" s="196" t="s">
        <v>2632</v>
      </c>
      <c r="O248" s="251"/>
      <c r="P248" s="251"/>
      <c r="Q248" s="252" t="s">
        <v>30</v>
      </c>
      <c r="R248" s="251">
        <v>45546</v>
      </c>
      <c r="S248" s="251">
        <v>45363</v>
      </c>
      <c r="T248" s="252" t="s">
        <v>3263</v>
      </c>
      <c r="U248" s="251">
        <v>45712</v>
      </c>
      <c r="V248" s="251">
        <v>45918</v>
      </c>
      <c r="W248" s="251" t="s">
        <v>4156</v>
      </c>
      <c r="X248" s="248" t="s">
        <v>6564</v>
      </c>
    </row>
    <row r="249" spans="1:24" s="248" customFormat="1" ht="25.15" customHeight="1">
      <c r="A249" s="190" t="s">
        <v>3302</v>
      </c>
      <c r="B249" s="190" t="s">
        <v>3303</v>
      </c>
      <c r="C249" s="196" t="s">
        <v>2874</v>
      </c>
      <c r="D249" s="196" t="s">
        <v>3304</v>
      </c>
      <c r="E249" s="196" t="s">
        <v>2753</v>
      </c>
      <c r="F249" s="196" t="s">
        <v>3305</v>
      </c>
      <c r="G249" s="196"/>
      <c r="H249" s="196" t="s">
        <v>4642</v>
      </c>
      <c r="I249" s="196" t="s">
        <v>3306</v>
      </c>
      <c r="J249" s="196" t="s">
        <v>3307</v>
      </c>
      <c r="K249" s="264" t="s">
        <v>4644</v>
      </c>
      <c r="L249" s="190" t="s">
        <v>4643</v>
      </c>
      <c r="M249" s="322">
        <v>2298602864</v>
      </c>
      <c r="N249" s="196">
        <v>22986028640</v>
      </c>
      <c r="O249" s="251"/>
      <c r="P249" s="251"/>
      <c r="Q249" s="252"/>
      <c r="R249" s="251"/>
      <c r="S249" s="251"/>
      <c r="T249" s="252" t="s">
        <v>3263</v>
      </c>
      <c r="U249" s="251">
        <v>45713</v>
      </c>
      <c r="V249" s="251">
        <v>45972</v>
      </c>
      <c r="W249" s="251" t="s">
        <v>4366</v>
      </c>
      <c r="X249" s="248" t="s">
        <v>5664</v>
      </c>
    </row>
    <row r="250" spans="1:24" s="248" customFormat="1" ht="25.15" customHeight="1">
      <c r="A250" s="190" t="s">
        <v>3333</v>
      </c>
      <c r="B250" s="190" t="s">
        <v>3311</v>
      </c>
      <c r="C250" s="196" t="s">
        <v>1898</v>
      </c>
      <c r="D250" s="196" t="s">
        <v>3312</v>
      </c>
      <c r="E250" s="196" t="s">
        <v>2718</v>
      </c>
      <c r="F250" s="196"/>
      <c r="G250" s="196"/>
      <c r="H250" s="196" t="s">
        <v>3313</v>
      </c>
      <c r="I250" s="196" t="s">
        <v>3306</v>
      </c>
      <c r="J250" s="196" t="s">
        <v>3314</v>
      </c>
      <c r="K250" s="190" t="s">
        <v>3334</v>
      </c>
      <c r="L250" s="190" t="s">
        <v>3334</v>
      </c>
      <c r="M250" s="322">
        <v>6098135227</v>
      </c>
      <c r="N250" s="196">
        <v>60981352276</v>
      </c>
      <c r="O250" s="251"/>
      <c r="P250" s="251"/>
      <c r="Q250" s="252"/>
      <c r="R250" s="251"/>
      <c r="S250" s="251"/>
      <c r="T250" s="252" t="s">
        <v>3263</v>
      </c>
      <c r="U250" s="251">
        <v>45721</v>
      </c>
      <c r="V250" s="251">
        <v>45904</v>
      </c>
      <c r="W250" s="251" t="s">
        <v>4366</v>
      </c>
      <c r="X250" s="248" t="s">
        <v>5330</v>
      </c>
    </row>
    <row r="251" spans="1:24" s="248" customFormat="1" ht="25.15" customHeight="1">
      <c r="A251" s="190" t="s">
        <v>3315</v>
      </c>
      <c r="B251" s="190" t="s">
        <v>3316</v>
      </c>
      <c r="C251" s="196" t="s">
        <v>1140</v>
      </c>
      <c r="D251" s="196" t="s">
        <v>3317</v>
      </c>
      <c r="E251" s="196" t="s">
        <v>2753</v>
      </c>
      <c r="F251" s="196" t="s">
        <v>3318</v>
      </c>
      <c r="G251" s="196" t="s">
        <v>3319</v>
      </c>
      <c r="H251" s="196" t="s">
        <v>3320</v>
      </c>
      <c r="I251" s="196"/>
      <c r="J251" s="196" t="s">
        <v>3321</v>
      </c>
      <c r="K251" s="190" t="s">
        <v>4452</v>
      </c>
      <c r="L251" s="190" t="s">
        <v>4452</v>
      </c>
      <c r="M251" s="322">
        <v>1268663320</v>
      </c>
      <c r="N251" s="196">
        <v>91303758101</v>
      </c>
      <c r="O251" s="251"/>
      <c r="P251" s="251"/>
      <c r="Q251" s="252"/>
      <c r="R251" s="251"/>
      <c r="S251" s="251"/>
      <c r="T251" s="252" t="s">
        <v>3263</v>
      </c>
      <c r="U251" s="251">
        <v>45722</v>
      </c>
      <c r="V251" s="251">
        <v>45965</v>
      </c>
      <c r="W251" s="251" t="s">
        <v>2696</v>
      </c>
      <c r="X251" s="248" t="s">
        <v>6839</v>
      </c>
    </row>
    <row r="252" spans="1:24" s="248" customFormat="1" ht="25.15" customHeight="1">
      <c r="A252" s="190" t="s">
        <v>3411</v>
      </c>
      <c r="B252" s="190" t="s">
        <v>4099</v>
      </c>
      <c r="C252" s="196" t="s">
        <v>3170</v>
      </c>
      <c r="D252" s="196" t="s">
        <v>3322</v>
      </c>
      <c r="E252" s="196" t="s">
        <v>2753</v>
      </c>
      <c r="F252" s="196" t="s">
        <v>2740</v>
      </c>
      <c r="G252" s="196" t="s">
        <v>2741</v>
      </c>
      <c r="H252" s="196" t="s">
        <v>3323</v>
      </c>
      <c r="I252" s="196" t="s">
        <v>107</v>
      </c>
      <c r="J252" s="196" t="s">
        <v>3324</v>
      </c>
      <c r="K252" s="330" t="s">
        <v>3410</v>
      </c>
      <c r="L252" s="190" t="s">
        <v>2749</v>
      </c>
      <c r="M252" s="322">
        <v>1268639422</v>
      </c>
      <c r="N252" s="196">
        <v>12686394220</v>
      </c>
      <c r="O252" s="251"/>
      <c r="P252" s="251"/>
      <c r="Q252" s="252"/>
      <c r="R252" s="251"/>
      <c r="S252" s="251"/>
      <c r="T252" s="252" t="s">
        <v>602</v>
      </c>
      <c r="U252" s="251">
        <v>45723</v>
      </c>
      <c r="V252" s="251">
        <v>45912</v>
      </c>
      <c r="W252" s="251" t="s">
        <v>4087</v>
      </c>
      <c r="X252" s="248" t="s">
        <v>5877</v>
      </c>
    </row>
    <row r="253" spans="1:24" s="248" customFormat="1" ht="25.15" customHeight="1">
      <c r="A253" s="190" t="s">
        <v>3325</v>
      </c>
      <c r="B253" s="190" t="s">
        <v>3326</v>
      </c>
      <c r="C253" s="196" t="s">
        <v>3170</v>
      </c>
      <c r="D253" s="196" t="s">
        <v>3327</v>
      </c>
      <c r="E253" s="196" t="s">
        <v>2753</v>
      </c>
      <c r="F253" s="196" t="s">
        <v>3328</v>
      </c>
      <c r="G253" s="196" t="s">
        <v>3329</v>
      </c>
      <c r="H253" s="196" t="s">
        <v>3330</v>
      </c>
      <c r="I253" s="196" t="s">
        <v>2817</v>
      </c>
      <c r="J253" s="196" t="s">
        <v>3331</v>
      </c>
      <c r="K253" s="330" t="s">
        <v>3356</v>
      </c>
      <c r="L253" s="190" t="s">
        <v>3357</v>
      </c>
      <c r="M253" s="322">
        <v>4558100330</v>
      </c>
      <c r="N253" s="196">
        <v>45581003300</v>
      </c>
      <c r="O253" s="251"/>
      <c r="P253" s="251"/>
      <c r="Q253" s="252"/>
      <c r="R253" s="251"/>
      <c r="S253" s="251"/>
      <c r="T253" s="252" t="s">
        <v>3263</v>
      </c>
      <c r="U253" s="251">
        <v>45729</v>
      </c>
      <c r="V253" s="251">
        <v>45981</v>
      </c>
      <c r="W253" s="251" t="s">
        <v>2696</v>
      </c>
      <c r="X253" s="248" t="s">
        <v>6899</v>
      </c>
    </row>
    <row r="254" spans="1:24" s="248" customFormat="1" ht="25.15" customHeight="1">
      <c r="A254" s="190" t="s">
        <v>3341</v>
      </c>
      <c r="B254" s="190" t="s">
        <v>3342</v>
      </c>
      <c r="C254" s="196" t="s">
        <v>1140</v>
      </c>
      <c r="D254" s="196" t="s">
        <v>2809</v>
      </c>
      <c r="E254" s="196" t="s">
        <v>2753</v>
      </c>
      <c r="F254" s="196" t="s">
        <v>3343</v>
      </c>
      <c r="G254" s="196" t="s">
        <v>3344</v>
      </c>
      <c r="H254" s="196" t="s">
        <v>3345</v>
      </c>
      <c r="I254" s="196"/>
      <c r="J254" s="196" t="s">
        <v>3346</v>
      </c>
      <c r="K254" s="190" t="s">
        <v>3347</v>
      </c>
      <c r="L254" s="190" t="s">
        <v>3810</v>
      </c>
      <c r="M254" s="322">
        <v>3128664352</v>
      </c>
      <c r="N254" s="196">
        <v>31286643520</v>
      </c>
      <c r="O254" s="251"/>
      <c r="P254" s="251"/>
      <c r="Q254" s="252"/>
      <c r="R254" s="251"/>
      <c r="S254" s="251"/>
      <c r="T254" s="252" t="s">
        <v>3263</v>
      </c>
      <c r="U254" s="251">
        <v>45729</v>
      </c>
      <c r="V254" s="251">
        <v>45867</v>
      </c>
      <c r="W254" s="253" t="s">
        <v>2703</v>
      </c>
      <c r="X254" s="248" t="s">
        <v>6597</v>
      </c>
    </row>
    <row r="255" spans="1:24" s="248" customFormat="1" ht="25.15" customHeight="1">
      <c r="A255" s="190" t="s">
        <v>3354</v>
      </c>
      <c r="B255" s="190" t="s">
        <v>3349</v>
      </c>
      <c r="C255" s="196" t="s">
        <v>1140</v>
      </c>
      <c r="D255" s="196" t="s">
        <v>3350</v>
      </c>
      <c r="E255" s="196" t="s">
        <v>3351</v>
      </c>
      <c r="F255" s="196"/>
      <c r="G255" s="196"/>
      <c r="H255" s="196" t="s">
        <v>3352</v>
      </c>
      <c r="I255" s="196" t="s">
        <v>2817</v>
      </c>
      <c r="J255" s="196" t="s">
        <v>3353</v>
      </c>
      <c r="K255" s="190" t="s">
        <v>3358</v>
      </c>
      <c r="L255" s="190" t="s">
        <v>3358</v>
      </c>
      <c r="M255" s="322">
        <v>8428701893</v>
      </c>
      <c r="N255" s="196">
        <v>84287018930</v>
      </c>
      <c r="O255" s="251"/>
      <c r="P255" s="251"/>
      <c r="Q255" s="252"/>
      <c r="R255" s="251"/>
      <c r="S255" s="251"/>
      <c r="T255" s="252" t="s">
        <v>3263</v>
      </c>
      <c r="U255" s="251">
        <v>45734</v>
      </c>
      <c r="V255" s="251">
        <v>45971</v>
      </c>
      <c r="W255" s="253" t="s">
        <v>2703</v>
      </c>
      <c r="X255" s="248" t="s">
        <v>5997</v>
      </c>
    </row>
    <row r="256" spans="1:24" s="248" customFormat="1" ht="25.15" customHeight="1">
      <c r="A256" s="172" t="s">
        <v>3388</v>
      </c>
      <c r="B256" s="172" t="s">
        <v>3392</v>
      </c>
      <c r="C256" s="172" t="s">
        <v>2797</v>
      </c>
      <c r="D256" s="172" t="s">
        <v>3391</v>
      </c>
      <c r="E256" s="172" t="s">
        <v>2753</v>
      </c>
      <c r="F256" s="172" t="s">
        <v>3389</v>
      </c>
      <c r="G256" s="172" t="s">
        <v>3390</v>
      </c>
      <c r="H256" s="172" t="s">
        <v>3393</v>
      </c>
      <c r="I256" s="172" t="s">
        <v>2769</v>
      </c>
      <c r="J256" s="172" t="s">
        <v>3394</v>
      </c>
      <c r="K256" s="249" t="s">
        <v>3407</v>
      </c>
      <c r="L256" s="249" t="s">
        <v>3407</v>
      </c>
      <c r="M256" s="323">
        <v>1192061600</v>
      </c>
      <c r="N256" s="152">
        <v>11920616000</v>
      </c>
      <c r="O256" s="172"/>
      <c r="P256" s="172"/>
      <c r="Q256" s="172"/>
      <c r="R256" s="172"/>
      <c r="S256" s="252"/>
      <c r="T256" s="252" t="s">
        <v>3263</v>
      </c>
      <c r="U256" s="251">
        <v>45744</v>
      </c>
      <c r="V256" s="251">
        <v>45930</v>
      </c>
      <c r="W256" s="251" t="s">
        <v>2696</v>
      </c>
      <c r="X256" s="248" t="s">
        <v>7394</v>
      </c>
    </row>
    <row r="257" spans="1:24" s="248" customFormat="1" ht="25.15" customHeight="1">
      <c r="A257" s="172" t="s">
        <v>3413</v>
      </c>
      <c r="B257" s="172" t="s">
        <v>3418</v>
      </c>
      <c r="C257" s="172" t="s">
        <v>3073</v>
      </c>
      <c r="D257" s="172" t="s">
        <v>3414</v>
      </c>
      <c r="E257" s="172" t="s">
        <v>2718</v>
      </c>
      <c r="F257" s="172"/>
      <c r="G257" s="172"/>
      <c r="H257" s="172" t="s">
        <v>3415</v>
      </c>
      <c r="I257" s="172" t="s">
        <v>2817</v>
      </c>
      <c r="J257" s="172" t="s">
        <v>3416</v>
      </c>
      <c r="K257" s="344" t="s">
        <v>3522</v>
      </c>
      <c r="L257" s="249" t="s">
        <v>3417</v>
      </c>
      <c r="M257" s="323">
        <v>1028122615</v>
      </c>
      <c r="N257" s="152">
        <v>10281226156</v>
      </c>
      <c r="O257" s="172"/>
      <c r="P257" s="172"/>
      <c r="Q257" s="172"/>
      <c r="R257" s="172"/>
      <c r="S257" s="252"/>
      <c r="T257" s="252" t="s">
        <v>3263</v>
      </c>
      <c r="U257" s="251">
        <v>45751</v>
      </c>
      <c r="V257" s="251">
        <v>45952</v>
      </c>
      <c r="W257" s="251" t="s">
        <v>2696</v>
      </c>
      <c r="X257" s="248" t="s">
        <v>4934</v>
      </c>
    </row>
    <row r="258" spans="1:24" s="248" customFormat="1" ht="25.15" customHeight="1">
      <c r="A258" s="172" t="s">
        <v>3419</v>
      </c>
      <c r="B258" s="172" t="s">
        <v>3420</v>
      </c>
      <c r="C258" s="172" t="s">
        <v>3073</v>
      </c>
      <c r="D258" s="172" t="s">
        <v>3414</v>
      </c>
      <c r="E258" s="172" t="s">
        <v>2718</v>
      </c>
      <c r="F258" s="172"/>
      <c r="G258" s="172"/>
      <c r="H258" s="172" t="s">
        <v>4336</v>
      </c>
      <c r="I258" s="172" t="s">
        <v>107</v>
      </c>
      <c r="J258" s="172" t="s">
        <v>3421</v>
      </c>
      <c r="K258" s="330" t="s">
        <v>3427</v>
      </c>
      <c r="L258" s="330" t="s">
        <v>4337</v>
      </c>
      <c r="M258" s="323">
        <v>1308104228</v>
      </c>
      <c r="N258" s="152">
        <v>13081042286</v>
      </c>
      <c r="O258" s="172"/>
      <c r="P258" s="172"/>
      <c r="Q258" s="172"/>
      <c r="R258" s="172"/>
      <c r="S258" s="252"/>
      <c r="T258" s="252" t="s">
        <v>3263</v>
      </c>
      <c r="U258" s="251">
        <v>45751</v>
      </c>
      <c r="V258" s="251">
        <v>45952</v>
      </c>
      <c r="W258" s="251" t="s">
        <v>2696</v>
      </c>
      <c r="X258" s="248" t="s">
        <v>6641</v>
      </c>
    </row>
    <row r="259" spans="1:24" s="248" customFormat="1" ht="25.15" customHeight="1">
      <c r="A259" s="172" t="s">
        <v>3422</v>
      </c>
      <c r="B259" s="172" t="s">
        <v>3423</v>
      </c>
      <c r="C259" s="172" t="s">
        <v>3073</v>
      </c>
      <c r="D259" s="172" t="s">
        <v>3414</v>
      </c>
      <c r="E259" s="172" t="s">
        <v>2718</v>
      </c>
      <c r="F259" s="172"/>
      <c r="G259" s="172"/>
      <c r="H259" s="172" t="s">
        <v>3424</v>
      </c>
      <c r="I259" s="172" t="s">
        <v>3306</v>
      </c>
      <c r="J259" s="172" t="s">
        <v>3425</v>
      </c>
      <c r="K259" s="249" t="s">
        <v>3426</v>
      </c>
      <c r="L259" s="249" t="s">
        <v>3426</v>
      </c>
      <c r="M259" s="323">
        <v>2118648229</v>
      </c>
      <c r="N259" s="152">
        <v>21186482296</v>
      </c>
      <c r="O259" s="172"/>
      <c r="P259" s="172"/>
      <c r="Q259" s="172"/>
      <c r="R259" s="172"/>
      <c r="S259" s="252"/>
      <c r="T259" s="252" t="s">
        <v>3263</v>
      </c>
      <c r="U259" s="251">
        <v>45751</v>
      </c>
      <c r="V259" s="251">
        <v>45952</v>
      </c>
      <c r="W259" s="251" t="s">
        <v>2696</v>
      </c>
      <c r="X259" s="248" t="s">
        <v>7101</v>
      </c>
    </row>
    <row r="260" spans="1:24" s="248" customFormat="1" ht="25.15" customHeight="1">
      <c r="A260" s="172" t="s">
        <v>3440</v>
      </c>
      <c r="B260" s="172" t="s">
        <v>3434</v>
      </c>
      <c r="C260" s="172" t="s">
        <v>1140</v>
      </c>
      <c r="D260" s="172" t="s">
        <v>3435</v>
      </c>
      <c r="E260" s="172" t="s">
        <v>2718</v>
      </c>
      <c r="F260" s="172" t="s">
        <v>3436</v>
      </c>
      <c r="G260" s="172" t="s">
        <v>3437</v>
      </c>
      <c r="H260" s="172" t="s">
        <v>3438</v>
      </c>
      <c r="I260" s="172" t="s">
        <v>3401</v>
      </c>
      <c r="J260" s="172" t="s">
        <v>3439</v>
      </c>
      <c r="K260" s="249" t="s">
        <v>3442</v>
      </c>
      <c r="L260" s="249" t="s">
        <v>3441</v>
      </c>
      <c r="M260" s="323">
        <v>3348600815</v>
      </c>
      <c r="N260" s="152">
        <v>11481588536</v>
      </c>
      <c r="O260" s="172"/>
      <c r="P260" s="172"/>
      <c r="Q260" s="172"/>
      <c r="R260" s="172"/>
      <c r="S260" s="252"/>
      <c r="T260" s="252" t="s">
        <v>602</v>
      </c>
      <c r="U260" s="251">
        <v>45756</v>
      </c>
      <c r="V260" s="251">
        <v>45958</v>
      </c>
      <c r="W260" s="251" t="s">
        <v>2696</v>
      </c>
      <c r="X260" s="248" t="s">
        <v>6397</v>
      </c>
    </row>
    <row r="261" spans="1:24" s="248" customFormat="1" ht="25.15" customHeight="1">
      <c r="A261" s="172" t="s">
        <v>3378</v>
      </c>
      <c r="B261" s="172" t="s">
        <v>3379</v>
      </c>
      <c r="C261" s="172" t="s">
        <v>2906</v>
      </c>
      <c r="D261" s="172" t="s">
        <v>3384</v>
      </c>
      <c r="E261" s="172" t="s">
        <v>2753</v>
      </c>
      <c r="F261" s="172" t="s">
        <v>3380</v>
      </c>
      <c r="G261" s="172" t="s">
        <v>3381</v>
      </c>
      <c r="H261" s="172" t="s">
        <v>3382</v>
      </c>
      <c r="I261" s="172" t="s">
        <v>29</v>
      </c>
      <c r="J261" s="172" t="s">
        <v>3383</v>
      </c>
      <c r="K261" s="249" t="s">
        <v>3595</v>
      </c>
      <c r="L261" s="249" t="s">
        <v>3385</v>
      </c>
      <c r="M261" s="323">
        <v>1378144615</v>
      </c>
      <c r="N261" s="152">
        <v>13781446150</v>
      </c>
      <c r="O261" s="172"/>
      <c r="P261" s="172"/>
      <c r="Q261" s="172"/>
      <c r="R261" s="172"/>
      <c r="S261" s="252"/>
      <c r="T261" s="252" t="s">
        <v>602</v>
      </c>
      <c r="U261" s="251">
        <v>45757</v>
      </c>
      <c r="V261" s="251">
        <v>46008</v>
      </c>
      <c r="W261" s="251" t="s">
        <v>2696</v>
      </c>
      <c r="X261" s="248" t="s">
        <v>5073</v>
      </c>
    </row>
    <row r="262" spans="1:24" s="248" customFormat="1" ht="25.15" customHeight="1">
      <c r="A262" s="172" t="s">
        <v>7605</v>
      </c>
      <c r="B262" s="172" t="s">
        <v>3445</v>
      </c>
      <c r="C262" s="172" t="s">
        <v>2874</v>
      </c>
      <c r="D262" s="172" t="s">
        <v>3446</v>
      </c>
      <c r="E262" s="172" t="s">
        <v>2753</v>
      </c>
      <c r="F262" s="172" t="s">
        <v>3447</v>
      </c>
      <c r="G262" s="172" t="s">
        <v>3448</v>
      </c>
      <c r="H262" s="172" t="s">
        <v>3451</v>
      </c>
      <c r="I262" s="172" t="s">
        <v>512</v>
      </c>
      <c r="J262" s="172" t="s">
        <v>3452</v>
      </c>
      <c r="K262" s="330" t="s">
        <v>3449</v>
      </c>
      <c r="L262" s="249" t="s">
        <v>3449</v>
      </c>
      <c r="M262" s="323">
        <v>1258134604</v>
      </c>
      <c r="N262" s="152">
        <v>12581346040</v>
      </c>
      <c r="O262" s="172"/>
      <c r="P262" s="172"/>
      <c r="Q262" s="172"/>
      <c r="R262" s="172"/>
      <c r="S262" s="252"/>
      <c r="T262" s="252" t="s">
        <v>602</v>
      </c>
      <c r="U262" s="251">
        <v>45757</v>
      </c>
      <c r="V262" s="251">
        <v>45957</v>
      </c>
      <c r="W262" s="251" t="s">
        <v>2696</v>
      </c>
      <c r="X262" s="248" t="s">
        <v>7544</v>
      </c>
    </row>
    <row r="263" spans="1:24" ht="25.15" customHeight="1">
      <c r="A263" s="172" t="s">
        <v>3521</v>
      </c>
      <c r="B263" s="172" t="s">
        <v>3445</v>
      </c>
      <c r="C263" s="172" t="s">
        <v>1140</v>
      </c>
      <c r="D263" s="172" t="s">
        <v>3450</v>
      </c>
      <c r="E263" s="172" t="s">
        <v>2753</v>
      </c>
      <c r="F263" s="172" t="s">
        <v>3447</v>
      </c>
      <c r="G263" s="172" t="s">
        <v>3448</v>
      </c>
      <c r="H263" s="172" t="s">
        <v>3451</v>
      </c>
      <c r="I263" s="172" t="s">
        <v>512</v>
      </c>
      <c r="J263" s="172" t="s">
        <v>3452</v>
      </c>
      <c r="K263" s="249" t="s">
        <v>3449</v>
      </c>
      <c r="L263" s="249" t="s">
        <v>3449</v>
      </c>
      <c r="M263" s="323">
        <v>1258134604</v>
      </c>
      <c r="N263" s="152">
        <v>13385135490</v>
      </c>
      <c r="O263" s="172"/>
      <c r="P263" s="172"/>
      <c r="Q263" s="172"/>
      <c r="R263" s="172"/>
      <c r="S263" s="252"/>
      <c r="T263" s="252" t="s">
        <v>602</v>
      </c>
      <c r="U263" s="251">
        <v>45757</v>
      </c>
      <c r="V263" s="251">
        <v>45957</v>
      </c>
      <c r="W263" s="251" t="s">
        <v>2696</v>
      </c>
      <c r="X263" s="250" t="s">
        <v>7548</v>
      </c>
    </row>
    <row r="264" spans="1:24" ht="25.15" customHeight="1">
      <c r="A264" s="172" t="s">
        <v>3520</v>
      </c>
      <c r="B264" s="172" t="s">
        <v>3453</v>
      </c>
      <c r="C264" s="172" t="s">
        <v>1140</v>
      </c>
      <c r="D264" s="172" t="s">
        <v>3454</v>
      </c>
      <c r="E264" s="172" t="s">
        <v>2753</v>
      </c>
      <c r="F264" s="172" t="s">
        <v>3455</v>
      </c>
      <c r="G264" s="172" t="s">
        <v>3461</v>
      </c>
      <c r="H264" s="172" t="s">
        <v>3451</v>
      </c>
      <c r="I264" s="172" t="s">
        <v>512</v>
      </c>
      <c r="J264" s="172" t="s">
        <v>3452</v>
      </c>
      <c r="K264" s="249" t="s">
        <v>3449</v>
      </c>
      <c r="L264" s="249" t="s">
        <v>3449</v>
      </c>
      <c r="M264" s="323">
        <v>3128183145</v>
      </c>
      <c r="N264" s="152">
        <v>31281831450</v>
      </c>
      <c r="O264" s="172"/>
      <c r="P264" s="172"/>
      <c r="Q264" s="172"/>
      <c r="R264" s="172"/>
      <c r="S264" s="252"/>
      <c r="T264" s="252" t="s">
        <v>602</v>
      </c>
      <c r="U264" s="251">
        <v>45757</v>
      </c>
      <c r="V264" s="251">
        <v>45957</v>
      </c>
      <c r="W264" s="251" t="s">
        <v>2696</v>
      </c>
      <c r="X264" s="250" t="s">
        <v>5838</v>
      </c>
    </row>
    <row r="265" spans="1:24" ht="25.15" customHeight="1">
      <c r="A265" s="172" t="s">
        <v>3428</v>
      </c>
      <c r="B265" s="172" t="s">
        <v>3429</v>
      </c>
      <c r="C265" s="172" t="s">
        <v>1898</v>
      </c>
      <c r="D265" s="172" t="s">
        <v>3430</v>
      </c>
      <c r="E265" s="172" t="s">
        <v>2881</v>
      </c>
      <c r="F265" s="172" t="s">
        <v>3431</v>
      </c>
      <c r="G265" s="172" t="s">
        <v>3432</v>
      </c>
      <c r="H265" s="172" t="s">
        <v>3456</v>
      </c>
      <c r="I265" s="172" t="s">
        <v>67</v>
      </c>
      <c r="J265" s="172" t="s">
        <v>3457</v>
      </c>
      <c r="K265" s="249" t="s">
        <v>3433</v>
      </c>
      <c r="L265" s="249" t="s">
        <v>3433</v>
      </c>
      <c r="M265" s="323">
        <v>4705100652</v>
      </c>
      <c r="N265" s="152">
        <v>47051006520</v>
      </c>
      <c r="O265" s="172"/>
      <c r="P265" s="172"/>
      <c r="Q265" s="172"/>
      <c r="R265" s="172"/>
      <c r="S265" s="252"/>
      <c r="T265" s="252" t="s">
        <v>3263</v>
      </c>
      <c r="U265" s="251">
        <v>45758</v>
      </c>
      <c r="V265" s="251">
        <v>45904</v>
      </c>
      <c r="W265" s="251" t="s">
        <v>3968</v>
      </c>
      <c r="X265" s="250" t="s">
        <v>6245</v>
      </c>
    </row>
    <row r="266" spans="1:24" ht="25.15" customHeight="1">
      <c r="A266" s="172" t="s">
        <v>3458</v>
      </c>
      <c r="B266" s="172" t="s">
        <v>3459</v>
      </c>
      <c r="C266" s="172" t="s">
        <v>1140</v>
      </c>
      <c r="D266" s="172" t="s">
        <v>3460</v>
      </c>
      <c r="E266" s="172" t="s">
        <v>2718</v>
      </c>
      <c r="F266" s="172"/>
      <c r="G266" s="172"/>
      <c r="H266" s="172" t="s">
        <v>4649</v>
      </c>
      <c r="I266" s="172" t="s">
        <v>2954</v>
      </c>
      <c r="J266" s="172" t="s">
        <v>4650</v>
      </c>
      <c r="K266" s="249" t="s">
        <v>4651</v>
      </c>
      <c r="L266" s="249" t="s">
        <v>4651</v>
      </c>
      <c r="M266" s="323">
        <v>5058108961</v>
      </c>
      <c r="N266" s="152">
        <v>50581089616</v>
      </c>
      <c r="O266" s="172"/>
      <c r="P266" s="172"/>
      <c r="Q266" s="172"/>
      <c r="R266" s="172"/>
      <c r="S266" s="252"/>
      <c r="T266" s="252" t="s">
        <v>3263</v>
      </c>
      <c r="U266" s="251">
        <v>45762</v>
      </c>
      <c r="V266" s="251">
        <v>46001</v>
      </c>
      <c r="W266" s="251" t="s">
        <v>2696</v>
      </c>
      <c r="X266" s="250" t="s">
        <v>6460</v>
      </c>
    </row>
    <row r="267" spans="1:24" ht="25.15" customHeight="1">
      <c r="A267" s="172" t="s">
        <v>3472</v>
      </c>
      <c r="B267" s="172" t="s">
        <v>3473</v>
      </c>
      <c r="C267" s="172" t="s">
        <v>1140</v>
      </c>
      <c r="D267" s="172" t="s">
        <v>3474</v>
      </c>
      <c r="E267" s="172" t="s">
        <v>2718</v>
      </c>
      <c r="F267" s="172"/>
      <c r="G267" s="172"/>
      <c r="H267" s="172" t="s">
        <v>3475</v>
      </c>
      <c r="I267" s="172" t="s">
        <v>3476</v>
      </c>
      <c r="J267" s="172" t="s">
        <v>3477</v>
      </c>
      <c r="K267" s="333" t="s">
        <v>3478</v>
      </c>
      <c r="L267" s="249" t="s">
        <v>3478</v>
      </c>
      <c r="M267" s="323">
        <v>2148678417</v>
      </c>
      <c r="N267" s="152">
        <v>21486784176</v>
      </c>
      <c r="O267" s="172"/>
      <c r="P267" s="172"/>
      <c r="Q267" s="172"/>
      <c r="R267" s="172"/>
      <c r="S267" s="252"/>
      <c r="T267" s="252" t="s">
        <v>602</v>
      </c>
      <c r="U267" s="251">
        <v>45770</v>
      </c>
      <c r="V267" s="251">
        <v>45968</v>
      </c>
      <c r="W267" s="251" t="s">
        <v>2696</v>
      </c>
      <c r="X267" s="250" t="s">
        <v>6019</v>
      </c>
    </row>
    <row r="268" spans="1:24" ht="25.15" customHeight="1">
      <c r="A268" s="172" t="s">
        <v>3481</v>
      </c>
      <c r="B268" s="172" t="s">
        <v>3487</v>
      </c>
      <c r="C268" s="196" t="s">
        <v>2414</v>
      </c>
      <c r="D268" s="172" t="s">
        <v>3482</v>
      </c>
      <c r="E268" s="172" t="s">
        <v>2718</v>
      </c>
      <c r="F268" s="172" t="s">
        <v>3488</v>
      </c>
      <c r="G268" s="172" t="s">
        <v>3489</v>
      </c>
      <c r="H268" s="196" t="s">
        <v>1268</v>
      </c>
      <c r="I268" s="196" t="s">
        <v>1267</v>
      </c>
      <c r="J268" s="196" t="s">
        <v>1269</v>
      </c>
      <c r="K268" s="330" t="s">
        <v>3398</v>
      </c>
      <c r="L268" s="190" t="s">
        <v>1266</v>
      </c>
      <c r="M268" s="323">
        <v>1058129640</v>
      </c>
      <c r="N268" s="152">
        <v>10581296406</v>
      </c>
      <c r="O268" s="172"/>
      <c r="P268" s="172"/>
      <c r="Q268" s="172"/>
      <c r="R268" s="172"/>
      <c r="S268" s="252"/>
      <c r="T268" s="252" t="s">
        <v>3263</v>
      </c>
      <c r="U268" s="251">
        <v>45771</v>
      </c>
      <c r="V268" s="251">
        <v>45919</v>
      </c>
      <c r="W268" s="251" t="s">
        <v>2696</v>
      </c>
      <c r="X268" s="250" t="s">
        <v>6559</v>
      </c>
    </row>
    <row r="269" spans="1:24" ht="25.15" customHeight="1">
      <c r="A269" s="249" t="s">
        <v>3500</v>
      </c>
      <c r="B269" s="190" t="s">
        <v>3505</v>
      </c>
      <c r="C269" s="196" t="s">
        <v>1898</v>
      </c>
      <c r="D269" s="258" t="s">
        <v>3501</v>
      </c>
      <c r="E269" s="196" t="s">
        <v>2718</v>
      </c>
      <c r="F269" s="196" t="s">
        <v>3502</v>
      </c>
      <c r="G269" s="196" t="s">
        <v>3503</v>
      </c>
      <c r="H269" s="196" t="s">
        <v>4466</v>
      </c>
      <c r="I269" s="196" t="s">
        <v>687</v>
      </c>
      <c r="J269" s="196" t="s">
        <v>3504</v>
      </c>
      <c r="K269" s="190" t="s">
        <v>3506</v>
      </c>
      <c r="L269" s="190" t="s">
        <v>3507</v>
      </c>
      <c r="M269" s="322">
        <v>3088137832</v>
      </c>
      <c r="N269" s="196" t="s">
        <v>2413</v>
      </c>
      <c r="O269" s="251"/>
      <c r="P269" s="251"/>
      <c r="Q269" s="251"/>
      <c r="R269" s="251"/>
      <c r="S269" s="252"/>
      <c r="T269" s="252" t="s">
        <v>3263</v>
      </c>
      <c r="U269" s="251">
        <v>45779</v>
      </c>
      <c r="V269" s="251">
        <v>45971</v>
      </c>
      <c r="W269" s="251" t="s">
        <v>2696</v>
      </c>
      <c r="X269" s="250" t="s">
        <v>4977</v>
      </c>
    </row>
    <row r="270" spans="1:24" ht="25.15" customHeight="1">
      <c r="A270" s="249" t="s">
        <v>3568</v>
      </c>
      <c r="B270" s="190" t="s">
        <v>3569</v>
      </c>
      <c r="C270" s="196" t="s">
        <v>2872</v>
      </c>
      <c r="D270" s="258" t="s">
        <v>3685</v>
      </c>
      <c r="E270" s="196" t="s">
        <v>2753</v>
      </c>
      <c r="F270" s="196" t="s">
        <v>3570</v>
      </c>
      <c r="G270" s="196" t="s">
        <v>3571</v>
      </c>
      <c r="H270" s="196" t="s">
        <v>3572</v>
      </c>
      <c r="I270" s="196" t="s">
        <v>3573</v>
      </c>
      <c r="J270" s="196" t="s">
        <v>3574</v>
      </c>
      <c r="K270" s="190" t="s">
        <v>3576</v>
      </c>
      <c r="L270" s="190" t="s">
        <v>3575</v>
      </c>
      <c r="M270" s="322">
        <v>3108129427</v>
      </c>
      <c r="N270" s="196">
        <v>31081294270</v>
      </c>
      <c r="O270" s="251"/>
      <c r="P270" s="251"/>
      <c r="Q270" s="251"/>
      <c r="R270" s="251"/>
      <c r="S270" s="252"/>
      <c r="T270" s="252" t="s">
        <v>602</v>
      </c>
      <c r="U270" s="251">
        <v>45812</v>
      </c>
      <c r="V270" s="251">
        <v>45946</v>
      </c>
      <c r="W270" s="251" t="s">
        <v>2696</v>
      </c>
      <c r="X270" s="250" t="s">
        <v>6852</v>
      </c>
    </row>
    <row r="271" spans="1:24" ht="25.15" customHeight="1">
      <c r="A271" s="249" t="s">
        <v>3578</v>
      </c>
      <c r="B271" s="190" t="s">
        <v>3579</v>
      </c>
      <c r="C271" s="196" t="s">
        <v>2962</v>
      </c>
      <c r="D271" s="258" t="s">
        <v>2963</v>
      </c>
      <c r="E271" s="196" t="s">
        <v>2753</v>
      </c>
      <c r="F271" s="196" t="s">
        <v>2964</v>
      </c>
      <c r="G271" s="196" t="s">
        <v>2965</v>
      </c>
      <c r="H271" s="196" t="s">
        <v>2966</v>
      </c>
      <c r="I271" s="196" t="s">
        <v>118</v>
      </c>
      <c r="J271" s="196" t="s">
        <v>2967</v>
      </c>
      <c r="K271" s="330" t="s">
        <v>3654</v>
      </c>
      <c r="L271" s="330" t="s">
        <v>3577</v>
      </c>
      <c r="M271" s="322">
        <v>3058616570</v>
      </c>
      <c r="N271" s="196">
        <v>30586165700</v>
      </c>
      <c r="O271" s="251"/>
      <c r="P271" s="251"/>
      <c r="Q271" s="251"/>
      <c r="R271" s="251"/>
      <c r="S271" s="252"/>
      <c r="T271" s="252" t="s">
        <v>602</v>
      </c>
      <c r="U271" s="251">
        <v>45812</v>
      </c>
      <c r="V271" s="253" t="s">
        <v>2703</v>
      </c>
      <c r="W271" s="251" t="s">
        <v>3768</v>
      </c>
      <c r="X271" s="250" t="s">
        <v>6763</v>
      </c>
    </row>
    <row r="272" spans="1:24" ht="25.15" customHeight="1">
      <c r="A272" s="249" t="s">
        <v>3598</v>
      </c>
      <c r="B272" s="190" t="s">
        <v>3599</v>
      </c>
      <c r="C272" s="196" t="s">
        <v>2797</v>
      </c>
      <c r="D272" s="258" t="s">
        <v>3600</v>
      </c>
      <c r="E272" s="196" t="s">
        <v>2753</v>
      </c>
      <c r="F272" s="196" t="s">
        <v>3601</v>
      </c>
      <c r="G272" s="196" t="s">
        <v>3602</v>
      </c>
      <c r="H272" s="196" t="s">
        <v>3603</v>
      </c>
      <c r="I272" s="196" t="s">
        <v>512</v>
      </c>
      <c r="J272" s="196" t="s">
        <v>3604</v>
      </c>
      <c r="K272" s="330" t="s">
        <v>3605</v>
      </c>
      <c r="L272" s="330" t="s">
        <v>3606</v>
      </c>
      <c r="M272" s="322">
        <v>1268647636</v>
      </c>
      <c r="N272" s="196">
        <v>12686476360</v>
      </c>
      <c r="O272" s="251"/>
      <c r="P272" s="251"/>
      <c r="Q272" s="251"/>
      <c r="R272" s="251"/>
      <c r="S272" s="252"/>
      <c r="T272" s="252" t="s">
        <v>602</v>
      </c>
      <c r="U272" s="251">
        <v>45825</v>
      </c>
      <c r="V272" s="251">
        <v>46002</v>
      </c>
      <c r="W272" s="253" t="s">
        <v>2703</v>
      </c>
      <c r="X272" s="250" t="s">
        <v>7129</v>
      </c>
    </row>
    <row r="273" spans="1:24" ht="25.15" customHeight="1">
      <c r="A273" s="249" t="s">
        <v>3609</v>
      </c>
      <c r="B273" s="190" t="s">
        <v>3607</v>
      </c>
      <c r="C273" s="196" t="s">
        <v>2797</v>
      </c>
      <c r="D273" s="258" t="s">
        <v>3608</v>
      </c>
      <c r="E273" s="196" t="s">
        <v>2753</v>
      </c>
      <c r="F273" s="196" t="s">
        <v>3610</v>
      </c>
      <c r="G273" s="196" t="s">
        <v>3611</v>
      </c>
      <c r="H273" s="196" t="s">
        <v>3612</v>
      </c>
      <c r="I273" s="196" t="s">
        <v>512</v>
      </c>
      <c r="J273" s="196"/>
      <c r="K273" s="330" t="s">
        <v>3614</v>
      </c>
      <c r="L273" s="330" t="s">
        <v>3613</v>
      </c>
      <c r="M273" s="322">
        <v>1248720754</v>
      </c>
      <c r="N273" s="196">
        <v>12487207540</v>
      </c>
      <c r="O273" s="251"/>
      <c r="P273" s="251"/>
      <c r="Q273" s="251"/>
      <c r="R273" s="251"/>
      <c r="S273" s="252"/>
      <c r="T273" s="252" t="s">
        <v>3263</v>
      </c>
      <c r="U273" s="251">
        <v>45825</v>
      </c>
      <c r="V273" s="251">
        <v>46003</v>
      </c>
      <c r="W273" s="251" t="s">
        <v>2696</v>
      </c>
      <c r="X273" s="250" t="s">
        <v>5400</v>
      </c>
    </row>
    <row r="274" spans="1:24" ht="25.15" customHeight="1">
      <c r="A274" s="172" t="s">
        <v>3621</v>
      </c>
      <c r="B274" s="172" t="s">
        <v>3259</v>
      </c>
      <c r="C274" s="172" t="s">
        <v>1140</v>
      </c>
      <c r="D274" s="172" t="s">
        <v>3622</v>
      </c>
      <c r="E274" s="172" t="s">
        <v>2718</v>
      </c>
      <c r="F274" s="172" t="s">
        <v>3623</v>
      </c>
      <c r="G274" s="172" t="s">
        <v>3624</v>
      </c>
      <c r="H274" s="172" t="s">
        <v>3261</v>
      </c>
      <c r="I274" s="172" t="s">
        <v>67</v>
      </c>
      <c r="J274" s="172" t="s">
        <v>3625</v>
      </c>
      <c r="K274" s="249" t="s">
        <v>3262</v>
      </c>
      <c r="L274" s="249" t="s">
        <v>3262</v>
      </c>
      <c r="M274" s="323">
        <v>7358600094</v>
      </c>
      <c r="N274" s="152">
        <v>73586000946</v>
      </c>
      <c r="O274" s="172"/>
      <c r="P274" s="172"/>
      <c r="Q274" s="172"/>
      <c r="R274" s="172"/>
      <c r="S274" s="252"/>
      <c r="T274" s="252" t="s">
        <v>3263</v>
      </c>
      <c r="U274" s="251">
        <v>45827</v>
      </c>
      <c r="V274" s="251">
        <v>46006</v>
      </c>
      <c r="W274" s="251" t="s">
        <v>4703</v>
      </c>
      <c r="X274" s="250" t="s">
        <v>6757</v>
      </c>
    </row>
    <row r="275" spans="1:24" ht="25.15" customHeight="1">
      <c r="A275" s="172" t="s">
        <v>3620</v>
      </c>
      <c r="B275" s="172" t="s">
        <v>3550</v>
      </c>
      <c r="C275" s="172" t="s">
        <v>2874</v>
      </c>
      <c r="D275" s="172" t="s">
        <v>3626</v>
      </c>
      <c r="E275" s="172" t="s">
        <v>2753</v>
      </c>
      <c r="F275" s="172" t="s">
        <v>3627</v>
      </c>
      <c r="G275" s="172" t="s">
        <v>3628</v>
      </c>
      <c r="H275" s="196" t="s">
        <v>3630</v>
      </c>
      <c r="I275" s="196" t="s">
        <v>3401</v>
      </c>
      <c r="J275" s="196" t="s">
        <v>3631</v>
      </c>
      <c r="K275" s="190" t="s">
        <v>3236</v>
      </c>
      <c r="L275" s="190" t="s">
        <v>3236</v>
      </c>
      <c r="M275" s="323">
        <v>1838602229</v>
      </c>
      <c r="N275" s="152">
        <v>92232429351</v>
      </c>
      <c r="O275" s="172"/>
      <c r="P275" s="172"/>
      <c r="Q275" s="172"/>
      <c r="R275" s="172"/>
      <c r="S275" s="252"/>
      <c r="T275" s="252" t="s">
        <v>3263</v>
      </c>
      <c r="U275" s="251">
        <v>45827</v>
      </c>
      <c r="V275" s="251">
        <v>45975</v>
      </c>
      <c r="W275" s="253" t="s">
        <v>2703</v>
      </c>
      <c r="X275" s="250" t="s">
        <v>6635</v>
      </c>
    </row>
    <row r="276" spans="1:24" ht="25.15" customHeight="1">
      <c r="A276" s="172" t="s">
        <v>4556</v>
      </c>
      <c r="B276" s="172" t="s">
        <v>3634</v>
      </c>
      <c r="C276" s="172" t="s">
        <v>3217</v>
      </c>
      <c r="D276" s="172" t="s">
        <v>3635</v>
      </c>
      <c r="E276" s="172" t="s">
        <v>2718</v>
      </c>
      <c r="F276" s="172" t="s">
        <v>3636</v>
      </c>
      <c r="G276" s="172" t="s">
        <v>3637</v>
      </c>
      <c r="H276" s="196" t="s">
        <v>3638</v>
      </c>
      <c r="I276" s="196" t="s">
        <v>29</v>
      </c>
      <c r="J276" s="196" t="s">
        <v>3639</v>
      </c>
      <c r="K276" s="190" t="s">
        <v>1307</v>
      </c>
      <c r="L276" s="190" t="s">
        <v>1307</v>
      </c>
      <c r="M276" s="323">
        <v>1168107777</v>
      </c>
      <c r="N276" s="152">
        <v>11681077776</v>
      </c>
      <c r="O276" s="172"/>
      <c r="P276" s="172"/>
      <c r="Q276" s="172"/>
      <c r="R276" s="172"/>
      <c r="S276" s="252"/>
      <c r="T276" s="252" t="s">
        <v>3263</v>
      </c>
      <c r="U276" s="251">
        <v>45833</v>
      </c>
      <c r="V276" s="251">
        <v>45995</v>
      </c>
      <c r="W276" s="251" t="s">
        <v>2696</v>
      </c>
      <c r="X276" s="250" t="s">
        <v>6380</v>
      </c>
    </row>
    <row r="277" spans="1:24" ht="25.15" customHeight="1">
      <c r="A277" s="172" t="s">
        <v>7606</v>
      </c>
      <c r="B277" s="172" t="s">
        <v>3656</v>
      </c>
      <c r="C277" s="172" t="s">
        <v>1140</v>
      </c>
      <c r="D277" s="172" t="s">
        <v>3657</v>
      </c>
      <c r="E277" s="172" t="s">
        <v>2753</v>
      </c>
      <c r="F277" s="172" t="s">
        <v>3658</v>
      </c>
      <c r="G277" s="172" t="s">
        <v>3659</v>
      </c>
      <c r="H277" s="196" t="s">
        <v>3660</v>
      </c>
      <c r="I277" s="196" t="s">
        <v>29</v>
      </c>
      <c r="J277" s="196" t="s">
        <v>3661</v>
      </c>
      <c r="K277" s="190" t="s">
        <v>3662</v>
      </c>
      <c r="L277" s="190" t="s">
        <v>3663</v>
      </c>
      <c r="M277" s="323">
        <v>3128149360</v>
      </c>
      <c r="N277" s="152">
        <v>31281493600</v>
      </c>
      <c r="O277" s="172"/>
      <c r="P277" s="172"/>
      <c r="Q277" s="172"/>
      <c r="R277" s="172"/>
      <c r="S277" s="252"/>
      <c r="T277" s="252" t="s">
        <v>602</v>
      </c>
      <c r="U277" s="251">
        <v>45835</v>
      </c>
      <c r="V277" s="251" t="s">
        <v>4565</v>
      </c>
      <c r="W277" s="251" t="s">
        <v>2696</v>
      </c>
      <c r="X277" s="250" t="s">
        <v>7483</v>
      </c>
    </row>
    <row r="278" spans="1:24" ht="25.15" customHeight="1">
      <c r="A278" s="172" t="s">
        <v>3641</v>
      </c>
      <c r="B278" s="172" t="s">
        <v>3665</v>
      </c>
      <c r="C278" s="172" t="s">
        <v>1898</v>
      </c>
      <c r="D278" s="172" t="s">
        <v>3666</v>
      </c>
      <c r="E278" s="172" t="s">
        <v>2881</v>
      </c>
      <c r="F278" s="172" t="s">
        <v>3667</v>
      </c>
      <c r="G278" s="172" t="s">
        <v>3668</v>
      </c>
      <c r="H278" s="196" t="s">
        <v>3669</v>
      </c>
      <c r="I278" s="196"/>
      <c r="J278" s="196" t="s">
        <v>3670</v>
      </c>
      <c r="K278" s="190" t="s">
        <v>3671</v>
      </c>
      <c r="L278" s="190" t="s">
        <v>3671</v>
      </c>
      <c r="M278" s="323">
        <v>3060230973</v>
      </c>
      <c r="N278" s="152">
        <v>30602309730</v>
      </c>
      <c r="O278" s="172"/>
      <c r="P278" s="172"/>
      <c r="Q278" s="172"/>
      <c r="R278" s="172"/>
      <c r="S278" s="252"/>
      <c r="T278" s="252" t="s">
        <v>602</v>
      </c>
      <c r="U278" s="251">
        <v>45838</v>
      </c>
      <c r="V278" s="251">
        <v>45950</v>
      </c>
      <c r="W278" s="251" t="s">
        <v>4322</v>
      </c>
      <c r="X278" s="250" t="s">
        <v>5808</v>
      </c>
    </row>
    <row r="279" spans="1:24" ht="25.15" customHeight="1">
      <c r="A279" s="172" t="s">
        <v>3640</v>
      </c>
      <c r="B279" s="172" t="s">
        <v>3672</v>
      </c>
      <c r="C279" s="172" t="s">
        <v>1898</v>
      </c>
      <c r="D279" s="172" t="s">
        <v>3673</v>
      </c>
      <c r="E279" s="172" t="s">
        <v>2881</v>
      </c>
      <c r="F279" s="172" t="s">
        <v>3674</v>
      </c>
      <c r="G279" s="172" t="s">
        <v>3675</v>
      </c>
      <c r="H279" s="196" t="s">
        <v>3672</v>
      </c>
      <c r="I279" s="196" t="s">
        <v>32</v>
      </c>
      <c r="J279" s="196" t="s">
        <v>3676</v>
      </c>
      <c r="K279" s="190" t="s">
        <v>3677</v>
      </c>
      <c r="L279" s="190" t="s">
        <v>3677</v>
      </c>
      <c r="M279" s="323">
        <v>1462300950</v>
      </c>
      <c r="N279" s="152">
        <v>14623009500</v>
      </c>
      <c r="O279" s="172"/>
      <c r="P279" s="172"/>
      <c r="Q279" s="172"/>
      <c r="R279" s="172"/>
      <c r="S279" s="252"/>
      <c r="T279" s="252" t="s">
        <v>602</v>
      </c>
      <c r="U279" s="251">
        <v>45838</v>
      </c>
      <c r="V279" s="251">
        <v>45965</v>
      </c>
      <c r="W279" s="251" t="s">
        <v>2696</v>
      </c>
      <c r="X279" s="250" t="s">
        <v>5539</v>
      </c>
    </row>
    <row r="280" spans="1:24" ht="25.15" customHeight="1">
      <c r="A280" s="172" t="s">
        <v>3680</v>
      </c>
      <c r="B280" s="172" t="s">
        <v>3682</v>
      </c>
      <c r="C280" s="172" t="s">
        <v>2797</v>
      </c>
      <c r="D280" s="172" t="s">
        <v>3681</v>
      </c>
      <c r="E280" s="172" t="s">
        <v>2753</v>
      </c>
      <c r="F280" s="172" t="s">
        <v>3683</v>
      </c>
      <c r="G280" s="172" t="s">
        <v>3684</v>
      </c>
      <c r="H280" s="196" t="s">
        <v>4652</v>
      </c>
      <c r="I280" s="196"/>
      <c r="J280" s="196" t="s">
        <v>4653</v>
      </c>
      <c r="K280" s="190" t="s">
        <v>4654</v>
      </c>
      <c r="L280" s="190" t="s">
        <v>4654</v>
      </c>
      <c r="M280" s="323">
        <v>2298105769</v>
      </c>
      <c r="N280" s="152">
        <v>22981057690</v>
      </c>
      <c r="O280" s="172"/>
      <c r="P280" s="172"/>
      <c r="Q280" s="172"/>
      <c r="R280" s="172"/>
      <c r="S280" s="252"/>
      <c r="T280" s="252" t="s">
        <v>602</v>
      </c>
      <c r="U280" s="251">
        <v>45838</v>
      </c>
      <c r="V280" s="251">
        <v>46000</v>
      </c>
      <c r="W280" s="253" t="s">
        <v>2703</v>
      </c>
      <c r="X280" s="250" t="s">
        <v>6436</v>
      </c>
    </row>
    <row r="281" spans="1:24" ht="25.15" customHeight="1">
      <c r="A281" s="190" t="s">
        <v>1147</v>
      </c>
      <c r="B281" s="190" t="s">
        <v>1148</v>
      </c>
      <c r="C281" s="196" t="s">
        <v>2075</v>
      </c>
      <c r="D281" s="196" t="s">
        <v>1149</v>
      </c>
      <c r="E281" s="196" t="s">
        <v>2076</v>
      </c>
      <c r="F281" s="196" t="s">
        <v>1151</v>
      </c>
      <c r="G281" s="196" t="s">
        <v>1152</v>
      </c>
      <c r="H281" s="196" t="s">
        <v>1148</v>
      </c>
      <c r="I281" s="196" t="s">
        <v>31</v>
      </c>
      <c r="J281" s="196" t="s">
        <v>1150</v>
      </c>
      <c r="K281" s="190" t="s">
        <v>1312</v>
      </c>
      <c r="L281" s="190" t="s">
        <v>1312</v>
      </c>
      <c r="M281" s="322">
        <v>3142217853</v>
      </c>
      <c r="N281" s="196" t="s">
        <v>2087</v>
      </c>
      <c r="O281" s="251"/>
      <c r="P281" s="252" t="s">
        <v>30</v>
      </c>
      <c r="Q281" s="251">
        <v>45350</v>
      </c>
      <c r="R281" s="251">
        <v>45534</v>
      </c>
      <c r="S281" s="251">
        <v>45349</v>
      </c>
      <c r="T281" s="251">
        <v>45643</v>
      </c>
      <c r="U281" s="251">
        <v>45734</v>
      </c>
      <c r="V281" s="254" t="s">
        <v>4150</v>
      </c>
      <c r="W281" s="251" t="s">
        <v>4149</v>
      </c>
      <c r="X281" s="250" t="s">
        <v>5769</v>
      </c>
    </row>
    <row r="282" spans="1:24" ht="25.15" customHeight="1">
      <c r="A282" s="190" t="s">
        <v>7607</v>
      </c>
      <c r="B282" s="190" t="s">
        <v>1785</v>
      </c>
      <c r="C282" s="196" t="s">
        <v>2075</v>
      </c>
      <c r="D282" s="196" t="s">
        <v>1786</v>
      </c>
      <c r="E282" s="196" t="s">
        <v>2076</v>
      </c>
      <c r="F282" s="196" t="s">
        <v>1787</v>
      </c>
      <c r="G282" s="196" t="s">
        <v>1788</v>
      </c>
      <c r="H282" s="196" t="s">
        <v>1785</v>
      </c>
      <c r="I282" s="196" t="s">
        <v>31</v>
      </c>
      <c r="J282" s="196" t="s">
        <v>1789</v>
      </c>
      <c r="K282" s="190" t="s">
        <v>2179</v>
      </c>
      <c r="L282" s="190" t="s">
        <v>2179</v>
      </c>
      <c r="M282" s="322">
        <v>6878602342</v>
      </c>
      <c r="N282" s="196" t="s">
        <v>2180</v>
      </c>
      <c r="O282" s="251"/>
      <c r="P282" s="252" t="s">
        <v>30</v>
      </c>
      <c r="Q282" s="251">
        <v>45329</v>
      </c>
      <c r="R282" s="251">
        <v>45513</v>
      </c>
      <c r="S282" s="251">
        <v>45433</v>
      </c>
      <c r="T282" s="254" t="s">
        <v>3615</v>
      </c>
      <c r="U282" s="254" t="s">
        <v>3616</v>
      </c>
      <c r="V282" s="254" t="s">
        <v>3616</v>
      </c>
      <c r="W282" s="251" t="s">
        <v>4637</v>
      </c>
      <c r="X282" s="250" t="s">
        <v>7608</v>
      </c>
    </row>
    <row r="283" spans="1:24" ht="25.15" customHeight="1">
      <c r="A283" s="190" t="s">
        <v>1240</v>
      </c>
      <c r="B283" s="190" t="s">
        <v>1241</v>
      </c>
      <c r="C283" s="196" t="s">
        <v>2075</v>
      </c>
      <c r="D283" s="196" t="s">
        <v>1242</v>
      </c>
      <c r="E283" s="196" t="s">
        <v>2076</v>
      </c>
      <c r="F283" s="196" t="s">
        <v>1244</v>
      </c>
      <c r="G283" s="196" t="s">
        <v>1245</v>
      </c>
      <c r="H283" s="196" t="s">
        <v>1733</v>
      </c>
      <c r="I283" s="196" t="s">
        <v>1062</v>
      </c>
      <c r="J283" s="196" t="s">
        <v>1734</v>
      </c>
      <c r="K283" s="190" t="s">
        <v>1243</v>
      </c>
      <c r="L283" s="190" t="s">
        <v>1243</v>
      </c>
      <c r="M283" s="322">
        <v>3691001493</v>
      </c>
      <c r="N283" s="196" t="s">
        <v>2205</v>
      </c>
      <c r="O283" s="251"/>
      <c r="P283" s="252" t="s">
        <v>30</v>
      </c>
      <c r="Q283" s="251">
        <v>45431</v>
      </c>
      <c r="R283" s="251">
        <v>45588</v>
      </c>
      <c r="S283" s="251">
        <v>45363</v>
      </c>
      <c r="T283" s="251">
        <v>45595</v>
      </c>
      <c r="U283" s="253" t="s">
        <v>2703</v>
      </c>
      <c r="V283" s="254" t="s">
        <v>3833</v>
      </c>
      <c r="W283" s="251" t="s">
        <v>3893</v>
      </c>
      <c r="X283" s="250" t="s">
        <v>5771</v>
      </c>
    </row>
    <row r="284" spans="1:24" ht="25.15" customHeight="1">
      <c r="A284" s="190" t="s">
        <v>1570</v>
      </c>
      <c r="B284" s="190" t="s">
        <v>3550</v>
      </c>
      <c r="C284" s="196" t="s">
        <v>2383</v>
      </c>
      <c r="D284" s="196" t="s">
        <v>2446</v>
      </c>
      <c r="E284" s="196" t="s">
        <v>2011</v>
      </c>
      <c r="F284" s="196" t="s">
        <v>1572</v>
      </c>
      <c r="G284" s="196" t="s">
        <v>1573</v>
      </c>
      <c r="H284" s="196" t="s">
        <v>3234</v>
      </c>
      <c r="I284" s="196" t="s">
        <v>3401</v>
      </c>
      <c r="J284" s="196" t="s">
        <v>3235</v>
      </c>
      <c r="K284" s="190" t="s">
        <v>3236</v>
      </c>
      <c r="L284" s="190" t="s">
        <v>3236</v>
      </c>
      <c r="M284" s="322">
        <v>1838602229</v>
      </c>
      <c r="N284" s="196" t="s">
        <v>2445</v>
      </c>
      <c r="O284" s="251"/>
      <c r="P284" s="251"/>
      <c r="Q284" s="251"/>
      <c r="R284" s="252" t="s">
        <v>30</v>
      </c>
      <c r="S284" s="251">
        <v>45390</v>
      </c>
      <c r="T284" s="254" t="s">
        <v>2913</v>
      </c>
      <c r="U284" s="251">
        <v>45826</v>
      </c>
      <c r="V284" s="251">
        <v>46009</v>
      </c>
      <c r="W284" s="253" t="s">
        <v>2703</v>
      </c>
      <c r="X284" s="250" t="s">
        <v>6630</v>
      </c>
    </row>
    <row r="285" spans="1:24" ht="25.15" customHeight="1">
      <c r="A285" s="190" t="s">
        <v>4757</v>
      </c>
      <c r="B285" s="190" t="s">
        <v>4758</v>
      </c>
      <c r="C285" s="196" t="s">
        <v>4759</v>
      </c>
      <c r="D285" s="196" t="s">
        <v>4760</v>
      </c>
      <c r="E285" s="196" t="s">
        <v>4761</v>
      </c>
      <c r="F285" s="196"/>
      <c r="G285" s="196"/>
      <c r="H285" s="196" t="s">
        <v>4762</v>
      </c>
      <c r="I285" s="196" t="s">
        <v>4763</v>
      </c>
      <c r="J285" s="196" t="s">
        <v>4799</v>
      </c>
      <c r="K285" s="190"/>
      <c r="L285" s="190" t="s">
        <v>4764</v>
      </c>
      <c r="M285" s="345" t="s">
        <v>4765</v>
      </c>
      <c r="N285" s="196">
        <v>31281578036</v>
      </c>
      <c r="O285" s="251"/>
      <c r="P285" s="251"/>
      <c r="Q285" s="251"/>
      <c r="R285" s="252"/>
      <c r="S285" s="251"/>
      <c r="T285" s="353"/>
      <c r="U285" s="352" t="s">
        <v>3726</v>
      </c>
      <c r="V285" s="251">
        <v>46020</v>
      </c>
      <c r="W285" s="251" t="s">
        <v>2696</v>
      </c>
      <c r="X285" s="250" t="s">
        <v>6125</v>
      </c>
    </row>
    <row r="286" spans="1:24" ht="25.15" customHeight="1">
      <c r="A286" s="190" t="s">
        <v>4730</v>
      </c>
      <c r="B286" s="190" t="s">
        <v>4731</v>
      </c>
      <c r="C286" s="196" t="s">
        <v>4732</v>
      </c>
      <c r="D286" s="196" t="s">
        <v>4733</v>
      </c>
      <c r="E286" s="196" t="s">
        <v>4734</v>
      </c>
      <c r="F286" s="196"/>
      <c r="G286" s="196"/>
      <c r="H286" s="196" t="s">
        <v>4735</v>
      </c>
      <c r="I286" s="196"/>
      <c r="J286" s="196" t="s">
        <v>4736</v>
      </c>
      <c r="K286" s="190"/>
      <c r="L286" s="368" t="s">
        <v>4737</v>
      </c>
      <c r="M286" s="348" t="s">
        <v>4738</v>
      </c>
      <c r="N286" s="292">
        <v>37387007246</v>
      </c>
      <c r="O286" s="251"/>
      <c r="P286" s="251"/>
      <c r="Q286" s="251"/>
      <c r="R286" s="252"/>
      <c r="S286" s="251"/>
      <c r="T286" s="353"/>
      <c r="U286" s="352" t="s">
        <v>3726</v>
      </c>
      <c r="V286" s="251">
        <v>46020</v>
      </c>
      <c r="W286" s="251" t="s">
        <v>2696</v>
      </c>
      <c r="X286" s="250" t="s">
        <v>7531</v>
      </c>
    </row>
    <row r="287" spans="1:24" ht="25.15" customHeight="1">
      <c r="A287" s="190" t="s">
        <v>7626</v>
      </c>
      <c r="B287" s="190" t="s">
        <v>4776</v>
      </c>
      <c r="C287" s="196" t="s">
        <v>4777</v>
      </c>
      <c r="D287" s="196" t="s">
        <v>4778</v>
      </c>
      <c r="E287" s="196" t="s">
        <v>4734</v>
      </c>
      <c r="F287" s="196"/>
      <c r="G287" s="196"/>
      <c r="H287" s="196" t="s">
        <v>4779</v>
      </c>
      <c r="I287" s="196" t="s">
        <v>4780</v>
      </c>
      <c r="J287" s="196" t="s">
        <v>4781</v>
      </c>
      <c r="K287" s="190" t="s">
        <v>2568</v>
      </c>
      <c r="L287" s="190" t="s">
        <v>2568</v>
      </c>
      <c r="M287" s="322" t="s">
        <v>4782</v>
      </c>
      <c r="N287" s="196">
        <v>61081616666</v>
      </c>
      <c r="O287" s="251"/>
      <c r="P287" s="251"/>
      <c r="Q287" s="251"/>
      <c r="R287" s="252"/>
      <c r="S287" s="251"/>
      <c r="T287" s="152"/>
      <c r="U287" s="352" t="s">
        <v>3726</v>
      </c>
      <c r="V287" s="251">
        <v>46020</v>
      </c>
      <c r="W287" s="251" t="s">
        <v>2696</v>
      </c>
      <c r="X287" s="250" t="s">
        <v>6232</v>
      </c>
    </row>
    <row r="288" spans="1:24" ht="25.15" customHeight="1">
      <c r="A288" s="172" t="s">
        <v>4748</v>
      </c>
      <c r="B288" s="172"/>
      <c r="C288" s="172" t="s">
        <v>4756</v>
      </c>
      <c r="D288" s="172" t="s">
        <v>4749</v>
      </c>
      <c r="E288" s="172" t="s">
        <v>4635</v>
      </c>
      <c r="F288" s="172" t="s">
        <v>4750</v>
      </c>
      <c r="G288" s="172" t="s">
        <v>4751</v>
      </c>
      <c r="H288" s="196" t="s">
        <v>4752</v>
      </c>
      <c r="I288" s="196" t="s">
        <v>4753</v>
      </c>
      <c r="J288" s="196" t="s">
        <v>4754</v>
      </c>
      <c r="K288" s="190" t="s">
        <v>4755</v>
      </c>
      <c r="L288" s="190" t="s">
        <v>4755</v>
      </c>
      <c r="M288" s="172"/>
      <c r="N288" s="152"/>
      <c r="O288" s="172"/>
      <c r="P288" s="172"/>
      <c r="Q288" s="172"/>
      <c r="R288" s="172"/>
      <c r="S288" s="252"/>
      <c r="T288" s="152"/>
      <c r="U288" s="352" t="s">
        <v>3726</v>
      </c>
      <c r="V288" s="251">
        <v>46014</v>
      </c>
      <c r="W288" s="251" t="s">
        <v>4634</v>
      </c>
      <c r="X288" s="250" t="s">
        <v>5220</v>
      </c>
    </row>
    <row r="289" spans="1:24" ht="25.15" customHeight="1">
      <c r="A289" s="172" t="s">
        <v>4662</v>
      </c>
      <c r="B289" s="348" t="s">
        <v>4666</v>
      </c>
      <c r="C289" s="172" t="s">
        <v>4667</v>
      </c>
      <c r="D289" s="172" t="s">
        <v>4668</v>
      </c>
      <c r="E289" s="172" t="s">
        <v>4663</v>
      </c>
      <c r="F289" s="172"/>
      <c r="G289" s="172"/>
      <c r="H289" s="196" t="s">
        <v>4664</v>
      </c>
      <c r="I289" s="196"/>
      <c r="J289" s="196" t="s">
        <v>4665</v>
      </c>
      <c r="K289" s="190" t="s">
        <v>4681</v>
      </c>
      <c r="L289" s="190" t="s">
        <v>4682</v>
      </c>
      <c r="M289" s="323">
        <v>1188121173</v>
      </c>
      <c r="N289" s="152">
        <v>21486072996</v>
      </c>
      <c r="O289" s="172"/>
      <c r="P289" s="172"/>
      <c r="Q289" s="172"/>
      <c r="R289" s="172"/>
      <c r="S289" s="252"/>
      <c r="T289" s="353"/>
      <c r="U289" s="352" t="s">
        <v>3726</v>
      </c>
      <c r="V289" s="251">
        <v>46009</v>
      </c>
      <c r="W289" s="251" t="s">
        <v>2696</v>
      </c>
      <c r="X289" s="250" t="s">
        <v>4998</v>
      </c>
    </row>
    <row r="290" spans="1:24" ht="25.15" customHeight="1">
      <c r="A290" s="172" t="s">
        <v>4669</v>
      </c>
      <c r="B290" s="172" t="s">
        <v>4683</v>
      </c>
      <c r="C290" s="172" t="s">
        <v>4667</v>
      </c>
      <c r="D290" s="172" t="s">
        <v>4668</v>
      </c>
      <c r="E290" s="172" t="s">
        <v>4663</v>
      </c>
      <c r="F290" s="172"/>
      <c r="G290" s="172"/>
      <c r="H290" s="196" t="s">
        <v>4670</v>
      </c>
      <c r="I290" s="196" t="s">
        <v>4671</v>
      </c>
      <c r="J290" s="196" t="s">
        <v>4672</v>
      </c>
      <c r="K290" s="190" t="s">
        <v>4673</v>
      </c>
      <c r="L290" s="190" t="s">
        <v>4674</v>
      </c>
      <c r="M290" s="323">
        <v>2048171256</v>
      </c>
      <c r="N290" s="152">
        <v>91201346717</v>
      </c>
      <c r="O290" s="172"/>
      <c r="P290" s="172"/>
      <c r="Q290" s="172"/>
      <c r="R290" s="172"/>
      <c r="S290" s="252"/>
      <c r="T290" s="353"/>
      <c r="U290" s="352" t="s">
        <v>3726</v>
      </c>
      <c r="V290" s="251">
        <v>46009</v>
      </c>
      <c r="W290" s="251" t="s">
        <v>2696</v>
      </c>
      <c r="X290" s="250" t="s">
        <v>5707</v>
      </c>
    </row>
    <row r="291" spans="1:24" ht="25.15" customHeight="1">
      <c r="A291" s="172" t="s">
        <v>4675</v>
      </c>
      <c r="B291" s="172" t="s">
        <v>4684</v>
      </c>
      <c r="C291" s="172" t="s">
        <v>4667</v>
      </c>
      <c r="D291" s="172" t="s">
        <v>4668</v>
      </c>
      <c r="E291" s="172" t="s">
        <v>4663</v>
      </c>
      <c r="F291" s="172"/>
      <c r="G291" s="172"/>
      <c r="H291" s="196" t="s">
        <v>4676</v>
      </c>
      <c r="I291" s="196"/>
      <c r="J291" s="196" t="s">
        <v>4677</v>
      </c>
      <c r="K291" s="190" t="s">
        <v>4678</v>
      </c>
      <c r="L291" s="190" t="s">
        <v>4679</v>
      </c>
      <c r="M291" s="323" t="s">
        <v>4680</v>
      </c>
      <c r="N291" s="152">
        <v>43586004576</v>
      </c>
      <c r="O291" s="172"/>
      <c r="P291" s="172"/>
      <c r="Q291" s="172"/>
      <c r="R291" s="172"/>
      <c r="S291" s="252"/>
      <c r="T291" s="353"/>
      <c r="U291" s="352" t="s">
        <v>3726</v>
      </c>
      <c r="V291" s="251">
        <v>46009</v>
      </c>
      <c r="W291" s="251" t="s">
        <v>2696</v>
      </c>
      <c r="X291" s="250" t="s">
        <v>5989</v>
      </c>
    </row>
    <row r="292" spans="1:24" ht="25.15" customHeight="1">
      <c r="A292" s="190" t="s">
        <v>1619</v>
      </c>
      <c r="B292" s="190" t="s">
        <v>1620</v>
      </c>
      <c r="C292" s="196" t="s">
        <v>2383</v>
      </c>
      <c r="D292" s="196" t="s">
        <v>7610</v>
      </c>
      <c r="E292" s="196" t="s">
        <v>2011</v>
      </c>
      <c r="F292" s="196" t="s">
        <v>1623</v>
      </c>
      <c r="G292" s="196" t="s">
        <v>1624</v>
      </c>
      <c r="H292" s="196" t="s">
        <v>2936</v>
      </c>
      <c r="I292" s="196" t="s">
        <v>1622</v>
      </c>
      <c r="J292" s="196" t="s">
        <v>2937</v>
      </c>
      <c r="K292" s="190" t="s">
        <v>2938</v>
      </c>
      <c r="L292" s="190" t="s">
        <v>1621</v>
      </c>
      <c r="M292" s="322">
        <v>3128188679</v>
      </c>
      <c r="N292" s="196" t="s">
        <v>2616</v>
      </c>
      <c r="O292" s="251"/>
      <c r="P292" s="251"/>
      <c r="Q292" s="251"/>
      <c r="R292" s="252" t="s">
        <v>602</v>
      </c>
      <c r="S292" s="251">
        <v>45404</v>
      </c>
      <c r="T292" s="251">
        <v>45575</v>
      </c>
      <c r="U292" s="352" t="s">
        <v>2701</v>
      </c>
      <c r="V292" s="251">
        <v>46002</v>
      </c>
      <c r="W292" s="251" t="s">
        <v>2696</v>
      </c>
      <c r="X292" s="250" t="s">
        <v>5009</v>
      </c>
    </row>
    <row r="293" spans="1:24" ht="25.15" customHeight="1">
      <c r="A293" s="190" t="s">
        <v>1625</v>
      </c>
      <c r="B293" s="190" t="s">
        <v>1626</v>
      </c>
      <c r="C293" s="196" t="s">
        <v>2383</v>
      </c>
      <c r="D293" s="196" t="s">
        <v>1627</v>
      </c>
      <c r="E293" s="196" t="s">
        <v>2011</v>
      </c>
      <c r="F293" s="196" t="s">
        <v>1623</v>
      </c>
      <c r="G293" s="196" t="s">
        <v>1624</v>
      </c>
      <c r="H293" s="196" t="s">
        <v>2936</v>
      </c>
      <c r="I293" s="196" t="s">
        <v>1622</v>
      </c>
      <c r="J293" s="196" t="s">
        <v>2937</v>
      </c>
      <c r="K293" s="190" t="s">
        <v>1621</v>
      </c>
      <c r="L293" s="330" t="s">
        <v>2938</v>
      </c>
      <c r="M293" s="322">
        <v>3718701178</v>
      </c>
      <c r="N293" s="196" t="s">
        <v>2602</v>
      </c>
      <c r="O293" s="251"/>
      <c r="P293" s="251"/>
      <c r="Q293" s="251"/>
      <c r="R293" s="252" t="s">
        <v>30</v>
      </c>
      <c r="S293" s="251">
        <v>45404</v>
      </c>
      <c r="T293" s="251">
        <v>45575</v>
      </c>
      <c r="U293" s="352" t="s">
        <v>2701</v>
      </c>
      <c r="V293" s="251">
        <v>46002</v>
      </c>
      <c r="W293" s="251" t="s">
        <v>2696</v>
      </c>
      <c r="X293" s="250" t="s">
        <v>7095</v>
      </c>
    </row>
    <row r="294" spans="1:24" ht="25.15" customHeight="1">
      <c r="A294" s="172" t="s">
        <v>7611</v>
      </c>
      <c r="B294" s="172" t="s">
        <v>4596</v>
      </c>
      <c r="C294" s="172" t="s">
        <v>4589</v>
      </c>
      <c r="D294" s="172" t="s">
        <v>4590</v>
      </c>
      <c r="E294" s="172" t="s">
        <v>4591</v>
      </c>
      <c r="F294" s="172"/>
      <c r="G294" s="172"/>
      <c r="H294" s="196" t="s">
        <v>4592</v>
      </c>
      <c r="I294" s="196"/>
      <c r="J294" s="196" t="s">
        <v>4593</v>
      </c>
      <c r="K294" s="190"/>
      <c r="L294" s="190" t="s">
        <v>4594</v>
      </c>
      <c r="M294" s="172" t="s">
        <v>4595</v>
      </c>
      <c r="N294" s="152">
        <v>62181432416</v>
      </c>
      <c r="O294" s="172"/>
      <c r="P294" s="172"/>
      <c r="Q294" s="172"/>
      <c r="R294" s="172"/>
      <c r="S294" s="252"/>
      <c r="T294" s="251"/>
      <c r="U294" s="352" t="s">
        <v>3726</v>
      </c>
      <c r="V294" s="251">
        <v>45993</v>
      </c>
      <c r="W294" s="251" t="s">
        <v>2696</v>
      </c>
      <c r="X294" s="250" t="s">
        <v>5680</v>
      </c>
    </row>
    <row r="295" spans="1:24" ht="25.15" customHeight="1">
      <c r="A295" s="172" t="s">
        <v>7612</v>
      </c>
      <c r="B295" s="172" t="s">
        <v>4580</v>
      </c>
      <c r="C295" s="172" t="s">
        <v>4581</v>
      </c>
      <c r="D295" s="172" t="s">
        <v>4582</v>
      </c>
      <c r="E295" s="172" t="s">
        <v>4583</v>
      </c>
      <c r="F295" s="172"/>
      <c r="G295" s="172"/>
      <c r="H295" s="196" t="s">
        <v>4052</v>
      </c>
      <c r="I295" s="196" t="s">
        <v>4053</v>
      </c>
      <c r="J295" s="348" t="s">
        <v>4033</v>
      </c>
      <c r="K295" s="190"/>
      <c r="L295" s="190" t="s">
        <v>4054</v>
      </c>
      <c r="M295" s="354" t="s">
        <v>4034</v>
      </c>
      <c r="N295" s="348">
        <v>58881004746</v>
      </c>
      <c r="O295" s="353"/>
      <c r="P295" s="353"/>
      <c r="Q295" s="352"/>
      <c r="R295" s="353"/>
      <c r="S295" s="353"/>
      <c r="T295" s="353"/>
      <c r="U295" s="252" t="s">
        <v>3726</v>
      </c>
      <c r="V295" s="251">
        <v>45987</v>
      </c>
      <c r="W295" s="251" t="s">
        <v>2696</v>
      </c>
      <c r="X295" s="250" t="s">
        <v>6919</v>
      </c>
    </row>
    <row r="296" spans="1:24" ht="25.15" customHeight="1">
      <c r="A296" s="190" t="s">
        <v>4492</v>
      </c>
      <c r="B296" s="190" t="s">
        <v>4493</v>
      </c>
      <c r="C296" s="196" t="s">
        <v>4494</v>
      </c>
      <c r="D296" s="196" t="s">
        <v>4495</v>
      </c>
      <c r="E296" s="196" t="s">
        <v>4496</v>
      </c>
      <c r="F296" s="196" t="s">
        <v>4497</v>
      </c>
      <c r="G296" s="196" t="s">
        <v>4498</v>
      </c>
      <c r="H296" s="196" t="s">
        <v>4499</v>
      </c>
      <c r="I296" s="196" t="s">
        <v>4500</v>
      </c>
      <c r="J296" s="196" t="s">
        <v>4501</v>
      </c>
      <c r="K296" s="190" t="s">
        <v>4502</v>
      </c>
      <c r="L296" s="190" t="s">
        <v>4723</v>
      </c>
      <c r="M296" s="322" t="s">
        <v>4503</v>
      </c>
      <c r="N296" s="196">
        <v>31381022426</v>
      </c>
      <c r="O296" s="251"/>
      <c r="P296" s="251"/>
      <c r="Q296" s="252"/>
      <c r="R296" s="251"/>
      <c r="S296" s="251"/>
      <c r="T296" s="251"/>
      <c r="U296" s="252" t="s">
        <v>3726</v>
      </c>
      <c r="V296" s="251">
        <v>46007</v>
      </c>
      <c r="W296" s="251" t="s">
        <v>2696</v>
      </c>
      <c r="X296" s="250" t="s">
        <v>6137</v>
      </c>
    </row>
    <row r="297" spans="1:24" ht="25.15" customHeight="1">
      <c r="A297" s="190" t="s">
        <v>7613</v>
      </c>
      <c r="B297" s="190" t="s">
        <v>4449</v>
      </c>
      <c r="C297" s="196" t="s">
        <v>4448</v>
      </c>
      <c r="D297" s="196" t="s">
        <v>4436</v>
      </c>
      <c r="E297" s="196" t="s">
        <v>4434</v>
      </c>
      <c r="F297" s="196" t="s">
        <v>4437</v>
      </c>
      <c r="G297" s="196" t="s">
        <v>4438</v>
      </c>
      <c r="H297" s="196" t="s">
        <v>4439</v>
      </c>
      <c r="I297" s="196" t="s">
        <v>4440</v>
      </c>
      <c r="J297" s="196" t="s">
        <v>4441</v>
      </c>
      <c r="K297" s="190" t="s">
        <v>4442</v>
      </c>
      <c r="L297" s="190" t="s">
        <v>4443</v>
      </c>
      <c r="M297" s="322" t="s">
        <v>4444</v>
      </c>
      <c r="N297" s="196">
        <v>21488630000</v>
      </c>
      <c r="O297" s="251"/>
      <c r="P297" s="251"/>
      <c r="Q297" s="252"/>
      <c r="R297" s="251"/>
      <c r="S297" s="251"/>
      <c r="T297" s="251"/>
      <c r="U297" s="252" t="s">
        <v>3726</v>
      </c>
      <c r="V297" s="251">
        <v>45964</v>
      </c>
      <c r="W297" s="251" t="s">
        <v>2696</v>
      </c>
      <c r="X297" s="250" t="s">
        <v>5651</v>
      </c>
    </row>
    <row r="298" spans="1:24" ht="25.15" customHeight="1">
      <c r="A298" s="190" t="s">
        <v>7614</v>
      </c>
      <c r="B298" s="190" t="s">
        <v>4407</v>
      </c>
      <c r="C298" s="196" t="s">
        <v>4408</v>
      </c>
      <c r="D298" s="196" t="s">
        <v>4409</v>
      </c>
      <c r="E298" s="196" t="s">
        <v>4410</v>
      </c>
      <c r="F298" s="196"/>
      <c r="G298" s="196"/>
      <c r="H298" s="196" t="s">
        <v>4411</v>
      </c>
      <c r="I298" s="196" t="s">
        <v>4412</v>
      </c>
      <c r="J298" s="196" t="s">
        <v>4413</v>
      </c>
      <c r="K298" s="190"/>
      <c r="L298" s="190" t="s">
        <v>4414</v>
      </c>
      <c r="M298" s="322" t="s">
        <v>4415</v>
      </c>
      <c r="N298" s="196">
        <v>22681269366</v>
      </c>
      <c r="O298" s="251"/>
      <c r="P298" s="251"/>
      <c r="Q298" s="252"/>
      <c r="R298" s="251"/>
      <c r="S298" s="251"/>
      <c r="T298" s="251"/>
      <c r="U298" s="252" t="s">
        <v>3726</v>
      </c>
      <c r="V298" s="251">
        <v>45960</v>
      </c>
      <c r="W298" s="251" t="s">
        <v>2696</v>
      </c>
      <c r="X298" s="250" t="s">
        <v>6604</v>
      </c>
    </row>
    <row r="299" spans="1:24" ht="25.15" customHeight="1">
      <c r="A299" s="190" t="s">
        <v>4373</v>
      </c>
      <c r="B299" s="190" t="s">
        <v>4375</v>
      </c>
      <c r="C299" s="196" t="s">
        <v>4374</v>
      </c>
      <c r="D299" s="196" t="s">
        <v>4376</v>
      </c>
      <c r="E299" s="196" t="s">
        <v>4377</v>
      </c>
      <c r="F299" s="196"/>
      <c r="G299" s="196"/>
      <c r="H299" s="196" t="s">
        <v>4378</v>
      </c>
      <c r="I299" s="196" t="s">
        <v>4379</v>
      </c>
      <c r="J299" s="196" t="s">
        <v>4380</v>
      </c>
      <c r="K299" s="190" t="s">
        <v>4381</v>
      </c>
      <c r="L299" s="190" t="s">
        <v>4382</v>
      </c>
      <c r="M299" s="322" t="s">
        <v>4383</v>
      </c>
      <c r="N299" s="196">
        <v>91201346717</v>
      </c>
      <c r="O299" s="251"/>
      <c r="P299" s="251"/>
      <c r="Q299" s="252"/>
      <c r="R299" s="251"/>
      <c r="S299" s="251"/>
      <c r="T299" s="251"/>
      <c r="U299" s="252" t="s">
        <v>3726</v>
      </c>
      <c r="V299" s="251">
        <v>45958</v>
      </c>
      <c r="W299" s="251" t="s">
        <v>2696</v>
      </c>
      <c r="X299" s="250" t="s">
        <v>5695</v>
      </c>
    </row>
    <row r="300" spans="1:24" ht="25.15" customHeight="1">
      <c r="A300" s="190" t="s">
        <v>4384</v>
      </c>
      <c r="B300" s="190" t="s">
        <v>4385</v>
      </c>
      <c r="C300" s="196" t="s">
        <v>4374</v>
      </c>
      <c r="D300" s="196" t="s">
        <v>4376</v>
      </c>
      <c r="E300" s="196" t="s">
        <v>4377</v>
      </c>
      <c r="F300" s="196"/>
      <c r="G300" s="196"/>
      <c r="H300" s="196" t="s">
        <v>4386</v>
      </c>
      <c r="I300" s="196" t="s">
        <v>4387</v>
      </c>
      <c r="J300" s="196" t="s">
        <v>4388</v>
      </c>
      <c r="K300" s="190" t="s">
        <v>4389</v>
      </c>
      <c r="L300" s="190" t="s">
        <v>4391</v>
      </c>
      <c r="M300" s="322" t="s">
        <v>4392</v>
      </c>
      <c r="N300" s="196">
        <v>13581664806</v>
      </c>
      <c r="O300" s="251"/>
      <c r="P300" s="251"/>
      <c r="Q300" s="252"/>
      <c r="R300" s="251"/>
      <c r="S300" s="251"/>
      <c r="T300" s="251"/>
      <c r="U300" s="252" t="s">
        <v>3726</v>
      </c>
      <c r="V300" s="251">
        <v>45958</v>
      </c>
      <c r="W300" s="251" t="s">
        <v>2696</v>
      </c>
      <c r="X300" s="250" t="s">
        <v>6698</v>
      </c>
    </row>
    <row r="301" spans="1:24" ht="25.15" customHeight="1">
      <c r="A301" s="190" t="s">
        <v>4393</v>
      </c>
      <c r="B301" s="190" t="s">
        <v>4394</v>
      </c>
      <c r="C301" s="196" t="s">
        <v>4374</v>
      </c>
      <c r="D301" s="196" t="s">
        <v>4376</v>
      </c>
      <c r="E301" s="196" t="s">
        <v>4377</v>
      </c>
      <c r="F301" s="196"/>
      <c r="G301" s="196"/>
      <c r="H301" s="196" t="s">
        <v>4395</v>
      </c>
      <c r="I301" s="196" t="s">
        <v>4396</v>
      </c>
      <c r="J301" s="196" t="s">
        <v>4397</v>
      </c>
      <c r="K301" s="190" t="s">
        <v>4398</v>
      </c>
      <c r="L301" s="190" t="s">
        <v>4398</v>
      </c>
      <c r="M301" s="322" t="s">
        <v>4399</v>
      </c>
      <c r="N301" s="196">
        <v>21486072996</v>
      </c>
      <c r="O301" s="251"/>
      <c r="P301" s="251"/>
      <c r="Q301" s="252"/>
      <c r="R301" s="251"/>
      <c r="S301" s="251"/>
      <c r="T301" s="251"/>
      <c r="U301" s="252" t="s">
        <v>3726</v>
      </c>
      <c r="V301" s="251">
        <v>45958</v>
      </c>
      <c r="W301" s="251" t="s">
        <v>2696</v>
      </c>
      <c r="X301" s="250" t="s">
        <v>7163</v>
      </c>
    </row>
    <row r="302" spans="1:24" ht="25.15" customHeight="1">
      <c r="A302" s="190" t="s">
        <v>1636</v>
      </c>
      <c r="B302" s="190" t="s">
        <v>1637</v>
      </c>
      <c r="C302" s="196" t="s">
        <v>2311</v>
      </c>
      <c r="D302" s="196" t="s">
        <v>1638</v>
      </c>
      <c r="E302" s="196" t="s">
        <v>1987</v>
      </c>
      <c r="F302" s="196" t="s">
        <v>1642</v>
      </c>
      <c r="G302" s="196" t="s">
        <v>1643</v>
      </c>
      <c r="H302" s="196" t="s">
        <v>1640</v>
      </c>
      <c r="I302" s="196" t="s">
        <v>1024</v>
      </c>
      <c r="J302" s="196" t="s">
        <v>1641</v>
      </c>
      <c r="K302" s="190" t="s">
        <v>4390</v>
      </c>
      <c r="L302" s="190" t="s">
        <v>1639</v>
      </c>
      <c r="M302" s="322">
        <v>1148116377</v>
      </c>
      <c r="N302" s="196" t="s">
        <v>2310</v>
      </c>
      <c r="O302" s="251"/>
      <c r="P302" s="251"/>
      <c r="Q302" s="252" t="s">
        <v>602</v>
      </c>
      <c r="R302" s="251" t="s">
        <v>2704</v>
      </c>
      <c r="S302" s="251" t="s">
        <v>2705</v>
      </c>
      <c r="T302" s="251" t="s">
        <v>3097</v>
      </c>
      <c r="U302" s="252" t="s">
        <v>602</v>
      </c>
      <c r="V302" s="251" t="s">
        <v>4633</v>
      </c>
      <c r="W302" s="251" t="s">
        <v>2696</v>
      </c>
      <c r="X302" s="250" t="s">
        <v>5936</v>
      </c>
    </row>
    <row r="303" spans="1:24" ht="25.15" customHeight="1">
      <c r="A303" s="190" t="s">
        <v>7615</v>
      </c>
      <c r="B303" s="190" t="s">
        <v>4341</v>
      </c>
      <c r="C303" s="196" t="s">
        <v>4340</v>
      </c>
      <c r="D303" s="196" t="s">
        <v>4342</v>
      </c>
      <c r="E303" s="196" t="s">
        <v>4343</v>
      </c>
      <c r="F303" s="196" t="s">
        <v>4363</v>
      </c>
      <c r="G303" s="196" t="s">
        <v>4364</v>
      </c>
      <c r="H303" s="196" t="s">
        <v>4344</v>
      </c>
      <c r="I303" s="196" t="s">
        <v>4345</v>
      </c>
      <c r="J303" s="196" t="s">
        <v>4346</v>
      </c>
      <c r="K303" s="190"/>
      <c r="L303" s="190" t="s">
        <v>4365</v>
      </c>
      <c r="M303" s="322" t="s">
        <v>4347</v>
      </c>
      <c r="N303" s="196">
        <v>30986018940</v>
      </c>
      <c r="O303" s="251"/>
      <c r="P303" s="251"/>
      <c r="Q303" s="252"/>
      <c r="R303" s="251"/>
      <c r="S303" s="251"/>
      <c r="T303" s="251"/>
      <c r="U303" s="252" t="s">
        <v>3726</v>
      </c>
      <c r="V303" s="251">
        <v>45954</v>
      </c>
      <c r="W303" s="251" t="s">
        <v>4348</v>
      </c>
      <c r="X303" s="250" t="s">
        <v>5207</v>
      </c>
    </row>
    <row r="304" spans="1:24" ht="25.15" customHeight="1">
      <c r="A304" s="190" t="s">
        <v>7616</v>
      </c>
      <c r="B304" s="190" t="s">
        <v>4294</v>
      </c>
      <c r="C304" s="196" t="s">
        <v>4284</v>
      </c>
      <c r="D304" s="196" t="s">
        <v>4283</v>
      </c>
      <c r="E304" s="196" t="s">
        <v>4285</v>
      </c>
      <c r="F304" s="196"/>
      <c r="G304" s="196"/>
      <c r="H304" s="196" t="s">
        <v>4286</v>
      </c>
      <c r="I304" s="196" t="s">
        <v>4287</v>
      </c>
      <c r="J304" s="196" t="s">
        <v>4288</v>
      </c>
      <c r="K304" s="190" t="s">
        <v>4289</v>
      </c>
      <c r="L304" s="190" t="s">
        <v>4290</v>
      </c>
      <c r="M304" s="322" t="s">
        <v>4291</v>
      </c>
      <c r="N304" s="196">
        <v>13581664806</v>
      </c>
      <c r="O304" s="251"/>
      <c r="P304" s="251"/>
      <c r="Q304" s="252"/>
      <c r="R304" s="251"/>
      <c r="S304" s="251"/>
      <c r="T304" s="251"/>
      <c r="U304" s="252" t="s">
        <v>3726</v>
      </c>
      <c r="V304" s="251">
        <v>45947</v>
      </c>
      <c r="W304" s="251" t="s">
        <v>2696</v>
      </c>
      <c r="X304" s="250" t="s">
        <v>6693</v>
      </c>
    </row>
    <row r="305" spans="1:24" ht="25.15" customHeight="1">
      <c r="A305" s="190" t="s">
        <v>7617</v>
      </c>
      <c r="B305" s="190" t="s">
        <v>4295</v>
      </c>
      <c r="C305" s="196" t="s">
        <v>4284</v>
      </c>
      <c r="D305" s="196" t="s">
        <v>4293</v>
      </c>
      <c r="E305" s="196" t="s">
        <v>4285</v>
      </c>
      <c r="F305" s="196"/>
      <c r="G305" s="196"/>
      <c r="H305" s="196" t="s">
        <v>4296</v>
      </c>
      <c r="I305" s="196" t="s">
        <v>4297</v>
      </c>
      <c r="J305" s="196" t="s">
        <v>4298</v>
      </c>
      <c r="K305" s="190" t="s">
        <v>4299</v>
      </c>
      <c r="L305" s="190" t="s">
        <v>4300</v>
      </c>
      <c r="M305" s="322" t="s">
        <v>4301</v>
      </c>
      <c r="N305" s="196">
        <v>80386004606</v>
      </c>
      <c r="O305" s="251"/>
      <c r="P305" s="251"/>
      <c r="Q305" s="252"/>
      <c r="R305" s="251"/>
      <c r="S305" s="251"/>
      <c r="T305" s="251"/>
      <c r="U305" s="252" t="s">
        <v>3726</v>
      </c>
      <c r="V305" s="251">
        <v>45947</v>
      </c>
      <c r="W305" s="251" t="s">
        <v>2696</v>
      </c>
      <c r="X305" s="250" t="s">
        <v>7155</v>
      </c>
    </row>
    <row r="306" spans="1:24" ht="25.15" customHeight="1">
      <c r="A306" s="190" t="s">
        <v>4252</v>
      </c>
      <c r="B306" s="190" t="s">
        <v>4253</v>
      </c>
      <c r="C306" s="196" t="s">
        <v>1140</v>
      </c>
      <c r="D306" s="196" t="s">
        <v>4254</v>
      </c>
      <c r="E306" s="196" t="s">
        <v>4255</v>
      </c>
      <c r="F306" s="196"/>
      <c r="G306" s="196"/>
      <c r="H306" s="196" t="s">
        <v>4302</v>
      </c>
      <c r="I306" s="196" t="s">
        <v>4303</v>
      </c>
      <c r="J306" s="196" t="s">
        <v>4304</v>
      </c>
      <c r="K306" s="190" t="s">
        <v>4305</v>
      </c>
      <c r="L306" s="190" t="s">
        <v>4306</v>
      </c>
      <c r="M306" s="322" t="s">
        <v>4256</v>
      </c>
      <c r="N306" s="196">
        <v>91201346717</v>
      </c>
      <c r="O306" s="251"/>
      <c r="P306" s="251"/>
      <c r="Q306" s="252"/>
      <c r="R306" s="251"/>
      <c r="S306" s="251"/>
      <c r="T306" s="251"/>
      <c r="U306" s="252" t="s">
        <v>3726</v>
      </c>
      <c r="V306" s="251">
        <v>45947</v>
      </c>
      <c r="W306" s="251" t="s">
        <v>4257</v>
      </c>
      <c r="X306" s="250" t="s">
        <v>5710</v>
      </c>
    </row>
    <row r="307" spans="1:24" ht="25.15" customHeight="1">
      <c r="A307" s="190" t="s">
        <v>4176</v>
      </c>
      <c r="B307" s="190" t="s">
        <v>4177</v>
      </c>
      <c r="C307" s="196" t="s">
        <v>4178</v>
      </c>
      <c r="D307" s="196" t="s">
        <v>4179</v>
      </c>
      <c r="E307" s="196" t="s">
        <v>4180</v>
      </c>
      <c r="F307" s="196"/>
      <c r="G307" s="196"/>
      <c r="H307" s="196" t="s">
        <v>4183</v>
      </c>
      <c r="I307" s="196"/>
      <c r="J307" s="196" t="s">
        <v>4184</v>
      </c>
      <c r="K307" s="190" t="s">
        <v>4216</v>
      </c>
      <c r="L307" s="190" t="s">
        <v>4217</v>
      </c>
      <c r="M307" s="322" t="s">
        <v>4181</v>
      </c>
      <c r="N307" s="196">
        <v>31281545056</v>
      </c>
      <c r="O307" s="251"/>
      <c r="P307" s="251"/>
      <c r="Q307" s="252"/>
      <c r="R307" s="251"/>
      <c r="S307" s="251"/>
      <c r="T307" s="251"/>
      <c r="U307" s="252" t="s">
        <v>3726</v>
      </c>
      <c r="V307" s="251">
        <v>45923</v>
      </c>
      <c r="W307" s="251" t="s">
        <v>4182</v>
      </c>
      <c r="X307" s="250" t="s">
        <v>4917</v>
      </c>
    </row>
    <row r="308" spans="1:24" ht="25.15" customHeight="1">
      <c r="A308" s="190" t="s">
        <v>4115</v>
      </c>
      <c r="B308" s="190" t="s">
        <v>4116</v>
      </c>
      <c r="C308" s="196" t="s">
        <v>4117</v>
      </c>
      <c r="D308" s="196" t="s">
        <v>4118</v>
      </c>
      <c r="E308" s="196" t="s">
        <v>4119</v>
      </c>
      <c r="F308" s="196" t="s">
        <v>4125</v>
      </c>
      <c r="G308" s="196" t="s">
        <v>4126</v>
      </c>
      <c r="H308" s="196" t="s">
        <v>4120</v>
      </c>
      <c r="I308" s="196" t="s">
        <v>4121</v>
      </c>
      <c r="J308" s="196" t="s">
        <v>4122</v>
      </c>
      <c r="K308" s="190"/>
      <c r="L308" s="190" t="s">
        <v>4123</v>
      </c>
      <c r="M308" s="322" t="s">
        <v>4124</v>
      </c>
      <c r="N308" s="196">
        <v>92540861161</v>
      </c>
      <c r="O308" s="251"/>
      <c r="P308" s="251"/>
      <c r="Q308" s="252"/>
      <c r="R308" s="251"/>
      <c r="S308" s="251"/>
      <c r="T308" s="251"/>
      <c r="U308" s="252" t="s">
        <v>3726</v>
      </c>
      <c r="V308" s="251">
        <v>45930</v>
      </c>
      <c r="W308" s="251" t="s">
        <v>4138</v>
      </c>
      <c r="X308" s="250" t="s">
        <v>6887</v>
      </c>
    </row>
    <row r="309" spans="1:24" ht="25.15" customHeight="1">
      <c r="A309" s="190" t="s">
        <v>7618</v>
      </c>
      <c r="B309" s="190" t="s">
        <v>4127</v>
      </c>
      <c r="C309" s="196" t="s">
        <v>4128</v>
      </c>
      <c r="D309" s="196" t="s">
        <v>4129</v>
      </c>
      <c r="E309" s="196" t="s">
        <v>4119</v>
      </c>
      <c r="F309" s="196" t="s">
        <v>4130</v>
      </c>
      <c r="G309" s="196" t="s">
        <v>4131</v>
      </c>
      <c r="H309" s="196" t="s">
        <v>4132</v>
      </c>
      <c r="I309" s="196" t="s">
        <v>4133</v>
      </c>
      <c r="J309" s="196" t="s">
        <v>4134</v>
      </c>
      <c r="K309" s="190" t="s">
        <v>4135</v>
      </c>
      <c r="L309" s="190" t="s">
        <v>4136</v>
      </c>
      <c r="M309" s="322" t="s">
        <v>4137</v>
      </c>
      <c r="N309" s="196">
        <v>12581880750</v>
      </c>
      <c r="O309" s="251"/>
      <c r="P309" s="251"/>
      <c r="Q309" s="252"/>
      <c r="R309" s="251"/>
      <c r="S309" s="251"/>
      <c r="T309" s="251"/>
      <c r="U309" s="252" t="s">
        <v>3726</v>
      </c>
      <c r="V309" s="251">
        <v>45929</v>
      </c>
      <c r="W309" s="251" t="s">
        <v>4138</v>
      </c>
      <c r="X309" s="250" t="s">
        <v>7560</v>
      </c>
    </row>
    <row r="310" spans="1:24" ht="25.15" customHeight="1">
      <c r="A310" s="190" t="s">
        <v>7619</v>
      </c>
      <c r="B310" s="190" t="s">
        <v>4102</v>
      </c>
      <c r="C310" s="196" t="s">
        <v>4103</v>
      </c>
      <c r="D310" s="196" t="s">
        <v>4104</v>
      </c>
      <c r="E310" s="196" t="s">
        <v>4105</v>
      </c>
      <c r="F310" s="196"/>
      <c r="G310" s="196"/>
      <c r="H310" s="196" t="s">
        <v>4106</v>
      </c>
      <c r="I310" s="196" t="s">
        <v>4107</v>
      </c>
      <c r="J310" s="196" t="s">
        <v>4109</v>
      </c>
      <c r="K310" s="190" t="s">
        <v>3478</v>
      </c>
      <c r="L310" s="190" t="s">
        <v>3478</v>
      </c>
      <c r="M310" s="322" t="s">
        <v>4108</v>
      </c>
      <c r="N310" s="196">
        <v>21486784176</v>
      </c>
      <c r="O310" s="251"/>
      <c r="P310" s="251"/>
      <c r="Q310" s="252"/>
      <c r="R310" s="251"/>
      <c r="S310" s="251"/>
      <c r="T310" s="251"/>
      <c r="U310" s="252" t="s">
        <v>3726</v>
      </c>
      <c r="V310" s="251">
        <v>45916</v>
      </c>
      <c r="W310" s="263" t="s">
        <v>4138</v>
      </c>
      <c r="X310" s="250" t="s">
        <v>6011</v>
      </c>
    </row>
    <row r="311" spans="1:24" ht="25.15" customHeight="1">
      <c r="A311" s="190" t="s">
        <v>4051</v>
      </c>
      <c r="B311" s="190" t="s">
        <v>4036</v>
      </c>
      <c r="C311" s="196" t="s">
        <v>4030</v>
      </c>
      <c r="D311" s="196" t="s">
        <v>4031</v>
      </c>
      <c r="E311" s="196" t="s">
        <v>4032</v>
      </c>
      <c r="F311" s="196"/>
      <c r="G311" s="196"/>
      <c r="H311" s="196" t="s">
        <v>4052</v>
      </c>
      <c r="I311" s="196" t="s">
        <v>4053</v>
      </c>
      <c r="J311" s="348" t="s">
        <v>4033</v>
      </c>
      <c r="K311" s="190"/>
      <c r="L311" s="190" t="s">
        <v>4054</v>
      </c>
      <c r="M311" s="349" t="s">
        <v>4034</v>
      </c>
      <c r="N311" s="348">
        <v>58881004746</v>
      </c>
      <c r="O311" s="251"/>
      <c r="P311" s="251"/>
      <c r="Q311" s="252"/>
      <c r="R311" s="251"/>
      <c r="S311" s="251"/>
      <c r="T311" s="251"/>
      <c r="U311" s="252" t="s">
        <v>3726</v>
      </c>
      <c r="V311" s="251">
        <v>45897</v>
      </c>
      <c r="W311" s="251" t="s">
        <v>4035</v>
      </c>
      <c r="X311" s="250" t="s">
        <v>6911</v>
      </c>
    </row>
    <row r="312" spans="1:24" ht="25.15" customHeight="1">
      <c r="A312" s="190" t="s">
        <v>7620</v>
      </c>
      <c r="B312" s="190" t="s">
        <v>3986</v>
      </c>
      <c r="C312" s="196" t="s">
        <v>3987</v>
      </c>
      <c r="D312" s="196" t="s">
        <v>4025</v>
      </c>
      <c r="E312" s="196" t="s">
        <v>3988</v>
      </c>
      <c r="F312" s="196" t="s">
        <v>3989</v>
      </c>
      <c r="G312" s="196" t="s">
        <v>3990</v>
      </c>
      <c r="H312" s="196" t="s">
        <v>3991</v>
      </c>
      <c r="I312" s="196" t="s">
        <v>3992</v>
      </c>
      <c r="J312" s="196" t="s">
        <v>3993</v>
      </c>
      <c r="K312" s="190" t="s">
        <v>3996</v>
      </c>
      <c r="L312" s="190" t="s">
        <v>4023</v>
      </c>
      <c r="M312" s="322" t="s">
        <v>3994</v>
      </c>
      <c r="N312" s="196">
        <v>14081132910</v>
      </c>
      <c r="O312" s="251"/>
      <c r="P312" s="251"/>
      <c r="Q312" s="252"/>
      <c r="R312" s="251"/>
      <c r="S312" s="251"/>
      <c r="T312" s="251"/>
      <c r="U312" s="252" t="s">
        <v>602</v>
      </c>
      <c r="V312" s="251">
        <v>45895</v>
      </c>
      <c r="W312" s="251" t="s">
        <v>3995</v>
      </c>
      <c r="X312" s="250" t="s">
        <v>4953</v>
      </c>
    </row>
    <row r="313" spans="1:24" ht="25.15" customHeight="1">
      <c r="A313" s="190" t="s">
        <v>3997</v>
      </c>
      <c r="B313" s="190" t="s">
        <v>3998</v>
      </c>
      <c r="C313" s="196" t="s">
        <v>3987</v>
      </c>
      <c r="D313" s="196" t="s">
        <v>4024</v>
      </c>
      <c r="E313" s="196" t="s">
        <v>3988</v>
      </c>
      <c r="F313" s="196" t="s">
        <v>3989</v>
      </c>
      <c r="G313" s="196" t="s">
        <v>3990</v>
      </c>
      <c r="H313" s="196" t="s">
        <v>3991</v>
      </c>
      <c r="I313" s="196" t="s">
        <v>3992</v>
      </c>
      <c r="J313" s="196" t="s">
        <v>3993</v>
      </c>
      <c r="K313" s="190" t="s">
        <v>3996</v>
      </c>
      <c r="L313" s="190" t="s">
        <v>3996</v>
      </c>
      <c r="M313" s="322" t="s">
        <v>3999</v>
      </c>
      <c r="N313" s="196">
        <v>13407469340</v>
      </c>
      <c r="O313" s="251"/>
      <c r="P313" s="251"/>
      <c r="Q313" s="252"/>
      <c r="R313" s="251"/>
      <c r="S313" s="251"/>
      <c r="T313" s="251"/>
      <c r="U313" s="252" t="s">
        <v>602</v>
      </c>
      <c r="V313" s="251">
        <v>45895</v>
      </c>
      <c r="W313" s="251" t="s">
        <v>3995</v>
      </c>
      <c r="X313" s="250" t="s">
        <v>5914</v>
      </c>
    </row>
    <row r="314" spans="1:24" ht="25.15" customHeight="1">
      <c r="A314" s="190" t="s">
        <v>7621</v>
      </c>
      <c r="B314" s="190" t="s">
        <v>3885</v>
      </c>
      <c r="C314" s="196" t="s">
        <v>2383</v>
      </c>
      <c r="D314" s="196" t="s">
        <v>4040</v>
      </c>
      <c r="E314" s="196" t="s">
        <v>2076</v>
      </c>
      <c r="F314" s="196" t="s">
        <v>3886</v>
      </c>
      <c r="G314" s="196" t="s">
        <v>3887</v>
      </c>
      <c r="H314" s="196" t="s">
        <v>3885</v>
      </c>
      <c r="I314" s="196" t="s">
        <v>3888</v>
      </c>
      <c r="J314" s="196" t="s">
        <v>3889</v>
      </c>
      <c r="K314" s="190" t="s">
        <v>3890</v>
      </c>
      <c r="L314" s="190" t="s">
        <v>3890</v>
      </c>
      <c r="M314" s="322" t="s">
        <v>3891</v>
      </c>
      <c r="N314" s="196">
        <v>82588023990</v>
      </c>
      <c r="O314" s="251"/>
      <c r="P314" s="251"/>
      <c r="Q314" s="252" t="s">
        <v>602</v>
      </c>
      <c r="R314" s="251">
        <v>45527</v>
      </c>
      <c r="S314" s="251">
        <v>45349</v>
      </c>
      <c r="T314" s="251"/>
      <c r="U314" s="252" t="s">
        <v>602</v>
      </c>
      <c r="V314" s="251">
        <v>45896</v>
      </c>
      <c r="W314" s="251" t="s">
        <v>2696</v>
      </c>
      <c r="X314" s="250" t="s">
        <v>5430</v>
      </c>
    </row>
    <row r="315" spans="1:24" ht="25.15" customHeight="1">
      <c r="A315" s="190" t="s">
        <v>3690</v>
      </c>
      <c r="B315" s="190" t="s">
        <v>3696</v>
      </c>
      <c r="C315" s="196" t="s">
        <v>3697</v>
      </c>
      <c r="D315" s="196" t="s">
        <v>3698</v>
      </c>
      <c r="E315" s="196" t="s">
        <v>3699</v>
      </c>
      <c r="F315" s="196"/>
      <c r="G315" s="196"/>
      <c r="H315" s="196" t="s">
        <v>3700</v>
      </c>
      <c r="I315" s="196" t="s">
        <v>3701</v>
      </c>
      <c r="J315" s="196" t="s">
        <v>3691</v>
      </c>
      <c r="K315" s="190" t="s">
        <v>3801</v>
      </c>
      <c r="L315" s="190" t="s">
        <v>3692</v>
      </c>
      <c r="M315" s="322" t="s">
        <v>3693</v>
      </c>
      <c r="N315" s="196">
        <v>51481865976</v>
      </c>
      <c r="O315" s="251"/>
      <c r="P315" s="251"/>
      <c r="Q315" s="252"/>
      <c r="R315" s="251"/>
      <c r="S315" s="251"/>
      <c r="T315" s="251"/>
      <c r="U315" s="252" t="s">
        <v>3726</v>
      </c>
      <c r="V315" s="251">
        <v>45854</v>
      </c>
      <c r="W315" s="251" t="s">
        <v>3734</v>
      </c>
      <c r="X315" s="250" t="s">
        <v>7411</v>
      </c>
    </row>
    <row r="316" spans="1:24" ht="25.15" customHeight="1">
      <c r="A316" s="190" t="s">
        <v>3727</v>
      </c>
      <c r="B316" s="190" t="s">
        <v>3728</v>
      </c>
      <c r="C316" s="196" t="s">
        <v>3707</v>
      </c>
      <c r="D316" s="196" t="s">
        <v>3900</v>
      </c>
      <c r="E316" s="196" t="s">
        <v>3708</v>
      </c>
      <c r="F316" s="196" t="s">
        <v>3709</v>
      </c>
      <c r="G316" s="196" t="s">
        <v>3710</v>
      </c>
      <c r="H316" s="196" t="s">
        <v>3729</v>
      </c>
      <c r="I316" s="196" t="s">
        <v>3730</v>
      </c>
      <c r="J316" s="196" t="s">
        <v>3731</v>
      </c>
      <c r="K316" s="190" t="s">
        <v>3732</v>
      </c>
      <c r="L316" s="190" t="s">
        <v>3732</v>
      </c>
      <c r="M316" s="322" t="s">
        <v>3733</v>
      </c>
      <c r="N316" s="196">
        <v>13586387330</v>
      </c>
      <c r="O316" s="251"/>
      <c r="P316" s="251"/>
      <c r="Q316" s="252"/>
      <c r="R316" s="251"/>
      <c r="S316" s="251"/>
      <c r="T316" s="251"/>
      <c r="U316" s="252" t="s">
        <v>602</v>
      </c>
      <c r="V316" s="251">
        <v>45855</v>
      </c>
      <c r="W316" s="253" t="s">
        <v>2703</v>
      </c>
      <c r="X316" s="250" t="s">
        <v>7353</v>
      </c>
    </row>
    <row r="317" spans="1:24" ht="25.15" customHeight="1">
      <c r="A317" s="190" t="s">
        <v>7622</v>
      </c>
      <c r="B317" s="190" t="s">
        <v>3756</v>
      </c>
      <c r="C317" s="196" t="s">
        <v>3170</v>
      </c>
      <c r="D317" s="196" t="s">
        <v>3757</v>
      </c>
      <c r="E317" s="196" t="s">
        <v>3758</v>
      </c>
      <c r="F317" s="196" t="s">
        <v>3766</v>
      </c>
      <c r="G317" s="196" t="s">
        <v>3767</v>
      </c>
      <c r="H317" s="196" t="s">
        <v>3761</v>
      </c>
      <c r="I317" s="196" t="s">
        <v>3762</v>
      </c>
      <c r="J317" s="196" t="s">
        <v>3763</v>
      </c>
      <c r="K317" s="190" t="s">
        <v>3765</v>
      </c>
      <c r="L317" s="190" t="s">
        <v>3764</v>
      </c>
      <c r="M317" s="322" t="s">
        <v>3759</v>
      </c>
      <c r="N317" s="196">
        <v>12681574300</v>
      </c>
      <c r="O317" s="251"/>
      <c r="P317" s="251"/>
      <c r="Q317" s="252"/>
      <c r="R317" s="251"/>
      <c r="S317" s="251"/>
      <c r="T317" s="251"/>
      <c r="U317" s="252" t="s">
        <v>3760</v>
      </c>
      <c r="V317" s="251">
        <v>45869</v>
      </c>
      <c r="W317" s="251" t="s">
        <v>3768</v>
      </c>
      <c r="X317" s="250" t="s">
        <v>6572</v>
      </c>
    </row>
    <row r="318" spans="1:24" ht="25.15" customHeight="1">
      <c r="A318" s="190" t="s">
        <v>3814</v>
      </c>
      <c r="B318" s="190" t="s">
        <v>3824</v>
      </c>
      <c r="C318" s="196" t="s">
        <v>3825</v>
      </c>
      <c r="D318" s="196" t="s">
        <v>3826</v>
      </c>
      <c r="E318" s="196" t="s">
        <v>3813</v>
      </c>
      <c r="F318" s="196" t="s">
        <v>3815</v>
      </c>
      <c r="G318" s="196" t="s">
        <v>3817</v>
      </c>
      <c r="H318" s="196" t="s">
        <v>3818</v>
      </c>
      <c r="I318" s="196" t="s">
        <v>3819</v>
      </c>
      <c r="J318" s="196" t="s">
        <v>3820</v>
      </c>
      <c r="K318" s="190" t="s">
        <v>3830</v>
      </c>
      <c r="L318" s="190" t="s">
        <v>3821</v>
      </c>
      <c r="M318" s="322" t="s">
        <v>3822</v>
      </c>
      <c r="N318" s="196">
        <v>11481588536</v>
      </c>
      <c r="O318" s="251"/>
      <c r="P318" s="251"/>
      <c r="Q318" s="252"/>
      <c r="R318" s="251"/>
      <c r="S318" s="251"/>
      <c r="T318" s="251"/>
      <c r="U318" s="252" t="s">
        <v>3726</v>
      </c>
      <c r="V318" s="251">
        <v>45869</v>
      </c>
      <c r="W318" s="251" t="s">
        <v>3823</v>
      </c>
      <c r="X318" s="250" t="s">
        <v>6412</v>
      </c>
    </row>
    <row r="319" spans="1:24" ht="25.15" customHeight="1">
      <c r="A319" s="190" t="s">
        <v>4141</v>
      </c>
      <c r="B319" s="190" t="s">
        <v>3941</v>
      </c>
      <c r="C319" s="196" t="s">
        <v>1140</v>
      </c>
      <c r="D319" s="196" t="s">
        <v>3942</v>
      </c>
      <c r="E319" s="196" t="s">
        <v>3940</v>
      </c>
      <c r="F319" s="196"/>
      <c r="G319" s="196"/>
      <c r="H319" s="196" t="s">
        <v>4142</v>
      </c>
      <c r="I319" s="196" t="s">
        <v>4143</v>
      </c>
      <c r="J319" s="196" t="s">
        <v>4144</v>
      </c>
      <c r="K319" s="190" t="s">
        <v>4145</v>
      </c>
      <c r="L319" s="190" t="s">
        <v>4146</v>
      </c>
      <c r="M319" s="322" t="s">
        <v>3943</v>
      </c>
      <c r="N319" s="196">
        <v>92438631521</v>
      </c>
      <c r="O319" s="251"/>
      <c r="P319" s="251"/>
      <c r="Q319" s="252"/>
      <c r="R319" s="251"/>
      <c r="S319" s="251"/>
      <c r="T319" s="251"/>
      <c r="U319" s="252" t="s">
        <v>3726</v>
      </c>
      <c r="V319" s="251">
        <v>45917</v>
      </c>
      <c r="W319" s="251" t="s">
        <v>2696</v>
      </c>
      <c r="X319" s="250" t="s">
        <v>7372</v>
      </c>
    </row>
    <row r="320" spans="1:24" ht="25.15" customHeight="1">
      <c r="A320" s="190" t="s">
        <v>1187</v>
      </c>
      <c r="B320" s="190" t="s">
        <v>1188</v>
      </c>
      <c r="C320" s="196" t="s">
        <v>2383</v>
      </c>
      <c r="D320" s="196" t="s">
        <v>1189</v>
      </c>
      <c r="E320" s="196" t="s">
        <v>2076</v>
      </c>
      <c r="F320" s="196" t="s">
        <v>1191</v>
      </c>
      <c r="G320" s="196" t="s">
        <v>1192</v>
      </c>
      <c r="H320" s="196" t="s">
        <v>4783</v>
      </c>
      <c r="I320" s="196" t="s">
        <v>4784</v>
      </c>
      <c r="J320" s="196" t="s">
        <v>4785</v>
      </c>
      <c r="K320" s="190" t="s">
        <v>1190</v>
      </c>
      <c r="L320" s="190" t="s">
        <v>1190</v>
      </c>
      <c r="M320" s="322">
        <v>2878102958</v>
      </c>
      <c r="N320" s="196">
        <v>28781029580</v>
      </c>
      <c r="O320" s="251"/>
      <c r="P320" s="251"/>
      <c r="Q320" s="252" t="s">
        <v>602</v>
      </c>
      <c r="R320" s="251">
        <v>45527</v>
      </c>
      <c r="S320" s="251">
        <v>45349</v>
      </c>
      <c r="T320" s="251">
        <v>45509</v>
      </c>
      <c r="U320" s="254" t="s">
        <v>2695</v>
      </c>
      <c r="V320" s="254" t="s">
        <v>2695</v>
      </c>
      <c r="W320" s="252">
        <v>45663</v>
      </c>
      <c r="X320" s="250" t="s">
        <v>5640</v>
      </c>
    </row>
    <row r="321" spans="1:25" ht="25.15" customHeight="1">
      <c r="A321" s="190" t="s">
        <v>4786</v>
      </c>
      <c r="B321" s="190" t="s">
        <v>4790</v>
      </c>
      <c r="C321" s="196" t="s">
        <v>4789</v>
      </c>
      <c r="D321" s="196" t="s">
        <v>4788</v>
      </c>
      <c r="E321" s="196" t="s">
        <v>4787</v>
      </c>
      <c r="F321" s="4" t="s">
        <v>4791</v>
      </c>
      <c r="G321" s="4" t="s">
        <v>4792</v>
      </c>
      <c r="H321" s="196" t="s">
        <v>4794</v>
      </c>
      <c r="I321" s="196" t="s">
        <v>4793</v>
      </c>
      <c r="J321" s="196" t="s">
        <v>4795</v>
      </c>
      <c r="K321" s="190"/>
      <c r="L321" s="190"/>
      <c r="M321" s="345" t="s">
        <v>4796</v>
      </c>
      <c r="N321" s="196"/>
      <c r="O321" s="251"/>
      <c r="P321" s="251"/>
      <c r="Q321" s="252"/>
      <c r="R321" s="251"/>
      <c r="S321" s="251"/>
      <c r="T321" s="251"/>
      <c r="U321" s="254" t="s">
        <v>2695</v>
      </c>
      <c r="V321" s="254" t="s">
        <v>2695</v>
      </c>
      <c r="W321" s="252">
        <v>45663</v>
      </c>
      <c r="X321" s="250" t="e">
        <f>VLOOKUP(A321,사업장정보!$B$1:$E$415,4,FALSE)</f>
        <v>#N/A</v>
      </c>
    </row>
    <row r="322" spans="1:25" ht="25.15" customHeight="1">
      <c r="A322" s="255" t="s">
        <v>4859</v>
      </c>
      <c r="B322" s="255" t="s">
        <v>4859</v>
      </c>
      <c r="C322" s="186" t="s">
        <v>4859</v>
      </c>
      <c r="D322" s="186" t="s">
        <v>4859</v>
      </c>
      <c r="E322" s="186" t="s">
        <v>4859</v>
      </c>
      <c r="F322" s="371" t="s">
        <v>4859</v>
      </c>
      <c r="G322" s="371" t="s">
        <v>4859</v>
      </c>
      <c r="H322" s="186" t="s">
        <v>4859</v>
      </c>
      <c r="I322" s="186" t="s">
        <v>4859</v>
      </c>
      <c r="J322" s="186" t="s">
        <v>4859</v>
      </c>
      <c r="K322" s="255" t="s">
        <v>4859</v>
      </c>
      <c r="L322" s="255" t="s">
        <v>4859</v>
      </c>
      <c r="M322" s="384" t="s">
        <v>4859</v>
      </c>
      <c r="N322" s="186" t="s">
        <v>4859</v>
      </c>
      <c r="O322" s="385" t="s">
        <v>4859</v>
      </c>
      <c r="P322" s="385" t="s">
        <v>4859</v>
      </c>
      <c r="Q322" s="386" t="s">
        <v>4859</v>
      </c>
      <c r="R322" s="385" t="s">
        <v>4859</v>
      </c>
      <c r="S322" s="385" t="s">
        <v>4859</v>
      </c>
      <c r="T322" s="385" t="s">
        <v>4859</v>
      </c>
      <c r="U322" s="387" t="s">
        <v>4859</v>
      </c>
      <c r="V322" s="387" t="s">
        <v>4859</v>
      </c>
      <c r="W322" s="386" t="s">
        <v>4859</v>
      </c>
      <c r="X322" s="250" t="s">
        <v>4859</v>
      </c>
      <c r="Y322" s="250" t="s">
        <v>4859</v>
      </c>
    </row>
    <row r="323" spans="1:25" ht="25.15" customHeight="1">
      <c r="A323" s="370"/>
      <c r="B323" s="370"/>
      <c r="C323" s="371"/>
      <c r="D323" s="371"/>
      <c r="E323" s="371"/>
      <c r="F323" s="372"/>
      <c r="G323" s="372"/>
      <c r="H323" s="371"/>
      <c r="I323" s="371"/>
      <c r="J323" s="371"/>
      <c r="K323" s="370"/>
      <c r="L323" s="370"/>
      <c r="M323" s="373"/>
      <c r="N323" s="371"/>
      <c r="O323" s="374"/>
      <c r="P323" s="374"/>
      <c r="Q323" s="374"/>
      <c r="R323" s="374"/>
      <c r="S323" s="374"/>
      <c r="T323" s="374"/>
      <c r="U323" s="374"/>
      <c r="V323" s="374"/>
      <c r="W323" s="374"/>
    </row>
    <row r="324" spans="1:25" ht="25.15" customHeight="1">
      <c r="A324" s="249" t="s">
        <v>3483</v>
      </c>
      <c r="B324" s="190" t="s">
        <v>2907</v>
      </c>
      <c r="C324" s="196" t="s">
        <v>2906</v>
      </c>
      <c r="D324" s="258" t="s">
        <v>2912</v>
      </c>
      <c r="E324" s="196" t="s">
        <v>2718</v>
      </c>
      <c r="F324" s="196"/>
      <c r="G324" s="196"/>
      <c r="H324" s="196" t="s">
        <v>3485</v>
      </c>
      <c r="I324" s="196" t="s">
        <v>67</v>
      </c>
      <c r="J324" s="196" t="s">
        <v>3486</v>
      </c>
      <c r="K324" s="190"/>
      <c r="L324" s="369" t="s">
        <v>3484</v>
      </c>
      <c r="M324" s="345">
        <v>1398116527</v>
      </c>
      <c r="N324" s="196">
        <v>13981165276</v>
      </c>
      <c r="O324" s="251"/>
      <c r="P324" s="251"/>
      <c r="Q324" s="251"/>
      <c r="R324" s="251"/>
      <c r="S324" s="252" t="s">
        <v>30</v>
      </c>
      <c r="T324" s="252" t="s">
        <v>3263</v>
      </c>
      <c r="U324" s="251">
        <v>45772</v>
      </c>
      <c r="V324" s="254" t="s">
        <v>2693</v>
      </c>
      <c r="W324" s="251"/>
    </row>
    <row r="325" spans="1:25" ht="25.15" customHeight="1">
      <c r="A325" s="172" t="s">
        <v>3643</v>
      </c>
      <c r="B325" s="172" t="s">
        <v>3644</v>
      </c>
      <c r="C325" s="172" t="s">
        <v>1140</v>
      </c>
      <c r="D325" s="172" t="s">
        <v>3645</v>
      </c>
      <c r="E325" s="172" t="s">
        <v>2753</v>
      </c>
      <c r="F325" s="172" t="s">
        <v>3646</v>
      </c>
      <c r="G325" s="172" t="s">
        <v>3647</v>
      </c>
      <c r="H325" s="196" t="s">
        <v>3648</v>
      </c>
      <c r="I325" s="196" t="s">
        <v>2817</v>
      </c>
      <c r="J325" s="196" t="s">
        <v>3649</v>
      </c>
      <c r="K325" s="190" t="s">
        <v>3650</v>
      </c>
      <c r="L325" s="190" t="s">
        <v>3650</v>
      </c>
      <c r="M325" s="323">
        <v>3128136827</v>
      </c>
      <c r="N325" s="152">
        <v>31281368270</v>
      </c>
      <c r="O325" s="172"/>
      <c r="P325" s="172"/>
      <c r="Q325" s="172"/>
      <c r="R325" s="172"/>
      <c r="S325" s="252"/>
      <c r="T325" s="252" t="s">
        <v>3263</v>
      </c>
      <c r="U325" s="251">
        <v>45834</v>
      </c>
      <c r="V325" s="254" t="s">
        <v>2695</v>
      </c>
      <c r="W325" s="251"/>
    </row>
    <row r="326" spans="1:25" ht="25.15" customHeight="1">
      <c r="A326" s="190" t="s">
        <v>1855</v>
      </c>
      <c r="B326" s="190" t="s">
        <v>1856</v>
      </c>
      <c r="C326" s="196" t="s">
        <v>2383</v>
      </c>
      <c r="D326" s="196" t="s">
        <v>1857</v>
      </c>
      <c r="E326" s="196" t="s">
        <v>1987</v>
      </c>
      <c r="F326" s="196" t="s">
        <v>1858</v>
      </c>
      <c r="G326" s="196" t="s">
        <v>1859</v>
      </c>
      <c r="H326" s="196" t="s">
        <v>1860</v>
      </c>
      <c r="I326" s="196" t="s">
        <v>345</v>
      </c>
      <c r="J326" s="196" t="s">
        <v>1861</v>
      </c>
      <c r="K326" s="190" t="s">
        <v>2573</v>
      </c>
      <c r="L326" s="190" t="s">
        <v>1862</v>
      </c>
      <c r="M326" s="322">
        <v>3128106186</v>
      </c>
      <c r="N326" s="196" t="s">
        <v>2572</v>
      </c>
      <c r="O326" s="251"/>
      <c r="P326" s="251"/>
      <c r="Q326" s="252" t="s">
        <v>30</v>
      </c>
      <c r="R326" s="251">
        <v>45578</v>
      </c>
      <c r="S326" s="251">
        <v>45447</v>
      </c>
      <c r="T326" s="251">
        <v>45608</v>
      </c>
      <c r="U326" s="254" t="s">
        <v>3688</v>
      </c>
      <c r="V326" s="254" t="s">
        <v>3688</v>
      </c>
      <c r="W326" s="251"/>
    </row>
    <row r="327" spans="1:25" s="248" customFormat="1" ht="25.15" customHeight="1">
      <c r="A327" s="172" t="s">
        <v>3183</v>
      </c>
      <c r="B327" s="172" t="s">
        <v>3184</v>
      </c>
      <c r="C327" s="172" t="s">
        <v>1140</v>
      </c>
      <c r="D327" s="172" t="s">
        <v>3247</v>
      </c>
      <c r="E327" s="172" t="s">
        <v>2718</v>
      </c>
      <c r="F327" s="172"/>
      <c r="G327" s="172"/>
      <c r="H327" s="172" t="s">
        <v>3185</v>
      </c>
      <c r="I327" s="172" t="s">
        <v>3186</v>
      </c>
      <c r="J327" s="172" t="s">
        <v>3187</v>
      </c>
      <c r="K327" s="249" t="s">
        <v>3226</v>
      </c>
      <c r="L327" s="249" t="s">
        <v>3188</v>
      </c>
      <c r="M327" s="323">
        <v>1208156184</v>
      </c>
      <c r="N327" s="152">
        <v>12081561846</v>
      </c>
      <c r="O327" s="172"/>
      <c r="P327" s="172"/>
      <c r="Q327" s="172"/>
      <c r="R327" s="172"/>
      <c r="S327" s="252" t="s">
        <v>602</v>
      </c>
      <c r="T327" s="251" t="s">
        <v>3332</v>
      </c>
      <c r="U327" s="251" t="s">
        <v>3248</v>
      </c>
      <c r="V327" s="254" t="s">
        <v>2695</v>
      </c>
      <c r="W327" s="251"/>
    </row>
    <row r="328" spans="1:25" ht="25.15" customHeight="1">
      <c r="A328" s="172" t="s">
        <v>3527</v>
      </c>
      <c r="B328" s="172" t="s">
        <v>3007</v>
      </c>
      <c r="C328" s="172" t="s">
        <v>1140</v>
      </c>
      <c r="D328" s="172" t="s">
        <v>3008</v>
      </c>
      <c r="E328" s="172" t="s">
        <v>2718</v>
      </c>
      <c r="F328" s="172"/>
      <c r="G328" s="172"/>
      <c r="H328" s="172" t="s">
        <v>3009</v>
      </c>
      <c r="I328" s="172" t="s">
        <v>3010</v>
      </c>
      <c r="J328" s="172" t="s">
        <v>3011</v>
      </c>
      <c r="K328" s="249" t="s">
        <v>3012</v>
      </c>
      <c r="L328" s="249" t="s">
        <v>3012</v>
      </c>
      <c r="M328" s="323">
        <v>1138144676</v>
      </c>
      <c r="N328" s="152">
        <v>11381446766</v>
      </c>
      <c r="O328" s="172"/>
      <c r="P328" s="172"/>
      <c r="Q328" s="172"/>
      <c r="R328" s="172"/>
      <c r="S328" s="252" t="s">
        <v>30</v>
      </c>
      <c r="T328" s="251">
        <v>45602</v>
      </c>
      <c r="U328" s="251">
        <v>45789</v>
      </c>
      <c r="V328" s="254" t="s">
        <v>2693</v>
      </c>
      <c r="W328" s="251"/>
    </row>
    <row r="329" spans="1:25" ht="25.15" customHeight="1">
      <c r="A329" s="172" t="s">
        <v>3045</v>
      </c>
      <c r="B329" s="172" t="s">
        <v>3046</v>
      </c>
      <c r="C329" s="172" t="s">
        <v>1140</v>
      </c>
      <c r="D329" s="172" t="s">
        <v>3047</v>
      </c>
      <c r="E329" s="172" t="s">
        <v>2718</v>
      </c>
      <c r="F329" s="172"/>
      <c r="G329" s="172"/>
      <c r="H329" s="172" t="s">
        <v>3051</v>
      </c>
      <c r="I329" s="172" t="s">
        <v>687</v>
      </c>
      <c r="J329" s="172" t="s">
        <v>3048</v>
      </c>
      <c r="K329" s="249" t="s">
        <v>3049</v>
      </c>
      <c r="L329" s="249" t="s">
        <v>3050</v>
      </c>
      <c r="M329" s="323">
        <v>1428118313</v>
      </c>
      <c r="N329" s="152">
        <v>14281183136</v>
      </c>
      <c r="O329" s="172"/>
      <c r="P329" s="172"/>
      <c r="Q329" s="172"/>
      <c r="R329" s="172"/>
      <c r="S329" s="252" t="s">
        <v>30</v>
      </c>
      <c r="T329" s="251">
        <v>45614</v>
      </c>
      <c r="U329" s="251">
        <v>45763</v>
      </c>
      <c r="V329" s="254" t="s">
        <v>2693</v>
      </c>
      <c r="W329" s="251"/>
    </row>
    <row r="330" spans="1:25" ht="25.15" customHeight="1">
      <c r="A330" s="249" t="s">
        <v>2927</v>
      </c>
      <c r="B330" s="190" t="s">
        <v>2928</v>
      </c>
      <c r="C330" s="196" t="s">
        <v>2872</v>
      </c>
      <c r="D330" s="258" t="s">
        <v>2929</v>
      </c>
      <c r="E330" s="196" t="s">
        <v>2753</v>
      </c>
      <c r="F330" s="196" t="s">
        <v>2930</v>
      </c>
      <c r="G330" s="196" t="s">
        <v>2931</v>
      </c>
      <c r="H330" s="196" t="s">
        <v>2932</v>
      </c>
      <c r="I330" s="196" t="s">
        <v>107</v>
      </c>
      <c r="J330" s="196" t="s">
        <v>2939</v>
      </c>
      <c r="K330" s="190" t="s">
        <v>2933</v>
      </c>
      <c r="L330" s="190" t="s">
        <v>2933</v>
      </c>
      <c r="M330" s="322">
        <v>3118147035</v>
      </c>
      <c r="N330" s="196">
        <v>31181470350</v>
      </c>
      <c r="O330" s="251"/>
      <c r="P330" s="251"/>
      <c r="Q330" s="251"/>
      <c r="R330" s="251"/>
      <c r="S330" s="252" t="s">
        <v>602</v>
      </c>
      <c r="T330" s="251">
        <v>45576</v>
      </c>
      <c r="U330" s="253" t="s">
        <v>2703</v>
      </c>
      <c r="V330" s="254" t="s">
        <v>2695</v>
      </c>
      <c r="W330" s="251"/>
    </row>
    <row r="331" spans="1:25" ht="25.15" customHeight="1">
      <c r="A331" s="249" t="s">
        <v>2819</v>
      </c>
      <c r="B331" s="190" t="s">
        <v>2820</v>
      </c>
      <c r="C331" s="196" t="s">
        <v>2821</v>
      </c>
      <c r="D331" s="196" t="s">
        <v>2822</v>
      </c>
      <c r="E331" s="196" t="s">
        <v>2718</v>
      </c>
      <c r="F331" s="196"/>
      <c r="G331" s="196"/>
      <c r="H331" s="196" t="s">
        <v>2823</v>
      </c>
      <c r="I331" s="196" t="s">
        <v>502</v>
      </c>
      <c r="J331" s="196" t="s">
        <v>2824</v>
      </c>
      <c r="K331" s="330" t="s">
        <v>2825</v>
      </c>
      <c r="L331" s="330" t="s">
        <v>2825</v>
      </c>
      <c r="M331" s="322">
        <v>4178111835</v>
      </c>
      <c r="N331" s="196">
        <v>41781118356</v>
      </c>
      <c r="O331" s="251"/>
      <c r="P331" s="251"/>
      <c r="Q331" s="251"/>
      <c r="R331" s="251"/>
      <c r="S331" s="252" t="s">
        <v>30</v>
      </c>
      <c r="T331" s="251">
        <v>45520</v>
      </c>
      <c r="U331" s="251">
        <v>45721</v>
      </c>
      <c r="V331" s="254" t="s">
        <v>2693</v>
      </c>
      <c r="W331" s="251"/>
    </row>
    <row r="332" spans="1:25" ht="25.15" customHeight="1">
      <c r="A332" s="249" t="s">
        <v>3560</v>
      </c>
      <c r="B332" s="190" t="s">
        <v>3561</v>
      </c>
      <c r="C332" s="196" t="s">
        <v>1898</v>
      </c>
      <c r="D332" s="258" t="s">
        <v>3562</v>
      </c>
      <c r="E332" s="196" t="s">
        <v>2753</v>
      </c>
      <c r="F332" s="196" t="s">
        <v>3563</v>
      </c>
      <c r="G332" s="196" t="s">
        <v>3564</v>
      </c>
      <c r="H332" s="196" t="s">
        <v>3565</v>
      </c>
      <c r="I332" s="196" t="s">
        <v>2817</v>
      </c>
      <c r="J332" s="196" t="s">
        <v>3566</v>
      </c>
      <c r="K332" s="190" t="s">
        <v>3567</v>
      </c>
      <c r="L332" s="190" t="s">
        <v>3567</v>
      </c>
      <c r="M332" s="322">
        <v>3078511875</v>
      </c>
      <c r="N332" s="196">
        <v>30785118750</v>
      </c>
      <c r="O332" s="251"/>
      <c r="P332" s="251"/>
      <c r="Q332" s="251"/>
      <c r="R332" s="251"/>
      <c r="S332" s="252"/>
      <c r="T332" s="252" t="s">
        <v>602</v>
      </c>
      <c r="U332" s="251">
        <v>45805</v>
      </c>
      <c r="V332" s="254" t="s">
        <v>4506</v>
      </c>
      <c r="W332" s="251"/>
    </row>
    <row r="333" spans="1:25" ht="25.15" customHeight="1">
      <c r="A333" s="190" t="s">
        <v>1065</v>
      </c>
      <c r="B333" s="190" t="s">
        <v>1066</v>
      </c>
      <c r="C333" s="196" t="s">
        <v>2640</v>
      </c>
      <c r="D333" s="196" t="s">
        <v>1067</v>
      </c>
      <c r="E333" s="196" t="s">
        <v>2011</v>
      </c>
      <c r="F333" s="196" t="s">
        <v>1070</v>
      </c>
      <c r="G333" s="196" t="s">
        <v>1071</v>
      </c>
      <c r="H333" s="196" t="s">
        <v>900</v>
      </c>
      <c r="I333" s="196"/>
      <c r="J333" s="196" t="s">
        <v>1069</v>
      </c>
      <c r="K333" s="190" t="s">
        <v>1068</v>
      </c>
      <c r="L333" s="190" t="s">
        <v>1068</v>
      </c>
      <c r="M333" s="322">
        <v>3178505647</v>
      </c>
      <c r="N333" s="196" t="s">
        <v>2651</v>
      </c>
      <c r="O333" s="251"/>
      <c r="P333" s="251"/>
      <c r="Q333" s="251"/>
      <c r="R333" s="252" t="s">
        <v>602</v>
      </c>
      <c r="S333" s="251">
        <v>45342</v>
      </c>
      <c r="T333" s="251">
        <v>45533</v>
      </c>
      <c r="U333" s="251">
        <v>45733</v>
      </c>
      <c r="V333" s="254" t="s">
        <v>3967</v>
      </c>
      <c r="W333" s="251"/>
    </row>
    <row r="334" spans="1:25" ht="25.15" customHeight="1">
      <c r="A334" s="190" t="s">
        <v>1104</v>
      </c>
      <c r="B334" s="190" t="s">
        <v>243</v>
      </c>
      <c r="C334" s="196" t="s">
        <v>2075</v>
      </c>
      <c r="D334" s="196" t="s">
        <v>2837</v>
      </c>
      <c r="E334" s="196" t="s">
        <v>2076</v>
      </c>
      <c r="F334" s="196" t="s">
        <v>247</v>
      </c>
      <c r="G334" s="196" t="s">
        <v>248</v>
      </c>
      <c r="H334" s="196" t="s">
        <v>243</v>
      </c>
      <c r="I334" s="196" t="s">
        <v>31</v>
      </c>
      <c r="J334" s="196" t="s">
        <v>246</v>
      </c>
      <c r="K334" s="190" t="s">
        <v>1105</v>
      </c>
      <c r="L334" s="190" t="s">
        <v>1105</v>
      </c>
      <c r="M334" s="322">
        <v>3578602873</v>
      </c>
      <c r="N334" s="196" t="s">
        <v>2144</v>
      </c>
      <c r="O334" s="251"/>
      <c r="P334" s="252" t="s">
        <v>30</v>
      </c>
      <c r="Q334" s="251">
        <v>45345</v>
      </c>
      <c r="R334" s="251">
        <v>45525</v>
      </c>
      <c r="S334" s="251">
        <v>45345</v>
      </c>
      <c r="T334" s="251">
        <v>45504</v>
      </c>
      <c r="U334" s="251">
        <v>45670</v>
      </c>
      <c r="V334" s="254" t="s">
        <v>3892</v>
      </c>
      <c r="W334" s="251"/>
    </row>
    <row r="335" spans="1:25" ht="25.15" customHeight="1">
      <c r="A335" s="190" t="s">
        <v>2684</v>
      </c>
      <c r="B335" s="190" t="s">
        <v>2685</v>
      </c>
      <c r="C335" s="196" t="s">
        <v>1898</v>
      </c>
      <c r="D335" s="196" t="s">
        <v>2977</v>
      </c>
      <c r="E335" s="196" t="s">
        <v>2686</v>
      </c>
      <c r="F335" s="196" t="s">
        <v>2687</v>
      </c>
      <c r="G335" s="196" t="s">
        <v>2688</v>
      </c>
      <c r="H335" s="196" t="s">
        <v>2689</v>
      </c>
      <c r="I335" s="196" t="s">
        <v>2690</v>
      </c>
      <c r="J335" s="196" t="s">
        <v>2691</v>
      </c>
      <c r="K335" s="190" t="s">
        <v>2692</v>
      </c>
      <c r="L335" s="190"/>
      <c r="M335" s="322">
        <v>3079036263</v>
      </c>
      <c r="N335" s="196">
        <v>30790362630</v>
      </c>
      <c r="O335" s="252" t="s">
        <v>602</v>
      </c>
      <c r="P335" s="251">
        <v>45645</v>
      </c>
      <c r="Q335" s="254"/>
      <c r="R335" s="251"/>
      <c r="S335" s="251"/>
      <c r="T335" s="251"/>
      <c r="U335" s="251"/>
      <c r="V335" s="251"/>
      <c r="W335" s="251"/>
    </row>
    <row r="336" spans="1:25" ht="25.15" customHeight="1">
      <c r="A336" s="190" t="s">
        <v>2715</v>
      </c>
      <c r="B336" s="190" t="s">
        <v>2036</v>
      </c>
      <c r="C336" s="196" t="s">
        <v>2716</v>
      </c>
      <c r="D336" s="196" t="s">
        <v>2717</v>
      </c>
      <c r="E336" s="196" t="s">
        <v>2718</v>
      </c>
      <c r="F336" s="196" t="s">
        <v>3587</v>
      </c>
      <c r="G336" s="196" t="s">
        <v>2719</v>
      </c>
      <c r="H336" s="196" t="s">
        <v>2720</v>
      </c>
      <c r="I336" s="196" t="s">
        <v>512</v>
      </c>
      <c r="J336" s="196" t="s">
        <v>2721</v>
      </c>
      <c r="K336" s="190" t="s">
        <v>2722</v>
      </c>
      <c r="L336" s="190"/>
      <c r="M336" s="322">
        <v>2068523758</v>
      </c>
      <c r="N336" s="196">
        <v>20685237586</v>
      </c>
      <c r="O336" s="252" t="s">
        <v>602</v>
      </c>
      <c r="P336" s="251">
        <v>45654</v>
      </c>
      <c r="Q336" s="254" t="s">
        <v>2693</v>
      </c>
      <c r="R336" s="251"/>
      <c r="S336" s="251"/>
      <c r="T336" s="251"/>
      <c r="U336" s="251"/>
      <c r="V336" s="251"/>
      <c r="W336" s="251"/>
    </row>
    <row r="337" spans="1:23" ht="25.15" customHeight="1">
      <c r="A337" s="190" t="s">
        <v>2015</v>
      </c>
      <c r="B337" s="190" t="s">
        <v>2017</v>
      </c>
      <c r="C337" s="196" t="s">
        <v>2013</v>
      </c>
      <c r="D337" s="196" t="s">
        <v>2814</v>
      </c>
      <c r="E337" s="196" t="s">
        <v>2011</v>
      </c>
      <c r="F337" s="196" t="s">
        <v>3816</v>
      </c>
      <c r="G337" s="196" t="s">
        <v>2018</v>
      </c>
      <c r="H337" s="196"/>
      <c r="I337" s="196"/>
      <c r="J337" s="196"/>
      <c r="K337" s="190" t="s">
        <v>2019</v>
      </c>
      <c r="L337" s="190"/>
      <c r="M337" s="322">
        <v>3128613886</v>
      </c>
      <c r="N337" s="196" t="s">
        <v>2016</v>
      </c>
      <c r="O337" s="251"/>
      <c r="P337" s="252" t="s">
        <v>30</v>
      </c>
      <c r="Q337" s="251">
        <v>45344</v>
      </c>
      <c r="R337" s="254"/>
      <c r="S337" s="251"/>
      <c r="T337" s="251"/>
      <c r="U337" s="251"/>
      <c r="V337" s="251"/>
      <c r="W337" s="251"/>
    </row>
    <row r="338" spans="1:23" ht="25.15" customHeight="1">
      <c r="A338" s="190" t="s">
        <v>2022</v>
      </c>
      <c r="B338" s="190" t="s">
        <v>2024</v>
      </c>
      <c r="C338" s="196" t="s">
        <v>2013</v>
      </c>
      <c r="D338" s="196" t="s">
        <v>2025</v>
      </c>
      <c r="E338" s="196" t="s">
        <v>2011</v>
      </c>
      <c r="F338" s="196" t="s">
        <v>2026</v>
      </c>
      <c r="G338" s="196" t="s">
        <v>2027</v>
      </c>
      <c r="H338" s="196"/>
      <c r="I338" s="196"/>
      <c r="J338" s="196"/>
      <c r="K338" s="190" t="s">
        <v>2028</v>
      </c>
      <c r="L338" s="190"/>
      <c r="M338" s="322">
        <v>3128180212</v>
      </c>
      <c r="N338" s="196" t="s">
        <v>2023</v>
      </c>
      <c r="O338" s="251"/>
      <c r="P338" s="252" t="s">
        <v>602</v>
      </c>
      <c r="Q338" s="251">
        <v>45396</v>
      </c>
      <c r="R338" s="254" t="s">
        <v>2694</v>
      </c>
      <c r="S338" s="251"/>
      <c r="T338" s="251"/>
      <c r="U338" s="251"/>
      <c r="V338" s="251"/>
      <c r="W338" s="251"/>
    </row>
    <row r="339" spans="1:23" ht="25.15" customHeight="1">
      <c r="A339" s="190" t="s">
        <v>2030</v>
      </c>
      <c r="B339" s="190" t="s">
        <v>2036</v>
      </c>
      <c r="C339" s="196" t="s">
        <v>2013</v>
      </c>
      <c r="D339" s="196" t="s">
        <v>2037</v>
      </c>
      <c r="E339" s="196" t="s">
        <v>1987</v>
      </c>
      <c r="F339" s="196"/>
      <c r="G339" s="196" t="s">
        <v>2038</v>
      </c>
      <c r="H339" s="196" t="s">
        <v>2031</v>
      </c>
      <c r="I339" s="196" t="s">
        <v>2032</v>
      </c>
      <c r="J339" s="196" t="s">
        <v>2033</v>
      </c>
      <c r="K339" s="190"/>
      <c r="L339" s="190" t="s">
        <v>2034</v>
      </c>
      <c r="M339" s="322">
        <v>2068523758</v>
      </c>
      <c r="N339" s="196" t="s">
        <v>2035</v>
      </c>
      <c r="O339" s="251"/>
      <c r="P339" s="252" t="s">
        <v>30</v>
      </c>
      <c r="Q339" s="251">
        <v>45382</v>
      </c>
      <c r="R339" s="254" t="s">
        <v>2695</v>
      </c>
      <c r="S339" s="251"/>
      <c r="T339" s="251"/>
      <c r="U339" s="251"/>
      <c r="V339" s="251"/>
      <c r="W339" s="251"/>
    </row>
    <row r="340" spans="1:23" ht="25.15" customHeight="1">
      <c r="A340" s="190" t="s">
        <v>2304</v>
      </c>
      <c r="B340" s="190" t="s">
        <v>397</v>
      </c>
      <c r="C340" s="196" t="s">
        <v>2075</v>
      </c>
      <c r="D340" s="196" t="s">
        <v>2306</v>
      </c>
      <c r="E340" s="196" t="s">
        <v>2076</v>
      </c>
      <c r="F340" s="196" t="s">
        <v>401</v>
      </c>
      <c r="G340" s="196" t="s">
        <v>402</v>
      </c>
      <c r="H340" s="196"/>
      <c r="I340" s="196"/>
      <c r="J340" s="196"/>
      <c r="K340" s="190" t="s">
        <v>399</v>
      </c>
      <c r="L340" s="190"/>
      <c r="M340" s="322">
        <v>3053355261</v>
      </c>
      <c r="N340" s="196" t="s">
        <v>2305</v>
      </c>
      <c r="O340" s="251"/>
      <c r="P340" s="252" t="s">
        <v>602</v>
      </c>
      <c r="Q340" s="251">
        <v>45380</v>
      </c>
      <c r="R340" s="254"/>
      <c r="S340" s="251"/>
      <c r="T340" s="251"/>
      <c r="U340" s="251"/>
      <c r="V340" s="251"/>
      <c r="W340" s="251"/>
    </row>
    <row r="341" spans="1:23" ht="25.15" customHeight="1">
      <c r="A341" s="190" t="s">
        <v>2333</v>
      </c>
      <c r="B341" s="190" t="s">
        <v>2338</v>
      </c>
      <c r="C341" s="196" t="s">
        <v>2339</v>
      </c>
      <c r="D341" s="196" t="s">
        <v>2340</v>
      </c>
      <c r="E341" s="196" t="s">
        <v>1987</v>
      </c>
      <c r="F341" s="196"/>
      <c r="G341" s="196" t="s">
        <v>2341</v>
      </c>
      <c r="H341" s="196" t="s">
        <v>2334</v>
      </c>
      <c r="I341" s="196" t="s">
        <v>345</v>
      </c>
      <c r="J341" s="196" t="s">
        <v>2335</v>
      </c>
      <c r="K341" s="190" t="s">
        <v>2342</v>
      </c>
      <c r="L341" s="190" t="s">
        <v>2336</v>
      </c>
      <c r="M341" s="322">
        <v>1298120591</v>
      </c>
      <c r="N341" s="196" t="s">
        <v>2337</v>
      </c>
      <c r="O341" s="251"/>
      <c r="P341" s="252" t="s">
        <v>30</v>
      </c>
      <c r="Q341" s="251">
        <v>45378</v>
      </c>
      <c r="R341" s="254" t="s">
        <v>2693</v>
      </c>
      <c r="S341" s="251"/>
      <c r="T341" s="251"/>
      <c r="U341" s="251"/>
      <c r="V341" s="251"/>
      <c r="W341" s="251"/>
    </row>
    <row r="342" spans="1:23" ht="25.15" customHeight="1">
      <c r="A342" s="190" t="s">
        <v>2416</v>
      </c>
      <c r="B342" s="190" t="s">
        <v>2418</v>
      </c>
      <c r="C342" s="196" t="s">
        <v>2395</v>
      </c>
      <c r="D342" s="196" t="s">
        <v>2419</v>
      </c>
      <c r="E342" s="196" t="s">
        <v>1987</v>
      </c>
      <c r="F342" s="196" t="s">
        <v>2420</v>
      </c>
      <c r="G342" s="196"/>
      <c r="H342" s="196"/>
      <c r="I342" s="196"/>
      <c r="J342" s="196"/>
      <c r="K342" s="190"/>
      <c r="L342" s="190"/>
      <c r="M342" s="322">
        <v>1208798643</v>
      </c>
      <c r="N342" s="196" t="s">
        <v>2417</v>
      </c>
      <c r="O342" s="251"/>
      <c r="P342" s="252" t="s">
        <v>30</v>
      </c>
      <c r="Q342" s="251">
        <v>45451</v>
      </c>
      <c r="R342" s="254"/>
      <c r="S342" s="251"/>
      <c r="T342" s="251"/>
      <c r="U342" s="251"/>
      <c r="V342" s="251"/>
      <c r="W342" s="251"/>
    </row>
    <row r="343" spans="1:23" ht="25.15" customHeight="1">
      <c r="A343" s="190" t="s">
        <v>2556</v>
      </c>
      <c r="B343" s="190" t="s">
        <v>2561</v>
      </c>
      <c r="C343" s="196" t="s">
        <v>2383</v>
      </c>
      <c r="D343" s="196" t="s">
        <v>2562</v>
      </c>
      <c r="E343" s="196" t="s">
        <v>1987</v>
      </c>
      <c r="F343" s="196" t="s">
        <v>2563</v>
      </c>
      <c r="G343" s="196" t="s">
        <v>2564</v>
      </c>
      <c r="H343" s="196" t="s">
        <v>2557</v>
      </c>
      <c r="I343" s="196" t="s">
        <v>2032</v>
      </c>
      <c r="J343" s="196" t="s">
        <v>2558</v>
      </c>
      <c r="K343" s="190"/>
      <c r="L343" s="190" t="s">
        <v>2559</v>
      </c>
      <c r="M343" s="322">
        <v>3108106064</v>
      </c>
      <c r="N343" s="196" t="s">
        <v>2560</v>
      </c>
      <c r="O343" s="251"/>
      <c r="P343" s="252" t="s">
        <v>30</v>
      </c>
      <c r="Q343" s="251">
        <v>45465</v>
      </c>
      <c r="R343" s="254" t="s">
        <v>2713</v>
      </c>
      <c r="S343" s="251"/>
      <c r="T343" s="251"/>
      <c r="U343" s="251"/>
      <c r="V343" s="251"/>
      <c r="W343" s="251"/>
    </row>
    <row r="344" spans="1:23" ht="25.15" customHeight="1">
      <c r="A344" s="190" t="s">
        <v>2595</v>
      </c>
      <c r="B344" s="190" t="s">
        <v>2597</v>
      </c>
      <c r="C344" s="196" t="s">
        <v>2383</v>
      </c>
      <c r="D344" s="196" t="s">
        <v>2598</v>
      </c>
      <c r="E344" s="196" t="s">
        <v>2011</v>
      </c>
      <c r="F344" s="196" t="s">
        <v>2599</v>
      </c>
      <c r="G344" s="196" t="s">
        <v>2600</v>
      </c>
      <c r="H344" s="196"/>
      <c r="I344" s="196"/>
      <c r="J344" s="196"/>
      <c r="K344" s="190" t="s">
        <v>2601</v>
      </c>
      <c r="L344" s="190"/>
      <c r="M344" s="322">
        <v>3128131399</v>
      </c>
      <c r="N344" s="196" t="s">
        <v>2596</v>
      </c>
      <c r="O344" s="251"/>
      <c r="P344" s="252" t="s">
        <v>602</v>
      </c>
      <c r="Q344" s="251">
        <v>45435</v>
      </c>
      <c r="R344" s="254"/>
      <c r="S344" s="251"/>
      <c r="T344" s="251"/>
      <c r="U344" s="251"/>
      <c r="V344" s="251"/>
      <c r="W344" s="251"/>
    </row>
    <row r="345" spans="1:23" ht="25.15" customHeight="1">
      <c r="A345" s="190" t="s">
        <v>2617</v>
      </c>
      <c r="B345" s="190" t="s">
        <v>1637</v>
      </c>
      <c r="C345" s="196" t="s">
        <v>2383</v>
      </c>
      <c r="D345" s="196" t="s">
        <v>2620</v>
      </c>
      <c r="E345" s="196" t="s">
        <v>1987</v>
      </c>
      <c r="F345" s="196" t="s">
        <v>2621</v>
      </c>
      <c r="G345" s="196" t="s">
        <v>2622</v>
      </c>
      <c r="H345" s="196" t="s">
        <v>2618</v>
      </c>
      <c r="I345" s="196" t="s">
        <v>1015</v>
      </c>
      <c r="J345" s="196" t="s">
        <v>2619</v>
      </c>
      <c r="K345" s="190"/>
      <c r="L345" s="190"/>
      <c r="M345" s="322">
        <v>1148116377</v>
      </c>
      <c r="N345" s="196" t="s">
        <v>2310</v>
      </c>
      <c r="O345" s="251"/>
      <c r="P345" s="252" t="s">
        <v>602</v>
      </c>
      <c r="Q345" s="251">
        <v>45395</v>
      </c>
      <c r="R345" s="254" t="s">
        <v>2695</v>
      </c>
      <c r="S345" s="251"/>
      <c r="T345" s="251"/>
      <c r="U345" s="251"/>
      <c r="V345" s="251"/>
      <c r="W345" s="251"/>
    </row>
    <row r="346" spans="1:23" s="248" customFormat="1" ht="25.15" customHeight="1">
      <c r="A346" s="190" t="s">
        <v>2251</v>
      </c>
      <c r="B346" s="190" t="s">
        <v>2253</v>
      </c>
      <c r="C346" s="196" t="s">
        <v>2075</v>
      </c>
      <c r="D346" s="196" t="s">
        <v>1544</v>
      </c>
      <c r="E346" s="196" t="s">
        <v>2076</v>
      </c>
      <c r="F346" s="196" t="s">
        <v>2254</v>
      </c>
      <c r="G346" s="196" t="s">
        <v>1549</v>
      </c>
      <c r="H346" s="196"/>
      <c r="I346" s="196"/>
      <c r="J346" s="196"/>
      <c r="K346" s="190"/>
      <c r="L346" s="190"/>
      <c r="M346" s="322">
        <v>3148141141</v>
      </c>
      <c r="N346" s="196" t="s">
        <v>2252</v>
      </c>
      <c r="O346" s="251"/>
      <c r="P346" s="252" t="s">
        <v>602</v>
      </c>
      <c r="Q346" s="251">
        <v>45399</v>
      </c>
      <c r="R346" s="254"/>
      <c r="S346" s="251"/>
      <c r="T346" s="251"/>
      <c r="U346" s="251"/>
      <c r="V346" s="251"/>
      <c r="W346" s="251"/>
    </row>
    <row r="347" spans="1:23" s="248" customFormat="1" ht="25.15" customHeight="1">
      <c r="A347" s="190" t="s">
        <v>1994</v>
      </c>
      <c r="B347" s="190" t="s">
        <v>1998</v>
      </c>
      <c r="C347" s="196" t="s">
        <v>1999</v>
      </c>
      <c r="D347" s="196" t="s">
        <v>2000</v>
      </c>
      <c r="E347" s="196" t="s">
        <v>1987</v>
      </c>
      <c r="F347" s="196"/>
      <c r="G347" s="196"/>
      <c r="H347" s="196" t="s">
        <v>1995</v>
      </c>
      <c r="I347" s="196"/>
      <c r="J347" s="196" t="s">
        <v>1996</v>
      </c>
      <c r="K347" s="190" t="s">
        <v>2001</v>
      </c>
      <c r="L347" s="190"/>
      <c r="M347" s="322">
        <v>1268613572</v>
      </c>
      <c r="N347" s="196" t="s">
        <v>1997</v>
      </c>
      <c r="O347" s="251"/>
      <c r="P347" s="251"/>
      <c r="Q347" s="251">
        <v>45353</v>
      </c>
      <c r="R347" s="251">
        <v>45595</v>
      </c>
      <c r="S347" s="254" t="s">
        <v>2693</v>
      </c>
      <c r="T347" s="251"/>
      <c r="U347" s="251"/>
      <c r="V347" s="251"/>
      <c r="W347" s="251"/>
    </row>
    <row r="348" spans="1:23" s="248" customFormat="1" ht="25.15" customHeight="1">
      <c r="A348" s="190" t="s">
        <v>2002</v>
      </c>
      <c r="B348" s="190" t="s">
        <v>2004</v>
      </c>
      <c r="C348" s="196" t="s">
        <v>2005</v>
      </c>
      <c r="D348" s="196" t="s">
        <v>2006</v>
      </c>
      <c r="E348" s="196" t="s">
        <v>1987</v>
      </c>
      <c r="F348" s="196" t="s">
        <v>2007</v>
      </c>
      <c r="G348" s="196" t="s">
        <v>2008</v>
      </c>
      <c r="H348" s="196"/>
      <c r="I348" s="196"/>
      <c r="J348" s="196"/>
      <c r="K348" s="190" t="s">
        <v>2009</v>
      </c>
      <c r="L348" s="190"/>
      <c r="M348" s="322">
        <v>2158608568</v>
      </c>
      <c r="N348" s="196" t="s">
        <v>2003</v>
      </c>
      <c r="O348" s="251"/>
      <c r="P348" s="251"/>
      <c r="Q348" s="252" t="s">
        <v>30</v>
      </c>
      <c r="R348" s="251" t="s">
        <v>2698</v>
      </c>
      <c r="S348" s="254" t="s">
        <v>2693</v>
      </c>
      <c r="T348" s="251"/>
      <c r="U348" s="251"/>
      <c r="V348" s="251"/>
      <c r="W348" s="251"/>
    </row>
    <row r="349" spans="1:23" s="248" customFormat="1" ht="25.15" customHeight="1">
      <c r="A349" s="190" t="s">
        <v>2116</v>
      </c>
      <c r="B349" s="190" t="s">
        <v>115</v>
      </c>
      <c r="C349" s="196" t="s">
        <v>2075</v>
      </c>
      <c r="D349" s="196" t="s">
        <v>1566</v>
      </c>
      <c r="E349" s="196" t="s">
        <v>2076</v>
      </c>
      <c r="F349" s="196" t="s">
        <v>121</v>
      </c>
      <c r="G349" s="196" t="s">
        <v>122</v>
      </c>
      <c r="H349" s="196" t="s">
        <v>2117</v>
      </c>
      <c r="I349" s="196" t="s">
        <v>1388</v>
      </c>
      <c r="J349" s="196" t="s">
        <v>2118</v>
      </c>
      <c r="K349" s="190" t="s">
        <v>117</v>
      </c>
      <c r="L349" s="190" t="s">
        <v>117</v>
      </c>
      <c r="M349" s="322">
        <v>3052331936</v>
      </c>
      <c r="N349" s="196" t="s">
        <v>2119</v>
      </c>
      <c r="O349" s="251"/>
      <c r="P349" s="252" t="s">
        <v>602</v>
      </c>
      <c r="Q349" s="251">
        <v>45339</v>
      </c>
      <c r="R349" s="251">
        <v>45522</v>
      </c>
      <c r="S349" s="254" t="s">
        <v>2702</v>
      </c>
      <c r="T349" s="251"/>
      <c r="U349" s="251"/>
      <c r="V349" s="251"/>
      <c r="W349" s="251"/>
    </row>
    <row r="350" spans="1:23" ht="25.15" customHeight="1">
      <c r="A350" s="190" t="s">
        <v>532</v>
      </c>
      <c r="B350" s="190" t="s">
        <v>533</v>
      </c>
      <c r="C350" s="196" t="s">
        <v>2075</v>
      </c>
      <c r="D350" s="196" t="s">
        <v>2149</v>
      </c>
      <c r="E350" s="196" t="s">
        <v>2076</v>
      </c>
      <c r="F350" s="196" t="s">
        <v>538</v>
      </c>
      <c r="G350" s="196" t="s">
        <v>539</v>
      </c>
      <c r="H350" s="196"/>
      <c r="I350" s="196"/>
      <c r="J350" s="196"/>
      <c r="K350" s="190" t="s">
        <v>2150</v>
      </c>
      <c r="L350" s="190"/>
      <c r="M350" s="322">
        <v>3058153605</v>
      </c>
      <c r="N350" s="196" t="s">
        <v>2148</v>
      </c>
      <c r="O350" s="251"/>
      <c r="P350" s="252" t="s">
        <v>602</v>
      </c>
      <c r="Q350" s="251">
        <v>45372</v>
      </c>
      <c r="R350" s="251">
        <v>45554</v>
      </c>
      <c r="S350" s="254"/>
      <c r="T350" s="251"/>
      <c r="U350" s="251"/>
      <c r="V350" s="251"/>
      <c r="W350" s="251"/>
    </row>
    <row r="351" spans="1:23" ht="25.15" customHeight="1">
      <c r="A351" s="190" t="s">
        <v>2222</v>
      </c>
      <c r="B351" s="190" t="s">
        <v>2223</v>
      </c>
      <c r="C351" s="196" t="s">
        <v>2075</v>
      </c>
      <c r="D351" s="196" t="s">
        <v>1352</v>
      </c>
      <c r="E351" s="196" t="s">
        <v>2076</v>
      </c>
      <c r="F351" s="196" t="s">
        <v>1349</v>
      </c>
      <c r="G351" s="196" t="s">
        <v>1350</v>
      </c>
      <c r="H351" s="196" t="s">
        <v>2223</v>
      </c>
      <c r="I351" s="196" t="s">
        <v>31</v>
      </c>
      <c r="J351" s="196" t="s">
        <v>2224</v>
      </c>
      <c r="K351" s="190" t="s">
        <v>2226</v>
      </c>
      <c r="L351" s="190"/>
      <c r="M351" s="322">
        <v>6598601125</v>
      </c>
      <c r="N351" s="196" t="s">
        <v>2225</v>
      </c>
      <c r="O351" s="251"/>
      <c r="P351" s="252" t="s">
        <v>602</v>
      </c>
      <c r="Q351" s="251">
        <v>45365</v>
      </c>
      <c r="R351" s="251">
        <v>45547</v>
      </c>
      <c r="S351" s="254"/>
      <c r="T351" s="251"/>
      <c r="U351" s="251"/>
      <c r="V351" s="251"/>
      <c r="W351" s="251"/>
    </row>
    <row r="352" spans="1:23" ht="25.15" customHeight="1">
      <c r="A352" s="190" t="s">
        <v>2274</v>
      </c>
      <c r="B352" s="190" t="s">
        <v>2277</v>
      </c>
      <c r="C352" s="196" t="s">
        <v>2075</v>
      </c>
      <c r="D352" s="196" t="s">
        <v>2278</v>
      </c>
      <c r="E352" s="196" t="s">
        <v>2076</v>
      </c>
      <c r="F352" s="196" t="s">
        <v>2279</v>
      </c>
      <c r="G352" s="196" t="s">
        <v>2280</v>
      </c>
      <c r="H352" s="196"/>
      <c r="I352" s="196"/>
      <c r="J352" s="196"/>
      <c r="K352" s="190" t="s">
        <v>2275</v>
      </c>
      <c r="L352" s="190" t="s">
        <v>2275</v>
      </c>
      <c r="M352" s="322">
        <v>6178627780</v>
      </c>
      <c r="N352" s="196" t="s">
        <v>2276</v>
      </c>
      <c r="O352" s="251"/>
      <c r="P352" s="252" t="s">
        <v>602</v>
      </c>
      <c r="Q352" s="251">
        <v>45353</v>
      </c>
      <c r="R352" s="251">
        <v>45536</v>
      </c>
      <c r="S352" s="254" t="s">
        <v>2694</v>
      </c>
      <c r="T352" s="251"/>
      <c r="U352" s="251"/>
      <c r="V352" s="251"/>
      <c r="W352" s="251"/>
    </row>
    <row r="353" spans="1:23" ht="25.15" customHeight="1">
      <c r="A353" s="190" t="s">
        <v>2330</v>
      </c>
      <c r="B353" s="190" t="s">
        <v>1305</v>
      </c>
      <c r="C353" s="196" t="s">
        <v>2075</v>
      </c>
      <c r="D353" s="196" t="s">
        <v>2332</v>
      </c>
      <c r="E353" s="196" t="s">
        <v>1987</v>
      </c>
      <c r="F353" s="196" t="s">
        <v>1310</v>
      </c>
      <c r="G353" s="196" t="s">
        <v>1311</v>
      </c>
      <c r="H353" s="196"/>
      <c r="I353" s="196"/>
      <c r="J353" s="196"/>
      <c r="K353" s="190" t="s">
        <v>1307</v>
      </c>
      <c r="L353" s="190"/>
      <c r="M353" s="322">
        <v>1168107777</v>
      </c>
      <c r="N353" s="196" t="s">
        <v>2331</v>
      </c>
      <c r="O353" s="251"/>
      <c r="P353" s="252" t="s">
        <v>30</v>
      </c>
      <c r="Q353" s="251">
        <v>45295</v>
      </c>
      <c r="R353" s="251">
        <v>45492</v>
      </c>
      <c r="S353" s="254" t="s">
        <v>2693</v>
      </c>
      <c r="T353" s="251"/>
      <c r="U353" s="251"/>
      <c r="V353" s="251"/>
      <c r="W353" s="251"/>
    </row>
    <row r="354" spans="1:23" ht="25.15" customHeight="1">
      <c r="A354" s="190" t="s">
        <v>2396</v>
      </c>
      <c r="B354" s="190" t="s">
        <v>2401</v>
      </c>
      <c r="C354" s="196" t="s">
        <v>2395</v>
      </c>
      <c r="D354" s="196" t="s">
        <v>2402</v>
      </c>
      <c r="E354" s="196" t="s">
        <v>1987</v>
      </c>
      <c r="F354" s="196"/>
      <c r="G354" s="196"/>
      <c r="H354" s="196" t="s">
        <v>2397</v>
      </c>
      <c r="I354" s="196" t="s">
        <v>345</v>
      </c>
      <c r="J354" s="196" t="s">
        <v>2398</v>
      </c>
      <c r="K354" s="190" t="s">
        <v>2403</v>
      </c>
      <c r="L354" s="190" t="s">
        <v>2399</v>
      </c>
      <c r="M354" s="322">
        <v>1358116336</v>
      </c>
      <c r="N354" s="196" t="s">
        <v>2400</v>
      </c>
      <c r="O354" s="251"/>
      <c r="P354" s="251"/>
      <c r="Q354" s="252" t="s">
        <v>30</v>
      </c>
      <c r="R354" s="251">
        <v>45653</v>
      </c>
      <c r="S354" s="254" t="s">
        <v>2713</v>
      </c>
      <c r="T354" s="251"/>
      <c r="U354" s="251"/>
      <c r="V354" s="251"/>
      <c r="W354" s="251"/>
    </row>
    <row r="355" spans="1:23" ht="25.15" customHeight="1">
      <c r="A355" s="190" t="s">
        <v>2404</v>
      </c>
      <c r="B355" s="190" t="s">
        <v>2409</v>
      </c>
      <c r="C355" s="196" t="s">
        <v>2395</v>
      </c>
      <c r="D355" s="196" t="s">
        <v>2410</v>
      </c>
      <c r="E355" s="196" t="s">
        <v>1987</v>
      </c>
      <c r="F355" s="196"/>
      <c r="G355" s="196" t="s">
        <v>2411</v>
      </c>
      <c r="H355" s="196" t="s">
        <v>2405</v>
      </c>
      <c r="I355" s="196" t="s">
        <v>334</v>
      </c>
      <c r="J355" s="196" t="s">
        <v>2406</v>
      </c>
      <c r="K355" s="190" t="s">
        <v>2407</v>
      </c>
      <c r="L355" s="190" t="s">
        <v>2407</v>
      </c>
      <c r="M355" s="322">
        <v>6088143724</v>
      </c>
      <c r="N355" s="196" t="s">
        <v>2408</v>
      </c>
      <c r="O355" s="251"/>
      <c r="P355" s="251"/>
      <c r="Q355" s="252" t="s">
        <v>30</v>
      </c>
      <c r="R355" s="251">
        <v>45493</v>
      </c>
      <c r="S355" s="254"/>
      <c r="T355" s="251"/>
      <c r="U355" s="251"/>
      <c r="V355" s="251"/>
      <c r="W355" s="251"/>
    </row>
    <row r="356" spans="1:23" ht="25.15" customHeight="1">
      <c r="A356" s="190" t="s">
        <v>2459</v>
      </c>
      <c r="B356" s="190" t="s">
        <v>2464</v>
      </c>
      <c r="C356" s="196" t="s">
        <v>2383</v>
      </c>
      <c r="D356" s="196" t="s">
        <v>2465</v>
      </c>
      <c r="E356" s="196" t="s">
        <v>2011</v>
      </c>
      <c r="F356" s="196" t="s">
        <v>2466</v>
      </c>
      <c r="G356" s="196" t="s">
        <v>2467</v>
      </c>
      <c r="H356" s="196" t="s">
        <v>2460</v>
      </c>
      <c r="I356" s="196" t="s">
        <v>1195</v>
      </c>
      <c r="J356" s="196" t="s">
        <v>2461</v>
      </c>
      <c r="K356" s="190" t="s">
        <v>2462</v>
      </c>
      <c r="L356" s="190" t="s">
        <v>2462</v>
      </c>
      <c r="M356" s="322">
        <v>3818502409</v>
      </c>
      <c r="N356" s="196" t="s">
        <v>2463</v>
      </c>
      <c r="O356" s="251"/>
      <c r="P356" s="251"/>
      <c r="Q356" s="252" t="s">
        <v>602</v>
      </c>
      <c r="R356" s="251">
        <v>45491</v>
      </c>
      <c r="S356" s="254" t="s">
        <v>2713</v>
      </c>
      <c r="T356" s="251"/>
      <c r="U356" s="251"/>
      <c r="V356" s="251"/>
      <c r="W356" s="251"/>
    </row>
    <row r="357" spans="1:23" ht="25.15" customHeight="1">
      <c r="A357" s="190" t="s">
        <v>2510</v>
      </c>
      <c r="B357" s="190" t="s">
        <v>2514</v>
      </c>
      <c r="C357" s="196" t="s">
        <v>2383</v>
      </c>
      <c r="D357" s="196" t="s">
        <v>2515</v>
      </c>
      <c r="E357" s="196" t="s">
        <v>1987</v>
      </c>
      <c r="F357" s="196"/>
      <c r="G357" s="196"/>
      <c r="H357" s="196" t="s">
        <v>2511</v>
      </c>
      <c r="I357" s="196" t="s">
        <v>334</v>
      </c>
      <c r="J357" s="196" t="s">
        <v>2512</v>
      </c>
      <c r="K357" s="190" t="s">
        <v>2516</v>
      </c>
      <c r="L357" s="190"/>
      <c r="M357" s="322">
        <v>1068127271</v>
      </c>
      <c r="N357" s="196" t="s">
        <v>2513</v>
      </c>
      <c r="O357" s="251"/>
      <c r="P357" s="251"/>
      <c r="Q357" s="252" t="s">
        <v>30</v>
      </c>
      <c r="R357" s="251">
        <v>45582</v>
      </c>
      <c r="S357" s="254" t="s">
        <v>2693</v>
      </c>
      <c r="T357" s="251"/>
      <c r="U357" s="251"/>
      <c r="V357" s="251"/>
      <c r="W357" s="251"/>
    </row>
    <row r="358" spans="1:23" ht="25.15" customHeight="1">
      <c r="A358" s="190" t="s">
        <v>2565</v>
      </c>
      <c r="B358" s="190" t="s">
        <v>2570</v>
      </c>
      <c r="C358" s="196" t="s">
        <v>2383</v>
      </c>
      <c r="D358" s="196" t="s">
        <v>2571</v>
      </c>
      <c r="E358" s="196" t="s">
        <v>1987</v>
      </c>
      <c r="F358" s="196"/>
      <c r="G358" s="196"/>
      <c r="H358" s="196" t="s">
        <v>2566</v>
      </c>
      <c r="I358" s="196" t="s">
        <v>345</v>
      </c>
      <c r="J358" s="196" t="s">
        <v>2567</v>
      </c>
      <c r="K358" s="190" t="s">
        <v>2568</v>
      </c>
      <c r="L358" s="190" t="s">
        <v>2568</v>
      </c>
      <c r="M358" s="322">
        <v>1338122735</v>
      </c>
      <c r="N358" s="196" t="s">
        <v>2569</v>
      </c>
      <c r="O358" s="251"/>
      <c r="P358" s="252" t="s">
        <v>30</v>
      </c>
      <c r="Q358" s="251">
        <v>45429</v>
      </c>
      <c r="R358" s="251">
        <v>45584</v>
      </c>
      <c r="S358" s="254" t="s">
        <v>2693</v>
      </c>
      <c r="T358" s="251"/>
      <c r="U358" s="251"/>
      <c r="V358" s="251"/>
      <c r="W358" s="251"/>
    </row>
    <row r="359" spans="1:23" ht="25.15" customHeight="1">
      <c r="A359" s="190" t="s">
        <v>2634</v>
      </c>
      <c r="B359" s="190" t="s">
        <v>2639</v>
      </c>
      <c r="C359" s="196" t="s">
        <v>2640</v>
      </c>
      <c r="D359" s="196" t="s">
        <v>2641</v>
      </c>
      <c r="E359" s="196" t="s">
        <v>2011</v>
      </c>
      <c r="F359" s="196" t="s">
        <v>2642</v>
      </c>
      <c r="G359" s="196" t="s">
        <v>2643</v>
      </c>
      <c r="H359" s="196" t="s">
        <v>2635</v>
      </c>
      <c r="I359" s="196" t="s">
        <v>1024</v>
      </c>
      <c r="J359" s="196" t="s">
        <v>2636</v>
      </c>
      <c r="K359" s="190" t="s">
        <v>2644</v>
      </c>
      <c r="L359" s="190" t="s">
        <v>2637</v>
      </c>
      <c r="M359" s="322">
        <v>3028502857</v>
      </c>
      <c r="N359" s="196" t="s">
        <v>2638</v>
      </c>
      <c r="O359" s="251"/>
      <c r="P359" s="252" t="s">
        <v>602</v>
      </c>
      <c r="Q359" s="251">
        <v>45470</v>
      </c>
      <c r="R359" s="251">
        <v>45603</v>
      </c>
      <c r="S359" s="254" t="s">
        <v>2695</v>
      </c>
      <c r="T359" s="251"/>
      <c r="U359" s="251"/>
      <c r="V359" s="251"/>
      <c r="W359" s="251"/>
    </row>
    <row r="360" spans="1:23" ht="25.15" customHeight="1">
      <c r="A360" s="190" t="s">
        <v>2158</v>
      </c>
      <c r="B360" s="190" t="s">
        <v>2159</v>
      </c>
      <c r="C360" s="196" t="s">
        <v>2075</v>
      </c>
      <c r="D360" s="196" t="s">
        <v>2163</v>
      </c>
      <c r="E360" s="196" t="s">
        <v>2076</v>
      </c>
      <c r="F360" s="196" t="s">
        <v>2164</v>
      </c>
      <c r="G360" s="196" t="s">
        <v>2165</v>
      </c>
      <c r="H360" s="196" t="s">
        <v>2159</v>
      </c>
      <c r="I360" s="196" t="s">
        <v>816</v>
      </c>
      <c r="J360" s="196" t="s">
        <v>2160</v>
      </c>
      <c r="K360" s="190" t="s">
        <v>2161</v>
      </c>
      <c r="L360" s="190" t="s">
        <v>2161</v>
      </c>
      <c r="M360" s="322">
        <v>1428801499</v>
      </c>
      <c r="N360" s="196" t="s">
        <v>2162</v>
      </c>
      <c r="O360" s="251"/>
      <c r="P360" s="251"/>
      <c r="Q360" s="252" t="s">
        <v>602</v>
      </c>
      <c r="R360" s="251">
        <v>45479</v>
      </c>
      <c r="S360" s="254" t="s">
        <v>2695</v>
      </c>
      <c r="T360" s="254" t="s">
        <v>2695</v>
      </c>
      <c r="U360" s="251"/>
      <c r="V360" s="251"/>
      <c r="W360" s="251"/>
    </row>
    <row r="361" spans="1:23" ht="25.15" customHeight="1">
      <c r="A361" s="190" t="s">
        <v>1036</v>
      </c>
      <c r="B361" s="190" t="s">
        <v>1037</v>
      </c>
      <c r="C361" s="196" t="s">
        <v>2058</v>
      </c>
      <c r="D361" s="196" t="s">
        <v>1038</v>
      </c>
      <c r="E361" s="196" t="s">
        <v>2011</v>
      </c>
      <c r="F361" s="196" t="s">
        <v>1043</v>
      </c>
      <c r="G361" s="196" t="s">
        <v>1044</v>
      </c>
      <c r="H361" s="196" t="s">
        <v>1041</v>
      </c>
      <c r="I361" s="196" t="s">
        <v>1040</v>
      </c>
      <c r="J361" s="196" t="s">
        <v>1042</v>
      </c>
      <c r="K361" s="190" t="s">
        <v>1039</v>
      </c>
      <c r="L361" s="190" t="s">
        <v>2059</v>
      </c>
      <c r="M361" s="322">
        <v>1358553270</v>
      </c>
      <c r="N361" s="196" t="s">
        <v>2060</v>
      </c>
      <c r="O361" s="251"/>
      <c r="P361" s="251"/>
      <c r="Q361" s="252" t="s">
        <v>30</v>
      </c>
      <c r="R361" s="251">
        <v>45507</v>
      </c>
      <c r="S361" s="251">
        <v>45338</v>
      </c>
      <c r="T361" s="254" t="s">
        <v>2700</v>
      </c>
      <c r="U361" s="251"/>
      <c r="V361" s="251"/>
      <c r="W361" s="251"/>
    </row>
    <row r="362" spans="1:23" ht="25.15" customHeight="1">
      <c r="A362" s="190" t="s">
        <v>1586</v>
      </c>
      <c r="B362" s="190" t="s">
        <v>1587</v>
      </c>
      <c r="C362" s="196" t="s">
        <v>2383</v>
      </c>
      <c r="D362" s="196" t="s">
        <v>1711</v>
      </c>
      <c r="E362" s="196" t="s">
        <v>2011</v>
      </c>
      <c r="F362" s="196" t="s">
        <v>1591</v>
      </c>
      <c r="G362" s="196" t="s">
        <v>1592</v>
      </c>
      <c r="H362" s="196" t="s">
        <v>1589</v>
      </c>
      <c r="I362" s="196" t="s">
        <v>1346</v>
      </c>
      <c r="J362" s="196" t="s">
        <v>1590</v>
      </c>
      <c r="K362" s="190" t="s">
        <v>1588</v>
      </c>
      <c r="L362" s="190" t="s">
        <v>1712</v>
      </c>
      <c r="M362" s="322">
        <v>3128604790</v>
      </c>
      <c r="N362" s="196" t="s">
        <v>2536</v>
      </c>
      <c r="O362" s="251"/>
      <c r="P362" s="252" t="s">
        <v>602</v>
      </c>
      <c r="Q362" s="251">
        <v>45437</v>
      </c>
      <c r="R362" s="251">
        <v>45605</v>
      </c>
      <c r="S362" s="251">
        <v>45397</v>
      </c>
      <c r="T362" s="254" t="s">
        <v>2694</v>
      </c>
      <c r="U362" s="251"/>
      <c r="V362" s="251"/>
      <c r="W362" s="251"/>
    </row>
    <row r="363" spans="1:23" ht="25.15" customHeight="1">
      <c r="A363" s="190" t="s">
        <v>2039</v>
      </c>
      <c r="B363" s="190" t="s">
        <v>2042</v>
      </c>
      <c r="C363" s="196" t="s">
        <v>2013</v>
      </c>
      <c r="D363" s="196" t="s">
        <v>1486</v>
      </c>
      <c r="E363" s="196" t="s">
        <v>1987</v>
      </c>
      <c r="F363" s="196" t="s">
        <v>1490</v>
      </c>
      <c r="G363" s="196" t="s">
        <v>1491</v>
      </c>
      <c r="H363" s="196" t="s">
        <v>1488</v>
      </c>
      <c r="I363" s="196" t="s">
        <v>1267</v>
      </c>
      <c r="J363" s="196" t="s">
        <v>1489</v>
      </c>
      <c r="K363" s="190" t="s">
        <v>1487</v>
      </c>
      <c r="L363" s="190" t="s">
        <v>2040</v>
      </c>
      <c r="M363" s="322">
        <v>1268105325</v>
      </c>
      <c r="N363" s="196" t="s">
        <v>2041</v>
      </c>
      <c r="O363" s="251"/>
      <c r="P363" s="252" t="s">
        <v>30</v>
      </c>
      <c r="Q363" s="251">
        <v>45381</v>
      </c>
      <c r="R363" s="251">
        <v>45585</v>
      </c>
      <c r="S363" s="251">
        <v>45386</v>
      </c>
      <c r="T363" s="254" t="s">
        <v>2695</v>
      </c>
      <c r="U363" s="251"/>
      <c r="V363" s="251"/>
      <c r="W363" s="251"/>
    </row>
    <row r="364" spans="1:23" ht="25.15" customHeight="1">
      <c r="A364" s="190" t="s">
        <v>1579</v>
      </c>
      <c r="B364" s="190" t="s">
        <v>1580</v>
      </c>
      <c r="C364" s="196" t="s">
        <v>2414</v>
      </c>
      <c r="D364" s="196" t="s">
        <v>2624</v>
      </c>
      <c r="E364" s="196" t="s">
        <v>1987</v>
      </c>
      <c r="F364" s="196" t="s">
        <v>1584</v>
      </c>
      <c r="G364" s="196" t="s">
        <v>1585</v>
      </c>
      <c r="H364" s="196" t="s">
        <v>1582</v>
      </c>
      <c r="I364" s="196" t="s">
        <v>1346</v>
      </c>
      <c r="J364" s="196" t="s">
        <v>1583</v>
      </c>
      <c r="K364" s="190" t="s">
        <v>1581</v>
      </c>
      <c r="L364" s="190"/>
      <c r="M364" s="322">
        <v>5468701151</v>
      </c>
      <c r="N364" s="196" t="s">
        <v>2623</v>
      </c>
      <c r="O364" s="251"/>
      <c r="P364" s="251"/>
      <c r="Q364" s="251"/>
      <c r="R364" s="252" t="s">
        <v>30</v>
      </c>
      <c r="S364" s="251">
        <v>45393</v>
      </c>
      <c r="T364" s="254" t="s">
        <v>2693</v>
      </c>
      <c r="U364" s="251"/>
      <c r="V364" s="251"/>
      <c r="W364" s="251"/>
    </row>
    <row r="365" spans="1:23" ht="25.15" customHeight="1">
      <c r="A365" s="190" t="s">
        <v>1955</v>
      </c>
      <c r="B365" s="190" t="s">
        <v>1956</v>
      </c>
      <c r="C365" s="196" t="s">
        <v>2383</v>
      </c>
      <c r="D365" s="196" t="s">
        <v>1957</v>
      </c>
      <c r="E365" s="196" t="s">
        <v>1987</v>
      </c>
      <c r="F365" s="196"/>
      <c r="G365" s="196"/>
      <c r="H365" s="196" t="s">
        <v>2574</v>
      </c>
      <c r="I365" s="196" t="s">
        <v>1430</v>
      </c>
      <c r="J365" s="196" t="s">
        <v>2575</v>
      </c>
      <c r="K365" s="190" t="s">
        <v>2576</v>
      </c>
      <c r="L365" s="190" t="s">
        <v>2576</v>
      </c>
      <c r="M365" s="322">
        <v>2248111500</v>
      </c>
      <c r="N365" s="196" t="s">
        <v>2577</v>
      </c>
      <c r="O365" s="251"/>
      <c r="P365" s="251"/>
      <c r="Q365" s="252" t="s">
        <v>30</v>
      </c>
      <c r="R365" s="251">
        <v>45611</v>
      </c>
      <c r="S365" s="251">
        <v>45471</v>
      </c>
      <c r="T365" s="254" t="s">
        <v>2693</v>
      </c>
      <c r="U365" s="251"/>
      <c r="V365" s="251"/>
      <c r="W365" s="251"/>
    </row>
    <row r="366" spans="1:23" ht="25.15" customHeight="1">
      <c r="A366" s="190" t="s">
        <v>1045</v>
      </c>
      <c r="B366" s="190" t="s">
        <v>1059</v>
      </c>
      <c r="C366" s="196" t="s">
        <v>2383</v>
      </c>
      <c r="D366" s="196" t="s">
        <v>1060</v>
      </c>
      <c r="E366" s="196" t="s">
        <v>1987</v>
      </c>
      <c r="F366" s="196"/>
      <c r="G366" s="196"/>
      <c r="H366" s="196" t="s">
        <v>1063</v>
      </c>
      <c r="I366" s="196" t="s">
        <v>1062</v>
      </c>
      <c r="J366" s="196" t="s">
        <v>1064</v>
      </c>
      <c r="K366" s="190" t="s">
        <v>1061</v>
      </c>
      <c r="L366" s="190" t="s">
        <v>1061</v>
      </c>
      <c r="M366" s="322">
        <v>3128188306</v>
      </c>
      <c r="N366" s="196" t="s">
        <v>2382</v>
      </c>
      <c r="O366" s="251"/>
      <c r="P366" s="251"/>
      <c r="Q366" s="252" t="s">
        <v>30</v>
      </c>
      <c r="R366" s="251">
        <v>45532</v>
      </c>
      <c r="S366" s="251">
        <v>45341</v>
      </c>
      <c r="T366" s="254" t="s">
        <v>2693</v>
      </c>
      <c r="U366" s="251"/>
      <c r="V366" s="251"/>
      <c r="W366" s="251"/>
    </row>
    <row r="367" spans="1:23" ht="25.15" customHeight="1">
      <c r="A367" s="190" t="s">
        <v>1820</v>
      </c>
      <c r="B367" s="190" t="s">
        <v>1821</v>
      </c>
      <c r="C367" s="196" t="s">
        <v>2344</v>
      </c>
      <c r="D367" s="196" t="s">
        <v>2345</v>
      </c>
      <c r="E367" s="196" t="s">
        <v>2011</v>
      </c>
      <c r="F367" s="196" t="s">
        <v>1822</v>
      </c>
      <c r="G367" s="196" t="s">
        <v>1823</v>
      </c>
      <c r="H367" s="196" t="s">
        <v>1824</v>
      </c>
      <c r="I367" s="196" t="s">
        <v>1622</v>
      </c>
      <c r="J367" s="196" t="s">
        <v>1825</v>
      </c>
      <c r="K367" s="190" t="s">
        <v>2346</v>
      </c>
      <c r="L367" s="190" t="s">
        <v>1826</v>
      </c>
      <c r="M367" s="322">
        <v>1318636918</v>
      </c>
      <c r="N367" s="196" t="s">
        <v>2343</v>
      </c>
      <c r="O367" s="251"/>
      <c r="P367" s="251"/>
      <c r="Q367" s="252" t="s">
        <v>602</v>
      </c>
      <c r="R367" s="251">
        <v>45610</v>
      </c>
      <c r="S367" s="251">
        <v>45440</v>
      </c>
      <c r="T367" s="254" t="s">
        <v>2695</v>
      </c>
      <c r="U367" s="251"/>
      <c r="V367" s="251"/>
      <c r="W367" s="251"/>
    </row>
    <row r="368" spans="1:23" ht="25.15" customHeight="1">
      <c r="A368" s="190" t="s">
        <v>2603</v>
      </c>
      <c r="B368" s="190" t="s">
        <v>1429</v>
      </c>
      <c r="C368" s="196" t="s">
        <v>2383</v>
      </c>
      <c r="D368" s="196" t="s">
        <v>2811</v>
      </c>
      <c r="E368" s="196" t="s">
        <v>1987</v>
      </c>
      <c r="F368" s="196"/>
      <c r="G368" s="196"/>
      <c r="H368" s="196" t="s">
        <v>1431</v>
      </c>
      <c r="I368" s="196" t="s">
        <v>1430</v>
      </c>
      <c r="J368" s="196" t="s">
        <v>1432</v>
      </c>
      <c r="K368" s="190" t="s">
        <v>2606</v>
      </c>
      <c r="L368" s="190" t="s">
        <v>2604</v>
      </c>
      <c r="M368" s="322">
        <v>6948102933</v>
      </c>
      <c r="N368" s="196" t="s">
        <v>2605</v>
      </c>
      <c r="O368" s="251"/>
      <c r="P368" s="251"/>
      <c r="Q368" s="251"/>
      <c r="R368" s="252" t="s">
        <v>30</v>
      </c>
      <c r="S368" s="251">
        <v>45380</v>
      </c>
      <c r="T368" s="254" t="s">
        <v>2693</v>
      </c>
      <c r="U368" s="251"/>
      <c r="V368" s="251"/>
      <c r="W368" s="251"/>
    </row>
    <row r="369" spans="1:23" ht="25.15" customHeight="1">
      <c r="A369" s="190" t="s">
        <v>1937</v>
      </c>
      <c r="B369" s="190" t="s">
        <v>1939</v>
      </c>
      <c r="C369" s="196" t="s">
        <v>2075</v>
      </c>
      <c r="D369" s="196" t="s">
        <v>1938</v>
      </c>
      <c r="E369" s="196" t="s">
        <v>1987</v>
      </c>
      <c r="F369" s="196"/>
      <c r="G369" s="196"/>
      <c r="H369" s="196" t="s">
        <v>2318</v>
      </c>
      <c r="I369" s="196" t="s">
        <v>1430</v>
      </c>
      <c r="J369" s="196" t="s">
        <v>1940</v>
      </c>
      <c r="K369" s="190" t="s">
        <v>2320</v>
      </c>
      <c r="L369" s="190" t="s">
        <v>1941</v>
      </c>
      <c r="M369" s="322">
        <v>3028124080</v>
      </c>
      <c r="N369" s="196" t="s">
        <v>2319</v>
      </c>
      <c r="O369" s="251"/>
      <c r="P369" s="251"/>
      <c r="Q369" s="252" t="s">
        <v>30</v>
      </c>
      <c r="R369" s="251">
        <v>45540</v>
      </c>
      <c r="S369" s="251">
        <v>45464</v>
      </c>
      <c r="T369" s="254" t="s">
        <v>2693</v>
      </c>
      <c r="U369" s="251"/>
      <c r="V369" s="251"/>
      <c r="W369" s="251"/>
    </row>
    <row r="370" spans="1:23" ht="25.15" customHeight="1">
      <c r="A370" s="190" t="s">
        <v>2048</v>
      </c>
      <c r="B370" s="190" t="s">
        <v>2051</v>
      </c>
      <c r="C370" s="196" t="s">
        <v>2013</v>
      </c>
      <c r="D370" s="196" t="s">
        <v>2052</v>
      </c>
      <c r="E370" s="196" t="s">
        <v>2723</v>
      </c>
      <c r="F370" s="196" t="s">
        <v>2053</v>
      </c>
      <c r="G370" s="196"/>
      <c r="H370" s="196" t="s">
        <v>2049</v>
      </c>
      <c r="I370" s="196" t="s">
        <v>1577</v>
      </c>
      <c r="J370" s="196"/>
      <c r="K370" s="190"/>
      <c r="L370" s="190"/>
      <c r="M370" s="322">
        <v>1218300616</v>
      </c>
      <c r="N370" s="196" t="s">
        <v>2050</v>
      </c>
      <c r="O370" s="251"/>
      <c r="P370" s="251"/>
      <c r="Q370" s="251"/>
      <c r="R370" s="252" t="s">
        <v>2697</v>
      </c>
      <c r="S370" s="251" t="s">
        <v>2699</v>
      </c>
      <c r="T370" s="251">
        <v>45580</v>
      </c>
      <c r="U370" s="254" t="s">
        <v>2942</v>
      </c>
      <c r="V370" s="251"/>
      <c r="W370" s="251"/>
    </row>
    <row r="371" spans="1:23" ht="25.15" customHeight="1">
      <c r="A371" s="172" t="s">
        <v>3021</v>
      </c>
      <c r="B371" s="172" t="s">
        <v>3013</v>
      </c>
      <c r="C371" s="172" t="s">
        <v>3014</v>
      </c>
      <c r="D371" s="172" t="s">
        <v>3039</v>
      </c>
      <c r="E371" s="172" t="s">
        <v>3015</v>
      </c>
      <c r="F371" s="172" t="s">
        <v>3016</v>
      </c>
      <c r="G371" s="172" t="s">
        <v>3017</v>
      </c>
      <c r="H371" s="172" t="s">
        <v>3018</v>
      </c>
      <c r="I371" s="172" t="s">
        <v>107</v>
      </c>
      <c r="J371" s="172" t="s">
        <v>3019</v>
      </c>
      <c r="K371" s="249"/>
      <c r="L371" s="249" t="s">
        <v>3020</v>
      </c>
      <c r="M371" s="323">
        <v>2068204293</v>
      </c>
      <c r="N371" s="152">
        <v>90700266501</v>
      </c>
      <c r="O371" s="172"/>
      <c r="P371" s="172"/>
      <c r="Q371" s="172"/>
      <c r="R371" s="172"/>
      <c r="S371" s="252" t="s">
        <v>602</v>
      </c>
      <c r="T371" s="251" t="s">
        <v>3036</v>
      </c>
      <c r="U371" s="274" t="s">
        <v>2942</v>
      </c>
      <c r="V371" s="251"/>
      <c r="W371" s="251"/>
    </row>
    <row r="372" spans="1:23" ht="25.15" customHeight="1">
      <c r="A372" s="172" t="s">
        <v>3022</v>
      </c>
      <c r="B372" s="172" t="s">
        <v>3013</v>
      </c>
      <c r="C372" s="172" t="s">
        <v>3023</v>
      </c>
      <c r="D372" s="172" t="s">
        <v>3042</v>
      </c>
      <c r="E372" s="172" t="s">
        <v>3015</v>
      </c>
      <c r="F372" s="172" t="s">
        <v>3016</v>
      </c>
      <c r="G372" s="172" t="s">
        <v>3017</v>
      </c>
      <c r="H372" s="172" t="s">
        <v>3018</v>
      </c>
      <c r="I372" s="172" t="s">
        <v>107</v>
      </c>
      <c r="J372" s="172" t="s">
        <v>3019</v>
      </c>
      <c r="K372" s="249"/>
      <c r="L372" s="249" t="s">
        <v>3020</v>
      </c>
      <c r="M372" s="323">
        <v>2068204293</v>
      </c>
      <c r="N372" s="152">
        <v>91405643397</v>
      </c>
      <c r="O372" s="172"/>
      <c r="P372" s="172"/>
      <c r="Q372" s="172"/>
      <c r="R372" s="172"/>
      <c r="S372" s="252" t="s">
        <v>602</v>
      </c>
      <c r="T372" s="217" t="s">
        <v>3037</v>
      </c>
      <c r="U372" s="274" t="s">
        <v>2942</v>
      </c>
      <c r="V372" s="251"/>
      <c r="W372" s="251"/>
    </row>
    <row r="373" spans="1:23" ht="25.15" customHeight="1">
      <c r="A373" s="172" t="s">
        <v>3024</v>
      </c>
      <c r="B373" s="172" t="s">
        <v>3013</v>
      </c>
      <c r="C373" s="172" t="s">
        <v>3014</v>
      </c>
      <c r="D373" s="172" t="s">
        <v>3040</v>
      </c>
      <c r="E373" s="172" t="s">
        <v>3015</v>
      </c>
      <c r="F373" s="172" t="s">
        <v>3016</v>
      </c>
      <c r="G373" s="172" t="s">
        <v>3017</v>
      </c>
      <c r="H373" s="172" t="s">
        <v>3018</v>
      </c>
      <c r="I373" s="172" t="s">
        <v>107</v>
      </c>
      <c r="J373" s="172" t="s">
        <v>3019</v>
      </c>
      <c r="K373" s="249"/>
      <c r="L373" s="249" t="s">
        <v>3020</v>
      </c>
      <c r="M373" s="323">
        <v>2068204293</v>
      </c>
      <c r="N373" s="275">
        <v>20782030400</v>
      </c>
      <c r="O373" s="172"/>
      <c r="P373" s="172"/>
      <c r="Q373" s="172"/>
      <c r="R373" s="172"/>
      <c r="S373" s="252" t="s">
        <v>602</v>
      </c>
      <c r="T373" s="251">
        <v>45603</v>
      </c>
      <c r="U373" s="274" t="s">
        <v>2942</v>
      </c>
      <c r="V373" s="251"/>
      <c r="W373" s="251"/>
    </row>
    <row r="374" spans="1:23" ht="25.15" customHeight="1">
      <c r="A374" s="172" t="s">
        <v>3025</v>
      </c>
      <c r="B374" s="172" t="s">
        <v>3013</v>
      </c>
      <c r="C374" s="172" t="s">
        <v>3026</v>
      </c>
      <c r="D374" s="172" t="s">
        <v>3041</v>
      </c>
      <c r="E374" s="172" t="s">
        <v>3015</v>
      </c>
      <c r="F374" s="172" t="s">
        <v>3016</v>
      </c>
      <c r="G374" s="172" t="s">
        <v>3017</v>
      </c>
      <c r="H374" s="172" t="s">
        <v>3018</v>
      </c>
      <c r="I374" s="172" t="s">
        <v>107</v>
      </c>
      <c r="J374" s="172" t="s">
        <v>3019</v>
      </c>
      <c r="K374" s="249"/>
      <c r="L374" s="249" t="s">
        <v>3020</v>
      </c>
      <c r="M374" s="323">
        <v>2068204293</v>
      </c>
      <c r="N374" s="152">
        <v>21482135990</v>
      </c>
      <c r="O374" s="172"/>
      <c r="P374" s="172"/>
      <c r="Q374" s="172"/>
      <c r="R374" s="172"/>
      <c r="S374" s="252" t="s">
        <v>602</v>
      </c>
      <c r="T374" s="251" t="s">
        <v>3035</v>
      </c>
      <c r="U374" s="274" t="s">
        <v>2942</v>
      </c>
      <c r="V374" s="251"/>
      <c r="W374" s="251"/>
    </row>
    <row r="375" spans="1:23" ht="25.15" customHeight="1">
      <c r="A375" s="190" t="s">
        <v>929</v>
      </c>
      <c r="B375" s="190" t="s">
        <v>930</v>
      </c>
      <c r="C375" s="196" t="s">
        <v>2075</v>
      </c>
      <c r="D375" s="196" t="s">
        <v>931</v>
      </c>
      <c r="E375" s="196" t="s">
        <v>2076</v>
      </c>
      <c r="F375" s="196"/>
      <c r="G375" s="196" t="s">
        <v>934</v>
      </c>
      <c r="H375" s="196" t="s">
        <v>932</v>
      </c>
      <c r="I375" s="196" t="s">
        <v>31</v>
      </c>
      <c r="J375" s="196" t="s">
        <v>933</v>
      </c>
      <c r="K375" s="190" t="s">
        <v>997</v>
      </c>
      <c r="L375" s="190" t="s">
        <v>997</v>
      </c>
      <c r="M375" s="322">
        <v>8711302375</v>
      </c>
      <c r="N375" s="196" t="s">
        <v>2171</v>
      </c>
      <c r="O375" s="251"/>
      <c r="P375" s="251"/>
      <c r="Q375" s="252" t="s">
        <v>30</v>
      </c>
      <c r="R375" s="251">
        <v>45512</v>
      </c>
      <c r="S375" s="251">
        <v>45323</v>
      </c>
      <c r="T375" s="251">
        <v>45502</v>
      </c>
      <c r="U375" s="254" t="s">
        <v>2700</v>
      </c>
      <c r="V375" s="251"/>
      <c r="W375" s="251"/>
    </row>
    <row r="376" spans="1:23" ht="25.15" customHeight="1">
      <c r="A376" s="249" t="s">
        <v>2911</v>
      </c>
      <c r="B376" s="190" t="s">
        <v>2907</v>
      </c>
      <c r="C376" s="196" t="s">
        <v>2906</v>
      </c>
      <c r="D376" s="258" t="s">
        <v>2912</v>
      </c>
      <c r="E376" s="196" t="s">
        <v>2718</v>
      </c>
      <c r="F376" s="196"/>
      <c r="G376" s="196"/>
      <c r="H376" s="196" t="s">
        <v>2908</v>
      </c>
      <c r="I376" s="196" t="s">
        <v>29</v>
      </c>
      <c r="J376" s="196" t="s">
        <v>2909</v>
      </c>
      <c r="K376" s="190" t="s">
        <v>2910</v>
      </c>
      <c r="L376" s="190" t="s">
        <v>2910</v>
      </c>
      <c r="M376" s="322">
        <v>1398116527</v>
      </c>
      <c r="N376" s="196">
        <v>13981165276</v>
      </c>
      <c r="O376" s="251"/>
      <c r="P376" s="251"/>
      <c r="Q376" s="251"/>
      <c r="R376" s="251"/>
      <c r="S376" s="252" t="s">
        <v>30</v>
      </c>
      <c r="T376" s="251">
        <v>45567</v>
      </c>
      <c r="U376" s="254" t="s">
        <v>2693</v>
      </c>
      <c r="V376" s="251"/>
      <c r="W376" s="251"/>
    </row>
    <row r="377" spans="1:23" ht="25.15" customHeight="1">
      <c r="A377" s="172" t="s">
        <v>2988</v>
      </c>
      <c r="B377" s="190" t="s">
        <v>2981</v>
      </c>
      <c r="C377" s="196" t="s">
        <v>1140</v>
      </c>
      <c r="D377" s="258" t="s">
        <v>2982</v>
      </c>
      <c r="E377" s="196" t="s">
        <v>2718</v>
      </c>
      <c r="F377" s="190"/>
      <c r="G377" s="196"/>
      <c r="H377" s="196" t="s">
        <v>2983</v>
      </c>
      <c r="I377" s="196"/>
      <c r="J377" s="196" t="s">
        <v>2984</v>
      </c>
      <c r="K377" s="190"/>
      <c r="L377" s="190" t="s">
        <v>2985</v>
      </c>
      <c r="M377" s="322">
        <v>6108167544</v>
      </c>
      <c r="N377" s="196">
        <v>61081675446</v>
      </c>
      <c r="O377" s="251"/>
      <c r="P377" s="251"/>
      <c r="Q377" s="251"/>
      <c r="R377" s="251"/>
      <c r="S377" s="252" t="s">
        <v>30</v>
      </c>
      <c r="T377" s="251">
        <v>45586</v>
      </c>
      <c r="U377" s="254" t="s">
        <v>2693</v>
      </c>
      <c r="V377" s="251"/>
      <c r="W377" s="251"/>
    </row>
    <row r="378" spans="1:23" ht="25.15" customHeight="1">
      <c r="A378" s="190" t="s">
        <v>2208</v>
      </c>
      <c r="B378" s="190" t="s">
        <v>2212</v>
      </c>
      <c r="C378" s="196" t="s">
        <v>2075</v>
      </c>
      <c r="D378" s="196" t="s">
        <v>2213</v>
      </c>
      <c r="E378" s="196" t="s">
        <v>2076</v>
      </c>
      <c r="F378" s="196" t="s">
        <v>2214</v>
      </c>
      <c r="G378" s="196" t="s">
        <v>2215</v>
      </c>
      <c r="H378" s="196" t="s">
        <v>2892</v>
      </c>
      <c r="I378" s="196"/>
      <c r="J378" s="196" t="s">
        <v>2209</v>
      </c>
      <c r="K378" s="190" t="s">
        <v>2210</v>
      </c>
      <c r="L378" s="190" t="s">
        <v>2210</v>
      </c>
      <c r="M378" s="322">
        <v>3258802564</v>
      </c>
      <c r="N378" s="196" t="s">
        <v>2211</v>
      </c>
      <c r="O378" s="251"/>
      <c r="P378" s="252" t="s">
        <v>30</v>
      </c>
      <c r="Q378" s="251">
        <v>45336</v>
      </c>
      <c r="R378" s="251">
        <v>45520</v>
      </c>
      <c r="S378" s="251"/>
      <c r="T378" s="251">
        <v>45558</v>
      </c>
      <c r="U378" s="254" t="s">
        <v>2694</v>
      </c>
      <c r="V378" s="251"/>
      <c r="W378" s="251"/>
    </row>
    <row r="379" spans="1:23" ht="25.15" customHeight="1">
      <c r="A379" s="190" t="s">
        <v>2427</v>
      </c>
      <c r="B379" s="190" t="s">
        <v>2429</v>
      </c>
      <c r="C379" s="196" t="s">
        <v>2383</v>
      </c>
      <c r="D379" s="196" t="s">
        <v>1630</v>
      </c>
      <c r="E379" s="196" t="s">
        <v>2011</v>
      </c>
      <c r="F379" s="196" t="s">
        <v>2430</v>
      </c>
      <c r="G379" s="196" t="s">
        <v>1635</v>
      </c>
      <c r="H379" s="196"/>
      <c r="I379" s="196"/>
      <c r="J379" s="196"/>
      <c r="K379" s="190" t="s">
        <v>2431</v>
      </c>
      <c r="L379" s="190"/>
      <c r="M379" s="322">
        <v>1308169672</v>
      </c>
      <c r="N379" s="196" t="s">
        <v>2428</v>
      </c>
      <c r="O379" s="251"/>
      <c r="P379" s="252" t="s">
        <v>30</v>
      </c>
      <c r="Q379" s="251">
        <v>45407</v>
      </c>
      <c r="R379" s="251">
        <v>45541</v>
      </c>
      <c r="S379" s="251"/>
      <c r="T379" s="254" t="s">
        <v>2913</v>
      </c>
      <c r="U379" s="254" t="s">
        <v>2913</v>
      </c>
      <c r="V379" s="251"/>
      <c r="W379" s="251"/>
    </row>
    <row r="380" spans="1:23" ht="25.15" customHeight="1">
      <c r="A380" s="190" t="s">
        <v>2349</v>
      </c>
      <c r="B380" s="190" t="s">
        <v>2351</v>
      </c>
      <c r="C380" s="196" t="s">
        <v>2352</v>
      </c>
      <c r="D380" s="196" t="s">
        <v>2804</v>
      </c>
      <c r="E380" s="196" t="s">
        <v>1987</v>
      </c>
      <c r="F380" s="196" t="s">
        <v>2353</v>
      </c>
      <c r="G380" s="196" t="s">
        <v>2354</v>
      </c>
      <c r="H380" s="196" t="s">
        <v>2839</v>
      </c>
      <c r="I380" s="196" t="s">
        <v>107</v>
      </c>
      <c r="J380" s="196" t="s">
        <v>2840</v>
      </c>
      <c r="K380" s="330" t="s">
        <v>2841</v>
      </c>
      <c r="L380" s="190"/>
      <c r="M380" s="322">
        <v>4178103747</v>
      </c>
      <c r="N380" s="196" t="s">
        <v>2350</v>
      </c>
      <c r="O380" s="251"/>
      <c r="P380" s="251"/>
      <c r="Q380" s="251"/>
      <c r="R380" s="252" t="s">
        <v>30</v>
      </c>
      <c r="S380" s="251">
        <v>45420</v>
      </c>
      <c r="T380" s="251">
        <v>45527</v>
      </c>
      <c r="U380" s="254" t="s">
        <v>2693</v>
      </c>
      <c r="V380" s="251"/>
      <c r="W380" s="251"/>
    </row>
    <row r="381" spans="1:23" ht="25.15" customHeight="1">
      <c r="A381" s="190" t="s">
        <v>1304</v>
      </c>
      <c r="B381" s="190" t="s">
        <v>1305</v>
      </c>
      <c r="C381" s="196" t="s">
        <v>2352</v>
      </c>
      <c r="D381" s="196" t="s">
        <v>1306</v>
      </c>
      <c r="E381" s="196" t="s">
        <v>1987</v>
      </c>
      <c r="F381" s="196" t="s">
        <v>1310</v>
      </c>
      <c r="G381" s="196" t="s">
        <v>1311</v>
      </c>
      <c r="H381" s="196" t="s">
        <v>1308</v>
      </c>
      <c r="I381" s="196" t="s">
        <v>345</v>
      </c>
      <c r="J381" s="196" t="s">
        <v>1309</v>
      </c>
      <c r="K381" s="190" t="s">
        <v>1307</v>
      </c>
      <c r="L381" s="190" t="s">
        <v>1307</v>
      </c>
      <c r="M381" s="322">
        <v>1168107777</v>
      </c>
      <c r="N381" s="196" t="s">
        <v>2331</v>
      </c>
      <c r="O381" s="251"/>
      <c r="P381" s="251"/>
      <c r="Q381" s="251"/>
      <c r="R381" s="252" t="s">
        <v>30</v>
      </c>
      <c r="S381" s="251">
        <v>45365</v>
      </c>
      <c r="T381" s="251">
        <v>45511</v>
      </c>
      <c r="U381" s="254" t="s">
        <v>2693</v>
      </c>
      <c r="V381" s="251"/>
      <c r="W381" s="251"/>
    </row>
    <row r="382" spans="1:23" ht="25.15" customHeight="1">
      <c r="A382" s="190" t="s">
        <v>2412</v>
      </c>
      <c r="B382" s="190" t="s">
        <v>1492</v>
      </c>
      <c r="C382" s="196" t="s">
        <v>2414</v>
      </c>
      <c r="D382" s="196" t="s">
        <v>1493</v>
      </c>
      <c r="E382" s="196" t="s">
        <v>1987</v>
      </c>
      <c r="F382" s="196"/>
      <c r="G382" s="196"/>
      <c r="H382" s="196" t="s">
        <v>1495</v>
      </c>
      <c r="I382" s="196" t="s">
        <v>1494</v>
      </c>
      <c r="J382" s="196" t="s">
        <v>1496</v>
      </c>
      <c r="K382" s="190" t="s">
        <v>2845</v>
      </c>
      <c r="L382" s="190" t="s">
        <v>2844</v>
      </c>
      <c r="M382" s="322">
        <v>3088137832</v>
      </c>
      <c r="N382" s="196" t="s">
        <v>2413</v>
      </c>
      <c r="O382" s="251"/>
      <c r="P382" s="251"/>
      <c r="Q382" s="251"/>
      <c r="R382" s="252" t="s">
        <v>30</v>
      </c>
      <c r="S382" s="251">
        <v>45386</v>
      </c>
      <c r="T382" s="251">
        <v>45538</v>
      </c>
      <c r="U382" s="254" t="s">
        <v>2693</v>
      </c>
      <c r="V382" s="251"/>
      <c r="W382" s="251"/>
    </row>
    <row r="383" spans="1:23" ht="25.15" customHeight="1">
      <c r="A383" s="190" t="s">
        <v>2321</v>
      </c>
      <c r="B383" s="190" t="s">
        <v>1879</v>
      </c>
      <c r="C383" s="196" t="s">
        <v>2075</v>
      </c>
      <c r="D383" s="196" t="s">
        <v>2325</v>
      </c>
      <c r="E383" s="196" t="s">
        <v>1987</v>
      </c>
      <c r="F383" s="196"/>
      <c r="G383" s="196"/>
      <c r="H383" s="196" t="s">
        <v>2322</v>
      </c>
      <c r="I383" s="196" t="s">
        <v>2032</v>
      </c>
      <c r="J383" s="196" t="s">
        <v>2323</v>
      </c>
      <c r="K383" s="264" t="s">
        <v>3176</v>
      </c>
      <c r="L383" s="190" t="s">
        <v>3177</v>
      </c>
      <c r="M383" s="322">
        <v>6178604550</v>
      </c>
      <c r="N383" s="196" t="s">
        <v>2324</v>
      </c>
      <c r="O383" s="251"/>
      <c r="P383" s="252" t="s">
        <v>30</v>
      </c>
      <c r="Q383" s="251">
        <v>45388</v>
      </c>
      <c r="R383" s="251">
        <v>45598</v>
      </c>
      <c r="S383" s="251">
        <v>45454</v>
      </c>
      <c r="T383" s="251">
        <v>45638</v>
      </c>
      <c r="U383" s="254" t="s">
        <v>2693</v>
      </c>
      <c r="V383" s="251"/>
      <c r="W383" s="251"/>
    </row>
    <row r="384" spans="1:23" ht="25.15" customHeight="1">
      <c r="A384" s="190" t="s">
        <v>1682</v>
      </c>
      <c r="B384" s="190" t="s">
        <v>1683</v>
      </c>
      <c r="C384" s="196" t="s">
        <v>2383</v>
      </c>
      <c r="D384" s="196" t="s">
        <v>2809</v>
      </c>
      <c r="E384" s="196" t="s">
        <v>2011</v>
      </c>
      <c r="F384" s="196" t="s">
        <v>1687</v>
      </c>
      <c r="G384" s="196" t="s">
        <v>1688</v>
      </c>
      <c r="H384" s="196" t="s">
        <v>1685</v>
      </c>
      <c r="I384" s="196"/>
      <c r="J384" s="196" t="s">
        <v>1686</v>
      </c>
      <c r="K384" s="190" t="s">
        <v>1684</v>
      </c>
      <c r="L384" s="190"/>
      <c r="M384" s="322">
        <v>4628602229</v>
      </c>
      <c r="N384" s="196" t="s">
        <v>2579</v>
      </c>
      <c r="O384" s="251"/>
      <c r="P384" s="251"/>
      <c r="Q384" s="252" t="s">
        <v>30</v>
      </c>
      <c r="R384" s="251">
        <v>45483</v>
      </c>
      <c r="S384" s="251">
        <v>45407</v>
      </c>
      <c r="T384" s="253" t="s">
        <v>2703</v>
      </c>
      <c r="U384" s="254" t="s">
        <v>2700</v>
      </c>
      <c r="V384" s="251"/>
      <c r="W384" s="251"/>
    </row>
    <row r="385" spans="1:23" ht="25.15" customHeight="1">
      <c r="A385" s="172" t="s">
        <v>2991</v>
      </c>
      <c r="B385" s="190" t="s">
        <v>2992</v>
      </c>
      <c r="C385" s="196" t="s">
        <v>1140</v>
      </c>
      <c r="D385" s="258" t="s">
        <v>2993</v>
      </c>
      <c r="E385" s="196" t="s">
        <v>2753</v>
      </c>
      <c r="F385" s="190" t="s">
        <v>2994</v>
      </c>
      <c r="G385" s="196" t="s">
        <v>2995</v>
      </c>
      <c r="H385" s="196" t="s">
        <v>2996</v>
      </c>
      <c r="I385" s="196" t="s">
        <v>512</v>
      </c>
      <c r="J385" s="196" t="s">
        <v>2997</v>
      </c>
      <c r="K385" s="190" t="s">
        <v>2999</v>
      </c>
      <c r="L385" s="190" t="s">
        <v>2998</v>
      </c>
      <c r="M385" s="322">
        <v>2208107829</v>
      </c>
      <c r="N385" s="196">
        <v>22081078290</v>
      </c>
      <c r="O385" s="251"/>
      <c r="P385" s="251"/>
      <c r="Q385" s="251"/>
      <c r="R385" s="251"/>
      <c r="S385" s="252" t="s">
        <v>602</v>
      </c>
      <c r="T385" s="251">
        <v>45589</v>
      </c>
      <c r="U385" s="254" t="s">
        <v>2695</v>
      </c>
      <c r="V385" s="251"/>
      <c r="W385" s="251"/>
    </row>
    <row r="386" spans="1:23" ht="25.15" customHeight="1">
      <c r="A386" s="190" t="s">
        <v>1988</v>
      </c>
      <c r="B386" s="190" t="s">
        <v>1990</v>
      </c>
      <c r="C386" s="196" t="s">
        <v>1991</v>
      </c>
      <c r="D386" s="196" t="s">
        <v>1992</v>
      </c>
      <c r="E386" s="196" t="s">
        <v>1987</v>
      </c>
      <c r="F386" s="196"/>
      <c r="G386" s="196"/>
      <c r="H386" s="196" t="s">
        <v>3108</v>
      </c>
      <c r="I386" s="196" t="s">
        <v>29</v>
      </c>
      <c r="J386" s="196" t="s">
        <v>3109</v>
      </c>
      <c r="K386" s="190" t="s">
        <v>1993</v>
      </c>
      <c r="L386" s="190" t="s">
        <v>3110</v>
      </c>
      <c r="M386" s="322">
        <v>2248133576</v>
      </c>
      <c r="N386" s="196" t="s">
        <v>1989</v>
      </c>
      <c r="O386" s="251"/>
      <c r="P386" s="251"/>
      <c r="Q386" s="251"/>
      <c r="R386" s="252" t="s">
        <v>30</v>
      </c>
      <c r="S386" s="251">
        <v>45469</v>
      </c>
      <c r="T386" s="251">
        <v>45632</v>
      </c>
      <c r="U386" s="254" t="s">
        <v>2693</v>
      </c>
      <c r="V386" s="251"/>
      <c r="W386" s="251"/>
    </row>
    <row r="387" spans="1:23" ht="25.15" customHeight="1">
      <c r="A387" s="190" t="s">
        <v>2433</v>
      </c>
      <c r="B387" s="190" t="s">
        <v>2438</v>
      </c>
      <c r="C387" s="196" t="s">
        <v>2383</v>
      </c>
      <c r="D387" s="196" t="s">
        <v>2439</v>
      </c>
      <c r="E387" s="196" t="s">
        <v>2011</v>
      </c>
      <c r="F387" s="196" t="s">
        <v>2440</v>
      </c>
      <c r="G387" s="196" t="s">
        <v>2441</v>
      </c>
      <c r="H387" s="196" t="s">
        <v>2434</v>
      </c>
      <c r="I387" s="196" t="s">
        <v>345</v>
      </c>
      <c r="J387" s="196" t="s">
        <v>2435</v>
      </c>
      <c r="K387" s="190" t="s">
        <v>2436</v>
      </c>
      <c r="L387" s="190" t="s">
        <v>2436</v>
      </c>
      <c r="M387" s="322">
        <v>1258131062</v>
      </c>
      <c r="N387" s="196" t="s">
        <v>2437</v>
      </c>
      <c r="O387" s="251"/>
      <c r="P387" s="252" t="s">
        <v>602</v>
      </c>
      <c r="Q387" s="251">
        <v>45359</v>
      </c>
      <c r="R387" s="251"/>
      <c r="S387" s="251">
        <v>45420</v>
      </c>
      <c r="T387" s="251">
        <v>45586</v>
      </c>
      <c r="U387" s="254" t="s">
        <v>2694</v>
      </c>
      <c r="V387" s="251"/>
      <c r="W387" s="251"/>
    </row>
    <row r="388" spans="1:23" ht="25.15" customHeight="1">
      <c r="A388" s="190" t="s">
        <v>2442</v>
      </c>
      <c r="B388" s="190" t="s">
        <v>1605</v>
      </c>
      <c r="C388" s="196" t="s">
        <v>2383</v>
      </c>
      <c r="D388" s="196" t="s">
        <v>1606</v>
      </c>
      <c r="E388" s="196" t="s">
        <v>1987</v>
      </c>
      <c r="F388" s="196"/>
      <c r="G388" s="196"/>
      <c r="H388" s="196" t="s">
        <v>1608</v>
      </c>
      <c r="I388" s="196" t="s">
        <v>3246</v>
      </c>
      <c r="J388" s="196" t="s">
        <v>1609</v>
      </c>
      <c r="K388" s="190" t="s">
        <v>1607</v>
      </c>
      <c r="L388" s="190" t="s">
        <v>2443</v>
      </c>
      <c r="M388" s="322">
        <v>1248164240</v>
      </c>
      <c r="N388" s="196" t="s">
        <v>2444</v>
      </c>
      <c r="O388" s="251"/>
      <c r="P388" s="251"/>
      <c r="Q388" s="252" t="s">
        <v>30</v>
      </c>
      <c r="R388" s="251">
        <v>45604</v>
      </c>
      <c r="S388" s="251">
        <v>45401</v>
      </c>
      <c r="T388" s="251">
        <v>45645</v>
      </c>
      <c r="U388" s="254" t="s">
        <v>2693</v>
      </c>
      <c r="V388" s="251"/>
      <c r="W388" s="251"/>
    </row>
    <row r="389" spans="1:23" ht="25.15" customHeight="1">
      <c r="A389" s="172" t="s">
        <v>3078</v>
      </c>
      <c r="B389" s="172" t="s">
        <v>3079</v>
      </c>
      <c r="C389" s="172" t="s">
        <v>1898</v>
      </c>
      <c r="D389" s="172" t="s">
        <v>3080</v>
      </c>
      <c r="E389" s="172" t="s">
        <v>2881</v>
      </c>
      <c r="F389" s="172" t="s">
        <v>3227</v>
      </c>
      <c r="G389" s="172"/>
      <c r="H389" s="172" t="s">
        <v>3228</v>
      </c>
      <c r="I389" s="172" t="s">
        <v>2769</v>
      </c>
      <c r="J389" s="172" t="s">
        <v>3229</v>
      </c>
      <c r="K389" s="249" t="s">
        <v>3230</v>
      </c>
      <c r="L389" s="249" t="s">
        <v>3230</v>
      </c>
      <c r="M389" s="323">
        <v>4360101961</v>
      </c>
      <c r="N389" s="152">
        <v>43601019610</v>
      </c>
      <c r="O389" s="172"/>
      <c r="P389" s="172"/>
      <c r="Q389" s="172"/>
      <c r="R389" s="172"/>
      <c r="S389" s="252" t="s">
        <v>30</v>
      </c>
      <c r="T389" s="251">
        <v>45625</v>
      </c>
      <c r="U389" s="254" t="s">
        <v>2694</v>
      </c>
      <c r="V389" s="251"/>
      <c r="W389" s="251"/>
    </row>
    <row r="390" spans="1:23" ht="25.15" customHeight="1">
      <c r="A390" s="190" t="s">
        <v>2548</v>
      </c>
      <c r="B390" s="190" t="s">
        <v>2550</v>
      </c>
      <c r="C390" s="196" t="s">
        <v>2383</v>
      </c>
      <c r="D390" s="196" t="s">
        <v>2551</v>
      </c>
      <c r="E390" s="196" t="s">
        <v>1987</v>
      </c>
      <c r="F390" s="196"/>
      <c r="G390" s="196"/>
      <c r="H390" s="196" t="s">
        <v>3031</v>
      </c>
      <c r="I390" s="196"/>
      <c r="J390" s="196" t="s">
        <v>3032</v>
      </c>
      <c r="K390" s="190" t="s">
        <v>3033</v>
      </c>
      <c r="L390" s="190" t="s">
        <v>3033</v>
      </c>
      <c r="M390" s="322">
        <v>2208110950</v>
      </c>
      <c r="N390" s="196" t="s">
        <v>2549</v>
      </c>
      <c r="O390" s="251"/>
      <c r="P390" s="251"/>
      <c r="Q390" s="251"/>
      <c r="R390" s="252" t="s">
        <v>30</v>
      </c>
      <c r="S390" s="251">
        <v>45441</v>
      </c>
      <c r="T390" s="251">
        <v>45602</v>
      </c>
      <c r="U390" s="254" t="s">
        <v>2693</v>
      </c>
      <c r="V390" s="251"/>
      <c r="W390" s="251"/>
    </row>
    <row r="391" spans="1:23" ht="25.15" customHeight="1">
      <c r="A391" s="190" t="s">
        <v>1863</v>
      </c>
      <c r="B391" s="190" t="s">
        <v>1865</v>
      </c>
      <c r="C391" s="196" t="s">
        <v>2383</v>
      </c>
      <c r="D391" s="196" t="s">
        <v>1864</v>
      </c>
      <c r="E391" s="196" t="s">
        <v>2011</v>
      </c>
      <c r="F391" s="196" t="s">
        <v>1866</v>
      </c>
      <c r="G391" s="196" t="s">
        <v>1867</v>
      </c>
      <c r="H391" s="196" t="s">
        <v>3000</v>
      </c>
      <c r="I391" s="196"/>
      <c r="J391" s="196"/>
      <c r="K391" s="190" t="s">
        <v>2426</v>
      </c>
      <c r="L391" s="190" t="s">
        <v>2424</v>
      </c>
      <c r="M391" s="322">
        <v>1258602655</v>
      </c>
      <c r="N391" s="196" t="s">
        <v>2425</v>
      </c>
      <c r="O391" s="251"/>
      <c r="P391" s="252" t="s">
        <v>30</v>
      </c>
      <c r="Q391" s="251">
        <v>45442</v>
      </c>
      <c r="R391" s="251">
        <v>45599</v>
      </c>
      <c r="S391" s="251">
        <v>45447</v>
      </c>
      <c r="T391" s="251">
        <v>45590</v>
      </c>
      <c r="U391" s="254" t="s">
        <v>3592</v>
      </c>
      <c r="V391" s="251"/>
      <c r="W391" s="251"/>
    </row>
    <row r="392" spans="1:23" ht="25.15" customHeight="1">
      <c r="A392" s="249" t="s">
        <v>2920</v>
      </c>
      <c r="B392" s="190" t="s">
        <v>2926</v>
      </c>
      <c r="C392" s="196" t="s">
        <v>2921</v>
      </c>
      <c r="D392" s="258" t="s">
        <v>2922</v>
      </c>
      <c r="E392" s="196" t="s">
        <v>2718</v>
      </c>
      <c r="F392" s="196"/>
      <c r="G392" s="196"/>
      <c r="H392" s="196" t="s">
        <v>2923</v>
      </c>
      <c r="I392" s="196" t="s">
        <v>29</v>
      </c>
      <c r="J392" s="196" t="s">
        <v>2924</v>
      </c>
      <c r="K392" s="190" t="s">
        <v>3034</v>
      </c>
      <c r="L392" s="190" t="s">
        <v>2925</v>
      </c>
      <c r="M392" s="322">
        <v>4178131336</v>
      </c>
      <c r="N392" s="196">
        <v>41781313366</v>
      </c>
      <c r="O392" s="251"/>
      <c r="P392" s="251"/>
      <c r="Q392" s="251"/>
      <c r="R392" s="251"/>
      <c r="S392" s="252" t="s">
        <v>30</v>
      </c>
      <c r="T392" s="251">
        <v>45573</v>
      </c>
      <c r="U392" s="254" t="s">
        <v>2694</v>
      </c>
      <c r="V392" s="251"/>
      <c r="W392" s="251"/>
    </row>
    <row r="393" spans="1:23" ht="25.15" customHeight="1">
      <c r="A393" s="249" t="s">
        <v>3509</v>
      </c>
      <c r="B393" s="190" t="s">
        <v>3510</v>
      </c>
      <c r="C393" s="196" t="s">
        <v>1898</v>
      </c>
      <c r="D393" s="258" t="s">
        <v>3518</v>
      </c>
      <c r="E393" s="196" t="s">
        <v>2718</v>
      </c>
      <c r="F393" s="196"/>
      <c r="G393" s="196"/>
      <c r="H393" s="196" t="s">
        <v>3511</v>
      </c>
      <c r="I393" s="196" t="s">
        <v>29</v>
      </c>
      <c r="J393" s="196" t="s">
        <v>3512</v>
      </c>
      <c r="K393" s="190" t="s">
        <v>3513</v>
      </c>
      <c r="L393" s="190" t="s">
        <v>3513</v>
      </c>
      <c r="M393" s="322">
        <v>3058701389</v>
      </c>
      <c r="N393" s="196">
        <v>30587013896</v>
      </c>
      <c r="O393" s="251"/>
      <c r="P393" s="251"/>
      <c r="Q393" s="251"/>
      <c r="R393" s="251"/>
      <c r="S393" s="252"/>
      <c r="T393" s="252" t="s">
        <v>3263</v>
      </c>
      <c r="U393" s="251" t="s">
        <v>3508</v>
      </c>
      <c r="V393" s="254" t="s">
        <v>2693</v>
      </c>
      <c r="W393" s="251"/>
    </row>
    <row r="394" spans="1:23" ht="25.15" customHeight="1">
      <c r="A394" s="249" t="s">
        <v>3553</v>
      </c>
      <c r="B394" s="190" t="s">
        <v>3554</v>
      </c>
      <c r="C394" s="196" t="s">
        <v>1140</v>
      </c>
      <c r="D394" s="258" t="s">
        <v>3555</v>
      </c>
      <c r="E394" s="196" t="s">
        <v>2718</v>
      </c>
      <c r="F394" s="196" t="s">
        <v>3590</v>
      </c>
      <c r="G394" s="196" t="s">
        <v>3591</v>
      </c>
      <c r="H394" s="196" t="s">
        <v>3556</v>
      </c>
      <c r="I394" s="196" t="s">
        <v>29</v>
      </c>
      <c r="J394" s="196" t="s">
        <v>3557</v>
      </c>
      <c r="K394" s="190" t="s">
        <v>3558</v>
      </c>
      <c r="L394" s="190" t="s">
        <v>3558</v>
      </c>
      <c r="M394" s="322">
        <v>2018159549</v>
      </c>
      <c r="N394" s="196">
        <v>91300629547</v>
      </c>
      <c r="O394" s="251"/>
      <c r="P394" s="251"/>
      <c r="Q394" s="251"/>
      <c r="R394" s="251"/>
      <c r="S394" s="252"/>
      <c r="T394" s="252" t="s">
        <v>3263</v>
      </c>
      <c r="U394" s="251">
        <v>45798</v>
      </c>
      <c r="V394" s="254" t="s">
        <v>2693</v>
      </c>
      <c r="W394" s="251"/>
    </row>
    <row r="395" spans="1:23" ht="25.15" customHeight="1">
      <c r="A395" s="190" t="s">
        <v>2583</v>
      </c>
      <c r="B395" s="190" t="s">
        <v>1703</v>
      </c>
      <c r="C395" s="196" t="s">
        <v>2383</v>
      </c>
      <c r="D395" s="196" t="s">
        <v>1704</v>
      </c>
      <c r="E395" s="196" t="s">
        <v>1987</v>
      </c>
      <c r="F395" s="196"/>
      <c r="G395" s="196"/>
      <c r="H395" s="196" t="s">
        <v>1707</v>
      </c>
      <c r="I395" s="196" t="s">
        <v>1706</v>
      </c>
      <c r="J395" s="196" t="s">
        <v>2959</v>
      </c>
      <c r="K395" s="190" t="s">
        <v>3664</v>
      </c>
      <c r="L395" s="190" t="s">
        <v>1705</v>
      </c>
      <c r="M395" s="322">
        <v>5068170003</v>
      </c>
      <c r="N395" s="196" t="s">
        <v>2584</v>
      </c>
      <c r="O395" s="251"/>
      <c r="P395" s="251"/>
      <c r="Q395" s="251"/>
      <c r="R395" s="252" t="s">
        <v>30</v>
      </c>
      <c r="S395" s="251">
        <v>45412</v>
      </c>
      <c r="T395" s="251">
        <v>45588</v>
      </c>
      <c r="U395" s="251">
        <v>45820</v>
      </c>
      <c r="V395" s="254" t="s">
        <v>2693</v>
      </c>
      <c r="W395" s="251"/>
    </row>
    <row r="396" spans="1:23" s="248" customFormat="1" ht="25.15" customHeight="1">
      <c r="A396" s="172" t="s">
        <v>3258</v>
      </c>
      <c r="B396" s="172" t="s">
        <v>3259</v>
      </c>
      <c r="C396" s="172" t="s">
        <v>1140</v>
      </c>
      <c r="D396" s="172" t="s">
        <v>3260</v>
      </c>
      <c r="E396" s="172" t="s">
        <v>2718</v>
      </c>
      <c r="F396" s="172"/>
      <c r="G396" s="172"/>
      <c r="H396" s="172" t="s">
        <v>3261</v>
      </c>
      <c r="I396" s="172" t="s">
        <v>67</v>
      </c>
      <c r="J396" s="172" t="s">
        <v>3625</v>
      </c>
      <c r="K396" s="249" t="s">
        <v>3262</v>
      </c>
      <c r="L396" s="249" t="s">
        <v>3262</v>
      </c>
      <c r="M396" s="323">
        <v>7358600094</v>
      </c>
      <c r="N396" s="152">
        <v>73586000946</v>
      </c>
      <c r="O396" s="172"/>
      <c r="P396" s="172"/>
      <c r="Q396" s="172"/>
      <c r="R396" s="172"/>
      <c r="S396" s="252"/>
      <c r="T396" s="252" t="s">
        <v>3263</v>
      </c>
      <c r="U396" s="251">
        <v>45680</v>
      </c>
      <c r="V396" s="254" t="s">
        <v>2693</v>
      </c>
      <c r="W396" s="251"/>
    </row>
    <row r="397" spans="1:23" s="248" customFormat="1" ht="25.15" customHeight="1">
      <c r="A397" s="172" t="s">
        <v>3279</v>
      </c>
      <c r="B397" s="172" t="s">
        <v>3280</v>
      </c>
      <c r="C397" s="172" t="s">
        <v>2921</v>
      </c>
      <c r="D397" s="172" t="s">
        <v>3281</v>
      </c>
      <c r="E397" s="172" t="s">
        <v>2718</v>
      </c>
      <c r="F397" s="172"/>
      <c r="G397" s="172"/>
      <c r="H397" s="172" t="s">
        <v>3282</v>
      </c>
      <c r="I397" s="172" t="s">
        <v>2954</v>
      </c>
      <c r="J397" s="172" t="s">
        <v>3283</v>
      </c>
      <c r="K397" s="249" t="s">
        <v>3285</v>
      </c>
      <c r="L397" s="249" t="s">
        <v>3284</v>
      </c>
      <c r="M397" s="323">
        <v>6678803166</v>
      </c>
      <c r="N397" s="152">
        <v>66788031666</v>
      </c>
      <c r="O397" s="172"/>
      <c r="P397" s="172"/>
      <c r="Q397" s="172"/>
      <c r="R397" s="172"/>
      <c r="S397" s="252"/>
      <c r="T397" s="252" t="s">
        <v>3263</v>
      </c>
      <c r="U397" s="251">
        <v>45694</v>
      </c>
      <c r="V397" s="254" t="s">
        <v>2693</v>
      </c>
      <c r="W397" s="251"/>
    </row>
    <row r="398" spans="1:23" s="248" customFormat="1" ht="25.15" customHeight="1">
      <c r="A398" s="172" t="s">
        <v>3408</v>
      </c>
      <c r="B398" s="172" t="s">
        <v>3399</v>
      </c>
      <c r="C398" s="172" t="s">
        <v>1140</v>
      </c>
      <c r="D398" s="172" t="s">
        <v>3374</v>
      </c>
      <c r="E398" s="172" t="s">
        <v>2718</v>
      </c>
      <c r="F398" s="172"/>
      <c r="G398" s="172"/>
      <c r="H398" s="172" t="s">
        <v>3400</v>
      </c>
      <c r="I398" s="172" t="s">
        <v>3401</v>
      </c>
      <c r="J398" s="172" t="s">
        <v>3402</v>
      </c>
      <c r="K398" s="249" t="s">
        <v>3589</v>
      </c>
      <c r="L398" s="249" t="s">
        <v>3403</v>
      </c>
      <c r="M398" s="323">
        <v>1248114298</v>
      </c>
      <c r="N398" s="152">
        <v>92005071577</v>
      </c>
      <c r="O398" s="172"/>
      <c r="P398" s="172"/>
      <c r="Q398" s="172"/>
      <c r="R398" s="172"/>
      <c r="S398" s="252"/>
      <c r="T398" s="252" t="s">
        <v>3263</v>
      </c>
      <c r="U398" s="251">
        <v>45748</v>
      </c>
      <c r="V398" s="254" t="s">
        <v>2693</v>
      </c>
      <c r="W398" s="251"/>
    </row>
    <row r="399" spans="1:23" s="248" customFormat="1" ht="25.15" customHeight="1">
      <c r="A399" s="172" t="s">
        <v>3395</v>
      </c>
      <c r="B399" s="172" t="s">
        <v>3396</v>
      </c>
      <c r="C399" s="172" t="s">
        <v>1140</v>
      </c>
      <c r="D399" s="172" t="s">
        <v>3374</v>
      </c>
      <c r="E399" s="172" t="s">
        <v>2718</v>
      </c>
      <c r="F399" s="172"/>
      <c r="G399" s="172"/>
      <c r="H399" s="172" t="s">
        <v>3375</v>
      </c>
      <c r="I399" s="172" t="s">
        <v>512</v>
      </c>
      <c r="J399" s="172" t="s">
        <v>3376</v>
      </c>
      <c r="K399" s="249" t="s">
        <v>3377</v>
      </c>
      <c r="L399" s="249" t="s">
        <v>3377</v>
      </c>
      <c r="M399" s="323">
        <v>4358802880</v>
      </c>
      <c r="N399" s="152">
        <v>43588028806</v>
      </c>
      <c r="O399" s="172"/>
      <c r="P399" s="172"/>
      <c r="Q399" s="172"/>
      <c r="R399" s="172"/>
      <c r="S399" s="252"/>
      <c r="T399" s="252" t="s">
        <v>3263</v>
      </c>
      <c r="U399" s="251">
        <v>45748</v>
      </c>
      <c r="V399" s="254" t="s">
        <v>2693</v>
      </c>
      <c r="W399" s="251"/>
    </row>
    <row r="400" spans="1:23" ht="25.15" customHeight="1">
      <c r="A400" s="249" t="s">
        <v>3443</v>
      </c>
      <c r="B400" s="190" t="s">
        <v>3528</v>
      </c>
      <c r="C400" s="196" t="s">
        <v>1898</v>
      </c>
      <c r="D400" s="258" t="s">
        <v>3491</v>
      </c>
      <c r="E400" s="196" t="s">
        <v>3015</v>
      </c>
      <c r="F400" s="196" t="s">
        <v>3492</v>
      </c>
      <c r="G400" s="196" t="s">
        <v>3493</v>
      </c>
      <c r="H400" s="196" t="s">
        <v>3494</v>
      </c>
      <c r="I400" s="196" t="s">
        <v>3495</v>
      </c>
      <c r="J400" s="196" t="s">
        <v>3496</v>
      </c>
      <c r="K400" s="190" t="s">
        <v>2942</v>
      </c>
      <c r="L400" s="190" t="s">
        <v>3497</v>
      </c>
      <c r="M400" s="322">
        <v>3078303842</v>
      </c>
      <c r="N400" s="196">
        <v>90800126981</v>
      </c>
      <c r="O400" s="251"/>
      <c r="P400" s="251"/>
      <c r="Q400" s="251"/>
      <c r="R400" s="251"/>
      <c r="S400" s="252"/>
      <c r="T400" s="252" t="s">
        <v>2942</v>
      </c>
      <c r="U400" s="251" t="s">
        <v>3516</v>
      </c>
      <c r="V400" s="254" t="s">
        <v>2942</v>
      </c>
      <c r="W400" s="251"/>
    </row>
    <row r="401" spans="1:23" ht="25.15" customHeight="1">
      <c r="A401" s="249" t="s">
        <v>3529</v>
      </c>
      <c r="B401" s="190" t="s">
        <v>3535</v>
      </c>
      <c r="C401" s="196" t="s">
        <v>3547</v>
      </c>
      <c r="D401" s="258" t="s">
        <v>3533</v>
      </c>
      <c r="E401" s="196" t="s">
        <v>3015</v>
      </c>
      <c r="F401" s="196" t="s">
        <v>3530</v>
      </c>
      <c r="G401" s="196" t="s">
        <v>3531</v>
      </c>
      <c r="H401" s="196" t="s">
        <v>3494</v>
      </c>
      <c r="I401" s="196" t="s">
        <v>3495</v>
      </c>
      <c r="J401" s="196" t="s">
        <v>3496</v>
      </c>
      <c r="K401" s="190" t="s">
        <v>2942</v>
      </c>
      <c r="L401" s="190" t="s">
        <v>3497</v>
      </c>
      <c r="M401" s="322">
        <v>3038303758</v>
      </c>
      <c r="N401" s="196">
        <v>91201912611</v>
      </c>
      <c r="O401" s="251"/>
      <c r="P401" s="251"/>
      <c r="Q401" s="251"/>
      <c r="R401" s="251"/>
      <c r="S401" s="252"/>
      <c r="T401" s="252" t="s">
        <v>2942</v>
      </c>
      <c r="U401" s="251">
        <v>45819</v>
      </c>
      <c r="V401" s="254" t="s">
        <v>2942</v>
      </c>
      <c r="W401" s="251"/>
    </row>
    <row r="402" spans="1:23" ht="25.15" customHeight="1">
      <c r="A402" s="249" t="s">
        <v>3532</v>
      </c>
      <c r="B402" s="190" t="s">
        <v>3536</v>
      </c>
      <c r="C402" s="196" t="s">
        <v>2962</v>
      </c>
      <c r="D402" s="258" t="s">
        <v>3534</v>
      </c>
      <c r="E402" s="196" t="s">
        <v>3015</v>
      </c>
      <c r="F402" s="196" t="s">
        <v>3537</v>
      </c>
      <c r="G402" s="196" t="s">
        <v>3538</v>
      </c>
      <c r="H402" s="196" t="s">
        <v>3494</v>
      </c>
      <c r="I402" s="196" t="s">
        <v>3495</v>
      </c>
      <c r="J402" s="196" t="s">
        <v>3496</v>
      </c>
      <c r="K402" s="190" t="s">
        <v>2942</v>
      </c>
      <c r="L402" s="190" t="s">
        <v>3497</v>
      </c>
      <c r="M402" s="322">
        <v>3028303279</v>
      </c>
      <c r="N402" s="196">
        <v>90800025631</v>
      </c>
      <c r="O402" s="251"/>
      <c r="P402" s="251"/>
      <c r="Q402" s="251"/>
      <c r="R402" s="251"/>
      <c r="S402" s="252"/>
      <c r="T402" s="252" t="s">
        <v>2942</v>
      </c>
      <c r="U402" s="251">
        <v>45813</v>
      </c>
      <c r="V402" s="254" t="s">
        <v>2942</v>
      </c>
      <c r="W402" s="251"/>
    </row>
    <row r="403" spans="1:23" ht="25.15" customHeight="1">
      <c r="A403" s="249" t="s">
        <v>3539</v>
      </c>
      <c r="B403" s="190" t="s">
        <v>3451</v>
      </c>
      <c r="C403" s="196" t="s">
        <v>3547</v>
      </c>
      <c r="D403" s="258" t="s">
        <v>3540</v>
      </c>
      <c r="E403" s="196" t="s">
        <v>3015</v>
      </c>
      <c r="F403" s="196" t="s">
        <v>3541</v>
      </c>
      <c r="G403" s="196" t="s">
        <v>3542</v>
      </c>
      <c r="H403" s="196" t="s">
        <v>3494</v>
      </c>
      <c r="I403" s="196" t="s">
        <v>3495</v>
      </c>
      <c r="J403" s="196" t="s">
        <v>3496</v>
      </c>
      <c r="K403" s="190" t="s">
        <v>2942</v>
      </c>
      <c r="L403" s="190" t="s">
        <v>3497</v>
      </c>
      <c r="M403" s="322">
        <v>3048303275</v>
      </c>
      <c r="N403" s="196">
        <v>91405282961</v>
      </c>
      <c r="O403" s="251"/>
      <c r="P403" s="251"/>
      <c r="Q403" s="251"/>
      <c r="R403" s="251"/>
      <c r="S403" s="252"/>
      <c r="T403" s="252" t="s">
        <v>2942</v>
      </c>
      <c r="U403" s="251">
        <v>45821</v>
      </c>
      <c r="V403" s="254" t="s">
        <v>2942</v>
      </c>
      <c r="W403" s="251"/>
    </row>
    <row r="404" spans="1:23" ht="25.15" customHeight="1">
      <c r="A404" s="249" t="s">
        <v>3515</v>
      </c>
      <c r="B404" s="190" t="s">
        <v>3543</v>
      </c>
      <c r="C404" s="196" t="s">
        <v>2872</v>
      </c>
      <c r="D404" s="258" t="s">
        <v>3544</v>
      </c>
      <c r="E404" s="196" t="s">
        <v>3015</v>
      </c>
      <c r="F404" s="196" t="s">
        <v>3545</v>
      </c>
      <c r="G404" s="196" t="s">
        <v>3546</v>
      </c>
      <c r="H404" s="196" t="s">
        <v>3494</v>
      </c>
      <c r="I404" s="196" t="s">
        <v>3495</v>
      </c>
      <c r="J404" s="196" t="s">
        <v>3496</v>
      </c>
      <c r="K404" s="190" t="s">
        <v>2942</v>
      </c>
      <c r="L404" s="190" t="s">
        <v>3497</v>
      </c>
      <c r="M404" s="322">
        <v>3088303622</v>
      </c>
      <c r="N404" s="196">
        <v>90700450961</v>
      </c>
      <c r="O404" s="251"/>
      <c r="P404" s="251"/>
      <c r="Q404" s="251"/>
      <c r="R404" s="251"/>
      <c r="S404" s="252"/>
      <c r="T404" s="252" t="s">
        <v>2942</v>
      </c>
      <c r="U404" s="251" t="s">
        <v>3552</v>
      </c>
      <c r="V404" s="254" t="s">
        <v>2942</v>
      </c>
      <c r="W404" s="251"/>
    </row>
    <row r="405" spans="1:23" ht="25.15" customHeight="1">
      <c r="A405" s="190"/>
      <c r="B405" s="190"/>
      <c r="C405" s="196"/>
      <c r="D405" s="196"/>
      <c r="E405" s="196"/>
      <c r="F405" s="196"/>
      <c r="G405" s="196"/>
      <c r="H405" s="196"/>
      <c r="I405" s="196"/>
      <c r="J405" s="262"/>
      <c r="K405" s="190"/>
      <c r="L405" s="340"/>
      <c r="M405" s="345"/>
      <c r="N405" s="196"/>
      <c r="O405" s="251"/>
      <c r="P405" s="251"/>
      <c r="Q405" s="251"/>
      <c r="R405" s="251"/>
      <c r="S405" s="251"/>
      <c r="T405" s="251"/>
      <c r="U405" s="251"/>
      <c r="V405" s="251"/>
      <c r="W405" s="251"/>
    </row>
    <row r="406" spans="1:23" ht="25.15" customHeight="1">
      <c r="A406" s="190"/>
      <c r="B406" s="190"/>
      <c r="C406" s="196"/>
      <c r="D406" s="196"/>
      <c r="E406" s="196"/>
      <c r="F406" s="196"/>
      <c r="G406" s="196"/>
      <c r="H406" s="196"/>
      <c r="I406" s="196"/>
      <c r="J406" s="262"/>
      <c r="K406" s="190"/>
      <c r="L406" s="340"/>
      <c r="M406" s="345"/>
      <c r="N406" s="196"/>
      <c r="O406" s="251"/>
      <c r="P406" s="251"/>
      <c r="Q406" s="251"/>
      <c r="R406" s="251"/>
      <c r="S406" s="251"/>
      <c r="T406" s="251"/>
      <c r="U406" s="251"/>
      <c r="V406" s="251"/>
      <c r="W406" s="251"/>
    </row>
    <row r="407" spans="1:23" ht="25.15" customHeight="1">
      <c r="A407" s="190"/>
      <c r="B407" s="190"/>
      <c r="C407" s="196"/>
      <c r="D407" s="196"/>
      <c r="E407" s="196"/>
      <c r="F407" s="196"/>
      <c r="G407" s="196"/>
      <c r="H407" s="196"/>
      <c r="I407" s="196"/>
      <c r="J407" s="262"/>
      <c r="K407" s="190"/>
      <c r="L407" s="340"/>
      <c r="M407" s="345"/>
      <c r="N407" s="196"/>
      <c r="O407" s="251"/>
      <c r="P407" s="251"/>
      <c r="Q407" s="251"/>
      <c r="R407" s="251"/>
      <c r="S407" s="251"/>
      <c r="T407" s="251"/>
      <c r="U407" s="251"/>
      <c r="V407" s="251"/>
      <c r="W407" s="251"/>
    </row>
    <row r="408" spans="1:23" ht="25.15" customHeight="1">
      <c r="A408" s="190"/>
      <c r="B408" s="190"/>
      <c r="C408" s="196"/>
      <c r="D408" s="196"/>
      <c r="E408" s="196"/>
      <c r="F408" s="196"/>
      <c r="G408" s="196"/>
      <c r="H408" s="196"/>
      <c r="I408" s="196"/>
      <c r="J408" s="262"/>
      <c r="K408" s="190"/>
      <c r="L408" s="340"/>
      <c r="M408" s="345"/>
      <c r="N408" s="196"/>
      <c r="O408" s="251"/>
      <c r="P408" s="251"/>
      <c r="Q408" s="251"/>
      <c r="R408" s="251"/>
      <c r="S408" s="251"/>
      <c r="T408" s="251"/>
      <c r="U408" s="251"/>
      <c r="V408" s="251"/>
      <c r="W408" s="251"/>
    </row>
    <row r="409" spans="1:23" ht="25.15" customHeight="1">
      <c r="A409" s="190"/>
      <c r="B409" s="190"/>
      <c r="C409" s="196"/>
      <c r="D409" s="196"/>
      <c r="E409" s="196"/>
      <c r="F409" s="196"/>
      <c r="G409" s="196"/>
      <c r="H409" s="196"/>
      <c r="I409" s="196"/>
      <c r="J409" s="262"/>
      <c r="K409" s="190"/>
      <c r="L409" s="340"/>
      <c r="M409" s="345"/>
      <c r="N409" s="196"/>
      <c r="O409" s="251"/>
      <c r="P409" s="251"/>
      <c r="Q409" s="251"/>
      <c r="R409" s="251"/>
      <c r="S409" s="251"/>
      <c r="T409" s="251"/>
      <c r="U409" s="251"/>
      <c r="V409" s="251"/>
      <c r="W409" s="251"/>
    </row>
    <row r="410" spans="1:23" ht="25.15" customHeight="1">
      <c r="A410" s="190"/>
      <c r="B410" s="190"/>
      <c r="C410" s="196"/>
      <c r="D410" s="196"/>
      <c r="E410" s="196"/>
      <c r="F410" s="196"/>
      <c r="G410" s="196"/>
      <c r="H410" s="196"/>
      <c r="I410" s="196"/>
      <c r="J410" s="262"/>
      <c r="K410" s="190"/>
      <c r="L410" s="340"/>
      <c r="M410" s="345"/>
      <c r="N410" s="196"/>
      <c r="O410" s="251"/>
      <c r="P410" s="251"/>
      <c r="Q410" s="251"/>
      <c r="R410" s="251"/>
      <c r="S410" s="251"/>
      <c r="T410" s="251"/>
      <c r="U410" s="251"/>
      <c r="V410" s="251"/>
      <c r="W410" s="251"/>
    </row>
    <row r="411" spans="1:23" ht="25.15" customHeight="1">
      <c r="A411" s="190"/>
      <c r="B411" s="190"/>
      <c r="C411" s="196"/>
      <c r="D411" s="196"/>
      <c r="E411" s="196"/>
      <c r="F411" s="196"/>
      <c r="G411" s="196"/>
      <c r="H411" s="196"/>
      <c r="I411" s="196"/>
      <c r="J411" s="262"/>
      <c r="K411" s="190"/>
      <c r="L411" s="340"/>
      <c r="M411" s="345"/>
      <c r="N411" s="196"/>
      <c r="O411" s="251"/>
      <c r="P411" s="251"/>
      <c r="Q411" s="251"/>
      <c r="R411" s="251"/>
      <c r="S411" s="251"/>
      <c r="T411" s="251"/>
      <c r="U411" s="251"/>
      <c r="V411" s="251"/>
      <c r="W411" s="251"/>
    </row>
    <row r="412" spans="1:23" ht="25.15" customHeight="1">
      <c r="A412" s="190"/>
      <c r="B412" s="190"/>
      <c r="C412" s="196"/>
      <c r="D412" s="196"/>
      <c r="E412" s="196"/>
      <c r="F412" s="196"/>
      <c r="G412" s="196"/>
      <c r="H412" s="196"/>
      <c r="I412" s="196"/>
      <c r="J412" s="262"/>
      <c r="K412" s="190"/>
      <c r="L412" s="340"/>
      <c r="M412" s="345"/>
      <c r="N412" s="196"/>
      <c r="O412" s="251"/>
      <c r="P412" s="251"/>
      <c r="Q412" s="251"/>
      <c r="R412" s="251"/>
      <c r="S412" s="251"/>
      <c r="T412" s="251"/>
      <c r="U412" s="251"/>
      <c r="V412" s="251"/>
      <c r="W412" s="251"/>
    </row>
    <row r="413" spans="1:23" ht="25.15" customHeight="1">
      <c r="A413" s="190"/>
      <c r="B413" s="190"/>
      <c r="C413" s="196"/>
      <c r="D413" s="196"/>
      <c r="E413" s="196"/>
      <c r="F413" s="196"/>
      <c r="G413" s="196"/>
      <c r="H413" s="196"/>
      <c r="I413" s="196"/>
      <c r="J413" s="262"/>
      <c r="K413" s="190"/>
      <c r="L413" s="340"/>
      <c r="M413" s="345"/>
      <c r="N413" s="196"/>
      <c r="O413" s="251"/>
      <c r="P413" s="251"/>
      <c r="Q413" s="251"/>
      <c r="R413" s="251"/>
      <c r="S413" s="251"/>
      <c r="T413" s="251"/>
      <c r="U413" s="251"/>
      <c r="V413" s="251"/>
      <c r="W413" s="251"/>
    </row>
    <row r="414" spans="1:23" ht="25.15" customHeight="1">
      <c r="A414" s="190"/>
      <c r="B414" s="190"/>
      <c r="C414" s="196"/>
      <c r="D414" s="196"/>
      <c r="E414" s="196"/>
      <c r="F414" s="196"/>
      <c r="G414" s="196"/>
      <c r="H414" s="196"/>
      <c r="I414" s="196"/>
      <c r="J414" s="262"/>
      <c r="K414" s="190"/>
      <c r="L414" s="340"/>
      <c r="M414" s="345"/>
      <c r="N414" s="196"/>
      <c r="O414" s="251"/>
      <c r="P414" s="251"/>
      <c r="Q414" s="251"/>
      <c r="R414" s="251"/>
      <c r="S414" s="251"/>
      <c r="T414" s="251"/>
      <c r="U414" s="251"/>
      <c r="V414" s="251"/>
      <c r="W414" s="251"/>
    </row>
    <row r="415" spans="1:23" ht="25.15" customHeight="1">
      <c r="A415" s="190"/>
      <c r="B415" s="190"/>
      <c r="C415" s="196"/>
      <c r="D415" s="196"/>
      <c r="E415" s="196"/>
      <c r="F415" s="196"/>
      <c r="G415" s="196"/>
      <c r="H415" s="196"/>
      <c r="I415" s="196"/>
      <c r="J415" s="262"/>
      <c r="K415" s="190"/>
      <c r="L415" s="340"/>
      <c r="M415" s="345"/>
      <c r="N415" s="196"/>
      <c r="O415" s="251"/>
      <c r="P415" s="251"/>
      <c r="Q415" s="251"/>
      <c r="R415" s="251"/>
      <c r="S415" s="251"/>
      <c r="T415" s="251"/>
      <c r="U415" s="251"/>
      <c r="V415" s="251"/>
      <c r="W415" s="251"/>
    </row>
    <row r="416" spans="1:23" ht="25.15" customHeight="1">
      <c r="A416" s="190"/>
      <c r="B416" s="190"/>
      <c r="C416" s="196"/>
      <c r="D416" s="196"/>
      <c r="E416" s="196"/>
      <c r="F416" s="196"/>
      <c r="G416" s="196"/>
      <c r="H416" s="196"/>
      <c r="I416" s="196"/>
      <c r="J416" s="262"/>
      <c r="K416" s="190"/>
      <c r="L416" s="340"/>
      <c r="M416" s="345"/>
      <c r="N416" s="196"/>
      <c r="O416" s="251"/>
      <c r="P416" s="251"/>
      <c r="Q416" s="251"/>
      <c r="R416" s="251"/>
      <c r="S416" s="251"/>
      <c r="T416" s="251"/>
      <c r="U416" s="251"/>
      <c r="V416" s="251"/>
      <c r="W416" s="251"/>
    </row>
    <row r="417" spans="1:23" ht="25.15" customHeight="1">
      <c r="A417" s="190"/>
      <c r="B417" s="190"/>
      <c r="C417" s="196"/>
      <c r="D417" s="196"/>
      <c r="E417" s="196"/>
      <c r="F417" s="196"/>
      <c r="G417" s="196"/>
      <c r="H417" s="196"/>
      <c r="I417" s="196"/>
      <c r="J417" s="262"/>
      <c r="K417" s="190"/>
      <c r="L417" s="340"/>
      <c r="M417" s="345"/>
      <c r="N417" s="196"/>
      <c r="O417" s="251"/>
      <c r="P417" s="251"/>
      <c r="Q417" s="251"/>
      <c r="R417" s="251"/>
      <c r="S417" s="251"/>
      <c r="T417" s="251"/>
      <c r="U417" s="251"/>
      <c r="V417" s="251"/>
      <c r="W417" s="251"/>
    </row>
    <row r="418" spans="1:23" ht="25.15" customHeight="1">
      <c r="A418" s="190"/>
      <c r="B418" s="190"/>
      <c r="C418" s="196"/>
      <c r="D418" s="196"/>
      <c r="E418" s="196"/>
      <c r="F418" s="196"/>
      <c r="G418" s="196"/>
      <c r="H418" s="196"/>
      <c r="I418" s="196"/>
      <c r="J418" s="262"/>
      <c r="K418" s="190"/>
      <c r="L418" s="340"/>
      <c r="M418" s="345"/>
      <c r="N418" s="196"/>
      <c r="O418" s="251"/>
      <c r="P418" s="251"/>
      <c r="Q418" s="251"/>
      <c r="R418" s="251"/>
      <c r="S418" s="251"/>
      <c r="T418" s="251"/>
      <c r="U418" s="251"/>
      <c r="V418" s="251"/>
      <c r="W418" s="251"/>
    </row>
    <row r="419" spans="1:23" ht="25.15" customHeight="1">
      <c r="A419" s="190"/>
      <c r="B419" s="190"/>
      <c r="C419" s="196"/>
      <c r="D419" s="196"/>
      <c r="E419" s="196"/>
      <c r="F419" s="196"/>
      <c r="G419" s="196"/>
      <c r="H419" s="196"/>
      <c r="I419" s="196"/>
      <c r="J419" s="262"/>
      <c r="K419" s="190"/>
      <c r="L419" s="340"/>
      <c r="M419" s="345"/>
      <c r="N419" s="196"/>
      <c r="O419" s="251"/>
      <c r="P419" s="251"/>
      <c r="Q419" s="251"/>
      <c r="R419" s="251"/>
      <c r="S419" s="251"/>
      <c r="T419" s="251"/>
      <c r="U419" s="251"/>
      <c r="V419" s="251"/>
      <c r="W419" s="251"/>
    </row>
    <row r="420" spans="1:23" ht="25.15" customHeight="1">
      <c r="A420" s="190"/>
      <c r="B420" s="190"/>
      <c r="C420" s="196"/>
      <c r="D420" s="196"/>
      <c r="E420" s="196"/>
      <c r="F420" s="196"/>
      <c r="G420" s="196"/>
      <c r="H420" s="196"/>
      <c r="I420" s="196"/>
      <c r="J420" s="262"/>
      <c r="K420" s="190"/>
      <c r="L420" s="340"/>
      <c r="M420" s="345"/>
      <c r="N420" s="196"/>
      <c r="O420" s="251"/>
      <c r="P420" s="251"/>
      <c r="Q420" s="251"/>
      <c r="R420" s="251"/>
      <c r="S420" s="251"/>
      <c r="T420" s="251"/>
      <c r="U420" s="251"/>
      <c r="V420" s="251"/>
      <c r="W420" s="251"/>
    </row>
    <row r="421" spans="1:23" ht="25.15" customHeight="1">
      <c r="A421" s="190"/>
      <c r="B421" s="190"/>
      <c r="C421" s="196"/>
      <c r="D421" s="196"/>
      <c r="E421" s="196"/>
      <c r="F421" s="196"/>
      <c r="G421" s="196"/>
      <c r="H421" s="196"/>
      <c r="I421" s="196"/>
      <c r="J421" s="262"/>
      <c r="K421" s="190"/>
      <c r="L421" s="340"/>
      <c r="M421" s="345"/>
      <c r="N421" s="196"/>
      <c r="O421" s="251"/>
      <c r="P421" s="251"/>
      <c r="Q421" s="251"/>
      <c r="R421" s="251"/>
      <c r="S421" s="251"/>
      <c r="T421" s="251"/>
      <c r="U421" s="251"/>
      <c r="V421" s="251"/>
      <c r="W421" s="251"/>
    </row>
    <row r="422" spans="1:23" ht="25.15" customHeight="1">
      <c r="A422" s="190"/>
      <c r="B422" s="190"/>
      <c r="C422" s="196"/>
      <c r="D422" s="196"/>
      <c r="E422" s="196"/>
      <c r="F422" s="196"/>
      <c r="G422" s="196"/>
      <c r="H422" s="196"/>
      <c r="I422" s="196"/>
      <c r="J422" s="262"/>
      <c r="K422" s="190"/>
      <c r="L422" s="340"/>
      <c r="M422" s="345"/>
      <c r="N422" s="196"/>
      <c r="O422" s="251"/>
      <c r="P422" s="251"/>
      <c r="Q422" s="251"/>
      <c r="R422" s="251"/>
      <c r="S422" s="251"/>
      <c r="T422" s="251"/>
      <c r="U422" s="251"/>
      <c r="V422" s="251"/>
      <c r="W422" s="251"/>
    </row>
    <row r="423" spans="1:23" ht="25.15" customHeight="1">
      <c r="A423" s="190"/>
      <c r="B423" s="190"/>
      <c r="C423" s="196"/>
      <c r="D423" s="196"/>
      <c r="E423" s="196"/>
      <c r="F423" s="196"/>
      <c r="G423" s="196"/>
      <c r="H423" s="196"/>
      <c r="I423" s="196"/>
      <c r="J423" s="262"/>
      <c r="K423" s="190"/>
      <c r="L423" s="340"/>
      <c r="M423" s="345"/>
      <c r="N423" s="196"/>
      <c r="O423" s="251"/>
      <c r="P423" s="251"/>
      <c r="Q423" s="251"/>
      <c r="R423" s="251"/>
      <c r="S423" s="251"/>
      <c r="T423" s="251"/>
      <c r="U423" s="251"/>
      <c r="V423" s="251"/>
      <c r="W423" s="251"/>
    </row>
    <row r="424" spans="1:23" ht="25.15" customHeight="1">
      <c r="A424" s="190"/>
      <c r="B424" s="190"/>
      <c r="C424" s="196"/>
      <c r="D424" s="196"/>
      <c r="E424" s="196"/>
      <c r="F424" s="196"/>
      <c r="G424" s="196"/>
      <c r="H424" s="196"/>
      <c r="I424" s="196"/>
      <c r="J424" s="262"/>
      <c r="K424" s="190"/>
      <c r="L424" s="340"/>
      <c r="M424" s="345"/>
      <c r="N424" s="196"/>
      <c r="O424" s="251"/>
      <c r="P424" s="251"/>
      <c r="Q424" s="251"/>
      <c r="R424" s="251"/>
      <c r="S424" s="251"/>
      <c r="T424" s="251"/>
      <c r="U424" s="251"/>
      <c r="V424" s="251"/>
      <c r="W424" s="251"/>
    </row>
    <row r="425" spans="1:23" ht="25.15" customHeight="1">
      <c r="A425" s="190"/>
      <c r="B425" s="190"/>
      <c r="C425" s="196"/>
      <c r="D425" s="196"/>
      <c r="E425" s="196"/>
      <c r="F425" s="196"/>
      <c r="G425" s="196"/>
      <c r="H425" s="196"/>
      <c r="I425" s="196"/>
      <c r="J425" s="262"/>
      <c r="K425" s="190"/>
      <c r="L425" s="340"/>
      <c r="M425" s="345"/>
      <c r="N425" s="196"/>
      <c r="O425" s="251"/>
      <c r="P425" s="251"/>
      <c r="Q425" s="251"/>
      <c r="R425" s="251"/>
      <c r="S425" s="251"/>
      <c r="T425" s="251"/>
      <c r="U425" s="251"/>
      <c r="V425" s="251"/>
      <c r="W425" s="251"/>
    </row>
    <row r="426" spans="1:23" ht="25.15" customHeight="1">
      <c r="A426" s="190"/>
      <c r="B426" s="190"/>
      <c r="C426" s="196"/>
      <c r="D426" s="196"/>
      <c r="E426" s="196"/>
      <c r="F426" s="196"/>
      <c r="G426" s="196"/>
      <c r="H426" s="196"/>
      <c r="I426" s="196"/>
      <c r="J426" s="262"/>
      <c r="K426" s="190"/>
      <c r="L426" s="340"/>
      <c r="M426" s="345"/>
      <c r="N426" s="196"/>
      <c r="O426" s="251"/>
      <c r="P426" s="251"/>
      <c r="Q426" s="251"/>
      <c r="R426" s="251"/>
      <c r="S426" s="251"/>
      <c r="T426" s="251"/>
      <c r="U426" s="251"/>
      <c r="V426" s="251"/>
      <c r="W426" s="251"/>
    </row>
    <row r="427" spans="1:23" ht="25.15" customHeight="1">
      <c r="A427" s="190"/>
      <c r="B427" s="190"/>
      <c r="C427" s="196"/>
      <c r="D427" s="196"/>
      <c r="E427" s="196"/>
      <c r="F427" s="196"/>
      <c r="G427" s="196"/>
      <c r="H427" s="196"/>
      <c r="I427" s="196"/>
      <c r="J427" s="262"/>
      <c r="K427" s="190"/>
      <c r="L427" s="340"/>
      <c r="M427" s="345"/>
      <c r="N427" s="196"/>
      <c r="O427" s="251"/>
      <c r="P427" s="251"/>
      <c r="Q427" s="251"/>
      <c r="R427" s="251"/>
      <c r="S427" s="251"/>
      <c r="T427" s="251"/>
      <c r="U427" s="251"/>
      <c r="V427" s="251"/>
      <c r="W427" s="251"/>
    </row>
    <row r="428" spans="1:23" ht="25.15" customHeight="1">
      <c r="A428" s="190"/>
      <c r="B428" s="190"/>
      <c r="C428" s="196"/>
      <c r="D428" s="196"/>
      <c r="E428" s="196"/>
      <c r="F428" s="196"/>
      <c r="G428" s="196"/>
      <c r="H428" s="196"/>
      <c r="I428" s="196"/>
      <c r="J428" s="262"/>
      <c r="K428" s="190"/>
      <c r="L428" s="340"/>
      <c r="M428" s="345"/>
      <c r="N428" s="196"/>
      <c r="O428" s="251"/>
      <c r="P428" s="251"/>
      <c r="Q428" s="251"/>
      <c r="R428" s="251"/>
      <c r="S428" s="251"/>
      <c r="T428" s="251"/>
      <c r="U428" s="251"/>
      <c r="V428" s="251"/>
      <c r="W428" s="251"/>
    </row>
    <row r="429" spans="1:23" ht="25.15" customHeight="1">
      <c r="A429" s="190"/>
      <c r="B429" s="190"/>
      <c r="C429" s="196"/>
      <c r="D429" s="196"/>
      <c r="E429" s="196"/>
      <c r="F429" s="196"/>
      <c r="G429" s="196"/>
      <c r="H429" s="196"/>
      <c r="I429" s="196"/>
      <c r="J429" s="262"/>
      <c r="K429" s="190"/>
      <c r="L429" s="340"/>
      <c r="M429" s="345"/>
      <c r="N429" s="196"/>
      <c r="O429" s="251"/>
      <c r="P429" s="251"/>
      <c r="Q429" s="251"/>
      <c r="R429" s="251"/>
      <c r="S429" s="251"/>
      <c r="T429" s="251"/>
      <c r="U429" s="251"/>
      <c r="V429" s="251"/>
      <c r="W429" s="251"/>
    </row>
    <row r="430" spans="1:23" ht="25.15" customHeight="1">
      <c r="A430" s="190"/>
      <c r="B430" s="190"/>
      <c r="C430" s="196"/>
      <c r="D430" s="196"/>
      <c r="E430" s="196"/>
      <c r="F430" s="196"/>
      <c r="G430" s="196"/>
      <c r="H430" s="196"/>
      <c r="I430" s="196"/>
      <c r="J430" s="262"/>
      <c r="K430" s="190"/>
      <c r="L430" s="340"/>
      <c r="M430" s="345"/>
      <c r="N430" s="196"/>
      <c r="O430" s="251"/>
      <c r="P430" s="251"/>
      <c r="Q430" s="251"/>
      <c r="R430" s="251"/>
      <c r="S430" s="251"/>
      <c r="T430" s="251"/>
      <c r="U430" s="251"/>
      <c r="V430" s="251"/>
      <c r="W430" s="251"/>
    </row>
    <row r="431" spans="1:23" ht="25.15" customHeight="1">
      <c r="A431" s="190"/>
      <c r="B431" s="190"/>
      <c r="C431" s="196"/>
      <c r="D431" s="196"/>
      <c r="E431" s="196"/>
      <c r="F431" s="196"/>
      <c r="G431" s="196"/>
      <c r="H431" s="196"/>
      <c r="I431" s="196"/>
      <c r="J431" s="262"/>
      <c r="K431" s="190"/>
      <c r="L431" s="340"/>
      <c r="M431" s="345"/>
      <c r="N431" s="196"/>
      <c r="O431" s="251"/>
      <c r="P431" s="251"/>
      <c r="Q431" s="251"/>
      <c r="R431" s="251"/>
      <c r="S431" s="251"/>
      <c r="T431" s="251"/>
      <c r="U431" s="251"/>
      <c r="V431" s="251"/>
      <c r="W431" s="251"/>
    </row>
    <row r="432" spans="1:23" ht="25.15" customHeight="1">
      <c r="A432" s="190"/>
      <c r="B432" s="190"/>
      <c r="C432" s="196"/>
      <c r="D432" s="196"/>
      <c r="E432" s="196"/>
      <c r="F432" s="196"/>
      <c r="G432" s="196"/>
      <c r="H432" s="196"/>
      <c r="I432" s="196"/>
      <c r="J432" s="262"/>
      <c r="K432" s="190"/>
      <c r="L432" s="340"/>
      <c r="M432" s="345"/>
      <c r="N432" s="196"/>
      <c r="O432" s="251"/>
      <c r="P432" s="251"/>
      <c r="Q432" s="251"/>
      <c r="R432" s="251"/>
      <c r="S432" s="251"/>
      <c r="T432" s="251"/>
      <c r="U432" s="251"/>
      <c r="V432" s="251"/>
      <c r="W432" s="251"/>
    </row>
    <row r="433" spans="1:23" ht="25.15" customHeight="1">
      <c r="A433" s="190"/>
      <c r="B433" s="190"/>
      <c r="C433" s="196"/>
      <c r="D433" s="196"/>
      <c r="E433" s="196"/>
      <c r="F433" s="196"/>
      <c r="G433" s="196"/>
      <c r="H433" s="196"/>
      <c r="I433" s="196"/>
      <c r="J433" s="262"/>
      <c r="K433" s="190"/>
      <c r="L433" s="340"/>
      <c r="M433" s="345"/>
      <c r="N433" s="196"/>
      <c r="O433" s="251"/>
      <c r="P433" s="251"/>
      <c r="Q433" s="251"/>
      <c r="R433" s="251"/>
      <c r="S433" s="251"/>
      <c r="T433" s="251"/>
      <c r="U433" s="251"/>
      <c r="V433" s="251"/>
      <c r="W433" s="251"/>
    </row>
    <row r="434" spans="1:23" ht="25.15" customHeight="1">
      <c r="A434" s="190"/>
      <c r="B434" s="190"/>
      <c r="C434" s="196"/>
      <c r="D434" s="196"/>
      <c r="E434" s="196"/>
      <c r="F434" s="196"/>
      <c r="G434" s="196"/>
      <c r="H434" s="196"/>
      <c r="I434" s="196"/>
      <c r="J434" s="262"/>
      <c r="K434" s="190"/>
      <c r="L434" s="340"/>
      <c r="M434" s="345"/>
      <c r="N434" s="196"/>
      <c r="O434" s="251"/>
      <c r="P434" s="251"/>
      <c r="Q434" s="251"/>
      <c r="R434" s="251"/>
      <c r="S434" s="251"/>
      <c r="T434" s="251"/>
      <c r="U434" s="251"/>
      <c r="V434" s="251"/>
      <c r="W434" s="251"/>
    </row>
    <row r="435" spans="1:23" ht="25.15" customHeight="1">
      <c r="A435" s="190"/>
      <c r="B435" s="190"/>
      <c r="C435" s="196"/>
      <c r="D435" s="196"/>
      <c r="E435" s="196"/>
      <c r="F435" s="196"/>
      <c r="G435" s="196"/>
      <c r="H435" s="196"/>
      <c r="I435" s="196"/>
      <c r="J435" s="262"/>
      <c r="K435" s="190"/>
      <c r="L435" s="340"/>
      <c r="M435" s="345"/>
      <c r="N435" s="196"/>
      <c r="O435" s="251"/>
      <c r="P435" s="251"/>
      <c r="Q435" s="251"/>
      <c r="R435" s="251"/>
      <c r="S435" s="251"/>
      <c r="T435" s="251"/>
      <c r="U435" s="251"/>
      <c r="V435" s="251"/>
      <c r="W435" s="251"/>
    </row>
    <row r="436" spans="1:23" ht="25.15" customHeight="1">
      <c r="A436" s="190"/>
      <c r="B436" s="190"/>
      <c r="C436" s="196"/>
      <c r="D436" s="196"/>
      <c r="E436" s="196"/>
      <c r="F436" s="196"/>
      <c r="G436" s="196"/>
      <c r="H436" s="196"/>
      <c r="I436" s="196"/>
      <c r="J436" s="262"/>
      <c r="K436" s="190"/>
      <c r="L436" s="340"/>
      <c r="M436" s="345"/>
      <c r="N436" s="196"/>
      <c r="O436" s="251"/>
      <c r="P436" s="251"/>
      <c r="Q436" s="251"/>
      <c r="R436" s="251"/>
      <c r="S436" s="251"/>
      <c r="T436" s="251"/>
      <c r="U436" s="251"/>
      <c r="V436" s="251"/>
      <c r="W436" s="251"/>
    </row>
    <row r="437" spans="1:23" ht="25.15" customHeight="1">
      <c r="A437" s="190"/>
      <c r="B437" s="190"/>
      <c r="C437" s="196"/>
      <c r="D437" s="196"/>
      <c r="E437" s="196"/>
      <c r="F437" s="196"/>
      <c r="G437" s="196"/>
      <c r="H437" s="196"/>
      <c r="I437" s="196"/>
      <c r="J437" s="262"/>
      <c r="K437" s="190"/>
      <c r="L437" s="340"/>
      <c r="M437" s="345"/>
      <c r="N437" s="196"/>
      <c r="O437" s="251"/>
      <c r="P437" s="251"/>
      <c r="Q437" s="251"/>
      <c r="R437" s="251"/>
      <c r="S437" s="251"/>
      <c r="T437" s="251"/>
      <c r="U437" s="251"/>
      <c r="V437" s="251"/>
      <c r="W437" s="251"/>
    </row>
    <row r="438" spans="1:23" ht="25.15" customHeight="1">
      <c r="A438" s="190"/>
      <c r="B438" s="190"/>
      <c r="C438" s="196"/>
      <c r="D438" s="196"/>
      <c r="E438" s="196"/>
      <c r="F438" s="196"/>
      <c r="G438" s="196"/>
      <c r="H438" s="196"/>
      <c r="I438" s="196"/>
      <c r="J438" s="262"/>
      <c r="K438" s="190"/>
      <c r="L438" s="340"/>
      <c r="M438" s="345"/>
      <c r="N438" s="196"/>
      <c r="O438" s="251"/>
      <c r="P438" s="251"/>
      <c r="Q438" s="251"/>
      <c r="R438" s="251"/>
      <c r="S438" s="251"/>
      <c r="T438" s="251"/>
      <c r="U438" s="251"/>
      <c r="V438" s="251"/>
      <c r="W438" s="251"/>
    </row>
    <row r="439" spans="1:23" ht="25.15" customHeight="1">
      <c r="A439" s="190"/>
      <c r="B439" s="190"/>
      <c r="C439" s="196"/>
      <c r="D439" s="196"/>
      <c r="E439" s="196"/>
      <c r="F439" s="196"/>
      <c r="G439" s="196"/>
      <c r="H439" s="196"/>
      <c r="I439" s="196"/>
      <c r="J439" s="262"/>
      <c r="K439" s="190"/>
      <c r="L439" s="340"/>
      <c r="M439" s="345"/>
      <c r="N439" s="196"/>
      <c r="O439" s="251"/>
      <c r="P439" s="251"/>
      <c r="Q439" s="251"/>
      <c r="R439" s="251"/>
      <c r="S439" s="251"/>
      <c r="T439" s="251"/>
      <c r="U439" s="251"/>
      <c r="V439" s="251"/>
      <c r="W439" s="251"/>
    </row>
    <row r="440" spans="1:23" ht="25.15" customHeight="1">
      <c r="A440" s="190"/>
      <c r="B440" s="190"/>
      <c r="C440" s="196"/>
      <c r="D440" s="196"/>
      <c r="E440" s="196"/>
      <c r="F440" s="196"/>
      <c r="G440" s="196"/>
      <c r="H440" s="196"/>
      <c r="I440" s="196"/>
      <c r="J440" s="262"/>
      <c r="K440" s="190"/>
      <c r="L440" s="340"/>
      <c r="M440" s="345"/>
      <c r="N440" s="196"/>
      <c r="O440" s="251"/>
      <c r="P440" s="251"/>
      <c r="Q440" s="251"/>
      <c r="R440" s="251"/>
      <c r="S440" s="251"/>
      <c r="T440" s="251"/>
      <c r="U440" s="251"/>
      <c r="V440" s="251"/>
      <c r="W440" s="251"/>
    </row>
    <row r="441" spans="1:23" ht="25.15" customHeight="1">
      <c r="A441" s="190"/>
      <c r="B441" s="190"/>
      <c r="C441" s="196"/>
      <c r="D441" s="196"/>
      <c r="E441" s="196"/>
      <c r="F441" s="196"/>
      <c r="G441" s="196"/>
      <c r="H441" s="196"/>
      <c r="I441" s="196"/>
      <c r="J441" s="262"/>
      <c r="K441" s="190"/>
      <c r="L441" s="340"/>
      <c r="M441" s="345"/>
      <c r="N441" s="196"/>
      <c r="O441" s="251"/>
      <c r="P441" s="251"/>
      <c r="Q441" s="251"/>
      <c r="R441" s="251"/>
      <c r="S441" s="251"/>
      <c r="T441" s="251"/>
      <c r="U441" s="251"/>
      <c r="V441" s="251"/>
      <c r="W441" s="251"/>
    </row>
    <row r="442" spans="1:23" ht="25.15" customHeight="1">
      <c r="A442" s="190"/>
      <c r="B442" s="190"/>
      <c r="C442" s="196"/>
      <c r="D442" s="196"/>
      <c r="E442" s="196"/>
      <c r="F442" s="196"/>
      <c r="G442" s="196"/>
      <c r="H442" s="196"/>
      <c r="I442" s="196"/>
      <c r="J442" s="262"/>
      <c r="K442" s="190"/>
      <c r="L442" s="340"/>
      <c r="M442" s="345"/>
      <c r="N442" s="196"/>
      <c r="O442" s="251"/>
      <c r="P442" s="251"/>
      <c r="Q442" s="251"/>
      <c r="R442" s="251"/>
      <c r="S442" s="251"/>
      <c r="T442" s="251"/>
      <c r="U442" s="251"/>
      <c r="V442" s="251"/>
      <c r="W442" s="251"/>
    </row>
    <row r="443" spans="1:23" ht="25.15" customHeight="1">
      <c r="A443" s="190"/>
      <c r="B443" s="190"/>
      <c r="C443" s="196"/>
      <c r="D443" s="196"/>
      <c r="E443" s="196"/>
      <c r="F443" s="196"/>
      <c r="G443" s="196"/>
      <c r="H443" s="196"/>
      <c r="I443" s="196"/>
      <c r="J443" s="262"/>
      <c r="K443" s="190"/>
      <c r="L443" s="340"/>
      <c r="M443" s="345"/>
      <c r="N443" s="196"/>
      <c r="O443" s="251"/>
      <c r="P443" s="251"/>
      <c r="Q443" s="251"/>
      <c r="R443" s="251"/>
      <c r="S443" s="251"/>
      <c r="T443" s="251"/>
      <c r="U443" s="251"/>
      <c r="V443" s="251"/>
      <c r="W443" s="251"/>
    </row>
    <row r="444" spans="1:23" ht="25.15" customHeight="1">
      <c r="A444" s="190"/>
      <c r="B444" s="190"/>
      <c r="C444" s="196"/>
      <c r="D444" s="196"/>
      <c r="E444" s="196"/>
      <c r="F444" s="196"/>
      <c r="G444" s="196"/>
      <c r="H444" s="196"/>
      <c r="I444" s="196"/>
      <c r="J444" s="262"/>
      <c r="K444" s="190"/>
      <c r="L444" s="340"/>
      <c r="M444" s="345"/>
      <c r="N444" s="196"/>
      <c r="O444" s="251"/>
      <c r="P444" s="251"/>
      <c r="Q444" s="251"/>
      <c r="R444" s="251"/>
      <c r="S444" s="251"/>
      <c r="T444" s="251"/>
      <c r="U444" s="251"/>
      <c r="V444" s="251"/>
      <c r="W444" s="251"/>
    </row>
    <row r="445" spans="1:23" ht="25.15" customHeight="1">
      <c r="A445" s="190"/>
      <c r="B445" s="190"/>
      <c r="C445" s="196"/>
      <c r="D445" s="196"/>
      <c r="E445" s="196"/>
      <c r="F445" s="196"/>
      <c r="G445" s="196"/>
      <c r="H445" s="196"/>
      <c r="I445" s="196"/>
      <c r="J445" s="262"/>
      <c r="K445" s="190"/>
      <c r="L445" s="340"/>
      <c r="M445" s="345"/>
      <c r="N445" s="196"/>
      <c r="O445" s="251"/>
      <c r="P445" s="251"/>
      <c r="Q445" s="251"/>
      <c r="R445" s="251"/>
      <c r="S445" s="251"/>
      <c r="T445" s="251"/>
      <c r="U445" s="251"/>
      <c r="V445" s="251"/>
      <c r="W445" s="251"/>
    </row>
    <row r="446" spans="1:23" ht="25.15" customHeight="1">
      <c r="A446" s="190"/>
      <c r="B446" s="190"/>
      <c r="C446" s="196"/>
      <c r="D446" s="196"/>
      <c r="E446" s="196"/>
      <c r="F446" s="196"/>
      <c r="G446" s="196"/>
      <c r="H446" s="196"/>
      <c r="I446" s="196"/>
      <c r="J446" s="262"/>
      <c r="K446" s="190"/>
      <c r="L446" s="340"/>
      <c r="M446" s="345"/>
      <c r="N446" s="196"/>
      <c r="O446" s="251"/>
      <c r="P446" s="251"/>
      <c r="Q446" s="251"/>
      <c r="R446" s="251"/>
      <c r="S446" s="251"/>
      <c r="T446" s="251"/>
      <c r="U446" s="251"/>
      <c r="V446" s="251"/>
      <c r="W446" s="251"/>
    </row>
    <row r="447" spans="1:23" ht="25.15" customHeight="1">
      <c r="A447" s="190"/>
      <c r="B447" s="190"/>
      <c r="C447" s="196"/>
      <c r="D447" s="196"/>
      <c r="E447" s="196"/>
      <c r="F447" s="196"/>
      <c r="G447" s="196"/>
      <c r="H447" s="196"/>
      <c r="I447" s="196"/>
      <c r="J447" s="262"/>
      <c r="K447" s="190"/>
      <c r="L447" s="340"/>
      <c r="M447" s="345"/>
      <c r="N447" s="196"/>
      <c r="O447" s="251"/>
      <c r="P447" s="251"/>
      <c r="Q447" s="251"/>
      <c r="R447" s="251"/>
      <c r="S447" s="251"/>
      <c r="T447" s="251"/>
      <c r="U447" s="251"/>
      <c r="V447" s="251"/>
      <c r="W447" s="251"/>
    </row>
    <row r="448" spans="1:23" ht="25.15" customHeight="1">
      <c r="A448" s="190"/>
      <c r="B448" s="190"/>
      <c r="C448" s="196"/>
      <c r="D448" s="196"/>
      <c r="E448" s="196"/>
      <c r="F448" s="196"/>
      <c r="G448" s="196"/>
      <c r="H448" s="196"/>
      <c r="I448" s="196"/>
      <c r="J448" s="262"/>
      <c r="K448" s="190"/>
      <c r="L448" s="340"/>
      <c r="M448" s="345"/>
      <c r="N448" s="196"/>
      <c r="O448" s="251"/>
      <c r="P448" s="251"/>
      <c r="Q448" s="251"/>
      <c r="R448" s="251"/>
      <c r="S448" s="251"/>
      <c r="T448" s="251"/>
      <c r="U448" s="251"/>
      <c r="V448" s="251"/>
      <c r="W448" s="251"/>
    </row>
    <row r="449" spans="1:23" ht="25.15" customHeight="1">
      <c r="A449" s="190"/>
      <c r="B449" s="190"/>
      <c r="C449" s="196"/>
      <c r="D449" s="196"/>
      <c r="E449" s="196"/>
      <c r="F449" s="196"/>
      <c r="G449" s="196"/>
      <c r="H449" s="196"/>
      <c r="I449" s="196"/>
      <c r="J449" s="262"/>
      <c r="K449" s="190"/>
      <c r="L449" s="340"/>
      <c r="M449" s="345"/>
      <c r="N449" s="196"/>
      <c r="O449" s="251"/>
      <c r="P449" s="251"/>
      <c r="Q449" s="251"/>
      <c r="R449" s="251"/>
      <c r="S449" s="251"/>
      <c r="T449" s="251"/>
      <c r="U449" s="251"/>
      <c r="V449" s="251"/>
      <c r="W449" s="251"/>
    </row>
    <row r="450" spans="1:23" ht="25.15" customHeight="1">
      <c r="A450" s="190"/>
      <c r="B450" s="190"/>
      <c r="C450" s="196"/>
      <c r="D450" s="196"/>
      <c r="E450" s="196"/>
      <c r="F450" s="196"/>
      <c r="G450" s="196"/>
      <c r="H450" s="196"/>
      <c r="I450" s="196"/>
      <c r="J450" s="262"/>
      <c r="K450" s="190"/>
      <c r="L450" s="340"/>
      <c r="M450" s="345"/>
      <c r="N450" s="196"/>
      <c r="O450" s="251"/>
      <c r="P450" s="251"/>
      <c r="Q450" s="251"/>
      <c r="R450" s="251"/>
      <c r="S450" s="251"/>
      <c r="T450" s="251"/>
      <c r="U450" s="251"/>
      <c r="V450" s="251"/>
      <c r="W450" s="251"/>
    </row>
    <row r="451" spans="1:23" ht="25.15" customHeight="1">
      <c r="A451" s="190"/>
      <c r="B451" s="190"/>
      <c r="C451" s="196"/>
      <c r="D451" s="196"/>
      <c r="E451" s="196"/>
      <c r="F451" s="196"/>
      <c r="G451" s="196"/>
      <c r="H451" s="196"/>
      <c r="I451" s="196"/>
      <c r="J451" s="262"/>
      <c r="K451" s="190"/>
      <c r="L451" s="340"/>
      <c r="M451" s="345"/>
      <c r="N451" s="196"/>
      <c r="O451" s="251"/>
      <c r="P451" s="251"/>
      <c r="Q451" s="251"/>
      <c r="R451" s="251"/>
      <c r="S451" s="251"/>
      <c r="T451" s="251"/>
      <c r="U451" s="251"/>
      <c r="V451" s="251"/>
      <c r="W451" s="251"/>
    </row>
    <row r="452" spans="1:23" ht="25.15" customHeight="1">
      <c r="A452" s="190"/>
      <c r="B452" s="190"/>
      <c r="C452" s="196"/>
      <c r="D452" s="196"/>
      <c r="E452" s="196"/>
      <c r="F452" s="196"/>
      <c r="G452" s="196"/>
      <c r="H452" s="196"/>
      <c r="I452" s="196"/>
      <c r="J452" s="262"/>
      <c r="K452" s="190"/>
      <c r="L452" s="340"/>
      <c r="M452" s="345"/>
      <c r="N452" s="196"/>
      <c r="O452" s="251"/>
      <c r="P452" s="251"/>
      <c r="Q452" s="251"/>
      <c r="R452" s="251"/>
      <c r="S452" s="251"/>
      <c r="T452" s="251"/>
      <c r="U452" s="251"/>
      <c r="V452" s="251"/>
      <c r="W452" s="251"/>
    </row>
    <row r="453" spans="1:23" ht="25.15" customHeight="1">
      <c r="A453" s="190"/>
      <c r="B453" s="190"/>
      <c r="C453" s="196"/>
      <c r="D453" s="196"/>
      <c r="E453" s="196"/>
      <c r="F453" s="196"/>
      <c r="G453" s="196"/>
      <c r="H453" s="196"/>
      <c r="I453" s="196"/>
      <c r="J453" s="262"/>
      <c r="K453" s="190"/>
      <c r="L453" s="340"/>
      <c r="M453" s="345"/>
      <c r="N453" s="196"/>
      <c r="O453" s="251"/>
      <c r="P453" s="251"/>
      <c r="Q453" s="251"/>
      <c r="R453" s="251"/>
      <c r="S453" s="251"/>
      <c r="T453" s="251"/>
      <c r="U453" s="251"/>
      <c r="V453" s="251"/>
      <c r="W453" s="251"/>
    </row>
    <row r="454" spans="1:23" ht="25.15" customHeight="1">
      <c r="A454" s="190"/>
      <c r="B454" s="190"/>
      <c r="C454" s="196"/>
      <c r="D454" s="196"/>
      <c r="E454" s="196"/>
      <c r="F454" s="196"/>
      <c r="G454" s="196"/>
      <c r="H454" s="196"/>
      <c r="I454" s="196"/>
      <c r="J454" s="262"/>
      <c r="K454" s="190"/>
      <c r="L454" s="340"/>
      <c r="M454" s="345"/>
      <c r="N454" s="196"/>
      <c r="O454" s="251"/>
      <c r="P454" s="251"/>
      <c r="Q454" s="251"/>
      <c r="R454" s="251"/>
      <c r="S454" s="251"/>
      <c r="T454" s="251"/>
      <c r="U454" s="251"/>
      <c r="V454" s="251"/>
      <c r="W454" s="251"/>
    </row>
    <row r="455" spans="1:23" ht="25.15" customHeight="1">
      <c r="A455" s="190"/>
      <c r="B455" s="190"/>
      <c r="C455" s="196"/>
      <c r="D455" s="196"/>
      <c r="E455" s="196"/>
      <c r="F455" s="196"/>
      <c r="G455" s="196"/>
      <c r="H455" s="196"/>
      <c r="I455" s="196"/>
      <c r="J455" s="262"/>
      <c r="K455" s="190"/>
      <c r="L455" s="340"/>
      <c r="M455" s="345"/>
      <c r="N455" s="196"/>
      <c r="O455" s="251"/>
      <c r="P455" s="251"/>
      <c r="Q455" s="251"/>
      <c r="R455" s="251"/>
      <c r="S455" s="251"/>
      <c r="T455" s="251"/>
      <c r="U455" s="251"/>
      <c r="V455" s="251"/>
      <c r="W455" s="251"/>
    </row>
    <row r="456" spans="1:23" ht="25.15" customHeight="1">
      <c r="A456" s="190"/>
      <c r="B456" s="190"/>
      <c r="C456" s="196"/>
      <c r="D456" s="196"/>
      <c r="E456" s="196"/>
      <c r="F456" s="196"/>
      <c r="G456" s="196"/>
      <c r="H456" s="196"/>
      <c r="I456" s="196"/>
      <c r="J456" s="262"/>
      <c r="K456" s="190"/>
      <c r="L456" s="340"/>
      <c r="M456" s="345"/>
      <c r="N456" s="196"/>
      <c r="O456" s="251"/>
      <c r="P456" s="251"/>
      <c r="Q456" s="251"/>
      <c r="R456" s="251"/>
      <c r="S456" s="251"/>
      <c r="T456" s="251"/>
      <c r="U456" s="251"/>
      <c r="V456" s="251"/>
      <c r="W456" s="251"/>
    </row>
    <row r="457" spans="1:23" ht="25.15" customHeight="1">
      <c r="A457" s="190"/>
      <c r="B457" s="190"/>
      <c r="C457" s="196"/>
      <c r="D457" s="196"/>
      <c r="E457" s="196"/>
      <c r="F457" s="196"/>
      <c r="G457" s="196"/>
      <c r="H457" s="196"/>
      <c r="I457" s="196"/>
      <c r="J457" s="262"/>
      <c r="K457" s="190"/>
      <c r="L457" s="340"/>
      <c r="M457" s="345"/>
      <c r="N457" s="196"/>
      <c r="O457" s="251"/>
      <c r="P457" s="251"/>
      <c r="Q457" s="251"/>
      <c r="R457" s="251"/>
      <c r="S457" s="251"/>
      <c r="T457" s="251"/>
      <c r="U457" s="251"/>
      <c r="V457" s="251"/>
      <c r="W457" s="251"/>
    </row>
    <row r="458" spans="1:23" ht="25.15" customHeight="1">
      <c r="A458" s="190"/>
      <c r="B458" s="190"/>
      <c r="C458" s="196"/>
      <c r="D458" s="196"/>
      <c r="E458" s="196"/>
      <c r="F458" s="196"/>
      <c r="G458" s="196"/>
      <c r="H458" s="196"/>
      <c r="I458" s="196"/>
      <c r="J458" s="262"/>
      <c r="K458" s="190"/>
      <c r="L458" s="340"/>
      <c r="M458" s="345"/>
      <c r="N458" s="196"/>
      <c r="O458" s="251"/>
      <c r="P458" s="251"/>
      <c r="Q458" s="251"/>
      <c r="R458" s="251"/>
      <c r="S458" s="251"/>
      <c r="T458" s="251"/>
      <c r="U458" s="251"/>
      <c r="V458" s="251"/>
      <c r="W458" s="251"/>
    </row>
    <row r="459" spans="1:23" ht="25.15" customHeight="1">
      <c r="A459" s="190"/>
      <c r="B459" s="190"/>
      <c r="C459" s="196"/>
      <c r="D459" s="196"/>
      <c r="E459" s="196"/>
      <c r="F459" s="196"/>
      <c r="G459" s="196"/>
      <c r="H459" s="196"/>
      <c r="I459" s="196"/>
      <c r="J459" s="262"/>
      <c r="K459" s="190"/>
      <c r="L459" s="340"/>
      <c r="M459" s="345"/>
      <c r="N459" s="196"/>
      <c r="O459" s="251"/>
      <c r="P459" s="251"/>
      <c r="Q459" s="251"/>
      <c r="R459" s="251"/>
      <c r="S459" s="251"/>
      <c r="T459" s="251"/>
      <c r="U459" s="251"/>
      <c r="V459" s="251"/>
      <c r="W459" s="251"/>
    </row>
    <row r="460" spans="1:23" ht="25.15" customHeight="1">
      <c r="A460" s="190"/>
      <c r="B460" s="190"/>
      <c r="C460" s="196"/>
      <c r="D460" s="196"/>
      <c r="E460" s="196"/>
      <c r="F460" s="196"/>
      <c r="G460" s="196"/>
      <c r="H460" s="196"/>
      <c r="I460" s="196"/>
      <c r="J460" s="262"/>
      <c r="K460" s="190"/>
      <c r="L460" s="340"/>
      <c r="M460" s="345"/>
      <c r="N460" s="196"/>
      <c r="O460" s="251"/>
      <c r="P460" s="251"/>
      <c r="Q460" s="251"/>
      <c r="R460" s="251"/>
      <c r="S460" s="251"/>
      <c r="T460" s="251"/>
      <c r="U460" s="251"/>
      <c r="V460" s="251"/>
      <c r="W460" s="251"/>
    </row>
    <row r="461" spans="1:23" ht="25.15" customHeight="1">
      <c r="A461" s="190"/>
      <c r="B461" s="190"/>
      <c r="C461" s="196"/>
      <c r="D461" s="196"/>
      <c r="E461" s="196"/>
      <c r="F461" s="196"/>
      <c r="G461" s="196"/>
      <c r="H461" s="196"/>
      <c r="I461" s="196"/>
      <c r="J461" s="262"/>
      <c r="K461" s="190"/>
      <c r="L461" s="340"/>
      <c r="M461" s="345"/>
      <c r="N461" s="196"/>
      <c r="O461" s="251"/>
      <c r="P461" s="251"/>
      <c r="Q461" s="251"/>
      <c r="R461" s="251"/>
      <c r="S461" s="251"/>
      <c r="T461" s="251"/>
      <c r="U461" s="251"/>
      <c r="V461" s="251"/>
      <c r="W461" s="251"/>
    </row>
    <row r="462" spans="1:23" ht="25.15" customHeight="1">
      <c r="A462" s="190"/>
      <c r="B462" s="190"/>
      <c r="C462" s="196"/>
      <c r="D462" s="196"/>
      <c r="E462" s="196"/>
      <c r="F462" s="196"/>
      <c r="G462" s="196"/>
      <c r="H462" s="196"/>
      <c r="I462" s="196"/>
      <c r="J462" s="262"/>
      <c r="K462" s="190"/>
      <c r="L462" s="340"/>
      <c r="M462" s="345"/>
      <c r="N462" s="196"/>
      <c r="O462" s="251"/>
      <c r="P462" s="251"/>
      <c r="Q462" s="251"/>
      <c r="R462" s="251"/>
      <c r="S462" s="251"/>
      <c r="T462" s="251"/>
      <c r="U462" s="251"/>
      <c r="V462" s="251"/>
      <c r="W462" s="251"/>
    </row>
    <row r="463" spans="1:23" ht="25.15" customHeight="1">
      <c r="A463" s="190"/>
      <c r="B463" s="190"/>
      <c r="C463" s="196"/>
      <c r="D463" s="196"/>
      <c r="E463" s="196"/>
      <c r="F463" s="196"/>
      <c r="G463" s="196"/>
      <c r="H463" s="196"/>
      <c r="I463" s="196"/>
      <c r="J463" s="262"/>
      <c r="K463" s="190"/>
      <c r="L463" s="340"/>
      <c r="M463" s="345"/>
      <c r="N463" s="196"/>
      <c r="O463" s="251"/>
      <c r="P463" s="251"/>
      <c r="Q463" s="251"/>
      <c r="R463" s="251"/>
      <c r="S463" s="251"/>
      <c r="T463" s="251"/>
      <c r="U463" s="251"/>
      <c r="V463" s="251"/>
      <c r="W463" s="251"/>
    </row>
    <row r="464" spans="1:23" ht="25.15" customHeight="1">
      <c r="A464" s="190"/>
      <c r="B464" s="190"/>
      <c r="C464" s="196"/>
      <c r="D464" s="196"/>
      <c r="E464" s="196"/>
      <c r="F464" s="196"/>
      <c r="G464" s="196"/>
      <c r="H464" s="196"/>
      <c r="I464" s="196"/>
      <c r="J464" s="262"/>
      <c r="K464" s="190"/>
      <c r="L464" s="340"/>
      <c r="M464" s="345"/>
      <c r="N464" s="196"/>
      <c r="O464" s="251"/>
      <c r="P464" s="251"/>
      <c r="Q464" s="251"/>
      <c r="R464" s="251"/>
      <c r="S464" s="251"/>
      <c r="T464" s="251"/>
      <c r="U464" s="251"/>
      <c r="V464" s="251"/>
      <c r="W464" s="251"/>
    </row>
    <row r="465" spans="1:23" ht="25.15" customHeight="1">
      <c r="A465" s="190"/>
      <c r="B465" s="190"/>
      <c r="C465" s="196"/>
      <c r="D465" s="196"/>
      <c r="E465" s="196"/>
      <c r="F465" s="196"/>
      <c r="G465" s="196"/>
      <c r="H465" s="196"/>
      <c r="I465" s="196"/>
      <c r="J465" s="262"/>
      <c r="K465" s="190"/>
      <c r="L465" s="340"/>
      <c r="M465" s="345"/>
      <c r="N465" s="196"/>
      <c r="O465" s="251"/>
      <c r="P465" s="251"/>
      <c r="Q465" s="251"/>
      <c r="R465" s="251"/>
      <c r="S465" s="251"/>
      <c r="T465" s="251"/>
      <c r="U465" s="251"/>
      <c r="V465" s="251"/>
      <c r="W465" s="251"/>
    </row>
    <row r="466" spans="1:23" ht="25.15" customHeight="1">
      <c r="A466" s="190"/>
      <c r="B466" s="190"/>
      <c r="C466" s="196"/>
      <c r="D466" s="196"/>
      <c r="E466" s="196"/>
      <c r="F466" s="196"/>
      <c r="G466" s="196"/>
      <c r="H466" s="196"/>
      <c r="I466" s="196"/>
      <c r="J466" s="262"/>
      <c r="K466" s="190"/>
      <c r="L466" s="340"/>
      <c r="M466" s="345"/>
      <c r="N466" s="196"/>
      <c r="O466" s="251"/>
      <c r="P466" s="251"/>
      <c r="Q466" s="251"/>
      <c r="R466" s="251"/>
      <c r="S466" s="251"/>
      <c r="T466" s="251"/>
      <c r="U466" s="251"/>
      <c r="V466" s="251"/>
      <c r="W466" s="251"/>
    </row>
    <row r="467" spans="1:23" ht="25.15" customHeight="1">
      <c r="A467" s="190"/>
      <c r="B467" s="190"/>
      <c r="C467" s="196"/>
      <c r="D467" s="196"/>
      <c r="E467" s="196"/>
      <c r="F467" s="196"/>
      <c r="G467" s="196"/>
      <c r="H467" s="196"/>
      <c r="I467" s="196"/>
      <c r="J467" s="262"/>
      <c r="K467" s="190"/>
      <c r="L467" s="340"/>
      <c r="M467" s="345"/>
      <c r="N467" s="196"/>
      <c r="O467" s="251"/>
      <c r="P467" s="251"/>
      <c r="Q467" s="251"/>
      <c r="R467" s="251"/>
      <c r="S467" s="251"/>
      <c r="T467" s="251"/>
      <c r="U467" s="251"/>
      <c r="V467" s="251"/>
      <c r="W467" s="251"/>
    </row>
    <row r="468" spans="1:23" ht="25.15" customHeight="1">
      <c r="A468" s="190"/>
      <c r="B468" s="190"/>
      <c r="C468" s="196"/>
      <c r="D468" s="196"/>
      <c r="E468" s="196"/>
      <c r="F468" s="196"/>
      <c r="G468" s="196"/>
      <c r="H468" s="196"/>
      <c r="I468" s="196"/>
      <c r="J468" s="262"/>
      <c r="K468" s="190"/>
      <c r="L468" s="340"/>
      <c r="M468" s="345"/>
      <c r="N468" s="196"/>
      <c r="O468" s="251"/>
      <c r="P468" s="251"/>
      <c r="Q468" s="251"/>
      <c r="R468" s="251"/>
      <c r="S468" s="251"/>
      <c r="T468" s="251"/>
      <c r="U468" s="251"/>
      <c r="V468" s="251"/>
      <c r="W468" s="251"/>
    </row>
    <row r="469" spans="1:23" ht="25.15" customHeight="1">
      <c r="A469" s="190"/>
      <c r="B469" s="190"/>
      <c r="C469" s="196"/>
      <c r="D469" s="196"/>
      <c r="E469" s="196"/>
      <c r="F469" s="196"/>
      <c r="G469" s="196"/>
      <c r="H469" s="196"/>
      <c r="I469" s="196"/>
      <c r="J469" s="262"/>
      <c r="K469" s="190"/>
      <c r="L469" s="340"/>
      <c r="M469" s="345"/>
      <c r="N469" s="196"/>
      <c r="O469" s="251"/>
      <c r="P469" s="251"/>
      <c r="Q469" s="251"/>
      <c r="R469" s="251"/>
      <c r="S469" s="251"/>
      <c r="T469" s="251"/>
      <c r="U469" s="251"/>
      <c r="V469" s="251"/>
      <c r="W469" s="251"/>
    </row>
    <row r="470" spans="1:23" ht="25.15" customHeight="1">
      <c r="A470" s="190"/>
      <c r="B470" s="190"/>
      <c r="C470" s="196"/>
      <c r="D470" s="196"/>
      <c r="E470" s="196"/>
      <c r="F470" s="196"/>
      <c r="G470" s="196"/>
      <c r="H470" s="196"/>
      <c r="I470" s="196"/>
      <c r="J470" s="262"/>
      <c r="K470" s="190"/>
      <c r="L470" s="340"/>
      <c r="M470" s="345"/>
      <c r="N470" s="196"/>
      <c r="O470" s="251"/>
      <c r="P470" s="251"/>
      <c r="Q470" s="251"/>
      <c r="R470" s="251"/>
      <c r="S470" s="251"/>
      <c r="T470" s="251"/>
      <c r="U470" s="251"/>
      <c r="V470" s="251"/>
      <c r="W470" s="251"/>
    </row>
    <row r="471" spans="1:23" ht="25.15" customHeight="1">
      <c r="A471" s="190"/>
      <c r="B471" s="190"/>
      <c r="C471" s="196"/>
      <c r="D471" s="196"/>
      <c r="E471" s="196"/>
      <c r="F471" s="196"/>
      <c r="G471" s="196"/>
      <c r="H471" s="196"/>
      <c r="I471" s="196"/>
      <c r="J471" s="262"/>
      <c r="K471" s="190"/>
      <c r="L471" s="340"/>
      <c r="M471" s="345"/>
      <c r="N471" s="196"/>
      <c r="O471" s="251"/>
      <c r="P471" s="251"/>
      <c r="Q471" s="251"/>
      <c r="R471" s="251"/>
      <c r="S471" s="251"/>
      <c r="T471" s="251"/>
      <c r="U471" s="251"/>
      <c r="V471" s="251"/>
      <c r="W471" s="251"/>
    </row>
    <row r="472" spans="1:23" ht="25.15" customHeight="1">
      <c r="A472" s="190"/>
      <c r="B472" s="190"/>
      <c r="C472" s="196"/>
      <c r="D472" s="196"/>
      <c r="E472" s="196"/>
      <c r="F472" s="196"/>
      <c r="G472" s="196"/>
      <c r="H472" s="196"/>
      <c r="I472" s="196"/>
      <c r="J472" s="262"/>
      <c r="K472" s="190"/>
      <c r="L472" s="340"/>
      <c r="M472" s="345"/>
      <c r="N472" s="196"/>
      <c r="O472" s="251"/>
      <c r="P472" s="251"/>
      <c r="Q472" s="251"/>
      <c r="R472" s="251"/>
      <c r="S472" s="251"/>
      <c r="T472" s="251"/>
      <c r="U472" s="251"/>
      <c r="V472" s="251"/>
      <c r="W472" s="251"/>
    </row>
    <row r="473" spans="1:23" ht="25.15" customHeight="1">
      <c r="A473" s="190"/>
      <c r="B473" s="190"/>
      <c r="C473" s="196"/>
      <c r="D473" s="196"/>
      <c r="E473" s="196"/>
      <c r="F473" s="196"/>
      <c r="G473" s="196"/>
      <c r="H473" s="196"/>
      <c r="I473" s="196"/>
      <c r="J473" s="262"/>
      <c r="K473" s="190"/>
      <c r="L473" s="340"/>
      <c r="M473" s="345"/>
      <c r="N473" s="196"/>
      <c r="O473" s="251"/>
      <c r="P473" s="251"/>
      <c r="Q473" s="251"/>
      <c r="R473" s="251"/>
      <c r="S473" s="251"/>
      <c r="T473" s="251"/>
      <c r="U473" s="251"/>
      <c r="V473" s="251"/>
      <c r="W473" s="251"/>
    </row>
    <row r="474" spans="1:23" ht="25.15" customHeight="1">
      <c r="A474" s="190"/>
      <c r="B474" s="190"/>
      <c r="C474" s="196"/>
      <c r="D474" s="196"/>
      <c r="E474" s="196"/>
      <c r="F474" s="196"/>
      <c r="G474" s="196"/>
      <c r="H474" s="196"/>
      <c r="I474" s="196"/>
      <c r="J474" s="262"/>
      <c r="K474" s="190"/>
      <c r="L474" s="340"/>
      <c r="M474" s="345"/>
      <c r="N474" s="196"/>
      <c r="O474" s="251"/>
      <c r="P474" s="251"/>
      <c r="Q474" s="251"/>
      <c r="R474" s="251"/>
      <c r="S474" s="251"/>
      <c r="T474" s="251"/>
      <c r="U474" s="251"/>
      <c r="V474" s="251"/>
      <c r="W474" s="251"/>
    </row>
    <row r="475" spans="1:23" ht="25.15" customHeight="1">
      <c r="A475" s="190"/>
      <c r="B475" s="190"/>
      <c r="C475" s="196"/>
      <c r="D475" s="196"/>
      <c r="E475" s="196"/>
      <c r="F475" s="196"/>
      <c r="G475" s="196"/>
      <c r="H475" s="196"/>
      <c r="I475" s="196"/>
      <c r="J475" s="262"/>
      <c r="K475" s="190"/>
      <c r="L475" s="340"/>
      <c r="M475" s="345"/>
      <c r="N475" s="196"/>
      <c r="O475" s="251"/>
      <c r="P475" s="251"/>
      <c r="Q475" s="251"/>
      <c r="R475" s="251"/>
      <c r="S475" s="251"/>
      <c r="T475" s="251"/>
      <c r="U475" s="251"/>
      <c r="V475" s="251"/>
      <c r="W475" s="251"/>
    </row>
    <row r="476" spans="1:23" ht="25.15" customHeight="1">
      <c r="A476" s="190"/>
      <c r="B476" s="190"/>
      <c r="C476" s="196"/>
      <c r="D476" s="196"/>
      <c r="E476" s="196"/>
      <c r="F476" s="196"/>
      <c r="G476" s="196"/>
      <c r="H476" s="196"/>
      <c r="I476" s="196"/>
      <c r="J476" s="262"/>
      <c r="K476" s="190"/>
      <c r="L476" s="340"/>
      <c r="M476" s="345"/>
      <c r="N476" s="196"/>
      <c r="O476" s="251"/>
      <c r="P476" s="251"/>
      <c r="Q476" s="251"/>
      <c r="R476" s="251"/>
      <c r="S476" s="251"/>
      <c r="T476" s="251"/>
      <c r="U476" s="251"/>
      <c r="V476" s="251"/>
      <c r="W476" s="251"/>
    </row>
    <row r="477" spans="1:23" ht="25.15" customHeight="1">
      <c r="A477" s="190"/>
      <c r="B477" s="190"/>
      <c r="C477" s="196"/>
      <c r="D477" s="196"/>
      <c r="E477" s="196"/>
      <c r="F477" s="196"/>
      <c r="G477" s="196"/>
      <c r="H477" s="196"/>
      <c r="I477" s="196"/>
      <c r="J477" s="262"/>
      <c r="K477" s="190"/>
      <c r="L477" s="340"/>
      <c r="M477" s="345"/>
      <c r="N477" s="196"/>
      <c r="O477" s="251"/>
      <c r="P477" s="251"/>
      <c r="Q477" s="251"/>
      <c r="R477" s="251"/>
      <c r="S477" s="251"/>
      <c r="T477" s="251"/>
      <c r="U477" s="251"/>
      <c r="V477" s="251"/>
      <c r="W477" s="251"/>
    </row>
    <row r="478" spans="1:23" ht="25.15" customHeight="1">
      <c r="A478" s="190"/>
      <c r="B478" s="190"/>
      <c r="C478" s="196"/>
      <c r="D478" s="196"/>
      <c r="E478" s="196"/>
      <c r="F478" s="196"/>
      <c r="G478" s="196"/>
      <c r="H478" s="196"/>
      <c r="I478" s="196"/>
      <c r="J478" s="262"/>
      <c r="K478" s="190"/>
      <c r="L478" s="340"/>
      <c r="M478" s="345"/>
      <c r="N478" s="196"/>
      <c r="O478" s="251"/>
      <c r="P478" s="251"/>
      <c r="Q478" s="251"/>
      <c r="R478" s="251"/>
      <c r="S478" s="251"/>
      <c r="T478" s="251"/>
      <c r="U478" s="251"/>
      <c r="V478" s="251"/>
      <c r="W478" s="251"/>
    </row>
    <row r="479" spans="1:23" ht="25.15" customHeight="1">
      <c r="A479" s="190"/>
      <c r="B479" s="190"/>
      <c r="C479" s="196"/>
      <c r="D479" s="196"/>
      <c r="E479" s="196"/>
      <c r="F479" s="196"/>
      <c r="G479" s="196"/>
      <c r="H479" s="196"/>
      <c r="I479" s="196"/>
      <c r="J479" s="262"/>
      <c r="K479" s="190"/>
      <c r="L479" s="340"/>
      <c r="M479" s="345"/>
      <c r="N479" s="196"/>
      <c r="O479" s="251"/>
      <c r="P479" s="251"/>
      <c r="Q479" s="251"/>
      <c r="R479" s="251"/>
      <c r="S479" s="251"/>
      <c r="T479" s="251"/>
      <c r="U479" s="251"/>
      <c r="V479" s="251"/>
      <c r="W479" s="251"/>
    </row>
    <row r="480" spans="1:23" ht="25.15" customHeight="1">
      <c r="A480" s="190"/>
      <c r="B480" s="190"/>
      <c r="C480" s="196"/>
      <c r="D480" s="196"/>
      <c r="E480" s="196"/>
      <c r="F480" s="196"/>
      <c r="G480" s="196"/>
      <c r="H480" s="196"/>
      <c r="I480" s="196"/>
      <c r="J480" s="262"/>
      <c r="K480" s="190"/>
      <c r="L480" s="340"/>
      <c r="M480" s="345"/>
      <c r="N480" s="196"/>
      <c r="O480" s="251"/>
      <c r="P480" s="251"/>
      <c r="Q480" s="251"/>
      <c r="R480" s="251"/>
      <c r="S480" s="251"/>
      <c r="T480" s="251"/>
      <c r="U480" s="251"/>
      <c r="V480" s="251"/>
      <c r="W480" s="251"/>
    </row>
    <row r="481" spans="1:23" ht="25.15" customHeight="1">
      <c r="A481" s="190"/>
      <c r="B481" s="190"/>
      <c r="C481" s="196"/>
      <c r="D481" s="196"/>
      <c r="E481" s="196"/>
      <c r="F481" s="196"/>
      <c r="G481" s="196"/>
      <c r="H481" s="196"/>
      <c r="I481" s="196"/>
      <c r="J481" s="262"/>
      <c r="K481" s="190"/>
      <c r="L481" s="340"/>
      <c r="M481" s="345"/>
      <c r="N481" s="196"/>
      <c r="O481" s="251"/>
      <c r="P481" s="251"/>
      <c r="Q481" s="251"/>
      <c r="R481" s="251"/>
      <c r="S481" s="251"/>
      <c r="T481" s="251"/>
      <c r="U481" s="251"/>
      <c r="V481" s="251"/>
      <c r="W481" s="251"/>
    </row>
    <row r="482" spans="1:23" ht="25.15" customHeight="1">
      <c r="A482" s="190"/>
      <c r="B482" s="190"/>
      <c r="C482" s="196"/>
      <c r="D482" s="196"/>
      <c r="E482" s="196"/>
      <c r="F482" s="196"/>
      <c r="G482" s="196"/>
      <c r="H482" s="196"/>
      <c r="I482" s="196"/>
      <c r="J482" s="262"/>
      <c r="K482" s="190"/>
      <c r="L482" s="340"/>
      <c r="M482" s="345"/>
      <c r="N482" s="196"/>
      <c r="O482" s="251"/>
      <c r="P482" s="251"/>
      <c r="Q482" s="251"/>
      <c r="R482" s="251"/>
      <c r="S482" s="251"/>
      <c r="T482" s="251"/>
      <c r="U482" s="251"/>
      <c r="V482" s="251"/>
      <c r="W482" s="251"/>
    </row>
    <row r="483" spans="1:23" ht="25.15" customHeight="1">
      <c r="A483" s="190"/>
      <c r="B483" s="190"/>
      <c r="C483" s="196"/>
      <c r="D483" s="196"/>
      <c r="E483" s="196"/>
      <c r="F483" s="196"/>
      <c r="G483" s="196"/>
      <c r="H483" s="196"/>
      <c r="I483" s="196"/>
      <c r="J483" s="262"/>
      <c r="K483" s="190"/>
      <c r="L483" s="340"/>
      <c r="M483" s="345"/>
      <c r="N483" s="196"/>
      <c r="O483" s="251"/>
      <c r="P483" s="251"/>
      <c r="Q483" s="251"/>
      <c r="R483" s="251"/>
      <c r="S483" s="251"/>
      <c r="T483" s="251"/>
      <c r="U483" s="251"/>
      <c r="V483" s="251"/>
      <c r="W483" s="251"/>
    </row>
    <row r="484" spans="1:23" ht="25.15" customHeight="1">
      <c r="A484" s="190"/>
      <c r="B484" s="190"/>
      <c r="C484" s="196"/>
      <c r="D484" s="196"/>
      <c r="E484" s="196"/>
      <c r="F484" s="196"/>
      <c r="G484" s="196"/>
      <c r="H484" s="196"/>
      <c r="I484" s="196"/>
      <c r="J484" s="262"/>
      <c r="K484" s="190"/>
      <c r="L484" s="340"/>
      <c r="M484" s="345"/>
      <c r="N484" s="196"/>
      <c r="O484" s="251"/>
      <c r="P484" s="251"/>
      <c r="Q484" s="251"/>
      <c r="R484" s="251"/>
      <c r="S484" s="251"/>
      <c r="T484" s="251"/>
      <c r="U484" s="251"/>
      <c r="V484" s="251"/>
      <c r="W484" s="251"/>
    </row>
    <row r="485" spans="1:23" ht="25.15" customHeight="1">
      <c r="A485" s="190"/>
      <c r="B485" s="190"/>
      <c r="C485" s="196"/>
      <c r="D485" s="196"/>
      <c r="E485" s="196"/>
      <c r="F485" s="196"/>
      <c r="G485" s="196"/>
      <c r="H485" s="196"/>
      <c r="I485" s="196"/>
      <c r="J485" s="262"/>
      <c r="K485" s="190"/>
      <c r="L485" s="340"/>
      <c r="M485" s="345"/>
      <c r="N485" s="196"/>
      <c r="O485" s="251"/>
      <c r="P485" s="251"/>
      <c r="Q485" s="251"/>
      <c r="R485" s="251"/>
      <c r="S485" s="251"/>
      <c r="T485" s="251"/>
      <c r="U485" s="251"/>
      <c r="V485" s="251"/>
      <c r="W485" s="251"/>
    </row>
    <row r="486" spans="1:23" ht="25.15" customHeight="1">
      <c r="A486" s="190"/>
      <c r="B486" s="190"/>
      <c r="C486" s="196"/>
      <c r="D486" s="196"/>
      <c r="E486" s="196"/>
      <c r="F486" s="196"/>
      <c r="G486" s="196"/>
      <c r="H486" s="196"/>
      <c r="I486" s="196"/>
      <c r="J486" s="262"/>
      <c r="K486" s="190"/>
      <c r="L486" s="340"/>
      <c r="M486" s="345"/>
      <c r="N486" s="196"/>
      <c r="O486" s="251"/>
      <c r="P486" s="251"/>
      <c r="Q486" s="251"/>
      <c r="R486" s="251"/>
      <c r="S486" s="251"/>
      <c r="T486" s="251"/>
      <c r="U486" s="251"/>
      <c r="V486" s="251"/>
      <c r="W486" s="251"/>
    </row>
    <row r="487" spans="1:23" ht="25.15" customHeight="1">
      <c r="A487" s="190"/>
      <c r="B487" s="190"/>
      <c r="C487" s="196"/>
      <c r="D487" s="196"/>
      <c r="E487" s="196"/>
      <c r="F487" s="196"/>
      <c r="G487" s="196"/>
      <c r="H487" s="196"/>
      <c r="I487" s="196"/>
      <c r="J487" s="262"/>
      <c r="K487" s="190"/>
      <c r="L487" s="340"/>
      <c r="M487" s="345"/>
      <c r="N487" s="196"/>
      <c r="O487" s="251"/>
      <c r="P487" s="251"/>
      <c r="Q487" s="251"/>
      <c r="R487" s="251"/>
      <c r="S487" s="251"/>
      <c r="T487" s="251"/>
      <c r="U487" s="251"/>
      <c r="V487" s="251"/>
      <c r="W487" s="251"/>
    </row>
    <row r="488" spans="1:23" ht="25.15" customHeight="1">
      <c r="A488" s="190"/>
      <c r="B488" s="190"/>
      <c r="C488" s="196"/>
      <c r="D488" s="196"/>
      <c r="E488" s="196"/>
      <c r="F488" s="196"/>
      <c r="G488" s="196"/>
      <c r="H488" s="196"/>
      <c r="I488" s="196"/>
      <c r="J488" s="262"/>
      <c r="K488" s="190"/>
      <c r="L488" s="340"/>
      <c r="M488" s="345"/>
      <c r="N488" s="196"/>
      <c r="O488" s="251"/>
      <c r="P488" s="251"/>
      <c r="Q488" s="251"/>
      <c r="R488" s="251"/>
      <c r="S488" s="251"/>
      <c r="T488" s="251"/>
      <c r="U488" s="251"/>
      <c r="V488" s="251"/>
      <c r="W488" s="251"/>
    </row>
    <row r="489" spans="1:23" ht="25.15" customHeight="1">
      <c r="A489" s="190"/>
      <c r="B489" s="190"/>
      <c r="C489" s="196"/>
      <c r="D489" s="196"/>
      <c r="E489" s="196"/>
      <c r="F489" s="196"/>
      <c r="G489" s="196"/>
      <c r="H489" s="196"/>
      <c r="I489" s="196"/>
      <c r="J489" s="262"/>
      <c r="K489" s="190"/>
      <c r="L489" s="340"/>
      <c r="M489" s="345"/>
      <c r="N489" s="196"/>
      <c r="O489" s="251"/>
      <c r="P489" s="251"/>
      <c r="Q489" s="251"/>
      <c r="R489" s="251"/>
      <c r="S489" s="251"/>
      <c r="T489" s="251"/>
      <c r="U489" s="251"/>
      <c r="V489" s="251"/>
      <c r="W489" s="251"/>
    </row>
    <row r="490" spans="1:23" ht="25.15" customHeight="1">
      <c r="A490" s="190"/>
      <c r="B490" s="190"/>
      <c r="C490" s="196"/>
      <c r="D490" s="196"/>
      <c r="E490" s="196"/>
      <c r="F490" s="196"/>
      <c r="G490" s="196"/>
      <c r="H490" s="196"/>
      <c r="I490" s="196"/>
      <c r="J490" s="262"/>
      <c r="K490" s="190"/>
      <c r="L490" s="340"/>
      <c r="M490" s="345"/>
      <c r="N490" s="196"/>
      <c r="O490" s="251"/>
      <c r="P490" s="251"/>
      <c r="Q490" s="251"/>
      <c r="R490" s="251"/>
      <c r="S490" s="251"/>
      <c r="T490" s="251"/>
      <c r="U490" s="251"/>
      <c r="V490" s="251"/>
      <c r="W490" s="251"/>
    </row>
    <row r="491" spans="1:23" ht="25.15" customHeight="1">
      <c r="A491" s="190"/>
      <c r="B491" s="190"/>
      <c r="C491" s="196"/>
      <c r="D491" s="196"/>
      <c r="E491" s="196"/>
      <c r="F491" s="196"/>
      <c r="G491" s="196"/>
      <c r="H491" s="196"/>
      <c r="I491" s="196"/>
      <c r="J491" s="262"/>
      <c r="K491" s="190"/>
      <c r="L491" s="340"/>
      <c r="M491" s="345"/>
      <c r="N491" s="196"/>
      <c r="O491" s="251"/>
      <c r="P491" s="251"/>
      <c r="Q491" s="251"/>
      <c r="R491" s="251"/>
      <c r="S491" s="251"/>
      <c r="T491" s="251"/>
      <c r="U491" s="251"/>
      <c r="V491" s="251"/>
      <c r="W491" s="251"/>
    </row>
    <row r="492" spans="1:23" ht="25.15" customHeight="1">
      <c r="A492" s="190"/>
      <c r="B492" s="190"/>
      <c r="C492" s="196"/>
      <c r="D492" s="196"/>
      <c r="E492" s="196"/>
      <c r="F492" s="196"/>
      <c r="G492" s="196"/>
      <c r="H492" s="196"/>
      <c r="I492" s="196"/>
      <c r="J492" s="262"/>
      <c r="K492" s="190"/>
      <c r="L492" s="340"/>
      <c r="M492" s="345"/>
      <c r="N492" s="196"/>
      <c r="O492" s="251"/>
      <c r="P492" s="251"/>
      <c r="Q492" s="251"/>
      <c r="R492" s="251"/>
      <c r="S492" s="251"/>
      <c r="T492" s="251"/>
      <c r="U492" s="251"/>
      <c r="V492" s="251"/>
      <c r="W492" s="251"/>
    </row>
    <row r="493" spans="1:23" ht="25.15" customHeight="1">
      <c r="A493" s="190"/>
      <c r="B493" s="190"/>
      <c r="C493" s="196"/>
      <c r="D493" s="196"/>
      <c r="E493" s="196"/>
      <c r="F493" s="196"/>
      <c r="G493" s="196"/>
      <c r="H493" s="196"/>
      <c r="I493" s="196"/>
      <c r="J493" s="262"/>
      <c r="K493" s="190"/>
      <c r="L493" s="340"/>
      <c r="M493" s="345"/>
      <c r="N493" s="196"/>
      <c r="O493" s="251"/>
      <c r="P493" s="251"/>
      <c r="Q493" s="251"/>
      <c r="R493" s="251"/>
      <c r="S493" s="251"/>
      <c r="T493" s="251"/>
      <c r="U493" s="251"/>
      <c r="V493" s="251"/>
      <c r="W493" s="251"/>
    </row>
    <row r="494" spans="1:23" ht="25.15" customHeight="1">
      <c r="A494" s="190"/>
      <c r="B494" s="190"/>
      <c r="C494" s="196"/>
      <c r="D494" s="196"/>
      <c r="E494" s="196"/>
      <c r="F494" s="196"/>
      <c r="G494" s="196"/>
      <c r="H494" s="196"/>
      <c r="I494" s="196"/>
      <c r="J494" s="262"/>
      <c r="K494" s="190"/>
      <c r="L494" s="340"/>
      <c r="M494" s="345"/>
      <c r="N494" s="196"/>
      <c r="O494" s="251"/>
      <c r="P494" s="251"/>
      <c r="Q494" s="251"/>
      <c r="R494" s="251"/>
      <c r="S494" s="251"/>
      <c r="T494" s="251"/>
      <c r="U494" s="251"/>
      <c r="V494" s="251"/>
      <c r="W494" s="251"/>
    </row>
    <row r="495" spans="1:23" ht="25.15" customHeight="1">
      <c r="A495" s="190"/>
      <c r="B495" s="190"/>
      <c r="C495" s="196"/>
      <c r="D495" s="196"/>
      <c r="E495" s="196"/>
      <c r="F495" s="196"/>
      <c r="G495" s="196"/>
      <c r="H495" s="196"/>
      <c r="I495" s="196"/>
      <c r="J495" s="262"/>
      <c r="K495" s="190"/>
      <c r="L495" s="340"/>
      <c r="M495" s="345"/>
      <c r="N495" s="196"/>
      <c r="O495" s="251"/>
      <c r="P495" s="251"/>
      <c r="Q495" s="251"/>
      <c r="R495" s="251"/>
      <c r="S495" s="251"/>
      <c r="T495" s="251"/>
      <c r="U495" s="251"/>
      <c r="V495" s="251"/>
      <c r="W495" s="251"/>
    </row>
    <row r="496" spans="1:23" ht="25.15" customHeight="1">
      <c r="A496" s="190"/>
      <c r="B496" s="190"/>
      <c r="C496" s="196"/>
      <c r="D496" s="196"/>
      <c r="E496" s="196"/>
      <c r="F496" s="196"/>
      <c r="G496" s="196"/>
      <c r="H496" s="196"/>
      <c r="I496" s="196"/>
      <c r="J496" s="262"/>
      <c r="K496" s="190"/>
      <c r="L496" s="340"/>
      <c r="M496" s="345"/>
      <c r="N496" s="196"/>
      <c r="O496" s="251"/>
      <c r="P496" s="251"/>
      <c r="Q496" s="251"/>
      <c r="R496" s="251"/>
      <c r="S496" s="251"/>
      <c r="T496" s="251"/>
      <c r="U496" s="251"/>
      <c r="V496" s="251"/>
      <c r="W496" s="251"/>
    </row>
    <row r="497" spans="1:23" ht="25.15" customHeight="1">
      <c r="A497" s="190"/>
      <c r="B497" s="190"/>
      <c r="C497" s="196"/>
      <c r="D497" s="196"/>
      <c r="E497" s="196"/>
      <c r="F497" s="196"/>
      <c r="G497" s="196"/>
      <c r="H497" s="196"/>
      <c r="I497" s="196"/>
      <c r="J497" s="262"/>
      <c r="K497" s="190"/>
      <c r="L497" s="340"/>
      <c r="M497" s="345"/>
      <c r="N497" s="196"/>
      <c r="O497" s="251"/>
      <c r="P497" s="251"/>
      <c r="Q497" s="251"/>
      <c r="R497" s="251"/>
      <c r="S497" s="251"/>
      <c r="T497" s="251"/>
      <c r="U497" s="251"/>
      <c r="V497" s="251"/>
      <c r="W497" s="251"/>
    </row>
    <row r="498" spans="1:23" ht="25.15" customHeight="1">
      <c r="A498" s="190"/>
      <c r="B498" s="190"/>
      <c r="C498" s="196"/>
      <c r="D498" s="196"/>
      <c r="E498" s="196"/>
      <c r="F498" s="196"/>
      <c r="G498" s="196"/>
      <c r="H498" s="196"/>
      <c r="I498" s="196"/>
      <c r="J498" s="262"/>
      <c r="K498" s="190"/>
      <c r="L498" s="340"/>
      <c r="M498" s="345"/>
      <c r="N498" s="196"/>
      <c r="O498" s="251"/>
      <c r="P498" s="251"/>
      <c r="Q498" s="251"/>
      <c r="R498" s="251"/>
      <c r="S498" s="251"/>
      <c r="T498" s="251"/>
      <c r="U498" s="251"/>
      <c r="V498" s="251"/>
      <c r="W498" s="251"/>
    </row>
    <row r="499" spans="1:23" ht="25.15" customHeight="1">
      <c r="A499" s="190"/>
      <c r="B499" s="190"/>
      <c r="C499" s="196"/>
      <c r="D499" s="196"/>
      <c r="E499" s="196"/>
      <c r="F499" s="196"/>
      <c r="G499" s="196"/>
      <c r="H499" s="196"/>
      <c r="I499" s="196"/>
      <c r="J499" s="262"/>
      <c r="K499" s="190"/>
      <c r="L499" s="340"/>
      <c r="M499" s="345"/>
      <c r="N499" s="196"/>
      <c r="O499" s="251"/>
      <c r="P499" s="251"/>
      <c r="Q499" s="251"/>
      <c r="R499" s="251"/>
      <c r="S499" s="251"/>
      <c r="T499" s="251"/>
      <c r="U499" s="251"/>
      <c r="V499" s="251"/>
      <c r="W499" s="251"/>
    </row>
    <row r="500" spans="1:23" ht="25.15" customHeight="1">
      <c r="A500" s="190"/>
      <c r="B500" s="190"/>
      <c r="C500" s="196"/>
      <c r="D500" s="196"/>
      <c r="E500" s="196"/>
      <c r="F500" s="196"/>
      <c r="G500" s="196"/>
      <c r="H500" s="196"/>
      <c r="I500" s="196"/>
      <c r="J500" s="262"/>
      <c r="K500" s="190"/>
      <c r="L500" s="340"/>
      <c r="M500" s="345"/>
      <c r="N500" s="196"/>
      <c r="O500" s="251"/>
      <c r="P500" s="251"/>
      <c r="Q500" s="251"/>
      <c r="R500" s="251"/>
      <c r="S500" s="251"/>
      <c r="T500" s="251"/>
      <c r="U500" s="251"/>
      <c r="V500" s="251"/>
      <c r="W500" s="251"/>
    </row>
    <row r="501" spans="1:23" ht="25.15" customHeight="1">
      <c r="A501" s="190"/>
      <c r="B501" s="190"/>
      <c r="C501" s="196"/>
      <c r="D501" s="196"/>
      <c r="E501" s="196"/>
      <c r="F501" s="196"/>
      <c r="G501" s="196"/>
      <c r="H501" s="196"/>
      <c r="I501" s="196"/>
      <c r="J501" s="262"/>
      <c r="K501" s="190"/>
      <c r="L501" s="340"/>
      <c r="M501" s="345"/>
      <c r="N501" s="196"/>
      <c r="O501" s="251"/>
      <c r="P501" s="251"/>
      <c r="Q501" s="251"/>
      <c r="R501" s="251"/>
      <c r="S501" s="251"/>
      <c r="T501" s="251"/>
      <c r="U501" s="251"/>
      <c r="V501" s="251"/>
      <c r="W501" s="251"/>
    </row>
    <row r="502" spans="1:23" ht="25.15" customHeight="1">
      <c r="A502" s="190"/>
      <c r="B502" s="190"/>
      <c r="C502" s="196"/>
      <c r="D502" s="196"/>
      <c r="E502" s="196"/>
      <c r="F502" s="196"/>
      <c r="G502" s="196"/>
      <c r="H502" s="196"/>
      <c r="I502" s="196"/>
      <c r="J502" s="262"/>
      <c r="K502" s="190"/>
      <c r="L502" s="340"/>
      <c r="M502" s="345"/>
      <c r="N502" s="196"/>
      <c r="O502" s="251"/>
      <c r="P502" s="251"/>
      <c r="Q502" s="251"/>
      <c r="R502" s="251"/>
      <c r="S502" s="251"/>
      <c r="T502" s="251"/>
      <c r="U502" s="251"/>
      <c r="V502" s="251"/>
      <c r="W502" s="251"/>
    </row>
    <row r="503" spans="1:23" ht="25.15" customHeight="1">
      <c r="A503" s="190"/>
      <c r="B503" s="190"/>
      <c r="C503" s="196"/>
      <c r="D503" s="196"/>
      <c r="E503" s="196"/>
      <c r="F503" s="196"/>
      <c r="G503" s="196"/>
      <c r="H503" s="196"/>
      <c r="I503" s="196"/>
      <c r="J503" s="262"/>
      <c r="K503" s="190"/>
      <c r="L503" s="340"/>
      <c r="M503" s="345"/>
      <c r="N503" s="196"/>
      <c r="O503" s="251"/>
      <c r="P503" s="251"/>
      <c r="Q503" s="251"/>
      <c r="R503" s="251"/>
      <c r="S503" s="251"/>
      <c r="T503" s="251"/>
      <c r="U503" s="251"/>
      <c r="V503" s="251"/>
      <c r="W503" s="251"/>
    </row>
    <row r="504" spans="1:23" ht="25.15" customHeight="1">
      <c r="A504" s="190"/>
      <c r="B504" s="190"/>
      <c r="C504" s="196"/>
      <c r="D504" s="196"/>
      <c r="E504" s="196"/>
      <c r="F504" s="196"/>
      <c r="G504" s="196"/>
      <c r="H504" s="196"/>
      <c r="I504" s="196"/>
      <c r="J504" s="262"/>
      <c r="K504" s="190"/>
      <c r="L504" s="340"/>
      <c r="M504" s="345"/>
      <c r="N504" s="196"/>
      <c r="O504" s="251"/>
      <c r="P504" s="251"/>
      <c r="Q504" s="251"/>
      <c r="R504" s="251"/>
      <c r="S504" s="251"/>
      <c r="T504" s="251"/>
      <c r="U504" s="251"/>
      <c r="V504" s="251"/>
      <c r="W504" s="251"/>
    </row>
    <row r="505" spans="1:23" ht="25.15" customHeight="1">
      <c r="A505" s="190"/>
      <c r="B505" s="190"/>
      <c r="C505" s="196"/>
      <c r="D505" s="196"/>
      <c r="E505" s="196"/>
      <c r="F505" s="196"/>
      <c r="G505" s="196"/>
      <c r="H505" s="196"/>
      <c r="I505" s="196"/>
      <c r="J505" s="262"/>
      <c r="K505" s="190"/>
      <c r="L505" s="340"/>
      <c r="M505" s="345"/>
      <c r="N505" s="196"/>
      <c r="O505" s="251"/>
      <c r="P505" s="251"/>
      <c r="Q505" s="251"/>
      <c r="R505" s="251"/>
      <c r="S505" s="251"/>
      <c r="T505" s="251"/>
      <c r="U505" s="251"/>
      <c r="V505" s="251"/>
      <c r="W505" s="251"/>
    </row>
    <row r="506" spans="1:23" ht="25.15" customHeight="1">
      <c r="A506" s="190"/>
      <c r="B506" s="190"/>
      <c r="C506" s="196"/>
      <c r="D506" s="196"/>
      <c r="E506" s="196"/>
      <c r="F506" s="196"/>
      <c r="G506" s="196"/>
      <c r="H506" s="196"/>
      <c r="I506" s="196"/>
      <c r="J506" s="262"/>
      <c r="K506" s="190"/>
      <c r="L506" s="340"/>
      <c r="M506" s="345"/>
      <c r="N506" s="196"/>
      <c r="O506" s="251"/>
      <c r="P506" s="251"/>
      <c r="Q506" s="251"/>
      <c r="R506" s="251"/>
      <c r="S506" s="251"/>
      <c r="T506" s="251"/>
      <c r="U506" s="251"/>
      <c r="V506" s="251"/>
      <c r="W506" s="251"/>
    </row>
    <row r="507" spans="1:23" ht="25.15" customHeight="1">
      <c r="A507" s="190"/>
      <c r="B507" s="190"/>
      <c r="C507" s="196"/>
      <c r="D507" s="196"/>
      <c r="E507" s="196"/>
      <c r="F507" s="196"/>
      <c r="G507" s="196"/>
      <c r="H507" s="196"/>
      <c r="I507" s="196"/>
      <c r="J507" s="262"/>
      <c r="K507" s="190"/>
      <c r="L507" s="340"/>
      <c r="M507" s="345"/>
      <c r="N507" s="276"/>
      <c r="O507" s="251"/>
      <c r="P507" s="251"/>
      <c r="Q507" s="251"/>
      <c r="R507" s="251"/>
      <c r="S507" s="251"/>
      <c r="T507" s="251"/>
      <c r="U507" s="251"/>
      <c r="V507" s="251"/>
      <c r="W507" s="251"/>
    </row>
    <row r="508" spans="1:23" ht="25.15" customHeight="1">
      <c r="A508" s="190"/>
      <c r="B508" s="190"/>
      <c r="C508" s="196"/>
      <c r="D508" s="196"/>
      <c r="E508" s="196"/>
      <c r="F508" s="196"/>
      <c r="G508" s="196"/>
      <c r="H508" s="196"/>
      <c r="I508" s="196"/>
      <c r="J508" s="262"/>
      <c r="K508" s="190"/>
      <c r="L508" s="340"/>
      <c r="M508" s="345"/>
      <c r="N508" s="196"/>
      <c r="O508" s="251"/>
      <c r="P508" s="251"/>
      <c r="Q508" s="251"/>
      <c r="R508" s="251"/>
      <c r="S508" s="251"/>
      <c r="T508" s="251"/>
      <c r="U508" s="251"/>
      <c r="V508" s="251"/>
      <c r="W508" s="251"/>
    </row>
    <row r="509" spans="1:23" ht="25.15" customHeight="1">
      <c r="A509" s="190"/>
      <c r="B509" s="190"/>
      <c r="C509" s="196"/>
      <c r="D509" s="196"/>
      <c r="E509" s="196"/>
      <c r="F509" s="196"/>
      <c r="G509" s="196"/>
      <c r="H509" s="196"/>
      <c r="I509" s="196"/>
      <c r="J509" s="262"/>
      <c r="K509" s="190"/>
      <c r="L509" s="340"/>
      <c r="M509" s="345"/>
      <c r="N509" s="196"/>
      <c r="O509" s="251"/>
      <c r="P509" s="251"/>
      <c r="Q509" s="251"/>
      <c r="R509" s="251"/>
      <c r="S509" s="251"/>
      <c r="T509" s="251"/>
      <c r="U509" s="251"/>
      <c r="V509" s="251"/>
      <c r="W509" s="251"/>
    </row>
    <row r="510" spans="1:23" ht="25.15" customHeight="1">
      <c r="A510" s="190"/>
      <c r="B510" s="190"/>
      <c r="C510" s="196"/>
      <c r="D510" s="196"/>
      <c r="E510" s="196"/>
      <c r="F510" s="196"/>
      <c r="G510" s="196"/>
      <c r="H510" s="196"/>
      <c r="I510" s="196"/>
      <c r="J510" s="262"/>
      <c r="K510" s="190"/>
      <c r="L510" s="340"/>
      <c r="M510" s="345"/>
      <c r="N510" s="196"/>
      <c r="O510" s="251"/>
      <c r="P510" s="251"/>
      <c r="Q510" s="251"/>
      <c r="R510" s="251"/>
      <c r="S510" s="251"/>
      <c r="T510" s="251"/>
      <c r="U510" s="251"/>
      <c r="V510" s="251"/>
      <c r="W510" s="251"/>
    </row>
    <row r="511" spans="1:23" ht="25.15" customHeight="1">
      <c r="A511" s="190"/>
      <c r="B511" s="190"/>
      <c r="C511" s="196"/>
      <c r="D511" s="196"/>
      <c r="E511" s="196"/>
      <c r="F511" s="196"/>
      <c r="G511" s="196"/>
      <c r="H511" s="196"/>
      <c r="I511" s="196"/>
      <c r="J511" s="262"/>
      <c r="K511" s="190"/>
      <c r="L511" s="340"/>
      <c r="M511" s="345"/>
      <c r="N511" s="196"/>
      <c r="O511" s="251"/>
      <c r="P511" s="251"/>
      <c r="Q511" s="251"/>
      <c r="R511" s="251"/>
      <c r="S511" s="251"/>
      <c r="T511" s="251"/>
      <c r="U511" s="251"/>
      <c r="V511" s="251"/>
      <c r="W511" s="251"/>
    </row>
    <row r="512" spans="1:23" ht="25.15" customHeight="1">
      <c r="A512" s="190"/>
      <c r="B512" s="190"/>
      <c r="C512" s="196"/>
      <c r="D512" s="196"/>
      <c r="E512" s="196"/>
      <c r="F512" s="196"/>
      <c r="G512" s="196"/>
      <c r="H512" s="196"/>
      <c r="I512" s="196"/>
      <c r="J512" s="262"/>
      <c r="K512" s="190"/>
      <c r="L512" s="340"/>
      <c r="M512" s="345"/>
      <c r="N512" s="196"/>
      <c r="O512" s="251"/>
      <c r="P512" s="251"/>
      <c r="Q512" s="251"/>
      <c r="R512" s="251"/>
      <c r="S512" s="251"/>
      <c r="T512" s="251"/>
      <c r="U512" s="251"/>
      <c r="V512" s="251"/>
      <c r="W512" s="251"/>
    </row>
    <row r="513" spans="1:23" ht="25.15" customHeight="1">
      <c r="A513" s="190"/>
      <c r="B513" s="190"/>
      <c r="C513" s="196"/>
      <c r="D513" s="196"/>
      <c r="E513" s="196"/>
      <c r="F513" s="196"/>
      <c r="G513" s="196"/>
      <c r="H513" s="196"/>
      <c r="I513" s="196"/>
      <c r="J513" s="262"/>
      <c r="K513" s="190"/>
      <c r="L513" s="340"/>
      <c r="M513" s="345"/>
      <c r="N513" s="196"/>
      <c r="O513" s="251"/>
      <c r="P513" s="251"/>
      <c r="Q513" s="251"/>
      <c r="R513" s="251"/>
      <c r="S513" s="251"/>
      <c r="T513" s="251"/>
      <c r="U513" s="251"/>
      <c r="V513" s="251"/>
      <c r="W513" s="251"/>
    </row>
    <row r="514" spans="1:23" ht="25.15" customHeight="1">
      <c r="A514" s="190"/>
      <c r="B514" s="190"/>
      <c r="C514" s="196"/>
      <c r="D514" s="196"/>
      <c r="E514" s="196"/>
      <c r="F514" s="196"/>
      <c r="G514" s="196"/>
      <c r="H514" s="196"/>
      <c r="I514" s="196"/>
      <c r="J514" s="262"/>
      <c r="K514" s="190"/>
      <c r="L514" s="340"/>
      <c r="M514" s="345"/>
      <c r="N514" s="196"/>
      <c r="O514" s="251"/>
      <c r="P514" s="251"/>
      <c r="Q514" s="251"/>
      <c r="R514" s="251"/>
      <c r="S514" s="251"/>
      <c r="T514" s="251"/>
      <c r="U514" s="251"/>
      <c r="V514" s="251"/>
      <c r="W514" s="251"/>
    </row>
    <row r="515" spans="1:23" ht="25.15" customHeight="1">
      <c r="A515" s="190"/>
      <c r="B515" s="190"/>
      <c r="C515" s="196"/>
      <c r="D515" s="196"/>
      <c r="E515" s="196"/>
      <c r="F515" s="196"/>
      <c r="G515" s="196"/>
      <c r="H515" s="196"/>
      <c r="I515" s="196"/>
      <c r="J515" s="262"/>
      <c r="K515" s="190"/>
      <c r="L515" s="340"/>
      <c r="M515" s="345"/>
      <c r="N515" s="196"/>
      <c r="O515" s="251"/>
      <c r="P515" s="251"/>
      <c r="Q515" s="251"/>
      <c r="R515" s="251"/>
      <c r="S515" s="251"/>
      <c r="T515" s="251"/>
      <c r="U515" s="251"/>
      <c r="V515" s="251"/>
      <c r="W515" s="251"/>
    </row>
    <row r="516" spans="1:23" ht="25.15" customHeight="1">
      <c r="A516" s="190"/>
      <c r="B516" s="190"/>
      <c r="C516" s="196"/>
      <c r="D516" s="196"/>
      <c r="E516" s="196"/>
      <c r="F516" s="196"/>
      <c r="G516" s="196"/>
      <c r="H516" s="196"/>
      <c r="I516" s="196"/>
      <c r="J516" s="262"/>
      <c r="K516" s="190"/>
      <c r="L516" s="340"/>
      <c r="M516" s="345"/>
      <c r="N516" s="196"/>
      <c r="O516" s="251"/>
      <c r="P516" s="251"/>
      <c r="Q516" s="251"/>
      <c r="R516" s="251"/>
      <c r="S516" s="251"/>
      <c r="T516" s="251"/>
      <c r="U516" s="251"/>
      <c r="V516" s="251"/>
      <c r="W516" s="251"/>
    </row>
    <row r="517" spans="1:23" ht="25.15" customHeight="1">
      <c r="A517" s="190"/>
      <c r="B517" s="190"/>
      <c r="C517" s="196"/>
      <c r="D517" s="196"/>
      <c r="E517" s="196"/>
      <c r="F517" s="196"/>
      <c r="G517" s="196"/>
      <c r="H517" s="196"/>
      <c r="I517" s="196"/>
      <c r="J517" s="262"/>
      <c r="K517" s="190"/>
      <c r="L517" s="340"/>
      <c r="M517" s="345"/>
      <c r="N517" s="196"/>
      <c r="O517" s="251"/>
      <c r="P517" s="251"/>
      <c r="Q517" s="251"/>
      <c r="R517" s="251"/>
      <c r="S517" s="251"/>
      <c r="T517" s="251"/>
      <c r="U517" s="251"/>
      <c r="V517" s="251"/>
      <c r="W517" s="251"/>
    </row>
    <row r="518" spans="1:23" ht="25.15" customHeight="1">
      <c r="A518" s="190"/>
      <c r="B518" s="190"/>
      <c r="C518" s="196"/>
      <c r="D518" s="196"/>
      <c r="E518" s="196"/>
      <c r="F518" s="196"/>
      <c r="G518" s="196"/>
      <c r="H518" s="196"/>
      <c r="I518" s="196"/>
      <c r="J518" s="262"/>
      <c r="K518" s="190"/>
      <c r="L518" s="340"/>
      <c r="M518" s="345"/>
      <c r="N518" s="196"/>
      <c r="O518" s="251"/>
      <c r="P518" s="251"/>
      <c r="Q518" s="251"/>
      <c r="R518" s="251"/>
      <c r="S518" s="251"/>
      <c r="T518" s="251"/>
      <c r="U518" s="251"/>
      <c r="V518" s="251"/>
      <c r="W518" s="251"/>
    </row>
    <row r="519" spans="1:23" ht="25.15" customHeight="1">
      <c r="A519" s="190"/>
      <c r="B519" s="190"/>
      <c r="C519" s="196"/>
      <c r="D519" s="196"/>
      <c r="E519" s="196"/>
      <c r="F519" s="196"/>
      <c r="G519" s="196"/>
      <c r="H519" s="196"/>
      <c r="I519" s="196"/>
      <c r="J519" s="262"/>
      <c r="K519" s="190"/>
      <c r="L519" s="340"/>
      <c r="M519" s="345"/>
      <c r="N519" s="196"/>
      <c r="O519" s="251"/>
      <c r="P519" s="251"/>
      <c r="Q519" s="251"/>
      <c r="R519" s="251"/>
      <c r="S519" s="251"/>
      <c r="T519" s="251"/>
      <c r="U519" s="251"/>
      <c r="V519" s="251"/>
      <c r="W519" s="251"/>
    </row>
    <row r="520" spans="1:23" ht="25.15" customHeight="1">
      <c r="A520" s="190"/>
      <c r="B520" s="190"/>
      <c r="C520" s="196"/>
      <c r="D520" s="196"/>
      <c r="E520" s="196"/>
      <c r="F520" s="196"/>
      <c r="G520" s="196"/>
      <c r="H520" s="196"/>
      <c r="I520" s="196"/>
      <c r="J520" s="262"/>
      <c r="K520" s="190"/>
      <c r="L520" s="340"/>
      <c r="M520" s="345"/>
      <c r="N520" s="196"/>
      <c r="O520" s="251"/>
      <c r="P520" s="251"/>
      <c r="Q520" s="251"/>
      <c r="R520" s="251"/>
      <c r="S520" s="251"/>
      <c r="T520" s="251"/>
      <c r="U520" s="251"/>
      <c r="V520" s="251"/>
      <c r="W520" s="251"/>
    </row>
    <row r="521" spans="1:23" ht="25.15" customHeight="1">
      <c r="A521" s="190"/>
      <c r="B521" s="190"/>
      <c r="C521" s="196"/>
      <c r="D521" s="196"/>
      <c r="E521" s="196"/>
      <c r="F521" s="196"/>
      <c r="G521" s="196"/>
      <c r="H521" s="196"/>
      <c r="I521" s="196"/>
      <c r="J521" s="262"/>
      <c r="K521" s="190"/>
      <c r="L521" s="340"/>
      <c r="M521" s="345"/>
      <c r="N521" s="196"/>
      <c r="O521" s="251"/>
      <c r="P521" s="251"/>
      <c r="Q521" s="251"/>
      <c r="R521" s="251"/>
      <c r="S521" s="251"/>
      <c r="T521" s="251"/>
      <c r="U521" s="251"/>
      <c r="V521" s="251"/>
      <c r="W521" s="251"/>
    </row>
    <row r="522" spans="1:23" ht="25.15" customHeight="1">
      <c r="A522" s="190"/>
      <c r="B522" s="190"/>
      <c r="C522" s="196"/>
      <c r="D522" s="196"/>
      <c r="E522" s="196"/>
      <c r="F522" s="196"/>
      <c r="G522" s="196"/>
      <c r="H522" s="196"/>
      <c r="I522" s="196"/>
      <c r="J522" s="262"/>
      <c r="K522" s="190"/>
      <c r="L522" s="340"/>
      <c r="M522" s="345"/>
      <c r="N522" s="196"/>
      <c r="O522" s="251"/>
      <c r="P522" s="251"/>
      <c r="Q522" s="251"/>
      <c r="R522" s="251"/>
      <c r="S522" s="251"/>
      <c r="T522" s="251"/>
      <c r="U522" s="251"/>
      <c r="V522" s="251"/>
      <c r="W522" s="251"/>
    </row>
    <row r="523" spans="1:23" ht="25.15" customHeight="1">
      <c r="A523" s="190"/>
      <c r="B523" s="190"/>
      <c r="C523" s="196"/>
      <c r="D523" s="196"/>
      <c r="E523" s="196"/>
      <c r="F523" s="196"/>
      <c r="G523" s="196"/>
      <c r="H523" s="196"/>
      <c r="I523" s="196"/>
      <c r="J523" s="262"/>
      <c r="K523" s="190"/>
      <c r="L523" s="340"/>
      <c r="M523" s="345"/>
      <c r="N523" s="196"/>
      <c r="O523" s="251"/>
      <c r="P523" s="251"/>
      <c r="Q523" s="251"/>
      <c r="R523" s="251"/>
      <c r="S523" s="251"/>
      <c r="T523" s="251"/>
      <c r="U523" s="251"/>
      <c r="V523" s="251"/>
      <c r="W523" s="251"/>
    </row>
    <row r="524" spans="1:23" ht="25.15" customHeight="1">
      <c r="A524" s="190"/>
      <c r="B524" s="190"/>
      <c r="C524" s="196"/>
      <c r="D524" s="196"/>
      <c r="E524" s="196"/>
      <c r="F524" s="196"/>
      <c r="G524" s="196"/>
      <c r="H524" s="196"/>
      <c r="I524" s="196"/>
      <c r="J524" s="262"/>
      <c r="K524" s="190"/>
      <c r="L524" s="340"/>
      <c r="M524" s="345"/>
      <c r="N524" s="196"/>
      <c r="O524" s="251"/>
      <c r="P524" s="251"/>
      <c r="Q524" s="251"/>
      <c r="R524" s="251"/>
      <c r="S524" s="251"/>
      <c r="T524" s="251"/>
      <c r="U524" s="251"/>
      <c r="V524" s="251"/>
      <c r="W524" s="251"/>
    </row>
    <row r="525" spans="1:23" ht="25.15" customHeight="1">
      <c r="A525" s="190"/>
      <c r="B525" s="190"/>
      <c r="C525" s="196"/>
      <c r="D525" s="196"/>
      <c r="E525" s="196"/>
      <c r="F525" s="196"/>
      <c r="G525" s="196"/>
      <c r="H525" s="196"/>
      <c r="I525" s="196"/>
      <c r="J525" s="262"/>
      <c r="K525" s="190"/>
      <c r="L525" s="340"/>
      <c r="M525" s="345"/>
      <c r="N525" s="196"/>
      <c r="O525" s="251"/>
      <c r="P525" s="251"/>
      <c r="Q525" s="251"/>
      <c r="R525" s="251"/>
      <c r="S525" s="251"/>
      <c r="T525" s="251"/>
      <c r="U525" s="251"/>
      <c r="V525" s="251"/>
      <c r="W525" s="251"/>
    </row>
    <row r="526" spans="1:23" ht="25.15" customHeight="1">
      <c r="A526" s="190"/>
      <c r="B526" s="190"/>
      <c r="C526" s="196"/>
      <c r="D526" s="196"/>
      <c r="E526" s="196"/>
      <c r="F526" s="196"/>
      <c r="G526" s="196"/>
      <c r="H526" s="196"/>
      <c r="I526" s="196"/>
      <c r="J526" s="262"/>
      <c r="K526" s="190"/>
      <c r="L526" s="340"/>
      <c r="M526" s="345"/>
      <c r="N526" s="196"/>
      <c r="O526" s="251"/>
      <c r="P526" s="251"/>
      <c r="Q526" s="251"/>
      <c r="R526" s="251"/>
      <c r="S526" s="251"/>
      <c r="T526" s="251"/>
      <c r="U526" s="251"/>
      <c r="V526" s="251"/>
      <c r="W526" s="251"/>
    </row>
    <row r="527" spans="1:23" ht="25.15" customHeight="1">
      <c r="A527" s="190"/>
      <c r="B527" s="190"/>
      <c r="C527" s="196"/>
      <c r="D527" s="196"/>
      <c r="E527" s="196"/>
      <c r="F527" s="196"/>
      <c r="G527" s="196"/>
      <c r="H527" s="196"/>
      <c r="I527" s="196"/>
      <c r="J527" s="262"/>
      <c r="K527" s="190"/>
      <c r="L527" s="340"/>
      <c r="M527" s="345"/>
      <c r="N527" s="196"/>
      <c r="O527" s="251"/>
      <c r="P527" s="251"/>
      <c r="Q527" s="251"/>
      <c r="R527" s="251"/>
      <c r="S527" s="251"/>
      <c r="T527" s="251"/>
      <c r="U527" s="251"/>
      <c r="V527" s="251"/>
      <c r="W527" s="251"/>
    </row>
    <row r="528" spans="1:23" ht="25.15" customHeight="1">
      <c r="A528" s="190"/>
      <c r="B528" s="190"/>
      <c r="C528" s="196"/>
      <c r="D528" s="196"/>
      <c r="E528" s="196"/>
      <c r="F528" s="196"/>
      <c r="G528" s="196"/>
      <c r="H528" s="196"/>
      <c r="I528" s="196"/>
      <c r="J528" s="262"/>
      <c r="K528" s="190"/>
      <c r="L528" s="340"/>
      <c r="M528" s="345"/>
      <c r="N528" s="196"/>
      <c r="O528" s="251"/>
      <c r="P528" s="251"/>
      <c r="Q528" s="251"/>
      <c r="R528" s="251"/>
      <c r="S528" s="251"/>
      <c r="T528" s="251"/>
      <c r="U528" s="251"/>
      <c r="V528" s="251"/>
      <c r="W528" s="251"/>
    </row>
    <row r="529" spans="1:23" ht="25.15" customHeight="1">
      <c r="A529" s="190"/>
      <c r="B529" s="190"/>
      <c r="C529" s="196"/>
      <c r="D529" s="196"/>
      <c r="E529" s="196"/>
      <c r="F529" s="196"/>
      <c r="G529" s="196"/>
      <c r="H529" s="196"/>
      <c r="I529" s="196"/>
      <c r="J529" s="262"/>
      <c r="K529" s="190"/>
      <c r="L529" s="340"/>
      <c r="M529" s="345"/>
      <c r="N529" s="196"/>
      <c r="O529" s="251"/>
      <c r="P529" s="251"/>
      <c r="Q529" s="251"/>
      <c r="R529" s="251"/>
      <c r="S529" s="251"/>
      <c r="T529" s="251"/>
      <c r="U529" s="251"/>
      <c r="V529" s="251"/>
      <c r="W529" s="251"/>
    </row>
    <row r="530" spans="1:23" ht="25.15" customHeight="1">
      <c r="A530" s="190"/>
      <c r="B530" s="190"/>
      <c r="C530" s="196"/>
      <c r="D530" s="196"/>
      <c r="E530" s="196"/>
      <c r="F530" s="196"/>
      <c r="G530" s="196"/>
      <c r="H530" s="196"/>
      <c r="I530" s="196"/>
      <c r="J530" s="262"/>
      <c r="K530" s="190"/>
      <c r="L530" s="340"/>
      <c r="M530" s="345"/>
      <c r="N530" s="196"/>
      <c r="O530" s="251"/>
      <c r="P530" s="251"/>
      <c r="Q530" s="251"/>
      <c r="R530" s="251"/>
      <c r="S530" s="251"/>
      <c r="T530" s="251"/>
      <c r="U530" s="251"/>
      <c r="V530" s="251"/>
      <c r="W530" s="251"/>
    </row>
    <row r="531" spans="1:23" ht="25.15" customHeight="1">
      <c r="A531" s="190"/>
      <c r="B531" s="190"/>
      <c r="C531" s="196"/>
      <c r="D531" s="196"/>
      <c r="E531" s="196"/>
      <c r="F531" s="196"/>
      <c r="G531" s="196"/>
      <c r="H531" s="196"/>
      <c r="I531" s="196"/>
      <c r="J531" s="262"/>
      <c r="K531" s="190"/>
      <c r="L531" s="340"/>
      <c r="M531" s="345"/>
      <c r="N531" s="196"/>
      <c r="O531" s="251"/>
      <c r="P531" s="251"/>
      <c r="Q531" s="251"/>
      <c r="R531" s="251"/>
      <c r="S531" s="251"/>
      <c r="T531" s="251"/>
      <c r="U531" s="251"/>
      <c r="V531" s="251"/>
      <c r="W531" s="251"/>
    </row>
    <row r="532" spans="1:23" ht="25.15" customHeight="1">
      <c r="A532" s="190"/>
      <c r="B532" s="190"/>
      <c r="C532" s="196"/>
      <c r="D532" s="196"/>
      <c r="E532" s="196"/>
      <c r="F532" s="196"/>
      <c r="G532" s="196"/>
      <c r="H532" s="196"/>
      <c r="I532" s="196"/>
      <c r="J532" s="262"/>
      <c r="K532" s="190"/>
      <c r="L532" s="340"/>
      <c r="M532" s="345"/>
      <c r="N532" s="196"/>
      <c r="O532" s="251"/>
      <c r="P532" s="251"/>
      <c r="Q532" s="251"/>
      <c r="R532" s="251"/>
      <c r="S532" s="251"/>
      <c r="T532" s="251"/>
      <c r="U532" s="251"/>
      <c r="V532" s="251"/>
      <c r="W532" s="251"/>
    </row>
    <row r="533" spans="1:23" ht="25.15" customHeight="1">
      <c r="A533" s="190"/>
      <c r="B533" s="190"/>
      <c r="C533" s="196"/>
      <c r="D533" s="196"/>
      <c r="E533" s="196"/>
      <c r="F533" s="196"/>
      <c r="G533" s="196"/>
      <c r="H533" s="196"/>
      <c r="I533" s="196"/>
      <c r="J533" s="262"/>
      <c r="K533" s="190"/>
      <c r="L533" s="340"/>
      <c r="M533" s="345"/>
      <c r="N533" s="196"/>
      <c r="O533" s="251"/>
      <c r="P533" s="251"/>
      <c r="Q533" s="251"/>
      <c r="R533" s="251"/>
      <c r="S533" s="251"/>
      <c r="T533" s="251"/>
      <c r="U533" s="251"/>
      <c r="V533" s="251"/>
      <c r="W533" s="251"/>
    </row>
    <row r="534" spans="1:23" ht="25.15" customHeight="1">
      <c r="A534" s="190"/>
      <c r="B534" s="190"/>
      <c r="C534" s="196"/>
      <c r="D534" s="196"/>
      <c r="E534" s="196"/>
      <c r="F534" s="196"/>
      <c r="G534" s="196"/>
      <c r="H534" s="196"/>
      <c r="I534" s="196"/>
      <c r="J534" s="262"/>
      <c r="K534" s="190"/>
      <c r="L534" s="340"/>
      <c r="M534" s="345"/>
      <c r="N534" s="196"/>
      <c r="O534" s="251"/>
      <c r="P534" s="251"/>
      <c r="Q534" s="251"/>
      <c r="R534" s="251"/>
      <c r="S534" s="251"/>
      <c r="T534" s="251"/>
      <c r="U534" s="251"/>
      <c r="V534" s="251"/>
      <c r="W534" s="251"/>
    </row>
    <row r="535" spans="1:23" ht="25.15" customHeight="1">
      <c r="A535" s="190"/>
      <c r="B535" s="190"/>
      <c r="C535" s="196"/>
      <c r="D535" s="196"/>
      <c r="E535" s="196"/>
      <c r="F535" s="196"/>
      <c r="G535" s="196"/>
      <c r="H535" s="196"/>
      <c r="I535" s="196"/>
      <c r="J535" s="262"/>
      <c r="K535" s="190"/>
      <c r="L535" s="340"/>
      <c r="M535" s="345"/>
      <c r="N535" s="196"/>
      <c r="O535" s="251"/>
      <c r="P535" s="251"/>
      <c r="Q535" s="251"/>
      <c r="R535" s="251"/>
      <c r="S535" s="251"/>
      <c r="T535" s="251"/>
      <c r="U535" s="251"/>
      <c r="V535" s="251"/>
      <c r="W535" s="251"/>
    </row>
    <row r="536" spans="1:23" ht="25.15" customHeight="1">
      <c r="A536" s="190"/>
      <c r="B536" s="190"/>
      <c r="C536" s="196"/>
      <c r="D536" s="196"/>
      <c r="E536" s="196"/>
      <c r="F536" s="196"/>
      <c r="G536" s="196"/>
      <c r="H536" s="196"/>
      <c r="I536" s="196"/>
      <c r="J536" s="262"/>
      <c r="K536" s="190"/>
      <c r="L536" s="340"/>
      <c r="M536" s="345"/>
      <c r="N536" s="196"/>
      <c r="O536" s="251"/>
      <c r="P536" s="251"/>
      <c r="Q536" s="251"/>
      <c r="R536" s="251"/>
      <c r="S536" s="251"/>
      <c r="T536" s="251"/>
      <c r="U536" s="251"/>
      <c r="V536" s="251"/>
      <c r="W536" s="251"/>
    </row>
    <row r="537" spans="1:23" ht="25.15" customHeight="1">
      <c r="A537" s="190"/>
      <c r="B537" s="190"/>
      <c r="C537" s="196"/>
      <c r="D537" s="196"/>
      <c r="E537" s="196"/>
      <c r="F537" s="196"/>
      <c r="G537" s="196"/>
      <c r="H537" s="196"/>
      <c r="I537" s="196"/>
      <c r="J537" s="262"/>
      <c r="K537" s="190"/>
      <c r="L537" s="340"/>
      <c r="M537" s="345"/>
      <c r="N537" s="196"/>
      <c r="O537" s="251"/>
      <c r="P537" s="251"/>
      <c r="Q537" s="251"/>
      <c r="R537" s="251"/>
      <c r="S537" s="251"/>
      <c r="T537" s="251"/>
      <c r="U537" s="251"/>
      <c r="V537" s="251"/>
      <c r="W537" s="251"/>
    </row>
    <row r="538" spans="1:23" ht="25.15" customHeight="1">
      <c r="A538" s="190"/>
      <c r="B538" s="190"/>
      <c r="C538" s="196"/>
      <c r="D538" s="196"/>
      <c r="E538" s="196"/>
      <c r="F538" s="196"/>
      <c r="G538" s="196"/>
      <c r="H538" s="196"/>
      <c r="I538" s="196"/>
      <c r="J538" s="262"/>
      <c r="K538" s="190"/>
      <c r="L538" s="340"/>
      <c r="M538" s="345"/>
      <c r="N538" s="196"/>
      <c r="O538" s="251"/>
      <c r="P538" s="251"/>
      <c r="Q538" s="251"/>
      <c r="R538" s="251"/>
      <c r="S538" s="251"/>
      <c r="T538" s="251"/>
      <c r="U538" s="251"/>
      <c r="V538" s="251"/>
      <c r="W538" s="251"/>
    </row>
    <row r="539" spans="1:23" ht="25.15" customHeight="1">
      <c r="A539" s="190"/>
      <c r="B539" s="190"/>
      <c r="C539" s="196"/>
      <c r="D539" s="196"/>
      <c r="E539" s="196"/>
      <c r="F539" s="196"/>
      <c r="G539" s="196"/>
      <c r="H539" s="196"/>
      <c r="I539" s="196"/>
      <c r="J539" s="262"/>
      <c r="K539" s="190"/>
      <c r="L539" s="340"/>
      <c r="M539" s="345"/>
      <c r="N539" s="196"/>
      <c r="O539" s="251"/>
      <c r="P539" s="251"/>
      <c r="Q539" s="251"/>
      <c r="R539" s="251"/>
      <c r="S539" s="251"/>
      <c r="T539" s="251"/>
      <c r="U539" s="251"/>
      <c r="V539" s="251"/>
      <c r="W539" s="251"/>
    </row>
    <row r="540" spans="1:23" ht="25.15" customHeight="1">
      <c r="A540" s="190"/>
      <c r="B540" s="190"/>
      <c r="C540" s="196"/>
      <c r="D540" s="196"/>
      <c r="E540" s="196"/>
      <c r="F540" s="196"/>
      <c r="G540" s="196"/>
      <c r="H540" s="196"/>
      <c r="I540" s="196"/>
      <c r="J540" s="262"/>
      <c r="K540" s="190"/>
      <c r="L540" s="340"/>
      <c r="M540" s="345"/>
      <c r="N540" s="196"/>
      <c r="O540" s="251"/>
      <c r="P540" s="251"/>
      <c r="Q540" s="251"/>
      <c r="R540" s="251"/>
      <c r="S540" s="251"/>
      <c r="T540" s="251"/>
      <c r="U540" s="251"/>
      <c r="V540" s="251"/>
      <c r="W540" s="251"/>
    </row>
    <row r="541" spans="1:23" ht="25.15" customHeight="1">
      <c r="A541" s="190"/>
      <c r="B541" s="190"/>
      <c r="C541" s="196"/>
      <c r="D541" s="196"/>
      <c r="E541" s="196"/>
      <c r="F541" s="196"/>
      <c r="G541" s="196"/>
      <c r="H541" s="196"/>
      <c r="I541" s="196"/>
      <c r="J541" s="262"/>
      <c r="K541" s="190"/>
      <c r="L541" s="340"/>
      <c r="M541" s="345"/>
      <c r="N541" s="196"/>
      <c r="O541" s="251"/>
      <c r="P541" s="251"/>
      <c r="Q541" s="251"/>
      <c r="R541" s="251"/>
      <c r="S541" s="251"/>
      <c r="T541" s="251"/>
      <c r="U541" s="251"/>
      <c r="V541" s="251"/>
      <c r="W541" s="251"/>
    </row>
    <row r="542" spans="1:23" ht="25.15" customHeight="1">
      <c r="A542" s="190"/>
      <c r="B542" s="190"/>
      <c r="C542" s="196"/>
      <c r="D542" s="196"/>
      <c r="E542" s="196"/>
      <c r="F542" s="196"/>
      <c r="G542" s="196"/>
      <c r="H542" s="196"/>
      <c r="I542" s="196"/>
      <c r="J542" s="262"/>
      <c r="K542" s="190"/>
      <c r="L542" s="340"/>
      <c r="M542" s="345"/>
      <c r="N542" s="196"/>
      <c r="O542" s="251"/>
      <c r="P542" s="251"/>
      <c r="Q542" s="251"/>
      <c r="R542" s="251"/>
      <c r="S542" s="251"/>
      <c r="T542" s="251"/>
      <c r="U542" s="251"/>
      <c r="V542" s="251"/>
      <c r="W542" s="251"/>
    </row>
    <row r="543" spans="1:23" ht="25.15" customHeight="1">
      <c r="A543" s="190"/>
      <c r="B543" s="190"/>
      <c r="C543" s="196"/>
      <c r="D543" s="196"/>
      <c r="E543" s="196"/>
      <c r="F543" s="196"/>
      <c r="G543" s="196"/>
      <c r="H543" s="196"/>
      <c r="I543" s="196"/>
      <c r="J543" s="262"/>
      <c r="K543" s="190"/>
      <c r="L543" s="340"/>
      <c r="M543" s="345"/>
      <c r="N543" s="196"/>
      <c r="O543" s="251"/>
      <c r="P543" s="251"/>
      <c r="Q543" s="251"/>
      <c r="R543" s="251"/>
      <c r="S543" s="251"/>
      <c r="T543" s="251"/>
      <c r="U543" s="251"/>
      <c r="V543" s="251"/>
      <c r="W543" s="251"/>
    </row>
    <row r="544" spans="1:23" ht="25.15" customHeight="1">
      <c r="A544" s="190"/>
      <c r="B544" s="190"/>
      <c r="C544" s="196"/>
      <c r="D544" s="196"/>
      <c r="E544" s="196"/>
      <c r="F544" s="196"/>
      <c r="G544" s="196"/>
      <c r="H544" s="196"/>
      <c r="I544" s="196"/>
      <c r="J544" s="262"/>
      <c r="K544" s="190"/>
      <c r="L544" s="340"/>
      <c r="M544" s="345"/>
      <c r="N544" s="196"/>
      <c r="O544" s="251"/>
      <c r="P544" s="251"/>
      <c r="Q544" s="251"/>
      <c r="R544" s="251"/>
      <c r="S544" s="251"/>
      <c r="T544" s="251"/>
      <c r="U544" s="251"/>
      <c r="V544" s="251"/>
      <c r="W544" s="251"/>
    </row>
    <row r="545" spans="1:23" ht="25.15" customHeight="1">
      <c r="A545" s="190"/>
      <c r="B545" s="190"/>
      <c r="C545" s="196"/>
      <c r="D545" s="196"/>
      <c r="E545" s="196"/>
      <c r="F545" s="196"/>
      <c r="G545" s="196"/>
      <c r="H545" s="196"/>
      <c r="I545" s="196"/>
      <c r="J545" s="262"/>
      <c r="K545" s="190"/>
      <c r="L545" s="340"/>
      <c r="M545" s="345"/>
      <c r="N545" s="196"/>
      <c r="O545" s="251"/>
      <c r="P545" s="251"/>
      <c r="Q545" s="251"/>
      <c r="R545" s="251"/>
      <c r="S545" s="251"/>
      <c r="T545" s="251"/>
      <c r="U545" s="251"/>
      <c r="V545" s="251"/>
      <c r="W545" s="251"/>
    </row>
    <row r="546" spans="1:23" ht="25.15" customHeight="1">
      <c r="A546" s="190"/>
      <c r="B546" s="190"/>
      <c r="C546" s="196"/>
      <c r="D546" s="196"/>
      <c r="E546" s="196"/>
      <c r="F546" s="196"/>
      <c r="G546" s="196"/>
      <c r="H546" s="196"/>
      <c r="I546" s="196"/>
      <c r="J546" s="262"/>
      <c r="K546" s="190"/>
      <c r="L546" s="340"/>
      <c r="M546" s="345"/>
      <c r="N546" s="196"/>
      <c r="O546" s="251"/>
      <c r="P546" s="251"/>
      <c r="Q546" s="251"/>
      <c r="R546" s="251"/>
      <c r="S546" s="251"/>
      <c r="T546" s="251"/>
      <c r="U546" s="251"/>
      <c r="V546" s="251"/>
      <c r="W546" s="251"/>
    </row>
    <row r="547" spans="1:23" ht="25.15" customHeight="1">
      <c r="A547" s="190"/>
      <c r="B547" s="190"/>
      <c r="C547" s="196"/>
      <c r="D547" s="196"/>
      <c r="E547" s="196"/>
      <c r="F547" s="196"/>
      <c r="G547" s="196"/>
      <c r="H547" s="196"/>
      <c r="I547" s="196"/>
      <c r="J547" s="262"/>
      <c r="K547" s="190"/>
      <c r="L547" s="340"/>
      <c r="M547" s="345"/>
      <c r="N547" s="196"/>
      <c r="O547" s="251"/>
      <c r="P547" s="251"/>
      <c r="Q547" s="251"/>
      <c r="R547" s="251"/>
      <c r="S547" s="251"/>
      <c r="T547" s="251"/>
      <c r="U547" s="251"/>
      <c r="V547" s="251"/>
      <c r="W547" s="251"/>
    </row>
    <row r="548" spans="1:23" ht="25.15" customHeight="1">
      <c r="A548" s="190"/>
      <c r="B548" s="190"/>
      <c r="C548" s="196"/>
      <c r="D548" s="196"/>
      <c r="E548" s="196"/>
      <c r="F548" s="196"/>
      <c r="G548" s="196"/>
      <c r="H548" s="196"/>
      <c r="I548" s="196"/>
      <c r="J548" s="262"/>
      <c r="K548" s="190"/>
      <c r="L548" s="340"/>
      <c r="M548" s="345"/>
      <c r="N548" s="196"/>
      <c r="O548" s="251"/>
      <c r="P548" s="251"/>
      <c r="Q548" s="251"/>
      <c r="R548" s="251"/>
      <c r="S548" s="251"/>
      <c r="T548" s="251"/>
      <c r="U548" s="251"/>
      <c r="V548" s="251"/>
      <c r="W548" s="251"/>
    </row>
    <row r="549" spans="1:23" ht="25.15" customHeight="1">
      <c r="A549" s="190"/>
      <c r="B549" s="190"/>
      <c r="C549" s="196"/>
      <c r="D549" s="196"/>
      <c r="E549" s="196"/>
      <c r="F549" s="196"/>
      <c r="G549" s="196"/>
      <c r="H549" s="196"/>
      <c r="I549" s="196"/>
      <c r="J549" s="262"/>
      <c r="K549" s="190"/>
      <c r="L549" s="340"/>
      <c r="M549" s="345"/>
      <c r="N549" s="196"/>
      <c r="O549" s="251"/>
      <c r="P549" s="251"/>
      <c r="Q549" s="251"/>
      <c r="R549" s="251"/>
      <c r="S549" s="251"/>
      <c r="T549" s="251"/>
      <c r="U549" s="251"/>
      <c r="V549" s="251"/>
      <c r="W549" s="251"/>
    </row>
    <row r="550" spans="1:23" ht="25.15" customHeight="1">
      <c r="A550" s="190"/>
      <c r="B550" s="190"/>
      <c r="C550" s="196"/>
      <c r="D550" s="196"/>
      <c r="E550" s="196"/>
      <c r="F550" s="196"/>
      <c r="G550" s="196"/>
      <c r="H550" s="196"/>
      <c r="I550" s="196"/>
      <c r="J550" s="262"/>
      <c r="K550" s="190"/>
      <c r="L550" s="340"/>
      <c r="M550" s="345"/>
      <c r="N550" s="196"/>
      <c r="O550" s="251"/>
      <c r="P550" s="251"/>
      <c r="Q550" s="251"/>
      <c r="R550" s="251"/>
      <c r="S550" s="251"/>
      <c r="T550" s="251"/>
      <c r="U550" s="251"/>
      <c r="V550" s="251"/>
      <c r="W550" s="251"/>
    </row>
    <row r="551" spans="1:23" ht="25.15" customHeight="1">
      <c r="A551" s="190"/>
      <c r="B551" s="190"/>
      <c r="C551" s="196"/>
      <c r="D551" s="196"/>
      <c r="E551" s="196"/>
      <c r="F551" s="196"/>
      <c r="G551" s="196"/>
      <c r="H551" s="196"/>
      <c r="I551" s="196"/>
      <c r="J551" s="262"/>
      <c r="K551" s="190"/>
      <c r="L551" s="340"/>
      <c r="M551" s="345"/>
      <c r="N551" s="196"/>
      <c r="O551" s="251"/>
      <c r="P551" s="251"/>
      <c r="Q551" s="251"/>
      <c r="R551" s="251"/>
      <c r="S551" s="251"/>
      <c r="T551" s="251"/>
      <c r="U551" s="251"/>
      <c r="V551" s="251"/>
      <c r="W551" s="251"/>
    </row>
    <row r="552" spans="1:23" ht="25.15" customHeight="1">
      <c r="A552" s="190"/>
      <c r="B552" s="190"/>
      <c r="C552" s="196"/>
      <c r="D552" s="196"/>
      <c r="E552" s="196"/>
      <c r="F552" s="196"/>
      <c r="G552" s="196"/>
      <c r="H552" s="196"/>
      <c r="I552" s="196"/>
      <c r="J552" s="262"/>
      <c r="K552" s="190"/>
      <c r="L552" s="340"/>
      <c r="M552" s="345"/>
      <c r="N552" s="196"/>
      <c r="O552" s="251"/>
      <c r="P552" s="251"/>
      <c r="Q552" s="251"/>
      <c r="R552" s="251"/>
      <c r="S552" s="251"/>
      <c r="T552" s="251"/>
      <c r="U552" s="251"/>
      <c r="V552" s="251"/>
      <c r="W552" s="251"/>
    </row>
    <row r="553" spans="1:23" ht="25.15" customHeight="1">
      <c r="A553" s="190"/>
      <c r="B553" s="190"/>
      <c r="C553" s="196"/>
      <c r="D553" s="196"/>
      <c r="E553" s="196"/>
      <c r="F553" s="196"/>
      <c r="G553" s="196"/>
      <c r="H553" s="196"/>
      <c r="I553" s="196"/>
      <c r="J553" s="262"/>
      <c r="K553" s="190"/>
      <c r="L553" s="340"/>
      <c r="M553" s="345"/>
      <c r="N553" s="196"/>
      <c r="O553" s="251"/>
      <c r="P553" s="251"/>
      <c r="Q553" s="251"/>
      <c r="R553" s="251"/>
      <c r="S553" s="251"/>
      <c r="T553" s="251"/>
      <c r="U553" s="251"/>
      <c r="V553" s="251"/>
      <c r="W553" s="251"/>
    </row>
    <row r="554" spans="1:23" ht="25.15" customHeight="1">
      <c r="A554" s="190"/>
      <c r="B554" s="190"/>
      <c r="C554" s="196"/>
      <c r="D554" s="196"/>
      <c r="E554" s="196"/>
      <c r="F554" s="196"/>
      <c r="G554" s="196"/>
      <c r="H554" s="196"/>
      <c r="I554" s="196"/>
      <c r="J554" s="262"/>
      <c r="K554" s="190"/>
      <c r="L554" s="340"/>
      <c r="M554" s="345"/>
      <c r="N554" s="196"/>
      <c r="O554" s="251"/>
      <c r="P554" s="251"/>
      <c r="Q554" s="251"/>
      <c r="R554" s="251"/>
      <c r="S554" s="251"/>
      <c r="T554" s="251"/>
      <c r="U554" s="251"/>
      <c r="V554" s="251"/>
      <c r="W554" s="251"/>
    </row>
    <row r="555" spans="1:23" ht="25.15" customHeight="1">
      <c r="A555" s="190"/>
      <c r="B555" s="190"/>
      <c r="C555" s="196"/>
      <c r="D555" s="196"/>
      <c r="E555" s="196"/>
      <c r="F555" s="196"/>
      <c r="G555" s="196"/>
      <c r="H555" s="196"/>
      <c r="I555" s="196"/>
      <c r="J555" s="262"/>
      <c r="K555" s="190"/>
      <c r="L555" s="340"/>
      <c r="M555" s="345"/>
      <c r="N555" s="196"/>
      <c r="O555" s="251"/>
      <c r="P555" s="251"/>
      <c r="Q555" s="251"/>
      <c r="R555" s="251"/>
      <c r="S555" s="251"/>
      <c r="T555" s="251"/>
      <c r="U555" s="251"/>
      <c r="V555" s="251"/>
      <c r="W555" s="251"/>
    </row>
    <row r="556" spans="1:23" ht="25.15" customHeight="1">
      <c r="A556" s="190"/>
      <c r="B556" s="190"/>
      <c r="C556" s="196"/>
      <c r="D556" s="196"/>
      <c r="E556" s="196"/>
      <c r="F556" s="196"/>
      <c r="G556" s="196"/>
      <c r="H556" s="196"/>
      <c r="I556" s="196"/>
      <c r="J556" s="262"/>
      <c r="K556" s="190"/>
      <c r="L556" s="340"/>
      <c r="M556" s="345"/>
      <c r="N556" s="196"/>
      <c r="O556" s="251"/>
      <c r="P556" s="251"/>
      <c r="Q556" s="251"/>
      <c r="R556" s="251"/>
      <c r="S556" s="251"/>
      <c r="T556" s="251"/>
      <c r="U556" s="251"/>
      <c r="V556" s="251"/>
      <c r="W556" s="251"/>
    </row>
    <row r="557" spans="1:23" ht="25.15" customHeight="1">
      <c r="A557" s="190"/>
      <c r="B557" s="190"/>
      <c r="C557" s="196"/>
      <c r="D557" s="196"/>
      <c r="E557" s="196"/>
      <c r="F557" s="196"/>
      <c r="G557" s="196"/>
      <c r="H557" s="196"/>
      <c r="I557" s="196"/>
      <c r="J557" s="262"/>
      <c r="K557" s="190"/>
      <c r="L557" s="340"/>
      <c r="M557" s="345"/>
      <c r="N557" s="196"/>
      <c r="O557" s="251"/>
      <c r="P557" s="251"/>
      <c r="Q557" s="251"/>
      <c r="R557" s="251"/>
      <c r="S557" s="251"/>
      <c r="T557" s="251"/>
      <c r="U557" s="251"/>
      <c r="V557" s="251"/>
      <c r="W557" s="251"/>
    </row>
    <row r="558" spans="1:23" ht="25.15" customHeight="1">
      <c r="A558" s="190"/>
      <c r="B558" s="190"/>
      <c r="C558" s="196"/>
      <c r="D558" s="196"/>
      <c r="E558" s="196"/>
      <c r="F558" s="196"/>
      <c r="G558" s="196"/>
      <c r="H558" s="196"/>
      <c r="I558" s="196"/>
      <c r="J558" s="262"/>
      <c r="K558" s="190"/>
      <c r="L558" s="340"/>
      <c r="M558" s="345"/>
      <c r="N558" s="196"/>
      <c r="O558" s="251"/>
      <c r="P558" s="251"/>
      <c r="Q558" s="251"/>
      <c r="R558" s="251"/>
      <c r="S558" s="251"/>
      <c r="T558" s="251"/>
      <c r="U558" s="251"/>
      <c r="V558" s="251"/>
      <c r="W558" s="251"/>
    </row>
    <row r="559" spans="1:23" ht="25.15" customHeight="1">
      <c r="A559" s="190"/>
      <c r="B559" s="190"/>
      <c r="C559" s="196"/>
      <c r="D559" s="196"/>
      <c r="E559" s="196"/>
      <c r="F559" s="196"/>
      <c r="G559" s="196"/>
      <c r="H559" s="196"/>
      <c r="I559" s="196"/>
      <c r="J559" s="262"/>
      <c r="K559" s="190"/>
      <c r="L559" s="340"/>
      <c r="M559" s="345"/>
      <c r="N559" s="196"/>
      <c r="O559" s="251"/>
      <c r="P559" s="251"/>
      <c r="Q559" s="251"/>
      <c r="R559" s="251"/>
      <c r="S559" s="251"/>
      <c r="T559" s="251"/>
      <c r="U559" s="251"/>
      <c r="V559" s="251"/>
      <c r="W559" s="251"/>
    </row>
    <row r="560" spans="1:23" ht="25.15" customHeight="1">
      <c r="A560" s="190"/>
      <c r="B560" s="190"/>
      <c r="C560" s="196"/>
      <c r="D560" s="196"/>
      <c r="E560" s="196"/>
      <c r="F560" s="196"/>
      <c r="G560" s="196"/>
      <c r="H560" s="196"/>
      <c r="I560" s="196"/>
      <c r="J560" s="262"/>
      <c r="K560" s="190"/>
      <c r="L560" s="340"/>
      <c r="M560" s="345"/>
      <c r="N560" s="196"/>
      <c r="O560" s="251"/>
      <c r="P560" s="251"/>
      <c r="Q560" s="251"/>
      <c r="R560" s="251"/>
      <c r="S560" s="251"/>
      <c r="T560" s="251"/>
      <c r="U560" s="251"/>
      <c r="V560" s="251"/>
      <c r="W560" s="251"/>
    </row>
    <row r="561" spans="1:23" ht="25.15" customHeight="1">
      <c r="A561" s="190"/>
      <c r="B561" s="190"/>
      <c r="C561" s="196"/>
      <c r="D561" s="196"/>
      <c r="E561" s="196"/>
      <c r="F561" s="196"/>
      <c r="G561" s="196"/>
      <c r="H561" s="196"/>
      <c r="I561" s="196"/>
      <c r="J561" s="262"/>
      <c r="K561" s="190"/>
      <c r="L561" s="340"/>
      <c r="M561" s="345"/>
      <c r="N561" s="196"/>
      <c r="O561" s="251"/>
      <c r="P561" s="251"/>
      <c r="Q561" s="251"/>
      <c r="R561" s="251"/>
      <c r="S561" s="251"/>
      <c r="T561" s="251"/>
      <c r="U561" s="251"/>
      <c r="V561" s="251"/>
      <c r="W561" s="251"/>
    </row>
    <row r="562" spans="1:23" ht="25.15" customHeight="1">
      <c r="A562" s="190"/>
      <c r="B562" s="190"/>
      <c r="C562" s="196"/>
      <c r="D562" s="196"/>
      <c r="E562" s="196"/>
      <c r="F562" s="196"/>
      <c r="G562" s="196"/>
      <c r="H562" s="196"/>
      <c r="I562" s="196"/>
      <c r="J562" s="262"/>
      <c r="K562" s="190"/>
      <c r="L562" s="340"/>
      <c r="M562" s="345"/>
      <c r="N562" s="196"/>
      <c r="O562" s="251"/>
      <c r="P562" s="251"/>
      <c r="Q562" s="251"/>
      <c r="R562" s="251"/>
      <c r="S562" s="251"/>
      <c r="T562" s="251"/>
      <c r="U562" s="251"/>
      <c r="V562" s="251"/>
      <c r="W562" s="251"/>
    </row>
    <row r="563" spans="1:23" ht="25.15" customHeight="1">
      <c r="A563" s="190"/>
      <c r="B563" s="190"/>
      <c r="C563" s="196"/>
      <c r="D563" s="196"/>
      <c r="E563" s="196"/>
      <c r="F563" s="196"/>
      <c r="G563" s="196"/>
      <c r="H563" s="196"/>
      <c r="I563" s="196"/>
      <c r="J563" s="262"/>
      <c r="K563" s="190"/>
      <c r="L563" s="340"/>
      <c r="M563" s="345"/>
      <c r="N563" s="196"/>
      <c r="O563" s="251"/>
      <c r="P563" s="251"/>
      <c r="Q563" s="251"/>
      <c r="R563" s="251"/>
      <c r="S563" s="251"/>
      <c r="T563" s="251"/>
      <c r="U563" s="251"/>
      <c r="V563" s="251"/>
      <c r="W563" s="251"/>
    </row>
    <row r="564" spans="1:23" ht="25.15" customHeight="1">
      <c r="A564" s="190"/>
      <c r="B564" s="190"/>
      <c r="C564" s="196"/>
      <c r="D564" s="196"/>
      <c r="E564" s="196"/>
      <c r="F564" s="196"/>
      <c r="G564" s="196"/>
      <c r="H564" s="196"/>
      <c r="I564" s="196"/>
      <c r="J564" s="262"/>
      <c r="K564" s="190"/>
      <c r="L564" s="340"/>
      <c r="M564" s="345"/>
      <c r="N564" s="196"/>
      <c r="O564" s="251"/>
      <c r="P564" s="251"/>
      <c r="Q564" s="251"/>
      <c r="R564" s="251"/>
      <c r="S564" s="251"/>
      <c r="T564" s="251"/>
      <c r="U564" s="251"/>
      <c r="V564" s="251"/>
      <c r="W564" s="251"/>
    </row>
    <row r="565" spans="1:23" ht="25.15" customHeight="1">
      <c r="A565" s="190"/>
      <c r="B565" s="190"/>
      <c r="C565" s="196"/>
      <c r="D565" s="196"/>
      <c r="E565" s="196"/>
      <c r="F565" s="196"/>
      <c r="G565" s="196"/>
      <c r="H565" s="196"/>
      <c r="I565" s="196"/>
      <c r="J565" s="262"/>
      <c r="K565" s="190"/>
      <c r="L565" s="340"/>
      <c r="M565" s="345"/>
      <c r="N565" s="196"/>
      <c r="O565" s="251"/>
      <c r="P565" s="251"/>
      <c r="Q565" s="251"/>
      <c r="R565" s="251"/>
      <c r="S565" s="251"/>
      <c r="T565" s="251"/>
      <c r="U565" s="251"/>
      <c r="V565" s="251"/>
      <c r="W565" s="251"/>
    </row>
    <row r="566" spans="1:23" ht="25.15" customHeight="1">
      <c r="A566" s="190"/>
      <c r="B566" s="190"/>
      <c r="C566" s="196"/>
      <c r="D566" s="196"/>
      <c r="E566" s="196"/>
      <c r="F566" s="196"/>
      <c r="G566" s="196"/>
      <c r="H566" s="196"/>
      <c r="I566" s="196"/>
      <c r="J566" s="262"/>
      <c r="K566" s="190"/>
      <c r="L566" s="340"/>
      <c r="M566" s="345"/>
      <c r="N566" s="196"/>
      <c r="O566" s="251"/>
      <c r="P566" s="251"/>
      <c r="Q566" s="251"/>
      <c r="R566" s="251"/>
      <c r="S566" s="251"/>
      <c r="T566" s="251"/>
      <c r="U566" s="251"/>
      <c r="V566" s="251"/>
      <c r="W566" s="251"/>
    </row>
    <row r="567" spans="1:23" ht="25.15" customHeight="1">
      <c r="A567" s="190"/>
      <c r="B567" s="190"/>
      <c r="C567" s="196"/>
      <c r="D567" s="196"/>
      <c r="E567" s="196"/>
      <c r="F567" s="196"/>
      <c r="G567" s="196"/>
      <c r="H567" s="196"/>
      <c r="I567" s="196"/>
      <c r="J567" s="262"/>
      <c r="K567" s="190"/>
      <c r="L567" s="340"/>
      <c r="M567" s="345"/>
      <c r="N567" s="196"/>
      <c r="O567" s="251"/>
      <c r="P567" s="251"/>
      <c r="Q567" s="251"/>
      <c r="R567" s="251"/>
      <c r="S567" s="251"/>
      <c r="T567" s="251"/>
      <c r="U567" s="251"/>
      <c r="V567" s="251"/>
      <c r="W567" s="251"/>
    </row>
    <row r="568" spans="1:23" ht="25.15" customHeight="1">
      <c r="A568" s="190"/>
      <c r="B568" s="190"/>
      <c r="C568" s="196"/>
      <c r="D568" s="196"/>
      <c r="E568" s="196"/>
      <c r="F568" s="196"/>
      <c r="G568" s="196"/>
      <c r="H568" s="196"/>
      <c r="I568" s="196"/>
      <c r="J568" s="262"/>
      <c r="K568" s="190"/>
      <c r="L568" s="340"/>
      <c r="M568" s="345"/>
      <c r="N568" s="196"/>
      <c r="O568" s="251"/>
      <c r="P568" s="251"/>
      <c r="Q568" s="251"/>
      <c r="R568" s="251"/>
      <c r="S568" s="251"/>
      <c r="T568" s="251"/>
      <c r="U568" s="251"/>
      <c r="V568" s="251"/>
      <c r="W568" s="251"/>
    </row>
    <row r="569" spans="1:23" ht="25.15" customHeight="1">
      <c r="A569" s="190"/>
      <c r="B569" s="190"/>
      <c r="C569" s="196"/>
      <c r="D569" s="196"/>
      <c r="E569" s="196"/>
      <c r="F569" s="196"/>
      <c r="G569" s="196"/>
      <c r="H569" s="196"/>
      <c r="I569" s="196"/>
      <c r="J569" s="262"/>
      <c r="K569" s="190"/>
      <c r="L569" s="340"/>
      <c r="M569" s="345"/>
      <c r="N569" s="196"/>
      <c r="O569" s="251"/>
      <c r="P569" s="251"/>
      <c r="Q569" s="251"/>
      <c r="R569" s="251"/>
      <c r="S569" s="251"/>
      <c r="T569" s="251"/>
      <c r="U569" s="251"/>
      <c r="V569" s="251"/>
      <c r="W569" s="251"/>
    </row>
    <row r="570" spans="1:23" ht="25.15" customHeight="1">
      <c r="A570" s="190"/>
      <c r="B570" s="190"/>
      <c r="C570" s="196"/>
      <c r="D570" s="196"/>
      <c r="E570" s="196"/>
      <c r="F570" s="196"/>
      <c r="G570" s="196"/>
      <c r="H570" s="196"/>
      <c r="I570" s="196"/>
      <c r="J570" s="262"/>
      <c r="K570" s="190"/>
      <c r="L570" s="340"/>
      <c r="M570" s="345"/>
      <c r="N570" s="196"/>
      <c r="O570" s="251"/>
      <c r="P570" s="251"/>
      <c r="Q570" s="251"/>
      <c r="R570" s="251"/>
      <c r="S570" s="251"/>
      <c r="T570" s="251"/>
      <c r="U570" s="251"/>
      <c r="V570" s="251"/>
      <c r="W570" s="251"/>
    </row>
    <row r="571" spans="1:23" ht="25.15" customHeight="1">
      <c r="A571" s="190"/>
      <c r="B571" s="190"/>
      <c r="C571" s="196"/>
      <c r="D571" s="196"/>
      <c r="E571" s="196"/>
      <c r="F571" s="196"/>
      <c r="G571" s="196"/>
      <c r="H571" s="196"/>
      <c r="I571" s="196"/>
      <c r="J571" s="262"/>
      <c r="K571" s="190"/>
      <c r="L571" s="340"/>
      <c r="M571" s="345"/>
      <c r="N571" s="196"/>
      <c r="O571" s="251"/>
      <c r="P571" s="251"/>
      <c r="Q571" s="251"/>
      <c r="R571" s="251"/>
      <c r="S571" s="251"/>
      <c r="T571" s="251"/>
      <c r="U571" s="251"/>
      <c r="V571" s="251"/>
      <c r="W571" s="251"/>
    </row>
    <row r="572" spans="1:23" ht="25.15" customHeight="1">
      <c r="A572" s="190"/>
      <c r="B572" s="190"/>
      <c r="C572" s="196"/>
      <c r="D572" s="196"/>
      <c r="E572" s="196"/>
      <c r="F572" s="196"/>
      <c r="G572" s="196"/>
      <c r="H572" s="196"/>
      <c r="I572" s="196"/>
      <c r="J572" s="262"/>
      <c r="K572" s="190"/>
      <c r="L572" s="340"/>
      <c r="M572" s="345"/>
      <c r="N572" s="196"/>
      <c r="O572" s="251"/>
      <c r="P572" s="251"/>
      <c r="Q572" s="251"/>
      <c r="R572" s="251"/>
      <c r="S572" s="251"/>
      <c r="T572" s="251"/>
      <c r="U572" s="251"/>
      <c r="V572" s="251"/>
      <c r="W572" s="251"/>
    </row>
    <row r="573" spans="1:23" ht="25.15" customHeight="1">
      <c r="A573" s="190"/>
      <c r="B573" s="190"/>
      <c r="C573" s="196"/>
      <c r="D573" s="196"/>
      <c r="E573" s="196"/>
      <c r="F573" s="196"/>
      <c r="G573" s="196"/>
      <c r="H573" s="196"/>
      <c r="I573" s="196"/>
      <c r="J573" s="262"/>
      <c r="K573" s="190"/>
      <c r="L573" s="340"/>
      <c r="M573" s="345"/>
      <c r="N573" s="196"/>
      <c r="O573" s="251"/>
      <c r="P573" s="251"/>
      <c r="Q573" s="251"/>
      <c r="R573" s="251"/>
      <c r="S573" s="251"/>
      <c r="T573" s="251"/>
      <c r="U573" s="251"/>
      <c r="V573" s="251"/>
      <c r="W573" s="251"/>
    </row>
    <row r="574" spans="1:23" ht="25.15" customHeight="1">
      <c r="A574" s="190"/>
      <c r="B574" s="190"/>
      <c r="C574" s="196"/>
      <c r="D574" s="196"/>
      <c r="E574" s="196"/>
      <c r="F574" s="196"/>
      <c r="G574" s="196"/>
      <c r="H574" s="196"/>
      <c r="I574" s="196"/>
      <c r="J574" s="262"/>
      <c r="K574" s="190"/>
      <c r="L574" s="340"/>
      <c r="M574" s="345"/>
      <c r="N574" s="196"/>
      <c r="O574" s="251"/>
      <c r="P574" s="251"/>
      <c r="Q574" s="251"/>
      <c r="R574" s="251"/>
      <c r="S574" s="251"/>
      <c r="T574" s="251"/>
      <c r="U574" s="251"/>
      <c r="V574" s="251"/>
      <c r="W574" s="251"/>
    </row>
    <row r="575" spans="1:23" ht="25.15" customHeight="1">
      <c r="A575" s="190"/>
      <c r="B575" s="190"/>
      <c r="C575" s="196"/>
      <c r="D575" s="196"/>
      <c r="E575" s="196"/>
      <c r="F575" s="196"/>
      <c r="G575" s="196"/>
      <c r="H575" s="196"/>
      <c r="I575" s="196"/>
      <c r="J575" s="262"/>
      <c r="K575" s="190"/>
      <c r="L575" s="340"/>
      <c r="M575" s="345"/>
      <c r="N575" s="196"/>
      <c r="O575" s="251"/>
      <c r="P575" s="251"/>
      <c r="Q575" s="251"/>
      <c r="R575" s="251"/>
      <c r="S575" s="251"/>
      <c r="T575" s="251"/>
      <c r="U575" s="251"/>
      <c r="V575" s="251"/>
      <c r="W575" s="251"/>
    </row>
    <row r="576" spans="1:23" ht="25.15" customHeight="1">
      <c r="A576" s="190"/>
      <c r="B576" s="190"/>
      <c r="C576" s="196"/>
      <c r="D576" s="196"/>
      <c r="E576" s="196"/>
      <c r="F576" s="196"/>
      <c r="G576" s="196"/>
      <c r="H576" s="196"/>
      <c r="I576" s="196"/>
      <c r="J576" s="262"/>
      <c r="K576" s="190"/>
      <c r="L576" s="340"/>
      <c r="M576" s="345"/>
      <c r="N576" s="196"/>
      <c r="O576" s="251"/>
      <c r="P576" s="251"/>
      <c r="Q576" s="251"/>
      <c r="R576" s="251"/>
      <c r="S576" s="251"/>
      <c r="T576" s="251"/>
      <c r="U576" s="251"/>
      <c r="V576" s="251"/>
      <c r="W576" s="251"/>
    </row>
    <row r="577" spans="1:23" ht="25.15" customHeight="1">
      <c r="A577" s="190"/>
      <c r="B577" s="190"/>
      <c r="C577" s="196"/>
      <c r="D577" s="196"/>
      <c r="E577" s="196"/>
      <c r="F577" s="196"/>
      <c r="G577" s="196"/>
      <c r="H577" s="196"/>
      <c r="I577" s="196"/>
      <c r="J577" s="262"/>
      <c r="K577" s="190"/>
      <c r="L577" s="340"/>
      <c r="M577" s="345"/>
      <c r="N577" s="196"/>
      <c r="O577" s="251"/>
      <c r="P577" s="251"/>
      <c r="Q577" s="251"/>
      <c r="R577" s="251"/>
      <c r="S577" s="251"/>
      <c r="T577" s="251"/>
      <c r="U577" s="251"/>
      <c r="V577" s="251"/>
      <c r="W577" s="251"/>
    </row>
    <row r="578" spans="1:23" ht="25.15" customHeight="1">
      <c r="A578" s="190"/>
      <c r="B578" s="190"/>
      <c r="C578" s="196"/>
      <c r="D578" s="196"/>
      <c r="E578" s="196"/>
      <c r="F578" s="196"/>
      <c r="G578" s="196"/>
      <c r="H578" s="196"/>
      <c r="I578" s="196"/>
      <c r="J578" s="262"/>
      <c r="K578" s="190"/>
      <c r="L578" s="340"/>
      <c r="M578" s="345"/>
      <c r="N578" s="196"/>
      <c r="O578" s="251"/>
      <c r="P578" s="251"/>
      <c r="Q578" s="251"/>
      <c r="R578" s="251"/>
      <c r="S578" s="251"/>
      <c r="T578" s="251"/>
      <c r="U578" s="251"/>
      <c r="V578" s="251"/>
      <c r="W578" s="251"/>
    </row>
    <row r="579" spans="1:23" ht="25.15" customHeight="1">
      <c r="A579" s="190"/>
      <c r="B579" s="190"/>
      <c r="C579" s="196"/>
      <c r="D579" s="196"/>
      <c r="E579" s="196"/>
      <c r="F579" s="196"/>
      <c r="G579" s="196"/>
      <c r="H579" s="196"/>
      <c r="I579" s="196"/>
      <c r="J579" s="262"/>
      <c r="K579" s="190"/>
      <c r="L579" s="340"/>
      <c r="M579" s="345"/>
      <c r="N579" s="196"/>
      <c r="O579" s="251"/>
      <c r="P579" s="251"/>
      <c r="Q579" s="251"/>
      <c r="R579" s="251"/>
      <c r="S579" s="251"/>
      <c r="T579" s="251"/>
      <c r="U579" s="251"/>
      <c r="V579" s="251"/>
      <c r="W579" s="251"/>
    </row>
    <row r="580" spans="1:23" ht="25.15" customHeight="1">
      <c r="A580" s="190"/>
      <c r="B580" s="190"/>
      <c r="C580" s="196"/>
      <c r="D580" s="196"/>
      <c r="E580" s="196"/>
      <c r="F580" s="196"/>
      <c r="G580" s="196"/>
      <c r="H580" s="196"/>
      <c r="I580" s="196"/>
      <c r="J580" s="262"/>
      <c r="K580" s="190"/>
      <c r="L580" s="340"/>
      <c r="M580" s="345"/>
      <c r="N580" s="196"/>
      <c r="O580" s="251"/>
      <c r="P580" s="251"/>
      <c r="Q580" s="251"/>
      <c r="R580" s="251"/>
      <c r="S580" s="251"/>
      <c r="T580" s="251"/>
      <c r="U580" s="251"/>
      <c r="V580" s="251"/>
      <c r="W580" s="251"/>
    </row>
    <row r="581" spans="1:23" ht="25.15" customHeight="1">
      <c r="A581" s="190"/>
      <c r="B581" s="190"/>
      <c r="C581" s="196"/>
      <c r="D581" s="196"/>
      <c r="E581" s="196"/>
      <c r="F581" s="196"/>
      <c r="G581" s="196"/>
      <c r="H581" s="196"/>
      <c r="I581" s="196"/>
      <c r="J581" s="262"/>
      <c r="K581" s="190"/>
      <c r="L581" s="340"/>
      <c r="M581" s="345"/>
      <c r="N581" s="196"/>
      <c r="O581" s="251"/>
      <c r="P581" s="251"/>
      <c r="Q581" s="251"/>
      <c r="R581" s="251"/>
      <c r="S581" s="251"/>
      <c r="T581" s="251"/>
      <c r="U581" s="251"/>
      <c r="V581" s="251"/>
      <c r="W581" s="251"/>
    </row>
    <row r="582" spans="1:23" ht="25.15" customHeight="1">
      <c r="A582" s="190"/>
      <c r="B582" s="190"/>
      <c r="C582" s="196"/>
      <c r="D582" s="196"/>
      <c r="E582" s="196"/>
      <c r="F582" s="196"/>
      <c r="G582" s="196"/>
      <c r="H582" s="196"/>
      <c r="I582" s="196"/>
      <c r="J582" s="262"/>
      <c r="K582" s="190"/>
      <c r="L582" s="340"/>
      <c r="M582" s="345"/>
      <c r="N582" s="196"/>
      <c r="O582" s="251"/>
      <c r="P582" s="251"/>
      <c r="Q582" s="251"/>
      <c r="R582" s="251"/>
      <c r="S582" s="251"/>
      <c r="T582" s="251"/>
      <c r="U582" s="251"/>
      <c r="V582" s="251"/>
      <c r="W582" s="251"/>
    </row>
    <row r="583" spans="1:23" ht="25.15" customHeight="1">
      <c r="A583" s="190"/>
      <c r="B583" s="190"/>
      <c r="C583" s="196"/>
      <c r="D583" s="196"/>
      <c r="E583" s="196"/>
      <c r="F583" s="196"/>
      <c r="G583" s="196"/>
      <c r="H583" s="196"/>
      <c r="I583" s="196"/>
      <c r="J583" s="262"/>
      <c r="K583" s="190"/>
      <c r="L583" s="340"/>
      <c r="M583" s="345"/>
      <c r="N583" s="196"/>
      <c r="O583" s="251"/>
      <c r="P583" s="251"/>
      <c r="Q583" s="251"/>
      <c r="R583" s="251"/>
      <c r="S583" s="251"/>
      <c r="T583" s="251"/>
      <c r="U583" s="251"/>
      <c r="V583" s="251"/>
      <c r="W583" s="251"/>
    </row>
    <row r="584" spans="1:23" ht="25.15" customHeight="1">
      <c r="A584" s="190"/>
      <c r="B584" s="190"/>
      <c r="C584" s="196"/>
      <c r="D584" s="196"/>
      <c r="E584" s="196"/>
      <c r="F584" s="196"/>
      <c r="G584" s="196"/>
      <c r="H584" s="196"/>
      <c r="I584" s="196"/>
      <c r="J584" s="262"/>
      <c r="K584" s="190"/>
      <c r="L584" s="340"/>
      <c r="M584" s="345"/>
      <c r="N584" s="196"/>
      <c r="O584" s="251"/>
      <c r="P584" s="251"/>
      <c r="Q584" s="251"/>
      <c r="R584" s="251"/>
      <c r="S584" s="251"/>
      <c r="T584" s="251"/>
      <c r="U584" s="251"/>
      <c r="V584" s="251"/>
      <c r="W584" s="251"/>
    </row>
    <row r="585" spans="1:23" ht="25.15" customHeight="1">
      <c r="A585" s="190"/>
      <c r="B585" s="190"/>
      <c r="C585" s="196"/>
      <c r="D585" s="196"/>
      <c r="E585" s="196"/>
      <c r="F585" s="196"/>
      <c r="G585" s="196"/>
      <c r="H585" s="196"/>
      <c r="I585" s="196"/>
      <c r="J585" s="262"/>
      <c r="K585" s="190"/>
      <c r="L585" s="340"/>
      <c r="M585" s="345"/>
      <c r="N585" s="196"/>
      <c r="O585" s="251"/>
      <c r="P585" s="251"/>
      <c r="Q585" s="251"/>
      <c r="R585" s="251"/>
      <c r="S585" s="251"/>
      <c r="T585" s="251"/>
      <c r="U585" s="251"/>
      <c r="V585" s="251"/>
      <c r="W585" s="251"/>
    </row>
    <row r="586" spans="1:23" ht="25.15" customHeight="1"/>
    <row r="587" spans="1:23" ht="25.15" customHeight="1"/>
    <row r="588" spans="1:23" ht="25.15" customHeight="1"/>
    <row r="589" spans="1:23" ht="25.15" customHeight="1"/>
    <row r="590" spans="1:23" ht="25.15" customHeight="1"/>
    <row r="591" spans="1:23" ht="25.15" customHeight="1"/>
    <row r="592" spans="1:23" ht="25.15" customHeight="1"/>
    <row r="593" ht="25.15" customHeight="1"/>
    <row r="594" ht="25.15" customHeight="1"/>
    <row r="595" ht="25.15" customHeight="1"/>
    <row r="596" ht="25.15" customHeight="1"/>
    <row r="597" ht="25.15" customHeight="1"/>
    <row r="598" ht="25.15" customHeight="1"/>
    <row r="599" ht="25.15" customHeight="1"/>
    <row r="600" ht="25.15" customHeight="1"/>
    <row r="601" ht="25.15" customHeight="1"/>
    <row r="602" ht="25.15" customHeight="1"/>
    <row r="603" ht="25.15" customHeight="1"/>
    <row r="604" ht="25.15" customHeight="1"/>
    <row r="605" ht="25.15" customHeight="1"/>
    <row r="606" ht="25.15" customHeight="1"/>
    <row r="607" ht="25.15" customHeight="1"/>
    <row r="608" ht="25.15" customHeight="1"/>
    <row r="609" ht="25.15" customHeight="1"/>
  </sheetData>
  <autoFilter ref="A1:WWC404" xr:uid="{00000000-0009-0000-0000-000000000000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>
      <pane xSplit="9" ySplit="1" topLeftCell="N2" activePane="bottomRight" state="frozen"/>
      <selection pane="topRight" activeCell="J1" sqref="J1"/>
      <selection pane="bottomLeft"/>
      <selection pane="bottomRight" activeCell="I10" sqref="I10"/>
    </sheetView>
  </sheetViews>
  <sheetFormatPr defaultColWidth="8.75" defaultRowHeight="16.5"/>
  <cols>
    <col min="1" max="1" width="5.25" style="70" customWidth="1"/>
    <col min="2" max="2" width="4" style="70" customWidth="1"/>
    <col min="3" max="3" width="7" style="70" customWidth="1"/>
    <col min="4" max="5" width="4" style="70" customWidth="1"/>
    <col min="6" max="6" width="8.75" style="70"/>
    <col min="7" max="7" width="13" style="70" customWidth="1"/>
    <col min="8" max="8" width="22.25" style="70" customWidth="1"/>
    <col min="9" max="9" width="8.75" style="70"/>
    <col min="10" max="10" width="30.875" style="70" customWidth="1"/>
    <col min="11" max="11" width="26.75" style="70" customWidth="1"/>
    <col min="12" max="19" width="8.75" style="70"/>
    <col min="20" max="20" width="11.75" style="70" customWidth="1"/>
    <col min="21" max="21" width="8.75" style="70"/>
    <col min="22" max="22" width="10.75" style="70" customWidth="1"/>
    <col min="23" max="23" width="13.875" style="70" customWidth="1"/>
    <col min="24" max="24" width="8.75" style="70"/>
    <col min="25" max="25" width="13.25" style="70" customWidth="1"/>
    <col min="26" max="26" width="13.5" style="70" customWidth="1"/>
    <col min="27" max="27" width="12.375" style="70" customWidth="1"/>
    <col min="28" max="29" width="10.75" style="70" customWidth="1"/>
    <col min="30" max="16384" width="8.75" style="70"/>
  </cols>
  <sheetData/>
  <customSheetViews>
    <customSheetView guid="{AE8DC4F1-988D-43F4-B9F1-70FBC19EFEDB}" state="hidden">
      <pane xSplit="9.3074433656957929" ySplit="0.7931034482758621" topLeftCell="N2" activePane="bottomRight" state="frozen"/>
      <selection pane="bottomRight" activeCell="I10" sqref="I10"/>
      <pageMargins left="0.7" right="0.7" top="0.75" bottom="0.75" header="0.3" footer="0.3"/>
      <pageSetup paperSize="9" orientation="portrait" r:id="rId1"/>
    </customSheetView>
    <customSheetView guid="{2EAB0631-2A5C-4841-B6FF-A86974A888A3}">
      <pane xSplit="8" ySplit="2" topLeftCell="I74" activePane="bottomRight" state="frozen"/>
      <selection pane="bottomRight" activeCell="T81" sqref="T81"/>
      <pageMargins left="0.7" right="0.7" top="0.75" bottom="0.75" header="0.3" footer="0.3"/>
    </customSheetView>
    <customSheetView guid="{CB5509C0-2719-4C2B-BB8D-22612A9D84CB}">
      <pane xSplit="8" ySplit="2" topLeftCell="M259" activePane="bottomRight" state="frozen"/>
      <selection pane="bottomRight" activeCell="W202" sqref="W202"/>
      <pageMargins left="0.7" right="0.7" top="0.75" bottom="0.75" header="0.3" footer="0.3"/>
      <pageSetup paperSize="9" orientation="portrait" r:id="rId2"/>
    </customSheetView>
    <customSheetView guid="{E7368075-5041-45F2-AA8D-0902314E8D69}" showPageBreaks="1">
      <pane xSplit="9" ySplit="2" topLeftCell="R28" activePane="bottomRight" state="frozen"/>
      <selection pane="bottomRight" activeCell="S36" sqref="S36"/>
      <pageMargins left="0.7" right="0.7" top="0.75" bottom="0.75" header="0.3" footer="0.3"/>
      <pageSetup paperSize="9" orientation="portrait" r:id="rId3"/>
    </customSheetView>
  </customSheetViews>
  <phoneticPr fontId="2" type="noConversion"/>
  <pageMargins left="0.7" right="0.7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>
      <pane xSplit="9" ySplit="1" topLeftCell="N2" activePane="bottomRight" state="frozen"/>
      <selection pane="topRight" activeCell="J1" sqref="J1"/>
      <selection pane="bottomLeft"/>
      <selection pane="bottomRight" activeCell="G28" sqref="G28"/>
    </sheetView>
  </sheetViews>
  <sheetFormatPr defaultRowHeight="16.5"/>
  <cols>
    <col min="1" max="2" width="4" customWidth="1"/>
    <col min="3" max="3" width="7" customWidth="1"/>
    <col min="4" max="5" width="4" customWidth="1"/>
    <col min="6" max="6" width="9.25" bestFit="1" customWidth="1"/>
    <col min="7" max="7" width="13" customWidth="1"/>
    <col min="8" max="8" width="22.25" customWidth="1"/>
    <col min="10" max="10" width="30.875" customWidth="1"/>
    <col min="11" max="11" width="26.75" customWidth="1"/>
    <col min="23" max="23" width="11.75" customWidth="1"/>
    <col min="25" max="25" width="10.875" customWidth="1"/>
    <col min="26" max="27" width="12" bestFit="1" customWidth="1"/>
    <col min="28" max="29" width="10.875" customWidth="1"/>
  </cols>
  <sheetData/>
  <customSheetViews>
    <customSheetView guid="{AE8DC4F1-988D-43F4-B9F1-70FBC19EFEDB}" state="hidden">
      <pane xSplit="9.3074433656957929" ySplit="0.7931034482758621" topLeftCell="N2" activePane="bottomRight" state="frozen"/>
      <selection pane="bottomRight" activeCell="G28" sqref="G28"/>
      <pageMargins left="0.7" right="0.7" top="0.75" bottom="0.75" header="0.3" footer="0.3"/>
    </customSheetView>
    <customSheetView guid="{2EAB0631-2A5C-4841-B6FF-A86974A888A3}" topLeftCell="I1">
      <selection activeCell="N10" sqref="N10"/>
      <pageMargins left="0.7" right="0.7" top="0.75" bottom="0.75" header="0.3" footer="0.3"/>
    </customSheetView>
    <customSheetView guid="{CB5509C0-2719-4C2B-BB8D-22612A9D84CB}" topLeftCell="J1">
      <selection activeCell="Y2" sqref="Y2:Z2"/>
      <pageMargins left="0.7" right="0.7" top="0.75" bottom="0.75" header="0.3" footer="0.3"/>
    </customSheetView>
    <customSheetView guid="{E7368075-5041-45F2-AA8D-0902314E8D69}" showPageBreaks="1">
      <selection activeCell="I21" sqref="I21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>
      <pane xSplit="9" ySplit="1" topLeftCell="N2" activePane="bottomRight" state="frozen"/>
      <selection pane="topRight" activeCell="J1" sqref="J1"/>
      <selection pane="bottomLeft"/>
      <selection pane="bottomRight" activeCell="G28" sqref="G28"/>
    </sheetView>
  </sheetViews>
  <sheetFormatPr defaultRowHeight="16.5"/>
  <cols>
    <col min="1" max="2" width="4" customWidth="1"/>
    <col min="3" max="3" width="7" customWidth="1"/>
    <col min="4" max="5" width="4" customWidth="1"/>
    <col min="7" max="7" width="13" customWidth="1"/>
    <col min="8" max="8" width="22.25" bestFit="1" customWidth="1"/>
    <col min="10" max="10" width="30.875" customWidth="1"/>
    <col min="11" max="11" width="26.75" customWidth="1"/>
    <col min="23" max="23" width="11.75" customWidth="1"/>
    <col min="25" max="25" width="12" bestFit="1" customWidth="1"/>
    <col min="26" max="26" width="12.375" customWidth="1"/>
    <col min="27" max="27" width="13.5" customWidth="1"/>
    <col min="28" max="28" width="11.5" customWidth="1"/>
  </cols>
  <sheetData/>
  <customSheetViews>
    <customSheetView guid="{AE8DC4F1-988D-43F4-B9F1-70FBC19EFEDB}" state="hidden">
      <pane xSplit="9.3074433656957929" ySplit="0.7931034482758621" topLeftCell="N2" activePane="bottomRight" state="frozen"/>
      <selection pane="bottomRight" activeCell="G28" sqref="G28"/>
      <pageMargins left="0.7" right="0.7" top="0.75" bottom="0.75" header="0.3" footer="0.3"/>
    </customSheetView>
    <customSheetView guid="{2EAB0631-2A5C-4841-B6FF-A86974A888A3}">
      <pane xSplit="8" ySplit="2" topLeftCell="O25" activePane="bottomRight" state="frozen"/>
      <selection pane="bottomRight" activeCell="H27" sqref="H27"/>
      <pageMargins left="0.7" right="0.7" top="0.75" bottom="0.75" header="0.3" footer="0.3"/>
    </customSheetView>
    <customSheetView guid="{CB5509C0-2719-4C2B-BB8D-22612A9D84CB}">
      <pane xSplit="8" ySplit="2" topLeftCell="M147" activePane="bottomRight" state="frozen"/>
      <selection pane="bottomRight" activeCell="Q164" sqref="Q164"/>
      <pageMargins left="0.7" right="0.7" top="0.75" bottom="0.75" header="0.3" footer="0.3"/>
    </customSheetView>
    <customSheetView guid="{E7368075-5041-45F2-AA8D-0902314E8D69}" showPageBreaks="1">
      <pane xSplit="9" ySplit="2" topLeftCell="O3" activePane="bottomRight" state="frozen"/>
      <selection pane="bottomRight" activeCell="S7" sqref="S7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3399FF"/>
  </sheetPr>
  <dimension ref="A1:CU329"/>
  <sheetViews>
    <sheetView showZeros="0" zoomScaleNormal="100" workbookViewId="0">
      <pane xSplit="10" ySplit="2" topLeftCell="K73" activePane="bottomRight" state="frozen"/>
      <selection activeCell="H18" sqref="H18"/>
      <selection pane="topRight" activeCell="H18" sqref="H18"/>
      <selection pane="bottomLeft" activeCell="H18" sqref="H18"/>
      <selection pane="bottomRight" activeCell="L82" sqref="L82"/>
    </sheetView>
  </sheetViews>
  <sheetFormatPr defaultColWidth="8.75" defaultRowHeight="11.25"/>
  <cols>
    <col min="1" max="2" width="5.25" style="149" customWidth="1"/>
    <col min="3" max="3" width="4.25" style="317" customWidth="1"/>
    <col min="4" max="4" width="8.75" style="222" customWidth="1"/>
    <col min="5" max="5" width="3.75" style="222" customWidth="1"/>
    <col min="6" max="6" width="10.75" style="149" customWidth="1"/>
    <col min="7" max="7" width="4.25" style="149" customWidth="1"/>
    <col min="8" max="8" width="15.75" style="208" customWidth="1"/>
    <col min="9" max="9" width="8.75" style="208" customWidth="1"/>
    <col min="10" max="10" width="33.875" style="206" bestFit="1" customWidth="1"/>
    <col min="11" max="11" width="5.25" style="339" customWidth="1"/>
    <col min="12" max="12" width="14.375" style="149" customWidth="1"/>
    <col min="13" max="13" width="12.25" style="207" customWidth="1"/>
    <col min="14" max="14" width="12.25" style="168" customWidth="1"/>
    <col min="15" max="15" width="8.75" style="208" customWidth="1"/>
    <col min="16" max="16" width="35.75" style="209" customWidth="1"/>
    <col min="17" max="18" width="12.75" style="149" customWidth="1"/>
    <col min="19" max="20" width="8.75" style="149" customWidth="1"/>
    <col min="21" max="21" width="12.75" style="149" customWidth="1"/>
    <col min="22" max="22" width="25.75" style="208" customWidth="1"/>
    <col min="23" max="23" width="8.75" style="222" customWidth="1"/>
    <col min="24" max="24" width="8.75" style="149" customWidth="1"/>
    <col min="25" max="25" width="25.75" style="171" customWidth="1"/>
    <col min="26" max="26" width="10.375" style="149" hidden="1" customWidth="1"/>
    <col min="27" max="28" width="12" style="149" hidden="1" customWidth="1"/>
    <col min="29" max="29" width="10.75" style="216" hidden="1" customWidth="1"/>
    <col min="30" max="30" width="12" style="149" hidden="1" customWidth="1"/>
    <col min="31" max="31" width="8.75" style="222" hidden="1" customWidth="1"/>
    <col min="32" max="32" width="13.25" style="149" hidden="1" customWidth="1"/>
    <col min="33" max="33" width="8.75" style="222" hidden="1" customWidth="1"/>
    <col min="34" max="35" width="13.25" style="149" hidden="1" customWidth="1"/>
    <col min="36" max="36" width="35.25" style="149" hidden="1" customWidth="1"/>
    <col min="37" max="16384" width="8.75" style="149"/>
  </cols>
  <sheetData>
    <row r="1" spans="1:99" ht="22.15" customHeight="1">
      <c r="A1" s="429" t="s">
        <v>868</v>
      </c>
      <c r="B1" s="418" t="s">
        <v>0</v>
      </c>
      <c r="C1" s="430" t="s">
        <v>1</v>
      </c>
      <c r="D1" s="414" t="s">
        <v>1934</v>
      </c>
      <c r="E1" s="415"/>
      <c r="F1" s="418" t="s">
        <v>12</v>
      </c>
      <c r="G1" s="418" t="s">
        <v>2654</v>
      </c>
      <c r="H1" s="412" t="s">
        <v>2670</v>
      </c>
      <c r="I1" s="412" t="s">
        <v>2656</v>
      </c>
      <c r="J1" s="418" t="s">
        <v>4320</v>
      </c>
      <c r="K1" s="427" t="s">
        <v>11</v>
      </c>
      <c r="L1" s="148"/>
      <c r="M1" s="422" t="s">
        <v>2659</v>
      </c>
      <c r="N1" s="422" t="s">
        <v>2655</v>
      </c>
      <c r="O1" s="412" t="s">
        <v>6</v>
      </c>
      <c r="P1" s="412" t="s">
        <v>2657</v>
      </c>
      <c r="Q1" s="422" t="s">
        <v>9</v>
      </c>
      <c r="R1" s="422" t="s">
        <v>2658</v>
      </c>
      <c r="S1" s="424" t="s">
        <v>2681</v>
      </c>
      <c r="T1" s="424"/>
      <c r="U1" s="425"/>
      <c r="V1" s="426" t="s">
        <v>1933</v>
      </c>
      <c r="W1" s="420" t="s">
        <v>14</v>
      </c>
      <c r="X1" s="418" t="s">
        <v>15</v>
      </c>
      <c r="Y1" s="410" t="s">
        <v>1746</v>
      </c>
      <c r="Z1" s="410" t="s">
        <v>16</v>
      </c>
      <c r="AA1" s="145" t="s">
        <v>2660</v>
      </c>
      <c r="AB1" s="145" t="s">
        <v>2661</v>
      </c>
      <c r="AC1" s="145" t="s">
        <v>22</v>
      </c>
      <c r="AD1" s="145" t="s">
        <v>2662</v>
      </c>
      <c r="AE1" s="408" t="s">
        <v>2663</v>
      </c>
      <c r="AF1" s="145" t="s">
        <v>2665</v>
      </c>
      <c r="AG1" s="408" t="s">
        <v>2664</v>
      </c>
      <c r="AH1" s="145" t="s">
        <v>2666</v>
      </c>
      <c r="AI1" s="145" t="s">
        <v>2667</v>
      </c>
      <c r="AJ1" s="410" t="s">
        <v>867</v>
      </c>
    </row>
    <row r="2" spans="1:99" ht="27.6" customHeight="1">
      <c r="A2" s="429"/>
      <c r="B2" s="419"/>
      <c r="C2" s="431"/>
      <c r="D2" s="416"/>
      <c r="E2" s="417"/>
      <c r="F2" s="419"/>
      <c r="G2" s="419"/>
      <c r="H2" s="413"/>
      <c r="I2" s="413"/>
      <c r="J2" s="419"/>
      <c r="K2" s="428"/>
      <c r="L2" s="149" t="s">
        <v>4819</v>
      </c>
      <c r="M2" s="423"/>
      <c r="N2" s="423"/>
      <c r="O2" s="413"/>
      <c r="P2" s="413"/>
      <c r="Q2" s="423"/>
      <c r="R2" s="423"/>
      <c r="S2" s="229" t="s">
        <v>25</v>
      </c>
      <c r="T2" s="229" t="s">
        <v>24</v>
      </c>
      <c r="U2" s="229" t="s">
        <v>26</v>
      </c>
      <c r="V2" s="413"/>
      <c r="W2" s="421"/>
      <c r="X2" s="419"/>
      <c r="Y2" s="411"/>
      <c r="Z2" s="411"/>
      <c r="AA2" s="145">
        <f>SUM(AA3:AA653)</f>
        <v>0</v>
      </c>
      <c r="AB2" s="145">
        <f>SUM(AB3:AB653)</f>
        <v>0</v>
      </c>
      <c r="AC2" s="210">
        <f>SUM(AC3:AC757)</f>
        <v>0</v>
      </c>
      <c r="AD2" s="145">
        <f>SUM(AD3:AD802)</f>
        <v>0</v>
      </c>
      <c r="AE2" s="409"/>
      <c r="AF2" s="145">
        <f>SUM(AF3:AF802)</f>
        <v>0</v>
      </c>
      <c r="AG2" s="409"/>
      <c r="AH2" s="145">
        <f>SUM(AH3:AH802)</f>
        <v>0</v>
      </c>
      <c r="AI2" s="145">
        <f>SUM(AI3:AI802)</f>
        <v>0</v>
      </c>
      <c r="AJ2" s="411"/>
    </row>
    <row r="3" spans="1:99" s="158" customFormat="1" ht="24.95" customHeight="1">
      <c r="A3" s="150">
        <v>128</v>
      </c>
      <c r="B3" s="150">
        <v>1</v>
      </c>
      <c r="C3" s="313" t="s">
        <v>3694</v>
      </c>
      <c r="D3" s="217">
        <v>45854</v>
      </c>
      <c r="E3" s="217" t="str">
        <f>HLOOKUP(WEEKDAY(D3,2),data!$A$1:$G$2,2)</f>
        <v>(수)</v>
      </c>
      <c r="F3" s="150" t="s">
        <v>3695</v>
      </c>
      <c r="G3" s="150">
        <v>2</v>
      </c>
      <c r="H3" s="152" t="s">
        <v>3802</v>
      </c>
      <c r="I3" s="152" t="str">
        <f>VLOOKUP(J3,'사업장현황(25하)'!$A$2:$T$1836,3,FALSE)</f>
        <v>천안</v>
      </c>
      <c r="J3" s="172" t="s">
        <v>3690</v>
      </c>
      <c r="K3" s="334">
        <v>10</v>
      </c>
      <c r="L3" s="157" t="s">
        <v>7411</v>
      </c>
      <c r="M3" s="153" t="str">
        <f>VLOOKUP(J3,'사업장현황(25하)'!$A$2:$T$1836,13,FALSE)</f>
        <v>514-81-86597</v>
      </c>
      <c r="N3" s="150">
        <f>VLOOKUP(J3,'사업장현황(25하)'!$A$2:$T$1836,14,FALSE)</f>
        <v>51481865976</v>
      </c>
      <c r="O3" s="152" t="str">
        <f>VLOOKUP(J3,'사업장현황(25하)'!$A$2:$T$1836,2,FALSE)</f>
        <v>손찬우</v>
      </c>
      <c r="P3" s="152" t="str">
        <f>VLOOKUP(J3,'사업장현황(25하)'!$A$2:$T$1836,4,FALSE)</f>
        <v>충청남도 천안시 동남구 목천읍 삼방로 346 (동리, MG인재개발원)</v>
      </c>
      <c r="Q3" s="150">
        <f>VLOOKUP(J3,'사업장현황(25하)'!$A$2:$T$1836,6,FALSE)</f>
        <v>0</v>
      </c>
      <c r="R3" s="150">
        <f>VLOOKUP(J3,'사업장현황(25하)'!$A$2:$T$1836,7,FALSE)</f>
        <v>0</v>
      </c>
      <c r="S3" s="150" t="str">
        <f>VLOOKUP(J3,'사업장현황(25하)'!$A$2:$T$1836,8,FALSE)</f>
        <v>박윤수</v>
      </c>
      <c r="T3" s="150" t="str">
        <f>VLOOKUP(J3,'사업장현황(25하)'!$A$2:$T$1836,9,FALSE)</f>
        <v>소장</v>
      </c>
      <c r="U3" s="150" t="str">
        <f>VLOOKUP(J3,'사업장현황(25하)'!$A$2:$T$1836,10,FALSE)</f>
        <v>010-3528-0816</v>
      </c>
      <c r="V3" s="152" t="str">
        <f>VLOOKUP(J3,'사업장현황(25하)'!$A$2:$T$1836,12,FALSE)</f>
        <v>soo19421@hanmail.net</v>
      </c>
      <c r="W3" s="217" t="s">
        <v>3803</v>
      </c>
      <c r="X3" s="151" t="s">
        <v>3804</v>
      </c>
      <c r="Y3" s="151" t="str">
        <f>VLOOKUP(J3,'사업장현황(25하)'!$A$2:$T$1836,11,FALSE)</f>
        <v>sonsukgun@nate.com</v>
      </c>
      <c r="Z3" s="154"/>
      <c r="AA3" s="155"/>
      <c r="AB3" s="155"/>
      <c r="AC3" s="155"/>
      <c r="AD3" s="155">
        <f t="shared" ref="AD3:AD65" si="0">SUM(AA3:AC3)</f>
        <v>0</v>
      </c>
      <c r="AE3" s="217"/>
      <c r="AF3" s="155"/>
      <c r="AG3" s="217"/>
      <c r="AH3" s="155"/>
      <c r="AI3" s="145">
        <f t="shared" ref="AI3:AI65" si="1">SUM(AF3,AH3)</f>
        <v>0</v>
      </c>
      <c r="AJ3" s="156"/>
      <c r="CE3" s="159"/>
      <c r="CU3" s="160"/>
    </row>
    <row r="4" spans="1:99" s="164" customFormat="1" ht="24.95" customHeight="1">
      <c r="A4" s="150">
        <v>129</v>
      </c>
      <c r="B4" s="150">
        <v>2</v>
      </c>
      <c r="C4" s="313" t="s">
        <v>3711</v>
      </c>
      <c r="D4" s="217">
        <v>45855</v>
      </c>
      <c r="E4" s="217" t="str">
        <f>HLOOKUP(WEEKDAY(D4,2),data!$A$1:$G$2,2)</f>
        <v>(목)</v>
      </c>
      <c r="F4" s="150" t="s">
        <v>3712</v>
      </c>
      <c r="G4" s="150">
        <v>1</v>
      </c>
      <c r="H4" s="152" t="s">
        <v>602</v>
      </c>
      <c r="I4" s="152" t="str">
        <f>VLOOKUP(J4,'사업장현황(25하)'!$A$2:$T$1836,3,FALSE)</f>
        <v>경기</v>
      </c>
      <c r="J4" s="190" t="s">
        <v>3727</v>
      </c>
      <c r="K4" s="334">
        <v>30</v>
      </c>
      <c r="L4" s="163" t="s">
        <v>7353</v>
      </c>
      <c r="M4" s="153" t="str">
        <f>VLOOKUP(J4,'사업장현황(25하)'!$A$2:$T$1836,13,FALSE)</f>
        <v>135-86-38733</v>
      </c>
      <c r="N4" s="150">
        <f>VLOOKUP(J4,'사업장현황(25하)'!$A$2:$T$1836,14,FALSE)</f>
        <v>13586387330</v>
      </c>
      <c r="O4" s="152" t="str">
        <f>VLOOKUP(J4,'사업장현황(25하)'!$A$2:$T$1836,2,FALSE)</f>
        <v>정주익, MICHAEL KEITH HIETBRINK</v>
      </c>
      <c r="P4" s="152" t="str">
        <f>VLOOKUP(J4,'사업장현황(25하)'!$A$2:$T$1836,4,FALSE)</f>
        <v>경기도 화성시 장안면 장안공단2길 66-9 (수촌리)</v>
      </c>
      <c r="Q4" s="150" t="str">
        <f>VLOOKUP(J4,'사업장현황(25하)'!$A$2:$T$1836,6,FALSE)</f>
        <v>031-8055-2912</v>
      </c>
      <c r="R4" s="150" t="str">
        <f>VLOOKUP(J4,'사업장현황(25하)'!$A$2:$T$1836,7,FALSE)</f>
        <v>031-8055-2990</v>
      </c>
      <c r="S4" s="150" t="str">
        <f>VLOOKUP(J4,'사업장현황(25하)'!$A$2:$T$1836,8,FALSE)</f>
        <v>김진석</v>
      </c>
      <c r="T4" s="150" t="str">
        <f>VLOOKUP(J4,'사업장현황(25하)'!$A$2:$T$1836,9,FALSE)</f>
        <v>매니저</v>
      </c>
      <c r="U4" s="150" t="str">
        <f>VLOOKUP(J4,'사업장현황(25하)'!$A$2:$T$1836,10,FALSE)</f>
        <v>010-8844-2349</v>
      </c>
      <c r="V4" s="152" t="str">
        <f>VLOOKUP(J4,'사업장현황(25하)'!$A$2:$T$1836,12,FALSE)</f>
        <v>jinseok.kim1@kkl-kr.com</v>
      </c>
      <c r="W4" s="217">
        <v>45874</v>
      </c>
      <c r="X4" s="151" t="s">
        <v>4324</v>
      </c>
      <c r="Y4" s="151" t="str">
        <f>VLOOKUP(J4,'사업장현황(25하)'!$A$2:$T$1836,11,FALSE)</f>
        <v>jinseok.kim1@kkl-kr.com</v>
      </c>
      <c r="Z4" s="151"/>
      <c r="AA4" s="155"/>
      <c r="AB4" s="155"/>
      <c r="AC4" s="155"/>
      <c r="AD4" s="155">
        <f t="shared" si="0"/>
        <v>0</v>
      </c>
      <c r="AE4" s="217"/>
      <c r="AF4" s="155"/>
      <c r="AG4" s="217"/>
      <c r="AH4" s="155"/>
      <c r="AI4" s="145">
        <f t="shared" si="1"/>
        <v>0</v>
      </c>
      <c r="AJ4" s="162"/>
    </row>
    <row r="5" spans="1:99" s="164" customFormat="1" ht="24.95" customHeight="1">
      <c r="A5" s="150">
        <v>130</v>
      </c>
      <c r="B5" s="150">
        <v>3</v>
      </c>
      <c r="C5" s="313" t="s">
        <v>3716</v>
      </c>
      <c r="D5" s="217">
        <v>45856</v>
      </c>
      <c r="E5" s="217" t="str">
        <f>HLOOKUP(WEEKDAY(D5,2),data!$A$1:$G$2,2)</f>
        <v>(금)</v>
      </c>
      <c r="F5" s="165" t="s">
        <v>3712</v>
      </c>
      <c r="G5" s="150">
        <v>1</v>
      </c>
      <c r="H5" s="152"/>
      <c r="I5" s="152" t="str">
        <f>VLOOKUP(J5,'사업장현황(25하)'!$A$2:$T$1836,3,FALSE)</f>
        <v>천안</v>
      </c>
      <c r="J5" s="190" t="s">
        <v>2499</v>
      </c>
      <c r="K5" s="334">
        <v>7</v>
      </c>
      <c r="L5" s="163" t="s">
        <v>6548</v>
      </c>
      <c r="M5" s="153">
        <f>VLOOKUP(J5,'사업장현황(25하)'!$A$2:$T$1836,13,FALSE)</f>
        <v>8158200034</v>
      </c>
      <c r="N5" s="150" t="str">
        <f>VLOOKUP(J5,'사업장현황(25하)'!$A$2:$T$1836,14,FALSE)</f>
        <v>81582000340</v>
      </c>
      <c r="O5" s="152" t="str">
        <f>VLOOKUP(J5,'사업장현황(25하)'!$A$2:$T$1836,2,FALSE)</f>
        <v>김진권</v>
      </c>
      <c r="P5" s="152" t="str">
        <f>VLOOKUP(J5,'사업장현황(25하)'!$A$2:$T$1836,4,FALSE)</f>
        <v>충청남도 아산시 인주면 걸매길 6-17 (걸매리, 인주농협조곡처리장)</v>
      </c>
      <c r="Q5" s="150" t="str">
        <f>VLOOKUP(J5,'사업장현황(25하)'!$A$2:$T$1836,6,FALSE)</f>
        <v>041-533-3289</v>
      </c>
      <c r="R5" s="150" t="str">
        <f>VLOOKUP(J5,'사업장현황(25하)'!$A$2:$T$1836,7,FALSE)</f>
        <v>041-533-3290</v>
      </c>
      <c r="S5" s="150" t="str">
        <f>VLOOKUP(J5,'사업장현황(25하)'!$A$2:$T$1836,8,FALSE)</f>
        <v>강은주</v>
      </c>
      <c r="T5" s="150" t="str">
        <f>VLOOKUP(J5,'사업장현황(25하)'!$A$2:$T$1836,9,FALSE)</f>
        <v>과장대리</v>
      </c>
      <c r="U5" s="150" t="str">
        <f>VLOOKUP(J5,'사업장현황(25하)'!$A$2:$T$1836,10,FALSE)</f>
        <v>010-5429-1637</v>
      </c>
      <c r="V5" s="152" t="str">
        <f>VLOOKUP(J5,'사업장현황(25하)'!$A$2:$T$1836,12,FALSE)</f>
        <v>nh483089@nonghyup.com</v>
      </c>
      <c r="W5" s="217">
        <v>45862</v>
      </c>
      <c r="X5" s="151" t="s">
        <v>3780</v>
      </c>
      <c r="Y5" s="151" t="str">
        <f>VLOOKUP(J5,'사업장현황(25하)'!$A$2:$T$1836,11,FALSE)</f>
        <v>nh483089@nonghyup.com</v>
      </c>
      <c r="Z5" s="154"/>
      <c r="AA5" s="155"/>
      <c r="AB5" s="155"/>
      <c r="AC5" s="155"/>
      <c r="AD5" s="155">
        <f t="shared" si="0"/>
        <v>0</v>
      </c>
      <c r="AE5" s="217"/>
      <c r="AF5" s="155"/>
      <c r="AG5" s="217"/>
      <c r="AH5" s="155"/>
      <c r="AI5" s="145">
        <f t="shared" si="1"/>
        <v>0</v>
      </c>
      <c r="AJ5" s="162"/>
    </row>
    <row r="6" spans="1:99" s="164" customFormat="1" ht="24.95" customHeight="1">
      <c r="A6" s="150">
        <v>131</v>
      </c>
      <c r="B6" s="150">
        <v>4</v>
      </c>
      <c r="C6" s="313" t="s">
        <v>3808</v>
      </c>
      <c r="D6" s="217">
        <v>45867</v>
      </c>
      <c r="E6" s="217" t="str">
        <f>HLOOKUP(WEEKDAY(D6,2),data!$A$1:$G$2,2)</f>
        <v>(화)</v>
      </c>
      <c r="F6" s="165" t="s">
        <v>2738</v>
      </c>
      <c r="G6" s="150">
        <v>1</v>
      </c>
      <c r="H6" s="152"/>
      <c r="I6" s="152" t="str">
        <f>VLOOKUP(J6,'사업장현황(25하)'!$A$2:$T$1836,3,FALSE)</f>
        <v>천안</v>
      </c>
      <c r="J6" s="190" t="s">
        <v>1599</v>
      </c>
      <c r="K6" s="334">
        <v>2</v>
      </c>
      <c r="L6" s="163" t="s">
        <v>7553</v>
      </c>
      <c r="M6" s="153">
        <f>VLOOKUP(J6,'사업장현황(25하)'!$A$2:$T$1836,13,FALSE)</f>
        <v>3122393828</v>
      </c>
      <c r="N6" s="150" t="str">
        <f>VLOOKUP(J6,'사업장현황(25하)'!$A$2:$T$1836,14,FALSE)</f>
        <v>91610280151</v>
      </c>
      <c r="O6" s="152" t="str">
        <f>VLOOKUP(J6,'사업장현황(25하)'!$A$2:$T$1836,2,FALSE)</f>
        <v>유지만</v>
      </c>
      <c r="P6" s="152" t="str">
        <f>VLOOKUP(J6,'사업장현황(25하)'!$A$2:$T$1836,4,FALSE)</f>
        <v>충청남도 천안시 서북구 직산읍 신갈1길 53-15 (신갈리)</v>
      </c>
      <c r="Q6" s="150" t="str">
        <f>VLOOKUP(J6,'사업장현황(25하)'!$A$2:$T$1836,6,FALSE)</f>
        <v>041-583-1871</v>
      </c>
      <c r="R6" s="150" t="str">
        <f>VLOOKUP(J6,'사업장현황(25하)'!$A$2:$T$1836,7,FALSE)</f>
        <v>041-583-1872</v>
      </c>
      <c r="S6" s="150" t="str">
        <f>VLOOKUP(J6,'사업장현황(25하)'!$A$2:$T$1836,8,FALSE)</f>
        <v>유지만</v>
      </c>
      <c r="T6" s="150" t="str">
        <f>VLOOKUP(J6,'사업장현황(25하)'!$A$2:$T$1836,9,FALSE)</f>
        <v>대표</v>
      </c>
      <c r="U6" s="150" t="str">
        <f>VLOOKUP(J6,'사업장현황(25하)'!$A$2:$T$1836,10,FALSE)</f>
        <v>010-6422-6702</v>
      </c>
      <c r="V6" s="152" t="str">
        <f>VLOOKUP(J6,'사업장현황(25하)'!$A$2:$T$1836,12,FALSE)</f>
        <v>youjm33@naver.com</v>
      </c>
      <c r="W6" s="217" t="s">
        <v>4004</v>
      </c>
      <c r="X6" s="151" t="s">
        <v>2738</v>
      </c>
      <c r="Y6" s="151" t="str">
        <f>VLOOKUP(J6,'사업장현황(25하)'!$A$2:$T$1836,11,FALSE)</f>
        <v>youjm33@naver.com</v>
      </c>
      <c r="Z6" s="151"/>
      <c r="AA6" s="155"/>
      <c r="AB6" s="155"/>
      <c r="AC6" s="155"/>
      <c r="AD6" s="155">
        <f t="shared" si="0"/>
        <v>0</v>
      </c>
      <c r="AE6" s="217"/>
      <c r="AF6" s="155"/>
      <c r="AG6" s="217"/>
      <c r="AH6" s="155"/>
      <c r="AI6" s="145">
        <f t="shared" si="1"/>
        <v>0</v>
      </c>
      <c r="AJ6" s="162"/>
    </row>
    <row r="7" spans="1:99" s="164" customFormat="1" ht="24.95" customHeight="1">
      <c r="A7" s="150">
        <v>132</v>
      </c>
      <c r="B7" s="150">
        <v>5</v>
      </c>
      <c r="C7" s="313" t="s">
        <v>3809</v>
      </c>
      <c r="D7" s="217">
        <v>45867</v>
      </c>
      <c r="E7" s="217" t="str">
        <f>HLOOKUP(WEEKDAY(D7,2),data!$A$1:$G$2,2)</f>
        <v>(화)</v>
      </c>
      <c r="F7" s="165" t="s">
        <v>3785</v>
      </c>
      <c r="G7" s="150">
        <v>1</v>
      </c>
      <c r="H7" s="152"/>
      <c r="I7" s="152" t="str">
        <f>VLOOKUP(J7,'사업장현황(25하)'!$A$2:$T$1836,3,FALSE)</f>
        <v>천안</v>
      </c>
      <c r="J7" s="190" t="s">
        <v>3341</v>
      </c>
      <c r="K7" s="334">
        <v>17</v>
      </c>
      <c r="L7" s="163" t="s">
        <v>6597</v>
      </c>
      <c r="M7" s="153">
        <f>VLOOKUP(J7,'사업장현황(25하)'!$A$2:$T$1836,13,FALSE)</f>
        <v>3128664352</v>
      </c>
      <c r="N7" s="150">
        <f>VLOOKUP(J7,'사업장현황(25하)'!$A$2:$T$1836,14,FALSE)</f>
        <v>31286643520</v>
      </c>
      <c r="O7" s="152" t="str">
        <f>VLOOKUP(J7,'사업장현황(25하)'!$A$2:$T$1836,2,FALSE)</f>
        <v>장두희</v>
      </c>
      <c r="P7" s="152" t="str">
        <f>VLOOKUP(J7,'사업장현황(25하)'!$A$2:$T$1836,4,FALSE)</f>
        <v>충청남도 천안시 서북구 성환읍 왕지1길 156-7 (송덕리)</v>
      </c>
      <c r="Q7" s="150" t="str">
        <f>VLOOKUP(J7,'사업장현황(25하)'!$A$2:$T$1836,6,FALSE)</f>
        <v>041-522-7072</v>
      </c>
      <c r="R7" s="150" t="str">
        <f>VLOOKUP(J7,'사업장현황(25하)'!$A$2:$T$1836,7,FALSE)</f>
        <v>041-522-7074</v>
      </c>
      <c r="S7" s="150" t="str">
        <f>VLOOKUP(J7,'사업장현황(25하)'!$A$2:$T$1836,8,FALSE)</f>
        <v>신지원</v>
      </c>
      <c r="T7" s="150">
        <f>VLOOKUP(J7,'사업장현황(25하)'!$A$2:$T$1836,9,FALSE)</f>
        <v>0</v>
      </c>
      <c r="U7" s="150" t="str">
        <f>VLOOKUP(J7,'사업장현황(25하)'!$A$2:$T$1836,10,FALSE)</f>
        <v>010-6483-0072</v>
      </c>
      <c r="V7" s="152" t="str">
        <f>VLOOKUP(J7,'사업장현황(25하)'!$A$2:$T$1836,12,FALSE)</f>
        <v>sdmccv@naver.com</v>
      </c>
      <c r="W7" s="217">
        <v>45877</v>
      </c>
      <c r="X7" s="151" t="s">
        <v>4324</v>
      </c>
      <c r="Y7" s="151" t="str">
        <f>VLOOKUP(J7,'사업장현황(25하)'!$A$2:$T$1836,11,FALSE)</f>
        <v>wjhnc64352@hometax.go.kr</v>
      </c>
      <c r="Z7" s="154"/>
      <c r="AA7" s="155"/>
      <c r="AB7" s="155"/>
      <c r="AC7" s="155"/>
      <c r="AD7" s="155">
        <f t="shared" si="0"/>
        <v>0</v>
      </c>
      <c r="AE7" s="217"/>
      <c r="AF7" s="155"/>
      <c r="AG7" s="217"/>
      <c r="AH7" s="155"/>
      <c r="AI7" s="145">
        <f t="shared" si="1"/>
        <v>0</v>
      </c>
      <c r="AJ7" s="162"/>
    </row>
    <row r="8" spans="1:99" s="168" customFormat="1" ht="24.95" customHeight="1">
      <c r="A8" s="150">
        <v>133</v>
      </c>
      <c r="B8" s="150">
        <v>6</v>
      </c>
      <c r="C8" s="313" t="s">
        <v>3812</v>
      </c>
      <c r="D8" s="217">
        <v>45868</v>
      </c>
      <c r="E8" s="217" t="str">
        <f>HLOOKUP(WEEKDAY(D8,2),data!$A$1:$G$2,2)</f>
        <v>(수)</v>
      </c>
      <c r="F8" s="165" t="s">
        <v>2738</v>
      </c>
      <c r="G8" s="150">
        <v>1</v>
      </c>
      <c r="H8" s="259"/>
      <c r="I8" s="152" t="str">
        <f>VLOOKUP(J8,'사업장현황(25하)'!$A$2:$T$1836,3,FALSE)</f>
        <v>천안</v>
      </c>
      <c r="J8" s="190" t="s">
        <v>1455</v>
      </c>
      <c r="K8" s="334">
        <v>2</v>
      </c>
      <c r="L8" s="167" t="s">
        <v>6351</v>
      </c>
      <c r="M8" s="153">
        <f>VLOOKUP(J8,'사업장현황(25하)'!$A$2:$T$1836,13,FALSE)</f>
        <v>5869300879</v>
      </c>
      <c r="N8" s="150" t="str">
        <f>VLOOKUP(J8,'사업장현황(25하)'!$A$2:$T$1836,14,FALSE)</f>
        <v>58693008790</v>
      </c>
      <c r="O8" s="152" t="str">
        <f>VLOOKUP(J8,'사업장현황(25하)'!$A$2:$T$1836,2,FALSE)</f>
        <v>김성진</v>
      </c>
      <c r="P8" s="152" t="str">
        <f>VLOOKUP(J8,'사업장현황(25하)'!$A$2:$T$1836,4,FALSE)</f>
        <v>충청남도 천안시 서북구 검은들3길 42, 602호 (불당동, C&amp;J타워빌딩)</v>
      </c>
      <c r="Q8" s="150" t="str">
        <f>VLOOKUP(J8,'사업장현황(25하)'!$A$2:$T$1836,6,FALSE)</f>
        <v>041-575-2857</v>
      </c>
      <c r="R8" s="150" t="str">
        <f>VLOOKUP(J8,'사업장현황(25하)'!$A$2:$T$1836,7,FALSE)</f>
        <v>041-562-2806</v>
      </c>
      <c r="S8" s="150" t="str">
        <f>VLOOKUP(J8,'사업장현황(25하)'!$A$2:$T$1836,8,FALSE)</f>
        <v>김성진</v>
      </c>
      <c r="T8" s="150" t="str">
        <f>VLOOKUP(J8,'사업장현황(25하)'!$A$2:$T$1836,9,FALSE)</f>
        <v>소장(대표)</v>
      </c>
      <c r="U8" s="150" t="str">
        <f>VLOOKUP(J8,'사업장현황(25하)'!$A$2:$T$1836,10,FALSE)</f>
        <v>010-9030-0252</v>
      </c>
      <c r="V8" s="152" t="str">
        <f>VLOOKUP(J8,'사업장현황(25하)'!$A$2:$T$1836,12,FALSE)</f>
        <v>why0205@hanmail.net</v>
      </c>
      <c r="W8" s="217" t="s">
        <v>4004</v>
      </c>
      <c r="X8" s="151" t="s">
        <v>2738</v>
      </c>
      <c r="Y8" s="151" t="str">
        <f>VLOOKUP(J8,'사업장현황(25하)'!$A$2:$T$1836,11,FALSE)</f>
        <v>why0205@hanmail.net</v>
      </c>
      <c r="Z8" s="151"/>
      <c r="AA8" s="166"/>
      <c r="AB8" s="166"/>
      <c r="AC8" s="155"/>
      <c r="AD8" s="155">
        <f t="shared" si="0"/>
        <v>0</v>
      </c>
      <c r="AE8" s="217"/>
      <c r="AF8" s="155"/>
      <c r="AG8" s="217"/>
      <c r="AH8" s="155"/>
      <c r="AI8" s="145">
        <f t="shared" si="1"/>
        <v>0</v>
      </c>
      <c r="AJ8" s="162"/>
      <c r="CE8" s="169"/>
      <c r="CU8" s="170"/>
    </row>
    <row r="9" spans="1:99" s="168" customFormat="1" ht="24.95" customHeight="1">
      <c r="A9" s="150">
        <v>134</v>
      </c>
      <c r="B9" s="150">
        <v>7</v>
      </c>
      <c r="C9" s="313" t="s">
        <v>3827</v>
      </c>
      <c r="D9" s="217">
        <v>45869</v>
      </c>
      <c r="E9" s="217" t="str">
        <f>HLOOKUP(WEEKDAY(D9,2),data!$A$1:$G$2,2)</f>
        <v>(목)</v>
      </c>
      <c r="F9" s="165" t="s">
        <v>3784</v>
      </c>
      <c r="G9" s="150">
        <v>2</v>
      </c>
      <c r="H9" s="152" t="s">
        <v>602</v>
      </c>
      <c r="I9" s="152" t="str">
        <f>VLOOKUP(J9,'사업장현황(25하)'!$A$2:$T$1836,3,FALSE)</f>
        <v>성남</v>
      </c>
      <c r="J9" s="190" t="s">
        <v>7622</v>
      </c>
      <c r="K9" s="334">
        <v>48</v>
      </c>
      <c r="L9" s="167" t="s">
        <v>6572</v>
      </c>
      <c r="M9" s="153" t="str">
        <f>VLOOKUP(J9,'사업장현황(25하)'!$A$2:$T$1836,13,FALSE)</f>
        <v>126-81-57430</v>
      </c>
      <c r="N9" s="150">
        <f>VLOOKUP(J9,'사업장현황(25하)'!$A$2:$T$1836,14,FALSE)</f>
        <v>12681574300</v>
      </c>
      <c r="O9" s="152" t="str">
        <f>VLOOKUP(J9,'사업장현황(25하)'!$A$2:$T$1836,2,FALSE)</f>
        <v>고수영</v>
      </c>
      <c r="P9" s="152" t="str">
        <f>VLOOKUP(J9,'사업장현황(25하)'!$A$2:$T$1836,4,FALSE)</f>
        <v>경기도 광주시 광주대로 200-1(송정동)</v>
      </c>
      <c r="Q9" s="150" t="str">
        <f>VLOOKUP(J9,'사업장현황(25하)'!$A$2:$T$1836,6,FALSE)</f>
        <v>031-797-1631</v>
      </c>
      <c r="R9" s="150" t="str">
        <f>VLOOKUP(J9,'사업장현황(25하)'!$A$2:$T$1836,7,FALSE)</f>
        <v>031-797-2178</v>
      </c>
      <c r="S9" s="150" t="str">
        <f>VLOOKUP(J9,'사업장현황(25하)'!$A$2:$T$1836,8,FALSE)</f>
        <v>신민재</v>
      </c>
      <c r="T9" s="150" t="str">
        <f>VLOOKUP(J9,'사업장현황(25하)'!$A$2:$T$1836,9,FALSE)</f>
        <v>이사</v>
      </c>
      <c r="U9" s="150" t="str">
        <f>VLOOKUP(J9,'사업장현황(25하)'!$A$2:$T$1836,10,FALSE)</f>
        <v>010-2361-2820</v>
      </c>
      <c r="V9" s="152" t="str">
        <f>VLOOKUP(J9,'사업장현황(25하)'!$A$2:$T$1836,12,FALSE)</f>
        <v>mjs7795@hanmail.net</v>
      </c>
      <c r="W9" s="217">
        <v>45889</v>
      </c>
      <c r="X9" s="151" t="s">
        <v>4014</v>
      </c>
      <c r="Y9" s="151" t="str">
        <f>VLOOKUP(J9,'사업장현황(25하)'!$A$2:$T$1836,11,FALSE)</f>
        <v>99isieco@daum.net</v>
      </c>
      <c r="Z9" s="154"/>
      <c r="AA9" s="155"/>
      <c r="AB9" s="155"/>
      <c r="AC9" s="155"/>
      <c r="AD9" s="155">
        <f t="shared" si="0"/>
        <v>0</v>
      </c>
      <c r="AE9" s="217"/>
      <c r="AF9" s="155"/>
      <c r="AG9" s="217"/>
      <c r="AH9" s="155"/>
      <c r="AI9" s="145">
        <f t="shared" si="1"/>
        <v>0</v>
      </c>
      <c r="AJ9" s="156"/>
      <c r="CE9" s="169"/>
      <c r="CU9" s="170"/>
    </row>
    <row r="10" spans="1:99" s="168" customFormat="1" ht="24.95" customHeight="1">
      <c r="A10" s="150">
        <v>135</v>
      </c>
      <c r="B10" s="150">
        <v>8</v>
      </c>
      <c r="C10" s="313" t="s">
        <v>3828</v>
      </c>
      <c r="D10" s="217">
        <v>45869</v>
      </c>
      <c r="E10" s="217" t="str">
        <f>HLOOKUP(WEEKDAY(D10,2),data!$A$1:$G$2,2)</f>
        <v>(목)</v>
      </c>
      <c r="F10" s="165" t="s">
        <v>3829</v>
      </c>
      <c r="G10" s="150">
        <v>2</v>
      </c>
      <c r="H10" s="152" t="s">
        <v>3802</v>
      </c>
      <c r="I10" s="152" t="str">
        <f>VLOOKUP(J10,'사업장현황(25하)'!$A$2:$T$1836,3,FALSE)</f>
        <v>천안</v>
      </c>
      <c r="J10" s="190" t="s">
        <v>3814</v>
      </c>
      <c r="K10" s="334">
        <v>7</v>
      </c>
      <c r="L10" s="167" t="s">
        <v>6412</v>
      </c>
      <c r="M10" s="153" t="str">
        <f>VLOOKUP(J10,'사업장현황(25하)'!$A$2:$T$1836,13,FALSE)</f>
        <v>334-86-00815</v>
      </c>
      <c r="N10" s="150">
        <f>VLOOKUP(J10,'사업장현황(25하)'!$A$2:$T$1836,14,FALSE)</f>
        <v>11481588536</v>
      </c>
      <c r="O10" s="152" t="str">
        <f>VLOOKUP(J10,'사업장현황(25하)'!$A$2:$T$1836,2,FALSE)</f>
        <v>정경구, 조태제</v>
      </c>
      <c r="P10" s="152" t="str">
        <f>VLOOKUP(J10,'사업장현황(25하)'!$A$2:$T$1836,4,FALSE)</f>
        <v>충청남도 아산시 영인면 토정로 148(역리)</v>
      </c>
      <c r="Q10" s="150" t="str">
        <f>VLOOKUP(J10,'사업장현황(25하)'!$A$2:$T$1836,6,FALSE)</f>
        <v>041-543-6998</v>
      </c>
      <c r="R10" s="150" t="str">
        <f>VLOOKUP(J10,'사업장현황(25하)'!$A$2:$T$1836,7,FALSE)</f>
        <v>041-543-6997</v>
      </c>
      <c r="S10" s="150" t="str">
        <f>VLOOKUP(J10,'사업장현황(25하)'!$A$2:$T$1836,8,FALSE)</f>
        <v>손인기</v>
      </c>
      <c r="T10" s="150" t="str">
        <f>VLOOKUP(J10,'사업장현황(25하)'!$A$2:$T$1836,9,FALSE)</f>
        <v>안전관리자</v>
      </c>
      <c r="U10" s="150" t="str">
        <f>VLOOKUP(J10,'사업장현황(25하)'!$A$2:$T$1836,10,FALSE)</f>
        <v>010-2089-5262</v>
      </c>
      <c r="V10" s="152" t="str">
        <f>VLOOKUP(J10,'사업장현황(25하)'!$A$2:$T$1836,12,FALSE)</f>
        <v>2807020@hdc-dvp.com</v>
      </c>
      <c r="W10" s="217">
        <v>45890</v>
      </c>
      <c r="X10" s="151" t="s">
        <v>4001</v>
      </c>
      <c r="Y10" s="151" t="str">
        <f>VLOOKUP(J10,'사업장현황(25하)'!$A$2:$T$1836,11,FALSE)</f>
        <v>R1053ctdi@hdc-dvp.com</v>
      </c>
      <c r="Z10" s="151"/>
      <c r="AA10" s="155"/>
      <c r="AB10" s="155"/>
      <c r="AC10" s="155"/>
      <c r="AD10" s="155">
        <f t="shared" si="0"/>
        <v>0</v>
      </c>
      <c r="AE10" s="217"/>
      <c r="AF10" s="155"/>
      <c r="AG10" s="217"/>
      <c r="AH10" s="155"/>
      <c r="AI10" s="145">
        <f t="shared" si="1"/>
        <v>0</v>
      </c>
      <c r="AJ10" s="156"/>
      <c r="CE10" s="169"/>
      <c r="CU10" s="170"/>
    </row>
    <row r="11" spans="1:99" s="168" customFormat="1" ht="24.95" customHeight="1">
      <c r="A11" s="150">
        <v>136</v>
      </c>
      <c r="B11" s="150">
        <v>9</v>
      </c>
      <c r="C11" s="313" t="s">
        <v>3964</v>
      </c>
      <c r="D11" s="217">
        <v>45888</v>
      </c>
      <c r="E11" s="217" t="str">
        <f>HLOOKUP(WEEKDAY(D11,2),data!$A$1:$G$2,2)</f>
        <v>(화)</v>
      </c>
      <c r="F11" s="150" t="s">
        <v>3861</v>
      </c>
      <c r="G11" s="150">
        <v>2</v>
      </c>
      <c r="H11" s="152" t="s">
        <v>3965</v>
      </c>
      <c r="I11" s="152" t="str">
        <f>VLOOKUP(J11,'사업장현황(25하)'!$A$2:$T$1836,3,FALSE)</f>
        <v>천안</v>
      </c>
      <c r="J11" s="190" t="s">
        <v>1802</v>
      </c>
      <c r="K11" s="334">
        <v>29</v>
      </c>
      <c r="L11" s="167" t="s">
        <v>6330</v>
      </c>
      <c r="M11" s="153">
        <f>VLOOKUP(J11,'사업장현황(25하)'!$A$2:$T$1836,13,FALSE)</f>
        <v>3128137637</v>
      </c>
      <c r="N11" s="150" t="str">
        <f>VLOOKUP(J11,'사업장현황(25하)'!$A$2:$T$1836,14,FALSE)</f>
        <v>31281376370</v>
      </c>
      <c r="O11" s="152" t="str">
        <f>VLOOKUP(J11,'사업장현황(25하)'!$A$2:$T$1836,2,FALSE)</f>
        <v>이병길, 이건우</v>
      </c>
      <c r="P11" s="152" t="str">
        <f>VLOOKUP(J11,'사업장현황(25하)'!$A$2:$T$1836,4,FALSE)</f>
        <v>충청남도 아산시 선장면 학성로122번길 94 (죽산리)</v>
      </c>
      <c r="Q11" s="150" t="str">
        <f>VLOOKUP(J11,'사업장현황(25하)'!$A$2:$T$1836,6,FALSE)</f>
        <v>041-541-5711</v>
      </c>
      <c r="R11" s="150" t="str">
        <f>VLOOKUP(J11,'사업장현황(25하)'!$A$2:$T$1836,7,FALSE)</f>
        <v>041-541-5715</v>
      </c>
      <c r="S11" s="150" t="str">
        <f>VLOOKUP(J11,'사업장현황(25하)'!$A$2:$T$1836,8,FALSE)</f>
        <v>이선미</v>
      </c>
      <c r="T11" s="150" t="str">
        <f>VLOOKUP(J11,'사업장현황(25하)'!$A$2:$T$1836,9,FALSE)</f>
        <v>과장</v>
      </c>
      <c r="U11" s="150" t="str">
        <f>VLOOKUP(J11,'사업장현황(25하)'!$A$2:$T$1836,10,FALSE)</f>
        <v>010-4045-9979</v>
      </c>
      <c r="V11" s="152" t="str">
        <f>VLOOKUP(J11,'사업장현황(25하)'!$A$2:$T$1836,12,FALSE)</f>
        <v>beauty@aspulp.co.kr</v>
      </c>
      <c r="W11" s="217">
        <v>45912</v>
      </c>
      <c r="X11" s="151" t="s">
        <v>4100</v>
      </c>
      <c r="Y11" s="151" t="str">
        <f>VLOOKUP(J11,'사업장현황(25하)'!$A$2:$T$1836,11,FALSE)</f>
        <v>beauty@aspulp.co.kr</v>
      </c>
      <c r="Z11" s="154"/>
      <c r="AA11" s="155"/>
      <c r="AB11" s="155"/>
      <c r="AC11" s="155"/>
      <c r="AD11" s="155">
        <f t="shared" si="0"/>
        <v>0</v>
      </c>
      <c r="AE11" s="217"/>
      <c r="AF11" s="155"/>
      <c r="AG11" s="217"/>
      <c r="AH11" s="155"/>
      <c r="AI11" s="145">
        <f t="shared" si="1"/>
        <v>0</v>
      </c>
      <c r="AJ11" s="156"/>
      <c r="CE11" s="169"/>
      <c r="CU11" s="170"/>
    </row>
    <row r="12" spans="1:99" s="164" customFormat="1" ht="24.95" customHeight="1">
      <c r="A12" s="150">
        <v>137</v>
      </c>
      <c r="B12" s="150">
        <v>10</v>
      </c>
      <c r="C12" s="313" t="s">
        <v>3983</v>
      </c>
      <c r="D12" s="217">
        <v>45890</v>
      </c>
      <c r="E12" s="217" t="str">
        <f>HLOOKUP(WEEKDAY(D12,2),data!$A$1:$G$2,2)</f>
        <v>(목)</v>
      </c>
      <c r="F12" s="150" t="s">
        <v>3980</v>
      </c>
      <c r="G12" s="150">
        <v>2</v>
      </c>
      <c r="H12" s="259" t="s">
        <v>3979</v>
      </c>
      <c r="I12" s="152" t="str">
        <f>VLOOKUP(J12,'사업장현황(25하)'!$A$2:$T$1836,3,FALSE)</f>
        <v>천안</v>
      </c>
      <c r="J12" s="190" t="s">
        <v>3982</v>
      </c>
      <c r="K12" s="334">
        <v>4</v>
      </c>
      <c r="L12" s="163" t="s">
        <v>7479</v>
      </c>
      <c r="M12" s="153">
        <f>VLOOKUP(J12,'사업장현황(25하)'!$A$2:$T$1836,13,FALSE)</f>
        <v>2661900602</v>
      </c>
      <c r="N12" s="150" t="str">
        <f>VLOOKUP(J12,'사업장현황(25하)'!$A$2:$T$1836,14,FALSE)</f>
        <v>26619006020</v>
      </c>
      <c r="O12" s="152" t="str">
        <f>VLOOKUP(J12,'사업장현황(25하)'!$A$2:$T$1836,2,FALSE)</f>
        <v>김효식</v>
      </c>
      <c r="P12" s="152" t="str">
        <f>VLOOKUP(J12,'사업장현황(25하)'!$A$2:$T$1836,4,FALSE)</f>
        <v>충청남도 천안시 서북구 직산읍 상덕2길 2 (자은가리)</v>
      </c>
      <c r="Q12" s="150" t="str">
        <f>VLOOKUP(J12,'사업장현황(25하)'!$A$2:$T$1836,6,FALSE)</f>
        <v>041-553-1026</v>
      </c>
      <c r="R12" s="150" t="str">
        <f>VLOOKUP(J12,'사업장현황(25하)'!$A$2:$T$1836,7,FALSE)</f>
        <v>041-552-1026</v>
      </c>
      <c r="S12" s="150" t="str">
        <f>VLOOKUP(J12,'사업장현황(25하)'!$A$2:$T$1836,8,FALSE)</f>
        <v>김효식</v>
      </c>
      <c r="T12" s="150" t="str">
        <f>VLOOKUP(J12,'사업장현황(25하)'!$A$2:$T$1836,9,FALSE)</f>
        <v>대표</v>
      </c>
      <c r="U12" s="150" t="str">
        <f>VLOOKUP(J12,'사업장현황(25하)'!$A$2:$T$1836,10,FALSE)</f>
        <v>010-5406-9859</v>
      </c>
      <c r="V12" s="152" t="str">
        <f>VLOOKUP(J12,'사업장현황(25하)'!$A$2:$T$1836,12,FALSE)</f>
        <v>cacao003@hansolgs.com</v>
      </c>
      <c r="W12" s="217">
        <v>45919</v>
      </c>
      <c r="X12" s="151" t="s">
        <v>4170</v>
      </c>
      <c r="Y12" s="151" t="str">
        <f>VLOOKUP(J12,'사업장현황(25하)'!$A$2:$T$1836,11,FALSE)</f>
        <v>cacaco003@hansolgs.com</v>
      </c>
      <c r="Z12" s="151"/>
      <c r="AA12" s="155"/>
      <c r="AB12" s="155"/>
      <c r="AC12" s="155"/>
      <c r="AD12" s="155">
        <f t="shared" si="0"/>
        <v>0</v>
      </c>
      <c r="AE12" s="217"/>
      <c r="AF12" s="155"/>
      <c r="AG12" s="217"/>
      <c r="AH12" s="155"/>
      <c r="AI12" s="145">
        <f t="shared" si="1"/>
        <v>0</v>
      </c>
      <c r="AJ12" s="156"/>
    </row>
    <row r="13" spans="1:99" s="164" customFormat="1" ht="24.95" customHeight="1">
      <c r="A13" s="150">
        <v>138</v>
      </c>
      <c r="B13" s="150">
        <v>11</v>
      </c>
      <c r="C13" s="313" t="s">
        <v>4008</v>
      </c>
      <c r="D13" s="217">
        <v>45891</v>
      </c>
      <c r="E13" s="217" t="str">
        <f>HLOOKUP(WEEKDAY(D13,2),data!$A$1:$G$2,2)</f>
        <v>(금)</v>
      </c>
      <c r="F13" s="150" t="s">
        <v>2735</v>
      </c>
      <c r="G13" s="150">
        <v>2</v>
      </c>
      <c r="H13" s="259" t="s">
        <v>3873</v>
      </c>
      <c r="I13" s="152" t="str">
        <f>VLOOKUP(J13,'사업장현황(25하)'!$A$2:$T$1836,3,FALSE)</f>
        <v>천안</v>
      </c>
      <c r="J13" s="190" t="s">
        <v>3834</v>
      </c>
      <c r="K13" s="334">
        <v>11</v>
      </c>
      <c r="L13" s="163" t="s">
        <v>6326</v>
      </c>
      <c r="M13" s="153">
        <f>VLOOKUP(J13,'사업장현황(25하)'!$A$2:$T$1836,13,FALSE)</f>
        <v>6912101853</v>
      </c>
      <c r="N13" s="150" t="str">
        <f>VLOOKUP(J13,'사업장현황(25하)'!$A$2:$T$1836,14,FALSE)</f>
        <v>69121018530</v>
      </c>
      <c r="O13" s="152" t="str">
        <f>VLOOKUP(J13,'사업장현황(25하)'!$A$2:$T$1836,2,FALSE)</f>
        <v>심한주</v>
      </c>
      <c r="P13" s="152" t="str">
        <f>VLOOKUP(J13,'사업장현황(25하)'!$A$2:$T$1836,4,FALSE)</f>
        <v>충청남도 아산시 곡교천로 159 (온천동)</v>
      </c>
      <c r="Q13" s="150" t="str">
        <f>VLOOKUP(J13,'사업장현황(25하)'!$A$2:$T$1836,6,FALSE)</f>
        <v>041-546-0005</v>
      </c>
      <c r="R13" s="150" t="str">
        <f>VLOOKUP(J13,'사업장현황(25하)'!$A$2:$T$1836,7,FALSE)</f>
        <v>041-546-0999</v>
      </c>
      <c r="S13" s="150" t="str">
        <f>VLOOKUP(J13,'사업장현황(25하)'!$A$2:$T$1836,8,FALSE)</f>
        <v>심한주</v>
      </c>
      <c r="T13" s="150" t="str">
        <f>VLOOKUP(J13,'사업장현황(25하)'!$A$2:$T$1836,9,FALSE)</f>
        <v>대표</v>
      </c>
      <c r="U13" s="150" t="str">
        <f>VLOOKUP(J13,'사업장현황(25하)'!$A$2:$T$1836,10,FALSE)</f>
        <v>010-8978-9809</v>
      </c>
      <c r="V13" s="152" t="str">
        <f>VLOOKUP(J13,'사업장현황(25하)'!$A$2:$T$1836,12,FALSE)</f>
        <v>asan_motors@naver.com</v>
      </c>
      <c r="W13" s="217">
        <v>45919</v>
      </c>
      <c r="X13" s="151" t="s">
        <v>4170</v>
      </c>
      <c r="Y13" s="151" t="str">
        <f>VLOOKUP(J13,'사업장현황(25하)'!$A$2:$T$1836,11,FALSE)</f>
        <v>asan_motors@naver.com</v>
      </c>
      <c r="Z13" s="154"/>
      <c r="AA13" s="155"/>
      <c r="AB13" s="155"/>
      <c r="AC13" s="155"/>
      <c r="AD13" s="155">
        <f t="shared" si="0"/>
        <v>0</v>
      </c>
      <c r="AE13" s="217"/>
      <c r="AF13" s="155"/>
      <c r="AG13" s="217"/>
      <c r="AH13" s="155"/>
      <c r="AI13" s="145">
        <f t="shared" si="1"/>
        <v>0</v>
      </c>
      <c r="AJ13" s="156"/>
    </row>
    <row r="14" spans="1:99" s="168" customFormat="1" ht="24.95" customHeight="1">
      <c r="A14" s="150">
        <v>139</v>
      </c>
      <c r="B14" s="150">
        <v>12</v>
      </c>
      <c r="C14" s="313" t="s">
        <v>4009</v>
      </c>
      <c r="D14" s="217">
        <v>45891</v>
      </c>
      <c r="E14" s="217" t="str">
        <f>HLOOKUP(WEEKDAY(D14,2),data!$A$1:$G$2,2)</f>
        <v>(금)</v>
      </c>
      <c r="F14" s="150" t="s">
        <v>190</v>
      </c>
      <c r="G14" s="150">
        <v>2</v>
      </c>
      <c r="H14" s="259" t="s">
        <v>3873</v>
      </c>
      <c r="I14" s="152" t="str">
        <f>VLOOKUP(J14,'사업장현황(25하)'!$A$2:$T$1836,3,FALSE)</f>
        <v>천안</v>
      </c>
      <c r="J14" s="190" t="s">
        <v>3836</v>
      </c>
      <c r="K14" s="334">
        <v>27</v>
      </c>
      <c r="L14" s="167" t="s">
        <v>6337</v>
      </c>
      <c r="M14" s="153">
        <f>VLOOKUP(J14,'사업장현황(25하)'!$A$2:$T$1836,13,FALSE)</f>
        <v>4488600924</v>
      </c>
      <c r="N14" s="150" t="str">
        <f>VLOOKUP(J14,'사업장현황(25하)'!$A$2:$T$1836,14,FALSE)</f>
        <v>44886009240</v>
      </c>
      <c r="O14" s="152" t="str">
        <f>VLOOKUP(J14,'사업장현황(25하)'!$A$2:$T$1836,2,FALSE)</f>
        <v>맹의석</v>
      </c>
      <c r="P14" s="152" t="str">
        <f>VLOOKUP(J14,'사업장현황(25하)'!$A$2:$T$1836,4,FALSE)</f>
        <v>충청남도 아산시 온천대로 1790-9 (남동)</v>
      </c>
      <c r="Q14" s="150" t="str">
        <f>VLOOKUP(J14,'사업장현황(25하)'!$A$2:$T$1836,6,FALSE)</f>
        <v>041-531-1122</v>
      </c>
      <c r="R14" s="150" t="str">
        <f>VLOOKUP(J14,'사업장현황(25하)'!$A$2:$T$1836,7,FALSE)</f>
        <v>041-534-0022</v>
      </c>
      <c r="S14" s="150" t="str">
        <f>VLOOKUP(J14,'사업장현황(25하)'!$A$2:$T$1836,8,FALSE)</f>
        <v>황중현</v>
      </c>
      <c r="T14" s="150" t="str">
        <f>VLOOKUP(J14,'사업장현황(25하)'!$A$2:$T$1836,9,FALSE)</f>
        <v>실장</v>
      </c>
      <c r="U14" s="150" t="str">
        <f>VLOOKUP(J14,'사업장현황(25하)'!$A$2:$T$1836,10,FALSE)</f>
        <v>010-7396-2674</v>
      </c>
      <c r="V14" s="152" t="str">
        <f>VLOOKUP(J14,'사업장현황(25하)'!$A$2:$T$1836,12,FALSE)</f>
        <v>asanhd@nate.com</v>
      </c>
      <c r="W14" s="217">
        <v>45919</v>
      </c>
      <c r="X14" s="151" t="s">
        <v>4170</v>
      </c>
      <c r="Y14" s="151" t="str">
        <f>VLOOKUP(J14,'사업장현황(25하)'!$A$2:$T$1836,11,FALSE)</f>
        <v>asanhd@nate.com</v>
      </c>
      <c r="Z14" s="151"/>
      <c r="AA14" s="155"/>
      <c r="AB14" s="155"/>
      <c r="AC14" s="155"/>
      <c r="AD14" s="155">
        <f t="shared" si="0"/>
        <v>0</v>
      </c>
      <c r="AE14" s="217"/>
      <c r="AF14" s="155"/>
      <c r="AG14" s="217"/>
      <c r="AH14" s="155"/>
      <c r="AI14" s="145">
        <f t="shared" si="1"/>
        <v>0</v>
      </c>
      <c r="AJ14" s="156"/>
      <c r="CE14" s="169"/>
      <c r="CU14" s="170"/>
    </row>
    <row r="15" spans="1:99" s="168" customFormat="1" ht="24.95" customHeight="1">
      <c r="A15" s="150">
        <v>140</v>
      </c>
      <c r="B15" s="150">
        <v>13</v>
      </c>
      <c r="C15" s="313" t="s">
        <v>4010</v>
      </c>
      <c r="D15" s="217">
        <v>45891</v>
      </c>
      <c r="E15" s="217" t="str">
        <f>HLOOKUP(WEEKDAY(D15,2),data!$A$1:$G$2,2)</f>
        <v>(금)</v>
      </c>
      <c r="F15" s="150" t="s">
        <v>3748</v>
      </c>
      <c r="G15" s="150">
        <v>1</v>
      </c>
      <c r="H15" s="259" t="s">
        <v>3873</v>
      </c>
      <c r="I15" s="152" t="str">
        <f>VLOOKUP(J15,'사업장현황(25하)'!$A$2:$T$1836,3,FALSE)</f>
        <v>천안</v>
      </c>
      <c r="J15" s="190" t="s">
        <v>3835</v>
      </c>
      <c r="K15" s="334">
        <v>14</v>
      </c>
      <c r="L15" s="167" t="s">
        <v>7343</v>
      </c>
      <c r="M15" s="153">
        <f>VLOOKUP(J15,'사업장현황(25하)'!$A$2:$T$1836,13,FALSE)</f>
        <v>1798700118</v>
      </c>
      <c r="N15" s="150" t="str">
        <f>VLOOKUP(J15,'사업장현황(25하)'!$A$2:$T$1836,14,FALSE)</f>
        <v>17987001180</v>
      </c>
      <c r="O15" s="152" t="str">
        <f>VLOOKUP(J15,'사업장현황(25하)'!$A$2:$T$1836,2,FALSE)</f>
        <v>최재학</v>
      </c>
      <c r="P15" s="152" t="str">
        <f>VLOOKUP(J15,'사업장현황(25하)'!$A$2:$T$1836,4,FALSE)</f>
        <v>충청남도 아산시 신리길 6 (신동)</v>
      </c>
      <c r="Q15" s="150" t="str">
        <f>VLOOKUP(J15,'사업장현황(25하)'!$A$2:$T$1836,6,FALSE)</f>
        <v>041-549-5582</v>
      </c>
      <c r="R15" s="150" t="str">
        <f>VLOOKUP(J15,'사업장현황(25하)'!$A$2:$T$1836,7,FALSE)</f>
        <v>041-549-5505</v>
      </c>
      <c r="S15" s="150" t="str">
        <f>VLOOKUP(J15,'사업장현황(25하)'!$A$2:$T$1836,8,FALSE)</f>
        <v>정명용</v>
      </c>
      <c r="T15" s="150" t="str">
        <f>VLOOKUP(J15,'사업장현황(25하)'!$A$2:$T$1836,9,FALSE)</f>
        <v>과장</v>
      </c>
      <c r="U15" s="150" t="str">
        <f>VLOOKUP(J15,'사업장현황(25하)'!$A$2:$T$1836,10,FALSE)</f>
        <v>010-5433-5278</v>
      </c>
      <c r="V15" s="152" t="str">
        <f>VLOOKUP(J15,'사업장현황(25하)'!$A$2:$T$1836,12,FALSE)</f>
        <v>ksh5038@hanmail.net</v>
      </c>
      <c r="W15" s="217">
        <v>45919</v>
      </c>
      <c r="X15" s="151" t="s">
        <v>4170</v>
      </c>
      <c r="Y15" s="151" t="str">
        <f>VLOOKUP(J15,'사업장현황(25하)'!$A$2:$T$1836,11,FALSE)</f>
        <v>ksh5038@hanmail.net</v>
      </c>
      <c r="Z15" s="154"/>
      <c r="AA15" s="155"/>
      <c r="AB15" s="155"/>
      <c r="AC15" s="155"/>
      <c r="AD15" s="155">
        <f t="shared" si="0"/>
        <v>0</v>
      </c>
      <c r="AE15" s="217"/>
      <c r="AF15" s="155"/>
      <c r="AG15" s="217"/>
      <c r="AH15" s="155"/>
      <c r="AI15" s="145">
        <f t="shared" si="1"/>
        <v>0</v>
      </c>
      <c r="AJ15" s="156"/>
      <c r="CE15" s="169"/>
      <c r="CU15" s="170"/>
    </row>
    <row r="16" spans="1:99" s="168" customFormat="1" ht="24.95" customHeight="1">
      <c r="A16" s="150">
        <v>141</v>
      </c>
      <c r="B16" s="150">
        <v>14</v>
      </c>
      <c r="C16" s="313" t="s">
        <v>4026</v>
      </c>
      <c r="D16" s="217">
        <v>45895</v>
      </c>
      <c r="E16" s="217" t="str">
        <f>HLOOKUP(WEEKDAY(D16,2),data!$A$1:$G$2,2)</f>
        <v>(화)</v>
      </c>
      <c r="F16" s="150" t="s">
        <v>2736</v>
      </c>
      <c r="G16" s="150">
        <v>2</v>
      </c>
      <c r="H16" s="152" t="s">
        <v>3965</v>
      </c>
      <c r="I16" s="152" t="str">
        <f>VLOOKUP(J16,'사업장현황(25하)'!$A$2:$T$1836,3,FALSE)</f>
        <v>안산</v>
      </c>
      <c r="J16" s="190" t="s">
        <v>4950</v>
      </c>
      <c r="K16" s="334">
        <v>23</v>
      </c>
      <c r="L16" s="167" t="s">
        <v>4953</v>
      </c>
      <c r="M16" s="153" t="str">
        <f>VLOOKUP(J16,'사업장현황(25하)'!$A$2:$T$1836,13,FALSE)</f>
        <v>140-81-13291</v>
      </c>
      <c r="N16" s="150">
        <f>VLOOKUP(J16,'사업장현황(25하)'!$A$2:$T$1836,14,FALSE)</f>
        <v>14081132910</v>
      </c>
      <c r="O16" s="152" t="str">
        <f>VLOOKUP(J16,'사업장현황(25하)'!$A$2:$T$1836,2,FALSE)</f>
        <v>김영이</v>
      </c>
      <c r="P16" s="152" t="str">
        <f>VLOOKUP(J16,'사업장현황(25하)'!$A$2:$T$1836,4,FALSE)</f>
        <v>경기도 시흥시 마유로82번길 52 (정왕동)</v>
      </c>
      <c r="Q16" s="150" t="str">
        <f>VLOOKUP(J16,'사업장현황(25하)'!$A$2:$T$1836,6,FALSE)</f>
        <v>031-432-0783</v>
      </c>
      <c r="R16" s="150" t="str">
        <f>VLOOKUP(J16,'사업장현황(25하)'!$A$2:$T$1836,7,FALSE)</f>
        <v>031-432-0785</v>
      </c>
      <c r="S16" s="150" t="str">
        <f>VLOOKUP(J16,'사업장현황(25하)'!$A$2:$T$1836,8,FALSE)</f>
        <v>김원경</v>
      </c>
      <c r="T16" s="150" t="str">
        <f>VLOOKUP(J16,'사업장현황(25하)'!$A$2:$T$1836,9,FALSE)</f>
        <v>과장</v>
      </c>
      <c r="U16" s="150" t="str">
        <f>VLOOKUP(J16,'사업장현황(25하)'!$A$2:$T$1836,10,FALSE)</f>
        <v>010-9642-0201</v>
      </c>
      <c r="V16" s="152" t="str">
        <f>VLOOKUP(J16,'사업장현황(25하)'!$A$2:$T$1836,12,FALSE)</f>
        <v>doosansm@hanmail.net</v>
      </c>
      <c r="W16" s="217">
        <v>45924</v>
      </c>
      <c r="X16" s="151" t="s">
        <v>4209</v>
      </c>
      <c r="Y16" s="151" t="str">
        <f>VLOOKUP(J16,'사업장현황(25하)'!$A$2:$T$1836,11,FALSE)</f>
        <v>doosansm@hanmail.net</v>
      </c>
      <c r="Z16" s="151"/>
      <c r="AA16" s="155"/>
      <c r="AB16" s="155"/>
      <c r="AC16" s="155"/>
      <c r="AD16" s="155">
        <f t="shared" si="0"/>
        <v>0</v>
      </c>
      <c r="AE16" s="217"/>
      <c r="AF16" s="155"/>
      <c r="AG16" s="217"/>
      <c r="AH16" s="155"/>
      <c r="AI16" s="145">
        <f t="shared" si="1"/>
        <v>0</v>
      </c>
      <c r="AJ16" s="156"/>
      <c r="CE16" s="169"/>
      <c r="CU16" s="170"/>
    </row>
    <row r="17" spans="1:99" s="168" customFormat="1" ht="24.95" customHeight="1">
      <c r="A17" s="150">
        <v>142</v>
      </c>
      <c r="B17" s="150">
        <v>15</v>
      </c>
      <c r="C17" s="313" t="s">
        <v>4027</v>
      </c>
      <c r="D17" s="217">
        <v>45895</v>
      </c>
      <c r="E17" s="217" t="str">
        <f>HLOOKUP(WEEKDAY(D17,2),data!$A$1:$G$2,2)</f>
        <v>(화)</v>
      </c>
      <c r="F17" s="150" t="s">
        <v>3718</v>
      </c>
      <c r="G17" s="150">
        <v>2</v>
      </c>
      <c r="H17" s="152" t="s">
        <v>3874</v>
      </c>
      <c r="I17" s="152" t="str">
        <f>VLOOKUP(J17,'사업장현황(25하)'!$A$2:$T$1836,3,FALSE)</f>
        <v>안산</v>
      </c>
      <c r="J17" s="234" t="s">
        <v>3997</v>
      </c>
      <c r="K17" s="334">
        <v>16</v>
      </c>
      <c r="L17" s="167" t="s">
        <v>5914</v>
      </c>
      <c r="M17" s="153" t="str">
        <f>VLOOKUP(J17,'사업장현황(25하)'!$A$2:$T$1836,13,FALSE)</f>
        <v>134-07-46934</v>
      </c>
      <c r="N17" s="150">
        <f>VLOOKUP(J17,'사업장현황(25하)'!$A$2:$T$1836,14,FALSE)</f>
        <v>13407469340</v>
      </c>
      <c r="O17" s="152" t="str">
        <f>VLOOKUP(J17,'사업장현황(25하)'!$A$2:$T$1836,2,FALSE)</f>
        <v>주명구</v>
      </c>
      <c r="P17" s="152" t="str">
        <f>VLOOKUP(J17,'사업장현황(25하)'!$A$2:$T$1836,4,FALSE)</f>
        <v>경기도 시흥시 공단3대로 153 (정왕동)</v>
      </c>
      <c r="Q17" s="150" t="str">
        <f>VLOOKUP(J17,'사업장현황(25하)'!$A$2:$T$1836,6,FALSE)</f>
        <v>031-432-0783</v>
      </c>
      <c r="R17" s="150" t="str">
        <f>VLOOKUP(J17,'사업장현황(25하)'!$A$2:$T$1836,7,FALSE)</f>
        <v>031-432-0785</v>
      </c>
      <c r="S17" s="150" t="str">
        <f>VLOOKUP(J17,'사업장현황(25하)'!$A$2:$T$1836,8,FALSE)</f>
        <v>김원경</v>
      </c>
      <c r="T17" s="150" t="str">
        <f>VLOOKUP(J17,'사업장현황(25하)'!$A$2:$T$1836,9,FALSE)</f>
        <v>과장</v>
      </c>
      <c r="U17" s="150" t="str">
        <f>VLOOKUP(J17,'사업장현황(25하)'!$A$2:$T$1836,10,FALSE)</f>
        <v>010-9642-0201</v>
      </c>
      <c r="V17" s="152" t="str">
        <f>VLOOKUP(J17,'사업장현황(25하)'!$A$2:$T$1836,12,FALSE)</f>
        <v>doosansm@hanmail.net</v>
      </c>
      <c r="W17" s="217">
        <v>45924</v>
      </c>
      <c r="X17" s="151" t="s">
        <v>4209</v>
      </c>
      <c r="Y17" s="151" t="str">
        <f>VLOOKUP(J17,'사업장현황(25하)'!$A$2:$T$1836,11,FALSE)</f>
        <v>doosansm@hanmail.net</v>
      </c>
      <c r="Z17" s="154"/>
      <c r="AA17" s="155"/>
      <c r="AB17" s="155"/>
      <c r="AC17" s="155"/>
      <c r="AD17" s="155">
        <f t="shared" si="0"/>
        <v>0</v>
      </c>
      <c r="AE17" s="217"/>
      <c r="AF17" s="155"/>
      <c r="AG17" s="217"/>
      <c r="AH17" s="155"/>
      <c r="AI17" s="145">
        <f t="shared" si="1"/>
        <v>0</v>
      </c>
      <c r="AJ17" s="156"/>
      <c r="CE17" s="169"/>
      <c r="CU17" s="170"/>
    </row>
    <row r="18" spans="1:99" s="168" customFormat="1" ht="24.95" customHeight="1">
      <c r="A18" s="150">
        <v>143</v>
      </c>
      <c r="B18" s="150">
        <v>16</v>
      </c>
      <c r="C18" s="313" t="s">
        <v>4027</v>
      </c>
      <c r="D18" s="217">
        <v>45895</v>
      </c>
      <c r="E18" s="217" t="str">
        <f>HLOOKUP(WEEKDAY(D18,2),data!$A$1:$G$2,2)</f>
        <v>(화)</v>
      </c>
      <c r="F18" s="150" t="s">
        <v>2738</v>
      </c>
      <c r="G18" s="150">
        <v>1</v>
      </c>
      <c r="H18" s="152"/>
      <c r="I18" s="152" t="str">
        <f>VLOOKUP(J18,'사업장현황(25하)'!$A$2:$T$1836,3,FALSE)</f>
        <v>천안</v>
      </c>
      <c r="J18" s="190" t="s">
        <v>1616</v>
      </c>
      <c r="K18" s="334">
        <v>3</v>
      </c>
      <c r="L18" s="167" t="s">
        <v>5319</v>
      </c>
      <c r="M18" s="153">
        <f>VLOOKUP(J18,'사업장현황(25하)'!$A$2:$T$1836,13,FALSE)</f>
        <v>8348702116</v>
      </c>
      <c r="N18" s="150" t="str">
        <f>VLOOKUP(J18,'사업장현황(25하)'!$A$2:$T$1836,14,FALSE)</f>
        <v>83487021160</v>
      </c>
      <c r="O18" s="152" t="str">
        <f>VLOOKUP(J18,'사업장현황(25하)'!$A$2:$T$1836,2,FALSE)</f>
        <v>원태희</v>
      </c>
      <c r="P18" s="152" t="str">
        <f>VLOOKUP(J18,'사업장현황(25하)'!$A$2:$T$1836,4,FALSE)</f>
        <v>충청남도 천안시 서북구 불당21로 71, 7층 705호 (불당동)</v>
      </c>
      <c r="Q18" s="150" t="str">
        <f>VLOOKUP(J18,'사업장현황(25하)'!$A$2:$T$1836,6,FALSE)</f>
        <v>041-555-2879</v>
      </c>
      <c r="R18" s="150" t="str">
        <f>VLOOKUP(J18,'사업장현황(25하)'!$A$2:$T$1836,7,FALSE)</f>
        <v>041-555-2878</v>
      </c>
      <c r="S18" s="150" t="str">
        <f>VLOOKUP(J18,'사업장현황(25하)'!$A$2:$T$1836,8,FALSE)</f>
        <v>김다겸</v>
      </c>
      <c r="T18" s="150" t="str">
        <f>VLOOKUP(J18,'사업장현황(25하)'!$A$2:$T$1836,9,FALSE)</f>
        <v>주임</v>
      </c>
      <c r="U18" s="150" t="str">
        <f>VLOOKUP(J18,'사업장현황(25하)'!$A$2:$T$1836,10,FALSE)</f>
        <v>010-5870-2958</v>
      </c>
      <c r="V18" s="152" t="str">
        <f>VLOOKUP(J18,'사업장현황(25하)'!$A$2:$T$1836,12,FALSE)</f>
        <v>office@theboston.co.kr</v>
      </c>
      <c r="W18" s="217" t="s">
        <v>4207</v>
      </c>
      <c r="X18" s="151" t="s">
        <v>4208</v>
      </c>
      <c r="Y18" s="151" t="str">
        <f>VLOOKUP(J18,'사업장현황(25하)'!$A$2:$T$1836,11,FALSE)</f>
        <v>3ddentallab1@naver.com</v>
      </c>
      <c r="Z18" s="151"/>
      <c r="AA18" s="155"/>
      <c r="AB18" s="155"/>
      <c r="AC18" s="155"/>
      <c r="AD18" s="155">
        <f t="shared" si="0"/>
        <v>0</v>
      </c>
      <c r="AE18" s="217"/>
      <c r="AF18" s="155"/>
      <c r="AG18" s="217"/>
      <c r="AH18" s="155"/>
      <c r="AI18" s="145">
        <f t="shared" si="1"/>
        <v>0</v>
      </c>
      <c r="AJ18" s="156"/>
      <c r="CE18" s="169"/>
      <c r="CU18" s="170"/>
    </row>
    <row r="19" spans="1:99" s="168" customFormat="1" ht="24.95" customHeight="1">
      <c r="A19" s="150">
        <v>144</v>
      </c>
      <c r="B19" s="150">
        <v>17</v>
      </c>
      <c r="C19" s="313" t="s">
        <v>4028</v>
      </c>
      <c r="D19" s="217">
        <v>45895</v>
      </c>
      <c r="E19" s="217" t="str">
        <f>HLOOKUP(WEEKDAY(D19,2),data!$A$1:$G$2,2)</f>
        <v>(화)</v>
      </c>
      <c r="F19" s="150" t="s">
        <v>2737</v>
      </c>
      <c r="G19" s="150">
        <v>2</v>
      </c>
      <c r="H19" s="152" t="s">
        <v>3874</v>
      </c>
      <c r="I19" s="152" t="str">
        <f>VLOOKUP(J19,'사업장현황(25하)'!$A$2:$T$1836,3,FALSE)</f>
        <v>천안</v>
      </c>
      <c r="J19" s="234" t="s">
        <v>1610</v>
      </c>
      <c r="K19" s="334">
        <v>57</v>
      </c>
      <c r="L19" s="167" t="s">
        <v>5830</v>
      </c>
      <c r="M19" s="153">
        <f>VLOOKUP(J19,'사업장현황(25하)'!$A$2:$T$1836,13,FALSE)</f>
        <v>7941400586</v>
      </c>
      <c r="N19" s="150" t="str">
        <f>VLOOKUP(J19,'사업장현황(25하)'!$A$2:$T$1836,14,FALSE)</f>
        <v>79414005860</v>
      </c>
      <c r="O19" s="152" t="str">
        <f>VLOOKUP(J19,'사업장현황(25하)'!$A$2:$T$1836,2,FALSE)</f>
        <v>원태희</v>
      </c>
      <c r="P19" s="152" t="str">
        <f>VLOOKUP(J19,'사업장현황(25하)'!$A$2:$T$1836,4,FALSE)</f>
        <v>충청남도 천안시 서북구 불당33길 26 (불당동)</v>
      </c>
      <c r="Q19" s="150" t="str">
        <f>VLOOKUP(J19,'사업장현황(25하)'!$A$2:$T$1836,6,FALSE)</f>
        <v>041-555-2879</v>
      </c>
      <c r="R19" s="150" t="str">
        <f>VLOOKUP(J19,'사업장현황(25하)'!$A$2:$T$1836,7,FALSE)</f>
        <v>041-558-4001</v>
      </c>
      <c r="S19" s="150" t="str">
        <f>VLOOKUP(J19,'사업장현황(25하)'!$A$2:$T$1836,8,FALSE)</f>
        <v>김다겸</v>
      </c>
      <c r="T19" s="150" t="str">
        <f>VLOOKUP(J19,'사업장현황(25하)'!$A$2:$T$1836,9,FALSE)</f>
        <v>주임</v>
      </c>
      <c r="U19" s="150" t="str">
        <f>VLOOKUP(J19,'사업장현황(25하)'!$A$2:$T$1836,10,FALSE)</f>
        <v>010-5870-2958</v>
      </c>
      <c r="V19" s="152" t="str">
        <f>VLOOKUP(J19,'사업장현황(25하)'!$A$2:$T$1836,12,FALSE)</f>
        <v>office@theboston.co.kr</v>
      </c>
      <c r="W19" s="217" t="s">
        <v>4207</v>
      </c>
      <c r="X19" s="151" t="s">
        <v>4208</v>
      </c>
      <c r="Y19" s="151" t="str">
        <f>VLOOKUP(J19,'사업장현황(25하)'!$A$2:$T$1836,11,FALSE)</f>
        <v>tax@theboston.co.kr</v>
      </c>
      <c r="Z19" s="154"/>
      <c r="AA19" s="155"/>
      <c r="AB19" s="155"/>
      <c r="AC19" s="155"/>
      <c r="AD19" s="155">
        <f t="shared" si="0"/>
        <v>0</v>
      </c>
      <c r="AE19" s="217"/>
      <c r="AF19" s="155"/>
      <c r="AG19" s="217"/>
      <c r="AH19" s="155"/>
      <c r="AI19" s="145">
        <f t="shared" si="1"/>
        <v>0</v>
      </c>
      <c r="AJ19" s="156"/>
      <c r="CE19" s="169"/>
      <c r="CU19" s="170"/>
    </row>
    <row r="20" spans="1:99" s="158" customFormat="1" ht="24.95" customHeight="1">
      <c r="A20" s="150">
        <v>145</v>
      </c>
      <c r="B20" s="150">
        <v>18</v>
      </c>
      <c r="C20" s="313" t="s">
        <v>4029</v>
      </c>
      <c r="D20" s="217">
        <v>45895</v>
      </c>
      <c r="E20" s="217" t="str">
        <f>HLOOKUP(WEEKDAY(D20,2),data!$A$1:$G$2,2)</f>
        <v>(화)</v>
      </c>
      <c r="F20" s="150" t="s">
        <v>2735</v>
      </c>
      <c r="G20" s="150">
        <v>2</v>
      </c>
      <c r="H20" s="152" t="s">
        <v>3874</v>
      </c>
      <c r="I20" s="152" t="str">
        <f>VLOOKUP(J20,'사업장현황(25하)'!$A$2:$T$1836,3,FALSE)</f>
        <v>천안</v>
      </c>
      <c r="J20" s="249" t="s">
        <v>2826</v>
      </c>
      <c r="K20" s="334">
        <v>8</v>
      </c>
      <c r="L20" s="157" t="s">
        <v>7087</v>
      </c>
      <c r="M20" s="153">
        <f>VLOOKUP(J20,'사업장현황(25하)'!$A$2:$T$1836,13,FALSE)</f>
        <v>2918100624</v>
      </c>
      <c r="N20" s="150">
        <f>VLOOKUP(J20,'사업장현황(25하)'!$A$2:$T$1836,14,FALSE)</f>
        <v>29181006240</v>
      </c>
      <c r="O20" s="152" t="str">
        <f>VLOOKUP(J20,'사업장현황(25하)'!$A$2:$T$1836,2,FALSE)</f>
        <v>김상호</v>
      </c>
      <c r="P20" s="152" t="str">
        <f>VLOOKUP(J20,'사업장현황(25하)'!$A$2:$T$1836,4,FALSE)</f>
        <v>충청남도 천안시 서북구 직산읍 군수1길 112-16 (군서리)</v>
      </c>
      <c r="Q20" s="150" t="str">
        <f>VLOOKUP(J20,'사업장현황(25하)'!$A$2:$T$1836,6,FALSE)</f>
        <v>041-567-2859</v>
      </c>
      <c r="R20" s="150" t="str">
        <f>VLOOKUP(J20,'사업장현황(25하)'!$A$2:$T$1836,7,FALSE)</f>
        <v>041-568-2859</v>
      </c>
      <c r="S20" s="150" t="str">
        <f>VLOOKUP(J20,'사업장현황(25하)'!$A$2:$T$1836,8,FALSE)</f>
        <v>김상범</v>
      </c>
      <c r="T20" s="150" t="str">
        <f>VLOOKUP(J20,'사업장현황(25하)'!$A$2:$T$1836,9,FALSE)</f>
        <v>부장</v>
      </c>
      <c r="U20" s="150" t="str">
        <f>VLOOKUP(J20,'사업장현황(25하)'!$A$2:$T$1836,10,FALSE)</f>
        <v>010-9911-2859</v>
      </c>
      <c r="V20" s="152" t="str">
        <f>VLOOKUP(J20,'사업장현황(25하)'!$A$2:$T$1836,12,FALSE)</f>
        <v>sadang3378@naver.com</v>
      </c>
      <c r="W20" s="217">
        <v>45919</v>
      </c>
      <c r="X20" s="151" t="s">
        <v>4170</v>
      </c>
      <c r="Y20" s="151" t="str">
        <f>VLOOKUP(J20,'사업장현황(25하)'!$A$2:$T$1836,11,FALSE)</f>
        <v>sadang3378@naver.com</v>
      </c>
      <c r="Z20" s="151"/>
      <c r="AA20" s="155"/>
      <c r="AB20" s="155"/>
      <c r="AC20" s="155"/>
      <c r="AD20" s="155">
        <f t="shared" si="0"/>
        <v>0</v>
      </c>
      <c r="AE20" s="217"/>
      <c r="AF20" s="155"/>
      <c r="AG20" s="217"/>
      <c r="AH20" s="155"/>
      <c r="AI20" s="145">
        <f t="shared" si="1"/>
        <v>0</v>
      </c>
      <c r="AJ20" s="156"/>
    </row>
    <row r="21" spans="1:99" s="158" customFormat="1" ht="24.95" customHeight="1">
      <c r="A21" s="150">
        <v>146</v>
      </c>
      <c r="B21" s="150">
        <v>19</v>
      </c>
      <c r="C21" s="313" t="s">
        <v>4076</v>
      </c>
      <c r="D21" s="217">
        <v>45909</v>
      </c>
      <c r="E21" s="217" t="str">
        <f>HLOOKUP(WEEKDAY(D21,2),data!$A$1:$G$2,2)</f>
        <v>(화)</v>
      </c>
      <c r="F21" s="150" t="s">
        <v>4047</v>
      </c>
      <c r="G21" s="150">
        <v>1</v>
      </c>
      <c r="H21" s="152"/>
      <c r="I21" s="152" t="str">
        <f>VLOOKUP(J21,'사업장현황(25하)'!$A$2:$T$1836,3,FALSE)</f>
        <v>천안</v>
      </c>
      <c r="J21" s="190" t="s">
        <v>2527</v>
      </c>
      <c r="K21" s="334">
        <v>3</v>
      </c>
      <c r="L21" s="157" t="s">
        <v>5565</v>
      </c>
      <c r="M21" s="153">
        <f>VLOOKUP(J21,'사업장현황(25하)'!$A$2:$T$1836,13,FALSE)</f>
        <v>3123271675</v>
      </c>
      <c r="N21" s="150" t="str">
        <f>VLOOKUP(J21,'사업장현황(25하)'!$A$2:$T$1836,14,FALSE)</f>
        <v>31232716750</v>
      </c>
      <c r="O21" s="152" t="str">
        <f>VLOOKUP(J21,'사업장현황(25하)'!$A$2:$T$1836,2,FALSE)</f>
        <v>김건남</v>
      </c>
      <c r="P21" s="152" t="str">
        <f>VLOOKUP(J21,'사업장현황(25하)'!$A$2:$T$1836,4,FALSE)</f>
        <v>충청남도 천안시 동남구 성남면 성남로 230-21 (용원리)</v>
      </c>
      <c r="Q21" s="150" t="str">
        <f>VLOOKUP(J21,'사업장현황(25하)'!$A$2:$T$1836,6,FALSE)</f>
        <v>041-555-7260</v>
      </c>
      <c r="R21" s="150" t="str">
        <f>VLOOKUP(J21,'사업장현황(25하)'!$A$2:$T$1836,7,FALSE)</f>
        <v>041-556-7261</v>
      </c>
      <c r="S21" s="150" t="str">
        <f>VLOOKUP(J21,'사업장현황(25하)'!$A$2:$T$1836,8,FALSE)</f>
        <v>김건남</v>
      </c>
      <c r="T21" s="150" t="str">
        <f>VLOOKUP(J21,'사업장현황(25하)'!$A$2:$T$1836,9,FALSE)</f>
        <v>대표</v>
      </c>
      <c r="U21" s="150" t="str">
        <f>VLOOKUP(J21,'사업장현황(25하)'!$A$2:$T$1836,10,FALSE)</f>
        <v>010-9925-7260</v>
      </c>
      <c r="V21" s="152" t="str">
        <f>VLOOKUP(J21,'사업장현황(25하)'!$A$2:$T$1836,12,FALSE)</f>
        <v>sonata8715@hanmail.net</v>
      </c>
      <c r="W21" s="217">
        <v>45931</v>
      </c>
      <c r="X21" s="151" t="s">
        <v>4325</v>
      </c>
      <c r="Y21" s="151" t="str">
        <f>VLOOKUP(J21,'사업장현황(25하)'!$A$2:$T$1836,11,FALSE)</f>
        <v>sonata8715@hanmail.net</v>
      </c>
      <c r="Z21" s="154"/>
      <c r="AA21" s="155"/>
      <c r="AB21" s="155"/>
      <c r="AC21" s="155"/>
      <c r="AD21" s="155">
        <f t="shared" si="0"/>
        <v>0</v>
      </c>
      <c r="AE21" s="217"/>
      <c r="AF21" s="155"/>
      <c r="AG21" s="217"/>
      <c r="AH21" s="155"/>
      <c r="AI21" s="145">
        <f t="shared" si="1"/>
        <v>0</v>
      </c>
      <c r="AJ21" s="156"/>
    </row>
    <row r="22" spans="1:99" s="164" customFormat="1" ht="24.95" customHeight="1">
      <c r="A22" s="150">
        <v>147</v>
      </c>
      <c r="B22" s="150">
        <v>20</v>
      </c>
      <c r="C22" s="313" t="s">
        <v>4077</v>
      </c>
      <c r="D22" s="217">
        <v>45909</v>
      </c>
      <c r="E22" s="217" t="str">
        <f>HLOOKUP(WEEKDAY(D22,2),data!$A$1:$G$2,2)</f>
        <v>(화)</v>
      </c>
      <c r="F22" s="150" t="s">
        <v>2738</v>
      </c>
      <c r="G22" s="150">
        <v>2</v>
      </c>
      <c r="H22" s="152" t="s">
        <v>3874</v>
      </c>
      <c r="I22" s="152" t="str">
        <f>VLOOKUP(J22,'사업장현황(25하)'!$A$2:$T$1836,3,FALSE)</f>
        <v>천안</v>
      </c>
      <c r="J22" s="190" t="s">
        <v>1328</v>
      </c>
      <c r="K22" s="334">
        <v>10</v>
      </c>
      <c r="L22" s="163" t="s">
        <v>6068</v>
      </c>
      <c r="M22" s="153">
        <f>VLOOKUP(J22,'사업장현황(25하)'!$A$2:$T$1836,13,FALSE)</f>
        <v>3128218355</v>
      </c>
      <c r="N22" s="150" t="str">
        <f>VLOOKUP(J22,'사업장현황(25하)'!$A$2:$T$1836,14,FALSE)</f>
        <v>31282183550</v>
      </c>
      <c r="O22" s="152" t="str">
        <f>VLOOKUP(J22,'사업장현황(25하)'!$A$2:$T$1836,2,FALSE)</f>
        <v>홍상의</v>
      </c>
      <c r="P22" s="152" t="str">
        <f>VLOOKUP(J22,'사업장현황(25하)'!$A$2:$T$1836,4,FALSE)</f>
        <v>충청남도 천안시 동남구 성남면 5산단3로 78 (대화리)</v>
      </c>
      <c r="Q22" s="150" t="str">
        <f>VLOOKUP(J22,'사업장현황(25하)'!$A$2:$T$1836,6,FALSE)</f>
        <v>041-569-0264</v>
      </c>
      <c r="R22" s="150" t="str">
        <f>VLOOKUP(J22,'사업장현황(25하)'!$A$2:$T$1836,7,FALSE)</f>
        <v>041-566-3840</v>
      </c>
      <c r="S22" s="150" t="str">
        <f>VLOOKUP(J22,'사업장현황(25하)'!$A$2:$T$1836,8,FALSE)</f>
        <v>박갑수</v>
      </c>
      <c r="T22" s="150" t="str">
        <f>VLOOKUP(J22,'사업장현황(25하)'!$A$2:$T$1836,9,FALSE)</f>
        <v>사원</v>
      </c>
      <c r="U22" s="150" t="str">
        <f>VLOOKUP(J22,'사업장현황(25하)'!$A$2:$T$1836,10,FALSE)</f>
        <v>010-3460-1265</v>
      </c>
      <c r="V22" s="152" t="str">
        <f>VLOOKUP(J22,'사업장현황(25하)'!$A$2:$T$1836,12,FALSE)</f>
        <v>ca5sandan2@nate.com</v>
      </c>
      <c r="W22" s="217">
        <v>45931</v>
      </c>
      <c r="X22" s="151" t="s">
        <v>4326</v>
      </c>
      <c r="Y22" s="151" t="str">
        <f>VLOOKUP(J22,'사업장현황(25하)'!$A$2:$T$1836,11,FALSE)</f>
        <v>ca5sandan3@nate.com</v>
      </c>
      <c r="Z22" s="151"/>
      <c r="AA22" s="155"/>
      <c r="AB22" s="155"/>
      <c r="AC22" s="155"/>
      <c r="AD22" s="155">
        <f t="shared" si="0"/>
        <v>0</v>
      </c>
      <c r="AE22" s="217"/>
      <c r="AF22" s="155"/>
      <c r="AG22" s="217"/>
      <c r="AH22" s="155"/>
      <c r="AI22" s="145">
        <f t="shared" si="1"/>
        <v>0</v>
      </c>
      <c r="AJ22" s="156"/>
    </row>
    <row r="23" spans="1:99" s="164" customFormat="1" ht="24.95" customHeight="1">
      <c r="A23" s="150">
        <v>148</v>
      </c>
      <c r="B23" s="150">
        <v>21</v>
      </c>
      <c r="C23" s="313" t="s">
        <v>4095</v>
      </c>
      <c r="D23" s="217">
        <v>45912</v>
      </c>
      <c r="E23" s="217" t="str">
        <f>HLOOKUP(WEEKDAY(D23,2),data!$A$1:$G$2,2)</f>
        <v>(금)</v>
      </c>
      <c r="F23" s="150" t="s">
        <v>4088</v>
      </c>
      <c r="G23" s="150">
        <v>2</v>
      </c>
      <c r="H23" s="259" t="s">
        <v>3873</v>
      </c>
      <c r="I23" s="152" t="str">
        <f>VLOOKUP(J23,'사업장현황(25하)'!$A$2:$T$1836,3,FALSE)</f>
        <v>천안</v>
      </c>
      <c r="J23" s="190" t="s">
        <v>3404</v>
      </c>
      <c r="K23" s="334">
        <v>100</v>
      </c>
      <c r="L23" s="163" t="s">
        <v>5050</v>
      </c>
      <c r="M23" s="153">
        <f>VLOOKUP(J23,'사업장현황(25하)'!$A$2:$T$1836,13,FALSE)</f>
        <v>3128168805</v>
      </c>
      <c r="N23" s="150" t="str">
        <f>VLOOKUP(J23,'사업장현황(25하)'!$A$2:$T$1836,14,FALSE)</f>
        <v>31281688050</v>
      </c>
      <c r="O23" s="152" t="str">
        <f>VLOOKUP(J23,'사업장현황(25하)'!$A$2:$T$1836,2,FALSE)</f>
        <v>김송</v>
      </c>
      <c r="P23" s="152" t="str">
        <f>VLOOKUP(J23,'사업장현황(25하)'!$A$2:$T$1836,4,FALSE)</f>
        <v>충청남도 아산시 곡교천로125번길 35 (실옥동)</v>
      </c>
      <c r="Q23" s="150" t="str">
        <f>VLOOKUP(J23,'사업장현황(25하)'!$A$2:$T$1836,6,FALSE)</f>
        <v>041-546-0992</v>
      </c>
      <c r="R23" s="150" t="str">
        <f>VLOOKUP(J23,'사업장현황(25하)'!$A$2:$T$1836,7,FALSE)</f>
        <v>041-547-3396</v>
      </c>
      <c r="S23" s="150" t="str">
        <f>VLOOKUP(J23,'사업장현황(25하)'!$A$2:$T$1836,8,FALSE)</f>
        <v>김사론</v>
      </c>
      <c r="T23" s="150">
        <f>VLOOKUP(J23,'사업장현황(25하)'!$A$2:$T$1836,9,FALSE)</f>
        <v>0</v>
      </c>
      <c r="U23" s="150" t="str">
        <f>VLOOKUP(J23,'사업장현황(25하)'!$A$2:$T$1836,10,FALSE)</f>
        <v>010-7138-1537</v>
      </c>
      <c r="V23" s="152" t="str">
        <f>VLOOKUP(J23,'사업장현황(25하)'!$A$2:$T$1836,12,FALSE)</f>
        <v>mt3275@hanmail.net</v>
      </c>
      <c r="W23" s="217">
        <v>45931</v>
      </c>
      <c r="X23" s="151" t="s">
        <v>4263</v>
      </c>
      <c r="Y23" s="151" t="str">
        <f>VLOOKUP(J23,'사업장현황(25하)'!$A$2:$T$1836,11,FALSE)</f>
        <v>mt3275@hanmail.net</v>
      </c>
      <c r="Z23" s="154"/>
      <c r="AA23" s="155"/>
      <c r="AB23" s="155"/>
      <c r="AC23" s="155"/>
      <c r="AD23" s="155">
        <f t="shared" si="0"/>
        <v>0</v>
      </c>
      <c r="AE23" s="217"/>
      <c r="AF23" s="155"/>
      <c r="AG23" s="217"/>
      <c r="AH23" s="155"/>
      <c r="AI23" s="145">
        <f t="shared" si="1"/>
        <v>0</v>
      </c>
      <c r="AJ23" s="156"/>
    </row>
    <row r="24" spans="1:99" s="164" customFormat="1" ht="24.95" customHeight="1">
      <c r="A24" s="150">
        <v>149</v>
      </c>
      <c r="B24" s="150">
        <v>22</v>
      </c>
      <c r="C24" s="313" t="s">
        <v>4097</v>
      </c>
      <c r="D24" s="217">
        <v>45912</v>
      </c>
      <c r="E24" s="217" t="str">
        <f>HLOOKUP(WEEKDAY(D24,2),data!$A$1:$G$2,2)</f>
        <v>(금)</v>
      </c>
      <c r="F24" s="150" t="s">
        <v>4089</v>
      </c>
      <c r="G24" s="150">
        <v>2</v>
      </c>
      <c r="H24" s="152" t="s">
        <v>4096</v>
      </c>
      <c r="I24" s="152" t="str">
        <f>VLOOKUP(J24,'사업장현황(25하)'!$A$2:$T$1836,3,FALSE)</f>
        <v>성남</v>
      </c>
      <c r="J24" s="190" t="s">
        <v>3411</v>
      </c>
      <c r="K24" s="334">
        <v>16</v>
      </c>
      <c r="L24" s="163" t="s">
        <v>5877</v>
      </c>
      <c r="M24" s="153">
        <f>VLOOKUP(J24,'사업장현황(25하)'!$A$2:$T$1836,13,FALSE)</f>
        <v>1268639422</v>
      </c>
      <c r="N24" s="150">
        <f>VLOOKUP(J24,'사업장현황(25하)'!$A$2:$T$1836,14,FALSE)</f>
        <v>12686394220</v>
      </c>
      <c r="O24" s="152" t="str">
        <f>VLOOKUP(J24,'사업장현황(25하)'!$A$2:$T$1836,2,FALSE)</f>
        <v>이우용, 이호일</v>
      </c>
      <c r="P24" s="152" t="str">
        <f>VLOOKUP(J24,'사업장현황(25하)'!$A$2:$T$1836,4,FALSE)</f>
        <v>경기도 광주시 도척면 방도길 8-35 (유정리)</v>
      </c>
      <c r="Q24" s="150" t="str">
        <f>VLOOKUP(J24,'사업장현황(25하)'!$A$2:$T$1836,6,FALSE)</f>
        <v>031-797-1003</v>
      </c>
      <c r="R24" s="150" t="str">
        <f>VLOOKUP(J24,'사업장현황(25하)'!$A$2:$T$1836,7,FALSE)</f>
        <v>031-797-3001</v>
      </c>
      <c r="S24" s="150" t="str">
        <f>VLOOKUP(J24,'사업장현황(25하)'!$A$2:$T$1836,8,FALSE)</f>
        <v>이용준</v>
      </c>
      <c r="T24" s="150" t="str">
        <f>VLOOKUP(J24,'사업장현황(25하)'!$A$2:$T$1836,9,FALSE)</f>
        <v>과장</v>
      </c>
      <c r="U24" s="150" t="str">
        <f>VLOOKUP(J24,'사업장현황(25하)'!$A$2:$T$1836,10,FALSE)</f>
        <v>010-8920-2263</v>
      </c>
      <c r="V24" s="152" t="str">
        <f>VLOOKUP(J24,'사업장현황(25하)'!$A$2:$T$1836,12,FALSE)</f>
        <v>yj_lee@dongah.biz</v>
      </c>
      <c r="W24" s="217">
        <v>45925</v>
      </c>
      <c r="X24" s="151" t="s">
        <v>2736</v>
      </c>
      <c r="Y24" s="151" t="str">
        <f>VLOOKUP(J24,'사업장현황(25하)'!$A$2:$T$1836,11,FALSE)</f>
        <v>yj_lee@dongah.biz</v>
      </c>
      <c r="Z24" s="151"/>
      <c r="AA24" s="155"/>
      <c r="AB24" s="155"/>
      <c r="AC24" s="155"/>
      <c r="AD24" s="155">
        <f t="shared" si="0"/>
        <v>0</v>
      </c>
      <c r="AE24" s="217"/>
      <c r="AF24" s="155"/>
      <c r="AG24" s="217"/>
      <c r="AH24" s="155"/>
      <c r="AI24" s="145">
        <f t="shared" si="1"/>
        <v>0</v>
      </c>
      <c r="AJ24" s="156"/>
    </row>
    <row r="25" spans="1:99" s="164" customFormat="1" ht="24.95" customHeight="1">
      <c r="A25" s="150">
        <v>150</v>
      </c>
      <c r="B25" s="150">
        <v>23</v>
      </c>
      <c r="C25" s="313" t="s">
        <v>4098</v>
      </c>
      <c r="D25" s="217" t="s">
        <v>4090</v>
      </c>
      <c r="E25" s="217" t="e">
        <f>HLOOKUP(WEEKDAY(D25,2),data!$A$1:$G$2,2)</f>
        <v>#VALUE!</v>
      </c>
      <c r="F25" s="150" t="s">
        <v>4091</v>
      </c>
      <c r="G25" s="150">
        <v>2</v>
      </c>
      <c r="H25" s="152" t="s">
        <v>4092</v>
      </c>
      <c r="I25" s="152" t="str">
        <f>VLOOKUP(J25,'사업장현황(25하)'!$A$2:$T$1836,3,FALSE)</f>
        <v>전주</v>
      </c>
      <c r="J25" s="190" t="s">
        <v>1593</v>
      </c>
      <c r="K25" s="334">
        <v>1512</v>
      </c>
      <c r="L25" s="163" t="s">
        <v>5604</v>
      </c>
      <c r="M25" s="153">
        <f>VLOOKUP(J25,'사업장현황(25하)'!$A$2:$T$1836,13,FALSE)</f>
        <v>1248301818</v>
      </c>
      <c r="N25" s="150" t="str">
        <f>VLOOKUP(J25,'사업장현황(25하)'!$A$2:$T$1836,14,FALSE)</f>
        <v>12483018180</v>
      </c>
      <c r="O25" s="152" t="str">
        <f>VLOOKUP(J25,'사업장현황(25하)'!$A$2:$T$1836,2,FALSE)</f>
        <v>이상재</v>
      </c>
      <c r="P25" s="152" t="str">
        <f>VLOOKUP(J25,'사업장현황(25하)'!$A$2:$T$1836,4,FALSE)</f>
        <v>전북특별자치도 완주군 이서면 농생명로 166 (금평리, 국립농업과학원)</v>
      </c>
      <c r="Q25" s="150" t="str">
        <f>VLOOKUP(J25,'사업장현황(25하)'!$A$2:$T$1836,6,FALSE)</f>
        <v>063-238-2243</v>
      </c>
      <c r="R25" s="150" t="str">
        <f>VLOOKUP(J25,'사업장현황(25하)'!$A$2:$T$1836,7,FALSE)</f>
        <v>063-238-3814</v>
      </c>
      <c r="S25" s="150" t="str">
        <f>VLOOKUP(J25,'사업장현황(25하)'!$A$2:$T$1836,8,FALSE)</f>
        <v>안유미</v>
      </c>
      <c r="T25" s="150" t="str">
        <f>VLOOKUP(J25,'사업장현황(25하)'!$A$2:$T$1836,9,FALSE)</f>
        <v>보건관리자</v>
      </c>
      <c r="U25" s="150" t="str">
        <f>VLOOKUP(J25,'사업장현황(25하)'!$A$2:$T$1836,10,FALSE)</f>
        <v>010-3194-8055</v>
      </c>
      <c r="V25" s="152" t="str">
        <f>VLOOKUP(J25,'사업장현황(25하)'!$A$2:$T$1836,12,FALSE)</f>
        <v>dbal8055@korea.kr</v>
      </c>
      <c r="W25" s="217">
        <v>45946</v>
      </c>
      <c r="X25" s="151" t="s">
        <v>4280</v>
      </c>
      <c r="Y25" s="151" t="str">
        <f>VLOOKUP(J25,'사업장현황(25하)'!$A$2:$T$1836,11,FALSE)</f>
        <v>dbal8055@korea.kr</v>
      </c>
      <c r="Z25" s="154"/>
      <c r="AA25" s="155"/>
      <c r="AB25" s="155"/>
      <c r="AC25" s="155"/>
      <c r="AD25" s="155">
        <f t="shared" si="0"/>
        <v>0</v>
      </c>
      <c r="AE25" s="217"/>
      <c r="AF25" s="155"/>
      <c r="AG25" s="217"/>
      <c r="AH25" s="155"/>
      <c r="AI25" s="145">
        <f t="shared" si="1"/>
        <v>0</v>
      </c>
      <c r="AJ25" s="156"/>
    </row>
    <row r="26" spans="1:99" s="164" customFormat="1" ht="24.95" customHeight="1">
      <c r="A26" s="150">
        <v>151</v>
      </c>
      <c r="B26" s="150">
        <v>24</v>
      </c>
      <c r="C26" s="313" t="s">
        <v>4152</v>
      </c>
      <c r="D26" s="217">
        <v>45916</v>
      </c>
      <c r="E26" s="217" t="str">
        <f>HLOOKUP(WEEKDAY(D26,2),data!$A$1:$G$2,2)</f>
        <v>(화)</v>
      </c>
      <c r="F26" s="150" t="s">
        <v>4110</v>
      </c>
      <c r="G26" s="150">
        <v>2</v>
      </c>
      <c r="H26" s="152" t="s">
        <v>3873</v>
      </c>
      <c r="I26" s="152" t="str">
        <f>VLOOKUP(J26,'사업장현황(25하)'!$A$2:$T$1836,3,FALSE)</f>
        <v>경기</v>
      </c>
      <c r="J26" s="190" t="s">
        <v>6008</v>
      </c>
      <c r="K26" s="334">
        <v>48</v>
      </c>
      <c r="L26" s="163" t="s">
        <v>6011</v>
      </c>
      <c r="M26" s="153" t="str">
        <f>VLOOKUP(J26,'사업장현황(25하)'!$A$2:$T$1836,13,FALSE)</f>
        <v>214-86-78417</v>
      </c>
      <c r="N26" s="150">
        <f>VLOOKUP(J26,'사업장현황(25하)'!$A$2:$T$1836,14,FALSE)</f>
        <v>21486784176</v>
      </c>
      <c r="O26" s="152" t="str">
        <f>VLOOKUP(J26,'사업장현황(25하)'!$A$2:$T$1836,2,FALSE)</f>
        <v>설병덕</v>
      </c>
      <c r="P26" s="152" t="str">
        <f>VLOOKUP(J26,'사업장현황(25하)'!$A$2:$T$1836,4,FALSE)</f>
        <v>경기도 화성시 향남읍 제약단지로 50 (하길리)</v>
      </c>
      <c r="Q26" s="150">
        <f>VLOOKUP(J26,'사업장현황(25하)'!$A$2:$T$1836,6,FALSE)</f>
        <v>0</v>
      </c>
      <c r="R26" s="150">
        <f>VLOOKUP(J26,'사업장현황(25하)'!$A$2:$T$1836,7,FALSE)</f>
        <v>0</v>
      </c>
      <c r="S26" s="150" t="str">
        <f>VLOOKUP(J26,'사업장현황(25하)'!$A$2:$T$1836,8,FALSE)</f>
        <v>손기호</v>
      </c>
      <c r="T26" s="150" t="str">
        <f>VLOOKUP(J26,'사업장현황(25하)'!$A$2:$T$1836,9,FALSE)</f>
        <v>부장</v>
      </c>
      <c r="U26" s="150" t="str">
        <f>VLOOKUP(J26,'사업장현황(25하)'!$A$2:$T$1836,10,FALSE)</f>
        <v>010-5237-7921</v>
      </c>
      <c r="V26" s="152" t="str">
        <f>VLOOKUP(J26,'사업장현황(25하)'!$A$2:$T$1836,12,FALSE)</f>
        <v>bumil13@hanmail.net</v>
      </c>
      <c r="W26" s="217">
        <v>45944</v>
      </c>
      <c r="X26" s="151" t="s">
        <v>4276</v>
      </c>
      <c r="Y26" s="151" t="str">
        <f>VLOOKUP(J26,'사업장현황(25하)'!$A$2:$T$1836,11,FALSE)</f>
        <v>bumil13@hanmail.net</v>
      </c>
      <c r="Z26" s="151"/>
      <c r="AA26" s="155"/>
      <c r="AB26" s="155"/>
      <c r="AC26" s="155"/>
      <c r="AD26" s="155">
        <f t="shared" si="0"/>
        <v>0</v>
      </c>
      <c r="AE26" s="217"/>
      <c r="AF26" s="155"/>
      <c r="AG26" s="217"/>
      <c r="AH26" s="155"/>
      <c r="AI26" s="145">
        <f t="shared" si="1"/>
        <v>0</v>
      </c>
      <c r="AJ26" s="156"/>
    </row>
    <row r="27" spans="1:99" s="164" customFormat="1" ht="24.95" customHeight="1">
      <c r="A27" s="150">
        <v>152</v>
      </c>
      <c r="B27" s="150">
        <v>25</v>
      </c>
      <c r="C27" s="313" t="s">
        <v>4153</v>
      </c>
      <c r="D27" s="217">
        <v>45917</v>
      </c>
      <c r="E27" s="217" t="str">
        <f>HLOOKUP(WEEKDAY(D27,2),data!$A$1:$G$2,2)</f>
        <v>(수)</v>
      </c>
      <c r="F27" s="150" t="s">
        <v>4112</v>
      </c>
      <c r="G27" s="150">
        <v>2</v>
      </c>
      <c r="H27" s="152" t="s">
        <v>4147</v>
      </c>
      <c r="I27" s="152" t="str">
        <f>VLOOKUP(J27,'사업장현황(25하)'!$A$2:$T$1836,3,FALSE)</f>
        <v>천안</v>
      </c>
      <c r="J27" s="190" t="s">
        <v>4141</v>
      </c>
      <c r="K27" s="334">
        <v>16</v>
      </c>
      <c r="L27" s="163" t="s">
        <v>7372</v>
      </c>
      <c r="M27" s="153" t="str">
        <f>VLOOKUP(J27,'사업장현황(25하)'!$A$2:$T$1836,13,FALSE)</f>
        <v>296-84-00028 (001)</v>
      </c>
      <c r="N27" s="150">
        <f>VLOOKUP(J27,'사업장현황(25하)'!$A$2:$T$1836,14,FALSE)</f>
        <v>92438631521</v>
      </c>
      <c r="O27" s="152" t="str">
        <f>VLOOKUP(J27,'사업장현황(25하)'!$A$2:$T$1836,2,FALSE)</f>
        <v>KASHYAP JAIRAJ KAPADIA(카쉬얍제이라즈카파디아)</v>
      </c>
      <c r="P27" s="152" t="str">
        <f>VLOOKUP(J27,'사업장현황(25하)'!$A$2:$T$1836,4,FALSE)</f>
        <v>충청남도 천안시 서북구 직산읍 부송3길 61 (부송리, 노비타), B동 202호</v>
      </c>
      <c r="Q27" s="150">
        <f>VLOOKUP(J27,'사업장현황(25하)'!$A$2:$T$1836,6,FALSE)</f>
        <v>0</v>
      </c>
      <c r="R27" s="150">
        <f>VLOOKUP(J27,'사업장현황(25하)'!$A$2:$T$1836,7,FALSE)</f>
        <v>0</v>
      </c>
      <c r="S27" s="150" t="str">
        <f>VLOOKUP(J27,'사업장현황(25하)'!$A$2:$T$1836,8,FALSE)</f>
        <v>전우진</v>
      </c>
      <c r="T27" s="150" t="str">
        <f>VLOOKUP(J27,'사업장현황(25하)'!$A$2:$T$1836,9,FALSE)</f>
        <v>프로</v>
      </c>
      <c r="U27" s="150" t="str">
        <f>VLOOKUP(J27,'사업장현황(25하)'!$A$2:$T$1836,10,FALSE)</f>
        <v>010-5491-1412</v>
      </c>
      <c r="V27" s="152" t="str">
        <f>VLOOKUP(J27,'사업장현황(25하)'!$A$2:$T$1836,12,FALSE)</f>
        <v>woojin.jeon@kohler.com</v>
      </c>
      <c r="W27" s="217">
        <v>45943</v>
      </c>
      <c r="X27" s="151" t="s">
        <v>4265</v>
      </c>
      <c r="Y27" s="151" t="str">
        <f>VLOOKUP(J27,'사업장현황(25하)'!$A$2:$T$1836,11,FALSE)</f>
        <v>kraccountspayable@kohlerventures.com, woojin.jeon@kohler.com</v>
      </c>
      <c r="Z27" s="154"/>
      <c r="AA27" s="155"/>
      <c r="AB27" s="155"/>
      <c r="AC27" s="155"/>
      <c r="AD27" s="155">
        <f t="shared" si="0"/>
        <v>0</v>
      </c>
      <c r="AE27" s="217"/>
      <c r="AF27" s="155"/>
      <c r="AG27" s="217"/>
      <c r="AH27" s="155"/>
      <c r="AI27" s="145">
        <f t="shared" si="1"/>
        <v>0</v>
      </c>
      <c r="AJ27" s="156"/>
    </row>
    <row r="28" spans="1:99" s="164" customFormat="1" ht="24.95" customHeight="1">
      <c r="A28" s="150">
        <v>153</v>
      </c>
      <c r="B28" s="150">
        <v>26</v>
      </c>
      <c r="C28" s="313" t="s">
        <v>4154</v>
      </c>
      <c r="D28" s="217">
        <v>45917</v>
      </c>
      <c r="E28" s="217" t="str">
        <f>HLOOKUP(WEEKDAY(D28,2),data!$A$1:$G$2,2)</f>
        <v>(수)</v>
      </c>
      <c r="F28" s="150" t="s">
        <v>4113</v>
      </c>
      <c r="G28" s="150">
        <v>2</v>
      </c>
      <c r="H28" s="152" t="s">
        <v>4148</v>
      </c>
      <c r="I28" s="152" t="str">
        <f>VLOOKUP(J28,'사업장현황(25하)'!$A$2:$T$1836,3,FALSE)</f>
        <v>천안</v>
      </c>
      <c r="J28" s="190" t="s">
        <v>2748</v>
      </c>
      <c r="K28" s="334">
        <v>23</v>
      </c>
      <c r="L28" s="163" t="s">
        <v>5887</v>
      </c>
      <c r="M28" s="153">
        <f>VLOOKUP(J28,'사업장현황(25하)'!$A$2:$T$1836,13,FALSE)</f>
        <v>1268639422</v>
      </c>
      <c r="N28" s="150">
        <f>VLOOKUP(J28,'사업장현황(25하)'!$A$2:$T$1836,14,FALSE)</f>
        <v>92231854931</v>
      </c>
      <c r="O28" s="152" t="str">
        <f>VLOOKUP(J28,'사업장현황(25하)'!$A$2:$T$1836,2,FALSE)</f>
        <v>이우용, 이호일</v>
      </c>
      <c r="P28" s="152" t="str">
        <f>VLOOKUP(J28,'사업장현황(25하)'!$A$2:$T$1836,4,FALSE)</f>
        <v>충청남도 천안시 서북구 성환읍 왕지1길 5 (율금리)</v>
      </c>
      <c r="Q28" s="150" t="str">
        <f>VLOOKUP(J28,'사업장현황(25하)'!$A$2:$T$1836,6,FALSE)</f>
        <v>031-797-1003</v>
      </c>
      <c r="R28" s="150" t="str">
        <f>VLOOKUP(J28,'사업장현황(25하)'!$A$2:$T$1836,7,FALSE)</f>
        <v>031-797-3001</v>
      </c>
      <c r="S28" s="150" t="str">
        <f>VLOOKUP(J28,'사업장현황(25하)'!$A$2:$T$1836,8,FALSE)</f>
        <v>이용준
이원국</v>
      </c>
      <c r="T28" s="150" t="str">
        <f>VLOOKUP(J28,'사업장현황(25하)'!$A$2:$T$1836,9,FALSE)</f>
        <v>과장(본사)
차장(현장)</v>
      </c>
      <c r="U28" s="150" t="str">
        <f>VLOOKUP(J28,'사업장현황(25하)'!$A$2:$T$1836,10,FALSE)</f>
        <v>010-8920-2263
010-8928-0605</v>
      </c>
      <c r="V28" s="152" t="str">
        <f>VLOOKUP(J28,'사업장현황(25하)'!$A$2:$T$1836,12,FALSE)</f>
        <v>wk0209@dongah.biz(현장)</v>
      </c>
      <c r="W28" s="217" t="s">
        <v>4279</v>
      </c>
      <c r="X28" s="151" t="s">
        <v>2738</v>
      </c>
      <c r="Y28" s="151" t="str">
        <f>VLOOKUP(J28,'사업장현황(25하)'!$A$2:$T$1836,11,FALSE)</f>
        <v>yj_lee@dongah.biz(본사)</v>
      </c>
      <c r="Z28" s="151"/>
      <c r="AA28" s="155"/>
      <c r="AB28" s="155"/>
      <c r="AC28" s="155"/>
      <c r="AD28" s="155">
        <f t="shared" si="0"/>
        <v>0</v>
      </c>
      <c r="AE28" s="217"/>
      <c r="AF28" s="155"/>
      <c r="AG28" s="217"/>
      <c r="AH28" s="155"/>
      <c r="AI28" s="145">
        <f t="shared" si="1"/>
        <v>0</v>
      </c>
      <c r="AJ28" s="156"/>
    </row>
    <row r="29" spans="1:99" s="164" customFormat="1" ht="24.95" customHeight="1">
      <c r="A29" s="150">
        <v>154</v>
      </c>
      <c r="B29" s="150">
        <v>27</v>
      </c>
      <c r="C29" s="313" t="s">
        <v>4157</v>
      </c>
      <c r="D29" s="217">
        <v>45918</v>
      </c>
      <c r="E29" s="217" t="str">
        <f>HLOOKUP(WEEKDAY(D29,2),data!$A$1:$G$2,2)</f>
        <v>(목)</v>
      </c>
      <c r="F29" s="150" t="s">
        <v>4112</v>
      </c>
      <c r="G29" s="150">
        <v>2</v>
      </c>
      <c r="H29" s="152" t="s">
        <v>3873</v>
      </c>
      <c r="I29" s="152" t="str">
        <f>VLOOKUP(J29,'사업장현황(25하)'!$A$2:$T$1836,3,FALSE)</f>
        <v>서산</v>
      </c>
      <c r="J29" s="190" t="s">
        <v>2894</v>
      </c>
      <c r="K29" s="334">
        <v>34</v>
      </c>
      <c r="L29" s="163" t="s">
        <v>6567</v>
      </c>
      <c r="M29" s="153">
        <f>VLOOKUP(J29,'사업장현황(25하)'!$A$2:$T$1836,13,FALSE)</f>
        <v>1058129640</v>
      </c>
      <c r="N29" s="150" t="str">
        <f>VLOOKUP(J29,'사업장현황(25하)'!$A$2:$T$1836,14,FALSE)</f>
        <v>10581296406</v>
      </c>
      <c r="O29" s="152" t="s">
        <v>4274</v>
      </c>
      <c r="P29" s="152" t="str">
        <f>VLOOKUP(J29,'사업장현황(25하)'!$A$2:$T$1836,4,FALSE)</f>
        <v>충청남도 태안군 태안읍 원이로 77 (삭선리)</v>
      </c>
      <c r="Q29" s="150" t="str">
        <f>VLOOKUP(J29,'사업장현황(25하)'!$A$2:$T$1836,6,FALSE)</f>
        <v>070-4924-0905</v>
      </c>
      <c r="R29" s="150" t="str">
        <f>VLOOKUP(J29,'사업장현황(25하)'!$A$2:$T$1836,7,FALSE)</f>
        <v>041-674-0877</v>
      </c>
      <c r="S29" s="150" t="str">
        <f>VLOOKUP(J29,'사업장현황(25하)'!$A$2:$T$1836,8,FALSE)</f>
        <v>최승현</v>
      </c>
      <c r="T29" s="150" t="str">
        <f>VLOOKUP(J29,'사업장현황(25하)'!$A$2:$T$1836,9,FALSE)</f>
        <v>안전팀장</v>
      </c>
      <c r="U29" s="150" t="str">
        <f>VLOOKUP(J29,'사업장현황(25하)'!$A$2:$T$1836,10,FALSE)</f>
        <v>010-4616-5408</v>
      </c>
      <c r="V29" s="152" t="str">
        <f>VLOOKUP(J29,'사업장현황(25하)'!$A$2:$T$1836,12,FALSE)</f>
        <v>20230502@ilsungconst.co.kr</v>
      </c>
      <c r="W29" s="217">
        <v>45945</v>
      </c>
      <c r="X29" s="151" t="s">
        <v>4275</v>
      </c>
      <c r="Y29" s="151" t="str">
        <f>VLOOKUP(J29,'사업장현황(25하)'!$A$2:$T$1836,11,FALSE)</f>
        <v>20230502@ilsungconst.co.kr</v>
      </c>
      <c r="Z29" s="154"/>
      <c r="AA29" s="155"/>
      <c r="AB29" s="155"/>
      <c r="AC29" s="155"/>
      <c r="AD29" s="155">
        <f t="shared" si="0"/>
        <v>0</v>
      </c>
      <c r="AE29" s="217"/>
      <c r="AF29" s="155"/>
      <c r="AG29" s="217"/>
      <c r="AH29" s="155"/>
      <c r="AI29" s="145">
        <f t="shared" si="1"/>
        <v>0</v>
      </c>
      <c r="AJ29" s="156"/>
    </row>
    <row r="30" spans="1:99" s="168" customFormat="1" ht="24.95" customHeight="1">
      <c r="A30" s="150">
        <v>155</v>
      </c>
      <c r="B30" s="150">
        <v>28</v>
      </c>
      <c r="C30" s="313" t="s">
        <v>4158</v>
      </c>
      <c r="D30" s="217">
        <v>45918</v>
      </c>
      <c r="E30" s="217" t="str">
        <f>HLOOKUP(WEEKDAY(D30,2),data!$A$1:$G$2,2)</f>
        <v>(목)</v>
      </c>
      <c r="F30" s="150" t="s">
        <v>4114</v>
      </c>
      <c r="G30" s="150">
        <v>2</v>
      </c>
      <c r="H30" s="152" t="s">
        <v>3873</v>
      </c>
      <c r="I30" s="152" t="str">
        <f>VLOOKUP(J30,'사업장현황(25하)'!$A$2:$T$1836,3,FALSE)</f>
        <v>서산</v>
      </c>
      <c r="J30" s="190" t="s">
        <v>3301</v>
      </c>
      <c r="K30" s="334">
        <v>6</v>
      </c>
      <c r="L30" s="167" t="s">
        <v>6564</v>
      </c>
      <c r="M30" s="153">
        <f>VLOOKUP(J30,'사업장현황(25하)'!$A$2:$T$1836,13,FALSE)</f>
        <v>1058129640</v>
      </c>
      <c r="N30" s="150" t="str">
        <f>VLOOKUP(J30,'사업장현황(25하)'!$A$2:$T$1836,14,FALSE)</f>
        <v>10581296406</v>
      </c>
      <c r="O30" s="152" t="s">
        <v>4274</v>
      </c>
      <c r="P30" s="152" t="str">
        <f>VLOOKUP(J30,'사업장현황(25하)'!$A$2:$T$1836,4,FALSE)</f>
        <v>충청남도 태안군 태안읍 원이로 77 (삭선리)</v>
      </c>
      <c r="Q30" s="150" t="str">
        <f>VLOOKUP(J30,'사업장현황(25하)'!$A$2:$T$1836,6,FALSE)</f>
        <v>070-4924-0905</v>
      </c>
      <c r="R30" s="150" t="str">
        <f>VLOOKUP(J30,'사업장현황(25하)'!$A$2:$T$1836,7,FALSE)</f>
        <v>041-674-0877</v>
      </c>
      <c r="S30" s="150" t="str">
        <f>VLOOKUP(J30,'사업장현황(25하)'!$A$2:$T$1836,8,FALSE)</f>
        <v>최승현</v>
      </c>
      <c r="T30" s="150" t="str">
        <f>VLOOKUP(J30,'사업장현황(25하)'!$A$2:$T$1836,9,FALSE)</f>
        <v>안전팀장</v>
      </c>
      <c r="U30" s="150" t="str">
        <f>VLOOKUP(J30,'사업장현황(25하)'!$A$2:$T$1836,10,FALSE)</f>
        <v>010-4616-5408</v>
      </c>
      <c r="V30" s="152" t="str">
        <f>VLOOKUP(J30,'사업장현황(25하)'!$A$2:$T$1836,12,FALSE)</f>
        <v>20230502@ilsungconst.co.kr</v>
      </c>
      <c r="W30" s="217">
        <v>45945</v>
      </c>
      <c r="X30" s="151" t="s">
        <v>4270</v>
      </c>
      <c r="Y30" s="151" t="str">
        <f>VLOOKUP(J30,'사업장현황(25하)'!$A$2:$T$1836,11,FALSE)</f>
        <v>20230502@ilsungconst.co.kr</v>
      </c>
      <c r="Z30" s="151"/>
      <c r="AA30" s="155"/>
      <c r="AB30" s="155"/>
      <c r="AC30" s="155"/>
      <c r="AD30" s="155">
        <f t="shared" si="0"/>
        <v>0</v>
      </c>
      <c r="AE30" s="217"/>
      <c r="AF30" s="155"/>
      <c r="AG30" s="217"/>
      <c r="AH30" s="155"/>
      <c r="AI30" s="145">
        <f t="shared" si="1"/>
        <v>0</v>
      </c>
      <c r="AJ30" s="156"/>
    </row>
    <row r="31" spans="1:99" s="168" customFormat="1" ht="24.95" customHeight="1">
      <c r="A31" s="150">
        <v>156</v>
      </c>
      <c r="B31" s="150">
        <v>29</v>
      </c>
      <c r="C31" s="313" t="s">
        <v>4159</v>
      </c>
      <c r="D31" s="217">
        <v>45919</v>
      </c>
      <c r="E31" s="217" t="str">
        <f>HLOOKUP(WEEKDAY(D31,2),data!$A$1:$G$2,2)</f>
        <v>(금)</v>
      </c>
      <c r="F31" s="150" t="s">
        <v>4155</v>
      </c>
      <c r="G31" s="150">
        <v>2</v>
      </c>
      <c r="H31" s="152" t="s">
        <v>3873</v>
      </c>
      <c r="I31" s="152" t="str">
        <f>VLOOKUP(J31,'사업장현황(25하)'!$A$2:$T$1836,3,FALSE)</f>
        <v>서산</v>
      </c>
      <c r="J31" s="172" t="s">
        <v>3481</v>
      </c>
      <c r="K31" s="334">
        <v>6</v>
      </c>
      <c r="L31" s="167" t="s">
        <v>6559</v>
      </c>
      <c r="M31" s="153">
        <f>VLOOKUP(J31,'사업장현황(25하)'!$A$2:$T$1836,13,FALSE)</f>
        <v>1058129640</v>
      </c>
      <c r="N31" s="150">
        <f>VLOOKUP(J31,'사업장현황(25하)'!$A$2:$T$1836,14,FALSE)</f>
        <v>10581296406</v>
      </c>
      <c r="O31" s="152" t="str">
        <f>VLOOKUP(J31,'사업장현황(25하)'!$A$2:$T$1836,2,FALSE)</f>
        <v>백종탁</v>
      </c>
      <c r="P31" s="152" t="str">
        <f>VLOOKUP(J31,'사업장현황(25하)'!$A$2:$T$1836,4,FALSE)</f>
        <v>충청남도 태안군 태안읍 삭선길 505 (삭선리)</v>
      </c>
      <c r="Q31" s="150" t="str">
        <f>VLOOKUP(J31,'사업장현황(25하)'!$A$2:$T$1836,6,FALSE)</f>
        <v>070-4924-0905</v>
      </c>
      <c r="R31" s="150" t="str">
        <f>VLOOKUP(J31,'사업장현황(25하)'!$A$2:$T$1836,7,FALSE)</f>
        <v>041-674-0877</v>
      </c>
      <c r="S31" s="150" t="str">
        <f>VLOOKUP(J31,'사업장현황(25하)'!$A$2:$T$1836,8,FALSE)</f>
        <v>최승현</v>
      </c>
      <c r="T31" s="150" t="str">
        <f>VLOOKUP(J31,'사업장현황(25하)'!$A$2:$T$1836,9,FALSE)</f>
        <v>안전팀장</v>
      </c>
      <c r="U31" s="150" t="str">
        <f>VLOOKUP(J31,'사업장현황(25하)'!$A$2:$T$1836,10,FALSE)</f>
        <v>010-4616-5408</v>
      </c>
      <c r="V31" s="152" t="str">
        <f>VLOOKUP(J31,'사업장현황(25하)'!$A$2:$T$1836,12,FALSE)</f>
        <v>20230502@ilsungconst.co.kr</v>
      </c>
      <c r="W31" s="217">
        <v>45945</v>
      </c>
      <c r="X31" s="151" t="s">
        <v>4275</v>
      </c>
      <c r="Y31" s="151" t="str">
        <f>VLOOKUP(J31,'사업장현황(25하)'!$A$2:$T$1836,11,FALSE)</f>
        <v>20230502@ilsungconst.co.kr</v>
      </c>
      <c r="Z31" s="154"/>
      <c r="AA31" s="155"/>
      <c r="AB31" s="155"/>
      <c r="AC31" s="155"/>
      <c r="AD31" s="155">
        <f t="shared" si="0"/>
        <v>0</v>
      </c>
      <c r="AE31" s="217"/>
      <c r="AF31" s="155"/>
      <c r="AG31" s="217"/>
      <c r="AH31" s="155"/>
      <c r="AI31" s="145">
        <f t="shared" si="1"/>
        <v>0</v>
      </c>
      <c r="AJ31" s="156"/>
    </row>
    <row r="32" spans="1:99" s="164" customFormat="1" ht="24.95" customHeight="1">
      <c r="A32" s="150">
        <v>157</v>
      </c>
      <c r="B32" s="150">
        <v>30</v>
      </c>
      <c r="C32" s="313" t="s">
        <v>4199</v>
      </c>
      <c r="D32" s="217">
        <v>45922</v>
      </c>
      <c r="E32" s="217" t="str">
        <f>HLOOKUP(WEEKDAY(D32,2),data!$A$1:$G$2,2)</f>
        <v>(월)</v>
      </c>
      <c r="F32" s="150" t="s">
        <v>4172</v>
      </c>
      <c r="G32" s="150">
        <v>2</v>
      </c>
      <c r="H32" s="152" t="s">
        <v>4173</v>
      </c>
      <c r="I32" s="152" t="str">
        <f>VLOOKUP(J32,'사업장현황(25하)'!$A$2:$T$1836,3,FALSE)</f>
        <v>천안</v>
      </c>
      <c r="J32" s="190" t="s">
        <v>1257</v>
      </c>
      <c r="K32" s="334">
        <v>31</v>
      </c>
      <c r="L32" s="163" t="s">
        <v>6936</v>
      </c>
      <c r="M32" s="153">
        <f>VLOOKUP(J32,'사업장현황(25하)'!$A$2:$T$1836,13,FALSE)</f>
        <v>1498101813</v>
      </c>
      <c r="N32" s="150" t="str">
        <f>VLOOKUP(J32,'사업장현황(25하)'!$A$2:$T$1836,14,FALSE)</f>
        <v>14981018130</v>
      </c>
      <c r="O32" s="152" t="str">
        <f>VLOOKUP(J32,'사업장현황(25하)'!$A$2:$T$1836,2,FALSE)</f>
        <v>이관형</v>
      </c>
      <c r="P32" s="152" t="str">
        <f>VLOOKUP(J32,'사업장현황(25하)'!$A$2:$T$1836,4,FALSE)</f>
        <v>충청남도 천안시 서북구 직산읍 4산단6길 22 (신갈리)</v>
      </c>
      <c r="Q32" s="150" t="str">
        <f>VLOOKUP(J32,'사업장현황(25하)'!$A$2:$T$1836,6,FALSE)</f>
        <v>041-583-0110</v>
      </c>
      <c r="R32" s="150" t="str">
        <f>VLOOKUP(J32,'사업장현황(25하)'!$A$2:$T$1836,7,FALSE)</f>
        <v>041-555-0933</v>
      </c>
      <c r="S32" s="150" t="str">
        <f>VLOOKUP(J32,'사업장현황(25하)'!$A$2:$T$1836,8,FALSE)</f>
        <v>박기상</v>
      </c>
      <c r="T32" s="150" t="str">
        <f>VLOOKUP(J32,'사업장현황(25하)'!$A$2:$T$1836,9,FALSE)</f>
        <v>부장</v>
      </c>
      <c r="U32" s="150" t="str">
        <f>VLOOKUP(J32,'사업장현황(25하)'!$A$2:$T$1836,10,FALSE)</f>
        <v>010-8964-7234</v>
      </c>
      <c r="V32" s="152" t="str">
        <f>VLOOKUP(J32,'사업장현황(25하)'!$A$2:$T$1836,12,FALSE)</f>
        <v>kspark@lsglobal.co.kr</v>
      </c>
      <c r="W32" s="217">
        <v>45951</v>
      </c>
      <c r="X32" s="151" t="s">
        <v>4326</v>
      </c>
      <c r="Y32" s="151" t="str">
        <f>VLOOKUP(J32,'사업장현황(25하)'!$A$2:$T$1836,11,FALSE)</f>
        <v>kspark@lsglobal.co.kr</v>
      </c>
      <c r="Z32" s="151"/>
      <c r="AA32" s="155"/>
      <c r="AB32" s="155"/>
      <c r="AC32" s="155"/>
      <c r="AD32" s="155">
        <f t="shared" si="0"/>
        <v>0</v>
      </c>
      <c r="AE32" s="217"/>
      <c r="AF32" s="155"/>
      <c r="AG32" s="217"/>
      <c r="AH32" s="155"/>
      <c r="AI32" s="145">
        <f t="shared" si="1"/>
        <v>0</v>
      </c>
      <c r="AJ32" s="156"/>
    </row>
    <row r="33" spans="1:99" s="168" customFormat="1" ht="24.95" customHeight="1">
      <c r="A33" s="150">
        <v>158</v>
      </c>
      <c r="B33" s="150">
        <v>31</v>
      </c>
      <c r="C33" s="313" t="s">
        <v>4200</v>
      </c>
      <c r="D33" s="217">
        <v>45922</v>
      </c>
      <c r="E33" s="217" t="str">
        <f>HLOOKUP(WEEKDAY(D33,2),data!$A$1:$G$2,2)</f>
        <v>(월)</v>
      </c>
      <c r="F33" s="150" t="s">
        <v>2738</v>
      </c>
      <c r="G33" s="150">
        <v>2</v>
      </c>
      <c r="H33" s="152" t="s">
        <v>4173</v>
      </c>
      <c r="I33" s="152" t="str">
        <f>VLOOKUP(J33,'사업장현황(25하)'!$A$2:$T$1836,3,FALSE)</f>
        <v>천안</v>
      </c>
      <c r="J33" s="172" t="s">
        <v>2973</v>
      </c>
      <c r="K33" s="334">
        <v>15</v>
      </c>
      <c r="L33" s="167" t="s">
        <v>5365</v>
      </c>
      <c r="M33" s="153">
        <f>VLOOKUP(J33,'사업장현황(25하)'!$A$2:$T$1836,13,FALSE)</f>
        <v>3128629753</v>
      </c>
      <c r="N33" s="150">
        <f>VLOOKUP(J33,'사업장현황(25하)'!$A$2:$T$1836,14,FALSE)</f>
        <v>31286297530</v>
      </c>
      <c r="O33" s="152" t="str">
        <f>VLOOKUP(J33,'사업장현황(25하)'!$A$2:$T$1836,2,FALSE)</f>
        <v>이관형</v>
      </c>
      <c r="P33" s="152" t="str">
        <f>VLOOKUP(J33,'사업장현황(25하)'!$A$2:$T$1836,4,FALSE)</f>
        <v>충청남도 천안시 서북구 직산읍 4산단4로 60, 씨동 1호 (모서리)</v>
      </c>
      <c r="Q33" s="150" t="str">
        <f>VLOOKUP(J33,'사업장현황(25하)'!$A$2:$T$1836,6,FALSE)</f>
        <v>041-583-0110</v>
      </c>
      <c r="R33" s="150" t="str">
        <f>VLOOKUP(J33,'사업장현황(25하)'!$A$2:$T$1836,7,FALSE)</f>
        <v>041-555-0933</v>
      </c>
      <c r="S33" s="150" t="str">
        <f>VLOOKUP(J33,'사업장현황(25하)'!$A$2:$T$1836,8,FALSE)</f>
        <v>박기상</v>
      </c>
      <c r="T33" s="150" t="str">
        <f>VLOOKUP(J33,'사업장현황(25하)'!$A$2:$T$1836,9,FALSE)</f>
        <v>부장</v>
      </c>
      <c r="U33" s="150" t="str">
        <f>VLOOKUP(J33,'사업장현황(25하)'!$A$2:$T$1836,10,FALSE)</f>
        <v>010-8964-7234</v>
      </c>
      <c r="V33" s="152" t="str">
        <f>VLOOKUP(J33,'사업장현황(25하)'!$A$2:$T$1836,12,FALSE)</f>
        <v>kspark@lsglobal.co.kr</v>
      </c>
      <c r="W33" s="217">
        <v>45951</v>
      </c>
      <c r="X33" s="151" t="s">
        <v>4326</v>
      </c>
      <c r="Y33" s="151" t="str">
        <f>VLOOKUP(J33,'사업장현황(25하)'!$A$2:$T$1836,11,FALSE)</f>
        <v>kspark@lsglobal.co.kr</v>
      </c>
      <c r="Z33" s="154"/>
      <c r="AA33" s="155"/>
      <c r="AB33" s="155"/>
      <c r="AC33" s="155"/>
      <c r="AD33" s="155">
        <f t="shared" si="0"/>
        <v>0</v>
      </c>
      <c r="AE33" s="217"/>
      <c r="AF33" s="155"/>
      <c r="AG33" s="217"/>
      <c r="AH33" s="155"/>
      <c r="AI33" s="145">
        <f t="shared" si="1"/>
        <v>0</v>
      </c>
      <c r="AJ33" s="156"/>
      <c r="CE33" s="169"/>
      <c r="CU33" s="170"/>
    </row>
    <row r="34" spans="1:99" s="168" customFormat="1" ht="24.95" customHeight="1">
      <c r="A34" s="150">
        <v>159</v>
      </c>
      <c r="B34" s="150">
        <v>32</v>
      </c>
      <c r="C34" s="313" t="s">
        <v>4201</v>
      </c>
      <c r="D34" s="217">
        <v>45922</v>
      </c>
      <c r="E34" s="217" t="str">
        <f>HLOOKUP(WEEKDAY(D34,2),data!$A$1:$G$2,2)</f>
        <v>(월)</v>
      </c>
      <c r="F34" s="150" t="s">
        <v>4171</v>
      </c>
      <c r="G34" s="150">
        <v>2</v>
      </c>
      <c r="H34" s="152" t="s">
        <v>3874</v>
      </c>
      <c r="I34" s="152" t="str">
        <f>VLOOKUP(J34,'사업장현황(25하)'!$A$2:$T$1836,3,FALSE)</f>
        <v>천안</v>
      </c>
      <c r="J34" s="190" t="s">
        <v>1433</v>
      </c>
      <c r="K34" s="334">
        <v>6</v>
      </c>
      <c r="L34" s="167" t="s">
        <v>6225</v>
      </c>
      <c r="M34" s="153">
        <f>VLOOKUP(J34,'사업장현황(25하)'!$A$2:$T$1836,13,FALSE)</f>
        <v>4178133090</v>
      </c>
      <c r="N34" s="150" t="str">
        <f>VLOOKUP(J34,'사업장현황(25하)'!$A$2:$T$1836,14,FALSE)</f>
        <v>92126827491</v>
      </c>
      <c r="O34" s="152" t="str">
        <f>VLOOKUP(J34,'사업장현황(25하)'!$A$2:$T$1836,2,FALSE)</f>
        <v>황일곤</v>
      </c>
      <c r="P34" s="152" t="str">
        <f>VLOOKUP(J34,'사업장현황(25하)'!$A$2:$T$1836,4,FALSE)</f>
        <v>충청남도 당진시 석문면 산단3로2길 19 (통정리)</v>
      </c>
      <c r="Q34" s="150" t="str">
        <f>VLOOKUP(J34,'사업장현황(25하)'!$A$2:$T$1836,6,FALSE)</f>
        <v>070-4250-3949</v>
      </c>
      <c r="R34" s="150" t="str">
        <f>VLOOKUP(J34,'사업장현황(25하)'!$A$2:$T$1836,7,FALSE)</f>
        <v>041-354-1503</v>
      </c>
      <c r="S34" s="150" t="str">
        <f>VLOOKUP(J34,'사업장현황(25하)'!$A$2:$T$1836,8,FALSE)</f>
        <v>김보성</v>
      </c>
      <c r="T34" s="150" t="str">
        <f>VLOOKUP(J34,'사업장현황(25하)'!$A$2:$T$1836,9,FALSE)</f>
        <v>과장</v>
      </c>
      <c r="U34" s="150" t="str">
        <f>VLOOKUP(J34,'사업장현황(25하)'!$A$2:$T$1836,10,FALSE)</f>
        <v>010-9146-6015</v>
      </c>
      <c r="V34" s="152" t="str">
        <f>VLOOKUP(J34,'사업장현황(25하)'!$A$2:$T$1836,12,FALSE)</f>
        <v>sighwang@hanmail.net</v>
      </c>
      <c r="W34" s="217">
        <v>45951</v>
      </c>
      <c r="X34" s="151" t="s">
        <v>4325</v>
      </c>
      <c r="Y34" s="151" t="str">
        <f>VLOOKUP(J34,'사업장현황(25하)'!$A$2:$T$1836,11,FALSE)</f>
        <v>sighwang@hanmail.net</v>
      </c>
      <c r="Z34" s="151"/>
      <c r="AA34" s="155"/>
      <c r="AB34" s="155"/>
      <c r="AC34" s="155"/>
      <c r="AD34" s="155">
        <f t="shared" si="0"/>
        <v>0</v>
      </c>
      <c r="AE34" s="217"/>
      <c r="AF34" s="155"/>
      <c r="AG34" s="217"/>
      <c r="AH34" s="155"/>
      <c r="AI34" s="145">
        <f t="shared" si="1"/>
        <v>0</v>
      </c>
      <c r="AJ34" s="156"/>
      <c r="CE34" s="169"/>
      <c r="CU34" s="170"/>
    </row>
    <row r="35" spans="1:99" s="164" customFormat="1" ht="24.95" customHeight="1">
      <c r="A35" s="150" t="s">
        <v>4431</v>
      </c>
      <c r="B35" s="150">
        <v>33</v>
      </c>
      <c r="C35" s="313" t="s">
        <v>4202</v>
      </c>
      <c r="D35" s="217">
        <v>45923</v>
      </c>
      <c r="E35" s="217" t="str">
        <f>HLOOKUP(WEEKDAY(D35,2),data!$A$1:$G$2,2)</f>
        <v>(화)</v>
      </c>
      <c r="F35" s="150" t="s">
        <v>4175</v>
      </c>
      <c r="G35" s="150">
        <v>2</v>
      </c>
      <c r="H35" s="152" t="s">
        <v>4173</v>
      </c>
      <c r="I35" s="152" t="str">
        <f>VLOOKUP(J35,'사업장현황(25하)'!$A$2:$T$1836,3,FALSE)</f>
        <v>보령</v>
      </c>
      <c r="J35" s="190" t="s">
        <v>1689</v>
      </c>
      <c r="K35" s="334">
        <v>260</v>
      </c>
      <c r="L35" s="163" t="s">
        <v>5628</v>
      </c>
      <c r="M35" s="153">
        <f>VLOOKUP(J35,'사업장현황(25하)'!$A$2:$T$1836,13,FALSE)</f>
        <v>1378210048</v>
      </c>
      <c r="N35" s="150" t="str">
        <f>VLOOKUP(J35,'사업장현황(25하)'!$A$2:$T$1836,14,FALSE)</f>
        <v>13782100480</v>
      </c>
      <c r="O35" s="152" t="str">
        <f>VLOOKUP(J35,'사업장현황(25하)'!$A$2:$T$1836,2,FALSE)</f>
        <v>김현태</v>
      </c>
      <c r="P35" s="152" t="str">
        <f>VLOOKUP(J35,'사업장현황(25하)'!$A$2:$T$1836,4,FALSE)</f>
        <v>충청남도 서천군 장항읍 장산로101번길 75 (송림리, 국립해양생물자원관)</v>
      </c>
      <c r="Q35" s="150" t="str">
        <f>VLOOKUP(J35,'사업장현황(25하)'!$A$2:$T$1836,6,FALSE)</f>
        <v>041-950-0680</v>
      </c>
      <c r="R35" s="150" t="str">
        <f>VLOOKUP(J35,'사업장현황(25하)'!$A$2:$T$1836,7,FALSE)</f>
        <v>041-950-0682</v>
      </c>
      <c r="S35" s="150" t="str">
        <f>VLOOKUP(J35,'사업장현황(25하)'!$A$2:$T$1836,8,FALSE)</f>
        <v>이예솔</v>
      </c>
      <c r="T35" s="150" t="str">
        <f>VLOOKUP(J35,'사업장현황(25하)'!$A$2:$T$1836,9,FALSE)</f>
        <v>보건관리자</v>
      </c>
      <c r="U35" s="150" t="str">
        <f>VLOOKUP(J35,'사업장현황(25하)'!$A$2:$T$1836,10,FALSE)</f>
        <v>010-3386-6325</v>
      </c>
      <c r="V35" s="152" t="str">
        <f>VLOOKUP(J35,'사업장현황(25하)'!$A$2:$T$1836,12,FALSE)</f>
        <v>leeyesol95@mabik.re.kr</v>
      </c>
      <c r="W35" s="217">
        <v>45952</v>
      </c>
      <c r="X35" s="151" t="s">
        <v>4332</v>
      </c>
      <c r="Y35" s="151">
        <f>VLOOKUP(J35,'사업장현황(25하)'!$A$2:$T$1836,11,FALSE)</f>
        <v>0</v>
      </c>
      <c r="Z35" s="154"/>
      <c r="AA35" s="155"/>
      <c r="AB35" s="155"/>
      <c r="AC35" s="155"/>
      <c r="AD35" s="155">
        <f t="shared" si="0"/>
        <v>0</v>
      </c>
      <c r="AE35" s="217"/>
      <c r="AF35" s="155"/>
      <c r="AG35" s="217"/>
      <c r="AH35" s="155"/>
      <c r="AI35" s="145">
        <f t="shared" si="1"/>
        <v>0</v>
      </c>
      <c r="AJ35" s="156"/>
    </row>
    <row r="36" spans="1:99" s="164" customFormat="1" ht="24.95" customHeight="1">
      <c r="A36" s="150">
        <v>161</v>
      </c>
      <c r="B36" s="150">
        <v>34</v>
      </c>
      <c r="C36" s="313" t="s">
        <v>4211</v>
      </c>
      <c r="D36" s="217">
        <v>45923</v>
      </c>
      <c r="E36" s="217" t="str">
        <f>HLOOKUP(WEEKDAY(D36,2),data!$A$1:$G$2,2)</f>
        <v>(화)</v>
      </c>
      <c r="F36" s="150" t="s">
        <v>4185</v>
      </c>
      <c r="G36" s="150">
        <v>2</v>
      </c>
      <c r="H36" s="152" t="s">
        <v>3802</v>
      </c>
      <c r="I36" s="152" t="str">
        <f>VLOOKUP(J36,'사업장현황(25하)'!$A$2:$T$1836,3,FALSE)</f>
        <v>천안</v>
      </c>
      <c r="J36" s="190" t="s">
        <v>4176</v>
      </c>
      <c r="K36" s="334">
        <v>4</v>
      </c>
      <c r="L36" s="163" t="s">
        <v>4917</v>
      </c>
      <c r="M36" s="153" t="str">
        <f>VLOOKUP(J36,'사업장현황(25하)'!$A$2:$T$1836,13,FALSE)</f>
        <v>312-81-54505</v>
      </c>
      <c r="N36" s="150">
        <f>VLOOKUP(J36,'사업장현황(25하)'!$A$2:$T$1836,14,FALSE)</f>
        <v>31281545056</v>
      </c>
      <c r="O36" s="152" t="str">
        <f>VLOOKUP(J36,'사업장현황(25하)'!$A$2:$T$1836,2,FALSE)</f>
        <v>박현석</v>
      </c>
      <c r="P36" s="152" t="str">
        <f>VLOOKUP(J36,'사업장현황(25하)'!$A$2:$T$1836,4,FALSE)</f>
        <v>충청남도 천안시 서북구 3공단6로 86-9 제3일반산업단지</v>
      </c>
      <c r="Q36" s="150">
        <f>VLOOKUP(J36,'사업장현황(25하)'!$A$2:$T$1836,6,FALSE)</f>
        <v>0</v>
      </c>
      <c r="R36" s="150">
        <f>VLOOKUP(J36,'사업장현황(25하)'!$A$2:$T$1836,7,FALSE)</f>
        <v>0</v>
      </c>
      <c r="S36" s="150" t="str">
        <f>VLOOKUP(J36,'사업장현황(25하)'!$A$2:$T$1836,8,FALSE)</f>
        <v>정동주</v>
      </c>
      <c r="T36" s="150">
        <f>VLOOKUP(J36,'사업장현황(25하)'!$A$2:$T$1836,9,FALSE)</f>
        <v>0</v>
      </c>
      <c r="U36" s="150" t="str">
        <f>VLOOKUP(J36,'사업장현황(25하)'!$A$2:$T$1836,10,FALSE)</f>
        <v>010-8883-7115</v>
      </c>
      <c r="V36" s="152" t="str">
        <f>VLOOKUP(J36,'사업장현황(25하)'!$A$2:$T$1836,12,FALSE)</f>
        <v>lwt3let3@naver.com</v>
      </c>
      <c r="W36" s="217">
        <v>45951</v>
      </c>
      <c r="X36" s="151" t="s">
        <v>4324</v>
      </c>
      <c r="Y36" s="151" t="str">
        <f>VLOOKUP(J36,'사업장현황(25하)'!$A$2:$T$1836,11,FALSE)</f>
        <v>kjs28855@hanmail.net</v>
      </c>
      <c r="Z36" s="151"/>
      <c r="AA36" s="155"/>
      <c r="AB36" s="155"/>
      <c r="AC36" s="155"/>
      <c r="AD36" s="155">
        <f t="shared" si="0"/>
        <v>0</v>
      </c>
      <c r="AE36" s="217"/>
      <c r="AF36" s="155"/>
      <c r="AG36" s="217"/>
      <c r="AH36" s="155"/>
      <c r="AI36" s="145">
        <f t="shared" si="1"/>
        <v>0</v>
      </c>
      <c r="AJ36" s="156"/>
    </row>
    <row r="37" spans="1:99" s="164" customFormat="1" ht="24.95" customHeight="1">
      <c r="A37" s="150">
        <v>162</v>
      </c>
      <c r="B37" s="150">
        <v>35</v>
      </c>
      <c r="C37" s="313" t="s">
        <v>4212</v>
      </c>
      <c r="D37" s="217">
        <v>45925</v>
      </c>
      <c r="E37" s="217" t="str">
        <f>HLOOKUP(WEEKDAY(D37,2),data!$A$1:$G$2,2)</f>
        <v>(목)</v>
      </c>
      <c r="F37" s="150" t="s">
        <v>2738</v>
      </c>
      <c r="G37" s="150">
        <v>1</v>
      </c>
      <c r="H37" s="152"/>
      <c r="I37" s="152" t="str">
        <f>VLOOKUP(J37,'사업장현황(25하)'!$A$2:$T$1836,3,FALSE)</f>
        <v>서산</v>
      </c>
      <c r="J37" s="190" t="s">
        <v>2625</v>
      </c>
      <c r="K37" s="334">
        <v>10</v>
      </c>
      <c r="L37" s="163" t="s">
        <v>7386</v>
      </c>
      <c r="M37" s="153">
        <f>VLOOKUP(J37,'사업장현황(25하)'!$A$2:$T$1836,13,FALSE)</f>
        <v>4588602308</v>
      </c>
      <c r="N37" s="150" t="str">
        <f>VLOOKUP(J37,'사업장현황(25하)'!$A$2:$T$1836,14,FALSE)</f>
        <v>45886023080</v>
      </c>
      <c r="O37" s="152" t="str">
        <f>VLOOKUP(J37,'사업장현황(25하)'!$A$2:$T$1836,2,FALSE)</f>
        <v>한영헌</v>
      </c>
      <c r="P37" s="152" t="str">
        <f>VLOOKUP(J37,'사업장현황(25하)'!$A$2:$T$1836,4,FALSE)</f>
        <v>충청남도 태안군 태안읍 송암로 30-24 (남산리)</v>
      </c>
      <c r="Q37" s="150" t="str">
        <f>VLOOKUP(J37,'사업장현황(25하)'!$A$2:$T$1836,6,FALSE)</f>
        <v>041-675-8931</v>
      </c>
      <c r="R37" s="150" t="str">
        <f>VLOOKUP(J37,'사업장현황(25하)'!$A$2:$T$1836,7,FALSE)</f>
        <v>041-675-8934</v>
      </c>
      <c r="S37" s="150" t="str">
        <f>VLOOKUP(J37,'사업장현황(25하)'!$A$2:$T$1836,8,FALSE)</f>
        <v>이유진</v>
      </c>
      <c r="T37" s="150">
        <f>VLOOKUP(J37,'사업장현황(25하)'!$A$2:$T$1836,9,FALSE)</f>
        <v>0</v>
      </c>
      <c r="U37" s="150" t="str">
        <f>VLOOKUP(J37,'사업장현황(25하)'!$A$2:$T$1836,10,FALSE)</f>
        <v>010-9095-6411</v>
      </c>
      <c r="V37" s="152" t="str">
        <f>VLOOKUP(J37,'사업장현황(25하)'!$A$2:$T$1836,12,FALSE)</f>
        <v>nh481141-1@nonghyup.com</v>
      </c>
      <c r="W37" s="217" t="s">
        <v>4327</v>
      </c>
      <c r="X37" s="151" t="s">
        <v>2738</v>
      </c>
      <c r="Y37" s="151" t="str">
        <f>VLOOKUP(J37,'사업장현황(25하)'!$A$2:$T$1836,11,FALSE)</f>
        <v>nh481141-1@nonghyup.com</v>
      </c>
      <c r="Z37" s="154"/>
      <c r="AA37" s="155"/>
      <c r="AB37" s="155"/>
      <c r="AC37" s="155"/>
      <c r="AD37" s="155">
        <f t="shared" si="0"/>
        <v>0</v>
      </c>
      <c r="AE37" s="217"/>
      <c r="AF37" s="155"/>
      <c r="AG37" s="217"/>
      <c r="AH37" s="155"/>
      <c r="AI37" s="145">
        <f t="shared" si="1"/>
        <v>0</v>
      </c>
      <c r="AJ37" s="156"/>
    </row>
    <row r="38" spans="1:99" s="164" customFormat="1" ht="24.95" customHeight="1">
      <c r="A38" s="150">
        <v>163</v>
      </c>
      <c r="B38" s="150">
        <v>36</v>
      </c>
      <c r="C38" s="313" t="s">
        <v>4213</v>
      </c>
      <c r="D38" s="217">
        <v>45925</v>
      </c>
      <c r="E38" s="217" t="str">
        <f>HLOOKUP(WEEKDAY(D38,2),data!$A$1:$G$2,2)</f>
        <v>(목)</v>
      </c>
      <c r="F38" s="150" t="s">
        <v>2736</v>
      </c>
      <c r="G38" s="150">
        <v>1</v>
      </c>
      <c r="H38" s="152"/>
      <c r="I38" s="152" t="str">
        <f>VLOOKUP(J38,'사업장현황(25하)'!$A$2:$T$1836,3,FALSE)</f>
        <v>천안</v>
      </c>
      <c r="J38" s="190" t="s">
        <v>1827</v>
      </c>
      <c r="K38" s="334">
        <v>30</v>
      </c>
      <c r="L38" s="163" t="s">
        <v>6816</v>
      </c>
      <c r="M38" s="153">
        <f>VLOOKUP(J38,'사업장현황(25하)'!$A$2:$T$1836,13,FALSE)</f>
        <v>1078809580</v>
      </c>
      <c r="N38" s="150" t="str">
        <f>VLOOKUP(J38,'사업장현황(25하)'!$A$2:$T$1836,14,FALSE)</f>
        <v>10788095800</v>
      </c>
      <c r="O38" s="152" t="str">
        <f>VLOOKUP(J38,'사업장현황(25하)'!$A$2:$T$1836,2,FALSE)</f>
        <v>류병일</v>
      </c>
      <c r="P38" s="152" t="str">
        <f>VLOOKUP(J38,'사업장현황(25하)'!$A$2:$T$1836,4,FALSE)</f>
        <v>충청남도 천안시 서북구 2공단3로 59 (업성동)</v>
      </c>
      <c r="Q38" s="150" t="str">
        <f>VLOOKUP(J38,'사업장현황(25하)'!$A$2:$T$1836,6,FALSE)</f>
        <v>041-585-5701</v>
      </c>
      <c r="R38" s="150" t="str">
        <f>VLOOKUP(J38,'사업장현황(25하)'!$A$2:$T$1836,7,FALSE)</f>
        <v>041-585-5703</v>
      </c>
      <c r="S38" s="150" t="str">
        <f>VLOOKUP(J38,'사업장현황(25하)'!$A$2:$T$1836,8,FALSE)</f>
        <v>김성수</v>
      </c>
      <c r="T38" s="150" t="str">
        <f>VLOOKUP(J38,'사업장현황(25하)'!$A$2:$T$1836,9,FALSE)</f>
        <v>부사장</v>
      </c>
      <c r="U38" s="150" t="str">
        <f>VLOOKUP(J38,'사업장현황(25하)'!$A$2:$T$1836,10,FALSE)</f>
        <v>010-5460-3453</v>
      </c>
      <c r="V38" s="152" t="str">
        <f>VLOOKUP(J38,'사업장현황(25하)'!$A$2:$T$1836,12,FALSE)</f>
        <v>kss1014kr@naver.com</v>
      </c>
      <c r="W38" s="217">
        <v>45954</v>
      </c>
      <c r="X38" s="151" t="s">
        <v>4361</v>
      </c>
      <c r="Y38" s="151" t="str">
        <f>VLOOKUP(J38,'사업장현황(25하)'!$A$2:$T$1836,11,FALSE)</f>
        <v>kss1014kr@naver.com</v>
      </c>
      <c r="Z38" s="151"/>
      <c r="AA38" s="155"/>
      <c r="AB38" s="155"/>
      <c r="AC38" s="155"/>
      <c r="AD38" s="155">
        <f t="shared" si="0"/>
        <v>0</v>
      </c>
      <c r="AE38" s="217"/>
      <c r="AF38" s="155"/>
      <c r="AG38" s="217"/>
      <c r="AH38" s="155"/>
      <c r="AI38" s="145">
        <f t="shared" si="1"/>
        <v>0</v>
      </c>
      <c r="AJ38" s="156"/>
    </row>
    <row r="39" spans="1:99" s="164" customFormat="1" ht="24.95" customHeight="1">
      <c r="A39" s="150">
        <v>164</v>
      </c>
      <c r="B39" s="150">
        <v>37</v>
      </c>
      <c r="C39" s="313" t="s">
        <v>4214</v>
      </c>
      <c r="D39" s="217">
        <v>45926</v>
      </c>
      <c r="E39" s="217" t="str">
        <f>HLOOKUP(WEEKDAY(D39,2),data!$A$1:$G$2,2)</f>
        <v>(금)</v>
      </c>
      <c r="F39" s="150" t="s">
        <v>4188</v>
      </c>
      <c r="G39" s="150">
        <v>2</v>
      </c>
      <c r="H39" s="152" t="s">
        <v>4173</v>
      </c>
      <c r="I39" s="152" t="str">
        <f>VLOOKUP(J39,'사업장현황(25하)'!$A$2:$T$1836,3,FALSE)</f>
        <v>전주</v>
      </c>
      <c r="J39" s="190" t="s">
        <v>4186</v>
      </c>
      <c r="K39" s="334">
        <v>317</v>
      </c>
      <c r="L39" s="163" t="s">
        <v>5617</v>
      </c>
      <c r="M39" s="153">
        <f>VLOOKUP(J39,'사업장현황(25하)'!$A$2:$T$1836,13,FALSE)</f>
        <v>1248301711</v>
      </c>
      <c r="N39" s="150" t="str">
        <f>VLOOKUP(J39,'사업장현황(25하)'!$A$2:$T$1836,14,FALSE)</f>
        <v>12483017110</v>
      </c>
      <c r="O39" s="152" t="str">
        <f>VLOOKUP(J39,'사업장현황(25하)'!$A$2:$T$1836,2,FALSE)</f>
        <v>임기순</v>
      </c>
      <c r="P39" s="152" t="str">
        <f>VLOOKUP(J39,'사업장현황(25하)'!$A$2:$T$1836,4,FALSE)</f>
        <v>전북특별자치도 완주군 이서면 콩쥐팥쥐로 1500 (금평리, 국립축산과학원)</v>
      </c>
      <c r="Q39" s="150" t="str">
        <f>VLOOKUP(J39,'사업장현황(25하)'!$A$2:$T$1836,6,FALSE)</f>
        <v>063-238-7178</v>
      </c>
      <c r="R39" s="150" t="str">
        <f>VLOOKUP(J39,'사업장현황(25하)'!$A$2:$T$1836,7,FALSE)</f>
        <v>063-238-7174</v>
      </c>
      <c r="S39" s="150" t="str">
        <f>VLOOKUP(J39,'사업장현황(25하)'!$A$2:$T$1836,8,FALSE)</f>
        <v>김은혜</v>
      </c>
      <c r="T39" s="150" t="str">
        <f>VLOOKUP(J39,'사업장현황(25하)'!$A$2:$T$1836,9,FALSE)</f>
        <v>보건관리자</v>
      </c>
      <c r="U39" s="150" t="str">
        <f>VLOOKUP(J39,'사업장현황(25하)'!$A$2:$T$1836,10,FALSE)</f>
        <v>010-9905-4498</v>
      </c>
      <c r="V39" s="152" t="str">
        <f>VLOOKUP(J39,'사업장현황(25하)'!$A$2:$T$1836,12,FALSE)</f>
        <v>geace25@korea.kr</v>
      </c>
      <c r="W39" s="217">
        <v>45952</v>
      </c>
      <c r="X39" s="151" t="s">
        <v>4332</v>
      </c>
      <c r="Y39" s="151" t="str">
        <f>VLOOKUP(J39,'사업장현황(25하)'!$A$2:$T$1836,11,FALSE)</f>
        <v>euni2698@korea.kr</v>
      </c>
      <c r="Z39" s="154"/>
      <c r="AA39" s="155"/>
      <c r="AB39" s="155"/>
      <c r="AC39" s="155"/>
      <c r="AD39" s="155">
        <f t="shared" si="0"/>
        <v>0</v>
      </c>
      <c r="AE39" s="217"/>
      <c r="AF39" s="155"/>
      <c r="AG39" s="217"/>
      <c r="AH39" s="155"/>
      <c r="AI39" s="145">
        <f t="shared" si="1"/>
        <v>0</v>
      </c>
      <c r="AJ39" s="156"/>
    </row>
    <row r="40" spans="1:99" s="168" customFormat="1" ht="24.6" customHeight="1">
      <c r="A40" s="150">
        <v>165</v>
      </c>
      <c r="B40" s="150">
        <v>38</v>
      </c>
      <c r="C40" s="313" t="s">
        <v>4215</v>
      </c>
      <c r="D40" s="217">
        <v>45930</v>
      </c>
      <c r="E40" s="217" t="str">
        <f>HLOOKUP(WEEKDAY(D40,2),data!$A$1:$G$2,2)</f>
        <v>(화)</v>
      </c>
      <c r="F40" s="150" t="s">
        <v>4190</v>
      </c>
      <c r="G40" s="150">
        <v>2</v>
      </c>
      <c r="H40" s="152" t="s">
        <v>4147</v>
      </c>
      <c r="I40" s="152" t="str">
        <f>VLOOKUP(J40,'사업장현황(25하)'!$A$2:$T$1836,3,FALSE)</f>
        <v>천안</v>
      </c>
      <c r="J40" s="190" t="s">
        <v>4115</v>
      </c>
      <c r="K40" s="334">
        <v>15</v>
      </c>
      <c r="L40" s="167" t="s">
        <v>6887</v>
      </c>
      <c r="M40" s="153" t="str">
        <f>VLOOKUP(J40,'사업장현황(25하)'!$A$2:$T$1836,13,FALSE)</f>
        <v>567-87-01631</v>
      </c>
      <c r="N40" s="150">
        <f>VLOOKUP(J40,'사업장현황(25하)'!$A$2:$T$1836,14,FALSE)</f>
        <v>92540861161</v>
      </c>
      <c r="O40" s="152" t="str">
        <f>VLOOKUP(J40,'사업장현황(25하)'!$A$2:$T$1836,2,FALSE)</f>
        <v>손일</v>
      </c>
      <c r="P40" s="152" t="str">
        <f>VLOOKUP(J40,'사업장현황(25하)'!$A$2:$T$1836,4,FALSE)</f>
        <v>충청남도 천안시 서북구 입장면 망향로 1225 (독정리)</v>
      </c>
      <c r="Q40" s="150" t="str">
        <f>VLOOKUP(J40,'사업장현황(25하)'!$A$2:$T$1836,6,FALSE)</f>
        <v>1611-2837</v>
      </c>
      <c r="R40" s="150" t="str">
        <f>VLOOKUP(J40,'사업장현황(25하)'!$A$2:$T$1836,7,FALSE)</f>
        <v>0503-8379-5588</v>
      </c>
      <c r="S40" s="150" t="str">
        <f>VLOOKUP(J40,'사업장현황(25하)'!$A$2:$T$1836,8,FALSE)</f>
        <v>권유안</v>
      </c>
      <c r="T40" s="150" t="str">
        <f>VLOOKUP(J40,'사업장현황(25하)'!$A$2:$T$1836,9,FALSE)</f>
        <v>팀장</v>
      </c>
      <c r="U40" s="150" t="str">
        <f>VLOOKUP(J40,'사업장현황(25하)'!$A$2:$T$1836,10,FALSE)</f>
        <v>010-5554-4922</v>
      </c>
      <c r="V40" s="152" t="str">
        <f>VLOOKUP(J40,'사업장현황(25하)'!$A$2:$T$1836,12,FALSE)</f>
        <v>kya052@rdsglobal.net</v>
      </c>
      <c r="W40" s="217">
        <v>45954</v>
      </c>
      <c r="X40" s="151" t="s">
        <v>3718</v>
      </c>
      <c r="Y40" s="151">
        <f>VLOOKUP(J40,'사업장현황(25하)'!$A$2:$T$1836,11,FALSE)</f>
        <v>0</v>
      </c>
      <c r="Z40" s="151"/>
      <c r="AA40" s="155"/>
      <c r="AB40" s="155"/>
      <c r="AC40" s="155"/>
      <c r="AD40" s="155">
        <f t="shared" si="0"/>
        <v>0</v>
      </c>
      <c r="AE40" s="217"/>
      <c r="AF40" s="155"/>
      <c r="AG40" s="217"/>
      <c r="AH40" s="155"/>
      <c r="AI40" s="145">
        <f t="shared" si="1"/>
        <v>0</v>
      </c>
      <c r="AJ40" s="156"/>
      <c r="CE40" s="169"/>
      <c r="CU40" s="170"/>
    </row>
    <row r="41" spans="1:99" s="168" customFormat="1" ht="24.95" customHeight="1">
      <c r="A41" s="150">
        <v>166</v>
      </c>
      <c r="B41" s="150">
        <v>39</v>
      </c>
      <c r="C41" s="313" t="s">
        <v>4266</v>
      </c>
      <c r="D41" s="217">
        <v>45944</v>
      </c>
      <c r="E41" s="217" t="str">
        <f>HLOOKUP(WEEKDAY(D41,2),data!$A$1:$G$2,2)</f>
        <v>(화)</v>
      </c>
      <c r="F41" s="150" t="s">
        <v>2738</v>
      </c>
      <c r="G41" s="150">
        <v>2</v>
      </c>
      <c r="H41" s="152" t="s">
        <v>3874</v>
      </c>
      <c r="I41" s="152" t="str">
        <f>VLOOKUP(J41,'사업장현황(25하)'!$A$2:$T$1836,3,FALSE)</f>
        <v>천안</v>
      </c>
      <c r="J41" s="190" t="s">
        <v>4246</v>
      </c>
      <c r="K41" s="334">
        <v>2</v>
      </c>
      <c r="L41" s="167" t="s">
        <v>7365</v>
      </c>
      <c r="M41" s="153">
        <f>VLOOKUP(J41,'사업장현황(25하)'!$A$2:$T$1836,13,FALSE)</f>
        <v>4170172413</v>
      </c>
      <c r="N41" s="150" t="str">
        <f>VLOOKUP(J41,'사업장현황(25하)'!$A$2:$T$1836,14,FALSE)</f>
        <v>41701724130</v>
      </c>
      <c r="O41" s="152" t="str">
        <f>VLOOKUP(J41,'사업장현황(25하)'!$A$2:$T$1836,2,FALSE)</f>
        <v>김경택</v>
      </c>
      <c r="P41" s="152" t="str">
        <f>VLOOKUP(J41,'사업장현황(25하)'!$A$2:$T$1836,4,FALSE)</f>
        <v>충청남도 천안시 서북구 입장면 석재길 51, 1층 (하장리)</v>
      </c>
      <c r="Q41" s="150" t="str">
        <f>VLOOKUP(J41,'사업장현황(25하)'!$A$2:$T$1836,6,FALSE)</f>
        <v>041-585-0086</v>
      </c>
      <c r="R41" s="150" t="str">
        <f>VLOOKUP(J41,'사업장현황(25하)'!$A$2:$T$1836,7,FALSE)</f>
        <v>041-585-0087</v>
      </c>
      <c r="S41" s="150" t="str">
        <f>VLOOKUP(J41,'사업장현황(25하)'!$A$2:$T$1836,8,FALSE)</f>
        <v>김경택</v>
      </c>
      <c r="T41" s="150" t="str">
        <f>VLOOKUP(J41,'사업장현황(25하)'!$A$2:$T$1836,9,FALSE)</f>
        <v>대표</v>
      </c>
      <c r="U41" s="150" t="str">
        <f>VLOOKUP(J41,'사업장현황(25하)'!$A$2:$T$1836,10,FALSE)</f>
        <v>010-7162-7218</v>
      </c>
      <c r="V41" s="152" t="str">
        <f>VLOOKUP(J41,'사업장현황(25하)'!$A$2:$T$1836,12,FALSE)</f>
        <v>kptech0086@nate.com</v>
      </c>
      <c r="W41" s="217" t="s">
        <v>4465</v>
      </c>
      <c r="X41" s="151" t="s">
        <v>2738</v>
      </c>
      <c r="Y41" s="151" t="str">
        <f>VLOOKUP(J41,'사업장현황(25하)'!$A$2:$T$1836,11,FALSE)</f>
        <v>kptech0086@nate.com</v>
      </c>
      <c r="Z41" s="154"/>
      <c r="AA41" s="155"/>
      <c r="AB41" s="155"/>
      <c r="AC41" s="155"/>
      <c r="AD41" s="155">
        <f t="shared" si="0"/>
        <v>0</v>
      </c>
      <c r="AE41" s="217"/>
      <c r="AF41" s="155"/>
      <c r="AG41" s="217"/>
      <c r="AH41" s="155"/>
      <c r="AI41" s="145">
        <f t="shared" si="1"/>
        <v>0</v>
      </c>
      <c r="AJ41" s="156"/>
      <c r="CE41" s="169"/>
      <c r="CU41" s="170"/>
    </row>
    <row r="42" spans="1:99" s="164" customFormat="1" ht="24.95" customHeight="1">
      <c r="A42" s="150">
        <v>167</v>
      </c>
      <c r="B42" s="150">
        <v>40</v>
      </c>
      <c r="C42" s="313" t="s">
        <v>4268</v>
      </c>
      <c r="D42" s="217">
        <v>45944</v>
      </c>
      <c r="E42" s="217" t="str">
        <f>HLOOKUP(WEEKDAY(D42,2),data!$A$1:$G$2,2)</f>
        <v>(화)</v>
      </c>
      <c r="F42" s="150" t="s">
        <v>2737</v>
      </c>
      <c r="G42" s="150">
        <v>2</v>
      </c>
      <c r="H42" s="152" t="s">
        <v>3874</v>
      </c>
      <c r="I42" s="152" t="str">
        <f>VLOOKUP(J42,'사업장현황(25하)'!$A$2:$T$1836,3,FALSE)</f>
        <v>천안</v>
      </c>
      <c r="J42" s="172" t="s">
        <v>3111</v>
      </c>
      <c r="K42" s="334">
        <v>25</v>
      </c>
      <c r="L42" s="163" t="s">
        <v>6215</v>
      </c>
      <c r="M42" s="153">
        <f>VLOOKUP(J42,'사업장현황(25하)'!$A$2:$T$1836,13,FALSE)</f>
        <v>5454000396</v>
      </c>
      <c r="N42" s="150">
        <f>VLOOKUP(J42,'사업장현황(25하)'!$A$2:$T$1836,14,FALSE)</f>
        <v>54540003960</v>
      </c>
      <c r="O42" s="152" t="str">
        <f>VLOOKUP(J42,'사업장현황(25하)'!$A$2:$T$1836,2,FALSE)</f>
        <v>정현수</v>
      </c>
      <c r="P42" s="152" t="str">
        <f>VLOOKUP(J42,'사업장현황(25하)'!$A$2:$T$1836,4,FALSE)</f>
        <v>충청남도 천안시 서북구 백석공단3길 66 (백석동)</v>
      </c>
      <c r="Q42" s="150" t="str">
        <f>VLOOKUP(J42,'사업장현황(25하)'!$A$2:$T$1836,6,FALSE)</f>
        <v>041-578-3766</v>
      </c>
      <c r="R42" s="150" t="str">
        <f>VLOOKUP(J42,'사업장현황(25하)'!$A$2:$T$1836,7,FALSE)</f>
        <v>041-578-3767</v>
      </c>
      <c r="S42" s="150" t="str">
        <f>VLOOKUP(J42,'사업장현황(25하)'!$A$2:$T$1836,8,FALSE)</f>
        <v>강혜진</v>
      </c>
      <c r="T42" s="150" t="str">
        <f>VLOOKUP(J42,'사업장현황(25하)'!$A$2:$T$1836,9,FALSE)</f>
        <v>주임</v>
      </c>
      <c r="U42" s="150" t="str">
        <f>VLOOKUP(J42,'사업장현황(25하)'!$A$2:$T$1836,10,FALSE)</f>
        <v>010-7678-9829</v>
      </c>
      <c r="V42" s="152" t="str">
        <f>VLOOKUP(J42,'사업장현황(25하)'!$A$2:$T$1836,12,FALSE)</f>
        <v>hjkang@sungyeon.net</v>
      </c>
      <c r="W42" s="217" t="s">
        <v>4699</v>
      </c>
      <c r="X42" s="151" t="s">
        <v>4697</v>
      </c>
      <c r="Y42" s="151" t="str">
        <f>VLOOKUP(J42,'사업장현황(25하)'!$A$2:$T$1836,11,FALSE)</f>
        <v>hjkang@sungyeon.net</v>
      </c>
      <c r="Z42" s="151"/>
      <c r="AA42" s="155"/>
      <c r="AB42" s="155"/>
      <c r="AC42" s="155"/>
      <c r="AD42" s="155">
        <f t="shared" si="0"/>
        <v>0</v>
      </c>
      <c r="AE42" s="217"/>
      <c r="AF42" s="155"/>
      <c r="AG42" s="217"/>
      <c r="AH42" s="155"/>
      <c r="AI42" s="145">
        <f t="shared" si="1"/>
        <v>0</v>
      </c>
      <c r="AJ42" s="156"/>
    </row>
    <row r="43" spans="1:99" s="164" customFormat="1" ht="24.95" customHeight="1">
      <c r="A43" s="150">
        <v>168</v>
      </c>
      <c r="B43" s="150">
        <v>41</v>
      </c>
      <c r="C43" s="313" t="s">
        <v>4272</v>
      </c>
      <c r="D43" s="217">
        <v>45945</v>
      </c>
      <c r="E43" s="217" t="str">
        <f>HLOOKUP(WEEKDAY(D43,2),data!$A$1:$G$2,2)</f>
        <v>(수)</v>
      </c>
      <c r="F43" s="150" t="s">
        <v>4249</v>
      </c>
      <c r="G43" s="150">
        <v>2</v>
      </c>
      <c r="H43" s="152" t="s">
        <v>3874</v>
      </c>
      <c r="I43" s="152" t="str">
        <f>VLOOKUP(J43,'사업장현황(25하)'!$A$2:$T$1836,3,FALSE)</f>
        <v>보령</v>
      </c>
      <c r="J43" s="190" t="s">
        <v>1695</v>
      </c>
      <c r="K43" s="334">
        <v>580</v>
      </c>
      <c r="L43" s="163" t="s">
        <v>7326</v>
      </c>
      <c r="M43" s="153">
        <f>VLOOKUP(J43,'사업장현황(25하)'!$A$2:$T$1836,13,FALSE)</f>
        <v>3108201751</v>
      </c>
      <c r="N43" s="150" t="str">
        <f>VLOOKUP(J43,'사업장현황(25하)'!$A$2:$T$1836,14,FALSE)</f>
        <v>31082017510</v>
      </c>
      <c r="O43" s="152" t="str">
        <f>VLOOKUP(J43,'사업장현황(25하)'!$A$2:$T$1836,2,FALSE)</f>
        <v>김건식</v>
      </c>
      <c r="P43" s="152" t="str">
        <f>VLOOKUP(J43,'사업장현황(25하)'!$A$2:$T$1836,4,FALSE)</f>
        <v>충청남도 홍성군 홍성읍 조양로 224 (고암리)</v>
      </c>
      <c r="Q43" s="150" t="str">
        <f>VLOOKUP(J43,'사업장현황(25하)'!$A$2:$T$1836,6,FALSE)</f>
        <v>041-630-6261</v>
      </c>
      <c r="R43" s="150" t="str">
        <f>VLOOKUP(J43,'사업장현황(25하)'!$A$2:$T$1836,7,FALSE)</f>
        <v>041-633-6119</v>
      </c>
      <c r="S43" s="150" t="str">
        <f>VLOOKUP(J43,'사업장현황(25하)'!$A$2:$T$1836,8,FALSE)</f>
        <v>조성필</v>
      </c>
      <c r="T43" s="150" t="str">
        <f>VLOOKUP(J43,'사업장현황(25하)'!$A$2:$T$1836,9,FALSE)</f>
        <v>보건관리자</v>
      </c>
      <c r="U43" s="150" t="str">
        <f>VLOOKUP(J43,'사업장현황(25하)'!$A$2:$T$1836,10,FALSE)</f>
        <v>010-3128-0875</v>
      </c>
      <c r="V43" s="152" t="str">
        <f>VLOOKUP(J43,'사업장현황(25하)'!$A$2:$T$1836,12,FALSE)</f>
        <v>pill5454@naver.com</v>
      </c>
      <c r="W43" s="217">
        <v>45971</v>
      </c>
      <c r="X43" s="151" t="s">
        <v>4491</v>
      </c>
      <c r="Y43" s="151" t="str">
        <f>VLOOKUP(J43,'사업장현황(25하)'!$A$2:$T$1836,11,FALSE)</f>
        <v xml:space="preserve">pill5454@hsmc.or.kr </v>
      </c>
      <c r="Z43" s="154"/>
      <c r="AA43" s="155"/>
      <c r="AB43" s="155"/>
      <c r="AC43" s="155"/>
      <c r="AD43" s="155">
        <f t="shared" si="0"/>
        <v>0</v>
      </c>
      <c r="AE43" s="217"/>
      <c r="AF43" s="155"/>
      <c r="AG43" s="217"/>
      <c r="AH43" s="155"/>
      <c r="AI43" s="145">
        <f t="shared" si="1"/>
        <v>0</v>
      </c>
      <c r="AJ43" s="156"/>
    </row>
    <row r="44" spans="1:99" s="168" customFormat="1" ht="24.95" customHeight="1">
      <c r="A44" s="150">
        <v>169</v>
      </c>
      <c r="B44" s="150">
        <v>42</v>
      </c>
      <c r="C44" s="313" t="s">
        <v>4281</v>
      </c>
      <c r="D44" s="217">
        <v>45946</v>
      </c>
      <c r="E44" s="217" t="str">
        <f>HLOOKUP(WEEKDAY(D44,2),data!$A$1:$G$2,2)</f>
        <v>(목)</v>
      </c>
      <c r="F44" s="150" t="s">
        <v>4251</v>
      </c>
      <c r="G44" s="150">
        <v>2</v>
      </c>
      <c r="H44" s="152" t="s">
        <v>3965</v>
      </c>
      <c r="I44" s="152" t="str">
        <f>VLOOKUP(J44,'사업장현황(25하)'!$A$2:$T$1836,3,FALSE)</f>
        <v>보령</v>
      </c>
      <c r="J44" s="249" t="s">
        <v>3568</v>
      </c>
      <c r="K44" s="334">
        <v>46</v>
      </c>
      <c r="L44" s="167" t="s">
        <v>6852</v>
      </c>
      <c r="M44" s="153">
        <f>VLOOKUP(J44,'사업장현황(25하)'!$A$2:$T$1836,13,FALSE)</f>
        <v>3108129427</v>
      </c>
      <c r="N44" s="150">
        <f>VLOOKUP(J44,'사업장현황(25하)'!$A$2:$T$1836,14,FALSE)</f>
        <v>31081294270</v>
      </c>
      <c r="O44" s="152" t="str">
        <f>VLOOKUP(J44,'사업장현황(25하)'!$A$2:$T$1836,2,FALSE)</f>
        <v>김현진</v>
      </c>
      <c r="P44" s="152" t="str">
        <f>VLOOKUP(J44,'사업장현황(25하)'!$A$2:$T$1836,4,FALSE)</f>
        <v>충청남도 홍성군 갈산면 산단로388번길 33 (취생리, (주)수천중공업)</v>
      </c>
      <c r="Q44" s="150" t="str">
        <f>VLOOKUP(J44,'사업장현황(25하)'!$A$2:$T$1836,6,FALSE)</f>
        <v>041-635-0601</v>
      </c>
      <c r="R44" s="150" t="str">
        <f>VLOOKUP(J44,'사업장현황(25하)'!$A$2:$T$1836,7,FALSE)</f>
        <v>041-635-0605</v>
      </c>
      <c r="S44" s="150" t="str">
        <f>VLOOKUP(J44,'사업장현황(25하)'!$A$2:$T$1836,8,FALSE)</f>
        <v>임재영</v>
      </c>
      <c r="T44" s="150" t="str">
        <f>VLOOKUP(J44,'사업장현황(25하)'!$A$2:$T$1836,9,FALSE)</f>
        <v>안전담당</v>
      </c>
      <c r="U44" s="150" t="str">
        <f>VLOOKUP(J44,'사업장현황(25하)'!$A$2:$T$1836,10,FALSE)</f>
        <v>010-6371-9061</v>
      </c>
      <c r="V44" s="152" t="str">
        <f>VLOOKUP(J44,'사업장현황(25하)'!$A$2:$T$1836,12,FALSE)</f>
        <v>biz@suchun.co.kr</v>
      </c>
      <c r="W44" s="217">
        <v>45973</v>
      </c>
      <c r="X44" s="151" t="s">
        <v>4508</v>
      </c>
      <c r="Y44" s="151" t="str">
        <f>VLOOKUP(J44,'사업장현황(25하)'!$A$2:$T$1836,11,FALSE)</f>
        <v>suchun111@hometax.go.kr</v>
      </c>
      <c r="Z44" s="151"/>
      <c r="AA44" s="155"/>
      <c r="AB44" s="155"/>
      <c r="AC44" s="155"/>
      <c r="AD44" s="155">
        <f t="shared" si="0"/>
        <v>0</v>
      </c>
      <c r="AE44" s="217"/>
      <c r="AF44" s="155"/>
      <c r="AG44" s="217"/>
      <c r="AH44" s="155"/>
      <c r="AI44" s="145">
        <f t="shared" si="1"/>
        <v>0</v>
      </c>
      <c r="AJ44" s="156"/>
      <c r="CE44" s="169"/>
      <c r="CU44" s="170"/>
    </row>
    <row r="45" spans="1:99" s="164" customFormat="1" ht="24.95" customHeight="1">
      <c r="A45" s="150">
        <v>170</v>
      </c>
      <c r="B45" s="150">
        <v>43</v>
      </c>
      <c r="C45" s="313" t="s">
        <v>4307</v>
      </c>
      <c r="D45" s="217">
        <v>45946</v>
      </c>
      <c r="E45" s="217" t="str">
        <f>HLOOKUP(WEEKDAY(D45,2),data!$A$1:$G$2,2)</f>
        <v>(목)</v>
      </c>
      <c r="F45" s="150" t="s">
        <v>2738</v>
      </c>
      <c r="G45" s="150">
        <v>2</v>
      </c>
      <c r="H45" s="152" t="s">
        <v>4250</v>
      </c>
      <c r="I45" s="152" t="str">
        <f>VLOOKUP(J45,'사업장현황(25하)'!$A$2:$T$1836,3,FALSE)</f>
        <v>천안</v>
      </c>
      <c r="J45" s="190" t="s">
        <v>1900</v>
      </c>
      <c r="K45" s="334">
        <v>13</v>
      </c>
      <c r="L45" s="163" t="s">
        <v>5727</v>
      </c>
      <c r="M45" s="153">
        <f>VLOOKUP(J45,'사업장현황(25하)'!$A$2:$T$1836,13,FALSE)</f>
        <v>3122431299</v>
      </c>
      <c r="N45" s="150" t="str">
        <f>VLOOKUP(J45,'사업장현황(25하)'!$A$2:$T$1836,14,FALSE)</f>
        <v>31224312990</v>
      </c>
      <c r="O45" s="152" t="str">
        <f>VLOOKUP(J45,'사업장현황(25하)'!$A$2:$T$1836,2,FALSE)</f>
        <v>전은미</v>
      </c>
      <c r="P45" s="152" t="str">
        <f>VLOOKUP(J45,'사업장현황(25하)'!$A$2:$T$1836,4,FALSE)</f>
        <v>충청남도 천안시 서북구 직산읍 부송로 136 (마정리)</v>
      </c>
      <c r="Q45" s="150" t="str">
        <f>VLOOKUP(J45,'사업장현황(25하)'!$A$2:$T$1836,6,FALSE)</f>
        <v>041-566-5507</v>
      </c>
      <c r="R45" s="150" t="str">
        <f>VLOOKUP(J45,'사업장현황(25하)'!$A$2:$T$1836,7,FALSE)</f>
        <v>041-566-5506</v>
      </c>
      <c r="S45" s="150" t="str">
        <f>VLOOKUP(J45,'사업장현황(25하)'!$A$2:$T$1836,8,FALSE)</f>
        <v>이동연</v>
      </c>
      <c r="T45" s="150" t="str">
        <f>VLOOKUP(J45,'사업장현황(25하)'!$A$2:$T$1836,9,FALSE)</f>
        <v>주임</v>
      </c>
      <c r="U45" s="150" t="str">
        <f>VLOOKUP(J45,'사업장현황(25하)'!$A$2:$T$1836,10,FALSE)</f>
        <v>010-7212-3586</v>
      </c>
      <c r="V45" s="152" t="str">
        <f>VLOOKUP(J45,'사업장현황(25하)'!$A$2:$T$1836,12,FALSE)</f>
        <v>dongyeon_lee@noahtrust.co.kr</v>
      </c>
      <c r="W45" s="217" t="s">
        <v>4465</v>
      </c>
      <c r="X45" s="151" t="s">
        <v>2738</v>
      </c>
      <c r="Y45" s="151" t="str">
        <f>VLOOKUP(J45,'사업장현황(25하)'!$A$2:$T$1836,11,FALSE)</f>
        <v>kspark</v>
      </c>
      <c r="Z45" s="154"/>
      <c r="AA45" s="155"/>
      <c r="AB45" s="155"/>
      <c r="AC45" s="155"/>
      <c r="AD45" s="155">
        <f t="shared" si="0"/>
        <v>0</v>
      </c>
      <c r="AE45" s="217"/>
      <c r="AF45" s="155"/>
      <c r="AG45" s="217"/>
      <c r="AH45" s="155"/>
      <c r="AI45" s="145">
        <f t="shared" si="1"/>
        <v>0</v>
      </c>
      <c r="AJ45" s="156"/>
      <c r="CE45" s="173"/>
      <c r="CU45" s="174"/>
    </row>
    <row r="46" spans="1:99" s="164" customFormat="1" ht="24.95" customHeight="1">
      <c r="A46" s="150">
        <v>171</v>
      </c>
      <c r="B46" s="150">
        <v>44</v>
      </c>
      <c r="C46" s="313" t="s">
        <v>4308</v>
      </c>
      <c r="D46" s="217">
        <v>45947</v>
      </c>
      <c r="E46" s="217" t="str">
        <f>HLOOKUP(WEEKDAY(D46,2),data!$A$1:$G$2,2)</f>
        <v>(금)</v>
      </c>
      <c r="F46" s="150" t="s">
        <v>4258</v>
      </c>
      <c r="G46" s="150">
        <v>2</v>
      </c>
      <c r="H46" s="152" t="s">
        <v>3802</v>
      </c>
      <c r="I46" s="152" t="str">
        <f>VLOOKUP(J46,'사업장현황(25하)'!$A$2:$T$1836,3,FALSE)</f>
        <v>천안</v>
      </c>
      <c r="J46" s="190" t="s">
        <v>4252</v>
      </c>
      <c r="K46" s="334">
        <v>25</v>
      </c>
      <c r="L46" s="163" t="s">
        <v>5710</v>
      </c>
      <c r="M46" s="153" t="str">
        <f>VLOOKUP(J46,'사업장현황(25하)'!$A$2:$T$1836,13,FALSE)</f>
        <v>204-81-71256</v>
      </c>
      <c r="N46" s="150">
        <f>VLOOKUP(J46,'사업장현황(25하)'!$A$2:$T$1836,14,FALSE)</f>
        <v>91201346717</v>
      </c>
      <c r="O46" s="152" t="str">
        <f>VLOOKUP(J46,'사업장현황(25하)'!$A$2:$T$1836,2,FALSE)</f>
        <v>남후식</v>
      </c>
      <c r="P46" s="152" t="str">
        <f>VLOOKUP(J46,'사업장현황(25하)'!$A$2:$T$1836,4,FALSE)</f>
        <v>충청남도 천안시 서북구 성환읍 대홍4길 15-5 (대홍리)</v>
      </c>
      <c r="Q46" s="150">
        <f>VLOOKUP(J46,'사업장현황(25하)'!$A$2:$T$1836,6,FALSE)</f>
        <v>0</v>
      </c>
      <c r="R46" s="150">
        <f>VLOOKUP(J46,'사업장현황(25하)'!$A$2:$T$1836,7,FALSE)</f>
        <v>0</v>
      </c>
      <c r="S46" s="150" t="str">
        <f>VLOOKUP(J46,'사업장현황(25하)'!$A$2:$T$1836,8,FALSE)</f>
        <v>김태선</v>
      </c>
      <c r="T46" s="150" t="str">
        <f>VLOOKUP(J46,'사업장현황(25하)'!$A$2:$T$1836,9,FALSE)</f>
        <v>책임</v>
      </c>
      <c r="U46" s="150" t="str">
        <f>VLOOKUP(J46,'사업장현황(25하)'!$A$2:$T$1836,10,FALSE)</f>
        <v>010-8314-8999</v>
      </c>
      <c r="V46" s="152" t="str">
        <f>VLOOKUP(J46,'사업장현황(25하)'!$A$2:$T$1836,12,FALSE)</f>
        <v>xotjs16@nyhanger.co.kr</v>
      </c>
      <c r="W46" s="217">
        <v>45973</v>
      </c>
      <c r="X46" s="151" t="s">
        <v>4508</v>
      </c>
      <c r="Y46" s="151" t="str">
        <f>VLOOKUP(J46,'사업장현황(25하)'!$A$2:$T$1836,11,FALSE)</f>
        <v>ny6127@empas.com</v>
      </c>
      <c r="Z46" s="151"/>
      <c r="AA46" s="155"/>
      <c r="AB46" s="155"/>
      <c r="AC46" s="155"/>
      <c r="AD46" s="155">
        <f t="shared" si="0"/>
        <v>0</v>
      </c>
      <c r="AE46" s="217"/>
      <c r="AF46" s="155"/>
      <c r="AG46" s="217"/>
      <c r="AH46" s="155"/>
      <c r="AI46" s="145">
        <f t="shared" si="1"/>
        <v>0</v>
      </c>
      <c r="AJ46" s="156"/>
      <c r="CE46" s="173"/>
      <c r="CU46" s="174"/>
    </row>
    <row r="47" spans="1:99" s="168" customFormat="1" ht="24.95" customHeight="1">
      <c r="A47" s="150">
        <v>172</v>
      </c>
      <c r="B47" s="150">
        <v>45</v>
      </c>
      <c r="C47" s="313" t="s">
        <v>4309</v>
      </c>
      <c r="D47" s="217">
        <v>45947</v>
      </c>
      <c r="E47" s="217" t="str">
        <f>HLOOKUP(WEEKDAY(D47,2),data!$A$1:$G$2,2)</f>
        <v>(금)</v>
      </c>
      <c r="F47" s="150" t="s">
        <v>2737</v>
      </c>
      <c r="G47" s="150">
        <v>2</v>
      </c>
      <c r="H47" s="152" t="s">
        <v>3802</v>
      </c>
      <c r="I47" s="152" t="str">
        <f>VLOOKUP(J47,'사업장현황(25하)'!$A$2:$T$1836,3,FALSE)</f>
        <v>천안</v>
      </c>
      <c r="J47" s="172" t="s">
        <v>6690</v>
      </c>
      <c r="K47" s="334">
        <v>13</v>
      </c>
      <c r="L47" s="167" t="s">
        <v>6693</v>
      </c>
      <c r="M47" s="153" t="str">
        <f>VLOOKUP(J47,'사업장현황(25하)'!$A$2:$T$1836,13,FALSE)</f>
        <v>135-81-66480</v>
      </c>
      <c r="N47" s="150">
        <f>VLOOKUP(J47,'사업장현황(25하)'!$A$2:$T$1836,14,FALSE)</f>
        <v>13581664806</v>
      </c>
      <c r="O47" s="152" t="str">
        <f>VLOOKUP(J47,'사업장현황(25하)'!$A$2:$T$1836,2,FALSE)</f>
        <v>민경인</v>
      </c>
      <c r="P47" s="152" t="str">
        <f>VLOOKUP(J47,'사업장현황(25하)'!$A$2:$T$1836,4,FALSE)</f>
        <v>충청남도 천안시 서북구 입장면 용정도하길 495 (산정리)</v>
      </c>
      <c r="Q47" s="150">
        <f>VLOOKUP(J47,'사업장현황(25하)'!$A$2:$T$1836,6,FALSE)</f>
        <v>0</v>
      </c>
      <c r="R47" s="150">
        <f>VLOOKUP(J47,'사업장현황(25하)'!$A$2:$T$1836,7,FALSE)</f>
        <v>0</v>
      </c>
      <c r="S47" s="150" t="str">
        <f>VLOOKUP(J47,'사업장현황(25하)'!$A$2:$T$1836,8,FALSE)</f>
        <v>황선태</v>
      </c>
      <c r="T47" s="150" t="str">
        <f>VLOOKUP(J47,'사업장현황(25하)'!$A$2:$T$1836,9,FALSE)</f>
        <v>안전팀장</v>
      </c>
      <c r="U47" s="150" t="str">
        <f>VLOOKUP(J47,'사업장현황(25하)'!$A$2:$T$1836,10,FALSE)</f>
        <v>010-9819-0308</v>
      </c>
      <c r="V47" s="152" t="str">
        <f>VLOOKUP(J47,'사업장현황(25하)'!$A$2:$T$1836,12,FALSE)</f>
        <v>great-88@hanmail.net</v>
      </c>
      <c r="W47" s="217">
        <v>45974</v>
      </c>
      <c r="X47" s="151" t="s">
        <v>4512</v>
      </c>
      <c r="Y47" s="151" t="str">
        <f>VLOOKUP(J47,'사업장현황(25하)'!$A$2:$T$1836,11,FALSE)</f>
        <v>db5545@dongbangfp.com</v>
      </c>
      <c r="Z47" s="154"/>
      <c r="AA47" s="155"/>
      <c r="AB47" s="155"/>
      <c r="AC47" s="155"/>
      <c r="AD47" s="155">
        <f t="shared" si="0"/>
        <v>0</v>
      </c>
      <c r="AE47" s="217"/>
      <c r="AF47" s="155"/>
      <c r="AG47" s="217"/>
      <c r="AH47" s="155"/>
      <c r="AI47" s="145">
        <f t="shared" si="1"/>
        <v>0</v>
      </c>
      <c r="AJ47" s="162"/>
      <c r="CE47" s="169"/>
      <c r="CU47" s="170"/>
    </row>
    <row r="48" spans="1:99" s="158" customFormat="1" ht="24.95" customHeight="1">
      <c r="A48" s="150">
        <v>173</v>
      </c>
      <c r="B48" s="150">
        <v>46</v>
      </c>
      <c r="C48" s="313" t="s">
        <v>4310</v>
      </c>
      <c r="D48" s="217">
        <v>45947</v>
      </c>
      <c r="E48" s="217" t="str">
        <f>HLOOKUP(WEEKDAY(D48,2),data!$A$1:$G$2,2)</f>
        <v>(금)</v>
      </c>
      <c r="F48" s="150" t="s">
        <v>2738</v>
      </c>
      <c r="G48" s="150">
        <v>2</v>
      </c>
      <c r="H48" s="152" t="s">
        <v>3802</v>
      </c>
      <c r="I48" s="152" t="str">
        <f>VLOOKUP(J48,'사업장현황(25하)'!$A$2:$T$1836,3,FALSE)</f>
        <v>천안</v>
      </c>
      <c r="J48" s="249" t="s">
        <v>7624</v>
      </c>
      <c r="K48" s="334">
        <v>34</v>
      </c>
      <c r="L48" s="157" t="s">
        <v>7155</v>
      </c>
      <c r="M48" s="153" t="str">
        <f>VLOOKUP(J48,'사업장현황(25하)'!$A$2:$T$1836,13,FALSE)</f>
        <v>803-86-00460</v>
      </c>
      <c r="N48" s="150">
        <f>VLOOKUP(J48,'사업장현황(25하)'!$A$2:$T$1836,14,FALSE)</f>
        <v>80386004606</v>
      </c>
      <c r="O48" s="152" t="str">
        <f>VLOOKUP(J48,'사업장현황(25하)'!$A$2:$T$1836,2,FALSE)</f>
        <v>김종훈</v>
      </c>
      <c r="P48" s="152" t="str">
        <f>VLOOKUP(J48,'사업장현황(25하)'!$A$2:$T$1836,4,FALSE)</f>
        <v>충청남도 천안시 서북구 성환읍 하리2길 64 (도하리)</v>
      </c>
      <c r="Q48" s="150">
        <f>VLOOKUP(J48,'사업장현황(25하)'!$A$2:$T$1836,6,FALSE)</f>
        <v>0</v>
      </c>
      <c r="R48" s="150">
        <f>VLOOKUP(J48,'사업장현황(25하)'!$A$2:$T$1836,7,FALSE)</f>
        <v>0</v>
      </c>
      <c r="S48" s="150" t="str">
        <f>VLOOKUP(J48,'사업장현황(25하)'!$A$2:$T$1836,8,FALSE)</f>
        <v>한남수</v>
      </c>
      <c r="T48" s="150" t="str">
        <f>VLOOKUP(J48,'사업장현황(25하)'!$A$2:$T$1836,9,FALSE)</f>
        <v>소장</v>
      </c>
      <c r="U48" s="150" t="str">
        <f>VLOOKUP(J48,'사업장현황(25하)'!$A$2:$T$1836,10,FALSE)</f>
        <v>010-4807-5087</v>
      </c>
      <c r="V48" s="152" t="str">
        <f>VLOOKUP(J48,'사업장현황(25하)'!$A$2:$T$1836,12,FALSE)</f>
        <v>par8205@naver.com</v>
      </c>
      <c r="W48" s="217">
        <v>45974</v>
      </c>
      <c r="X48" s="151" t="s">
        <v>4512</v>
      </c>
      <c r="Y48" s="151" t="str">
        <f>VLOOKUP(J48,'사업장현황(25하)'!$A$2:$T$1836,11,FALSE)</f>
        <v>par8204@naver.com</v>
      </c>
      <c r="Z48" s="151"/>
      <c r="AA48" s="155"/>
      <c r="AB48" s="155"/>
      <c r="AC48" s="155"/>
      <c r="AD48" s="155">
        <f t="shared" si="0"/>
        <v>0</v>
      </c>
      <c r="AE48" s="217"/>
      <c r="AF48" s="155"/>
      <c r="AG48" s="217"/>
      <c r="AH48" s="155"/>
      <c r="AI48" s="145">
        <f t="shared" si="1"/>
        <v>0</v>
      </c>
      <c r="AJ48" s="156"/>
    </row>
    <row r="49" spans="1:99" s="158" customFormat="1" ht="24.95" customHeight="1">
      <c r="A49" s="150">
        <v>174</v>
      </c>
      <c r="B49" s="150">
        <v>47</v>
      </c>
      <c r="C49" s="313" t="s">
        <v>4318</v>
      </c>
      <c r="D49" s="217">
        <v>45950</v>
      </c>
      <c r="E49" s="217" t="str">
        <f>HLOOKUP(WEEKDAY(D49,2),data!$A$1:$G$2,2)</f>
        <v>(월)</v>
      </c>
      <c r="F49" s="150" t="s">
        <v>4315</v>
      </c>
      <c r="G49" s="150">
        <v>2</v>
      </c>
      <c r="H49" s="152" t="s">
        <v>3873</v>
      </c>
      <c r="I49" s="152" t="str">
        <f>VLOOKUP(J49,'사업장현황(25하)'!$A$2:$T$1836,3,FALSE)</f>
        <v>원주</v>
      </c>
      <c r="J49" s="152" t="s">
        <v>3286</v>
      </c>
      <c r="K49" s="334">
        <v>80</v>
      </c>
      <c r="L49" s="157" t="s">
        <v>6512</v>
      </c>
      <c r="M49" s="153">
        <f>VLOOKUP(J49,'사업장현황(25하)'!$A$2:$T$1836,13,FALSE)</f>
        <v>1738600428</v>
      </c>
      <c r="N49" s="150">
        <f>VLOOKUP(J49,'사업장현황(25하)'!$A$2:$T$1836,14,FALSE)</f>
        <v>17386004286</v>
      </c>
      <c r="O49" s="152" t="str">
        <f>VLOOKUP(J49,'사업장현황(25하)'!$A$2:$T$1836,2,FALSE)</f>
        <v>이동준</v>
      </c>
      <c r="P49" s="152" t="str">
        <f>VLOOKUP(J49,'사업장현황(25하)'!$A$2:$T$1836,4,FALSE)</f>
        <v>강원특별자치도 원주시 문막읍 문막공단길 202 (반계리)</v>
      </c>
      <c r="Q49" s="150">
        <f>VLOOKUP(J49,'사업장현황(25하)'!$A$2:$T$1836,6,FALSE)</f>
        <v>0</v>
      </c>
      <c r="R49" s="150">
        <f>VLOOKUP(J49,'사업장현황(25하)'!$A$2:$T$1836,7,FALSE)</f>
        <v>0</v>
      </c>
      <c r="S49" s="150" t="str">
        <f>VLOOKUP(J49,'사업장현황(25하)'!$A$2:$T$1836,8,FALSE)</f>
        <v>김인성</v>
      </c>
      <c r="T49" s="150" t="str">
        <f>VLOOKUP(J49,'사업장현황(25하)'!$A$2:$T$1836,9,FALSE)</f>
        <v>부장</v>
      </c>
      <c r="U49" s="150" t="str">
        <f>VLOOKUP(J49,'사업장현황(25하)'!$A$2:$T$1836,10,FALSE)</f>
        <v>010-6515-4438</v>
      </c>
      <c r="V49" s="152" t="str">
        <f>VLOOKUP(J49,'사업장현황(25하)'!$A$2:$T$1836,12,FALSE)</f>
        <v>cup0438@eunsungenc.com</v>
      </c>
      <c r="W49" s="217">
        <v>45978</v>
      </c>
      <c r="X49" s="151" t="s">
        <v>4532</v>
      </c>
      <c r="Y49" s="151" t="str">
        <f>VLOOKUP(J49,'사업장현황(25하)'!$A$2:$T$1836,11,FALSE)</f>
        <v>cup0438@eunsungenc.com</v>
      </c>
      <c r="Z49" s="154"/>
      <c r="AA49" s="155"/>
      <c r="AB49" s="155"/>
      <c r="AC49" s="155"/>
      <c r="AD49" s="155">
        <f t="shared" si="0"/>
        <v>0</v>
      </c>
      <c r="AE49" s="217"/>
      <c r="AF49" s="155"/>
      <c r="AG49" s="217"/>
      <c r="AH49" s="155"/>
      <c r="AI49" s="145">
        <f t="shared" si="1"/>
        <v>0</v>
      </c>
      <c r="AJ49" s="156"/>
    </row>
    <row r="50" spans="1:99" s="164" customFormat="1" ht="24.95" customHeight="1">
      <c r="A50" s="150">
        <v>175</v>
      </c>
      <c r="B50" s="150">
        <v>48</v>
      </c>
      <c r="C50" s="313" t="s">
        <v>4323</v>
      </c>
      <c r="D50" s="217">
        <v>45951</v>
      </c>
      <c r="E50" s="217" t="str">
        <f>HLOOKUP(WEEKDAY(D50,2),data!$A$1:$G$2,2)</f>
        <v>(화)</v>
      </c>
      <c r="F50" s="150" t="s">
        <v>2738</v>
      </c>
      <c r="G50" s="150">
        <v>1</v>
      </c>
      <c r="H50" s="152"/>
      <c r="I50" s="152" t="str">
        <f>VLOOKUP(J50,'사업장현황(25하)'!$A$2:$T$1836,3,FALSE)</f>
        <v>천안</v>
      </c>
      <c r="J50" s="190" t="s">
        <v>2529</v>
      </c>
      <c r="K50" s="334">
        <v>3</v>
      </c>
      <c r="L50" s="163" t="s">
        <v>5978</v>
      </c>
      <c r="M50" s="153">
        <f>VLOOKUP(J50,'사업장현황(25하)'!$A$2:$T$1836,13,FALSE)</f>
        <v>3123024260</v>
      </c>
      <c r="N50" s="150" t="str">
        <f>VLOOKUP(J50,'사업장현황(25하)'!$A$2:$T$1836,14,FALSE)</f>
        <v>31230242600</v>
      </c>
      <c r="O50" s="152" t="str">
        <f>VLOOKUP(J50,'사업장현황(25하)'!$A$2:$T$1836,2,FALSE)</f>
        <v>유세란</v>
      </c>
      <c r="P50" s="152" t="str">
        <f>VLOOKUP(J50,'사업장현황(25하)'!$A$2:$T$1836,4,FALSE)</f>
        <v>충청남도 천안시 동남구 성남면 신사대화로 387 (대화리)</v>
      </c>
      <c r="Q50" s="150" t="str">
        <f>VLOOKUP(J50,'사업장현황(25하)'!$A$2:$T$1836,6,FALSE)</f>
        <v>041-523-3332</v>
      </c>
      <c r="R50" s="150" t="str">
        <f>VLOOKUP(J50,'사업장현황(25하)'!$A$2:$T$1836,7,FALSE)</f>
        <v>041-523-3331</v>
      </c>
      <c r="S50" s="150" t="str">
        <f>VLOOKUP(J50,'사업장현황(25하)'!$A$2:$T$1836,8,FALSE)</f>
        <v>유세란</v>
      </c>
      <c r="T50" s="150" t="str">
        <f>VLOOKUP(J50,'사업장현황(25하)'!$A$2:$T$1836,9,FALSE)</f>
        <v>대표</v>
      </c>
      <c r="U50" s="150">
        <f>VLOOKUP(J50,'사업장현황(25하)'!$A$2:$T$1836,10,FALSE)</f>
        <v>0</v>
      </c>
      <c r="V50" s="152" t="str">
        <f>VLOOKUP(J50,'사업장현황(25하)'!$A$2:$T$1836,12,FALSE)</f>
        <v>ysr8018@hanmail.net</v>
      </c>
      <c r="W50" s="217" t="s">
        <v>4540</v>
      </c>
      <c r="X50" s="151" t="s">
        <v>2738</v>
      </c>
      <c r="Y50" s="151" t="str">
        <f>VLOOKUP(J50,'사업장현황(25하)'!$A$2:$T$1836,11,FALSE)</f>
        <v>ysr8018@hanmail.net</v>
      </c>
      <c r="Z50" s="151"/>
      <c r="AA50" s="155"/>
      <c r="AB50" s="155"/>
      <c r="AC50" s="155"/>
      <c r="AD50" s="155">
        <f t="shared" si="0"/>
        <v>0</v>
      </c>
      <c r="AE50" s="217"/>
      <c r="AF50" s="155"/>
      <c r="AG50" s="217"/>
      <c r="AH50" s="155"/>
      <c r="AI50" s="145">
        <f t="shared" si="1"/>
        <v>0</v>
      </c>
      <c r="AJ50" s="156"/>
    </row>
    <row r="51" spans="1:99" s="164" customFormat="1" ht="24.95" customHeight="1">
      <c r="A51" s="150">
        <v>176</v>
      </c>
      <c r="B51" s="150">
        <v>49</v>
      </c>
      <c r="C51" s="313" t="s">
        <v>4333</v>
      </c>
      <c r="D51" s="217">
        <v>45952</v>
      </c>
      <c r="E51" s="217" t="str">
        <f>HLOOKUP(WEEKDAY(D51,2),data!$A$1:$G$2,2)</f>
        <v>(수)</v>
      </c>
      <c r="F51" s="150" t="s">
        <v>2738</v>
      </c>
      <c r="G51" s="150">
        <v>2</v>
      </c>
      <c r="H51" s="152" t="s">
        <v>3873</v>
      </c>
      <c r="I51" s="152" t="str">
        <f>VLOOKUP(J51,'사업장현황(25하)'!$A$2:$T$1836,3,FALSE)</f>
        <v>강릉</v>
      </c>
      <c r="J51" s="172" t="s">
        <v>3413</v>
      </c>
      <c r="K51" s="334">
        <v>16</v>
      </c>
      <c r="L51" s="163" t="s">
        <v>4934</v>
      </c>
      <c r="M51" s="153">
        <f>VLOOKUP(J51,'사업장현황(25하)'!$A$2:$T$1836,13,FALSE)</f>
        <v>1028122615</v>
      </c>
      <c r="N51" s="150">
        <f>VLOOKUP(J51,'사업장현황(25하)'!$A$2:$T$1836,14,FALSE)</f>
        <v>10281226156</v>
      </c>
      <c r="O51" s="152" t="str">
        <f>VLOOKUP(J51,'사업장현황(25하)'!$A$2:$T$1836,2,FALSE)</f>
        <v>황창연, 김민기</v>
      </c>
      <c r="P51" s="152" t="str">
        <f>VLOOKUP(J51,'사업장현황(25하)'!$A$2:$T$1836,4,FALSE)</f>
        <v>강원특별자치도 양양군 손양면 공항로 230 (동호리, 설해원)</v>
      </c>
      <c r="Q51" s="150">
        <f>VLOOKUP(J51,'사업장현황(25하)'!$A$2:$T$1836,6,FALSE)</f>
        <v>0</v>
      </c>
      <c r="R51" s="150">
        <f>VLOOKUP(J51,'사업장현황(25하)'!$A$2:$T$1836,7,FALSE)</f>
        <v>0</v>
      </c>
      <c r="S51" s="150" t="str">
        <f>VLOOKUP(J51,'사업장현황(25하)'!$A$2:$T$1836,8,FALSE)</f>
        <v>이경진</v>
      </c>
      <c r="T51" s="150" t="str">
        <f>VLOOKUP(J51,'사업장현황(25하)'!$A$2:$T$1836,9,FALSE)</f>
        <v>차장</v>
      </c>
      <c r="U51" s="150" t="str">
        <f>VLOOKUP(J51,'사업장현황(25하)'!$A$2:$T$1836,10,FALSE)</f>
        <v>010-5760-6933</v>
      </c>
      <c r="V51" s="152" t="str">
        <f>VLOOKUP(J51,'사업장현황(25하)'!$A$2:$T$1836,12,FALSE)</f>
        <v>kyungjin.lee@ikukbo.com</v>
      </c>
      <c r="W51" s="217">
        <v>45981</v>
      </c>
      <c r="X51" s="151" t="s">
        <v>4541</v>
      </c>
      <c r="Y51" s="151" t="str">
        <f>VLOOKUP(J51,'사업장현황(25하)'!$A$2:$T$1836,11,FALSE)</f>
        <v>kukbo1@ikukbo.com</v>
      </c>
      <c r="Z51" s="151"/>
      <c r="AA51" s="155"/>
      <c r="AB51" s="155"/>
      <c r="AC51" s="155"/>
      <c r="AD51" s="155">
        <f t="shared" si="0"/>
        <v>0</v>
      </c>
      <c r="AE51" s="217"/>
      <c r="AF51" s="155"/>
      <c r="AG51" s="217"/>
      <c r="AH51" s="155"/>
      <c r="AI51" s="145">
        <f t="shared" si="1"/>
        <v>0</v>
      </c>
      <c r="AJ51" s="156"/>
    </row>
    <row r="52" spans="1:99" s="164" customFormat="1" ht="24.95" customHeight="1">
      <c r="A52" s="150">
        <v>177</v>
      </c>
      <c r="B52" s="150">
        <v>50</v>
      </c>
      <c r="C52" s="313" t="s">
        <v>4334</v>
      </c>
      <c r="D52" s="217">
        <v>45952</v>
      </c>
      <c r="E52" s="217" t="str">
        <f>HLOOKUP(WEEKDAY(D52,2),data!$A$1:$G$2,2)</f>
        <v>(수)</v>
      </c>
      <c r="F52" s="150" t="s">
        <v>4328</v>
      </c>
      <c r="G52" s="150">
        <v>2</v>
      </c>
      <c r="H52" s="152" t="s">
        <v>3873</v>
      </c>
      <c r="I52" s="152" t="str">
        <f>VLOOKUP(J52,'사업장현황(25하)'!$A$2:$T$1836,3,FALSE)</f>
        <v>강릉</v>
      </c>
      <c r="J52" s="172" t="s">
        <v>3419</v>
      </c>
      <c r="K52" s="334">
        <v>65</v>
      </c>
      <c r="L52" s="163" t="s">
        <v>6641</v>
      </c>
      <c r="M52" s="153">
        <f>VLOOKUP(J52,'사업장현황(25하)'!$A$2:$T$1836,13,FALSE)</f>
        <v>1308104228</v>
      </c>
      <c r="N52" s="150">
        <f>VLOOKUP(J52,'사업장현황(25하)'!$A$2:$T$1836,14,FALSE)</f>
        <v>13081042286</v>
      </c>
      <c r="O52" s="152" t="str">
        <f>VLOOKUP(J52,'사업장현황(25하)'!$A$2:$T$1836,2,FALSE)</f>
        <v>장윤일</v>
      </c>
      <c r="P52" s="152" t="str">
        <f>VLOOKUP(J52,'사업장현황(25하)'!$A$2:$T$1836,4,FALSE)</f>
        <v>강원특별자치도 양양군 손양면 공항로 230 (동호리, 설해원)</v>
      </c>
      <c r="Q52" s="150">
        <f>VLOOKUP(J52,'사업장현황(25하)'!$A$2:$T$1836,6,FALSE)</f>
        <v>0</v>
      </c>
      <c r="R52" s="150">
        <f>VLOOKUP(J52,'사업장현황(25하)'!$A$2:$T$1836,7,FALSE)</f>
        <v>0</v>
      </c>
      <c r="S52" s="150" t="str">
        <f>VLOOKUP(J52,'사업장현황(25하)'!$A$2:$T$1836,8,FALSE)</f>
        <v>안성웅</v>
      </c>
      <c r="T52" s="150" t="str">
        <f>VLOOKUP(J52,'사업장현황(25하)'!$A$2:$T$1836,9,FALSE)</f>
        <v>과장</v>
      </c>
      <c r="U52" s="150" t="str">
        <f>VLOOKUP(J52,'사업장현황(25하)'!$A$2:$T$1836,10,FALSE)</f>
        <v>010-8704-7166</v>
      </c>
      <c r="V52" s="152" t="str">
        <f>VLOOKUP(J52,'사업장현황(25하)'!$A$2:$T$1836,12,FALSE)</f>
        <v>ahnsw@kesson.co.kr</v>
      </c>
      <c r="W52" s="217">
        <v>45981</v>
      </c>
      <c r="X52" s="151" t="s">
        <v>4541</v>
      </c>
      <c r="Y52" s="151" t="str">
        <f>VLOOKUP(J52,'사업장현황(25하)'!$A$2:$T$1836,11,FALSE)</f>
        <v>kesson1@hometax.go.kr</v>
      </c>
      <c r="Z52" s="151"/>
      <c r="AA52" s="155"/>
      <c r="AB52" s="155"/>
      <c r="AC52" s="155"/>
      <c r="AD52" s="155">
        <f t="shared" si="0"/>
        <v>0</v>
      </c>
      <c r="AE52" s="217"/>
      <c r="AF52" s="155"/>
      <c r="AG52" s="217"/>
      <c r="AH52" s="155"/>
      <c r="AI52" s="145">
        <f t="shared" si="1"/>
        <v>0</v>
      </c>
      <c r="AJ52" s="156"/>
    </row>
    <row r="53" spans="1:99" s="164" customFormat="1" ht="24.95" customHeight="1">
      <c r="A53" s="150">
        <v>178</v>
      </c>
      <c r="B53" s="150">
        <v>51</v>
      </c>
      <c r="C53" s="313" t="s">
        <v>4335</v>
      </c>
      <c r="D53" s="217">
        <v>45952</v>
      </c>
      <c r="E53" s="217" t="str">
        <f>HLOOKUP(WEEKDAY(D53,2),data!$A$1:$G$2,2)</f>
        <v>(수)</v>
      </c>
      <c r="F53" s="150" t="s">
        <v>4329</v>
      </c>
      <c r="G53" s="150">
        <v>2</v>
      </c>
      <c r="H53" s="152" t="s">
        <v>3873</v>
      </c>
      <c r="I53" s="152" t="str">
        <f>VLOOKUP(J53,'사업장현황(25하)'!$A$2:$T$1836,3,FALSE)</f>
        <v>강릉</v>
      </c>
      <c r="J53" s="172" t="s">
        <v>3422</v>
      </c>
      <c r="K53" s="334">
        <v>41</v>
      </c>
      <c r="L53" s="163" t="s">
        <v>7101</v>
      </c>
      <c r="M53" s="153">
        <f>VLOOKUP(J53,'사업장현황(25하)'!$A$2:$T$1836,13,FALSE)</f>
        <v>2118648229</v>
      </c>
      <c r="N53" s="150">
        <f>VLOOKUP(J53,'사업장현황(25하)'!$A$2:$T$1836,14,FALSE)</f>
        <v>21186482296</v>
      </c>
      <c r="O53" s="152" t="str">
        <f>VLOOKUP(J53,'사업장현황(25하)'!$A$2:$T$1836,2,FALSE)</f>
        <v>이승성</v>
      </c>
      <c r="P53" s="152" t="str">
        <f>VLOOKUP(J53,'사업장현황(25하)'!$A$2:$T$1836,4,FALSE)</f>
        <v>강원특별자치도 양양군 손양면 공항로 230 (동호리, 설해원)</v>
      </c>
      <c r="Q53" s="150">
        <f>VLOOKUP(J53,'사업장현황(25하)'!$A$2:$T$1836,6,FALSE)</f>
        <v>0</v>
      </c>
      <c r="R53" s="150">
        <f>VLOOKUP(J53,'사업장현황(25하)'!$A$2:$T$1836,7,FALSE)</f>
        <v>0</v>
      </c>
      <c r="S53" s="150" t="str">
        <f>VLOOKUP(J53,'사업장현황(25하)'!$A$2:$T$1836,8,FALSE)</f>
        <v>고정욱</v>
      </c>
      <c r="T53" s="150" t="str">
        <f>VLOOKUP(J53,'사업장현황(25하)'!$A$2:$T$1836,9,FALSE)</f>
        <v>선임</v>
      </c>
      <c r="U53" s="150" t="str">
        <f>VLOOKUP(J53,'사업장현황(25하)'!$A$2:$T$1836,10,FALSE)</f>
        <v>010-8934-0836</v>
      </c>
      <c r="V53" s="152" t="str">
        <f>VLOOKUP(J53,'사업장현황(25하)'!$A$2:$T$1836,12,FALSE)</f>
        <v>rhwjddnr159@eunmin.co.kr</v>
      </c>
      <c r="W53" s="217">
        <v>45981</v>
      </c>
      <c r="X53" s="151" t="s">
        <v>4541</v>
      </c>
      <c r="Y53" s="151" t="str">
        <f>VLOOKUP(J53,'사업장현황(25하)'!$A$2:$T$1836,11,FALSE)</f>
        <v>rhwjddnr159@eunmin.co.kr</v>
      </c>
      <c r="Z53" s="154"/>
      <c r="AA53" s="155"/>
      <c r="AB53" s="155"/>
      <c r="AC53" s="155"/>
      <c r="AD53" s="155">
        <f t="shared" si="0"/>
        <v>0</v>
      </c>
      <c r="AE53" s="217"/>
      <c r="AF53" s="155"/>
      <c r="AG53" s="217"/>
      <c r="AH53" s="155"/>
      <c r="AI53" s="145">
        <f t="shared" si="1"/>
        <v>0</v>
      </c>
      <c r="AJ53" s="156"/>
    </row>
    <row r="54" spans="1:99" s="164" customFormat="1" ht="24.95" customHeight="1">
      <c r="A54" s="150">
        <v>180</v>
      </c>
      <c r="B54" s="150">
        <v>53</v>
      </c>
      <c r="C54" s="313" t="s">
        <v>4372</v>
      </c>
      <c r="D54" s="217">
        <v>45957</v>
      </c>
      <c r="E54" s="217" t="str">
        <f>HLOOKUP(WEEKDAY(D54,2),data!$A$1:$G$2,2)</f>
        <v>(월)</v>
      </c>
      <c r="F54" s="150" t="s">
        <v>4352</v>
      </c>
      <c r="G54" s="150">
        <v>2</v>
      </c>
      <c r="H54" s="152" t="s">
        <v>4148</v>
      </c>
      <c r="I54" s="152" t="str">
        <f>VLOOKUP(J54,'사업장현황(25하)'!$A$2:$T$1836,3,FALSE)</f>
        <v>천안</v>
      </c>
      <c r="J54" s="190" t="s">
        <v>2475</v>
      </c>
      <c r="K54" s="334">
        <v>7</v>
      </c>
      <c r="L54" s="163" t="s">
        <v>6787</v>
      </c>
      <c r="M54" s="153">
        <f>VLOOKUP(J54,'사업장현황(25하)'!$A$2:$T$1836,13,FALSE)</f>
        <v>5608800515</v>
      </c>
      <c r="N54" s="150" t="str">
        <f>VLOOKUP(J54,'사업장현황(25하)'!$A$2:$T$1836,14,FALSE)</f>
        <v>56088005150</v>
      </c>
      <c r="O54" s="152" t="str">
        <f>VLOOKUP(J54,'사업장현황(25하)'!$A$2:$T$1836,2,FALSE)</f>
        <v>김다별</v>
      </c>
      <c r="P54" s="152" t="str">
        <f>VLOOKUP(J54,'사업장현황(25하)'!$A$2:$T$1836,4,FALSE)</f>
        <v>충청남도 아산시 영인면 월선서길 77-71 (월선리)</v>
      </c>
      <c r="Q54" s="150" t="str">
        <f>VLOOKUP(J54,'사업장현황(25하)'!$A$2:$T$1836,6,FALSE)</f>
        <v>041-541-4517</v>
      </c>
      <c r="R54" s="150" t="str">
        <f>VLOOKUP(J54,'사업장현황(25하)'!$A$2:$T$1836,7,FALSE)</f>
        <v>041-542-4517</v>
      </c>
      <c r="S54" s="150" t="str">
        <f>VLOOKUP(J54,'사업장현황(25하)'!$A$2:$T$1836,8,FALSE)</f>
        <v>최미선</v>
      </c>
      <c r="T54" s="150" t="str">
        <f>VLOOKUP(J54,'사업장현황(25하)'!$A$2:$T$1836,9,FALSE)</f>
        <v>과장</v>
      </c>
      <c r="U54" s="150" t="str">
        <f>VLOOKUP(J54,'사업장현황(25하)'!$A$2:$T$1836,10,FALSE)</f>
        <v>010-9025-3963</v>
      </c>
      <c r="V54" s="152" t="str">
        <f>VLOOKUP(J54,'사업장현황(25하)'!$A$2:$T$1836,12,FALSE)</f>
        <v>saea4517@naver.com</v>
      </c>
      <c r="W54" s="217" t="s">
        <v>4567</v>
      </c>
      <c r="X54" s="151" t="s">
        <v>2738</v>
      </c>
      <c r="Y54" s="151" t="str">
        <f>VLOOKUP(J54,'사업장현황(25하)'!$A$2:$T$1836,11,FALSE)</f>
        <v>saea4517@naver.com</v>
      </c>
      <c r="Z54" s="154"/>
      <c r="AA54" s="155"/>
      <c r="AB54" s="155"/>
      <c r="AC54" s="155"/>
      <c r="AD54" s="155">
        <f t="shared" si="0"/>
        <v>0</v>
      </c>
      <c r="AE54" s="217"/>
      <c r="AF54" s="155"/>
      <c r="AG54" s="217"/>
      <c r="AH54" s="155"/>
      <c r="AI54" s="145">
        <f t="shared" si="1"/>
        <v>0</v>
      </c>
      <c r="AJ54" s="156"/>
    </row>
    <row r="55" spans="1:99" s="164" customFormat="1" ht="24.95" customHeight="1">
      <c r="A55" s="150">
        <v>181</v>
      </c>
      <c r="B55" s="150">
        <v>54</v>
      </c>
      <c r="C55" s="313" t="s">
        <v>4419</v>
      </c>
      <c r="D55" s="217">
        <v>45957</v>
      </c>
      <c r="E55" s="217" t="str">
        <f>HLOOKUP(WEEKDAY(D55,2),data!$A$1:$G$2,2)</f>
        <v>(월)</v>
      </c>
      <c r="F55" s="150" t="s">
        <v>4353</v>
      </c>
      <c r="G55" s="150">
        <v>2</v>
      </c>
      <c r="H55" s="152" t="s">
        <v>4351</v>
      </c>
      <c r="I55" s="152" t="str">
        <f>VLOOKUP(J55,'사업장현황(25하)'!$A$2:$T$1836,3,FALSE)</f>
        <v>천안</v>
      </c>
      <c r="J55" s="172" t="s">
        <v>3521</v>
      </c>
      <c r="K55" s="334">
        <v>45</v>
      </c>
      <c r="L55" s="163" t="s">
        <v>7548</v>
      </c>
      <c r="M55" s="153">
        <f>VLOOKUP(J55,'사업장현황(25하)'!$A$2:$T$1836,13,FALSE)</f>
        <v>1258134604</v>
      </c>
      <c r="N55" s="150">
        <f>VLOOKUP(J55,'사업장현황(25하)'!$A$2:$T$1836,14,FALSE)</f>
        <v>13385135490</v>
      </c>
      <c r="O55" s="152" t="str">
        <f>VLOOKUP(J55,'사업장현황(25하)'!$A$2:$T$1836,2,FALSE)</f>
        <v>김해용</v>
      </c>
      <c r="P55" s="152" t="str">
        <f>VLOOKUP(J55,'사업장현황(25하)'!$A$2:$T$1836,4,FALSE)</f>
        <v>충청남도 천안시 서북구 성환읍 와우2길 104 (와룡리)</v>
      </c>
      <c r="Q55" s="150" t="str">
        <f>VLOOKUP(J55,'사업장현황(25하)'!$A$2:$T$1836,6,FALSE)</f>
        <v>031-691-5880</v>
      </c>
      <c r="R55" s="150" t="str">
        <f>VLOOKUP(J55,'사업장현황(25하)'!$A$2:$T$1836,7,FALSE)</f>
        <v>031-691-6298</v>
      </c>
      <c r="S55" s="150" t="str">
        <f>VLOOKUP(J55,'사업장현황(25하)'!$A$2:$T$1836,8,FALSE)</f>
        <v>서상원</v>
      </c>
      <c r="T55" s="150" t="str">
        <f>VLOOKUP(J55,'사업장현황(25하)'!$A$2:$T$1836,9,FALSE)</f>
        <v>대리</v>
      </c>
      <c r="U55" s="150" t="str">
        <f>VLOOKUP(J55,'사업장현황(25하)'!$A$2:$T$1836,10,FALSE)</f>
        <v>010-4506-4599</v>
      </c>
      <c r="V55" s="152" t="str">
        <f>VLOOKUP(J55,'사업장현황(25하)'!$A$2:$T$1836,12,FALSE)</f>
        <v>ssw3147@nate.com</v>
      </c>
      <c r="W55" s="217" t="s">
        <v>4695</v>
      </c>
      <c r="X55" s="151" t="s">
        <v>4696</v>
      </c>
      <c r="Y55" s="151" t="str">
        <f>VLOOKUP(J55,'사업장현황(25하)'!$A$2:$T$1836,11,FALSE)</f>
        <v>ssw3147@nate.com</v>
      </c>
      <c r="Z55" s="151"/>
      <c r="AA55" s="155"/>
      <c r="AB55" s="155"/>
      <c r="AC55" s="155"/>
      <c r="AD55" s="155">
        <f t="shared" si="0"/>
        <v>0</v>
      </c>
      <c r="AE55" s="217"/>
      <c r="AF55" s="155"/>
      <c r="AG55" s="217"/>
      <c r="AH55" s="155"/>
      <c r="AI55" s="145">
        <f t="shared" si="1"/>
        <v>0</v>
      </c>
      <c r="AJ55" s="156"/>
      <c r="CE55" s="173"/>
      <c r="CU55" s="174"/>
    </row>
    <row r="56" spans="1:99" s="164" customFormat="1" ht="24.95" customHeight="1">
      <c r="A56" s="150">
        <v>182</v>
      </c>
      <c r="B56" s="150">
        <v>55</v>
      </c>
      <c r="C56" s="313" t="s">
        <v>4420</v>
      </c>
      <c r="D56" s="217">
        <v>45957</v>
      </c>
      <c r="E56" s="217" t="str">
        <f>HLOOKUP(WEEKDAY(D56,2),data!$A$1:$G$2,2)</f>
        <v>(월)</v>
      </c>
      <c r="F56" s="150" t="s">
        <v>4332</v>
      </c>
      <c r="G56" s="150">
        <v>2</v>
      </c>
      <c r="H56" s="152" t="s">
        <v>4351</v>
      </c>
      <c r="I56" s="152" t="str">
        <f>VLOOKUP(J56,'사업장현황(25하)'!$A$2:$T$1836,3,FALSE)</f>
        <v>천안</v>
      </c>
      <c r="J56" s="172" t="s">
        <v>3520</v>
      </c>
      <c r="K56" s="334">
        <v>25</v>
      </c>
      <c r="L56" s="163" t="s">
        <v>5838</v>
      </c>
      <c r="M56" s="153">
        <f>VLOOKUP(J56,'사업장현황(25하)'!$A$2:$T$1836,13,FALSE)</f>
        <v>3128183145</v>
      </c>
      <c r="N56" s="150">
        <f>VLOOKUP(J56,'사업장현황(25하)'!$A$2:$T$1836,14,FALSE)</f>
        <v>31281831450</v>
      </c>
      <c r="O56" s="152" t="str">
        <f>VLOOKUP(J56,'사업장현황(25하)'!$A$2:$T$1836,2,FALSE)</f>
        <v>이희연, 김해용</v>
      </c>
      <c r="P56" s="152" t="str">
        <f>VLOOKUP(J56,'사업장현황(25하)'!$A$2:$T$1836,4,FALSE)</f>
        <v>충청남도 천안시 서북구 성환읍 와우2길 102 (와룡리)</v>
      </c>
      <c r="Q56" s="150" t="str">
        <f>VLOOKUP(J56,'사업장현황(25하)'!$A$2:$T$1836,6,FALSE)</f>
        <v>041-582-5200</v>
      </c>
      <c r="R56" s="150" t="str">
        <f>VLOOKUP(J56,'사업장현황(25하)'!$A$2:$T$1836,7,FALSE)</f>
        <v>041-582-5205</v>
      </c>
      <c r="S56" s="150" t="str">
        <f>VLOOKUP(J56,'사업장현황(25하)'!$A$2:$T$1836,8,FALSE)</f>
        <v>서상원</v>
      </c>
      <c r="T56" s="150" t="str">
        <f>VLOOKUP(J56,'사업장현황(25하)'!$A$2:$T$1836,9,FALSE)</f>
        <v>대리</v>
      </c>
      <c r="U56" s="150" t="str">
        <f>VLOOKUP(J56,'사업장현황(25하)'!$A$2:$T$1836,10,FALSE)</f>
        <v>010-4506-4599</v>
      </c>
      <c r="V56" s="152" t="str">
        <f>VLOOKUP(J56,'사업장현황(25하)'!$A$2:$T$1836,12,FALSE)</f>
        <v>ssw3147@nate.com</v>
      </c>
      <c r="W56" s="217">
        <v>45987</v>
      </c>
      <c r="X56" s="151" t="s">
        <v>4574</v>
      </c>
      <c r="Y56" s="151" t="str">
        <f>VLOOKUP(J56,'사업장현황(25하)'!$A$2:$T$1836,11,FALSE)</f>
        <v>ssw3147@nate.com</v>
      </c>
      <c r="Z56" s="154"/>
      <c r="AA56" s="155"/>
      <c r="AB56" s="155"/>
      <c r="AC56" s="155"/>
      <c r="AD56" s="155">
        <f t="shared" si="0"/>
        <v>0</v>
      </c>
      <c r="AE56" s="217"/>
      <c r="AF56" s="155"/>
      <c r="AG56" s="217"/>
      <c r="AH56" s="155"/>
      <c r="AI56" s="145">
        <f t="shared" si="1"/>
        <v>0</v>
      </c>
      <c r="AJ56" s="156"/>
      <c r="CE56" s="173"/>
      <c r="CU56" s="174"/>
    </row>
    <row r="57" spans="1:99" s="168" customFormat="1" ht="24.95" customHeight="1">
      <c r="A57" s="150">
        <v>183</v>
      </c>
      <c r="B57" s="150">
        <v>56</v>
      </c>
      <c r="C57" s="313" t="s">
        <v>4421</v>
      </c>
      <c r="D57" s="217">
        <v>45958</v>
      </c>
      <c r="E57" s="217" t="str">
        <f>HLOOKUP(WEEKDAY(D57,2),data!$A$1:$G$2,2)</f>
        <v>(화)</v>
      </c>
      <c r="F57" s="150" t="s">
        <v>4356</v>
      </c>
      <c r="G57" s="150">
        <v>2</v>
      </c>
      <c r="H57" s="152" t="s">
        <v>3873</v>
      </c>
      <c r="I57" s="152" t="str">
        <f>VLOOKUP(J57,'사업장현황(25하)'!$A$2:$T$1836,3,FALSE)</f>
        <v>천안</v>
      </c>
      <c r="J57" s="172" t="s">
        <v>3440</v>
      </c>
      <c r="K57" s="334">
        <v>118</v>
      </c>
      <c r="L57" s="167" t="s">
        <v>6397</v>
      </c>
      <c r="M57" s="153">
        <f>VLOOKUP(J57,'사업장현황(25하)'!$A$2:$T$1836,13,FALSE)</f>
        <v>3348600815</v>
      </c>
      <c r="N57" s="150">
        <f>VLOOKUP(J57,'사업장현황(25하)'!$A$2:$T$1836,14,FALSE)</f>
        <v>11481588536</v>
      </c>
      <c r="O57" s="152" t="str">
        <f>VLOOKUP(J57,'사업장현황(25하)'!$A$2:$T$1836,2,FALSE)</f>
        <v>최익훈, 조태제, 김회언</v>
      </c>
      <c r="P57" s="152" t="str">
        <f>VLOOKUP(J57,'사업장현황(25하)'!$A$2:$T$1836,4,FALSE)</f>
        <v>충청남도 아산시 영인면 신현로 58 (신현리)</v>
      </c>
      <c r="Q57" s="150" t="str">
        <f>VLOOKUP(J57,'사업장현황(25하)'!$A$2:$T$1836,6,FALSE)</f>
        <v>041-549-7580</v>
      </c>
      <c r="R57" s="150" t="str">
        <f>VLOOKUP(J57,'사업장현황(25하)'!$A$2:$T$1836,7,FALSE)</f>
        <v>041-549-7581</v>
      </c>
      <c r="S57" s="150" t="str">
        <f>VLOOKUP(J57,'사업장현황(25하)'!$A$2:$T$1836,8,FALSE)</f>
        <v>유다은</v>
      </c>
      <c r="T57" s="150" t="str">
        <f>VLOOKUP(J57,'사업장현황(25하)'!$A$2:$T$1836,9,FALSE)</f>
        <v>매니저</v>
      </c>
      <c r="U57" s="150" t="str">
        <f>VLOOKUP(J57,'사업장현황(25하)'!$A$2:$T$1836,10,FALSE)</f>
        <v>0101-7734-6601</v>
      </c>
      <c r="V57" s="152" t="str">
        <f>VLOOKUP(J57,'사업장현황(25하)'!$A$2:$T$1836,12,FALSE)</f>
        <v>2807011@hdc-dvp.com</v>
      </c>
      <c r="W57" s="217">
        <v>45988</v>
      </c>
      <c r="X57" s="151" t="s">
        <v>4585</v>
      </c>
      <c r="Y57" s="151" t="str">
        <f>VLOOKUP(J57,'사업장현황(25하)'!$A$2:$T$1836,11,FALSE)</f>
        <v>R1043cdti@hdc.dooray.com</v>
      </c>
      <c r="Z57" s="151"/>
      <c r="AA57" s="155"/>
      <c r="AB57" s="155"/>
      <c r="AC57" s="155"/>
      <c r="AD57" s="155">
        <f t="shared" si="0"/>
        <v>0</v>
      </c>
      <c r="AE57" s="217"/>
      <c r="AF57" s="155"/>
      <c r="AG57" s="217"/>
      <c r="AH57" s="155"/>
      <c r="AI57" s="145">
        <f t="shared" si="1"/>
        <v>0</v>
      </c>
      <c r="AJ57" s="156"/>
      <c r="CE57" s="169"/>
      <c r="CU57" s="170"/>
    </row>
    <row r="58" spans="1:99" s="168" customFormat="1" ht="24.95" customHeight="1">
      <c r="A58" s="150">
        <v>184</v>
      </c>
      <c r="B58" s="150">
        <v>57</v>
      </c>
      <c r="C58" s="313" t="s">
        <v>4424</v>
      </c>
      <c r="D58" s="217">
        <v>45958</v>
      </c>
      <c r="E58" s="217" t="str">
        <f>HLOOKUP(WEEKDAY(D58,2),data!$A$1:$G$2,2)</f>
        <v>(화)</v>
      </c>
      <c r="F58" s="150" t="s">
        <v>4353</v>
      </c>
      <c r="G58" s="150">
        <v>2</v>
      </c>
      <c r="H58" s="152" t="s">
        <v>4400</v>
      </c>
      <c r="I58" s="152" t="str">
        <f>VLOOKUP(J58,'사업장현황(25하)'!$A$2:$T$1836,3,FALSE)</f>
        <v>성남</v>
      </c>
      <c r="J58" s="190" t="s">
        <v>4373</v>
      </c>
      <c r="K58" s="334">
        <v>20</v>
      </c>
      <c r="L58" s="167" t="s">
        <v>5695</v>
      </c>
      <c r="M58" s="153" t="str">
        <f>VLOOKUP(J58,'사업장현황(25하)'!$A$2:$T$1836,13,FALSE)</f>
        <v>204-81-71256</v>
      </c>
      <c r="N58" s="150">
        <f>VLOOKUP(J58,'사업장현황(25하)'!$A$2:$T$1836,14,FALSE)</f>
        <v>91201346717</v>
      </c>
      <c r="O58" s="152" t="str">
        <f>VLOOKUP(J58,'사업장현황(25하)'!$A$2:$T$1836,2,FALSE)</f>
        <v>남후식</v>
      </c>
      <c r="P58" s="152" t="str">
        <f>VLOOKUP(J58,'사업장현황(25하)'!$A$2:$T$1836,4,FALSE)</f>
        <v>경기도 성남시 분당구 탄천로 257 (야탑동)</v>
      </c>
      <c r="Q58" s="150">
        <f>VLOOKUP(J58,'사업장현황(25하)'!$A$2:$T$1836,6,FALSE)</f>
        <v>0</v>
      </c>
      <c r="R58" s="150">
        <f>VLOOKUP(J58,'사업장현황(25하)'!$A$2:$T$1836,7,FALSE)</f>
        <v>0</v>
      </c>
      <c r="S58" s="150" t="str">
        <f>VLOOKUP(J58,'사업장현황(25하)'!$A$2:$T$1836,8,FALSE)</f>
        <v>표석원</v>
      </c>
      <c r="T58" s="150" t="str">
        <f>VLOOKUP(J58,'사업장현황(25하)'!$A$2:$T$1836,9,FALSE)</f>
        <v>선임</v>
      </c>
      <c r="U58" s="150" t="str">
        <f>VLOOKUP(J58,'사업장현황(25하)'!$A$2:$T$1836,10,FALSE)</f>
        <v>010-8794-8196</v>
      </c>
      <c r="V58" s="152" t="str">
        <f>VLOOKUP(J58,'사업장현황(25하)'!$A$2:$T$1836,12,FALSE)</f>
        <v>sukwon@nyhanger.co.kr</v>
      </c>
      <c r="W58" s="217">
        <v>45986</v>
      </c>
      <c r="X58" s="151" t="s">
        <v>4572</v>
      </c>
      <c r="Y58" s="151" t="str">
        <f>VLOOKUP(J58,'사업장현황(25하)'!$A$2:$T$1836,11,FALSE)</f>
        <v>ny6127@empas.com</v>
      </c>
      <c r="Z58" s="154"/>
      <c r="AA58" s="155"/>
      <c r="AB58" s="155"/>
      <c r="AC58" s="155"/>
      <c r="AD58" s="155">
        <f t="shared" si="0"/>
        <v>0</v>
      </c>
      <c r="AE58" s="217"/>
      <c r="AF58" s="155"/>
      <c r="AG58" s="217"/>
      <c r="AH58" s="155"/>
      <c r="AI58" s="145">
        <f t="shared" si="1"/>
        <v>0</v>
      </c>
      <c r="AJ58" s="156"/>
      <c r="CE58" s="169"/>
      <c r="CU58" s="170"/>
    </row>
    <row r="59" spans="1:99" s="168" customFormat="1" ht="24.95" customHeight="1">
      <c r="A59" s="150">
        <v>185</v>
      </c>
      <c r="B59" s="150">
        <v>58</v>
      </c>
      <c r="C59" s="313" t="s">
        <v>4425</v>
      </c>
      <c r="D59" s="217">
        <v>45958</v>
      </c>
      <c r="E59" s="217" t="str">
        <f>HLOOKUP(WEEKDAY(D59,2),data!$A$1:$G$2,2)</f>
        <v>(화)</v>
      </c>
      <c r="F59" s="150" t="s">
        <v>4401</v>
      </c>
      <c r="G59" s="150">
        <v>2</v>
      </c>
      <c r="H59" s="152" t="s">
        <v>4400</v>
      </c>
      <c r="I59" s="152" t="str">
        <f>VLOOKUP(J59,'사업장현황(25하)'!$A$2:$T$1836,3,FALSE)</f>
        <v>성남</v>
      </c>
      <c r="J59" s="190" t="s">
        <v>4384</v>
      </c>
      <c r="K59" s="334">
        <v>22</v>
      </c>
      <c r="L59" s="167" t="s">
        <v>6698</v>
      </c>
      <c r="M59" s="153" t="str">
        <f>VLOOKUP(J59,'사업장현황(25하)'!$A$2:$T$1836,13,FALSE)</f>
        <v>135-81-66480</v>
      </c>
      <c r="N59" s="150">
        <f>VLOOKUP(J59,'사업장현황(25하)'!$A$2:$T$1836,14,FALSE)</f>
        <v>13581664806</v>
      </c>
      <c r="O59" s="152" t="str">
        <f>VLOOKUP(J59,'사업장현황(25하)'!$A$2:$T$1836,2,FALSE)</f>
        <v>민경인</v>
      </c>
      <c r="P59" s="152" t="str">
        <f>VLOOKUP(J59,'사업장현황(25하)'!$A$2:$T$1836,4,FALSE)</f>
        <v>경기도 성남시 분당구 탄천로 257 (야탑동)</v>
      </c>
      <c r="Q59" s="150">
        <f>VLOOKUP(J59,'사업장현황(25하)'!$A$2:$T$1836,6,FALSE)</f>
        <v>0</v>
      </c>
      <c r="R59" s="150">
        <f>VLOOKUP(J59,'사업장현황(25하)'!$A$2:$T$1836,7,FALSE)</f>
        <v>0</v>
      </c>
      <c r="S59" s="150" t="str">
        <f>VLOOKUP(J59,'사업장현황(25하)'!$A$2:$T$1836,8,FALSE)</f>
        <v>노상일</v>
      </c>
      <c r="T59" s="150" t="str">
        <f>VLOOKUP(J59,'사업장현황(25하)'!$A$2:$T$1836,9,FALSE)</f>
        <v>안전차장</v>
      </c>
      <c r="U59" s="150" t="str">
        <f>VLOOKUP(J59,'사업장현황(25하)'!$A$2:$T$1836,10,FALSE)</f>
        <v>010-5564-3579</v>
      </c>
      <c r="V59" s="152" t="str">
        <f>VLOOKUP(J59,'사업장현황(25하)'!$A$2:$T$1836,12,FALSE)</f>
        <v>sang1767@naver.com</v>
      </c>
      <c r="W59" s="217">
        <v>45986</v>
      </c>
      <c r="X59" s="151" t="s">
        <v>4572</v>
      </c>
      <c r="Y59" s="151" t="str">
        <f>VLOOKUP(J59,'사업장현황(25하)'!$A$2:$T$1836,11,FALSE)</f>
        <v>db5545@dongbangfp.com</v>
      </c>
      <c r="Z59" s="151"/>
      <c r="AA59" s="155"/>
      <c r="AB59" s="155"/>
      <c r="AC59" s="155"/>
      <c r="AD59" s="155">
        <f t="shared" si="0"/>
        <v>0</v>
      </c>
      <c r="AE59" s="217"/>
      <c r="AF59" s="155"/>
      <c r="AG59" s="217"/>
      <c r="AH59" s="155"/>
      <c r="AI59" s="145">
        <f t="shared" si="1"/>
        <v>0</v>
      </c>
      <c r="AJ59" s="156"/>
      <c r="CE59" s="169"/>
      <c r="CU59" s="170"/>
    </row>
    <row r="60" spans="1:99" s="168" customFormat="1" ht="24.95" customHeight="1">
      <c r="A60" s="150">
        <v>186</v>
      </c>
      <c r="B60" s="150">
        <v>59</v>
      </c>
      <c r="C60" s="313" t="s">
        <v>4426</v>
      </c>
      <c r="D60" s="217">
        <v>45958</v>
      </c>
      <c r="E60" s="217" t="str">
        <f>HLOOKUP(WEEKDAY(D60,2),data!$A$1:$G$2,2)</f>
        <v>(화)</v>
      </c>
      <c r="F60" s="150" t="s">
        <v>4402</v>
      </c>
      <c r="G60" s="150">
        <v>2</v>
      </c>
      <c r="H60" s="152" t="s">
        <v>4400</v>
      </c>
      <c r="I60" s="152" t="str">
        <f>VLOOKUP(J60,'사업장현황(25하)'!$A$2:$T$1836,3,FALSE)</f>
        <v>성남</v>
      </c>
      <c r="J60" s="190" t="s">
        <v>4393</v>
      </c>
      <c r="K60" s="334">
        <v>18</v>
      </c>
      <c r="L60" s="167" t="s">
        <v>7163</v>
      </c>
      <c r="M60" s="153" t="str">
        <f>VLOOKUP(J60,'사업장현황(25하)'!$A$2:$T$1836,13,FALSE)</f>
        <v>214-86-07299</v>
      </c>
      <c r="N60" s="150">
        <f>VLOOKUP(J60,'사업장현황(25하)'!$A$2:$T$1836,14,FALSE)</f>
        <v>21486072996</v>
      </c>
      <c r="O60" s="152" t="str">
        <f>VLOOKUP(J60,'사업장현황(25하)'!$A$2:$T$1836,2,FALSE)</f>
        <v>최문옥</v>
      </c>
      <c r="P60" s="152" t="str">
        <f>VLOOKUP(J60,'사업장현황(25하)'!$A$2:$T$1836,4,FALSE)</f>
        <v>경기도 성남시 분당구 탄천로 257 (야탑동)</v>
      </c>
      <c r="Q60" s="150">
        <f>VLOOKUP(J60,'사업장현황(25하)'!$A$2:$T$1836,6,FALSE)</f>
        <v>0</v>
      </c>
      <c r="R60" s="150">
        <f>VLOOKUP(J60,'사업장현황(25하)'!$A$2:$T$1836,7,FALSE)</f>
        <v>0</v>
      </c>
      <c r="S60" s="150" t="str">
        <f>VLOOKUP(J60,'사업장현황(25하)'!$A$2:$T$1836,8,FALSE)</f>
        <v>김선일</v>
      </c>
      <c r="T60" s="150" t="str">
        <f>VLOOKUP(J60,'사업장현황(25하)'!$A$2:$T$1836,9,FALSE)</f>
        <v>부장</v>
      </c>
      <c r="U60" s="150" t="str">
        <f>VLOOKUP(J60,'사업장현황(25하)'!$A$2:$T$1836,10,FALSE)</f>
        <v>010-4460-4029</v>
      </c>
      <c r="V60" s="152" t="str">
        <f>VLOOKUP(J60,'사업장현황(25하)'!$A$2:$T$1836,12,FALSE)</f>
        <v>pyungsanchoi@naver.com</v>
      </c>
      <c r="W60" s="217">
        <v>45986</v>
      </c>
      <c r="X60" s="151" t="s">
        <v>4572</v>
      </c>
      <c r="Y60" s="151" t="str">
        <f>VLOOKUP(J60,'사업장현황(25하)'!$A$2:$T$1836,11,FALSE)</f>
        <v>pyungsanchoi@naver.com</v>
      </c>
      <c r="Z60" s="154"/>
      <c r="AA60" s="155"/>
      <c r="AB60" s="155"/>
      <c r="AC60" s="155"/>
      <c r="AD60" s="155">
        <f t="shared" si="0"/>
        <v>0</v>
      </c>
      <c r="AE60" s="217"/>
      <c r="AF60" s="155"/>
      <c r="AG60" s="217"/>
      <c r="AH60" s="155"/>
      <c r="AI60" s="145">
        <f t="shared" si="1"/>
        <v>0</v>
      </c>
      <c r="AJ60" s="156"/>
      <c r="CE60" s="169"/>
      <c r="CU60" s="170"/>
    </row>
    <row r="61" spans="1:99" s="168" customFormat="1" ht="24.95" customHeight="1">
      <c r="A61" s="150">
        <v>187</v>
      </c>
      <c r="B61" s="150">
        <v>60</v>
      </c>
      <c r="C61" s="313" t="s">
        <v>4427</v>
      </c>
      <c r="D61" s="217">
        <v>45959</v>
      </c>
      <c r="E61" s="217" t="str">
        <f>HLOOKUP(WEEKDAY(D61,2),data!$A$1:$G$2,2)</f>
        <v>(수)</v>
      </c>
      <c r="F61" s="150" t="s">
        <v>2735</v>
      </c>
      <c r="G61" s="150">
        <v>2</v>
      </c>
      <c r="H61" s="152" t="s">
        <v>4148</v>
      </c>
      <c r="I61" s="152" t="str">
        <f>VLOOKUP(J61,'사업장현황(25하)'!$A$2:$T$1836,3,FALSE)</f>
        <v>성남</v>
      </c>
      <c r="J61" s="172" t="s">
        <v>3168</v>
      </c>
      <c r="K61" s="334">
        <v>47</v>
      </c>
      <c r="L61" s="167" t="s">
        <v>7169</v>
      </c>
      <c r="M61" s="153">
        <f>VLOOKUP(J61,'사업장현황(25하)'!$A$2:$T$1836,13,FALSE)</f>
        <v>1268638229</v>
      </c>
      <c r="N61" s="150">
        <f>VLOOKUP(J61,'사업장현황(25하)'!$A$2:$T$1836,14,FALSE)</f>
        <v>12686382290</v>
      </c>
      <c r="O61" s="152" t="str">
        <f>VLOOKUP(J61,'사업장현황(25하)'!$A$2:$T$1836,2,FALSE)</f>
        <v>전인왕</v>
      </c>
      <c r="P61" s="152" t="str">
        <f>VLOOKUP(J61,'사업장현황(25하)'!$A$2:$T$1836,4,FALSE)</f>
        <v>경기도 이천시 모가면 진상미로1044번길 83-17 (서경리)</v>
      </c>
      <c r="Q61" s="150" t="str">
        <f>VLOOKUP(J61,'사업장현황(25하)'!$A$2:$T$1836,6,FALSE)</f>
        <v>031-764-9846</v>
      </c>
      <c r="R61" s="150" t="str">
        <f>VLOOKUP(J61,'사업장현황(25하)'!$A$2:$T$1836,7,FALSE)</f>
        <v>031-632-6846</v>
      </c>
      <c r="S61" s="150" t="str">
        <f>VLOOKUP(J61,'사업장현황(25하)'!$A$2:$T$1836,8,FALSE)</f>
        <v>김은아</v>
      </c>
      <c r="T61" s="150" t="str">
        <f>VLOOKUP(J61,'사업장현황(25하)'!$A$2:$T$1836,9,FALSE)</f>
        <v>부장</v>
      </c>
      <c r="U61" s="150" t="str">
        <f>VLOOKUP(J61,'사업장현황(25하)'!$A$2:$T$1836,10,FALSE)</f>
        <v>010-8993-4657</v>
      </c>
      <c r="V61" s="152" t="str">
        <f>VLOOKUP(J61,'사업장현황(25하)'!$A$2:$T$1836,12,FALSE)</f>
        <v>kingjj7@hanmail.net</v>
      </c>
      <c r="W61" s="217">
        <v>45986</v>
      </c>
      <c r="X61" s="151" t="s">
        <v>4587</v>
      </c>
      <c r="Y61" s="151" t="str">
        <f>VLOOKUP(J61,'사업장현황(25하)'!$A$2:$T$1836,11,FALSE)</f>
        <v>kingjj7@hanmail.net</v>
      </c>
      <c r="Z61" s="151"/>
      <c r="AA61" s="155"/>
      <c r="AB61" s="155"/>
      <c r="AC61" s="155"/>
      <c r="AD61" s="155">
        <f t="shared" si="0"/>
        <v>0</v>
      </c>
      <c r="AE61" s="217"/>
      <c r="AF61" s="155"/>
      <c r="AG61" s="217"/>
      <c r="AH61" s="155"/>
      <c r="AI61" s="145">
        <f t="shared" si="1"/>
        <v>0</v>
      </c>
      <c r="AJ61" s="156"/>
    </row>
    <row r="62" spans="1:99" s="168" customFormat="1" ht="24.95" customHeight="1">
      <c r="A62" s="150">
        <v>188</v>
      </c>
      <c r="B62" s="150">
        <v>61</v>
      </c>
      <c r="C62" s="313" t="s">
        <v>4432</v>
      </c>
      <c r="D62" s="217">
        <v>45960</v>
      </c>
      <c r="E62" s="217" t="str">
        <f>HLOOKUP(WEEKDAY(D62,2),data!$A$1:$G$2,2)</f>
        <v>(목)</v>
      </c>
      <c r="F62" s="150" t="s">
        <v>4416</v>
      </c>
      <c r="G62" s="150">
        <v>2</v>
      </c>
      <c r="H62" s="152" t="s">
        <v>4417</v>
      </c>
      <c r="I62" s="152" t="str">
        <f>VLOOKUP(J62,'사업장현황(25하)'!$A$2:$T$1836,3,FALSE)</f>
        <v>천안</v>
      </c>
      <c r="J62" s="190" t="s">
        <v>6601</v>
      </c>
      <c r="K62" s="334">
        <v>7</v>
      </c>
      <c r="L62" s="167" t="s">
        <v>6604</v>
      </c>
      <c r="M62" s="153" t="str">
        <f>VLOOKUP(J62,'사업장현황(25하)'!$A$2:$T$1836,13,FALSE)</f>
        <v>226-81-26936</v>
      </c>
      <c r="N62" s="150">
        <f>VLOOKUP(J62,'사업장현황(25하)'!$A$2:$T$1836,14,FALSE)</f>
        <v>22681269366</v>
      </c>
      <c r="O62" s="152" t="str">
        <f>VLOOKUP(J62,'사업장현황(25하)'!$A$2:$T$1836,2,FALSE)</f>
        <v>한수희</v>
      </c>
      <c r="P62" s="152" t="str">
        <f>VLOOKUP(J62,'사업장현황(25하)'!$A$2:$T$1836,4,FALSE)</f>
        <v>충청남도 천안시 서북구 3공단6로 101 (차암동)</v>
      </c>
      <c r="Q62" s="150">
        <f>VLOOKUP(J62,'사업장현황(25하)'!$A$2:$T$1836,6,FALSE)</f>
        <v>0</v>
      </c>
      <c r="R62" s="150">
        <f>VLOOKUP(J62,'사업장현황(25하)'!$A$2:$T$1836,7,FALSE)</f>
        <v>0</v>
      </c>
      <c r="S62" s="150" t="str">
        <f>VLOOKUP(J62,'사업장현황(25하)'!$A$2:$T$1836,8,FALSE)</f>
        <v>김태형</v>
      </c>
      <c r="T62" s="150" t="str">
        <f>VLOOKUP(J62,'사업장현황(25하)'!$A$2:$T$1836,9,FALSE)</f>
        <v>전무이사</v>
      </c>
      <c r="U62" s="150" t="str">
        <f>VLOOKUP(J62,'사업장현황(25하)'!$A$2:$T$1836,10,FALSE)</f>
        <v>010-9402-3007</v>
      </c>
      <c r="V62" s="152" t="str">
        <f>VLOOKUP(J62,'사업장현황(25하)'!$A$2:$T$1836,12,FALSE)</f>
        <v>jwoo5769@naver.com</v>
      </c>
      <c r="W62" s="217">
        <v>45986</v>
      </c>
      <c r="X62" s="151" t="s">
        <v>4573</v>
      </c>
      <c r="Y62" s="151">
        <f>VLOOKUP(J62,'사업장현황(25하)'!$A$2:$T$1836,11,FALSE)</f>
        <v>0</v>
      </c>
      <c r="Z62" s="154"/>
      <c r="AA62" s="155"/>
      <c r="AB62" s="155"/>
      <c r="AC62" s="155"/>
      <c r="AD62" s="155">
        <f t="shared" si="0"/>
        <v>0</v>
      </c>
      <c r="AE62" s="217"/>
      <c r="AF62" s="155"/>
      <c r="AG62" s="217"/>
      <c r="AH62" s="155"/>
      <c r="AI62" s="145">
        <f t="shared" si="1"/>
        <v>0</v>
      </c>
      <c r="AJ62" s="156"/>
    </row>
    <row r="63" spans="1:99" s="168" customFormat="1" ht="24.6" customHeight="1">
      <c r="A63" s="150">
        <v>189</v>
      </c>
      <c r="B63" s="150">
        <v>62</v>
      </c>
      <c r="C63" s="313" t="s">
        <v>4433</v>
      </c>
      <c r="D63" s="217">
        <v>45961</v>
      </c>
      <c r="E63" s="217" t="str">
        <f>HLOOKUP(WEEKDAY(D63,2),data!$A$1:$G$2,2)</f>
        <v>(금)</v>
      </c>
      <c r="F63" s="150" t="s">
        <v>4358</v>
      </c>
      <c r="G63" s="150">
        <v>2</v>
      </c>
      <c r="H63" s="152" t="s">
        <v>3873</v>
      </c>
      <c r="I63" s="152" t="str">
        <f>VLOOKUP(J63,'사업장현황(25하)'!$A$2:$T$1836,3,FALSE)</f>
        <v>강릉</v>
      </c>
      <c r="J63" s="190" t="s">
        <v>2679</v>
      </c>
      <c r="K63" s="334">
        <v>286</v>
      </c>
      <c r="L63" s="167" t="s">
        <v>5195</v>
      </c>
      <c r="M63" s="153">
        <f>VLOOKUP(J63,'사업장현황(25하)'!$A$2:$T$1836,13,FALSE)</f>
        <v>2118713085</v>
      </c>
      <c r="N63" s="150" t="str">
        <f>VLOOKUP(J63,'사업장현황(25하)'!$A$2:$T$1836,14,FALSE)</f>
        <v>21187130856</v>
      </c>
      <c r="O63" s="152" t="str">
        <f>VLOOKUP(J63,'사업장현황(25하)'!$A$2:$T$1836,2,FALSE)</f>
        <v>정봉휘</v>
      </c>
      <c r="P63" s="152" t="str">
        <f>VLOOKUP(J63,'사업장현황(25하)'!$A$2:$T$1836,4,FALSE)</f>
        <v>강원특별자치도 양양군 손양면 공항로 230 (동호리)</v>
      </c>
      <c r="Q63" s="150">
        <f>VLOOKUP(J63,'사업장현황(25하)'!$A$2:$T$1836,6,FALSE)</f>
        <v>0</v>
      </c>
      <c r="R63" s="150">
        <f>VLOOKUP(J63,'사업장현황(25하)'!$A$2:$T$1836,7,FALSE)</f>
        <v>0</v>
      </c>
      <c r="S63" s="150" t="str">
        <f>VLOOKUP(J63,'사업장현황(25하)'!$A$2:$T$1836,8,FALSE)</f>
        <v>박현규</v>
      </c>
      <c r="T63" s="150" t="str">
        <f>VLOOKUP(J63,'사업장현황(25하)'!$A$2:$T$1836,9,FALSE)</f>
        <v>부장</v>
      </c>
      <c r="U63" s="150" t="str">
        <f>VLOOKUP(J63,'사업장현황(25하)'!$A$2:$T$1836,10,FALSE)</f>
        <v>010-3958-0133</v>
      </c>
      <c r="V63" s="152" t="str">
        <f>VLOOKUP(J63,'사업장현황(25하)'!$A$2:$T$1836,12,FALSE)</f>
        <v>phg102818@daum.net</v>
      </c>
      <c r="W63" s="217">
        <v>45988</v>
      </c>
      <c r="X63" s="151" t="s">
        <v>3718</v>
      </c>
      <c r="Y63" s="151" t="str">
        <f>VLOOKUP(J63,'사업장현황(25하)'!$A$2:$T$1836,11,FALSE)</f>
        <v>phg102818@daum.net</v>
      </c>
      <c r="Z63" s="151"/>
      <c r="AA63" s="155"/>
      <c r="AB63" s="155"/>
      <c r="AC63" s="155"/>
      <c r="AD63" s="155">
        <f t="shared" si="0"/>
        <v>0</v>
      </c>
      <c r="AE63" s="217"/>
      <c r="AF63" s="155"/>
      <c r="AG63" s="217"/>
      <c r="AH63" s="155"/>
      <c r="AI63" s="145">
        <f t="shared" si="1"/>
        <v>0</v>
      </c>
      <c r="AJ63" s="156"/>
      <c r="CE63" s="169"/>
      <c r="CU63" s="170"/>
    </row>
    <row r="64" spans="1:99" s="168" customFormat="1" ht="24.95" customHeight="1">
      <c r="A64" s="150">
        <v>190</v>
      </c>
      <c r="B64" s="150">
        <v>63</v>
      </c>
      <c r="C64" s="313" t="s">
        <v>4445</v>
      </c>
      <c r="D64" s="217">
        <v>45964</v>
      </c>
      <c r="E64" s="217" t="str">
        <f>HLOOKUP(WEEKDAY(D64,2),data!$A$1:$G$2,2)</f>
        <v>(월)</v>
      </c>
      <c r="F64" s="150" t="s">
        <v>4446</v>
      </c>
      <c r="G64" s="150">
        <v>2</v>
      </c>
      <c r="H64" s="152" t="s">
        <v>4447</v>
      </c>
      <c r="I64" s="152" t="str">
        <f>VLOOKUP(J64,'사업장현황(25하)'!$A$2:$T$1836,3,FALSE)</f>
        <v>천안</v>
      </c>
      <c r="J64" s="190" t="s">
        <v>7613</v>
      </c>
      <c r="K64" s="334">
        <v>17</v>
      </c>
      <c r="L64" s="167" t="s">
        <v>5651</v>
      </c>
      <c r="M64" s="153" t="str">
        <f>VLOOKUP(J64,'사업장현황(25하)'!$A$2:$T$1836,13,FALSE)</f>
        <v>214-88-63000</v>
      </c>
      <c r="N64" s="150">
        <f>VLOOKUP(J64,'사업장현황(25하)'!$A$2:$T$1836,14,FALSE)</f>
        <v>21488630000</v>
      </c>
      <c r="O64" s="152" t="str">
        <f>VLOOKUP(J64,'사업장현황(25하)'!$A$2:$T$1836,2,FALSE)</f>
        <v>최영식</v>
      </c>
      <c r="P64" s="152" t="str">
        <f>VLOOKUP(J64,'사업장현황(25하)'!$A$2:$T$1836,4,FALSE)</f>
        <v>충청남도 천안시 동남구 성남면 석곡3길 77-36 (석곡리)</v>
      </c>
      <c r="Q64" s="150" t="str">
        <f>VLOOKUP(J64,'사업장현황(25하)'!$A$2:$T$1836,6,FALSE)</f>
        <v>041-553-9956</v>
      </c>
      <c r="R64" s="150" t="str">
        <f>VLOOKUP(J64,'사업장현황(25하)'!$A$2:$T$1836,7,FALSE)</f>
        <v>041-553-9957</v>
      </c>
      <c r="S64" s="150" t="str">
        <f>VLOOKUP(J64,'사업장현황(25하)'!$A$2:$T$1836,8,FALSE)</f>
        <v>이용흠</v>
      </c>
      <c r="T64" s="150" t="str">
        <f>VLOOKUP(J64,'사업장현황(25하)'!$A$2:$T$1836,9,FALSE)</f>
        <v>과장</v>
      </c>
      <c r="U64" s="150" t="str">
        <f>VLOOKUP(J64,'사업장현황(25하)'!$A$2:$T$1836,10,FALSE)</f>
        <v>010-5357-9203</v>
      </c>
      <c r="V64" s="152" t="str">
        <f>VLOOKUP(J64,'사업장현황(25하)'!$A$2:$T$1836,12,FALSE)</f>
        <v>kss005300@hanmail.net</v>
      </c>
      <c r="W64" s="217">
        <v>45993</v>
      </c>
      <c r="X64" s="151" t="s">
        <v>4632</v>
      </c>
      <c r="Y64" s="151" t="str">
        <f>VLOOKUP(J64,'사업장현황(25하)'!$A$2:$T$1836,11,FALSE)</f>
        <v>KSSTEELS@hometax.go.kr</v>
      </c>
      <c r="Z64" s="154"/>
      <c r="AA64" s="155"/>
      <c r="AB64" s="155"/>
      <c r="AC64" s="155"/>
      <c r="AD64" s="155">
        <f t="shared" si="0"/>
        <v>0</v>
      </c>
      <c r="AE64" s="217"/>
      <c r="AF64" s="155"/>
      <c r="AG64" s="217"/>
      <c r="AH64" s="155"/>
      <c r="AI64" s="145">
        <f t="shared" si="1"/>
        <v>0</v>
      </c>
      <c r="AJ64" s="156"/>
    </row>
    <row r="65" spans="1:99" s="168" customFormat="1" ht="24.95" customHeight="1">
      <c r="A65" s="150">
        <v>191</v>
      </c>
      <c r="B65" s="150">
        <v>64</v>
      </c>
      <c r="C65" s="313" t="s">
        <v>4456</v>
      </c>
      <c r="D65" s="217">
        <v>45965</v>
      </c>
      <c r="E65" s="217" t="str">
        <f>HLOOKUP(WEEKDAY(D65,2),data!$A$1:$G$2,2)</f>
        <v>(화)</v>
      </c>
      <c r="F65" s="150" t="s">
        <v>4455</v>
      </c>
      <c r="G65" s="150">
        <v>1</v>
      </c>
      <c r="H65" s="152"/>
      <c r="I65" s="152" t="str">
        <f>VLOOKUP(J65,'사업장현황(25하)'!$A$2:$T$1836,3,FALSE)</f>
        <v>천안</v>
      </c>
      <c r="J65" s="190" t="s">
        <v>2751</v>
      </c>
      <c r="K65" s="334">
        <v>12</v>
      </c>
      <c r="L65" s="167" t="s">
        <v>7591</v>
      </c>
      <c r="M65" s="153">
        <f>VLOOKUP(J65,'사업장현황(25하)'!$A$2:$T$1836,13,FALSE)</f>
        <v>6488102740</v>
      </c>
      <c r="N65" s="150">
        <f>VLOOKUP(J65,'사업장현황(25하)'!$A$2:$T$1836,14,FALSE)</f>
        <v>64881027400</v>
      </c>
      <c r="O65" s="152" t="str">
        <f>VLOOKUP(J65,'사업장현황(25하)'!$A$2:$T$1836,2,FALSE)</f>
        <v>양권철</v>
      </c>
      <c r="P65" s="152" t="str">
        <f>VLOOKUP(J65,'사업장현황(25하)'!$A$2:$T$1836,4,FALSE)</f>
        <v>충청남도 천안시 서북구 직산읍 신갈1길 53-12 (신갈리)</v>
      </c>
      <c r="Q65" s="150" t="str">
        <f>VLOOKUP(J65,'사업장현황(25하)'!$A$2:$T$1836,6,FALSE)</f>
        <v>041-415-1244</v>
      </c>
      <c r="R65" s="150">
        <f>VLOOKUP(J65,'사업장현황(25하)'!$A$2:$T$1836,7,FALSE)</f>
        <v>0</v>
      </c>
      <c r="S65" s="150" t="str">
        <f>VLOOKUP(J65,'사업장현황(25하)'!$A$2:$T$1836,8,FALSE)</f>
        <v>양승진</v>
      </c>
      <c r="T65" s="150" t="str">
        <f>VLOOKUP(J65,'사업장현황(25하)'!$A$2:$T$1836,9,FALSE)</f>
        <v>이사</v>
      </c>
      <c r="U65" s="150" t="str">
        <f>VLOOKUP(J65,'사업장현황(25하)'!$A$2:$T$1836,10,FALSE)</f>
        <v>010-7271-9343</v>
      </c>
      <c r="V65" s="152" t="str">
        <f>VLOOKUP(J65,'사업장현황(25하)'!$A$2:$T$1836,12,FALSE)</f>
        <v>tssales2023@daum.net</v>
      </c>
      <c r="W65" s="217">
        <v>45988</v>
      </c>
      <c r="X65" s="151" t="s">
        <v>4587</v>
      </c>
      <c r="Y65" s="151" t="str">
        <f>VLOOKUP(J65,'사업장현황(25하)'!$A$2:$T$1836,11,FALSE)</f>
        <v>xldptm4541@daum.net</v>
      </c>
      <c r="Z65" s="151"/>
      <c r="AA65" s="155"/>
      <c r="AB65" s="155"/>
      <c r="AC65" s="155"/>
      <c r="AD65" s="155">
        <f t="shared" si="0"/>
        <v>0</v>
      </c>
      <c r="AE65" s="217"/>
      <c r="AF65" s="155"/>
      <c r="AG65" s="217"/>
      <c r="AH65" s="155"/>
      <c r="AI65" s="145">
        <f t="shared" si="1"/>
        <v>0</v>
      </c>
      <c r="AJ65" s="156"/>
      <c r="CE65" s="169"/>
      <c r="CU65" s="170"/>
    </row>
    <row r="66" spans="1:99" s="168" customFormat="1" ht="24.95" customHeight="1">
      <c r="A66" s="150">
        <v>192</v>
      </c>
      <c r="B66" s="150">
        <v>65</v>
      </c>
      <c r="C66" s="313" t="s">
        <v>4458</v>
      </c>
      <c r="D66" s="217">
        <v>45965</v>
      </c>
      <c r="E66" s="217" t="str">
        <f>HLOOKUP(WEEKDAY(D66,2),data!$A$1:$G$2,2)</f>
        <v>(화)</v>
      </c>
      <c r="F66" s="150" t="s">
        <v>4454</v>
      </c>
      <c r="G66" s="150">
        <v>2</v>
      </c>
      <c r="H66" s="152" t="s">
        <v>3873</v>
      </c>
      <c r="I66" s="152" t="str">
        <f>VLOOKUP(J66,'사업장현황(25하)'!$A$2:$T$1836,3,FALSE)</f>
        <v>천안</v>
      </c>
      <c r="J66" s="172" t="s">
        <v>2948</v>
      </c>
      <c r="K66" s="334">
        <v>26</v>
      </c>
      <c r="L66" s="167" t="s">
        <v>5897</v>
      </c>
      <c r="M66" s="153">
        <f>VLOOKUP(J66,'사업장현황(25하)'!$A$2:$T$1836,13,FALSE)</f>
        <v>3128118552</v>
      </c>
      <c r="N66" s="150">
        <f>VLOOKUP(J66,'사업장현황(25하)'!$A$2:$T$1836,14,FALSE)</f>
        <v>31281185526</v>
      </c>
      <c r="O66" s="152" t="str">
        <f>VLOOKUP(J66,'사업장현황(25하)'!$A$2:$T$1836,2,FALSE)</f>
        <v>김민환</v>
      </c>
      <c r="P66" s="152" t="str">
        <f>VLOOKUP(J66,'사업장현황(25하)'!$A$2:$T$1836,4,FALSE)</f>
        <v>충청남도 천안시 서북구 2공단6길 18 (차암동)</v>
      </c>
      <c r="Q66" s="150" t="str">
        <f>VLOOKUP(J66,'사업장현황(25하)'!$A$2:$T$1836,6,FALSE)</f>
        <v>041-543-9595</v>
      </c>
      <c r="R66" s="150" t="str">
        <f>VLOOKUP(J66,'사업장현황(25하)'!$A$2:$T$1836,7,FALSE)</f>
        <v>0507-0319-4357</v>
      </c>
      <c r="S66" s="150" t="str">
        <f>VLOOKUP(J66,'사업장현황(25하)'!$A$2:$T$1836,8,FALSE)</f>
        <v>김태준</v>
      </c>
      <c r="T66" s="150" t="str">
        <f>VLOOKUP(J66,'사업장현황(25하)'!$A$2:$T$1836,9,FALSE)</f>
        <v>안전팀장</v>
      </c>
      <c r="U66" s="150" t="str">
        <f>VLOOKUP(J66,'사업장현황(25하)'!$A$2:$T$1836,10,FALSE)</f>
        <v>010-4307-0669</v>
      </c>
      <c r="V66" s="152" t="str">
        <f>VLOOKUP(J66,'사업장현황(25하)'!$A$2:$T$1836,12,FALSE)</f>
        <v>kimxowns104@naver.com</v>
      </c>
      <c r="W66" s="217" t="s">
        <v>4630</v>
      </c>
      <c r="X66" s="151" t="s">
        <v>2738</v>
      </c>
      <c r="Y66" s="151" t="str">
        <f>VLOOKUP(J66,'사업장현황(25하)'!$A$2:$T$1836,11,FALSE)</f>
        <v>thewin82@naver.com
dwcc1563@hanmail.net
kimxowns104@naver.com</v>
      </c>
      <c r="Z66" s="154"/>
      <c r="AA66" s="155"/>
      <c r="AB66" s="155"/>
      <c r="AC66" s="155"/>
      <c r="AD66" s="155">
        <f t="shared" ref="AD66:AD137" si="2">SUM(AA66:AC66)</f>
        <v>0</v>
      </c>
      <c r="AE66" s="217"/>
      <c r="AF66" s="155"/>
      <c r="AG66" s="217"/>
      <c r="AH66" s="155"/>
      <c r="AI66" s="145">
        <f t="shared" ref="AI66:AI137" si="3">SUM(AF66,AH66)</f>
        <v>0</v>
      </c>
      <c r="AJ66" s="156"/>
      <c r="CE66" s="169"/>
      <c r="CU66" s="170"/>
    </row>
    <row r="67" spans="1:99" s="168" customFormat="1" ht="24.95" customHeight="1">
      <c r="A67" s="150">
        <v>193</v>
      </c>
      <c r="B67" s="150">
        <v>66</v>
      </c>
      <c r="C67" s="313" t="s">
        <v>4459</v>
      </c>
      <c r="D67" s="217">
        <v>45965</v>
      </c>
      <c r="E67" s="217" t="str">
        <f>HLOOKUP(WEEKDAY(D67,2),data!$A$1:$G$2,2)</f>
        <v>(화)</v>
      </c>
      <c r="F67" s="175" t="s">
        <v>4453</v>
      </c>
      <c r="G67" s="150">
        <v>2</v>
      </c>
      <c r="H67" s="152" t="s">
        <v>4148</v>
      </c>
      <c r="I67" s="152" t="str">
        <f>VLOOKUP(J67,'사업장현황(25하)'!$A$2:$T$1836,3,FALSE)</f>
        <v>천안</v>
      </c>
      <c r="J67" s="190" t="s">
        <v>3315</v>
      </c>
      <c r="K67" s="334">
        <v>45</v>
      </c>
      <c r="L67" s="167" t="s">
        <v>6839</v>
      </c>
      <c r="M67" s="153">
        <f>VLOOKUP(J67,'사업장현황(25하)'!$A$2:$T$1836,13,FALSE)</f>
        <v>1268663320</v>
      </c>
      <c r="N67" s="150">
        <f>VLOOKUP(J67,'사업장현황(25하)'!$A$2:$T$1836,14,FALSE)</f>
        <v>91303758101</v>
      </c>
      <c r="O67" s="152" t="str">
        <f>VLOOKUP(J67,'사업장현황(25하)'!$A$2:$T$1836,2,FALSE)</f>
        <v>김병기</v>
      </c>
      <c r="P67" s="152" t="str">
        <f>VLOOKUP(J67,'사업장현황(25하)'!$A$2:$T$1836,4,FALSE)</f>
        <v>충청남도 천안시 동남구 성남면 석곡2길 80 (석곡리)</v>
      </c>
      <c r="Q67" s="150" t="str">
        <f>VLOOKUP(J67,'사업장현황(25하)'!$A$2:$T$1836,6,FALSE)</f>
        <v>070-4800-1955</v>
      </c>
      <c r="R67" s="150" t="str">
        <f>VLOOKUP(J67,'사업장현황(25하)'!$A$2:$T$1836,7,FALSE)</f>
        <v>070-8677-2777</v>
      </c>
      <c r="S67" s="150" t="str">
        <f>VLOOKUP(J67,'사업장현황(25하)'!$A$2:$T$1836,8,FALSE)</f>
        <v>이혜나</v>
      </c>
      <c r="T67" s="150">
        <f>VLOOKUP(J67,'사업장현황(25하)'!$A$2:$T$1836,9,FALSE)</f>
        <v>0</v>
      </c>
      <c r="U67" s="150" t="str">
        <f>VLOOKUP(J67,'사업장현황(25하)'!$A$2:$T$1836,10,FALSE)</f>
        <v>010-6220-1411</v>
      </c>
      <c r="V67" s="152" t="str">
        <f>VLOOKUP(J67,'사업장현황(25하)'!$A$2:$T$1836,12,FALSE)</f>
        <v>tax@soulnaturefood.com</v>
      </c>
      <c r="W67" s="217">
        <v>45993</v>
      </c>
      <c r="X67" s="151" t="s">
        <v>4632</v>
      </c>
      <c r="Y67" s="151" t="str">
        <f>VLOOKUP(J67,'사업장현황(25하)'!$A$2:$T$1836,11,FALSE)</f>
        <v>tax@soulnaturefood.com</v>
      </c>
      <c r="Z67" s="151"/>
      <c r="AA67" s="155"/>
      <c r="AB67" s="155"/>
      <c r="AC67" s="155"/>
      <c r="AD67" s="155">
        <f t="shared" si="2"/>
        <v>0</v>
      </c>
      <c r="AE67" s="217"/>
      <c r="AF67" s="155"/>
      <c r="AG67" s="217"/>
      <c r="AH67" s="155"/>
      <c r="AI67" s="145">
        <f t="shared" si="3"/>
        <v>0</v>
      </c>
      <c r="AJ67" s="161"/>
      <c r="CE67" s="169"/>
      <c r="CU67" s="170"/>
    </row>
    <row r="68" spans="1:99" s="168" customFormat="1" ht="24.95" customHeight="1">
      <c r="A68" s="150">
        <v>194</v>
      </c>
      <c r="B68" s="150">
        <v>67</v>
      </c>
      <c r="C68" s="314" t="s">
        <v>4462</v>
      </c>
      <c r="D68" s="223">
        <v>45966</v>
      </c>
      <c r="E68" s="217" t="str">
        <f>HLOOKUP(WEEKDAY(D68,2),data!$A$1:$G$2,2)</f>
        <v>(수)</v>
      </c>
      <c r="F68" s="150" t="s">
        <v>4251</v>
      </c>
      <c r="G68" s="175">
        <v>2</v>
      </c>
      <c r="H68" s="152" t="s">
        <v>4148</v>
      </c>
      <c r="I68" s="152" t="str">
        <f>VLOOKUP(J68,'사업장현황(25하)'!$A$2:$T$1836,3,FALSE)</f>
        <v>천안</v>
      </c>
      <c r="J68" s="172" t="s">
        <v>1709</v>
      </c>
      <c r="K68" s="335">
        <v>139</v>
      </c>
      <c r="L68" s="167" t="s">
        <v>6185</v>
      </c>
      <c r="M68" s="153">
        <f>VLOOKUP(J68,'사업장현황(25하)'!$A$2:$T$1836,13,FALSE)</f>
        <v>3128525589</v>
      </c>
      <c r="N68" s="150" t="str">
        <f>VLOOKUP(J68,'사업장현황(25하)'!$A$2:$T$1836,14,FALSE)</f>
        <v>31285255890</v>
      </c>
      <c r="O68" s="152" t="str">
        <f>VLOOKUP(J68,'사업장현황(25하)'!$A$2:$T$1836,2,FALSE)</f>
        <v>박성수, 박현진</v>
      </c>
      <c r="P68" s="152" t="str">
        <f>VLOOKUP(J68,'사업장현황(25하)'!$A$2:$T$1836,4,FALSE)</f>
        <v>충청남도 천안시 동남구 성남면 신사운전길 199 (신사리)</v>
      </c>
      <c r="Q68" s="150" t="str">
        <f>VLOOKUP(J68,'사업장현황(25하)'!$A$2:$T$1836,6,FALSE)</f>
        <v>041-553-1800</v>
      </c>
      <c r="R68" s="150" t="str">
        <f>VLOOKUP(J68,'사업장현황(25하)'!$A$2:$T$1836,7,FALSE)</f>
        <v>041-553-2112</v>
      </c>
      <c r="S68" s="150" t="str">
        <f>VLOOKUP(J68,'사업장현황(25하)'!$A$2:$T$1836,8,FALSE)</f>
        <v>이상무</v>
      </c>
      <c r="T68" s="150" t="str">
        <f>VLOOKUP(J68,'사업장현황(25하)'!$A$2:$T$1836,9,FALSE)</f>
        <v>차장</v>
      </c>
      <c r="U68" s="150" t="str">
        <f>VLOOKUP(J68,'사업장현황(25하)'!$A$2:$T$1836,10,FALSE)</f>
        <v>010-2674-8978</v>
      </c>
      <c r="V68" s="152" t="str">
        <f>VLOOKUP(J68,'사업장현황(25하)'!$A$2:$T$1836,12,FALSE)</f>
        <v>tryagainlee@sunjin21.co.kr</v>
      </c>
      <c r="W68" s="217" t="s">
        <v>4698</v>
      </c>
      <c r="X68" s="151" t="s">
        <v>4697</v>
      </c>
      <c r="Y68" s="151" t="str">
        <f>VLOOKUP(J68,'사업장현황(25하)'!$A$2:$T$1836,11,FALSE)</f>
        <v>tryagainlee@sunjin21.co.kr</v>
      </c>
      <c r="Z68" s="154"/>
      <c r="AA68" s="155"/>
      <c r="AB68" s="155"/>
      <c r="AC68" s="155"/>
      <c r="AD68" s="155">
        <f t="shared" si="2"/>
        <v>0</v>
      </c>
      <c r="AE68" s="217"/>
      <c r="AF68" s="155"/>
      <c r="AG68" s="217"/>
      <c r="AH68" s="155"/>
      <c r="AI68" s="145">
        <f t="shared" si="3"/>
        <v>0</v>
      </c>
      <c r="AJ68" s="177"/>
      <c r="CE68" s="169"/>
      <c r="CU68" s="170"/>
    </row>
    <row r="69" spans="1:99" s="164" customFormat="1" ht="24.95" customHeight="1">
      <c r="A69" s="150">
        <v>195</v>
      </c>
      <c r="B69" s="150">
        <v>68</v>
      </c>
      <c r="C69" s="313" t="s">
        <v>4487</v>
      </c>
      <c r="D69" s="223">
        <v>45968</v>
      </c>
      <c r="E69" s="217" t="str">
        <f>HLOOKUP(WEEKDAY(D69,2),data!$A$1:$G$2,2)</f>
        <v>(금)</v>
      </c>
      <c r="F69" s="150" t="s">
        <v>4468</v>
      </c>
      <c r="G69" s="150">
        <v>2</v>
      </c>
      <c r="H69" s="152" t="s">
        <v>3873</v>
      </c>
      <c r="I69" s="152" t="str">
        <f>VLOOKUP(J69,'사업장현황(25하)'!$A$2:$T$1836,3,FALSE)</f>
        <v>천안</v>
      </c>
      <c r="J69" s="172" t="s">
        <v>3472</v>
      </c>
      <c r="K69" s="334">
        <v>58</v>
      </c>
      <c r="L69" s="163" t="s">
        <v>6019</v>
      </c>
      <c r="M69" s="153">
        <f>VLOOKUP(J69,'사업장현황(25하)'!$A$2:$T$1836,13,FALSE)</f>
        <v>2148678417</v>
      </c>
      <c r="N69" s="150">
        <f>VLOOKUP(J69,'사업장현황(25하)'!$A$2:$T$1836,14,FALSE)</f>
        <v>21486784176</v>
      </c>
      <c r="O69" s="152" t="s">
        <v>3487</v>
      </c>
      <c r="P69" s="152" t="str">
        <f>VLOOKUP(J69,'사업장현황(25하)'!$A$2:$T$1836,4,FALSE)</f>
        <v>충청남도 아산시 배방읍 이순신대로 813-26 (장재리)</v>
      </c>
      <c r="Q69" s="150">
        <f>VLOOKUP(J69,'사업장현황(25하)'!$A$2:$T$1836,6,FALSE)</f>
        <v>0</v>
      </c>
      <c r="R69" s="150">
        <f>VLOOKUP(J69,'사업장현황(25하)'!$A$2:$T$1836,7,FALSE)</f>
        <v>0</v>
      </c>
      <c r="S69" s="150" t="str">
        <f>VLOOKUP(J69,'사업장현황(25하)'!$A$2:$T$1836,8,FALSE)</f>
        <v>이영근</v>
      </c>
      <c r="T69" s="150" t="str">
        <f>VLOOKUP(J69,'사업장현황(25하)'!$A$2:$T$1836,9,FALSE)</f>
        <v>안전관리자</v>
      </c>
      <c r="U69" s="150" t="str">
        <f>VLOOKUP(J69,'사업장현황(25하)'!$A$2:$T$1836,10,FALSE)</f>
        <v>010-8784-8397</v>
      </c>
      <c r="V69" s="152" t="str">
        <f>VLOOKUP(J69,'사업장현황(25하)'!$A$2:$T$1836,12,FALSE)</f>
        <v>bumil13@hanmail.net</v>
      </c>
      <c r="W69" s="217">
        <v>45987</v>
      </c>
      <c r="X69" s="151" t="s">
        <v>4578</v>
      </c>
      <c r="Y69" s="151" t="str">
        <f>VLOOKUP(J69,'사업장현황(25하)'!$A$2:$T$1836,11,FALSE)</f>
        <v>bumil13@hanmail.net</v>
      </c>
      <c r="Z69" s="151"/>
      <c r="AA69" s="155"/>
      <c r="AB69" s="155"/>
      <c r="AC69" s="211"/>
      <c r="AD69" s="155">
        <f t="shared" si="2"/>
        <v>0</v>
      </c>
      <c r="AE69" s="217"/>
      <c r="AF69" s="155"/>
      <c r="AG69" s="217"/>
      <c r="AH69" s="155"/>
      <c r="AI69" s="145">
        <f t="shared" si="3"/>
        <v>0</v>
      </c>
      <c r="AJ69" s="156"/>
    </row>
    <row r="70" spans="1:99" s="164" customFormat="1" ht="24.95" customHeight="1">
      <c r="A70" s="150">
        <v>196</v>
      </c>
      <c r="B70" s="150">
        <v>69</v>
      </c>
      <c r="C70" s="313" t="s">
        <v>4489</v>
      </c>
      <c r="D70" s="223">
        <v>45971</v>
      </c>
      <c r="E70" s="217" t="str">
        <f>HLOOKUP(WEEKDAY(D70,2),data!$A$1:$G$2,2)</f>
        <v>(월)</v>
      </c>
      <c r="F70" s="150" t="s">
        <v>4469</v>
      </c>
      <c r="G70" s="175">
        <v>2</v>
      </c>
      <c r="H70" s="176" t="s">
        <v>4474</v>
      </c>
      <c r="I70" s="152" t="str">
        <f>VLOOKUP(J70,'사업장현황(25하)'!$A$2:$T$1836,3,FALSE)</f>
        <v>천안</v>
      </c>
      <c r="J70" s="172" t="s">
        <v>3123</v>
      </c>
      <c r="K70" s="334">
        <v>69</v>
      </c>
      <c r="L70" s="163" t="s">
        <v>7291</v>
      </c>
      <c r="M70" s="153">
        <f>VLOOKUP(J70,'사업장현황(25하)'!$A$2:$T$1836,13,FALSE)</f>
        <v>2161021273</v>
      </c>
      <c r="N70" s="150">
        <f>VLOOKUP(J70,'사업장현황(25하)'!$A$2:$T$1836,14,FALSE)</f>
        <v>21610212730</v>
      </c>
      <c r="O70" s="152" t="str">
        <f>VLOOKUP(J70,'사업장현황(25하)'!$A$2:$T$1836,2,FALSE)</f>
        <v>김용준</v>
      </c>
      <c r="P70" s="152" t="str">
        <f>VLOOKUP(J70,'사업장현황(25하)'!$A$2:$T$1836,4,FALSE)</f>
        <v>충청남도 천안시 동남구 터미널3길 5 (신부동)</v>
      </c>
      <c r="Q70" s="150" t="str">
        <f>VLOOKUP(J70,'사업장현황(25하)'!$A$2:$T$1836,6,FALSE)</f>
        <v>041-562-7000</v>
      </c>
      <c r="R70" s="150" t="str">
        <f>VLOOKUP(J70,'사업장현황(25하)'!$A$2:$T$1836,7,FALSE)</f>
        <v>041-562-7024</v>
      </c>
      <c r="S70" s="150" t="str">
        <f>VLOOKUP(J70,'사업장현황(25하)'!$A$2:$T$1836,8,FALSE)</f>
        <v>구성모</v>
      </c>
      <c r="T70" s="150" t="str">
        <f>VLOOKUP(J70,'사업장현황(25하)'!$A$2:$T$1836,9,FALSE)</f>
        <v>원무과장</v>
      </c>
      <c r="U70" s="150" t="str">
        <f>VLOOKUP(J70,'사업장현황(25하)'!$A$2:$T$1836,10,FALSE)</f>
        <v>010-5671-5111</v>
      </c>
      <c r="V70" s="152" t="str">
        <f>VLOOKUP(J70,'사업장현황(25하)'!$A$2:$T$1836,12,FALSE)</f>
        <v>blueblizzard@naver.com</v>
      </c>
      <c r="W70" s="217">
        <v>45993</v>
      </c>
      <c r="X70" s="151" t="s">
        <v>4632</v>
      </c>
      <c r="Y70" s="151" t="str">
        <f>VLOOKUP(J70,'사업장현황(25하)'!$A$2:$T$1836,11,FALSE)</f>
        <v>danaheal2021@naver.com</v>
      </c>
      <c r="Z70" s="154"/>
      <c r="AA70" s="155"/>
      <c r="AB70" s="155"/>
      <c r="AC70" s="211"/>
      <c r="AD70" s="155">
        <f t="shared" si="2"/>
        <v>0</v>
      </c>
      <c r="AE70" s="217"/>
      <c r="AF70" s="155"/>
      <c r="AG70" s="217"/>
      <c r="AH70" s="155"/>
      <c r="AI70" s="145">
        <f t="shared" si="3"/>
        <v>0</v>
      </c>
      <c r="AJ70" s="178"/>
    </row>
    <row r="71" spans="1:99" s="168" customFormat="1" ht="24.95" customHeight="1">
      <c r="A71" s="150">
        <v>197</v>
      </c>
      <c r="B71" s="150">
        <v>70</v>
      </c>
      <c r="C71" s="313" t="s">
        <v>4490</v>
      </c>
      <c r="D71" s="217">
        <v>45971</v>
      </c>
      <c r="E71" s="217" t="str">
        <f>HLOOKUP(WEEKDAY(D71,2),data!$A$1:$G$2,2)</f>
        <v>(월)</v>
      </c>
      <c r="F71" s="150" t="s">
        <v>2738</v>
      </c>
      <c r="G71" s="150">
        <v>1</v>
      </c>
      <c r="H71" s="152"/>
      <c r="I71" s="152" t="str">
        <f>VLOOKUP(J71,'사업장현황(25하)'!$A$2:$T$1836,3,FALSE)</f>
        <v>천안</v>
      </c>
      <c r="J71" s="190" t="s">
        <v>3354</v>
      </c>
      <c r="K71" s="334">
        <v>8</v>
      </c>
      <c r="L71" s="167" t="s">
        <v>5997</v>
      </c>
      <c r="M71" s="153">
        <f>VLOOKUP(J71,'사업장현황(25하)'!$A$2:$T$1836,13,FALSE)</f>
        <v>8428701893</v>
      </c>
      <c r="N71" s="150">
        <f>VLOOKUP(J71,'사업장현황(25하)'!$A$2:$T$1836,14,FALSE)</f>
        <v>84287018930</v>
      </c>
      <c r="O71" s="152" t="str">
        <f>VLOOKUP(J71,'사업장현황(25하)'!$A$2:$T$1836,2,FALSE)</f>
        <v>오세민</v>
      </c>
      <c r="P71" s="152" t="str">
        <f>VLOOKUP(J71,'사업장현황(25하)'!$A$2:$T$1836,4,FALSE)</f>
        <v>충청남도 천안시 동남구 풍세면 하도1길 55-41 (용정리)</v>
      </c>
      <c r="Q71" s="150">
        <f>VLOOKUP(J71,'사업장현황(25하)'!$A$2:$T$1836,6,FALSE)</f>
        <v>0</v>
      </c>
      <c r="R71" s="150">
        <f>VLOOKUP(J71,'사업장현황(25하)'!$A$2:$T$1836,7,FALSE)</f>
        <v>0</v>
      </c>
      <c r="S71" s="150" t="str">
        <f>VLOOKUP(J71,'사업장현황(25하)'!$A$2:$T$1836,8,FALSE)</f>
        <v>이명규</v>
      </c>
      <c r="T71" s="150" t="str">
        <f>VLOOKUP(J71,'사업장현황(25하)'!$A$2:$T$1836,9,FALSE)</f>
        <v>차장</v>
      </c>
      <c r="U71" s="150" t="str">
        <f>VLOOKUP(J71,'사업장현황(25하)'!$A$2:$T$1836,10,FALSE)</f>
        <v>010-4708-4028</v>
      </c>
      <c r="V71" s="152" t="str">
        <f>VLOOKUP(J71,'사업장현황(25하)'!$A$2:$T$1836,12,FALSE)</f>
        <v>v4we11@naver.com</v>
      </c>
      <c r="W71" s="217" t="s">
        <v>4640</v>
      </c>
      <c r="X71" s="151" t="s">
        <v>2738</v>
      </c>
      <c r="Y71" s="151" t="str">
        <f>VLOOKUP(J71,'사업장현황(25하)'!$A$2:$T$1836,11,FALSE)</f>
        <v>v4we11@naver.com</v>
      </c>
      <c r="Z71" s="151"/>
      <c r="AA71" s="155"/>
      <c r="AB71" s="155"/>
      <c r="AC71" s="211"/>
      <c r="AD71" s="155">
        <f t="shared" si="2"/>
        <v>0</v>
      </c>
      <c r="AE71" s="217"/>
      <c r="AF71" s="155"/>
      <c r="AG71" s="217"/>
      <c r="AH71" s="155"/>
      <c r="AI71" s="145">
        <f t="shared" si="3"/>
        <v>0</v>
      </c>
      <c r="AJ71" s="156"/>
      <c r="CE71" s="169"/>
      <c r="CU71" s="170"/>
    </row>
    <row r="72" spans="1:99" s="168" customFormat="1" ht="24.95" customHeight="1">
      <c r="A72" s="150">
        <v>198</v>
      </c>
      <c r="B72" s="150">
        <v>71</v>
      </c>
      <c r="C72" s="313" t="s">
        <v>4504</v>
      </c>
      <c r="D72" s="217">
        <v>45973</v>
      </c>
      <c r="E72" s="217" t="str">
        <f>HLOOKUP(WEEKDAY(D72,2),data!$A$1:$G$2,2)</f>
        <v>(수)</v>
      </c>
      <c r="F72" s="150" t="s">
        <v>4471</v>
      </c>
      <c r="G72" s="150">
        <v>2</v>
      </c>
      <c r="H72" s="152" t="s">
        <v>4505</v>
      </c>
      <c r="I72" s="152" t="str">
        <f>VLOOKUP(J72,'사업장현황(25하)'!$A$2:$T$1836,3,FALSE)</f>
        <v>보령</v>
      </c>
      <c r="J72" s="190" t="s">
        <v>3514</v>
      </c>
      <c r="K72" s="334">
        <v>340</v>
      </c>
      <c r="L72" s="167" t="s">
        <v>6423</v>
      </c>
      <c r="M72" s="153">
        <f>VLOOKUP(J72,'사업장현황(25하)'!$A$2:$T$1836,13,FALSE)</f>
        <v>4118119799</v>
      </c>
      <c r="N72" s="150" t="str">
        <f>VLOOKUP(J72,'사업장현황(25하)'!$A$2:$T$1836,14,FALSE)</f>
        <v>41181197996</v>
      </c>
      <c r="O72" s="152" t="str">
        <f>VLOOKUP(J72,'사업장현황(25하)'!$A$2:$T$1836,2,FALSE)</f>
        <v>김재을</v>
      </c>
      <c r="P72" s="152" t="str">
        <f>VLOOKUP(J72,'사업장현황(25하)'!$A$2:$T$1836,4,FALSE)</f>
        <v>충청남도 보령시 오천면 오천해안로 89-37 (오포리)</v>
      </c>
      <c r="Q72" s="150">
        <f>VLOOKUP(J72,'사업장현황(25하)'!$A$2:$T$1836,6,FALSE)</f>
        <v>0</v>
      </c>
      <c r="R72" s="150">
        <f>VLOOKUP(J72,'사업장현황(25하)'!$A$2:$T$1836,7,FALSE)</f>
        <v>0</v>
      </c>
      <c r="S72" s="150" t="str">
        <f>VLOOKUP(J72,'사업장현황(25하)'!$A$2:$T$1836,8,FALSE)</f>
        <v>김수빈</v>
      </c>
      <c r="T72" s="150" t="str">
        <f>VLOOKUP(J72,'사업장현황(25하)'!$A$2:$T$1836,9,FALSE)</f>
        <v>보건관리자</v>
      </c>
      <c r="U72" s="150" t="str">
        <f>VLOOKUP(J72,'사업장현황(25하)'!$A$2:$T$1836,10,FALSE)</f>
        <v>010-4802-6295</v>
      </c>
      <c r="V72" s="152" t="str">
        <f>VLOOKUP(J72,'사업장현황(25하)'!$A$2:$T$1836,12,FALSE)</f>
        <v>o001737@hshi.co.kr</v>
      </c>
      <c r="W72" s="217">
        <v>46001</v>
      </c>
      <c r="X72" s="151" t="s">
        <v>4656</v>
      </c>
      <c r="Y72" s="151" t="str">
        <f>VLOOKUP(J72,'사업장현황(25하)'!$A$2:$T$1836,11,FALSE)</f>
        <v>o001737@hshi.co.kr(현대삼호)
psh@tongyanginc.co.kr(동양건설)</v>
      </c>
      <c r="Z72" s="154"/>
      <c r="AA72" s="155"/>
      <c r="AB72" s="155"/>
      <c r="AC72" s="211"/>
      <c r="AD72" s="155">
        <f t="shared" si="2"/>
        <v>0</v>
      </c>
      <c r="AE72" s="217"/>
      <c r="AF72" s="155"/>
      <c r="AG72" s="217"/>
      <c r="AH72" s="155"/>
      <c r="AI72" s="145">
        <f t="shared" si="3"/>
        <v>0</v>
      </c>
      <c r="AJ72" s="156"/>
      <c r="CE72" s="169"/>
      <c r="CU72" s="170"/>
    </row>
    <row r="73" spans="1:99" s="164" customFormat="1" ht="24.95" customHeight="1">
      <c r="A73" s="150">
        <v>199</v>
      </c>
      <c r="B73" s="150">
        <v>72</v>
      </c>
      <c r="C73" s="313" t="s">
        <v>4511</v>
      </c>
      <c r="D73" s="217">
        <v>45974</v>
      </c>
      <c r="E73" s="217" t="str">
        <f>HLOOKUP(WEEKDAY(D73,2),data!$A$1:$G$2,2)</f>
        <v>(목)</v>
      </c>
      <c r="F73" s="150" t="s">
        <v>4472</v>
      </c>
      <c r="G73" s="150">
        <v>2</v>
      </c>
      <c r="H73" s="152" t="s">
        <v>4474</v>
      </c>
      <c r="I73" s="152" t="str">
        <f>VLOOKUP(J73,'사업장현황(25하)'!$A$2:$T$1836,3,FALSE)</f>
        <v>서울청</v>
      </c>
      <c r="J73" s="190" t="s">
        <v>1922</v>
      </c>
      <c r="K73" s="334">
        <v>340</v>
      </c>
      <c r="L73" s="163" t="s">
        <v>6527</v>
      </c>
      <c r="M73" s="153">
        <f>VLOOKUP(J73,'사업장현황(25하)'!$A$2:$T$1836,13,FALSE)</f>
        <v>2048203788</v>
      </c>
      <c r="N73" s="150" t="str">
        <f>VLOOKUP(J73,'사업장현황(25하)'!$A$2:$T$1836,14,FALSE)</f>
        <v>20482037880</v>
      </c>
      <c r="O73" s="152" t="str">
        <f>VLOOKUP(J73,'사업장현황(25하)'!$A$2:$T$1836,2,FALSE)</f>
        <v>황태국</v>
      </c>
      <c r="P73" s="152" t="str">
        <f>VLOOKUP(J73,'사업장현황(25하)'!$A$2:$T$1836,4,FALSE)</f>
        <v>서울특별시 서초구 바우뫼로41길 57 (양재동, 삼광빌딩)</v>
      </c>
      <c r="Q73" s="150" t="str">
        <f>VLOOKUP(J73,'사업장현황(25하)'!$A$2:$T$1836,6,FALSE)</f>
        <v>02-3497-5734</v>
      </c>
      <c r="R73" s="150" t="str">
        <f>VLOOKUP(J73,'사업장현황(25하)'!$A$2:$T$1836,7,FALSE)</f>
        <v>02-3497-5747</v>
      </c>
      <c r="S73" s="150" t="str">
        <f>VLOOKUP(J73,'사업장현황(25하)'!$A$2:$T$1836,8,FALSE)</f>
        <v>김란은</v>
      </c>
      <c r="T73" s="150" t="str">
        <f>VLOOKUP(J73,'사업장현황(25하)'!$A$2:$T$1836,9,FALSE)</f>
        <v>대리</v>
      </c>
      <c r="U73" s="150" t="str">
        <f>VLOOKUP(J73,'사업장현황(25하)'!$A$2:$T$1836,10,FALSE)</f>
        <v>010-9865-0930</v>
      </c>
      <c r="V73" s="152" t="str">
        <f>VLOOKUP(J73,'사업장현황(25하)'!$A$2:$T$1836,12,FALSE)</f>
        <v>rekim@smlab.co.kr</v>
      </c>
      <c r="W73" s="217">
        <v>46002</v>
      </c>
      <c r="X73" s="151" t="s">
        <v>4700</v>
      </c>
      <c r="Y73" s="151" t="str">
        <f>VLOOKUP(J73,'사업장현황(25하)'!$A$2:$T$1836,11,FALSE)</f>
        <v>rekim@smlab.co.kr</v>
      </c>
      <c r="Z73" s="151"/>
      <c r="AA73" s="155"/>
      <c r="AB73" s="155"/>
      <c r="AC73" s="211"/>
      <c r="AD73" s="155">
        <f t="shared" si="2"/>
        <v>0</v>
      </c>
      <c r="AE73" s="217"/>
      <c r="AF73" s="155"/>
      <c r="AG73" s="217"/>
      <c r="AH73" s="155"/>
      <c r="AI73" s="145">
        <f t="shared" si="3"/>
        <v>0</v>
      </c>
      <c r="AJ73" s="156"/>
      <c r="CE73" s="173"/>
      <c r="CU73" s="174"/>
    </row>
    <row r="74" spans="1:99" s="164" customFormat="1" ht="24.95" customHeight="1">
      <c r="A74" s="150">
        <v>200</v>
      </c>
      <c r="B74" s="150">
        <v>73</v>
      </c>
      <c r="C74" s="313" t="s">
        <v>4520</v>
      </c>
      <c r="D74" s="217">
        <v>45974</v>
      </c>
      <c r="E74" s="217" t="str">
        <f>HLOOKUP(WEEKDAY(D74,2),data!$A$1:$G$2,2)</f>
        <v>(목)</v>
      </c>
      <c r="F74" s="150" t="s">
        <v>4473</v>
      </c>
      <c r="G74" s="150">
        <v>2</v>
      </c>
      <c r="H74" s="152" t="s">
        <v>4474</v>
      </c>
      <c r="I74" s="152" t="str">
        <f>VLOOKUP(J74,'사업장현황(25하)'!$A$2:$T$1836,3,FALSE)</f>
        <v>천안</v>
      </c>
      <c r="J74" s="190" t="s">
        <v>1935</v>
      </c>
      <c r="K74" s="334">
        <v>240</v>
      </c>
      <c r="L74" s="163" t="s">
        <v>6624</v>
      </c>
      <c r="M74" s="153">
        <f>VLOOKUP(J74,'사업장현황(25하)'!$A$2:$T$1836,13,FALSE)</f>
        <v>1838602229</v>
      </c>
      <c r="N74" s="150" t="str">
        <f>VLOOKUP(J74,'사업장현황(25하)'!$A$2:$T$1836,14,FALSE)</f>
        <v>18386022290</v>
      </c>
      <c r="O74" s="152" t="str">
        <f>VLOOKUP(J74,'사업장현황(25하)'!$A$2:$T$1836,2,FALSE)</f>
        <v>장희철</v>
      </c>
      <c r="P74" s="152" t="str">
        <f>VLOOKUP(J74,'사업장현황(25하)'!$A$2:$T$1836,4,FALSE)</f>
        <v>충청남도 아산시 영인면 아산호로 331 (백석포리)</v>
      </c>
      <c r="Q74" s="150" t="str">
        <f>VLOOKUP(J74,'사업장현황(25하)'!$A$2:$T$1836,6,FALSE)</f>
        <v>041-539-8116</v>
      </c>
      <c r="R74" s="150" t="str">
        <f>VLOOKUP(J74,'사업장현황(25하)'!$A$2:$T$1836,7,FALSE)</f>
        <v>041-543-8119</v>
      </c>
      <c r="S74" s="150" t="str">
        <f>VLOOKUP(J74,'사업장현황(25하)'!$A$2:$T$1836,8,FALSE)</f>
        <v>임상윤</v>
      </c>
      <c r="T74" s="150" t="str">
        <f>VLOOKUP(J74,'사업장현황(25하)'!$A$2:$T$1836,9,FALSE)</f>
        <v>매니저</v>
      </c>
      <c r="U74" s="150" t="str">
        <f>VLOOKUP(J74,'사업장현황(25하)'!$A$2:$T$1836,10,FALSE)</f>
        <v>010-9734-5108</v>
      </c>
      <c r="V74" s="152" t="str">
        <f>VLOOKUP(J74,'사업장현황(25하)'!$A$2:$T$1836,12,FALSE)</f>
        <v>sju04093@kdiwin.com</v>
      </c>
      <c r="W74" s="217" t="s">
        <v>4701</v>
      </c>
      <c r="X74" s="151" t="s">
        <v>4702</v>
      </c>
      <c r="Y74" s="151" t="str">
        <f>VLOOKUP(J74,'사업장현황(25하)'!$A$2:$T$1836,11,FALSE)</f>
        <v>sju04093@kdiwin.com</v>
      </c>
      <c r="Z74" s="154"/>
      <c r="AA74" s="155"/>
      <c r="AB74" s="155"/>
      <c r="AC74" s="211"/>
      <c r="AD74" s="155">
        <f t="shared" si="2"/>
        <v>0</v>
      </c>
      <c r="AE74" s="217"/>
      <c r="AF74" s="155"/>
      <c r="AG74" s="217"/>
      <c r="AH74" s="155"/>
      <c r="AI74" s="145">
        <f t="shared" si="3"/>
        <v>0</v>
      </c>
      <c r="AJ74" s="156"/>
      <c r="CE74" s="173"/>
      <c r="CU74" s="174"/>
    </row>
    <row r="75" spans="1:99" s="168" customFormat="1" ht="24.95" customHeight="1">
      <c r="A75" s="150">
        <v>201</v>
      </c>
      <c r="B75" s="150">
        <v>74</v>
      </c>
      <c r="C75" s="313" t="s">
        <v>4529</v>
      </c>
      <c r="D75" s="217" t="s">
        <v>4483</v>
      </c>
      <c r="E75" s="217" t="e">
        <f>HLOOKUP(WEEKDAY(D75,2),data!$A$1:$G$2,2)</f>
        <v>#VALUE!</v>
      </c>
      <c r="F75" s="150" t="s">
        <v>4482</v>
      </c>
      <c r="G75" s="150">
        <v>2</v>
      </c>
      <c r="H75" s="152" t="s">
        <v>3965</v>
      </c>
      <c r="I75" s="152" t="str">
        <f>VLOOKUP(J75,'사업장현황(25하)'!$A$2:$T$1836,3,FALSE)</f>
        <v>천안</v>
      </c>
      <c r="J75" s="190" t="s">
        <v>2387</v>
      </c>
      <c r="K75" s="334">
        <v>340</v>
      </c>
      <c r="L75" s="167" t="s">
        <v>7193</v>
      </c>
      <c r="M75" s="153">
        <f>VLOOKUP(J75,'사업장현황(25하)'!$A$2:$T$1836,13,FALSE)</f>
        <v>1078111563</v>
      </c>
      <c r="N75" s="150" t="str">
        <f>VLOOKUP(J75,'사업장현황(25하)'!$A$2:$T$1836,14,FALSE)</f>
        <v>10781115630</v>
      </c>
      <c r="O75" s="152" t="str">
        <f>VLOOKUP(J75,'사업장현황(25하)'!$A$2:$T$1836,2,FALSE)</f>
        <v>박훈, 윤형원</v>
      </c>
      <c r="P75" s="152" t="str">
        <f>VLOOKUP(J75,'사업장현황(25하)'!$A$2:$T$1836,4,FALSE)</f>
        <v>충청남도 당진시 송악읍 부곡공단로 131 (부곡리, 휴스틸)</v>
      </c>
      <c r="Q75" s="150" t="str">
        <f>VLOOKUP(J75,'사업장현황(25하)'!$A$2:$T$1836,6,FALSE)</f>
        <v>041-350-8091</v>
      </c>
      <c r="R75" s="150" t="str">
        <f>VLOOKUP(J75,'사업장현황(25하)'!$A$2:$T$1836,7,FALSE)</f>
        <v>041-357-4627</v>
      </c>
      <c r="S75" s="150" t="str">
        <f>VLOOKUP(J75,'사업장현황(25하)'!$A$2:$T$1836,8,FALSE)</f>
        <v>안경서</v>
      </c>
      <c r="T75" s="150" t="str">
        <f>VLOOKUP(J75,'사업장현황(25하)'!$A$2:$T$1836,9,FALSE)</f>
        <v>사원</v>
      </c>
      <c r="U75" s="150" t="str">
        <f>VLOOKUP(J75,'사업장현황(25하)'!$A$2:$T$1836,10,FALSE)</f>
        <v>010-4125-2046</v>
      </c>
      <c r="V75" s="152" t="str">
        <f>VLOOKUP(J75,'사업장현황(25하)'!$A$2:$T$1836,12,FALSE)</f>
        <v>rudtj2046@husteel.com</v>
      </c>
      <c r="W75" s="217">
        <v>46009</v>
      </c>
      <c r="X75" s="151" t="s">
        <v>4716</v>
      </c>
      <c r="Y75" s="151" t="str">
        <f>VLOOKUP(J75,'사업장현황(25하)'!$A$2:$T$1836,11,FALSE)</f>
        <v>rudtj2046@husteel.com</v>
      </c>
      <c r="Z75" s="151"/>
      <c r="AA75" s="155"/>
      <c r="AB75" s="155"/>
      <c r="AC75" s="211"/>
      <c r="AD75" s="155">
        <f t="shared" si="2"/>
        <v>0</v>
      </c>
      <c r="AE75" s="217"/>
      <c r="AF75" s="155"/>
      <c r="AG75" s="217"/>
      <c r="AH75" s="155"/>
      <c r="AI75" s="145">
        <f t="shared" si="3"/>
        <v>0</v>
      </c>
      <c r="AJ75" s="156"/>
      <c r="CE75" s="169"/>
      <c r="CU75" s="170"/>
    </row>
    <row r="76" spans="1:99" s="168" customFormat="1" ht="24.95" customHeight="1">
      <c r="A76" s="150">
        <v>202</v>
      </c>
      <c r="B76" s="150">
        <v>75</v>
      </c>
      <c r="C76" s="313" t="s">
        <v>4534</v>
      </c>
      <c r="D76" s="217">
        <v>45980</v>
      </c>
      <c r="E76" s="217" t="str">
        <f>HLOOKUP(WEEKDAY(D76,2),data!$A$1:$G$2,2)</f>
        <v>(수)</v>
      </c>
      <c r="F76" s="150" t="s">
        <v>4517</v>
      </c>
      <c r="G76" s="150">
        <v>2</v>
      </c>
      <c r="H76" s="190" t="s">
        <v>4535</v>
      </c>
      <c r="I76" s="152" t="str">
        <f>VLOOKUP(J76,'사업장현황(25하)'!$A$2:$T$1836,3,FALSE)</f>
        <v>천안</v>
      </c>
      <c r="J76" s="190" t="s">
        <v>2517</v>
      </c>
      <c r="K76" s="334">
        <v>10</v>
      </c>
      <c r="L76" s="167" t="s">
        <v>6587</v>
      </c>
      <c r="M76" s="153">
        <f>VLOOKUP(J76,'사업장현황(25하)'!$A$2:$T$1836,13,FALSE)</f>
        <v>7478602912</v>
      </c>
      <c r="N76" s="150" t="str">
        <f>VLOOKUP(J76,'사업장현황(25하)'!$A$2:$T$1836,14,FALSE)</f>
        <v>74786029120</v>
      </c>
      <c r="O76" s="152" t="str">
        <f>VLOOKUP(J76,'사업장현황(25하)'!$A$2:$T$1836,2,FALSE)</f>
        <v>엄윤미, 안재혁</v>
      </c>
      <c r="P76" s="152" t="str">
        <f>VLOOKUP(J76,'사업장현황(25하)'!$A$2:$T$1836,4,FALSE)</f>
        <v>충청남도 천안시 동남구 광덕면 대평교길 48 (대평리)</v>
      </c>
      <c r="Q76" s="150" t="str">
        <f>VLOOKUP(J76,'사업장현황(25하)'!$A$2:$T$1836,6,FALSE)</f>
        <v>041-554-9494</v>
      </c>
      <c r="R76" s="150" t="str">
        <f>VLOOKUP(J76,'사업장현황(25하)'!$A$2:$T$1836,7,FALSE)</f>
        <v>041-553-7999</v>
      </c>
      <c r="S76" s="150" t="str">
        <f>VLOOKUP(J76,'사업장현황(25하)'!$A$2:$T$1836,8,FALSE)</f>
        <v>이현래</v>
      </c>
      <c r="T76" s="150" t="str">
        <f>VLOOKUP(J76,'사업장현황(25하)'!$A$2:$T$1836,9,FALSE)</f>
        <v>이사</v>
      </c>
      <c r="U76" s="150" t="str">
        <f>VLOOKUP(J76,'사업장현황(25하)'!$A$2:$T$1836,10,FALSE)</f>
        <v>010-3749-7517</v>
      </c>
      <c r="V76" s="152" t="str">
        <f>VLOOKUP(J76,'사업장현황(25하)'!$A$2:$T$1836,12,FALSE)</f>
        <v>wjddks9494@naver.com</v>
      </c>
      <c r="W76" s="217">
        <v>46007</v>
      </c>
      <c r="X76" s="151" t="s">
        <v>4707</v>
      </c>
      <c r="Y76" s="151" t="str">
        <f>VLOOKUP(J76,'사업장현황(25하)'!$A$2:$T$1836,11,FALSE)</f>
        <v>wjddks9494@naver.com</v>
      </c>
      <c r="Z76" s="154"/>
      <c r="AA76" s="155"/>
      <c r="AB76" s="155"/>
      <c r="AC76" s="211"/>
      <c r="AD76" s="155">
        <f t="shared" si="2"/>
        <v>0</v>
      </c>
      <c r="AE76" s="217"/>
      <c r="AF76" s="155"/>
      <c r="AG76" s="217"/>
      <c r="AH76" s="155"/>
      <c r="AI76" s="145">
        <f t="shared" si="3"/>
        <v>0</v>
      </c>
      <c r="AJ76" s="156"/>
      <c r="CE76" s="169"/>
      <c r="CU76" s="170"/>
    </row>
    <row r="77" spans="1:99" s="164" customFormat="1" ht="24.95" customHeight="1">
      <c r="A77" s="150">
        <v>203</v>
      </c>
      <c r="B77" s="150">
        <v>76</v>
      </c>
      <c r="C77" s="313" t="s">
        <v>4542</v>
      </c>
      <c r="D77" s="217">
        <v>45981</v>
      </c>
      <c r="E77" s="217" t="str">
        <f>HLOOKUP(WEEKDAY(D77,2),data!$A$1:$G$2,2)</f>
        <v>(목)</v>
      </c>
      <c r="F77" s="150" t="s">
        <v>2736</v>
      </c>
      <c r="G77" s="150">
        <v>2</v>
      </c>
      <c r="H77" s="152" t="s">
        <v>3874</v>
      </c>
      <c r="I77" s="152" t="str">
        <f>VLOOKUP(J77,'사업장현황(25하)'!$A$2:$T$1836,3,FALSE)</f>
        <v>성남</v>
      </c>
      <c r="J77" s="190" t="s">
        <v>3325</v>
      </c>
      <c r="K77" s="334">
        <v>46</v>
      </c>
      <c r="L77" s="163" t="s">
        <v>6899</v>
      </c>
      <c r="M77" s="153">
        <f>VLOOKUP(J77,'사업장현황(25하)'!$A$2:$T$1836,13,FALSE)</f>
        <v>4558100330</v>
      </c>
      <c r="N77" s="150">
        <f>VLOOKUP(J77,'사업장현황(25하)'!$A$2:$T$1836,14,FALSE)</f>
        <v>45581003300</v>
      </c>
      <c r="O77" s="152" t="str">
        <f>VLOOKUP(J77,'사업장현황(25하)'!$A$2:$T$1836,2,FALSE)</f>
        <v>이익희</v>
      </c>
      <c r="P77" s="152" t="str">
        <f>VLOOKUP(J77,'사업장현황(25하)'!$A$2:$T$1836,4,FALSE)</f>
        <v>경기도 광주시 초월읍 현산로361번길 13-8 (지월리)</v>
      </c>
      <c r="Q77" s="150" t="str">
        <f>VLOOKUP(J77,'사업장현황(25하)'!$A$2:$T$1836,6,FALSE)</f>
        <v>031-763-8899</v>
      </c>
      <c r="R77" s="150" t="str">
        <f>VLOOKUP(J77,'사업장현황(25하)'!$A$2:$T$1836,7,FALSE)</f>
        <v>031-763-8060</v>
      </c>
      <c r="S77" s="150" t="str">
        <f>VLOOKUP(J77,'사업장현황(25하)'!$A$2:$T$1836,8,FALSE)</f>
        <v>박준수</v>
      </c>
      <c r="T77" s="150" t="str">
        <f>VLOOKUP(J77,'사업장현황(25하)'!$A$2:$T$1836,9,FALSE)</f>
        <v>차장</v>
      </c>
      <c r="U77" s="150" t="str">
        <f>VLOOKUP(J77,'사업장현황(25하)'!$A$2:$T$1836,10,FALSE)</f>
        <v>010-9989-8913</v>
      </c>
      <c r="V77" s="152" t="str">
        <f>VLOOKUP(J77,'사업장현황(25하)'!$A$2:$T$1836,12,FALSE)</f>
        <v>sk@skpack.co.kr</v>
      </c>
      <c r="W77" s="217">
        <v>46007</v>
      </c>
      <c r="X77" s="151" t="s">
        <v>4707</v>
      </c>
      <c r="Y77" s="151" t="str">
        <f>VLOOKUP(J77,'사업장현황(25하)'!$A$2:$T$1836,11,FALSE)</f>
        <v>webmaster@skpack.co.kr</v>
      </c>
      <c r="Z77" s="151"/>
      <c r="AA77" s="155"/>
      <c r="AB77" s="155"/>
      <c r="AC77" s="211"/>
      <c r="AD77" s="155">
        <f t="shared" si="2"/>
        <v>0</v>
      </c>
      <c r="AE77" s="217"/>
      <c r="AF77" s="155"/>
      <c r="AG77" s="217"/>
      <c r="AH77" s="155"/>
      <c r="AI77" s="145">
        <f t="shared" si="3"/>
        <v>0</v>
      </c>
      <c r="AJ77" s="156"/>
      <c r="CE77" s="173"/>
      <c r="CU77" s="174"/>
    </row>
    <row r="78" spans="1:99" s="164" customFormat="1" ht="24.95" customHeight="1">
      <c r="A78" s="150">
        <v>204</v>
      </c>
      <c r="B78" s="150">
        <v>77</v>
      </c>
      <c r="C78" s="313" t="s">
        <v>4545</v>
      </c>
      <c r="D78" s="217">
        <v>45982</v>
      </c>
      <c r="E78" s="217" t="str">
        <f>HLOOKUP(WEEKDAY(D78,2),data!$A$1:$G$2,2)</f>
        <v>(금)</v>
      </c>
      <c r="F78" s="150" t="s">
        <v>4523</v>
      </c>
      <c r="G78" s="150">
        <v>2</v>
      </c>
      <c r="H78" s="152" t="s">
        <v>4519</v>
      </c>
      <c r="I78" s="152" t="str">
        <f>VLOOKUP(J78,'사업장현황(25하)'!$A$2:$T$1836,3,FALSE)</f>
        <v>천안</v>
      </c>
      <c r="J78" s="249" t="s">
        <v>2867</v>
      </c>
      <c r="K78" s="334">
        <v>217</v>
      </c>
      <c r="L78" s="163" t="s">
        <v>7252</v>
      </c>
      <c r="M78" s="153">
        <f>VLOOKUP(J78,'사업장현황(25하)'!$A$2:$T$1836,13,FALSE)</f>
        <v>1048118121</v>
      </c>
      <c r="N78" s="150">
        <f>VLOOKUP(J78,'사업장현황(25하)'!$A$2:$T$1836,14,FALSE)</f>
        <v>10481181216</v>
      </c>
      <c r="O78" s="152" t="str">
        <f>VLOOKUP(J78,'사업장현황(25하)'!$A$2:$T$1836,2,FALSE)</f>
        <v>허윤홍, 허창수</v>
      </c>
      <c r="P78" s="152" t="str">
        <f>VLOOKUP(J78,'사업장현황(25하)'!$A$2:$T$1836,4,FALSE)</f>
        <v>충청남도 아산시 용화동 126-41</v>
      </c>
      <c r="Q78" s="150">
        <f>VLOOKUP(J78,'사업장현황(25하)'!$A$2:$T$1836,6,FALSE)</f>
        <v>0</v>
      </c>
      <c r="R78" s="150">
        <f>VLOOKUP(J78,'사업장현황(25하)'!$A$2:$T$1836,7,FALSE)</f>
        <v>0</v>
      </c>
      <c r="S78" s="150" t="str">
        <f>VLOOKUP(J78,'사업장현황(25하)'!$A$2:$T$1836,8,FALSE)</f>
        <v>임일환</v>
      </c>
      <c r="T78" s="150">
        <f>VLOOKUP(J78,'사업장현황(25하)'!$A$2:$T$1836,9,FALSE)</f>
        <v>0</v>
      </c>
      <c r="U78" s="150" t="str">
        <f>VLOOKUP(J78,'사업장현황(25하)'!$A$2:$T$1836,10,FALSE)</f>
        <v>010-5587-3865</v>
      </c>
      <c r="V78" s="152" t="str">
        <f>VLOOKUP(J78,'사업장현황(25하)'!$A$2:$T$1836,12,FALSE)</f>
        <v>cjsvnd03@gsenc.com</v>
      </c>
      <c r="W78" s="217">
        <v>46002</v>
      </c>
      <c r="X78" s="151" t="s">
        <v>4694</v>
      </c>
      <c r="Y78" s="151" t="str">
        <f>VLOOKUP(J78,'사업장현황(25하)'!$A$2:$T$1836,11,FALSE)</f>
        <v>cjsvnd03@gsenc.com</v>
      </c>
      <c r="Z78" s="154"/>
      <c r="AA78" s="155"/>
      <c r="AB78" s="155"/>
      <c r="AC78" s="211"/>
      <c r="AD78" s="155">
        <f t="shared" si="2"/>
        <v>0</v>
      </c>
      <c r="AE78" s="217"/>
      <c r="AF78" s="155"/>
      <c r="AG78" s="217"/>
      <c r="AH78" s="155"/>
      <c r="AI78" s="145">
        <f t="shared" si="3"/>
        <v>0</v>
      </c>
      <c r="AJ78" s="156"/>
      <c r="CE78" s="173"/>
      <c r="CU78" s="174"/>
    </row>
    <row r="79" spans="1:99" s="164" customFormat="1" ht="24.95" customHeight="1">
      <c r="A79" s="150">
        <v>205</v>
      </c>
      <c r="B79" s="150">
        <v>78</v>
      </c>
      <c r="C79" s="313" t="s">
        <v>4546</v>
      </c>
      <c r="D79" s="217" t="s">
        <v>4521</v>
      </c>
      <c r="E79" s="217" t="e">
        <f>HLOOKUP(WEEKDAY(D79,2),data!$A$1:$G$2,2)</f>
        <v>#VALUE!</v>
      </c>
      <c r="F79" s="150" t="s">
        <v>4522</v>
      </c>
      <c r="G79" s="150">
        <v>2</v>
      </c>
      <c r="H79" s="152" t="s">
        <v>4549</v>
      </c>
      <c r="I79" s="152" t="str">
        <f>VLOOKUP(J79,'사업장현황(25하)'!$A$2:$T$1836,3,FALSE)</f>
        <v>천안</v>
      </c>
      <c r="J79" s="190" t="s">
        <v>1907</v>
      </c>
      <c r="K79" s="334">
        <v>223</v>
      </c>
      <c r="L79" s="163" t="s">
        <v>5087</v>
      </c>
      <c r="M79" s="153">
        <f>VLOOKUP(J79,'사업장현황(25하)'!$A$2:$T$1836,13,FALSE)</f>
        <v>2208113641</v>
      </c>
      <c r="N79" s="150" t="str">
        <f>VLOOKUP(J79,'사업장현황(25하)'!$A$2:$T$1836,14,FALSE)</f>
        <v>90700621181</v>
      </c>
      <c r="O79" s="152" t="str">
        <f>VLOOKUP(J79,'사업장현황(25하)'!$A$2:$T$1836,2,FALSE)</f>
        <v>김종욱</v>
      </c>
      <c r="P79" s="152" t="str">
        <f>VLOOKUP(J79,'사업장현황(25하)'!$A$2:$T$1836,4,FALSE)</f>
        <v>충청남도 아산시 영인면 아산호로 331 (백석포리)</v>
      </c>
      <c r="Q79" s="150" t="str">
        <f>VLOOKUP(J79,'사업장현황(25하)'!$A$2:$T$1836,6,FALSE)</f>
        <v>041-539-8181</v>
      </c>
      <c r="R79" s="150" t="str">
        <f>VLOOKUP(J79,'사업장현황(25하)'!$A$2:$T$1836,7,FALSE)</f>
        <v>041-543-8119</v>
      </c>
      <c r="S79" s="150" t="str">
        <f>VLOOKUP(J79,'사업장현황(25하)'!$A$2:$T$1836,8,FALSE)</f>
        <v>임상윤</v>
      </c>
      <c r="T79" s="150" t="str">
        <f>VLOOKUP(J79,'사업장현황(25하)'!$A$2:$T$1836,9,FALSE)</f>
        <v>매니저</v>
      </c>
      <c r="U79" s="150" t="str">
        <f>VLOOKUP(J79,'사업장현황(25하)'!$A$2:$T$1836,10,FALSE)</f>
        <v>010-9734-5108</v>
      </c>
      <c r="V79" s="152" t="str">
        <f>VLOOKUP(J79,'사업장현황(25하)'!$A$2:$T$1836,12,FALSE)</f>
        <v>sju04093@kdiwin.com</v>
      </c>
      <c r="W79" s="217">
        <v>46014</v>
      </c>
      <c r="X79" s="151" t="s">
        <v>4745</v>
      </c>
      <c r="Y79" s="151" t="str">
        <f>VLOOKUP(J79,'사업장현황(25하)'!$A$2:$T$1836,11,FALSE)</f>
        <v>sju04093@kdiwin.com</v>
      </c>
      <c r="Z79" s="179"/>
      <c r="AA79" s="155"/>
      <c r="AB79" s="155"/>
      <c r="AC79" s="211"/>
      <c r="AD79" s="155">
        <f t="shared" si="2"/>
        <v>0</v>
      </c>
      <c r="AE79" s="217"/>
      <c r="AF79" s="155"/>
      <c r="AG79" s="217"/>
      <c r="AH79" s="155"/>
      <c r="AI79" s="145">
        <f t="shared" si="3"/>
        <v>0</v>
      </c>
      <c r="AJ79" s="156"/>
      <c r="CE79" s="173"/>
      <c r="CU79" s="174"/>
    </row>
    <row r="80" spans="1:99" s="164" customFormat="1" ht="24.95" customHeight="1">
      <c r="A80" s="150">
        <v>206</v>
      </c>
      <c r="B80" s="150">
        <v>79</v>
      </c>
      <c r="C80" s="313" t="s">
        <v>4547</v>
      </c>
      <c r="D80" s="217" t="s">
        <v>4600</v>
      </c>
      <c r="E80" s="217" t="e">
        <f>HLOOKUP(WEEKDAY(D80,2),data!$A$1:$G$2,2)</f>
        <v>#VALUE!</v>
      </c>
      <c r="F80" s="150" t="s">
        <v>4548</v>
      </c>
      <c r="G80" s="150">
        <v>2</v>
      </c>
      <c r="H80" s="152" t="s">
        <v>4549</v>
      </c>
      <c r="I80" s="152" t="str">
        <f>VLOOKUP(J80,'사업장현황(25하)'!$A$2:$T$1836,3,FALSE)</f>
        <v>천안</v>
      </c>
      <c r="J80" s="190" t="s">
        <v>2391</v>
      </c>
      <c r="K80" s="334">
        <v>22</v>
      </c>
      <c r="L80" s="163" t="s">
        <v>6280</v>
      </c>
      <c r="M80" s="153">
        <f>VLOOKUP(J80,'사업장현황(25하)'!$A$2:$T$1836,13,FALSE)</f>
        <v>3118204843</v>
      </c>
      <c r="N80" s="150" t="str">
        <f>VLOOKUP(J80,'사업장현황(25하)'!$A$2:$T$1836,14,FALSE)</f>
        <v>31182048430</v>
      </c>
      <c r="O80" s="152" t="str">
        <f>VLOOKUP(J80,'사업장현황(25하)'!$A$2:$T$1836,2,FALSE)</f>
        <v>이수근</v>
      </c>
      <c r="P80" s="152" t="str">
        <f>VLOOKUP(J80,'사업장현황(25하)'!$A$2:$T$1836,4,FALSE)</f>
        <v>충청남도 당진시 정미면 대학로 1 (덕마리, 신성대학교)</v>
      </c>
      <c r="Q80" s="150" t="str">
        <f>VLOOKUP(J80,'사업장현황(25하)'!$A$2:$T$1836,6,FALSE)</f>
        <v>041-350-1082</v>
      </c>
      <c r="R80" s="150" t="str">
        <f>VLOOKUP(J80,'사업장현황(25하)'!$A$2:$T$1836,7,FALSE)</f>
        <v>041-350-1085</v>
      </c>
      <c r="S80" s="150" t="str">
        <f>VLOOKUP(J80,'사업장현황(25하)'!$A$2:$T$1836,8,FALSE)</f>
        <v>성백전</v>
      </c>
      <c r="T80" s="150">
        <f>VLOOKUP(J80,'사업장현황(25하)'!$A$2:$T$1836,9,FALSE)</f>
        <v>0</v>
      </c>
      <c r="U80" s="150" t="str">
        <f>VLOOKUP(J80,'사업장현황(25하)'!$A$2:$T$1836,10,FALSE)</f>
        <v>010-4485-7082</v>
      </c>
      <c r="V80" s="152" t="str">
        <f>VLOOKUP(J80,'사업장현황(25하)'!$A$2:$T$1836,12,FALSE)</f>
        <v>backjeon@shinsung.ac.kr</v>
      </c>
      <c r="W80" s="217">
        <v>46013</v>
      </c>
      <c r="X80" s="151" t="s">
        <v>4744</v>
      </c>
      <c r="Y80" s="151" t="str">
        <f>VLOOKUP(J80,'사업장현황(25하)'!$A$2:$T$1836,11,FALSE)</f>
        <v>backjeon@shinsung.ac.kr
계산서는 신성대학교(311-82-03091)</v>
      </c>
      <c r="Z80" s="154"/>
      <c r="AA80" s="155"/>
      <c r="AB80" s="155"/>
      <c r="AC80" s="211"/>
      <c r="AD80" s="155">
        <f t="shared" si="2"/>
        <v>0</v>
      </c>
      <c r="AE80" s="217"/>
      <c r="AF80" s="155"/>
      <c r="AG80" s="217"/>
      <c r="AH80" s="155"/>
      <c r="AI80" s="145">
        <f t="shared" si="3"/>
        <v>0</v>
      </c>
      <c r="AJ80" s="156"/>
      <c r="CE80" s="173"/>
      <c r="CU80" s="174"/>
    </row>
    <row r="81" spans="1:99" s="168" customFormat="1" ht="24.95" customHeight="1">
      <c r="A81" s="150">
        <v>207</v>
      </c>
      <c r="B81" s="150">
        <v>80</v>
      </c>
      <c r="C81" s="313" t="s">
        <v>4568</v>
      </c>
      <c r="D81" s="217">
        <v>45986</v>
      </c>
      <c r="E81" s="217" t="str">
        <f>HLOOKUP(WEEKDAY(D81,2),data!$A$1:$G$2,2)</f>
        <v>(화)</v>
      </c>
      <c r="F81" s="150" t="s">
        <v>4569</v>
      </c>
      <c r="G81" s="150">
        <v>2</v>
      </c>
      <c r="H81" s="152" t="s">
        <v>4570</v>
      </c>
      <c r="I81" s="152" t="str">
        <f>VLOOKUP(J81,'사업장현황(25하)'!$A$2:$T$1836,3,FALSE)</f>
        <v>천안</v>
      </c>
      <c r="J81" s="190" t="s">
        <v>1422</v>
      </c>
      <c r="K81" s="334">
        <v>3</v>
      </c>
      <c r="L81" s="167" t="s">
        <v>7269</v>
      </c>
      <c r="M81" s="153">
        <f>VLOOKUP(J81,'사업장현황(25하)'!$A$2:$T$1836,13,FALSE)</f>
        <v>3128609757</v>
      </c>
      <c r="N81" s="150" t="str">
        <f>VLOOKUP(J81,'사업장현황(25하)'!$A$2:$T$1836,14,FALSE)</f>
        <v>31286097570</v>
      </c>
      <c r="O81" s="152" t="str">
        <f>VLOOKUP(J81,'사업장현황(25하)'!$A$2:$T$1836,2,FALSE)</f>
        <v>김방재</v>
      </c>
      <c r="P81" s="152" t="str">
        <f>VLOOKUP(J81,'사업장현황(25하)'!$A$2:$T$1836,4,FALSE)</f>
        <v>충청남도 천안시 동남구 풍세면 미죽1길 63 (미죽리)</v>
      </c>
      <c r="Q81" s="150" t="str">
        <f>VLOOKUP(J81,'사업장현황(25하)'!$A$2:$T$1836,6,FALSE)</f>
        <v>041-571-0951</v>
      </c>
      <c r="R81" s="150" t="str">
        <f>VLOOKUP(J81,'사업장현황(25하)'!$A$2:$T$1836,7,FALSE)</f>
        <v>041-571-0952</v>
      </c>
      <c r="S81" s="150" t="str">
        <f>VLOOKUP(J81,'사업장현황(25하)'!$A$2:$T$1836,8,FALSE)</f>
        <v>김방재</v>
      </c>
      <c r="T81" s="150" t="str">
        <f>VLOOKUP(J81,'사업장현황(25하)'!$A$2:$T$1836,9,FALSE)</f>
        <v>대표</v>
      </c>
      <c r="U81" s="150" t="str">
        <f>VLOOKUP(J81,'사업장현황(25하)'!$A$2:$T$1836,10,FALSE)</f>
        <v>010-6422-8906</v>
      </c>
      <c r="V81" s="152" t="str">
        <f>VLOOKUP(J81,'사업장현황(25하)'!$A$2:$T$1836,12,FALSE)</f>
        <v>ck8906@hanmail.net</v>
      </c>
      <c r="W81" s="217">
        <v>46007</v>
      </c>
      <c r="X81" s="151" t="s">
        <v>4707</v>
      </c>
      <c r="Y81" s="151" t="str">
        <f>VLOOKUP(J81,'사업장현황(25하)'!$A$2:$T$1836,11,FALSE)</f>
        <v>ck8906@hanmail.net</v>
      </c>
      <c r="Z81" s="179"/>
      <c r="AA81" s="155"/>
      <c r="AB81" s="155"/>
      <c r="AC81" s="211"/>
      <c r="AD81" s="155">
        <f t="shared" si="2"/>
        <v>0</v>
      </c>
      <c r="AE81" s="217"/>
      <c r="AF81" s="155"/>
      <c r="AG81" s="217"/>
      <c r="AH81" s="155"/>
      <c r="AI81" s="145">
        <f t="shared" si="3"/>
        <v>0</v>
      </c>
      <c r="AJ81" s="156"/>
      <c r="CE81" s="169"/>
      <c r="CU81" s="170"/>
    </row>
    <row r="82" spans="1:99" s="168" customFormat="1" ht="24.95" customHeight="1">
      <c r="A82" s="150">
        <v>208</v>
      </c>
      <c r="B82" s="150">
        <v>81</v>
      </c>
      <c r="C82" s="313" t="s">
        <v>4575</v>
      </c>
      <c r="D82" s="217" t="s">
        <v>4576</v>
      </c>
      <c r="E82" s="217" t="e">
        <f>HLOOKUP(WEEKDAY(D82,2),data!$A$1:$G$2,2)</f>
        <v>#VALUE!</v>
      </c>
      <c r="F82" s="150" t="s">
        <v>4616</v>
      </c>
      <c r="G82" s="150">
        <v>2</v>
      </c>
      <c r="H82" s="152" t="s">
        <v>3873</v>
      </c>
      <c r="I82" s="152" t="str">
        <f>VLOOKUP(J82,'사업장현황(25하)'!$A$2:$T$1836,3,FALSE)</f>
        <v>서울서부</v>
      </c>
      <c r="J82" s="190" t="s">
        <v>1636</v>
      </c>
      <c r="K82" s="334">
        <v>750</v>
      </c>
      <c r="L82" s="167" t="s">
        <v>5936</v>
      </c>
      <c r="M82" s="153">
        <f>VLOOKUP(J82,'사업장현황(25하)'!$A$2:$T$1836,13,FALSE)</f>
        <v>1148116377</v>
      </c>
      <c r="N82" s="150" t="str">
        <f>VLOOKUP(J82,'사업장현황(25하)'!$A$2:$T$1836,14,FALSE)</f>
        <v>11481163776</v>
      </c>
      <c r="O82" s="152" t="str">
        <f>VLOOKUP(J82,'사업장현황(25하)'!$A$2:$T$1836,2,FALSE)</f>
        <v>박현철</v>
      </c>
      <c r="P82" s="152" t="str">
        <f>VLOOKUP(J82,'사업장현황(25하)'!$A$2:$T$1836,4,FALSE)</f>
        <v>서울특별시 용산구 이촌로 303 (이촌동, 현대아파트)</v>
      </c>
      <c r="Q82" s="150" t="str">
        <f>VLOOKUP(J82,'사업장현황(25하)'!$A$2:$T$1836,6,FALSE)</f>
        <v>02-798-8646</v>
      </c>
      <c r="R82" s="150" t="str">
        <f>VLOOKUP(J82,'사업장현황(25하)'!$A$2:$T$1836,7,FALSE)</f>
        <v>02-798-8647</v>
      </c>
      <c r="S82" s="150" t="str">
        <f>VLOOKUP(J82,'사업장현황(25하)'!$A$2:$T$1836,8,FALSE)</f>
        <v>이하니</v>
      </c>
      <c r="T82" s="150" t="str">
        <f>VLOOKUP(J82,'사업장현황(25하)'!$A$2:$T$1836,9,FALSE)</f>
        <v>대리</v>
      </c>
      <c r="U82" s="150" t="str">
        <f>VLOOKUP(J82,'사업장현황(25하)'!$A$2:$T$1836,10,FALSE)</f>
        <v>010-5065-7922</v>
      </c>
      <c r="V82" s="152" t="str">
        <f>VLOOKUP(J82,'사업장현황(25하)'!$A$2:$T$1836,12,FALSE)</f>
        <v>caibe@naver.com</v>
      </c>
      <c r="W82" s="217">
        <v>46021</v>
      </c>
      <c r="X82" s="151" t="s">
        <v>4806</v>
      </c>
      <c r="Y82" s="151" t="str">
        <f>VLOOKUP(J82,'사업장현황(25하)'!$A$2:$T$1836,11,FALSE)</f>
        <v>caibe@naver.com</v>
      </c>
      <c r="Z82" s="154"/>
      <c r="AA82" s="155"/>
      <c r="AB82" s="155"/>
      <c r="AC82" s="211"/>
      <c r="AD82" s="155">
        <f t="shared" si="2"/>
        <v>0</v>
      </c>
      <c r="AE82" s="217"/>
      <c r="AF82" s="155"/>
      <c r="AG82" s="217"/>
      <c r="AH82" s="155"/>
      <c r="AI82" s="145">
        <f t="shared" si="3"/>
        <v>0</v>
      </c>
      <c r="AJ82" s="156"/>
      <c r="CE82" s="169"/>
      <c r="CU82" s="170"/>
    </row>
    <row r="83" spans="1:99" s="168" customFormat="1" ht="24.95" customHeight="1">
      <c r="A83" s="150">
        <v>209</v>
      </c>
      <c r="B83" s="150">
        <v>82</v>
      </c>
      <c r="C83" s="313" t="s">
        <v>4584</v>
      </c>
      <c r="D83" s="217">
        <v>45987</v>
      </c>
      <c r="E83" s="217" t="str">
        <f>HLOOKUP(WEEKDAY(D83,2),data!$A$1:$G$2,2)</f>
        <v>(수)</v>
      </c>
      <c r="F83" s="150" t="s">
        <v>4552</v>
      </c>
      <c r="G83" s="150">
        <v>2</v>
      </c>
      <c r="H83" s="152" t="s">
        <v>3802</v>
      </c>
      <c r="I83" s="152" t="str">
        <f>VLOOKUP(J83,'사업장현황(25하)'!$A$2:$T$1836,3,FALSE)</f>
        <v>천안</v>
      </c>
      <c r="J83" s="172" t="s">
        <v>6917</v>
      </c>
      <c r="K83" s="334">
        <v>20</v>
      </c>
      <c r="L83" s="167" t="s">
        <v>6919</v>
      </c>
      <c r="M83" s="153" t="str">
        <f>VLOOKUP(J83,'사업장현황(25하)'!$A$2:$T$1836,13,FALSE)</f>
        <v>588-81-00474</v>
      </c>
      <c r="N83" s="150">
        <f>VLOOKUP(J83,'사업장현황(25하)'!$A$2:$T$1836,14,FALSE)</f>
        <v>58881004746</v>
      </c>
      <c r="O83" s="152" t="str">
        <f>VLOOKUP(J83,'사업장현황(25하)'!$A$2:$T$1836,2,FALSE)</f>
        <v>조충구</v>
      </c>
      <c r="P83" s="152" t="str">
        <f>VLOOKUP(J83,'사업장현황(25하)'!$A$2:$T$1836,4,FALSE)</f>
        <v>충청남도 아산시 음봉면 아산밸리로387번길 118 (신휴리)</v>
      </c>
      <c r="Q83" s="150">
        <f>VLOOKUP(J83,'사업장현황(25하)'!$A$2:$T$1836,6,FALSE)</f>
        <v>0</v>
      </c>
      <c r="R83" s="150">
        <f>VLOOKUP(J83,'사업장현황(25하)'!$A$2:$T$1836,7,FALSE)</f>
        <v>0</v>
      </c>
      <c r="S83" s="150" t="str">
        <f>VLOOKUP(J83,'사업장현황(25하)'!$A$2:$T$1836,8,FALSE)</f>
        <v>천연화</v>
      </c>
      <c r="T83" s="150" t="str">
        <f>VLOOKUP(J83,'사업장현황(25하)'!$A$2:$T$1836,9,FALSE)</f>
        <v>고문</v>
      </c>
      <c r="U83" s="150" t="str">
        <f>VLOOKUP(J83,'사업장현황(25하)'!$A$2:$T$1836,10,FALSE)</f>
        <v>010-4471-2435</v>
      </c>
      <c r="V83" s="152" t="str">
        <f>VLOOKUP(J83,'사업장현황(25하)'!$A$2:$T$1836,12,FALSE)</f>
        <v>cyh403@h1group.co.kr</v>
      </c>
      <c r="W83" s="217">
        <v>46007</v>
      </c>
      <c r="X83" s="151" t="s">
        <v>4707</v>
      </c>
      <c r="Y83" s="151">
        <f>VLOOKUP(J83,'사업장현황(25하)'!$A$2:$T$1836,11,FALSE)</f>
        <v>0</v>
      </c>
      <c r="Z83" s="179"/>
      <c r="AA83" s="155"/>
      <c r="AB83" s="155"/>
      <c r="AC83" s="211"/>
      <c r="AD83" s="155">
        <f t="shared" si="2"/>
        <v>0</v>
      </c>
      <c r="AE83" s="217"/>
      <c r="AF83" s="155"/>
      <c r="AG83" s="217"/>
      <c r="AH83" s="155"/>
      <c r="AI83" s="145">
        <f t="shared" si="3"/>
        <v>0</v>
      </c>
      <c r="AJ83" s="156"/>
      <c r="CE83" s="169"/>
      <c r="CU83" s="170"/>
    </row>
    <row r="84" spans="1:99" s="168" customFormat="1" ht="24.95" customHeight="1">
      <c r="A84" s="150">
        <v>210</v>
      </c>
      <c r="B84" s="150">
        <v>83</v>
      </c>
      <c r="C84" s="313" t="s">
        <v>4603</v>
      </c>
      <c r="D84" s="217">
        <v>45992</v>
      </c>
      <c r="E84" s="217" t="str">
        <f>HLOOKUP(WEEKDAY(D84,2),data!$A$1:$G$2,2)</f>
        <v>(월)</v>
      </c>
      <c r="F84" s="150" t="s">
        <v>2738</v>
      </c>
      <c r="G84" s="150">
        <v>2</v>
      </c>
      <c r="H84" s="152" t="s">
        <v>4148</v>
      </c>
      <c r="I84" s="152" t="str">
        <f>VLOOKUP(J84,'사업장현황(25하)'!$A$2:$T$1836,3,FALSE)</f>
        <v>천안</v>
      </c>
      <c r="J84" s="190" t="s">
        <v>1835</v>
      </c>
      <c r="K84" s="334">
        <v>65</v>
      </c>
      <c r="L84" s="167" t="s">
        <v>5290</v>
      </c>
      <c r="M84" s="153">
        <f>VLOOKUP(J84,'사업장현황(25하)'!$A$2:$T$1836,13,FALSE)</f>
        <v>1248148819</v>
      </c>
      <c r="N84" s="150">
        <f>VLOOKUP(J84,'사업장현황(25하)'!$A$2:$T$1836,14,FALSE)</f>
        <v>31285467170</v>
      </c>
      <c r="O84" s="152" t="str">
        <f>VLOOKUP(J84,'사업장현황(25하)'!$A$2:$T$1836,2,FALSE)</f>
        <v>박용복, 박지종</v>
      </c>
      <c r="P84" s="152" t="str">
        <f>VLOOKUP(J84,'사업장현황(25하)'!$A$2:$T$1836,4,FALSE)</f>
        <v>충청남도 천안시 서북구 직산읍 성진로 154-14 (군동리)</v>
      </c>
      <c r="Q84" s="150" t="str">
        <f>VLOOKUP(J84,'사업장현황(25하)'!$A$2:$T$1836,6,FALSE)</f>
        <v>041-585-9571</v>
      </c>
      <c r="R84" s="150" t="str">
        <f>VLOOKUP(J84,'사업장현황(25하)'!$A$2:$T$1836,7,FALSE)</f>
        <v>041-585-9570</v>
      </c>
      <c r="S84" s="150" t="str">
        <f>VLOOKUP(J84,'사업장현황(25하)'!$A$2:$T$1836,8,FALSE)</f>
        <v>박가영</v>
      </c>
      <c r="T84" s="150" t="str">
        <f>VLOOKUP(J84,'사업장현황(25하)'!$A$2:$T$1836,9,FALSE)</f>
        <v>사원</v>
      </c>
      <c r="U84" s="150" t="str">
        <f>VLOOKUP(J84,'사업장현황(25하)'!$A$2:$T$1836,10,FALSE)</f>
        <v>010-4611-6358</v>
      </c>
      <c r="V84" s="152" t="str">
        <f>VLOOKUP(J84,'사업장현황(25하)'!$A$2:$T$1836,12,FALSE)</f>
        <v>dnfqhrkduddl@naver.com</v>
      </c>
      <c r="W84" s="217"/>
      <c r="X84" s="151"/>
      <c r="Y84" s="151" t="str">
        <f>VLOOKUP(J84,'사업장현황(25하)'!$A$2:$T$1836,11,FALSE)</f>
        <v>sty2355@daum.net</v>
      </c>
      <c r="Z84" s="154"/>
      <c r="AA84" s="155"/>
      <c r="AB84" s="155"/>
      <c r="AC84" s="211"/>
      <c r="AD84" s="155">
        <f t="shared" si="2"/>
        <v>0</v>
      </c>
      <c r="AE84" s="217"/>
      <c r="AF84" s="155"/>
      <c r="AG84" s="217"/>
      <c r="AH84" s="155"/>
      <c r="AI84" s="145">
        <f t="shared" si="3"/>
        <v>0</v>
      </c>
      <c r="AJ84" s="156"/>
      <c r="CE84" s="169"/>
      <c r="CU84" s="170"/>
    </row>
    <row r="85" spans="1:99" s="164" customFormat="1" ht="26.45" customHeight="1">
      <c r="A85" s="150">
        <v>211</v>
      </c>
      <c r="B85" s="150">
        <v>84</v>
      </c>
      <c r="C85" s="313" t="s">
        <v>4604</v>
      </c>
      <c r="D85" s="217">
        <v>45993</v>
      </c>
      <c r="E85" s="217" t="str">
        <f>HLOOKUP(WEEKDAY(D85,2),data!$A$1:$G$2,2)</f>
        <v>(화)</v>
      </c>
      <c r="F85" s="150" t="s">
        <v>2738</v>
      </c>
      <c r="G85" s="150">
        <v>1</v>
      </c>
      <c r="H85" s="152"/>
      <c r="I85" s="152" t="str">
        <f>VLOOKUP(J85,'사업장현황(25하)'!$A$2:$T$1836,3,FALSE)</f>
        <v>천안</v>
      </c>
      <c r="J85" s="172" t="s">
        <v>3098</v>
      </c>
      <c r="K85" s="334">
        <v>68</v>
      </c>
      <c r="L85" s="163" t="s">
        <v>7112</v>
      </c>
      <c r="M85" s="153">
        <f>VLOOKUP(J85,'사업장현황(25하)'!$A$2:$T$1836,13,FALSE)</f>
        <v>1258187120</v>
      </c>
      <c r="N85" s="150">
        <f>VLOOKUP(J85,'사업장현황(25하)'!$A$2:$T$1836,14,FALSE)</f>
        <v>92229694161</v>
      </c>
      <c r="O85" s="152" t="str">
        <f>VLOOKUP(J85,'사업장현황(25하)'!$A$2:$T$1836,2,FALSE)</f>
        <v>정현철</v>
      </c>
      <c r="P85" s="152" t="str">
        <f>VLOOKUP(J85,'사업장현황(25하)'!$A$2:$T$1836,4,FALSE)</f>
        <v>충청남도 천안시 동남구 성남면 세성로 102-12 (화성리)</v>
      </c>
      <c r="Q85" s="150" t="str">
        <f>VLOOKUP(J85,'사업장현황(25하)'!$A$2:$T$1836,6,FALSE)</f>
        <v>041-552-1907</v>
      </c>
      <c r="R85" s="150" t="str">
        <f>VLOOKUP(J85,'사업장현황(25하)'!$A$2:$T$1836,7,FALSE)</f>
        <v>041-551-1909</v>
      </c>
      <c r="S85" s="150" t="str">
        <f>VLOOKUP(J85,'사업장현황(25하)'!$A$2:$T$1836,8,FALSE)</f>
        <v>최동선</v>
      </c>
      <c r="T85" s="150" t="str">
        <f>VLOOKUP(J85,'사업장현황(25하)'!$A$2:$T$1836,9,FALSE)</f>
        <v>팀장</v>
      </c>
      <c r="U85" s="150" t="str">
        <f>VLOOKUP(J85,'사업장현황(25하)'!$A$2:$T$1836,10,FALSE)</f>
        <v>010-5369-7975</v>
      </c>
      <c r="V85" s="152" t="str">
        <f>VLOOKUP(J85,'사업장현황(25하)'!$A$2:$T$1836,12,FALSE)</f>
        <v>dschoi@welkeeps.com</v>
      </c>
      <c r="W85" s="217"/>
      <c r="X85" s="151"/>
      <c r="Y85" s="151" t="str">
        <f>VLOOKUP(J85,'사업장현황(25하)'!$A$2:$T$1836,11,FALSE)</f>
        <v>jeone@welkeeps.com</v>
      </c>
      <c r="Z85" s="179"/>
      <c r="AA85" s="155"/>
      <c r="AB85" s="155"/>
      <c r="AC85" s="211"/>
      <c r="AD85" s="155">
        <f t="shared" si="2"/>
        <v>0</v>
      </c>
      <c r="AE85" s="217"/>
      <c r="AF85" s="155"/>
      <c r="AG85" s="217"/>
      <c r="AH85" s="155"/>
      <c r="AI85" s="145">
        <f t="shared" si="3"/>
        <v>0</v>
      </c>
      <c r="AJ85" s="162"/>
    </row>
    <row r="86" spans="1:99" s="164" customFormat="1" ht="24.95" customHeight="1">
      <c r="A86" s="150">
        <v>212</v>
      </c>
      <c r="B86" s="150">
        <v>85</v>
      </c>
      <c r="C86" s="313" t="s">
        <v>4605</v>
      </c>
      <c r="D86" s="217">
        <v>45995</v>
      </c>
      <c r="E86" s="217" t="str">
        <f>HLOOKUP(WEEKDAY(D86,2),data!$A$1:$G$2,2)</f>
        <v>(목)</v>
      </c>
      <c r="F86" s="165" t="s">
        <v>4586</v>
      </c>
      <c r="G86" s="150">
        <v>2</v>
      </c>
      <c r="H86" s="259" t="s">
        <v>3873</v>
      </c>
      <c r="I86" s="152" t="str">
        <f>VLOOKUP(J86,'사업장현황(25하)'!$A$2:$T$1836,3,FALSE)</f>
        <v>울산</v>
      </c>
      <c r="J86" s="172" t="s">
        <v>3633</v>
      </c>
      <c r="K86" s="334">
        <v>342</v>
      </c>
      <c r="L86" s="163" t="s">
        <v>6380</v>
      </c>
      <c r="M86" s="153">
        <f>VLOOKUP(J86,'사업장현황(25하)'!$A$2:$T$1836,13,FALSE)</f>
        <v>1168107777</v>
      </c>
      <c r="N86" s="150">
        <f>VLOOKUP(J86,'사업장현황(25하)'!$A$2:$T$1836,14,FALSE)</f>
        <v>11681077776</v>
      </c>
      <c r="O86" s="152" t="str">
        <f>VLOOKUP(J86,'사업장현황(25하)'!$A$2:$T$1836,2,FALSE)</f>
        <v>김기웅</v>
      </c>
      <c r="P86" s="152" t="str">
        <f>VLOOKUP(J86,'사업장현황(25하)'!$A$2:$T$1836,4,FALSE)</f>
        <v>울산광역시 울주군 온산읍 산암로 213 (산암리)</v>
      </c>
      <c r="Q86" s="150" t="str">
        <f>VLOOKUP(J86,'사업장현황(25하)'!$A$2:$T$1836,6,FALSE)</f>
        <v>02-2167-9330</v>
      </c>
      <c r="R86" s="150" t="str">
        <f>VLOOKUP(J86,'사업장현황(25하)'!$A$2:$T$1836,7,FALSE)</f>
        <v>02-2167-9049</v>
      </c>
      <c r="S86" s="150" t="str">
        <f>VLOOKUP(J86,'사업장현황(25하)'!$A$2:$T$1836,8,FALSE)</f>
        <v>박원섭</v>
      </c>
      <c r="T86" s="150" t="str">
        <f>VLOOKUP(J86,'사업장현황(25하)'!$A$2:$T$1836,9,FALSE)</f>
        <v>부장</v>
      </c>
      <c r="U86" s="150" t="str">
        <f>VLOOKUP(J86,'사업장현황(25하)'!$A$2:$T$1836,10,FALSE)</f>
        <v>010-3611-2886</v>
      </c>
      <c r="V86" s="152" t="str">
        <f>VLOOKUP(J86,'사업장현황(25하)'!$A$2:$T$1836,12,FALSE)</f>
        <v>wsbak71@sc-eng.com</v>
      </c>
      <c r="W86" s="217">
        <v>46022</v>
      </c>
      <c r="X86" s="217" t="s">
        <v>4807</v>
      </c>
      <c r="Y86" s="151" t="str">
        <f>VLOOKUP(J86,'사업장현황(25하)'!$A$2:$T$1836,11,FALSE)</f>
        <v>wsbak71@sc-eng.com</v>
      </c>
      <c r="Z86" s="154"/>
      <c r="AA86" s="155"/>
      <c r="AB86" s="155"/>
      <c r="AC86" s="211"/>
      <c r="AD86" s="155">
        <f t="shared" si="2"/>
        <v>0</v>
      </c>
      <c r="AE86" s="217"/>
      <c r="AF86" s="155"/>
      <c r="AG86" s="217"/>
      <c r="AH86" s="155"/>
      <c r="AI86" s="145">
        <f t="shared" si="3"/>
        <v>0</v>
      </c>
      <c r="AJ86" s="162"/>
    </row>
    <row r="87" spans="1:99" s="168" customFormat="1" ht="24.95" customHeight="1">
      <c r="A87" s="150">
        <v>213</v>
      </c>
      <c r="B87" s="150">
        <v>86</v>
      </c>
      <c r="C87" s="313" t="s">
        <v>4615</v>
      </c>
      <c r="D87" s="217">
        <v>45995</v>
      </c>
      <c r="E87" s="217" t="str">
        <f>HLOOKUP(WEEKDAY(D87,2),data!$A$1:$G$2,2)</f>
        <v>(목)</v>
      </c>
      <c r="F87" s="165" t="s">
        <v>2737</v>
      </c>
      <c r="G87" s="150">
        <v>1</v>
      </c>
      <c r="H87" s="259"/>
      <c r="I87" s="152" t="str">
        <f>VLOOKUP(J87,'사업장현황(25하)'!$A$2:$T$1836,3,FALSE)</f>
        <v>양산</v>
      </c>
      <c r="J87" s="172" t="s">
        <v>3093</v>
      </c>
      <c r="K87" s="334">
        <v>4</v>
      </c>
      <c r="L87" s="167" t="s">
        <v>6978</v>
      </c>
      <c r="M87" s="153">
        <f>VLOOKUP(J87,'사업장현황(25하)'!$A$2:$T$1836,13,FALSE)</f>
        <v>1198130845</v>
      </c>
      <c r="N87" s="150">
        <f>VLOOKUP(J87,'사업장현황(25하)'!$A$2:$T$1836,14,FALSE)</f>
        <v>91303824841</v>
      </c>
      <c r="O87" s="152" t="str">
        <f>VLOOKUP(J87,'사업장현황(25하)'!$A$2:$T$1836,2,FALSE)</f>
        <v>채호선</v>
      </c>
      <c r="P87" s="152" t="str">
        <f>VLOOKUP(J87,'사업장현황(25하)'!$A$2:$T$1836,4,FALSE)</f>
        <v>경상남도 김해시 생림면 생림대로 399-11 (나전리)</v>
      </c>
      <c r="Q87" s="150" t="str">
        <f>VLOOKUP(J87,'사업장현황(25하)'!$A$2:$T$1836,6,FALSE)</f>
        <v>1588-3806</v>
      </c>
      <c r="R87" s="150" t="str">
        <f>VLOOKUP(J87,'사업장현황(25하)'!$A$2:$T$1836,7,FALSE)</f>
        <v>070-4369-7413</v>
      </c>
      <c r="S87" s="150" t="str">
        <f>VLOOKUP(J87,'사업장현황(25하)'!$A$2:$T$1836,8,FALSE)</f>
        <v>선영수</v>
      </c>
      <c r="T87" s="150" t="str">
        <f>VLOOKUP(J87,'사업장현황(25하)'!$A$2:$T$1836,9,FALSE)</f>
        <v>직장</v>
      </c>
      <c r="U87" s="150" t="str">
        <f>VLOOKUP(J87,'사업장현황(25하)'!$A$2:$T$1836,10,FALSE)</f>
        <v>010-3501-4866</v>
      </c>
      <c r="V87" s="152" t="str">
        <f>VLOOKUP(J87,'사업장현황(25하)'!$A$2:$T$1836,12,FALSE)</f>
        <v>ys_sun@sunnyyk.co.kr</v>
      </c>
      <c r="W87" s="217" t="s">
        <v>4800</v>
      </c>
      <c r="X87" s="151" t="s">
        <v>4801</v>
      </c>
      <c r="Y87" s="151" t="str">
        <f>VLOOKUP(J87,'사업장현황(25하)'!$A$2:$T$1836,11,FALSE)</f>
        <v>sunnyyk@sunnyyk.co.kr</v>
      </c>
      <c r="Z87" s="179"/>
      <c r="AA87" s="155"/>
      <c r="AB87" s="155"/>
      <c r="AC87" s="211"/>
      <c r="AD87" s="155">
        <f t="shared" si="2"/>
        <v>0</v>
      </c>
      <c r="AE87" s="217"/>
      <c r="AF87" s="155"/>
      <c r="AG87" s="217"/>
      <c r="AH87" s="155"/>
      <c r="AI87" s="145">
        <f t="shared" si="3"/>
        <v>0</v>
      </c>
      <c r="AJ87" s="156"/>
      <c r="CE87" s="169"/>
      <c r="CU87" s="170"/>
    </row>
    <row r="88" spans="1:99" s="164" customFormat="1" ht="24.95" customHeight="1">
      <c r="A88" s="150">
        <v>214</v>
      </c>
      <c r="B88" s="150">
        <v>87</v>
      </c>
      <c r="C88" s="313" t="s">
        <v>4629</v>
      </c>
      <c r="D88" s="217">
        <v>45999</v>
      </c>
      <c r="E88" s="217" t="str">
        <f>HLOOKUP(WEEKDAY(D88,2),data!$A$1:$G$2,2)</f>
        <v>(월)</v>
      </c>
      <c r="F88" s="150" t="s">
        <v>2738</v>
      </c>
      <c r="G88" s="150">
        <v>2</v>
      </c>
      <c r="H88" s="152" t="s">
        <v>4628</v>
      </c>
      <c r="I88" s="152" t="str">
        <f>VLOOKUP(J88,'사업장현황(25하)'!$A$2:$T$1836,3,FALSE)</f>
        <v>보령</v>
      </c>
      <c r="J88" s="172" t="s">
        <v>4627</v>
      </c>
      <c r="K88" s="334">
        <v>7</v>
      </c>
      <c r="L88" s="163" t="s">
        <v>5133</v>
      </c>
      <c r="M88" s="153">
        <f>VLOOKUP(J88,'사업장현황(25하)'!$A$2:$T$1836,13,FALSE)</f>
        <v>4098618375</v>
      </c>
      <c r="N88" s="150">
        <f>VLOOKUP(J88,'사업장현황(25하)'!$A$2:$T$1836,14,FALSE)</f>
        <v>40986183756</v>
      </c>
      <c r="O88" s="152" t="str">
        <f>VLOOKUP(J88,'사업장현황(25하)'!$A$2:$T$1836,2,FALSE)</f>
        <v>박태주</v>
      </c>
      <c r="P88" s="152" t="str">
        <f>VLOOKUP(J88,'사업장현황(25하)'!$A$2:$T$1836,4,FALSE)</f>
        <v>충청남도 보령시 오천면 오천해안로 89-37 (오포리)</v>
      </c>
      <c r="Q88" s="150">
        <f>VLOOKUP(J88,'사업장현황(25하)'!$A$2:$T$1836,6,FALSE)</f>
        <v>0</v>
      </c>
      <c r="R88" s="150">
        <f>VLOOKUP(J88,'사업장현황(25하)'!$A$2:$T$1836,7,FALSE)</f>
        <v>0</v>
      </c>
      <c r="S88" s="150" t="str">
        <f>VLOOKUP(J88,'사업장현황(25하)'!$A$2:$T$1836,8,FALSE)</f>
        <v>양용득</v>
      </c>
      <c r="T88" s="150" t="str">
        <f>VLOOKUP(J88,'사업장현황(25하)'!$A$2:$T$1836,9,FALSE)</f>
        <v>차장</v>
      </c>
      <c r="U88" s="150" t="str">
        <f>VLOOKUP(J88,'사업장현황(25하)'!$A$2:$T$1836,10,FALSE)</f>
        <v>010-4210-8924</v>
      </c>
      <c r="V88" s="152" t="str">
        <f>VLOOKUP(J88,'사업장현황(25하)'!$A$2:$T$1836,12,FALSE)</f>
        <v>woodcla@naver.com</v>
      </c>
      <c r="W88" s="217"/>
      <c r="X88" s="151"/>
      <c r="Y88" s="151" t="str">
        <f>VLOOKUP(J88,'사업장현황(25하)'!$A$2:$T$1836,11,FALSE)</f>
        <v>woodcla@naver.com</v>
      </c>
      <c r="Z88" s="154"/>
      <c r="AA88" s="180"/>
      <c r="AB88" s="180"/>
      <c r="AC88" s="211"/>
      <c r="AD88" s="155">
        <f t="shared" ref="AD88" si="4">SUM(AA88:AC88)</f>
        <v>0</v>
      </c>
      <c r="AE88" s="217"/>
      <c r="AF88" s="155"/>
      <c r="AG88" s="217"/>
      <c r="AH88" s="155"/>
      <c r="AI88" s="145">
        <f t="shared" ref="AI88" si="5">SUM(AF88,AH88)</f>
        <v>0</v>
      </c>
      <c r="AJ88" s="162"/>
    </row>
    <row r="89" spans="1:99" s="164" customFormat="1" ht="24.95" customHeight="1">
      <c r="A89" s="150">
        <v>215</v>
      </c>
      <c r="B89" s="150">
        <v>88</v>
      </c>
      <c r="C89" s="313" t="s">
        <v>4641</v>
      </c>
      <c r="D89" s="217">
        <v>46000</v>
      </c>
      <c r="E89" s="217" t="str">
        <f>HLOOKUP(WEEKDAY(D89,2),data!$A$1:$G$2,2)</f>
        <v>(화)</v>
      </c>
      <c r="F89" s="150" t="s">
        <v>2738</v>
      </c>
      <c r="G89" s="150">
        <v>1</v>
      </c>
      <c r="H89" s="152"/>
      <c r="I89" s="152" t="str">
        <f>VLOOKUP(J89,'사업장현황(25하)'!$A$2:$T$1836,3,FALSE)</f>
        <v>청주</v>
      </c>
      <c r="J89" s="172" t="s">
        <v>3088</v>
      </c>
      <c r="K89" s="334">
        <v>5</v>
      </c>
      <c r="L89" s="163" t="s">
        <v>7022</v>
      </c>
      <c r="M89" s="153">
        <f>VLOOKUP(J89,'사업장현황(25하)'!$A$2:$T$1836,13,FALSE)</f>
        <v>1198130845</v>
      </c>
      <c r="N89" s="150">
        <f>VLOOKUP(J89,'사업장현황(25하)'!$A$2:$T$1836,14,FALSE)</f>
        <v>91920118401</v>
      </c>
      <c r="O89" s="152" t="str">
        <f>VLOOKUP(J89,'사업장현황(25하)'!$A$2:$T$1836,2,FALSE)</f>
        <v>채호선</v>
      </c>
      <c r="P89" s="152" t="str">
        <f>VLOOKUP(J89,'사업장현황(25하)'!$A$2:$T$1836,4,FALSE)</f>
        <v>충청북도 옥천군 옥천읍 서부로 371-12 (삼청리)</v>
      </c>
      <c r="Q89" s="150" t="str">
        <f>VLOOKUP(J89,'사업장현황(25하)'!$A$2:$T$1836,6,FALSE)</f>
        <v>1588-3806</v>
      </c>
      <c r="R89" s="150" t="str">
        <f>VLOOKUP(J89,'사업장현황(25하)'!$A$2:$T$1836,7,FALSE)</f>
        <v>070-4369-3806</v>
      </c>
      <c r="S89" s="150" t="str">
        <f>VLOOKUP(J89,'사업장현황(25하)'!$A$2:$T$1836,8,FALSE)</f>
        <v>박정기</v>
      </c>
      <c r="T89" s="150">
        <f>VLOOKUP(J89,'사업장현황(25하)'!$A$2:$T$1836,9,FALSE)</f>
        <v>0</v>
      </c>
      <c r="U89" s="150" t="str">
        <f>VLOOKUP(J89,'사업장현황(25하)'!$A$2:$T$1836,10,FALSE)</f>
        <v>010-9239-0606</v>
      </c>
      <c r="V89" s="152" t="str">
        <f>VLOOKUP(J89,'사업장현황(25하)'!$A$2:$T$1836,12,FALSE)</f>
        <v>ocas@sunnyyk.co.kr</v>
      </c>
      <c r="W89" s="217"/>
      <c r="X89" s="151"/>
      <c r="Y89" s="151" t="str">
        <f>VLOOKUP(J89,'사업장현황(25하)'!$A$2:$T$1836,11,FALSE)</f>
        <v>sunnyyk@sunnyyk.co.kr</v>
      </c>
      <c r="Z89" s="154"/>
      <c r="AA89" s="180"/>
      <c r="AB89" s="180"/>
      <c r="AC89" s="211"/>
      <c r="AD89" s="155">
        <f t="shared" si="2"/>
        <v>0</v>
      </c>
      <c r="AE89" s="217"/>
      <c r="AF89" s="155"/>
      <c r="AG89" s="217"/>
      <c r="AH89" s="155"/>
      <c r="AI89" s="145">
        <f t="shared" si="3"/>
        <v>0</v>
      </c>
      <c r="AJ89" s="162"/>
    </row>
    <row r="90" spans="1:99" s="168" customFormat="1" ht="24.95" customHeight="1">
      <c r="A90" s="150">
        <v>216</v>
      </c>
      <c r="B90" s="150">
        <v>89</v>
      </c>
      <c r="C90" s="313" t="s">
        <v>4648</v>
      </c>
      <c r="D90" s="217">
        <v>46001</v>
      </c>
      <c r="E90" s="217" t="str">
        <f>HLOOKUP(WEEKDAY(D90,2),data!$A$1:$G$2,2)</f>
        <v>(수)</v>
      </c>
      <c r="F90" s="165" t="s">
        <v>2736</v>
      </c>
      <c r="G90" s="150">
        <v>2</v>
      </c>
      <c r="H90" s="259" t="s">
        <v>3873</v>
      </c>
      <c r="I90" s="152" t="str">
        <f>VLOOKUP(J90,'사업장현황(25하)'!$A$2:$T$1836,3,FALSE)</f>
        <v>천안</v>
      </c>
      <c r="J90" s="172" t="s">
        <v>3458</v>
      </c>
      <c r="K90" s="334">
        <v>18</v>
      </c>
      <c r="L90" s="167" t="s">
        <v>6460</v>
      </c>
      <c r="M90" s="153">
        <f>VLOOKUP(J90,'사업장현황(25하)'!$A$2:$T$1836,13,FALSE)</f>
        <v>5058108961</v>
      </c>
      <c r="N90" s="150">
        <f>VLOOKUP(J90,'사업장현황(25하)'!$A$2:$T$1836,14,FALSE)</f>
        <v>50581089616</v>
      </c>
      <c r="O90" s="152" t="str">
        <f>VLOOKUP(J90,'사업장현황(25하)'!$A$2:$T$1836,2,FALSE)</f>
        <v>손동우</v>
      </c>
      <c r="P90" s="152" t="str">
        <f>VLOOKUP(J90,'사업장현황(25하)'!$A$2:$T$1836,4,FALSE)</f>
        <v>충청남도 천안시 서북구 와촌동 130</v>
      </c>
      <c r="Q90" s="150">
        <f>VLOOKUP(J90,'사업장현황(25하)'!$A$2:$T$1836,6,FALSE)</f>
        <v>0</v>
      </c>
      <c r="R90" s="150">
        <f>VLOOKUP(J90,'사업장현황(25하)'!$A$2:$T$1836,7,FALSE)</f>
        <v>0</v>
      </c>
      <c r="S90" s="150" t="str">
        <f>VLOOKUP(J90,'사업장현황(25하)'!$A$2:$T$1836,8,FALSE)</f>
        <v>김장호</v>
      </c>
      <c r="T90" s="150" t="str">
        <f>VLOOKUP(J90,'사업장현황(25하)'!$A$2:$T$1836,9,FALSE)</f>
        <v>안전팀장</v>
      </c>
      <c r="U90" s="150" t="str">
        <f>VLOOKUP(J90,'사업장현황(25하)'!$A$2:$T$1836,10,FALSE)</f>
        <v>010-3627-5938</v>
      </c>
      <c r="V90" s="152" t="str">
        <f>VLOOKUP(J90,'사업장현황(25하)'!$A$2:$T$1836,12,FALSE)</f>
        <v>rndlstk7@hanmail.net</v>
      </c>
      <c r="W90" s="217">
        <v>46028</v>
      </c>
      <c r="X90" s="151" t="s">
        <v>4816</v>
      </c>
      <c r="Y90" s="151" t="str">
        <f>VLOOKUP(J90,'사업장현황(25하)'!$A$2:$T$1836,11,FALSE)</f>
        <v>rndlstk7@hanmail.net</v>
      </c>
      <c r="Z90" s="154"/>
      <c r="AA90" s="155"/>
      <c r="AB90" s="155"/>
      <c r="AC90" s="211"/>
      <c r="AD90" s="155">
        <f t="shared" si="2"/>
        <v>0</v>
      </c>
      <c r="AE90" s="217"/>
      <c r="AF90" s="155"/>
      <c r="AG90" s="217"/>
      <c r="AH90" s="155"/>
      <c r="AI90" s="145">
        <f t="shared" si="3"/>
        <v>0</v>
      </c>
      <c r="AJ90" s="156"/>
      <c r="CE90" s="169"/>
      <c r="CU90" s="170"/>
    </row>
    <row r="91" spans="1:99" s="164" customFormat="1" ht="26.45" customHeight="1">
      <c r="A91" s="150">
        <v>217</v>
      </c>
      <c r="B91" s="150">
        <v>90</v>
      </c>
      <c r="C91" s="313" t="s">
        <v>4688</v>
      </c>
      <c r="D91" s="217">
        <v>46002</v>
      </c>
      <c r="E91" s="217" t="str">
        <f>HLOOKUP(WEEKDAY(D91,2),data!$A$1:$G$2,2)</f>
        <v>(목)</v>
      </c>
      <c r="F91" s="165" t="s">
        <v>3718</v>
      </c>
      <c r="G91" s="150">
        <v>2</v>
      </c>
      <c r="H91" s="259" t="s">
        <v>3874</v>
      </c>
      <c r="I91" s="152" t="str">
        <f>VLOOKUP(J91,'사업장현황(25하)'!$A$2:$T$1836,3,FALSE)</f>
        <v>천안</v>
      </c>
      <c r="J91" s="172" t="s">
        <v>1193</v>
      </c>
      <c r="K91" s="334">
        <v>128</v>
      </c>
      <c r="L91" s="163" t="s">
        <v>5234</v>
      </c>
      <c r="M91" s="153">
        <f>VLOOKUP(J91,'사업장현황(25하)'!$A$2:$T$1836,13,FALSE)</f>
        <v>2078146590</v>
      </c>
      <c r="N91" s="150" t="str">
        <f>VLOOKUP(J91,'사업장현황(25하)'!$A$2:$T$1836,14,FALSE)</f>
        <v>20781465900</v>
      </c>
      <c r="O91" s="152" t="str">
        <f>VLOOKUP(J91,'사업장현황(25하)'!$A$2:$T$1836,2,FALSE)</f>
        <v>변영철</v>
      </c>
      <c r="P91" s="152" t="str">
        <f>VLOOKUP(J91,'사업장현황(25하)'!$A$2:$T$1836,4,FALSE)</f>
        <v>충청남도 천안시 동남구 풍세면 풍세산단로 58 (용정리)</v>
      </c>
      <c r="Q91" s="150" t="str">
        <f>VLOOKUP(J91,'사업장현황(25하)'!$A$2:$T$1836,6,FALSE)</f>
        <v>041-529-4004</v>
      </c>
      <c r="R91" s="150" t="str">
        <f>VLOOKUP(J91,'사업장현황(25하)'!$A$2:$T$1836,7,FALSE)</f>
        <v>041-529-4050</v>
      </c>
      <c r="S91" s="150" t="str">
        <f>VLOOKUP(J91,'사업장현황(25하)'!$A$2:$T$1836,8,FALSE)</f>
        <v>채희찬</v>
      </c>
      <c r="T91" s="150">
        <f>VLOOKUP(J91,'사업장현황(25하)'!$A$2:$T$1836,9,FALSE)</f>
        <v>0</v>
      </c>
      <c r="U91" s="150" t="str">
        <f>VLOOKUP(J91,'사업장현황(25하)'!$A$2:$T$1836,10,FALSE)</f>
        <v>010-8533-8668</v>
      </c>
      <c r="V91" s="152" t="str">
        <f>VLOOKUP(J91,'사업장현황(25하)'!$A$2:$T$1836,12,FALSE)</f>
        <v>hcchae@vizromiltech.com</v>
      </c>
      <c r="W91" s="217">
        <v>46022</v>
      </c>
      <c r="X91" s="151" t="s">
        <v>4807</v>
      </c>
      <c r="Y91" s="151" t="str">
        <f>VLOOKUP(J91,'사업장현황(25하)'!$A$2:$T$1836,11,FALSE)</f>
        <v>hcchae@vitzromiltech.com</v>
      </c>
      <c r="Z91" s="179"/>
      <c r="AA91" s="155"/>
      <c r="AB91" s="155"/>
      <c r="AC91" s="211"/>
      <c r="AD91" s="155">
        <f t="shared" si="2"/>
        <v>0</v>
      </c>
      <c r="AE91" s="217"/>
      <c r="AF91" s="155"/>
      <c r="AG91" s="217"/>
      <c r="AH91" s="155"/>
      <c r="AI91" s="145">
        <f t="shared" si="3"/>
        <v>0</v>
      </c>
      <c r="AJ91" s="162"/>
    </row>
    <row r="92" spans="1:99" s="164" customFormat="1" ht="24.95" customHeight="1">
      <c r="A92" s="150">
        <v>218</v>
      </c>
      <c r="B92" s="150">
        <v>91</v>
      </c>
      <c r="C92" s="313" t="s">
        <v>4689</v>
      </c>
      <c r="D92" s="217">
        <v>46002</v>
      </c>
      <c r="E92" s="217" t="str">
        <f>HLOOKUP(WEEKDAY(D92,2),data!$A$1:$G$2,2)</f>
        <v>(목)</v>
      </c>
      <c r="F92" s="165" t="s">
        <v>4658</v>
      </c>
      <c r="G92" s="150">
        <v>2</v>
      </c>
      <c r="H92" s="259" t="s">
        <v>4687</v>
      </c>
      <c r="I92" s="152" t="str">
        <f>VLOOKUP(J92,'사업장현황(25하)'!$A$2:$T$1836,3,FALSE)</f>
        <v>천안</v>
      </c>
      <c r="J92" s="190" t="s">
        <v>4657</v>
      </c>
      <c r="K92" s="334">
        <v>22</v>
      </c>
      <c r="L92" s="163" t="s">
        <v>7095</v>
      </c>
      <c r="M92" s="153">
        <f>VLOOKUP(J92,'사업장현황(25하)'!$A$2:$T$1836,13,FALSE)</f>
        <v>3718701178</v>
      </c>
      <c r="N92" s="150" t="str">
        <f>VLOOKUP(J92,'사업장현황(25하)'!$A$2:$T$1836,14,FALSE)</f>
        <v>37187011780</v>
      </c>
      <c r="O92" s="152" t="str">
        <f>VLOOKUP(J92,'사업장현황(25하)'!$A$2:$T$1836,2,FALSE)</f>
        <v>정동철</v>
      </c>
      <c r="P92" s="152" t="str">
        <f>VLOOKUP(J92,'사업장현황(25하)'!$A$2:$T$1836,4,FALSE)</f>
        <v>충청남도 천안시 서북구 직산읍 군수1길 96 (군서리)</v>
      </c>
      <c r="Q92" s="150" t="str">
        <f>VLOOKUP(J92,'사업장현황(25하)'!$A$2:$T$1836,6,FALSE)</f>
        <v>041-588-8817</v>
      </c>
      <c r="R92" s="150" t="str">
        <f>VLOOKUP(J92,'사업장현황(25하)'!$A$2:$T$1836,7,FALSE)</f>
        <v>041-588-8819</v>
      </c>
      <c r="S92" s="150" t="str">
        <f>VLOOKUP(J92,'사업장현황(25하)'!$A$2:$T$1836,8,FALSE)</f>
        <v>이재원</v>
      </c>
      <c r="T92" s="150" t="str">
        <f>VLOOKUP(J92,'사업장현황(25하)'!$A$2:$T$1836,9,FALSE)</f>
        <v>주임</v>
      </c>
      <c r="U92" s="150" t="str">
        <f>VLOOKUP(J92,'사업장현황(25하)'!$A$2:$T$1836,10,FALSE)</f>
        <v>010-5226-3071</v>
      </c>
      <c r="V92" s="152" t="str">
        <f>VLOOKUP(J92,'사업장현황(25하)'!$A$2:$T$1836,12,FALSE)</f>
        <v>ys8817@yusungvalve.co.kr</v>
      </c>
      <c r="W92" s="217">
        <v>46028</v>
      </c>
      <c r="X92" s="151" t="s">
        <v>4818</v>
      </c>
      <c r="Y92" s="151" t="str">
        <f>VLOOKUP(J92,'사업장현황(25하)'!$A$2:$T$1836,11,FALSE)</f>
        <v>ys8817@yusungvalve.co.kr</v>
      </c>
      <c r="Z92" s="154"/>
      <c r="AA92" s="155"/>
      <c r="AB92" s="155"/>
      <c r="AC92" s="211"/>
      <c r="AD92" s="155">
        <f t="shared" si="2"/>
        <v>0</v>
      </c>
      <c r="AE92" s="217"/>
      <c r="AF92" s="155"/>
      <c r="AG92" s="217"/>
      <c r="AH92" s="155"/>
      <c r="AI92" s="145">
        <f t="shared" si="3"/>
        <v>0</v>
      </c>
      <c r="AJ92" s="162"/>
    </row>
    <row r="93" spans="1:99" s="164" customFormat="1" ht="24.95" customHeight="1">
      <c r="A93" s="150">
        <v>219</v>
      </c>
      <c r="B93" s="150">
        <v>92</v>
      </c>
      <c r="C93" s="313" t="s">
        <v>4690</v>
      </c>
      <c r="D93" s="217">
        <v>46002</v>
      </c>
      <c r="E93" s="217" t="str">
        <f>HLOOKUP(WEEKDAY(D93,2),data!$A$1:$G$2,2)</f>
        <v>(목)</v>
      </c>
      <c r="F93" s="165" t="s">
        <v>4659</v>
      </c>
      <c r="G93" s="150">
        <v>2</v>
      </c>
      <c r="H93" s="259" t="s">
        <v>4687</v>
      </c>
      <c r="I93" s="152" t="str">
        <f>VLOOKUP(J93,'사업장현황(25하)'!$A$2:$T$1836,3,FALSE)</f>
        <v>천안</v>
      </c>
      <c r="J93" s="190" t="s">
        <v>1619</v>
      </c>
      <c r="K93" s="334">
        <v>13</v>
      </c>
      <c r="L93" s="163" t="s">
        <v>5009</v>
      </c>
      <c r="M93" s="153">
        <f>VLOOKUP(J93,'사업장현황(25하)'!$A$2:$T$1836,13,FALSE)</f>
        <v>3128188679</v>
      </c>
      <c r="N93" s="150" t="str">
        <f>VLOOKUP(J93,'사업장현황(25하)'!$A$2:$T$1836,14,FALSE)</f>
        <v>31281886790</v>
      </c>
      <c r="O93" s="152" t="str">
        <f>VLOOKUP(J93,'사업장현황(25하)'!$A$2:$T$1836,2,FALSE)</f>
        <v>정성욱</v>
      </c>
      <c r="P93" s="152" t="str">
        <f>VLOOKUP(J93,'사업장현황(25하)'!$A$2:$T$1836,4,FALSE)</f>
        <v>충청남도 천안시 서북구 직산읍 군수1길 96, 1동</v>
      </c>
      <c r="Q93" s="150" t="str">
        <f>VLOOKUP(J93,'사업장현황(25하)'!$A$2:$T$1836,6,FALSE)</f>
        <v>041-588-8817</v>
      </c>
      <c r="R93" s="150" t="str">
        <f>VLOOKUP(J93,'사업장현황(25하)'!$A$2:$T$1836,7,FALSE)</f>
        <v>041-588-8819</v>
      </c>
      <c r="S93" s="150" t="str">
        <f>VLOOKUP(J93,'사업장현황(25하)'!$A$2:$T$1836,8,FALSE)</f>
        <v>이재원</v>
      </c>
      <c r="T93" s="150" t="str">
        <f>VLOOKUP(J93,'사업장현황(25하)'!$A$2:$T$1836,9,FALSE)</f>
        <v>주임</v>
      </c>
      <c r="U93" s="150" t="str">
        <f>VLOOKUP(J93,'사업장현황(25하)'!$A$2:$T$1836,10,FALSE)</f>
        <v>010-5226-3071</v>
      </c>
      <c r="V93" s="152" t="str">
        <f>VLOOKUP(J93,'사업장현황(25하)'!$A$2:$T$1836,12,FALSE)</f>
        <v>ys8817@yusungvalve.co.kr</v>
      </c>
      <c r="W93" s="217">
        <v>46029</v>
      </c>
      <c r="X93" s="151" t="s">
        <v>4818</v>
      </c>
      <c r="Y93" s="151" t="str">
        <f>VLOOKUP(J93,'사업장현황(25하)'!$A$2:$T$1836,11,FALSE)</f>
        <v>ys8817@yusungvalve.co.kr</v>
      </c>
      <c r="Z93" s="154"/>
      <c r="AA93" s="155"/>
      <c r="AB93" s="155"/>
      <c r="AC93" s="211"/>
      <c r="AD93" s="155">
        <f t="shared" ref="AD93" si="6">SUM(AA93:AC93)</f>
        <v>0</v>
      </c>
      <c r="AE93" s="217"/>
      <c r="AF93" s="155"/>
      <c r="AG93" s="217"/>
      <c r="AH93" s="155"/>
      <c r="AI93" s="145">
        <f t="shared" ref="AI93" si="7">SUM(AF93,AH93)</f>
        <v>0</v>
      </c>
      <c r="AJ93" s="162"/>
    </row>
    <row r="94" spans="1:99" s="164" customFormat="1" ht="26.45" customHeight="1">
      <c r="A94" s="150">
        <v>220</v>
      </c>
      <c r="B94" s="150">
        <v>93</v>
      </c>
      <c r="C94" s="313" t="s">
        <v>4691</v>
      </c>
      <c r="D94" s="217" t="s">
        <v>4611</v>
      </c>
      <c r="E94" s="217" t="e">
        <f>HLOOKUP(WEEKDAY(D94,2),data!$A$1:$G$2,2)</f>
        <v>#VALUE!</v>
      </c>
      <c r="F94" s="165" t="s">
        <v>4522</v>
      </c>
      <c r="G94" s="150">
        <v>2</v>
      </c>
      <c r="H94" s="259" t="s">
        <v>4705</v>
      </c>
      <c r="I94" s="152" t="str">
        <f>VLOOKUP(J94,'사업장현황(25하)'!$A$2:$T$1836,3,FALSE)</f>
        <v>천안</v>
      </c>
      <c r="J94" s="172" t="s">
        <v>7606</v>
      </c>
      <c r="K94" s="334">
        <v>168</v>
      </c>
      <c r="L94" s="163" t="s">
        <v>7483</v>
      </c>
      <c r="M94" s="153">
        <f>VLOOKUP(J94,'사업장현황(25하)'!$A$2:$T$1836,13,FALSE)</f>
        <v>3128149360</v>
      </c>
      <c r="N94" s="150">
        <f>VLOOKUP(J94,'사업장현황(25하)'!$A$2:$T$1836,14,FALSE)</f>
        <v>31281493600</v>
      </c>
      <c r="O94" s="152" t="str">
        <f>VLOOKUP(J94,'사업장현황(25하)'!$A$2:$T$1836,2,FALSE)</f>
        <v>김장한, 김정동</v>
      </c>
      <c r="P94" s="152" t="str">
        <f>VLOOKUP(J94,'사업장현황(25하)'!$A$2:$T$1836,4,FALSE)</f>
        <v>충청남도 아산시 신창면 서부남로 561 (궁화리)</v>
      </c>
      <c r="Q94" s="150" t="str">
        <f>VLOOKUP(J94,'사업장현황(25하)'!$A$2:$T$1836,6,FALSE)</f>
        <v>041-541-2833</v>
      </c>
      <c r="R94" s="150" t="str">
        <f>VLOOKUP(J94,'사업장현황(25하)'!$A$2:$T$1836,7,FALSE)</f>
        <v>041-541-2838</v>
      </c>
      <c r="S94" s="150" t="str">
        <f>VLOOKUP(J94,'사업장현황(25하)'!$A$2:$T$1836,8,FALSE)</f>
        <v>구훈회</v>
      </c>
      <c r="T94" s="150" t="str">
        <f>VLOOKUP(J94,'사업장현황(25하)'!$A$2:$T$1836,9,FALSE)</f>
        <v>부장</v>
      </c>
      <c r="U94" s="150" t="str">
        <f>VLOOKUP(J94,'사업장현황(25하)'!$A$2:$T$1836,10,FALSE)</f>
        <v>010-9430-0842</v>
      </c>
      <c r="V94" s="152" t="str">
        <f>VLOOKUP(J94,'사업장현황(25하)'!$A$2:$T$1836,12,FALSE)</f>
        <v>hhgu1@ihanil.co.kr</v>
      </c>
      <c r="W94" s="217"/>
      <c r="X94" s="151"/>
      <c r="Y94" s="151" t="str">
        <f>VLOOKUP(J94,'사업장현황(25하)'!$A$2:$T$1836,11,FALSE)</f>
        <v>hanil@bill36524.com</v>
      </c>
      <c r="Z94" s="179"/>
      <c r="AA94" s="155"/>
      <c r="AB94" s="155"/>
      <c r="AC94" s="211"/>
      <c r="AD94" s="155">
        <f t="shared" si="2"/>
        <v>0</v>
      </c>
      <c r="AE94" s="217"/>
      <c r="AF94" s="155"/>
      <c r="AG94" s="217"/>
      <c r="AH94" s="155"/>
      <c r="AI94" s="145">
        <f t="shared" si="3"/>
        <v>0</v>
      </c>
      <c r="AJ94" s="162"/>
    </row>
    <row r="95" spans="1:99" s="164" customFormat="1" ht="26.45" customHeight="1">
      <c r="A95" s="150">
        <v>221</v>
      </c>
      <c r="B95" s="150">
        <v>94</v>
      </c>
      <c r="C95" s="313" t="s">
        <v>4704</v>
      </c>
      <c r="D95" s="217">
        <v>46006</v>
      </c>
      <c r="E95" s="217" t="str">
        <f>HLOOKUP(WEEKDAY(D95,2),data!$A$1:$G$2,2)</f>
        <v>(월)</v>
      </c>
      <c r="F95" s="165" t="s">
        <v>4647</v>
      </c>
      <c r="G95" s="150">
        <v>2</v>
      </c>
      <c r="H95" s="259" t="s">
        <v>4646</v>
      </c>
      <c r="I95" s="152" t="str">
        <f>VLOOKUP(J95,'사업장현황(25하)'!$A$2:$T$1836,3,FALSE)</f>
        <v>천안</v>
      </c>
      <c r="J95" s="172" t="s">
        <v>3621</v>
      </c>
      <c r="K95" s="334">
        <v>9</v>
      </c>
      <c r="L95" s="163" t="s">
        <v>6757</v>
      </c>
      <c r="M95" s="153">
        <f>VLOOKUP(J95,'사업장현황(25하)'!$A$2:$T$1836,13,FALSE)</f>
        <v>7358600094</v>
      </c>
      <c r="N95" s="150">
        <f>VLOOKUP(J95,'사업장현황(25하)'!$A$2:$T$1836,14,FALSE)</f>
        <v>73586000946</v>
      </c>
      <c r="O95" s="152" t="str">
        <f>VLOOKUP(J95,'사업장현황(25하)'!$A$2:$T$1836,2,FALSE)</f>
        <v>박영복</v>
      </c>
      <c r="P95" s="152" t="str">
        <f>VLOOKUP(J95,'사업장현황(25하)'!$A$2:$T$1836,4,FALSE)</f>
        <v>충청남도 아산시 신창면 가내길 27-35 (가내리)</v>
      </c>
      <c r="Q95" s="150" t="str">
        <f>VLOOKUP(J95,'사업장현황(25하)'!$A$2:$T$1836,6,FALSE)</f>
        <v>041-549-6077</v>
      </c>
      <c r="R95" s="150" t="str">
        <f>VLOOKUP(J95,'사업장현황(25하)'!$A$2:$T$1836,7,FALSE)</f>
        <v>041-549-6078</v>
      </c>
      <c r="S95" s="150" t="str">
        <f>VLOOKUP(J95,'사업장현황(25하)'!$A$2:$T$1836,8,FALSE)</f>
        <v>이재흥</v>
      </c>
      <c r="T95" s="150" t="str">
        <f>VLOOKUP(J95,'사업장현황(25하)'!$A$2:$T$1836,9,FALSE)</f>
        <v>이사</v>
      </c>
      <c r="U95" s="150" t="str">
        <f>VLOOKUP(J95,'사업장현황(25하)'!$A$2:$T$1836,10,FALSE)</f>
        <v>010-5409-5788</v>
      </c>
      <c r="V95" s="152" t="str">
        <f>VLOOKUP(J95,'사업장현황(25하)'!$A$2:$T$1836,12,FALSE)</f>
        <v>muhan6410@hanmail.net</v>
      </c>
      <c r="W95" s="217"/>
      <c r="X95" s="151"/>
      <c r="Y95" s="151" t="str">
        <f>VLOOKUP(J95,'사업장현황(25하)'!$A$2:$T$1836,11,FALSE)</f>
        <v>muhan6410@hanmail.net</v>
      </c>
      <c r="Z95" s="179"/>
      <c r="AA95" s="155"/>
      <c r="AB95" s="155"/>
      <c r="AC95" s="211"/>
      <c r="AD95" s="155">
        <f t="shared" ref="AD95" si="8">SUM(AA95:AC95)</f>
        <v>0</v>
      </c>
      <c r="AE95" s="217"/>
      <c r="AF95" s="155"/>
      <c r="AG95" s="217"/>
      <c r="AH95" s="155"/>
      <c r="AI95" s="145">
        <f t="shared" ref="AI95" si="9">SUM(AF95,AH95)</f>
        <v>0</v>
      </c>
      <c r="AJ95" s="162"/>
    </row>
    <row r="96" spans="1:99" s="164" customFormat="1" ht="24.95" customHeight="1">
      <c r="A96" s="150">
        <v>222</v>
      </c>
      <c r="B96" s="150">
        <v>95</v>
      </c>
      <c r="C96" s="313" t="s">
        <v>4706</v>
      </c>
      <c r="D96" s="217">
        <v>46007</v>
      </c>
      <c r="E96" s="217" t="str">
        <f>HLOOKUP(WEEKDAY(D96,2),data!$A$1:$G$2,2)</f>
        <v>(화)</v>
      </c>
      <c r="F96" s="165" t="s">
        <v>4608</v>
      </c>
      <c r="G96" s="150">
        <v>2</v>
      </c>
      <c r="H96" s="259" t="s">
        <v>4607</v>
      </c>
      <c r="I96" s="152" t="str">
        <f>VLOOKUP(J96,'사업장현황(25하)'!$A$2:$T$1836,3,FALSE)</f>
        <v>천안</v>
      </c>
      <c r="J96" s="190" t="s">
        <v>1948</v>
      </c>
      <c r="K96" s="334">
        <v>240</v>
      </c>
      <c r="L96" s="163" t="s">
        <v>5174</v>
      </c>
      <c r="M96" s="153">
        <f>VLOOKUP(J96,'사업장현황(25하)'!$A$2:$T$1836,13,FALSE)</f>
        <v>1298118421</v>
      </c>
      <c r="N96" s="150" t="str">
        <f>VLOOKUP(J96,'사업장현황(25하)'!$A$2:$T$1836,14,FALSE)</f>
        <v>12981184210</v>
      </c>
      <c r="O96" s="152" t="str">
        <f>VLOOKUP(J96,'사업장현황(25하)'!$A$2:$T$1836,2,FALSE)</f>
        <v>김종완</v>
      </c>
      <c r="P96" s="152" t="str">
        <f>VLOOKUP(J96,'사업장현황(25하)'!$A$2:$T$1836,4,FALSE)</f>
        <v>충청남도 아산시 영인면 월선길 4-16 (월선리)</v>
      </c>
      <c r="Q96" s="150" t="str">
        <f>VLOOKUP(J96,'사업장현황(25하)'!$A$2:$T$1836,6,FALSE)</f>
        <v>041-421-0021</v>
      </c>
      <c r="R96" s="150" t="str">
        <f>VLOOKUP(J96,'사업장현황(25하)'!$A$2:$T$1836,7,FALSE)</f>
        <v>041-541-2122</v>
      </c>
      <c r="S96" s="150" t="str">
        <f>VLOOKUP(J96,'사업장현황(25하)'!$A$2:$T$1836,8,FALSE)</f>
        <v>이동엽</v>
      </c>
      <c r="T96" s="150" t="str">
        <f>VLOOKUP(J96,'사업장현황(25하)'!$A$2:$T$1836,9,FALSE)</f>
        <v>대리</v>
      </c>
      <c r="U96" s="150" t="str">
        <f>VLOOKUP(J96,'사업장현황(25하)'!$A$2:$T$1836,10,FALSE)</f>
        <v>010-6289-8617</v>
      </c>
      <c r="V96" s="152" t="str">
        <f>VLOOKUP(J96,'사업장현황(25하)'!$A$2:$T$1836,12,FALSE)</f>
        <v>ldy@dwdec.kr</v>
      </c>
      <c r="W96" s="217"/>
      <c r="X96" s="151"/>
      <c r="Y96" s="151" t="str">
        <f>VLOOKUP(J96,'사업장현황(25하)'!$A$2:$T$1836,11,FALSE)</f>
        <v>ldy@dwdec.kr</v>
      </c>
      <c r="Z96" s="154"/>
      <c r="AA96" s="180"/>
      <c r="AB96" s="180"/>
      <c r="AC96" s="211"/>
      <c r="AD96" s="155">
        <f t="shared" si="2"/>
        <v>0</v>
      </c>
      <c r="AE96" s="217"/>
      <c r="AF96" s="155"/>
      <c r="AG96" s="217"/>
      <c r="AH96" s="155"/>
      <c r="AI96" s="145">
        <f t="shared" si="3"/>
        <v>0</v>
      </c>
      <c r="AJ96" s="162"/>
    </row>
    <row r="97" spans="1:99" s="164" customFormat="1" ht="24.95" customHeight="1">
      <c r="A97" s="150">
        <v>223</v>
      </c>
      <c r="B97" s="150">
        <v>96</v>
      </c>
      <c r="C97" s="313" t="s">
        <v>4713</v>
      </c>
      <c r="D97" s="217">
        <v>46008</v>
      </c>
      <c r="E97" s="217" t="str">
        <f>HLOOKUP(WEEKDAY(D97,2),data!$A$1:$G$2,2)</f>
        <v>(수)</v>
      </c>
      <c r="F97" s="165" t="s">
        <v>2738</v>
      </c>
      <c r="G97" s="150">
        <v>2</v>
      </c>
      <c r="H97" s="259" t="s">
        <v>3802</v>
      </c>
      <c r="I97" s="152" t="str">
        <f>VLOOKUP(J97,'사업장현황(25하)'!$A$2:$T$1836,3,FALSE)</f>
        <v>보령</v>
      </c>
      <c r="J97" s="190" t="s">
        <v>4492</v>
      </c>
      <c r="K97" s="334">
        <v>4</v>
      </c>
      <c r="L97" s="163" t="s">
        <v>6137</v>
      </c>
      <c r="M97" s="153" t="str">
        <f>VLOOKUP(J97,'사업장현황(25하)'!$A$2:$T$1836,13,FALSE)</f>
        <v>313-81-02242</v>
      </c>
      <c r="N97" s="150">
        <f>VLOOKUP(J97,'사업장현황(25하)'!$A$2:$T$1836,14,FALSE)</f>
        <v>31381022426</v>
      </c>
      <c r="O97" s="152" t="str">
        <f>VLOOKUP(J97,'사업장현황(25하)'!$A$2:$T$1836,2,FALSE)</f>
        <v>정해천</v>
      </c>
      <c r="P97" s="152" t="str">
        <f>VLOOKUP(J97,'사업장현황(25하)'!$A$2:$T$1836,4,FALSE)</f>
        <v>충청남도 홍성군 갈산면 갈산서길170번길 109-60</v>
      </c>
      <c r="Q97" s="150" t="str">
        <f>VLOOKUP(J97,'사업장현황(25하)'!$A$2:$T$1836,6,FALSE)</f>
        <v>041-935-0051</v>
      </c>
      <c r="R97" s="150" t="str">
        <f>VLOOKUP(J97,'사업장현황(25하)'!$A$2:$T$1836,7,FALSE)</f>
        <v>041-936-5279</v>
      </c>
      <c r="S97" s="150" t="str">
        <f>VLOOKUP(J97,'사업장현황(25하)'!$A$2:$T$1836,8,FALSE)</f>
        <v>조성선</v>
      </c>
      <c r="T97" s="150" t="str">
        <f>VLOOKUP(J97,'사업장현황(25하)'!$A$2:$T$1836,9,FALSE)</f>
        <v>부장</v>
      </c>
      <c r="U97" s="150" t="str">
        <f>VLOOKUP(J97,'사업장현황(25하)'!$A$2:$T$1836,10,FALSE)</f>
        <v>010-2886-6689</v>
      </c>
      <c r="V97" s="152" t="str">
        <f>VLOOKUP(J97,'사업장현황(25하)'!$A$2:$T$1836,12,FALSE)</f>
        <v>jss825@naver.com</v>
      </c>
      <c r="W97" s="217"/>
      <c r="X97" s="151"/>
      <c r="Y97" s="151" t="str">
        <f>VLOOKUP(J97,'사업장현황(25하)'!$A$2:$T$1836,11,FALSE)</f>
        <v>cac048@naver.com</v>
      </c>
      <c r="Z97" s="154"/>
      <c r="AA97" s="155"/>
      <c r="AB97" s="155"/>
      <c r="AC97" s="211"/>
      <c r="AD97" s="155">
        <f t="shared" ref="AD97" si="10">SUM(AA97:AC97)</f>
        <v>0</v>
      </c>
      <c r="AE97" s="217"/>
      <c r="AF97" s="155"/>
      <c r="AG97" s="217"/>
      <c r="AH97" s="155"/>
      <c r="AI97" s="145">
        <f t="shared" ref="AI97" si="11">SUM(AF97,AH97)</f>
        <v>0</v>
      </c>
      <c r="AJ97" s="162"/>
    </row>
    <row r="98" spans="1:99" s="164" customFormat="1" ht="24.95" customHeight="1">
      <c r="A98" s="150">
        <v>224</v>
      </c>
      <c r="B98" s="150">
        <v>97</v>
      </c>
      <c r="C98" s="313" t="s">
        <v>4714</v>
      </c>
      <c r="D98" s="217">
        <v>46008</v>
      </c>
      <c r="E98" s="217" t="str">
        <f>HLOOKUP(WEEKDAY(D98,2),data!$A$1:$G$2,2)</f>
        <v>(수)</v>
      </c>
      <c r="F98" s="165" t="s">
        <v>4608</v>
      </c>
      <c r="G98" s="150">
        <v>2</v>
      </c>
      <c r="H98" s="259" t="s">
        <v>4710</v>
      </c>
      <c r="I98" s="152" t="str">
        <f>VLOOKUP(J98,'사업장현황(25하)'!$A$2:$T$1836,3,FALSE)</f>
        <v>중부</v>
      </c>
      <c r="J98" s="172" t="s">
        <v>3378</v>
      </c>
      <c r="K98" s="334">
        <v>23</v>
      </c>
      <c r="L98" s="163" t="s">
        <v>5073</v>
      </c>
      <c r="M98" s="153">
        <f>VLOOKUP(J98,'사업장현황(25하)'!$A$2:$T$1836,13,FALSE)</f>
        <v>1378144615</v>
      </c>
      <c r="N98" s="150">
        <f>VLOOKUP(J98,'사업장현황(25하)'!$A$2:$T$1836,14,FALSE)</f>
        <v>13781446150</v>
      </c>
      <c r="O98" s="152" t="str">
        <f>VLOOKUP(J98,'사업장현황(25하)'!$A$2:$T$1836,2,FALSE)</f>
        <v>이대곤</v>
      </c>
      <c r="P98" s="152" t="str">
        <f>VLOOKUP(J98,'사업장현황(25하)'!$A$2:$T$1836,4,FALSE)</f>
        <v>인천광역시 남동구 남동대로 383 (남촌동)</v>
      </c>
      <c r="Q98" s="150" t="str">
        <f>VLOOKUP(J98,'사업장현황(25하)'!$A$2:$T$1836,6,FALSE)</f>
        <v>032-567-7456</v>
      </c>
      <c r="R98" s="150" t="str">
        <f>VLOOKUP(J98,'사업장현황(25하)'!$A$2:$T$1836,7,FALSE)</f>
        <v>032-567-7459</v>
      </c>
      <c r="S98" s="150" t="str">
        <f>VLOOKUP(J98,'사업장현황(25하)'!$A$2:$T$1836,8,FALSE)</f>
        <v>유순영</v>
      </c>
      <c r="T98" s="150" t="str">
        <f>VLOOKUP(J98,'사업장현황(25하)'!$A$2:$T$1836,9,FALSE)</f>
        <v>부장</v>
      </c>
      <c r="U98" s="150" t="str">
        <f>VLOOKUP(J98,'사업장현황(25하)'!$A$2:$T$1836,10,FALSE)</f>
        <v>010-8516-6400</v>
      </c>
      <c r="V98" s="152" t="str">
        <f>VLOOKUP(J98,'사업장현황(25하)'!$A$2:$T$1836,12,FALSE)</f>
        <v>syjin2003@naver.com</v>
      </c>
      <c r="W98" s="217"/>
      <c r="X98" s="151"/>
      <c r="Y98" s="151" t="str">
        <f>VLOOKUP(J98,'사업장현황(25하)'!$A$2:$T$1836,11,FALSE)</f>
        <v>kwheater00@daum.net</v>
      </c>
      <c r="Z98" s="179"/>
      <c r="AA98" s="180"/>
      <c r="AB98" s="180"/>
      <c r="AC98" s="211"/>
      <c r="AD98" s="155">
        <f t="shared" si="2"/>
        <v>0</v>
      </c>
      <c r="AE98" s="217"/>
      <c r="AF98" s="155"/>
      <c r="AG98" s="217"/>
      <c r="AH98" s="155"/>
      <c r="AI98" s="145">
        <f t="shared" si="3"/>
        <v>0</v>
      </c>
      <c r="AJ98" s="162"/>
    </row>
    <row r="99" spans="1:99" s="164" customFormat="1" ht="24.95" customHeight="1">
      <c r="A99" s="150">
        <v>225</v>
      </c>
      <c r="B99" s="150">
        <v>98</v>
      </c>
      <c r="C99" s="313" t="s">
        <v>4722</v>
      </c>
      <c r="D99" s="217">
        <v>46009</v>
      </c>
      <c r="E99" s="217" t="str">
        <f>HLOOKUP(WEEKDAY(D99,2),data!$A$1:$G$2,2)</f>
        <v>(목)</v>
      </c>
      <c r="F99" s="150" t="s">
        <v>2736</v>
      </c>
      <c r="G99" s="150">
        <v>1</v>
      </c>
      <c r="H99" s="152"/>
      <c r="I99" s="152" t="str">
        <f>VLOOKUP(J99,'사업장현황(25하)'!$A$2:$T$1836,3,FALSE)</f>
        <v>서울청</v>
      </c>
      <c r="J99" s="190" t="s">
        <v>4814</v>
      </c>
      <c r="K99" s="334">
        <v>255</v>
      </c>
      <c r="L99" s="163" t="s">
        <v>7520</v>
      </c>
      <c r="M99" s="153">
        <f>VLOOKUP(J99,'사업장현황(25하)'!$A$2:$T$1836,13,FALSE)</f>
        <v>6168127929</v>
      </c>
      <c r="N99" s="150" t="str">
        <f>VLOOKUP(J99,'사업장현황(25하)'!$A$2:$T$1836,14,FALSE)</f>
        <v>92231505881</v>
      </c>
      <c r="O99" s="152" t="str">
        <f>VLOOKUP(J99,'사업장현황(25하)'!$A$2:$T$1836,2,FALSE)</f>
        <v>김민수</v>
      </c>
      <c r="P99" s="152" t="str">
        <f>VLOOKUP(J99,'사업장현황(25하)'!$A$2:$T$1836,4,FALSE)</f>
        <v>서울특별시 중구 명동8나길 38 (충무로1가)</v>
      </c>
      <c r="Q99" s="150" t="str">
        <f>VLOOKUP(J99,'사업장현황(25하)'!$A$2:$T$1836,6,FALSE)</f>
        <v>02-2184-7094</v>
      </c>
      <c r="R99" s="150" t="str">
        <f>VLOOKUP(J99,'사업장현황(25하)'!$A$2:$T$1836,7,FALSE)</f>
        <v>02-2184-7093</v>
      </c>
      <c r="S99" s="150" t="str">
        <f>VLOOKUP(J99,'사업장현황(25하)'!$A$2:$T$1836,8,FALSE)</f>
        <v>김현주</v>
      </c>
      <c r="T99" s="150" t="str">
        <f>VLOOKUP(J99,'사업장현황(25하)'!$A$2:$T$1836,9,FALSE)</f>
        <v>보건관리자</v>
      </c>
      <c r="U99" s="150" t="str">
        <f>VLOOKUP(J99,'사업장현황(25하)'!$A$2:$T$1836,10,FALSE)</f>
        <v>010-9159-5499</v>
      </c>
      <c r="V99" s="152" t="str">
        <f>VLOOKUP(J99,'사업장현황(25하)'!$A$2:$T$1836,12,FALSE)</f>
        <v>Elena.Kim@marriott.com</v>
      </c>
      <c r="W99" s="217">
        <v>46028</v>
      </c>
      <c r="X99" s="151" t="s">
        <v>4816</v>
      </c>
      <c r="Y99" s="151" t="str">
        <f>VLOOKUP(J99,'사업장현황(25하)'!$A$2:$T$1836,11,FALSE)</f>
        <v>elin.kim2@marriott.com
Tax.myeongdong@gmail.com</v>
      </c>
      <c r="Z99" s="154"/>
      <c r="AA99" s="180"/>
      <c r="AB99" s="180"/>
      <c r="AC99" s="211"/>
      <c r="AD99" s="155">
        <f t="shared" ref="AD99" si="12">SUM(AA99:AC99)</f>
        <v>0</v>
      </c>
      <c r="AE99" s="217"/>
      <c r="AF99" s="155"/>
      <c r="AG99" s="217"/>
      <c r="AH99" s="155"/>
      <c r="AI99" s="145">
        <f t="shared" ref="AI99" si="13">SUM(AF99,AH99)</f>
        <v>0</v>
      </c>
      <c r="AJ99" s="162"/>
    </row>
    <row r="100" spans="1:99" s="164" customFormat="1" ht="24.95" customHeight="1">
      <c r="A100" s="150">
        <v>226</v>
      </c>
      <c r="B100" s="150">
        <v>99</v>
      </c>
      <c r="C100" s="313" t="s">
        <v>4724</v>
      </c>
      <c r="D100" s="217">
        <v>46009</v>
      </c>
      <c r="E100" s="217" t="str">
        <f>HLOOKUP(WEEKDAY(D100,2),data!$A$1:$G$2,2)</f>
        <v>(목)</v>
      </c>
      <c r="F100" s="150" t="s">
        <v>4658</v>
      </c>
      <c r="G100" s="150">
        <v>2</v>
      </c>
      <c r="H100" s="152" t="s">
        <v>3802</v>
      </c>
      <c r="I100" s="152" t="str">
        <f>VLOOKUP(J100,'사업장현황(25하)'!$A$2:$T$1836,3,FALSE)</f>
        <v>천안</v>
      </c>
      <c r="J100" s="172" t="s">
        <v>4662</v>
      </c>
      <c r="K100" s="334">
        <v>50</v>
      </c>
      <c r="L100" s="163" t="s">
        <v>4998</v>
      </c>
      <c r="M100" s="153">
        <f>VLOOKUP(J100,'사업장현황(25하)'!$A$2:$T$1836,13,FALSE)</f>
        <v>1188121173</v>
      </c>
      <c r="N100" s="150">
        <f>VLOOKUP(J100,'사업장현황(25하)'!$A$2:$T$1836,14,FALSE)</f>
        <v>21486072996</v>
      </c>
      <c r="O100" s="152" t="str">
        <f>VLOOKUP(J100,'사업장현황(25하)'!$A$2:$T$1836,2,FALSE)</f>
        <v>김홍수</v>
      </c>
      <c r="P100" s="152" t="str">
        <f>VLOOKUP(J100,'사업장현황(25하)'!$A$2:$T$1836,4,FALSE)</f>
        <v>충청남도 천안시 서북구 입장면 용정도하길 181 (용정리)</v>
      </c>
      <c r="Q100" s="150">
        <f>VLOOKUP(J100,'사업장현황(25하)'!$A$2:$T$1836,6,FALSE)</f>
        <v>0</v>
      </c>
      <c r="R100" s="150">
        <f>VLOOKUP(J100,'사업장현황(25하)'!$A$2:$T$1836,7,FALSE)</f>
        <v>0</v>
      </c>
      <c r="S100" s="150" t="str">
        <f>VLOOKUP(J100,'사업장현황(25하)'!$A$2:$T$1836,8,FALSE)</f>
        <v>김진호</v>
      </c>
      <c r="T100" s="150">
        <f>VLOOKUP(J100,'사업장현황(25하)'!$A$2:$T$1836,9,FALSE)</f>
        <v>0</v>
      </c>
      <c r="U100" s="150" t="str">
        <f>VLOOKUP(J100,'사업장현황(25하)'!$A$2:$T$1836,10,FALSE)</f>
        <v>010-9003-0781</v>
      </c>
      <c r="V100" s="152" t="str">
        <f>VLOOKUP(J100,'사업장현황(25하)'!$A$2:$T$1836,12,FALSE)</f>
        <v>kjh0781@boohyun.kr</v>
      </c>
      <c r="W100" s="217"/>
      <c r="X100" s="151"/>
      <c r="Y100" s="151" t="str">
        <f>VLOOKUP(J100,'사업장현황(25하)'!$A$2:$T$1836,11,FALSE)</f>
        <v>kyong16@hometax.go.kr</v>
      </c>
      <c r="Z100" s="154"/>
      <c r="AA100" s="180"/>
      <c r="AB100" s="180"/>
      <c r="AC100" s="211"/>
      <c r="AD100" s="155">
        <f t="shared" si="2"/>
        <v>0</v>
      </c>
      <c r="AE100" s="217"/>
      <c r="AF100" s="155"/>
      <c r="AG100" s="217"/>
      <c r="AH100" s="155"/>
      <c r="AI100" s="145">
        <f t="shared" si="3"/>
        <v>0</v>
      </c>
      <c r="AJ100" s="162"/>
    </row>
    <row r="101" spans="1:99" s="164" customFormat="1" ht="24.95" customHeight="1">
      <c r="A101" s="150">
        <v>227</v>
      </c>
      <c r="B101" s="150">
        <v>100</v>
      </c>
      <c r="C101" s="313" t="s">
        <v>4725</v>
      </c>
      <c r="D101" s="217">
        <v>46009</v>
      </c>
      <c r="E101" s="217" t="str">
        <f>HLOOKUP(WEEKDAY(D101,2),data!$A$1:$G$2,2)</f>
        <v>(목)</v>
      </c>
      <c r="F101" s="165" t="s">
        <v>4685</v>
      </c>
      <c r="G101" s="150">
        <v>2</v>
      </c>
      <c r="H101" s="152" t="s">
        <v>3802</v>
      </c>
      <c r="I101" s="152" t="str">
        <f>VLOOKUP(J101,'사업장현황(25하)'!$A$2:$T$1836,3,FALSE)</f>
        <v>천안</v>
      </c>
      <c r="J101" s="172" t="s">
        <v>4669</v>
      </c>
      <c r="K101" s="334">
        <v>25</v>
      </c>
      <c r="L101" s="163" t="s">
        <v>5707</v>
      </c>
      <c r="M101" s="153">
        <f>VLOOKUP(J101,'사업장현황(25하)'!$A$2:$T$1836,13,FALSE)</f>
        <v>2048171256</v>
      </c>
      <c r="N101" s="150">
        <f>VLOOKUP(J101,'사업장현황(25하)'!$A$2:$T$1836,14,FALSE)</f>
        <v>91201346717</v>
      </c>
      <c r="O101" s="152" t="str">
        <f>VLOOKUP(J101,'사업장현황(25하)'!$A$2:$T$1836,2,FALSE)</f>
        <v>남후식</v>
      </c>
      <c r="P101" s="152" t="str">
        <f>VLOOKUP(J101,'사업장현황(25하)'!$A$2:$T$1836,4,FALSE)</f>
        <v>충청남도 천안시 서북구 입장면 용정도하길 181 (용정리)</v>
      </c>
      <c r="Q101" s="150">
        <f>VLOOKUP(J101,'사업장현황(25하)'!$A$2:$T$1836,6,FALSE)</f>
        <v>0</v>
      </c>
      <c r="R101" s="150">
        <f>VLOOKUP(J101,'사업장현황(25하)'!$A$2:$T$1836,7,FALSE)</f>
        <v>0</v>
      </c>
      <c r="S101" s="150" t="str">
        <f>VLOOKUP(J101,'사업장현황(25하)'!$A$2:$T$1836,8,FALSE)</f>
        <v>전윤철</v>
      </c>
      <c r="T101" s="150" t="str">
        <f>VLOOKUP(J101,'사업장현황(25하)'!$A$2:$T$1836,9,FALSE)</f>
        <v>선임</v>
      </c>
      <c r="U101" s="150" t="str">
        <f>VLOOKUP(J101,'사업장현황(25하)'!$A$2:$T$1836,10,FALSE)</f>
        <v>010-2652-5861</v>
      </c>
      <c r="V101" s="152" t="str">
        <f>VLOOKUP(J101,'사업장현황(25하)'!$A$2:$T$1836,12,FALSE)</f>
        <v>jyc123@nyhanger.co.kr</v>
      </c>
      <c r="W101" s="217"/>
      <c r="X101" s="151"/>
      <c r="Y101" s="151" t="str">
        <f>VLOOKUP(J101,'사업장현황(25하)'!$A$2:$T$1836,11,FALSE)</f>
        <v>ny6127@empas.com</v>
      </c>
      <c r="Z101" s="179"/>
      <c r="AA101" s="180"/>
      <c r="AB101" s="180"/>
      <c r="AC101" s="211"/>
      <c r="AD101" s="155">
        <f t="shared" si="2"/>
        <v>0</v>
      </c>
      <c r="AE101" s="217"/>
      <c r="AF101" s="155"/>
      <c r="AG101" s="217"/>
      <c r="AH101" s="155"/>
      <c r="AI101" s="145">
        <f t="shared" si="3"/>
        <v>0</v>
      </c>
      <c r="AJ101" s="162"/>
    </row>
    <row r="102" spans="1:99" s="164" customFormat="1" ht="24.95" customHeight="1">
      <c r="A102" s="150">
        <v>228</v>
      </c>
      <c r="B102" s="150">
        <v>101</v>
      </c>
      <c r="C102" s="313" t="s">
        <v>4726</v>
      </c>
      <c r="D102" s="217">
        <v>46009</v>
      </c>
      <c r="E102" s="217" t="str">
        <f>HLOOKUP(WEEKDAY(D102,2),data!$A$1:$G$2,2)</f>
        <v>(목)</v>
      </c>
      <c r="F102" s="165" t="s">
        <v>4686</v>
      </c>
      <c r="G102" s="150">
        <v>2</v>
      </c>
      <c r="H102" s="152" t="s">
        <v>3802</v>
      </c>
      <c r="I102" s="152" t="str">
        <f>VLOOKUP(J102,'사업장현황(25하)'!$A$2:$T$1836,3,FALSE)</f>
        <v>천안</v>
      </c>
      <c r="J102" s="172" t="s">
        <v>4675</v>
      </c>
      <c r="K102" s="334">
        <v>33</v>
      </c>
      <c r="L102" s="163" t="s">
        <v>5989</v>
      </c>
      <c r="M102" s="153" t="str">
        <f>VLOOKUP(J102,'사업장현황(25하)'!$A$2:$T$1836,13,FALSE)</f>
        <v>435-86-00457</v>
      </c>
      <c r="N102" s="150">
        <f>VLOOKUP(J102,'사업장현황(25하)'!$A$2:$T$1836,14,FALSE)</f>
        <v>43586004576</v>
      </c>
      <c r="O102" s="152" t="str">
        <f>VLOOKUP(J102,'사업장현황(25하)'!$A$2:$T$1836,2,FALSE)</f>
        <v>이준범</v>
      </c>
      <c r="P102" s="152" t="str">
        <f>VLOOKUP(J102,'사업장현황(25하)'!$A$2:$T$1836,4,FALSE)</f>
        <v>충청남도 천안시 서북구 입장면 용정도하길 181 (용정리)</v>
      </c>
      <c r="Q102" s="150">
        <f>VLOOKUP(J102,'사업장현황(25하)'!$A$2:$T$1836,6,FALSE)</f>
        <v>0</v>
      </c>
      <c r="R102" s="150">
        <f>VLOOKUP(J102,'사업장현황(25하)'!$A$2:$T$1836,7,FALSE)</f>
        <v>0</v>
      </c>
      <c r="S102" s="150" t="str">
        <f>VLOOKUP(J102,'사업장현황(25하)'!$A$2:$T$1836,8,FALSE)</f>
        <v>박상욱</v>
      </c>
      <c r="T102" s="150">
        <f>VLOOKUP(J102,'사업장현황(25하)'!$A$2:$T$1836,9,FALSE)</f>
        <v>0</v>
      </c>
      <c r="U102" s="150" t="str">
        <f>VLOOKUP(J102,'사업장현황(25하)'!$A$2:$T$1836,10,FALSE)</f>
        <v>010-3909-9967</v>
      </c>
      <c r="V102" s="152" t="str">
        <f>VLOOKUP(J102,'사업장현황(25하)'!$A$2:$T$1836,12,FALSE)</f>
        <v>barun@barunsobang.com</v>
      </c>
      <c r="W102" s="217"/>
      <c r="X102" s="151"/>
      <c r="Y102" s="151" t="str">
        <f>VLOOKUP(J102,'사업장현황(25하)'!$A$2:$T$1836,11,FALSE)</f>
        <v>sobang4441@hanmail.net</v>
      </c>
      <c r="Z102" s="154"/>
      <c r="AA102" s="180"/>
      <c r="AB102" s="180"/>
      <c r="AC102" s="211"/>
      <c r="AD102" s="155">
        <f t="shared" si="2"/>
        <v>0</v>
      </c>
      <c r="AE102" s="217"/>
      <c r="AF102" s="155"/>
      <c r="AG102" s="217"/>
      <c r="AH102" s="155"/>
      <c r="AI102" s="145">
        <f t="shared" si="3"/>
        <v>0</v>
      </c>
      <c r="AJ102" s="162"/>
    </row>
    <row r="103" spans="1:99" s="164" customFormat="1" ht="24.95" customHeight="1">
      <c r="A103" s="150">
        <v>229</v>
      </c>
      <c r="B103" s="150">
        <v>102</v>
      </c>
      <c r="C103" s="313" t="s">
        <v>4727</v>
      </c>
      <c r="D103" s="217">
        <v>46009</v>
      </c>
      <c r="E103" s="217" t="str">
        <f>HLOOKUP(WEEKDAY(D103,2),data!$A$1:$G$2,2)</f>
        <v>(목)</v>
      </c>
      <c r="F103" s="165" t="s">
        <v>2738</v>
      </c>
      <c r="G103" s="150">
        <v>1</v>
      </c>
      <c r="H103" s="259"/>
      <c r="I103" s="152" t="str">
        <f>VLOOKUP(J103,'사업장현황(25하)'!$A$2:$T$1836,3,FALSE)</f>
        <v>천안</v>
      </c>
      <c r="J103" s="190" t="s">
        <v>1570</v>
      </c>
      <c r="K103" s="334">
        <v>10</v>
      </c>
      <c r="L103" s="163" t="s">
        <v>6630</v>
      </c>
      <c r="M103" s="153">
        <f>VLOOKUP(J103,'사업장현황(25하)'!$A$2:$T$1836,13,FALSE)</f>
        <v>1838602229</v>
      </c>
      <c r="N103" s="150" t="str">
        <f>VLOOKUP(J103,'사업장현황(25하)'!$A$2:$T$1836,14,FALSE)</f>
        <v>92437185871</v>
      </c>
      <c r="O103" s="152" t="str">
        <f>VLOOKUP(J103,'사업장현황(25하)'!$A$2:$T$1836,2,FALSE)</f>
        <v>장희철</v>
      </c>
      <c r="P103" s="152" t="str">
        <f>VLOOKUP(J103,'사업장현황(25하)'!$A$2:$T$1836,4,FALSE)</f>
        <v>충청남도 아산시 선장면 삽교천로 104 (가산리)</v>
      </c>
      <c r="Q103" s="150" t="str">
        <f>VLOOKUP(J103,'사업장현황(25하)'!$A$2:$T$1836,6,FALSE)</f>
        <v>041-539-8114</v>
      </c>
      <c r="R103" s="150" t="str">
        <f>VLOOKUP(J103,'사업장현황(25하)'!$A$2:$T$1836,7,FALSE)</f>
        <v>041-543-8119</v>
      </c>
      <c r="S103" s="150" t="str">
        <f>VLOOKUP(J103,'사업장현황(25하)'!$A$2:$T$1836,8,FALSE)</f>
        <v>임상윤</v>
      </c>
      <c r="T103" s="150" t="str">
        <f>VLOOKUP(J103,'사업장현황(25하)'!$A$2:$T$1836,9,FALSE)</f>
        <v>매니저</v>
      </c>
      <c r="U103" s="150" t="str">
        <f>VLOOKUP(J103,'사업장현황(25하)'!$A$2:$T$1836,10,FALSE)</f>
        <v>010-9734-5108</v>
      </c>
      <c r="V103" s="152" t="str">
        <f>VLOOKUP(J103,'사업장현황(25하)'!$A$2:$T$1836,12,FALSE)</f>
        <v>sju04093@kdiwin.com</v>
      </c>
      <c r="W103" s="217"/>
      <c r="X103" s="151"/>
      <c r="Y103" s="151" t="str">
        <f>VLOOKUP(J103,'사업장현황(25하)'!$A$2:$T$1836,11,FALSE)</f>
        <v>sju04093@kdiwin.com</v>
      </c>
      <c r="Z103" s="179"/>
      <c r="AA103" s="180"/>
      <c r="AB103" s="180"/>
      <c r="AC103" s="211"/>
      <c r="AD103" s="155">
        <f t="shared" si="2"/>
        <v>0</v>
      </c>
      <c r="AE103" s="217"/>
      <c r="AF103" s="155"/>
      <c r="AG103" s="217"/>
      <c r="AH103" s="155"/>
      <c r="AI103" s="145">
        <f t="shared" si="3"/>
        <v>0</v>
      </c>
      <c r="AJ103" s="156"/>
    </row>
    <row r="104" spans="1:99" s="164" customFormat="1" ht="24.95" customHeight="1">
      <c r="A104" s="150">
        <v>230</v>
      </c>
      <c r="B104" s="150">
        <v>103</v>
      </c>
      <c r="C104" s="313" t="s">
        <v>4775</v>
      </c>
      <c r="D104" s="217">
        <v>46020</v>
      </c>
      <c r="E104" s="217" t="str">
        <f>HLOOKUP(WEEKDAY(D104,2),data!$A$1:$G$2,2)</f>
        <v>(월)</v>
      </c>
      <c r="F104" s="150" t="s">
        <v>4741</v>
      </c>
      <c r="G104" s="150">
        <v>2</v>
      </c>
      <c r="H104" s="259" t="s">
        <v>3802</v>
      </c>
      <c r="I104" s="152" t="str">
        <f>VLOOKUP(J104,'사업장현황(25하)'!$A$2:$T$1836,3,FALSE)</f>
        <v>강원</v>
      </c>
      <c r="J104" s="264" t="s">
        <v>7625</v>
      </c>
      <c r="K104" s="334">
        <v>15</v>
      </c>
      <c r="L104" s="163" t="s">
        <v>6232</v>
      </c>
      <c r="M104" s="153" t="str">
        <f>VLOOKUP(J104,'사업장현황(25하)'!$A$2:$T$1836,13,FALSE)</f>
        <v>610-81-61666</v>
      </c>
      <c r="N104" s="150">
        <f>VLOOKUP(J104,'사업장현황(25하)'!$A$2:$T$1836,14,FALSE)</f>
        <v>61081616666</v>
      </c>
      <c r="O104" s="152" t="str">
        <f>VLOOKUP(J104,'사업장현황(25하)'!$A$2:$T$1836,2,FALSE)</f>
        <v>최영진</v>
      </c>
      <c r="P104" s="152" t="str">
        <f>VLOOKUP(J104,'사업장현황(25하)'!$A$2:$T$1836,4,FALSE)</f>
        <v>강원특별자치도 춘천시 강원대학길 1 (효자동)</v>
      </c>
      <c r="Q104" s="150">
        <f>VLOOKUP(J104,'사업장현황(25하)'!$A$2:$T$1836,6,FALSE)</f>
        <v>0</v>
      </c>
      <c r="R104" s="150">
        <f>VLOOKUP(J104,'사업장현황(25하)'!$A$2:$T$1836,7,FALSE)</f>
        <v>0</v>
      </c>
      <c r="S104" s="150" t="str">
        <f>VLOOKUP(J104,'사업장현황(25하)'!$A$2:$T$1836,8,FALSE)</f>
        <v>김인성</v>
      </c>
      <c r="T104" s="150" t="str">
        <f>VLOOKUP(J104,'사업장현황(25하)'!$A$2:$T$1836,9,FALSE)</f>
        <v>부장</v>
      </c>
      <c r="U104" s="150" t="str">
        <f>VLOOKUP(J104,'사업장현황(25하)'!$A$2:$T$1836,10,FALSE)</f>
        <v>010-6315-4438</v>
      </c>
      <c r="V104" s="152" t="str">
        <f>VLOOKUP(J104,'사업장현황(25하)'!$A$2:$T$1836,12,FALSE)</f>
        <v>cup0438@eunsungenc.com</v>
      </c>
      <c r="W104" s="217"/>
      <c r="X104" s="151"/>
      <c r="Y104" s="151" t="str">
        <f>VLOOKUP(J104,'사업장현황(25하)'!$A$2:$T$1836,11,FALSE)</f>
        <v>cup0438@eunsungenc.com</v>
      </c>
      <c r="Z104" s="154"/>
      <c r="AA104" s="180"/>
      <c r="AB104" s="180"/>
      <c r="AC104" s="211"/>
      <c r="AD104" s="155">
        <f t="shared" si="2"/>
        <v>0</v>
      </c>
      <c r="AE104" s="217"/>
      <c r="AF104" s="155"/>
      <c r="AG104" s="217"/>
      <c r="AH104" s="155"/>
      <c r="AI104" s="145">
        <f t="shared" si="3"/>
        <v>0</v>
      </c>
      <c r="AJ104" s="156"/>
    </row>
    <row r="105" spans="1:99" s="164" customFormat="1" ht="24.95" customHeight="1">
      <c r="A105" s="150" t="s">
        <v>4822</v>
      </c>
      <c r="B105" s="150" t="s">
        <v>4822</v>
      </c>
      <c r="C105" s="313" t="s">
        <v>4822</v>
      </c>
      <c r="D105" s="217" t="s">
        <v>4822</v>
      </c>
      <c r="E105" s="217" t="s">
        <v>4822</v>
      </c>
      <c r="F105" s="150" t="s">
        <v>4822</v>
      </c>
      <c r="G105" s="150" t="s">
        <v>4822</v>
      </c>
      <c r="H105" s="259" t="s">
        <v>4822</v>
      </c>
      <c r="I105" s="152" t="s">
        <v>4822</v>
      </c>
      <c r="J105" s="152" t="s">
        <v>4822</v>
      </c>
      <c r="K105" s="334" t="s">
        <v>4822</v>
      </c>
      <c r="L105" s="376" t="s">
        <v>4822</v>
      </c>
      <c r="M105" s="153" t="s">
        <v>4822</v>
      </c>
      <c r="N105" s="150" t="s">
        <v>4822</v>
      </c>
      <c r="O105" s="152" t="s">
        <v>4822</v>
      </c>
      <c r="P105" s="152" t="s">
        <v>4822</v>
      </c>
      <c r="Q105" s="150" t="s">
        <v>4822</v>
      </c>
      <c r="R105" s="150" t="s">
        <v>4822</v>
      </c>
      <c r="S105" s="150" t="s">
        <v>4822</v>
      </c>
      <c r="T105" s="150" t="s">
        <v>4822</v>
      </c>
      <c r="U105" s="150" t="s">
        <v>4822</v>
      </c>
      <c r="V105" s="152" t="s">
        <v>4822</v>
      </c>
      <c r="W105" s="217" t="s">
        <v>4822</v>
      </c>
      <c r="X105" s="151" t="s">
        <v>4822</v>
      </c>
      <c r="Y105" s="151" t="s">
        <v>4822</v>
      </c>
      <c r="Z105" s="151" t="s">
        <v>4822</v>
      </c>
      <c r="AA105" s="155" t="s">
        <v>4822</v>
      </c>
      <c r="AB105" s="155" t="s">
        <v>4822</v>
      </c>
      <c r="AC105" s="211" t="s">
        <v>4822</v>
      </c>
      <c r="AD105" s="155" t="s">
        <v>4822</v>
      </c>
      <c r="AE105" s="217" t="s">
        <v>4822</v>
      </c>
      <c r="AF105" s="155" t="s">
        <v>4822</v>
      </c>
      <c r="AG105" s="217" t="s">
        <v>4822</v>
      </c>
      <c r="AH105" s="155" t="s">
        <v>4822</v>
      </c>
      <c r="AI105" s="161" t="s">
        <v>4822</v>
      </c>
      <c r="AJ105" s="156" t="s">
        <v>4822</v>
      </c>
    </row>
    <row r="106" spans="1:99" s="164" customFormat="1" ht="24.95" customHeight="1">
      <c r="A106" s="150"/>
      <c r="B106" s="150"/>
      <c r="C106" s="313"/>
      <c r="D106" s="217"/>
      <c r="E106" s="217"/>
      <c r="F106" s="150"/>
      <c r="G106" s="150"/>
      <c r="H106" s="259"/>
      <c r="I106" s="152"/>
      <c r="J106" s="152"/>
      <c r="K106" s="334"/>
      <c r="L106" s="376"/>
      <c r="M106" s="153"/>
      <c r="N106" s="150"/>
      <c r="O106" s="152"/>
      <c r="P106" s="152"/>
      <c r="Q106" s="150"/>
      <c r="R106" s="150"/>
      <c r="S106" s="150"/>
      <c r="T106" s="150"/>
      <c r="U106" s="150"/>
      <c r="V106" s="152"/>
      <c r="W106" s="217"/>
      <c r="X106" s="151"/>
      <c r="Y106" s="151"/>
      <c r="Z106" s="151"/>
      <c r="AA106" s="155"/>
      <c r="AB106" s="155"/>
      <c r="AC106" s="211"/>
      <c r="AD106" s="155"/>
      <c r="AE106" s="217"/>
      <c r="AF106" s="155"/>
      <c r="AG106" s="217"/>
      <c r="AH106" s="155"/>
      <c r="AI106" s="161"/>
      <c r="AJ106" s="156"/>
    </row>
    <row r="107" spans="1:99" s="168" customFormat="1" ht="24.95" customHeight="1">
      <c r="A107" s="150"/>
      <c r="B107" s="150"/>
      <c r="C107" s="313"/>
      <c r="D107" s="217"/>
      <c r="E107" s="217" t="str">
        <f>HLOOKUP(WEEKDAY(D107,2),data!$A$1:$G$2,2)</f>
        <v>(토)</v>
      </c>
      <c r="F107" s="150"/>
      <c r="G107" s="150"/>
      <c r="H107" s="259"/>
      <c r="I107" s="152" t="e">
        <f>VLOOKUP(J107,'사업장현황(25하)'!$A$2:$T$1836,3,FALSE)</f>
        <v>#N/A</v>
      </c>
      <c r="J107" s="190"/>
      <c r="K107" s="334"/>
      <c r="L107" s="167"/>
      <c r="M107" s="153" t="e">
        <f>VLOOKUP(J107,'사업장현황(25하)'!$A$2:$T$1836,13,FALSE)</f>
        <v>#N/A</v>
      </c>
      <c r="N107" s="150" t="e">
        <f>VLOOKUP(J107,'사업장현황(25하)'!$A$2:$T$1836,14,FALSE)</f>
        <v>#N/A</v>
      </c>
      <c r="O107" s="152" t="e">
        <f>VLOOKUP(J107,'사업장현황(25하)'!$A$2:$T$1836,2,FALSE)</f>
        <v>#N/A</v>
      </c>
      <c r="P107" s="152" t="e">
        <f>VLOOKUP(J107,'사업장현황(25하)'!$A$2:$T$1836,4,FALSE)</f>
        <v>#N/A</v>
      </c>
      <c r="Q107" s="150" t="e">
        <f>VLOOKUP(J107,'사업장현황(25하)'!$A$2:$T$1836,6,FALSE)</f>
        <v>#N/A</v>
      </c>
      <c r="R107" s="150" t="e">
        <f>VLOOKUP(J107,'사업장현황(25하)'!$A$2:$T$1836,7,FALSE)</f>
        <v>#N/A</v>
      </c>
      <c r="S107" s="150" t="e">
        <f>VLOOKUP(J107,'사업장현황(25하)'!$A$2:$T$1836,8,FALSE)</f>
        <v>#N/A</v>
      </c>
      <c r="T107" s="150" t="e">
        <f>VLOOKUP(J107,'사업장현황(25하)'!$A$2:$T$1836,9,FALSE)</f>
        <v>#N/A</v>
      </c>
      <c r="U107" s="150" t="e">
        <f>VLOOKUP(J107,'사업장현황(25하)'!$A$2:$T$1836,10,FALSE)</f>
        <v>#N/A</v>
      </c>
      <c r="V107" s="152" t="e">
        <f>VLOOKUP(J107,'사업장현황(25하)'!$A$2:$T$1836,12,FALSE)</f>
        <v>#N/A</v>
      </c>
      <c r="W107" s="217"/>
      <c r="X107" s="151"/>
      <c r="Y107" s="151" t="e">
        <f>VLOOKUP(J107,'사업장현황(25하)'!$A$2:$T$1836,11,FALSE)</f>
        <v>#N/A</v>
      </c>
      <c r="Z107" s="154"/>
      <c r="AA107" s="180"/>
      <c r="AB107" s="180"/>
      <c r="AC107" s="211"/>
      <c r="AD107" s="155">
        <f t="shared" si="2"/>
        <v>0</v>
      </c>
      <c r="AE107" s="217"/>
      <c r="AF107" s="155"/>
      <c r="AG107" s="217"/>
      <c r="AH107" s="155"/>
      <c r="AI107" s="145">
        <f t="shared" si="3"/>
        <v>0</v>
      </c>
      <c r="AJ107" s="156"/>
      <c r="CE107" s="169"/>
      <c r="CU107" s="170"/>
    </row>
    <row r="108" spans="1:99" s="168" customFormat="1" ht="24.95" customHeight="1">
      <c r="A108" s="150"/>
      <c r="B108" s="150"/>
      <c r="C108" s="313"/>
      <c r="D108" s="217"/>
      <c r="E108" s="217" t="str">
        <f>HLOOKUP(WEEKDAY(D108,2),data!$A$1:$G$2,2)</f>
        <v>(토)</v>
      </c>
      <c r="F108" s="150"/>
      <c r="G108" s="150"/>
      <c r="H108" s="259"/>
      <c r="I108" s="152" t="e">
        <f>VLOOKUP(J108,'사업장현황(25하)'!$A$2:$T$1836,3,FALSE)</f>
        <v>#N/A</v>
      </c>
      <c r="J108" s="190"/>
      <c r="K108" s="334"/>
      <c r="L108" s="167"/>
      <c r="M108" s="153" t="e">
        <f>VLOOKUP(J108,'사업장현황(25하)'!$A$2:$T$1836,13,FALSE)</f>
        <v>#N/A</v>
      </c>
      <c r="N108" s="150" t="e">
        <f>VLOOKUP(J108,'사업장현황(25하)'!$A$2:$T$1836,14,FALSE)</f>
        <v>#N/A</v>
      </c>
      <c r="O108" s="152" t="e">
        <f>VLOOKUP(J108,'사업장현황(25하)'!$A$2:$T$1836,2,FALSE)</f>
        <v>#N/A</v>
      </c>
      <c r="P108" s="152" t="e">
        <f>VLOOKUP(J108,'사업장현황(25하)'!$A$2:$T$1836,4,FALSE)</f>
        <v>#N/A</v>
      </c>
      <c r="Q108" s="150" t="e">
        <f>VLOOKUP(J108,'사업장현황(25하)'!$A$2:$T$1836,6,FALSE)</f>
        <v>#N/A</v>
      </c>
      <c r="R108" s="150" t="e">
        <f>VLOOKUP(J108,'사업장현황(25하)'!$A$2:$T$1836,7,FALSE)</f>
        <v>#N/A</v>
      </c>
      <c r="S108" s="150" t="e">
        <f>VLOOKUP(J108,'사업장현황(25하)'!$A$2:$T$1836,8,FALSE)</f>
        <v>#N/A</v>
      </c>
      <c r="T108" s="150" t="e">
        <f>VLOOKUP(J108,'사업장현황(25하)'!$A$2:$T$1836,9,FALSE)</f>
        <v>#N/A</v>
      </c>
      <c r="U108" s="150" t="e">
        <f>VLOOKUP(J108,'사업장현황(25하)'!$A$2:$T$1836,10,FALSE)</f>
        <v>#N/A</v>
      </c>
      <c r="V108" s="152" t="e">
        <f>VLOOKUP(J108,'사업장현황(25하)'!$A$2:$T$1836,12,FALSE)</f>
        <v>#N/A</v>
      </c>
      <c r="W108" s="217"/>
      <c r="X108" s="151"/>
      <c r="Y108" s="151" t="e">
        <f>VLOOKUP(J108,'사업장현황(25하)'!$A$2:$T$1836,11,FALSE)</f>
        <v>#N/A</v>
      </c>
      <c r="Z108" s="154"/>
      <c r="AA108" s="180"/>
      <c r="AB108" s="180"/>
      <c r="AC108" s="211"/>
      <c r="AD108" s="155">
        <f t="shared" si="2"/>
        <v>0</v>
      </c>
      <c r="AE108" s="217"/>
      <c r="AF108" s="155"/>
      <c r="AG108" s="217"/>
      <c r="AH108" s="155"/>
      <c r="AI108" s="145">
        <f t="shared" si="3"/>
        <v>0</v>
      </c>
      <c r="AJ108" s="156"/>
      <c r="CE108" s="169"/>
      <c r="CU108" s="170"/>
    </row>
    <row r="109" spans="1:99" s="164" customFormat="1" ht="24.95" customHeight="1">
      <c r="A109" s="150"/>
      <c r="B109" s="150"/>
      <c r="C109" s="313"/>
      <c r="D109" s="217"/>
      <c r="E109" s="217" t="str">
        <f>HLOOKUP(WEEKDAY(D109,2),data!$A$1:$G$2,2)</f>
        <v>(토)</v>
      </c>
      <c r="F109" s="150"/>
      <c r="G109" s="150"/>
      <c r="H109" s="259"/>
      <c r="I109" s="152" t="e">
        <f>VLOOKUP(J109,'사업장현황(25하)'!$A$2:$T$1836,3,FALSE)</f>
        <v>#N/A</v>
      </c>
      <c r="J109" s="172"/>
      <c r="K109" s="334"/>
      <c r="L109" s="163"/>
      <c r="M109" s="153" t="e">
        <f>VLOOKUP(J109,'사업장현황(25하)'!$A$2:$T$1836,13,FALSE)</f>
        <v>#N/A</v>
      </c>
      <c r="N109" s="150" t="e">
        <f>VLOOKUP(J109,'사업장현황(25하)'!$A$2:$T$1836,14,FALSE)</f>
        <v>#N/A</v>
      </c>
      <c r="O109" s="152" t="e">
        <f>VLOOKUP(J109,'사업장현황(25하)'!$A$2:$T$1836,2,FALSE)</f>
        <v>#N/A</v>
      </c>
      <c r="P109" s="152" t="e">
        <f>VLOOKUP(J109,'사업장현황(25하)'!$A$2:$T$1836,4,FALSE)</f>
        <v>#N/A</v>
      </c>
      <c r="Q109" s="150" t="e">
        <f>VLOOKUP(J109,'사업장현황(25하)'!$A$2:$T$1836,6,FALSE)</f>
        <v>#N/A</v>
      </c>
      <c r="R109" s="150" t="e">
        <f>VLOOKUP(J109,'사업장현황(25하)'!$A$2:$T$1836,7,FALSE)</f>
        <v>#N/A</v>
      </c>
      <c r="S109" s="150" t="e">
        <f>VLOOKUP(J109,'사업장현황(25하)'!$A$2:$T$1836,8,FALSE)</f>
        <v>#N/A</v>
      </c>
      <c r="T109" s="150" t="e">
        <f>VLOOKUP(J109,'사업장현황(25하)'!$A$2:$T$1836,9,FALSE)</f>
        <v>#N/A</v>
      </c>
      <c r="U109" s="150" t="e">
        <f>VLOOKUP(J109,'사업장현황(25하)'!$A$2:$T$1836,10,FALSE)</f>
        <v>#N/A</v>
      </c>
      <c r="V109" s="152" t="e">
        <f>VLOOKUP(J109,'사업장현황(25하)'!$A$2:$T$1836,12,FALSE)</f>
        <v>#N/A</v>
      </c>
      <c r="W109" s="217"/>
      <c r="X109" s="151"/>
      <c r="Y109" s="151" t="e">
        <f>VLOOKUP(J109,'사업장현황(25하)'!$A$2:$T$1836,11,FALSE)</f>
        <v>#N/A</v>
      </c>
      <c r="Z109" s="179"/>
      <c r="AA109" s="180"/>
      <c r="AB109" s="180"/>
      <c r="AC109" s="211"/>
      <c r="AD109" s="155">
        <f t="shared" si="2"/>
        <v>0</v>
      </c>
      <c r="AE109" s="217"/>
      <c r="AF109" s="155"/>
      <c r="AG109" s="217"/>
      <c r="AH109" s="155"/>
      <c r="AI109" s="145">
        <f t="shared" si="3"/>
        <v>0</v>
      </c>
      <c r="AJ109" s="156"/>
    </row>
    <row r="110" spans="1:99" s="164" customFormat="1" ht="24.95" customHeight="1">
      <c r="A110" s="150"/>
      <c r="B110" s="150"/>
      <c r="C110" s="313"/>
      <c r="D110" s="217"/>
      <c r="E110" s="217" t="str">
        <f>HLOOKUP(WEEKDAY(D110,2),data!$A$1:$G$2,2)</f>
        <v>(토)</v>
      </c>
      <c r="F110" s="150"/>
      <c r="G110" s="150"/>
      <c r="H110" s="259"/>
      <c r="I110" s="152" t="e">
        <f>VLOOKUP(J110,'사업장현황(25하)'!$A$2:$T$1836,3,FALSE)</f>
        <v>#N/A</v>
      </c>
      <c r="J110" s="172"/>
      <c r="K110" s="334"/>
      <c r="L110" s="163"/>
      <c r="M110" s="153" t="e">
        <f>VLOOKUP(J110,'사업장현황(25하)'!$A$2:$T$1836,13,FALSE)</f>
        <v>#N/A</v>
      </c>
      <c r="N110" s="150" t="e">
        <f>VLOOKUP(J110,'사업장현황(25하)'!$A$2:$T$1836,14,FALSE)</f>
        <v>#N/A</v>
      </c>
      <c r="O110" s="152" t="e">
        <f>VLOOKUP(J110,'사업장현황(25하)'!$A$2:$T$1836,2,FALSE)</f>
        <v>#N/A</v>
      </c>
      <c r="P110" s="152" t="e">
        <f>VLOOKUP(J110,'사업장현황(25하)'!$A$2:$T$1836,4,FALSE)</f>
        <v>#N/A</v>
      </c>
      <c r="Q110" s="150" t="e">
        <f>VLOOKUP(J110,'사업장현황(25하)'!$A$2:$T$1836,6,FALSE)</f>
        <v>#N/A</v>
      </c>
      <c r="R110" s="150" t="e">
        <f>VLOOKUP(J110,'사업장현황(25하)'!$A$2:$T$1836,7,FALSE)</f>
        <v>#N/A</v>
      </c>
      <c r="S110" s="150" t="e">
        <f>VLOOKUP(J110,'사업장현황(25하)'!$A$2:$T$1836,8,FALSE)</f>
        <v>#N/A</v>
      </c>
      <c r="T110" s="150" t="e">
        <f>VLOOKUP(J110,'사업장현황(25하)'!$A$2:$T$1836,9,FALSE)</f>
        <v>#N/A</v>
      </c>
      <c r="U110" s="150" t="e">
        <f>VLOOKUP(J110,'사업장현황(25하)'!$A$2:$T$1836,10,FALSE)</f>
        <v>#N/A</v>
      </c>
      <c r="V110" s="152" t="e">
        <f>VLOOKUP(J110,'사업장현황(25하)'!$A$2:$T$1836,12,FALSE)</f>
        <v>#N/A</v>
      </c>
      <c r="W110" s="217"/>
      <c r="X110" s="151"/>
      <c r="Y110" s="151" t="e">
        <f>VLOOKUP(J110,'사업장현황(25하)'!$A$2:$T$1836,11,FALSE)</f>
        <v>#N/A</v>
      </c>
      <c r="Z110" s="154"/>
      <c r="AA110" s="180"/>
      <c r="AB110" s="180"/>
      <c r="AC110" s="211"/>
      <c r="AD110" s="155">
        <f t="shared" si="2"/>
        <v>0</v>
      </c>
      <c r="AE110" s="217"/>
      <c r="AF110" s="155"/>
      <c r="AG110" s="217"/>
      <c r="AH110" s="155"/>
      <c r="AI110" s="145">
        <f t="shared" si="3"/>
        <v>0</v>
      </c>
      <c r="AJ110" s="156"/>
    </row>
    <row r="111" spans="1:99" s="168" customFormat="1" ht="24.95" customHeight="1">
      <c r="A111" s="150"/>
      <c r="B111" s="150"/>
      <c r="C111" s="313"/>
      <c r="D111" s="217"/>
      <c r="E111" s="217" t="str">
        <f>HLOOKUP(WEEKDAY(D111,2),data!$A$1:$G$2,2)</f>
        <v>(토)</v>
      </c>
      <c r="F111" s="150"/>
      <c r="G111" s="150"/>
      <c r="H111" s="152"/>
      <c r="I111" s="152" t="e">
        <f>VLOOKUP(J111,'사업장현황(25하)'!$A$2:$T$1836,3,FALSE)</f>
        <v>#N/A</v>
      </c>
      <c r="J111" s="172"/>
      <c r="K111" s="334"/>
      <c r="L111" s="167"/>
      <c r="M111" s="153" t="e">
        <f>VLOOKUP(J111,'사업장현황(25하)'!$A$2:$T$1836,13,FALSE)</f>
        <v>#N/A</v>
      </c>
      <c r="N111" s="150" t="e">
        <f>VLOOKUP(J111,'사업장현황(25하)'!$A$2:$T$1836,14,FALSE)</f>
        <v>#N/A</v>
      </c>
      <c r="O111" s="152" t="e">
        <f>VLOOKUP(J111,'사업장현황(25하)'!$A$2:$T$1836,2,FALSE)</f>
        <v>#N/A</v>
      </c>
      <c r="P111" s="152" t="e">
        <f>VLOOKUP(J111,'사업장현황(25하)'!$A$2:$T$1836,4,FALSE)</f>
        <v>#N/A</v>
      </c>
      <c r="Q111" s="150" t="e">
        <f>VLOOKUP(J111,'사업장현황(25하)'!$A$2:$T$1836,6,FALSE)</f>
        <v>#N/A</v>
      </c>
      <c r="R111" s="150" t="e">
        <f>VLOOKUP(J111,'사업장현황(25하)'!$A$2:$T$1836,7,FALSE)</f>
        <v>#N/A</v>
      </c>
      <c r="S111" s="150" t="e">
        <f>VLOOKUP(J111,'사업장현황(25하)'!$A$2:$T$1836,8,FALSE)</f>
        <v>#N/A</v>
      </c>
      <c r="T111" s="150" t="e">
        <f>VLOOKUP(J111,'사업장현황(25하)'!$A$2:$T$1836,9,FALSE)</f>
        <v>#N/A</v>
      </c>
      <c r="U111" s="150" t="e">
        <f>VLOOKUP(J111,'사업장현황(25하)'!$A$2:$T$1836,10,FALSE)</f>
        <v>#N/A</v>
      </c>
      <c r="V111" s="152" t="e">
        <f>VLOOKUP(J111,'사업장현황(25하)'!$A$2:$T$1836,12,FALSE)</f>
        <v>#N/A</v>
      </c>
      <c r="W111" s="217"/>
      <c r="X111" s="151"/>
      <c r="Y111" s="151" t="e">
        <f>VLOOKUP(J111,'사업장현황(25하)'!$A$2:$T$1836,11,FALSE)</f>
        <v>#N/A</v>
      </c>
      <c r="Z111" s="179"/>
      <c r="AA111" s="180"/>
      <c r="AB111" s="180"/>
      <c r="AC111" s="211"/>
      <c r="AD111" s="155">
        <f t="shared" si="2"/>
        <v>0</v>
      </c>
      <c r="AE111" s="217"/>
      <c r="AF111" s="155"/>
      <c r="AG111" s="217"/>
      <c r="AH111" s="155"/>
      <c r="AI111" s="145">
        <f t="shared" si="3"/>
        <v>0</v>
      </c>
      <c r="AJ111" s="156"/>
      <c r="CE111" s="169"/>
      <c r="CU111" s="170"/>
    </row>
    <row r="112" spans="1:99" s="168" customFormat="1" ht="24.95" customHeight="1">
      <c r="A112" s="150"/>
      <c r="B112" s="150"/>
      <c r="C112" s="313"/>
      <c r="D112" s="217"/>
      <c r="E112" s="217" t="str">
        <f>HLOOKUP(WEEKDAY(D112,2),data!$A$1:$G$2,2)</f>
        <v>(토)</v>
      </c>
      <c r="F112" s="150"/>
      <c r="G112" s="150"/>
      <c r="H112" s="152"/>
      <c r="I112" s="152" t="e">
        <f>VLOOKUP(J112,'사업장현황(25하)'!$A$2:$T$1836,3,FALSE)</f>
        <v>#N/A</v>
      </c>
      <c r="J112" s="249"/>
      <c r="K112" s="334"/>
      <c r="L112" s="167"/>
      <c r="M112" s="153" t="e">
        <f>VLOOKUP(J112,'사업장현황(25하)'!$A$2:$T$1836,13,FALSE)</f>
        <v>#N/A</v>
      </c>
      <c r="N112" s="150" t="e">
        <f>VLOOKUP(J112,'사업장현황(25하)'!$A$2:$T$1836,14,FALSE)</f>
        <v>#N/A</v>
      </c>
      <c r="O112" s="152" t="e">
        <f>VLOOKUP(J112,'사업장현황(25하)'!$A$2:$T$1836,2,FALSE)</f>
        <v>#N/A</v>
      </c>
      <c r="P112" s="152" t="e">
        <f>VLOOKUP(J112,'사업장현황(25하)'!$A$2:$T$1836,4,FALSE)</f>
        <v>#N/A</v>
      </c>
      <c r="Q112" s="150" t="e">
        <f>VLOOKUP(J112,'사업장현황(25하)'!$A$2:$T$1836,6,FALSE)</f>
        <v>#N/A</v>
      </c>
      <c r="R112" s="150" t="e">
        <f>VLOOKUP(J112,'사업장현황(25하)'!$A$2:$T$1836,7,FALSE)</f>
        <v>#N/A</v>
      </c>
      <c r="S112" s="150" t="e">
        <f>VLOOKUP(J112,'사업장현황(25하)'!$A$2:$T$1836,8,FALSE)</f>
        <v>#N/A</v>
      </c>
      <c r="T112" s="150" t="e">
        <f>VLOOKUP(J112,'사업장현황(25하)'!$A$2:$T$1836,9,FALSE)</f>
        <v>#N/A</v>
      </c>
      <c r="U112" s="150" t="e">
        <f>VLOOKUP(J112,'사업장현황(25하)'!$A$2:$T$1836,10,FALSE)</f>
        <v>#N/A</v>
      </c>
      <c r="V112" s="152" t="e">
        <f>VLOOKUP(J112,'사업장현황(25하)'!$A$2:$T$1836,12,FALSE)</f>
        <v>#N/A</v>
      </c>
      <c r="W112" s="217"/>
      <c r="X112" s="151"/>
      <c r="Y112" s="151" t="e">
        <f>VLOOKUP(J112,'사업장현황(25하)'!$A$2:$T$1836,11,FALSE)</f>
        <v>#N/A</v>
      </c>
      <c r="Z112" s="154"/>
      <c r="AA112" s="180"/>
      <c r="AB112" s="180"/>
      <c r="AC112" s="211"/>
      <c r="AD112" s="155">
        <f t="shared" si="2"/>
        <v>0</v>
      </c>
      <c r="AE112" s="217"/>
      <c r="AF112" s="155"/>
      <c r="AG112" s="217"/>
      <c r="AH112" s="155"/>
      <c r="AI112" s="145">
        <f t="shared" si="3"/>
        <v>0</v>
      </c>
      <c r="AJ112" s="156"/>
      <c r="CE112" s="169"/>
      <c r="CU112" s="170"/>
    </row>
    <row r="113" spans="1:99" s="168" customFormat="1" ht="24.95" customHeight="1">
      <c r="A113" s="150"/>
      <c r="B113" s="150"/>
      <c r="C113" s="313"/>
      <c r="D113" s="217"/>
      <c r="E113" s="217" t="str">
        <f>HLOOKUP(WEEKDAY(D113,2),data!$A$1:$G$2,2)</f>
        <v>(토)</v>
      </c>
      <c r="F113" s="150"/>
      <c r="G113" s="150"/>
      <c r="H113" s="259"/>
      <c r="I113" s="152" t="e">
        <f>VLOOKUP(J113,'사업장현황(25하)'!$A$2:$T$1836,3,FALSE)</f>
        <v>#N/A</v>
      </c>
      <c r="J113" s="172"/>
      <c r="K113" s="334"/>
      <c r="L113" s="167"/>
      <c r="M113" s="153" t="e">
        <f>VLOOKUP(J113,'사업장현황(25하)'!$A$2:$T$1836,13,FALSE)</f>
        <v>#N/A</v>
      </c>
      <c r="N113" s="150" t="e">
        <f>VLOOKUP(J113,'사업장현황(25하)'!$A$2:$T$1836,14,FALSE)</f>
        <v>#N/A</v>
      </c>
      <c r="O113" s="152" t="e">
        <f>VLOOKUP(J113,'사업장현황(25하)'!$A$2:$T$1836,2,FALSE)</f>
        <v>#N/A</v>
      </c>
      <c r="P113" s="152" t="e">
        <f>VLOOKUP(J113,'사업장현황(25하)'!$A$2:$T$1836,4,FALSE)</f>
        <v>#N/A</v>
      </c>
      <c r="Q113" s="150" t="e">
        <f>VLOOKUP(J113,'사업장현황(25하)'!$A$2:$T$1836,6,FALSE)</f>
        <v>#N/A</v>
      </c>
      <c r="R113" s="150" t="e">
        <f>VLOOKUP(J113,'사업장현황(25하)'!$A$2:$T$1836,7,FALSE)</f>
        <v>#N/A</v>
      </c>
      <c r="S113" s="150" t="e">
        <f>VLOOKUP(J113,'사업장현황(25하)'!$A$2:$T$1836,8,FALSE)</f>
        <v>#N/A</v>
      </c>
      <c r="T113" s="150" t="e">
        <f>VLOOKUP(J113,'사업장현황(25하)'!$A$2:$T$1836,9,FALSE)</f>
        <v>#N/A</v>
      </c>
      <c r="U113" s="150" t="e">
        <f>VLOOKUP(J113,'사업장현황(25하)'!$A$2:$T$1836,10,FALSE)</f>
        <v>#N/A</v>
      </c>
      <c r="V113" s="152" t="e">
        <f>VLOOKUP(J113,'사업장현황(25하)'!$A$2:$T$1836,12,FALSE)</f>
        <v>#N/A</v>
      </c>
      <c r="W113" s="217"/>
      <c r="X113" s="151"/>
      <c r="Y113" s="151" t="e">
        <f>VLOOKUP(J113,'사업장현황(25하)'!$A$2:$T$1836,11,FALSE)</f>
        <v>#N/A</v>
      </c>
      <c r="Z113" s="179"/>
      <c r="AA113" s="180"/>
      <c r="AB113" s="180"/>
      <c r="AC113" s="211"/>
      <c r="AD113" s="155">
        <f t="shared" si="2"/>
        <v>0</v>
      </c>
      <c r="AE113" s="217"/>
      <c r="AF113" s="155"/>
      <c r="AG113" s="217"/>
      <c r="AH113" s="155"/>
      <c r="AI113" s="145">
        <f t="shared" si="3"/>
        <v>0</v>
      </c>
      <c r="AJ113" s="156"/>
      <c r="CE113" s="169"/>
      <c r="CU113" s="170"/>
    </row>
    <row r="114" spans="1:99" s="168" customFormat="1" ht="24.95" customHeight="1">
      <c r="A114" s="150"/>
      <c r="B114" s="150"/>
      <c r="C114" s="313"/>
      <c r="D114" s="217"/>
      <c r="E114" s="217" t="str">
        <f>HLOOKUP(WEEKDAY(D114,2),data!$A$1:$G$2,2)</f>
        <v>(토)</v>
      </c>
      <c r="F114" s="150"/>
      <c r="G114" s="150"/>
      <c r="H114" s="259"/>
      <c r="I114" s="152" t="e">
        <f>VLOOKUP(J114,'사업장현황(25하)'!$A$2:$T$1836,3,FALSE)</f>
        <v>#N/A</v>
      </c>
      <c r="J114" s="172"/>
      <c r="K114" s="334"/>
      <c r="L114" s="167"/>
      <c r="M114" s="153" t="e">
        <f>VLOOKUP(J114,'사업장현황(25하)'!$A$2:$T$1836,13,FALSE)</f>
        <v>#N/A</v>
      </c>
      <c r="N114" s="150" t="e">
        <f>VLOOKUP(J114,'사업장현황(25하)'!$A$2:$T$1836,14,FALSE)</f>
        <v>#N/A</v>
      </c>
      <c r="O114" s="152" t="e">
        <f>VLOOKUP(J114,'사업장현황(25하)'!$A$2:$T$1836,2,FALSE)</f>
        <v>#N/A</v>
      </c>
      <c r="P114" s="152" t="e">
        <f>VLOOKUP(J114,'사업장현황(25하)'!$A$2:$T$1836,4,FALSE)</f>
        <v>#N/A</v>
      </c>
      <c r="Q114" s="150" t="e">
        <f>VLOOKUP(J114,'사업장현황(25하)'!$A$2:$T$1836,6,FALSE)</f>
        <v>#N/A</v>
      </c>
      <c r="R114" s="150" t="e">
        <f>VLOOKUP(J114,'사업장현황(25하)'!$A$2:$T$1836,7,FALSE)</f>
        <v>#N/A</v>
      </c>
      <c r="S114" s="150" t="e">
        <f>VLOOKUP(J114,'사업장현황(25하)'!$A$2:$T$1836,8,FALSE)</f>
        <v>#N/A</v>
      </c>
      <c r="T114" s="150" t="e">
        <f>VLOOKUP(J114,'사업장현황(25하)'!$A$2:$T$1836,9,FALSE)</f>
        <v>#N/A</v>
      </c>
      <c r="U114" s="150" t="e">
        <f>VLOOKUP(J114,'사업장현황(25하)'!$A$2:$T$1836,10,FALSE)</f>
        <v>#N/A</v>
      </c>
      <c r="V114" s="152" t="e">
        <f>VLOOKUP(J114,'사업장현황(25하)'!$A$2:$T$1836,12,FALSE)</f>
        <v>#N/A</v>
      </c>
      <c r="W114" s="217"/>
      <c r="X114" s="151"/>
      <c r="Y114" s="151" t="e">
        <f>VLOOKUP(J114,'사업장현황(25하)'!$A$2:$T$1836,11,FALSE)</f>
        <v>#N/A</v>
      </c>
      <c r="Z114" s="151"/>
      <c r="AA114" s="155"/>
      <c r="AB114" s="155"/>
      <c r="AC114" s="211"/>
      <c r="AD114" s="155">
        <f t="shared" si="2"/>
        <v>0</v>
      </c>
      <c r="AE114" s="217"/>
      <c r="AF114" s="155"/>
      <c r="AG114" s="217"/>
      <c r="AH114" s="155"/>
      <c r="AI114" s="145">
        <f t="shared" si="3"/>
        <v>0</v>
      </c>
      <c r="AJ114" s="156"/>
    </row>
    <row r="115" spans="1:99" s="168" customFormat="1" ht="24.95" customHeight="1">
      <c r="A115" s="150"/>
      <c r="B115" s="150"/>
      <c r="C115" s="313"/>
      <c r="D115" s="217"/>
      <c r="E115" s="217" t="str">
        <f>HLOOKUP(WEEKDAY(D115,2),data!$A$1:$G$2,2)</f>
        <v>(토)</v>
      </c>
      <c r="F115" s="150"/>
      <c r="G115" s="150"/>
      <c r="H115" s="152"/>
      <c r="I115" s="152" t="e">
        <f>VLOOKUP(J115,'사업장현황(25하)'!$A$2:$T$1836,3,FALSE)</f>
        <v>#N/A</v>
      </c>
      <c r="J115" s="249"/>
      <c r="K115" s="334"/>
      <c r="L115" s="167"/>
      <c r="M115" s="153" t="e">
        <f>VLOOKUP(J115,'사업장현황(25하)'!$A$2:$T$1836,13,FALSE)</f>
        <v>#N/A</v>
      </c>
      <c r="N115" s="150" t="e">
        <f>VLOOKUP(J115,'사업장현황(25하)'!$A$2:$T$1836,14,FALSE)</f>
        <v>#N/A</v>
      </c>
      <c r="O115" s="152" t="e">
        <f>VLOOKUP(J115,'사업장현황(25하)'!$A$2:$T$1836,2,FALSE)</f>
        <v>#N/A</v>
      </c>
      <c r="P115" s="152" t="e">
        <f>VLOOKUP(J115,'사업장현황(25하)'!$A$2:$T$1836,4,FALSE)</f>
        <v>#N/A</v>
      </c>
      <c r="Q115" s="150" t="e">
        <f>VLOOKUP(J115,'사업장현황(25하)'!$A$2:$T$1836,6,FALSE)</f>
        <v>#N/A</v>
      </c>
      <c r="R115" s="150" t="e">
        <f>VLOOKUP(J115,'사업장현황(25하)'!$A$2:$T$1836,7,FALSE)</f>
        <v>#N/A</v>
      </c>
      <c r="S115" s="150" t="e">
        <f>VLOOKUP(J115,'사업장현황(25하)'!$A$2:$T$1836,8,FALSE)</f>
        <v>#N/A</v>
      </c>
      <c r="T115" s="150" t="e">
        <f>VLOOKUP(J115,'사업장현황(25하)'!$A$2:$T$1836,9,FALSE)</f>
        <v>#N/A</v>
      </c>
      <c r="U115" s="150" t="e">
        <f>VLOOKUP(J115,'사업장현황(25하)'!$A$2:$T$1836,10,FALSE)</f>
        <v>#N/A</v>
      </c>
      <c r="V115" s="152" t="e">
        <f>VLOOKUP(J115,'사업장현황(25하)'!$A$2:$T$1836,12,FALSE)</f>
        <v>#N/A</v>
      </c>
      <c r="W115" s="217"/>
      <c r="X115" s="151"/>
      <c r="Y115" s="151" t="e">
        <f>VLOOKUP(J115,'사업장현황(25하)'!$A$2:$T$1836,11,FALSE)</f>
        <v>#N/A</v>
      </c>
      <c r="Z115" s="151"/>
      <c r="AA115" s="155"/>
      <c r="AB115" s="155"/>
      <c r="AC115" s="211"/>
      <c r="AD115" s="155">
        <f t="shared" si="2"/>
        <v>0</v>
      </c>
      <c r="AE115" s="217"/>
      <c r="AF115" s="155"/>
      <c r="AG115" s="217"/>
      <c r="AH115" s="155"/>
      <c r="AI115" s="145">
        <f t="shared" si="3"/>
        <v>0</v>
      </c>
      <c r="AJ115" s="156"/>
    </row>
    <row r="116" spans="1:99" s="168" customFormat="1" ht="24.95" customHeight="1">
      <c r="A116" s="150"/>
      <c r="B116" s="150"/>
      <c r="C116" s="313"/>
      <c r="D116" s="217"/>
      <c r="E116" s="217" t="str">
        <f>HLOOKUP(WEEKDAY(D116,2),data!$A$1:$G$2,2)</f>
        <v>(토)</v>
      </c>
      <c r="F116" s="150"/>
      <c r="G116" s="150"/>
      <c r="H116" s="152"/>
      <c r="I116" s="152" t="e">
        <f>VLOOKUP(J116,'사업장현황(25하)'!$A$2:$T$1836,3,FALSE)</f>
        <v>#N/A</v>
      </c>
      <c r="J116" s="172"/>
      <c r="K116" s="334"/>
      <c r="L116" s="167"/>
      <c r="M116" s="153" t="e">
        <f>VLOOKUP(J116,'사업장현황(25하)'!$A$2:$T$1836,13,FALSE)</f>
        <v>#N/A</v>
      </c>
      <c r="N116" s="150" t="e">
        <f>VLOOKUP(J116,'사업장현황(25하)'!$A$2:$T$1836,14,FALSE)</f>
        <v>#N/A</v>
      </c>
      <c r="O116" s="152" t="e">
        <f>VLOOKUP(J116,'사업장현황(25하)'!$A$2:$T$1836,2,FALSE)</f>
        <v>#N/A</v>
      </c>
      <c r="P116" s="152" t="e">
        <f>VLOOKUP(J116,'사업장현황(25하)'!$A$2:$T$1836,4,FALSE)</f>
        <v>#N/A</v>
      </c>
      <c r="Q116" s="150" t="e">
        <f>VLOOKUP(J116,'사업장현황(25하)'!$A$2:$T$1836,6,FALSE)</f>
        <v>#N/A</v>
      </c>
      <c r="R116" s="150" t="e">
        <f>VLOOKUP(J116,'사업장현황(25하)'!$A$2:$T$1836,7,FALSE)</f>
        <v>#N/A</v>
      </c>
      <c r="S116" s="150" t="e">
        <f>VLOOKUP(J116,'사업장현황(25하)'!$A$2:$T$1836,8,FALSE)</f>
        <v>#N/A</v>
      </c>
      <c r="T116" s="150" t="e">
        <f>VLOOKUP(J116,'사업장현황(25하)'!$A$2:$T$1836,9,FALSE)</f>
        <v>#N/A</v>
      </c>
      <c r="U116" s="150" t="e">
        <f>VLOOKUP(J116,'사업장현황(25하)'!$A$2:$T$1836,10,FALSE)</f>
        <v>#N/A</v>
      </c>
      <c r="V116" s="152" t="e">
        <f>VLOOKUP(J116,'사업장현황(25하)'!$A$2:$T$1836,12,FALSE)</f>
        <v>#N/A</v>
      </c>
      <c r="W116" s="217"/>
      <c r="X116" s="151"/>
      <c r="Y116" s="151" t="e">
        <f>VLOOKUP(J116,'사업장현황(25하)'!$A$2:$T$1836,11,FALSE)</f>
        <v>#N/A</v>
      </c>
      <c r="Z116" s="151"/>
      <c r="AA116" s="155"/>
      <c r="AB116" s="155"/>
      <c r="AC116" s="211"/>
      <c r="AD116" s="155">
        <f t="shared" si="2"/>
        <v>0</v>
      </c>
      <c r="AE116" s="217"/>
      <c r="AF116" s="155"/>
      <c r="AG116" s="217"/>
      <c r="AH116" s="155"/>
      <c r="AI116" s="145">
        <f t="shared" si="3"/>
        <v>0</v>
      </c>
      <c r="AJ116" s="156"/>
      <c r="CE116" s="169"/>
      <c r="CU116" s="170"/>
    </row>
    <row r="117" spans="1:99" s="168" customFormat="1" ht="24.95" customHeight="1">
      <c r="A117" s="150"/>
      <c r="B117" s="150"/>
      <c r="C117" s="313"/>
      <c r="D117" s="217"/>
      <c r="E117" s="217" t="str">
        <f>HLOOKUP(WEEKDAY(D117,2),data!$A$1:$G$2,2)</f>
        <v>(토)</v>
      </c>
      <c r="F117" s="150"/>
      <c r="G117" s="150"/>
      <c r="H117" s="152"/>
      <c r="I117" s="152" t="e">
        <f>VLOOKUP(J117,'사업장현황(25하)'!$A$2:$T$1836,3,FALSE)</f>
        <v>#N/A</v>
      </c>
      <c r="J117" s="172"/>
      <c r="K117" s="334"/>
      <c r="L117" s="167"/>
      <c r="M117" s="153" t="e">
        <f>VLOOKUP(J117,'사업장현황(25하)'!$A$2:$T$1836,13,FALSE)</f>
        <v>#N/A</v>
      </c>
      <c r="N117" s="150" t="e">
        <f>VLOOKUP(J117,'사업장현황(25하)'!$A$2:$T$1836,14,FALSE)</f>
        <v>#N/A</v>
      </c>
      <c r="O117" s="152" t="e">
        <f>VLOOKUP(J117,'사업장현황(25하)'!$A$2:$T$1836,2,FALSE)</f>
        <v>#N/A</v>
      </c>
      <c r="P117" s="152" t="e">
        <f>VLOOKUP(J117,'사업장현황(25하)'!$A$2:$T$1836,4,FALSE)</f>
        <v>#N/A</v>
      </c>
      <c r="Q117" s="150" t="e">
        <f>VLOOKUP(J117,'사업장현황(25하)'!$A$2:$T$1836,6,FALSE)</f>
        <v>#N/A</v>
      </c>
      <c r="R117" s="150" t="e">
        <f>VLOOKUP(J117,'사업장현황(25하)'!$A$2:$T$1836,7,FALSE)</f>
        <v>#N/A</v>
      </c>
      <c r="S117" s="150" t="e">
        <f>VLOOKUP(J117,'사업장현황(25하)'!$A$2:$T$1836,8,FALSE)</f>
        <v>#N/A</v>
      </c>
      <c r="T117" s="150" t="e">
        <f>VLOOKUP(J117,'사업장현황(25하)'!$A$2:$T$1836,9,FALSE)</f>
        <v>#N/A</v>
      </c>
      <c r="U117" s="150" t="e">
        <f>VLOOKUP(J117,'사업장현황(25하)'!$A$2:$T$1836,10,FALSE)</f>
        <v>#N/A</v>
      </c>
      <c r="V117" s="152" t="e">
        <f>VLOOKUP(J117,'사업장현황(25하)'!$A$2:$T$1836,12,FALSE)</f>
        <v>#N/A</v>
      </c>
      <c r="W117" s="217"/>
      <c r="X117" s="151"/>
      <c r="Y117" s="151" t="e">
        <f>VLOOKUP(J117,'사업장현황(25하)'!$A$2:$T$1836,11,FALSE)</f>
        <v>#N/A</v>
      </c>
      <c r="Z117" s="151"/>
      <c r="AA117" s="155"/>
      <c r="AB117" s="155"/>
      <c r="AC117" s="211"/>
      <c r="AD117" s="155">
        <f t="shared" si="2"/>
        <v>0</v>
      </c>
      <c r="AE117" s="217"/>
      <c r="AF117" s="155"/>
      <c r="AG117" s="217"/>
      <c r="AH117" s="155"/>
      <c r="AI117" s="145">
        <f t="shared" si="3"/>
        <v>0</v>
      </c>
      <c r="AJ117" s="156"/>
      <c r="CE117" s="169"/>
      <c r="CU117" s="170"/>
    </row>
    <row r="118" spans="1:99" s="168" customFormat="1" ht="24.95" customHeight="1">
      <c r="A118" s="150"/>
      <c r="B118" s="150"/>
      <c r="C118" s="313"/>
      <c r="D118" s="217"/>
      <c r="E118" s="217" t="str">
        <f>HLOOKUP(WEEKDAY(D118,2),data!$A$1:$G$2,2)</f>
        <v>(토)</v>
      </c>
      <c r="F118" s="150"/>
      <c r="G118" s="150"/>
      <c r="H118" s="152"/>
      <c r="I118" s="152" t="e">
        <f>VLOOKUP(J118,'사업장현황(25하)'!$A$2:$T$1836,3,FALSE)</f>
        <v>#N/A</v>
      </c>
      <c r="J118" s="172"/>
      <c r="K118" s="334"/>
      <c r="L118" s="167"/>
      <c r="M118" s="153" t="e">
        <f>VLOOKUP(J118,'사업장현황(25하)'!$A$2:$T$1836,13,FALSE)</f>
        <v>#N/A</v>
      </c>
      <c r="N118" s="150" t="e">
        <f>VLOOKUP(J118,'사업장현황(25하)'!$A$2:$T$1836,14,FALSE)</f>
        <v>#N/A</v>
      </c>
      <c r="O118" s="152" t="e">
        <f>VLOOKUP(J118,'사업장현황(25하)'!$A$2:$T$1836,2,FALSE)</f>
        <v>#N/A</v>
      </c>
      <c r="P118" s="152" t="e">
        <f>VLOOKUP(J118,'사업장현황(25하)'!$A$2:$T$1836,4,FALSE)</f>
        <v>#N/A</v>
      </c>
      <c r="Q118" s="150" t="e">
        <f>VLOOKUP(J118,'사업장현황(25하)'!$A$2:$T$1836,6,FALSE)</f>
        <v>#N/A</v>
      </c>
      <c r="R118" s="150" t="e">
        <f>VLOOKUP(J118,'사업장현황(25하)'!$A$2:$T$1836,7,FALSE)</f>
        <v>#N/A</v>
      </c>
      <c r="S118" s="150" t="e">
        <f>VLOOKUP(J118,'사업장현황(25하)'!$A$2:$T$1836,8,FALSE)</f>
        <v>#N/A</v>
      </c>
      <c r="T118" s="150" t="e">
        <f>VLOOKUP(J118,'사업장현황(25하)'!$A$2:$T$1836,9,FALSE)</f>
        <v>#N/A</v>
      </c>
      <c r="U118" s="150" t="e">
        <f>VLOOKUP(J118,'사업장현황(25하)'!$A$2:$T$1836,10,FALSE)</f>
        <v>#N/A</v>
      </c>
      <c r="V118" s="152" t="e">
        <f>VLOOKUP(J118,'사업장현황(25하)'!$A$2:$T$1836,12,FALSE)</f>
        <v>#N/A</v>
      </c>
      <c r="W118" s="217"/>
      <c r="X118" s="151"/>
      <c r="Y118" s="151" t="e">
        <f>VLOOKUP(J118,'사업장현황(25하)'!$A$2:$T$1836,11,FALSE)</f>
        <v>#N/A</v>
      </c>
      <c r="Z118" s="151"/>
      <c r="AA118" s="155"/>
      <c r="AB118" s="155"/>
      <c r="AC118" s="211"/>
      <c r="AD118" s="155">
        <f t="shared" si="2"/>
        <v>0</v>
      </c>
      <c r="AE118" s="217"/>
      <c r="AF118" s="155"/>
      <c r="AG118" s="217"/>
      <c r="AH118" s="155"/>
      <c r="AI118" s="145">
        <f t="shared" si="3"/>
        <v>0</v>
      </c>
      <c r="AJ118" s="156"/>
      <c r="CE118" s="169"/>
      <c r="CU118" s="170"/>
    </row>
    <row r="119" spans="1:99" s="164" customFormat="1" ht="24.95" customHeight="1">
      <c r="A119" s="150"/>
      <c r="B119" s="150"/>
      <c r="C119" s="313"/>
      <c r="D119" s="217"/>
      <c r="E119" s="217" t="str">
        <f>HLOOKUP(WEEKDAY(D119,2),data!$A$1:$G$2,2)</f>
        <v>(토)</v>
      </c>
      <c r="F119" s="150"/>
      <c r="G119" s="150"/>
      <c r="H119" s="152"/>
      <c r="I119" s="152" t="e">
        <f>VLOOKUP(J119,'사업장현황(25하)'!$A$2:$T$1836,3,FALSE)</f>
        <v>#N/A</v>
      </c>
      <c r="J119" s="190"/>
      <c r="K119" s="334"/>
      <c r="L119" s="163"/>
      <c r="M119" s="153" t="e">
        <f>VLOOKUP(J119,'사업장현황(25하)'!$A$2:$T$1836,13,FALSE)</f>
        <v>#N/A</v>
      </c>
      <c r="N119" s="150" t="e">
        <f>VLOOKUP(J119,'사업장현황(25하)'!$A$2:$T$1836,14,FALSE)</f>
        <v>#N/A</v>
      </c>
      <c r="O119" s="152" t="e">
        <f>VLOOKUP(J119,'사업장현황(25하)'!$A$2:$T$1836,2,FALSE)</f>
        <v>#N/A</v>
      </c>
      <c r="P119" s="152" t="e">
        <f>VLOOKUP(J119,'사업장현황(25하)'!$A$2:$T$1836,4,FALSE)</f>
        <v>#N/A</v>
      </c>
      <c r="Q119" s="150" t="e">
        <f>VLOOKUP(J119,'사업장현황(25하)'!$A$2:$T$1836,6,FALSE)</f>
        <v>#N/A</v>
      </c>
      <c r="R119" s="150" t="e">
        <f>VLOOKUP(J119,'사업장현황(25하)'!$A$2:$T$1836,7,FALSE)</f>
        <v>#N/A</v>
      </c>
      <c r="S119" s="150" t="e">
        <f>VLOOKUP(J119,'사업장현황(25하)'!$A$2:$T$1836,8,FALSE)</f>
        <v>#N/A</v>
      </c>
      <c r="T119" s="150" t="e">
        <f>VLOOKUP(J119,'사업장현황(25하)'!$A$2:$T$1836,9,FALSE)</f>
        <v>#N/A</v>
      </c>
      <c r="U119" s="150" t="e">
        <f>VLOOKUP(J119,'사업장현황(25하)'!$A$2:$T$1836,10,FALSE)</f>
        <v>#N/A</v>
      </c>
      <c r="V119" s="152" t="e">
        <f>VLOOKUP(J119,'사업장현황(25하)'!$A$2:$T$1836,12,FALSE)</f>
        <v>#N/A</v>
      </c>
      <c r="W119" s="217"/>
      <c r="X119" s="151"/>
      <c r="Y119" s="151" t="e">
        <f>VLOOKUP(J119,'사업장현황(25하)'!$A$2:$T$1836,11,FALSE)</f>
        <v>#N/A</v>
      </c>
      <c r="Z119" s="151"/>
      <c r="AA119" s="155"/>
      <c r="AB119" s="155"/>
      <c r="AC119" s="211"/>
      <c r="AD119" s="155">
        <f t="shared" si="2"/>
        <v>0</v>
      </c>
      <c r="AE119" s="217"/>
      <c r="AF119" s="155"/>
      <c r="AG119" s="217"/>
      <c r="AH119" s="155"/>
      <c r="AI119" s="145">
        <f t="shared" si="3"/>
        <v>0</v>
      </c>
      <c r="AJ119" s="156"/>
    </row>
    <row r="120" spans="1:99" s="164" customFormat="1" ht="24.95" customHeight="1">
      <c r="A120" s="150"/>
      <c r="B120" s="150"/>
      <c r="C120" s="313"/>
      <c r="D120" s="217"/>
      <c r="E120" s="217" t="str">
        <f>HLOOKUP(WEEKDAY(D120,2),data!$A$1:$G$2,2)</f>
        <v>(토)</v>
      </c>
      <c r="F120" s="150"/>
      <c r="G120" s="150"/>
      <c r="H120" s="152"/>
      <c r="I120" s="152" t="e">
        <f>VLOOKUP(J120,'사업장현황(25하)'!$A$2:$T$1836,3,FALSE)</f>
        <v>#N/A</v>
      </c>
      <c r="J120" s="172"/>
      <c r="K120" s="334"/>
      <c r="L120" s="163"/>
      <c r="M120" s="153" t="e">
        <f>VLOOKUP(J120,'사업장현황(25하)'!$A$2:$T$1836,13,FALSE)</f>
        <v>#N/A</v>
      </c>
      <c r="N120" s="150" t="e">
        <f>VLOOKUP(J120,'사업장현황(25하)'!$A$2:$T$1836,14,FALSE)</f>
        <v>#N/A</v>
      </c>
      <c r="O120" s="152" t="e">
        <f>VLOOKUP(J120,'사업장현황(25하)'!$A$2:$T$1836,2,FALSE)</f>
        <v>#N/A</v>
      </c>
      <c r="P120" s="152" t="e">
        <f>VLOOKUP(J120,'사업장현황(25하)'!$A$2:$T$1836,4,FALSE)</f>
        <v>#N/A</v>
      </c>
      <c r="Q120" s="150" t="e">
        <f>VLOOKUP(J120,'사업장현황(25하)'!$A$2:$T$1836,6,FALSE)</f>
        <v>#N/A</v>
      </c>
      <c r="R120" s="150" t="e">
        <f>VLOOKUP(J120,'사업장현황(25하)'!$A$2:$T$1836,7,FALSE)</f>
        <v>#N/A</v>
      </c>
      <c r="S120" s="150" t="e">
        <f>VLOOKUP(J120,'사업장현황(25하)'!$A$2:$T$1836,8,FALSE)</f>
        <v>#N/A</v>
      </c>
      <c r="T120" s="150" t="e">
        <f>VLOOKUP(J120,'사업장현황(25하)'!$A$2:$T$1836,9,FALSE)</f>
        <v>#N/A</v>
      </c>
      <c r="U120" s="150" t="e">
        <f>VLOOKUP(J120,'사업장현황(25하)'!$A$2:$T$1836,10,FALSE)</f>
        <v>#N/A</v>
      </c>
      <c r="V120" s="152" t="e">
        <f>VLOOKUP(J120,'사업장현황(25하)'!$A$2:$T$1836,12,FALSE)</f>
        <v>#N/A</v>
      </c>
      <c r="W120" s="217"/>
      <c r="X120" s="151"/>
      <c r="Y120" s="151" t="e">
        <f>VLOOKUP(J120,'사업장현황(25하)'!$A$2:$T$1836,11,FALSE)</f>
        <v>#N/A</v>
      </c>
      <c r="Z120" s="151"/>
      <c r="AA120" s="155"/>
      <c r="AB120" s="155"/>
      <c r="AC120" s="211"/>
      <c r="AD120" s="155">
        <f t="shared" si="2"/>
        <v>0</v>
      </c>
      <c r="AE120" s="217"/>
      <c r="AF120" s="155"/>
      <c r="AG120" s="217"/>
      <c r="AH120" s="155"/>
      <c r="AI120" s="145">
        <f t="shared" si="3"/>
        <v>0</v>
      </c>
      <c r="AJ120" s="156"/>
    </row>
    <row r="121" spans="1:99" s="168" customFormat="1" ht="24.95" customHeight="1">
      <c r="A121" s="150"/>
      <c r="B121" s="150"/>
      <c r="C121" s="313"/>
      <c r="D121" s="217"/>
      <c r="E121" s="217" t="str">
        <f>HLOOKUP(WEEKDAY(D121,2),data!$A$1:$G$2,2)</f>
        <v>(토)</v>
      </c>
      <c r="F121" s="150"/>
      <c r="G121" s="150"/>
      <c r="H121" s="152"/>
      <c r="I121" s="152" t="e">
        <f>VLOOKUP(J121,'사업장현황(25하)'!$A$2:$T$1836,3,FALSE)</f>
        <v>#N/A</v>
      </c>
      <c r="J121" s="172"/>
      <c r="K121" s="334"/>
      <c r="L121" s="167"/>
      <c r="M121" s="153" t="e">
        <f>VLOOKUP(J121,'사업장현황(25하)'!$A$2:$T$1836,13,FALSE)</f>
        <v>#N/A</v>
      </c>
      <c r="N121" s="150" t="e">
        <f>VLOOKUP(J121,'사업장현황(25하)'!$A$2:$T$1836,14,FALSE)</f>
        <v>#N/A</v>
      </c>
      <c r="O121" s="152" t="e">
        <f>VLOOKUP(J121,'사업장현황(25하)'!$A$2:$T$1836,2,FALSE)</f>
        <v>#N/A</v>
      </c>
      <c r="P121" s="152" t="e">
        <f>VLOOKUP(J121,'사업장현황(25하)'!$A$2:$T$1836,4,FALSE)</f>
        <v>#N/A</v>
      </c>
      <c r="Q121" s="150" t="e">
        <f>VLOOKUP(J121,'사업장현황(25하)'!$A$2:$T$1836,6,FALSE)</f>
        <v>#N/A</v>
      </c>
      <c r="R121" s="150" t="e">
        <f>VLOOKUP(J121,'사업장현황(25하)'!$A$2:$T$1836,7,FALSE)</f>
        <v>#N/A</v>
      </c>
      <c r="S121" s="150" t="e">
        <f>VLOOKUP(J121,'사업장현황(25하)'!$A$2:$T$1836,8,FALSE)</f>
        <v>#N/A</v>
      </c>
      <c r="T121" s="150" t="e">
        <f>VLOOKUP(J121,'사업장현황(25하)'!$A$2:$T$1836,9,FALSE)</f>
        <v>#N/A</v>
      </c>
      <c r="U121" s="150" t="e">
        <f>VLOOKUP(J121,'사업장현황(25하)'!$A$2:$T$1836,10,FALSE)</f>
        <v>#N/A</v>
      </c>
      <c r="V121" s="152" t="e">
        <f>VLOOKUP(J121,'사업장현황(25하)'!$A$2:$T$1836,12,FALSE)</f>
        <v>#N/A</v>
      </c>
      <c r="W121" s="217"/>
      <c r="X121" s="151"/>
      <c r="Y121" s="151" t="e">
        <f>VLOOKUP(J121,'사업장현황(25하)'!$A$2:$T$1836,11,FALSE)</f>
        <v>#N/A</v>
      </c>
      <c r="Z121" s="151"/>
      <c r="AA121" s="166"/>
      <c r="AB121" s="166"/>
      <c r="AC121" s="211"/>
      <c r="AD121" s="155">
        <f t="shared" si="2"/>
        <v>0</v>
      </c>
      <c r="AE121" s="217"/>
      <c r="AF121" s="155"/>
      <c r="AG121" s="217"/>
      <c r="AH121" s="155"/>
      <c r="AI121" s="145">
        <f t="shared" si="3"/>
        <v>0</v>
      </c>
      <c r="AJ121" s="156"/>
    </row>
    <row r="122" spans="1:99" s="168" customFormat="1" ht="24.95" customHeight="1">
      <c r="A122" s="150"/>
      <c r="B122" s="150"/>
      <c r="C122" s="313"/>
      <c r="D122" s="217"/>
      <c r="E122" s="217" t="str">
        <f>HLOOKUP(WEEKDAY(D122,2),data!$A$1:$G$2,2)</f>
        <v>(토)</v>
      </c>
      <c r="F122" s="150"/>
      <c r="G122" s="150"/>
      <c r="H122" s="152"/>
      <c r="I122" s="152" t="e">
        <f>VLOOKUP(J122,'사업장현황(25하)'!$A$2:$T$1836,3,FALSE)</f>
        <v>#N/A</v>
      </c>
      <c r="J122" s="190"/>
      <c r="K122" s="334"/>
      <c r="L122" s="167"/>
      <c r="M122" s="153" t="e">
        <f>VLOOKUP(J122,'사업장현황(25하)'!$A$2:$T$1836,13,FALSE)</f>
        <v>#N/A</v>
      </c>
      <c r="N122" s="150" t="e">
        <f>VLOOKUP(J122,'사업장현황(25하)'!$A$2:$T$1836,14,FALSE)</f>
        <v>#N/A</v>
      </c>
      <c r="O122" s="152" t="e">
        <f>VLOOKUP(J122,'사업장현황(25하)'!$A$2:$T$1836,2,FALSE)</f>
        <v>#N/A</v>
      </c>
      <c r="P122" s="152" t="e">
        <f>VLOOKUP(J122,'사업장현황(25하)'!$A$2:$T$1836,4,FALSE)</f>
        <v>#N/A</v>
      </c>
      <c r="Q122" s="150" t="e">
        <f>VLOOKUP(J122,'사업장현황(25하)'!$A$2:$T$1836,6,FALSE)</f>
        <v>#N/A</v>
      </c>
      <c r="R122" s="150" t="e">
        <f>VLOOKUP(J122,'사업장현황(25하)'!$A$2:$T$1836,7,FALSE)</f>
        <v>#N/A</v>
      </c>
      <c r="S122" s="150" t="e">
        <f>VLOOKUP(J122,'사업장현황(25하)'!$A$2:$T$1836,8,FALSE)</f>
        <v>#N/A</v>
      </c>
      <c r="T122" s="150" t="e">
        <f>VLOOKUP(J122,'사업장현황(25하)'!$A$2:$T$1836,9,FALSE)</f>
        <v>#N/A</v>
      </c>
      <c r="U122" s="150" t="e">
        <f>VLOOKUP(J122,'사업장현황(25하)'!$A$2:$T$1836,10,FALSE)</f>
        <v>#N/A</v>
      </c>
      <c r="V122" s="152" t="e">
        <f>VLOOKUP(J122,'사업장현황(25하)'!$A$2:$T$1836,12,FALSE)</f>
        <v>#N/A</v>
      </c>
      <c r="W122" s="217"/>
      <c r="X122" s="151"/>
      <c r="Y122" s="151" t="e">
        <f>VLOOKUP(J122,'사업장현황(25하)'!$A$2:$T$1836,11,FALSE)</f>
        <v>#N/A</v>
      </c>
      <c r="Z122" s="151"/>
      <c r="AA122" s="155"/>
      <c r="AB122" s="155"/>
      <c r="AC122" s="211"/>
      <c r="AD122" s="155">
        <f t="shared" si="2"/>
        <v>0</v>
      </c>
      <c r="AE122" s="217"/>
      <c r="AF122" s="155"/>
      <c r="AG122" s="217"/>
      <c r="AH122" s="155"/>
      <c r="AI122" s="145">
        <f t="shared" si="3"/>
        <v>0</v>
      </c>
      <c r="AJ122" s="156"/>
    </row>
    <row r="123" spans="1:99" s="168" customFormat="1" ht="24.95" customHeight="1">
      <c r="A123" s="150"/>
      <c r="B123" s="150"/>
      <c r="C123" s="313"/>
      <c r="D123" s="217"/>
      <c r="E123" s="217" t="str">
        <f>HLOOKUP(WEEKDAY(D123,2),data!$A$1:$G$2,2)</f>
        <v>(토)</v>
      </c>
      <c r="F123" s="150"/>
      <c r="G123" s="150"/>
      <c r="H123" s="152"/>
      <c r="I123" s="152" t="e">
        <f>VLOOKUP(J123,'사업장현황(25하)'!$A$2:$T$1836,3,FALSE)</f>
        <v>#N/A</v>
      </c>
      <c r="J123" s="190"/>
      <c r="K123" s="334"/>
      <c r="L123" s="167"/>
      <c r="M123" s="153" t="e">
        <f>VLOOKUP(J123,'사업장현황(25하)'!$A$2:$T$1836,13,FALSE)</f>
        <v>#N/A</v>
      </c>
      <c r="N123" s="150" t="e">
        <f>VLOOKUP(J123,'사업장현황(25하)'!$A$2:$T$1836,14,FALSE)</f>
        <v>#N/A</v>
      </c>
      <c r="O123" s="152" t="e">
        <f>VLOOKUP(J123,'사업장현황(25하)'!$A$2:$T$1836,2,FALSE)</f>
        <v>#N/A</v>
      </c>
      <c r="P123" s="152" t="e">
        <f>VLOOKUP(J123,'사업장현황(25하)'!$A$2:$T$1836,4,FALSE)</f>
        <v>#N/A</v>
      </c>
      <c r="Q123" s="150" t="e">
        <f>VLOOKUP(J123,'사업장현황(25하)'!$A$2:$T$1836,6,FALSE)</f>
        <v>#N/A</v>
      </c>
      <c r="R123" s="150" t="e">
        <f>VLOOKUP(J123,'사업장현황(25하)'!$A$2:$T$1836,7,FALSE)</f>
        <v>#N/A</v>
      </c>
      <c r="S123" s="150" t="e">
        <f>VLOOKUP(J123,'사업장현황(25하)'!$A$2:$T$1836,8,FALSE)</f>
        <v>#N/A</v>
      </c>
      <c r="T123" s="150" t="e">
        <f>VLOOKUP(J123,'사업장현황(25하)'!$A$2:$T$1836,9,FALSE)</f>
        <v>#N/A</v>
      </c>
      <c r="U123" s="150" t="e">
        <f>VLOOKUP(J123,'사업장현황(25하)'!$A$2:$T$1836,10,FALSE)</f>
        <v>#N/A</v>
      </c>
      <c r="V123" s="152" t="e">
        <f>VLOOKUP(J123,'사업장현황(25하)'!$A$2:$T$1836,12,FALSE)</f>
        <v>#N/A</v>
      </c>
      <c r="W123" s="217"/>
      <c r="X123" s="151"/>
      <c r="Y123" s="151" t="e">
        <f>VLOOKUP(J123,'사업장현황(25하)'!$A$2:$T$1836,11,FALSE)</f>
        <v>#N/A</v>
      </c>
      <c r="Z123" s="151"/>
      <c r="AA123" s="155"/>
      <c r="AB123" s="155"/>
      <c r="AC123" s="211"/>
      <c r="AD123" s="155">
        <f t="shared" si="2"/>
        <v>0</v>
      </c>
      <c r="AE123" s="217"/>
      <c r="AF123" s="155"/>
      <c r="AG123" s="217"/>
      <c r="AH123" s="155"/>
      <c r="AI123" s="145">
        <f t="shared" si="3"/>
        <v>0</v>
      </c>
      <c r="AJ123" s="156"/>
    </row>
    <row r="124" spans="1:99" s="168" customFormat="1" ht="24.95" customHeight="1">
      <c r="A124" s="150"/>
      <c r="B124" s="150"/>
      <c r="C124" s="313"/>
      <c r="D124" s="217"/>
      <c r="E124" s="217" t="str">
        <f>HLOOKUP(WEEKDAY(D124,2),data!$A$1:$G$2,2)</f>
        <v>(토)</v>
      </c>
      <c r="F124" s="150"/>
      <c r="G124" s="150"/>
      <c r="H124" s="152"/>
      <c r="I124" s="152" t="e">
        <f>VLOOKUP(J124,'사업장현황(25하)'!$A$2:$T$1836,3,FALSE)</f>
        <v>#N/A</v>
      </c>
      <c r="J124" s="172"/>
      <c r="K124" s="334"/>
      <c r="L124" s="167"/>
      <c r="M124" s="153" t="e">
        <f>VLOOKUP(J124,'사업장현황(25하)'!$A$2:$T$1836,13,FALSE)</f>
        <v>#N/A</v>
      </c>
      <c r="N124" s="150" t="e">
        <f>VLOOKUP(J124,'사업장현황(25하)'!$A$2:$T$1836,14,FALSE)</f>
        <v>#N/A</v>
      </c>
      <c r="O124" s="152" t="e">
        <f>VLOOKUP(J124,'사업장현황(25하)'!$A$2:$T$1836,2,FALSE)</f>
        <v>#N/A</v>
      </c>
      <c r="P124" s="152" t="e">
        <f>VLOOKUP(J124,'사업장현황(25하)'!$A$2:$T$1836,4,FALSE)</f>
        <v>#N/A</v>
      </c>
      <c r="Q124" s="150" t="e">
        <f>VLOOKUP(J124,'사업장현황(25하)'!$A$2:$T$1836,6,FALSE)</f>
        <v>#N/A</v>
      </c>
      <c r="R124" s="150" t="e">
        <f>VLOOKUP(J124,'사업장현황(25하)'!$A$2:$T$1836,7,FALSE)</f>
        <v>#N/A</v>
      </c>
      <c r="S124" s="150" t="e">
        <f>VLOOKUP(J124,'사업장현황(25하)'!$A$2:$T$1836,8,FALSE)</f>
        <v>#N/A</v>
      </c>
      <c r="T124" s="150" t="e">
        <f>VLOOKUP(J124,'사업장현황(25하)'!$A$2:$T$1836,9,FALSE)</f>
        <v>#N/A</v>
      </c>
      <c r="U124" s="150" t="e">
        <f>VLOOKUP(J124,'사업장현황(25하)'!$A$2:$T$1836,10,FALSE)</f>
        <v>#N/A</v>
      </c>
      <c r="V124" s="152" t="e">
        <f>VLOOKUP(J124,'사업장현황(25하)'!$A$2:$T$1836,12,FALSE)</f>
        <v>#N/A</v>
      </c>
      <c r="W124" s="217"/>
      <c r="X124" s="151"/>
      <c r="Y124" s="151" t="e">
        <f>VLOOKUP(J124,'사업장현황(25하)'!$A$2:$T$1836,11,FALSE)</f>
        <v>#N/A</v>
      </c>
      <c r="Z124" s="151"/>
      <c r="AA124" s="155"/>
      <c r="AB124" s="155"/>
      <c r="AC124" s="211"/>
      <c r="AD124" s="155">
        <f t="shared" si="2"/>
        <v>0</v>
      </c>
      <c r="AE124" s="217"/>
      <c r="AF124" s="155"/>
      <c r="AG124" s="217"/>
      <c r="AH124" s="155"/>
      <c r="AI124" s="145">
        <f t="shared" si="3"/>
        <v>0</v>
      </c>
      <c r="AJ124" s="156"/>
    </row>
    <row r="125" spans="1:99" s="168" customFormat="1" ht="24.95" customHeight="1">
      <c r="A125" s="150"/>
      <c r="B125" s="150"/>
      <c r="C125" s="313"/>
      <c r="D125" s="217"/>
      <c r="E125" s="217" t="str">
        <f>HLOOKUP(WEEKDAY(D125,2),data!$A$1:$G$2,2)</f>
        <v>(토)</v>
      </c>
      <c r="F125" s="150"/>
      <c r="G125" s="150"/>
      <c r="H125" s="152"/>
      <c r="I125" s="152" t="e">
        <f>VLOOKUP(J125,'사업장현황(25하)'!$A$2:$T$1836,3,FALSE)</f>
        <v>#N/A</v>
      </c>
      <c r="J125" s="172"/>
      <c r="K125" s="336"/>
      <c r="L125" s="167"/>
      <c r="M125" s="153" t="e">
        <f>VLOOKUP(J125,'사업장현황(25하)'!$A$2:$T$1836,13,FALSE)</f>
        <v>#N/A</v>
      </c>
      <c r="N125" s="150" t="e">
        <f>VLOOKUP(J125,'사업장현황(25하)'!$A$2:$T$1836,14,FALSE)</f>
        <v>#N/A</v>
      </c>
      <c r="O125" s="152" t="e">
        <f>VLOOKUP(J125,'사업장현황(25하)'!$A$2:$T$1836,2,FALSE)</f>
        <v>#N/A</v>
      </c>
      <c r="P125" s="152" t="e">
        <f>VLOOKUP(J125,'사업장현황(25하)'!$A$2:$T$1836,4,FALSE)</f>
        <v>#N/A</v>
      </c>
      <c r="Q125" s="150" t="e">
        <f>VLOOKUP(J125,'사업장현황(25하)'!$A$2:$T$1836,6,FALSE)</f>
        <v>#N/A</v>
      </c>
      <c r="R125" s="150" t="e">
        <f>VLOOKUP(J125,'사업장현황(25하)'!$A$2:$T$1836,7,FALSE)</f>
        <v>#N/A</v>
      </c>
      <c r="S125" s="150" t="e">
        <f>VLOOKUP(J125,'사업장현황(25하)'!$A$2:$T$1836,8,FALSE)</f>
        <v>#N/A</v>
      </c>
      <c r="T125" s="150" t="e">
        <f>VLOOKUP(J125,'사업장현황(25하)'!$A$2:$T$1836,9,FALSE)</f>
        <v>#N/A</v>
      </c>
      <c r="U125" s="150" t="e">
        <f>VLOOKUP(J125,'사업장현황(25하)'!$A$2:$T$1836,10,FALSE)</f>
        <v>#N/A</v>
      </c>
      <c r="V125" s="152" t="e">
        <f>VLOOKUP(J125,'사업장현황(25하)'!$A$2:$T$1836,12,FALSE)</f>
        <v>#N/A</v>
      </c>
      <c r="W125" s="217"/>
      <c r="X125" s="151"/>
      <c r="Y125" s="151" t="e">
        <f>VLOOKUP(J125,'사업장현황(25하)'!$A$2:$T$1836,11,FALSE)</f>
        <v>#N/A</v>
      </c>
      <c r="Z125" s="151"/>
      <c r="AA125" s="155"/>
      <c r="AB125" s="155"/>
      <c r="AC125" s="211"/>
      <c r="AD125" s="155">
        <f t="shared" si="2"/>
        <v>0</v>
      </c>
      <c r="AE125" s="217"/>
      <c r="AF125" s="155"/>
      <c r="AG125" s="217"/>
      <c r="AH125" s="155"/>
      <c r="AI125" s="145">
        <f t="shared" si="3"/>
        <v>0</v>
      </c>
      <c r="AJ125" s="156"/>
      <c r="CE125" s="169"/>
      <c r="CU125" s="170"/>
    </row>
    <row r="126" spans="1:99" s="168" customFormat="1" ht="24.95" customHeight="1">
      <c r="A126" s="150"/>
      <c r="B126" s="150"/>
      <c r="C126" s="313"/>
      <c r="D126" s="217"/>
      <c r="E126" s="217" t="str">
        <f>HLOOKUP(WEEKDAY(D126,2),data!$A$1:$G$2,2)</f>
        <v>(토)</v>
      </c>
      <c r="F126" s="150"/>
      <c r="G126" s="150"/>
      <c r="H126" s="152"/>
      <c r="I126" s="152" t="e">
        <f>VLOOKUP(J126,'사업장현황(25하)'!$A$2:$T$1836,3,FALSE)</f>
        <v>#N/A</v>
      </c>
      <c r="J126" s="172"/>
      <c r="K126" s="334"/>
      <c r="L126" s="167"/>
      <c r="M126" s="153" t="e">
        <f>VLOOKUP(J126,'사업장현황(25하)'!$A$2:$T$1836,13,FALSE)</f>
        <v>#N/A</v>
      </c>
      <c r="N126" s="150" t="e">
        <f>VLOOKUP(J126,'사업장현황(25하)'!$A$2:$T$1836,14,FALSE)</f>
        <v>#N/A</v>
      </c>
      <c r="O126" s="152" t="e">
        <f>VLOOKUP(J126,'사업장현황(25하)'!$A$2:$T$1836,2,FALSE)</f>
        <v>#N/A</v>
      </c>
      <c r="P126" s="152" t="e">
        <f>VLOOKUP(J126,'사업장현황(25하)'!$A$2:$T$1836,4,FALSE)</f>
        <v>#N/A</v>
      </c>
      <c r="Q126" s="150" t="e">
        <f>VLOOKUP(J126,'사업장현황(25하)'!$A$2:$T$1836,6,FALSE)</f>
        <v>#N/A</v>
      </c>
      <c r="R126" s="150" t="e">
        <f>VLOOKUP(J126,'사업장현황(25하)'!$A$2:$T$1836,7,FALSE)</f>
        <v>#N/A</v>
      </c>
      <c r="S126" s="150" t="e">
        <f>VLOOKUP(J126,'사업장현황(25하)'!$A$2:$T$1836,8,FALSE)</f>
        <v>#N/A</v>
      </c>
      <c r="T126" s="150" t="e">
        <f>VLOOKUP(J126,'사업장현황(25하)'!$A$2:$T$1836,9,FALSE)</f>
        <v>#N/A</v>
      </c>
      <c r="U126" s="150" t="e">
        <f>VLOOKUP(J126,'사업장현황(25하)'!$A$2:$T$1836,10,FALSE)</f>
        <v>#N/A</v>
      </c>
      <c r="V126" s="152" t="e">
        <f>VLOOKUP(J126,'사업장현황(25하)'!$A$2:$T$1836,12,FALSE)</f>
        <v>#N/A</v>
      </c>
      <c r="W126" s="217"/>
      <c r="X126" s="151"/>
      <c r="Y126" s="151" t="e">
        <f>VLOOKUP(J126,'사업장현황(25하)'!$A$2:$T$1836,11,FALSE)</f>
        <v>#N/A</v>
      </c>
      <c r="Z126" s="151"/>
      <c r="AA126" s="155"/>
      <c r="AB126" s="155"/>
      <c r="AC126" s="211"/>
      <c r="AD126" s="155">
        <f t="shared" si="2"/>
        <v>0</v>
      </c>
      <c r="AE126" s="217"/>
      <c r="AF126" s="155"/>
      <c r="AG126" s="217"/>
      <c r="AH126" s="155"/>
      <c r="AI126" s="145">
        <f t="shared" si="3"/>
        <v>0</v>
      </c>
      <c r="AJ126" s="156"/>
      <c r="CE126" s="169"/>
      <c r="CU126" s="170"/>
    </row>
    <row r="127" spans="1:99" s="168" customFormat="1" ht="24.95" customHeight="1">
      <c r="A127" s="150"/>
      <c r="B127" s="150"/>
      <c r="C127" s="313"/>
      <c r="D127" s="217"/>
      <c r="E127" s="217" t="str">
        <f>HLOOKUP(WEEKDAY(D127,2),data!$A$1:$G$2,2)</f>
        <v>(토)</v>
      </c>
      <c r="F127" s="150"/>
      <c r="G127" s="150"/>
      <c r="H127" s="152"/>
      <c r="I127" s="152" t="e">
        <f>VLOOKUP(J127,'사업장현황(25하)'!$A$2:$T$1836,3,FALSE)</f>
        <v>#N/A</v>
      </c>
      <c r="J127" s="172"/>
      <c r="K127" s="334"/>
      <c r="L127" s="167"/>
      <c r="M127" s="153" t="e">
        <f>VLOOKUP(J127,'사업장현황(25하)'!$A$2:$T$1836,13,FALSE)</f>
        <v>#N/A</v>
      </c>
      <c r="N127" s="150" t="e">
        <f>VLOOKUP(J127,'사업장현황(25하)'!$A$2:$T$1836,14,FALSE)</f>
        <v>#N/A</v>
      </c>
      <c r="O127" s="152" t="e">
        <f>VLOOKUP(J127,'사업장현황(25하)'!$A$2:$T$1836,2,FALSE)</f>
        <v>#N/A</v>
      </c>
      <c r="P127" s="152" t="e">
        <f>VLOOKUP(J127,'사업장현황(25하)'!$A$2:$T$1836,4,FALSE)</f>
        <v>#N/A</v>
      </c>
      <c r="Q127" s="150" t="e">
        <f>VLOOKUP(J127,'사업장현황(25하)'!$A$2:$T$1836,6,FALSE)</f>
        <v>#N/A</v>
      </c>
      <c r="R127" s="150" t="e">
        <f>VLOOKUP(J127,'사업장현황(25하)'!$A$2:$T$1836,7,FALSE)</f>
        <v>#N/A</v>
      </c>
      <c r="S127" s="150" t="e">
        <f>VLOOKUP(J127,'사업장현황(25하)'!$A$2:$T$1836,8,FALSE)</f>
        <v>#N/A</v>
      </c>
      <c r="T127" s="150" t="e">
        <f>VLOOKUP(J127,'사업장현황(25하)'!$A$2:$T$1836,9,FALSE)</f>
        <v>#N/A</v>
      </c>
      <c r="U127" s="150" t="e">
        <f>VLOOKUP(J127,'사업장현황(25하)'!$A$2:$T$1836,10,FALSE)</f>
        <v>#N/A</v>
      </c>
      <c r="V127" s="152" t="e">
        <f>VLOOKUP(J127,'사업장현황(25하)'!$A$2:$T$1836,12,FALSE)</f>
        <v>#N/A</v>
      </c>
      <c r="W127" s="217"/>
      <c r="X127" s="151"/>
      <c r="Y127" s="151" t="e">
        <f>VLOOKUP(J127,'사업장현황(25하)'!$A$2:$T$1836,11,FALSE)</f>
        <v>#N/A</v>
      </c>
      <c r="Z127" s="151"/>
      <c r="AA127" s="155"/>
      <c r="AB127" s="155"/>
      <c r="AC127" s="211"/>
      <c r="AD127" s="155">
        <f t="shared" si="2"/>
        <v>0</v>
      </c>
      <c r="AE127" s="217"/>
      <c r="AF127" s="155"/>
      <c r="AG127" s="217"/>
      <c r="AH127" s="155"/>
      <c r="AI127" s="145">
        <f t="shared" si="3"/>
        <v>0</v>
      </c>
      <c r="AJ127" s="156"/>
      <c r="CE127" s="169"/>
      <c r="CU127" s="170"/>
    </row>
    <row r="128" spans="1:99" s="168" customFormat="1" ht="24.95" customHeight="1">
      <c r="A128" s="150"/>
      <c r="B128" s="150"/>
      <c r="C128" s="313"/>
      <c r="D128" s="217"/>
      <c r="E128" s="217" t="str">
        <f>HLOOKUP(WEEKDAY(D128,2),data!$A$1:$G$2,2)</f>
        <v>(토)</v>
      </c>
      <c r="F128" s="150"/>
      <c r="G128" s="150"/>
      <c r="H128" s="152"/>
      <c r="I128" s="152" t="e">
        <f>VLOOKUP(J128,'사업장현황(25하)'!$A$2:$T$1836,3,FALSE)</f>
        <v>#N/A</v>
      </c>
      <c r="J128" s="172"/>
      <c r="K128" s="334"/>
      <c r="L128" s="167"/>
      <c r="M128" s="153" t="e">
        <f>VLOOKUP(J128,'사업장현황(25하)'!$A$2:$T$1836,13,FALSE)</f>
        <v>#N/A</v>
      </c>
      <c r="N128" s="150" t="e">
        <f>VLOOKUP(J128,'사업장현황(25하)'!$A$2:$T$1836,14,FALSE)</f>
        <v>#N/A</v>
      </c>
      <c r="O128" s="152" t="e">
        <f>VLOOKUP(J128,'사업장현황(25하)'!$A$2:$T$1836,2,FALSE)</f>
        <v>#N/A</v>
      </c>
      <c r="P128" s="152" t="e">
        <f>VLOOKUP(J128,'사업장현황(25하)'!$A$2:$T$1836,4,FALSE)</f>
        <v>#N/A</v>
      </c>
      <c r="Q128" s="150" t="e">
        <f>VLOOKUP(J128,'사업장현황(25하)'!$A$2:$T$1836,6,FALSE)</f>
        <v>#N/A</v>
      </c>
      <c r="R128" s="150" t="e">
        <f>VLOOKUP(J128,'사업장현황(25하)'!$A$2:$T$1836,7,FALSE)</f>
        <v>#N/A</v>
      </c>
      <c r="S128" s="150" t="e">
        <f>VLOOKUP(J128,'사업장현황(25하)'!$A$2:$T$1836,8,FALSE)</f>
        <v>#N/A</v>
      </c>
      <c r="T128" s="150" t="e">
        <f>VLOOKUP(J128,'사업장현황(25하)'!$A$2:$T$1836,9,FALSE)</f>
        <v>#N/A</v>
      </c>
      <c r="U128" s="150" t="e">
        <f>VLOOKUP(J128,'사업장현황(25하)'!$A$2:$T$1836,10,FALSE)</f>
        <v>#N/A</v>
      </c>
      <c r="V128" s="152" t="e">
        <f>VLOOKUP(J128,'사업장현황(25하)'!$A$2:$T$1836,12,FALSE)</f>
        <v>#N/A</v>
      </c>
      <c r="W128" s="217"/>
      <c r="X128" s="151"/>
      <c r="Y128" s="151" t="e">
        <f>VLOOKUP(J128,'사업장현황(25하)'!$A$2:$T$1836,11,FALSE)</f>
        <v>#N/A</v>
      </c>
      <c r="Z128" s="151"/>
      <c r="AA128" s="155"/>
      <c r="AB128" s="155"/>
      <c r="AC128" s="211"/>
      <c r="AD128" s="155">
        <f t="shared" si="2"/>
        <v>0</v>
      </c>
      <c r="AE128" s="217"/>
      <c r="AF128" s="155"/>
      <c r="AG128" s="217"/>
      <c r="AH128" s="155"/>
      <c r="AI128" s="145">
        <f t="shared" si="3"/>
        <v>0</v>
      </c>
      <c r="AJ128" s="156"/>
      <c r="CE128" s="169"/>
      <c r="CU128" s="170"/>
    </row>
    <row r="129" spans="1:99" s="164" customFormat="1" ht="24.95" customHeight="1">
      <c r="A129" s="150"/>
      <c r="B129" s="150"/>
      <c r="C129" s="313"/>
      <c r="D129" s="217"/>
      <c r="E129" s="217" t="str">
        <f>HLOOKUP(WEEKDAY(D129,2),data!$A$1:$G$2,2)</f>
        <v>(토)</v>
      </c>
      <c r="F129" s="150"/>
      <c r="G129" s="150"/>
      <c r="H129" s="152"/>
      <c r="I129" s="152" t="e">
        <f>VLOOKUP(J129,'사업장현황(25하)'!$A$2:$T$1836,3,FALSE)</f>
        <v>#N/A</v>
      </c>
      <c r="J129" s="172"/>
      <c r="K129" s="334"/>
      <c r="L129" s="163"/>
      <c r="M129" s="153" t="e">
        <f>VLOOKUP(J129,'사업장현황(25하)'!$A$2:$T$1836,13,FALSE)</f>
        <v>#N/A</v>
      </c>
      <c r="N129" s="150" t="e">
        <f>VLOOKUP(J129,'사업장현황(25하)'!$A$2:$T$1836,14,FALSE)</f>
        <v>#N/A</v>
      </c>
      <c r="O129" s="152" t="e">
        <f>VLOOKUP(J129,'사업장현황(25하)'!$A$2:$T$1836,2,FALSE)</f>
        <v>#N/A</v>
      </c>
      <c r="P129" s="152" t="e">
        <f>VLOOKUP(J129,'사업장현황(25하)'!$A$2:$T$1836,4,FALSE)</f>
        <v>#N/A</v>
      </c>
      <c r="Q129" s="150" t="e">
        <f>VLOOKUP(J129,'사업장현황(25하)'!$A$2:$T$1836,6,FALSE)</f>
        <v>#N/A</v>
      </c>
      <c r="R129" s="150" t="e">
        <f>VLOOKUP(J129,'사업장현황(25하)'!$A$2:$T$1836,7,FALSE)</f>
        <v>#N/A</v>
      </c>
      <c r="S129" s="150" t="e">
        <f>VLOOKUP(J129,'사업장현황(25하)'!$A$2:$T$1836,8,FALSE)</f>
        <v>#N/A</v>
      </c>
      <c r="T129" s="150" t="e">
        <f>VLOOKUP(J129,'사업장현황(25하)'!$A$2:$T$1836,9,FALSE)</f>
        <v>#N/A</v>
      </c>
      <c r="U129" s="150" t="e">
        <f>VLOOKUP(J129,'사업장현황(25하)'!$A$2:$T$1836,10,FALSE)</f>
        <v>#N/A</v>
      </c>
      <c r="V129" s="152" t="e">
        <f>VLOOKUP(J129,'사업장현황(25하)'!$A$2:$T$1836,12,FALSE)</f>
        <v>#N/A</v>
      </c>
      <c r="W129" s="217"/>
      <c r="X129" s="151"/>
      <c r="Y129" s="151" t="e">
        <f>VLOOKUP(J129,'사업장현황(25하)'!$A$2:$T$1836,11,FALSE)</f>
        <v>#N/A</v>
      </c>
      <c r="Z129" s="151"/>
      <c r="AA129" s="155"/>
      <c r="AB129" s="155"/>
      <c r="AC129" s="211"/>
      <c r="AD129" s="155">
        <f t="shared" si="2"/>
        <v>0</v>
      </c>
      <c r="AE129" s="217"/>
      <c r="AF129" s="155"/>
      <c r="AG129" s="217"/>
      <c r="AH129" s="155"/>
      <c r="AI129" s="145">
        <f t="shared" si="3"/>
        <v>0</v>
      </c>
      <c r="AJ129" s="156"/>
      <c r="CE129" s="173"/>
      <c r="CU129" s="174"/>
    </row>
    <row r="130" spans="1:99" s="164" customFormat="1" ht="24.95" customHeight="1">
      <c r="A130" s="150"/>
      <c r="B130" s="150"/>
      <c r="C130" s="313"/>
      <c r="D130" s="217"/>
      <c r="E130" s="217" t="str">
        <f>HLOOKUP(WEEKDAY(D130,2),data!$A$1:$G$2,2)</f>
        <v>(토)</v>
      </c>
      <c r="F130" s="150"/>
      <c r="G130" s="150"/>
      <c r="H130" s="152"/>
      <c r="I130" s="152" t="e">
        <f>VLOOKUP(J130,'사업장현황(25하)'!$A$2:$T$1836,3,FALSE)</f>
        <v>#N/A</v>
      </c>
      <c r="J130" s="172"/>
      <c r="K130" s="334"/>
      <c r="L130" s="163"/>
      <c r="M130" s="153" t="e">
        <f>VLOOKUP(J130,'사업장현황(25하)'!$A$2:$T$1836,13,FALSE)</f>
        <v>#N/A</v>
      </c>
      <c r="N130" s="150" t="e">
        <f>VLOOKUP(J130,'사업장현황(25하)'!$A$2:$T$1836,14,FALSE)</f>
        <v>#N/A</v>
      </c>
      <c r="O130" s="152" t="e">
        <f>VLOOKUP(J130,'사업장현황(25하)'!$A$2:$T$1836,2,FALSE)</f>
        <v>#N/A</v>
      </c>
      <c r="P130" s="152" t="e">
        <f>VLOOKUP(J130,'사업장현황(25하)'!$A$2:$T$1836,4,FALSE)</f>
        <v>#N/A</v>
      </c>
      <c r="Q130" s="150" t="e">
        <f>VLOOKUP(J130,'사업장현황(25하)'!$A$2:$T$1836,6,FALSE)</f>
        <v>#N/A</v>
      </c>
      <c r="R130" s="150" t="e">
        <f>VLOOKUP(J130,'사업장현황(25하)'!$A$2:$T$1836,7,FALSE)</f>
        <v>#N/A</v>
      </c>
      <c r="S130" s="150" t="e">
        <f>VLOOKUP(J130,'사업장현황(25하)'!$A$2:$T$1836,8,FALSE)</f>
        <v>#N/A</v>
      </c>
      <c r="T130" s="150" t="e">
        <f>VLOOKUP(J130,'사업장현황(25하)'!$A$2:$T$1836,9,FALSE)</f>
        <v>#N/A</v>
      </c>
      <c r="U130" s="150" t="e">
        <f>VLOOKUP(J130,'사업장현황(25하)'!$A$2:$T$1836,10,FALSE)</f>
        <v>#N/A</v>
      </c>
      <c r="V130" s="152" t="e">
        <f>VLOOKUP(J130,'사업장현황(25하)'!$A$2:$T$1836,12,FALSE)</f>
        <v>#N/A</v>
      </c>
      <c r="W130" s="217"/>
      <c r="X130" s="151"/>
      <c r="Y130" s="151" t="e">
        <f>VLOOKUP(J130,'사업장현황(25하)'!$A$2:$T$1836,11,FALSE)</f>
        <v>#N/A</v>
      </c>
      <c r="Z130" s="151"/>
      <c r="AA130" s="155"/>
      <c r="AB130" s="155"/>
      <c r="AC130" s="211"/>
      <c r="AD130" s="155">
        <f t="shared" si="2"/>
        <v>0</v>
      </c>
      <c r="AE130" s="217"/>
      <c r="AF130" s="155"/>
      <c r="AG130" s="217"/>
      <c r="AH130" s="155"/>
      <c r="AI130" s="145">
        <f t="shared" si="3"/>
        <v>0</v>
      </c>
      <c r="AJ130" s="156"/>
      <c r="CE130" s="173"/>
      <c r="CU130" s="174"/>
    </row>
    <row r="131" spans="1:99" s="168" customFormat="1" ht="24.95" customHeight="1">
      <c r="A131" s="150"/>
      <c r="B131" s="150"/>
      <c r="C131" s="313"/>
      <c r="D131" s="217"/>
      <c r="E131" s="217" t="str">
        <f>HLOOKUP(WEEKDAY(D131,2),data!$A$1:$G$2,2)</f>
        <v>(토)</v>
      </c>
      <c r="F131" s="150"/>
      <c r="G131" s="150"/>
      <c r="H131" s="152"/>
      <c r="I131" s="152" t="e">
        <f>VLOOKUP(J131,'사업장현황(25하)'!$A$2:$T$1836,3,FALSE)</f>
        <v>#N/A</v>
      </c>
      <c r="J131" s="172"/>
      <c r="K131" s="337"/>
      <c r="L131" s="167"/>
      <c r="M131" s="153" t="e">
        <f>VLOOKUP(J131,'사업장현황(25하)'!$A$2:$T$1836,13,FALSE)</f>
        <v>#N/A</v>
      </c>
      <c r="N131" s="150" t="e">
        <f>VLOOKUP(J131,'사업장현황(25하)'!$A$2:$T$1836,14,FALSE)</f>
        <v>#N/A</v>
      </c>
      <c r="O131" s="152" t="e">
        <f>VLOOKUP(J131,'사업장현황(25하)'!$A$2:$T$1836,2,FALSE)</f>
        <v>#N/A</v>
      </c>
      <c r="P131" s="152" t="e">
        <f>VLOOKUP(J131,'사업장현황(25하)'!$A$2:$T$1836,4,FALSE)</f>
        <v>#N/A</v>
      </c>
      <c r="Q131" s="150" t="e">
        <f>VLOOKUP(J131,'사업장현황(25하)'!$A$2:$T$1836,6,FALSE)</f>
        <v>#N/A</v>
      </c>
      <c r="R131" s="150" t="e">
        <f>VLOOKUP(J131,'사업장현황(25하)'!$A$2:$T$1836,7,FALSE)</f>
        <v>#N/A</v>
      </c>
      <c r="S131" s="150" t="e">
        <f>VLOOKUP(J131,'사업장현황(25하)'!$A$2:$T$1836,8,FALSE)</f>
        <v>#N/A</v>
      </c>
      <c r="T131" s="150" t="e">
        <f>VLOOKUP(J131,'사업장현황(25하)'!$A$2:$T$1836,9,FALSE)</f>
        <v>#N/A</v>
      </c>
      <c r="U131" s="150" t="e">
        <f>VLOOKUP(J131,'사업장현황(25하)'!$A$2:$T$1836,10,FALSE)</f>
        <v>#N/A</v>
      </c>
      <c r="V131" s="152" t="e">
        <f>VLOOKUP(J131,'사업장현황(25하)'!$A$2:$T$1836,12,FALSE)</f>
        <v>#N/A</v>
      </c>
      <c r="W131" s="217"/>
      <c r="X131" s="151"/>
      <c r="Y131" s="151" t="e">
        <f>VLOOKUP(J131,'사업장현황(25하)'!$A$2:$T$1836,11,FALSE)</f>
        <v>#N/A</v>
      </c>
      <c r="Z131" s="151"/>
      <c r="AA131" s="155"/>
      <c r="AB131" s="155"/>
      <c r="AC131" s="211"/>
      <c r="AD131" s="155">
        <f t="shared" si="2"/>
        <v>0</v>
      </c>
      <c r="AE131" s="217"/>
      <c r="AF131" s="155"/>
      <c r="AG131" s="217"/>
      <c r="AH131" s="155"/>
      <c r="AI131" s="145">
        <f t="shared" si="3"/>
        <v>0</v>
      </c>
      <c r="AJ131" s="156"/>
      <c r="CE131" s="169"/>
      <c r="CU131" s="170"/>
    </row>
    <row r="132" spans="1:99" s="168" customFormat="1" ht="24.95" customHeight="1">
      <c r="A132" s="150"/>
      <c r="B132" s="150"/>
      <c r="C132" s="313"/>
      <c r="D132" s="217"/>
      <c r="E132" s="217" t="str">
        <f>HLOOKUP(WEEKDAY(D132,2),data!$A$1:$G$2,2)</f>
        <v>(토)</v>
      </c>
      <c r="F132" s="150"/>
      <c r="G132" s="150"/>
      <c r="H132" s="152"/>
      <c r="I132" s="152" t="e">
        <f>VLOOKUP(J132,'사업장현황(25하)'!$A$2:$T$1836,3,FALSE)</f>
        <v>#N/A</v>
      </c>
      <c r="J132" s="172"/>
      <c r="K132" s="334"/>
      <c r="L132" s="167"/>
      <c r="M132" s="153" t="e">
        <f>VLOOKUP(J132,'사업장현황(25하)'!$A$2:$T$1836,13,FALSE)</f>
        <v>#N/A</v>
      </c>
      <c r="N132" s="150" t="e">
        <f>VLOOKUP(J132,'사업장현황(25하)'!$A$2:$T$1836,14,FALSE)</f>
        <v>#N/A</v>
      </c>
      <c r="O132" s="152" t="e">
        <f>VLOOKUP(J132,'사업장현황(25하)'!$A$2:$T$1836,2,FALSE)</f>
        <v>#N/A</v>
      </c>
      <c r="P132" s="152" t="e">
        <f>VLOOKUP(J132,'사업장현황(25하)'!$A$2:$T$1836,4,FALSE)</f>
        <v>#N/A</v>
      </c>
      <c r="Q132" s="150" t="e">
        <f>VLOOKUP(J132,'사업장현황(25하)'!$A$2:$T$1836,6,FALSE)</f>
        <v>#N/A</v>
      </c>
      <c r="R132" s="150" t="e">
        <f>VLOOKUP(J132,'사업장현황(25하)'!$A$2:$T$1836,7,FALSE)</f>
        <v>#N/A</v>
      </c>
      <c r="S132" s="150" t="e">
        <f>VLOOKUP(J132,'사업장현황(25하)'!$A$2:$T$1836,8,FALSE)</f>
        <v>#N/A</v>
      </c>
      <c r="T132" s="150" t="e">
        <f>VLOOKUP(J132,'사업장현황(25하)'!$A$2:$T$1836,9,FALSE)</f>
        <v>#N/A</v>
      </c>
      <c r="U132" s="150" t="e">
        <f>VLOOKUP(J132,'사업장현황(25하)'!$A$2:$T$1836,10,FALSE)</f>
        <v>#N/A</v>
      </c>
      <c r="V132" s="152" t="e">
        <f>VLOOKUP(J132,'사업장현황(25하)'!$A$2:$T$1836,12,FALSE)</f>
        <v>#N/A</v>
      </c>
      <c r="W132" s="217"/>
      <c r="X132" s="151"/>
      <c r="Y132" s="151" t="e">
        <f>VLOOKUP(J132,'사업장현황(25하)'!$A$2:$T$1836,11,FALSE)</f>
        <v>#N/A</v>
      </c>
      <c r="Z132" s="151"/>
      <c r="AA132" s="155"/>
      <c r="AB132" s="155"/>
      <c r="AC132" s="211"/>
      <c r="AD132" s="155">
        <f t="shared" si="2"/>
        <v>0</v>
      </c>
      <c r="AE132" s="217"/>
      <c r="AF132" s="155"/>
      <c r="AG132" s="217"/>
      <c r="AH132" s="155"/>
      <c r="AI132" s="145">
        <f t="shared" si="3"/>
        <v>0</v>
      </c>
      <c r="AJ132" s="156"/>
      <c r="CE132" s="169"/>
      <c r="CU132" s="170"/>
    </row>
    <row r="133" spans="1:99" s="168" customFormat="1" ht="24.95" customHeight="1">
      <c r="A133" s="150"/>
      <c r="B133" s="150"/>
      <c r="C133" s="313"/>
      <c r="D133" s="217"/>
      <c r="E133" s="217" t="str">
        <f>HLOOKUP(WEEKDAY(D133,2),data!$A$1:$G$2,2)</f>
        <v>(토)</v>
      </c>
      <c r="F133" s="150"/>
      <c r="G133" s="150"/>
      <c r="H133" s="152"/>
      <c r="I133" s="152" t="e">
        <f>VLOOKUP(J133,'사업장현황(25하)'!$A$2:$T$1836,3,FALSE)</f>
        <v>#N/A</v>
      </c>
      <c r="J133" s="172"/>
      <c r="K133" s="334"/>
      <c r="L133" s="167"/>
      <c r="M133" s="153" t="e">
        <f>VLOOKUP(J133,'사업장현황(25하)'!$A$2:$T$1836,13,FALSE)</f>
        <v>#N/A</v>
      </c>
      <c r="N133" s="150" t="e">
        <f>VLOOKUP(J133,'사업장현황(25하)'!$A$2:$T$1836,14,FALSE)</f>
        <v>#N/A</v>
      </c>
      <c r="O133" s="152" t="e">
        <f>VLOOKUP(J133,'사업장현황(25하)'!$A$2:$T$1836,2,FALSE)</f>
        <v>#N/A</v>
      </c>
      <c r="P133" s="152" t="e">
        <f>VLOOKUP(J133,'사업장현황(25하)'!$A$2:$T$1836,4,FALSE)</f>
        <v>#N/A</v>
      </c>
      <c r="Q133" s="150" t="e">
        <f>VLOOKUP(J133,'사업장현황(25하)'!$A$2:$T$1836,6,FALSE)</f>
        <v>#N/A</v>
      </c>
      <c r="R133" s="150" t="e">
        <f>VLOOKUP(J133,'사업장현황(25하)'!$A$2:$T$1836,7,FALSE)</f>
        <v>#N/A</v>
      </c>
      <c r="S133" s="150" t="e">
        <f>VLOOKUP(J133,'사업장현황(25하)'!$A$2:$T$1836,8,FALSE)</f>
        <v>#N/A</v>
      </c>
      <c r="T133" s="150" t="e">
        <f>VLOOKUP(J133,'사업장현황(25하)'!$A$2:$T$1836,9,FALSE)</f>
        <v>#N/A</v>
      </c>
      <c r="U133" s="150" t="e">
        <f>VLOOKUP(J133,'사업장현황(25하)'!$A$2:$T$1836,10,FALSE)</f>
        <v>#N/A</v>
      </c>
      <c r="V133" s="152" t="e">
        <f>VLOOKUP(J133,'사업장현황(25하)'!$A$2:$T$1836,12,FALSE)</f>
        <v>#N/A</v>
      </c>
      <c r="W133" s="217"/>
      <c r="X133" s="151"/>
      <c r="Y133" s="151" t="e">
        <f>VLOOKUP(J133,'사업장현황(25하)'!$A$2:$T$1836,11,FALSE)</f>
        <v>#N/A</v>
      </c>
      <c r="Z133" s="151"/>
      <c r="AA133" s="155"/>
      <c r="AB133" s="155"/>
      <c r="AC133" s="211"/>
      <c r="AD133" s="155">
        <f t="shared" si="2"/>
        <v>0</v>
      </c>
      <c r="AE133" s="217"/>
      <c r="AF133" s="155"/>
      <c r="AG133" s="217"/>
      <c r="AH133" s="155"/>
      <c r="AI133" s="145">
        <f t="shared" si="3"/>
        <v>0</v>
      </c>
      <c r="AJ133" s="156"/>
      <c r="CE133" s="169"/>
      <c r="CU133" s="170"/>
    </row>
    <row r="134" spans="1:99" s="168" customFormat="1" ht="24.95" customHeight="1">
      <c r="A134" s="150"/>
      <c r="B134" s="150"/>
      <c r="C134" s="313"/>
      <c r="D134" s="217"/>
      <c r="E134" s="217" t="str">
        <f>HLOOKUP(WEEKDAY(D134,2),data!$A$1:$G$2,2)</f>
        <v>(토)</v>
      </c>
      <c r="F134" s="150"/>
      <c r="G134" s="150"/>
      <c r="H134" s="152"/>
      <c r="I134" s="152" t="e">
        <f>VLOOKUP(J134,'사업장현황(25하)'!$A$2:$T$1836,3,FALSE)</f>
        <v>#N/A</v>
      </c>
      <c r="J134" s="172"/>
      <c r="K134" s="334"/>
      <c r="L134" s="167"/>
      <c r="M134" s="153" t="e">
        <f>VLOOKUP(J134,'사업장현황(25하)'!$A$2:$T$1836,13,FALSE)</f>
        <v>#N/A</v>
      </c>
      <c r="N134" s="150" t="e">
        <f>VLOOKUP(J134,'사업장현황(25하)'!$A$2:$T$1836,14,FALSE)</f>
        <v>#N/A</v>
      </c>
      <c r="O134" s="152" t="e">
        <f>VLOOKUP(J134,'사업장현황(25하)'!$A$2:$T$1836,2,FALSE)</f>
        <v>#N/A</v>
      </c>
      <c r="P134" s="152" t="e">
        <f>VLOOKUP(J134,'사업장현황(25하)'!$A$2:$T$1836,4,FALSE)</f>
        <v>#N/A</v>
      </c>
      <c r="Q134" s="150" t="e">
        <f>VLOOKUP(J134,'사업장현황(25하)'!$A$2:$T$1836,6,FALSE)</f>
        <v>#N/A</v>
      </c>
      <c r="R134" s="150" t="e">
        <f>VLOOKUP(J134,'사업장현황(25하)'!$A$2:$T$1836,7,FALSE)</f>
        <v>#N/A</v>
      </c>
      <c r="S134" s="150" t="e">
        <f>VLOOKUP(J134,'사업장현황(25하)'!$A$2:$T$1836,8,FALSE)</f>
        <v>#N/A</v>
      </c>
      <c r="T134" s="150" t="e">
        <f>VLOOKUP(J134,'사업장현황(25하)'!$A$2:$T$1836,9,FALSE)</f>
        <v>#N/A</v>
      </c>
      <c r="U134" s="150" t="e">
        <f>VLOOKUP(J134,'사업장현황(25하)'!$A$2:$T$1836,10,FALSE)</f>
        <v>#N/A</v>
      </c>
      <c r="V134" s="152" t="e">
        <f>VLOOKUP(J134,'사업장현황(25하)'!$A$2:$T$1836,12,FALSE)</f>
        <v>#N/A</v>
      </c>
      <c r="W134" s="217"/>
      <c r="X134" s="151"/>
      <c r="Y134" s="151" t="e">
        <f>VLOOKUP(J134,'사업장현황(25하)'!$A$2:$T$1836,11,FALSE)</f>
        <v>#N/A</v>
      </c>
      <c r="Z134" s="151"/>
      <c r="AA134" s="155"/>
      <c r="AB134" s="155"/>
      <c r="AC134" s="211"/>
      <c r="AD134" s="155">
        <f t="shared" si="2"/>
        <v>0</v>
      </c>
      <c r="AE134" s="217"/>
      <c r="AF134" s="155"/>
      <c r="AG134" s="217"/>
      <c r="AH134" s="155"/>
      <c r="AI134" s="145">
        <f t="shared" si="3"/>
        <v>0</v>
      </c>
      <c r="AJ134" s="156"/>
      <c r="CE134" s="169"/>
      <c r="CU134" s="170"/>
    </row>
    <row r="135" spans="1:99" s="168" customFormat="1" ht="24.95" customHeight="1">
      <c r="A135" s="150"/>
      <c r="B135" s="150"/>
      <c r="C135" s="313"/>
      <c r="D135" s="217"/>
      <c r="E135" s="217" t="str">
        <f>HLOOKUP(WEEKDAY(D135,2),data!$A$1:$G$2,2)</f>
        <v>(토)</v>
      </c>
      <c r="F135" s="150"/>
      <c r="G135" s="150"/>
      <c r="H135" s="152"/>
      <c r="I135" s="152" t="e">
        <f>VLOOKUP(J135,'사업장현황(25하)'!$A$2:$T$1836,3,FALSE)</f>
        <v>#N/A</v>
      </c>
      <c r="J135" s="190"/>
      <c r="K135" s="334"/>
      <c r="L135" s="167"/>
      <c r="M135" s="153" t="e">
        <f>VLOOKUP(J135,'사업장현황(25하)'!$A$2:$T$1836,13,FALSE)</f>
        <v>#N/A</v>
      </c>
      <c r="N135" s="150" t="e">
        <f>VLOOKUP(J135,'사업장현황(25하)'!$A$2:$T$1836,14,FALSE)</f>
        <v>#N/A</v>
      </c>
      <c r="O135" s="152" t="e">
        <f>VLOOKUP(J135,'사업장현황(25하)'!$A$2:$T$1836,2,FALSE)</f>
        <v>#N/A</v>
      </c>
      <c r="P135" s="152" t="e">
        <f>VLOOKUP(J135,'사업장현황(25하)'!$A$2:$T$1836,4,FALSE)</f>
        <v>#N/A</v>
      </c>
      <c r="Q135" s="150" t="e">
        <f>VLOOKUP(J135,'사업장현황(25하)'!$A$2:$T$1836,6,FALSE)</f>
        <v>#N/A</v>
      </c>
      <c r="R135" s="150" t="e">
        <f>VLOOKUP(J135,'사업장현황(25하)'!$A$2:$T$1836,7,FALSE)</f>
        <v>#N/A</v>
      </c>
      <c r="S135" s="150" t="e">
        <f>VLOOKUP(J135,'사업장현황(25하)'!$A$2:$T$1836,8,FALSE)</f>
        <v>#N/A</v>
      </c>
      <c r="T135" s="150" t="e">
        <f>VLOOKUP(J135,'사업장현황(25하)'!$A$2:$T$1836,9,FALSE)</f>
        <v>#N/A</v>
      </c>
      <c r="U135" s="150" t="e">
        <f>VLOOKUP(J135,'사업장현황(25하)'!$A$2:$T$1836,10,FALSE)</f>
        <v>#N/A</v>
      </c>
      <c r="V135" s="152" t="e">
        <f>VLOOKUP(J135,'사업장현황(25하)'!$A$2:$T$1836,12,FALSE)</f>
        <v>#N/A</v>
      </c>
      <c r="W135" s="217"/>
      <c r="X135" s="151"/>
      <c r="Y135" s="151" t="e">
        <f>VLOOKUP(J135,'사업장현황(25하)'!$A$2:$T$1836,11,FALSE)</f>
        <v>#N/A</v>
      </c>
      <c r="Z135" s="151"/>
      <c r="AA135" s="155"/>
      <c r="AB135" s="155"/>
      <c r="AC135" s="211"/>
      <c r="AD135" s="155">
        <f t="shared" si="2"/>
        <v>0</v>
      </c>
      <c r="AE135" s="217"/>
      <c r="AF135" s="155"/>
      <c r="AG135" s="217"/>
      <c r="AH135" s="155"/>
      <c r="AI135" s="145">
        <f t="shared" si="3"/>
        <v>0</v>
      </c>
      <c r="AJ135" s="156"/>
      <c r="CE135" s="169"/>
      <c r="CU135" s="170"/>
    </row>
    <row r="136" spans="1:99" s="168" customFormat="1" ht="24.95" customHeight="1">
      <c r="A136" s="150"/>
      <c r="B136" s="150"/>
      <c r="C136" s="313"/>
      <c r="D136" s="217"/>
      <c r="E136" s="217" t="str">
        <f>HLOOKUP(WEEKDAY(D136,2),data!$A$1:$G$2,2)</f>
        <v>(토)</v>
      </c>
      <c r="F136" s="150"/>
      <c r="G136" s="150"/>
      <c r="H136" s="152"/>
      <c r="I136" s="152" t="e">
        <f>VLOOKUP(J136,'사업장현황(25하)'!$A$2:$T$1836,3,FALSE)</f>
        <v>#N/A</v>
      </c>
      <c r="J136" s="172"/>
      <c r="K136" s="334"/>
      <c r="L136" s="167"/>
      <c r="M136" s="153" t="e">
        <f>VLOOKUP(J136,'사업장현황(25하)'!$A$2:$T$1836,13,FALSE)</f>
        <v>#N/A</v>
      </c>
      <c r="N136" s="150" t="e">
        <f>VLOOKUP(J136,'사업장현황(25하)'!$A$2:$T$1836,14,FALSE)</f>
        <v>#N/A</v>
      </c>
      <c r="O136" s="152" t="e">
        <f>VLOOKUP(J136,'사업장현황(25하)'!$A$2:$T$1836,2,FALSE)</f>
        <v>#N/A</v>
      </c>
      <c r="P136" s="152" t="e">
        <f>VLOOKUP(J136,'사업장현황(25하)'!$A$2:$T$1836,4,FALSE)</f>
        <v>#N/A</v>
      </c>
      <c r="Q136" s="150" t="e">
        <f>VLOOKUP(J136,'사업장현황(25하)'!$A$2:$T$1836,6,FALSE)</f>
        <v>#N/A</v>
      </c>
      <c r="R136" s="150" t="e">
        <f>VLOOKUP(J136,'사업장현황(25하)'!$A$2:$T$1836,7,FALSE)</f>
        <v>#N/A</v>
      </c>
      <c r="S136" s="150" t="e">
        <f>VLOOKUP(J136,'사업장현황(25하)'!$A$2:$T$1836,8,FALSE)</f>
        <v>#N/A</v>
      </c>
      <c r="T136" s="150" t="e">
        <f>VLOOKUP(J136,'사업장현황(25하)'!$A$2:$T$1836,9,FALSE)</f>
        <v>#N/A</v>
      </c>
      <c r="U136" s="150" t="e">
        <f>VLOOKUP(J136,'사업장현황(25하)'!$A$2:$T$1836,10,FALSE)</f>
        <v>#N/A</v>
      </c>
      <c r="V136" s="152" t="e">
        <f>VLOOKUP(J136,'사업장현황(25하)'!$A$2:$T$1836,12,FALSE)</f>
        <v>#N/A</v>
      </c>
      <c r="W136" s="217"/>
      <c r="X136" s="151"/>
      <c r="Y136" s="151" t="e">
        <f>VLOOKUP(J136,'사업장현황(25하)'!$A$2:$T$1836,11,FALSE)</f>
        <v>#N/A</v>
      </c>
      <c r="Z136" s="151"/>
      <c r="AA136" s="155"/>
      <c r="AB136" s="155"/>
      <c r="AC136" s="211"/>
      <c r="AD136" s="155">
        <f t="shared" si="2"/>
        <v>0</v>
      </c>
      <c r="AE136" s="217"/>
      <c r="AF136" s="155"/>
      <c r="AG136" s="217"/>
      <c r="AH136" s="155"/>
      <c r="AI136" s="145">
        <f t="shared" si="3"/>
        <v>0</v>
      </c>
      <c r="AJ136" s="156"/>
      <c r="CE136" s="169"/>
      <c r="CU136" s="170"/>
    </row>
    <row r="137" spans="1:99" s="168" customFormat="1" ht="24.6" customHeight="1">
      <c r="A137" s="150"/>
      <c r="B137" s="150"/>
      <c r="C137" s="313"/>
      <c r="D137" s="217"/>
      <c r="E137" s="217" t="str">
        <f>HLOOKUP(WEEKDAY(D137,2),data!$A$1:$G$2,2)</f>
        <v>(토)</v>
      </c>
      <c r="F137" s="150"/>
      <c r="G137" s="150"/>
      <c r="H137" s="152"/>
      <c r="I137" s="152" t="e">
        <f>VLOOKUP(J137,'사업장현황(25하)'!$A$2:$T$1836,3,FALSE)</f>
        <v>#N/A</v>
      </c>
      <c r="J137" s="152"/>
      <c r="K137" s="334"/>
      <c r="L137" s="167"/>
      <c r="M137" s="153" t="e">
        <f>VLOOKUP(J137,'사업장현황(25하)'!$A$2:$T$1836,13,FALSE)</f>
        <v>#N/A</v>
      </c>
      <c r="N137" s="150" t="e">
        <f>VLOOKUP(J137,'사업장현황(25하)'!$A$2:$T$1836,14,FALSE)</f>
        <v>#N/A</v>
      </c>
      <c r="O137" s="152" t="e">
        <f>VLOOKUP(J137,'사업장현황(25하)'!$A$2:$T$1836,2,FALSE)</f>
        <v>#N/A</v>
      </c>
      <c r="P137" s="152" t="e">
        <f>VLOOKUP(J137,'사업장현황(25하)'!$A$2:$T$1836,4,FALSE)</f>
        <v>#N/A</v>
      </c>
      <c r="Q137" s="150" t="e">
        <f>VLOOKUP(J137,'사업장현황(25하)'!$A$2:$T$1836,6,FALSE)</f>
        <v>#N/A</v>
      </c>
      <c r="R137" s="150" t="e">
        <f>VLOOKUP(J137,'사업장현황(25하)'!$A$2:$T$1836,7,FALSE)</f>
        <v>#N/A</v>
      </c>
      <c r="S137" s="150" t="e">
        <f>VLOOKUP(J137,'사업장현황(25하)'!$A$2:$T$1836,8,FALSE)</f>
        <v>#N/A</v>
      </c>
      <c r="T137" s="150" t="e">
        <f>VLOOKUP(J137,'사업장현황(25하)'!$A$2:$T$1836,9,FALSE)</f>
        <v>#N/A</v>
      </c>
      <c r="U137" s="150" t="e">
        <f>VLOOKUP(J137,'사업장현황(25하)'!$A$2:$T$1836,10,FALSE)</f>
        <v>#N/A</v>
      </c>
      <c r="V137" s="152" t="e">
        <f>VLOOKUP(J137,'사업장현황(25하)'!$A$2:$T$1836,12,FALSE)</f>
        <v>#N/A</v>
      </c>
      <c r="W137" s="217"/>
      <c r="X137" s="151"/>
      <c r="Y137" s="151" t="e">
        <f>VLOOKUP(J137,'사업장현황(25하)'!$A$2:$T$1836,11,FALSE)</f>
        <v>#N/A</v>
      </c>
      <c r="Z137" s="151"/>
      <c r="AA137" s="155"/>
      <c r="AB137" s="155"/>
      <c r="AC137" s="211"/>
      <c r="AD137" s="155">
        <f t="shared" si="2"/>
        <v>0</v>
      </c>
      <c r="AE137" s="217"/>
      <c r="AF137" s="155"/>
      <c r="AG137" s="217"/>
      <c r="AH137" s="155"/>
      <c r="AI137" s="145">
        <f t="shared" si="3"/>
        <v>0</v>
      </c>
      <c r="AJ137" s="156"/>
      <c r="CE137" s="169"/>
      <c r="CU137" s="170"/>
    </row>
    <row r="138" spans="1:99" s="168" customFormat="1" ht="24.6" customHeight="1">
      <c r="A138" s="150"/>
      <c r="B138" s="150"/>
      <c r="C138" s="313"/>
      <c r="D138" s="217"/>
      <c r="E138" s="217" t="str">
        <f>HLOOKUP(WEEKDAY(D138,2),data!$A$1:$G$2,2)</f>
        <v>(토)</v>
      </c>
      <c r="F138" s="150"/>
      <c r="G138" s="150"/>
      <c r="H138" s="152"/>
      <c r="I138" s="152" t="e">
        <f>VLOOKUP(J138,'사업장현황(25하)'!$A$2:$T$1836,3,FALSE)</f>
        <v>#N/A</v>
      </c>
      <c r="J138" s="152"/>
      <c r="K138" s="334"/>
      <c r="L138" s="167"/>
      <c r="M138" s="153" t="e">
        <f>VLOOKUP(J138,'사업장현황(25하)'!$A$2:$T$1836,13,FALSE)</f>
        <v>#N/A</v>
      </c>
      <c r="N138" s="150" t="e">
        <f>VLOOKUP(J138,'사업장현황(25하)'!$A$2:$T$1836,14,FALSE)</f>
        <v>#N/A</v>
      </c>
      <c r="O138" s="152" t="e">
        <f>VLOOKUP(J138,'사업장현황(25하)'!$A$2:$T$1836,2,FALSE)</f>
        <v>#N/A</v>
      </c>
      <c r="P138" s="152" t="e">
        <f>VLOOKUP(J138,'사업장현황(25하)'!$A$2:$T$1836,4,FALSE)</f>
        <v>#N/A</v>
      </c>
      <c r="Q138" s="150" t="e">
        <f>VLOOKUP(J138,'사업장현황(25하)'!$A$2:$T$1836,6,FALSE)</f>
        <v>#N/A</v>
      </c>
      <c r="R138" s="150" t="e">
        <f>VLOOKUP(J138,'사업장현황(25하)'!$A$2:$T$1836,7,FALSE)</f>
        <v>#N/A</v>
      </c>
      <c r="S138" s="150" t="e">
        <f>VLOOKUP(J138,'사업장현황(25하)'!$A$2:$T$1836,8,FALSE)</f>
        <v>#N/A</v>
      </c>
      <c r="T138" s="150" t="e">
        <f>VLOOKUP(J138,'사업장현황(25하)'!$A$2:$T$1836,9,FALSE)</f>
        <v>#N/A</v>
      </c>
      <c r="U138" s="150" t="e">
        <f>VLOOKUP(J138,'사업장현황(25하)'!$A$2:$T$1836,10,FALSE)</f>
        <v>#N/A</v>
      </c>
      <c r="V138" s="152" t="e">
        <f>VLOOKUP(J138,'사업장현황(25하)'!$A$2:$T$1836,12,FALSE)</f>
        <v>#N/A</v>
      </c>
      <c r="W138" s="217"/>
      <c r="X138" s="151"/>
      <c r="Y138" s="151" t="e">
        <f>VLOOKUP(J138,'사업장현황(25하)'!$A$2:$T$1836,11,FALSE)</f>
        <v>#N/A</v>
      </c>
      <c r="Z138" s="151"/>
      <c r="AA138" s="155"/>
      <c r="AB138" s="155"/>
      <c r="AC138" s="211"/>
      <c r="AD138" s="155">
        <f t="shared" ref="AD138:AD201" si="14">SUM(AA138:AC138)</f>
        <v>0</v>
      </c>
      <c r="AE138" s="217"/>
      <c r="AF138" s="155"/>
      <c r="AG138" s="217"/>
      <c r="AH138" s="155"/>
      <c r="AI138" s="145">
        <f t="shared" ref="AI138:AI201" si="15">SUM(AF138,AH138)</f>
        <v>0</v>
      </c>
      <c r="AJ138" s="156"/>
      <c r="CE138" s="169"/>
      <c r="CU138" s="170"/>
    </row>
    <row r="139" spans="1:99" s="168" customFormat="1" ht="24.6" customHeight="1">
      <c r="A139" s="150"/>
      <c r="B139" s="150"/>
      <c r="C139" s="313"/>
      <c r="D139" s="217"/>
      <c r="E139" s="217" t="str">
        <f>HLOOKUP(WEEKDAY(D139,2),data!$A$1:$G$2,2)</f>
        <v>(토)</v>
      </c>
      <c r="F139" s="150"/>
      <c r="G139" s="150"/>
      <c r="H139" s="152"/>
      <c r="I139" s="152" t="e">
        <f>VLOOKUP(J139,'사업장현황(25하)'!$A$2:$T$1836,3,FALSE)</f>
        <v>#N/A</v>
      </c>
      <c r="J139" s="152"/>
      <c r="K139" s="334"/>
      <c r="L139" s="167"/>
      <c r="M139" s="153" t="e">
        <f>VLOOKUP(J139,'사업장현황(25하)'!$A$2:$T$1836,13,FALSE)</f>
        <v>#N/A</v>
      </c>
      <c r="N139" s="150" t="e">
        <f>VLOOKUP(J139,'사업장현황(25하)'!$A$2:$T$1836,14,FALSE)</f>
        <v>#N/A</v>
      </c>
      <c r="O139" s="152" t="e">
        <f>VLOOKUP(J139,'사업장현황(25하)'!$A$2:$T$1836,2,FALSE)</f>
        <v>#N/A</v>
      </c>
      <c r="P139" s="152" t="e">
        <f>VLOOKUP(J139,'사업장현황(25하)'!$A$2:$T$1836,4,FALSE)</f>
        <v>#N/A</v>
      </c>
      <c r="Q139" s="150" t="e">
        <f>VLOOKUP(J139,'사업장현황(25하)'!$A$2:$T$1836,6,FALSE)</f>
        <v>#N/A</v>
      </c>
      <c r="R139" s="150" t="e">
        <f>VLOOKUP(J139,'사업장현황(25하)'!$A$2:$T$1836,7,FALSE)</f>
        <v>#N/A</v>
      </c>
      <c r="S139" s="150" t="e">
        <f>VLOOKUP(J139,'사업장현황(25하)'!$A$2:$T$1836,8,FALSE)</f>
        <v>#N/A</v>
      </c>
      <c r="T139" s="150" t="e">
        <f>VLOOKUP(J139,'사업장현황(25하)'!$A$2:$T$1836,9,FALSE)</f>
        <v>#N/A</v>
      </c>
      <c r="U139" s="150" t="e">
        <f>VLOOKUP(J139,'사업장현황(25하)'!$A$2:$T$1836,10,FALSE)</f>
        <v>#N/A</v>
      </c>
      <c r="V139" s="152" t="e">
        <f>VLOOKUP(J139,'사업장현황(25하)'!$A$2:$T$1836,12,FALSE)</f>
        <v>#N/A</v>
      </c>
      <c r="W139" s="217"/>
      <c r="X139" s="151"/>
      <c r="Y139" s="151" t="e">
        <f>VLOOKUP(J139,'사업장현황(25하)'!$A$2:$T$1836,11,FALSE)</f>
        <v>#N/A</v>
      </c>
      <c r="Z139" s="151"/>
      <c r="AA139" s="155"/>
      <c r="AB139" s="155"/>
      <c r="AC139" s="211"/>
      <c r="AD139" s="155">
        <f t="shared" si="14"/>
        <v>0</v>
      </c>
      <c r="AE139" s="217"/>
      <c r="AF139" s="155"/>
      <c r="AG139" s="217"/>
      <c r="AH139" s="155"/>
      <c r="AI139" s="145">
        <f t="shared" si="15"/>
        <v>0</v>
      </c>
      <c r="AJ139" s="156"/>
      <c r="CE139" s="169"/>
      <c r="CU139" s="170"/>
    </row>
    <row r="140" spans="1:99" s="168" customFormat="1" ht="24.95" customHeight="1">
      <c r="A140" s="150"/>
      <c r="B140" s="150"/>
      <c r="C140" s="313"/>
      <c r="D140" s="217"/>
      <c r="E140" s="217" t="str">
        <f>HLOOKUP(WEEKDAY(D140,2),data!$A$1:$G$2,2)</f>
        <v>(토)</v>
      </c>
      <c r="F140" s="150"/>
      <c r="G140" s="150"/>
      <c r="H140" s="152"/>
      <c r="I140" s="152" t="e">
        <f>VLOOKUP(J140,'사업장현황(25하)'!$A$2:$T$1836,3,FALSE)</f>
        <v>#N/A</v>
      </c>
      <c r="J140" s="152"/>
      <c r="K140" s="334"/>
      <c r="L140" s="167"/>
      <c r="M140" s="153" t="e">
        <f>VLOOKUP(J140,'사업장현황(25하)'!$A$2:$T$1836,13,FALSE)</f>
        <v>#N/A</v>
      </c>
      <c r="N140" s="150" t="e">
        <f>VLOOKUP(J140,'사업장현황(25하)'!$A$2:$T$1836,14,FALSE)</f>
        <v>#N/A</v>
      </c>
      <c r="O140" s="152" t="e">
        <f>VLOOKUP(J140,'사업장현황(25하)'!$A$2:$T$1836,2,FALSE)</f>
        <v>#N/A</v>
      </c>
      <c r="P140" s="152" t="e">
        <f>VLOOKUP(J140,'사업장현황(25하)'!$A$2:$T$1836,4,FALSE)</f>
        <v>#N/A</v>
      </c>
      <c r="Q140" s="150" t="e">
        <f>VLOOKUP(J140,'사업장현황(25하)'!$A$2:$T$1836,6,FALSE)</f>
        <v>#N/A</v>
      </c>
      <c r="R140" s="150" t="e">
        <f>VLOOKUP(J140,'사업장현황(25하)'!$A$2:$T$1836,7,FALSE)</f>
        <v>#N/A</v>
      </c>
      <c r="S140" s="150" t="e">
        <f>VLOOKUP(J140,'사업장현황(25하)'!$A$2:$T$1836,8,FALSE)</f>
        <v>#N/A</v>
      </c>
      <c r="T140" s="150" t="e">
        <f>VLOOKUP(J140,'사업장현황(25하)'!$A$2:$T$1836,9,FALSE)</f>
        <v>#N/A</v>
      </c>
      <c r="U140" s="150" t="e">
        <f>VLOOKUP(J140,'사업장현황(25하)'!$A$2:$T$1836,10,FALSE)</f>
        <v>#N/A</v>
      </c>
      <c r="V140" s="152" t="e">
        <f>VLOOKUP(J140,'사업장현황(25하)'!$A$2:$T$1836,12,FALSE)</f>
        <v>#N/A</v>
      </c>
      <c r="W140" s="217"/>
      <c r="X140" s="151"/>
      <c r="Y140" s="151" t="e">
        <f>VLOOKUP(J140,'사업장현황(25하)'!$A$2:$T$1836,11,FALSE)</f>
        <v>#N/A</v>
      </c>
      <c r="Z140" s="151"/>
      <c r="AA140" s="155"/>
      <c r="AB140" s="155"/>
      <c r="AC140" s="211"/>
      <c r="AD140" s="155">
        <f t="shared" si="14"/>
        <v>0</v>
      </c>
      <c r="AE140" s="217"/>
      <c r="AF140" s="155"/>
      <c r="AG140" s="217"/>
      <c r="AH140" s="155"/>
      <c r="AI140" s="145">
        <f t="shared" si="15"/>
        <v>0</v>
      </c>
      <c r="AJ140" s="156"/>
      <c r="CE140" s="169"/>
      <c r="CU140" s="170"/>
    </row>
    <row r="141" spans="1:99" s="168" customFormat="1" ht="24.95" customHeight="1">
      <c r="A141" s="150"/>
      <c r="B141" s="150"/>
      <c r="C141" s="313"/>
      <c r="D141" s="217"/>
      <c r="E141" s="217" t="str">
        <f>HLOOKUP(WEEKDAY(D141,2),data!$A$1:$G$2,2)</f>
        <v>(토)</v>
      </c>
      <c r="F141" s="150"/>
      <c r="G141" s="150"/>
      <c r="H141" s="152"/>
      <c r="I141" s="152" t="e">
        <f>VLOOKUP(J141,'사업장현황(25하)'!$A$2:$T$1836,3,FALSE)</f>
        <v>#N/A</v>
      </c>
      <c r="J141" s="152"/>
      <c r="K141" s="334"/>
      <c r="L141" s="167"/>
      <c r="M141" s="153" t="e">
        <f>VLOOKUP(J141,'사업장현황(25하)'!$A$2:$T$1836,13,FALSE)</f>
        <v>#N/A</v>
      </c>
      <c r="N141" s="150" t="e">
        <f>VLOOKUP(J141,'사업장현황(25하)'!$A$2:$T$1836,14,FALSE)</f>
        <v>#N/A</v>
      </c>
      <c r="O141" s="152" t="e">
        <f>VLOOKUP(J141,'사업장현황(25하)'!$A$2:$T$1836,2,FALSE)</f>
        <v>#N/A</v>
      </c>
      <c r="P141" s="152" t="e">
        <f>VLOOKUP(J141,'사업장현황(25하)'!$A$2:$T$1836,4,FALSE)</f>
        <v>#N/A</v>
      </c>
      <c r="Q141" s="150" t="e">
        <f>VLOOKUP(J141,'사업장현황(25하)'!$A$2:$T$1836,6,FALSE)</f>
        <v>#N/A</v>
      </c>
      <c r="R141" s="150" t="e">
        <f>VLOOKUP(J141,'사업장현황(25하)'!$A$2:$T$1836,7,FALSE)</f>
        <v>#N/A</v>
      </c>
      <c r="S141" s="150" t="e">
        <f>VLOOKUP(J141,'사업장현황(25하)'!$A$2:$T$1836,8,FALSE)</f>
        <v>#N/A</v>
      </c>
      <c r="T141" s="150" t="e">
        <f>VLOOKUP(J141,'사업장현황(25하)'!$A$2:$T$1836,9,FALSE)</f>
        <v>#N/A</v>
      </c>
      <c r="U141" s="150" t="e">
        <f>VLOOKUP(J141,'사업장현황(25하)'!$A$2:$T$1836,10,FALSE)</f>
        <v>#N/A</v>
      </c>
      <c r="V141" s="152" t="e">
        <f>VLOOKUP(J141,'사업장현황(25하)'!$A$2:$T$1836,12,FALSE)</f>
        <v>#N/A</v>
      </c>
      <c r="W141" s="217"/>
      <c r="X141" s="151"/>
      <c r="Y141" s="151" t="e">
        <f>VLOOKUP(J141,'사업장현황(25하)'!$A$2:$T$1836,11,FALSE)</f>
        <v>#N/A</v>
      </c>
      <c r="Z141" s="151"/>
      <c r="AA141" s="155"/>
      <c r="AB141" s="155"/>
      <c r="AC141" s="211"/>
      <c r="AD141" s="155">
        <f t="shared" si="14"/>
        <v>0</v>
      </c>
      <c r="AE141" s="217"/>
      <c r="AF141" s="155"/>
      <c r="AG141" s="217"/>
      <c r="AH141" s="155"/>
      <c r="AI141" s="145">
        <f t="shared" si="15"/>
        <v>0</v>
      </c>
      <c r="AJ141" s="156"/>
      <c r="CE141" s="169"/>
      <c r="CU141" s="170"/>
    </row>
    <row r="142" spans="1:99" s="168" customFormat="1" ht="24.95" customHeight="1">
      <c r="A142" s="150"/>
      <c r="B142" s="150"/>
      <c r="C142" s="313"/>
      <c r="D142" s="217"/>
      <c r="E142" s="217" t="str">
        <f>HLOOKUP(WEEKDAY(D142,2),data!$A$1:$G$2,2)</f>
        <v>(토)</v>
      </c>
      <c r="F142" s="150"/>
      <c r="G142" s="150"/>
      <c r="H142" s="152"/>
      <c r="I142" s="152" t="e">
        <f>VLOOKUP(J142,'사업장현황(25하)'!$A$2:$T$1836,3,FALSE)</f>
        <v>#N/A</v>
      </c>
      <c r="J142" s="152"/>
      <c r="K142" s="334"/>
      <c r="L142" s="167"/>
      <c r="M142" s="153" t="e">
        <f>VLOOKUP(J142,'사업장현황(25하)'!$A$2:$T$1836,13,FALSE)</f>
        <v>#N/A</v>
      </c>
      <c r="N142" s="150" t="e">
        <f>VLOOKUP(J142,'사업장현황(25하)'!$A$2:$T$1836,14,FALSE)</f>
        <v>#N/A</v>
      </c>
      <c r="O142" s="152" t="e">
        <f>VLOOKUP(J142,'사업장현황(25하)'!$A$2:$T$1836,2,FALSE)</f>
        <v>#N/A</v>
      </c>
      <c r="P142" s="152" t="e">
        <f>VLOOKUP(J142,'사업장현황(25하)'!$A$2:$T$1836,4,FALSE)</f>
        <v>#N/A</v>
      </c>
      <c r="Q142" s="150" t="e">
        <f>VLOOKUP(J142,'사업장현황(25하)'!$A$2:$T$1836,6,FALSE)</f>
        <v>#N/A</v>
      </c>
      <c r="R142" s="150" t="e">
        <f>VLOOKUP(J142,'사업장현황(25하)'!$A$2:$T$1836,7,FALSE)</f>
        <v>#N/A</v>
      </c>
      <c r="S142" s="150" t="e">
        <f>VLOOKUP(J142,'사업장현황(25하)'!$A$2:$T$1836,8,FALSE)</f>
        <v>#N/A</v>
      </c>
      <c r="T142" s="150" t="e">
        <f>VLOOKUP(J142,'사업장현황(25하)'!$A$2:$T$1836,9,FALSE)</f>
        <v>#N/A</v>
      </c>
      <c r="U142" s="150" t="e">
        <f>VLOOKUP(J142,'사업장현황(25하)'!$A$2:$T$1836,10,FALSE)</f>
        <v>#N/A</v>
      </c>
      <c r="V142" s="152" t="e">
        <f>VLOOKUP(J142,'사업장현황(25하)'!$A$2:$T$1836,12,FALSE)</f>
        <v>#N/A</v>
      </c>
      <c r="W142" s="217"/>
      <c r="X142" s="151"/>
      <c r="Y142" s="151" t="e">
        <f>VLOOKUP(J142,'사업장현황(25하)'!$A$2:$T$1836,11,FALSE)</f>
        <v>#N/A</v>
      </c>
      <c r="Z142" s="151"/>
      <c r="AA142" s="155"/>
      <c r="AB142" s="155"/>
      <c r="AC142" s="211"/>
      <c r="AD142" s="155">
        <f t="shared" si="14"/>
        <v>0</v>
      </c>
      <c r="AE142" s="217"/>
      <c r="AF142" s="155"/>
      <c r="AG142" s="217"/>
      <c r="AH142" s="155"/>
      <c r="AI142" s="145">
        <f t="shared" si="15"/>
        <v>0</v>
      </c>
      <c r="AJ142" s="156"/>
      <c r="CE142" s="169"/>
      <c r="CU142" s="170"/>
    </row>
    <row r="143" spans="1:99" s="168" customFormat="1" ht="24.95" customHeight="1">
      <c r="A143" s="150"/>
      <c r="B143" s="150"/>
      <c r="C143" s="313"/>
      <c r="D143" s="217"/>
      <c r="E143" s="217" t="str">
        <f>HLOOKUP(WEEKDAY(D143,2),data!$A$1:$G$2,2)</f>
        <v>(토)</v>
      </c>
      <c r="F143" s="150"/>
      <c r="G143" s="150"/>
      <c r="H143" s="152"/>
      <c r="I143" s="152" t="e">
        <f>VLOOKUP(J143,'사업장현황(25하)'!$A$2:$T$1836,3,FALSE)</f>
        <v>#N/A</v>
      </c>
      <c r="J143" s="152"/>
      <c r="K143" s="334"/>
      <c r="L143" s="167"/>
      <c r="M143" s="153" t="e">
        <f>VLOOKUP(J143,'사업장현황(25하)'!$A$2:$T$1836,13,FALSE)</f>
        <v>#N/A</v>
      </c>
      <c r="N143" s="150" t="e">
        <f>VLOOKUP(J143,'사업장현황(25하)'!$A$2:$T$1836,14,FALSE)</f>
        <v>#N/A</v>
      </c>
      <c r="O143" s="152" t="e">
        <f>VLOOKUP(J143,'사업장현황(25하)'!$A$2:$T$1836,2,FALSE)</f>
        <v>#N/A</v>
      </c>
      <c r="P143" s="152" t="e">
        <f>VLOOKUP(J143,'사업장현황(25하)'!$A$2:$T$1836,4,FALSE)</f>
        <v>#N/A</v>
      </c>
      <c r="Q143" s="150" t="e">
        <f>VLOOKUP(J143,'사업장현황(25하)'!$A$2:$T$1836,6,FALSE)</f>
        <v>#N/A</v>
      </c>
      <c r="R143" s="150" t="e">
        <f>VLOOKUP(J143,'사업장현황(25하)'!$A$2:$T$1836,7,FALSE)</f>
        <v>#N/A</v>
      </c>
      <c r="S143" s="150" t="e">
        <f>VLOOKUP(J143,'사업장현황(25하)'!$A$2:$T$1836,8,FALSE)</f>
        <v>#N/A</v>
      </c>
      <c r="T143" s="150" t="e">
        <f>VLOOKUP(J143,'사업장현황(25하)'!$A$2:$T$1836,9,FALSE)</f>
        <v>#N/A</v>
      </c>
      <c r="U143" s="150" t="e">
        <f>VLOOKUP(J143,'사업장현황(25하)'!$A$2:$T$1836,10,FALSE)</f>
        <v>#N/A</v>
      </c>
      <c r="V143" s="152" t="e">
        <f>VLOOKUP(J143,'사업장현황(25하)'!$A$2:$T$1836,12,FALSE)</f>
        <v>#N/A</v>
      </c>
      <c r="W143" s="217"/>
      <c r="X143" s="151"/>
      <c r="Y143" s="151" t="e">
        <f>VLOOKUP(J143,'사업장현황(25하)'!$A$2:$T$1836,11,FALSE)</f>
        <v>#N/A</v>
      </c>
      <c r="Z143" s="151"/>
      <c r="AA143" s="155"/>
      <c r="AB143" s="155"/>
      <c r="AC143" s="211"/>
      <c r="AD143" s="155">
        <f t="shared" si="14"/>
        <v>0</v>
      </c>
      <c r="AE143" s="217"/>
      <c r="AF143" s="155"/>
      <c r="AG143" s="217"/>
      <c r="AH143" s="155"/>
      <c r="AI143" s="145">
        <f t="shared" si="15"/>
        <v>0</v>
      </c>
      <c r="AJ143" s="156"/>
      <c r="CE143" s="169"/>
      <c r="CU143" s="170"/>
    </row>
    <row r="144" spans="1:99" s="168" customFormat="1" ht="24.95" customHeight="1">
      <c r="A144" s="150"/>
      <c r="B144" s="150"/>
      <c r="C144" s="313"/>
      <c r="D144" s="217"/>
      <c r="E144" s="217" t="str">
        <f>HLOOKUP(WEEKDAY(D144,2),data!$A$1:$G$2,2)</f>
        <v>(토)</v>
      </c>
      <c r="F144" s="150"/>
      <c r="G144" s="150"/>
      <c r="H144" s="152"/>
      <c r="I144" s="152" t="e">
        <f>VLOOKUP(J144,'사업장현황(25하)'!$A$2:$T$1836,3,FALSE)</f>
        <v>#N/A</v>
      </c>
      <c r="J144" s="152"/>
      <c r="K144" s="334"/>
      <c r="L144" s="167"/>
      <c r="M144" s="153" t="e">
        <f>VLOOKUP(J144,'사업장현황(25하)'!$A$2:$T$1836,13,FALSE)</f>
        <v>#N/A</v>
      </c>
      <c r="N144" s="150" t="e">
        <f>VLOOKUP(J144,'사업장현황(25하)'!$A$2:$T$1836,14,FALSE)</f>
        <v>#N/A</v>
      </c>
      <c r="O144" s="152" t="e">
        <f>VLOOKUP(J144,'사업장현황(25하)'!$A$2:$T$1836,2,FALSE)</f>
        <v>#N/A</v>
      </c>
      <c r="P144" s="152" t="e">
        <f>VLOOKUP(J144,'사업장현황(25하)'!$A$2:$T$1836,4,FALSE)</f>
        <v>#N/A</v>
      </c>
      <c r="Q144" s="150" t="e">
        <f>VLOOKUP(J144,'사업장현황(25하)'!$A$2:$T$1836,6,FALSE)</f>
        <v>#N/A</v>
      </c>
      <c r="R144" s="150" t="e">
        <f>VLOOKUP(J144,'사업장현황(25하)'!$A$2:$T$1836,7,FALSE)</f>
        <v>#N/A</v>
      </c>
      <c r="S144" s="150" t="e">
        <f>VLOOKUP(J144,'사업장현황(25하)'!$A$2:$T$1836,8,FALSE)</f>
        <v>#N/A</v>
      </c>
      <c r="T144" s="150" t="e">
        <f>VLOOKUP(J144,'사업장현황(25하)'!$A$2:$T$1836,9,FALSE)</f>
        <v>#N/A</v>
      </c>
      <c r="U144" s="150" t="e">
        <f>VLOOKUP(J144,'사업장현황(25하)'!$A$2:$T$1836,10,FALSE)</f>
        <v>#N/A</v>
      </c>
      <c r="V144" s="152" t="e">
        <f>VLOOKUP(J144,'사업장현황(25하)'!$A$2:$T$1836,12,FALSE)</f>
        <v>#N/A</v>
      </c>
      <c r="W144" s="217"/>
      <c r="X144" s="151"/>
      <c r="Y144" s="151" t="e">
        <f>VLOOKUP(J144,'사업장현황(25하)'!$A$2:$T$1836,11,FALSE)</f>
        <v>#N/A</v>
      </c>
      <c r="Z144" s="151"/>
      <c r="AA144" s="180"/>
      <c r="AB144" s="180"/>
      <c r="AC144" s="211"/>
      <c r="AD144" s="155">
        <f t="shared" si="14"/>
        <v>0</v>
      </c>
      <c r="AE144" s="217"/>
      <c r="AF144" s="155"/>
      <c r="AG144" s="217"/>
      <c r="AH144" s="155"/>
      <c r="AI144" s="145">
        <f t="shared" si="15"/>
        <v>0</v>
      </c>
      <c r="AJ144" s="156"/>
      <c r="CE144" s="169"/>
      <c r="CU144" s="170"/>
    </row>
    <row r="145" spans="1:99" s="168" customFormat="1" ht="24.95" customHeight="1">
      <c r="A145" s="150"/>
      <c r="B145" s="150"/>
      <c r="C145" s="313"/>
      <c r="D145" s="217"/>
      <c r="E145" s="217" t="str">
        <f>HLOOKUP(WEEKDAY(D145,2),data!$A$1:$G$2,2)</f>
        <v>(토)</v>
      </c>
      <c r="F145" s="150"/>
      <c r="G145" s="150"/>
      <c r="H145" s="152"/>
      <c r="I145" s="152" t="e">
        <f>VLOOKUP(J145,'사업장현황(25하)'!$A$2:$T$1836,3,FALSE)</f>
        <v>#N/A</v>
      </c>
      <c r="J145" s="172"/>
      <c r="K145" s="334"/>
      <c r="L145" s="167"/>
      <c r="M145" s="153" t="e">
        <f>VLOOKUP(J145,'사업장현황(25하)'!$A$2:$T$1836,13,FALSE)</f>
        <v>#N/A</v>
      </c>
      <c r="N145" s="150" t="e">
        <f>VLOOKUP(J145,'사업장현황(25하)'!$A$2:$T$1836,14,FALSE)</f>
        <v>#N/A</v>
      </c>
      <c r="O145" s="152" t="e">
        <f>VLOOKUP(J145,'사업장현황(25하)'!$A$2:$T$1836,2,FALSE)</f>
        <v>#N/A</v>
      </c>
      <c r="P145" s="152" t="e">
        <f>VLOOKUP(J145,'사업장현황(25하)'!$A$2:$T$1836,4,FALSE)</f>
        <v>#N/A</v>
      </c>
      <c r="Q145" s="150" t="e">
        <f>VLOOKUP(J145,'사업장현황(25하)'!$A$2:$T$1836,6,FALSE)</f>
        <v>#N/A</v>
      </c>
      <c r="R145" s="150" t="e">
        <f>VLOOKUP(J145,'사업장현황(25하)'!$A$2:$T$1836,7,FALSE)</f>
        <v>#N/A</v>
      </c>
      <c r="S145" s="150" t="e">
        <f>VLOOKUP(J145,'사업장현황(25하)'!$A$2:$T$1836,8,FALSE)</f>
        <v>#N/A</v>
      </c>
      <c r="T145" s="150" t="e">
        <f>VLOOKUP(J145,'사업장현황(25하)'!$A$2:$T$1836,9,FALSE)</f>
        <v>#N/A</v>
      </c>
      <c r="U145" s="150" t="e">
        <f>VLOOKUP(J145,'사업장현황(25하)'!$A$2:$T$1836,10,FALSE)</f>
        <v>#N/A</v>
      </c>
      <c r="V145" s="152" t="e">
        <f>VLOOKUP(J145,'사업장현황(25하)'!$A$2:$T$1836,12,FALSE)</f>
        <v>#N/A</v>
      </c>
      <c r="W145" s="217"/>
      <c r="X145" s="151"/>
      <c r="Y145" s="151" t="e">
        <f>VLOOKUP(J145,'사업장현황(25하)'!$A$2:$T$1836,11,FALSE)</f>
        <v>#N/A</v>
      </c>
      <c r="Z145" s="151"/>
      <c r="AA145" s="180"/>
      <c r="AB145" s="180"/>
      <c r="AC145" s="211"/>
      <c r="AD145" s="155">
        <f t="shared" si="14"/>
        <v>0</v>
      </c>
      <c r="AE145" s="217"/>
      <c r="AF145" s="155"/>
      <c r="AG145" s="217"/>
      <c r="AH145" s="155"/>
      <c r="AI145" s="145">
        <f t="shared" si="15"/>
        <v>0</v>
      </c>
      <c r="AJ145" s="156"/>
      <c r="CE145" s="169"/>
      <c r="CU145" s="170"/>
    </row>
    <row r="146" spans="1:99" s="168" customFormat="1" ht="24.95" customHeight="1">
      <c r="A146" s="150"/>
      <c r="B146" s="150"/>
      <c r="C146" s="313"/>
      <c r="D146" s="217"/>
      <c r="E146" s="217" t="str">
        <f>HLOOKUP(WEEKDAY(D146,2),data!$A$1:$G$2,2)</f>
        <v>(토)</v>
      </c>
      <c r="F146" s="150"/>
      <c r="G146" s="150"/>
      <c r="H146" s="152"/>
      <c r="I146" s="152" t="e">
        <f>VLOOKUP(J146,'사업장현황(25하)'!$A$2:$T$1836,3,FALSE)</f>
        <v>#N/A</v>
      </c>
      <c r="J146" s="172"/>
      <c r="K146" s="334"/>
      <c r="L146" s="167"/>
      <c r="M146" s="153" t="e">
        <f>VLOOKUP(J146,'사업장현황(25하)'!$A$2:$T$1836,13,FALSE)</f>
        <v>#N/A</v>
      </c>
      <c r="N146" s="150" t="e">
        <f>VLOOKUP(J146,'사업장현황(25하)'!$A$2:$T$1836,14,FALSE)</f>
        <v>#N/A</v>
      </c>
      <c r="O146" s="152" t="e">
        <f>VLOOKUP(J146,'사업장현황(25하)'!$A$2:$T$1836,2,FALSE)</f>
        <v>#N/A</v>
      </c>
      <c r="P146" s="152" t="e">
        <f>VLOOKUP(J146,'사업장현황(25하)'!$A$2:$T$1836,4,FALSE)</f>
        <v>#N/A</v>
      </c>
      <c r="Q146" s="150" t="e">
        <f>VLOOKUP(J146,'사업장현황(25하)'!$A$2:$T$1836,6,FALSE)</f>
        <v>#N/A</v>
      </c>
      <c r="R146" s="150" t="e">
        <f>VLOOKUP(J146,'사업장현황(25하)'!$A$2:$T$1836,7,FALSE)</f>
        <v>#N/A</v>
      </c>
      <c r="S146" s="150" t="e">
        <f>VLOOKUP(J146,'사업장현황(25하)'!$A$2:$T$1836,8,FALSE)</f>
        <v>#N/A</v>
      </c>
      <c r="T146" s="150" t="e">
        <f>VLOOKUP(J146,'사업장현황(25하)'!$A$2:$T$1836,9,FALSE)</f>
        <v>#N/A</v>
      </c>
      <c r="U146" s="150" t="e">
        <f>VLOOKUP(J146,'사업장현황(25하)'!$A$2:$T$1836,10,FALSE)</f>
        <v>#N/A</v>
      </c>
      <c r="V146" s="152" t="e">
        <f>VLOOKUP(J146,'사업장현황(25하)'!$A$2:$T$1836,12,FALSE)</f>
        <v>#N/A</v>
      </c>
      <c r="W146" s="217"/>
      <c r="X146" s="151"/>
      <c r="Y146" s="151" t="e">
        <f>VLOOKUP(J146,'사업장현황(25하)'!$A$2:$T$1836,11,FALSE)</f>
        <v>#N/A</v>
      </c>
      <c r="Z146" s="151"/>
      <c r="AA146" s="180"/>
      <c r="AB146" s="180"/>
      <c r="AC146" s="211"/>
      <c r="AD146" s="155">
        <f t="shared" si="14"/>
        <v>0</v>
      </c>
      <c r="AE146" s="217"/>
      <c r="AF146" s="155"/>
      <c r="AG146" s="217"/>
      <c r="AH146" s="155"/>
      <c r="AI146" s="145">
        <f t="shared" si="15"/>
        <v>0</v>
      </c>
      <c r="AJ146" s="156"/>
      <c r="CE146" s="169"/>
      <c r="CU146" s="170"/>
    </row>
    <row r="147" spans="1:99" s="168" customFormat="1" ht="24.95" customHeight="1">
      <c r="A147" s="150"/>
      <c r="B147" s="150"/>
      <c r="C147" s="313"/>
      <c r="D147" s="217"/>
      <c r="E147" s="217" t="str">
        <f>HLOOKUP(WEEKDAY(D147,2),data!$A$1:$G$2,2)</f>
        <v>(토)</v>
      </c>
      <c r="F147" s="150"/>
      <c r="G147" s="150"/>
      <c r="H147" s="152"/>
      <c r="I147" s="152" t="e">
        <f>VLOOKUP(J147,'사업장현황(25하)'!$A$2:$T$1836,3,FALSE)</f>
        <v>#N/A</v>
      </c>
      <c r="J147" s="172"/>
      <c r="K147" s="334"/>
      <c r="L147" s="167"/>
      <c r="M147" s="153" t="e">
        <f>VLOOKUP(J147,'사업장현황(25하)'!$A$2:$T$1836,13,FALSE)</f>
        <v>#N/A</v>
      </c>
      <c r="N147" s="150" t="e">
        <f>VLOOKUP(J147,'사업장현황(25하)'!$A$2:$T$1836,14,FALSE)</f>
        <v>#N/A</v>
      </c>
      <c r="O147" s="152" t="e">
        <f>VLOOKUP(J147,'사업장현황(25하)'!$A$2:$T$1836,2,FALSE)</f>
        <v>#N/A</v>
      </c>
      <c r="P147" s="152" t="e">
        <f>VLOOKUP(J147,'사업장현황(25하)'!$A$2:$T$1836,4,FALSE)</f>
        <v>#N/A</v>
      </c>
      <c r="Q147" s="150" t="e">
        <f>VLOOKUP(J147,'사업장현황(25하)'!$A$2:$T$1836,6,FALSE)</f>
        <v>#N/A</v>
      </c>
      <c r="R147" s="150" t="e">
        <f>VLOOKUP(J147,'사업장현황(25하)'!$A$2:$T$1836,7,FALSE)</f>
        <v>#N/A</v>
      </c>
      <c r="S147" s="150" t="e">
        <f>VLOOKUP(J147,'사업장현황(25하)'!$A$2:$T$1836,8,FALSE)</f>
        <v>#N/A</v>
      </c>
      <c r="T147" s="150" t="e">
        <f>VLOOKUP(J147,'사업장현황(25하)'!$A$2:$T$1836,9,FALSE)</f>
        <v>#N/A</v>
      </c>
      <c r="U147" s="150" t="e">
        <f>VLOOKUP(J147,'사업장현황(25하)'!$A$2:$T$1836,10,FALSE)</f>
        <v>#N/A</v>
      </c>
      <c r="V147" s="152" t="e">
        <f>VLOOKUP(J147,'사업장현황(25하)'!$A$2:$T$1836,12,FALSE)</f>
        <v>#N/A</v>
      </c>
      <c r="W147" s="217"/>
      <c r="X147" s="151"/>
      <c r="Y147" s="151" t="e">
        <f>VLOOKUP(J147,'사업장현황(25하)'!$A$2:$T$1836,11,FALSE)</f>
        <v>#N/A</v>
      </c>
      <c r="Z147" s="151"/>
      <c r="AA147" s="180"/>
      <c r="AB147" s="180"/>
      <c r="AC147" s="211"/>
      <c r="AD147" s="155">
        <f t="shared" si="14"/>
        <v>0</v>
      </c>
      <c r="AE147" s="217"/>
      <c r="AF147" s="155"/>
      <c r="AG147" s="217"/>
      <c r="AH147" s="155"/>
      <c r="AI147" s="145">
        <f t="shared" si="15"/>
        <v>0</v>
      </c>
      <c r="AJ147" s="156"/>
      <c r="CE147" s="169"/>
      <c r="CU147" s="170"/>
    </row>
    <row r="148" spans="1:99" s="168" customFormat="1" ht="24.95" customHeight="1">
      <c r="A148" s="150"/>
      <c r="B148" s="150"/>
      <c r="C148" s="313"/>
      <c r="D148" s="217"/>
      <c r="E148" s="217" t="str">
        <f>HLOOKUP(WEEKDAY(D148,2),data!$A$1:$G$2,2)</f>
        <v>(토)</v>
      </c>
      <c r="F148" s="150"/>
      <c r="G148" s="150"/>
      <c r="H148" s="152"/>
      <c r="I148" s="152" t="e">
        <f>VLOOKUP(J148,'사업장현황(25하)'!$A$2:$T$1836,3,FALSE)</f>
        <v>#N/A</v>
      </c>
      <c r="J148" s="172"/>
      <c r="K148" s="334"/>
      <c r="L148" s="167"/>
      <c r="M148" s="153" t="e">
        <f>VLOOKUP(J148,'사업장현황(25하)'!$A$2:$T$1836,13,FALSE)</f>
        <v>#N/A</v>
      </c>
      <c r="N148" s="150" t="e">
        <f>VLOOKUP(J148,'사업장현황(25하)'!$A$2:$T$1836,14,FALSE)</f>
        <v>#N/A</v>
      </c>
      <c r="O148" s="152" t="e">
        <f>VLOOKUP(J148,'사업장현황(25하)'!$A$2:$T$1836,2,FALSE)</f>
        <v>#N/A</v>
      </c>
      <c r="P148" s="152" t="e">
        <f>VLOOKUP(J148,'사업장현황(25하)'!$A$2:$T$1836,4,FALSE)</f>
        <v>#N/A</v>
      </c>
      <c r="Q148" s="150" t="e">
        <f>VLOOKUP(J148,'사업장현황(25하)'!$A$2:$T$1836,6,FALSE)</f>
        <v>#N/A</v>
      </c>
      <c r="R148" s="150" t="e">
        <f>VLOOKUP(J148,'사업장현황(25하)'!$A$2:$T$1836,7,FALSE)</f>
        <v>#N/A</v>
      </c>
      <c r="S148" s="150" t="e">
        <f>VLOOKUP(J148,'사업장현황(25하)'!$A$2:$T$1836,8,FALSE)</f>
        <v>#N/A</v>
      </c>
      <c r="T148" s="150" t="e">
        <f>VLOOKUP(J148,'사업장현황(25하)'!$A$2:$T$1836,9,FALSE)</f>
        <v>#N/A</v>
      </c>
      <c r="U148" s="150" t="e">
        <f>VLOOKUP(J148,'사업장현황(25하)'!$A$2:$T$1836,10,FALSE)</f>
        <v>#N/A</v>
      </c>
      <c r="V148" s="152" t="e">
        <f>VLOOKUP(J148,'사업장현황(25하)'!$A$2:$T$1836,12,FALSE)</f>
        <v>#N/A</v>
      </c>
      <c r="W148" s="217"/>
      <c r="X148" s="151"/>
      <c r="Y148" s="151" t="e">
        <f>VLOOKUP(J148,'사업장현황(25하)'!$A$2:$T$1836,11,FALSE)</f>
        <v>#N/A</v>
      </c>
      <c r="Z148" s="151"/>
      <c r="AA148" s="180"/>
      <c r="AB148" s="180"/>
      <c r="AC148" s="211"/>
      <c r="AD148" s="155">
        <f t="shared" si="14"/>
        <v>0</v>
      </c>
      <c r="AE148" s="217"/>
      <c r="AF148" s="155"/>
      <c r="AG148" s="217"/>
      <c r="AH148" s="155"/>
      <c r="AI148" s="145">
        <f t="shared" si="15"/>
        <v>0</v>
      </c>
      <c r="AJ148" s="156"/>
      <c r="CE148" s="169"/>
      <c r="CU148" s="170"/>
    </row>
    <row r="149" spans="1:99" s="168" customFormat="1" ht="24.95" customHeight="1">
      <c r="A149" s="150"/>
      <c r="B149" s="150"/>
      <c r="C149" s="313"/>
      <c r="D149" s="217"/>
      <c r="E149" s="217" t="str">
        <f>HLOOKUP(WEEKDAY(D149,2),data!$A$1:$G$2,2)</f>
        <v>(토)</v>
      </c>
      <c r="F149" s="150"/>
      <c r="G149" s="150"/>
      <c r="H149" s="152"/>
      <c r="I149" s="152" t="e">
        <f>VLOOKUP(J149,'사업장현황(25하)'!$A$2:$T$1836,3,FALSE)</f>
        <v>#N/A</v>
      </c>
      <c r="J149" s="172"/>
      <c r="K149" s="334"/>
      <c r="L149" s="167"/>
      <c r="M149" s="153" t="e">
        <f>VLOOKUP(J149,'사업장현황(25하)'!$A$2:$T$1836,13,FALSE)</f>
        <v>#N/A</v>
      </c>
      <c r="N149" s="150" t="e">
        <f>VLOOKUP(J149,'사업장현황(25하)'!$A$2:$T$1836,14,FALSE)</f>
        <v>#N/A</v>
      </c>
      <c r="O149" s="152" t="e">
        <f>VLOOKUP(J149,'사업장현황(25하)'!$A$2:$T$1836,2,FALSE)</f>
        <v>#N/A</v>
      </c>
      <c r="P149" s="152" t="e">
        <f>VLOOKUP(J149,'사업장현황(25하)'!$A$2:$T$1836,4,FALSE)</f>
        <v>#N/A</v>
      </c>
      <c r="Q149" s="150" t="e">
        <f>VLOOKUP(J149,'사업장현황(25하)'!$A$2:$T$1836,6,FALSE)</f>
        <v>#N/A</v>
      </c>
      <c r="R149" s="150" t="e">
        <f>VLOOKUP(J149,'사업장현황(25하)'!$A$2:$T$1836,7,FALSE)</f>
        <v>#N/A</v>
      </c>
      <c r="S149" s="150" t="e">
        <f>VLOOKUP(J149,'사업장현황(25하)'!$A$2:$T$1836,8,FALSE)</f>
        <v>#N/A</v>
      </c>
      <c r="T149" s="150" t="e">
        <f>VLOOKUP(J149,'사업장현황(25하)'!$A$2:$T$1836,9,FALSE)</f>
        <v>#N/A</v>
      </c>
      <c r="U149" s="150" t="e">
        <f>VLOOKUP(J149,'사업장현황(25하)'!$A$2:$T$1836,10,FALSE)</f>
        <v>#N/A</v>
      </c>
      <c r="V149" s="152" t="e">
        <f>VLOOKUP(J149,'사업장현황(25하)'!$A$2:$T$1836,12,FALSE)</f>
        <v>#N/A</v>
      </c>
      <c r="W149" s="217"/>
      <c r="X149" s="151"/>
      <c r="Y149" s="151" t="e">
        <f>VLOOKUP(J149,'사업장현황(25하)'!$A$2:$T$1836,11,FALSE)</f>
        <v>#N/A</v>
      </c>
      <c r="Z149" s="151"/>
      <c r="AA149" s="166"/>
      <c r="AB149" s="166"/>
      <c r="AC149" s="211"/>
      <c r="AD149" s="155">
        <f t="shared" si="14"/>
        <v>0</v>
      </c>
      <c r="AE149" s="217"/>
      <c r="AF149" s="155"/>
      <c r="AG149" s="217"/>
      <c r="AH149" s="155"/>
      <c r="AI149" s="145">
        <f t="shared" si="15"/>
        <v>0</v>
      </c>
      <c r="AJ149" s="156"/>
      <c r="CE149" s="169"/>
      <c r="CU149" s="170"/>
    </row>
    <row r="150" spans="1:99" s="168" customFormat="1" ht="24.95" customHeight="1">
      <c r="A150" s="150"/>
      <c r="B150" s="150"/>
      <c r="C150" s="313"/>
      <c r="D150" s="217"/>
      <c r="E150" s="217" t="str">
        <f>HLOOKUP(WEEKDAY(D150,2),data!$A$1:$G$2,2)</f>
        <v>(토)</v>
      </c>
      <c r="F150" s="150"/>
      <c r="G150" s="150"/>
      <c r="H150" s="152"/>
      <c r="I150" s="152" t="e">
        <f>VLOOKUP(J150,'사업장현황(25하)'!$A$2:$T$1836,3,FALSE)</f>
        <v>#N/A</v>
      </c>
      <c r="J150" s="172"/>
      <c r="K150" s="334"/>
      <c r="L150" s="167"/>
      <c r="M150" s="153" t="e">
        <f>VLOOKUP(J150,'사업장현황(25하)'!$A$2:$T$1836,13,FALSE)</f>
        <v>#N/A</v>
      </c>
      <c r="N150" s="150" t="e">
        <f>VLOOKUP(J150,'사업장현황(25하)'!$A$2:$T$1836,14,FALSE)</f>
        <v>#N/A</v>
      </c>
      <c r="O150" s="152" t="e">
        <f>VLOOKUP(J150,'사업장현황(25하)'!$A$2:$T$1836,2,FALSE)</f>
        <v>#N/A</v>
      </c>
      <c r="P150" s="152" t="e">
        <f>VLOOKUP(J150,'사업장현황(25하)'!$A$2:$T$1836,4,FALSE)</f>
        <v>#N/A</v>
      </c>
      <c r="Q150" s="150" t="e">
        <f>VLOOKUP(J150,'사업장현황(25하)'!$A$2:$T$1836,6,FALSE)</f>
        <v>#N/A</v>
      </c>
      <c r="R150" s="150" t="e">
        <f>VLOOKUP(J150,'사업장현황(25하)'!$A$2:$T$1836,7,FALSE)</f>
        <v>#N/A</v>
      </c>
      <c r="S150" s="150" t="e">
        <f>VLOOKUP(J150,'사업장현황(25하)'!$A$2:$T$1836,8,FALSE)</f>
        <v>#N/A</v>
      </c>
      <c r="T150" s="150" t="e">
        <f>VLOOKUP(J150,'사업장현황(25하)'!$A$2:$T$1836,9,FALSE)</f>
        <v>#N/A</v>
      </c>
      <c r="U150" s="150" t="e">
        <f>VLOOKUP(J150,'사업장현황(25하)'!$A$2:$T$1836,10,FALSE)</f>
        <v>#N/A</v>
      </c>
      <c r="V150" s="152" t="e">
        <f>VLOOKUP(J150,'사업장현황(25하)'!$A$2:$T$1836,12,FALSE)</f>
        <v>#N/A</v>
      </c>
      <c r="W150" s="217"/>
      <c r="X150" s="151"/>
      <c r="Y150" s="151" t="e">
        <f>VLOOKUP(J150,'사업장현황(25하)'!$A$2:$T$1836,11,FALSE)</f>
        <v>#N/A</v>
      </c>
      <c r="Z150" s="151"/>
      <c r="AA150" s="180"/>
      <c r="AB150" s="180"/>
      <c r="AC150" s="211"/>
      <c r="AD150" s="155">
        <f t="shared" si="14"/>
        <v>0</v>
      </c>
      <c r="AE150" s="217"/>
      <c r="AF150" s="155"/>
      <c r="AG150" s="217"/>
      <c r="AH150" s="155"/>
      <c r="AI150" s="145">
        <f t="shared" si="15"/>
        <v>0</v>
      </c>
      <c r="AJ150" s="156"/>
      <c r="CE150" s="169"/>
      <c r="CU150" s="170"/>
    </row>
    <row r="151" spans="1:99" s="168" customFormat="1" ht="24.95" customHeight="1">
      <c r="A151" s="150"/>
      <c r="B151" s="150"/>
      <c r="C151" s="313"/>
      <c r="D151" s="217"/>
      <c r="E151" s="217" t="str">
        <f>HLOOKUP(WEEKDAY(D151,2),data!$A$1:$G$2,2)</f>
        <v>(토)</v>
      </c>
      <c r="F151" s="150"/>
      <c r="G151" s="150"/>
      <c r="H151" s="152"/>
      <c r="I151" s="152" t="e">
        <f>VLOOKUP(J151,'사업장현황(25하)'!$A$2:$T$1836,3,FALSE)</f>
        <v>#N/A</v>
      </c>
      <c r="J151" s="172"/>
      <c r="K151" s="334"/>
      <c r="L151" s="167"/>
      <c r="M151" s="153" t="e">
        <f>VLOOKUP(J151,'사업장현황(25하)'!$A$2:$T$1836,13,FALSE)</f>
        <v>#N/A</v>
      </c>
      <c r="N151" s="150" t="e">
        <f>VLOOKUP(J151,'사업장현황(25하)'!$A$2:$T$1836,14,FALSE)</f>
        <v>#N/A</v>
      </c>
      <c r="O151" s="152" t="e">
        <f>VLOOKUP(J151,'사업장현황(25하)'!$A$2:$T$1836,2,FALSE)</f>
        <v>#N/A</v>
      </c>
      <c r="P151" s="152" t="e">
        <f>VLOOKUP(J151,'사업장현황(25하)'!$A$2:$T$1836,4,FALSE)</f>
        <v>#N/A</v>
      </c>
      <c r="Q151" s="150" t="e">
        <f>VLOOKUP(J151,'사업장현황(25하)'!$A$2:$T$1836,6,FALSE)</f>
        <v>#N/A</v>
      </c>
      <c r="R151" s="150" t="e">
        <f>VLOOKUP(J151,'사업장현황(25하)'!$A$2:$T$1836,7,FALSE)</f>
        <v>#N/A</v>
      </c>
      <c r="S151" s="150" t="e">
        <f>VLOOKUP(J151,'사업장현황(25하)'!$A$2:$T$1836,8,FALSE)</f>
        <v>#N/A</v>
      </c>
      <c r="T151" s="150" t="e">
        <f>VLOOKUP(J151,'사업장현황(25하)'!$A$2:$T$1836,9,FALSE)</f>
        <v>#N/A</v>
      </c>
      <c r="U151" s="150" t="e">
        <f>VLOOKUP(J151,'사업장현황(25하)'!$A$2:$T$1836,10,FALSE)</f>
        <v>#N/A</v>
      </c>
      <c r="V151" s="152" t="e">
        <f>VLOOKUP(J151,'사업장현황(25하)'!$A$2:$T$1836,12,FALSE)</f>
        <v>#N/A</v>
      </c>
      <c r="W151" s="217"/>
      <c r="X151" s="151"/>
      <c r="Y151" s="151" t="e">
        <f>VLOOKUP(J151,'사업장현황(25하)'!$A$2:$T$1836,11,FALSE)</f>
        <v>#N/A</v>
      </c>
      <c r="Z151" s="151"/>
      <c r="AA151" s="180"/>
      <c r="AB151" s="180"/>
      <c r="AC151" s="211"/>
      <c r="AD151" s="155">
        <f t="shared" si="14"/>
        <v>0</v>
      </c>
      <c r="AE151" s="217"/>
      <c r="AF151" s="155"/>
      <c r="AG151" s="217"/>
      <c r="AH151" s="155"/>
      <c r="AI151" s="145">
        <f t="shared" si="15"/>
        <v>0</v>
      </c>
      <c r="AJ151" s="156"/>
      <c r="CE151" s="169"/>
      <c r="CU151" s="170"/>
    </row>
    <row r="152" spans="1:99" s="158" customFormat="1" ht="24.95" customHeight="1">
      <c r="A152" s="150"/>
      <c r="B152" s="150"/>
      <c r="C152" s="313"/>
      <c r="D152" s="217"/>
      <c r="E152" s="217" t="str">
        <f>HLOOKUP(WEEKDAY(D152,2),data!$A$1:$G$2,2)</f>
        <v>(토)</v>
      </c>
      <c r="F152" s="150"/>
      <c r="G152" s="150"/>
      <c r="H152" s="152"/>
      <c r="I152" s="152" t="e">
        <f>VLOOKUP(J152,'사업장현황(25하)'!$A$2:$T$1836,3,FALSE)</f>
        <v>#N/A</v>
      </c>
      <c r="J152" s="172"/>
      <c r="K152" s="334"/>
      <c r="L152" s="157"/>
      <c r="M152" s="153" t="e">
        <f>VLOOKUP(J152,'사업장현황(25하)'!$A$2:$T$1836,13,FALSE)</f>
        <v>#N/A</v>
      </c>
      <c r="N152" s="150" t="e">
        <f>VLOOKUP(J152,'사업장현황(25하)'!$A$2:$T$1836,14,FALSE)</f>
        <v>#N/A</v>
      </c>
      <c r="O152" s="152" t="e">
        <f>VLOOKUP(J152,'사업장현황(25하)'!$A$2:$T$1836,2,FALSE)</f>
        <v>#N/A</v>
      </c>
      <c r="P152" s="152" t="e">
        <f>VLOOKUP(J152,'사업장현황(25하)'!$A$2:$T$1836,4,FALSE)</f>
        <v>#N/A</v>
      </c>
      <c r="Q152" s="150" t="e">
        <f>VLOOKUP(J152,'사업장현황(25하)'!$A$2:$T$1836,6,FALSE)</f>
        <v>#N/A</v>
      </c>
      <c r="R152" s="150" t="e">
        <f>VLOOKUP(J152,'사업장현황(25하)'!$A$2:$T$1836,7,FALSE)</f>
        <v>#N/A</v>
      </c>
      <c r="S152" s="150" t="e">
        <f>VLOOKUP(J152,'사업장현황(25하)'!$A$2:$T$1836,8,FALSE)</f>
        <v>#N/A</v>
      </c>
      <c r="T152" s="150" t="e">
        <f>VLOOKUP(J152,'사업장현황(25하)'!$A$2:$T$1836,9,FALSE)</f>
        <v>#N/A</v>
      </c>
      <c r="U152" s="150" t="e">
        <f>VLOOKUP(J152,'사업장현황(25하)'!$A$2:$T$1836,10,FALSE)</f>
        <v>#N/A</v>
      </c>
      <c r="V152" s="152" t="e">
        <f>VLOOKUP(J152,'사업장현황(25하)'!$A$2:$T$1836,12,FALSE)</f>
        <v>#N/A</v>
      </c>
      <c r="W152" s="217"/>
      <c r="X152" s="151"/>
      <c r="Y152" s="151" t="e">
        <f>VLOOKUP(J152,'사업장현황(25하)'!$A$2:$T$1836,11,FALSE)</f>
        <v>#N/A</v>
      </c>
      <c r="Z152" s="151"/>
      <c r="AA152" s="155"/>
      <c r="AB152" s="155"/>
      <c r="AC152" s="211"/>
      <c r="AD152" s="155">
        <f t="shared" si="14"/>
        <v>0</v>
      </c>
      <c r="AE152" s="217"/>
      <c r="AF152" s="155"/>
      <c r="AG152" s="217"/>
      <c r="AH152" s="155"/>
      <c r="AI152" s="145">
        <f t="shared" si="15"/>
        <v>0</v>
      </c>
      <c r="AJ152" s="156"/>
    </row>
    <row r="153" spans="1:99" s="158" customFormat="1" ht="24.95" customHeight="1">
      <c r="A153" s="150"/>
      <c r="B153" s="150"/>
      <c r="C153" s="313"/>
      <c r="D153" s="217"/>
      <c r="E153" s="217" t="str">
        <f>HLOOKUP(WEEKDAY(D153,2),data!$A$1:$G$2,2)</f>
        <v>(토)</v>
      </c>
      <c r="F153" s="150"/>
      <c r="G153" s="150"/>
      <c r="H153" s="152"/>
      <c r="I153" s="152" t="e">
        <f>VLOOKUP(J153,'사업장현황(25하)'!$A$2:$T$1836,3,FALSE)</f>
        <v>#N/A</v>
      </c>
      <c r="J153" s="172"/>
      <c r="K153" s="334"/>
      <c r="L153" s="157"/>
      <c r="M153" s="153" t="e">
        <f>VLOOKUP(J153,'사업장현황(25하)'!$A$2:$T$1836,13,FALSE)</f>
        <v>#N/A</v>
      </c>
      <c r="N153" s="150" t="e">
        <f>VLOOKUP(J153,'사업장현황(25하)'!$A$2:$T$1836,14,FALSE)</f>
        <v>#N/A</v>
      </c>
      <c r="O153" s="152" t="e">
        <f>VLOOKUP(J153,'사업장현황(25하)'!$A$2:$T$1836,2,FALSE)</f>
        <v>#N/A</v>
      </c>
      <c r="P153" s="152" t="e">
        <f>VLOOKUP(J153,'사업장현황(25하)'!$A$2:$T$1836,4,FALSE)</f>
        <v>#N/A</v>
      </c>
      <c r="Q153" s="150" t="e">
        <f>VLOOKUP(J153,'사업장현황(25하)'!$A$2:$T$1836,6,FALSE)</f>
        <v>#N/A</v>
      </c>
      <c r="R153" s="150" t="e">
        <f>VLOOKUP(J153,'사업장현황(25하)'!$A$2:$T$1836,7,FALSE)</f>
        <v>#N/A</v>
      </c>
      <c r="S153" s="150" t="e">
        <f>VLOOKUP(J153,'사업장현황(25하)'!$A$2:$T$1836,8,FALSE)</f>
        <v>#N/A</v>
      </c>
      <c r="T153" s="150" t="e">
        <f>VLOOKUP(J153,'사업장현황(25하)'!$A$2:$T$1836,9,FALSE)</f>
        <v>#N/A</v>
      </c>
      <c r="U153" s="150" t="e">
        <f>VLOOKUP(J153,'사업장현황(25하)'!$A$2:$T$1836,10,FALSE)</f>
        <v>#N/A</v>
      </c>
      <c r="V153" s="152" t="e">
        <f>VLOOKUP(J153,'사업장현황(25하)'!$A$2:$T$1836,12,FALSE)</f>
        <v>#N/A</v>
      </c>
      <c r="W153" s="217"/>
      <c r="X153" s="151"/>
      <c r="Y153" s="151" t="e">
        <f>VLOOKUP(J153,'사업장현황(25하)'!$A$2:$T$1836,11,FALSE)</f>
        <v>#N/A</v>
      </c>
      <c r="Z153" s="151"/>
      <c r="AA153" s="155"/>
      <c r="AB153" s="155"/>
      <c r="AC153" s="211"/>
      <c r="AD153" s="155">
        <f t="shared" si="14"/>
        <v>0</v>
      </c>
      <c r="AE153" s="217"/>
      <c r="AF153" s="155"/>
      <c r="AG153" s="217"/>
      <c r="AH153" s="155"/>
      <c r="AI153" s="145">
        <f t="shared" si="15"/>
        <v>0</v>
      </c>
      <c r="AJ153" s="156"/>
    </row>
    <row r="154" spans="1:99" s="182" customFormat="1" ht="24.95" customHeight="1">
      <c r="A154" s="150"/>
      <c r="B154" s="150"/>
      <c r="C154" s="313"/>
      <c r="D154" s="217"/>
      <c r="E154" s="217" t="str">
        <f>HLOOKUP(WEEKDAY(D154,2),data!$A$1:$G$2,2)</f>
        <v>(토)</v>
      </c>
      <c r="F154" s="150"/>
      <c r="G154" s="150"/>
      <c r="H154" s="152"/>
      <c r="I154" s="152" t="e">
        <f>VLOOKUP(J154,'사업장현황(25하)'!$A$2:$T$1836,3,FALSE)</f>
        <v>#N/A</v>
      </c>
      <c r="J154" s="172"/>
      <c r="K154" s="334"/>
      <c r="L154" s="181"/>
      <c r="M154" s="153" t="e">
        <f>VLOOKUP(J154,'사업장현황(25하)'!$A$2:$T$1836,13,FALSE)</f>
        <v>#N/A</v>
      </c>
      <c r="N154" s="150" t="e">
        <f>VLOOKUP(J154,'사업장현황(25하)'!$A$2:$T$1836,14,FALSE)</f>
        <v>#N/A</v>
      </c>
      <c r="O154" s="152" t="e">
        <f>VLOOKUP(J154,'사업장현황(25하)'!$A$2:$T$1836,2,FALSE)</f>
        <v>#N/A</v>
      </c>
      <c r="P154" s="152" t="e">
        <f>VLOOKUP(J154,'사업장현황(25하)'!$A$2:$T$1836,4,FALSE)</f>
        <v>#N/A</v>
      </c>
      <c r="Q154" s="150" t="e">
        <f>VLOOKUP(J154,'사업장현황(25하)'!$A$2:$T$1836,6,FALSE)</f>
        <v>#N/A</v>
      </c>
      <c r="R154" s="150" t="e">
        <f>VLOOKUP(J154,'사업장현황(25하)'!$A$2:$T$1836,7,FALSE)</f>
        <v>#N/A</v>
      </c>
      <c r="S154" s="150" t="e">
        <f>VLOOKUP(J154,'사업장현황(25하)'!$A$2:$T$1836,8,FALSE)</f>
        <v>#N/A</v>
      </c>
      <c r="T154" s="150" t="e">
        <f>VLOOKUP(J154,'사업장현황(25하)'!$A$2:$T$1836,9,FALSE)</f>
        <v>#N/A</v>
      </c>
      <c r="U154" s="150" t="e">
        <f>VLOOKUP(J154,'사업장현황(25하)'!$A$2:$T$1836,10,FALSE)</f>
        <v>#N/A</v>
      </c>
      <c r="V154" s="152" t="e">
        <f>VLOOKUP(J154,'사업장현황(25하)'!$A$2:$T$1836,12,FALSE)</f>
        <v>#N/A</v>
      </c>
      <c r="W154" s="217"/>
      <c r="X154" s="151"/>
      <c r="Y154" s="151" t="e">
        <f>VLOOKUP(J154,'사업장현황(25하)'!$A$2:$T$1836,11,FALSE)</f>
        <v>#N/A</v>
      </c>
      <c r="Z154" s="151"/>
      <c r="AA154" s="155"/>
      <c r="AB154" s="155"/>
      <c r="AC154" s="211"/>
      <c r="AD154" s="155">
        <f t="shared" si="14"/>
        <v>0</v>
      </c>
      <c r="AE154" s="217"/>
      <c r="AF154" s="155"/>
      <c r="AG154" s="217"/>
      <c r="AH154" s="155"/>
      <c r="AI154" s="145">
        <f t="shared" si="15"/>
        <v>0</v>
      </c>
      <c r="AJ154" s="156"/>
      <c r="CE154" s="183"/>
      <c r="CU154" s="184"/>
    </row>
    <row r="155" spans="1:99" s="182" customFormat="1" ht="24.95" customHeight="1">
      <c r="A155" s="150"/>
      <c r="B155" s="150"/>
      <c r="C155" s="313"/>
      <c r="D155" s="217"/>
      <c r="E155" s="217" t="str">
        <f>HLOOKUP(WEEKDAY(D155,2),data!$A$1:$G$2,2)</f>
        <v>(토)</v>
      </c>
      <c r="F155" s="150"/>
      <c r="G155" s="150"/>
      <c r="H155" s="152"/>
      <c r="I155" s="152" t="e">
        <f>VLOOKUP(J155,'사업장현황(25하)'!$A$2:$T$1836,3,FALSE)</f>
        <v>#N/A</v>
      </c>
      <c r="J155" s="172"/>
      <c r="K155" s="334"/>
      <c r="L155" s="181"/>
      <c r="M155" s="153" t="e">
        <f>VLOOKUP(J155,'사업장현황(25하)'!$A$2:$T$1836,13,FALSE)</f>
        <v>#N/A</v>
      </c>
      <c r="N155" s="150" t="e">
        <f>VLOOKUP(J155,'사업장현황(25하)'!$A$2:$T$1836,14,FALSE)</f>
        <v>#N/A</v>
      </c>
      <c r="O155" s="152" t="e">
        <f>VLOOKUP(J155,'사업장현황(25하)'!$A$2:$T$1836,2,FALSE)</f>
        <v>#N/A</v>
      </c>
      <c r="P155" s="152" t="e">
        <f>VLOOKUP(J155,'사업장현황(25하)'!$A$2:$T$1836,4,FALSE)</f>
        <v>#N/A</v>
      </c>
      <c r="Q155" s="150" t="e">
        <f>VLOOKUP(J155,'사업장현황(25하)'!$A$2:$T$1836,6,FALSE)</f>
        <v>#N/A</v>
      </c>
      <c r="R155" s="150" t="e">
        <f>VLOOKUP(J155,'사업장현황(25하)'!$A$2:$T$1836,7,FALSE)</f>
        <v>#N/A</v>
      </c>
      <c r="S155" s="150" t="e">
        <f>VLOOKUP(J155,'사업장현황(25하)'!$A$2:$T$1836,8,FALSE)</f>
        <v>#N/A</v>
      </c>
      <c r="T155" s="150" t="e">
        <f>VLOOKUP(J155,'사업장현황(25하)'!$A$2:$T$1836,9,FALSE)</f>
        <v>#N/A</v>
      </c>
      <c r="U155" s="150" t="e">
        <f>VLOOKUP(J155,'사업장현황(25하)'!$A$2:$T$1836,10,FALSE)</f>
        <v>#N/A</v>
      </c>
      <c r="V155" s="152" t="e">
        <f>VLOOKUP(J155,'사업장현황(25하)'!$A$2:$T$1836,12,FALSE)</f>
        <v>#N/A</v>
      </c>
      <c r="W155" s="217"/>
      <c r="X155" s="151"/>
      <c r="Y155" s="151" t="e">
        <f>VLOOKUP(J155,'사업장현황(25하)'!$A$2:$T$1836,11,FALSE)</f>
        <v>#N/A</v>
      </c>
      <c r="Z155" s="151"/>
      <c r="AA155" s="155"/>
      <c r="AB155" s="155"/>
      <c r="AC155" s="211"/>
      <c r="AD155" s="155">
        <f t="shared" si="14"/>
        <v>0</v>
      </c>
      <c r="AE155" s="217"/>
      <c r="AF155" s="155"/>
      <c r="AG155" s="217"/>
      <c r="AH155" s="155"/>
      <c r="AI155" s="145">
        <f t="shared" si="15"/>
        <v>0</v>
      </c>
      <c r="AJ155" s="156"/>
      <c r="CE155" s="183"/>
      <c r="CU155" s="184"/>
    </row>
    <row r="156" spans="1:99" s="168" customFormat="1" ht="24.95" customHeight="1">
      <c r="A156" s="150"/>
      <c r="B156" s="150"/>
      <c r="C156" s="313"/>
      <c r="D156" s="217"/>
      <c r="E156" s="217" t="str">
        <f>HLOOKUP(WEEKDAY(D156,2),data!$A$1:$G$2,2)</f>
        <v>(토)</v>
      </c>
      <c r="F156" s="150"/>
      <c r="G156" s="150"/>
      <c r="H156" s="152"/>
      <c r="I156" s="152" t="e">
        <f>VLOOKUP(J156,'사업장현황(25하)'!$A$2:$T$1836,3,FALSE)</f>
        <v>#N/A</v>
      </c>
      <c r="J156" s="172"/>
      <c r="K156" s="334"/>
      <c r="L156" s="167"/>
      <c r="M156" s="153" t="e">
        <f>VLOOKUP(J156,'사업장현황(25하)'!$A$2:$T$1836,13,FALSE)</f>
        <v>#N/A</v>
      </c>
      <c r="N156" s="150" t="e">
        <f>VLOOKUP(J156,'사업장현황(25하)'!$A$2:$T$1836,14,FALSE)</f>
        <v>#N/A</v>
      </c>
      <c r="O156" s="152" t="e">
        <f>VLOOKUP(J156,'사업장현황(25하)'!$A$2:$T$1836,2,FALSE)</f>
        <v>#N/A</v>
      </c>
      <c r="P156" s="152" t="e">
        <f>VLOOKUP(J156,'사업장현황(25하)'!$A$2:$T$1836,4,FALSE)</f>
        <v>#N/A</v>
      </c>
      <c r="Q156" s="150" t="e">
        <f>VLOOKUP(J156,'사업장현황(25하)'!$A$2:$T$1836,6,FALSE)</f>
        <v>#N/A</v>
      </c>
      <c r="R156" s="150" t="e">
        <f>VLOOKUP(J156,'사업장현황(25하)'!$A$2:$T$1836,7,FALSE)</f>
        <v>#N/A</v>
      </c>
      <c r="S156" s="150" t="e">
        <f>VLOOKUP(J156,'사업장현황(25하)'!$A$2:$T$1836,8,FALSE)</f>
        <v>#N/A</v>
      </c>
      <c r="T156" s="150" t="e">
        <f>VLOOKUP(J156,'사업장현황(25하)'!$A$2:$T$1836,9,FALSE)</f>
        <v>#N/A</v>
      </c>
      <c r="U156" s="150" t="e">
        <f>VLOOKUP(J156,'사업장현황(25하)'!$A$2:$T$1836,10,FALSE)</f>
        <v>#N/A</v>
      </c>
      <c r="V156" s="152" t="e">
        <f>VLOOKUP(J156,'사업장현황(25하)'!$A$2:$T$1836,12,FALSE)</f>
        <v>#N/A</v>
      </c>
      <c r="W156" s="217"/>
      <c r="X156" s="151"/>
      <c r="Y156" s="151" t="e">
        <f>VLOOKUP(J156,'사업장현황(25하)'!$A$2:$T$1836,11,FALSE)</f>
        <v>#N/A</v>
      </c>
      <c r="Z156" s="151"/>
      <c r="AA156" s="155"/>
      <c r="AB156" s="155"/>
      <c r="AC156" s="211"/>
      <c r="AD156" s="155">
        <f t="shared" si="14"/>
        <v>0</v>
      </c>
      <c r="AE156" s="217"/>
      <c r="AF156" s="155"/>
      <c r="AG156" s="217"/>
      <c r="AH156" s="155"/>
      <c r="AI156" s="145">
        <f t="shared" si="15"/>
        <v>0</v>
      </c>
      <c r="AJ156" s="156"/>
      <c r="CE156" s="169"/>
      <c r="CU156" s="170"/>
    </row>
    <row r="157" spans="1:99" s="168" customFormat="1" ht="24.95" customHeight="1">
      <c r="A157" s="150"/>
      <c r="B157" s="150"/>
      <c r="C157" s="313"/>
      <c r="D157" s="217"/>
      <c r="E157" s="217" t="str">
        <f>HLOOKUP(WEEKDAY(D157,2),data!$A$1:$G$2,2)</f>
        <v>(토)</v>
      </c>
      <c r="F157" s="150"/>
      <c r="G157" s="150"/>
      <c r="H157" s="152"/>
      <c r="I157" s="152" t="e">
        <f>VLOOKUP(J157,'사업장현황(25하)'!$A$2:$T$1836,3,FALSE)</f>
        <v>#N/A</v>
      </c>
      <c r="J157" s="172"/>
      <c r="K157" s="334"/>
      <c r="L157" s="167"/>
      <c r="M157" s="153" t="e">
        <f>VLOOKUP(J157,'사업장현황(25하)'!$A$2:$T$1836,13,FALSE)</f>
        <v>#N/A</v>
      </c>
      <c r="N157" s="150" t="e">
        <f>VLOOKUP(J157,'사업장현황(25하)'!$A$2:$T$1836,14,FALSE)</f>
        <v>#N/A</v>
      </c>
      <c r="O157" s="152" t="e">
        <f>VLOOKUP(J157,'사업장현황(25하)'!$A$2:$T$1836,2,FALSE)</f>
        <v>#N/A</v>
      </c>
      <c r="P157" s="152" t="e">
        <f>VLOOKUP(J157,'사업장현황(25하)'!$A$2:$T$1836,4,FALSE)</f>
        <v>#N/A</v>
      </c>
      <c r="Q157" s="150" t="e">
        <f>VLOOKUP(J157,'사업장현황(25하)'!$A$2:$T$1836,6,FALSE)</f>
        <v>#N/A</v>
      </c>
      <c r="R157" s="150" t="e">
        <f>VLOOKUP(J157,'사업장현황(25하)'!$A$2:$T$1836,7,FALSE)</f>
        <v>#N/A</v>
      </c>
      <c r="S157" s="150" t="e">
        <f>VLOOKUP(J157,'사업장현황(25하)'!$A$2:$T$1836,8,FALSE)</f>
        <v>#N/A</v>
      </c>
      <c r="T157" s="150" t="e">
        <f>VLOOKUP(J157,'사업장현황(25하)'!$A$2:$T$1836,9,FALSE)</f>
        <v>#N/A</v>
      </c>
      <c r="U157" s="150" t="e">
        <f>VLOOKUP(J157,'사업장현황(25하)'!$A$2:$T$1836,10,FALSE)</f>
        <v>#N/A</v>
      </c>
      <c r="V157" s="152" t="e">
        <f>VLOOKUP(J157,'사업장현황(25하)'!$A$2:$T$1836,12,FALSE)</f>
        <v>#N/A</v>
      </c>
      <c r="W157" s="217"/>
      <c r="X157" s="151"/>
      <c r="Y157" s="151" t="e">
        <f>VLOOKUP(J157,'사업장현황(25하)'!$A$2:$T$1836,11,FALSE)</f>
        <v>#N/A</v>
      </c>
      <c r="Z157" s="151"/>
      <c r="AA157" s="155"/>
      <c r="AB157" s="155"/>
      <c r="AC157" s="211"/>
      <c r="AD157" s="155">
        <f t="shared" si="14"/>
        <v>0</v>
      </c>
      <c r="AE157" s="217"/>
      <c r="AF157" s="155"/>
      <c r="AG157" s="217"/>
      <c r="AH157" s="155"/>
      <c r="AI157" s="145">
        <f t="shared" si="15"/>
        <v>0</v>
      </c>
      <c r="AJ157" s="156"/>
      <c r="CE157" s="169"/>
      <c r="CU157" s="170"/>
    </row>
    <row r="158" spans="1:99" s="168" customFormat="1" ht="24.95" customHeight="1">
      <c r="A158" s="150"/>
      <c r="B158" s="150"/>
      <c r="C158" s="313"/>
      <c r="D158" s="217"/>
      <c r="E158" s="217" t="str">
        <f>HLOOKUP(WEEKDAY(D158,2),data!$A$1:$G$2,2)</f>
        <v>(토)</v>
      </c>
      <c r="F158" s="150"/>
      <c r="G158" s="150"/>
      <c r="H158" s="152"/>
      <c r="I158" s="152" t="e">
        <f>VLOOKUP(J158,'사업장현황(25하)'!$A$2:$T$1836,3,FALSE)</f>
        <v>#N/A</v>
      </c>
      <c r="J158" s="172"/>
      <c r="K158" s="334"/>
      <c r="L158" s="167"/>
      <c r="M158" s="153" t="e">
        <f>VLOOKUP(J158,'사업장현황(25하)'!$A$2:$T$1836,13,FALSE)</f>
        <v>#N/A</v>
      </c>
      <c r="N158" s="150" t="e">
        <f>VLOOKUP(J158,'사업장현황(25하)'!$A$2:$T$1836,14,FALSE)</f>
        <v>#N/A</v>
      </c>
      <c r="O158" s="152" t="e">
        <f>VLOOKUP(J158,'사업장현황(25하)'!$A$2:$T$1836,2,FALSE)</f>
        <v>#N/A</v>
      </c>
      <c r="P158" s="152" t="e">
        <f>VLOOKUP(J158,'사업장현황(25하)'!$A$2:$T$1836,4,FALSE)</f>
        <v>#N/A</v>
      </c>
      <c r="Q158" s="150" t="e">
        <f>VLOOKUP(J158,'사업장현황(25하)'!$A$2:$T$1836,6,FALSE)</f>
        <v>#N/A</v>
      </c>
      <c r="R158" s="150" t="e">
        <f>VLOOKUP(J158,'사업장현황(25하)'!$A$2:$T$1836,7,FALSE)</f>
        <v>#N/A</v>
      </c>
      <c r="S158" s="150" t="e">
        <f>VLOOKUP(J158,'사업장현황(25하)'!$A$2:$T$1836,8,FALSE)</f>
        <v>#N/A</v>
      </c>
      <c r="T158" s="150" t="e">
        <f>VLOOKUP(J158,'사업장현황(25하)'!$A$2:$T$1836,9,FALSE)</f>
        <v>#N/A</v>
      </c>
      <c r="U158" s="150" t="e">
        <f>VLOOKUP(J158,'사업장현황(25하)'!$A$2:$T$1836,10,FALSE)</f>
        <v>#N/A</v>
      </c>
      <c r="V158" s="152" t="e">
        <f>VLOOKUP(J158,'사업장현황(25하)'!$A$2:$T$1836,12,FALSE)</f>
        <v>#N/A</v>
      </c>
      <c r="W158" s="217"/>
      <c r="X158" s="151"/>
      <c r="Y158" s="151" t="e">
        <f>VLOOKUP(J158,'사업장현황(25하)'!$A$2:$T$1836,11,FALSE)</f>
        <v>#N/A</v>
      </c>
      <c r="Z158" s="151"/>
      <c r="AA158" s="155"/>
      <c r="AB158" s="155"/>
      <c r="AC158" s="211"/>
      <c r="AD158" s="155">
        <f t="shared" si="14"/>
        <v>0</v>
      </c>
      <c r="AE158" s="217"/>
      <c r="AF158" s="155"/>
      <c r="AG158" s="217"/>
      <c r="AH158" s="155"/>
      <c r="AI158" s="145">
        <f t="shared" si="15"/>
        <v>0</v>
      </c>
      <c r="AJ158" s="156"/>
      <c r="CE158" s="169"/>
      <c r="CU158" s="170"/>
    </row>
    <row r="159" spans="1:99" s="168" customFormat="1" ht="24.95" customHeight="1">
      <c r="A159" s="150"/>
      <c r="B159" s="150"/>
      <c r="C159" s="313"/>
      <c r="D159" s="217"/>
      <c r="E159" s="217" t="str">
        <f>HLOOKUP(WEEKDAY(D159,2),data!$A$1:$G$2,2)</f>
        <v>(토)</v>
      </c>
      <c r="F159" s="150"/>
      <c r="G159" s="150"/>
      <c r="H159" s="152"/>
      <c r="I159" s="152" t="e">
        <f>VLOOKUP(J159,'사업장현황(25하)'!$A$2:$T$1836,3,FALSE)</f>
        <v>#N/A</v>
      </c>
      <c r="J159" s="172"/>
      <c r="K159" s="334"/>
      <c r="L159" s="167"/>
      <c r="M159" s="153" t="e">
        <f>VLOOKUP(J159,'사업장현황(25하)'!$A$2:$T$1836,13,FALSE)</f>
        <v>#N/A</v>
      </c>
      <c r="N159" s="150" t="e">
        <f>VLOOKUP(J159,'사업장현황(25하)'!$A$2:$T$1836,14,FALSE)</f>
        <v>#N/A</v>
      </c>
      <c r="O159" s="152" t="e">
        <f>VLOOKUP(J159,'사업장현황(25하)'!$A$2:$T$1836,2,FALSE)</f>
        <v>#N/A</v>
      </c>
      <c r="P159" s="152" t="e">
        <f>VLOOKUP(J159,'사업장현황(25하)'!$A$2:$T$1836,4,FALSE)</f>
        <v>#N/A</v>
      </c>
      <c r="Q159" s="150" t="e">
        <f>VLOOKUP(J159,'사업장현황(25하)'!$A$2:$T$1836,6,FALSE)</f>
        <v>#N/A</v>
      </c>
      <c r="R159" s="150" t="e">
        <f>VLOOKUP(J159,'사업장현황(25하)'!$A$2:$T$1836,7,FALSE)</f>
        <v>#N/A</v>
      </c>
      <c r="S159" s="150" t="e">
        <f>VLOOKUP(J159,'사업장현황(25하)'!$A$2:$T$1836,8,FALSE)</f>
        <v>#N/A</v>
      </c>
      <c r="T159" s="150" t="e">
        <f>VLOOKUP(J159,'사업장현황(25하)'!$A$2:$T$1836,9,FALSE)</f>
        <v>#N/A</v>
      </c>
      <c r="U159" s="150" t="e">
        <f>VLOOKUP(J159,'사업장현황(25하)'!$A$2:$T$1836,10,FALSE)</f>
        <v>#N/A</v>
      </c>
      <c r="V159" s="152" t="e">
        <f>VLOOKUP(J159,'사업장현황(25하)'!$A$2:$T$1836,12,FALSE)</f>
        <v>#N/A</v>
      </c>
      <c r="W159" s="217"/>
      <c r="X159" s="151"/>
      <c r="Y159" s="151" t="e">
        <f>VLOOKUP(J159,'사업장현황(25하)'!$A$2:$T$1836,11,FALSE)</f>
        <v>#N/A</v>
      </c>
      <c r="Z159" s="151"/>
      <c r="AA159" s="155"/>
      <c r="AB159" s="155"/>
      <c r="AC159" s="211"/>
      <c r="AD159" s="155">
        <f t="shared" si="14"/>
        <v>0</v>
      </c>
      <c r="AE159" s="217"/>
      <c r="AF159" s="155"/>
      <c r="AG159" s="217"/>
      <c r="AH159" s="155"/>
      <c r="AI159" s="145">
        <f t="shared" si="15"/>
        <v>0</v>
      </c>
      <c r="AJ159" s="156"/>
      <c r="CE159" s="169"/>
      <c r="CU159" s="170"/>
    </row>
    <row r="160" spans="1:99" s="164" customFormat="1" ht="24.95" customHeight="1">
      <c r="A160" s="150"/>
      <c r="B160" s="150"/>
      <c r="C160" s="313"/>
      <c r="D160" s="217"/>
      <c r="E160" s="217" t="str">
        <f>HLOOKUP(WEEKDAY(D160,2),data!$A$1:$G$2,2)</f>
        <v>(토)</v>
      </c>
      <c r="F160" s="150"/>
      <c r="G160" s="150"/>
      <c r="H160" s="152"/>
      <c r="I160" s="152" t="e">
        <f>VLOOKUP(J160,'사업장현황(25하)'!$A$2:$T$1836,3,FALSE)</f>
        <v>#N/A</v>
      </c>
      <c r="J160" s="172"/>
      <c r="K160" s="334"/>
      <c r="L160" s="163"/>
      <c r="M160" s="153" t="e">
        <f>VLOOKUP(J160,'사업장현황(25하)'!$A$2:$T$1836,13,FALSE)</f>
        <v>#N/A</v>
      </c>
      <c r="N160" s="150" t="e">
        <f>VLOOKUP(J160,'사업장현황(25하)'!$A$2:$T$1836,14,FALSE)</f>
        <v>#N/A</v>
      </c>
      <c r="O160" s="152" t="e">
        <f>VLOOKUP(J160,'사업장현황(25하)'!$A$2:$T$1836,2,FALSE)</f>
        <v>#N/A</v>
      </c>
      <c r="P160" s="152" t="e">
        <f>VLOOKUP(J160,'사업장현황(25하)'!$A$2:$T$1836,4,FALSE)</f>
        <v>#N/A</v>
      </c>
      <c r="Q160" s="150" t="e">
        <f>VLOOKUP(J160,'사업장현황(25하)'!$A$2:$T$1836,6,FALSE)</f>
        <v>#N/A</v>
      </c>
      <c r="R160" s="150" t="e">
        <f>VLOOKUP(J160,'사업장현황(25하)'!$A$2:$T$1836,7,FALSE)</f>
        <v>#N/A</v>
      </c>
      <c r="S160" s="150" t="e">
        <f>VLOOKUP(J160,'사업장현황(25하)'!$A$2:$T$1836,8,FALSE)</f>
        <v>#N/A</v>
      </c>
      <c r="T160" s="150" t="e">
        <f>VLOOKUP(J160,'사업장현황(25하)'!$A$2:$T$1836,9,FALSE)</f>
        <v>#N/A</v>
      </c>
      <c r="U160" s="150" t="e">
        <f>VLOOKUP(J160,'사업장현황(25하)'!$A$2:$T$1836,10,FALSE)</f>
        <v>#N/A</v>
      </c>
      <c r="V160" s="152" t="e">
        <f>VLOOKUP(J160,'사업장현황(25하)'!$A$2:$T$1836,12,FALSE)</f>
        <v>#N/A</v>
      </c>
      <c r="W160" s="217"/>
      <c r="X160" s="151"/>
      <c r="Y160" s="151" t="e">
        <f>VLOOKUP(J160,'사업장현황(25하)'!$A$2:$T$1836,11,FALSE)</f>
        <v>#N/A</v>
      </c>
      <c r="Z160" s="151"/>
      <c r="AA160" s="155"/>
      <c r="AB160" s="155"/>
      <c r="AC160" s="211"/>
      <c r="AD160" s="155">
        <f t="shared" si="14"/>
        <v>0</v>
      </c>
      <c r="AE160" s="217"/>
      <c r="AF160" s="155"/>
      <c r="AG160" s="217"/>
      <c r="AH160" s="155"/>
      <c r="AI160" s="145">
        <f t="shared" si="15"/>
        <v>0</v>
      </c>
      <c r="AJ160" s="156"/>
      <c r="CE160" s="173"/>
      <c r="CU160" s="174"/>
    </row>
    <row r="161" spans="1:99" s="164" customFormat="1" ht="24.95" customHeight="1">
      <c r="A161" s="150"/>
      <c r="B161" s="150"/>
      <c r="C161" s="313"/>
      <c r="D161" s="217"/>
      <c r="E161" s="217" t="str">
        <f>HLOOKUP(WEEKDAY(D161,2),data!$A$1:$G$2,2)</f>
        <v>(토)</v>
      </c>
      <c r="F161" s="150"/>
      <c r="G161" s="150"/>
      <c r="H161" s="152"/>
      <c r="I161" s="152" t="e">
        <f>VLOOKUP(J161,'사업장현황(25하)'!$A$2:$T$1836,3,FALSE)</f>
        <v>#N/A</v>
      </c>
      <c r="J161" s="172"/>
      <c r="K161" s="334"/>
      <c r="L161" s="163"/>
      <c r="M161" s="153" t="e">
        <f>VLOOKUP(J161,'사업장현황(25하)'!$A$2:$T$1836,13,FALSE)</f>
        <v>#N/A</v>
      </c>
      <c r="N161" s="150" t="e">
        <f>VLOOKUP(J161,'사업장현황(25하)'!$A$2:$T$1836,14,FALSE)</f>
        <v>#N/A</v>
      </c>
      <c r="O161" s="152" t="e">
        <f>VLOOKUP(J161,'사업장현황(25하)'!$A$2:$T$1836,2,FALSE)</f>
        <v>#N/A</v>
      </c>
      <c r="P161" s="152" t="e">
        <f>VLOOKUP(J161,'사업장현황(25하)'!$A$2:$T$1836,4,FALSE)</f>
        <v>#N/A</v>
      </c>
      <c r="Q161" s="150" t="e">
        <f>VLOOKUP(J161,'사업장현황(25하)'!$A$2:$T$1836,6,FALSE)</f>
        <v>#N/A</v>
      </c>
      <c r="R161" s="150" t="e">
        <f>VLOOKUP(J161,'사업장현황(25하)'!$A$2:$T$1836,7,FALSE)</f>
        <v>#N/A</v>
      </c>
      <c r="S161" s="150" t="e">
        <f>VLOOKUP(J161,'사업장현황(25하)'!$A$2:$T$1836,8,FALSE)</f>
        <v>#N/A</v>
      </c>
      <c r="T161" s="150" t="e">
        <f>VLOOKUP(J161,'사업장현황(25하)'!$A$2:$T$1836,9,FALSE)</f>
        <v>#N/A</v>
      </c>
      <c r="U161" s="150" t="e">
        <f>VLOOKUP(J161,'사업장현황(25하)'!$A$2:$T$1836,10,FALSE)</f>
        <v>#N/A</v>
      </c>
      <c r="V161" s="152" t="e">
        <f>VLOOKUP(J161,'사업장현황(25하)'!$A$2:$T$1836,12,FALSE)</f>
        <v>#N/A</v>
      </c>
      <c r="W161" s="217"/>
      <c r="X161" s="151"/>
      <c r="Y161" s="151" t="e">
        <f>VLOOKUP(J161,'사업장현황(25하)'!$A$2:$T$1836,11,FALSE)</f>
        <v>#N/A</v>
      </c>
      <c r="Z161" s="151"/>
      <c r="AA161" s="155"/>
      <c r="AB161" s="155"/>
      <c r="AC161" s="211"/>
      <c r="AD161" s="155">
        <f t="shared" si="14"/>
        <v>0</v>
      </c>
      <c r="AE161" s="217"/>
      <c r="AF161" s="155"/>
      <c r="AG161" s="217"/>
      <c r="AH161" s="155"/>
      <c r="AI161" s="145">
        <f t="shared" si="15"/>
        <v>0</v>
      </c>
      <c r="AJ161" s="156"/>
      <c r="CE161" s="173"/>
      <c r="CU161" s="174"/>
    </row>
    <row r="162" spans="1:99" s="168" customFormat="1" ht="24.95" customHeight="1">
      <c r="A162" s="150"/>
      <c r="B162" s="150"/>
      <c r="C162" s="313"/>
      <c r="D162" s="217"/>
      <c r="E162" s="217" t="str">
        <f>HLOOKUP(WEEKDAY(D162,2),data!$A$1:$G$2,2)</f>
        <v>(토)</v>
      </c>
      <c r="F162" s="150"/>
      <c r="G162" s="150"/>
      <c r="H162" s="152"/>
      <c r="I162" s="152" t="e">
        <f>VLOOKUP(J162,'사업장현황(25하)'!$A$2:$T$1836,3,FALSE)</f>
        <v>#N/A</v>
      </c>
      <c r="J162" s="172"/>
      <c r="K162" s="334"/>
      <c r="L162" s="167"/>
      <c r="M162" s="153" t="e">
        <f>VLOOKUP(J162,'사업장현황(25하)'!$A$2:$T$1836,13,FALSE)</f>
        <v>#N/A</v>
      </c>
      <c r="N162" s="150" t="e">
        <f>VLOOKUP(J162,'사업장현황(25하)'!$A$2:$T$1836,14,FALSE)</f>
        <v>#N/A</v>
      </c>
      <c r="O162" s="152" t="e">
        <f>VLOOKUP(J162,'사업장현황(25하)'!$A$2:$T$1836,2,FALSE)</f>
        <v>#N/A</v>
      </c>
      <c r="P162" s="152" t="e">
        <f>VLOOKUP(J162,'사업장현황(25하)'!$A$2:$T$1836,4,FALSE)</f>
        <v>#N/A</v>
      </c>
      <c r="Q162" s="150" t="e">
        <f>VLOOKUP(J162,'사업장현황(25하)'!$A$2:$T$1836,6,FALSE)</f>
        <v>#N/A</v>
      </c>
      <c r="R162" s="150" t="e">
        <f>VLOOKUP(J162,'사업장현황(25하)'!$A$2:$T$1836,7,FALSE)</f>
        <v>#N/A</v>
      </c>
      <c r="S162" s="150" t="e">
        <f>VLOOKUP(J162,'사업장현황(25하)'!$A$2:$T$1836,8,FALSE)</f>
        <v>#N/A</v>
      </c>
      <c r="T162" s="150" t="e">
        <f>VLOOKUP(J162,'사업장현황(25하)'!$A$2:$T$1836,9,FALSE)</f>
        <v>#N/A</v>
      </c>
      <c r="U162" s="150" t="e">
        <f>VLOOKUP(J162,'사업장현황(25하)'!$A$2:$T$1836,10,FALSE)</f>
        <v>#N/A</v>
      </c>
      <c r="V162" s="152" t="e">
        <f>VLOOKUP(J162,'사업장현황(25하)'!$A$2:$T$1836,12,FALSE)</f>
        <v>#N/A</v>
      </c>
      <c r="W162" s="217"/>
      <c r="X162" s="151"/>
      <c r="Y162" s="151" t="e">
        <f>VLOOKUP(J162,'사업장현황(25하)'!$A$2:$T$1836,11,FALSE)</f>
        <v>#N/A</v>
      </c>
      <c r="Z162" s="151"/>
      <c r="AA162" s="155"/>
      <c r="AB162" s="155"/>
      <c r="AC162" s="211"/>
      <c r="AD162" s="155">
        <f t="shared" si="14"/>
        <v>0</v>
      </c>
      <c r="AE162" s="217"/>
      <c r="AF162" s="155"/>
      <c r="AG162" s="217"/>
      <c r="AH162" s="155"/>
      <c r="AI162" s="145">
        <f t="shared" si="15"/>
        <v>0</v>
      </c>
      <c r="AJ162" s="156"/>
      <c r="CE162" s="169"/>
      <c r="CU162" s="170"/>
    </row>
    <row r="163" spans="1:99" s="168" customFormat="1" ht="24.95" customHeight="1">
      <c r="A163" s="150"/>
      <c r="B163" s="150"/>
      <c r="C163" s="313"/>
      <c r="D163" s="217"/>
      <c r="E163" s="217" t="str">
        <f>HLOOKUP(WEEKDAY(D163,2),data!$A$1:$G$2,2)</f>
        <v>(토)</v>
      </c>
      <c r="F163" s="150"/>
      <c r="G163" s="150"/>
      <c r="H163" s="152"/>
      <c r="I163" s="152" t="e">
        <f>VLOOKUP(J163,'사업장현황(25하)'!$A$2:$T$1836,3,FALSE)</f>
        <v>#N/A</v>
      </c>
      <c r="J163" s="172"/>
      <c r="K163" s="334"/>
      <c r="L163" s="167"/>
      <c r="M163" s="153" t="e">
        <f>VLOOKUP(J163,'사업장현황(25하)'!$A$2:$T$1836,13,FALSE)</f>
        <v>#N/A</v>
      </c>
      <c r="N163" s="150" t="e">
        <f>VLOOKUP(J163,'사업장현황(25하)'!$A$2:$T$1836,14,FALSE)</f>
        <v>#N/A</v>
      </c>
      <c r="O163" s="152" t="e">
        <f>VLOOKUP(J163,'사업장현황(25하)'!$A$2:$T$1836,2,FALSE)</f>
        <v>#N/A</v>
      </c>
      <c r="P163" s="152" t="e">
        <f>VLOOKUP(J163,'사업장현황(25하)'!$A$2:$T$1836,4,FALSE)</f>
        <v>#N/A</v>
      </c>
      <c r="Q163" s="150" t="e">
        <f>VLOOKUP(J163,'사업장현황(25하)'!$A$2:$T$1836,6,FALSE)</f>
        <v>#N/A</v>
      </c>
      <c r="R163" s="150" t="e">
        <f>VLOOKUP(J163,'사업장현황(25하)'!$A$2:$T$1836,7,FALSE)</f>
        <v>#N/A</v>
      </c>
      <c r="S163" s="150" t="e">
        <f>VLOOKUP(J163,'사업장현황(25하)'!$A$2:$T$1836,8,FALSE)</f>
        <v>#N/A</v>
      </c>
      <c r="T163" s="150" t="e">
        <f>VLOOKUP(J163,'사업장현황(25하)'!$A$2:$T$1836,9,FALSE)</f>
        <v>#N/A</v>
      </c>
      <c r="U163" s="150" t="e">
        <f>VLOOKUP(J163,'사업장현황(25하)'!$A$2:$T$1836,10,FALSE)</f>
        <v>#N/A</v>
      </c>
      <c r="V163" s="152" t="e">
        <f>VLOOKUP(J163,'사업장현황(25하)'!$A$2:$T$1836,12,FALSE)</f>
        <v>#N/A</v>
      </c>
      <c r="W163" s="217"/>
      <c r="X163" s="151"/>
      <c r="Y163" s="151" t="e">
        <f>VLOOKUP(J163,'사업장현황(25하)'!$A$2:$T$1836,11,FALSE)</f>
        <v>#N/A</v>
      </c>
      <c r="Z163" s="151"/>
      <c r="AA163" s="155"/>
      <c r="AB163" s="155"/>
      <c r="AC163" s="211"/>
      <c r="AD163" s="155">
        <f t="shared" si="14"/>
        <v>0</v>
      </c>
      <c r="AE163" s="217"/>
      <c r="AF163" s="155"/>
      <c r="AG163" s="217"/>
      <c r="AH163" s="155"/>
      <c r="AI163" s="145">
        <f t="shared" si="15"/>
        <v>0</v>
      </c>
      <c r="AJ163" s="156"/>
      <c r="CE163" s="169"/>
      <c r="CU163" s="170"/>
    </row>
    <row r="164" spans="1:99" s="168" customFormat="1" ht="24.95" customHeight="1">
      <c r="A164" s="150"/>
      <c r="B164" s="150"/>
      <c r="C164" s="313"/>
      <c r="D164" s="217"/>
      <c r="E164" s="217" t="str">
        <f>HLOOKUP(WEEKDAY(D164,2),data!$A$1:$G$2,2)</f>
        <v>(토)</v>
      </c>
      <c r="F164" s="150"/>
      <c r="G164" s="150"/>
      <c r="H164" s="152"/>
      <c r="I164" s="152" t="e">
        <f>VLOOKUP(J164,'사업장현황(25하)'!$A$2:$T$1836,3,FALSE)</f>
        <v>#N/A</v>
      </c>
      <c r="J164" s="172"/>
      <c r="K164" s="334"/>
      <c r="L164" s="167"/>
      <c r="M164" s="153" t="e">
        <f>VLOOKUP(J164,'사업장현황(25하)'!$A$2:$T$1836,13,FALSE)</f>
        <v>#N/A</v>
      </c>
      <c r="N164" s="150" t="e">
        <f>VLOOKUP(J164,'사업장현황(25하)'!$A$2:$T$1836,14,FALSE)</f>
        <v>#N/A</v>
      </c>
      <c r="O164" s="152" t="e">
        <f>VLOOKUP(J164,'사업장현황(25하)'!$A$2:$T$1836,2,FALSE)</f>
        <v>#N/A</v>
      </c>
      <c r="P164" s="152" t="e">
        <f>VLOOKUP(J164,'사업장현황(25하)'!$A$2:$T$1836,4,FALSE)</f>
        <v>#N/A</v>
      </c>
      <c r="Q164" s="150" t="e">
        <f>VLOOKUP(J164,'사업장현황(25하)'!$A$2:$T$1836,6,FALSE)</f>
        <v>#N/A</v>
      </c>
      <c r="R164" s="150" t="e">
        <f>VLOOKUP(J164,'사업장현황(25하)'!$A$2:$T$1836,7,FALSE)</f>
        <v>#N/A</v>
      </c>
      <c r="S164" s="150" t="e">
        <f>VLOOKUP(J164,'사업장현황(25하)'!$A$2:$T$1836,8,FALSE)</f>
        <v>#N/A</v>
      </c>
      <c r="T164" s="150" t="e">
        <f>VLOOKUP(J164,'사업장현황(25하)'!$A$2:$T$1836,9,FALSE)</f>
        <v>#N/A</v>
      </c>
      <c r="U164" s="150" t="e">
        <f>VLOOKUP(J164,'사업장현황(25하)'!$A$2:$T$1836,10,FALSE)</f>
        <v>#N/A</v>
      </c>
      <c r="V164" s="152" t="e">
        <f>VLOOKUP(J164,'사업장현황(25하)'!$A$2:$T$1836,12,FALSE)</f>
        <v>#N/A</v>
      </c>
      <c r="W164" s="217"/>
      <c r="X164" s="151"/>
      <c r="Y164" s="151" t="e">
        <f>VLOOKUP(J164,'사업장현황(25하)'!$A$2:$T$1836,11,FALSE)</f>
        <v>#N/A</v>
      </c>
      <c r="Z164" s="151"/>
      <c r="AA164" s="155"/>
      <c r="AB164" s="155"/>
      <c r="AC164" s="211"/>
      <c r="AD164" s="155">
        <f t="shared" si="14"/>
        <v>0</v>
      </c>
      <c r="AE164" s="217"/>
      <c r="AF164" s="155"/>
      <c r="AG164" s="217"/>
      <c r="AH164" s="155"/>
      <c r="AI164" s="145">
        <f t="shared" si="15"/>
        <v>0</v>
      </c>
      <c r="AJ164" s="156"/>
      <c r="CE164" s="169"/>
      <c r="CU164" s="170"/>
    </row>
    <row r="165" spans="1:99" s="168" customFormat="1" ht="24.95" customHeight="1">
      <c r="A165" s="150"/>
      <c r="B165" s="150"/>
      <c r="C165" s="313"/>
      <c r="D165" s="217"/>
      <c r="E165" s="217" t="str">
        <f>HLOOKUP(WEEKDAY(D165,2),data!$A$1:$G$2,2)</f>
        <v>(토)</v>
      </c>
      <c r="F165" s="150"/>
      <c r="G165" s="150"/>
      <c r="H165" s="152"/>
      <c r="I165" s="152" t="e">
        <f>VLOOKUP(J165,'사업장현황(25하)'!$A$2:$T$1836,3,FALSE)</f>
        <v>#N/A</v>
      </c>
      <c r="J165" s="172"/>
      <c r="K165" s="334"/>
      <c r="L165" s="167"/>
      <c r="M165" s="153" t="e">
        <f>VLOOKUP(J165,'사업장현황(25하)'!$A$2:$T$1836,13,FALSE)</f>
        <v>#N/A</v>
      </c>
      <c r="N165" s="150" t="e">
        <f>VLOOKUP(J165,'사업장현황(25하)'!$A$2:$T$1836,14,FALSE)</f>
        <v>#N/A</v>
      </c>
      <c r="O165" s="152" t="e">
        <f>VLOOKUP(J165,'사업장현황(25하)'!$A$2:$T$1836,2,FALSE)</f>
        <v>#N/A</v>
      </c>
      <c r="P165" s="152" t="e">
        <f>VLOOKUP(J165,'사업장현황(25하)'!$A$2:$T$1836,4,FALSE)</f>
        <v>#N/A</v>
      </c>
      <c r="Q165" s="150" t="e">
        <f>VLOOKUP(J165,'사업장현황(25하)'!$A$2:$T$1836,6,FALSE)</f>
        <v>#N/A</v>
      </c>
      <c r="R165" s="150" t="e">
        <f>VLOOKUP(J165,'사업장현황(25하)'!$A$2:$T$1836,7,FALSE)</f>
        <v>#N/A</v>
      </c>
      <c r="S165" s="150" t="e">
        <f>VLOOKUP(J165,'사업장현황(25하)'!$A$2:$T$1836,8,FALSE)</f>
        <v>#N/A</v>
      </c>
      <c r="T165" s="150" t="e">
        <f>VLOOKUP(J165,'사업장현황(25하)'!$A$2:$T$1836,9,FALSE)</f>
        <v>#N/A</v>
      </c>
      <c r="U165" s="150" t="e">
        <f>VLOOKUP(J165,'사업장현황(25하)'!$A$2:$T$1836,10,FALSE)</f>
        <v>#N/A</v>
      </c>
      <c r="V165" s="152" t="e">
        <f>VLOOKUP(J165,'사업장현황(25하)'!$A$2:$T$1836,12,FALSE)</f>
        <v>#N/A</v>
      </c>
      <c r="W165" s="217"/>
      <c r="X165" s="151"/>
      <c r="Y165" s="151" t="e">
        <f>VLOOKUP(J165,'사업장현황(25하)'!$A$2:$T$1836,11,FALSE)</f>
        <v>#N/A</v>
      </c>
      <c r="Z165" s="151"/>
      <c r="AA165" s="155"/>
      <c r="AB165" s="155"/>
      <c r="AC165" s="211"/>
      <c r="AD165" s="155">
        <f t="shared" si="14"/>
        <v>0</v>
      </c>
      <c r="AE165" s="217"/>
      <c r="AF165" s="155"/>
      <c r="AG165" s="217"/>
      <c r="AH165" s="155"/>
      <c r="AI165" s="145">
        <f t="shared" si="15"/>
        <v>0</v>
      </c>
      <c r="AJ165" s="156"/>
      <c r="CE165" s="169"/>
      <c r="CU165" s="170"/>
    </row>
    <row r="166" spans="1:99" s="168" customFormat="1" ht="24.95" customHeight="1">
      <c r="A166" s="150"/>
      <c r="B166" s="150"/>
      <c r="C166" s="313"/>
      <c r="D166" s="217"/>
      <c r="E166" s="217" t="str">
        <f>HLOOKUP(WEEKDAY(D166,2),data!$A$1:$G$2,2)</f>
        <v>(토)</v>
      </c>
      <c r="F166" s="150"/>
      <c r="G166" s="150"/>
      <c r="H166" s="152"/>
      <c r="I166" s="152" t="e">
        <f>VLOOKUP(J166,'사업장현황(25하)'!$A$2:$T$1836,3,FALSE)</f>
        <v>#N/A</v>
      </c>
      <c r="J166" s="152"/>
      <c r="K166" s="334"/>
      <c r="L166" s="167"/>
      <c r="M166" s="153" t="e">
        <f>VLOOKUP(J166,'사업장현황(25하)'!$A$2:$T$1836,13,FALSE)</f>
        <v>#N/A</v>
      </c>
      <c r="N166" s="150" t="e">
        <f>VLOOKUP(J166,'사업장현황(25하)'!$A$2:$T$1836,14,FALSE)</f>
        <v>#N/A</v>
      </c>
      <c r="O166" s="152" t="e">
        <f>VLOOKUP(J166,'사업장현황(25하)'!$A$2:$T$1836,2,FALSE)</f>
        <v>#N/A</v>
      </c>
      <c r="P166" s="152" t="e">
        <f>VLOOKUP(J166,'사업장현황(25하)'!$A$2:$T$1836,4,FALSE)</f>
        <v>#N/A</v>
      </c>
      <c r="Q166" s="150" t="e">
        <f>VLOOKUP(J166,'사업장현황(25하)'!$A$2:$T$1836,6,FALSE)</f>
        <v>#N/A</v>
      </c>
      <c r="R166" s="150" t="e">
        <f>VLOOKUP(J166,'사업장현황(25하)'!$A$2:$T$1836,7,FALSE)</f>
        <v>#N/A</v>
      </c>
      <c r="S166" s="150" t="e">
        <f>VLOOKUP(J166,'사업장현황(25하)'!$A$2:$T$1836,8,FALSE)</f>
        <v>#N/A</v>
      </c>
      <c r="T166" s="150" t="e">
        <f>VLOOKUP(J166,'사업장현황(25하)'!$A$2:$T$1836,9,FALSE)</f>
        <v>#N/A</v>
      </c>
      <c r="U166" s="150" t="e">
        <f>VLOOKUP(J166,'사업장현황(25하)'!$A$2:$T$1836,10,FALSE)</f>
        <v>#N/A</v>
      </c>
      <c r="V166" s="152" t="e">
        <f>VLOOKUP(J166,'사업장현황(25하)'!$A$2:$T$1836,12,FALSE)</f>
        <v>#N/A</v>
      </c>
      <c r="W166" s="217"/>
      <c r="X166" s="151"/>
      <c r="Y166" s="151" t="e">
        <f>VLOOKUP(J166,'사업장현황(25하)'!$A$2:$T$1836,11,FALSE)</f>
        <v>#N/A</v>
      </c>
      <c r="Z166" s="151"/>
      <c r="AA166" s="166"/>
      <c r="AB166" s="166"/>
      <c r="AC166" s="211"/>
      <c r="AD166" s="155">
        <f t="shared" si="14"/>
        <v>0</v>
      </c>
      <c r="AE166" s="217"/>
      <c r="AF166" s="155"/>
      <c r="AG166" s="217"/>
      <c r="AH166" s="155"/>
      <c r="AI166" s="145">
        <f t="shared" si="15"/>
        <v>0</v>
      </c>
      <c r="AJ166" s="156"/>
      <c r="CE166" s="169"/>
      <c r="CU166" s="170"/>
    </row>
    <row r="167" spans="1:99" s="168" customFormat="1" ht="24.95" customHeight="1">
      <c r="A167" s="150"/>
      <c r="B167" s="150"/>
      <c r="C167" s="313"/>
      <c r="D167" s="217"/>
      <c r="E167" s="217" t="str">
        <f>HLOOKUP(WEEKDAY(D167,2),data!$A$1:$G$2,2)</f>
        <v>(토)</v>
      </c>
      <c r="F167" s="150"/>
      <c r="G167" s="150"/>
      <c r="H167" s="152"/>
      <c r="I167" s="152" t="e">
        <f>VLOOKUP(J167,'사업장현황(25하)'!$A$2:$T$1836,3,FALSE)</f>
        <v>#N/A</v>
      </c>
      <c r="J167" s="172"/>
      <c r="K167" s="334"/>
      <c r="L167" s="167"/>
      <c r="M167" s="153" t="e">
        <f>VLOOKUP(J167,'사업장현황(25하)'!$A$2:$T$1836,13,FALSE)</f>
        <v>#N/A</v>
      </c>
      <c r="N167" s="150" t="e">
        <f>VLOOKUP(J167,'사업장현황(25하)'!$A$2:$T$1836,14,FALSE)</f>
        <v>#N/A</v>
      </c>
      <c r="O167" s="152" t="e">
        <f>VLOOKUP(J167,'사업장현황(25하)'!$A$2:$T$1836,2,FALSE)</f>
        <v>#N/A</v>
      </c>
      <c r="P167" s="152" t="e">
        <f>VLOOKUP(J167,'사업장현황(25하)'!$A$2:$T$1836,4,FALSE)</f>
        <v>#N/A</v>
      </c>
      <c r="Q167" s="150" t="e">
        <f>VLOOKUP(J167,'사업장현황(25하)'!$A$2:$T$1836,6,FALSE)</f>
        <v>#N/A</v>
      </c>
      <c r="R167" s="150" t="e">
        <f>VLOOKUP(J167,'사업장현황(25하)'!$A$2:$T$1836,7,FALSE)</f>
        <v>#N/A</v>
      </c>
      <c r="S167" s="150" t="e">
        <f>VLOOKUP(J167,'사업장현황(25하)'!$A$2:$T$1836,8,FALSE)</f>
        <v>#N/A</v>
      </c>
      <c r="T167" s="150" t="e">
        <f>VLOOKUP(J167,'사업장현황(25하)'!$A$2:$T$1836,9,FALSE)</f>
        <v>#N/A</v>
      </c>
      <c r="U167" s="150" t="e">
        <f>VLOOKUP(J167,'사업장현황(25하)'!$A$2:$T$1836,10,FALSE)</f>
        <v>#N/A</v>
      </c>
      <c r="V167" s="152" t="e">
        <f>VLOOKUP(J167,'사업장현황(25하)'!$A$2:$T$1836,12,FALSE)</f>
        <v>#N/A</v>
      </c>
      <c r="W167" s="217"/>
      <c r="X167" s="151"/>
      <c r="Y167" s="151" t="e">
        <f>VLOOKUP(J167,'사업장현황(25하)'!$A$2:$T$1836,11,FALSE)</f>
        <v>#N/A</v>
      </c>
      <c r="Z167" s="151"/>
      <c r="AA167" s="155"/>
      <c r="AB167" s="155"/>
      <c r="AC167" s="211"/>
      <c r="AD167" s="155">
        <f t="shared" si="14"/>
        <v>0</v>
      </c>
      <c r="AE167" s="217"/>
      <c r="AF167" s="155"/>
      <c r="AG167" s="217"/>
      <c r="AH167" s="155"/>
      <c r="AI167" s="145">
        <f t="shared" si="15"/>
        <v>0</v>
      </c>
      <c r="AJ167" s="156"/>
      <c r="CE167" s="169"/>
      <c r="CU167" s="170"/>
    </row>
    <row r="168" spans="1:99" s="168" customFormat="1" ht="24.95" customHeight="1">
      <c r="A168" s="150"/>
      <c r="B168" s="150"/>
      <c r="C168" s="313"/>
      <c r="D168" s="217"/>
      <c r="E168" s="217" t="str">
        <f>HLOOKUP(WEEKDAY(D168,2),data!$A$1:$G$2,2)</f>
        <v>(토)</v>
      </c>
      <c r="F168" s="150"/>
      <c r="G168" s="150"/>
      <c r="H168" s="152"/>
      <c r="I168" s="152" t="e">
        <f>VLOOKUP(J168,'사업장현황(25하)'!$A$2:$T$1836,3,FALSE)</f>
        <v>#N/A</v>
      </c>
      <c r="J168" s="152"/>
      <c r="K168" s="334"/>
      <c r="L168" s="167"/>
      <c r="M168" s="153" t="e">
        <f>VLOOKUP(J168,'사업장현황(25하)'!$A$2:$T$1836,13,FALSE)</f>
        <v>#N/A</v>
      </c>
      <c r="N168" s="150" t="e">
        <f>VLOOKUP(J168,'사업장현황(25하)'!$A$2:$T$1836,14,FALSE)</f>
        <v>#N/A</v>
      </c>
      <c r="O168" s="152" t="e">
        <f>VLOOKUP(J168,'사업장현황(25하)'!$A$2:$T$1836,2,FALSE)</f>
        <v>#N/A</v>
      </c>
      <c r="P168" s="152" t="e">
        <f>VLOOKUP(J168,'사업장현황(25하)'!$A$2:$T$1836,4,FALSE)</f>
        <v>#N/A</v>
      </c>
      <c r="Q168" s="150" t="e">
        <f>VLOOKUP(J168,'사업장현황(25하)'!$A$2:$T$1836,6,FALSE)</f>
        <v>#N/A</v>
      </c>
      <c r="R168" s="150" t="e">
        <f>VLOOKUP(J168,'사업장현황(25하)'!$A$2:$T$1836,7,FALSE)</f>
        <v>#N/A</v>
      </c>
      <c r="S168" s="150" t="e">
        <f>VLOOKUP(J168,'사업장현황(25하)'!$A$2:$T$1836,8,FALSE)</f>
        <v>#N/A</v>
      </c>
      <c r="T168" s="150" t="e">
        <f>VLOOKUP(J168,'사업장현황(25하)'!$A$2:$T$1836,9,FALSE)</f>
        <v>#N/A</v>
      </c>
      <c r="U168" s="150" t="e">
        <f>VLOOKUP(J168,'사업장현황(25하)'!$A$2:$T$1836,10,FALSE)</f>
        <v>#N/A</v>
      </c>
      <c r="V168" s="152" t="e">
        <f>VLOOKUP(J168,'사업장현황(25하)'!$A$2:$T$1836,12,FALSE)</f>
        <v>#N/A</v>
      </c>
      <c r="W168" s="217"/>
      <c r="X168" s="151"/>
      <c r="Y168" s="151" t="e">
        <f>VLOOKUP(J168,'사업장현황(25하)'!$A$2:$T$1836,11,FALSE)</f>
        <v>#N/A</v>
      </c>
      <c r="Z168" s="151"/>
      <c r="AA168" s="155"/>
      <c r="AB168" s="155"/>
      <c r="AC168" s="211"/>
      <c r="AD168" s="155">
        <f t="shared" si="14"/>
        <v>0</v>
      </c>
      <c r="AE168" s="217"/>
      <c r="AF168" s="155"/>
      <c r="AG168" s="217"/>
      <c r="AH168" s="155"/>
      <c r="AI168" s="145">
        <f t="shared" si="15"/>
        <v>0</v>
      </c>
      <c r="AJ168" s="156"/>
      <c r="CE168" s="169"/>
      <c r="CU168" s="170"/>
    </row>
    <row r="169" spans="1:99" s="168" customFormat="1" ht="24.95" customHeight="1">
      <c r="A169" s="150"/>
      <c r="B169" s="150"/>
      <c r="C169" s="313"/>
      <c r="D169" s="217"/>
      <c r="E169" s="217" t="str">
        <f>HLOOKUP(WEEKDAY(D169,2),data!$A$1:$G$2,2)</f>
        <v>(토)</v>
      </c>
      <c r="F169" s="150"/>
      <c r="G169" s="150"/>
      <c r="H169" s="152"/>
      <c r="I169" s="152" t="e">
        <f>VLOOKUP(J169,'사업장현황(25하)'!$A$2:$T$1836,3,FALSE)</f>
        <v>#N/A</v>
      </c>
      <c r="J169" s="152"/>
      <c r="K169" s="334"/>
      <c r="L169" s="167"/>
      <c r="M169" s="153" t="e">
        <f>VLOOKUP(J169,'사업장현황(25하)'!$A$2:$T$1836,13,FALSE)</f>
        <v>#N/A</v>
      </c>
      <c r="N169" s="150" t="e">
        <f>VLOOKUP(J169,'사업장현황(25하)'!$A$2:$T$1836,14,FALSE)</f>
        <v>#N/A</v>
      </c>
      <c r="O169" s="152" t="e">
        <f>VLOOKUP(J169,'사업장현황(25하)'!$A$2:$T$1836,2,FALSE)</f>
        <v>#N/A</v>
      </c>
      <c r="P169" s="152" t="e">
        <f>VLOOKUP(J169,'사업장현황(25하)'!$A$2:$T$1836,4,FALSE)</f>
        <v>#N/A</v>
      </c>
      <c r="Q169" s="150" t="e">
        <f>VLOOKUP(J169,'사업장현황(25하)'!$A$2:$T$1836,6,FALSE)</f>
        <v>#N/A</v>
      </c>
      <c r="R169" s="150" t="e">
        <f>VLOOKUP(J169,'사업장현황(25하)'!$A$2:$T$1836,7,FALSE)</f>
        <v>#N/A</v>
      </c>
      <c r="S169" s="150" t="e">
        <f>VLOOKUP(J169,'사업장현황(25하)'!$A$2:$T$1836,8,FALSE)</f>
        <v>#N/A</v>
      </c>
      <c r="T169" s="150" t="e">
        <f>VLOOKUP(J169,'사업장현황(25하)'!$A$2:$T$1836,9,FALSE)</f>
        <v>#N/A</v>
      </c>
      <c r="U169" s="150" t="e">
        <f>VLOOKUP(J169,'사업장현황(25하)'!$A$2:$T$1836,10,FALSE)</f>
        <v>#N/A</v>
      </c>
      <c r="V169" s="152" t="e">
        <f>VLOOKUP(J169,'사업장현황(25하)'!$A$2:$T$1836,12,FALSE)</f>
        <v>#N/A</v>
      </c>
      <c r="W169" s="217"/>
      <c r="X169" s="151"/>
      <c r="Y169" s="151" t="e">
        <f>VLOOKUP(J169,'사업장현황(25하)'!$A$2:$T$1836,11,FALSE)</f>
        <v>#N/A</v>
      </c>
      <c r="Z169" s="151"/>
      <c r="AA169" s="155"/>
      <c r="AB169" s="155"/>
      <c r="AC169" s="211"/>
      <c r="AD169" s="155">
        <f t="shared" si="14"/>
        <v>0</v>
      </c>
      <c r="AE169" s="217"/>
      <c r="AF169" s="155"/>
      <c r="AG169" s="217"/>
      <c r="AH169" s="155"/>
      <c r="AI169" s="145">
        <f t="shared" si="15"/>
        <v>0</v>
      </c>
      <c r="AJ169" s="156"/>
      <c r="CE169" s="169"/>
      <c r="CU169" s="170"/>
    </row>
    <row r="170" spans="1:99" s="168" customFormat="1" ht="24.95" customHeight="1">
      <c r="A170" s="150"/>
      <c r="B170" s="150"/>
      <c r="C170" s="313"/>
      <c r="D170" s="217"/>
      <c r="E170" s="217" t="str">
        <f>HLOOKUP(WEEKDAY(D170,2),data!$A$1:$G$2,2)</f>
        <v>(토)</v>
      </c>
      <c r="F170" s="150"/>
      <c r="G170" s="150"/>
      <c r="H170" s="152"/>
      <c r="I170" s="152" t="e">
        <f>VLOOKUP(J170,'사업장현황(25하)'!$A$2:$T$1836,3,FALSE)</f>
        <v>#N/A</v>
      </c>
      <c r="J170" s="152"/>
      <c r="K170" s="334"/>
      <c r="L170" s="167"/>
      <c r="M170" s="153" t="e">
        <f>VLOOKUP(J170,'사업장현황(25하)'!$A$2:$T$1836,13,FALSE)</f>
        <v>#N/A</v>
      </c>
      <c r="N170" s="150" t="e">
        <f>VLOOKUP(J170,'사업장현황(25하)'!$A$2:$T$1836,14,FALSE)</f>
        <v>#N/A</v>
      </c>
      <c r="O170" s="152" t="e">
        <f>VLOOKUP(J170,'사업장현황(25하)'!$A$2:$T$1836,2,FALSE)</f>
        <v>#N/A</v>
      </c>
      <c r="P170" s="152" t="e">
        <f>VLOOKUP(J170,'사업장현황(25하)'!$A$2:$T$1836,4,FALSE)</f>
        <v>#N/A</v>
      </c>
      <c r="Q170" s="150" t="e">
        <f>VLOOKUP(J170,'사업장현황(25하)'!$A$2:$T$1836,6,FALSE)</f>
        <v>#N/A</v>
      </c>
      <c r="R170" s="150" t="e">
        <f>VLOOKUP(J170,'사업장현황(25하)'!$A$2:$T$1836,7,FALSE)</f>
        <v>#N/A</v>
      </c>
      <c r="S170" s="150" t="e">
        <f>VLOOKUP(J170,'사업장현황(25하)'!$A$2:$T$1836,8,FALSE)</f>
        <v>#N/A</v>
      </c>
      <c r="T170" s="150" t="e">
        <f>VLOOKUP(J170,'사업장현황(25하)'!$A$2:$T$1836,9,FALSE)</f>
        <v>#N/A</v>
      </c>
      <c r="U170" s="150" t="e">
        <f>VLOOKUP(J170,'사업장현황(25하)'!$A$2:$T$1836,10,FALSE)</f>
        <v>#N/A</v>
      </c>
      <c r="V170" s="152" t="e">
        <f>VLOOKUP(J170,'사업장현황(25하)'!$A$2:$T$1836,12,FALSE)</f>
        <v>#N/A</v>
      </c>
      <c r="W170" s="217"/>
      <c r="X170" s="151"/>
      <c r="Y170" s="151" t="e">
        <f>VLOOKUP(J170,'사업장현황(25하)'!$A$2:$T$1836,11,FALSE)</f>
        <v>#N/A</v>
      </c>
      <c r="Z170" s="151"/>
      <c r="AA170" s="155"/>
      <c r="AB170" s="155"/>
      <c r="AC170" s="211"/>
      <c r="AD170" s="155">
        <f t="shared" si="14"/>
        <v>0</v>
      </c>
      <c r="AE170" s="217"/>
      <c r="AF170" s="155"/>
      <c r="AG170" s="217"/>
      <c r="AH170" s="155"/>
      <c r="AI170" s="145">
        <f t="shared" si="15"/>
        <v>0</v>
      </c>
      <c r="AJ170" s="156"/>
      <c r="CE170" s="169"/>
      <c r="CU170" s="170"/>
    </row>
    <row r="171" spans="1:99" s="164" customFormat="1" ht="24.95" customHeight="1">
      <c r="A171" s="150"/>
      <c r="B171" s="150"/>
      <c r="C171" s="313"/>
      <c r="D171" s="217"/>
      <c r="E171" s="217" t="str">
        <f>HLOOKUP(WEEKDAY(D171,2),data!$A$1:$G$2,2)</f>
        <v>(토)</v>
      </c>
      <c r="F171" s="150"/>
      <c r="G171" s="150"/>
      <c r="H171" s="152"/>
      <c r="I171" s="152" t="e">
        <f>VLOOKUP(J171,'사업장현황(25하)'!$A$2:$T$1836,3,FALSE)</f>
        <v>#N/A</v>
      </c>
      <c r="J171" s="152"/>
      <c r="K171" s="334"/>
      <c r="L171" s="163"/>
      <c r="M171" s="153" t="e">
        <f>VLOOKUP(J171,'사업장현황(25하)'!$A$2:$T$1836,13,FALSE)</f>
        <v>#N/A</v>
      </c>
      <c r="N171" s="150" t="e">
        <f>VLOOKUP(J171,'사업장현황(25하)'!$A$2:$T$1836,14,FALSE)</f>
        <v>#N/A</v>
      </c>
      <c r="O171" s="152" t="e">
        <f>VLOOKUP(J171,'사업장현황(25하)'!$A$2:$T$1836,2,FALSE)</f>
        <v>#N/A</v>
      </c>
      <c r="P171" s="152" t="e">
        <f>VLOOKUP(J171,'사업장현황(25하)'!$A$2:$T$1836,4,FALSE)</f>
        <v>#N/A</v>
      </c>
      <c r="Q171" s="150" t="e">
        <f>VLOOKUP(J171,'사업장현황(25하)'!$A$2:$T$1836,6,FALSE)</f>
        <v>#N/A</v>
      </c>
      <c r="R171" s="150" t="e">
        <f>VLOOKUP(J171,'사업장현황(25하)'!$A$2:$T$1836,7,FALSE)</f>
        <v>#N/A</v>
      </c>
      <c r="S171" s="150" t="e">
        <f>VLOOKUP(J171,'사업장현황(25하)'!$A$2:$T$1836,8,FALSE)</f>
        <v>#N/A</v>
      </c>
      <c r="T171" s="150" t="e">
        <f>VLOOKUP(J171,'사업장현황(25하)'!$A$2:$T$1836,9,FALSE)</f>
        <v>#N/A</v>
      </c>
      <c r="U171" s="150" t="e">
        <f>VLOOKUP(J171,'사업장현황(25하)'!$A$2:$T$1836,10,FALSE)</f>
        <v>#N/A</v>
      </c>
      <c r="V171" s="152" t="e">
        <f>VLOOKUP(J171,'사업장현황(25하)'!$A$2:$T$1836,12,FALSE)</f>
        <v>#N/A</v>
      </c>
      <c r="W171" s="217"/>
      <c r="X171" s="151"/>
      <c r="Y171" s="151" t="e">
        <f>VLOOKUP(J171,'사업장현황(25하)'!$A$2:$T$1836,11,FALSE)</f>
        <v>#N/A</v>
      </c>
      <c r="Z171" s="151"/>
      <c r="AA171" s="155"/>
      <c r="AB171" s="155"/>
      <c r="AC171" s="211"/>
      <c r="AD171" s="155">
        <f t="shared" si="14"/>
        <v>0</v>
      </c>
      <c r="AE171" s="217"/>
      <c r="AF171" s="155"/>
      <c r="AG171" s="217"/>
      <c r="AH171" s="155"/>
      <c r="AI171" s="145">
        <f t="shared" si="15"/>
        <v>0</v>
      </c>
      <c r="AJ171" s="156"/>
    </row>
    <row r="172" spans="1:99" s="186" customFormat="1" ht="24.95" customHeight="1">
      <c r="A172" s="150"/>
      <c r="B172" s="150"/>
      <c r="C172" s="313"/>
      <c r="D172" s="217"/>
      <c r="E172" s="217" t="str">
        <f>HLOOKUP(WEEKDAY(D172,2),data!$A$1:$G$2,2)</f>
        <v>(토)</v>
      </c>
      <c r="F172" s="150"/>
      <c r="G172" s="150"/>
      <c r="H172" s="152"/>
      <c r="I172" s="152" t="e">
        <f>VLOOKUP(J172,'사업장현황(25하)'!$A$2:$T$1836,3,FALSE)</f>
        <v>#N/A</v>
      </c>
      <c r="J172" s="152"/>
      <c r="K172" s="334"/>
      <c r="L172" s="185"/>
      <c r="M172" s="153" t="e">
        <f>VLOOKUP(J172,'사업장현황(25하)'!$A$2:$T$1836,13,FALSE)</f>
        <v>#N/A</v>
      </c>
      <c r="N172" s="150" t="e">
        <f>VLOOKUP(J172,'사업장현황(25하)'!$A$2:$T$1836,14,FALSE)</f>
        <v>#N/A</v>
      </c>
      <c r="O172" s="152" t="e">
        <f>VLOOKUP(J172,'사업장현황(25하)'!$A$2:$T$1836,2,FALSE)</f>
        <v>#N/A</v>
      </c>
      <c r="P172" s="152" t="e">
        <f>VLOOKUP(J172,'사업장현황(25하)'!$A$2:$T$1836,4,FALSE)</f>
        <v>#N/A</v>
      </c>
      <c r="Q172" s="150" t="e">
        <f>VLOOKUP(J172,'사업장현황(25하)'!$A$2:$T$1836,6,FALSE)</f>
        <v>#N/A</v>
      </c>
      <c r="R172" s="150" t="e">
        <f>VLOOKUP(J172,'사업장현황(25하)'!$A$2:$T$1836,7,FALSE)</f>
        <v>#N/A</v>
      </c>
      <c r="S172" s="150" t="e">
        <f>VLOOKUP(J172,'사업장현황(25하)'!$A$2:$T$1836,8,FALSE)</f>
        <v>#N/A</v>
      </c>
      <c r="T172" s="150" t="e">
        <f>VLOOKUP(J172,'사업장현황(25하)'!$A$2:$T$1836,9,FALSE)</f>
        <v>#N/A</v>
      </c>
      <c r="U172" s="150" t="e">
        <f>VLOOKUP(J172,'사업장현황(25하)'!$A$2:$T$1836,10,FALSE)</f>
        <v>#N/A</v>
      </c>
      <c r="V172" s="152" t="e">
        <f>VLOOKUP(J172,'사업장현황(25하)'!$A$2:$T$1836,12,FALSE)</f>
        <v>#N/A</v>
      </c>
      <c r="W172" s="217"/>
      <c r="X172" s="151"/>
      <c r="Y172" s="151" t="e">
        <f>VLOOKUP(J172,'사업장현황(25하)'!$A$2:$T$1836,11,FALSE)</f>
        <v>#N/A</v>
      </c>
      <c r="Z172" s="151"/>
      <c r="AA172" s="155"/>
      <c r="AB172" s="155"/>
      <c r="AC172" s="211"/>
      <c r="AD172" s="155">
        <f t="shared" si="14"/>
        <v>0</v>
      </c>
      <c r="AE172" s="217"/>
      <c r="AF172" s="155"/>
      <c r="AG172" s="217"/>
      <c r="AH172" s="155"/>
      <c r="AI172" s="145">
        <f t="shared" si="15"/>
        <v>0</v>
      </c>
      <c r="AJ172" s="156"/>
      <c r="CE172" s="187"/>
      <c r="CU172" s="188"/>
    </row>
    <row r="173" spans="1:99" s="168" customFormat="1" ht="24.95" customHeight="1">
      <c r="A173" s="150"/>
      <c r="B173" s="150"/>
      <c r="C173" s="313"/>
      <c r="D173" s="217"/>
      <c r="E173" s="217" t="str">
        <f>HLOOKUP(WEEKDAY(D173,2),data!$A$1:$G$2,2)</f>
        <v>(토)</v>
      </c>
      <c r="F173" s="150"/>
      <c r="G173" s="150"/>
      <c r="H173" s="152"/>
      <c r="I173" s="152" t="e">
        <f>VLOOKUP(J173,'사업장현황(25하)'!$A$2:$T$1836,3,FALSE)</f>
        <v>#N/A</v>
      </c>
      <c r="J173" s="152"/>
      <c r="K173" s="334"/>
      <c r="L173" s="167"/>
      <c r="M173" s="153" t="e">
        <f>VLOOKUP(J173,'사업장현황(25하)'!$A$2:$T$1836,13,FALSE)</f>
        <v>#N/A</v>
      </c>
      <c r="N173" s="150" t="e">
        <f>VLOOKUP(J173,'사업장현황(25하)'!$A$2:$T$1836,14,FALSE)</f>
        <v>#N/A</v>
      </c>
      <c r="O173" s="152" t="e">
        <f>VLOOKUP(J173,'사업장현황(25하)'!$A$2:$T$1836,2,FALSE)</f>
        <v>#N/A</v>
      </c>
      <c r="P173" s="152" t="e">
        <f>VLOOKUP(J173,'사업장현황(25하)'!$A$2:$T$1836,4,FALSE)</f>
        <v>#N/A</v>
      </c>
      <c r="Q173" s="150" t="e">
        <f>VLOOKUP(J173,'사업장현황(25하)'!$A$2:$T$1836,6,FALSE)</f>
        <v>#N/A</v>
      </c>
      <c r="R173" s="150" t="e">
        <f>VLOOKUP(J173,'사업장현황(25하)'!$A$2:$T$1836,7,FALSE)</f>
        <v>#N/A</v>
      </c>
      <c r="S173" s="150" t="e">
        <f>VLOOKUP(J173,'사업장현황(25하)'!$A$2:$T$1836,8,FALSE)</f>
        <v>#N/A</v>
      </c>
      <c r="T173" s="150" t="e">
        <f>VLOOKUP(J173,'사업장현황(25하)'!$A$2:$T$1836,9,FALSE)</f>
        <v>#N/A</v>
      </c>
      <c r="U173" s="150" t="e">
        <f>VLOOKUP(J173,'사업장현황(25하)'!$A$2:$T$1836,10,FALSE)</f>
        <v>#N/A</v>
      </c>
      <c r="V173" s="152" t="e">
        <f>VLOOKUP(J173,'사업장현황(25하)'!$A$2:$T$1836,12,FALSE)</f>
        <v>#N/A</v>
      </c>
      <c r="W173" s="217"/>
      <c r="X173" s="151"/>
      <c r="Y173" s="151" t="e">
        <f>VLOOKUP(J173,'사업장현황(25하)'!$A$2:$T$1836,11,FALSE)</f>
        <v>#N/A</v>
      </c>
      <c r="Z173" s="151"/>
      <c r="AA173" s="155"/>
      <c r="AB173" s="155"/>
      <c r="AC173" s="211"/>
      <c r="AD173" s="155">
        <f t="shared" si="14"/>
        <v>0</v>
      </c>
      <c r="AE173" s="217"/>
      <c r="AF173" s="155"/>
      <c r="AG173" s="217"/>
      <c r="AH173" s="155"/>
      <c r="AI173" s="145">
        <f t="shared" si="15"/>
        <v>0</v>
      </c>
      <c r="AJ173" s="156"/>
      <c r="CE173" s="169"/>
      <c r="CU173" s="170"/>
    </row>
    <row r="174" spans="1:99" s="168" customFormat="1" ht="24.95" customHeight="1">
      <c r="A174" s="150"/>
      <c r="B174" s="150"/>
      <c r="C174" s="313"/>
      <c r="D174" s="217"/>
      <c r="E174" s="217" t="str">
        <f>HLOOKUP(WEEKDAY(D174,2),data!$A$1:$G$2,2)</f>
        <v>(토)</v>
      </c>
      <c r="F174" s="150"/>
      <c r="G174" s="150"/>
      <c r="H174" s="152"/>
      <c r="I174" s="152" t="e">
        <f>VLOOKUP(J174,'사업장현황(25하)'!$A$2:$T$1836,3,FALSE)</f>
        <v>#N/A</v>
      </c>
      <c r="J174" s="152"/>
      <c r="K174" s="334"/>
      <c r="L174" s="167"/>
      <c r="M174" s="153" t="e">
        <f>VLOOKUP(J174,'사업장현황(25하)'!$A$2:$T$1836,13,FALSE)</f>
        <v>#N/A</v>
      </c>
      <c r="N174" s="150" t="e">
        <f>VLOOKUP(J174,'사업장현황(25하)'!$A$2:$T$1836,14,FALSE)</f>
        <v>#N/A</v>
      </c>
      <c r="O174" s="152" t="e">
        <f>VLOOKUP(J174,'사업장현황(25하)'!$A$2:$T$1836,2,FALSE)</f>
        <v>#N/A</v>
      </c>
      <c r="P174" s="152" t="e">
        <f>VLOOKUP(J174,'사업장현황(25하)'!$A$2:$T$1836,4,FALSE)</f>
        <v>#N/A</v>
      </c>
      <c r="Q174" s="150" t="e">
        <f>VLOOKUP(J174,'사업장현황(25하)'!$A$2:$T$1836,6,FALSE)</f>
        <v>#N/A</v>
      </c>
      <c r="R174" s="150" t="e">
        <f>VLOOKUP(J174,'사업장현황(25하)'!$A$2:$T$1836,7,FALSE)</f>
        <v>#N/A</v>
      </c>
      <c r="S174" s="150" t="e">
        <f>VLOOKUP(J174,'사업장현황(25하)'!$A$2:$T$1836,8,FALSE)</f>
        <v>#N/A</v>
      </c>
      <c r="T174" s="150" t="e">
        <f>VLOOKUP(J174,'사업장현황(25하)'!$A$2:$T$1836,9,FALSE)</f>
        <v>#N/A</v>
      </c>
      <c r="U174" s="150" t="e">
        <f>VLOOKUP(J174,'사업장현황(25하)'!$A$2:$T$1836,10,FALSE)</f>
        <v>#N/A</v>
      </c>
      <c r="V174" s="152" t="e">
        <f>VLOOKUP(J174,'사업장현황(25하)'!$A$2:$T$1836,12,FALSE)</f>
        <v>#N/A</v>
      </c>
      <c r="W174" s="217"/>
      <c r="X174" s="151"/>
      <c r="Y174" s="151" t="e">
        <f>VLOOKUP(J174,'사업장현황(25하)'!$A$2:$T$1836,11,FALSE)</f>
        <v>#N/A</v>
      </c>
      <c r="Z174" s="151"/>
      <c r="AA174" s="155"/>
      <c r="AB174" s="155"/>
      <c r="AC174" s="211"/>
      <c r="AD174" s="155">
        <f t="shared" si="14"/>
        <v>0</v>
      </c>
      <c r="AE174" s="217"/>
      <c r="AF174" s="155"/>
      <c r="AG174" s="217"/>
      <c r="AH174" s="155"/>
      <c r="AI174" s="145">
        <f t="shared" si="15"/>
        <v>0</v>
      </c>
      <c r="AJ174" s="156"/>
      <c r="CE174" s="169"/>
      <c r="CU174" s="170"/>
    </row>
    <row r="175" spans="1:99" s="186" customFormat="1" ht="24.95" customHeight="1">
      <c r="A175" s="150"/>
      <c r="B175" s="150"/>
      <c r="C175" s="313"/>
      <c r="D175" s="217"/>
      <c r="E175" s="217" t="str">
        <f>HLOOKUP(WEEKDAY(D175,2),data!$A$1:$G$2,2)</f>
        <v>(토)</v>
      </c>
      <c r="F175" s="150"/>
      <c r="G175" s="150"/>
      <c r="H175" s="152"/>
      <c r="I175" s="152" t="e">
        <f>VLOOKUP(J175,'사업장현황(25하)'!$A$2:$T$1836,3,FALSE)</f>
        <v>#N/A</v>
      </c>
      <c r="J175" s="152"/>
      <c r="K175" s="334"/>
      <c r="L175" s="185"/>
      <c r="M175" s="153" t="e">
        <f>VLOOKUP(J175,'사업장현황(25하)'!$A$2:$T$1836,13,FALSE)</f>
        <v>#N/A</v>
      </c>
      <c r="N175" s="150" t="e">
        <f>VLOOKUP(J175,'사업장현황(25하)'!$A$2:$T$1836,14,FALSE)</f>
        <v>#N/A</v>
      </c>
      <c r="O175" s="152" t="e">
        <f>VLOOKUP(J175,'사업장현황(25하)'!$A$2:$T$1836,2,FALSE)</f>
        <v>#N/A</v>
      </c>
      <c r="P175" s="152" t="e">
        <f>VLOOKUP(J175,'사업장현황(25하)'!$A$2:$T$1836,4,FALSE)</f>
        <v>#N/A</v>
      </c>
      <c r="Q175" s="150" t="e">
        <f>VLOOKUP(J175,'사업장현황(25하)'!$A$2:$T$1836,6,FALSE)</f>
        <v>#N/A</v>
      </c>
      <c r="R175" s="150" t="e">
        <f>VLOOKUP(J175,'사업장현황(25하)'!$A$2:$T$1836,7,FALSE)</f>
        <v>#N/A</v>
      </c>
      <c r="S175" s="150" t="e">
        <f>VLOOKUP(J175,'사업장현황(25하)'!$A$2:$T$1836,8,FALSE)</f>
        <v>#N/A</v>
      </c>
      <c r="T175" s="150" t="e">
        <f>VLOOKUP(J175,'사업장현황(25하)'!$A$2:$T$1836,9,FALSE)</f>
        <v>#N/A</v>
      </c>
      <c r="U175" s="150" t="e">
        <f>VLOOKUP(J175,'사업장현황(25하)'!$A$2:$T$1836,10,FALSE)</f>
        <v>#N/A</v>
      </c>
      <c r="V175" s="152" t="e">
        <f>VLOOKUP(J175,'사업장현황(25하)'!$A$2:$T$1836,12,FALSE)</f>
        <v>#N/A</v>
      </c>
      <c r="W175" s="217"/>
      <c r="X175" s="151"/>
      <c r="Y175" s="151" t="e">
        <f>VLOOKUP(J175,'사업장현황(25하)'!$A$2:$T$1836,11,FALSE)</f>
        <v>#N/A</v>
      </c>
      <c r="Z175" s="151"/>
      <c r="AA175" s="155"/>
      <c r="AB175" s="155"/>
      <c r="AC175" s="211"/>
      <c r="AD175" s="155">
        <f t="shared" si="14"/>
        <v>0</v>
      </c>
      <c r="AE175" s="217"/>
      <c r="AF175" s="155"/>
      <c r="AG175" s="217"/>
      <c r="AH175" s="155"/>
      <c r="AI175" s="145">
        <f t="shared" si="15"/>
        <v>0</v>
      </c>
      <c r="AJ175" s="156"/>
      <c r="CE175" s="187"/>
      <c r="CU175" s="188"/>
    </row>
    <row r="176" spans="1:99" s="186" customFormat="1" ht="24.95" customHeight="1">
      <c r="A176" s="150"/>
      <c r="B176" s="150"/>
      <c r="C176" s="313"/>
      <c r="D176" s="217"/>
      <c r="E176" s="217" t="str">
        <f>HLOOKUP(WEEKDAY(D176,2),data!$A$1:$G$2,2)</f>
        <v>(토)</v>
      </c>
      <c r="F176" s="150"/>
      <c r="G176" s="150"/>
      <c r="H176" s="152"/>
      <c r="I176" s="152" t="e">
        <f>VLOOKUP(J176,'사업장현황(25하)'!$A$2:$T$1836,3,FALSE)</f>
        <v>#N/A</v>
      </c>
      <c r="J176" s="152"/>
      <c r="K176" s="334"/>
      <c r="L176" s="185"/>
      <c r="M176" s="153" t="e">
        <f>VLOOKUP(J176,'사업장현황(25하)'!$A$2:$T$1836,13,FALSE)</f>
        <v>#N/A</v>
      </c>
      <c r="N176" s="150" t="e">
        <f>VLOOKUP(J176,'사업장현황(25하)'!$A$2:$T$1836,14,FALSE)</f>
        <v>#N/A</v>
      </c>
      <c r="O176" s="152" t="e">
        <f>VLOOKUP(J176,'사업장현황(25하)'!$A$2:$T$1836,2,FALSE)</f>
        <v>#N/A</v>
      </c>
      <c r="P176" s="152" t="e">
        <f>VLOOKUP(J176,'사업장현황(25하)'!$A$2:$T$1836,4,FALSE)</f>
        <v>#N/A</v>
      </c>
      <c r="Q176" s="150" t="e">
        <f>VLOOKUP(J176,'사업장현황(25하)'!$A$2:$T$1836,6,FALSE)</f>
        <v>#N/A</v>
      </c>
      <c r="R176" s="150" t="e">
        <f>VLOOKUP(J176,'사업장현황(25하)'!$A$2:$T$1836,7,FALSE)</f>
        <v>#N/A</v>
      </c>
      <c r="S176" s="150" t="e">
        <f>VLOOKUP(J176,'사업장현황(25하)'!$A$2:$T$1836,8,FALSE)</f>
        <v>#N/A</v>
      </c>
      <c r="T176" s="150" t="e">
        <f>VLOOKUP(J176,'사업장현황(25하)'!$A$2:$T$1836,9,FALSE)</f>
        <v>#N/A</v>
      </c>
      <c r="U176" s="150" t="e">
        <f>VLOOKUP(J176,'사업장현황(25하)'!$A$2:$T$1836,10,FALSE)</f>
        <v>#N/A</v>
      </c>
      <c r="V176" s="152" t="e">
        <f>VLOOKUP(J176,'사업장현황(25하)'!$A$2:$T$1836,12,FALSE)</f>
        <v>#N/A</v>
      </c>
      <c r="W176" s="217"/>
      <c r="X176" s="151"/>
      <c r="Y176" s="151" t="e">
        <f>VLOOKUP(J176,'사업장현황(25하)'!$A$2:$T$1836,11,FALSE)</f>
        <v>#N/A</v>
      </c>
      <c r="Z176" s="151"/>
      <c r="AA176" s="155"/>
      <c r="AB176" s="155"/>
      <c r="AC176" s="211"/>
      <c r="AD176" s="155">
        <f t="shared" si="14"/>
        <v>0</v>
      </c>
      <c r="AE176" s="217"/>
      <c r="AF176" s="155"/>
      <c r="AG176" s="217"/>
      <c r="AH176" s="155"/>
      <c r="AI176" s="145">
        <f t="shared" si="15"/>
        <v>0</v>
      </c>
      <c r="AJ176" s="156"/>
      <c r="CE176" s="187"/>
      <c r="CU176" s="188"/>
    </row>
    <row r="177" spans="1:99" s="186" customFormat="1" ht="24.95" customHeight="1">
      <c r="A177" s="150"/>
      <c r="B177" s="150"/>
      <c r="C177" s="313"/>
      <c r="D177" s="217"/>
      <c r="E177" s="217" t="str">
        <f>HLOOKUP(WEEKDAY(D177,2),data!$A$1:$G$2,2)</f>
        <v>(토)</v>
      </c>
      <c r="F177" s="150"/>
      <c r="G177" s="150"/>
      <c r="H177" s="152"/>
      <c r="I177" s="152" t="e">
        <f>VLOOKUP(J177,'사업장현황(25하)'!$A$2:$T$1836,3,FALSE)</f>
        <v>#N/A</v>
      </c>
      <c r="J177" s="152"/>
      <c r="K177" s="334"/>
      <c r="L177" s="185"/>
      <c r="M177" s="153" t="e">
        <f>VLOOKUP(J177,'사업장현황(25하)'!$A$2:$T$1836,13,FALSE)</f>
        <v>#N/A</v>
      </c>
      <c r="N177" s="150" t="e">
        <f>VLOOKUP(J177,'사업장현황(25하)'!$A$2:$T$1836,14,FALSE)</f>
        <v>#N/A</v>
      </c>
      <c r="O177" s="152" t="e">
        <f>VLOOKUP(J177,'사업장현황(25하)'!$A$2:$T$1836,2,FALSE)</f>
        <v>#N/A</v>
      </c>
      <c r="P177" s="152" t="e">
        <f>VLOOKUP(J177,'사업장현황(25하)'!$A$2:$T$1836,4,FALSE)</f>
        <v>#N/A</v>
      </c>
      <c r="Q177" s="150" t="e">
        <f>VLOOKUP(J177,'사업장현황(25하)'!$A$2:$T$1836,6,FALSE)</f>
        <v>#N/A</v>
      </c>
      <c r="R177" s="150" t="e">
        <f>VLOOKUP(J177,'사업장현황(25하)'!$A$2:$T$1836,7,FALSE)</f>
        <v>#N/A</v>
      </c>
      <c r="S177" s="150" t="e">
        <f>VLOOKUP(J177,'사업장현황(25하)'!$A$2:$T$1836,8,FALSE)</f>
        <v>#N/A</v>
      </c>
      <c r="T177" s="150" t="e">
        <f>VLOOKUP(J177,'사업장현황(25하)'!$A$2:$T$1836,9,FALSE)</f>
        <v>#N/A</v>
      </c>
      <c r="U177" s="150" t="e">
        <f>VLOOKUP(J177,'사업장현황(25하)'!$A$2:$T$1836,10,FALSE)</f>
        <v>#N/A</v>
      </c>
      <c r="V177" s="152" t="e">
        <f>VLOOKUP(J177,'사업장현황(25하)'!$A$2:$T$1836,12,FALSE)</f>
        <v>#N/A</v>
      </c>
      <c r="W177" s="217"/>
      <c r="X177" s="151"/>
      <c r="Y177" s="151" t="e">
        <f>VLOOKUP(J177,'사업장현황(25하)'!$A$2:$T$1836,11,FALSE)</f>
        <v>#N/A</v>
      </c>
      <c r="Z177" s="151"/>
      <c r="AA177" s="155"/>
      <c r="AB177" s="155"/>
      <c r="AC177" s="211"/>
      <c r="AD177" s="155">
        <f t="shared" si="14"/>
        <v>0</v>
      </c>
      <c r="AE177" s="217"/>
      <c r="AF177" s="155"/>
      <c r="AG177" s="217"/>
      <c r="AH177" s="155"/>
      <c r="AI177" s="145">
        <f t="shared" si="15"/>
        <v>0</v>
      </c>
      <c r="AJ177" s="156"/>
      <c r="CE177" s="187"/>
      <c r="CU177" s="188"/>
    </row>
    <row r="178" spans="1:99" s="186" customFormat="1" ht="24.95" customHeight="1">
      <c r="A178" s="150"/>
      <c r="B178" s="150"/>
      <c r="C178" s="313"/>
      <c r="D178" s="217"/>
      <c r="E178" s="217" t="str">
        <f>HLOOKUP(WEEKDAY(D178,2),data!$A$1:$G$2,2)</f>
        <v>(토)</v>
      </c>
      <c r="F178" s="150"/>
      <c r="G178" s="150"/>
      <c r="H178" s="152"/>
      <c r="I178" s="152" t="e">
        <f>VLOOKUP(J178,'사업장현황(25하)'!$A$2:$T$1836,3,FALSE)</f>
        <v>#N/A</v>
      </c>
      <c r="J178" s="152"/>
      <c r="K178" s="334"/>
      <c r="L178" s="185"/>
      <c r="M178" s="153" t="e">
        <f>VLOOKUP(J178,'사업장현황(25하)'!$A$2:$T$1836,13,FALSE)</f>
        <v>#N/A</v>
      </c>
      <c r="N178" s="150" t="e">
        <f>VLOOKUP(J178,'사업장현황(25하)'!$A$2:$T$1836,14,FALSE)</f>
        <v>#N/A</v>
      </c>
      <c r="O178" s="152" t="e">
        <f>VLOOKUP(J178,'사업장현황(25하)'!$A$2:$T$1836,2,FALSE)</f>
        <v>#N/A</v>
      </c>
      <c r="P178" s="152" t="e">
        <f>VLOOKUP(J178,'사업장현황(25하)'!$A$2:$T$1836,4,FALSE)</f>
        <v>#N/A</v>
      </c>
      <c r="Q178" s="150" t="e">
        <f>VLOOKUP(J178,'사업장현황(25하)'!$A$2:$T$1836,6,FALSE)</f>
        <v>#N/A</v>
      </c>
      <c r="R178" s="150" t="e">
        <f>VLOOKUP(J178,'사업장현황(25하)'!$A$2:$T$1836,7,FALSE)</f>
        <v>#N/A</v>
      </c>
      <c r="S178" s="150" t="e">
        <f>VLOOKUP(J178,'사업장현황(25하)'!$A$2:$T$1836,8,FALSE)</f>
        <v>#N/A</v>
      </c>
      <c r="T178" s="150" t="e">
        <f>VLOOKUP(J178,'사업장현황(25하)'!$A$2:$T$1836,9,FALSE)</f>
        <v>#N/A</v>
      </c>
      <c r="U178" s="150" t="e">
        <f>VLOOKUP(J178,'사업장현황(25하)'!$A$2:$T$1836,10,FALSE)</f>
        <v>#N/A</v>
      </c>
      <c r="V178" s="152" t="e">
        <f>VLOOKUP(J178,'사업장현황(25하)'!$A$2:$T$1836,12,FALSE)</f>
        <v>#N/A</v>
      </c>
      <c r="W178" s="217"/>
      <c r="X178" s="151"/>
      <c r="Y178" s="151" t="e">
        <f>VLOOKUP(J178,'사업장현황(25하)'!$A$2:$T$1836,11,FALSE)</f>
        <v>#N/A</v>
      </c>
      <c r="Z178" s="151"/>
      <c r="AA178" s="155"/>
      <c r="AB178" s="155"/>
      <c r="AC178" s="211"/>
      <c r="AD178" s="155">
        <f t="shared" si="14"/>
        <v>0</v>
      </c>
      <c r="AE178" s="217"/>
      <c r="AF178" s="155"/>
      <c r="AG178" s="217"/>
      <c r="AH178" s="155"/>
      <c r="AI178" s="145">
        <f t="shared" si="15"/>
        <v>0</v>
      </c>
      <c r="AJ178" s="156"/>
      <c r="CE178" s="187"/>
      <c r="CU178" s="188"/>
    </row>
    <row r="179" spans="1:99" s="168" customFormat="1" ht="24.95" customHeight="1">
      <c r="A179" s="150"/>
      <c r="B179" s="150"/>
      <c r="C179" s="313"/>
      <c r="D179" s="217"/>
      <c r="E179" s="217" t="str">
        <f>HLOOKUP(WEEKDAY(D179,2),data!$A$1:$G$2,2)</f>
        <v>(토)</v>
      </c>
      <c r="F179" s="150"/>
      <c r="G179" s="150"/>
      <c r="H179" s="152"/>
      <c r="I179" s="152" t="e">
        <f>VLOOKUP(J179,'사업장현황(25하)'!$A$2:$T$1836,3,FALSE)</f>
        <v>#N/A</v>
      </c>
      <c r="J179" s="152"/>
      <c r="K179" s="334"/>
      <c r="L179" s="167"/>
      <c r="M179" s="153" t="e">
        <f>VLOOKUP(J179,'사업장현황(25하)'!$A$2:$T$1836,13,FALSE)</f>
        <v>#N/A</v>
      </c>
      <c r="N179" s="150" t="e">
        <f>VLOOKUP(J179,'사업장현황(25하)'!$A$2:$T$1836,14,FALSE)</f>
        <v>#N/A</v>
      </c>
      <c r="O179" s="152" t="e">
        <f>VLOOKUP(J179,'사업장현황(25하)'!$A$2:$T$1836,2,FALSE)</f>
        <v>#N/A</v>
      </c>
      <c r="P179" s="152" t="e">
        <f>VLOOKUP(J179,'사업장현황(25하)'!$A$2:$T$1836,4,FALSE)</f>
        <v>#N/A</v>
      </c>
      <c r="Q179" s="150" t="e">
        <f>VLOOKUP(J179,'사업장현황(25하)'!$A$2:$T$1836,6,FALSE)</f>
        <v>#N/A</v>
      </c>
      <c r="R179" s="150" t="e">
        <f>VLOOKUP(J179,'사업장현황(25하)'!$A$2:$T$1836,7,FALSE)</f>
        <v>#N/A</v>
      </c>
      <c r="S179" s="150" t="e">
        <f>VLOOKUP(J179,'사업장현황(25하)'!$A$2:$T$1836,8,FALSE)</f>
        <v>#N/A</v>
      </c>
      <c r="T179" s="150" t="e">
        <f>VLOOKUP(J179,'사업장현황(25하)'!$A$2:$T$1836,9,FALSE)</f>
        <v>#N/A</v>
      </c>
      <c r="U179" s="150" t="e">
        <f>VLOOKUP(J179,'사업장현황(25하)'!$A$2:$T$1836,10,FALSE)</f>
        <v>#N/A</v>
      </c>
      <c r="V179" s="152" t="e">
        <f>VLOOKUP(J179,'사업장현황(25하)'!$A$2:$T$1836,12,FALSE)</f>
        <v>#N/A</v>
      </c>
      <c r="W179" s="217"/>
      <c r="X179" s="151"/>
      <c r="Y179" s="151" t="e">
        <f>VLOOKUP(J179,'사업장현황(25하)'!$A$2:$T$1836,11,FALSE)</f>
        <v>#N/A</v>
      </c>
      <c r="Z179" s="151"/>
      <c r="AA179" s="155"/>
      <c r="AB179" s="155"/>
      <c r="AC179" s="211"/>
      <c r="AD179" s="155">
        <f t="shared" si="14"/>
        <v>0</v>
      </c>
      <c r="AE179" s="217"/>
      <c r="AF179" s="155"/>
      <c r="AG179" s="217"/>
      <c r="AH179" s="155"/>
      <c r="AI179" s="145">
        <f t="shared" si="15"/>
        <v>0</v>
      </c>
      <c r="AJ179" s="156"/>
      <c r="CE179" s="169"/>
      <c r="CU179" s="170"/>
    </row>
    <row r="180" spans="1:99" s="168" customFormat="1" ht="24.95" customHeight="1">
      <c r="A180" s="150"/>
      <c r="B180" s="150"/>
      <c r="C180" s="313"/>
      <c r="D180" s="217"/>
      <c r="E180" s="217" t="str">
        <f>HLOOKUP(WEEKDAY(D180,2),data!$A$1:$G$2,2)</f>
        <v>(토)</v>
      </c>
      <c r="F180" s="150"/>
      <c r="G180" s="150"/>
      <c r="H180" s="152"/>
      <c r="I180" s="152" t="e">
        <f>VLOOKUP(J180,'사업장현황(25하)'!$A$2:$T$1836,3,FALSE)</f>
        <v>#N/A</v>
      </c>
      <c r="J180" s="152"/>
      <c r="K180" s="334"/>
      <c r="L180" s="167"/>
      <c r="M180" s="153" t="e">
        <f>VLOOKUP(J180,'사업장현황(25하)'!$A$2:$T$1836,13,FALSE)</f>
        <v>#N/A</v>
      </c>
      <c r="N180" s="150" t="e">
        <f>VLOOKUP(J180,'사업장현황(25하)'!$A$2:$T$1836,14,FALSE)</f>
        <v>#N/A</v>
      </c>
      <c r="O180" s="152" t="e">
        <f>VLOOKUP(J180,'사업장현황(25하)'!$A$2:$T$1836,2,FALSE)</f>
        <v>#N/A</v>
      </c>
      <c r="P180" s="152" t="e">
        <f>VLOOKUP(J180,'사업장현황(25하)'!$A$2:$T$1836,4,FALSE)</f>
        <v>#N/A</v>
      </c>
      <c r="Q180" s="150" t="e">
        <f>VLOOKUP(J180,'사업장현황(25하)'!$A$2:$T$1836,6,FALSE)</f>
        <v>#N/A</v>
      </c>
      <c r="R180" s="150" t="e">
        <f>VLOOKUP(J180,'사업장현황(25하)'!$A$2:$T$1836,7,FALSE)</f>
        <v>#N/A</v>
      </c>
      <c r="S180" s="150" t="e">
        <f>VLOOKUP(J180,'사업장현황(25하)'!$A$2:$T$1836,8,FALSE)</f>
        <v>#N/A</v>
      </c>
      <c r="T180" s="150" t="e">
        <f>VLOOKUP(J180,'사업장현황(25하)'!$A$2:$T$1836,9,FALSE)</f>
        <v>#N/A</v>
      </c>
      <c r="U180" s="150" t="e">
        <f>VLOOKUP(J180,'사업장현황(25하)'!$A$2:$T$1836,10,FALSE)</f>
        <v>#N/A</v>
      </c>
      <c r="V180" s="152" t="e">
        <f>VLOOKUP(J180,'사업장현황(25하)'!$A$2:$T$1836,12,FALSE)</f>
        <v>#N/A</v>
      </c>
      <c r="W180" s="217"/>
      <c r="X180" s="151"/>
      <c r="Y180" s="151" t="e">
        <f>VLOOKUP(J180,'사업장현황(25하)'!$A$2:$T$1836,11,FALSE)</f>
        <v>#N/A</v>
      </c>
      <c r="Z180" s="151"/>
      <c r="AA180" s="155"/>
      <c r="AB180" s="155"/>
      <c r="AC180" s="211"/>
      <c r="AD180" s="155">
        <f t="shared" si="14"/>
        <v>0</v>
      </c>
      <c r="AE180" s="217"/>
      <c r="AF180" s="155"/>
      <c r="AG180" s="217"/>
      <c r="AH180" s="155"/>
      <c r="AI180" s="145">
        <f t="shared" si="15"/>
        <v>0</v>
      </c>
      <c r="AJ180" s="156"/>
      <c r="CE180" s="169"/>
      <c r="CU180" s="170"/>
    </row>
    <row r="181" spans="1:99" s="168" customFormat="1" ht="24.95" customHeight="1">
      <c r="A181" s="150"/>
      <c r="B181" s="150"/>
      <c r="C181" s="313"/>
      <c r="D181" s="217"/>
      <c r="E181" s="217" t="str">
        <f>HLOOKUP(WEEKDAY(D181,2),data!$A$1:$G$2,2)</f>
        <v>(토)</v>
      </c>
      <c r="F181" s="150"/>
      <c r="G181" s="150"/>
      <c r="H181" s="152"/>
      <c r="I181" s="152" t="e">
        <f>VLOOKUP(J181,'사업장현황(25하)'!$A$2:$T$1836,3,FALSE)</f>
        <v>#N/A</v>
      </c>
      <c r="J181" s="152"/>
      <c r="K181" s="334"/>
      <c r="L181" s="167"/>
      <c r="M181" s="153" t="e">
        <f>VLOOKUP(J181,'사업장현황(25하)'!$A$2:$T$1836,13,FALSE)</f>
        <v>#N/A</v>
      </c>
      <c r="N181" s="150" t="e">
        <f>VLOOKUP(J181,'사업장현황(25하)'!$A$2:$T$1836,14,FALSE)</f>
        <v>#N/A</v>
      </c>
      <c r="O181" s="152" t="e">
        <f>VLOOKUP(J181,'사업장현황(25하)'!$A$2:$T$1836,2,FALSE)</f>
        <v>#N/A</v>
      </c>
      <c r="P181" s="152" t="e">
        <f>VLOOKUP(J181,'사업장현황(25하)'!$A$2:$T$1836,4,FALSE)</f>
        <v>#N/A</v>
      </c>
      <c r="Q181" s="150" t="e">
        <f>VLOOKUP(J181,'사업장현황(25하)'!$A$2:$T$1836,6,FALSE)</f>
        <v>#N/A</v>
      </c>
      <c r="R181" s="150" t="e">
        <f>VLOOKUP(J181,'사업장현황(25하)'!$A$2:$T$1836,7,FALSE)</f>
        <v>#N/A</v>
      </c>
      <c r="S181" s="150" t="e">
        <f>VLOOKUP(J181,'사업장현황(25하)'!$A$2:$T$1836,8,FALSE)</f>
        <v>#N/A</v>
      </c>
      <c r="T181" s="150" t="e">
        <f>VLOOKUP(J181,'사업장현황(25하)'!$A$2:$T$1836,9,FALSE)</f>
        <v>#N/A</v>
      </c>
      <c r="U181" s="150" t="e">
        <f>VLOOKUP(J181,'사업장현황(25하)'!$A$2:$T$1836,10,FALSE)</f>
        <v>#N/A</v>
      </c>
      <c r="V181" s="152" t="e">
        <f>VLOOKUP(J181,'사업장현황(25하)'!$A$2:$T$1836,12,FALSE)</f>
        <v>#N/A</v>
      </c>
      <c r="W181" s="217"/>
      <c r="X181" s="151"/>
      <c r="Y181" s="151" t="e">
        <f>VLOOKUP(J181,'사업장현황(25하)'!$A$2:$T$1836,11,FALSE)</f>
        <v>#N/A</v>
      </c>
      <c r="Z181" s="151"/>
      <c r="AA181" s="155"/>
      <c r="AB181" s="155"/>
      <c r="AC181" s="211"/>
      <c r="AD181" s="155">
        <f t="shared" si="14"/>
        <v>0</v>
      </c>
      <c r="AE181" s="217"/>
      <c r="AF181" s="155"/>
      <c r="AG181" s="217"/>
      <c r="AH181" s="155"/>
      <c r="AI181" s="145">
        <f t="shared" si="15"/>
        <v>0</v>
      </c>
      <c r="AJ181" s="156"/>
      <c r="CE181" s="169"/>
      <c r="CU181" s="170"/>
    </row>
    <row r="182" spans="1:99" s="168" customFormat="1" ht="24.95" customHeight="1">
      <c r="A182" s="150"/>
      <c r="B182" s="150"/>
      <c r="C182" s="313"/>
      <c r="D182" s="217"/>
      <c r="E182" s="217" t="str">
        <f>HLOOKUP(WEEKDAY(D182,2),data!$A$1:$G$2,2)</f>
        <v>(토)</v>
      </c>
      <c r="F182" s="150"/>
      <c r="G182" s="150"/>
      <c r="H182" s="152"/>
      <c r="I182" s="152" t="e">
        <f>VLOOKUP(J182,'사업장현황(25하)'!$A$2:$T$1836,3,FALSE)</f>
        <v>#N/A</v>
      </c>
      <c r="J182" s="152"/>
      <c r="K182" s="334"/>
      <c r="L182" s="167"/>
      <c r="M182" s="153" t="e">
        <f>VLOOKUP(J182,'사업장현황(25하)'!$A$2:$T$1836,13,FALSE)</f>
        <v>#N/A</v>
      </c>
      <c r="N182" s="150" t="e">
        <f>VLOOKUP(J182,'사업장현황(25하)'!$A$2:$T$1836,14,FALSE)</f>
        <v>#N/A</v>
      </c>
      <c r="O182" s="152" t="e">
        <f>VLOOKUP(J182,'사업장현황(25하)'!$A$2:$T$1836,2,FALSE)</f>
        <v>#N/A</v>
      </c>
      <c r="P182" s="152" t="e">
        <f>VLOOKUP(J182,'사업장현황(25하)'!$A$2:$T$1836,4,FALSE)</f>
        <v>#N/A</v>
      </c>
      <c r="Q182" s="150" t="e">
        <f>VLOOKUP(J182,'사업장현황(25하)'!$A$2:$T$1836,6,FALSE)</f>
        <v>#N/A</v>
      </c>
      <c r="R182" s="150" t="e">
        <f>VLOOKUP(J182,'사업장현황(25하)'!$A$2:$T$1836,7,FALSE)</f>
        <v>#N/A</v>
      </c>
      <c r="S182" s="150" t="e">
        <f>VLOOKUP(J182,'사업장현황(25하)'!$A$2:$T$1836,8,FALSE)</f>
        <v>#N/A</v>
      </c>
      <c r="T182" s="150" t="e">
        <f>VLOOKUP(J182,'사업장현황(25하)'!$A$2:$T$1836,9,FALSE)</f>
        <v>#N/A</v>
      </c>
      <c r="U182" s="150" t="e">
        <f>VLOOKUP(J182,'사업장현황(25하)'!$A$2:$T$1836,10,FALSE)</f>
        <v>#N/A</v>
      </c>
      <c r="V182" s="152" t="e">
        <f>VLOOKUP(J182,'사업장현황(25하)'!$A$2:$T$1836,12,FALSE)</f>
        <v>#N/A</v>
      </c>
      <c r="W182" s="217"/>
      <c r="X182" s="151"/>
      <c r="Y182" s="151" t="e">
        <f>VLOOKUP(J182,'사업장현황(25하)'!$A$2:$T$1836,11,FALSE)</f>
        <v>#N/A</v>
      </c>
      <c r="Z182" s="151"/>
      <c r="AA182" s="155"/>
      <c r="AB182" s="155"/>
      <c r="AC182" s="211"/>
      <c r="AD182" s="155">
        <f t="shared" si="14"/>
        <v>0</v>
      </c>
      <c r="AE182" s="217"/>
      <c r="AF182" s="155"/>
      <c r="AG182" s="217"/>
      <c r="AH182" s="155"/>
      <c r="AI182" s="145">
        <f t="shared" si="15"/>
        <v>0</v>
      </c>
      <c r="AJ182" s="156"/>
      <c r="CE182" s="169"/>
      <c r="CU182" s="170"/>
    </row>
    <row r="183" spans="1:99" s="168" customFormat="1" ht="24.95" customHeight="1">
      <c r="A183" s="150"/>
      <c r="B183" s="150"/>
      <c r="C183" s="313"/>
      <c r="D183" s="217"/>
      <c r="E183" s="217" t="str">
        <f>HLOOKUP(WEEKDAY(D183,2),data!$A$1:$G$2,2)</f>
        <v>(토)</v>
      </c>
      <c r="F183" s="150"/>
      <c r="G183" s="150"/>
      <c r="H183" s="152"/>
      <c r="I183" s="152" t="e">
        <f>VLOOKUP(J183,'사업장현황(25하)'!$A$2:$T$1836,3,FALSE)</f>
        <v>#N/A</v>
      </c>
      <c r="J183" s="152"/>
      <c r="K183" s="334"/>
      <c r="L183" s="167"/>
      <c r="M183" s="153" t="e">
        <f>VLOOKUP(J183,'사업장현황(25하)'!$A$2:$T$1836,13,FALSE)</f>
        <v>#N/A</v>
      </c>
      <c r="N183" s="150" t="e">
        <f>VLOOKUP(J183,'사업장현황(25하)'!$A$2:$T$1836,14,FALSE)</f>
        <v>#N/A</v>
      </c>
      <c r="O183" s="152" t="e">
        <f>VLOOKUP(J183,'사업장현황(25하)'!$A$2:$T$1836,2,FALSE)</f>
        <v>#N/A</v>
      </c>
      <c r="P183" s="152" t="e">
        <f>VLOOKUP(J183,'사업장현황(25하)'!$A$2:$T$1836,4,FALSE)</f>
        <v>#N/A</v>
      </c>
      <c r="Q183" s="150" t="e">
        <f>VLOOKUP(J183,'사업장현황(25하)'!$A$2:$T$1836,6,FALSE)</f>
        <v>#N/A</v>
      </c>
      <c r="R183" s="150" t="e">
        <f>VLOOKUP(J183,'사업장현황(25하)'!$A$2:$T$1836,7,FALSE)</f>
        <v>#N/A</v>
      </c>
      <c r="S183" s="150" t="e">
        <f>VLOOKUP(J183,'사업장현황(25하)'!$A$2:$T$1836,8,FALSE)</f>
        <v>#N/A</v>
      </c>
      <c r="T183" s="150" t="e">
        <f>VLOOKUP(J183,'사업장현황(25하)'!$A$2:$T$1836,9,FALSE)</f>
        <v>#N/A</v>
      </c>
      <c r="U183" s="150" t="e">
        <f>VLOOKUP(J183,'사업장현황(25하)'!$A$2:$T$1836,10,FALSE)</f>
        <v>#N/A</v>
      </c>
      <c r="V183" s="152" t="e">
        <f>VLOOKUP(J183,'사업장현황(25하)'!$A$2:$T$1836,12,FALSE)</f>
        <v>#N/A</v>
      </c>
      <c r="W183" s="217"/>
      <c r="X183" s="151"/>
      <c r="Y183" s="151" t="e">
        <f>VLOOKUP(J183,'사업장현황(25하)'!$A$2:$T$1836,11,FALSE)</f>
        <v>#N/A</v>
      </c>
      <c r="Z183" s="151"/>
      <c r="AA183" s="155"/>
      <c r="AB183" s="155"/>
      <c r="AC183" s="211"/>
      <c r="AD183" s="155">
        <f t="shared" si="14"/>
        <v>0</v>
      </c>
      <c r="AE183" s="217"/>
      <c r="AF183" s="155"/>
      <c r="AG183" s="217"/>
      <c r="AH183" s="155"/>
      <c r="AI183" s="145">
        <f t="shared" si="15"/>
        <v>0</v>
      </c>
      <c r="AJ183" s="156"/>
      <c r="CE183" s="169"/>
      <c r="CU183" s="170"/>
    </row>
    <row r="184" spans="1:99" s="168" customFormat="1" ht="24.95" customHeight="1">
      <c r="A184" s="150"/>
      <c r="B184" s="150"/>
      <c r="C184" s="313"/>
      <c r="D184" s="217"/>
      <c r="E184" s="217" t="str">
        <f>HLOOKUP(WEEKDAY(D184,2),data!$A$1:$G$2,2)</f>
        <v>(토)</v>
      </c>
      <c r="F184" s="150"/>
      <c r="G184" s="150"/>
      <c r="H184" s="152"/>
      <c r="I184" s="152" t="e">
        <f>VLOOKUP(J184,'사업장현황(25하)'!$A$2:$T$1836,3,FALSE)</f>
        <v>#N/A</v>
      </c>
      <c r="J184" s="152"/>
      <c r="K184" s="334"/>
      <c r="L184" s="167"/>
      <c r="M184" s="153" t="e">
        <f>VLOOKUP(J184,'사업장현황(25하)'!$A$2:$T$1836,13,FALSE)</f>
        <v>#N/A</v>
      </c>
      <c r="N184" s="150" t="e">
        <f>VLOOKUP(J184,'사업장현황(25하)'!$A$2:$T$1836,14,FALSE)</f>
        <v>#N/A</v>
      </c>
      <c r="O184" s="152" t="e">
        <f>VLOOKUP(J184,'사업장현황(25하)'!$A$2:$T$1836,2,FALSE)</f>
        <v>#N/A</v>
      </c>
      <c r="P184" s="152" t="e">
        <f>VLOOKUP(J184,'사업장현황(25하)'!$A$2:$T$1836,4,FALSE)</f>
        <v>#N/A</v>
      </c>
      <c r="Q184" s="150" t="e">
        <f>VLOOKUP(J184,'사업장현황(25하)'!$A$2:$T$1836,6,FALSE)</f>
        <v>#N/A</v>
      </c>
      <c r="R184" s="150" t="e">
        <f>VLOOKUP(J184,'사업장현황(25하)'!$A$2:$T$1836,7,FALSE)</f>
        <v>#N/A</v>
      </c>
      <c r="S184" s="150" t="e">
        <f>VLOOKUP(J184,'사업장현황(25하)'!$A$2:$T$1836,8,FALSE)</f>
        <v>#N/A</v>
      </c>
      <c r="T184" s="150" t="e">
        <f>VLOOKUP(J184,'사업장현황(25하)'!$A$2:$T$1836,9,FALSE)</f>
        <v>#N/A</v>
      </c>
      <c r="U184" s="150" t="e">
        <f>VLOOKUP(J184,'사업장현황(25하)'!$A$2:$T$1836,10,FALSE)</f>
        <v>#N/A</v>
      </c>
      <c r="V184" s="152" t="e">
        <f>VLOOKUP(J184,'사업장현황(25하)'!$A$2:$T$1836,12,FALSE)</f>
        <v>#N/A</v>
      </c>
      <c r="W184" s="217"/>
      <c r="X184" s="151"/>
      <c r="Y184" s="151" t="e">
        <f>VLOOKUP(J184,'사업장현황(25하)'!$A$2:$T$1836,11,FALSE)</f>
        <v>#N/A</v>
      </c>
      <c r="Z184" s="151"/>
      <c r="AA184" s="155"/>
      <c r="AB184" s="155"/>
      <c r="AC184" s="211"/>
      <c r="AD184" s="155">
        <f t="shared" si="14"/>
        <v>0</v>
      </c>
      <c r="AE184" s="217"/>
      <c r="AF184" s="155"/>
      <c r="AG184" s="217"/>
      <c r="AH184" s="155"/>
      <c r="AI184" s="145">
        <f t="shared" si="15"/>
        <v>0</v>
      </c>
      <c r="AJ184" s="156"/>
      <c r="CE184" s="169"/>
      <c r="CU184" s="170"/>
    </row>
    <row r="185" spans="1:99" s="168" customFormat="1" ht="24.95" customHeight="1">
      <c r="A185" s="150"/>
      <c r="B185" s="150"/>
      <c r="C185" s="313"/>
      <c r="D185" s="217"/>
      <c r="E185" s="217" t="str">
        <f>HLOOKUP(WEEKDAY(D185,2),data!$A$1:$G$2,2)</f>
        <v>(토)</v>
      </c>
      <c r="F185" s="150"/>
      <c r="G185" s="150"/>
      <c r="H185" s="152"/>
      <c r="I185" s="152" t="e">
        <f>VLOOKUP(J185,'사업장현황(25하)'!$A$2:$T$1836,3,FALSE)</f>
        <v>#N/A</v>
      </c>
      <c r="J185" s="152"/>
      <c r="K185" s="334"/>
      <c r="L185" s="167"/>
      <c r="M185" s="153" t="e">
        <f>VLOOKUP(J185,'사업장현황(25하)'!$A$2:$T$1836,13,FALSE)</f>
        <v>#N/A</v>
      </c>
      <c r="N185" s="150" t="e">
        <f>VLOOKUP(J185,'사업장현황(25하)'!$A$2:$T$1836,14,FALSE)</f>
        <v>#N/A</v>
      </c>
      <c r="O185" s="152" t="e">
        <f>VLOOKUP(J185,'사업장현황(25하)'!$A$2:$T$1836,2,FALSE)</f>
        <v>#N/A</v>
      </c>
      <c r="P185" s="152" t="e">
        <f>VLOOKUP(J185,'사업장현황(25하)'!$A$2:$T$1836,4,FALSE)</f>
        <v>#N/A</v>
      </c>
      <c r="Q185" s="150" t="e">
        <f>VLOOKUP(J185,'사업장현황(25하)'!$A$2:$T$1836,6,FALSE)</f>
        <v>#N/A</v>
      </c>
      <c r="R185" s="150" t="e">
        <f>VLOOKUP(J185,'사업장현황(25하)'!$A$2:$T$1836,7,FALSE)</f>
        <v>#N/A</v>
      </c>
      <c r="S185" s="150" t="e">
        <f>VLOOKUP(J185,'사업장현황(25하)'!$A$2:$T$1836,8,FALSE)</f>
        <v>#N/A</v>
      </c>
      <c r="T185" s="150" t="e">
        <f>VLOOKUP(J185,'사업장현황(25하)'!$A$2:$T$1836,9,FALSE)</f>
        <v>#N/A</v>
      </c>
      <c r="U185" s="150" t="e">
        <f>VLOOKUP(J185,'사업장현황(25하)'!$A$2:$T$1836,10,FALSE)</f>
        <v>#N/A</v>
      </c>
      <c r="V185" s="152" t="e">
        <f>VLOOKUP(J185,'사업장현황(25하)'!$A$2:$T$1836,12,FALSE)</f>
        <v>#N/A</v>
      </c>
      <c r="W185" s="217"/>
      <c r="X185" s="151"/>
      <c r="Y185" s="151" t="e">
        <f>VLOOKUP(J185,'사업장현황(25하)'!$A$2:$T$1836,11,FALSE)</f>
        <v>#N/A</v>
      </c>
      <c r="Z185" s="151"/>
      <c r="AA185" s="155"/>
      <c r="AB185" s="155"/>
      <c r="AC185" s="211"/>
      <c r="AD185" s="155">
        <f t="shared" si="14"/>
        <v>0</v>
      </c>
      <c r="AE185" s="217"/>
      <c r="AF185" s="155"/>
      <c r="AG185" s="217"/>
      <c r="AH185" s="155"/>
      <c r="AI185" s="145">
        <f t="shared" si="15"/>
        <v>0</v>
      </c>
      <c r="AJ185" s="156"/>
      <c r="CE185" s="169"/>
      <c r="CU185" s="170"/>
    </row>
    <row r="186" spans="1:99" s="168" customFormat="1" ht="24.95" customHeight="1">
      <c r="A186" s="150"/>
      <c r="B186" s="150"/>
      <c r="C186" s="313"/>
      <c r="D186" s="217"/>
      <c r="E186" s="217" t="str">
        <f>HLOOKUP(WEEKDAY(D186,2),data!$A$1:$G$2,2)</f>
        <v>(토)</v>
      </c>
      <c r="F186" s="150"/>
      <c r="G186" s="150"/>
      <c r="H186" s="152"/>
      <c r="I186" s="152" t="e">
        <f>VLOOKUP(J186,'사업장현황(25하)'!$A$2:$T$1836,3,FALSE)</f>
        <v>#N/A</v>
      </c>
      <c r="J186" s="152"/>
      <c r="K186" s="334"/>
      <c r="L186" s="167"/>
      <c r="M186" s="153" t="e">
        <f>VLOOKUP(J186,'사업장현황(25하)'!$A$2:$T$1836,13,FALSE)</f>
        <v>#N/A</v>
      </c>
      <c r="N186" s="150" t="e">
        <f>VLOOKUP(J186,'사업장현황(25하)'!$A$2:$T$1836,14,FALSE)</f>
        <v>#N/A</v>
      </c>
      <c r="O186" s="152" t="e">
        <f>VLOOKUP(J186,'사업장현황(25하)'!$A$2:$T$1836,2,FALSE)</f>
        <v>#N/A</v>
      </c>
      <c r="P186" s="152" t="e">
        <f>VLOOKUP(J186,'사업장현황(25하)'!$A$2:$T$1836,4,FALSE)</f>
        <v>#N/A</v>
      </c>
      <c r="Q186" s="150" t="e">
        <f>VLOOKUP(J186,'사업장현황(25하)'!$A$2:$T$1836,6,FALSE)</f>
        <v>#N/A</v>
      </c>
      <c r="R186" s="150" t="e">
        <f>VLOOKUP(J186,'사업장현황(25하)'!$A$2:$T$1836,7,FALSE)</f>
        <v>#N/A</v>
      </c>
      <c r="S186" s="150" t="e">
        <f>VLOOKUP(J186,'사업장현황(25하)'!$A$2:$T$1836,8,FALSE)</f>
        <v>#N/A</v>
      </c>
      <c r="T186" s="150" t="e">
        <f>VLOOKUP(J186,'사업장현황(25하)'!$A$2:$T$1836,9,FALSE)</f>
        <v>#N/A</v>
      </c>
      <c r="U186" s="150" t="e">
        <f>VLOOKUP(J186,'사업장현황(25하)'!$A$2:$T$1836,10,FALSE)</f>
        <v>#N/A</v>
      </c>
      <c r="V186" s="152" t="e">
        <f>VLOOKUP(J186,'사업장현황(25하)'!$A$2:$T$1836,12,FALSE)</f>
        <v>#N/A</v>
      </c>
      <c r="W186" s="217"/>
      <c r="X186" s="151"/>
      <c r="Y186" s="151" t="e">
        <f>VLOOKUP(J186,'사업장현황(25하)'!$A$2:$T$1836,11,FALSE)</f>
        <v>#N/A</v>
      </c>
      <c r="Z186" s="151"/>
      <c r="AA186" s="155"/>
      <c r="AB186" s="155"/>
      <c r="AC186" s="211"/>
      <c r="AD186" s="155">
        <f t="shared" si="14"/>
        <v>0</v>
      </c>
      <c r="AE186" s="217"/>
      <c r="AF186" s="155"/>
      <c r="AG186" s="217"/>
      <c r="AH186" s="155"/>
      <c r="AI186" s="145">
        <f t="shared" si="15"/>
        <v>0</v>
      </c>
      <c r="AJ186" s="156"/>
      <c r="CE186" s="169"/>
      <c r="CU186" s="170"/>
    </row>
    <row r="187" spans="1:99" s="168" customFormat="1" ht="24.95" customHeight="1">
      <c r="A187" s="150"/>
      <c r="B187" s="150"/>
      <c r="C187" s="313"/>
      <c r="D187" s="217"/>
      <c r="E187" s="217" t="str">
        <f>HLOOKUP(WEEKDAY(D187,2),data!$A$1:$G$2,2)</f>
        <v>(토)</v>
      </c>
      <c r="F187" s="150"/>
      <c r="G187" s="150"/>
      <c r="H187" s="152"/>
      <c r="I187" s="152" t="e">
        <f>VLOOKUP(J187,'사업장현황(25하)'!$A$2:$T$1836,3,FALSE)</f>
        <v>#N/A</v>
      </c>
      <c r="J187" s="152"/>
      <c r="K187" s="334"/>
      <c r="L187" s="167"/>
      <c r="M187" s="153" t="e">
        <f>VLOOKUP(J187,'사업장현황(25하)'!$A$2:$T$1836,13,FALSE)</f>
        <v>#N/A</v>
      </c>
      <c r="N187" s="150" t="e">
        <f>VLOOKUP(J187,'사업장현황(25하)'!$A$2:$T$1836,14,FALSE)</f>
        <v>#N/A</v>
      </c>
      <c r="O187" s="152" t="e">
        <f>VLOOKUP(J187,'사업장현황(25하)'!$A$2:$T$1836,2,FALSE)</f>
        <v>#N/A</v>
      </c>
      <c r="P187" s="152" t="e">
        <f>VLOOKUP(J187,'사업장현황(25하)'!$A$2:$T$1836,4,FALSE)</f>
        <v>#N/A</v>
      </c>
      <c r="Q187" s="150" t="e">
        <f>VLOOKUP(J187,'사업장현황(25하)'!$A$2:$T$1836,6,FALSE)</f>
        <v>#N/A</v>
      </c>
      <c r="R187" s="150" t="e">
        <f>VLOOKUP(J187,'사업장현황(25하)'!$A$2:$T$1836,7,FALSE)</f>
        <v>#N/A</v>
      </c>
      <c r="S187" s="150" t="e">
        <f>VLOOKUP(J187,'사업장현황(25하)'!$A$2:$T$1836,8,FALSE)</f>
        <v>#N/A</v>
      </c>
      <c r="T187" s="150" t="e">
        <f>VLOOKUP(J187,'사업장현황(25하)'!$A$2:$T$1836,9,FALSE)</f>
        <v>#N/A</v>
      </c>
      <c r="U187" s="150" t="e">
        <f>VLOOKUP(J187,'사업장현황(25하)'!$A$2:$T$1836,10,FALSE)</f>
        <v>#N/A</v>
      </c>
      <c r="V187" s="152" t="e">
        <f>VLOOKUP(J187,'사업장현황(25하)'!$A$2:$T$1836,12,FALSE)</f>
        <v>#N/A</v>
      </c>
      <c r="W187" s="217"/>
      <c r="X187" s="151"/>
      <c r="Y187" s="151" t="e">
        <f>VLOOKUP(J187,'사업장현황(25하)'!$A$2:$T$1836,11,FALSE)</f>
        <v>#N/A</v>
      </c>
      <c r="Z187" s="151"/>
      <c r="AA187" s="155"/>
      <c r="AB187" s="155"/>
      <c r="AC187" s="211"/>
      <c r="AD187" s="155">
        <f t="shared" si="14"/>
        <v>0</v>
      </c>
      <c r="AE187" s="217"/>
      <c r="AF187" s="155"/>
      <c r="AG187" s="217"/>
      <c r="AH187" s="155"/>
      <c r="AI187" s="145">
        <f t="shared" si="15"/>
        <v>0</v>
      </c>
      <c r="AJ187" s="156"/>
      <c r="CE187" s="169"/>
      <c r="CU187" s="170"/>
    </row>
    <row r="188" spans="1:99" s="168" customFormat="1" ht="24.95" customHeight="1">
      <c r="A188" s="150"/>
      <c r="B188" s="150"/>
      <c r="C188" s="313"/>
      <c r="D188" s="217"/>
      <c r="E188" s="217" t="str">
        <f>HLOOKUP(WEEKDAY(D188,2),data!$A$1:$G$2,2)</f>
        <v>(토)</v>
      </c>
      <c r="F188" s="150"/>
      <c r="G188" s="150"/>
      <c r="H188" s="152"/>
      <c r="I188" s="152" t="e">
        <f>VLOOKUP(J188,'사업장현황(25하)'!$A$2:$T$1836,3,FALSE)</f>
        <v>#N/A</v>
      </c>
      <c r="J188" s="152"/>
      <c r="K188" s="334"/>
      <c r="L188" s="167"/>
      <c r="M188" s="153" t="e">
        <f>VLOOKUP(J188,'사업장현황(25하)'!$A$2:$T$1836,13,FALSE)</f>
        <v>#N/A</v>
      </c>
      <c r="N188" s="150" t="e">
        <f>VLOOKUP(J188,'사업장현황(25하)'!$A$2:$T$1836,14,FALSE)</f>
        <v>#N/A</v>
      </c>
      <c r="O188" s="152" t="e">
        <f>VLOOKUP(J188,'사업장현황(25하)'!$A$2:$T$1836,2,FALSE)</f>
        <v>#N/A</v>
      </c>
      <c r="P188" s="152" t="e">
        <f>VLOOKUP(J188,'사업장현황(25하)'!$A$2:$T$1836,4,FALSE)</f>
        <v>#N/A</v>
      </c>
      <c r="Q188" s="150" t="e">
        <f>VLOOKUP(J188,'사업장현황(25하)'!$A$2:$T$1836,6,FALSE)</f>
        <v>#N/A</v>
      </c>
      <c r="R188" s="150" t="e">
        <f>VLOOKUP(J188,'사업장현황(25하)'!$A$2:$T$1836,7,FALSE)</f>
        <v>#N/A</v>
      </c>
      <c r="S188" s="150" t="e">
        <f>VLOOKUP(J188,'사업장현황(25하)'!$A$2:$T$1836,8,FALSE)</f>
        <v>#N/A</v>
      </c>
      <c r="T188" s="150" t="e">
        <f>VLOOKUP(J188,'사업장현황(25하)'!$A$2:$T$1836,9,FALSE)</f>
        <v>#N/A</v>
      </c>
      <c r="U188" s="150" t="e">
        <f>VLOOKUP(J188,'사업장현황(25하)'!$A$2:$T$1836,10,FALSE)</f>
        <v>#N/A</v>
      </c>
      <c r="V188" s="152" t="e">
        <f>VLOOKUP(J188,'사업장현황(25하)'!$A$2:$T$1836,12,FALSE)</f>
        <v>#N/A</v>
      </c>
      <c r="W188" s="217"/>
      <c r="X188" s="151"/>
      <c r="Y188" s="151" t="e">
        <f>VLOOKUP(J188,'사업장현황(25하)'!$A$2:$T$1836,11,FALSE)</f>
        <v>#N/A</v>
      </c>
      <c r="Z188" s="151"/>
      <c r="AA188" s="155"/>
      <c r="AB188" s="155"/>
      <c r="AC188" s="211"/>
      <c r="AD188" s="155">
        <f t="shared" si="14"/>
        <v>0</v>
      </c>
      <c r="AE188" s="217"/>
      <c r="AF188" s="155"/>
      <c r="AG188" s="217"/>
      <c r="AH188" s="155"/>
      <c r="AI188" s="145">
        <f t="shared" si="15"/>
        <v>0</v>
      </c>
      <c r="AJ188" s="156"/>
      <c r="CE188" s="169"/>
      <c r="CU188" s="170"/>
    </row>
    <row r="189" spans="1:99" s="168" customFormat="1" ht="24.95" customHeight="1">
      <c r="A189" s="150"/>
      <c r="B189" s="150"/>
      <c r="C189" s="313"/>
      <c r="D189" s="217"/>
      <c r="E189" s="217" t="str">
        <f>HLOOKUP(WEEKDAY(D189,2),data!$A$1:$G$2,2)</f>
        <v>(토)</v>
      </c>
      <c r="F189" s="150"/>
      <c r="G189" s="150"/>
      <c r="H189" s="152"/>
      <c r="I189" s="152" t="e">
        <f>VLOOKUP(J189,'사업장현황(25하)'!$A$2:$T$1836,3,FALSE)</f>
        <v>#N/A</v>
      </c>
      <c r="J189" s="152"/>
      <c r="K189" s="334"/>
      <c r="L189" s="167"/>
      <c r="M189" s="153" t="e">
        <f>VLOOKUP(J189,'사업장현황(25하)'!$A$2:$T$1836,13,FALSE)</f>
        <v>#N/A</v>
      </c>
      <c r="N189" s="150" t="e">
        <f>VLOOKUP(J189,'사업장현황(25하)'!$A$2:$T$1836,14,FALSE)</f>
        <v>#N/A</v>
      </c>
      <c r="O189" s="152" t="e">
        <f>VLOOKUP(J189,'사업장현황(25하)'!$A$2:$T$1836,2,FALSE)</f>
        <v>#N/A</v>
      </c>
      <c r="P189" s="152" t="e">
        <f>VLOOKUP(J189,'사업장현황(25하)'!$A$2:$T$1836,4,FALSE)</f>
        <v>#N/A</v>
      </c>
      <c r="Q189" s="150" t="e">
        <f>VLOOKUP(J189,'사업장현황(25하)'!$A$2:$T$1836,6,FALSE)</f>
        <v>#N/A</v>
      </c>
      <c r="R189" s="150" t="e">
        <f>VLOOKUP(J189,'사업장현황(25하)'!$A$2:$T$1836,7,FALSE)</f>
        <v>#N/A</v>
      </c>
      <c r="S189" s="150" t="e">
        <f>VLOOKUP(J189,'사업장현황(25하)'!$A$2:$T$1836,8,FALSE)</f>
        <v>#N/A</v>
      </c>
      <c r="T189" s="150" t="e">
        <f>VLOOKUP(J189,'사업장현황(25하)'!$A$2:$T$1836,9,FALSE)</f>
        <v>#N/A</v>
      </c>
      <c r="U189" s="150" t="e">
        <f>VLOOKUP(J189,'사업장현황(25하)'!$A$2:$T$1836,10,FALSE)</f>
        <v>#N/A</v>
      </c>
      <c r="V189" s="152" t="e">
        <f>VLOOKUP(J189,'사업장현황(25하)'!$A$2:$T$1836,12,FALSE)</f>
        <v>#N/A</v>
      </c>
      <c r="W189" s="217"/>
      <c r="X189" s="151"/>
      <c r="Y189" s="151" t="e">
        <f>VLOOKUP(J189,'사업장현황(25하)'!$A$2:$T$1836,11,FALSE)</f>
        <v>#N/A</v>
      </c>
      <c r="Z189" s="151"/>
      <c r="AA189" s="155"/>
      <c r="AB189" s="155"/>
      <c r="AC189" s="211"/>
      <c r="AD189" s="155">
        <f t="shared" si="14"/>
        <v>0</v>
      </c>
      <c r="AE189" s="217"/>
      <c r="AF189" s="155"/>
      <c r="AG189" s="217"/>
      <c r="AH189" s="155"/>
      <c r="AI189" s="145">
        <f t="shared" si="15"/>
        <v>0</v>
      </c>
      <c r="AJ189" s="156"/>
      <c r="CE189" s="169"/>
      <c r="CU189" s="170"/>
    </row>
    <row r="190" spans="1:99" s="168" customFormat="1" ht="24.95" customHeight="1">
      <c r="A190" s="150"/>
      <c r="B190" s="150"/>
      <c r="C190" s="313"/>
      <c r="D190" s="217"/>
      <c r="E190" s="217" t="str">
        <f>HLOOKUP(WEEKDAY(D190,2),data!$A$1:$G$2,2)</f>
        <v>(토)</v>
      </c>
      <c r="F190" s="150"/>
      <c r="G190" s="150"/>
      <c r="H190" s="152"/>
      <c r="I190" s="152" t="e">
        <f>VLOOKUP(J190,'사업장현황(25하)'!$A$2:$T$1836,3,FALSE)</f>
        <v>#N/A</v>
      </c>
      <c r="J190" s="152"/>
      <c r="K190" s="334"/>
      <c r="L190" s="167"/>
      <c r="M190" s="153" t="e">
        <f>VLOOKUP(J190,'사업장현황(25하)'!$A$2:$T$1836,13,FALSE)</f>
        <v>#N/A</v>
      </c>
      <c r="N190" s="150" t="e">
        <f>VLOOKUP(J190,'사업장현황(25하)'!$A$2:$T$1836,14,FALSE)</f>
        <v>#N/A</v>
      </c>
      <c r="O190" s="152" t="e">
        <f>VLOOKUP(J190,'사업장현황(25하)'!$A$2:$T$1836,2,FALSE)</f>
        <v>#N/A</v>
      </c>
      <c r="P190" s="152" t="e">
        <f>VLOOKUP(J190,'사업장현황(25하)'!$A$2:$T$1836,4,FALSE)</f>
        <v>#N/A</v>
      </c>
      <c r="Q190" s="150" t="e">
        <f>VLOOKUP(J190,'사업장현황(25하)'!$A$2:$T$1836,6,FALSE)</f>
        <v>#N/A</v>
      </c>
      <c r="R190" s="150" t="e">
        <f>VLOOKUP(J190,'사업장현황(25하)'!$A$2:$T$1836,7,FALSE)</f>
        <v>#N/A</v>
      </c>
      <c r="S190" s="150" t="e">
        <f>VLOOKUP(J190,'사업장현황(25하)'!$A$2:$T$1836,8,FALSE)</f>
        <v>#N/A</v>
      </c>
      <c r="T190" s="150" t="e">
        <f>VLOOKUP(J190,'사업장현황(25하)'!$A$2:$T$1836,9,FALSE)</f>
        <v>#N/A</v>
      </c>
      <c r="U190" s="150" t="e">
        <f>VLOOKUP(J190,'사업장현황(25하)'!$A$2:$T$1836,10,FALSE)</f>
        <v>#N/A</v>
      </c>
      <c r="V190" s="152" t="e">
        <f>VLOOKUP(J190,'사업장현황(25하)'!$A$2:$T$1836,12,FALSE)</f>
        <v>#N/A</v>
      </c>
      <c r="W190" s="217"/>
      <c r="X190" s="151"/>
      <c r="Y190" s="151" t="e">
        <f>VLOOKUP(J190,'사업장현황(25하)'!$A$2:$T$1836,11,FALSE)</f>
        <v>#N/A</v>
      </c>
      <c r="Z190" s="151"/>
      <c r="AA190" s="155"/>
      <c r="AB190" s="155"/>
      <c r="AC190" s="211"/>
      <c r="AD190" s="155">
        <f t="shared" si="14"/>
        <v>0</v>
      </c>
      <c r="AE190" s="217"/>
      <c r="AF190" s="155"/>
      <c r="AG190" s="217"/>
      <c r="AH190" s="155"/>
      <c r="AI190" s="145">
        <f t="shared" si="15"/>
        <v>0</v>
      </c>
      <c r="AJ190" s="156"/>
      <c r="CE190" s="169"/>
      <c r="CU190" s="170"/>
    </row>
    <row r="191" spans="1:99" s="168" customFormat="1" ht="24.95" customHeight="1">
      <c r="A191" s="150"/>
      <c r="B191" s="150"/>
      <c r="C191" s="313"/>
      <c r="D191" s="217"/>
      <c r="E191" s="217" t="str">
        <f>HLOOKUP(WEEKDAY(D191,2),data!$A$1:$G$2,2)</f>
        <v>(토)</v>
      </c>
      <c r="F191" s="150"/>
      <c r="G191" s="150"/>
      <c r="H191" s="152"/>
      <c r="I191" s="152" t="e">
        <f>VLOOKUP(J191,'사업장현황(25하)'!$A$2:$T$1836,3,FALSE)</f>
        <v>#N/A</v>
      </c>
      <c r="J191" s="152"/>
      <c r="K191" s="334"/>
      <c r="L191" s="167"/>
      <c r="M191" s="153" t="e">
        <f>VLOOKUP(J191,'사업장현황(25하)'!$A$2:$T$1836,13,FALSE)</f>
        <v>#N/A</v>
      </c>
      <c r="N191" s="150" t="e">
        <f>VLOOKUP(J191,'사업장현황(25하)'!$A$2:$T$1836,14,FALSE)</f>
        <v>#N/A</v>
      </c>
      <c r="O191" s="152" t="e">
        <f>VLOOKUP(J191,'사업장현황(25하)'!$A$2:$T$1836,2,FALSE)</f>
        <v>#N/A</v>
      </c>
      <c r="P191" s="152" t="e">
        <f>VLOOKUP(J191,'사업장현황(25하)'!$A$2:$T$1836,4,FALSE)</f>
        <v>#N/A</v>
      </c>
      <c r="Q191" s="150" t="e">
        <f>VLOOKUP(J191,'사업장현황(25하)'!$A$2:$T$1836,6,FALSE)</f>
        <v>#N/A</v>
      </c>
      <c r="R191" s="150" t="e">
        <f>VLOOKUP(J191,'사업장현황(25하)'!$A$2:$T$1836,7,FALSE)</f>
        <v>#N/A</v>
      </c>
      <c r="S191" s="150" t="e">
        <f>VLOOKUP(J191,'사업장현황(25하)'!$A$2:$T$1836,8,FALSE)</f>
        <v>#N/A</v>
      </c>
      <c r="T191" s="150" t="e">
        <f>VLOOKUP(J191,'사업장현황(25하)'!$A$2:$T$1836,9,FALSE)</f>
        <v>#N/A</v>
      </c>
      <c r="U191" s="150" t="e">
        <f>VLOOKUP(J191,'사업장현황(25하)'!$A$2:$T$1836,10,FALSE)</f>
        <v>#N/A</v>
      </c>
      <c r="V191" s="152" t="e">
        <f>VLOOKUP(J191,'사업장현황(25하)'!$A$2:$T$1836,12,FALSE)</f>
        <v>#N/A</v>
      </c>
      <c r="W191" s="217"/>
      <c r="X191" s="151"/>
      <c r="Y191" s="151" t="e">
        <f>VLOOKUP(J191,'사업장현황(25하)'!$A$2:$T$1836,11,FALSE)</f>
        <v>#N/A</v>
      </c>
      <c r="Z191" s="151"/>
      <c r="AA191" s="155"/>
      <c r="AB191" s="155"/>
      <c r="AC191" s="211"/>
      <c r="AD191" s="155">
        <f t="shared" si="14"/>
        <v>0</v>
      </c>
      <c r="AE191" s="217"/>
      <c r="AF191" s="155"/>
      <c r="AG191" s="217"/>
      <c r="AH191" s="155"/>
      <c r="AI191" s="145">
        <f t="shared" si="15"/>
        <v>0</v>
      </c>
      <c r="AJ191" s="156"/>
    </row>
    <row r="192" spans="1:99" s="168" customFormat="1" ht="24.95" customHeight="1">
      <c r="A192" s="150"/>
      <c r="B192" s="150"/>
      <c r="C192" s="313"/>
      <c r="D192" s="217"/>
      <c r="E192" s="217" t="str">
        <f>HLOOKUP(WEEKDAY(D192,2),data!$A$1:$G$2,2)</f>
        <v>(토)</v>
      </c>
      <c r="F192" s="150"/>
      <c r="G192" s="150"/>
      <c r="H192" s="152"/>
      <c r="I192" s="152" t="e">
        <f>VLOOKUP(J192,'사업장현황(25하)'!$A$2:$T$1836,3,FALSE)</f>
        <v>#N/A</v>
      </c>
      <c r="J192" s="152"/>
      <c r="K192" s="334"/>
      <c r="L192" s="167"/>
      <c r="M192" s="153" t="e">
        <f>VLOOKUP(J192,'사업장현황(25하)'!$A$2:$T$1836,13,FALSE)</f>
        <v>#N/A</v>
      </c>
      <c r="N192" s="150" t="e">
        <f>VLOOKUP(J192,'사업장현황(25하)'!$A$2:$T$1836,14,FALSE)</f>
        <v>#N/A</v>
      </c>
      <c r="O192" s="152" t="e">
        <f>VLOOKUP(J192,'사업장현황(25하)'!$A$2:$T$1836,2,FALSE)</f>
        <v>#N/A</v>
      </c>
      <c r="P192" s="152" t="e">
        <f>VLOOKUP(J192,'사업장현황(25하)'!$A$2:$T$1836,4,FALSE)</f>
        <v>#N/A</v>
      </c>
      <c r="Q192" s="150" t="e">
        <f>VLOOKUP(J192,'사업장현황(25하)'!$A$2:$T$1836,6,FALSE)</f>
        <v>#N/A</v>
      </c>
      <c r="R192" s="150" t="e">
        <f>VLOOKUP(J192,'사업장현황(25하)'!$A$2:$T$1836,7,FALSE)</f>
        <v>#N/A</v>
      </c>
      <c r="S192" s="150" t="e">
        <f>VLOOKUP(J192,'사업장현황(25하)'!$A$2:$T$1836,8,FALSE)</f>
        <v>#N/A</v>
      </c>
      <c r="T192" s="150" t="e">
        <f>VLOOKUP(J192,'사업장현황(25하)'!$A$2:$T$1836,9,FALSE)</f>
        <v>#N/A</v>
      </c>
      <c r="U192" s="150" t="e">
        <f>VLOOKUP(J192,'사업장현황(25하)'!$A$2:$T$1836,10,FALSE)</f>
        <v>#N/A</v>
      </c>
      <c r="V192" s="152" t="e">
        <f>VLOOKUP(J192,'사업장현황(25하)'!$A$2:$T$1836,12,FALSE)</f>
        <v>#N/A</v>
      </c>
      <c r="W192" s="217"/>
      <c r="X192" s="151"/>
      <c r="Y192" s="151" t="e">
        <f>VLOOKUP(J192,'사업장현황(25하)'!$A$2:$T$1836,11,FALSE)</f>
        <v>#N/A</v>
      </c>
      <c r="Z192" s="151"/>
      <c r="AA192" s="155"/>
      <c r="AB192" s="155"/>
      <c r="AC192" s="211"/>
      <c r="AD192" s="155">
        <f t="shared" si="14"/>
        <v>0</v>
      </c>
      <c r="AE192" s="217"/>
      <c r="AF192" s="155"/>
      <c r="AG192" s="217"/>
      <c r="AH192" s="155"/>
      <c r="AI192" s="145">
        <f t="shared" si="15"/>
        <v>0</v>
      </c>
      <c r="AJ192" s="156"/>
    </row>
    <row r="193" spans="1:99" s="168" customFormat="1" ht="24.95" customHeight="1">
      <c r="A193" s="150"/>
      <c r="B193" s="150"/>
      <c r="C193" s="313"/>
      <c r="D193" s="217"/>
      <c r="E193" s="217" t="str">
        <f>HLOOKUP(WEEKDAY(D193,2),data!$A$1:$G$2,2)</f>
        <v>(토)</v>
      </c>
      <c r="F193" s="150"/>
      <c r="G193" s="150"/>
      <c r="H193" s="152"/>
      <c r="I193" s="152" t="e">
        <f>VLOOKUP(J193,'사업장현황(25하)'!$A$2:$T$1836,3,FALSE)</f>
        <v>#N/A</v>
      </c>
      <c r="J193" s="152"/>
      <c r="K193" s="334"/>
      <c r="L193" s="167"/>
      <c r="M193" s="153" t="e">
        <f>VLOOKUP(J193,'사업장현황(25하)'!$A$2:$T$1836,13,FALSE)</f>
        <v>#N/A</v>
      </c>
      <c r="N193" s="150" t="e">
        <f>VLOOKUP(J193,'사업장현황(25하)'!$A$2:$T$1836,14,FALSE)</f>
        <v>#N/A</v>
      </c>
      <c r="O193" s="152" t="e">
        <f>VLOOKUP(J193,'사업장현황(25하)'!$A$2:$T$1836,2,FALSE)</f>
        <v>#N/A</v>
      </c>
      <c r="P193" s="152" t="e">
        <f>VLOOKUP(J193,'사업장현황(25하)'!$A$2:$T$1836,4,FALSE)</f>
        <v>#N/A</v>
      </c>
      <c r="Q193" s="150" t="e">
        <f>VLOOKUP(J193,'사업장현황(25하)'!$A$2:$T$1836,6,FALSE)</f>
        <v>#N/A</v>
      </c>
      <c r="R193" s="150" t="e">
        <f>VLOOKUP(J193,'사업장현황(25하)'!$A$2:$T$1836,7,FALSE)</f>
        <v>#N/A</v>
      </c>
      <c r="S193" s="150" t="e">
        <f>VLOOKUP(J193,'사업장현황(25하)'!$A$2:$T$1836,8,FALSE)</f>
        <v>#N/A</v>
      </c>
      <c r="T193" s="150" t="e">
        <f>VLOOKUP(J193,'사업장현황(25하)'!$A$2:$T$1836,9,FALSE)</f>
        <v>#N/A</v>
      </c>
      <c r="U193" s="150" t="e">
        <f>VLOOKUP(J193,'사업장현황(25하)'!$A$2:$T$1836,10,FALSE)</f>
        <v>#N/A</v>
      </c>
      <c r="V193" s="152" t="e">
        <f>VLOOKUP(J193,'사업장현황(25하)'!$A$2:$T$1836,12,FALSE)</f>
        <v>#N/A</v>
      </c>
      <c r="W193" s="217"/>
      <c r="X193" s="151"/>
      <c r="Y193" s="151" t="e">
        <f>VLOOKUP(J193,'사업장현황(25하)'!$A$2:$T$1836,11,FALSE)</f>
        <v>#N/A</v>
      </c>
      <c r="Z193" s="151"/>
      <c r="AA193" s="155"/>
      <c r="AB193" s="155"/>
      <c r="AC193" s="211"/>
      <c r="AD193" s="155">
        <f t="shared" si="14"/>
        <v>0</v>
      </c>
      <c r="AE193" s="217"/>
      <c r="AF193" s="155"/>
      <c r="AG193" s="217"/>
      <c r="AH193" s="155"/>
      <c r="AI193" s="145">
        <f t="shared" si="15"/>
        <v>0</v>
      </c>
      <c r="AJ193" s="156"/>
    </row>
    <row r="194" spans="1:99" s="168" customFormat="1" ht="24.95" customHeight="1">
      <c r="A194" s="150"/>
      <c r="B194" s="150"/>
      <c r="C194" s="313"/>
      <c r="D194" s="217"/>
      <c r="E194" s="217" t="str">
        <f>HLOOKUP(WEEKDAY(D194,2),data!$A$1:$G$2,2)</f>
        <v>(토)</v>
      </c>
      <c r="F194" s="150"/>
      <c r="G194" s="150"/>
      <c r="H194" s="152"/>
      <c r="I194" s="152" t="e">
        <f>VLOOKUP(J194,'사업장현황(25하)'!$A$2:$T$1836,3,FALSE)</f>
        <v>#N/A</v>
      </c>
      <c r="J194" s="152"/>
      <c r="K194" s="334"/>
      <c r="L194" s="167"/>
      <c r="M194" s="153" t="e">
        <f>VLOOKUP(J194,'사업장현황(25하)'!$A$2:$T$1836,13,FALSE)</f>
        <v>#N/A</v>
      </c>
      <c r="N194" s="150" t="e">
        <f>VLOOKUP(J194,'사업장현황(25하)'!$A$2:$T$1836,14,FALSE)</f>
        <v>#N/A</v>
      </c>
      <c r="O194" s="152" t="e">
        <f>VLOOKUP(J194,'사업장현황(25하)'!$A$2:$T$1836,2,FALSE)</f>
        <v>#N/A</v>
      </c>
      <c r="P194" s="152" t="e">
        <f>VLOOKUP(J194,'사업장현황(25하)'!$A$2:$T$1836,4,FALSE)</f>
        <v>#N/A</v>
      </c>
      <c r="Q194" s="150" t="e">
        <f>VLOOKUP(J194,'사업장현황(25하)'!$A$2:$T$1836,6,FALSE)</f>
        <v>#N/A</v>
      </c>
      <c r="R194" s="150" t="e">
        <f>VLOOKUP(J194,'사업장현황(25하)'!$A$2:$T$1836,7,FALSE)</f>
        <v>#N/A</v>
      </c>
      <c r="S194" s="150" t="e">
        <f>VLOOKUP(J194,'사업장현황(25하)'!$A$2:$T$1836,8,FALSE)</f>
        <v>#N/A</v>
      </c>
      <c r="T194" s="150" t="e">
        <f>VLOOKUP(J194,'사업장현황(25하)'!$A$2:$T$1836,9,FALSE)</f>
        <v>#N/A</v>
      </c>
      <c r="U194" s="150" t="e">
        <f>VLOOKUP(J194,'사업장현황(25하)'!$A$2:$T$1836,10,FALSE)</f>
        <v>#N/A</v>
      </c>
      <c r="V194" s="152" t="e">
        <f>VLOOKUP(J194,'사업장현황(25하)'!$A$2:$T$1836,12,FALSE)</f>
        <v>#N/A</v>
      </c>
      <c r="W194" s="217"/>
      <c r="X194" s="151"/>
      <c r="Y194" s="151" t="e">
        <f>VLOOKUP(J194,'사업장현황(25하)'!$A$2:$T$1836,11,FALSE)</f>
        <v>#N/A</v>
      </c>
      <c r="Z194" s="151"/>
      <c r="AA194" s="155"/>
      <c r="AB194" s="155"/>
      <c r="AC194" s="211"/>
      <c r="AD194" s="155">
        <f t="shared" si="14"/>
        <v>0</v>
      </c>
      <c r="AE194" s="217"/>
      <c r="AF194" s="155"/>
      <c r="AG194" s="217"/>
      <c r="AH194" s="155"/>
      <c r="AI194" s="145">
        <f t="shared" si="15"/>
        <v>0</v>
      </c>
      <c r="AJ194" s="156"/>
    </row>
    <row r="195" spans="1:99" s="168" customFormat="1" ht="24.95" customHeight="1">
      <c r="A195" s="150"/>
      <c r="B195" s="150"/>
      <c r="C195" s="313"/>
      <c r="D195" s="217"/>
      <c r="E195" s="217" t="str">
        <f>HLOOKUP(WEEKDAY(D195,2),data!$A$1:$G$2,2)</f>
        <v>(토)</v>
      </c>
      <c r="F195" s="150"/>
      <c r="G195" s="150"/>
      <c r="H195" s="152"/>
      <c r="I195" s="152" t="e">
        <f>VLOOKUP(J195,'사업장현황(25하)'!$A$2:$T$1836,3,FALSE)</f>
        <v>#N/A</v>
      </c>
      <c r="J195" s="152"/>
      <c r="K195" s="334"/>
      <c r="L195" s="167"/>
      <c r="M195" s="153" t="e">
        <f>VLOOKUP(J195,'사업장현황(25하)'!$A$2:$T$1836,13,FALSE)</f>
        <v>#N/A</v>
      </c>
      <c r="N195" s="150" t="e">
        <f>VLOOKUP(J195,'사업장현황(25하)'!$A$2:$T$1836,14,FALSE)</f>
        <v>#N/A</v>
      </c>
      <c r="O195" s="152" t="e">
        <f>VLOOKUP(J195,'사업장현황(25하)'!$A$2:$T$1836,2,FALSE)</f>
        <v>#N/A</v>
      </c>
      <c r="P195" s="152" t="e">
        <f>VLOOKUP(J195,'사업장현황(25하)'!$A$2:$T$1836,4,FALSE)</f>
        <v>#N/A</v>
      </c>
      <c r="Q195" s="150" t="e">
        <f>VLOOKUP(J195,'사업장현황(25하)'!$A$2:$T$1836,6,FALSE)</f>
        <v>#N/A</v>
      </c>
      <c r="R195" s="150" t="e">
        <f>VLOOKUP(J195,'사업장현황(25하)'!$A$2:$T$1836,7,FALSE)</f>
        <v>#N/A</v>
      </c>
      <c r="S195" s="150" t="e">
        <f>VLOOKUP(J195,'사업장현황(25하)'!$A$2:$T$1836,8,FALSE)</f>
        <v>#N/A</v>
      </c>
      <c r="T195" s="150" t="e">
        <f>VLOOKUP(J195,'사업장현황(25하)'!$A$2:$T$1836,9,FALSE)</f>
        <v>#N/A</v>
      </c>
      <c r="U195" s="150" t="e">
        <f>VLOOKUP(J195,'사업장현황(25하)'!$A$2:$T$1836,10,FALSE)</f>
        <v>#N/A</v>
      </c>
      <c r="V195" s="152" t="e">
        <f>VLOOKUP(J195,'사업장현황(25하)'!$A$2:$T$1836,12,FALSE)</f>
        <v>#N/A</v>
      </c>
      <c r="W195" s="217"/>
      <c r="X195" s="151"/>
      <c r="Y195" s="151" t="e">
        <f>VLOOKUP(J195,'사업장현황(25하)'!$A$2:$T$1836,11,FALSE)</f>
        <v>#N/A</v>
      </c>
      <c r="Z195" s="151"/>
      <c r="AA195" s="155"/>
      <c r="AB195" s="155"/>
      <c r="AC195" s="211"/>
      <c r="AD195" s="155">
        <f t="shared" si="14"/>
        <v>0</v>
      </c>
      <c r="AE195" s="217"/>
      <c r="AF195" s="155"/>
      <c r="AG195" s="217"/>
      <c r="AH195" s="155"/>
      <c r="AI195" s="145">
        <f t="shared" si="15"/>
        <v>0</v>
      </c>
      <c r="AJ195" s="156"/>
      <c r="CE195" s="169"/>
      <c r="CU195" s="170"/>
    </row>
    <row r="196" spans="1:99" s="168" customFormat="1" ht="24.95" customHeight="1">
      <c r="A196" s="150"/>
      <c r="B196" s="150"/>
      <c r="C196" s="313"/>
      <c r="D196" s="217"/>
      <c r="E196" s="217" t="str">
        <f>HLOOKUP(WEEKDAY(D196,2),data!$A$1:$G$2,2)</f>
        <v>(토)</v>
      </c>
      <c r="F196" s="150"/>
      <c r="G196" s="150"/>
      <c r="H196" s="152"/>
      <c r="I196" s="152" t="e">
        <f>VLOOKUP(J196,'사업장현황(25하)'!$A$2:$T$1836,3,FALSE)</f>
        <v>#N/A</v>
      </c>
      <c r="J196" s="152"/>
      <c r="K196" s="334"/>
      <c r="L196" s="167"/>
      <c r="M196" s="153" t="e">
        <f>VLOOKUP(J196,'사업장현황(25하)'!$A$2:$T$1836,13,FALSE)</f>
        <v>#N/A</v>
      </c>
      <c r="N196" s="150" t="e">
        <f>VLOOKUP(J196,'사업장현황(25하)'!$A$2:$T$1836,14,FALSE)</f>
        <v>#N/A</v>
      </c>
      <c r="O196" s="152" t="e">
        <f>VLOOKUP(J196,'사업장현황(25하)'!$A$2:$T$1836,2,FALSE)</f>
        <v>#N/A</v>
      </c>
      <c r="P196" s="152" t="e">
        <f>VLOOKUP(J196,'사업장현황(25하)'!$A$2:$T$1836,4,FALSE)</f>
        <v>#N/A</v>
      </c>
      <c r="Q196" s="150" t="e">
        <f>VLOOKUP(J196,'사업장현황(25하)'!$A$2:$T$1836,6,FALSE)</f>
        <v>#N/A</v>
      </c>
      <c r="R196" s="150" t="e">
        <f>VLOOKUP(J196,'사업장현황(25하)'!$A$2:$T$1836,7,FALSE)</f>
        <v>#N/A</v>
      </c>
      <c r="S196" s="150" t="e">
        <f>VLOOKUP(J196,'사업장현황(25하)'!$A$2:$T$1836,8,FALSE)</f>
        <v>#N/A</v>
      </c>
      <c r="T196" s="150" t="e">
        <f>VLOOKUP(J196,'사업장현황(25하)'!$A$2:$T$1836,9,FALSE)</f>
        <v>#N/A</v>
      </c>
      <c r="U196" s="150" t="e">
        <f>VLOOKUP(J196,'사업장현황(25하)'!$A$2:$T$1836,10,FALSE)</f>
        <v>#N/A</v>
      </c>
      <c r="V196" s="152" t="e">
        <f>VLOOKUP(J196,'사업장현황(25하)'!$A$2:$T$1836,12,FALSE)</f>
        <v>#N/A</v>
      </c>
      <c r="W196" s="217"/>
      <c r="X196" s="151"/>
      <c r="Y196" s="151" t="e">
        <f>VLOOKUP(J196,'사업장현황(25하)'!$A$2:$T$1836,11,FALSE)</f>
        <v>#N/A</v>
      </c>
      <c r="Z196" s="151"/>
      <c r="AA196" s="155"/>
      <c r="AB196" s="155"/>
      <c r="AC196" s="211"/>
      <c r="AD196" s="155">
        <f t="shared" si="14"/>
        <v>0</v>
      </c>
      <c r="AE196" s="217"/>
      <c r="AF196" s="155"/>
      <c r="AG196" s="217"/>
      <c r="AH196" s="155"/>
      <c r="AI196" s="145">
        <f t="shared" si="15"/>
        <v>0</v>
      </c>
      <c r="AJ196" s="156"/>
      <c r="CE196" s="169"/>
      <c r="CU196" s="170"/>
    </row>
    <row r="197" spans="1:99" s="168" customFormat="1" ht="24.95" customHeight="1">
      <c r="A197" s="150"/>
      <c r="B197" s="150"/>
      <c r="C197" s="313"/>
      <c r="D197" s="217"/>
      <c r="E197" s="217" t="str">
        <f>HLOOKUP(WEEKDAY(D197,2),data!$A$1:$G$2,2)</f>
        <v>(토)</v>
      </c>
      <c r="F197" s="150"/>
      <c r="G197" s="150"/>
      <c r="H197" s="152"/>
      <c r="I197" s="152" t="e">
        <f>VLOOKUP(J197,'사업장현황(25하)'!$A$2:$T$1836,3,FALSE)</f>
        <v>#N/A</v>
      </c>
      <c r="J197" s="152"/>
      <c r="K197" s="334"/>
      <c r="L197" s="167"/>
      <c r="M197" s="153" t="e">
        <f>VLOOKUP(J197,'사업장현황(25하)'!$A$2:$T$1836,13,FALSE)</f>
        <v>#N/A</v>
      </c>
      <c r="N197" s="150" t="e">
        <f>VLOOKUP(J197,'사업장현황(25하)'!$A$2:$T$1836,14,FALSE)</f>
        <v>#N/A</v>
      </c>
      <c r="O197" s="152" t="e">
        <f>VLOOKUP(J197,'사업장현황(25하)'!$A$2:$T$1836,2,FALSE)</f>
        <v>#N/A</v>
      </c>
      <c r="P197" s="152" t="e">
        <f>VLOOKUP(J197,'사업장현황(25하)'!$A$2:$T$1836,4,FALSE)</f>
        <v>#N/A</v>
      </c>
      <c r="Q197" s="150" t="e">
        <f>VLOOKUP(J197,'사업장현황(25하)'!$A$2:$T$1836,6,FALSE)</f>
        <v>#N/A</v>
      </c>
      <c r="R197" s="150" t="e">
        <f>VLOOKUP(J197,'사업장현황(25하)'!$A$2:$T$1836,7,FALSE)</f>
        <v>#N/A</v>
      </c>
      <c r="S197" s="150" t="e">
        <f>VLOOKUP(J197,'사업장현황(25하)'!$A$2:$T$1836,8,FALSE)</f>
        <v>#N/A</v>
      </c>
      <c r="T197" s="150" t="e">
        <f>VLOOKUP(J197,'사업장현황(25하)'!$A$2:$T$1836,9,FALSE)</f>
        <v>#N/A</v>
      </c>
      <c r="U197" s="150" t="e">
        <f>VLOOKUP(J197,'사업장현황(25하)'!$A$2:$T$1836,10,FALSE)</f>
        <v>#N/A</v>
      </c>
      <c r="V197" s="152" t="e">
        <f>VLOOKUP(J197,'사업장현황(25하)'!$A$2:$T$1836,12,FALSE)</f>
        <v>#N/A</v>
      </c>
      <c r="W197" s="217"/>
      <c r="X197" s="151"/>
      <c r="Y197" s="151" t="e">
        <f>VLOOKUP(J197,'사업장현황(25하)'!$A$2:$T$1836,11,FALSE)</f>
        <v>#N/A</v>
      </c>
      <c r="Z197" s="151"/>
      <c r="AA197" s="155"/>
      <c r="AB197" s="155"/>
      <c r="AC197" s="211"/>
      <c r="AD197" s="155">
        <f t="shared" si="14"/>
        <v>0</v>
      </c>
      <c r="AE197" s="217"/>
      <c r="AF197" s="155"/>
      <c r="AG197" s="217"/>
      <c r="AH197" s="155"/>
      <c r="AI197" s="145">
        <f t="shared" si="15"/>
        <v>0</v>
      </c>
      <c r="AJ197" s="156"/>
      <c r="CE197" s="169"/>
      <c r="CU197" s="170"/>
    </row>
    <row r="198" spans="1:99" s="168" customFormat="1" ht="24.95" customHeight="1">
      <c r="A198" s="150"/>
      <c r="B198" s="150"/>
      <c r="C198" s="313"/>
      <c r="D198" s="217"/>
      <c r="E198" s="217" t="str">
        <f>HLOOKUP(WEEKDAY(D198,2),data!$A$1:$G$2,2)</f>
        <v>(토)</v>
      </c>
      <c r="F198" s="150"/>
      <c r="G198" s="150"/>
      <c r="H198" s="152"/>
      <c r="I198" s="152" t="e">
        <f>VLOOKUP(J198,'사업장현황(25하)'!$A$2:$T$1836,3,FALSE)</f>
        <v>#N/A</v>
      </c>
      <c r="J198" s="152"/>
      <c r="K198" s="334"/>
      <c r="L198" s="167"/>
      <c r="M198" s="153" t="e">
        <f>VLOOKUP(J198,'사업장현황(25하)'!$A$2:$T$1836,13,FALSE)</f>
        <v>#N/A</v>
      </c>
      <c r="N198" s="150" t="e">
        <f>VLOOKUP(J198,'사업장현황(25하)'!$A$2:$T$1836,14,FALSE)</f>
        <v>#N/A</v>
      </c>
      <c r="O198" s="152" t="e">
        <f>VLOOKUP(J198,'사업장현황(25하)'!$A$2:$T$1836,2,FALSE)</f>
        <v>#N/A</v>
      </c>
      <c r="P198" s="152" t="e">
        <f>VLOOKUP(J198,'사업장현황(25하)'!$A$2:$T$1836,4,FALSE)</f>
        <v>#N/A</v>
      </c>
      <c r="Q198" s="150" t="e">
        <f>VLOOKUP(J198,'사업장현황(25하)'!$A$2:$T$1836,6,FALSE)</f>
        <v>#N/A</v>
      </c>
      <c r="R198" s="150" t="e">
        <f>VLOOKUP(J198,'사업장현황(25하)'!$A$2:$T$1836,7,FALSE)</f>
        <v>#N/A</v>
      </c>
      <c r="S198" s="150" t="e">
        <f>VLOOKUP(J198,'사업장현황(25하)'!$A$2:$T$1836,8,FALSE)</f>
        <v>#N/A</v>
      </c>
      <c r="T198" s="150" t="e">
        <f>VLOOKUP(J198,'사업장현황(25하)'!$A$2:$T$1836,9,FALSE)</f>
        <v>#N/A</v>
      </c>
      <c r="U198" s="150" t="e">
        <f>VLOOKUP(J198,'사업장현황(25하)'!$A$2:$T$1836,10,FALSE)</f>
        <v>#N/A</v>
      </c>
      <c r="V198" s="152" t="e">
        <f>VLOOKUP(J198,'사업장현황(25하)'!$A$2:$T$1836,12,FALSE)</f>
        <v>#N/A</v>
      </c>
      <c r="W198" s="217"/>
      <c r="X198" s="151"/>
      <c r="Y198" s="151" t="e">
        <f>VLOOKUP(J198,'사업장현황(25하)'!$A$2:$T$1836,11,FALSE)</f>
        <v>#N/A</v>
      </c>
      <c r="Z198" s="151"/>
      <c r="AA198" s="155"/>
      <c r="AB198" s="155"/>
      <c r="AC198" s="211"/>
      <c r="AD198" s="155">
        <f t="shared" si="14"/>
        <v>0</v>
      </c>
      <c r="AE198" s="217"/>
      <c r="AF198" s="155"/>
      <c r="AG198" s="217"/>
      <c r="AH198" s="155"/>
      <c r="AI198" s="145">
        <f t="shared" si="15"/>
        <v>0</v>
      </c>
      <c r="AJ198" s="156"/>
      <c r="CE198" s="169"/>
      <c r="CU198" s="170"/>
    </row>
    <row r="199" spans="1:99" s="168" customFormat="1" ht="24.95" customHeight="1">
      <c r="A199" s="150"/>
      <c r="B199" s="150"/>
      <c r="C199" s="313"/>
      <c r="D199" s="217"/>
      <c r="E199" s="217" t="str">
        <f>HLOOKUP(WEEKDAY(D199,2),data!$A$1:$G$2,2)</f>
        <v>(토)</v>
      </c>
      <c r="F199" s="150"/>
      <c r="G199" s="150"/>
      <c r="H199" s="152"/>
      <c r="I199" s="152" t="e">
        <f>VLOOKUP(J199,'사업장현황(25하)'!$A$2:$T$1836,3,FALSE)</f>
        <v>#N/A</v>
      </c>
      <c r="J199" s="152"/>
      <c r="K199" s="334"/>
      <c r="L199" s="167"/>
      <c r="M199" s="153" t="e">
        <f>VLOOKUP(J199,'사업장현황(25하)'!$A$2:$T$1836,13,FALSE)</f>
        <v>#N/A</v>
      </c>
      <c r="N199" s="150" t="e">
        <f>VLOOKUP(J199,'사업장현황(25하)'!$A$2:$T$1836,14,FALSE)</f>
        <v>#N/A</v>
      </c>
      <c r="O199" s="152" t="e">
        <f>VLOOKUP(J199,'사업장현황(25하)'!$A$2:$T$1836,2,FALSE)</f>
        <v>#N/A</v>
      </c>
      <c r="P199" s="152" t="e">
        <f>VLOOKUP(J199,'사업장현황(25하)'!$A$2:$T$1836,4,FALSE)</f>
        <v>#N/A</v>
      </c>
      <c r="Q199" s="150" t="e">
        <f>VLOOKUP(J199,'사업장현황(25하)'!$A$2:$T$1836,6,FALSE)</f>
        <v>#N/A</v>
      </c>
      <c r="R199" s="150" t="e">
        <f>VLOOKUP(J199,'사업장현황(25하)'!$A$2:$T$1836,7,FALSE)</f>
        <v>#N/A</v>
      </c>
      <c r="S199" s="150" t="e">
        <f>VLOOKUP(J199,'사업장현황(25하)'!$A$2:$T$1836,8,FALSE)</f>
        <v>#N/A</v>
      </c>
      <c r="T199" s="150" t="e">
        <f>VLOOKUP(J199,'사업장현황(25하)'!$A$2:$T$1836,9,FALSE)</f>
        <v>#N/A</v>
      </c>
      <c r="U199" s="150" t="e">
        <f>VLOOKUP(J199,'사업장현황(25하)'!$A$2:$T$1836,10,FALSE)</f>
        <v>#N/A</v>
      </c>
      <c r="V199" s="152" t="e">
        <f>VLOOKUP(J199,'사업장현황(25하)'!$A$2:$T$1836,12,FALSE)</f>
        <v>#N/A</v>
      </c>
      <c r="W199" s="217"/>
      <c r="X199" s="151"/>
      <c r="Y199" s="151" t="e">
        <f>VLOOKUP(J199,'사업장현황(25하)'!$A$2:$T$1836,11,FALSE)</f>
        <v>#N/A</v>
      </c>
      <c r="Z199" s="151"/>
      <c r="AA199" s="155"/>
      <c r="AB199" s="155"/>
      <c r="AC199" s="211"/>
      <c r="AD199" s="155">
        <f t="shared" si="14"/>
        <v>0</v>
      </c>
      <c r="AE199" s="217"/>
      <c r="AF199" s="155"/>
      <c r="AG199" s="217"/>
      <c r="AH199" s="155"/>
      <c r="AI199" s="145">
        <f t="shared" si="15"/>
        <v>0</v>
      </c>
      <c r="AJ199" s="156"/>
      <c r="CE199" s="169"/>
      <c r="CU199" s="170"/>
    </row>
    <row r="200" spans="1:99" s="168" customFormat="1" ht="24.95" customHeight="1">
      <c r="A200" s="150"/>
      <c r="B200" s="150"/>
      <c r="C200" s="313"/>
      <c r="D200" s="217"/>
      <c r="E200" s="217" t="str">
        <f>HLOOKUP(WEEKDAY(D200,2),data!$A$1:$G$2,2)</f>
        <v>(토)</v>
      </c>
      <c r="F200" s="150"/>
      <c r="G200" s="150"/>
      <c r="H200" s="152"/>
      <c r="I200" s="152" t="e">
        <f>VLOOKUP(J200,'사업장현황(25하)'!$A$2:$T$1836,3,FALSE)</f>
        <v>#N/A</v>
      </c>
      <c r="J200" s="152"/>
      <c r="K200" s="334"/>
      <c r="L200" s="167"/>
      <c r="M200" s="153" t="e">
        <f>VLOOKUP(J200,'사업장현황(25하)'!$A$2:$T$1836,13,FALSE)</f>
        <v>#N/A</v>
      </c>
      <c r="N200" s="150" t="e">
        <f>VLOOKUP(J200,'사업장현황(25하)'!$A$2:$T$1836,14,FALSE)</f>
        <v>#N/A</v>
      </c>
      <c r="O200" s="152" t="e">
        <f>VLOOKUP(J200,'사업장현황(25하)'!$A$2:$T$1836,2,FALSE)</f>
        <v>#N/A</v>
      </c>
      <c r="P200" s="152" t="e">
        <f>VLOOKUP(J200,'사업장현황(25하)'!$A$2:$T$1836,4,FALSE)</f>
        <v>#N/A</v>
      </c>
      <c r="Q200" s="150" t="e">
        <f>VLOOKUP(J200,'사업장현황(25하)'!$A$2:$T$1836,6,FALSE)</f>
        <v>#N/A</v>
      </c>
      <c r="R200" s="150" t="e">
        <f>VLOOKUP(J200,'사업장현황(25하)'!$A$2:$T$1836,7,FALSE)</f>
        <v>#N/A</v>
      </c>
      <c r="S200" s="150" t="e">
        <f>VLOOKUP(J200,'사업장현황(25하)'!$A$2:$T$1836,8,FALSE)</f>
        <v>#N/A</v>
      </c>
      <c r="T200" s="150" t="e">
        <f>VLOOKUP(J200,'사업장현황(25하)'!$A$2:$T$1836,9,FALSE)</f>
        <v>#N/A</v>
      </c>
      <c r="U200" s="150" t="e">
        <f>VLOOKUP(J200,'사업장현황(25하)'!$A$2:$T$1836,10,FALSE)</f>
        <v>#N/A</v>
      </c>
      <c r="V200" s="152" t="e">
        <f>VLOOKUP(J200,'사업장현황(25하)'!$A$2:$T$1836,12,FALSE)</f>
        <v>#N/A</v>
      </c>
      <c r="W200" s="217"/>
      <c r="X200" s="151"/>
      <c r="Y200" s="151" t="e">
        <f>VLOOKUP(J200,'사업장현황(25하)'!$A$2:$T$1836,11,FALSE)</f>
        <v>#N/A</v>
      </c>
      <c r="Z200" s="151"/>
      <c r="AA200" s="155"/>
      <c r="AB200" s="155"/>
      <c r="AC200" s="211"/>
      <c r="AD200" s="155">
        <f t="shared" si="14"/>
        <v>0</v>
      </c>
      <c r="AE200" s="217"/>
      <c r="AF200" s="155"/>
      <c r="AG200" s="217"/>
      <c r="AH200" s="155"/>
      <c r="AI200" s="145">
        <f t="shared" si="15"/>
        <v>0</v>
      </c>
      <c r="AJ200" s="156"/>
      <c r="CE200" s="169"/>
      <c r="CU200" s="170"/>
    </row>
    <row r="201" spans="1:99" s="168" customFormat="1" ht="24.95" customHeight="1">
      <c r="A201" s="150"/>
      <c r="B201" s="150"/>
      <c r="C201" s="313"/>
      <c r="D201" s="217"/>
      <c r="E201" s="217" t="str">
        <f>HLOOKUP(WEEKDAY(D201,2),data!$A$1:$G$2,2)</f>
        <v>(토)</v>
      </c>
      <c r="F201" s="150"/>
      <c r="G201" s="150"/>
      <c r="H201" s="152"/>
      <c r="I201" s="152" t="e">
        <f>VLOOKUP(J201,'사업장현황(25하)'!$A$2:$T$1836,3,FALSE)</f>
        <v>#N/A</v>
      </c>
      <c r="J201" s="152"/>
      <c r="K201" s="334"/>
      <c r="L201" s="167"/>
      <c r="M201" s="153" t="e">
        <f>VLOOKUP(J201,'사업장현황(25하)'!$A$2:$T$1836,13,FALSE)</f>
        <v>#N/A</v>
      </c>
      <c r="N201" s="150" t="e">
        <f>VLOOKUP(J201,'사업장현황(25하)'!$A$2:$T$1836,14,FALSE)</f>
        <v>#N/A</v>
      </c>
      <c r="O201" s="152" t="e">
        <f>VLOOKUP(J201,'사업장현황(25하)'!$A$2:$T$1836,2,FALSE)</f>
        <v>#N/A</v>
      </c>
      <c r="P201" s="152" t="e">
        <f>VLOOKUP(J201,'사업장현황(25하)'!$A$2:$T$1836,4,FALSE)</f>
        <v>#N/A</v>
      </c>
      <c r="Q201" s="150" t="e">
        <f>VLOOKUP(J201,'사업장현황(25하)'!$A$2:$T$1836,6,FALSE)</f>
        <v>#N/A</v>
      </c>
      <c r="R201" s="150" t="e">
        <f>VLOOKUP(J201,'사업장현황(25하)'!$A$2:$T$1836,7,FALSE)</f>
        <v>#N/A</v>
      </c>
      <c r="S201" s="150" t="e">
        <f>VLOOKUP(J201,'사업장현황(25하)'!$A$2:$T$1836,8,FALSE)</f>
        <v>#N/A</v>
      </c>
      <c r="T201" s="150" t="e">
        <f>VLOOKUP(J201,'사업장현황(25하)'!$A$2:$T$1836,9,FALSE)</f>
        <v>#N/A</v>
      </c>
      <c r="U201" s="150" t="e">
        <f>VLOOKUP(J201,'사업장현황(25하)'!$A$2:$T$1836,10,FALSE)</f>
        <v>#N/A</v>
      </c>
      <c r="V201" s="152" t="e">
        <f>VLOOKUP(J201,'사업장현황(25하)'!$A$2:$T$1836,12,FALSE)</f>
        <v>#N/A</v>
      </c>
      <c r="W201" s="217"/>
      <c r="X201" s="151"/>
      <c r="Y201" s="151" t="e">
        <f>VLOOKUP(J201,'사업장현황(25하)'!$A$2:$T$1836,11,FALSE)</f>
        <v>#N/A</v>
      </c>
      <c r="Z201" s="151"/>
      <c r="AA201" s="155"/>
      <c r="AB201" s="155"/>
      <c r="AC201" s="211"/>
      <c r="AD201" s="155">
        <f t="shared" si="14"/>
        <v>0</v>
      </c>
      <c r="AE201" s="217"/>
      <c r="AF201" s="155"/>
      <c r="AG201" s="217"/>
      <c r="AH201" s="155"/>
      <c r="AI201" s="145">
        <f t="shared" si="15"/>
        <v>0</v>
      </c>
      <c r="AJ201" s="156"/>
      <c r="CE201" s="169"/>
      <c r="CU201" s="170"/>
    </row>
    <row r="202" spans="1:99" s="168" customFormat="1" ht="24.95" customHeight="1">
      <c r="A202" s="150"/>
      <c r="B202" s="150"/>
      <c r="C202" s="313"/>
      <c r="D202" s="217"/>
      <c r="E202" s="217" t="str">
        <f>HLOOKUP(WEEKDAY(D202,2),data!$A$1:$G$2,2)</f>
        <v>(토)</v>
      </c>
      <c r="F202" s="150"/>
      <c r="G202" s="150"/>
      <c r="H202" s="152"/>
      <c r="I202" s="152" t="e">
        <f>VLOOKUP(J202,'사업장현황(25하)'!$A$2:$T$1836,3,FALSE)</f>
        <v>#N/A</v>
      </c>
      <c r="J202" s="152"/>
      <c r="K202" s="334"/>
      <c r="L202" s="167"/>
      <c r="M202" s="153" t="e">
        <f>VLOOKUP(J202,'사업장현황(25하)'!$A$2:$T$1836,13,FALSE)</f>
        <v>#N/A</v>
      </c>
      <c r="N202" s="150" t="e">
        <f>VLOOKUP(J202,'사업장현황(25하)'!$A$2:$T$1836,14,FALSE)</f>
        <v>#N/A</v>
      </c>
      <c r="O202" s="152" t="e">
        <f>VLOOKUP(J202,'사업장현황(25하)'!$A$2:$T$1836,2,FALSE)</f>
        <v>#N/A</v>
      </c>
      <c r="P202" s="152" t="e">
        <f>VLOOKUP(J202,'사업장현황(25하)'!$A$2:$T$1836,4,FALSE)</f>
        <v>#N/A</v>
      </c>
      <c r="Q202" s="150" t="e">
        <f>VLOOKUP(J202,'사업장현황(25하)'!$A$2:$T$1836,6,FALSE)</f>
        <v>#N/A</v>
      </c>
      <c r="R202" s="150" t="e">
        <f>VLOOKUP(J202,'사업장현황(25하)'!$A$2:$T$1836,7,FALSE)</f>
        <v>#N/A</v>
      </c>
      <c r="S202" s="150" t="e">
        <f>VLOOKUP(J202,'사업장현황(25하)'!$A$2:$T$1836,8,FALSE)</f>
        <v>#N/A</v>
      </c>
      <c r="T202" s="150" t="e">
        <f>VLOOKUP(J202,'사업장현황(25하)'!$A$2:$T$1836,9,FALSE)</f>
        <v>#N/A</v>
      </c>
      <c r="U202" s="150" t="e">
        <f>VLOOKUP(J202,'사업장현황(25하)'!$A$2:$T$1836,10,FALSE)</f>
        <v>#N/A</v>
      </c>
      <c r="V202" s="152" t="e">
        <f>VLOOKUP(J202,'사업장현황(25하)'!$A$2:$T$1836,12,FALSE)</f>
        <v>#N/A</v>
      </c>
      <c r="W202" s="217"/>
      <c r="X202" s="151"/>
      <c r="Y202" s="151" t="e">
        <f>VLOOKUP(J202,'사업장현황(25하)'!$A$2:$T$1836,11,FALSE)</f>
        <v>#N/A</v>
      </c>
      <c r="Z202" s="151"/>
      <c r="AA202" s="155"/>
      <c r="AB202" s="155"/>
      <c r="AC202" s="211"/>
      <c r="AD202" s="155">
        <f t="shared" ref="AD202:AD265" si="16">SUM(AA202:AC202)</f>
        <v>0</v>
      </c>
      <c r="AE202" s="217"/>
      <c r="AF202" s="155"/>
      <c r="AG202" s="217"/>
      <c r="AH202" s="155"/>
      <c r="AI202" s="145">
        <f t="shared" ref="AI202:AI265" si="17">SUM(AF202,AH202)</f>
        <v>0</v>
      </c>
      <c r="AJ202" s="156"/>
      <c r="CE202" s="169"/>
      <c r="CU202" s="170"/>
    </row>
    <row r="203" spans="1:99" s="168" customFormat="1" ht="24.95" customHeight="1">
      <c r="A203" s="150"/>
      <c r="B203" s="150"/>
      <c r="C203" s="313"/>
      <c r="D203" s="217"/>
      <c r="E203" s="217" t="str">
        <f>HLOOKUP(WEEKDAY(D203,2),data!$A$1:$G$2,2)</f>
        <v>(토)</v>
      </c>
      <c r="F203" s="150"/>
      <c r="G203" s="150"/>
      <c r="H203" s="152"/>
      <c r="I203" s="152" t="e">
        <f>VLOOKUP(J203,'사업장현황(25하)'!$A$2:$T$1836,3,FALSE)</f>
        <v>#N/A</v>
      </c>
      <c r="J203" s="152"/>
      <c r="K203" s="334"/>
      <c r="L203" s="167"/>
      <c r="M203" s="153" t="e">
        <f>VLOOKUP(J203,'사업장현황(25하)'!$A$2:$T$1836,13,FALSE)</f>
        <v>#N/A</v>
      </c>
      <c r="N203" s="150" t="e">
        <f>VLOOKUP(J203,'사업장현황(25하)'!$A$2:$T$1836,14,FALSE)</f>
        <v>#N/A</v>
      </c>
      <c r="O203" s="152" t="e">
        <f>VLOOKUP(J203,'사업장현황(25하)'!$A$2:$T$1836,2,FALSE)</f>
        <v>#N/A</v>
      </c>
      <c r="P203" s="152" t="e">
        <f>VLOOKUP(J203,'사업장현황(25하)'!$A$2:$T$1836,4,FALSE)</f>
        <v>#N/A</v>
      </c>
      <c r="Q203" s="150" t="e">
        <f>VLOOKUP(J203,'사업장현황(25하)'!$A$2:$T$1836,6,FALSE)</f>
        <v>#N/A</v>
      </c>
      <c r="R203" s="150" t="e">
        <f>VLOOKUP(J203,'사업장현황(25하)'!$A$2:$T$1836,7,FALSE)</f>
        <v>#N/A</v>
      </c>
      <c r="S203" s="150" t="e">
        <f>VLOOKUP(J203,'사업장현황(25하)'!$A$2:$T$1836,8,FALSE)</f>
        <v>#N/A</v>
      </c>
      <c r="T203" s="150" t="e">
        <f>VLOOKUP(J203,'사업장현황(25하)'!$A$2:$T$1836,9,FALSE)</f>
        <v>#N/A</v>
      </c>
      <c r="U203" s="150" t="e">
        <f>VLOOKUP(J203,'사업장현황(25하)'!$A$2:$T$1836,10,FALSE)</f>
        <v>#N/A</v>
      </c>
      <c r="V203" s="152" t="e">
        <f>VLOOKUP(J203,'사업장현황(25하)'!$A$2:$T$1836,12,FALSE)</f>
        <v>#N/A</v>
      </c>
      <c r="W203" s="217"/>
      <c r="X203" s="151"/>
      <c r="Y203" s="151" t="e">
        <f>VLOOKUP(J203,'사업장현황(25하)'!$A$2:$T$1836,11,FALSE)</f>
        <v>#N/A</v>
      </c>
      <c r="Z203" s="189"/>
      <c r="AA203" s="180"/>
      <c r="AB203" s="180"/>
      <c r="AC203" s="211"/>
      <c r="AD203" s="155">
        <f t="shared" si="16"/>
        <v>0</v>
      </c>
      <c r="AE203" s="218"/>
      <c r="AF203" s="147"/>
      <c r="AG203" s="218"/>
      <c r="AH203" s="147"/>
      <c r="AI203" s="145">
        <f t="shared" si="17"/>
        <v>0</v>
      </c>
      <c r="AJ203" s="156"/>
      <c r="CE203" s="169"/>
      <c r="CU203" s="170"/>
    </row>
    <row r="204" spans="1:99" s="168" customFormat="1" ht="24.95" customHeight="1">
      <c r="A204" s="150"/>
      <c r="B204" s="150"/>
      <c r="C204" s="313"/>
      <c r="D204" s="217"/>
      <c r="E204" s="217" t="str">
        <f>HLOOKUP(WEEKDAY(D204,2),data!$A$1:$G$2,2)</f>
        <v>(토)</v>
      </c>
      <c r="F204" s="150"/>
      <c r="G204" s="150"/>
      <c r="H204" s="152"/>
      <c r="I204" s="152" t="e">
        <f>VLOOKUP(J204,'사업장현황(25하)'!$A$2:$T$1836,3,FALSE)</f>
        <v>#N/A</v>
      </c>
      <c r="J204" s="152"/>
      <c r="K204" s="334"/>
      <c r="L204" s="167"/>
      <c r="M204" s="153" t="e">
        <f>VLOOKUP(J204,'사업장현황(25하)'!$A$2:$T$1836,13,FALSE)</f>
        <v>#N/A</v>
      </c>
      <c r="N204" s="150" t="e">
        <f>VLOOKUP(J204,'사업장현황(25하)'!$A$2:$T$1836,14,FALSE)</f>
        <v>#N/A</v>
      </c>
      <c r="O204" s="152" t="e">
        <f>VLOOKUP(J204,'사업장현황(25하)'!$A$2:$T$1836,2,FALSE)</f>
        <v>#N/A</v>
      </c>
      <c r="P204" s="152" t="e">
        <f>VLOOKUP(J204,'사업장현황(25하)'!$A$2:$T$1836,4,FALSE)</f>
        <v>#N/A</v>
      </c>
      <c r="Q204" s="150" t="e">
        <f>VLOOKUP(J204,'사업장현황(25하)'!$A$2:$T$1836,6,FALSE)</f>
        <v>#N/A</v>
      </c>
      <c r="R204" s="150" t="e">
        <f>VLOOKUP(J204,'사업장현황(25하)'!$A$2:$T$1836,7,FALSE)</f>
        <v>#N/A</v>
      </c>
      <c r="S204" s="150" t="e">
        <f>VLOOKUP(J204,'사업장현황(25하)'!$A$2:$T$1836,8,FALSE)</f>
        <v>#N/A</v>
      </c>
      <c r="T204" s="150" t="e">
        <f>VLOOKUP(J204,'사업장현황(25하)'!$A$2:$T$1836,9,FALSE)</f>
        <v>#N/A</v>
      </c>
      <c r="U204" s="150" t="e">
        <f>VLOOKUP(J204,'사업장현황(25하)'!$A$2:$T$1836,10,FALSE)</f>
        <v>#N/A</v>
      </c>
      <c r="V204" s="152" t="e">
        <f>VLOOKUP(J204,'사업장현황(25하)'!$A$2:$T$1836,12,FALSE)</f>
        <v>#N/A</v>
      </c>
      <c r="W204" s="217"/>
      <c r="X204" s="151"/>
      <c r="Y204" s="151" t="e">
        <f>VLOOKUP(J204,'사업장현황(25하)'!$A$2:$T$1836,11,FALSE)</f>
        <v>#N/A</v>
      </c>
      <c r="Z204" s="151"/>
      <c r="AA204" s="180"/>
      <c r="AB204" s="180"/>
      <c r="AC204" s="211"/>
      <c r="AD204" s="155">
        <f t="shared" si="16"/>
        <v>0</v>
      </c>
      <c r="AE204" s="218"/>
      <c r="AF204" s="147"/>
      <c r="AG204" s="218"/>
      <c r="AH204" s="147"/>
      <c r="AI204" s="145">
        <f t="shared" si="17"/>
        <v>0</v>
      </c>
      <c r="AJ204" s="156"/>
      <c r="CE204" s="169"/>
      <c r="CU204" s="170"/>
    </row>
    <row r="205" spans="1:99" s="168" customFormat="1" ht="24.95" customHeight="1">
      <c r="A205" s="150"/>
      <c r="B205" s="150"/>
      <c r="C205" s="313"/>
      <c r="D205" s="217"/>
      <c r="E205" s="217" t="str">
        <f>HLOOKUP(WEEKDAY(D205,2),data!$A$1:$G$2,2)</f>
        <v>(토)</v>
      </c>
      <c r="F205" s="150"/>
      <c r="G205" s="150"/>
      <c r="H205" s="152"/>
      <c r="I205" s="152" t="e">
        <f>VLOOKUP(J205,'사업장현황(25하)'!$A$2:$T$1836,3,FALSE)</f>
        <v>#N/A</v>
      </c>
      <c r="J205" s="152"/>
      <c r="K205" s="334"/>
      <c r="L205" s="167"/>
      <c r="M205" s="153" t="e">
        <f>VLOOKUP(J205,'사업장현황(25하)'!$A$2:$T$1836,13,FALSE)</f>
        <v>#N/A</v>
      </c>
      <c r="N205" s="150" t="e">
        <f>VLOOKUP(J205,'사업장현황(25하)'!$A$2:$T$1836,14,FALSE)</f>
        <v>#N/A</v>
      </c>
      <c r="O205" s="152" t="e">
        <f>VLOOKUP(J205,'사업장현황(25하)'!$A$2:$T$1836,2,FALSE)</f>
        <v>#N/A</v>
      </c>
      <c r="P205" s="152" t="e">
        <f>VLOOKUP(J205,'사업장현황(25하)'!$A$2:$T$1836,4,FALSE)</f>
        <v>#N/A</v>
      </c>
      <c r="Q205" s="150" t="e">
        <f>VLOOKUP(J205,'사업장현황(25하)'!$A$2:$T$1836,6,FALSE)</f>
        <v>#N/A</v>
      </c>
      <c r="R205" s="150" t="e">
        <f>VLOOKUP(J205,'사업장현황(25하)'!$A$2:$T$1836,7,FALSE)</f>
        <v>#N/A</v>
      </c>
      <c r="S205" s="150" t="e">
        <f>VLOOKUP(J205,'사업장현황(25하)'!$A$2:$T$1836,8,FALSE)</f>
        <v>#N/A</v>
      </c>
      <c r="T205" s="150" t="e">
        <f>VLOOKUP(J205,'사업장현황(25하)'!$A$2:$T$1836,9,FALSE)</f>
        <v>#N/A</v>
      </c>
      <c r="U205" s="150" t="e">
        <f>VLOOKUP(J205,'사업장현황(25하)'!$A$2:$T$1836,10,FALSE)</f>
        <v>#N/A</v>
      </c>
      <c r="V205" s="152" t="e">
        <f>VLOOKUP(J205,'사업장현황(25하)'!$A$2:$T$1836,12,FALSE)</f>
        <v>#N/A</v>
      </c>
      <c r="W205" s="217"/>
      <c r="X205" s="151"/>
      <c r="Y205" s="151" t="e">
        <f>VLOOKUP(J205,'사업장현황(25하)'!$A$2:$T$1836,11,FALSE)</f>
        <v>#N/A</v>
      </c>
      <c r="Z205" s="189"/>
      <c r="AA205" s="180"/>
      <c r="AB205" s="180"/>
      <c r="AC205" s="211"/>
      <c r="AD205" s="155">
        <f t="shared" si="16"/>
        <v>0</v>
      </c>
      <c r="AE205" s="218"/>
      <c r="AF205" s="147"/>
      <c r="AG205" s="218"/>
      <c r="AH205" s="147"/>
      <c r="AI205" s="145">
        <f t="shared" si="17"/>
        <v>0</v>
      </c>
      <c r="AJ205" s="156"/>
      <c r="CE205" s="169"/>
      <c r="CU205" s="170"/>
    </row>
    <row r="206" spans="1:99" s="168" customFormat="1" ht="24.95" customHeight="1">
      <c r="A206" s="150"/>
      <c r="B206" s="150"/>
      <c r="C206" s="313"/>
      <c r="D206" s="217"/>
      <c r="E206" s="217" t="str">
        <f>HLOOKUP(WEEKDAY(D206,2),data!$A$1:$G$2,2)</f>
        <v>(토)</v>
      </c>
      <c r="F206" s="150"/>
      <c r="G206" s="150"/>
      <c r="H206" s="152"/>
      <c r="I206" s="152" t="e">
        <f>VLOOKUP(J206,'사업장현황(25하)'!$A$2:$T$1836,3,FALSE)</f>
        <v>#N/A</v>
      </c>
      <c r="J206" s="152"/>
      <c r="K206" s="334"/>
      <c r="L206" s="167"/>
      <c r="M206" s="153" t="e">
        <f>VLOOKUP(J206,'사업장현황(25하)'!$A$2:$T$1836,13,FALSE)</f>
        <v>#N/A</v>
      </c>
      <c r="N206" s="150" t="e">
        <f>VLOOKUP(J206,'사업장현황(25하)'!$A$2:$T$1836,14,FALSE)</f>
        <v>#N/A</v>
      </c>
      <c r="O206" s="152" t="e">
        <f>VLOOKUP(J206,'사업장현황(25하)'!$A$2:$T$1836,2,FALSE)</f>
        <v>#N/A</v>
      </c>
      <c r="P206" s="152" t="e">
        <f>VLOOKUP(J206,'사업장현황(25하)'!$A$2:$T$1836,4,FALSE)</f>
        <v>#N/A</v>
      </c>
      <c r="Q206" s="150" t="e">
        <f>VLOOKUP(J206,'사업장현황(25하)'!$A$2:$T$1836,6,FALSE)</f>
        <v>#N/A</v>
      </c>
      <c r="R206" s="150" t="e">
        <f>VLOOKUP(J206,'사업장현황(25하)'!$A$2:$T$1836,7,FALSE)</f>
        <v>#N/A</v>
      </c>
      <c r="S206" s="150" t="e">
        <f>VLOOKUP(J206,'사업장현황(25하)'!$A$2:$T$1836,8,FALSE)</f>
        <v>#N/A</v>
      </c>
      <c r="T206" s="150" t="e">
        <f>VLOOKUP(J206,'사업장현황(25하)'!$A$2:$T$1836,9,FALSE)</f>
        <v>#N/A</v>
      </c>
      <c r="U206" s="150" t="e">
        <f>VLOOKUP(J206,'사업장현황(25하)'!$A$2:$T$1836,10,FALSE)</f>
        <v>#N/A</v>
      </c>
      <c r="V206" s="152" t="e">
        <f>VLOOKUP(J206,'사업장현황(25하)'!$A$2:$T$1836,12,FALSE)</f>
        <v>#N/A</v>
      </c>
      <c r="W206" s="217"/>
      <c r="X206" s="151"/>
      <c r="Y206" s="151" t="e">
        <f>VLOOKUP(J206,'사업장현황(25하)'!$A$2:$T$1836,11,FALSE)</f>
        <v>#N/A</v>
      </c>
      <c r="Z206" s="151"/>
      <c r="AA206" s="180"/>
      <c r="AB206" s="180"/>
      <c r="AC206" s="211"/>
      <c r="AD206" s="155">
        <f t="shared" si="16"/>
        <v>0</v>
      </c>
      <c r="AE206" s="218"/>
      <c r="AF206" s="147"/>
      <c r="AG206" s="218"/>
      <c r="AH206" s="147"/>
      <c r="AI206" s="145">
        <f t="shared" si="17"/>
        <v>0</v>
      </c>
      <c r="AJ206" s="156"/>
      <c r="CE206" s="169"/>
      <c r="CU206" s="170"/>
    </row>
    <row r="207" spans="1:99" s="168" customFormat="1" ht="24.95" customHeight="1">
      <c r="A207" s="150"/>
      <c r="B207" s="150"/>
      <c r="C207" s="313"/>
      <c r="D207" s="217"/>
      <c r="E207" s="217" t="str">
        <f>HLOOKUP(WEEKDAY(D207,2),data!$A$1:$G$2,2)</f>
        <v>(토)</v>
      </c>
      <c r="F207" s="150"/>
      <c r="G207" s="150"/>
      <c r="H207" s="152"/>
      <c r="I207" s="152" t="e">
        <f>VLOOKUP(J207,'사업장현황(25하)'!$A$2:$T$1836,3,FALSE)</f>
        <v>#N/A</v>
      </c>
      <c r="J207" s="152"/>
      <c r="K207" s="334"/>
      <c r="L207" s="167"/>
      <c r="M207" s="153" t="e">
        <f>VLOOKUP(J207,'사업장현황(25하)'!$A$2:$T$1836,13,FALSE)</f>
        <v>#N/A</v>
      </c>
      <c r="N207" s="150" t="e">
        <f>VLOOKUP(J207,'사업장현황(25하)'!$A$2:$T$1836,14,FALSE)</f>
        <v>#N/A</v>
      </c>
      <c r="O207" s="152" t="e">
        <f>VLOOKUP(J207,'사업장현황(25하)'!$A$2:$T$1836,2,FALSE)</f>
        <v>#N/A</v>
      </c>
      <c r="P207" s="152" t="e">
        <f>VLOOKUP(J207,'사업장현황(25하)'!$A$2:$T$1836,4,FALSE)</f>
        <v>#N/A</v>
      </c>
      <c r="Q207" s="150" t="e">
        <f>VLOOKUP(J207,'사업장현황(25하)'!$A$2:$T$1836,6,FALSE)</f>
        <v>#N/A</v>
      </c>
      <c r="R207" s="150" t="e">
        <f>VLOOKUP(J207,'사업장현황(25하)'!$A$2:$T$1836,7,FALSE)</f>
        <v>#N/A</v>
      </c>
      <c r="S207" s="150" t="e">
        <f>VLOOKUP(J207,'사업장현황(25하)'!$A$2:$T$1836,8,FALSE)</f>
        <v>#N/A</v>
      </c>
      <c r="T207" s="150" t="e">
        <f>VLOOKUP(J207,'사업장현황(25하)'!$A$2:$T$1836,9,FALSE)</f>
        <v>#N/A</v>
      </c>
      <c r="U207" s="150" t="e">
        <f>VLOOKUP(J207,'사업장현황(25하)'!$A$2:$T$1836,10,FALSE)</f>
        <v>#N/A</v>
      </c>
      <c r="V207" s="152" t="e">
        <f>VLOOKUP(J207,'사업장현황(25하)'!$A$2:$T$1836,12,FALSE)</f>
        <v>#N/A</v>
      </c>
      <c r="W207" s="217"/>
      <c r="X207" s="151"/>
      <c r="Y207" s="151" t="e">
        <f>VLOOKUP(J207,'사업장현황(25하)'!$A$2:$T$1836,11,FALSE)</f>
        <v>#N/A</v>
      </c>
      <c r="Z207" s="189"/>
      <c r="AA207" s="180"/>
      <c r="AB207" s="180"/>
      <c r="AC207" s="211"/>
      <c r="AD207" s="155">
        <f t="shared" si="16"/>
        <v>0</v>
      </c>
      <c r="AE207" s="218"/>
      <c r="AF207" s="147"/>
      <c r="AG207" s="218"/>
      <c r="AH207" s="147"/>
      <c r="AI207" s="145">
        <f t="shared" si="17"/>
        <v>0</v>
      </c>
      <c r="AJ207" s="156"/>
      <c r="CE207" s="169"/>
      <c r="CU207" s="170"/>
    </row>
    <row r="208" spans="1:99" s="168" customFormat="1" ht="24.95" customHeight="1">
      <c r="A208" s="150"/>
      <c r="B208" s="150"/>
      <c r="C208" s="313"/>
      <c r="D208" s="217"/>
      <c r="E208" s="217" t="str">
        <f>HLOOKUP(WEEKDAY(D208,2),data!$A$1:$G$2,2)</f>
        <v>(토)</v>
      </c>
      <c r="F208" s="150"/>
      <c r="G208" s="150"/>
      <c r="H208" s="152"/>
      <c r="I208" s="152" t="e">
        <f>VLOOKUP(J208,'사업장현황(25하)'!$A$2:$T$1836,3,FALSE)</f>
        <v>#N/A</v>
      </c>
      <c r="J208" s="152"/>
      <c r="K208" s="334"/>
      <c r="L208" s="167"/>
      <c r="M208" s="153" t="e">
        <f>VLOOKUP(J208,'사업장현황(25하)'!$A$2:$T$1836,13,FALSE)</f>
        <v>#N/A</v>
      </c>
      <c r="N208" s="150" t="e">
        <f>VLOOKUP(J208,'사업장현황(25하)'!$A$2:$T$1836,14,FALSE)</f>
        <v>#N/A</v>
      </c>
      <c r="O208" s="152" t="e">
        <f>VLOOKUP(J208,'사업장현황(25하)'!$A$2:$T$1836,2,FALSE)</f>
        <v>#N/A</v>
      </c>
      <c r="P208" s="152" t="e">
        <f>VLOOKUP(J208,'사업장현황(25하)'!$A$2:$T$1836,4,FALSE)</f>
        <v>#N/A</v>
      </c>
      <c r="Q208" s="150" t="e">
        <f>VLOOKUP(J208,'사업장현황(25하)'!$A$2:$T$1836,6,FALSE)</f>
        <v>#N/A</v>
      </c>
      <c r="R208" s="150" t="e">
        <f>VLOOKUP(J208,'사업장현황(25하)'!$A$2:$T$1836,7,FALSE)</f>
        <v>#N/A</v>
      </c>
      <c r="S208" s="150" t="e">
        <f>VLOOKUP(J208,'사업장현황(25하)'!$A$2:$T$1836,8,FALSE)</f>
        <v>#N/A</v>
      </c>
      <c r="T208" s="150" t="e">
        <f>VLOOKUP(J208,'사업장현황(25하)'!$A$2:$T$1836,9,FALSE)</f>
        <v>#N/A</v>
      </c>
      <c r="U208" s="150" t="e">
        <f>VLOOKUP(J208,'사업장현황(25하)'!$A$2:$T$1836,10,FALSE)</f>
        <v>#N/A</v>
      </c>
      <c r="V208" s="152" t="e">
        <f>VLOOKUP(J208,'사업장현황(25하)'!$A$2:$T$1836,12,FALSE)</f>
        <v>#N/A</v>
      </c>
      <c r="W208" s="217"/>
      <c r="X208" s="151"/>
      <c r="Y208" s="151" t="e">
        <f>VLOOKUP(J208,'사업장현황(25하)'!$A$2:$T$1836,11,FALSE)</f>
        <v>#N/A</v>
      </c>
      <c r="Z208" s="151"/>
      <c r="AA208" s="180"/>
      <c r="AB208" s="180"/>
      <c r="AC208" s="211"/>
      <c r="AD208" s="155">
        <f t="shared" si="16"/>
        <v>0</v>
      </c>
      <c r="AE208" s="218"/>
      <c r="AF208" s="147"/>
      <c r="AG208" s="218"/>
      <c r="AH208" s="147"/>
      <c r="AI208" s="145">
        <f t="shared" si="17"/>
        <v>0</v>
      </c>
      <c r="AJ208" s="156"/>
      <c r="CE208" s="169"/>
      <c r="CU208" s="170"/>
    </row>
    <row r="209" spans="1:99" s="168" customFormat="1" ht="24.95" customHeight="1">
      <c r="A209" s="150"/>
      <c r="B209" s="150"/>
      <c r="C209" s="313"/>
      <c r="D209" s="217"/>
      <c r="E209" s="217" t="str">
        <f>HLOOKUP(WEEKDAY(D209,2),data!$A$1:$G$2,2)</f>
        <v>(토)</v>
      </c>
      <c r="F209" s="150"/>
      <c r="G209" s="150"/>
      <c r="H209" s="152"/>
      <c r="I209" s="152" t="e">
        <f>VLOOKUP(J209,'사업장현황(25하)'!$A$2:$T$1836,3,FALSE)</f>
        <v>#N/A</v>
      </c>
      <c r="J209" s="152"/>
      <c r="K209" s="334"/>
      <c r="L209" s="167"/>
      <c r="M209" s="153" t="e">
        <f>VLOOKUP(J209,'사업장현황(25하)'!$A$2:$T$1836,13,FALSE)</f>
        <v>#N/A</v>
      </c>
      <c r="N209" s="150" t="e">
        <f>VLOOKUP(J209,'사업장현황(25하)'!$A$2:$T$1836,14,FALSE)</f>
        <v>#N/A</v>
      </c>
      <c r="O209" s="152" t="e">
        <f>VLOOKUP(J209,'사업장현황(25하)'!$A$2:$T$1836,2,FALSE)</f>
        <v>#N/A</v>
      </c>
      <c r="P209" s="152" t="e">
        <f>VLOOKUP(J209,'사업장현황(25하)'!$A$2:$T$1836,4,FALSE)</f>
        <v>#N/A</v>
      </c>
      <c r="Q209" s="150" t="e">
        <f>VLOOKUP(J209,'사업장현황(25하)'!$A$2:$T$1836,6,FALSE)</f>
        <v>#N/A</v>
      </c>
      <c r="R209" s="150" t="e">
        <f>VLOOKUP(J209,'사업장현황(25하)'!$A$2:$T$1836,7,FALSE)</f>
        <v>#N/A</v>
      </c>
      <c r="S209" s="150" t="e">
        <f>VLOOKUP(J209,'사업장현황(25하)'!$A$2:$T$1836,8,FALSE)</f>
        <v>#N/A</v>
      </c>
      <c r="T209" s="150" t="e">
        <f>VLOOKUP(J209,'사업장현황(25하)'!$A$2:$T$1836,9,FALSE)</f>
        <v>#N/A</v>
      </c>
      <c r="U209" s="150" t="e">
        <f>VLOOKUP(J209,'사업장현황(25하)'!$A$2:$T$1836,10,FALSE)</f>
        <v>#N/A</v>
      </c>
      <c r="V209" s="152" t="e">
        <f>VLOOKUP(J209,'사업장현황(25하)'!$A$2:$T$1836,12,FALSE)</f>
        <v>#N/A</v>
      </c>
      <c r="W209" s="217"/>
      <c r="X209" s="151"/>
      <c r="Y209" s="151" t="e">
        <f>VLOOKUP(J209,'사업장현황(25하)'!$A$2:$T$1836,11,FALSE)</f>
        <v>#N/A</v>
      </c>
      <c r="Z209" s="189"/>
      <c r="AA209" s="180"/>
      <c r="AB209" s="180"/>
      <c r="AC209" s="211"/>
      <c r="AD209" s="155">
        <f t="shared" si="16"/>
        <v>0</v>
      </c>
      <c r="AE209" s="218"/>
      <c r="AF209" s="147"/>
      <c r="AG209" s="218"/>
      <c r="AH209" s="147"/>
      <c r="AI209" s="145">
        <f t="shared" si="17"/>
        <v>0</v>
      </c>
      <c r="AJ209" s="156"/>
      <c r="CE209" s="169"/>
      <c r="CU209" s="170"/>
    </row>
    <row r="210" spans="1:99" s="168" customFormat="1" ht="24.95" customHeight="1">
      <c r="A210" s="150"/>
      <c r="B210" s="150"/>
      <c r="C210" s="313"/>
      <c r="D210" s="217"/>
      <c r="E210" s="217" t="str">
        <f>HLOOKUP(WEEKDAY(D210,2),data!$A$1:$G$2,2)</f>
        <v>(토)</v>
      </c>
      <c r="F210" s="150"/>
      <c r="G210" s="150"/>
      <c r="H210" s="152"/>
      <c r="I210" s="152" t="e">
        <f>VLOOKUP(J210,'사업장현황(25하)'!$A$2:$T$1836,3,FALSE)</f>
        <v>#N/A</v>
      </c>
      <c r="J210" s="152"/>
      <c r="K210" s="334"/>
      <c r="L210" s="167"/>
      <c r="M210" s="153" t="e">
        <f>VLOOKUP(J210,'사업장현황(25하)'!$A$2:$T$1836,13,FALSE)</f>
        <v>#N/A</v>
      </c>
      <c r="N210" s="150" t="e">
        <f>VLOOKUP(J210,'사업장현황(25하)'!$A$2:$T$1836,14,FALSE)</f>
        <v>#N/A</v>
      </c>
      <c r="O210" s="152" t="e">
        <f>VLOOKUP(J210,'사업장현황(25하)'!$A$2:$T$1836,2,FALSE)</f>
        <v>#N/A</v>
      </c>
      <c r="P210" s="152" t="e">
        <f>VLOOKUP(J210,'사업장현황(25하)'!$A$2:$T$1836,4,FALSE)</f>
        <v>#N/A</v>
      </c>
      <c r="Q210" s="150" t="e">
        <f>VLOOKUP(J210,'사업장현황(25하)'!$A$2:$T$1836,6,FALSE)</f>
        <v>#N/A</v>
      </c>
      <c r="R210" s="150" t="e">
        <f>VLOOKUP(J210,'사업장현황(25하)'!$A$2:$T$1836,7,FALSE)</f>
        <v>#N/A</v>
      </c>
      <c r="S210" s="150" t="e">
        <f>VLOOKUP(J210,'사업장현황(25하)'!$A$2:$T$1836,8,FALSE)</f>
        <v>#N/A</v>
      </c>
      <c r="T210" s="150" t="e">
        <f>VLOOKUP(J210,'사업장현황(25하)'!$A$2:$T$1836,9,FALSE)</f>
        <v>#N/A</v>
      </c>
      <c r="U210" s="150" t="e">
        <f>VLOOKUP(J210,'사업장현황(25하)'!$A$2:$T$1836,10,FALSE)</f>
        <v>#N/A</v>
      </c>
      <c r="V210" s="152" t="e">
        <f>VLOOKUP(J210,'사업장현황(25하)'!$A$2:$T$1836,12,FALSE)</f>
        <v>#N/A</v>
      </c>
      <c r="W210" s="217"/>
      <c r="X210" s="151"/>
      <c r="Y210" s="151" t="e">
        <f>VLOOKUP(J210,'사업장현황(25하)'!$A$2:$T$1836,11,FALSE)</f>
        <v>#N/A</v>
      </c>
      <c r="Z210" s="151"/>
      <c r="AA210" s="180"/>
      <c r="AB210" s="180"/>
      <c r="AC210" s="211"/>
      <c r="AD210" s="155">
        <f t="shared" si="16"/>
        <v>0</v>
      </c>
      <c r="AE210" s="218"/>
      <c r="AF210" s="147"/>
      <c r="AG210" s="218"/>
      <c r="AH210" s="147"/>
      <c r="AI210" s="145">
        <f t="shared" si="17"/>
        <v>0</v>
      </c>
      <c r="AJ210" s="156"/>
      <c r="CE210" s="169"/>
      <c r="CU210" s="170"/>
    </row>
    <row r="211" spans="1:99" s="168" customFormat="1" ht="24.95" customHeight="1">
      <c r="A211" s="150"/>
      <c r="B211" s="150"/>
      <c r="C211" s="313"/>
      <c r="D211" s="217"/>
      <c r="E211" s="217" t="str">
        <f>HLOOKUP(WEEKDAY(D211,2),data!$A$1:$G$2,2)</f>
        <v>(토)</v>
      </c>
      <c r="F211" s="150"/>
      <c r="G211" s="150"/>
      <c r="H211" s="152"/>
      <c r="I211" s="152" t="e">
        <f>VLOOKUP(J211,'사업장현황(25하)'!$A$2:$T$1836,3,FALSE)</f>
        <v>#N/A</v>
      </c>
      <c r="J211" s="172"/>
      <c r="K211" s="334"/>
      <c r="L211" s="167"/>
      <c r="M211" s="153" t="e">
        <f>VLOOKUP(J211,'사업장현황(25하)'!$A$2:$T$1836,13,FALSE)</f>
        <v>#N/A</v>
      </c>
      <c r="N211" s="150" t="e">
        <f>VLOOKUP(J211,'사업장현황(25하)'!$A$2:$T$1836,14,FALSE)</f>
        <v>#N/A</v>
      </c>
      <c r="O211" s="152" t="e">
        <f>VLOOKUP(J211,'사업장현황(25하)'!$A$2:$T$1836,2,FALSE)</f>
        <v>#N/A</v>
      </c>
      <c r="P211" s="152" t="e">
        <f>VLOOKUP(J211,'사업장현황(25하)'!$A$2:$T$1836,4,FALSE)</f>
        <v>#N/A</v>
      </c>
      <c r="Q211" s="150" t="e">
        <f>VLOOKUP(J211,'사업장현황(25하)'!$A$2:$T$1836,6,FALSE)</f>
        <v>#N/A</v>
      </c>
      <c r="R211" s="150" t="e">
        <f>VLOOKUP(J211,'사업장현황(25하)'!$A$2:$T$1836,7,FALSE)</f>
        <v>#N/A</v>
      </c>
      <c r="S211" s="150" t="e">
        <f>VLOOKUP(J211,'사업장현황(25하)'!$A$2:$T$1836,8,FALSE)</f>
        <v>#N/A</v>
      </c>
      <c r="T211" s="150" t="e">
        <f>VLOOKUP(J211,'사업장현황(25하)'!$A$2:$T$1836,9,FALSE)</f>
        <v>#N/A</v>
      </c>
      <c r="U211" s="150" t="e">
        <f>VLOOKUP(J211,'사업장현황(25하)'!$A$2:$T$1836,10,FALSE)</f>
        <v>#N/A</v>
      </c>
      <c r="V211" s="152" t="e">
        <f>VLOOKUP(J211,'사업장현황(25하)'!$A$2:$T$1836,12,FALSE)</f>
        <v>#N/A</v>
      </c>
      <c r="W211" s="217"/>
      <c r="X211" s="151"/>
      <c r="Y211" s="151" t="e">
        <f>VLOOKUP(J211,'사업장현황(25하)'!$A$2:$T$1836,11,FALSE)</f>
        <v>#N/A</v>
      </c>
      <c r="Z211" s="189"/>
      <c r="AA211" s="180"/>
      <c r="AB211" s="180"/>
      <c r="AC211" s="211"/>
      <c r="AD211" s="155">
        <f t="shared" si="16"/>
        <v>0</v>
      </c>
      <c r="AE211" s="218"/>
      <c r="AF211" s="147"/>
      <c r="AG211" s="218"/>
      <c r="AH211" s="147"/>
      <c r="AI211" s="145">
        <f t="shared" si="17"/>
        <v>0</v>
      </c>
      <c r="AJ211" s="156"/>
      <c r="CE211" s="169"/>
      <c r="CU211" s="170"/>
    </row>
    <row r="212" spans="1:99" s="168" customFormat="1" ht="24.95" customHeight="1">
      <c r="A212" s="150"/>
      <c r="B212" s="150"/>
      <c r="C212" s="313"/>
      <c r="D212" s="217"/>
      <c r="E212" s="217" t="str">
        <f>HLOOKUP(WEEKDAY(D212,2),data!$A$1:$G$2,2)</f>
        <v>(토)</v>
      </c>
      <c r="F212" s="150"/>
      <c r="G212" s="150"/>
      <c r="H212" s="152"/>
      <c r="I212" s="152" t="e">
        <f>VLOOKUP(J212,'사업장현황(25하)'!$A$2:$T$1836,3,FALSE)</f>
        <v>#N/A</v>
      </c>
      <c r="J212" s="172"/>
      <c r="K212" s="334"/>
      <c r="L212" s="167"/>
      <c r="M212" s="153" t="e">
        <f>VLOOKUP(J212,'사업장현황(25하)'!$A$2:$T$1836,13,FALSE)</f>
        <v>#N/A</v>
      </c>
      <c r="N212" s="150" t="e">
        <f>VLOOKUP(J212,'사업장현황(25하)'!$A$2:$T$1836,14,FALSE)</f>
        <v>#N/A</v>
      </c>
      <c r="O212" s="152" t="e">
        <f>VLOOKUP(J212,'사업장현황(25하)'!$A$2:$T$1836,2,FALSE)</f>
        <v>#N/A</v>
      </c>
      <c r="P212" s="152" t="e">
        <f>VLOOKUP(J212,'사업장현황(25하)'!$A$2:$T$1836,4,FALSE)</f>
        <v>#N/A</v>
      </c>
      <c r="Q212" s="150" t="e">
        <f>VLOOKUP(J212,'사업장현황(25하)'!$A$2:$T$1836,6,FALSE)</f>
        <v>#N/A</v>
      </c>
      <c r="R212" s="150" t="e">
        <f>VLOOKUP(J212,'사업장현황(25하)'!$A$2:$T$1836,7,FALSE)</f>
        <v>#N/A</v>
      </c>
      <c r="S212" s="150" t="e">
        <f>VLOOKUP(J212,'사업장현황(25하)'!$A$2:$T$1836,8,FALSE)</f>
        <v>#N/A</v>
      </c>
      <c r="T212" s="150" t="e">
        <f>VLOOKUP(J212,'사업장현황(25하)'!$A$2:$T$1836,9,FALSE)</f>
        <v>#N/A</v>
      </c>
      <c r="U212" s="150" t="e">
        <f>VLOOKUP(J212,'사업장현황(25하)'!$A$2:$T$1836,10,FALSE)</f>
        <v>#N/A</v>
      </c>
      <c r="V212" s="152" t="e">
        <f>VLOOKUP(J212,'사업장현황(25하)'!$A$2:$T$1836,12,FALSE)</f>
        <v>#N/A</v>
      </c>
      <c r="W212" s="217"/>
      <c r="X212" s="151"/>
      <c r="Y212" s="151" t="e">
        <f>VLOOKUP(J212,'사업장현황(25하)'!$A$2:$T$1836,11,FALSE)</f>
        <v>#N/A</v>
      </c>
      <c r="Z212" s="189"/>
      <c r="AA212" s="180"/>
      <c r="AB212" s="180"/>
      <c r="AC212" s="211"/>
      <c r="AD212" s="155">
        <f t="shared" si="16"/>
        <v>0</v>
      </c>
      <c r="AE212" s="218"/>
      <c r="AF212" s="147"/>
      <c r="AG212" s="218"/>
      <c r="AH212" s="147"/>
      <c r="AI212" s="145">
        <f t="shared" si="17"/>
        <v>0</v>
      </c>
      <c r="AJ212" s="156"/>
      <c r="CE212" s="169"/>
      <c r="CU212" s="170"/>
    </row>
    <row r="213" spans="1:99" s="168" customFormat="1" ht="24.95" customHeight="1">
      <c r="A213" s="150"/>
      <c r="B213" s="150"/>
      <c r="C213" s="313"/>
      <c r="D213" s="217"/>
      <c r="E213" s="217" t="str">
        <f>HLOOKUP(WEEKDAY(D213,2),data!$A$1:$G$2,2)</f>
        <v>(토)</v>
      </c>
      <c r="F213" s="150"/>
      <c r="G213" s="150"/>
      <c r="H213" s="152"/>
      <c r="I213" s="152" t="e">
        <f>VLOOKUP(J213,'사업장현황(25하)'!$A$2:$T$1836,3,FALSE)</f>
        <v>#N/A</v>
      </c>
      <c r="J213" s="172"/>
      <c r="K213" s="334"/>
      <c r="L213" s="167"/>
      <c r="M213" s="153" t="e">
        <f>VLOOKUP(J213,'사업장현황(25하)'!$A$2:$T$1836,13,FALSE)</f>
        <v>#N/A</v>
      </c>
      <c r="N213" s="150" t="e">
        <f>VLOOKUP(J213,'사업장현황(25하)'!$A$2:$T$1836,14,FALSE)</f>
        <v>#N/A</v>
      </c>
      <c r="O213" s="152" t="e">
        <f>VLOOKUP(J213,'사업장현황(25하)'!$A$2:$T$1836,2,FALSE)</f>
        <v>#N/A</v>
      </c>
      <c r="P213" s="152" t="e">
        <f>VLOOKUP(J213,'사업장현황(25하)'!$A$2:$T$1836,4,FALSE)</f>
        <v>#N/A</v>
      </c>
      <c r="Q213" s="150" t="e">
        <f>VLOOKUP(J213,'사업장현황(25하)'!$A$2:$T$1836,6,FALSE)</f>
        <v>#N/A</v>
      </c>
      <c r="R213" s="150" t="e">
        <f>VLOOKUP(J213,'사업장현황(25하)'!$A$2:$T$1836,7,FALSE)</f>
        <v>#N/A</v>
      </c>
      <c r="S213" s="150" t="e">
        <f>VLOOKUP(J213,'사업장현황(25하)'!$A$2:$T$1836,8,FALSE)</f>
        <v>#N/A</v>
      </c>
      <c r="T213" s="150" t="e">
        <f>VLOOKUP(J213,'사업장현황(25하)'!$A$2:$T$1836,9,FALSE)</f>
        <v>#N/A</v>
      </c>
      <c r="U213" s="150" t="e">
        <f>VLOOKUP(J213,'사업장현황(25하)'!$A$2:$T$1836,10,FALSE)</f>
        <v>#N/A</v>
      </c>
      <c r="V213" s="152" t="e">
        <f>VLOOKUP(J213,'사업장현황(25하)'!$A$2:$T$1836,12,FALSE)</f>
        <v>#N/A</v>
      </c>
      <c r="W213" s="217"/>
      <c r="X213" s="151"/>
      <c r="Y213" s="151" t="e">
        <f>VLOOKUP(J213,'사업장현황(25하)'!$A$2:$T$1836,11,FALSE)</f>
        <v>#N/A</v>
      </c>
      <c r="Z213" s="189"/>
      <c r="AA213" s="180"/>
      <c r="AB213" s="180"/>
      <c r="AC213" s="211"/>
      <c r="AD213" s="155">
        <f t="shared" si="16"/>
        <v>0</v>
      </c>
      <c r="AE213" s="218"/>
      <c r="AF213" s="147"/>
      <c r="AG213" s="218"/>
      <c r="AH213" s="147"/>
      <c r="AI213" s="145">
        <f t="shared" si="17"/>
        <v>0</v>
      </c>
      <c r="AJ213" s="156"/>
      <c r="CE213" s="169"/>
      <c r="CU213" s="170"/>
    </row>
    <row r="214" spans="1:99" s="168" customFormat="1" ht="24.95" customHeight="1">
      <c r="A214" s="150"/>
      <c r="B214" s="150"/>
      <c r="C214" s="313"/>
      <c r="D214" s="217"/>
      <c r="E214" s="217" t="str">
        <f>HLOOKUP(WEEKDAY(D214,2),data!$A$1:$G$2,2)</f>
        <v>(토)</v>
      </c>
      <c r="F214" s="150"/>
      <c r="G214" s="150"/>
      <c r="H214" s="152"/>
      <c r="I214" s="152" t="e">
        <f>VLOOKUP(J214,'사업장현황(25하)'!$A$2:$T$1836,3,FALSE)</f>
        <v>#N/A</v>
      </c>
      <c r="J214" s="172"/>
      <c r="K214" s="334"/>
      <c r="L214" s="167"/>
      <c r="M214" s="153" t="e">
        <f>VLOOKUP(J214,'사업장현황(25하)'!$A$2:$T$1836,13,FALSE)</f>
        <v>#N/A</v>
      </c>
      <c r="N214" s="150" t="e">
        <f>VLOOKUP(J214,'사업장현황(25하)'!$A$2:$T$1836,14,FALSE)</f>
        <v>#N/A</v>
      </c>
      <c r="O214" s="152" t="e">
        <f>VLOOKUP(J214,'사업장현황(25하)'!$A$2:$T$1836,2,FALSE)</f>
        <v>#N/A</v>
      </c>
      <c r="P214" s="152" t="e">
        <f>VLOOKUP(J214,'사업장현황(25하)'!$A$2:$T$1836,4,FALSE)</f>
        <v>#N/A</v>
      </c>
      <c r="Q214" s="150" t="e">
        <f>VLOOKUP(J214,'사업장현황(25하)'!$A$2:$T$1836,6,FALSE)</f>
        <v>#N/A</v>
      </c>
      <c r="R214" s="150" t="e">
        <f>VLOOKUP(J214,'사업장현황(25하)'!$A$2:$T$1836,7,FALSE)</f>
        <v>#N/A</v>
      </c>
      <c r="S214" s="150" t="e">
        <f>VLOOKUP(J214,'사업장현황(25하)'!$A$2:$T$1836,8,FALSE)</f>
        <v>#N/A</v>
      </c>
      <c r="T214" s="150" t="e">
        <f>VLOOKUP(J214,'사업장현황(25하)'!$A$2:$T$1836,9,FALSE)</f>
        <v>#N/A</v>
      </c>
      <c r="U214" s="150" t="e">
        <f>VLOOKUP(J214,'사업장현황(25하)'!$A$2:$T$1836,10,FALSE)</f>
        <v>#N/A</v>
      </c>
      <c r="V214" s="152" t="e">
        <f>VLOOKUP(J214,'사업장현황(25하)'!$A$2:$T$1836,12,FALSE)</f>
        <v>#N/A</v>
      </c>
      <c r="W214" s="217"/>
      <c r="X214" s="151"/>
      <c r="Y214" s="151" t="e">
        <f>VLOOKUP(J214,'사업장현황(25하)'!$A$2:$T$1836,11,FALSE)</f>
        <v>#N/A</v>
      </c>
      <c r="Z214" s="179"/>
      <c r="AA214" s="180"/>
      <c r="AB214" s="180"/>
      <c r="AC214" s="211"/>
      <c r="AD214" s="155">
        <f t="shared" si="16"/>
        <v>0</v>
      </c>
      <c r="AE214" s="218"/>
      <c r="AF214" s="147"/>
      <c r="AG214" s="218"/>
      <c r="AH214" s="147"/>
      <c r="AI214" s="145">
        <f t="shared" si="17"/>
        <v>0</v>
      </c>
      <c r="AJ214" s="156"/>
      <c r="CE214" s="169"/>
      <c r="CU214" s="170"/>
    </row>
    <row r="215" spans="1:99" s="168" customFormat="1" ht="24.95" customHeight="1">
      <c r="A215" s="150"/>
      <c r="B215" s="150"/>
      <c r="C215" s="313"/>
      <c r="D215" s="217"/>
      <c r="E215" s="217" t="str">
        <f>HLOOKUP(WEEKDAY(D215,2),data!$A$1:$G$2,2)</f>
        <v>(토)</v>
      </c>
      <c r="F215" s="150"/>
      <c r="G215" s="150"/>
      <c r="H215" s="152"/>
      <c r="I215" s="152" t="e">
        <f>VLOOKUP(J215,'사업장현황(25하)'!$A$2:$T$1836,3,FALSE)</f>
        <v>#N/A</v>
      </c>
      <c r="J215" s="172"/>
      <c r="K215" s="334"/>
      <c r="L215" s="167"/>
      <c r="M215" s="153" t="e">
        <f>VLOOKUP(J215,'사업장현황(25하)'!$A$2:$T$1836,13,FALSE)</f>
        <v>#N/A</v>
      </c>
      <c r="N215" s="150" t="e">
        <f>VLOOKUP(J215,'사업장현황(25하)'!$A$2:$T$1836,14,FALSE)</f>
        <v>#N/A</v>
      </c>
      <c r="O215" s="152" t="e">
        <f>VLOOKUP(J215,'사업장현황(25하)'!$A$2:$T$1836,2,FALSE)</f>
        <v>#N/A</v>
      </c>
      <c r="P215" s="152" t="e">
        <f>VLOOKUP(J215,'사업장현황(25하)'!$A$2:$T$1836,4,FALSE)</f>
        <v>#N/A</v>
      </c>
      <c r="Q215" s="150" t="e">
        <f>VLOOKUP(J215,'사업장현황(25하)'!$A$2:$T$1836,6,FALSE)</f>
        <v>#N/A</v>
      </c>
      <c r="R215" s="150" t="e">
        <f>VLOOKUP(J215,'사업장현황(25하)'!$A$2:$T$1836,7,FALSE)</f>
        <v>#N/A</v>
      </c>
      <c r="S215" s="150" t="e">
        <f>VLOOKUP(J215,'사업장현황(25하)'!$A$2:$T$1836,8,FALSE)</f>
        <v>#N/A</v>
      </c>
      <c r="T215" s="150" t="e">
        <f>VLOOKUP(J215,'사업장현황(25하)'!$A$2:$T$1836,9,FALSE)</f>
        <v>#N/A</v>
      </c>
      <c r="U215" s="150" t="e">
        <f>VLOOKUP(J215,'사업장현황(25하)'!$A$2:$T$1836,10,FALSE)</f>
        <v>#N/A</v>
      </c>
      <c r="V215" s="152" t="e">
        <f>VLOOKUP(J215,'사업장현황(25하)'!$A$2:$T$1836,12,FALSE)</f>
        <v>#N/A</v>
      </c>
      <c r="W215" s="217"/>
      <c r="X215" s="151"/>
      <c r="Y215" s="151" t="e">
        <f>VLOOKUP(J215,'사업장현황(25하)'!$A$2:$T$1836,11,FALSE)</f>
        <v>#N/A</v>
      </c>
      <c r="Z215" s="179"/>
      <c r="AA215" s="180"/>
      <c r="AB215" s="180"/>
      <c r="AC215" s="211"/>
      <c r="AD215" s="155">
        <f t="shared" si="16"/>
        <v>0</v>
      </c>
      <c r="AE215" s="218"/>
      <c r="AF215" s="147"/>
      <c r="AG215" s="218"/>
      <c r="AH215" s="147"/>
      <c r="AI215" s="145">
        <f t="shared" si="17"/>
        <v>0</v>
      </c>
      <c r="AJ215" s="156"/>
      <c r="CE215" s="169"/>
      <c r="CU215" s="170"/>
    </row>
    <row r="216" spans="1:99" s="164" customFormat="1" ht="24.75" customHeight="1">
      <c r="A216" s="150"/>
      <c r="B216" s="150"/>
      <c r="C216" s="313"/>
      <c r="D216" s="217"/>
      <c r="E216" s="217" t="str">
        <f>HLOOKUP(WEEKDAY(D216,2),data!$A$1:$G$2,2)</f>
        <v>(토)</v>
      </c>
      <c r="F216" s="150"/>
      <c r="G216" s="150"/>
      <c r="H216" s="152"/>
      <c r="I216" s="152" t="e">
        <f>VLOOKUP(J216,'사업장현황(25하)'!$A$2:$T$1836,3,FALSE)</f>
        <v>#N/A</v>
      </c>
      <c r="J216" s="172"/>
      <c r="K216" s="334"/>
      <c r="L216" s="163"/>
      <c r="M216" s="153" t="e">
        <f>VLOOKUP(J216,'사업장현황(25하)'!$A$2:$T$1836,13,FALSE)</f>
        <v>#N/A</v>
      </c>
      <c r="N216" s="150" t="e">
        <f>VLOOKUP(J216,'사업장현황(25하)'!$A$2:$T$1836,14,FALSE)</f>
        <v>#N/A</v>
      </c>
      <c r="O216" s="152" t="e">
        <f>VLOOKUP(J216,'사업장현황(25하)'!$A$2:$T$1836,2,FALSE)</f>
        <v>#N/A</v>
      </c>
      <c r="P216" s="152" t="e">
        <f>VLOOKUP(J216,'사업장현황(25하)'!$A$2:$T$1836,4,FALSE)</f>
        <v>#N/A</v>
      </c>
      <c r="Q216" s="150" t="e">
        <f>VLOOKUP(J216,'사업장현황(25하)'!$A$2:$T$1836,6,FALSE)</f>
        <v>#N/A</v>
      </c>
      <c r="R216" s="150" t="e">
        <f>VLOOKUP(J216,'사업장현황(25하)'!$A$2:$T$1836,7,FALSE)</f>
        <v>#N/A</v>
      </c>
      <c r="S216" s="150" t="e">
        <f>VLOOKUP(J216,'사업장현황(25하)'!$A$2:$T$1836,8,FALSE)</f>
        <v>#N/A</v>
      </c>
      <c r="T216" s="150" t="e">
        <f>VLOOKUP(J216,'사업장현황(25하)'!$A$2:$T$1836,9,FALSE)</f>
        <v>#N/A</v>
      </c>
      <c r="U216" s="150" t="e">
        <f>VLOOKUP(J216,'사업장현황(25하)'!$A$2:$T$1836,10,FALSE)</f>
        <v>#N/A</v>
      </c>
      <c r="V216" s="152" t="e">
        <f>VLOOKUP(J216,'사업장현황(25하)'!$A$2:$T$1836,12,FALSE)</f>
        <v>#N/A</v>
      </c>
      <c r="W216" s="217"/>
      <c r="X216" s="151"/>
      <c r="Y216" s="151" t="e">
        <f>VLOOKUP(J216,'사업장현황(25하)'!$A$2:$T$1836,11,FALSE)</f>
        <v>#N/A</v>
      </c>
      <c r="Z216" s="189"/>
      <c r="AA216" s="180"/>
      <c r="AB216" s="180"/>
      <c r="AC216" s="211"/>
      <c r="AD216" s="155">
        <f t="shared" si="16"/>
        <v>0</v>
      </c>
      <c r="AE216" s="218"/>
      <c r="AF216" s="147"/>
      <c r="AG216" s="218"/>
      <c r="AH216" s="147"/>
      <c r="AI216" s="145">
        <f t="shared" si="17"/>
        <v>0</v>
      </c>
      <c r="AJ216" s="156"/>
      <c r="CE216" s="173"/>
      <c r="CU216" s="174"/>
    </row>
    <row r="217" spans="1:99" s="164" customFormat="1" ht="24.75" customHeight="1">
      <c r="A217" s="150"/>
      <c r="B217" s="150"/>
      <c r="C217" s="313"/>
      <c r="D217" s="217"/>
      <c r="E217" s="217" t="str">
        <f>HLOOKUP(WEEKDAY(D217,2),data!$A$1:$G$2,2)</f>
        <v>(토)</v>
      </c>
      <c r="F217" s="150"/>
      <c r="G217" s="150"/>
      <c r="H217" s="152"/>
      <c r="I217" s="152" t="e">
        <f>VLOOKUP(J217,'사업장현황(25하)'!$A$2:$T$1836,3,FALSE)</f>
        <v>#N/A</v>
      </c>
      <c r="J217" s="172"/>
      <c r="K217" s="334"/>
      <c r="L217" s="163"/>
      <c r="M217" s="153" t="e">
        <f>VLOOKUP(J217,'사업장현황(25하)'!$A$2:$T$1836,13,FALSE)</f>
        <v>#N/A</v>
      </c>
      <c r="N217" s="150" t="e">
        <f>VLOOKUP(J217,'사업장현황(25하)'!$A$2:$T$1836,14,FALSE)</f>
        <v>#N/A</v>
      </c>
      <c r="O217" s="152" t="e">
        <f>VLOOKUP(J217,'사업장현황(25하)'!$A$2:$T$1836,2,FALSE)</f>
        <v>#N/A</v>
      </c>
      <c r="P217" s="152" t="e">
        <f>VLOOKUP(J217,'사업장현황(25하)'!$A$2:$T$1836,4,FALSE)</f>
        <v>#N/A</v>
      </c>
      <c r="Q217" s="150" t="e">
        <f>VLOOKUP(J217,'사업장현황(25하)'!$A$2:$T$1836,6,FALSE)</f>
        <v>#N/A</v>
      </c>
      <c r="R217" s="150" t="e">
        <f>VLOOKUP(J217,'사업장현황(25하)'!$A$2:$T$1836,7,FALSE)</f>
        <v>#N/A</v>
      </c>
      <c r="S217" s="150" t="e">
        <f>VLOOKUP(J217,'사업장현황(25하)'!$A$2:$T$1836,8,FALSE)</f>
        <v>#N/A</v>
      </c>
      <c r="T217" s="150" t="e">
        <f>VLOOKUP(J217,'사업장현황(25하)'!$A$2:$T$1836,9,FALSE)</f>
        <v>#N/A</v>
      </c>
      <c r="U217" s="150" t="e">
        <f>VLOOKUP(J217,'사업장현황(25하)'!$A$2:$T$1836,10,FALSE)</f>
        <v>#N/A</v>
      </c>
      <c r="V217" s="152" t="e">
        <f>VLOOKUP(J217,'사업장현황(25하)'!$A$2:$T$1836,12,FALSE)</f>
        <v>#N/A</v>
      </c>
      <c r="W217" s="217"/>
      <c r="X217" s="151"/>
      <c r="Y217" s="151" t="e">
        <f>VLOOKUP(J217,'사업장현황(25하)'!$A$2:$T$1836,11,FALSE)</f>
        <v>#N/A</v>
      </c>
      <c r="Z217" s="179"/>
      <c r="AA217" s="180"/>
      <c r="AB217" s="180"/>
      <c r="AC217" s="211"/>
      <c r="AD217" s="155">
        <f t="shared" si="16"/>
        <v>0</v>
      </c>
      <c r="AE217" s="218"/>
      <c r="AF217" s="147"/>
      <c r="AG217" s="218"/>
      <c r="AH217" s="147"/>
      <c r="AI217" s="145">
        <f t="shared" si="17"/>
        <v>0</v>
      </c>
      <c r="AJ217" s="156"/>
      <c r="CE217" s="173"/>
      <c r="CU217" s="174"/>
    </row>
    <row r="218" spans="1:99" s="168" customFormat="1" ht="24.95" customHeight="1">
      <c r="A218" s="150"/>
      <c r="B218" s="150"/>
      <c r="C218" s="313"/>
      <c r="D218" s="217"/>
      <c r="E218" s="217" t="str">
        <f>HLOOKUP(WEEKDAY(D218,2),data!$A$1:$G$2,2)</f>
        <v>(토)</v>
      </c>
      <c r="F218" s="150"/>
      <c r="G218" s="150"/>
      <c r="H218" s="152"/>
      <c r="I218" s="152" t="e">
        <f>VLOOKUP(J218,'사업장현황(25하)'!$A$2:$T$1836,3,FALSE)</f>
        <v>#N/A</v>
      </c>
      <c r="J218" s="172"/>
      <c r="K218" s="334"/>
      <c r="L218" s="167"/>
      <c r="M218" s="153" t="e">
        <f>VLOOKUP(J218,'사업장현황(25하)'!$A$2:$T$1836,13,FALSE)</f>
        <v>#N/A</v>
      </c>
      <c r="N218" s="150" t="e">
        <f>VLOOKUP(J218,'사업장현황(25하)'!$A$2:$T$1836,14,FALSE)</f>
        <v>#N/A</v>
      </c>
      <c r="O218" s="152" t="e">
        <f>VLOOKUP(J218,'사업장현황(25하)'!$A$2:$T$1836,2,FALSE)</f>
        <v>#N/A</v>
      </c>
      <c r="P218" s="152" t="e">
        <f>VLOOKUP(J218,'사업장현황(25하)'!$A$2:$T$1836,4,FALSE)</f>
        <v>#N/A</v>
      </c>
      <c r="Q218" s="150" t="e">
        <f>VLOOKUP(J218,'사업장현황(25하)'!$A$2:$T$1836,6,FALSE)</f>
        <v>#N/A</v>
      </c>
      <c r="R218" s="150" t="e">
        <f>VLOOKUP(J218,'사업장현황(25하)'!$A$2:$T$1836,7,FALSE)</f>
        <v>#N/A</v>
      </c>
      <c r="S218" s="150" t="e">
        <f>VLOOKUP(J218,'사업장현황(25하)'!$A$2:$T$1836,8,FALSE)</f>
        <v>#N/A</v>
      </c>
      <c r="T218" s="150" t="e">
        <f>VLOOKUP(J218,'사업장현황(25하)'!$A$2:$T$1836,9,FALSE)</f>
        <v>#N/A</v>
      </c>
      <c r="U218" s="150" t="e">
        <f>VLOOKUP(J218,'사업장현황(25하)'!$A$2:$T$1836,10,FALSE)</f>
        <v>#N/A</v>
      </c>
      <c r="V218" s="152" t="e">
        <f>VLOOKUP(J218,'사업장현황(25하)'!$A$2:$T$1836,12,FALSE)</f>
        <v>#N/A</v>
      </c>
      <c r="W218" s="217"/>
      <c r="X218" s="151"/>
      <c r="Y218" s="151" t="e">
        <f>VLOOKUP(J218,'사업장현황(25하)'!$A$2:$T$1836,11,FALSE)</f>
        <v>#N/A</v>
      </c>
      <c r="Z218" s="151"/>
      <c r="AA218" s="155"/>
      <c r="AB218" s="155"/>
      <c r="AC218" s="211"/>
      <c r="AD218" s="155">
        <f t="shared" si="16"/>
        <v>0</v>
      </c>
      <c r="AE218" s="218"/>
      <c r="AF218" s="147"/>
      <c r="AG218" s="218"/>
      <c r="AH218" s="147"/>
      <c r="AI218" s="145">
        <f t="shared" si="17"/>
        <v>0</v>
      </c>
      <c r="AJ218" s="156"/>
      <c r="CE218" s="169"/>
      <c r="CU218" s="170"/>
    </row>
    <row r="219" spans="1:99" s="168" customFormat="1" ht="24.95" customHeight="1">
      <c r="A219" s="150"/>
      <c r="B219" s="150"/>
      <c r="C219" s="313"/>
      <c r="D219" s="217"/>
      <c r="E219" s="217" t="str">
        <f>HLOOKUP(WEEKDAY(D219,2),data!$A$1:$G$2,2)</f>
        <v>(토)</v>
      </c>
      <c r="F219" s="150"/>
      <c r="G219" s="150"/>
      <c r="H219" s="152"/>
      <c r="I219" s="152" t="e">
        <f>VLOOKUP(J219,'사업장현황(25하)'!$A$2:$T$1836,3,FALSE)</f>
        <v>#N/A</v>
      </c>
      <c r="J219" s="172"/>
      <c r="K219" s="334"/>
      <c r="L219" s="167"/>
      <c r="M219" s="153" t="e">
        <f>VLOOKUP(J219,'사업장현황(25하)'!$A$2:$T$1836,13,FALSE)</f>
        <v>#N/A</v>
      </c>
      <c r="N219" s="150" t="e">
        <f>VLOOKUP(J219,'사업장현황(25하)'!$A$2:$T$1836,14,FALSE)</f>
        <v>#N/A</v>
      </c>
      <c r="O219" s="152" t="e">
        <f>VLOOKUP(J219,'사업장현황(25하)'!$A$2:$T$1836,2,FALSE)</f>
        <v>#N/A</v>
      </c>
      <c r="P219" s="152" t="e">
        <f>VLOOKUP(J219,'사업장현황(25하)'!$A$2:$T$1836,4,FALSE)</f>
        <v>#N/A</v>
      </c>
      <c r="Q219" s="150" t="e">
        <f>VLOOKUP(J219,'사업장현황(25하)'!$A$2:$T$1836,6,FALSE)</f>
        <v>#N/A</v>
      </c>
      <c r="R219" s="150" t="e">
        <f>VLOOKUP(J219,'사업장현황(25하)'!$A$2:$T$1836,7,FALSE)</f>
        <v>#N/A</v>
      </c>
      <c r="S219" s="150" t="e">
        <f>VLOOKUP(J219,'사업장현황(25하)'!$A$2:$T$1836,8,FALSE)</f>
        <v>#N/A</v>
      </c>
      <c r="T219" s="150" t="e">
        <f>VLOOKUP(J219,'사업장현황(25하)'!$A$2:$T$1836,9,FALSE)</f>
        <v>#N/A</v>
      </c>
      <c r="U219" s="150" t="e">
        <f>VLOOKUP(J219,'사업장현황(25하)'!$A$2:$T$1836,10,FALSE)</f>
        <v>#N/A</v>
      </c>
      <c r="V219" s="152" t="e">
        <f>VLOOKUP(J219,'사업장현황(25하)'!$A$2:$T$1836,12,FALSE)</f>
        <v>#N/A</v>
      </c>
      <c r="W219" s="217"/>
      <c r="X219" s="151"/>
      <c r="Y219" s="151" t="e">
        <f>VLOOKUP(J219,'사업장현황(25하)'!$A$2:$T$1836,11,FALSE)</f>
        <v>#N/A</v>
      </c>
      <c r="Z219" s="151"/>
      <c r="AA219" s="155"/>
      <c r="AB219" s="155"/>
      <c r="AC219" s="211"/>
      <c r="AD219" s="155">
        <f t="shared" si="16"/>
        <v>0</v>
      </c>
      <c r="AE219" s="217"/>
      <c r="AF219" s="155"/>
      <c r="AG219" s="217"/>
      <c r="AH219" s="155"/>
      <c r="AI219" s="145">
        <f t="shared" si="17"/>
        <v>0</v>
      </c>
      <c r="AJ219" s="156"/>
      <c r="CE219" s="169"/>
      <c r="CU219" s="170"/>
    </row>
    <row r="220" spans="1:99" s="158" customFormat="1" ht="24.95" customHeight="1">
      <c r="A220" s="150"/>
      <c r="B220" s="150"/>
      <c r="C220" s="313"/>
      <c r="D220" s="217"/>
      <c r="E220" s="217" t="str">
        <f>HLOOKUP(WEEKDAY(D220,2),data!$A$1:$G$2,2)</f>
        <v>(토)</v>
      </c>
      <c r="F220" s="150"/>
      <c r="G220" s="150"/>
      <c r="H220" s="152"/>
      <c r="I220" s="152" t="e">
        <f>VLOOKUP(J220,'사업장현황(25하)'!$A$2:$T$1836,3,FALSE)</f>
        <v>#N/A</v>
      </c>
      <c r="J220" s="172"/>
      <c r="K220" s="334"/>
      <c r="L220" s="157"/>
      <c r="M220" s="153" t="e">
        <f>VLOOKUP(J220,'사업장현황(25하)'!$A$2:$T$1836,13,FALSE)</f>
        <v>#N/A</v>
      </c>
      <c r="N220" s="150" t="e">
        <f>VLOOKUP(J220,'사업장현황(25하)'!$A$2:$T$1836,14,FALSE)</f>
        <v>#N/A</v>
      </c>
      <c r="O220" s="152" t="e">
        <f>VLOOKUP(J220,'사업장현황(25하)'!$A$2:$T$1836,2,FALSE)</f>
        <v>#N/A</v>
      </c>
      <c r="P220" s="152" t="e">
        <f>VLOOKUP(J220,'사업장현황(25하)'!$A$2:$T$1836,4,FALSE)</f>
        <v>#N/A</v>
      </c>
      <c r="Q220" s="150" t="e">
        <f>VLOOKUP(J220,'사업장현황(25하)'!$A$2:$T$1836,6,FALSE)</f>
        <v>#N/A</v>
      </c>
      <c r="R220" s="150" t="e">
        <f>VLOOKUP(J220,'사업장현황(25하)'!$A$2:$T$1836,7,FALSE)</f>
        <v>#N/A</v>
      </c>
      <c r="S220" s="150" t="e">
        <f>VLOOKUP(J220,'사업장현황(25하)'!$A$2:$T$1836,8,FALSE)</f>
        <v>#N/A</v>
      </c>
      <c r="T220" s="150" t="e">
        <f>VLOOKUP(J220,'사업장현황(25하)'!$A$2:$T$1836,9,FALSE)</f>
        <v>#N/A</v>
      </c>
      <c r="U220" s="150" t="e">
        <f>VLOOKUP(J220,'사업장현황(25하)'!$A$2:$T$1836,10,FALSE)</f>
        <v>#N/A</v>
      </c>
      <c r="V220" s="152" t="e">
        <f>VLOOKUP(J220,'사업장현황(25하)'!$A$2:$T$1836,12,FALSE)</f>
        <v>#N/A</v>
      </c>
      <c r="W220" s="217"/>
      <c r="X220" s="151"/>
      <c r="Y220" s="151" t="e">
        <f>VLOOKUP(J220,'사업장현황(25하)'!$A$2:$T$1836,11,FALSE)</f>
        <v>#N/A</v>
      </c>
      <c r="Z220" s="151"/>
      <c r="AA220" s="155"/>
      <c r="AB220" s="155"/>
      <c r="AC220" s="211"/>
      <c r="AD220" s="155">
        <f t="shared" si="16"/>
        <v>0</v>
      </c>
      <c r="AE220" s="218"/>
      <c r="AF220" s="147"/>
      <c r="AG220" s="218"/>
      <c r="AH220" s="147"/>
      <c r="AI220" s="145">
        <f t="shared" si="17"/>
        <v>0</v>
      </c>
      <c r="AJ220" s="156"/>
      <c r="CE220" s="159"/>
      <c r="CU220" s="160"/>
    </row>
    <row r="221" spans="1:99" s="164" customFormat="1" ht="24.6" customHeight="1">
      <c r="A221" s="150"/>
      <c r="B221" s="150"/>
      <c r="C221" s="313"/>
      <c r="D221" s="217"/>
      <c r="E221" s="217" t="str">
        <f>HLOOKUP(WEEKDAY(D221,2),data!$A$1:$G$2,2)</f>
        <v>(토)</v>
      </c>
      <c r="F221" s="150"/>
      <c r="G221" s="150"/>
      <c r="H221" s="152"/>
      <c r="I221" s="152" t="e">
        <f>VLOOKUP(J221,'사업장현황(25하)'!$A$2:$T$1836,3,FALSE)</f>
        <v>#N/A</v>
      </c>
      <c r="J221" s="172"/>
      <c r="K221" s="334"/>
      <c r="L221" s="163"/>
      <c r="M221" s="153" t="e">
        <f>VLOOKUP(J221,'사업장현황(25하)'!$A$2:$T$1836,13,FALSE)</f>
        <v>#N/A</v>
      </c>
      <c r="N221" s="150" t="e">
        <f>VLOOKUP(J221,'사업장현황(25하)'!$A$2:$T$1836,14,FALSE)</f>
        <v>#N/A</v>
      </c>
      <c r="O221" s="152" t="e">
        <f>VLOOKUP(J221,'사업장현황(25하)'!$A$2:$T$1836,2,FALSE)</f>
        <v>#N/A</v>
      </c>
      <c r="P221" s="152" t="e">
        <f>VLOOKUP(J221,'사업장현황(25하)'!$A$2:$T$1836,4,FALSE)</f>
        <v>#N/A</v>
      </c>
      <c r="Q221" s="150" t="e">
        <f>VLOOKUP(J221,'사업장현황(25하)'!$A$2:$T$1836,6,FALSE)</f>
        <v>#N/A</v>
      </c>
      <c r="R221" s="150" t="e">
        <f>VLOOKUP(J221,'사업장현황(25하)'!$A$2:$T$1836,7,FALSE)</f>
        <v>#N/A</v>
      </c>
      <c r="S221" s="150" t="e">
        <f>VLOOKUP(J221,'사업장현황(25하)'!$A$2:$T$1836,8,FALSE)</f>
        <v>#N/A</v>
      </c>
      <c r="T221" s="150" t="e">
        <f>VLOOKUP(J221,'사업장현황(25하)'!$A$2:$T$1836,9,FALSE)</f>
        <v>#N/A</v>
      </c>
      <c r="U221" s="150" t="e">
        <f>VLOOKUP(J221,'사업장현황(25하)'!$A$2:$T$1836,10,FALSE)</f>
        <v>#N/A</v>
      </c>
      <c r="V221" s="152" t="e">
        <f>VLOOKUP(J221,'사업장현황(25하)'!$A$2:$T$1836,12,FALSE)</f>
        <v>#N/A</v>
      </c>
      <c r="W221" s="217"/>
      <c r="X221" s="151"/>
      <c r="Y221" s="151" t="e">
        <f>VLOOKUP(J221,'사업장현황(25하)'!$A$2:$T$1836,11,FALSE)</f>
        <v>#N/A</v>
      </c>
      <c r="Z221" s="151"/>
      <c r="AA221" s="155"/>
      <c r="AB221" s="155"/>
      <c r="AC221" s="211"/>
      <c r="AD221" s="155">
        <f t="shared" si="16"/>
        <v>0</v>
      </c>
      <c r="AE221" s="217"/>
      <c r="AF221" s="155"/>
      <c r="AG221" s="217"/>
      <c r="AH221" s="155"/>
      <c r="AI221" s="145">
        <f t="shared" si="17"/>
        <v>0</v>
      </c>
      <c r="AJ221" s="156"/>
      <c r="CE221" s="173"/>
      <c r="CU221" s="174"/>
    </row>
    <row r="222" spans="1:99" s="164" customFormat="1" ht="24.95" customHeight="1">
      <c r="A222" s="150"/>
      <c r="B222" s="150"/>
      <c r="C222" s="313"/>
      <c r="D222" s="217"/>
      <c r="E222" s="217" t="str">
        <f>HLOOKUP(WEEKDAY(D222,2),data!$A$1:$G$2,2)</f>
        <v>(토)</v>
      </c>
      <c r="F222" s="150"/>
      <c r="G222" s="150"/>
      <c r="H222" s="152"/>
      <c r="I222" s="152" t="e">
        <f>VLOOKUP(J222,'사업장현황(25하)'!$A$2:$T$1836,3,FALSE)</f>
        <v>#N/A</v>
      </c>
      <c r="J222" s="172"/>
      <c r="K222" s="334"/>
      <c r="L222" s="163"/>
      <c r="M222" s="153" t="e">
        <f>VLOOKUP(J222,'사업장현황(25하)'!$A$2:$T$1836,13,FALSE)</f>
        <v>#N/A</v>
      </c>
      <c r="N222" s="150" t="e">
        <f>VLOOKUP(J222,'사업장현황(25하)'!$A$2:$T$1836,14,FALSE)</f>
        <v>#N/A</v>
      </c>
      <c r="O222" s="152" t="e">
        <f>VLOOKUP(J222,'사업장현황(25하)'!$A$2:$T$1836,2,FALSE)</f>
        <v>#N/A</v>
      </c>
      <c r="P222" s="152" t="e">
        <f>VLOOKUP(J222,'사업장현황(25하)'!$A$2:$T$1836,4,FALSE)</f>
        <v>#N/A</v>
      </c>
      <c r="Q222" s="150" t="e">
        <f>VLOOKUP(J222,'사업장현황(25하)'!$A$2:$T$1836,6,FALSE)</f>
        <v>#N/A</v>
      </c>
      <c r="R222" s="150" t="e">
        <f>VLOOKUP(J222,'사업장현황(25하)'!$A$2:$T$1836,7,FALSE)</f>
        <v>#N/A</v>
      </c>
      <c r="S222" s="150" t="e">
        <f>VLOOKUP(J222,'사업장현황(25하)'!$A$2:$T$1836,8,FALSE)</f>
        <v>#N/A</v>
      </c>
      <c r="T222" s="150" t="e">
        <f>VLOOKUP(J222,'사업장현황(25하)'!$A$2:$T$1836,9,FALSE)</f>
        <v>#N/A</v>
      </c>
      <c r="U222" s="150" t="e">
        <f>VLOOKUP(J222,'사업장현황(25하)'!$A$2:$T$1836,10,FALSE)</f>
        <v>#N/A</v>
      </c>
      <c r="V222" s="152" t="e">
        <f>VLOOKUP(J222,'사업장현황(25하)'!$A$2:$T$1836,12,FALSE)</f>
        <v>#N/A</v>
      </c>
      <c r="W222" s="217"/>
      <c r="X222" s="151"/>
      <c r="Y222" s="151" t="e">
        <f>VLOOKUP(J222,'사업장현황(25하)'!$A$2:$T$1836,11,FALSE)</f>
        <v>#N/A</v>
      </c>
      <c r="Z222" s="151"/>
      <c r="AA222" s="155"/>
      <c r="AB222" s="155"/>
      <c r="AC222" s="211"/>
      <c r="AD222" s="155">
        <f t="shared" si="16"/>
        <v>0</v>
      </c>
      <c r="AE222" s="218"/>
      <c r="AF222" s="147"/>
      <c r="AG222" s="218"/>
      <c r="AH222" s="147"/>
      <c r="AI222" s="145">
        <f t="shared" si="17"/>
        <v>0</v>
      </c>
      <c r="AJ222" s="156"/>
    </row>
    <row r="223" spans="1:99" s="164" customFormat="1" ht="24.95" customHeight="1">
      <c r="A223" s="150"/>
      <c r="B223" s="150"/>
      <c r="C223" s="313"/>
      <c r="D223" s="217"/>
      <c r="E223" s="217" t="str">
        <f>HLOOKUP(WEEKDAY(D223,2),data!$A$1:$G$2,2)</f>
        <v>(토)</v>
      </c>
      <c r="F223" s="150"/>
      <c r="G223" s="150"/>
      <c r="H223" s="152"/>
      <c r="I223" s="152" t="e">
        <f>VLOOKUP(J223,'사업장현황(25하)'!$A$2:$T$1836,3,FALSE)</f>
        <v>#N/A</v>
      </c>
      <c r="J223" s="172"/>
      <c r="K223" s="334"/>
      <c r="L223" s="163"/>
      <c r="M223" s="153" t="e">
        <f>VLOOKUP(J223,'사업장현황(25하)'!$A$2:$T$1836,13,FALSE)</f>
        <v>#N/A</v>
      </c>
      <c r="N223" s="150" t="e">
        <f>VLOOKUP(J223,'사업장현황(25하)'!$A$2:$T$1836,14,FALSE)</f>
        <v>#N/A</v>
      </c>
      <c r="O223" s="152" t="e">
        <f>VLOOKUP(J223,'사업장현황(25하)'!$A$2:$T$1836,2,FALSE)</f>
        <v>#N/A</v>
      </c>
      <c r="P223" s="152" t="e">
        <f>VLOOKUP(J223,'사업장현황(25하)'!$A$2:$T$1836,4,FALSE)</f>
        <v>#N/A</v>
      </c>
      <c r="Q223" s="150" t="e">
        <f>VLOOKUP(J223,'사업장현황(25하)'!$A$2:$T$1836,6,FALSE)</f>
        <v>#N/A</v>
      </c>
      <c r="R223" s="150" t="e">
        <f>VLOOKUP(J223,'사업장현황(25하)'!$A$2:$T$1836,7,FALSE)</f>
        <v>#N/A</v>
      </c>
      <c r="S223" s="150" t="e">
        <f>VLOOKUP(J223,'사업장현황(25하)'!$A$2:$T$1836,8,FALSE)</f>
        <v>#N/A</v>
      </c>
      <c r="T223" s="150" t="e">
        <f>VLOOKUP(J223,'사업장현황(25하)'!$A$2:$T$1836,9,FALSE)</f>
        <v>#N/A</v>
      </c>
      <c r="U223" s="150" t="e">
        <f>VLOOKUP(J223,'사업장현황(25하)'!$A$2:$T$1836,10,FALSE)</f>
        <v>#N/A</v>
      </c>
      <c r="V223" s="152" t="e">
        <f>VLOOKUP(J223,'사업장현황(25하)'!$A$2:$T$1836,12,FALSE)</f>
        <v>#N/A</v>
      </c>
      <c r="W223" s="217"/>
      <c r="X223" s="151"/>
      <c r="Y223" s="151" t="e">
        <f>VLOOKUP(J223,'사업장현황(25하)'!$A$2:$T$1836,11,FALSE)</f>
        <v>#N/A</v>
      </c>
      <c r="Z223" s="151"/>
      <c r="AA223" s="155"/>
      <c r="AB223" s="155"/>
      <c r="AC223" s="211"/>
      <c r="AD223" s="155">
        <f t="shared" si="16"/>
        <v>0</v>
      </c>
      <c r="AE223" s="217"/>
      <c r="AF223" s="155"/>
      <c r="AG223" s="217"/>
      <c r="AH223" s="155"/>
      <c r="AI223" s="145">
        <f t="shared" si="17"/>
        <v>0</v>
      </c>
      <c r="AJ223" s="156"/>
    </row>
    <row r="224" spans="1:99" s="164" customFormat="1" ht="24.95" customHeight="1">
      <c r="A224" s="150"/>
      <c r="B224" s="150"/>
      <c r="C224" s="313"/>
      <c r="D224" s="217"/>
      <c r="E224" s="217" t="str">
        <f>HLOOKUP(WEEKDAY(D224,2),data!$A$1:$G$2,2)</f>
        <v>(토)</v>
      </c>
      <c r="F224" s="150"/>
      <c r="G224" s="150"/>
      <c r="H224" s="152"/>
      <c r="I224" s="152" t="e">
        <f>VLOOKUP(J224,'사업장현황(25하)'!$A$2:$T$1836,3,FALSE)</f>
        <v>#N/A</v>
      </c>
      <c r="J224" s="172"/>
      <c r="K224" s="334"/>
      <c r="L224" s="163"/>
      <c r="M224" s="153" t="e">
        <f>VLOOKUP(J224,'사업장현황(25하)'!$A$2:$T$1836,13,FALSE)</f>
        <v>#N/A</v>
      </c>
      <c r="N224" s="150" t="e">
        <f>VLOOKUP(J224,'사업장현황(25하)'!$A$2:$T$1836,14,FALSE)</f>
        <v>#N/A</v>
      </c>
      <c r="O224" s="152" t="e">
        <f>VLOOKUP(J224,'사업장현황(25하)'!$A$2:$T$1836,2,FALSE)</f>
        <v>#N/A</v>
      </c>
      <c r="P224" s="152" t="e">
        <f>VLOOKUP(J224,'사업장현황(25하)'!$A$2:$T$1836,4,FALSE)</f>
        <v>#N/A</v>
      </c>
      <c r="Q224" s="150" t="e">
        <f>VLOOKUP(J224,'사업장현황(25하)'!$A$2:$T$1836,6,FALSE)</f>
        <v>#N/A</v>
      </c>
      <c r="R224" s="150" t="e">
        <f>VLOOKUP(J224,'사업장현황(25하)'!$A$2:$T$1836,7,FALSE)</f>
        <v>#N/A</v>
      </c>
      <c r="S224" s="150" t="e">
        <f>VLOOKUP(J224,'사업장현황(25하)'!$A$2:$T$1836,8,FALSE)</f>
        <v>#N/A</v>
      </c>
      <c r="T224" s="150" t="e">
        <f>VLOOKUP(J224,'사업장현황(25하)'!$A$2:$T$1836,9,FALSE)</f>
        <v>#N/A</v>
      </c>
      <c r="U224" s="150" t="e">
        <f>VLOOKUP(J224,'사업장현황(25하)'!$A$2:$T$1836,10,FALSE)</f>
        <v>#N/A</v>
      </c>
      <c r="V224" s="152" t="e">
        <f>VLOOKUP(J224,'사업장현황(25하)'!$A$2:$T$1836,12,FALSE)</f>
        <v>#N/A</v>
      </c>
      <c r="W224" s="217"/>
      <c r="X224" s="151"/>
      <c r="Y224" s="151" t="e">
        <f>VLOOKUP(J224,'사업장현황(25하)'!$A$2:$T$1836,11,FALSE)</f>
        <v>#N/A</v>
      </c>
      <c r="Z224" s="151"/>
      <c r="AA224" s="155"/>
      <c r="AB224" s="155"/>
      <c r="AC224" s="211"/>
      <c r="AD224" s="155">
        <f t="shared" si="16"/>
        <v>0</v>
      </c>
      <c r="AE224" s="218"/>
      <c r="AF224" s="147"/>
      <c r="AG224" s="218"/>
      <c r="AH224" s="147"/>
      <c r="AI224" s="145">
        <f t="shared" si="17"/>
        <v>0</v>
      </c>
      <c r="AJ224" s="156"/>
    </row>
    <row r="225" spans="1:99" s="168" customFormat="1" ht="24.95" customHeight="1">
      <c r="A225" s="150"/>
      <c r="B225" s="150"/>
      <c r="C225" s="313"/>
      <c r="D225" s="217"/>
      <c r="E225" s="217" t="str">
        <f>HLOOKUP(WEEKDAY(D225,2),data!$A$1:$G$2,2)</f>
        <v>(토)</v>
      </c>
      <c r="F225" s="150"/>
      <c r="G225" s="150"/>
      <c r="H225" s="152"/>
      <c r="I225" s="152" t="e">
        <f>VLOOKUP(J225,'사업장현황(25하)'!$A$2:$T$1836,3,FALSE)</f>
        <v>#N/A</v>
      </c>
      <c r="J225" s="172"/>
      <c r="K225" s="334"/>
      <c r="L225" s="167"/>
      <c r="M225" s="153" t="e">
        <f>VLOOKUP(J225,'사업장현황(25하)'!$A$2:$T$1836,13,FALSE)</f>
        <v>#N/A</v>
      </c>
      <c r="N225" s="150" t="e">
        <f>VLOOKUP(J225,'사업장현황(25하)'!$A$2:$T$1836,14,FALSE)</f>
        <v>#N/A</v>
      </c>
      <c r="O225" s="152" t="e">
        <f>VLOOKUP(J225,'사업장현황(25하)'!$A$2:$T$1836,2,FALSE)</f>
        <v>#N/A</v>
      </c>
      <c r="P225" s="152" t="e">
        <f>VLOOKUP(J225,'사업장현황(25하)'!$A$2:$T$1836,4,FALSE)</f>
        <v>#N/A</v>
      </c>
      <c r="Q225" s="150" t="e">
        <f>VLOOKUP(J225,'사업장현황(25하)'!$A$2:$T$1836,6,FALSE)</f>
        <v>#N/A</v>
      </c>
      <c r="R225" s="150" t="e">
        <f>VLOOKUP(J225,'사업장현황(25하)'!$A$2:$T$1836,7,FALSE)</f>
        <v>#N/A</v>
      </c>
      <c r="S225" s="150" t="e">
        <f>VLOOKUP(J225,'사업장현황(25하)'!$A$2:$T$1836,8,FALSE)</f>
        <v>#N/A</v>
      </c>
      <c r="T225" s="150" t="e">
        <f>VLOOKUP(J225,'사업장현황(25하)'!$A$2:$T$1836,9,FALSE)</f>
        <v>#N/A</v>
      </c>
      <c r="U225" s="150" t="e">
        <f>VLOOKUP(J225,'사업장현황(25하)'!$A$2:$T$1836,10,FALSE)</f>
        <v>#N/A</v>
      </c>
      <c r="V225" s="152" t="e">
        <f>VLOOKUP(J225,'사업장현황(25하)'!$A$2:$T$1836,12,FALSE)</f>
        <v>#N/A</v>
      </c>
      <c r="W225" s="217"/>
      <c r="X225" s="151"/>
      <c r="Y225" s="151" t="e">
        <f>VLOOKUP(J225,'사업장현황(25하)'!$A$2:$T$1836,11,FALSE)</f>
        <v>#N/A</v>
      </c>
      <c r="Z225" s="151"/>
      <c r="AA225" s="155"/>
      <c r="AB225" s="155"/>
      <c r="AC225" s="211"/>
      <c r="AD225" s="155">
        <f t="shared" si="16"/>
        <v>0</v>
      </c>
      <c r="AE225" s="217"/>
      <c r="AF225" s="155"/>
      <c r="AG225" s="217"/>
      <c r="AH225" s="155"/>
      <c r="AI225" s="145">
        <f t="shared" si="17"/>
        <v>0</v>
      </c>
      <c r="AJ225" s="161"/>
      <c r="CE225" s="169"/>
      <c r="CU225" s="170"/>
    </row>
    <row r="226" spans="1:99" s="168" customFormat="1" ht="24.95" customHeight="1">
      <c r="A226" s="150"/>
      <c r="B226" s="150"/>
      <c r="C226" s="313"/>
      <c r="D226" s="217"/>
      <c r="E226" s="217" t="str">
        <f>HLOOKUP(WEEKDAY(D226,2),data!$A$1:$G$2,2)</f>
        <v>(토)</v>
      </c>
      <c r="F226" s="150"/>
      <c r="G226" s="150"/>
      <c r="H226" s="152"/>
      <c r="I226" s="152" t="e">
        <f>VLOOKUP(J226,'사업장현황(25하)'!$A$2:$T$1836,3,FALSE)</f>
        <v>#N/A</v>
      </c>
      <c r="J226" s="172"/>
      <c r="K226" s="334"/>
      <c r="L226" s="167"/>
      <c r="M226" s="153" t="e">
        <f>VLOOKUP(J226,'사업장현황(25하)'!$A$2:$T$1836,13,FALSE)</f>
        <v>#N/A</v>
      </c>
      <c r="N226" s="150" t="e">
        <f>VLOOKUP(J226,'사업장현황(25하)'!$A$2:$T$1836,14,FALSE)</f>
        <v>#N/A</v>
      </c>
      <c r="O226" s="152" t="e">
        <f>VLOOKUP(J226,'사업장현황(25하)'!$A$2:$T$1836,2,FALSE)</f>
        <v>#N/A</v>
      </c>
      <c r="P226" s="152" t="e">
        <f>VLOOKUP(J226,'사업장현황(25하)'!$A$2:$T$1836,4,FALSE)</f>
        <v>#N/A</v>
      </c>
      <c r="Q226" s="150" t="e">
        <f>VLOOKUP(J226,'사업장현황(25하)'!$A$2:$T$1836,6,FALSE)</f>
        <v>#N/A</v>
      </c>
      <c r="R226" s="150" t="e">
        <f>VLOOKUP(J226,'사업장현황(25하)'!$A$2:$T$1836,7,FALSE)</f>
        <v>#N/A</v>
      </c>
      <c r="S226" s="150" t="e">
        <f>VLOOKUP(J226,'사업장현황(25하)'!$A$2:$T$1836,8,FALSE)</f>
        <v>#N/A</v>
      </c>
      <c r="T226" s="150" t="e">
        <f>VLOOKUP(J226,'사업장현황(25하)'!$A$2:$T$1836,9,FALSE)</f>
        <v>#N/A</v>
      </c>
      <c r="U226" s="150" t="e">
        <f>VLOOKUP(J226,'사업장현황(25하)'!$A$2:$T$1836,10,FALSE)</f>
        <v>#N/A</v>
      </c>
      <c r="V226" s="152" t="e">
        <f>VLOOKUP(J226,'사업장현황(25하)'!$A$2:$T$1836,12,FALSE)</f>
        <v>#N/A</v>
      </c>
      <c r="W226" s="217"/>
      <c r="X226" s="151"/>
      <c r="Y226" s="151" t="e">
        <f>VLOOKUP(J226,'사업장현황(25하)'!$A$2:$T$1836,11,FALSE)</f>
        <v>#N/A</v>
      </c>
      <c r="Z226" s="151"/>
      <c r="AA226" s="155"/>
      <c r="AB226" s="155"/>
      <c r="AC226" s="211"/>
      <c r="AD226" s="155">
        <f t="shared" si="16"/>
        <v>0</v>
      </c>
      <c r="AE226" s="218"/>
      <c r="AF226" s="147"/>
      <c r="AG226" s="218"/>
      <c r="AH226" s="147"/>
      <c r="AI226" s="145">
        <f t="shared" si="17"/>
        <v>0</v>
      </c>
      <c r="AJ226" s="161"/>
      <c r="CE226" s="169"/>
      <c r="CU226" s="170"/>
    </row>
    <row r="227" spans="1:99" s="168" customFormat="1" ht="24.95" customHeight="1">
      <c r="A227" s="150"/>
      <c r="B227" s="150"/>
      <c r="C227" s="313"/>
      <c r="D227" s="217"/>
      <c r="E227" s="217" t="str">
        <f>HLOOKUP(WEEKDAY(D227,2),data!$A$1:$G$2,2)</f>
        <v>(토)</v>
      </c>
      <c r="F227" s="150"/>
      <c r="G227" s="150"/>
      <c r="H227" s="152"/>
      <c r="I227" s="152" t="e">
        <f>VLOOKUP(J227,'사업장현황(25하)'!$A$2:$T$1836,3,FALSE)</f>
        <v>#N/A</v>
      </c>
      <c r="J227" s="172"/>
      <c r="K227" s="334"/>
      <c r="L227" s="167"/>
      <c r="M227" s="153" t="e">
        <f>VLOOKUP(J227,'사업장현황(25하)'!$A$2:$T$1836,13,FALSE)</f>
        <v>#N/A</v>
      </c>
      <c r="N227" s="150" t="e">
        <f>VLOOKUP(J227,'사업장현황(25하)'!$A$2:$T$1836,14,FALSE)</f>
        <v>#N/A</v>
      </c>
      <c r="O227" s="152" t="e">
        <f>VLOOKUP(J227,'사업장현황(25하)'!$A$2:$T$1836,2,FALSE)</f>
        <v>#N/A</v>
      </c>
      <c r="P227" s="152" t="e">
        <f>VLOOKUP(J227,'사업장현황(25하)'!$A$2:$T$1836,4,FALSE)</f>
        <v>#N/A</v>
      </c>
      <c r="Q227" s="150" t="e">
        <f>VLOOKUP(J227,'사업장현황(25하)'!$A$2:$T$1836,6,FALSE)</f>
        <v>#N/A</v>
      </c>
      <c r="R227" s="150" t="e">
        <f>VLOOKUP(J227,'사업장현황(25하)'!$A$2:$T$1836,7,FALSE)</f>
        <v>#N/A</v>
      </c>
      <c r="S227" s="150" t="e">
        <f>VLOOKUP(J227,'사업장현황(25하)'!$A$2:$T$1836,8,FALSE)</f>
        <v>#N/A</v>
      </c>
      <c r="T227" s="150" t="e">
        <f>VLOOKUP(J227,'사업장현황(25하)'!$A$2:$T$1836,9,FALSE)</f>
        <v>#N/A</v>
      </c>
      <c r="U227" s="150" t="e">
        <f>VLOOKUP(J227,'사업장현황(25하)'!$A$2:$T$1836,10,FALSE)</f>
        <v>#N/A</v>
      </c>
      <c r="V227" s="152" t="e">
        <f>VLOOKUP(J227,'사업장현황(25하)'!$A$2:$T$1836,12,FALSE)</f>
        <v>#N/A</v>
      </c>
      <c r="W227" s="217"/>
      <c r="X227" s="151"/>
      <c r="Y227" s="151" t="e">
        <f>VLOOKUP(J227,'사업장현황(25하)'!$A$2:$T$1836,11,FALSE)</f>
        <v>#N/A</v>
      </c>
      <c r="Z227" s="151"/>
      <c r="AA227" s="155"/>
      <c r="AB227" s="155"/>
      <c r="AC227" s="211"/>
      <c r="AD227" s="155">
        <f t="shared" si="16"/>
        <v>0</v>
      </c>
      <c r="AE227" s="217"/>
      <c r="AF227" s="155"/>
      <c r="AG227" s="217"/>
      <c r="AH227" s="155"/>
      <c r="AI227" s="145">
        <f t="shared" si="17"/>
        <v>0</v>
      </c>
      <c r="AJ227" s="161"/>
      <c r="CE227" s="169"/>
      <c r="CU227" s="170"/>
    </row>
    <row r="228" spans="1:99" s="168" customFormat="1" ht="24.95" customHeight="1">
      <c r="A228" s="150"/>
      <c r="B228" s="150"/>
      <c r="C228" s="313"/>
      <c r="D228" s="217"/>
      <c r="E228" s="217" t="str">
        <f>HLOOKUP(WEEKDAY(D228,2),data!$A$1:$G$2,2)</f>
        <v>(토)</v>
      </c>
      <c r="F228" s="150"/>
      <c r="G228" s="150"/>
      <c r="H228" s="152"/>
      <c r="I228" s="152" t="e">
        <f>VLOOKUP(J228,'사업장현황(25하)'!$A$2:$T$1836,3,FALSE)</f>
        <v>#N/A</v>
      </c>
      <c r="J228" s="172"/>
      <c r="K228" s="334"/>
      <c r="L228" s="167"/>
      <c r="M228" s="153" t="e">
        <f>VLOOKUP(J228,'사업장현황(25하)'!$A$2:$T$1836,13,FALSE)</f>
        <v>#N/A</v>
      </c>
      <c r="N228" s="150" t="e">
        <f>VLOOKUP(J228,'사업장현황(25하)'!$A$2:$T$1836,14,FALSE)</f>
        <v>#N/A</v>
      </c>
      <c r="O228" s="152" t="e">
        <f>VLOOKUP(J228,'사업장현황(25하)'!$A$2:$T$1836,2,FALSE)</f>
        <v>#N/A</v>
      </c>
      <c r="P228" s="152" t="e">
        <f>VLOOKUP(J228,'사업장현황(25하)'!$A$2:$T$1836,4,FALSE)</f>
        <v>#N/A</v>
      </c>
      <c r="Q228" s="150" t="e">
        <f>VLOOKUP(J228,'사업장현황(25하)'!$A$2:$T$1836,6,FALSE)</f>
        <v>#N/A</v>
      </c>
      <c r="R228" s="150" t="e">
        <f>VLOOKUP(J228,'사업장현황(25하)'!$A$2:$T$1836,7,FALSE)</f>
        <v>#N/A</v>
      </c>
      <c r="S228" s="150" t="e">
        <f>VLOOKUP(J228,'사업장현황(25하)'!$A$2:$T$1836,8,FALSE)</f>
        <v>#N/A</v>
      </c>
      <c r="T228" s="150" t="e">
        <f>VLOOKUP(J228,'사업장현황(25하)'!$A$2:$T$1836,9,FALSE)</f>
        <v>#N/A</v>
      </c>
      <c r="U228" s="150" t="e">
        <f>VLOOKUP(J228,'사업장현황(25하)'!$A$2:$T$1836,10,FALSE)</f>
        <v>#N/A</v>
      </c>
      <c r="V228" s="152" t="e">
        <f>VLOOKUP(J228,'사업장현황(25하)'!$A$2:$T$1836,12,FALSE)</f>
        <v>#N/A</v>
      </c>
      <c r="W228" s="217"/>
      <c r="X228" s="151"/>
      <c r="Y228" s="151" t="e">
        <f>VLOOKUP(J228,'사업장현황(25하)'!$A$2:$T$1836,11,FALSE)</f>
        <v>#N/A</v>
      </c>
      <c r="Z228" s="151"/>
      <c r="AA228" s="155"/>
      <c r="AB228" s="155"/>
      <c r="AC228" s="211"/>
      <c r="AD228" s="155">
        <f t="shared" si="16"/>
        <v>0</v>
      </c>
      <c r="AE228" s="218"/>
      <c r="AF228" s="147"/>
      <c r="AG228" s="218"/>
      <c r="AH228" s="147"/>
      <c r="AI228" s="145">
        <f t="shared" si="17"/>
        <v>0</v>
      </c>
      <c r="AJ228" s="161"/>
      <c r="CE228" s="169"/>
      <c r="CU228" s="170"/>
    </row>
    <row r="229" spans="1:99" s="168" customFormat="1" ht="24.95" customHeight="1">
      <c r="A229" s="150"/>
      <c r="B229" s="150"/>
      <c r="C229" s="313"/>
      <c r="D229" s="217"/>
      <c r="E229" s="217" t="str">
        <f>HLOOKUP(WEEKDAY(D229,2),data!$A$1:$G$2,2)</f>
        <v>(토)</v>
      </c>
      <c r="F229" s="150"/>
      <c r="G229" s="150"/>
      <c r="H229" s="152"/>
      <c r="I229" s="152" t="e">
        <f>VLOOKUP(J229,'사업장현황(25하)'!$A$2:$T$1836,3,FALSE)</f>
        <v>#N/A</v>
      </c>
      <c r="J229" s="172"/>
      <c r="K229" s="334"/>
      <c r="L229" s="167"/>
      <c r="M229" s="153" t="e">
        <f>VLOOKUP(J229,'사업장현황(25하)'!$A$2:$T$1836,13,FALSE)</f>
        <v>#N/A</v>
      </c>
      <c r="N229" s="150" t="e">
        <f>VLOOKUP(J229,'사업장현황(25하)'!$A$2:$T$1836,14,FALSE)</f>
        <v>#N/A</v>
      </c>
      <c r="O229" s="152" t="e">
        <f>VLOOKUP(J229,'사업장현황(25하)'!$A$2:$T$1836,2,FALSE)</f>
        <v>#N/A</v>
      </c>
      <c r="P229" s="152" t="e">
        <f>VLOOKUP(J229,'사업장현황(25하)'!$A$2:$T$1836,4,FALSE)</f>
        <v>#N/A</v>
      </c>
      <c r="Q229" s="150" t="e">
        <f>VLOOKUP(J229,'사업장현황(25하)'!$A$2:$T$1836,6,FALSE)</f>
        <v>#N/A</v>
      </c>
      <c r="R229" s="150" t="e">
        <f>VLOOKUP(J229,'사업장현황(25하)'!$A$2:$T$1836,7,FALSE)</f>
        <v>#N/A</v>
      </c>
      <c r="S229" s="150" t="e">
        <f>VLOOKUP(J229,'사업장현황(25하)'!$A$2:$T$1836,8,FALSE)</f>
        <v>#N/A</v>
      </c>
      <c r="T229" s="150" t="e">
        <f>VLOOKUP(J229,'사업장현황(25하)'!$A$2:$T$1836,9,FALSE)</f>
        <v>#N/A</v>
      </c>
      <c r="U229" s="150" t="e">
        <f>VLOOKUP(J229,'사업장현황(25하)'!$A$2:$T$1836,10,FALSE)</f>
        <v>#N/A</v>
      </c>
      <c r="V229" s="152" t="e">
        <f>VLOOKUP(J229,'사업장현황(25하)'!$A$2:$T$1836,12,FALSE)</f>
        <v>#N/A</v>
      </c>
      <c r="W229" s="217"/>
      <c r="X229" s="151"/>
      <c r="Y229" s="151" t="e">
        <f>VLOOKUP(J229,'사업장현황(25하)'!$A$2:$T$1836,11,FALSE)</f>
        <v>#N/A</v>
      </c>
      <c r="Z229" s="151"/>
      <c r="AA229" s="155"/>
      <c r="AB229" s="155"/>
      <c r="AC229" s="211"/>
      <c r="AD229" s="155">
        <f t="shared" si="16"/>
        <v>0</v>
      </c>
      <c r="AE229" s="217"/>
      <c r="AF229" s="155"/>
      <c r="AG229" s="217"/>
      <c r="AH229" s="155"/>
      <c r="AI229" s="145">
        <f t="shared" si="17"/>
        <v>0</v>
      </c>
      <c r="AJ229" s="161"/>
      <c r="CE229" s="169"/>
      <c r="CU229" s="170"/>
    </row>
    <row r="230" spans="1:99" s="186" customFormat="1" ht="24.95" customHeight="1">
      <c r="A230" s="150"/>
      <c r="B230" s="150"/>
      <c r="C230" s="313"/>
      <c r="D230" s="217"/>
      <c r="E230" s="217" t="str">
        <f>HLOOKUP(WEEKDAY(D230,2),data!$A$1:$G$2,2)</f>
        <v>(토)</v>
      </c>
      <c r="F230" s="150"/>
      <c r="G230" s="150"/>
      <c r="H230" s="152"/>
      <c r="I230" s="152" t="e">
        <f>VLOOKUP(J230,'사업장현황(25하)'!$A$2:$T$1836,3,FALSE)</f>
        <v>#N/A</v>
      </c>
      <c r="J230" s="172"/>
      <c r="K230" s="334"/>
      <c r="L230" s="185"/>
      <c r="M230" s="153" t="e">
        <f>VLOOKUP(J230,'사업장현황(25하)'!$A$2:$T$1836,13,FALSE)</f>
        <v>#N/A</v>
      </c>
      <c r="N230" s="150" t="e">
        <f>VLOOKUP(J230,'사업장현황(25하)'!$A$2:$T$1836,14,FALSE)</f>
        <v>#N/A</v>
      </c>
      <c r="O230" s="152" t="e">
        <f>VLOOKUP(J230,'사업장현황(25하)'!$A$2:$T$1836,2,FALSE)</f>
        <v>#N/A</v>
      </c>
      <c r="P230" s="152" t="e">
        <f>VLOOKUP(J230,'사업장현황(25하)'!$A$2:$T$1836,4,FALSE)</f>
        <v>#N/A</v>
      </c>
      <c r="Q230" s="150" t="e">
        <f>VLOOKUP(J230,'사업장현황(25하)'!$A$2:$T$1836,6,FALSE)</f>
        <v>#N/A</v>
      </c>
      <c r="R230" s="150" t="e">
        <f>VLOOKUP(J230,'사업장현황(25하)'!$A$2:$T$1836,7,FALSE)</f>
        <v>#N/A</v>
      </c>
      <c r="S230" s="150" t="e">
        <f>VLOOKUP(J230,'사업장현황(25하)'!$A$2:$T$1836,8,FALSE)</f>
        <v>#N/A</v>
      </c>
      <c r="T230" s="150" t="e">
        <f>VLOOKUP(J230,'사업장현황(25하)'!$A$2:$T$1836,9,FALSE)</f>
        <v>#N/A</v>
      </c>
      <c r="U230" s="150" t="e">
        <f>VLOOKUP(J230,'사업장현황(25하)'!$A$2:$T$1836,10,FALSE)</f>
        <v>#N/A</v>
      </c>
      <c r="V230" s="152" t="e">
        <f>VLOOKUP(J230,'사업장현황(25하)'!$A$2:$T$1836,12,FALSE)</f>
        <v>#N/A</v>
      </c>
      <c r="W230" s="217"/>
      <c r="X230" s="151"/>
      <c r="Y230" s="151" t="e">
        <f>VLOOKUP(J230,'사업장현황(25하)'!$A$2:$T$1836,11,FALSE)</f>
        <v>#N/A</v>
      </c>
      <c r="Z230" s="151"/>
      <c r="AA230" s="155"/>
      <c r="AB230" s="155"/>
      <c r="AC230" s="211"/>
      <c r="AD230" s="155">
        <f t="shared" si="16"/>
        <v>0</v>
      </c>
      <c r="AE230" s="218"/>
      <c r="AF230" s="147"/>
      <c r="AG230" s="218"/>
      <c r="AH230" s="147"/>
      <c r="AI230" s="145">
        <f t="shared" si="17"/>
        <v>0</v>
      </c>
      <c r="AJ230" s="161"/>
      <c r="CE230" s="187"/>
      <c r="CU230" s="188"/>
    </row>
    <row r="231" spans="1:99" s="186" customFormat="1" ht="24.95" customHeight="1">
      <c r="A231" s="150"/>
      <c r="B231" s="150"/>
      <c r="C231" s="313"/>
      <c r="D231" s="217"/>
      <c r="E231" s="217" t="str">
        <f>HLOOKUP(WEEKDAY(D231,2),data!$A$1:$G$2,2)</f>
        <v>(토)</v>
      </c>
      <c r="F231" s="150"/>
      <c r="G231" s="150"/>
      <c r="H231" s="152"/>
      <c r="I231" s="152" t="e">
        <f>VLOOKUP(J231,'사업장현황(25하)'!$A$2:$T$1836,3,FALSE)</f>
        <v>#N/A</v>
      </c>
      <c r="J231" s="172"/>
      <c r="K231" s="334"/>
      <c r="L231" s="185"/>
      <c r="M231" s="153" t="e">
        <f>VLOOKUP(J231,'사업장현황(25하)'!$A$2:$T$1836,13,FALSE)</f>
        <v>#N/A</v>
      </c>
      <c r="N231" s="150" t="e">
        <f>VLOOKUP(J231,'사업장현황(25하)'!$A$2:$T$1836,14,FALSE)</f>
        <v>#N/A</v>
      </c>
      <c r="O231" s="152" t="e">
        <f>VLOOKUP(J231,'사업장현황(25하)'!$A$2:$T$1836,2,FALSE)</f>
        <v>#N/A</v>
      </c>
      <c r="P231" s="152" t="e">
        <f>VLOOKUP(J231,'사업장현황(25하)'!$A$2:$T$1836,4,FALSE)</f>
        <v>#N/A</v>
      </c>
      <c r="Q231" s="150" t="e">
        <f>VLOOKUP(J231,'사업장현황(25하)'!$A$2:$T$1836,6,FALSE)</f>
        <v>#N/A</v>
      </c>
      <c r="R231" s="150" t="e">
        <f>VLOOKUP(J231,'사업장현황(25하)'!$A$2:$T$1836,7,FALSE)</f>
        <v>#N/A</v>
      </c>
      <c r="S231" s="150" t="e">
        <f>VLOOKUP(J231,'사업장현황(25하)'!$A$2:$T$1836,8,FALSE)</f>
        <v>#N/A</v>
      </c>
      <c r="T231" s="150" t="e">
        <f>VLOOKUP(J231,'사업장현황(25하)'!$A$2:$T$1836,9,FALSE)</f>
        <v>#N/A</v>
      </c>
      <c r="U231" s="150" t="e">
        <f>VLOOKUP(J231,'사업장현황(25하)'!$A$2:$T$1836,10,FALSE)</f>
        <v>#N/A</v>
      </c>
      <c r="V231" s="152" t="e">
        <f>VLOOKUP(J231,'사업장현황(25하)'!$A$2:$T$1836,12,FALSE)</f>
        <v>#N/A</v>
      </c>
      <c r="W231" s="217"/>
      <c r="X231" s="151"/>
      <c r="Y231" s="151" t="e">
        <f>VLOOKUP(J231,'사업장현황(25하)'!$A$2:$T$1836,11,FALSE)</f>
        <v>#N/A</v>
      </c>
      <c r="Z231" s="151"/>
      <c r="AA231" s="155"/>
      <c r="AB231" s="155"/>
      <c r="AC231" s="211"/>
      <c r="AD231" s="155">
        <f t="shared" si="16"/>
        <v>0</v>
      </c>
      <c r="AE231" s="217"/>
      <c r="AF231" s="155"/>
      <c r="AG231" s="217"/>
      <c r="AH231" s="155"/>
      <c r="AI231" s="145">
        <f t="shared" si="17"/>
        <v>0</v>
      </c>
      <c r="AJ231" s="161"/>
      <c r="CE231" s="187"/>
      <c r="CU231" s="188"/>
    </row>
    <row r="232" spans="1:99" s="168" customFormat="1" ht="24.95" customHeight="1">
      <c r="A232" s="150"/>
      <c r="B232" s="150"/>
      <c r="C232" s="313"/>
      <c r="D232" s="217"/>
      <c r="E232" s="217" t="str">
        <f>HLOOKUP(WEEKDAY(D232,2),data!$A$1:$G$2,2)</f>
        <v>(토)</v>
      </c>
      <c r="F232" s="150"/>
      <c r="G232" s="150"/>
      <c r="H232" s="152"/>
      <c r="I232" s="152" t="e">
        <f>VLOOKUP(J232,'사업장현황(25하)'!$A$2:$T$1836,3,FALSE)</f>
        <v>#N/A</v>
      </c>
      <c r="J232" s="172"/>
      <c r="K232" s="334"/>
      <c r="L232" s="167"/>
      <c r="M232" s="153" t="e">
        <f>VLOOKUP(J232,'사업장현황(25하)'!$A$2:$T$1836,13,FALSE)</f>
        <v>#N/A</v>
      </c>
      <c r="N232" s="150" t="e">
        <f>VLOOKUP(J232,'사업장현황(25하)'!$A$2:$T$1836,14,FALSE)</f>
        <v>#N/A</v>
      </c>
      <c r="O232" s="152" t="e">
        <f>VLOOKUP(J232,'사업장현황(25하)'!$A$2:$T$1836,2,FALSE)</f>
        <v>#N/A</v>
      </c>
      <c r="P232" s="152" t="e">
        <f>VLOOKUP(J232,'사업장현황(25하)'!$A$2:$T$1836,4,FALSE)</f>
        <v>#N/A</v>
      </c>
      <c r="Q232" s="150" t="e">
        <f>VLOOKUP(J232,'사업장현황(25하)'!$A$2:$T$1836,6,FALSE)</f>
        <v>#N/A</v>
      </c>
      <c r="R232" s="150" t="e">
        <f>VLOOKUP(J232,'사업장현황(25하)'!$A$2:$T$1836,7,FALSE)</f>
        <v>#N/A</v>
      </c>
      <c r="S232" s="150" t="e">
        <f>VLOOKUP(J232,'사업장현황(25하)'!$A$2:$T$1836,8,FALSE)</f>
        <v>#N/A</v>
      </c>
      <c r="T232" s="150" t="e">
        <f>VLOOKUP(J232,'사업장현황(25하)'!$A$2:$T$1836,9,FALSE)</f>
        <v>#N/A</v>
      </c>
      <c r="U232" s="150" t="e">
        <f>VLOOKUP(J232,'사업장현황(25하)'!$A$2:$T$1836,10,FALSE)</f>
        <v>#N/A</v>
      </c>
      <c r="V232" s="152" t="e">
        <f>VLOOKUP(J232,'사업장현황(25하)'!$A$2:$T$1836,12,FALSE)</f>
        <v>#N/A</v>
      </c>
      <c r="W232" s="217"/>
      <c r="X232" s="151"/>
      <c r="Y232" s="151" t="e">
        <f>VLOOKUP(J232,'사업장현황(25하)'!$A$2:$T$1836,11,FALSE)</f>
        <v>#N/A</v>
      </c>
      <c r="Z232" s="151"/>
      <c r="AA232" s="155"/>
      <c r="AB232" s="155"/>
      <c r="AC232" s="211"/>
      <c r="AD232" s="155">
        <f t="shared" si="16"/>
        <v>0</v>
      </c>
      <c r="AE232" s="218"/>
      <c r="AF232" s="147"/>
      <c r="AG232" s="218"/>
      <c r="AH232" s="147"/>
      <c r="AI232" s="145">
        <f t="shared" si="17"/>
        <v>0</v>
      </c>
      <c r="AJ232" s="161"/>
      <c r="CE232" s="169"/>
      <c r="CU232" s="170"/>
    </row>
    <row r="233" spans="1:99" s="168" customFormat="1" ht="24.95" customHeight="1">
      <c r="A233" s="150"/>
      <c r="B233" s="150"/>
      <c r="C233" s="313"/>
      <c r="D233" s="217"/>
      <c r="E233" s="217" t="str">
        <f>HLOOKUP(WEEKDAY(D233,2),data!$A$1:$G$2,2)</f>
        <v>(토)</v>
      </c>
      <c r="F233" s="150"/>
      <c r="G233" s="150"/>
      <c r="H233" s="152"/>
      <c r="I233" s="152" t="e">
        <f>VLOOKUP(J233,'사업장현황(25하)'!$A$2:$T$1836,3,FALSE)</f>
        <v>#N/A</v>
      </c>
      <c r="J233" s="172"/>
      <c r="K233" s="334"/>
      <c r="L233" s="167"/>
      <c r="M233" s="153" t="e">
        <f>VLOOKUP(J233,'사업장현황(25하)'!$A$2:$T$1836,13,FALSE)</f>
        <v>#N/A</v>
      </c>
      <c r="N233" s="150" t="e">
        <f>VLOOKUP(J233,'사업장현황(25하)'!$A$2:$T$1836,14,FALSE)</f>
        <v>#N/A</v>
      </c>
      <c r="O233" s="152" t="e">
        <f>VLOOKUP(J233,'사업장현황(25하)'!$A$2:$T$1836,2,FALSE)</f>
        <v>#N/A</v>
      </c>
      <c r="P233" s="152" t="e">
        <f>VLOOKUP(J233,'사업장현황(25하)'!$A$2:$T$1836,4,FALSE)</f>
        <v>#N/A</v>
      </c>
      <c r="Q233" s="150" t="e">
        <f>VLOOKUP(J233,'사업장현황(25하)'!$A$2:$T$1836,6,FALSE)</f>
        <v>#N/A</v>
      </c>
      <c r="R233" s="150" t="e">
        <f>VLOOKUP(J233,'사업장현황(25하)'!$A$2:$T$1836,7,FALSE)</f>
        <v>#N/A</v>
      </c>
      <c r="S233" s="150" t="e">
        <f>VLOOKUP(J233,'사업장현황(25하)'!$A$2:$T$1836,8,FALSE)</f>
        <v>#N/A</v>
      </c>
      <c r="T233" s="150" t="e">
        <f>VLOOKUP(J233,'사업장현황(25하)'!$A$2:$T$1836,9,FALSE)</f>
        <v>#N/A</v>
      </c>
      <c r="U233" s="150" t="e">
        <f>VLOOKUP(J233,'사업장현황(25하)'!$A$2:$T$1836,10,FALSE)</f>
        <v>#N/A</v>
      </c>
      <c r="V233" s="152" t="e">
        <f>VLOOKUP(J233,'사업장현황(25하)'!$A$2:$T$1836,12,FALSE)</f>
        <v>#N/A</v>
      </c>
      <c r="W233" s="217"/>
      <c r="X233" s="151"/>
      <c r="Y233" s="151" t="e">
        <f>VLOOKUP(J233,'사업장현황(25하)'!$A$2:$T$1836,11,FALSE)</f>
        <v>#N/A</v>
      </c>
      <c r="Z233" s="151"/>
      <c r="AA233" s="155"/>
      <c r="AB233" s="155"/>
      <c r="AC233" s="211"/>
      <c r="AD233" s="155">
        <f t="shared" si="16"/>
        <v>0</v>
      </c>
      <c r="AE233" s="217"/>
      <c r="AF233" s="155"/>
      <c r="AG233" s="217"/>
      <c r="AH233" s="155"/>
      <c r="AI233" s="145">
        <f t="shared" si="17"/>
        <v>0</v>
      </c>
      <c r="AJ233" s="161"/>
      <c r="CE233" s="169"/>
      <c r="CU233" s="170"/>
    </row>
    <row r="234" spans="1:99" s="168" customFormat="1" ht="25.15" customHeight="1">
      <c r="A234" s="150"/>
      <c r="B234" s="150"/>
      <c r="C234" s="313"/>
      <c r="D234" s="217"/>
      <c r="E234" s="217" t="str">
        <f>HLOOKUP(WEEKDAY(D234,2),data!$A$1:$G$2,2)</f>
        <v>(토)</v>
      </c>
      <c r="F234" s="150"/>
      <c r="G234" s="150"/>
      <c r="H234" s="152"/>
      <c r="I234" s="152" t="e">
        <f>VLOOKUP(J234,'사업장현황(25하)'!$A$2:$T$1836,3,FALSE)</f>
        <v>#N/A</v>
      </c>
      <c r="J234" s="172"/>
      <c r="K234" s="334"/>
      <c r="L234" s="167"/>
      <c r="M234" s="153" t="e">
        <f>VLOOKUP(J234,'사업장현황(25하)'!$A$2:$T$1836,13,FALSE)</f>
        <v>#N/A</v>
      </c>
      <c r="N234" s="150" t="e">
        <f>VLOOKUP(J234,'사업장현황(25하)'!$A$2:$T$1836,14,FALSE)</f>
        <v>#N/A</v>
      </c>
      <c r="O234" s="152" t="e">
        <f>VLOOKUP(J234,'사업장현황(25하)'!$A$2:$T$1836,2,FALSE)</f>
        <v>#N/A</v>
      </c>
      <c r="P234" s="152" t="e">
        <f>VLOOKUP(J234,'사업장현황(25하)'!$A$2:$T$1836,4,FALSE)</f>
        <v>#N/A</v>
      </c>
      <c r="Q234" s="150" t="e">
        <f>VLOOKUP(J234,'사업장현황(25하)'!$A$2:$T$1836,6,FALSE)</f>
        <v>#N/A</v>
      </c>
      <c r="R234" s="150" t="e">
        <f>VLOOKUP(J234,'사업장현황(25하)'!$A$2:$T$1836,7,FALSE)</f>
        <v>#N/A</v>
      </c>
      <c r="S234" s="150" t="e">
        <f>VLOOKUP(J234,'사업장현황(25하)'!$A$2:$T$1836,8,FALSE)</f>
        <v>#N/A</v>
      </c>
      <c r="T234" s="150" t="e">
        <f>VLOOKUP(J234,'사업장현황(25하)'!$A$2:$T$1836,9,FALSE)</f>
        <v>#N/A</v>
      </c>
      <c r="U234" s="150" t="e">
        <f>VLOOKUP(J234,'사업장현황(25하)'!$A$2:$T$1836,10,FALSE)</f>
        <v>#N/A</v>
      </c>
      <c r="V234" s="152" t="e">
        <f>VLOOKUP(J234,'사업장현황(25하)'!$A$2:$T$1836,12,FALSE)</f>
        <v>#N/A</v>
      </c>
      <c r="W234" s="217"/>
      <c r="X234" s="151"/>
      <c r="Y234" s="151" t="e">
        <f>VLOOKUP(J234,'사업장현황(25하)'!$A$2:$T$1836,11,FALSE)</f>
        <v>#N/A</v>
      </c>
      <c r="Z234" s="151"/>
      <c r="AA234" s="155"/>
      <c r="AB234" s="155"/>
      <c r="AC234" s="211"/>
      <c r="AD234" s="155">
        <f t="shared" si="16"/>
        <v>0</v>
      </c>
      <c r="AE234" s="217"/>
      <c r="AF234" s="155"/>
      <c r="AG234" s="217"/>
      <c r="AH234" s="155"/>
      <c r="AI234" s="145">
        <f t="shared" si="17"/>
        <v>0</v>
      </c>
      <c r="AJ234" s="161"/>
      <c r="CE234" s="169"/>
      <c r="CU234" s="170"/>
    </row>
    <row r="235" spans="1:99" s="168" customFormat="1" ht="25.15" customHeight="1">
      <c r="A235" s="150"/>
      <c r="B235" s="150"/>
      <c r="C235" s="313"/>
      <c r="D235" s="217"/>
      <c r="E235" s="217" t="str">
        <f>HLOOKUP(WEEKDAY(D235,2),data!$A$1:$G$2,2)</f>
        <v>(토)</v>
      </c>
      <c r="F235" s="150"/>
      <c r="G235" s="150"/>
      <c r="H235" s="152"/>
      <c r="I235" s="152" t="e">
        <f>VLOOKUP(J235,'사업장현황(25하)'!$A$2:$T$1836,3,FALSE)</f>
        <v>#N/A</v>
      </c>
      <c r="J235" s="172"/>
      <c r="K235" s="334"/>
      <c r="L235" s="167"/>
      <c r="M235" s="153" t="e">
        <f>VLOOKUP(J235,'사업장현황(25하)'!$A$2:$T$1836,13,FALSE)</f>
        <v>#N/A</v>
      </c>
      <c r="N235" s="150" t="e">
        <f>VLOOKUP(J235,'사업장현황(25하)'!$A$2:$T$1836,14,FALSE)</f>
        <v>#N/A</v>
      </c>
      <c r="O235" s="152" t="e">
        <f>VLOOKUP(J235,'사업장현황(25하)'!$A$2:$T$1836,2,FALSE)</f>
        <v>#N/A</v>
      </c>
      <c r="P235" s="152" t="e">
        <f>VLOOKUP(J235,'사업장현황(25하)'!$A$2:$T$1836,4,FALSE)</f>
        <v>#N/A</v>
      </c>
      <c r="Q235" s="150" t="e">
        <f>VLOOKUP(J235,'사업장현황(25하)'!$A$2:$T$1836,6,FALSE)</f>
        <v>#N/A</v>
      </c>
      <c r="R235" s="150" t="e">
        <f>VLOOKUP(J235,'사업장현황(25하)'!$A$2:$T$1836,7,FALSE)</f>
        <v>#N/A</v>
      </c>
      <c r="S235" s="150" t="e">
        <f>VLOOKUP(J235,'사업장현황(25하)'!$A$2:$T$1836,8,FALSE)</f>
        <v>#N/A</v>
      </c>
      <c r="T235" s="150" t="e">
        <f>VLOOKUP(J235,'사업장현황(25하)'!$A$2:$T$1836,9,FALSE)</f>
        <v>#N/A</v>
      </c>
      <c r="U235" s="150" t="e">
        <f>VLOOKUP(J235,'사업장현황(25하)'!$A$2:$T$1836,10,FALSE)</f>
        <v>#N/A</v>
      </c>
      <c r="V235" s="152" t="e">
        <f>VLOOKUP(J235,'사업장현황(25하)'!$A$2:$T$1836,12,FALSE)</f>
        <v>#N/A</v>
      </c>
      <c r="W235" s="217"/>
      <c r="X235" s="151"/>
      <c r="Y235" s="151" t="e">
        <f>VLOOKUP(J235,'사업장현황(25하)'!$A$2:$T$1836,11,FALSE)</f>
        <v>#N/A</v>
      </c>
      <c r="Z235" s="189"/>
      <c r="AA235" s="155"/>
      <c r="AB235" s="155"/>
      <c r="AC235" s="211"/>
      <c r="AD235" s="155">
        <f t="shared" si="16"/>
        <v>0</v>
      </c>
      <c r="AE235" s="218"/>
      <c r="AF235" s="147"/>
      <c r="AG235" s="218"/>
      <c r="AH235" s="147"/>
      <c r="AI235" s="145">
        <f t="shared" si="17"/>
        <v>0</v>
      </c>
      <c r="AJ235" s="161"/>
      <c r="CE235" s="169"/>
      <c r="CU235" s="170"/>
    </row>
    <row r="236" spans="1:99" s="168" customFormat="1" ht="25.15" customHeight="1">
      <c r="A236" s="150"/>
      <c r="B236" s="150"/>
      <c r="C236" s="313"/>
      <c r="D236" s="217"/>
      <c r="E236" s="217" t="str">
        <f>HLOOKUP(WEEKDAY(D236,2),data!$A$1:$G$2,2)</f>
        <v>(토)</v>
      </c>
      <c r="F236" s="150"/>
      <c r="G236" s="150"/>
      <c r="H236" s="152"/>
      <c r="I236" s="152" t="e">
        <f>VLOOKUP(J236,'사업장현황(25하)'!$A$2:$T$1836,3,FALSE)</f>
        <v>#N/A</v>
      </c>
      <c r="J236" s="172"/>
      <c r="K236" s="334"/>
      <c r="L236" s="167"/>
      <c r="M236" s="153" t="e">
        <f>VLOOKUP(J236,'사업장현황(25하)'!$A$2:$T$1836,13,FALSE)</f>
        <v>#N/A</v>
      </c>
      <c r="N236" s="150" t="e">
        <f>VLOOKUP(J236,'사업장현황(25하)'!$A$2:$T$1836,14,FALSE)</f>
        <v>#N/A</v>
      </c>
      <c r="O236" s="152" t="e">
        <f>VLOOKUP(J236,'사업장현황(25하)'!$A$2:$T$1836,2,FALSE)</f>
        <v>#N/A</v>
      </c>
      <c r="P236" s="152" t="e">
        <f>VLOOKUP(J236,'사업장현황(25하)'!$A$2:$T$1836,4,FALSE)</f>
        <v>#N/A</v>
      </c>
      <c r="Q236" s="150" t="e">
        <f>VLOOKUP(J236,'사업장현황(25하)'!$A$2:$T$1836,6,FALSE)</f>
        <v>#N/A</v>
      </c>
      <c r="R236" s="150" t="e">
        <f>VLOOKUP(J236,'사업장현황(25하)'!$A$2:$T$1836,7,FALSE)</f>
        <v>#N/A</v>
      </c>
      <c r="S236" s="150" t="e">
        <f>VLOOKUP(J236,'사업장현황(25하)'!$A$2:$T$1836,8,FALSE)</f>
        <v>#N/A</v>
      </c>
      <c r="T236" s="150" t="e">
        <f>VLOOKUP(J236,'사업장현황(25하)'!$A$2:$T$1836,9,FALSE)</f>
        <v>#N/A</v>
      </c>
      <c r="U236" s="150" t="e">
        <f>VLOOKUP(J236,'사업장현황(25하)'!$A$2:$T$1836,10,FALSE)</f>
        <v>#N/A</v>
      </c>
      <c r="V236" s="152" t="e">
        <f>VLOOKUP(J236,'사업장현황(25하)'!$A$2:$T$1836,12,FALSE)</f>
        <v>#N/A</v>
      </c>
      <c r="W236" s="217"/>
      <c r="X236" s="151"/>
      <c r="Y236" s="151" t="e">
        <f>VLOOKUP(J236,'사업장현황(25하)'!$A$2:$T$1836,11,FALSE)</f>
        <v>#N/A</v>
      </c>
      <c r="Z236" s="189"/>
      <c r="AA236" s="155"/>
      <c r="AB236" s="155"/>
      <c r="AC236" s="211"/>
      <c r="AD236" s="155">
        <f t="shared" si="16"/>
        <v>0</v>
      </c>
      <c r="AE236" s="218"/>
      <c r="AF236" s="147"/>
      <c r="AG236" s="218"/>
      <c r="AH236" s="147"/>
      <c r="AI236" s="145">
        <f t="shared" si="17"/>
        <v>0</v>
      </c>
      <c r="AJ236" s="161"/>
      <c r="CE236" s="169"/>
      <c r="CU236" s="170"/>
    </row>
    <row r="237" spans="1:99" s="186" customFormat="1" ht="24.95" customHeight="1">
      <c r="A237" s="150"/>
      <c r="B237" s="150"/>
      <c r="C237" s="313"/>
      <c r="D237" s="217"/>
      <c r="E237" s="217" t="str">
        <f>HLOOKUP(WEEKDAY(D237,2),data!$A$1:$G$2,2)</f>
        <v>(토)</v>
      </c>
      <c r="F237" s="150"/>
      <c r="G237" s="150"/>
      <c r="H237" s="152"/>
      <c r="I237" s="152" t="e">
        <f>VLOOKUP(J237,'사업장현황(25하)'!$A$2:$T$1836,3,FALSE)</f>
        <v>#N/A</v>
      </c>
      <c r="J237" s="172"/>
      <c r="K237" s="334"/>
      <c r="L237" s="185"/>
      <c r="M237" s="153" t="e">
        <f>VLOOKUP(J237,'사업장현황(25하)'!$A$2:$T$1836,13,FALSE)</f>
        <v>#N/A</v>
      </c>
      <c r="N237" s="150" t="e">
        <f>VLOOKUP(J237,'사업장현황(25하)'!$A$2:$T$1836,14,FALSE)</f>
        <v>#N/A</v>
      </c>
      <c r="O237" s="152" t="e">
        <f>VLOOKUP(J237,'사업장현황(25하)'!$A$2:$T$1836,2,FALSE)</f>
        <v>#N/A</v>
      </c>
      <c r="P237" s="152" t="e">
        <f>VLOOKUP(J237,'사업장현황(25하)'!$A$2:$T$1836,4,FALSE)</f>
        <v>#N/A</v>
      </c>
      <c r="Q237" s="150" t="e">
        <f>VLOOKUP(J237,'사업장현황(25하)'!$A$2:$T$1836,6,FALSE)</f>
        <v>#N/A</v>
      </c>
      <c r="R237" s="150" t="e">
        <f>VLOOKUP(J237,'사업장현황(25하)'!$A$2:$T$1836,7,FALSE)</f>
        <v>#N/A</v>
      </c>
      <c r="S237" s="150" t="e">
        <f>VLOOKUP(J237,'사업장현황(25하)'!$A$2:$T$1836,8,FALSE)</f>
        <v>#N/A</v>
      </c>
      <c r="T237" s="150" t="e">
        <f>VLOOKUP(J237,'사업장현황(25하)'!$A$2:$T$1836,9,FALSE)</f>
        <v>#N/A</v>
      </c>
      <c r="U237" s="150" t="e">
        <f>VLOOKUP(J237,'사업장현황(25하)'!$A$2:$T$1836,10,FALSE)</f>
        <v>#N/A</v>
      </c>
      <c r="V237" s="152" t="e">
        <f>VLOOKUP(J237,'사업장현황(25하)'!$A$2:$T$1836,12,FALSE)</f>
        <v>#N/A</v>
      </c>
      <c r="W237" s="217"/>
      <c r="X237" s="151"/>
      <c r="Y237" s="151" t="e">
        <f>VLOOKUP(J237,'사업장현황(25하)'!$A$2:$T$1836,11,FALSE)</f>
        <v>#N/A</v>
      </c>
      <c r="Z237" s="179"/>
      <c r="AA237" s="155"/>
      <c r="AB237" s="155"/>
      <c r="AC237" s="211"/>
      <c r="AD237" s="155">
        <f t="shared" si="16"/>
        <v>0</v>
      </c>
      <c r="AE237" s="217"/>
      <c r="AF237" s="155"/>
      <c r="AG237" s="217"/>
      <c r="AH237" s="155"/>
      <c r="AI237" s="145">
        <f t="shared" si="17"/>
        <v>0</v>
      </c>
      <c r="AJ237" s="161"/>
      <c r="CE237" s="187"/>
      <c r="CU237" s="188"/>
    </row>
    <row r="238" spans="1:99" s="186" customFormat="1" ht="24.95" customHeight="1">
      <c r="A238" s="150"/>
      <c r="B238" s="150"/>
      <c r="C238" s="313"/>
      <c r="D238" s="217"/>
      <c r="E238" s="217" t="str">
        <f>HLOOKUP(WEEKDAY(D238,2),data!$A$1:$G$2,2)</f>
        <v>(토)</v>
      </c>
      <c r="F238" s="150"/>
      <c r="G238" s="150"/>
      <c r="H238" s="152"/>
      <c r="I238" s="152" t="e">
        <f>VLOOKUP(J238,'사업장현황(25하)'!$A$2:$T$1836,3,FALSE)</f>
        <v>#N/A</v>
      </c>
      <c r="J238" s="172"/>
      <c r="K238" s="334"/>
      <c r="L238" s="185"/>
      <c r="M238" s="153" t="e">
        <f>VLOOKUP(J238,'사업장현황(25하)'!$A$2:$T$1836,13,FALSE)</f>
        <v>#N/A</v>
      </c>
      <c r="N238" s="150" t="e">
        <f>VLOOKUP(J238,'사업장현황(25하)'!$A$2:$T$1836,14,FALSE)</f>
        <v>#N/A</v>
      </c>
      <c r="O238" s="152" t="e">
        <f>VLOOKUP(J238,'사업장현황(25하)'!$A$2:$T$1836,2,FALSE)</f>
        <v>#N/A</v>
      </c>
      <c r="P238" s="152" t="e">
        <f>VLOOKUP(J238,'사업장현황(25하)'!$A$2:$T$1836,4,FALSE)</f>
        <v>#N/A</v>
      </c>
      <c r="Q238" s="150" t="e">
        <f>VLOOKUP(J238,'사업장현황(25하)'!$A$2:$T$1836,6,FALSE)</f>
        <v>#N/A</v>
      </c>
      <c r="R238" s="150" t="e">
        <f>VLOOKUP(J238,'사업장현황(25하)'!$A$2:$T$1836,7,FALSE)</f>
        <v>#N/A</v>
      </c>
      <c r="S238" s="150" t="e">
        <f>VLOOKUP(J238,'사업장현황(25하)'!$A$2:$T$1836,8,FALSE)</f>
        <v>#N/A</v>
      </c>
      <c r="T238" s="150" t="e">
        <f>VLOOKUP(J238,'사업장현황(25하)'!$A$2:$T$1836,9,FALSE)</f>
        <v>#N/A</v>
      </c>
      <c r="U238" s="150" t="e">
        <f>VLOOKUP(J238,'사업장현황(25하)'!$A$2:$T$1836,10,FALSE)</f>
        <v>#N/A</v>
      </c>
      <c r="V238" s="152" t="e">
        <f>VLOOKUP(J238,'사업장현황(25하)'!$A$2:$T$1836,12,FALSE)</f>
        <v>#N/A</v>
      </c>
      <c r="W238" s="217"/>
      <c r="X238" s="151"/>
      <c r="Y238" s="151" t="e">
        <f>VLOOKUP(J238,'사업장현황(25하)'!$A$2:$T$1836,11,FALSE)</f>
        <v>#N/A</v>
      </c>
      <c r="Z238" s="189"/>
      <c r="AA238" s="155"/>
      <c r="AB238" s="155"/>
      <c r="AC238" s="211"/>
      <c r="AD238" s="155">
        <f t="shared" si="16"/>
        <v>0</v>
      </c>
      <c r="AE238" s="218"/>
      <c r="AF238" s="147"/>
      <c r="AG238" s="218"/>
      <c r="AH238" s="147"/>
      <c r="AI238" s="145">
        <f t="shared" si="17"/>
        <v>0</v>
      </c>
      <c r="AJ238" s="161"/>
      <c r="CE238" s="187"/>
      <c r="CU238" s="188"/>
    </row>
    <row r="239" spans="1:99" s="168" customFormat="1" ht="25.15" customHeight="1">
      <c r="A239" s="150"/>
      <c r="B239" s="150"/>
      <c r="C239" s="313"/>
      <c r="D239" s="217"/>
      <c r="E239" s="217" t="str">
        <f>HLOOKUP(WEEKDAY(D239,2),data!$A$1:$G$2,2)</f>
        <v>(토)</v>
      </c>
      <c r="F239" s="150"/>
      <c r="G239" s="150"/>
      <c r="H239" s="152"/>
      <c r="I239" s="152" t="e">
        <f>VLOOKUP(J239,'사업장현황(25하)'!$A$2:$T$1836,3,FALSE)</f>
        <v>#N/A</v>
      </c>
      <c r="J239" s="172"/>
      <c r="K239" s="334"/>
      <c r="L239" s="167"/>
      <c r="M239" s="153" t="e">
        <f>VLOOKUP(J239,'사업장현황(25하)'!$A$2:$T$1836,13,FALSE)</f>
        <v>#N/A</v>
      </c>
      <c r="N239" s="150" t="e">
        <f>VLOOKUP(J239,'사업장현황(25하)'!$A$2:$T$1836,14,FALSE)</f>
        <v>#N/A</v>
      </c>
      <c r="O239" s="152" t="e">
        <f>VLOOKUP(J239,'사업장현황(25하)'!$A$2:$T$1836,2,FALSE)</f>
        <v>#N/A</v>
      </c>
      <c r="P239" s="152" t="e">
        <f>VLOOKUP(J239,'사업장현황(25하)'!$A$2:$T$1836,4,FALSE)</f>
        <v>#N/A</v>
      </c>
      <c r="Q239" s="150" t="e">
        <f>VLOOKUP(J239,'사업장현황(25하)'!$A$2:$T$1836,6,FALSE)</f>
        <v>#N/A</v>
      </c>
      <c r="R239" s="150" t="e">
        <f>VLOOKUP(J239,'사업장현황(25하)'!$A$2:$T$1836,7,FALSE)</f>
        <v>#N/A</v>
      </c>
      <c r="S239" s="150" t="e">
        <f>VLOOKUP(J239,'사업장현황(25하)'!$A$2:$T$1836,8,FALSE)</f>
        <v>#N/A</v>
      </c>
      <c r="T239" s="150" t="e">
        <f>VLOOKUP(J239,'사업장현황(25하)'!$A$2:$T$1836,9,FALSE)</f>
        <v>#N/A</v>
      </c>
      <c r="U239" s="150" t="e">
        <f>VLOOKUP(J239,'사업장현황(25하)'!$A$2:$T$1836,10,FALSE)</f>
        <v>#N/A</v>
      </c>
      <c r="V239" s="152" t="e">
        <f>VLOOKUP(J239,'사업장현황(25하)'!$A$2:$T$1836,12,FALSE)</f>
        <v>#N/A</v>
      </c>
      <c r="W239" s="217"/>
      <c r="X239" s="151"/>
      <c r="Y239" s="151" t="e">
        <f>VLOOKUP(J239,'사업장현황(25하)'!$A$2:$T$1836,11,FALSE)</f>
        <v>#N/A</v>
      </c>
      <c r="Z239" s="179"/>
      <c r="AA239" s="155"/>
      <c r="AB239" s="155"/>
      <c r="AC239" s="211"/>
      <c r="AD239" s="155">
        <f t="shared" si="16"/>
        <v>0</v>
      </c>
      <c r="AE239" s="217"/>
      <c r="AF239" s="155"/>
      <c r="AG239" s="217"/>
      <c r="AH239" s="155"/>
      <c r="AI239" s="145">
        <f t="shared" si="17"/>
        <v>0</v>
      </c>
      <c r="AJ239" s="161"/>
      <c r="CE239" s="169"/>
      <c r="CU239" s="170"/>
    </row>
    <row r="240" spans="1:99" s="168" customFormat="1" ht="25.15" customHeight="1">
      <c r="A240" s="150"/>
      <c r="B240" s="150"/>
      <c r="C240" s="313"/>
      <c r="D240" s="217"/>
      <c r="E240" s="217" t="str">
        <f>HLOOKUP(WEEKDAY(D240,2),data!$A$1:$G$2,2)</f>
        <v>(토)</v>
      </c>
      <c r="F240" s="150"/>
      <c r="G240" s="150"/>
      <c r="H240" s="152"/>
      <c r="I240" s="152" t="e">
        <f>VLOOKUP(J240,'사업장현황(25하)'!$A$2:$T$1836,3,FALSE)</f>
        <v>#N/A</v>
      </c>
      <c r="J240" s="172"/>
      <c r="K240" s="334"/>
      <c r="L240" s="167"/>
      <c r="M240" s="153" t="e">
        <f>VLOOKUP(J240,'사업장현황(25하)'!$A$2:$T$1836,13,FALSE)</f>
        <v>#N/A</v>
      </c>
      <c r="N240" s="150" t="e">
        <f>VLOOKUP(J240,'사업장현황(25하)'!$A$2:$T$1836,14,FALSE)</f>
        <v>#N/A</v>
      </c>
      <c r="O240" s="152" t="e">
        <f>VLOOKUP(J240,'사업장현황(25하)'!$A$2:$T$1836,2,FALSE)</f>
        <v>#N/A</v>
      </c>
      <c r="P240" s="152" t="e">
        <f>VLOOKUP(J240,'사업장현황(25하)'!$A$2:$T$1836,4,FALSE)</f>
        <v>#N/A</v>
      </c>
      <c r="Q240" s="150" t="e">
        <f>VLOOKUP(J240,'사업장현황(25하)'!$A$2:$T$1836,6,FALSE)</f>
        <v>#N/A</v>
      </c>
      <c r="R240" s="150" t="e">
        <f>VLOOKUP(J240,'사업장현황(25하)'!$A$2:$T$1836,7,FALSE)</f>
        <v>#N/A</v>
      </c>
      <c r="S240" s="150" t="e">
        <f>VLOOKUP(J240,'사업장현황(25하)'!$A$2:$T$1836,8,FALSE)</f>
        <v>#N/A</v>
      </c>
      <c r="T240" s="150" t="e">
        <f>VLOOKUP(J240,'사업장현황(25하)'!$A$2:$T$1836,9,FALSE)</f>
        <v>#N/A</v>
      </c>
      <c r="U240" s="150" t="e">
        <f>VLOOKUP(J240,'사업장현황(25하)'!$A$2:$T$1836,10,FALSE)</f>
        <v>#N/A</v>
      </c>
      <c r="V240" s="152" t="e">
        <f>VLOOKUP(J240,'사업장현황(25하)'!$A$2:$T$1836,12,FALSE)</f>
        <v>#N/A</v>
      </c>
      <c r="W240" s="217"/>
      <c r="X240" s="151"/>
      <c r="Y240" s="151" t="e">
        <f>VLOOKUP(J240,'사업장현황(25하)'!$A$2:$T$1836,11,FALSE)</f>
        <v>#N/A</v>
      </c>
      <c r="Z240" s="189"/>
      <c r="AA240" s="155"/>
      <c r="AB240" s="155"/>
      <c r="AC240" s="211"/>
      <c r="AD240" s="155">
        <f t="shared" si="16"/>
        <v>0</v>
      </c>
      <c r="AE240" s="218"/>
      <c r="AF240" s="147"/>
      <c r="AG240" s="218"/>
      <c r="AH240" s="147"/>
      <c r="AI240" s="145">
        <f t="shared" si="17"/>
        <v>0</v>
      </c>
      <c r="AJ240" s="161"/>
      <c r="CE240" s="169"/>
      <c r="CU240" s="170"/>
    </row>
    <row r="241" spans="1:99" s="168" customFormat="1" ht="24.95" customHeight="1">
      <c r="A241" s="150"/>
      <c r="B241" s="150"/>
      <c r="C241" s="313"/>
      <c r="D241" s="217"/>
      <c r="E241" s="217" t="str">
        <f>HLOOKUP(WEEKDAY(D241,2),data!$A$1:$G$2,2)</f>
        <v>(토)</v>
      </c>
      <c r="F241" s="150"/>
      <c r="G241" s="150"/>
      <c r="H241" s="152"/>
      <c r="I241" s="152" t="e">
        <f>VLOOKUP(J241,'사업장현황(25하)'!$A$2:$T$1836,3,FALSE)</f>
        <v>#N/A</v>
      </c>
      <c r="J241" s="172"/>
      <c r="K241" s="334"/>
      <c r="L241" s="167"/>
      <c r="M241" s="153" t="e">
        <f>VLOOKUP(J241,'사업장현황(25하)'!$A$2:$T$1836,13,FALSE)</f>
        <v>#N/A</v>
      </c>
      <c r="N241" s="150" t="e">
        <f>VLOOKUP(J241,'사업장현황(25하)'!$A$2:$T$1836,14,FALSE)</f>
        <v>#N/A</v>
      </c>
      <c r="O241" s="152" t="e">
        <f>VLOOKUP(J241,'사업장현황(25하)'!$A$2:$T$1836,2,FALSE)</f>
        <v>#N/A</v>
      </c>
      <c r="P241" s="152" t="e">
        <f>VLOOKUP(J241,'사업장현황(25하)'!$A$2:$T$1836,4,FALSE)</f>
        <v>#N/A</v>
      </c>
      <c r="Q241" s="150" t="e">
        <f>VLOOKUP(J241,'사업장현황(25하)'!$A$2:$T$1836,6,FALSE)</f>
        <v>#N/A</v>
      </c>
      <c r="R241" s="150" t="e">
        <f>VLOOKUP(J241,'사업장현황(25하)'!$A$2:$T$1836,7,FALSE)</f>
        <v>#N/A</v>
      </c>
      <c r="S241" s="150" t="e">
        <f>VLOOKUP(J241,'사업장현황(25하)'!$A$2:$T$1836,8,FALSE)</f>
        <v>#N/A</v>
      </c>
      <c r="T241" s="150" t="e">
        <f>VLOOKUP(J241,'사업장현황(25하)'!$A$2:$T$1836,9,FALSE)</f>
        <v>#N/A</v>
      </c>
      <c r="U241" s="150" t="e">
        <f>VLOOKUP(J241,'사업장현황(25하)'!$A$2:$T$1836,10,FALSE)</f>
        <v>#N/A</v>
      </c>
      <c r="V241" s="152" t="e">
        <f>VLOOKUP(J241,'사업장현황(25하)'!$A$2:$T$1836,12,FALSE)</f>
        <v>#N/A</v>
      </c>
      <c r="W241" s="217"/>
      <c r="X241" s="151"/>
      <c r="Y241" s="151" t="e">
        <f>VLOOKUP(J241,'사업장현황(25하)'!$A$2:$T$1836,11,FALSE)</f>
        <v>#N/A</v>
      </c>
      <c r="Z241" s="179"/>
      <c r="AA241" s="155"/>
      <c r="AB241" s="155"/>
      <c r="AC241" s="211"/>
      <c r="AD241" s="155">
        <f t="shared" si="16"/>
        <v>0</v>
      </c>
      <c r="AE241" s="217"/>
      <c r="AF241" s="155"/>
      <c r="AG241" s="217"/>
      <c r="AH241" s="155"/>
      <c r="AI241" s="145">
        <f t="shared" si="17"/>
        <v>0</v>
      </c>
      <c r="AJ241" s="161"/>
      <c r="CE241" s="169"/>
      <c r="CU241" s="170"/>
    </row>
    <row r="242" spans="1:99" s="168" customFormat="1" ht="24.95" customHeight="1">
      <c r="A242" s="150"/>
      <c r="B242" s="150"/>
      <c r="C242" s="313"/>
      <c r="D242" s="217"/>
      <c r="E242" s="217" t="str">
        <f>HLOOKUP(WEEKDAY(D242,2),data!$A$1:$G$2,2)</f>
        <v>(토)</v>
      </c>
      <c r="F242" s="150"/>
      <c r="G242" s="150"/>
      <c r="H242" s="152"/>
      <c r="I242" s="152" t="e">
        <f>VLOOKUP(J242,'사업장현황(25하)'!$A$2:$T$1836,3,FALSE)</f>
        <v>#N/A</v>
      </c>
      <c r="J242" s="172"/>
      <c r="K242" s="334"/>
      <c r="L242" s="167"/>
      <c r="M242" s="153" t="e">
        <f>VLOOKUP(J242,'사업장현황(25하)'!$A$2:$T$1836,13,FALSE)</f>
        <v>#N/A</v>
      </c>
      <c r="N242" s="150" t="e">
        <f>VLOOKUP(J242,'사업장현황(25하)'!$A$2:$T$1836,14,FALSE)</f>
        <v>#N/A</v>
      </c>
      <c r="O242" s="152" t="e">
        <f>VLOOKUP(J242,'사업장현황(25하)'!$A$2:$T$1836,2,FALSE)</f>
        <v>#N/A</v>
      </c>
      <c r="P242" s="152" t="e">
        <f>VLOOKUP(J242,'사업장현황(25하)'!$A$2:$T$1836,4,FALSE)</f>
        <v>#N/A</v>
      </c>
      <c r="Q242" s="150" t="e">
        <f>VLOOKUP(J242,'사업장현황(25하)'!$A$2:$T$1836,6,FALSE)</f>
        <v>#N/A</v>
      </c>
      <c r="R242" s="150" t="e">
        <f>VLOOKUP(J242,'사업장현황(25하)'!$A$2:$T$1836,7,FALSE)</f>
        <v>#N/A</v>
      </c>
      <c r="S242" s="150" t="e">
        <f>VLOOKUP(J242,'사업장현황(25하)'!$A$2:$T$1836,8,FALSE)</f>
        <v>#N/A</v>
      </c>
      <c r="T242" s="150" t="e">
        <f>VLOOKUP(J242,'사업장현황(25하)'!$A$2:$T$1836,9,FALSE)</f>
        <v>#N/A</v>
      </c>
      <c r="U242" s="150" t="e">
        <f>VLOOKUP(J242,'사업장현황(25하)'!$A$2:$T$1836,10,FALSE)</f>
        <v>#N/A</v>
      </c>
      <c r="V242" s="152" t="e">
        <f>VLOOKUP(J242,'사업장현황(25하)'!$A$2:$T$1836,12,FALSE)</f>
        <v>#N/A</v>
      </c>
      <c r="W242" s="217"/>
      <c r="X242" s="151"/>
      <c r="Y242" s="151" t="e">
        <f>VLOOKUP(J242,'사업장현황(25하)'!$A$2:$T$1836,11,FALSE)</f>
        <v>#N/A</v>
      </c>
      <c r="Z242" s="151"/>
      <c r="AA242" s="155"/>
      <c r="AB242" s="155"/>
      <c r="AC242" s="211"/>
      <c r="AD242" s="155">
        <f t="shared" si="16"/>
        <v>0</v>
      </c>
      <c r="AE242" s="217"/>
      <c r="AF242" s="155"/>
      <c r="AG242" s="217"/>
      <c r="AH242" s="155"/>
      <c r="AI242" s="145">
        <f t="shared" si="17"/>
        <v>0</v>
      </c>
      <c r="AJ242" s="161"/>
      <c r="CE242" s="169"/>
      <c r="CU242" s="170"/>
    </row>
    <row r="243" spans="1:99" s="168" customFormat="1" ht="24.95" customHeight="1">
      <c r="A243" s="150"/>
      <c r="B243" s="150"/>
      <c r="C243" s="313"/>
      <c r="D243" s="217"/>
      <c r="E243" s="217" t="str">
        <f>HLOOKUP(WEEKDAY(D243,2),data!$A$1:$G$2,2)</f>
        <v>(토)</v>
      </c>
      <c r="F243" s="150"/>
      <c r="G243" s="150"/>
      <c r="H243" s="152"/>
      <c r="I243" s="152" t="e">
        <f>VLOOKUP(J243,'사업장현황(25하)'!$A$2:$T$1836,3,FALSE)</f>
        <v>#N/A</v>
      </c>
      <c r="J243" s="172"/>
      <c r="K243" s="334"/>
      <c r="L243" s="167"/>
      <c r="M243" s="153" t="e">
        <f>VLOOKUP(J243,'사업장현황(25하)'!$A$2:$T$1836,13,FALSE)</f>
        <v>#N/A</v>
      </c>
      <c r="N243" s="150" t="e">
        <f>VLOOKUP(J243,'사업장현황(25하)'!$A$2:$T$1836,14,FALSE)</f>
        <v>#N/A</v>
      </c>
      <c r="O243" s="152" t="e">
        <f>VLOOKUP(J243,'사업장현황(25하)'!$A$2:$T$1836,2,FALSE)</f>
        <v>#N/A</v>
      </c>
      <c r="P243" s="152" t="e">
        <f>VLOOKUP(J243,'사업장현황(25하)'!$A$2:$T$1836,4,FALSE)</f>
        <v>#N/A</v>
      </c>
      <c r="Q243" s="150" t="e">
        <f>VLOOKUP(J243,'사업장현황(25하)'!$A$2:$T$1836,6,FALSE)</f>
        <v>#N/A</v>
      </c>
      <c r="R243" s="150" t="e">
        <f>VLOOKUP(J243,'사업장현황(25하)'!$A$2:$T$1836,7,FALSE)</f>
        <v>#N/A</v>
      </c>
      <c r="S243" s="150" t="e">
        <f>VLOOKUP(J243,'사업장현황(25하)'!$A$2:$T$1836,8,FALSE)</f>
        <v>#N/A</v>
      </c>
      <c r="T243" s="150" t="e">
        <f>VLOOKUP(J243,'사업장현황(25하)'!$A$2:$T$1836,9,FALSE)</f>
        <v>#N/A</v>
      </c>
      <c r="U243" s="150" t="e">
        <f>VLOOKUP(J243,'사업장현황(25하)'!$A$2:$T$1836,10,FALSE)</f>
        <v>#N/A</v>
      </c>
      <c r="V243" s="152" t="e">
        <f>VLOOKUP(J243,'사업장현황(25하)'!$A$2:$T$1836,12,FALSE)</f>
        <v>#N/A</v>
      </c>
      <c r="W243" s="217"/>
      <c r="X243" s="151"/>
      <c r="Y243" s="151" t="e">
        <f>VLOOKUP(J243,'사업장현황(25하)'!$A$2:$T$1836,11,FALSE)</f>
        <v>#N/A</v>
      </c>
      <c r="Z243" s="189"/>
      <c r="AA243" s="155"/>
      <c r="AB243" s="155"/>
      <c r="AC243" s="211"/>
      <c r="AD243" s="155">
        <f t="shared" si="16"/>
        <v>0</v>
      </c>
      <c r="AE243" s="217"/>
      <c r="AF243" s="155"/>
      <c r="AG243" s="217"/>
      <c r="AH243" s="155"/>
      <c r="AI243" s="145">
        <f t="shared" si="17"/>
        <v>0</v>
      </c>
      <c r="AJ243" s="161"/>
      <c r="CE243" s="169"/>
      <c r="CU243" s="170"/>
    </row>
    <row r="244" spans="1:99" s="168" customFormat="1" ht="24.95" customHeight="1">
      <c r="A244" s="150"/>
      <c r="B244" s="150"/>
      <c r="C244" s="313"/>
      <c r="D244" s="217"/>
      <c r="E244" s="217" t="str">
        <f>HLOOKUP(WEEKDAY(D244,2),data!$A$1:$G$2,2)</f>
        <v>(토)</v>
      </c>
      <c r="F244" s="150"/>
      <c r="G244" s="150"/>
      <c r="H244" s="152"/>
      <c r="I244" s="152" t="e">
        <f>VLOOKUP(J244,'사업장현황(25하)'!$A$2:$T$1836,3,FALSE)</f>
        <v>#N/A</v>
      </c>
      <c r="J244" s="172"/>
      <c r="K244" s="334"/>
      <c r="L244" s="167"/>
      <c r="M244" s="153" t="e">
        <f>VLOOKUP(J244,'사업장현황(25하)'!$A$2:$T$1836,13,FALSE)</f>
        <v>#N/A</v>
      </c>
      <c r="N244" s="150" t="e">
        <f>VLOOKUP(J244,'사업장현황(25하)'!$A$2:$T$1836,14,FALSE)</f>
        <v>#N/A</v>
      </c>
      <c r="O244" s="152" t="e">
        <f>VLOOKUP(J244,'사업장현황(25하)'!$A$2:$T$1836,2,FALSE)</f>
        <v>#N/A</v>
      </c>
      <c r="P244" s="152" t="e">
        <f>VLOOKUP(J244,'사업장현황(25하)'!$A$2:$T$1836,4,FALSE)</f>
        <v>#N/A</v>
      </c>
      <c r="Q244" s="150" t="e">
        <f>VLOOKUP(J244,'사업장현황(25하)'!$A$2:$T$1836,6,FALSE)</f>
        <v>#N/A</v>
      </c>
      <c r="R244" s="150" t="e">
        <f>VLOOKUP(J244,'사업장현황(25하)'!$A$2:$T$1836,7,FALSE)</f>
        <v>#N/A</v>
      </c>
      <c r="S244" s="150" t="e">
        <f>VLOOKUP(J244,'사업장현황(25하)'!$A$2:$T$1836,8,FALSE)</f>
        <v>#N/A</v>
      </c>
      <c r="T244" s="150" t="e">
        <f>VLOOKUP(J244,'사업장현황(25하)'!$A$2:$T$1836,9,FALSE)</f>
        <v>#N/A</v>
      </c>
      <c r="U244" s="150" t="e">
        <f>VLOOKUP(J244,'사업장현황(25하)'!$A$2:$T$1836,10,FALSE)</f>
        <v>#N/A</v>
      </c>
      <c r="V244" s="152" t="e">
        <f>VLOOKUP(J244,'사업장현황(25하)'!$A$2:$T$1836,12,FALSE)</f>
        <v>#N/A</v>
      </c>
      <c r="W244" s="217"/>
      <c r="X244" s="151"/>
      <c r="Y244" s="151" t="e">
        <f>VLOOKUP(J244,'사업장현황(25하)'!$A$2:$T$1836,11,FALSE)</f>
        <v>#N/A</v>
      </c>
      <c r="Z244" s="151"/>
      <c r="AA244" s="155"/>
      <c r="AB244" s="155"/>
      <c r="AC244" s="211"/>
      <c r="AD244" s="155">
        <f t="shared" si="16"/>
        <v>0</v>
      </c>
      <c r="AE244" s="217"/>
      <c r="AF244" s="155"/>
      <c r="AG244" s="217"/>
      <c r="AH244" s="155"/>
      <c r="AI244" s="145">
        <f t="shared" si="17"/>
        <v>0</v>
      </c>
      <c r="AJ244" s="161"/>
      <c r="CE244" s="169"/>
      <c r="CU244" s="170"/>
    </row>
    <row r="245" spans="1:99" s="164" customFormat="1" ht="24.95" customHeight="1">
      <c r="A245" s="150"/>
      <c r="B245" s="150"/>
      <c r="C245" s="313"/>
      <c r="D245" s="217"/>
      <c r="E245" s="217" t="str">
        <f>HLOOKUP(WEEKDAY(D245,2),data!$A$1:$G$2,2)</f>
        <v>(토)</v>
      </c>
      <c r="F245" s="150"/>
      <c r="G245" s="150"/>
      <c r="H245" s="152"/>
      <c r="I245" s="152" t="e">
        <f>VLOOKUP(J245,'사업장현황(25하)'!$A$2:$T$1836,3,FALSE)</f>
        <v>#N/A</v>
      </c>
      <c r="J245" s="172"/>
      <c r="K245" s="334"/>
      <c r="L245" s="163"/>
      <c r="M245" s="153" t="e">
        <f>VLOOKUP(J245,'사업장현황(25하)'!$A$2:$T$1836,13,FALSE)</f>
        <v>#N/A</v>
      </c>
      <c r="N245" s="150" t="e">
        <f>VLOOKUP(J245,'사업장현황(25하)'!$A$2:$T$1836,14,FALSE)</f>
        <v>#N/A</v>
      </c>
      <c r="O245" s="152" t="e">
        <f>VLOOKUP(J245,'사업장현황(25하)'!$A$2:$T$1836,2,FALSE)</f>
        <v>#N/A</v>
      </c>
      <c r="P245" s="152" t="e">
        <f>VLOOKUP(J245,'사업장현황(25하)'!$A$2:$T$1836,4,FALSE)</f>
        <v>#N/A</v>
      </c>
      <c r="Q245" s="150" t="e">
        <f>VLOOKUP(J245,'사업장현황(25하)'!$A$2:$T$1836,6,FALSE)</f>
        <v>#N/A</v>
      </c>
      <c r="R245" s="150" t="e">
        <f>VLOOKUP(J245,'사업장현황(25하)'!$A$2:$T$1836,7,FALSE)</f>
        <v>#N/A</v>
      </c>
      <c r="S245" s="150" t="e">
        <f>VLOOKUP(J245,'사업장현황(25하)'!$A$2:$T$1836,8,FALSE)</f>
        <v>#N/A</v>
      </c>
      <c r="T245" s="150" t="e">
        <f>VLOOKUP(J245,'사업장현황(25하)'!$A$2:$T$1836,9,FALSE)</f>
        <v>#N/A</v>
      </c>
      <c r="U245" s="150" t="e">
        <f>VLOOKUP(J245,'사업장현황(25하)'!$A$2:$T$1836,10,FALSE)</f>
        <v>#N/A</v>
      </c>
      <c r="V245" s="152" t="e">
        <f>VLOOKUP(J245,'사업장현황(25하)'!$A$2:$T$1836,12,FALSE)</f>
        <v>#N/A</v>
      </c>
      <c r="W245" s="217"/>
      <c r="X245" s="151"/>
      <c r="Y245" s="151" t="e">
        <f>VLOOKUP(J245,'사업장현황(25하)'!$A$2:$T$1836,11,FALSE)</f>
        <v>#N/A</v>
      </c>
      <c r="Z245" s="189"/>
      <c r="AA245" s="155"/>
      <c r="AB245" s="155"/>
      <c r="AC245" s="211"/>
      <c r="AD245" s="155">
        <f t="shared" si="16"/>
        <v>0</v>
      </c>
      <c r="AE245" s="217"/>
      <c r="AF245" s="155"/>
      <c r="AG245" s="217"/>
      <c r="AH245" s="155"/>
      <c r="AI245" s="145">
        <f t="shared" si="17"/>
        <v>0</v>
      </c>
      <c r="AJ245" s="161"/>
      <c r="CE245" s="173"/>
      <c r="CU245" s="174"/>
    </row>
    <row r="246" spans="1:99" s="164" customFormat="1" ht="24.95" customHeight="1">
      <c r="A246" s="150"/>
      <c r="B246" s="150"/>
      <c r="C246" s="313"/>
      <c r="D246" s="217"/>
      <c r="E246" s="217" t="str">
        <f>HLOOKUP(WEEKDAY(D246,2),data!$A$1:$G$2,2)</f>
        <v>(토)</v>
      </c>
      <c r="F246" s="150"/>
      <c r="G246" s="150"/>
      <c r="H246" s="152"/>
      <c r="I246" s="152" t="e">
        <f>VLOOKUP(J246,'사업장현황(25하)'!$A$2:$T$1836,3,FALSE)</f>
        <v>#N/A</v>
      </c>
      <c r="J246" s="172"/>
      <c r="K246" s="334"/>
      <c r="L246" s="163"/>
      <c r="M246" s="153" t="e">
        <f>VLOOKUP(J246,'사업장현황(25하)'!$A$2:$T$1836,13,FALSE)</f>
        <v>#N/A</v>
      </c>
      <c r="N246" s="150" t="e">
        <f>VLOOKUP(J246,'사업장현황(25하)'!$A$2:$T$1836,14,FALSE)</f>
        <v>#N/A</v>
      </c>
      <c r="O246" s="152" t="e">
        <f>VLOOKUP(J246,'사업장현황(25하)'!$A$2:$T$1836,2,FALSE)</f>
        <v>#N/A</v>
      </c>
      <c r="P246" s="152" t="e">
        <f>VLOOKUP(J246,'사업장현황(25하)'!$A$2:$T$1836,4,FALSE)</f>
        <v>#N/A</v>
      </c>
      <c r="Q246" s="150" t="e">
        <f>VLOOKUP(J246,'사업장현황(25하)'!$A$2:$T$1836,6,FALSE)</f>
        <v>#N/A</v>
      </c>
      <c r="R246" s="150" t="e">
        <f>VLOOKUP(J246,'사업장현황(25하)'!$A$2:$T$1836,7,FALSE)</f>
        <v>#N/A</v>
      </c>
      <c r="S246" s="150" t="e">
        <f>VLOOKUP(J246,'사업장현황(25하)'!$A$2:$T$1836,8,FALSE)</f>
        <v>#N/A</v>
      </c>
      <c r="T246" s="150" t="e">
        <f>VLOOKUP(J246,'사업장현황(25하)'!$A$2:$T$1836,9,FALSE)</f>
        <v>#N/A</v>
      </c>
      <c r="U246" s="150" t="e">
        <f>VLOOKUP(J246,'사업장현황(25하)'!$A$2:$T$1836,10,FALSE)</f>
        <v>#N/A</v>
      </c>
      <c r="V246" s="152" t="e">
        <f>VLOOKUP(J246,'사업장현황(25하)'!$A$2:$T$1836,12,FALSE)</f>
        <v>#N/A</v>
      </c>
      <c r="W246" s="217"/>
      <c r="X246" s="151"/>
      <c r="Y246" s="151" t="e">
        <f>VLOOKUP(J246,'사업장현황(25하)'!$A$2:$T$1836,11,FALSE)</f>
        <v>#N/A</v>
      </c>
      <c r="Z246" s="151"/>
      <c r="AA246" s="155"/>
      <c r="AB246" s="155"/>
      <c r="AC246" s="211"/>
      <c r="AD246" s="155">
        <f t="shared" si="16"/>
        <v>0</v>
      </c>
      <c r="AE246" s="217"/>
      <c r="AF246" s="155"/>
      <c r="AG246" s="217"/>
      <c r="AH246" s="155"/>
      <c r="AI246" s="145">
        <f t="shared" si="17"/>
        <v>0</v>
      </c>
      <c r="AJ246" s="161"/>
      <c r="CE246" s="173"/>
      <c r="CU246" s="174"/>
    </row>
    <row r="247" spans="1:99" s="168" customFormat="1" ht="24.95" customHeight="1">
      <c r="A247" s="150"/>
      <c r="B247" s="150"/>
      <c r="C247" s="313"/>
      <c r="D247" s="217"/>
      <c r="E247" s="217" t="str">
        <f>HLOOKUP(WEEKDAY(D247,2),data!$A$1:$G$2,2)</f>
        <v>(토)</v>
      </c>
      <c r="F247" s="150"/>
      <c r="G247" s="150"/>
      <c r="H247" s="152"/>
      <c r="I247" s="152" t="e">
        <f>VLOOKUP(J247,'사업장현황(25하)'!$A$2:$T$1836,3,FALSE)</f>
        <v>#N/A</v>
      </c>
      <c r="J247" s="172"/>
      <c r="K247" s="334"/>
      <c r="L247" s="167"/>
      <c r="M247" s="153" t="e">
        <f>VLOOKUP(J247,'사업장현황(25하)'!$A$2:$T$1836,13,FALSE)</f>
        <v>#N/A</v>
      </c>
      <c r="N247" s="150" t="e">
        <f>VLOOKUP(J247,'사업장현황(25하)'!$A$2:$T$1836,14,FALSE)</f>
        <v>#N/A</v>
      </c>
      <c r="O247" s="152" t="e">
        <f>VLOOKUP(J247,'사업장현황(25하)'!$A$2:$T$1836,2,FALSE)</f>
        <v>#N/A</v>
      </c>
      <c r="P247" s="152" t="e">
        <f>VLOOKUP(J247,'사업장현황(25하)'!$A$2:$T$1836,4,FALSE)</f>
        <v>#N/A</v>
      </c>
      <c r="Q247" s="150" t="e">
        <f>VLOOKUP(J247,'사업장현황(25하)'!$A$2:$T$1836,6,FALSE)</f>
        <v>#N/A</v>
      </c>
      <c r="R247" s="150" t="e">
        <f>VLOOKUP(J247,'사업장현황(25하)'!$A$2:$T$1836,7,FALSE)</f>
        <v>#N/A</v>
      </c>
      <c r="S247" s="150" t="e">
        <f>VLOOKUP(J247,'사업장현황(25하)'!$A$2:$T$1836,8,FALSE)</f>
        <v>#N/A</v>
      </c>
      <c r="T247" s="150" t="e">
        <f>VLOOKUP(J247,'사업장현황(25하)'!$A$2:$T$1836,9,FALSE)</f>
        <v>#N/A</v>
      </c>
      <c r="U247" s="150" t="e">
        <f>VLOOKUP(J247,'사업장현황(25하)'!$A$2:$T$1836,10,FALSE)</f>
        <v>#N/A</v>
      </c>
      <c r="V247" s="152" t="e">
        <f>VLOOKUP(J247,'사업장현황(25하)'!$A$2:$T$1836,12,FALSE)</f>
        <v>#N/A</v>
      </c>
      <c r="W247" s="217"/>
      <c r="X247" s="151"/>
      <c r="Y247" s="151" t="e">
        <f>VLOOKUP(J247,'사업장현황(25하)'!$A$2:$T$1836,11,FALSE)</f>
        <v>#N/A</v>
      </c>
      <c r="Z247" s="189"/>
      <c r="AA247" s="155"/>
      <c r="AB247" s="155"/>
      <c r="AC247" s="211"/>
      <c r="AD247" s="155">
        <f t="shared" si="16"/>
        <v>0</v>
      </c>
      <c r="AE247" s="217"/>
      <c r="AF247" s="155"/>
      <c r="AG247" s="217"/>
      <c r="AH247" s="155"/>
      <c r="AI247" s="145">
        <f t="shared" si="17"/>
        <v>0</v>
      </c>
      <c r="AJ247" s="161"/>
      <c r="CE247" s="169"/>
      <c r="CU247" s="170"/>
    </row>
    <row r="248" spans="1:99" s="168" customFormat="1" ht="24.95" customHeight="1">
      <c r="A248" s="150"/>
      <c r="B248" s="150"/>
      <c r="C248" s="313"/>
      <c r="D248" s="217"/>
      <c r="E248" s="217" t="str">
        <f>HLOOKUP(WEEKDAY(D248,2),data!$A$1:$G$2,2)</f>
        <v>(토)</v>
      </c>
      <c r="F248" s="150"/>
      <c r="G248" s="150"/>
      <c r="H248" s="152"/>
      <c r="I248" s="152" t="e">
        <f>VLOOKUP(J248,'사업장현황(25하)'!$A$2:$T$1836,3,FALSE)</f>
        <v>#N/A</v>
      </c>
      <c r="J248" s="172"/>
      <c r="K248" s="334"/>
      <c r="L248" s="167"/>
      <c r="M248" s="153" t="e">
        <f>VLOOKUP(J248,'사업장현황(25하)'!$A$2:$T$1836,13,FALSE)</f>
        <v>#N/A</v>
      </c>
      <c r="N248" s="150" t="e">
        <f>VLOOKUP(J248,'사업장현황(25하)'!$A$2:$T$1836,14,FALSE)</f>
        <v>#N/A</v>
      </c>
      <c r="O248" s="152" t="e">
        <f>VLOOKUP(J248,'사업장현황(25하)'!$A$2:$T$1836,2,FALSE)</f>
        <v>#N/A</v>
      </c>
      <c r="P248" s="152" t="e">
        <f>VLOOKUP(J248,'사업장현황(25하)'!$A$2:$T$1836,4,FALSE)</f>
        <v>#N/A</v>
      </c>
      <c r="Q248" s="150" t="e">
        <f>VLOOKUP(J248,'사업장현황(25하)'!$A$2:$T$1836,6,FALSE)</f>
        <v>#N/A</v>
      </c>
      <c r="R248" s="150" t="e">
        <f>VLOOKUP(J248,'사업장현황(25하)'!$A$2:$T$1836,7,FALSE)</f>
        <v>#N/A</v>
      </c>
      <c r="S248" s="150" t="e">
        <f>VLOOKUP(J248,'사업장현황(25하)'!$A$2:$T$1836,8,FALSE)</f>
        <v>#N/A</v>
      </c>
      <c r="T248" s="150" t="e">
        <f>VLOOKUP(J248,'사업장현황(25하)'!$A$2:$T$1836,9,FALSE)</f>
        <v>#N/A</v>
      </c>
      <c r="U248" s="150" t="e">
        <f>VLOOKUP(J248,'사업장현황(25하)'!$A$2:$T$1836,10,FALSE)</f>
        <v>#N/A</v>
      </c>
      <c r="V248" s="152" t="e">
        <f>VLOOKUP(J248,'사업장현황(25하)'!$A$2:$T$1836,12,FALSE)</f>
        <v>#N/A</v>
      </c>
      <c r="W248" s="217"/>
      <c r="X248" s="151"/>
      <c r="Y248" s="151" t="e">
        <f>VLOOKUP(J248,'사업장현황(25하)'!$A$2:$T$1836,11,FALSE)</f>
        <v>#N/A</v>
      </c>
      <c r="Z248" s="151"/>
      <c r="AA248" s="155"/>
      <c r="AB248" s="155"/>
      <c r="AC248" s="211"/>
      <c r="AD248" s="155">
        <f t="shared" si="16"/>
        <v>0</v>
      </c>
      <c r="AE248" s="217"/>
      <c r="AF248" s="155"/>
      <c r="AG248" s="217"/>
      <c r="AH248" s="155"/>
      <c r="AI248" s="145">
        <f t="shared" si="17"/>
        <v>0</v>
      </c>
      <c r="AJ248" s="161"/>
      <c r="CE248" s="169"/>
      <c r="CU248" s="170"/>
    </row>
    <row r="249" spans="1:99" s="164" customFormat="1" ht="24.95" customHeight="1">
      <c r="A249" s="150"/>
      <c r="B249" s="150"/>
      <c r="C249" s="313"/>
      <c r="D249" s="217"/>
      <c r="E249" s="217" t="str">
        <f>HLOOKUP(WEEKDAY(D249,2),data!$A$1:$G$2,2)</f>
        <v>(토)</v>
      </c>
      <c r="F249" s="150"/>
      <c r="G249" s="150"/>
      <c r="H249" s="152"/>
      <c r="I249" s="152" t="e">
        <f>VLOOKUP(J249,'사업장현황(25하)'!$A$2:$T$1836,3,FALSE)</f>
        <v>#N/A</v>
      </c>
      <c r="J249" s="172"/>
      <c r="K249" s="334"/>
      <c r="L249" s="163"/>
      <c r="M249" s="153" t="e">
        <f>VLOOKUP(J249,'사업장현황(25하)'!$A$2:$T$1836,13,FALSE)</f>
        <v>#N/A</v>
      </c>
      <c r="N249" s="150" t="e">
        <f>VLOOKUP(J249,'사업장현황(25하)'!$A$2:$T$1836,14,FALSE)</f>
        <v>#N/A</v>
      </c>
      <c r="O249" s="152" t="e">
        <f>VLOOKUP(J249,'사업장현황(25하)'!$A$2:$T$1836,2,FALSE)</f>
        <v>#N/A</v>
      </c>
      <c r="P249" s="152" t="e">
        <f>VLOOKUP(J249,'사업장현황(25하)'!$A$2:$T$1836,4,FALSE)</f>
        <v>#N/A</v>
      </c>
      <c r="Q249" s="150" t="e">
        <f>VLOOKUP(J249,'사업장현황(25하)'!$A$2:$T$1836,6,FALSE)</f>
        <v>#N/A</v>
      </c>
      <c r="R249" s="150" t="e">
        <f>VLOOKUP(J249,'사업장현황(25하)'!$A$2:$T$1836,7,FALSE)</f>
        <v>#N/A</v>
      </c>
      <c r="S249" s="150" t="e">
        <f>VLOOKUP(J249,'사업장현황(25하)'!$A$2:$T$1836,8,FALSE)</f>
        <v>#N/A</v>
      </c>
      <c r="T249" s="150" t="e">
        <f>VLOOKUP(J249,'사업장현황(25하)'!$A$2:$T$1836,9,FALSE)</f>
        <v>#N/A</v>
      </c>
      <c r="U249" s="150" t="e">
        <f>VLOOKUP(J249,'사업장현황(25하)'!$A$2:$T$1836,10,FALSE)</f>
        <v>#N/A</v>
      </c>
      <c r="V249" s="152" t="e">
        <f>VLOOKUP(J249,'사업장현황(25하)'!$A$2:$T$1836,12,FALSE)</f>
        <v>#N/A</v>
      </c>
      <c r="W249" s="217"/>
      <c r="X249" s="151"/>
      <c r="Y249" s="151" t="e">
        <f>VLOOKUP(J249,'사업장현황(25하)'!$A$2:$T$1836,11,FALSE)</f>
        <v>#N/A</v>
      </c>
      <c r="Z249" s="189"/>
      <c r="AA249" s="155"/>
      <c r="AB249" s="155"/>
      <c r="AC249" s="211"/>
      <c r="AD249" s="155">
        <f t="shared" si="16"/>
        <v>0</v>
      </c>
      <c r="AE249" s="217"/>
      <c r="AF249" s="155"/>
      <c r="AG249" s="217"/>
      <c r="AH249" s="155"/>
      <c r="AI249" s="145">
        <f t="shared" si="17"/>
        <v>0</v>
      </c>
      <c r="AJ249" s="161"/>
      <c r="CE249" s="173"/>
      <c r="CU249" s="174"/>
    </row>
    <row r="250" spans="1:99" s="164" customFormat="1" ht="24.95" customHeight="1">
      <c r="A250" s="150"/>
      <c r="B250" s="150"/>
      <c r="C250" s="313"/>
      <c r="D250" s="217"/>
      <c r="E250" s="217" t="str">
        <f>HLOOKUP(WEEKDAY(D250,2),data!$A$1:$G$2,2)</f>
        <v>(토)</v>
      </c>
      <c r="F250" s="150"/>
      <c r="G250" s="150"/>
      <c r="H250" s="152"/>
      <c r="I250" s="152" t="e">
        <f>VLOOKUP(J250,'사업장현황(25하)'!$A$2:$T$1836,3,FALSE)</f>
        <v>#N/A</v>
      </c>
      <c r="J250" s="172"/>
      <c r="K250" s="334"/>
      <c r="L250" s="163"/>
      <c r="M250" s="153" t="e">
        <f>VLOOKUP(J250,'사업장현황(25하)'!$A$2:$T$1836,13,FALSE)</f>
        <v>#N/A</v>
      </c>
      <c r="N250" s="150" t="e">
        <f>VLOOKUP(J250,'사업장현황(25하)'!$A$2:$T$1836,14,FALSE)</f>
        <v>#N/A</v>
      </c>
      <c r="O250" s="152" t="e">
        <f>VLOOKUP(J250,'사업장현황(25하)'!$A$2:$T$1836,2,FALSE)</f>
        <v>#N/A</v>
      </c>
      <c r="P250" s="152" t="e">
        <f>VLOOKUP(J250,'사업장현황(25하)'!$A$2:$T$1836,4,FALSE)</f>
        <v>#N/A</v>
      </c>
      <c r="Q250" s="150" t="e">
        <f>VLOOKUP(J250,'사업장현황(25하)'!$A$2:$T$1836,6,FALSE)</f>
        <v>#N/A</v>
      </c>
      <c r="R250" s="150" t="e">
        <f>VLOOKUP(J250,'사업장현황(25하)'!$A$2:$T$1836,7,FALSE)</f>
        <v>#N/A</v>
      </c>
      <c r="S250" s="150" t="e">
        <f>VLOOKUP(J250,'사업장현황(25하)'!$A$2:$T$1836,8,FALSE)</f>
        <v>#N/A</v>
      </c>
      <c r="T250" s="150" t="e">
        <f>VLOOKUP(J250,'사업장현황(25하)'!$A$2:$T$1836,9,FALSE)</f>
        <v>#N/A</v>
      </c>
      <c r="U250" s="150" t="e">
        <f>VLOOKUP(J250,'사업장현황(25하)'!$A$2:$T$1836,10,FALSE)</f>
        <v>#N/A</v>
      </c>
      <c r="V250" s="152" t="e">
        <f>VLOOKUP(J250,'사업장현황(25하)'!$A$2:$T$1836,12,FALSE)</f>
        <v>#N/A</v>
      </c>
      <c r="W250" s="217"/>
      <c r="X250" s="151"/>
      <c r="Y250" s="151" t="e">
        <f>VLOOKUP(J250,'사업장현황(25하)'!$A$2:$T$1836,11,FALSE)</f>
        <v>#N/A</v>
      </c>
      <c r="Z250" s="151"/>
      <c r="AA250" s="155"/>
      <c r="AB250" s="155"/>
      <c r="AC250" s="211"/>
      <c r="AD250" s="155">
        <f t="shared" si="16"/>
        <v>0</v>
      </c>
      <c r="AE250" s="217"/>
      <c r="AF250" s="155"/>
      <c r="AG250" s="217"/>
      <c r="AH250" s="155"/>
      <c r="AI250" s="145">
        <f t="shared" si="17"/>
        <v>0</v>
      </c>
      <c r="AJ250" s="161"/>
      <c r="CE250" s="173"/>
      <c r="CU250" s="174"/>
    </row>
    <row r="251" spans="1:99" s="168" customFormat="1" ht="24.95" customHeight="1">
      <c r="A251" s="150"/>
      <c r="B251" s="150"/>
      <c r="C251" s="313"/>
      <c r="D251" s="217"/>
      <c r="E251" s="217" t="str">
        <f>HLOOKUP(WEEKDAY(D251,2),data!$A$1:$G$2,2)</f>
        <v>(토)</v>
      </c>
      <c r="F251" s="150"/>
      <c r="G251" s="150"/>
      <c r="H251" s="152"/>
      <c r="I251" s="152" t="e">
        <f>VLOOKUP(J251,'사업장현황(25하)'!$A$2:$T$1836,3,FALSE)</f>
        <v>#N/A</v>
      </c>
      <c r="J251" s="190"/>
      <c r="K251" s="334"/>
      <c r="L251" s="167"/>
      <c r="M251" s="153" t="e">
        <f>VLOOKUP(J251,'사업장현황(25하)'!$A$2:$T$1836,13,FALSE)</f>
        <v>#N/A</v>
      </c>
      <c r="N251" s="150" t="e">
        <f>VLOOKUP(J251,'사업장현황(25하)'!$A$2:$T$1836,14,FALSE)</f>
        <v>#N/A</v>
      </c>
      <c r="O251" s="152" t="e">
        <f>VLOOKUP(J251,'사업장현황(25하)'!$A$2:$T$1836,2,FALSE)</f>
        <v>#N/A</v>
      </c>
      <c r="P251" s="152" t="e">
        <f>VLOOKUP(J251,'사업장현황(25하)'!$A$2:$T$1836,4,FALSE)</f>
        <v>#N/A</v>
      </c>
      <c r="Q251" s="150" t="e">
        <f>VLOOKUP(J251,'사업장현황(25하)'!$A$2:$T$1836,6,FALSE)</f>
        <v>#N/A</v>
      </c>
      <c r="R251" s="150" t="e">
        <f>VLOOKUP(J251,'사업장현황(25하)'!$A$2:$T$1836,7,FALSE)</f>
        <v>#N/A</v>
      </c>
      <c r="S251" s="150" t="e">
        <f>VLOOKUP(J251,'사업장현황(25하)'!$A$2:$T$1836,8,FALSE)</f>
        <v>#N/A</v>
      </c>
      <c r="T251" s="150" t="e">
        <f>VLOOKUP(J251,'사업장현황(25하)'!$A$2:$T$1836,9,FALSE)</f>
        <v>#N/A</v>
      </c>
      <c r="U251" s="150" t="e">
        <f>VLOOKUP(J251,'사업장현황(25하)'!$A$2:$T$1836,10,FALSE)</f>
        <v>#N/A</v>
      </c>
      <c r="V251" s="152" t="e">
        <f>VLOOKUP(J251,'사업장현황(25하)'!$A$2:$T$1836,12,FALSE)</f>
        <v>#N/A</v>
      </c>
      <c r="W251" s="217"/>
      <c r="X251" s="151"/>
      <c r="Y251" s="151" t="e">
        <f>VLOOKUP(J251,'사업장현황(25하)'!$A$2:$T$1836,11,FALSE)</f>
        <v>#N/A</v>
      </c>
      <c r="Z251" s="189"/>
      <c r="AA251" s="155"/>
      <c r="AB251" s="155"/>
      <c r="AC251" s="211"/>
      <c r="AD251" s="155">
        <f t="shared" si="16"/>
        <v>0</v>
      </c>
      <c r="AE251" s="217"/>
      <c r="AF251" s="155"/>
      <c r="AG251" s="217"/>
      <c r="AH251" s="155"/>
      <c r="AI251" s="145">
        <f t="shared" si="17"/>
        <v>0</v>
      </c>
      <c r="AJ251" s="161"/>
      <c r="CE251" s="169"/>
      <c r="CU251" s="170"/>
    </row>
    <row r="252" spans="1:99" s="168" customFormat="1" ht="24.95" customHeight="1">
      <c r="A252" s="150"/>
      <c r="B252" s="150"/>
      <c r="C252" s="313"/>
      <c r="D252" s="217"/>
      <c r="E252" s="217" t="str">
        <f>HLOOKUP(WEEKDAY(D252,2),data!$A$1:$G$2,2)</f>
        <v>(토)</v>
      </c>
      <c r="F252" s="150"/>
      <c r="G252" s="150"/>
      <c r="H252" s="152"/>
      <c r="I252" s="152" t="e">
        <f>VLOOKUP(J252,'사업장현황(25하)'!$A$2:$T$1836,3,FALSE)</f>
        <v>#N/A</v>
      </c>
      <c r="J252" s="190"/>
      <c r="K252" s="334"/>
      <c r="L252" s="167"/>
      <c r="M252" s="153" t="e">
        <f>VLOOKUP(J252,'사업장현황(25하)'!$A$2:$T$1836,13,FALSE)</f>
        <v>#N/A</v>
      </c>
      <c r="N252" s="150" t="e">
        <f>VLOOKUP(J252,'사업장현황(25하)'!$A$2:$T$1836,14,FALSE)</f>
        <v>#N/A</v>
      </c>
      <c r="O252" s="152" t="e">
        <f>VLOOKUP(J252,'사업장현황(25하)'!$A$2:$T$1836,2,FALSE)</f>
        <v>#N/A</v>
      </c>
      <c r="P252" s="152" t="e">
        <f>VLOOKUP(J252,'사업장현황(25하)'!$A$2:$T$1836,4,FALSE)</f>
        <v>#N/A</v>
      </c>
      <c r="Q252" s="150" t="e">
        <f>VLOOKUP(J252,'사업장현황(25하)'!$A$2:$T$1836,6,FALSE)</f>
        <v>#N/A</v>
      </c>
      <c r="R252" s="150" t="e">
        <f>VLOOKUP(J252,'사업장현황(25하)'!$A$2:$T$1836,7,FALSE)</f>
        <v>#N/A</v>
      </c>
      <c r="S252" s="150" t="e">
        <f>VLOOKUP(J252,'사업장현황(25하)'!$A$2:$T$1836,8,FALSE)</f>
        <v>#N/A</v>
      </c>
      <c r="T252" s="150" t="e">
        <f>VLOOKUP(J252,'사업장현황(25하)'!$A$2:$T$1836,9,FALSE)</f>
        <v>#N/A</v>
      </c>
      <c r="U252" s="150" t="e">
        <f>VLOOKUP(J252,'사업장현황(25하)'!$A$2:$T$1836,10,FALSE)</f>
        <v>#N/A</v>
      </c>
      <c r="V252" s="152" t="e">
        <f>VLOOKUP(J252,'사업장현황(25하)'!$A$2:$T$1836,12,FALSE)</f>
        <v>#N/A</v>
      </c>
      <c r="W252" s="217"/>
      <c r="X252" s="151"/>
      <c r="Y252" s="151" t="e">
        <f>VLOOKUP(J252,'사업장현황(25하)'!$A$2:$T$1836,11,FALSE)</f>
        <v>#N/A</v>
      </c>
      <c r="Z252" s="151"/>
      <c r="AA252" s="155"/>
      <c r="AB252" s="155"/>
      <c r="AC252" s="211"/>
      <c r="AD252" s="155">
        <f t="shared" si="16"/>
        <v>0</v>
      </c>
      <c r="AE252" s="217"/>
      <c r="AF252" s="155"/>
      <c r="AG252" s="217"/>
      <c r="AH252" s="155"/>
      <c r="AI252" s="145">
        <f t="shared" si="17"/>
        <v>0</v>
      </c>
      <c r="AJ252" s="191"/>
      <c r="CE252" s="169"/>
      <c r="CU252" s="170"/>
    </row>
    <row r="253" spans="1:99" s="164" customFormat="1" ht="24.95" customHeight="1">
      <c r="A253" s="150"/>
      <c r="B253" s="150"/>
      <c r="C253" s="313"/>
      <c r="D253" s="217"/>
      <c r="E253" s="217" t="str">
        <f>HLOOKUP(WEEKDAY(D253,2),data!$A$1:$G$2,2)</f>
        <v>(토)</v>
      </c>
      <c r="F253" s="150"/>
      <c r="G253" s="150"/>
      <c r="H253" s="152"/>
      <c r="I253" s="152" t="e">
        <f>VLOOKUP(J253,'사업장현황(25하)'!$A$2:$T$1836,3,FALSE)</f>
        <v>#N/A</v>
      </c>
      <c r="J253" s="190"/>
      <c r="K253" s="334"/>
      <c r="L253" s="163"/>
      <c r="M253" s="153" t="e">
        <f>VLOOKUP(J253,'사업장현황(25하)'!$A$2:$T$1836,13,FALSE)</f>
        <v>#N/A</v>
      </c>
      <c r="N253" s="150" t="e">
        <f>VLOOKUP(J253,'사업장현황(25하)'!$A$2:$T$1836,14,FALSE)</f>
        <v>#N/A</v>
      </c>
      <c r="O253" s="152" t="e">
        <f>VLOOKUP(J253,'사업장현황(25하)'!$A$2:$T$1836,2,FALSE)</f>
        <v>#N/A</v>
      </c>
      <c r="P253" s="152" t="e">
        <f>VLOOKUP(J253,'사업장현황(25하)'!$A$2:$T$1836,4,FALSE)</f>
        <v>#N/A</v>
      </c>
      <c r="Q253" s="150" t="e">
        <f>VLOOKUP(J253,'사업장현황(25하)'!$A$2:$T$1836,6,FALSE)</f>
        <v>#N/A</v>
      </c>
      <c r="R253" s="150" t="e">
        <f>VLOOKUP(J253,'사업장현황(25하)'!$A$2:$T$1836,7,FALSE)</f>
        <v>#N/A</v>
      </c>
      <c r="S253" s="150" t="e">
        <f>VLOOKUP(J253,'사업장현황(25하)'!$A$2:$T$1836,8,FALSE)</f>
        <v>#N/A</v>
      </c>
      <c r="T253" s="150" t="e">
        <f>VLOOKUP(J253,'사업장현황(25하)'!$A$2:$T$1836,9,FALSE)</f>
        <v>#N/A</v>
      </c>
      <c r="U253" s="150" t="e">
        <f>VLOOKUP(J253,'사업장현황(25하)'!$A$2:$T$1836,10,FALSE)</f>
        <v>#N/A</v>
      </c>
      <c r="V253" s="152" t="e">
        <f>VLOOKUP(J253,'사업장현황(25하)'!$A$2:$T$1836,12,FALSE)</f>
        <v>#N/A</v>
      </c>
      <c r="W253" s="217"/>
      <c r="X253" s="151"/>
      <c r="Y253" s="151" t="e">
        <f>VLOOKUP(J253,'사업장현황(25하)'!$A$2:$T$1836,11,FALSE)</f>
        <v>#N/A</v>
      </c>
      <c r="Z253" s="189"/>
      <c r="AA253" s="155"/>
      <c r="AB253" s="155"/>
      <c r="AC253" s="211"/>
      <c r="AD253" s="155">
        <f t="shared" si="16"/>
        <v>0</v>
      </c>
      <c r="AE253" s="217"/>
      <c r="AF253" s="155"/>
      <c r="AG253" s="217"/>
      <c r="AH253" s="155"/>
      <c r="AI253" s="145">
        <f t="shared" si="17"/>
        <v>0</v>
      </c>
      <c r="AJ253" s="161"/>
      <c r="CE253" s="173"/>
      <c r="CU253" s="174"/>
    </row>
    <row r="254" spans="1:99" s="164" customFormat="1" ht="24.95" customHeight="1">
      <c r="A254" s="150"/>
      <c r="B254" s="150"/>
      <c r="C254" s="313"/>
      <c r="D254" s="217"/>
      <c r="E254" s="217" t="str">
        <f>HLOOKUP(WEEKDAY(D254,2),data!$A$1:$G$2,2)</f>
        <v>(토)</v>
      </c>
      <c r="F254" s="150"/>
      <c r="G254" s="150"/>
      <c r="H254" s="152"/>
      <c r="I254" s="152" t="e">
        <f>VLOOKUP(J254,'사업장현황(25하)'!$A$2:$T$1836,3,FALSE)</f>
        <v>#N/A</v>
      </c>
      <c r="J254" s="190"/>
      <c r="K254" s="334"/>
      <c r="L254" s="163"/>
      <c r="M254" s="153" t="e">
        <f>VLOOKUP(J254,'사업장현황(25하)'!$A$2:$T$1836,13,FALSE)</f>
        <v>#N/A</v>
      </c>
      <c r="N254" s="150" t="e">
        <f>VLOOKUP(J254,'사업장현황(25하)'!$A$2:$T$1836,14,FALSE)</f>
        <v>#N/A</v>
      </c>
      <c r="O254" s="152" t="e">
        <f>VLOOKUP(J254,'사업장현황(25하)'!$A$2:$T$1836,2,FALSE)</f>
        <v>#N/A</v>
      </c>
      <c r="P254" s="152" t="e">
        <f>VLOOKUP(J254,'사업장현황(25하)'!$A$2:$T$1836,4,FALSE)</f>
        <v>#N/A</v>
      </c>
      <c r="Q254" s="150" t="e">
        <f>VLOOKUP(J254,'사업장현황(25하)'!$A$2:$T$1836,6,FALSE)</f>
        <v>#N/A</v>
      </c>
      <c r="R254" s="150" t="e">
        <f>VLOOKUP(J254,'사업장현황(25하)'!$A$2:$T$1836,7,FALSE)</f>
        <v>#N/A</v>
      </c>
      <c r="S254" s="150" t="e">
        <f>VLOOKUP(J254,'사업장현황(25하)'!$A$2:$T$1836,8,FALSE)</f>
        <v>#N/A</v>
      </c>
      <c r="T254" s="150" t="e">
        <f>VLOOKUP(J254,'사업장현황(25하)'!$A$2:$T$1836,9,FALSE)</f>
        <v>#N/A</v>
      </c>
      <c r="U254" s="150" t="e">
        <f>VLOOKUP(J254,'사업장현황(25하)'!$A$2:$T$1836,10,FALSE)</f>
        <v>#N/A</v>
      </c>
      <c r="V254" s="152" t="e">
        <f>VLOOKUP(J254,'사업장현황(25하)'!$A$2:$T$1836,12,FALSE)</f>
        <v>#N/A</v>
      </c>
      <c r="W254" s="217"/>
      <c r="X254" s="151"/>
      <c r="Y254" s="151" t="e">
        <f>VLOOKUP(J254,'사업장현황(25하)'!$A$2:$T$1836,11,FALSE)</f>
        <v>#N/A</v>
      </c>
      <c r="Z254" s="151"/>
      <c r="AA254" s="155"/>
      <c r="AB254" s="155"/>
      <c r="AC254" s="211"/>
      <c r="AD254" s="155">
        <f t="shared" si="16"/>
        <v>0</v>
      </c>
      <c r="AE254" s="217"/>
      <c r="AF254" s="155"/>
      <c r="AG254" s="217"/>
      <c r="AH254" s="155"/>
      <c r="AI254" s="145">
        <f t="shared" si="17"/>
        <v>0</v>
      </c>
      <c r="AJ254" s="161"/>
      <c r="CE254" s="173"/>
      <c r="CU254" s="174"/>
    </row>
    <row r="255" spans="1:99" s="168" customFormat="1" ht="24.95" customHeight="1">
      <c r="A255" s="150"/>
      <c r="B255" s="150"/>
      <c r="C255" s="313"/>
      <c r="D255" s="217"/>
      <c r="E255" s="217" t="str">
        <f>HLOOKUP(WEEKDAY(D255,2),data!$A$1:$G$2,2)</f>
        <v>(토)</v>
      </c>
      <c r="F255" s="150"/>
      <c r="G255" s="150"/>
      <c r="H255" s="152"/>
      <c r="I255" s="152" t="e">
        <f>VLOOKUP(J255,'사업장현황(25하)'!$A$2:$T$1836,3,FALSE)</f>
        <v>#N/A</v>
      </c>
      <c r="J255" s="190"/>
      <c r="K255" s="334"/>
      <c r="L255" s="167"/>
      <c r="M255" s="153" t="e">
        <f>VLOOKUP(J255,'사업장현황(25하)'!$A$2:$T$1836,13,FALSE)</f>
        <v>#N/A</v>
      </c>
      <c r="N255" s="150" t="e">
        <f>VLOOKUP(J255,'사업장현황(25하)'!$A$2:$T$1836,14,FALSE)</f>
        <v>#N/A</v>
      </c>
      <c r="O255" s="152" t="e">
        <f>VLOOKUP(J255,'사업장현황(25하)'!$A$2:$T$1836,2,FALSE)</f>
        <v>#N/A</v>
      </c>
      <c r="P255" s="152" t="e">
        <f>VLOOKUP(J255,'사업장현황(25하)'!$A$2:$T$1836,4,FALSE)</f>
        <v>#N/A</v>
      </c>
      <c r="Q255" s="150" t="e">
        <f>VLOOKUP(J255,'사업장현황(25하)'!$A$2:$T$1836,6,FALSE)</f>
        <v>#N/A</v>
      </c>
      <c r="R255" s="150" t="e">
        <f>VLOOKUP(J255,'사업장현황(25하)'!$A$2:$T$1836,7,FALSE)</f>
        <v>#N/A</v>
      </c>
      <c r="S255" s="150" t="e">
        <f>VLOOKUP(J255,'사업장현황(25하)'!$A$2:$T$1836,8,FALSE)</f>
        <v>#N/A</v>
      </c>
      <c r="T255" s="150" t="e">
        <f>VLOOKUP(J255,'사업장현황(25하)'!$A$2:$T$1836,9,FALSE)</f>
        <v>#N/A</v>
      </c>
      <c r="U255" s="150" t="e">
        <f>VLOOKUP(J255,'사업장현황(25하)'!$A$2:$T$1836,10,FALSE)</f>
        <v>#N/A</v>
      </c>
      <c r="V255" s="152" t="e">
        <f>VLOOKUP(J255,'사업장현황(25하)'!$A$2:$T$1836,12,FALSE)</f>
        <v>#N/A</v>
      </c>
      <c r="W255" s="217"/>
      <c r="X255" s="151"/>
      <c r="Y255" s="151" t="e">
        <f>VLOOKUP(J255,'사업장현황(25하)'!$A$2:$T$1836,11,FALSE)</f>
        <v>#N/A</v>
      </c>
      <c r="Z255" s="189"/>
      <c r="AA255" s="155"/>
      <c r="AB255" s="155"/>
      <c r="AC255" s="211"/>
      <c r="AD255" s="155">
        <f t="shared" si="16"/>
        <v>0</v>
      </c>
      <c r="AE255" s="217"/>
      <c r="AF255" s="155"/>
      <c r="AG255" s="217"/>
      <c r="AH255" s="155"/>
      <c r="AI255" s="145">
        <f t="shared" si="17"/>
        <v>0</v>
      </c>
      <c r="AJ255" s="161"/>
      <c r="CE255" s="169"/>
      <c r="CU255" s="170"/>
    </row>
    <row r="256" spans="1:99" s="168" customFormat="1" ht="24.95" customHeight="1">
      <c r="A256" s="150"/>
      <c r="B256" s="150"/>
      <c r="C256" s="313"/>
      <c r="D256" s="217"/>
      <c r="E256" s="217" t="str">
        <f>HLOOKUP(WEEKDAY(D256,2),data!$A$1:$G$2,2)</f>
        <v>(토)</v>
      </c>
      <c r="F256" s="150"/>
      <c r="G256" s="150"/>
      <c r="H256" s="152"/>
      <c r="I256" s="152" t="e">
        <f>VLOOKUP(J256,'사업장현황(25하)'!$A$2:$T$1836,3,FALSE)</f>
        <v>#N/A</v>
      </c>
      <c r="J256" s="190"/>
      <c r="K256" s="334"/>
      <c r="L256" s="167"/>
      <c r="M256" s="153" t="e">
        <f>VLOOKUP(J256,'사업장현황(25하)'!$A$2:$T$1836,13,FALSE)</f>
        <v>#N/A</v>
      </c>
      <c r="N256" s="150" t="e">
        <f>VLOOKUP(J256,'사업장현황(25하)'!$A$2:$T$1836,14,FALSE)</f>
        <v>#N/A</v>
      </c>
      <c r="O256" s="152" t="e">
        <f>VLOOKUP(J256,'사업장현황(25하)'!$A$2:$T$1836,2,FALSE)</f>
        <v>#N/A</v>
      </c>
      <c r="P256" s="152" t="e">
        <f>VLOOKUP(J256,'사업장현황(25하)'!$A$2:$T$1836,4,FALSE)</f>
        <v>#N/A</v>
      </c>
      <c r="Q256" s="150" t="e">
        <f>VLOOKUP(J256,'사업장현황(25하)'!$A$2:$T$1836,6,FALSE)</f>
        <v>#N/A</v>
      </c>
      <c r="R256" s="150" t="e">
        <f>VLOOKUP(J256,'사업장현황(25하)'!$A$2:$T$1836,7,FALSE)</f>
        <v>#N/A</v>
      </c>
      <c r="S256" s="150" t="e">
        <f>VLOOKUP(J256,'사업장현황(25하)'!$A$2:$T$1836,8,FALSE)</f>
        <v>#N/A</v>
      </c>
      <c r="T256" s="150" t="e">
        <f>VLOOKUP(J256,'사업장현황(25하)'!$A$2:$T$1836,9,FALSE)</f>
        <v>#N/A</v>
      </c>
      <c r="U256" s="150" t="e">
        <f>VLOOKUP(J256,'사업장현황(25하)'!$A$2:$T$1836,10,FALSE)</f>
        <v>#N/A</v>
      </c>
      <c r="V256" s="152" t="e">
        <f>VLOOKUP(J256,'사업장현황(25하)'!$A$2:$T$1836,12,FALSE)</f>
        <v>#N/A</v>
      </c>
      <c r="W256" s="217"/>
      <c r="X256" s="151"/>
      <c r="Y256" s="151" t="e">
        <f>VLOOKUP(J256,'사업장현황(25하)'!$A$2:$T$1836,11,FALSE)</f>
        <v>#N/A</v>
      </c>
      <c r="Z256" s="151"/>
      <c r="AA256" s="155"/>
      <c r="AB256" s="155"/>
      <c r="AC256" s="211"/>
      <c r="AD256" s="155">
        <f t="shared" si="16"/>
        <v>0</v>
      </c>
      <c r="AE256" s="217"/>
      <c r="AF256" s="155"/>
      <c r="AG256" s="217"/>
      <c r="AH256" s="155"/>
      <c r="AI256" s="145">
        <f t="shared" si="17"/>
        <v>0</v>
      </c>
      <c r="AJ256" s="161"/>
      <c r="CE256" s="169"/>
      <c r="CU256" s="170"/>
    </row>
    <row r="257" spans="1:99" s="186" customFormat="1" ht="24.95" customHeight="1">
      <c r="A257" s="150"/>
      <c r="B257" s="150"/>
      <c r="C257" s="313"/>
      <c r="D257" s="217"/>
      <c r="E257" s="217" t="str">
        <f>HLOOKUP(WEEKDAY(D257,2),data!$A$1:$G$2,2)</f>
        <v>(토)</v>
      </c>
      <c r="F257" s="150"/>
      <c r="G257" s="150"/>
      <c r="H257" s="152"/>
      <c r="I257" s="152" t="e">
        <f>VLOOKUP(J257,'사업장현황(25하)'!$A$2:$T$1836,3,FALSE)</f>
        <v>#N/A</v>
      </c>
      <c r="J257" s="190"/>
      <c r="K257" s="334"/>
      <c r="L257" s="185"/>
      <c r="M257" s="153" t="e">
        <f>VLOOKUP(J257,'사업장현황(25하)'!$A$2:$T$1836,13,FALSE)</f>
        <v>#N/A</v>
      </c>
      <c r="N257" s="150" t="e">
        <f>VLOOKUP(J257,'사업장현황(25하)'!$A$2:$T$1836,14,FALSE)</f>
        <v>#N/A</v>
      </c>
      <c r="O257" s="152" t="e">
        <f>VLOOKUP(J257,'사업장현황(25하)'!$A$2:$T$1836,2,FALSE)</f>
        <v>#N/A</v>
      </c>
      <c r="P257" s="152" t="e">
        <f>VLOOKUP(J257,'사업장현황(25하)'!$A$2:$T$1836,4,FALSE)</f>
        <v>#N/A</v>
      </c>
      <c r="Q257" s="150" t="e">
        <f>VLOOKUP(J257,'사업장현황(25하)'!$A$2:$T$1836,6,FALSE)</f>
        <v>#N/A</v>
      </c>
      <c r="R257" s="150" t="e">
        <f>VLOOKUP(J257,'사업장현황(25하)'!$A$2:$T$1836,7,FALSE)</f>
        <v>#N/A</v>
      </c>
      <c r="S257" s="150" t="e">
        <f>VLOOKUP(J257,'사업장현황(25하)'!$A$2:$T$1836,8,FALSE)</f>
        <v>#N/A</v>
      </c>
      <c r="T257" s="150" t="e">
        <f>VLOOKUP(J257,'사업장현황(25하)'!$A$2:$T$1836,9,FALSE)</f>
        <v>#N/A</v>
      </c>
      <c r="U257" s="150" t="e">
        <f>VLOOKUP(J257,'사업장현황(25하)'!$A$2:$T$1836,10,FALSE)</f>
        <v>#N/A</v>
      </c>
      <c r="V257" s="152" t="e">
        <f>VLOOKUP(J257,'사업장현황(25하)'!$A$2:$T$1836,12,FALSE)</f>
        <v>#N/A</v>
      </c>
      <c r="W257" s="217"/>
      <c r="X257" s="151"/>
      <c r="Y257" s="151" t="e">
        <f>VLOOKUP(J257,'사업장현황(25하)'!$A$2:$T$1836,11,FALSE)</f>
        <v>#N/A</v>
      </c>
      <c r="Z257" s="189"/>
      <c r="AA257" s="155"/>
      <c r="AB257" s="155"/>
      <c r="AC257" s="211"/>
      <c r="AD257" s="155">
        <f t="shared" si="16"/>
        <v>0</v>
      </c>
      <c r="AE257" s="217"/>
      <c r="AF257" s="155"/>
      <c r="AG257" s="217"/>
      <c r="AH257" s="155"/>
      <c r="AI257" s="145">
        <f t="shared" si="17"/>
        <v>0</v>
      </c>
      <c r="AJ257" s="161"/>
      <c r="CE257" s="187"/>
      <c r="CU257" s="188"/>
    </row>
    <row r="258" spans="1:99" s="186" customFormat="1" ht="24.95" customHeight="1">
      <c r="A258" s="150"/>
      <c r="B258" s="150"/>
      <c r="C258" s="313"/>
      <c r="D258" s="217"/>
      <c r="E258" s="217" t="str">
        <f>HLOOKUP(WEEKDAY(D258,2),data!$A$1:$G$2,2)</f>
        <v>(토)</v>
      </c>
      <c r="F258" s="150"/>
      <c r="G258" s="150"/>
      <c r="H258" s="152"/>
      <c r="I258" s="152" t="e">
        <f>VLOOKUP(J258,'사업장현황(25하)'!$A$2:$T$1836,3,FALSE)</f>
        <v>#N/A</v>
      </c>
      <c r="J258" s="190"/>
      <c r="K258" s="334"/>
      <c r="L258" s="185"/>
      <c r="M258" s="153" t="e">
        <f>VLOOKUP(J258,'사업장현황(25하)'!$A$2:$T$1836,13,FALSE)</f>
        <v>#N/A</v>
      </c>
      <c r="N258" s="150" t="e">
        <f>VLOOKUP(J258,'사업장현황(25하)'!$A$2:$T$1836,14,FALSE)</f>
        <v>#N/A</v>
      </c>
      <c r="O258" s="152" t="e">
        <f>VLOOKUP(J258,'사업장현황(25하)'!$A$2:$T$1836,2,FALSE)</f>
        <v>#N/A</v>
      </c>
      <c r="P258" s="152" t="e">
        <f>VLOOKUP(J258,'사업장현황(25하)'!$A$2:$T$1836,4,FALSE)</f>
        <v>#N/A</v>
      </c>
      <c r="Q258" s="150" t="e">
        <f>VLOOKUP(J258,'사업장현황(25하)'!$A$2:$T$1836,6,FALSE)</f>
        <v>#N/A</v>
      </c>
      <c r="R258" s="150" t="e">
        <f>VLOOKUP(J258,'사업장현황(25하)'!$A$2:$T$1836,7,FALSE)</f>
        <v>#N/A</v>
      </c>
      <c r="S258" s="150" t="e">
        <f>VLOOKUP(J258,'사업장현황(25하)'!$A$2:$T$1836,8,FALSE)</f>
        <v>#N/A</v>
      </c>
      <c r="T258" s="150" t="e">
        <f>VLOOKUP(J258,'사업장현황(25하)'!$A$2:$T$1836,9,FALSE)</f>
        <v>#N/A</v>
      </c>
      <c r="U258" s="150" t="e">
        <f>VLOOKUP(J258,'사업장현황(25하)'!$A$2:$T$1836,10,FALSE)</f>
        <v>#N/A</v>
      </c>
      <c r="V258" s="152" t="e">
        <f>VLOOKUP(J258,'사업장현황(25하)'!$A$2:$T$1836,12,FALSE)</f>
        <v>#N/A</v>
      </c>
      <c r="W258" s="217"/>
      <c r="X258" s="151"/>
      <c r="Y258" s="151" t="e">
        <f>VLOOKUP(J258,'사업장현황(25하)'!$A$2:$T$1836,11,FALSE)</f>
        <v>#N/A</v>
      </c>
      <c r="Z258" s="151"/>
      <c r="AA258" s="155"/>
      <c r="AB258" s="155"/>
      <c r="AC258" s="211"/>
      <c r="AD258" s="155">
        <f t="shared" si="16"/>
        <v>0</v>
      </c>
      <c r="AE258" s="217"/>
      <c r="AF258" s="155"/>
      <c r="AG258" s="217"/>
      <c r="AH258" s="155"/>
      <c r="AI258" s="145">
        <f t="shared" si="17"/>
        <v>0</v>
      </c>
      <c r="AJ258" s="161"/>
      <c r="CE258" s="187"/>
      <c r="CU258" s="188"/>
    </row>
    <row r="259" spans="1:99" s="168" customFormat="1" ht="24.95" customHeight="1">
      <c r="A259" s="150"/>
      <c r="B259" s="150"/>
      <c r="C259" s="313"/>
      <c r="D259" s="217"/>
      <c r="E259" s="217" t="str">
        <f>HLOOKUP(WEEKDAY(D259,2),data!$A$1:$G$2,2)</f>
        <v>(토)</v>
      </c>
      <c r="F259" s="150"/>
      <c r="G259" s="150"/>
      <c r="H259" s="152"/>
      <c r="I259" s="152" t="e">
        <f>VLOOKUP(J259,'사업장현황(25하)'!$A$2:$T$1836,3,FALSE)</f>
        <v>#N/A</v>
      </c>
      <c r="J259" s="172"/>
      <c r="K259" s="334"/>
      <c r="L259" s="167"/>
      <c r="M259" s="153" t="e">
        <f>VLOOKUP(J259,'사업장현황(25하)'!$A$2:$T$1836,13,FALSE)</f>
        <v>#N/A</v>
      </c>
      <c r="N259" s="150" t="e">
        <f>VLOOKUP(J259,'사업장현황(25하)'!$A$2:$T$1836,14,FALSE)</f>
        <v>#N/A</v>
      </c>
      <c r="O259" s="152" t="e">
        <f>VLOOKUP(J259,'사업장현황(25하)'!$A$2:$T$1836,2,FALSE)</f>
        <v>#N/A</v>
      </c>
      <c r="P259" s="152" t="e">
        <f>VLOOKUP(J259,'사업장현황(25하)'!$A$2:$T$1836,4,FALSE)</f>
        <v>#N/A</v>
      </c>
      <c r="Q259" s="150" t="e">
        <f>VLOOKUP(J259,'사업장현황(25하)'!$A$2:$T$1836,6,FALSE)</f>
        <v>#N/A</v>
      </c>
      <c r="R259" s="150" t="e">
        <f>VLOOKUP(J259,'사업장현황(25하)'!$A$2:$T$1836,7,FALSE)</f>
        <v>#N/A</v>
      </c>
      <c r="S259" s="150" t="e">
        <f>VLOOKUP(J259,'사업장현황(25하)'!$A$2:$T$1836,8,FALSE)</f>
        <v>#N/A</v>
      </c>
      <c r="T259" s="150" t="e">
        <f>VLOOKUP(J259,'사업장현황(25하)'!$A$2:$T$1836,9,FALSE)</f>
        <v>#N/A</v>
      </c>
      <c r="U259" s="150" t="e">
        <f>VLOOKUP(J259,'사업장현황(25하)'!$A$2:$T$1836,10,FALSE)</f>
        <v>#N/A</v>
      </c>
      <c r="V259" s="152" t="e">
        <f>VLOOKUP(J259,'사업장현황(25하)'!$A$2:$T$1836,12,FALSE)</f>
        <v>#N/A</v>
      </c>
      <c r="W259" s="217"/>
      <c r="X259" s="151"/>
      <c r="Y259" s="151" t="e">
        <f>VLOOKUP(J259,'사업장현황(25하)'!$A$2:$T$1836,11,FALSE)</f>
        <v>#N/A</v>
      </c>
      <c r="Z259" s="189"/>
      <c r="AA259" s="155"/>
      <c r="AB259" s="155"/>
      <c r="AC259" s="211"/>
      <c r="AD259" s="155">
        <f t="shared" si="16"/>
        <v>0</v>
      </c>
      <c r="AE259" s="217"/>
      <c r="AF259" s="155"/>
      <c r="AG259" s="217"/>
      <c r="AH259" s="155"/>
      <c r="AI259" s="145">
        <f t="shared" si="17"/>
        <v>0</v>
      </c>
      <c r="AJ259" s="161"/>
      <c r="CE259" s="169"/>
      <c r="CU259" s="170"/>
    </row>
    <row r="260" spans="1:99" s="168" customFormat="1" ht="24.95" customHeight="1">
      <c r="A260" s="150"/>
      <c r="B260" s="150"/>
      <c r="C260" s="313"/>
      <c r="D260" s="217"/>
      <c r="E260" s="217" t="str">
        <f>HLOOKUP(WEEKDAY(D260,2),data!$A$1:$G$2,2)</f>
        <v>(토)</v>
      </c>
      <c r="F260" s="150"/>
      <c r="G260" s="150"/>
      <c r="H260" s="152"/>
      <c r="I260" s="152" t="e">
        <f>VLOOKUP(J260,'사업장현황(25하)'!$A$2:$T$1836,3,FALSE)</f>
        <v>#N/A</v>
      </c>
      <c r="J260" s="172"/>
      <c r="K260" s="334"/>
      <c r="L260" s="167"/>
      <c r="M260" s="153" t="e">
        <f>VLOOKUP(J260,'사업장현황(25하)'!$A$2:$T$1836,13,FALSE)</f>
        <v>#N/A</v>
      </c>
      <c r="N260" s="150" t="e">
        <f>VLOOKUP(J260,'사업장현황(25하)'!$A$2:$T$1836,14,FALSE)</f>
        <v>#N/A</v>
      </c>
      <c r="O260" s="152" t="e">
        <f>VLOOKUP(J260,'사업장현황(25하)'!$A$2:$T$1836,2,FALSE)</f>
        <v>#N/A</v>
      </c>
      <c r="P260" s="152" t="e">
        <f>VLOOKUP(J260,'사업장현황(25하)'!$A$2:$T$1836,4,FALSE)</f>
        <v>#N/A</v>
      </c>
      <c r="Q260" s="150" t="e">
        <f>VLOOKUP(J260,'사업장현황(25하)'!$A$2:$T$1836,6,FALSE)</f>
        <v>#N/A</v>
      </c>
      <c r="R260" s="150" t="e">
        <f>VLOOKUP(J260,'사업장현황(25하)'!$A$2:$T$1836,7,FALSE)</f>
        <v>#N/A</v>
      </c>
      <c r="S260" s="150" t="e">
        <f>VLOOKUP(J260,'사업장현황(25하)'!$A$2:$T$1836,8,FALSE)</f>
        <v>#N/A</v>
      </c>
      <c r="T260" s="150" t="e">
        <f>VLOOKUP(J260,'사업장현황(25하)'!$A$2:$T$1836,9,FALSE)</f>
        <v>#N/A</v>
      </c>
      <c r="U260" s="150" t="e">
        <f>VLOOKUP(J260,'사업장현황(25하)'!$A$2:$T$1836,10,FALSE)</f>
        <v>#N/A</v>
      </c>
      <c r="V260" s="152" t="e">
        <f>VLOOKUP(J260,'사업장현황(25하)'!$A$2:$T$1836,12,FALSE)</f>
        <v>#N/A</v>
      </c>
      <c r="W260" s="217"/>
      <c r="X260" s="151"/>
      <c r="Y260" s="151" t="e">
        <f>VLOOKUP(J260,'사업장현황(25하)'!$A$2:$T$1836,11,FALSE)</f>
        <v>#N/A</v>
      </c>
      <c r="Z260" s="151"/>
      <c r="AA260" s="155"/>
      <c r="AB260" s="155"/>
      <c r="AC260" s="211"/>
      <c r="AD260" s="155">
        <f t="shared" si="16"/>
        <v>0</v>
      </c>
      <c r="AE260" s="217"/>
      <c r="AF260" s="155"/>
      <c r="AG260" s="217"/>
      <c r="AH260" s="155"/>
      <c r="AI260" s="145">
        <f t="shared" si="17"/>
        <v>0</v>
      </c>
      <c r="AJ260" s="161"/>
      <c r="CE260" s="169"/>
      <c r="CU260" s="170"/>
    </row>
    <row r="261" spans="1:99" s="168" customFormat="1" ht="24.95" customHeight="1">
      <c r="A261" s="150"/>
      <c r="B261" s="150"/>
      <c r="C261" s="313"/>
      <c r="D261" s="217"/>
      <c r="E261" s="217" t="str">
        <f>HLOOKUP(WEEKDAY(D261,2),data!$A$1:$G$2,2)</f>
        <v>(토)</v>
      </c>
      <c r="F261" s="150"/>
      <c r="G261" s="150"/>
      <c r="H261" s="152"/>
      <c r="I261" s="152" t="e">
        <f>VLOOKUP(J261,'사업장현황(25하)'!$A$2:$T$1836,3,FALSE)</f>
        <v>#N/A</v>
      </c>
      <c r="J261" s="172"/>
      <c r="K261" s="334"/>
      <c r="L261" s="167"/>
      <c r="M261" s="153" t="e">
        <f>VLOOKUP(J261,'사업장현황(25하)'!$A$2:$T$1836,13,FALSE)</f>
        <v>#N/A</v>
      </c>
      <c r="N261" s="150" t="e">
        <f>VLOOKUP(J261,'사업장현황(25하)'!$A$2:$T$1836,14,FALSE)</f>
        <v>#N/A</v>
      </c>
      <c r="O261" s="152" t="e">
        <f>VLOOKUP(J261,'사업장현황(25하)'!$A$2:$T$1836,2,FALSE)</f>
        <v>#N/A</v>
      </c>
      <c r="P261" s="152" t="e">
        <f>VLOOKUP(J261,'사업장현황(25하)'!$A$2:$T$1836,4,FALSE)</f>
        <v>#N/A</v>
      </c>
      <c r="Q261" s="150" t="e">
        <f>VLOOKUP(J261,'사업장현황(25하)'!$A$2:$T$1836,6,FALSE)</f>
        <v>#N/A</v>
      </c>
      <c r="R261" s="150" t="e">
        <f>VLOOKUP(J261,'사업장현황(25하)'!$A$2:$T$1836,7,FALSE)</f>
        <v>#N/A</v>
      </c>
      <c r="S261" s="150" t="e">
        <f>VLOOKUP(J261,'사업장현황(25하)'!$A$2:$T$1836,8,FALSE)</f>
        <v>#N/A</v>
      </c>
      <c r="T261" s="150" t="e">
        <f>VLOOKUP(J261,'사업장현황(25하)'!$A$2:$T$1836,9,FALSE)</f>
        <v>#N/A</v>
      </c>
      <c r="U261" s="150" t="e">
        <f>VLOOKUP(J261,'사업장현황(25하)'!$A$2:$T$1836,10,FALSE)</f>
        <v>#N/A</v>
      </c>
      <c r="V261" s="152" t="e">
        <f>VLOOKUP(J261,'사업장현황(25하)'!$A$2:$T$1836,12,FALSE)</f>
        <v>#N/A</v>
      </c>
      <c r="W261" s="217"/>
      <c r="X261" s="151"/>
      <c r="Y261" s="151" t="e">
        <f>VLOOKUP(J261,'사업장현황(25하)'!$A$2:$T$1836,11,FALSE)</f>
        <v>#N/A</v>
      </c>
      <c r="Z261" s="189"/>
      <c r="AA261" s="155"/>
      <c r="AB261" s="155"/>
      <c r="AC261" s="211"/>
      <c r="AD261" s="155">
        <f t="shared" si="16"/>
        <v>0</v>
      </c>
      <c r="AE261" s="217"/>
      <c r="AF261" s="155"/>
      <c r="AG261" s="217"/>
      <c r="AH261" s="155"/>
      <c r="AI261" s="145">
        <f t="shared" si="17"/>
        <v>0</v>
      </c>
      <c r="AJ261" s="161"/>
      <c r="CE261" s="169"/>
      <c r="CU261" s="170"/>
    </row>
    <row r="262" spans="1:99" s="168" customFormat="1" ht="24.95" customHeight="1">
      <c r="A262" s="150"/>
      <c r="B262" s="150"/>
      <c r="C262" s="313"/>
      <c r="D262" s="217"/>
      <c r="E262" s="217" t="str">
        <f>HLOOKUP(WEEKDAY(D262,2),data!$A$1:$G$2,2)</f>
        <v>(토)</v>
      </c>
      <c r="F262" s="150"/>
      <c r="G262" s="150"/>
      <c r="H262" s="152"/>
      <c r="I262" s="152" t="e">
        <f>VLOOKUP(J262,'사업장현황(25하)'!$A$2:$T$1836,3,FALSE)</f>
        <v>#N/A</v>
      </c>
      <c r="J262" s="172"/>
      <c r="K262" s="334"/>
      <c r="L262" s="167"/>
      <c r="M262" s="153" t="e">
        <f>VLOOKUP(J262,'사업장현황(25하)'!$A$2:$T$1836,13,FALSE)</f>
        <v>#N/A</v>
      </c>
      <c r="N262" s="150" t="e">
        <f>VLOOKUP(J262,'사업장현황(25하)'!$A$2:$T$1836,14,FALSE)</f>
        <v>#N/A</v>
      </c>
      <c r="O262" s="152" t="e">
        <f>VLOOKUP(J262,'사업장현황(25하)'!$A$2:$T$1836,2,FALSE)</f>
        <v>#N/A</v>
      </c>
      <c r="P262" s="152" t="e">
        <f>VLOOKUP(J262,'사업장현황(25하)'!$A$2:$T$1836,4,FALSE)</f>
        <v>#N/A</v>
      </c>
      <c r="Q262" s="150" t="e">
        <f>VLOOKUP(J262,'사업장현황(25하)'!$A$2:$T$1836,6,FALSE)</f>
        <v>#N/A</v>
      </c>
      <c r="R262" s="150" t="e">
        <f>VLOOKUP(J262,'사업장현황(25하)'!$A$2:$T$1836,7,FALSE)</f>
        <v>#N/A</v>
      </c>
      <c r="S262" s="150" t="e">
        <f>VLOOKUP(J262,'사업장현황(25하)'!$A$2:$T$1836,8,FALSE)</f>
        <v>#N/A</v>
      </c>
      <c r="T262" s="150" t="e">
        <f>VLOOKUP(J262,'사업장현황(25하)'!$A$2:$T$1836,9,FALSE)</f>
        <v>#N/A</v>
      </c>
      <c r="U262" s="150" t="e">
        <f>VLOOKUP(J262,'사업장현황(25하)'!$A$2:$T$1836,10,FALSE)</f>
        <v>#N/A</v>
      </c>
      <c r="V262" s="152" t="e">
        <f>VLOOKUP(J262,'사업장현황(25하)'!$A$2:$T$1836,12,FALSE)</f>
        <v>#N/A</v>
      </c>
      <c r="W262" s="217"/>
      <c r="X262" s="151"/>
      <c r="Y262" s="151" t="e">
        <f>VLOOKUP(J262,'사업장현황(25하)'!$A$2:$T$1836,11,FALSE)</f>
        <v>#N/A</v>
      </c>
      <c r="Z262" s="151"/>
      <c r="AA262" s="155"/>
      <c r="AB262" s="155"/>
      <c r="AC262" s="211"/>
      <c r="AD262" s="155">
        <f t="shared" si="16"/>
        <v>0</v>
      </c>
      <c r="AE262" s="217"/>
      <c r="AF262" s="155"/>
      <c r="AG262" s="217"/>
      <c r="AH262" s="155"/>
      <c r="AI262" s="145">
        <f t="shared" si="17"/>
        <v>0</v>
      </c>
      <c r="AJ262" s="161"/>
      <c r="CE262" s="169"/>
      <c r="CU262" s="170"/>
    </row>
    <row r="263" spans="1:99" s="168" customFormat="1" ht="24.95" customHeight="1">
      <c r="A263" s="150"/>
      <c r="B263" s="150"/>
      <c r="C263" s="313"/>
      <c r="D263" s="217"/>
      <c r="E263" s="217" t="str">
        <f>HLOOKUP(WEEKDAY(D263,2),data!$A$1:$G$2,2)</f>
        <v>(토)</v>
      </c>
      <c r="F263" s="150"/>
      <c r="G263" s="150"/>
      <c r="H263" s="152"/>
      <c r="I263" s="152" t="e">
        <f>VLOOKUP(J263,'사업장현황(25하)'!$A$2:$T$1836,3,FALSE)</f>
        <v>#N/A</v>
      </c>
      <c r="J263" s="152"/>
      <c r="K263" s="334"/>
      <c r="L263" s="167"/>
      <c r="M263" s="153" t="e">
        <f>VLOOKUP(J263,'사업장현황(25하)'!$A$2:$T$1836,13,FALSE)</f>
        <v>#N/A</v>
      </c>
      <c r="N263" s="150" t="e">
        <f>VLOOKUP(J263,'사업장현황(25하)'!$A$2:$T$1836,14,FALSE)</f>
        <v>#N/A</v>
      </c>
      <c r="O263" s="152" t="e">
        <f>VLOOKUP(J263,'사업장현황(25하)'!$A$2:$T$1836,2,FALSE)</f>
        <v>#N/A</v>
      </c>
      <c r="P263" s="152" t="e">
        <f>VLOOKUP(J263,'사업장현황(25하)'!$A$2:$T$1836,4,FALSE)</f>
        <v>#N/A</v>
      </c>
      <c r="Q263" s="150" t="e">
        <f>VLOOKUP(J263,'사업장현황(25하)'!$A$2:$T$1836,6,FALSE)</f>
        <v>#N/A</v>
      </c>
      <c r="R263" s="150" t="e">
        <f>VLOOKUP(J263,'사업장현황(25하)'!$A$2:$T$1836,7,FALSE)</f>
        <v>#N/A</v>
      </c>
      <c r="S263" s="150" t="e">
        <f>VLOOKUP(J263,'사업장현황(25하)'!$A$2:$T$1836,8,FALSE)</f>
        <v>#N/A</v>
      </c>
      <c r="T263" s="150" t="e">
        <f>VLOOKUP(J263,'사업장현황(25하)'!$A$2:$T$1836,9,FALSE)</f>
        <v>#N/A</v>
      </c>
      <c r="U263" s="150" t="e">
        <f>VLOOKUP(J263,'사업장현황(25하)'!$A$2:$T$1836,10,FALSE)</f>
        <v>#N/A</v>
      </c>
      <c r="V263" s="152" t="e">
        <f>VLOOKUP(J263,'사업장현황(25하)'!$A$2:$T$1836,12,FALSE)</f>
        <v>#N/A</v>
      </c>
      <c r="W263" s="217"/>
      <c r="X263" s="151"/>
      <c r="Y263" s="151" t="e">
        <f>VLOOKUP(J263,'사업장현황(25하)'!$A$2:$T$1836,11,FALSE)</f>
        <v>#N/A</v>
      </c>
      <c r="Z263" s="189"/>
      <c r="AA263" s="155"/>
      <c r="AB263" s="155"/>
      <c r="AC263" s="211"/>
      <c r="AD263" s="155">
        <f t="shared" si="16"/>
        <v>0</v>
      </c>
      <c r="AE263" s="217"/>
      <c r="AF263" s="155"/>
      <c r="AG263" s="217"/>
      <c r="AH263" s="155"/>
      <c r="AI263" s="145">
        <f t="shared" si="17"/>
        <v>0</v>
      </c>
      <c r="AJ263" s="161"/>
      <c r="CE263" s="169"/>
      <c r="CU263" s="170"/>
    </row>
    <row r="264" spans="1:99" s="168" customFormat="1" ht="24.95" customHeight="1">
      <c r="A264" s="150"/>
      <c r="B264" s="150"/>
      <c r="C264" s="313"/>
      <c r="D264" s="217"/>
      <c r="E264" s="217" t="str">
        <f>HLOOKUP(WEEKDAY(D264,2),data!$A$1:$G$2,2)</f>
        <v>(토)</v>
      </c>
      <c r="F264" s="150"/>
      <c r="G264" s="150"/>
      <c r="H264" s="152"/>
      <c r="I264" s="152" t="e">
        <f>VLOOKUP(J264,'사업장현황(25하)'!$A$2:$T$1836,3,FALSE)</f>
        <v>#N/A</v>
      </c>
      <c r="J264" s="152"/>
      <c r="K264" s="334"/>
      <c r="L264" s="167"/>
      <c r="M264" s="153" t="e">
        <f>VLOOKUP(J264,'사업장현황(25하)'!$A$2:$T$1836,13,FALSE)</f>
        <v>#N/A</v>
      </c>
      <c r="N264" s="150" t="e">
        <f>VLOOKUP(J264,'사업장현황(25하)'!$A$2:$T$1836,14,FALSE)</f>
        <v>#N/A</v>
      </c>
      <c r="O264" s="152" t="e">
        <f>VLOOKUP(J264,'사업장현황(25하)'!$A$2:$T$1836,2,FALSE)</f>
        <v>#N/A</v>
      </c>
      <c r="P264" s="152" t="e">
        <f>VLOOKUP(J264,'사업장현황(25하)'!$A$2:$T$1836,4,FALSE)</f>
        <v>#N/A</v>
      </c>
      <c r="Q264" s="150" t="e">
        <f>VLOOKUP(J264,'사업장현황(25하)'!$A$2:$T$1836,6,FALSE)</f>
        <v>#N/A</v>
      </c>
      <c r="R264" s="150" t="e">
        <f>VLOOKUP(J264,'사업장현황(25하)'!$A$2:$T$1836,7,FALSE)</f>
        <v>#N/A</v>
      </c>
      <c r="S264" s="150" t="e">
        <f>VLOOKUP(J264,'사업장현황(25하)'!$A$2:$T$1836,8,FALSE)</f>
        <v>#N/A</v>
      </c>
      <c r="T264" s="150" t="e">
        <f>VLOOKUP(J264,'사업장현황(25하)'!$A$2:$T$1836,9,FALSE)</f>
        <v>#N/A</v>
      </c>
      <c r="U264" s="150" t="e">
        <f>VLOOKUP(J264,'사업장현황(25하)'!$A$2:$T$1836,10,FALSE)</f>
        <v>#N/A</v>
      </c>
      <c r="V264" s="152" t="e">
        <f>VLOOKUP(J264,'사업장현황(25하)'!$A$2:$T$1836,12,FALSE)</f>
        <v>#N/A</v>
      </c>
      <c r="W264" s="217"/>
      <c r="X264" s="151"/>
      <c r="Y264" s="151" t="e">
        <f>VLOOKUP(J264,'사업장현황(25하)'!$A$2:$T$1836,11,FALSE)</f>
        <v>#N/A</v>
      </c>
      <c r="Z264" s="151"/>
      <c r="AA264" s="155"/>
      <c r="AB264" s="155"/>
      <c r="AC264" s="211"/>
      <c r="AD264" s="155">
        <f t="shared" si="16"/>
        <v>0</v>
      </c>
      <c r="AE264" s="217"/>
      <c r="AF264" s="155"/>
      <c r="AG264" s="217"/>
      <c r="AH264" s="155"/>
      <c r="AI264" s="145">
        <f t="shared" si="17"/>
        <v>0</v>
      </c>
      <c r="AJ264" s="161"/>
      <c r="CE264" s="169"/>
      <c r="CU264" s="170"/>
    </row>
    <row r="265" spans="1:99" s="168" customFormat="1" ht="24.95" customHeight="1">
      <c r="A265" s="150"/>
      <c r="B265" s="150"/>
      <c r="C265" s="313"/>
      <c r="D265" s="217"/>
      <c r="E265" s="217" t="str">
        <f>HLOOKUP(WEEKDAY(D265,2),data!$A$1:$G$2,2)</f>
        <v>(토)</v>
      </c>
      <c r="F265" s="150"/>
      <c r="G265" s="150"/>
      <c r="H265" s="152"/>
      <c r="I265" s="152" t="e">
        <f>VLOOKUP(J265,'사업장현황(25하)'!$A$2:$T$1836,3,FALSE)</f>
        <v>#N/A</v>
      </c>
      <c r="J265" s="152"/>
      <c r="K265" s="334"/>
      <c r="L265" s="167"/>
      <c r="M265" s="153" t="e">
        <f>VLOOKUP(J265,'사업장현황(25하)'!$A$2:$T$1836,13,FALSE)</f>
        <v>#N/A</v>
      </c>
      <c r="N265" s="150" t="e">
        <f>VLOOKUP(J265,'사업장현황(25하)'!$A$2:$T$1836,14,FALSE)</f>
        <v>#N/A</v>
      </c>
      <c r="O265" s="152" t="e">
        <f>VLOOKUP(J265,'사업장현황(25하)'!$A$2:$T$1836,2,FALSE)</f>
        <v>#N/A</v>
      </c>
      <c r="P265" s="152" t="e">
        <f>VLOOKUP(J265,'사업장현황(25하)'!$A$2:$T$1836,4,FALSE)</f>
        <v>#N/A</v>
      </c>
      <c r="Q265" s="150" t="e">
        <f>VLOOKUP(J265,'사업장현황(25하)'!$A$2:$T$1836,6,FALSE)</f>
        <v>#N/A</v>
      </c>
      <c r="R265" s="150" t="e">
        <f>VLOOKUP(J265,'사업장현황(25하)'!$A$2:$T$1836,7,FALSE)</f>
        <v>#N/A</v>
      </c>
      <c r="S265" s="150" t="e">
        <f>VLOOKUP(J265,'사업장현황(25하)'!$A$2:$T$1836,8,FALSE)</f>
        <v>#N/A</v>
      </c>
      <c r="T265" s="150" t="e">
        <f>VLOOKUP(J265,'사업장현황(25하)'!$A$2:$T$1836,9,FALSE)</f>
        <v>#N/A</v>
      </c>
      <c r="U265" s="150" t="e">
        <f>VLOOKUP(J265,'사업장현황(25하)'!$A$2:$T$1836,10,FALSE)</f>
        <v>#N/A</v>
      </c>
      <c r="V265" s="152" t="e">
        <f>VLOOKUP(J265,'사업장현황(25하)'!$A$2:$T$1836,12,FALSE)</f>
        <v>#N/A</v>
      </c>
      <c r="W265" s="217"/>
      <c r="X265" s="151"/>
      <c r="Y265" s="151" t="e">
        <f>VLOOKUP(J265,'사업장현황(25하)'!$A$2:$T$1836,11,FALSE)</f>
        <v>#N/A</v>
      </c>
      <c r="Z265" s="189"/>
      <c r="AA265" s="155"/>
      <c r="AB265" s="155"/>
      <c r="AC265" s="211"/>
      <c r="AD265" s="155">
        <f t="shared" si="16"/>
        <v>0</v>
      </c>
      <c r="AE265" s="217"/>
      <c r="AF265" s="155"/>
      <c r="AG265" s="217"/>
      <c r="AH265" s="155"/>
      <c r="AI265" s="145">
        <f t="shared" si="17"/>
        <v>0</v>
      </c>
      <c r="AJ265" s="161"/>
      <c r="CE265" s="169"/>
      <c r="CU265" s="170"/>
    </row>
    <row r="266" spans="1:99" s="168" customFormat="1" ht="24.95" customHeight="1">
      <c r="A266" s="150"/>
      <c r="B266" s="150"/>
      <c r="C266" s="313"/>
      <c r="D266" s="217"/>
      <c r="E266" s="217" t="str">
        <f>HLOOKUP(WEEKDAY(D266,2),data!$A$1:$G$2,2)</f>
        <v>(토)</v>
      </c>
      <c r="F266" s="150"/>
      <c r="G266" s="150"/>
      <c r="H266" s="152"/>
      <c r="I266" s="152" t="e">
        <f>VLOOKUP(J266,'사업장현황(25하)'!$A$2:$T$1836,3,FALSE)</f>
        <v>#N/A</v>
      </c>
      <c r="J266" s="152"/>
      <c r="K266" s="334"/>
      <c r="L266" s="167"/>
      <c r="M266" s="153" t="e">
        <f>VLOOKUP(J266,'사업장현황(25하)'!$A$2:$T$1836,13,FALSE)</f>
        <v>#N/A</v>
      </c>
      <c r="N266" s="150" t="e">
        <f>VLOOKUP(J266,'사업장현황(25하)'!$A$2:$T$1836,14,FALSE)</f>
        <v>#N/A</v>
      </c>
      <c r="O266" s="152" t="e">
        <f>VLOOKUP(J266,'사업장현황(25하)'!$A$2:$T$1836,2,FALSE)</f>
        <v>#N/A</v>
      </c>
      <c r="P266" s="152" t="e">
        <f>VLOOKUP(J266,'사업장현황(25하)'!$A$2:$T$1836,4,FALSE)</f>
        <v>#N/A</v>
      </c>
      <c r="Q266" s="150" t="e">
        <f>VLOOKUP(J266,'사업장현황(25하)'!$A$2:$T$1836,6,FALSE)</f>
        <v>#N/A</v>
      </c>
      <c r="R266" s="150" t="e">
        <f>VLOOKUP(J266,'사업장현황(25하)'!$A$2:$T$1836,7,FALSE)</f>
        <v>#N/A</v>
      </c>
      <c r="S266" s="150" t="e">
        <f>VLOOKUP(J266,'사업장현황(25하)'!$A$2:$T$1836,8,FALSE)</f>
        <v>#N/A</v>
      </c>
      <c r="T266" s="150" t="e">
        <f>VLOOKUP(J266,'사업장현황(25하)'!$A$2:$T$1836,9,FALSE)</f>
        <v>#N/A</v>
      </c>
      <c r="U266" s="150" t="e">
        <f>VLOOKUP(J266,'사업장현황(25하)'!$A$2:$T$1836,10,FALSE)</f>
        <v>#N/A</v>
      </c>
      <c r="V266" s="152" t="e">
        <f>VLOOKUP(J266,'사업장현황(25하)'!$A$2:$T$1836,12,FALSE)</f>
        <v>#N/A</v>
      </c>
      <c r="W266" s="217"/>
      <c r="X266" s="151"/>
      <c r="Y266" s="151" t="e">
        <f>VLOOKUP(J266,'사업장현황(25하)'!$A$2:$T$1836,11,FALSE)</f>
        <v>#N/A</v>
      </c>
      <c r="Z266" s="151"/>
      <c r="AA266" s="155"/>
      <c r="AB266" s="155"/>
      <c r="AC266" s="211"/>
      <c r="AD266" s="155">
        <f t="shared" ref="AD266:AD329" si="18">SUM(AA266:AC266)</f>
        <v>0</v>
      </c>
      <c r="AE266" s="217"/>
      <c r="AF266" s="155"/>
      <c r="AG266" s="217"/>
      <c r="AH266" s="155"/>
      <c r="AI266" s="145">
        <f t="shared" ref="AI266:AI329" si="19">SUM(AF266,AH266)</f>
        <v>0</v>
      </c>
      <c r="AJ266" s="161"/>
      <c r="CE266" s="169"/>
      <c r="CU266" s="170"/>
    </row>
    <row r="267" spans="1:99" s="186" customFormat="1" ht="24.95" customHeight="1">
      <c r="A267" s="150"/>
      <c r="B267" s="150"/>
      <c r="C267" s="313"/>
      <c r="D267" s="217"/>
      <c r="E267" s="217" t="str">
        <f>HLOOKUP(WEEKDAY(D267,2),data!$A$1:$G$2,2)</f>
        <v>(토)</v>
      </c>
      <c r="F267" s="150"/>
      <c r="G267" s="150"/>
      <c r="H267" s="152"/>
      <c r="I267" s="152" t="e">
        <f>VLOOKUP(J267,'사업장현황(25하)'!$A$2:$T$1836,3,FALSE)</f>
        <v>#N/A</v>
      </c>
      <c r="J267" s="172"/>
      <c r="K267" s="334"/>
      <c r="L267" s="185"/>
      <c r="M267" s="153" t="e">
        <f>VLOOKUP(J267,'사업장현황(25하)'!$A$2:$T$1836,13,FALSE)</f>
        <v>#N/A</v>
      </c>
      <c r="N267" s="150" t="e">
        <f>VLOOKUP(J267,'사업장현황(25하)'!$A$2:$T$1836,14,FALSE)</f>
        <v>#N/A</v>
      </c>
      <c r="O267" s="152" t="e">
        <f>VLOOKUP(J267,'사업장현황(25하)'!$A$2:$T$1836,2,FALSE)</f>
        <v>#N/A</v>
      </c>
      <c r="P267" s="152" t="e">
        <f>VLOOKUP(J267,'사업장현황(25하)'!$A$2:$T$1836,4,FALSE)</f>
        <v>#N/A</v>
      </c>
      <c r="Q267" s="150" t="e">
        <f>VLOOKUP(J267,'사업장현황(25하)'!$A$2:$T$1836,6,FALSE)</f>
        <v>#N/A</v>
      </c>
      <c r="R267" s="150" t="e">
        <f>VLOOKUP(J267,'사업장현황(25하)'!$A$2:$T$1836,7,FALSE)</f>
        <v>#N/A</v>
      </c>
      <c r="S267" s="150" t="e">
        <f>VLOOKUP(J267,'사업장현황(25하)'!$A$2:$T$1836,8,FALSE)</f>
        <v>#N/A</v>
      </c>
      <c r="T267" s="150" t="e">
        <f>VLOOKUP(J267,'사업장현황(25하)'!$A$2:$T$1836,9,FALSE)</f>
        <v>#N/A</v>
      </c>
      <c r="U267" s="150" t="e">
        <f>VLOOKUP(J267,'사업장현황(25하)'!$A$2:$T$1836,10,FALSE)</f>
        <v>#N/A</v>
      </c>
      <c r="V267" s="152" t="e">
        <f>VLOOKUP(J267,'사업장현황(25하)'!$A$2:$T$1836,12,FALSE)</f>
        <v>#N/A</v>
      </c>
      <c r="W267" s="217"/>
      <c r="X267" s="151"/>
      <c r="Y267" s="151" t="e">
        <f>VLOOKUP(J267,'사업장현황(25하)'!$A$2:$T$1836,11,FALSE)</f>
        <v>#N/A</v>
      </c>
      <c r="Z267" s="151"/>
      <c r="AA267" s="155"/>
      <c r="AB267" s="155"/>
      <c r="AC267" s="211"/>
      <c r="AD267" s="155">
        <f t="shared" si="18"/>
        <v>0</v>
      </c>
      <c r="AE267" s="217"/>
      <c r="AF267" s="155"/>
      <c r="AG267" s="217"/>
      <c r="AH267" s="155"/>
      <c r="AI267" s="145">
        <f t="shared" si="19"/>
        <v>0</v>
      </c>
      <c r="AJ267" s="161"/>
      <c r="CE267" s="187"/>
      <c r="CU267" s="188"/>
    </row>
    <row r="268" spans="1:99" s="186" customFormat="1" ht="24.95" customHeight="1">
      <c r="A268" s="150"/>
      <c r="B268" s="150"/>
      <c r="C268" s="313"/>
      <c r="D268" s="217"/>
      <c r="E268" s="217" t="str">
        <f>HLOOKUP(WEEKDAY(D268,2),data!$A$1:$G$2,2)</f>
        <v>(토)</v>
      </c>
      <c r="F268" s="150"/>
      <c r="G268" s="150"/>
      <c r="H268" s="152"/>
      <c r="I268" s="152" t="e">
        <f>VLOOKUP(J268,'사업장현황(25하)'!$A$2:$T$1836,3,FALSE)</f>
        <v>#N/A</v>
      </c>
      <c r="J268" s="172"/>
      <c r="K268" s="334"/>
      <c r="L268" s="185"/>
      <c r="M268" s="153" t="e">
        <f>VLOOKUP(J268,'사업장현황(25하)'!$A$2:$T$1836,13,FALSE)</f>
        <v>#N/A</v>
      </c>
      <c r="N268" s="150" t="e">
        <f>VLOOKUP(J268,'사업장현황(25하)'!$A$2:$T$1836,14,FALSE)</f>
        <v>#N/A</v>
      </c>
      <c r="O268" s="152" t="e">
        <f>VLOOKUP(J268,'사업장현황(25하)'!$A$2:$T$1836,2,FALSE)</f>
        <v>#N/A</v>
      </c>
      <c r="P268" s="152" t="e">
        <f>VLOOKUP(J268,'사업장현황(25하)'!$A$2:$T$1836,4,FALSE)</f>
        <v>#N/A</v>
      </c>
      <c r="Q268" s="150" t="e">
        <f>VLOOKUP(J268,'사업장현황(25하)'!$A$2:$T$1836,6,FALSE)</f>
        <v>#N/A</v>
      </c>
      <c r="R268" s="150" t="e">
        <f>VLOOKUP(J268,'사업장현황(25하)'!$A$2:$T$1836,7,FALSE)</f>
        <v>#N/A</v>
      </c>
      <c r="S268" s="150" t="e">
        <f>VLOOKUP(J268,'사업장현황(25하)'!$A$2:$T$1836,8,FALSE)</f>
        <v>#N/A</v>
      </c>
      <c r="T268" s="150" t="e">
        <f>VLOOKUP(J268,'사업장현황(25하)'!$A$2:$T$1836,9,FALSE)</f>
        <v>#N/A</v>
      </c>
      <c r="U268" s="150" t="e">
        <f>VLOOKUP(J268,'사업장현황(25하)'!$A$2:$T$1836,10,FALSE)</f>
        <v>#N/A</v>
      </c>
      <c r="V268" s="152" t="e">
        <f>VLOOKUP(J268,'사업장현황(25하)'!$A$2:$T$1836,12,FALSE)</f>
        <v>#N/A</v>
      </c>
      <c r="W268" s="217"/>
      <c r="X268" s="151"/>
      <c r="Y268" s="151" t="e">
        <f>VLOOKUP(J268,'사업장현황(25하)'!$A$2:$T$1836,11,FALSE)</f>
        <v>#N/A</v>
      </c>
      <c r="Z268" s="151"/>
      <c r="AA268" s="155"/>
      <c r="AB268" s="155"/>
      <c r="AC268" s="211"/>
      <c r="AD268" s="155">
        <f t="shared" si="18"/>
        <v>0</v>
      </c>
      <c r="AE268" s="217"/>
      <c r="AF268" s="155"/>
      <c r="AG268" s="217"/>
      <c r="AH268" s="155"/>
      <c r="AI268" s="145">
        <f t="shared" si="19"/>
        <v>0</v>
      </c>
      <c r="AJ268" s="161"/>
      <c r="CE268" s="187"/>
      <c r="CU268" s="188"/>
    </row>
    <row r="269" spans="1:99" s="168" customFormat="1" ht="24.95" customHeight="1">
      <c r="A269" s="150"/>
      <c r="B269" s="150"/>
      <c r="C269" s="313"/>
      <c r="D269" s="217"/>
      <c r="E269" s="217" t="str">
        <f>HLOOKUP(WEEKDAY(D269,2),data!$A$1:$G$2,2)</f>
        <v>(토)</v>
      </c>
      <c r="F269" s="150"/>
      <c r="G269" s="150"/>
      <c r="H269" s="152"/>
      <c r="I269" s="152" t="e">
        <f>VLOOKUP(J269,'사업장현황(25하)'!$A$2:$T$1836,3,FALSE)</f>
        <v>#N/A</v>
      </c>
      <c r="J269" s="172"/>
      <c r="K269" s="334"/>
      <c r="L269" s="167"/>
      <c r="M269" s="153" t="e">
        <f>VLOOKUP(J269,'사업장현황(25하)'!$A$2:$T$1836,13,FALSE)</f>
        <v>#N/A</v>
      </c>
      <c r="N269" s="150" t="e">
        <f>VLOOKUP(J269,'사업장현황(25하)'!$A$2:$T$1836,14,FALSE)</f>
        <v>#N/A</v>
      </c>
      <c r="O269" s="152" t="e">
        <f>VLOOKUP(J269,'사업장현황(25하)'!$A$2:$T$1836,2,FALSE)</f>
        <v>#N/A</v>
      </c>
      <c r="P269" s="152" t="e">
        <f>VLOOKUP(J269,'사업장현황(25하)'!$A$2:$T$1836,4,FALSE)</f>
        <v>#N/A</v>
      </c>
      <c r="Q269" s="150" t="e">
        <f>VLOOKUP(J269,'사업장현황(25하)'!$A$2:$T$1836,6,FALSE)</f>
        <v>#N/A</v>
      </c>
      <c r="R269" s="150" t="e">
        <f>VLOOKUP(J269,'사업장현황(25하)'!$A$2:$T$1836,7,FALSE)</f>
        <v>#N/A</v>
      </c>
      <c r="S269" s="150" t="e">
        <f>VLOOKUP(J269,'사업장현황(25하)'!$A$2:$T$1836,8,FALSE)</f>
        <v>#N/A</v>
      </c>
      <c r="T269" s="150" t="e">
        <f>VLOOKUP(J269,'사업장현황(25하)'!$A$2:$T$1836,9,FALSE)</f>
        <v>#N/A</v>
      </c>
      <c r="U269" s="150" t="e">
        <f>VLOOKUP(J269,'사업장현황(25하)'!$A$2:$T$1836,10,FALSE)</f>
        <v>#N/A</v>
      </c>
      <c r="V269" s="152" t="e">
        <f>VLOOKUP(J269,'사업장현황(25하)'!$A$2:$T$1836,12,FALSE)</f>
        <v>#N/A</v>
      </c>
      <c r="W269" s="217"/>
      <c r="X269" s="151"/>
      <c r="Y269" s="151" t="e">
        <f>VLOOKUP(J269,'사업장현황(25하)'!$A$2:$T$1836,11,FALSE)</f>
        <v>#N/A</v>
      </c>
      <c r="Z269" s="189"/>
      <c r="AA269" s="155"/>
      <c r="AB269" s="155"/>
      <c r="AC269" s="211"/>
      <c r="AD269" s="155">
        <f t="shared" si="18"/>
        <v>0</v>
      </c>
      <c r="AE269" s="217"/>
      <c r="AF269" s="155"/>
      <c r="AG269" s="217"/>
      <c r="AH269" s="155"/>
      <c r="AI269" s="145">
        <f t="shared" si="19"/>
        <v>0</v>
      </c>
      <c r="AJ269" s="161"/>
      <c r="CE269" s="169"/>
      <c r="CU269" s="170"/>
    </row>
    <row r="270" spans="1:99" s="168" customFormat="1" ht="24.95" customHeight="1">
      <c r="A270" s="150"/>
      <c r="B270" s="150"/>
      <c r="C270" s="313"/>
      <c r="D270" s="217"/>
      <c r="E270" s="217" t="str">
        <f>HLOOKUP(WEEKDAY(D270,2),data!$A$1:$G$2,2)</f>
        <v>(토)</v>
      </c>
      <c r="F270" s="150"/>
      <c r="G270" s="150"/>
      <c r="H270" s="152"/>
      <c r="I270" s="152" t="e">
        <f>VLOOKUP(J270,'사업장현황(25하)'!$A$2:$T$1836,3,FALSE)</f>
        <v>#N/A</v>
      </c>
      <c r="J270" s="172"/>
      <c r="K270" s="334"/>
      <c r="L270" s="167"/>
      <c r="M270" s="153" t="e">
        <f>VLOOKUP(J270,'사업장현황(25하)'!$A$2:$T$1836,13,FALSE)</f>
        <v>#N/A</v>
      </c>
      <c r="N270" s="150" t="e">
        <f>VLOOKUP(J270,'사업장현황(25하)'!$A$2:$T$1836,14,FALSE)</f>
        <v>#N/A</v>
      </c>
      <c r="O270" s="152" t="e">
        <f>VLOOKUP(J270,'사업장현황(25하)'!$A$2:$T$1836,2,FALSE)</f>
        <v>#N/A</v>
      </c>
      <c r="P270" s="152" t="e">
        <f>VLOOKUP(J270,'사업장현황(25하)'!$A$2:$T$1836,4,FALSE)</f>
        <v>#N/A</v>
      </c>
      <c r="Q270" s="150" t="e">
        <f>VLOOKUP(J270,'사업장현황(25하)'!$A$2:$T$1836,6,FALSE)</f>
        <v>#N/A</v>
      </c>
      <c r="R270" s="150" t="e">
        <f>VLOOKUP(J270,'사업장현황(25하)'!$A$2:$T$1836,7,FALSE)</f>
        <v>#N/A</v>
      </c>
      <c r="S270" s="150" t="e">
        <f>VLOOKUP(J270,'사업장현황(25하)'!$A$2:$T$1836,8,FALSE)</f>
        <v>#N/A</v>
      </c>
      <c r="T270" s="150" t="e">
        <f>VLOOKUP(J270,'사업장현황(25하)'!$A$2:$T$1836,9,FALSE)</f>
        <v>#N/A</v>
      </c>
      <c r="U270" s="150" t="e">
        <f>VLOOKUP(J270,'사업장현황(25하)'!$A$2:$T$1836,10,FALSE)</f>
        <v>#N/A</v>
      </c>
      <c r="V270" s="152" t="e">
        <f>VLOOKUP(J270,'사업장현황(25하)'!$A$2:$T$1836,12,FALSE)</f>
        <v>#N/A</v>
      </c>
      <c r="W270" s="217"/>
      <c r="X270" s="151"/>
      <c r="Y270" s="151" t="e">
        <f>VLOOKUP(J270,'사업장현황(25하)'!$A$2:$T$1836,11,FALSE)</f>
        <v>#N/A</v>
      </c>
      <c r="Z270" s="151"/>
      <c r="AA270" s="155"/>
      <c r="AB270" s="155"/>
      <c r="AC270" s="211"/>
      <c r="AD270" s="155">
        <f t="shared" si="18"/>
        <v>0</v>
      </c>
      <c r="AE270" s="217"/>
      <c r="AF270" s="155"/>
      <c r="AG270" s="217"/>
      <c r="AH270" s="155"/>
      <c r="AI270" s="145">
        <f t="shared" si="19"/>
        <v>0</v>
      </c>
      <c r="AJ270" s="161"/>
      <c r="CE270" s="169"/>
      <c r="CU270" s="170"/>
    </row>
    <row r="271" spans="1:99" s="168" customFormat="1" ht="24.95" customHeight="1">
      <c r="A271" s="150"/>
      <c r="B271" s="150"/>
      <c r="C271" s="313"/>
      <c r="D271" s="217"/>
      <c r="E271" s="217" t="str">
        <f>HLOOKUP(WEEKDAY(D271,2),data!$A$1:$G$2,2)</f>
        <v>(토)</v>
      </c>
      <c r="F271" s="150"/>
      <c r="G271" s="150"/>
      <c r="H271" s="152"/>
      <c r="I271" s="152" t="e">
        <f>VLOOKUP(J271,'사업장현황(25하)'!$A$2:$T$1836,3,FALSE)</f>
        <v>#N/A</v>
      </c>
      <c r="J271" s="172"/>
      <c r="K271" s="334"/>
      <c r="L271" s="167"/>
      <c r="M271" s="153" t="e">
        <f>VLOOKUP(J271,'사업장현황(25하)'!$A$2:$T$1836,13,FALSE)</f>
        <v>#N/A</v>
      </c>
      <c r="N271" s="150" t="e">
        <f>VLOOKUP(J271,'사업장현황(25하)'!$A$2:$T$1836,14,FALSE)</f>
        <v>#N/A</v>
      </c>
      <c r="O271" s="152" t="e">
        <f>VLOOKUP(J271,'사업장현황(25하)'!$A$2:$T$1836,2,FALSE)</f>
        <v>#N/A</v>
      </c>
      <c r="P271" s="152" t="e">
        <f>VLOOKUP(J271,'사업장현황(25하)'!$A$2:$T$1836,4,FALSE)</f>
        <v>#N/A</v>
      </c>
      <c r="Q271" s="150" t="e">
        <f>VLOOKUP(J271,'사업장현황(25하)'!$A$2:$T$1836,6,FALSE)</f>
        <v>#N/A</v>
      </c>
      <c r="R271" s="150" t="e">
        <f>VLOOKUP(J271,'사업장현황(25하)'!$A$2:$T$1836,7,FALSE)</f>
        <v>#N/A</v>
      </c>
      <c r="S271" s="150" t="e">
        <f>VLOOKUP(J271,'사업장현황(25하)'!$A$2:$T$1836,8,FALSE)</f>
        <v>#N/A</v>
      </c>
      <c r="T271" s="150" t="e">
        <f>VLOOKUP(J271,'사업장현황(25하)'!$A$2:$T$1836,9,FALSE)</f>
        <v>#N/A</v>
      </c>
      <c r="U271" s="150" t="e">
        <f>VLOOKUP(J271,'사업장현황(25하)'!$A$2:$T$1836,10,FALSE)</f>
        <v>#N/A</v>
      </c>
      <c r="V271" s="152" t="e">
        <f>VLOOKUP(J271,'사업장현황(25하)'!$A$2:$T$1836,12,FALSE)</f>
        <v>#N/A</v>
      </c>
      <c r="W271" s="217"/>
      <c r="X271" s="151"/>
      <c r="Y271" s="151" t="e">
        <f>VLOOKUP(J271,'사업장현황(25하)'!$A$2:$T$1836,11,FALSE)</f>
        <v>#N/A</v>
      </c>
      <c r="Z271" s="189"/>
      <c r="AA271" s="155"/>
      <c r="AB271" s="155"/>
      <c r="AC271" s="211"/>
      <c r="AD271" s="155">
        <f t="shared" si="18"/>
        <v>0</v>
      </c>
      <c r="AE271" s="217"/>
      <c r="AF271" s="155"/>
      <c r="AG271" s="217"/>
      <c r="AH271" s="155"/>
      <c r="AI271" s="145">
        <f t="shared" si="19"/>
        <v>0</v>
      </c>
      <c r="AJ271" s="161"/>
      <c r="CE271" s="169"/>
      <c r="CU271" s="170"/>
    </row>
    <row r="272" spans="1:99" s="168" customFormat="1" ht="24.95" customHeight="1">
      <c r="A272" s="150"/>
      <c r="B272" s="150"/>
      <c r="C272" s="313"/>
      <c r="D272" s="217"/>
      <c r="E272" s="217" t="str">
        <f>HLOOKUP(WEEKDAY(D272,2),data!$A$1:$G$2,2)</f>
        <v>(토)</v>
      </c>
      <c r="F272" s="150"/>
      <c r="G272" s="150"/>
      <c r="H272" s="152"/>
      <c r="I272" s="152" t="e">
        <f>VLOOKUP(J272,'사업장현황(25하)'!$A$2:$T$1836,3,FALSE)</f>
        <v>#N/A</v>
      </c>
      <c r="J272" s="172"/>
      <c r="K272" s="334"/>
      <c r="L272" s="167"/>
      <c r="M272" s="153" t="e">
        <f>VLOOKUP(J272,'사업장현황(25하)'!$A$2:$T$1836,13,FALSE)</f>
        <v>#N/A</v>
      </c>
      <c r="N272" s="150" t="e">
        <f>VLOOKUP(J272,'사업장현황(25하)'!$A$2:$T$1836,14,FALSE)</f>
        <v>#N/A</v>
      </c>
      <c r="O272" s="152" t="e">
        <f>VLOOKUP(J272,'사업장현황(25하)'!$A$2:$T$1836,2,FALSE)</f>
        <v>#N/A</v>
      </c>
      <c r="P272" s="152" t="e">
        <f>VLOOKUP(J272,'사업장현황(25하)'!$A$2:$T$1836,4,FALSE)</f>
        <v>#N/A</v>
      </c>
      <c r="Q272" s="150" t="e">
        <f>VLOOKUP(J272,'사업장현황(25하)'!$A$2:$T$1836,6,FALSE)</f>
        <v>#N/A</v>
      </c>
      <c r="R272" s="150" t="e">
        <f>VLOOKUP(J272,'사업장현황(25하)'!$A$2:$T$1836,7,FALSE)</f>
        <v>#N/A</v>
      </c>
      <c r="S272" s="150" t="e">
        <f>VLOOKUP(J272,'사업장현황(25하)'!$A$2:$T$1836,8,FALSE)</f>
        <v>#N/A</v>
      </c>
      <c r="T272" s="150" t="e">
        <f>VLOOKUP(J272,'사업장현황(25하)'!$A$2:$T$1836,9,FALSE)</f>
        <v>#N/A</v>
      </c>
      <c r="U272" s="150" t="e">
        <f>VLOOKUP(J272,'사업장현황(25하)'!$A$2:$T$1836,10,FALSE)</f>
        <v>#N/A</v>
      </c>
      <c r="V272" s="152" t="e">
        <f>VLOOKUP(J272,'사업장현황(25하)'!$A$2:$T$1836,12,FALSE)</f>
        <v>#N/A</v>
      </c>
      <c r="W272" s="217"/>
      <c r="X272" s="151"/>
      <c r="Y272" s="151" t="e">
        <f>VLOOKUP(J272,'사업장현황(25하)'!$A$2:$T$1836,11,FALSE)</f>
        <v>#N/A</v>
      </c>
      <c r="Z272" s="189"/>
      <c r="AA272" s="155"/>
      <c r="AB272" s="155"/>
      <c r="AC272" s="211"/>
      <c r="AD272" s="155">
        <f t="shared" si="18"/>
        <v>0</v>
      </c>
      <c r="AE272" s="217"/>
      <c r="AF272" s="155"/>
      <c r="AG272" s="217"/>
      <c r="AH272" s="155"/>
      <c r="AI272" s="145">
        <f t="shared" si="19"/>
        <v>0</v>
      </c>
      <c r="AJ272" s="161"/>
      <c r="CE272" s="169"/>
      <c r="CU272" s="170"/>
    </row>
    <row r="273" spans="1:99" s="168" customFormat="1" ht="24.95" customHeight="1">
      <c r="A273" s="150"/>
      <c r="B273" s="150"/>
      <c r="C273" s="313"/>
      <c r="D273" s="217"/>
      <c r="E273" s="217" t="str">
        <f>HLOOKUP(WEEKDAY(D273,2),data!$A$1:$G$2,2)</f>
        <v>(토)</v>
      </c>
      <c r="F273" s="150"/>
      <c r="G273" s="150"/>
      <c r="H273" s="152"/>
      <c r="I273" s="152" t="e">
        <f>VLOOKUP(J273,'사업장현황(25하)'!$A$2:$T$1836,3,FALSE)</f>
        <v>#N/A</v>
      </c>
      <c r="J273" s="172"/>
      <c r="K273" s="334"/>
      <c r="L273" s="167"/>
      <c r="M273" s="153" t="e">
        <f>VLOOKUP(J273,'사업장현황(25하)'!$A$2:$T$1836,13,FALSE)</f>
        <v>#N/A</v>
      </c>
      <c r="N273" s="150" t="e">
        <f>VLOOKUP(J273,'사업장현황(25하)'!$A$2:$T$1836,14,FALSE)</f>
        <v>#N/A</v>
      </c>
      <c r="O273" s="152" t="e">
        <f>VLOOKUP(J273,'사업장현황(25하)'!$A$2:$T$1836,2,FALSE)</f>
        <v>#N/A</v>
      </c>
      <c r="P273" s="152" t="e">
        <f>VLOOKUP(J273,'사업장현황(25하)'!$A$2:$T$1836,4,FALSE)</f>
        <v>#N/A</v>
      </c>
      <c r="Q273" s="150" t="e">
        <f>VLOOKUP(J273,'사업장현황(25하)'!$A$2:$T$1836,6,FALSE)</f>
        <v>#N/A</v>
      </c>
      <c r="R273" s="150" t="e">
        <f>VLOOKUP(J273,'사업장현황(25하)'!$A$2:$T$1836,7,FALSE)</f>
        <v>#N/A</v>
      </c>
      <c r="S273" s="150" t="e">
        <f>VLOOKUP(J273,'사업장현황(25하)'!$A$2:$T$1836,8,FALSE)</f>
        <v>#N/A</v>
      </c>
      <c r="T273" s="150" t="e">
        <f>VLOOKUP(J273,'사업장현황(25하)'!$A$2:$T$1836,9,FALSE)</f>
        <v>#N/A</v>
      </c>
      <c r="U273" s="150" t="e">
        <f>VLOOKUP(J273,'사업장현황(25하)'!$A$2:$T$1836,10,FALSE)</f>
        <v>#N/A</v>
      </c>
      <c r="V273" s="152" t="e">
        <f>VLOOKUP(J273,'사업장현황(25하)'!$A$2:$T$1836,12,FALSE)</f>
        <v>#N/A</v>
      </c>
      <c r="W273" s="217"/>
      <c r="X273" s="151"/>
      <c r="Y273" s="151" t="e">
        <f>VLOOKUP(J273,'사업장현황(25하)'!$A$2:$T$1836,11,FALSE)</f>
        <v>#N/A</v>
      </c>
      <c r="Z273" s="151"/>
      <c r="AA273" s="155"/>
      <c r="AB273" s="155"/>
      <c r="AC273" s="211"/>
      <c r="AD273" s="155">
        <f t="shared" si="18"/>
        <v>0</v>
      </c>
      <c r="AE273" s="217"/>
      <c r="AF273" s="155"/>
      <c r="AG273" s="217"/>
      <c r="AH273" s="155"/>
      <c r="AI273" s="145">
        <f t="shared" si="19"/>
        <v>0</v>
      </c>
      <c r="AJ273" s="161"/>
      <c r="CE273" s="169"/>
      <c r="CU273" s="170"/>
    </row>
    <row r="274" spans="1:99" s="168" customFormat="1" ht="24.95" customHeight="1">
      <c r="A274" s="150"/>
      <c r="B274" s="150"/>
      <c r="C274" s="313"/>
      <c r="D274" s="217"/>
      <c r="E274" s="217" t="str">
        <f>HLOOKUP(WEEKDAY(D274,2),data!$A$1:$G$2,2)</f>
        <v>(토)</v>
      </c>
      <c r="F274" s="150"/>
      <c r="G274" s="150"/>
      <c r="H274" s="152"/>
      <c r="I274" s="152" t="e">
        <f>VLOOKUP(J274,'사업장현황(25하)'!$A$2:$T$1836,3,FALSE)</f>
        <v>#N/A</v>
      </c>
      <c r="J274" s="172"/>
      <c r="K274" s="334"/>
      <c r="L274" s="167"/>
      <c r="M274" s="153" t="e">
        <f>VLOOKUP(J274,'사업장현황(25하)'!$A$2:$T$1836,13,FALSE)</f>
        <v>#N/A</v>
      </c>
      <c r="N274" s="150" t="e">
        <f>VLOOKUP(J274,'사업장현황(25하)'!$A$2:$T$1836,14,FALSE)</f>
        <v>#N/A</v>
      </c>
      <c r="O274" s="152" t="e">
        <f>VLOOKUP(J274,'사업장현황(25하)'!$A$2:$T$1836,2,FALSE)</f>
        <v>#N/A</v>
      </c>
      <c r="P274" s="152" t="e">
        <f>VLOOKUP(J274,'사업장현황(25하)'!$A$2:$T$1836,4,FALSE)</f>
        <v>#N/A</v>
      </c>
      <c r="Q274" s="150" t="e">
        <f>VLOOKUP(J274,'사업장현황(25하)'!$A$2:$T$1836,6,FALSE)</f>
        <v>#N/A</v>
      </c>
      <c r="R274" s="150" t="e">
        <f>VLOOKUP(J274,'사업장현황(25하)'!$A$2:$T$1836,7,FALSE)</f>
        <v>#N/A</v>
      </c>
      <c r="S274" s="150" t="e">
        <f>VLOOKUP(J274,'사업장현황(25하)'!$A$2:$T$1836,8,FALSE)</f>
        <v>#N/A</v>
      </c>
      <c r="T274" s="150" t="e">
        <f>VLOOKUP(J274,'사업장현황(25하)'!$A$2:$T$1836,9,FALSE)</f>
        <v>#N/A</v>
      </c>
      <c r="U274" s="150" t="e">
        <f>VLOOKUP(J274,'사업장현황(25하)'!$A$2:$T$1836,10,FALSE)</f>
        <v>#N/A</v>
      </c>
      <c r="V274" s="152" t="e">
        <f>VLOOKUP(J274,'사업장현황(25하)'!$A$2:$T$1836,12,FALSE)</f>
        <v>#N/A</v>
      </c>
      <c r="W274" s="217"/>
      <c r="X274" s="151"/>
      <c r="Y274" s="151" t="e">
        <f>VLOOKUP(J274,'사업장현황(25하)'!$A$2:$T$1836,11,FALSE)</f>
        <v>#N/A</v>
      </c>
      <c r="Z274" s="189"/>
      <c r="AA274" s="155"/>
      <c r="AB274" s="155"/>
      <c r="AC274" s="211"/>
      <c r="AD274" s="155">
        <f t="shared" si="18"/>
        <v>0</v>
      </c>
      <c r="AE274" s="217"/>
      <c r="AF274" s="155"/>
      <c r="AG274" s="217"/>
      <c r="AH274" s="155"/>
      <c r="AI274" s="145">
        <f t="shared" si="19"/>
        <v>0</v>
      </c>
      <c r="AJ274" s="161"/>
      <c r="CE274" s="169"/>
      <c r="CU274" s="170"/>
    </row>
    <row r="275" spans="1:99" s="168" customFormat="1" ht="24.95" customHeight="1">
      <c r="A275" s="150"/>
      <c r="B275" s="150"/>
      <c r="C275" s="313"/>
      <c r="D275" s="217"/>
      <c r="E275" s="217" t="str">
        <f>HLOOKUP(WEEKDAY(D275,2),data!$A$1:$G$2,2)</f>
        <v>(토)</v>
      </c>
      <c r="F275" s="150"/>
      <c r="G275" s="150"/>
      <c r="H275" s="152"/>
      <c r="I275" s="152" t="e">
        <f>VLOOKUP(J275,'사업장현황(25하)'!$A$2:$T$1836,3,FALSE)</f>
        <v>#N/A</v>
      </c>
      <c r="J275" s="172"/>
      <c r="K275" s="334"/>
      <c r="L275" s="167"/>
      <c r="M275" s="153" t="e">
        <f>VLOOKUP(J275,'사업장현황(25하)'!$A$2:$T$1836,13,FALSE)</f>
        <v>#N/A</v>
      </c>
      <c r="N275" s="150" t="e">
        <f>VLOOKUP(J275,'사업장현황(25하)'!$A$2:$T$1836,14,FALSE)</f>
        <v>#N/A</v>
      </c>
      <c r="O275" s="152" t="e">
        <f>VLOOKUP(J275,'사업장현황(25하)'!$A$2:$T$1836,2,FALSE)</f>
        <v>#N/A</v>
      </c>
      <c r="P275" s="152" t="e">
        <f>VLOOKUP(J275,'사업장현황(25하)'!$A$2:$T$1836,4,FALSE)</f>
        <v>#N/A</v>
      </c>
      <c r="Q275" s="150" t="e">
        <f>VLOOKUP(J275,'사업장현황(25하)'!$A$2:$T$1836,6,FALSE)</f>
        <v>#N/A</v>
      </c>
      <c r="R275" s="150" t="e">
        <f>VLOOKUP(J275,'사업장현황(25하)'!$A$2:$T$1836,7,FALSE)</f>
        <v>#N/A</v>
      </c>
      <c r="S275" s="150" t="e">
        <f>VLOOKUP(J275,'사업장현황(25하)'!$A$2:$T$1836,8,FALSE)</f>
        <v>#N/A</v>
      </c>
      <c r="T275" s="150" t="e">
        <f>VLOOKUP(J275,'사업장현황(25하)'!$A$2:$T$1836,9,FALSE)</f>
        <v>#N/A</v>
      </c>
      <c r="U275" s="150" t="e">
        <f>VLOOKUP(J275,'사업장현황(25하)'!$A$2:$T$1836,10,FALSE)</f>
        <v>#N/A</v>
      </c>
      <c r="V275" s="152" t="e">
        <f>VLOOKUP(J275,'사업장현황(25하)'!$A$2:$T$1836,12,FALSE)</f>
        <v>#N/A</v>
      </c>
      <c r="W275" s="217"/>
      <c r="X275" s="151"/>
      <c r="Y275" s="151" t="e">
        <f>VLOOKUP(J275,'사업장현황(25하)'!$A$2:$T$1836,11,FALSE)</f>
        <v>#N/A</v>
      </c>
      <c r="Z275" s="189"/>
      <c r="AA275" s="155"/>
      <c r="AB275" s="155"/>
      <c r="AC275" s="211"/>
      <c r="AD275" s="155">
        <f t="shared" si="18"/>
        <v>0</v>
      </c>
      <c r="AE275" s="217"/>
      <c r="AF275" s="155"/>
      <c r="AG275" s="217"/>
      <c r="AH275" s="155"/>
      <c r="AI275" s="145">
        <f t="shared" si="19"/>
        <v>0</v>
      </c>
      <c r="AJ275" s="161"/>
      <c r="CE275" s="169"/>
      <c r="CU275" s="170"/>
    </row>
    <row r="276" spans="1:99" s="168" customFormat="1" ht="24.95" customHeight="1">
      <c r="A276" s="150"/>
      <c r="B276" s="150"/>
      <c r="C276" s="313"/>
      <c r="D276" s="217"/>
      <c r="E276" s="217" t="str">
        <f>HLOOKUP(WEEKDAY(D276,2),data!$A$1:$G$2,2)</f>
        <v>(토)</v>
      </c>
      <c r="F276" s="150"/>
      <c r="G276" s="150"/>
      <c r="H276" s="152"/>
      <c r="I276" s="152" t="e">
        <f>VLOOKUP(J276,'사업장현황(25하)'!$A$2:$T$1836,3,FALSE)</f>
        <v>#N/A</v>
      </c>
      <c r="J276" s="172"/>
      <c r="K276" s="334"/>
      <c r="L276" s="167"/>
      <c r="M276" s="153" t="e">
        <f>VLOOKUP(J276,'사업장현황(25하)'!$A$2:$T$1836,13,FALSE)</f>
        <v>#N/A</v>
      </c>
      <c r="N276" s="150" t="e">
        <f>VLOOKUP(J276,'사업장현황(25하)'!$A$2:$T$1836,14,FALSE)</f>
        <v>#N/A</v>
      </c>
      <c r="O276" s="152" t="e">
        <f>VLOOKUP(J276,'사업장현황(25하)'!$A$2:$T$1836,2,FALSE)</f>
        <v>#N/A</v>
      </c>
      <c r="P276" s="152" t="e">
        <f>VLOOKUP(J276,'사업장현황(25하)'!$A$2:$T$1836,4,FALSE)</f>
        <v>#N/A</v>
      </c>
      <c r="Q276" s="150" t="e">
        <f>VLOOKUP(J276,'사업장현황(25하)'!$A$2:$T$1836,6,FALSE)</f>
        <v>#N/A</v>
      </c>
      <c r="R276" s="150" t="e">
        <f>VLOOKUP(J276,'사업장현황(25하)'!$A$2:$T$1836,7,FALSE)</f>
        <v>#N/A</v>
      </c>
      <c r="S276" s="150" t="e">
        <f>VLOOKUP(J276,'사업장현황(25하)'!$A$2:$T$1836,8,FALSE)</f>
        <v>#N/A</v>
      </c>
      <c r="T276" s="150" t="e">
        <f>VLOOKUP(J276,'사업장현황(25하)'!$A$2:$T$1836,9,FALSE)</f>
        <v>#N/A</v>
      </c>
      <c r="U276" s="150" t="e">
        <f>VLOOKUP(J276,'사업장현황(25하)'!$A$2:$T$1836,10,FALSE)</f>
        <v>#N/A</v>
      </c>
      <c r="V276" s="152" t="e">
        <f>VLOOKUP(J276,'사업장현황(25하)'!$A$2:$T$1836,12,FALSE)</f>
        <v>#N/A</v>
      </c>
      <c r="W276" s="217"/>
      <c r="X276" s="151"/>
      <c r="Y276" s="151" t="e">
        <f>VLOOKUP(J276,'사업장현황(25하)'!$A$2:$T$1836,11,FALSE)</f>
        <v>#N/A</v>
      </c>
      <c r="Z276" s="151"/>
      <c r="AA276" s="155"/>
      <c r="AB276" s="155"/>
      <c r="AC276" s="211"/>
      <c r="AD276" s="155">
        <f t="shared" si="18"/>
        <v>0</v>
      </c>
      <c r="AE276" s="217"/>
      <c r="AF276" s="155"/>
      <c r="AG276" s="217"/>
      <c r="AH276" s="155"/>
      <c r="AI276" s="145">
        <f t="shared" si="19"/>
        <v>0</v>
      </c>
      <c r="AJ276" s="161"/>
      <c r="CE276" s="169"/>
      <c r="CU276" s="170"/>
    </row>
    <row r="277" spans="1:99" s="168" customFormat="1" ht="24.95" customHeight="1">
      <c r="A277" s="150"/>
      <c r="B277" s="150"/>
      <c r="C277" s="313"/>
      <c r="D277" s="217"/>
      <c r="E277" s="217" t="str">
        <f>HLOOKUP(WEEKDAY(D277,2),data!$A$1:$G$2,2)</f>
        <v>(토)</v>
      </c>
      <c r="F277" s="150"/>
      <c r="G277" s="150"/>
      <c r="H277" s="152"/>
      <c r="I277" s="152" t="e">
        <f>VLOOKUP(J277,'사업장현황(25하)'!$A$2:$T$1836,3,FALSE)</f>
        <v>#N/A</v>
      </c>
      <c r="J277" s="172"/>
      <c r="K277" s="334"/>
      <c r="L277" s="167"/>
      <c r="M277" s="153" t="e">
        <f>VLOOKUP(J277,'사업장현황(25하)'!$A$2:$T$1836,13,FALSE)</f>
        <v>#N/A</v>
      </c>
      <c r="N277" s="150" t="e">
        <f>VLOOKUP(J277,'사업장현황(25하)'!$A$2:$T$1836,14,FALSE)</f>
        <v>#N/A</v>
      </c>
      <c r="O277" s="152" t="e">
        <f>VLOOKUP(J277,'사업장현황(25하)'!$A$2:$T$1836,2,FALSE)</f>
        <v>#N/A</v>
      </c>
      <c r="P277" s="152" t="e">
        <f>VLOOKUP(J277,'사업장현황(25하)'!$A$2:$T$1836,4,FALSE)</f>
        <v>#N/A</v>
      </c>
      <c r="Q277" s="150" t="e">
        <f>VLOOKUP(J277,'사업장현황(25하)'!$A$2:$T$1836,6,FALSE)</f>
        <v>#N/A</v>
      </c>
      <c r="R277" s="150" t="e">
        <f>VLOOKUP(J277,'사업장현황(25하)'!$A$2:$T$1836,7,FALSE)</f>
        <v>#N/A</v>
      </c>
      <c r="S277" s="150" t="e">
        <f>VLOOKUP(J277,'사업장현황(25하)'!$A$2:$T$1836,8,FALSE)</f>
        <v>#N/A</v>
      </c>
      <c r="T277" s="150" t="e">
        <f>VLOOKUP(J277,'사업장현황(25하)'!$A$2:$T$1836,9,FALSE)</f>
        <v>#N/A</v>
      </c>
      <c r="U277" s="150" t="e">
        <f>VLOOKUP(J277,'사업장현황(25하)'!$A$2:$T$1836,10,FALSE)</f>
        <v>#N/A</v>
      </c>
      <c r="V277" s="152" t="e">
        <f>VLOOKUP(J277,'사업장현황(25하)'!$A$2:$T$1836,12,FALSE)</f>
        <v>#N/A</v>
      </c>
      <c r="W277" s="217"/>
      <c r="X277" s="151"/>
      <c r="Y277" s="151" t="e">
        <f>VLOOKUP(J277,'사업장현황(25하)'!$A$2:$T$1836,11,FALSE)</f>
        <v>#N/A</v>
      </c>
      <c r="Z277" s="189"/>
      <c r="AA277" s="155"/>
      <c r="AB277" s="155"/>
      <c r="AC277" s="211"/>
      <c r="AD277" s="155">
        <f t="shared" si="18"/>
        <v>0</v>
      </c>
      <c r="AE277" s="217"/>
      <c r="AF277" s="155"/>
      <c r="AG277" s="217"/>
      <c r="AH277" s="155"/>
      <c r="AI277" s="145">
        <f t="shared" si="19"/>
        <v>0</v>
      </c>
      <c r="AJ277" s="161"/>
      <c r="CE277" s="169"/>
      <c r="CU277" s="170"/>
    </row>
    <row r="278" spans="1:99" s="168" customFormat="1" ht="24.95" customHeight="1">
      <c r="A278" s="150"/>
      <c r="B278" s="150"/>
      <c r="C278" s="313"/>
      <c r="D278" s="217"/>
      <c r="E278" s="217" t="str">
        <f>HLOOKUP(WEEKDAY(D278,2),data!$A$1:$G$2,2)</f>
        <v>(토)</v>
      </c>
      <c r="F278" s="150"/>
      <c r="G278" s="150"/>
      <c r="H278" s="152"/>
      <c r="I278" s="152" t="e">
        <f>VLOOKUP(J278,'사업장현황(25하)'!$A$2:$T$1836,3,FALSE)</f>
        <v>#N/A</v>
      </c>
      <c r="J278" s="172"/>
      <c r="K278" s="334"/>
      <c r="L278" s="167"/>
      <c r="M278" s="153" t="e">
        <f>VLOOKUP(J278,'사업장현황(25하)'!$A$2:$T$1836,13,FALSE)</f>
        <v>#N/A</v>
      </c>
      <c r="N278" s="150" t="e">
        <f>VLOOKUP(J278,'사업장현황(25하)'!$A$2:$T$1836,14,FALSE)</f>
        <v>#N/A</v>
      </c>
      <c r="O278" s="152" t="e">
        <f>VLOOKUP(J278,'사업장현황(25하)'!$A$2:$T$1836,2,FALSE)</f>
        <v>#N/A</v>
      </c>
      <c r="P278" s="152" t="e">
        <f>VLOOKUP(J278,'사업장현황(25하)'!$A$2:$T$1836,4,FALSE)</f>
        <v>#N/A</v>
      </c>
      <c r="Q278" s="150" t="e">
        <f>VLOOKUP(J278,'사업장현황(25하)'!$A$2:$T$1836,6,FALSE)</f>
        <v>#N/A</v>
      </c>
      <c r="R278" s="150" t="e">
        <f>VLOOKUP(J278,'사업장현황(25하)'!$A$2:$T$1836,7,FALSE)</f>
        <v>#N/A</v>
      </c>
      <c r="S278" s="150" t="e">
        <f>VLOOKUP(J278,'사업장현황(25하)'!$A$2:$T$1836,8,FALSE)</f>
        <v>#N/A</v>
      </c>
      <c r="T278" s="150" t="e">
        <f>VLOOKUP(J278,'사업장현황(25하)'!$A$2:$T$1836,9,FALSE)</f>
        <v>#N/A</v>
      </c>
      <c r="U278" s="150" t="e">
        <f>VLOOKUP(J278,'사업장현황(25하)'!$A$2:$T$1836,10,FALSE)</f>
        <v>#N/A</v>
      </c>
      <c r="V278" s="152" t="e">
        <f>VLOOKUP(J278,'사업장현황(25하)'!$A$2:$T$1836,12,FALSE)</f>
        <v>#N/A</v>
      </c>
      <c r="W278" s="217"/>
      <c r="X278" s="151"/>
      <c r="Y278" s="151" t="e">
        <f>VLOOKUP(J278,'사업장현황(25하)'!$A$2:$T$1836,11,FALSE)</f>
        <v>#N/A</v>
      </c>
      <c r="Z278" s="151"/>
      <c r="AA278" s="155"/>
      <c r="AB278" s="155"/>
      <c r="AC278" s="211"/>
      <c r="AD278" s="155">
        <f t="shared" si="18"/>
        <v>0</v>
      </c>
      <c r="AE278" s="217"/>
      <c r="AF278" s="155"/>
      <c r="AG278" s="217"/>
      <c r="AH278" s="155"/>
      <c r="AI278" s="145">
        <f t="shared" si="19"/>
        <v>0</v>
      </c>
      <c r="AJ278" s="161"/>
      <c r="CE278" s="169"/>
      <c r="CU278" s="170"/>
    </row>
    <row r="279" spans="1:99" s="168" customFormat="1" ht="24.95" customHeight="1">
      <c r="A279" s="150"/>
      <c r="B279" s="150"/>
      <c r="C279" s="313"/>
      <c r="D279" s="217"/>
      <c r="E279" s="217" t="str">
        <f>HLOOKUP(WEEKDAY(D279,2),data!$A$1:$G$2,2)</f>
        <v>(토)</v>
      </c>
      <c r="F279" s="150"/>
      <c r="G279" s="150"/>
      <c r="H279" s="152"/>
      <c r="I279" s="152" t="e">
        <f>VLOOKUP(J279,'사업장현황(25하)'!$A$2:$T$1836,3,FALSE)</f>
        <v>#N/A</v>
      </c>
      <c r="J279" s="172"/>
      <c r="K279" s="334"/>
      <c r="L279" s="167"/>
      <c r="M279" s="153" t="e">
        <f>VLOOKUP(J279,'사업장현황(25하)'!$A$2:$T$1836,13,FALSE)</f>
        <v>#N/A</v>
      </c>
      <c r="N279" s="150" t="e">
        <f>VLOOKUP(J279,'사업장현황(25하)'!$A$2:$T$1836,14,FALSE)</f>
        <v>#N/A</v>
      </c>
      <c r="O279" s="152" t="e">
        <f>VLOOKUP(J279,'사업장현황(25하)'!$A$2:$T$1836,2,FALSE)</f>
        <v>#N/A</v>
      </c>
      <c r="P279" s="152" t="e">
        <f>VLOOKUP(J279,'사업장현황(25하)'!$A$2:$T$1836,4,FALSE)</f>
        <v>#N/A</v>
      </c>
      <c r="Q279" s="150" t="e">
        <f>VLOOKUP(J279,'사업장현황(25하)'!$A$2:$T$1836,6,FALSE)</f>
        <v>#N/A</v>
      </c>
      <c r="R279" s="150" t="e">
        <f>VLOOKUP(J279,'사업장현황(25하)'!$A$2:$T$1836,7,FALSE)</f>
        <v>#N/A</v>
      </c>
      <c r="S279" s="150" t="e">
        <f>VLOOKUP(J279,'사업장현황(25하)'!$A$2:$T$1836,8,FALSE)</f>
        <v>#N/A</v>
      </c>
      <c r="T279" s="150" t="e">
        <f>VLOOKUP(J279,'사업장현황(25하)'!$A$2:$T$1836,9,FALSE)</f>
        <v>#N/A</v>
      </c>
      <c r="U279" s="150" t="e">
        <f>VLOOKUP(J279,'사업장현황(25하)'!$A$2:$T$1836,10,FALSE)</f>
        <v>#N/A</v>
      </c>
      <c r="V279" s="152" t="e">
        <f>VLOOKUP(J279,'사업장현황(25하)'!$A$2:$T$1836,12,FALSE)</f>
        <v>#N/A</v>
      </c>
      <c r="W279" s="217"/>
      <c r="X279" s="151"/>
      <c r="Y279" s="151" t="e">
        <f>VLOOKUP(J279,'사업장현황(25하)'!$A$2:$T$1836,11,FALSE)</f>
        <v>#N/A</v>
      </c>
      <c r="Z279" s="151"/>
      <c r="AA279" s="155"/>
      <c r="AB279" s="155"/>
      <c r="AC279" s="211"/>
      <c r="AD279" s="155">
        <f t="shared" si="18"/>
        <v>0</v>
      </c>
      <c r="AE279" s="217"/>
      <c r="AF279" s="155"/>
      <c r="AG279" s="217"/>
      <c r="AH279" s="155"/>
      <c r="AI279" s="145">
        <f t="shared" si="19"/>
        <v>0</v>
      </c>
      <c r="AJ279" s="161"/>
      <c r="CE279" s="169"/>
      <c r="CU279" s="170"/>
    </row>
    <row r="280" spans="1:99" s="158" customFormat="1" ht="24.95" customHeight="1">
      <c r="A280" s="150"/>
      <c r="B280" s="150"/>
      <c r="C280" s="313"/>
      <c r="D280" s="217"/>
      <c r="E280" s="217" t="str">
        <f>HLOOKUP(WEEKDAY(D280,2),data!$A$1:$G$2,2)</f>
        <v>(토)</v>
      </c>
      <c r="F280" s="150"/>
      <c r="G280" s="150"/>
      <c r="H280" s="152"/>
      <c r="I280" s="152" t="e">
        <f>VLOOKUP(J280,'사업장현황(25하)'!$A$2:$T$1836,3,FALSE)</f>
        <v>#N/A</v>
      </c>
      <c r="J280" s="172"/>
      <c r="K280" s="334"/>
      <c r="L280" s="157"/>
      <c r="M280" s="153" t="e">
        <f>VLOOKUP(J280,'사업장현황(25하)'!$A$2:$T$1836,13,FALSE)</f>
        <v>#N/A</v>
      </c>
      <c r="N280" s="150" t="e">
        <f>VLOOKUP(J280,'사업장현황(25하)'!$A$2:$T$1836,14,FALSE)</f>
        <v>#N/A</v>
      </c>
      <c r="O280" s="152" t="e">
        <f>VLOOKUP(J280,'사업장현황(25하)'!$A$2:$T$1836,2,FALSE)</f>
        <v>#N/A</v>
      </c>
      <c r="P280" s="152" t="e">
        <f>VLOOKUP(J280,'사업장현황(25하)'!$A$2:$T$1836,4,FALSE)</f>
        <v>#N/A</v>
      </c>
      <c r="Q280" s="150" t="e">
        <f>VLOOKUP(J280,'사업장현황(25하)'!$A$2:$T$1836,6,FALSE)</f>
        <v>#N/A</v>
      </c>
      <c r="R280" s="150" t="e">
        <f>VLOOKUP(J280,'사업장현황(25하)'!$A$2:$T$1836,7,FALSE)</f>
        <v>#N/A</v>
      </c>
      <c r="S280" s="150" t="e">
        <f>VLOOKUP(J280,'사업장현황(25하)'!$A$2:$T$1836,8,FALSE)</f>
        <v>#N/A</v>
      </c>
      <c r="T280" s="150" t="e">
        <f>VLOOKUP(J280,'사업장현황(25하)'!$A$2:$T$1836,9,FALSE)</f>
        <v>#N/A</v>
      </c>
      <c r="U280" s="150" t="e">
        <f>VLOOKUP(J280,'사업장현황(25하)'!$A$2:$T$1836,10,FALSE)</f>
        <v>#N/A</v>
      </c>
      <c r="V280" s="152" t="e">
        <f>VLOOKUP(J280,'사업장현황(25하)'!$A$2:$T$1836,12,FALSE)</f>
        <v>#N/A</v>
      </c>
      <c r="W280" s="217"/>
      <c r="X280" s="151"/>
      <c r="Y280" s="151" t="e">
        <f>VLOOKUP(J280,'사업장현황(25하)'!$A$2:$T$1836,11,FALSE)</f>
        <v>#N/A</v>
      </c>
      <c r="Z280" s="189"/>
      <c r="AA280" s="155"/>
      <c r="AB280" s="155"/>
      <c r="AC280" s="211"/>
      <c r="AD280" s="155">
        <f t="shared" si="18"/>
        <v>0</v>
      </c>
      <c r="AE280" s="217"/>
      <c r="AF280" s="155"/>
      <c r="AG280" s="217"/>
      <c r="AH280" s="155"/>
      <c r="AI280" s="145">
        <f t="shared" si="19"/>
        <v>0</v>
      </c>
      <c r="AJ280" s="161"/>
    </row>
    <row r="281" spans="1:99" s="168" customFormat="1" ht="24.95" customHeight="1">
      <c r="A281" s="150"/>
      <c r="B281" s="150"/>
      <c r="C281" s="313"/>
      <c r="D281" s="217"/>
      <c r="E281" s="217" t="str">
        <f>HLOOKUP(WEEKDAY(D281,2),data!$A$1:$G$2,2)</f>
        <v>(토)</v>
      </c>
      <c r="F281" s="150"/>
      <c r="G281" s="150"/>
      <c r="H281" s="152"/>
      <c r="I281" s="152" t="e">
        <f>VLOOKUP(J281,'사업장현황(25하)'!$A$2:$T$1836,3,FALSE)</f>
        <v>#N/A</v>
      </c>
      <c r="J281" s="172"/>
      <c r="K281" s="334"/>
      <c r="L281" s="167"/>
      <c r="M281" s="153" t="e">
        <f>VLOOKUP(J281,'사업장현황(25하)'!$A$2:$T$1836,13,FALSE)</f>
        <v>#N/A</v>
      </c>
      <c r="N281" s="150" t="e">
        <f>VLOOKUP(J281,'사업장현황(25하)'!$A$2:$T$1836,14,FALSE)</f>
        <v>#N/A</v>
      </c>
      <c r="O281" s="152" t="e">
        <f>VLOOKUP(J281,'사업장현황(25하)'!$A$2:$T$1836,2,FALSE)</f>
        <v>#N/A</v>
      </c>
      <c r="P281" s="152" t="e">
        <f>VLOOKUP(J281,'사업장현황(25하)'!$A$2:$T$1836,4,FALSE)</f>
        <v>#N/A</v>
      </c>
      <c r="Q281" s="150" t="e">
        <f>VLOOKUP(J281,'사업장현황(25하)'!$A$2:$T$1836,6,FALSE)</f>
        <v>#N/A</v>
      </c>
      <c r="R281" s="150" t="e">
        <f>VLOOKUP(J281,'사업장현황(25하)'!$A$2:$T$1836,7,FALSE)</f>
        <v>#N/A</v>
      </c>
      <c r="S281" s="150" t="e">
        <f>VLOOKUP(J281,'사업장현황(25하)'!$A$2:$T$1836,8,FALSE)</f>
        <v>#N/A</v>
      </c>
      <c r="T281" s="150" t="e">
        <f>VLOOKUP(J281,'사업장현황(25하)'!$A$2:$T$1836,9,FALSE)</f>
        <v>#N/A</v>
      </c>
      <c r="U281" s="150" t="e">
        <f>VLOOKUP(J281,'사업장현황(25하)'!$A$2:$T$1836,10,FALSE)</f>
        <v>#N/A</v>
      </c>
      <c r="V281" s="152" t="e">
        <f>VLOOKUP(J281,'사업장현황(25하)'!$A$2:$T$1836,12,FALSE)</f>
        <v>#N/A</v>
      </c>
      <c r="W281" s="217"/>
      <c r="X281" s="151"/>
      <c r="Y281" s="151" t="e">
        <f>VLOOKUP(J281,'사업장현황(25하)'!$A$2:$T$1836,11,FALSE)</f>
        <v>#N/A</v>
      </c>
      <c r="Z281" s="151"/>
      <c r="AA281" s="155"/>
      <c r="AB281" s="155"/>
      <c r="AC281" s="211"/>
      <c r="AD281" s="155">
        <f t="shared" si="18"/>
        <v>0</v>
      </c>
      <c r="AE281" s="217"/>
      <c r="AF281" s="155"/>
      <c r="AG281" s="217"/>
      <c r="AH281" s="155"/>
      <c r="AI281" s="145">
        <f t="shared" si="19"/>
        <v>0</v>
      </c>
      <c r="AJ281" s="161"/>
      <c r="CE281" s="169"/>
      <c r="CU281" s="170"/>
    </row>
    <row r="282" spans="1:99" s="186" customFormat="1" ht="24.95" customHeight="1">
      <c r="A282" s="150"/>
      <c r="B282" s="150"/>
      <c r="C282" s="313"/>
      <c r="D282" s="217"/>
      <c r="E282" s="217" t="str">
        <f>HLOOKUP(WEEKDAY(D282,2),data!$A$1:$G$2,2)</f>
        <v>(토)</v>
      </c>
      <c r="F282" s="150"/>
      <c r="G282" s="150"/>
      <c r="H282" s="152"/>
      <c r="I282" s="152" t="e">
        <f>VLOOKUP(J282,'사업장현황(25하)'!$A$2:$T$1836,3,FALSE)</f>
        <v>#N/A</v>
      </c>
      <c r="J282" s="172"/>
      <c r="K282" s="334"/>
      <c r="L282" s="185"/>
      <c r="M282" s="153" t="e">
        <f>VLOOKUP(J282,'사업장현황(25하)'!$A$2:$T$1836,13,FALSE)</f>
        <v>#N/A</v>
      </c>
      <c r="N282" s="150" t="e">
        <f>VLOOKUP(J282,'사업장현황(25하)'!$A$2:$T$1836,14,FALSE)</f>
        <v>#N/A</v>
      </c>
      <c r="O282" s="152" t="e">
        <f>VLOOKUP(J282,'사업장현황(25하)'!$A$2:$T$1836,2,FALSE)</f>
        <v>#N/A</v>
      </c>
      <c r="P282" s="152" t="e">
        <f>VLOOKUP(J282,'사업장현황(25하)'!$A$2:$T$1836,4,FALSE)</f>
        <v>#N/A</v>
      </c>
      <c r="Q282" s="150" t="e">
        <f>VLOOKUP(J282,'사업장현황(25하)'!$A$2:$T$1836,6,FALSE)</f>
        <v>#N/A</v>
      </c>
      <c r="R282" s="150" t="e">
        <f>VLOOKUP(J282,'사업장현황(25하)'!$A$2:$T$1836,7,FALSE)</f>
        <v>#N/A</v>
      </c>
      <c r="S282" s="150" t="e">
        <f>VLOOKUP(J282,'사업장현황(25하)'!$A$2:$T$1836,8,FALSE)</f>
        <v>#N/A</v>
      </c>
      <c r="T282" s="150" t="e">
        <f>VLOOKUP(J282,'사업장현황(25하)'!$A$2:$T$1836,9,FALSE)</f>
        <v>#N/A</v>
      </c>
      <c r="U282" s="150" t="e">
        <f>VLOOKUP(J282,'사업장현황(25하)'!$A$2:$T$1836,10,FALSE)</f>
        <v>#N/A</v>
      </c>
      <c r="V282" s="152" t="e">
        <f>VLOOKUP(J282,'사업장현황(25하)'!$A$2:$T$1836,12,FALSE)</f>
        <v>#N/A</v>
      </c>
      <c r="W282" s="217"/>
      <c r="X282" s="151"/>
      <c r="Y282" s="151" t="e">
        <f>VLOOKUP(J282,'사업장현황(25하)'!$A$2:$T$1836,11,FALSE)</f>
        <v>#N/A</v>
      </c>
      <c r="Z282" s="189"/>
      <c r="AA282" s="155"/>
      <c r="AB282" s="155"/>
      <c r="AC282" s="211"/>
      <c r="AD282" s="155">
        <f t="shared" si="18"/>
        <v>0</v>
      </c>
      <c r="AE282" s="217"/>
      <c r="AF282" s="155"/>
      <c r="AG282" s="217"/>
      <c r="AH282" s="155"/>
      <c r="AI282" s="145">
        <f t="shared" si="19"/>
        <v>0</v>
      </c>
      <c r="AJ282" s="161"/>
      <c r="CE282" s="187"/>
      <c r="CU282" s="188"/>
    </row>
    <row r="283" spans="1:99" s="186" customFormat="1" ht="24.95" customHeight="1">
      <c r="A283" s="150"/>
      <c r="B283" s="150"/>
      <c r="C283" s="313"/>
      <c r="D283" s="217"/>
      <c r="E283" s="217" t="str">
        <f>HLOOKUP(WEEKDAY(D283,2),data!$A$1:$G$2,2)</f>
        <v>(토)</v>
      </c>
      <c r="F283" s="150"/>
      <c r="G283" s="150"/>
      <c r="H283" s="152"/>
      <c r="I283" s="152" t="e">
        <f>VLOOKUP(J283,'사업장현황(25하)'!$A$2:$T$1836,3,FALSE)</f>
        <v>#N/A</v>
      </c>
      <c r="J283" s="172"/>
      <c r="K283" s="334"/>
      <c r="L283" s="185"/>
      <c r="M283" s="153" t="e">
        <f>VLOOKUP(J283,'사업장현황(25하)'!$A$2:$T$1836,13,FALSE)</f>
        <v>#N/A</v>
      </c>
      <c r="N283" s="150" t="e">
        <f>VLOOKUP(J283,'사업장현황(25하)'!$A$2:$T$1836,14,FALSE)</f>
        <v>#N/A</v>
      </c>
      <c r="O283" s="152" t="e">
        <f>VLOOKUP(J283,'사업장현황(25하)'!$A$2:$T$1836,2,FALSE)</f>
        <v>#N/A</v>
      </c>
      <c r="P283" s="152" t="e">
        <f>VLOOKUP(J283,'사업장현황(25하)'!$A$2:$T$1836,4,FALSE)</f>
        <v>#N/A</v>
      </c>
      <c r="Q283" s="150" t="e">
        <f>VLOOKUP(J283,'사업장현황(25하)'!$A$2:$T$1836,6,FALSE)</f>
        <v>#N/A</v>
      </c>
      <c r="R283" s="150" t="e">
        <f>VLOOKUP(J283,'사업장현황(25하)'!$A$2:$T$1836,7,FALSE)</f>
        <v>#N/A</v>
      </c>
      <c r="S283" s="150" t="e">
        <f>VLOOKUP(J283,'사업장현황(25하)'!$A$2:$T$1836,8,FALSE)</f>
        <v>#N/A</v>
      </c>
      <c r="T283" s="150" t="e">
        <f>VLOOKUP(J283,'사업장현황(25하)'!$A$2:$T$1836,9,FALSE)</f>
        <v>#N/A</v>
      </c>
      <c r="U283" s="150" t="e">
        <f>VLOOKUP(J283,'사업장현황(25하)'!$A$2:$T$1836,10,FALSE)</f>
        <v>#N/A</v>
      </c>
      <c r="V283" s="152" t="e">
        <f>VLOOKUP(J283,'사업장현황(25하)'!$A$2:$T$1836,12,FALSE)</f>
        <v>#N/A</v>
      </c>
      <c r="W283" s="217"/>
      <c r="X283" s="151"/>
      <c r="Y283" s="151" t="e">
        <f>VLOOKUP(J283,'사업장현황(25하)'!$A$2:$T$1836,11,FALSE)</f>
        <v>#N/A</v>
      </c>
      <c r="Z283" s="151"/>
      <c r="AA283" s="155"/>
      <c r="AB283" s="155"/>
      <c r="AC283" s="211"/>
      <c r="AD283" s="155">
        <f t="shared" si="18"/>
        <v>0</v>
      </c>
      <c r="AE283" s="217"/>
      <c r="AF283" s="155"/>
      <c r="AG283" s="217"/>
      <c r="AH283" s="155"/>
      <c r="AI283" s="145">
        <f t="shared" si="19"/>
        <v>0</v>
      </c>
      <c r="AJ283" s="161"/>
      <c r="CE283" s="187"/>
      <c r="CU283" s="188"/>
    </row>
    <row r="284" spans="1:99" s="168" customFormat="1" ht="24.95" customHeight="1">
      <c r="A284" s="150"/>
      <c r="B284" s="150"/>
      <c r="C284" s="313"/>
      <c r="D284" s="217"/>
      <c r="E284" s="217" t="str">
        <f>HLOOKUP(WEEKDAY(D284,2),data!$A$1:$G$2,2)</f>
        <v>(토)</v>
      </c>
      <c r="F284" s="150"/>
      <c r="G284" s="150"/>
      <c r="H284" s="152"/>
      <c r="I284" s="152" t="e">
        <f>VLOOKUP(J284,'사업장현황(25하)'!$A$2:$T$1836,3,FALSE)</f>
        <v>#N/A</v>
      </c>
      <c r="J284" s="172"/>
      <c r="K284" s="334"/>
      <c r="L284" s="167"/>
      <c r="M284" s="153" t="e">
        <f>VLOOKUP(J284,'사업장현황(25하)'!$A$2:$T$1836,13,FALSE)</f>
        <v>#N/A</v>
      </c>
      <c r="N284" s="150" t="e">
        <f>VLOOKUP(J284,'사업장현황(25하)'!$A$2:$T$1836,14,FALSE)</f>
        <v>#N/A</v>
      </c>
      <c r="O284" s="152" t="e">
        <f>VLOOKUP(J284,'사업장현황(25하)'!$A$2:$T$1836,2,FALSE)</f>
        <v>#N/A</v>
      </c>
      <c r="P284" s="152" t="e">
        <f>VLOOKUP(J284,'사업장현황(25하)'!$A$2:$T$1836,4,FALSE)</f>
        <v>#N/A</v>
      </c>
      <c r="Q284" s="150" t="e">
        <f>VLOOKUP(J284,'사업장현황(25하)'!$A$2:$T$1836,6,FALSE)</f>
        <v>#N/A</v>
      </c>
      <c r="R284" s="150" t="e">
        <f>VLOOKUP(J284,'사업장현황(25하)'!$A$2:$T$1836,7,FALSE)</f>
        <v>#N/A</v>
      </c>
      <c r="S284" s="150" t="e">
        <f>VLOOKUP(J284,'사업장현황(25하)'!$A$2:$T$1836,8,FALSE)</f>
        <v>#N/A</v>
      </c>
      <c r="T284" s="150" t="e">
        <f>VLOOKUP(J284,'사업장현황(25하)'!$A$2:$T$1836,9,FALSE)</f>
        <v>#N/A</v>
      </c>
      <c r="U284" s="150" t="e">
        <f>VLOOKUP(J284,'사업장현황(25하)'!$A$2:$T$1836,10,FALSE)</f>
        <v>#N/A</v>
      </c>
      <c r="V284" s="152" t="e">
        <f>VLOOKUP(J284,'사업장현황(25하)'!$A$2:$T$1836,12,FALSE)</f>
        <v>#N/A</v>
      </c>
      <c r="W284" s="217"/>
      <c r="X284" s="151"/>
      <c r="Y284" s="151" t="e">
        <f>VLOOKUP(J284,'사업장현황(25하)'!$A$2:$T$1836,11,FALSE)</f>
        <v>#N/A</v>
      </c>
      <c r="Z284" s="151"/>
      <c r="AA284" s="155"/>
      <c r="AB284" s="155"/>
      <c r="AC284" s="211"/>
      <c r="AD284" s="155">
        <f t="shared" si="18"/>
        <v>0</v>
      </c>
      <c r="AE284" s="217"/>
      <c r="AF284" s="155"/>
      <c r="AG284" s="217"/>
      <c r="AH284" s="155"/>
      <c r="AI284" s="145">
        <f t="shared" si="19"/>
        <v>0</v>
      </c>
      <c r="AJ284" s="161"/>
      <c r="CE284" s="169"/>
      <c r="CU284" s="170"/>
    </row>
    <row r="285" spans="1:99" s="168" customFormat="1" ht="24.95" customHeight="1">
      <c r="A285" s="150"/>
      <c r="B285" s="150"/>
      <c r="C285" s="313"/>
      <c r="D285" s="217"/>
      <c r="E285" s="217" t="str">
        <f>HLOOKUP(WEEKDAY(D285,2),data!$A$1:$G$2,2)</f>
        <v>(토)</v>
      </c>
      <c r="F285" s="150"/>
      <c r="G285" s="150"/>
      <c r="H285" s="152"/>
      <c r="I285" s="152" t="e">
        <f>VLOOKUP(J285,'사업장현황(25하)'!$A$2:$T$1836,3,FALSE)</f>
        <v>#N/A</v>
      </c>
      <c r="J285" s="172"/>
      <c r="K285" s="334"/>
      <c r="L285" s="167"/>
      <c r="M285" s="153" t="e">
        <f>VLOOKUP(J285,'사업장현황(25하)'!$A$2:$T$1836,13,FALSE)</f>
        <v>#N/A</v>
      </c>
      <c r="N285" s="150" t="e">
        <f>VLOOKUP(J285,'사업장현황(25하)'!$A$2:$T$1836,14,FALSE)</f>
        <v>#N/A</v>
      </c>
      <c r="O285" s="152" t="e">
        <f>VLOOKUP(J285,'사업장현황(25하)'!$A$2:$T$1836,2,FALSE)</f>
        <v>#N/A</v>
      </c>
      <c r="P285" s="152" t="e">
        <f>VLOOKUP(J285,'사업장현황(25하)'!$A$2:$T$1836,4,FALSE)</f>
        <v>#N/A</v>
      </c>
      <c r="Q285" s="150" t="e">
        <f>VLOOKUP(J285,'사업장현황(25하)'!$A$2:$T$1836,6,FALSE)</f>
        <v>#N/A</v>
      </c>
      <c r="R285" s="150" t="e">
        <f>VLOOKUP(J285,'사업장현황(25하)'!$A$2:$T$1836,7,FALSE)</f>
        <v>#N/A</v>
      </c>
      <c r="S285" s="150" t="e">
        <f>VLOOKUP(J285,'사업장현황(25하)'!$A$2:$T$1836,8,FALSE)</f>
        <v>#N/A</v>
      </c>
      <c r="T285" s="150" t="e">
        <f>VLOOKUP(J285,'사업장현황(25하)'!$A$2:$T$1836,9,FALSE)</f>
        <v>#N/A</v>
      </c>
      <c r="U285" s="150" t="e">
        <f>VLOOKUP(J285,'사업장현황(25하)'!$A$2:$T$1836,10,FALSE)</f>
        <v>#N/A</v>
      </c>
      <c r="V285" s="152" t="e">
        <f>VLOOKUP(J285,'사업장현황(25하)'!$A$2:$T$1836,12,FALSE)</f>
        <v>#N/A</v>
      </c>
      <c r="W285" s="217"/>
      <c r="X285" s="151"/>
      <c r="Y285" s="151" t="e">
        <f>VLOOKUP(J285,'사업장현황(25하)'!$A$2:$T$1836,11,FALSE)</f>
        <v>#N/A</v>
      </c>
      <c r="Z285" s="151"/>
      <c r="AA285" s="155"/>
      <c r="AB285" s="155"/>
      <c r="AC285" s="211"/>
      <c r="AD285" s="155">
        <f t="shared" si="18"/>
        <v>0</v>
      </c>
      <c r="AE285" s="217"/>
      <c r="AF285" s="155"/>
      <c r="AG285" s="217"/>
      <c r="AH285" s="155"/>
      <c r="AI285" s="145">
        <f t="shared" si="19"/>
        <v>0</v>
      </c>
      <c r="AJ285" s="161"/>
      <c r="CE285" s="169"/>
      <c r="CU285" s="170"/>
    </row>
    <row r="286" spans="1:99" s="168" customFormat="1" ht="24.95" customHeight="1">
      <c r="A286" s="150"/>
      <c r="B286" s="150"/>
      <c r="C286" s="313"/>
      <c r="D286" s="217"/>
      <c r="E286" s="217" t="str">
        <f>HLOOKUP(WEEKDAY(D286,2),data!$A$1:$G$2,2)</f>
        <v>(토)</v>
      </c>
      <c r="F286" s="150"/>
      <c r="G286" s="150"/>
      <c r="H286" s="152"/>
      <c r="I286" s="152" t="e">
        <f>VLOOKUP(J286,'사업장현황(25하)'!$A$2:$T$1836,3,FALSE)</f>
        <v>#N/A</v>
      </c>
      <c r="J286" s="172"/>
      <c r="K286" s="334"/>
      <c r="L286" s="167"/>
      <c r="M286" s="153" t="e">
        <f>VLOOKUP(J286,'사업장현황(25하)'!$A$2:$T$1836,13,FALSE)</f>
        <v>#N/A</v>
      </c>
      <c r="N286" s="150" t="e">
        <f>VLOOKUP(J286,'사업장현황(25하)'!$A$2:$T$1836,14,FALSE)</f>
        <v>#N/A</v>
      </c>
      <c r="O286" s="152" t="e">
        <f>VLOOKUP(J286,'사업장현황(25하)'!$A$2:$T$1836,2,FALSE)</f>
        <v>#N/A</v>
      </c>
      <c r="P286" s="152" t="e">
        <f>VLOOKUP(J286,'사업장현황(25하)'!$A$2:$T$1836,4,FALSE)</f>
        <v>#N/A</v>
      </c>
      <c r="Q286" s="150" t="e">
        <f>VLOOKUP(J286,'사업장현황(25하)'!$A$2:$T$1836,6,FALSE)</f>
        <v>#N/A</v>
      </c>
      <c r="R286" s="150" t="e">
        <f>VLOOKUP(J286,'사업장현황(25하)'!$A$2:$T$1836,7,FALSE)</f>
        <v>#N/A</v>
      </c>
      <c r="S286" s="150" t="e">
        <f>VLOOKUP(J286,'사업장현황(25하)'!$A$2:$T$1836,8,FALSE)</f>
        <v>#N/A</v>
      </c>
      <c r="T286" s="150" t="e">
        <f>VLOOKUP(J286,'사업장현황(25하)'!$A$2:$T$1836,9,FALSE)</f>
        <v>#N/A</v>
      </c>
      <c r="U286" s="150" t="e">
        <f>VLOOKUP(J286,'사업장현황(25하)'!$A$2:$T$1836,10,FALSE)</f>
        <v>#N/A</v>
      </c>
      <c r="V286" s="152" t="e">
        <f>VLOOKUP(J286,'사업장현황(25하)'!$A$2:$T$1836,12,FALSE)</f>
        <v>#N/A</v>
      </c>
      <c r="W286" s="217"/>
      <c r="X286" s="151"/>
      <c r="Y286" s="151" t="e">
        <f>VLOOKUP(J286,'사업장현황(25하)'!$A$2:$T$1836,11,FALSE)</f>
        <v>#N/A</v>
      </c>
      <c r="Z286" s="151"/>
      <c r="AA286" s="155"/>
      <c r="AB286" s="155"/>
      <c r="AC286" s="211"/>
      <c r="AD286" s="155">
        <f t="shared" si="18"/>
        <v>0</v>
      </c>
      <c r="AE286" s="217"/>
      <c r="AF286" s="155"/>
      <c r="AG286" s="217"/>
      <c r="AH286" s="155"/>
      <c r="AI286" s="145">
        <f t="shared" si="19"/>
        <v>0</v>
      </c>
      <c r="AJ286" s="161"/>
      <c r="CE286" s="169"/>
      <c r="CU286" s="170"/>
    </row>
    <row r="287" spans="1:99" s="168" customFormat="1" ht="24.95" customHeight="1">
      <c r="A287" s="150"/>
      <c r="B287" s="150"/>
      <c r="C287" s="313"/>
      <c r="D287" s="217"/>
      <c r="E287" s="217" t="str">
        <f>HLOOKUP(WEEKDAY(D287,2),data!$A$1:$G$2,2)</f>
        <v>(토)</v>
      </c>
      <c r="F287" s="150"/>
      <c r="G287" s="150"/>
      <c r="H287" s="152"/>
      <c r="I287" s="152" t="e">
        <f>VLOOKUP(J287,'사업장현황(25하)'!$A$2:$T$1836,3,FALSE)</f>
        <v>#N/A</v>
      </c>
      <c r="J287" s="172"/>
      <c r="K287" s="334"/>
      <c r="L287" s="167"/>
      <c r="M287" s="153" t="e">
        <f>VLOOKUP(J287,'사업장현황(25하)'!$A$2:$T$1836,13,FALSE)</f>
        <v>#N/A</v>
      </c>
      <c r="N287" s="150" t="e">
        <f>VLOOKUP(J287,'사업장현황(25하)'!$A$2:$T$1836,14,FALSE)</f>
        <v>#N/A</v>
      </c>
      <c r="O287" s="152" t="e">
        <f>VLOOKUP(J287,'사업장현황(25하)'!$A$2:$T$1836,2,FALSE)</f>
        <v>#N/A</v>
      </c>
      <c r="P287" s="152" t="e">
        <f>VLOOKUP(J287,'사업장현황(25하)'!$A$2:$T$1836,4,FALSE)</f>
        <v>#N/A</v>
      </c>
      <c r="Q287" s="150" t="e">
        <f>VLOOKUP(J287,'사업장현황(25하)'!$A$2:$T$1836,6,FALSE)</f>
        <v>#N/A</v>
      </c>
      <c r="R287" s="150" t="e">
        <f>VLOOKUP(J287,'사업장현황(25하)'!$A$2:$T$1836,7,FALSE)</f>
        <v>#N/A</v>
      </c>
      <c r="S287" s="150" t="e">
        <f>VLOOKUP(J287,'사업장현황(25하)'!$A$2:$T$1836,8,FALSE)</f>
        <v>#N/A</v>
      </c>
      <c r="T287" s="150" t="e">
        <f>VLOOKUP(J287,'사업장현황(25하)'!$A$2:$T$1836,9,FALSE)</f>
        <v>#N/A</v>
      </c>
      <c r="U287" s="150" t="e">
        <f>VLOOKUP(J287,'사업장현황(25하)'!$A$2:$T$1836,10,FALSE)</f>
        <v>#N/A</v>
      </c>
      <c r="V287" s="152" t="e">
        <f>VLOOKUP(J287,'사업장현황(25하)'!$A$2:$T$1836,12,FALSE)</f>
        <v>#N/A</v>
      </c>
      <c r="W287" s="217"/>
      <c r="X287" s="151"/>
      <c r="Y287" s="151" t="e">
        <f>VLOOKUP(J287,'사업장현황(25하)'!$A$2:$T$1836,11,FALSE)</f>
        <v>#N/A</v>
      </c>
      <c r="Z287" s="151"/>
      <c r="AA287" s="155"/>
      <c r="AB287" s="155"/>
      <c r="AC287" s="211"/>
      <c r="AD287" s="155">
        <f t="shared" si="18"/>
        <v>0</v>
      </c>
      <c r="AE287" s="217"/>
      <c r="AF287" s="155"/>
      <c r="AG287" s="217"/>
      <c r="AH287" s="155"/>
      <c r="AI287" s="145">
        <f t="shared" si="19"/>
        <v>0</v>
      </c>
      <c r="AJ287" s="161"/>
      <c r="CE287" s="169"/>
      <c r="CU287" s="170"/>
    </row>
    <row r="288" spans="1:99" s="168" customFormat="1" ht="24.95" customHeight="1">
      <c r="A288" s="150"/>
      <c r="B288" s="150"/>
      <c r="C288" s="313"/>
      <c r="D288" s="217"/>
      <c r="E288" s="217" t="str">
        <f>HLOOKUP(WEEKDAY(D288,2),data!$A$1:$G$2,2)</f>
        <v>(토)</v>
      </c>
      <c r="F288" s="150"/>
      <c r="G288" s="150"/>
      <c r="H288" s="152"/>
      <c r="I288" s="152" t="e">
        <f>VLOOKUP(J288,'사업장현황(25하)'!$A$2:$T$1836,3,FALSE)</f>
        <v>#N/A</v>
      </c>
      <c r="J288" s="172"/>
      <c r="K288" s="334"/>
      <c r="L288" s="167"/>
      <c r="M288" s="153" t="e">
        <f>VLOOKUP(J288,'사업장현황(25하)'!$A$2:$T$1836,13,FALSE)</f>
        <v>#N/A</v>
      </c>
      <c r="N288" s="150" t="e">
        <f>VLOOKUP(J288,'사업장현황(25하)'!$A$2:$T$1836,14,FALSE)</f>
        <v>#N/A</v>
      </c>
      <c r="O288" s="152" t="e">
        <f>VLOOKUP(J288,'사업장현황(25하)'!$A$2:$T$1836,2,FALSE)</f>
        <v>#N/A</v>
      </c>
      <c r="P288" s="152" t="e">
        <f>VLOOKUP(J288,'사업장현황(25하)'!$A$2:$T$1836,4,FALSE)</f>
        <v>#N/A</v>
      </c>
      <c r="Q288" s="150" t="e">
        <f>VLOOKUP(J288,'사업장현황(25하)'!$A$2:$T$1836,6,FALSE)</f>
        <v>#N/A</v>
      </c>
      <c r="R288" s="150" t="e">
        <f>VLOOKUP(J288,'사업장현황(25하)'!$A$2:$T$1836,7,FALSE)</f>
        <v>#N/A</v>
      </c>
      <c r="S288" s="150" t="e">
        <f>VLOOKUP(J288,'사업장현황(25하)'!$A$2:$T$1836,8,FALSE)</f>
        <v>#N/A</v>
      </c>
      <c r="T288" s="150" t="e">
        <f>VLOOKUP(J288,'사업장현황(25하)'!$A$2:$T$1836,9,FALSE)</f>
        <v>#N/A</v>
      </c>
      <c r="U288" s="150" t="e">
        <f>VLOOKUP(J288,'사업장현황(25하)'!$A$2:$T$1836,10,FALSE)</f>
        <v>#N/A</v>
      </c>
      <c r="V288" s="152" t="e">
        <f>VLOOKUP(J288,'사업장현황(25하)'!$A$2:$T$1836,12,FALSE)</f>
        <v>#N/A</v>
      </c>
      <c r="W288" s="217"/>
      <c r="X288" s="151"/>
      <c r="Y288" s="151" t="e">
        <f>VLOOKUP(J288,'사업장현황(25하)'!$A$2:$T$1836,11,FALSE)</f>
        <v>#N/A</v>
      </c>
      <c r="Z288" s="151"/>
      <c r="AA288" s="155"/>
      <c r="AB288" s="155"/>
      <c r="AC288" s="211"/>
      <c r="AD288" s="155">
        <f t="shared" si="18"/>
        <v>0</v>
      </c>
      <c r="AE288" s="217"/>
      <c r="AF288" s="155"/>
      <c r="AG288" s="217"/>
      <c r="AH288" s="155"/>
      <c r="AI288" s="145">
        <f t="shared" si="19"/>
        <v>0</v>
      </c>
      <c r="AJ288" s="161"/>
    </row>
    <row r="289" spans="1:99" s="168" customFormat="1" ht="24.95" customHeight="1">
      <c r="A289" s="150"/>
      <c r="B289" s="150"/>
      <c r="C289" s="313"/>
      <c r="D289" s="217"/>
      <c r="E289" s="217" t="str">
        <f>HLOOKUP(WEEKDAY(D289,2),data!$A$1:$G$2,2)</f>
        <v>(토)</v>
      </c>
      <c r="F289" s="150"/>
      <c r="G289" s="150"/>
      <c r="H289" s="152"/>
      <c r="I289" s="152" t="e">
        <f>VLOOKUP(J289,'사업장현황(25하)'!$A$2:$T$1836,3,FALSE)</f>
        <v>#N/A</v>
      </c>
      <c r="J289" s="172"/>
      <c r="K289" s="334"/>
      <c r="L289" s="167"/>
      <c r="M289" s="153" t="e">
        <f>VLOOKUP(J289,'사업장현황(25하)'!$A$2:$T$1836,13,FALSE)</f>
        <v>#N/A</v>
      </c>
      <c r="N289" s="150" t="e">
        <f>VLOOKUP(J289,'사업장현황(25하)'!$A$2:$T$1836,14,FALSE)</f>
        <v>#N/A</v>
      </c>
      <c r="O289" s="152" t="e">
        <f>VLOOKUP(J289,'사업장현황(25하)'!$A$2:$T$1836,2,FALSE)</f>
        <v>#N/A</v>
      </c>
      <c r="P289" s="152" t="e">
        <f>VLOOKUP(J289,'사업장현황(25하)'!$A$2:$T$1836,4,FALSE)</f>
        <v>#N/A</v>
      </c>
      <c r="Q289" s="150" t="e">
        <f>VLOOKUP(J289,'사업장현황(25하)'!$A$2:$T$1836,6,FALSE)</f>
        <v>#N/A</v>
      </c>
      <c r="R289" s="150" t="e">
        <f>VLOOKUP(J289,'사업장현황(25하)'!$A$2:$T$1836,7,FALSE)</f>
        <v>#N/A</v>
      </c>
      <c r="S289" s="150" t="e">
        <f>VLOOKUP(J289,'사업장현황(25하)'!$A$2:$T$1836,8,FALSE)</f>
        <v>#N/A</v>
      </c>
      <c r="T289" s="150" t="e">
        <f>VLOOKUP(J289,'사업장현황(25하)'!$A$2:$T$1836,9,FALSE)</f>
        <v>#N/A</v>
      </c>
      <c r="U289" s="150" t="e">
        <f>VLOOKUP(J289,'사업장현황(25하)'!$A$2:$T$1836,10,FALSE)</f>
        <v>#N/A</v>
      </c>
      <c r="V289" s="152" t="e">
        <f>VLOOKUP(J289,'사업장현황(25하)'!$A$2:$T$1836,12,FALSE)</f>
        <v>#N/A</v>
      </c>
      <c r="W289" s="217"/>
      <c r="X289" s="151"/>
      <c r="Y289" s="151" t="e">
        <f>VLOOKUP(J289,'사업장현황(25하)'!$A$2:$T$1836,11,FALSE)</f>
        <v>#N/A</v>
      </c>
      <c r="Z289" s="151"/>
      <c r="AA289" s="155"/>
      <c r="AB289" s="155"/>
      <c r="AC289" s="211"/>
      <c r="AD289" s="155">
        <f t="shared" si="18"/>
        <v>0</v>
      </c>
      <c r="AE289" s="217"/>
      <c r="AF289" s="155"/>
      <c r="AG289" s="217"/>
      <c r="AH289" s="155"/>
      <c r="AI289" s="145">
        <f t="shared" si="19"/>
        <v>0</v>
      </c>
      <c r="AJ289" s="161"/>
    </row>
    <row r="290" spans="1:99" s="168" customFormat="1" ht="24.95" customHeight="1">
      <c r="A290" s="150"/>
      <c r="B290" s="150"/>
      <c r="C290" s="313"/>
      <c r="D290" s="217"/>
      <c r="E290" s="217" t="str">
        <f>HLOOKUP(WEEKDAY(D290,2),data!$A$1:$G$2,2)</f>
        <v>(토)</v>
      </c>
      <c r="F290" s="150"/>
      <c r="G290" s="150"/>
      <c r="H290" s="152"/>
      <c r="I290" s="152" t="e">
        <f>VLOOKUP(J290,'사업장현황(25하)'!$A$2:$T$1836,3,FALSE)</f>
        <v>#N/A</v>
      </c>
      <c r="J290" s="172"/>
      <c r="K290" s="334"/>
      <c r="L290" s="167"/>
      <c r="M290" s="153" t="e">
        <f>VLOOKUP(J290,'사업장현황(25하)'!$A$2:$T$1836,13,FALSE)</f>
        <v>#N/A</v>
      </c>
      <c r="N290" s="150" t="e">
        <f>VLOOKUP(J290,'사업장현황(25하)'!$A$2:$T$1836,14,FALSE)</f>
        <v>#N/A</v>
      </c>
      <c r="O290" s="152" t="e">
        <f>VLOOKUP(J290,'사업장현황(25하)'!$A$2:$T$1836,2,FALSE)</f>
        <v>#N/A</v>
      </c>
      <c r="P290" s="152" t="e">
        <f>VLOOKUP(J290,'사업장현황(25하)'!$A$2:$T$1836,4,FALSE)</f>
        <v>#N/A</v>
      </c>
      <c r="Q290" s="150" t="e">
        <f>VLOOKUP(J290,'사업장현황(25하)'!$A$2:$T$1836,6,FALSE)</f>
        <v>#N/A</v>
      </c>
      <c r="R290" s="150" t="e">
        <f>VLOOKUP(J290,'사업장현황(25하)'!$A$2:$T$1836,7,FALSE)</f>
        <v>#N/A</v>
      </c>
      <c r="S290" s="150" t="e">
        <f>VLOOKUP(J290,'사업장현황(25하)'!$A$2:$T$1836,8,FALSE)</f>
        <v>#N/A</v>
      </c>
      <c r="T290" s="150" t="e">
        <f>VLOOKUP(J290,'사업장현황(25하)'!$A$2:$T$1836,9,FALSE)</f>
        <v>#N/A</v>
      </c>
      <c r="U290" s="150" t="e">
        <f>VLOOKUP(J290,'사업장현황(25하)'!$A$2:$T$1836,10,FALSE)</f>
        <v>#N/A</v>
      </c>
      <c r="V290" s="152" t="e">
        <f>VLOOKUP(J290,'사업장현황(25하)'!$A$2:$T$1836,12,FALSE)</f>
        <v>#N/A</v>
      </c>
      <c r="W290" s="217"/>
      <c r="X290" s="151"/>
      <c r="Y290" s="151" t="e">
        <f>VLOOKUP(J290,'사업장현황(25하)'!$A$2:$T$1836,11,FALSE)</f>
        <v>#N/A</v>
      </c>
      <c r="Z290" s="151"/>
      <c r="AA290" s="155"/>
      <c r="AB290" s="155"/>
      <c r="AC290" s="211"/>
      <c r="AD290" s="155">
        <f t="shared" si="18"/>
        <v>0</v>
      </c>
      <c r="AE290" s="217"/>
      <c r="AF290" s="155"/>
      <c r="AG290" s="217"/>
      <c r="AH290" s="155"/>
      <c r="AI290" s="145">
        <f t="shared" si="19"/>
        <v>0</v>
      </c>
      <c r="AJ290" s="161"/>
    </row>
    <row r="291" spans="1:99" s="168" customFormat="1" ht="24.95" customHeight="1">
      <c r="A291" s="150"/>
      <c r="B291" s="150"/>
      <c r="C291" s="313"/>
      <c r="D291" s="217"/>
      <c r="E291" s="217" t="str">
        <f>HLOOKUP(WEEKDAY(D291,2),data!$A$1:$G$2,2)</f>
        <v>(토)</v>
      </c>
      <c r="F291" s="150"/>
      <c r="G291" s="150"/>
      <c r="H291" s="152"/>
      <c r="I291" s="152" t="e">
        <f>VLOOKUP(J291,'사업장현황(25하)'!$A$2:$T$1836,3,FALSE)</f>
        <v>#N/A</v>
      </c>
      <c r="J291" s="172"/>
      <c r="K291" s="334"/>
      <c r="L291" s="167"/>
      <c r="M291" s="153" t="e">
        <f>VLOOKUP(J291,'사업장현황(25하)'!$A$2:$T$1836,13,FALSE)</f>
        <v>#N/A</v>
      </c>
      <c r="N291" s="150" t="e">
        <f>VLOOKUP(J291,'사업장현황(25하)'!$A$2:$T$1836,14,FALSE)</f>
        <v>#N/A</v>
      </c>
      <c r="O291" s="152" t="e">
        <f>VLOOKUP(J291,'사업장현황(25하)'!$A$2:$T$1836,2,FALSE)</f>
        <v>#N/A</v>
      </c>
      <c r="P291" s="152" t="e">
        <f>VLOOKUP(J291,'사업장현황(25하)'!$A$2:$T$1836,4,FALSE)</f>
        <v>#N/A</v>
      </c>
      <c r="Q291" s="150" t="e">
        <f>VLOOKUP(J291,'사업장현황(25하)'!$A$2:$T$1836,6,FALSE)</f>
        <v>#N/A</v>
      </c>
      <c r="R291" s="150" t="e">
        <f>VLOOKUP(J291,'사업장현황(25하)'!$A$2:$T$1836,7,FALSE)</f>
        <v>#N/A</v>
      </c>
      <c r="S291" s="150" t="e">
        <f>VLOOKUP(J291,'사업장현황(25하)'!$A$2:$T$1836,8,FALSE)</f>
        <v>#N/A</v>
      </c>
      <c r="T291" s="150" t="e">
        <f>VLOOKUP(J291,'사업장현황(25하)'!$A$2:$T$1836,9,FALSE)</f>
        <v>#N/A</v>
      </c>
      <c r="U291" s="150" t="e">
        <f>VLOOKUP(J291,'사업장현황(25하)'!$A$2:$T$1836,10,FALSE)</f>
        <v>#N/A</v>
      </c>
      <c r="V291" s="152" t="e">
        <f>VLOOKUP(J291,'사업장현황(25하)'!$A$2:$T$1836,12,FALSE)</f>
        <v>#N/A</v>
      </c>
      <c r="W291" s="217"/>
      <c r="X291" s="151"/>
      <c r="Y291" s="151" t="e">
        <f>VLOOKUP(J291,'사업장현황(25하)'!$A$2:$T$1836,11,FALSE)</f>
        <v>#N/A</v>
      </c>
      <c r="Z291" s="151"/>
      <c r="AA291" s="155"/>
      <c r="AB291" s="155"/>
      <c r="AC291" s="211"/>
      <c r="AD291" s="155">
        <f t="shared" si="18"/>
        <v>0</v>
      </c>
      <c r="AE291" s="217"/>
      <c r="AF291" s="155"/>
      <c r="AG291" s="217"/>
      <c r="AH291" s="155"/>
      <c r="AI291" s="145">
        <f t="shared" si="19"/>
        <v>0</v>
      </c>
      <c r="AJ291" s="161"/>
    </row>
    <row r="292" spans="1:99" s="168" customFormat="1" ht="24.95" customHeight="1">
      <c r="A292" s="150"/>
      <c r="B292" s="150"/>
      <c r="C292" s="313"/>
      <c r="D292" s="217"/>
      <c r="E292" s="217" t="str">
        <f>HLOOKUP(WEEKDAY(D292,2),data!$A$1:$G$2,2)</f>
        <v>(토)</v>
      </c>
      <c r="F292" s="150"/>
      <c r="G292" s="150"/>
      <c r="H292" s="152"/>
      <c r="I292" s="152" t="e">
        <f>VLOOKUP(J292,'사업장현황(25하)'!$A$2:$T$1836,3,FALSE)</f>
        <v>#N/A</v>
      </c>
      <c r="J292" s="172"/>
      <c r="K292" s="334"/>
      <c r="L292" s="167"/>
      <c r="M292" s="153" t="e">
        <f>VLOOKUP(J292,'사업장현황(25하)'!$A$2:$T$1836,13,FALSE)</f>
        <v>#N/A</v>
      </c>
      <c r="N292" s="150" t="e">
        <f>VLOOKUP(J292,'사업장현황(25하)'!$A$2:$T$1836,14,FALSE)</f>
        <v>#N/A</v>
      </c>
      <c r="O292" s="152" t="e">
        <f>VLOOKUP(J292,'사업장현황(25하)'!$A$2:$T$1836,2,FALSE)</f>
        <v>#N/A</v>
      </c>
      <c r="P292" s="152" t="e">
        <f>VLOOKUP(J292,'사업장현황(25하)'!$A$2:$T$1836,4,FALSE)</f>
        <v>#N/A</v>
      </c>
      <c r="Q292" s="150" t="e">
        <f>VLOOKUP(J292,'사업장현황(25하)'!$A$2:$T$1836,6,FALSE)</f>
        <v>#N/A</v>
      </c>
      <c r="R292" s="150" t="e">
        <f>VLOOKUP(J292,'사업장현황(25하)'!$A$2:$T$1836,7,FALSE)</f>
        <v>#N/A</v>
      </c>
      <c r="S292" s="150" t="e">
        <f>VLOOKUP(J292,'사업장현황(25하)'!$A$2:$T$1836,8,FALSE)</f>
        <v>#N/A</v>
      </c>
      <c r="T292" s="150" t="e">
        <f>VLOOKUP(J292,'사업장현황(25하)'!$A$2:$T$1836,9,FALSE)</f>
        <v>#N/A</v>
      </c>
      <c r="U292" s="150" t="e">
        <f>VLOOKUP(J292,'사업장현황(25하)'!$A$2:$T$1836,10,FALSE)</f>
        <v>#N/A</v>
      </c>
      <c r="V292" s="152" t="e">
        <f>VLOOKUP(J292,'사업장현황(25하)'!$A$2:$T$1836,12,FALSE)</f>
        <v>#N/A</v>
      </c>
      <c r="W292" s="217"/>
      <c r="X292" s="151"/>
      <c r="Y292" s="151" t="e">
        <f>VLOOKUP(J292,'사업장현황(25하)'!$A$2:$T$1836,11,FALSE)</f>
        <v>#N/A</v>
      </c>
      <c r="Z292" s="151"/>
      <c r="AA292" s="155"/>
      <c r="AB292" s="155"/>
      <c r="AC292" s="211"/>
      <c r="AD292" s="155">
        <f t="shared" si="18"/>
        <v>0</v>
      </c>
      <c r="AE292" s="217"/>
      <c r="AF292" s="155"/>
      <c r="AG292" s="217"/>
      <c r="AH292" s="155"/>
      <c r="AI292" s="145">
        <f t="shared" si="19"/>
        <v>0</v>
      </c>
      <c r="AJ292" s="161"/>
    </row>
    <row r="293" spans="1:99" s="168" customFormat="1" ht="24.95" customHeight="1">
      <c r="A293" s="150"/>
      <c r="B293" s="150"/>
      <c r="C293" s="313"/>
      <c r="D293" s="217"/>
      <c r="E293" s="217" t="str">
        <f>HLOOKUP(WEEKDAY(D293,2),data!$A$1:$G$2,2)</f>
        <v>(토)</v>
      </c>
      <c r="F293" s="150"/>
      <c r="G293" s="150"/>
      <c r="H293" s="152"/>
      <c r="I293" s="152" t="e">
        <f>VLOOKUP(J293,'사업장현황(25하)'!$A$2:$T$1836,3,FALSE)</f>
        <v>#N/A</v>
      </c>
      <c r="J293" s="172"/>
      <c r="K293" s="334"/>
      <c r="L293" s="167"/>
      <c r="M293" s="153" t="e">
        <f>VLOOKUP(J293,'사업장현황(25하)'!$A$2:$T$1836,13,FALSE)</f>
        <v>#N/A</v>
      </c>
      <c r="N293" s="150" t="e">
        <f>VLOOKUP(J293,'사업장현황(25하)'!$A$2:$T$1836,14,FALSE)</f>
        <v>#N/A</v>
      </c>
      <c r="O293" s="152" t="e">
        <f>VLOOKUP(J293,'사업장현황(25하)'!$A$2:$T$1836,2,FALSE)</f>
        <v>#N/A</v>
      </c>
      <c r="P293" s="152" t="e">
        <f>VLOOKUP(J293,'사업장현황(25하)'!$A$2:$T$1836,4,FALSE)</f>
        <v>#N/A</v>
      </c>
      <c r="Q293" s="150" t="e">
        <f>VLOOKUP(J293,'사업장현황(25하)'!$A$2:$T$1836,6,FALSE)</f>
        <v>#N/A</v>
      </c>
      <c r="R293" s="150" t="e">
        <f>VLOOKUP(J293,'사업장현황(25하)'!$A$2:$T$1836,7,FALSE)</f>
        <v>#N/A</v>
      </c>
      <c r="S293" s="150" t="e">
        <f>VLOOKUP(J293,'사업장현황(25하)'!$A$2:$T$1836,8,FALSE)</f>
        <v>#N/A</v>
      </c>
      <c r="T293" s="150" t="e">
        <f>VLOOKUP(J293,'사업장현황(25하)'!$A$2:$T$1836,9,FALSE)</f>
        <v>#N/A</v>
      </c>
      <c r="U293" s="150" t="e">
        <f>VLOOKUP(J293,'사업장현황(25하)'!$A$2:$T$1836,10,FALSE)</f>
        <v>#N/A</v>
      </c>
      <c r="V293" s="152" t="e">
        <f>VLOOKUP(J293,'사업장현황(25하)'!$A$2:$T$1836,12,FALSE)</f>
        <v>#N/A</v>
      </c>
      <c r="W293" s="217"/>
      <c r="X293" s="151"/>
      <c r="Y293" s="151" t="e">
        <f>VLOOKUP(J293,'사업장현황(25하)'!$A$2:$T$1836,11,FALSE)</f>
        <v>#N/A</v>
      </c>
      <c r="Z293" s="151"/>
      <c r="AA293" s="155"/>
      <c r="AB293" s="155"/>
      <c r="AC293" s="211"/>
      <c r="AD293" s="155">
        <f t="shared" si="18"/>
        <v>0</v>
      </c>
      <c r="AE293" s="217"/>
      <c r="AF293" s="155"/>
      <c r="AG293" s="217"/>
      <c r="AH293" s="155"/>
      <c r="AI293" s="145">
        <f t="shared" si="19"/>
        <v>0</v>
      </c>
      <c r="AJ293" s="161"/>
    </row>
    <row r="294" spans="1:99" s="164" customFormat="1" ht="24.95" customHeight="1">
      <c r="A294" s="150"/>
      <c r="B294" s="150"/>
      <c r="C294" s="313"/>
      <c r="D294" s="217"/>
      <c r="E294" s="217" t="str">
        <f>HLOOKUP(WEEKDAY(D294,2),data!$A$1:$G$2,2)</f>
        <v>(토)</v>
      </c>
      <c r="F294" s="150"/>
      <c r="G294" s="150"/>
      <c r="H294" s="152"/>
      <c r="I294" s="152" t="e">
        <f>VLOOKUP(J294,'사업장현황(25하)'!$A$2:$T$1836,3,FALSE)</f>
        <v>#N/A</v>
      </c>
      <c r="J294" s="172"/>
      <c r="K294" s="334"/>
      <c r="L294" s="163"/>
      <c r="M294" s="153" t="e">
        <f>VLOOKUP(J294,'사업장현황(25하)'!$A$2:$T$1836,13,FALSE)</f>
        <v>#N/A</v>
      </c>
      <c r="N294" s="150" t="e">
        <f>VLOOKUP(J294,'사업장현황(25하)'!$A$2:$T$1836,14,FALSE)</f>
        <v>#N/A</v>
      </c>
      <c r="O294" s="152" t="e">
        <f>VLOOKUP(J294,'사업장현황(25하)'!$A$2:$T$1836,2,FALSE)</f>
        <v>#N/A</v>
      </c>
      <c r="P294" s="152" t="e">
        <f>VLOOKUP(J294,'사업장현황(25하)'!$A$2:$T$1836,4,FALSE)</f>
        <v>#N/A</v>
      </c>
      <c r="Q294" s="150" t="e">
        <f>VLOOKUP(J294,'사업장현황(25하)'!$A$2:$T$1836,6,FALSE)</f>
        <v>#N/A</v>
      </c>
      <c r="R294" s="150" t="e">
        <f>VLOOKUP(J294,'사업장현황(25하)'!$A$2:$T$1836,7,FALSE)</f>
        <v>#N/A</v>
      </c>
      <c r="S294" s="150" t="e">
        <f>VLOOKUP(J294,'사업장현황(25하)'!$A$2:$T$1836,8,FALSE)</f>
        <v>#N/A</v>
      </c>
      <c r="T294" s="150" t="e">
        <f>VLOOKUP(J294,'사업장현황(25하)'!$A$2:$T$1836,9,FALSE)</f>
        <v>#N/A</v>
      </c>
      <c r="U294" s="150" t="e">
        <f>VLOOKUP(J294,'사업장현황(25하)'!$A$2:$T$1836,10,FALSE)</f>
        <v>#N/A</v>
      </c>
      <c r="V294" s="152" t="e">
        <f>VLOOKUP(J294,'사업장현황(25하)'!$A$2:$T$1836,12,FALSE)</f>
        <v>#N/A</v>
      </c>
      <c r="W294" s="217"/>
      <c r="X294" s="151"/>
      <c r="Y294" s="151" t="e">
        <f>VLOOKUP(J294,'사업장현황(25하)'!$A$2:$T$1836,11,FALSE)</f>
        <v>#N/A</v>
      </c>
      <c r="Z294" s="151"/>
      <c r="AA294" s="155"/>
      <c r="AB294" s="155"/>
      <c r="AC294" s="211"/>
      <c r="AD294" s="155">
        <f t="shared" si="18"/>
        <v>0</v>
      </c>
      <c r="AE294" s="217"/>
      <c r="AF294" s="155"/>
      <c r="AG294" s="217"/>
      <c r="AH294" s="155"/>
      <c r="AI294" s="145">
        <f t="shared" si="19"/>
        <v>0</v>
      </c>
      <c r="AJ294" s="161"/>
    </row>
    <row r="295" spans="1:99" s="164" customFormat="1" ht="24.95" customHeight="1">
      <c r="A295" s="150"/>
      <c r="B295" s="150"/>
      <c r="C295" s="313"/>
      <c r="D295" s="217"/>
      <c r="E295" s="217" t="str">
        <f>HLOOKUP(WEEKDAY(D295,2),data!$A$1:$G$2,2)</f>
        <v>(토)</v>
      </c>
      <c r="F295" s="150"/>
      <c r="G295" s="150"/>
      <c r="H295" s="152"/>
      <c r="I295" s="152" t="e">
        <f>VLOOKUP(J295,'사업장현황(25하)'!$A$2:$T$1836,3,FALSE)</f>
        <v>#N/A</v>
      </c>
      <c r="J295" s="172"/>
      <c r="K295" s="334"/>
      <c r="L295" s="163"/>
      <c r="M295" s="153" t="e">
        <f>VLOOKUP(J295,'사업장현황(25하)'!$A$2:$T$1836,13,FALSE)</f>
        <v>#N/A</v>
      </c>
      <c r="N295" s="150" t="e">
        <f>VLOOKUP(J295,'사업장현황(25하)'!$A$2:$T$1836,14,FALSE)</f>
        <v>#N/A</v>
      </c>
      <c r="O295" s="152" t="e">
        <f>VLOOKUP(J295,'사업장현황(25하)'!$A$2:$T$1836,2,FALSE)</f>
        <v>#N/A</v>
      </c>
      <c r="P295" s="152" t="e">
        <f>VLOOKUP(J295,'사업장현황(25하)'!$A$2:$T$1836,4,FALSE)</f>
        <v>#N/A</v>
      </c>
      <c r="Q295" s="150" t="e">
        <f>VLOOKUP(J295,'사업장현황(25하)'!$A$2:$T$1836,6,FALSE)</f>
        <v>#N/A</v>
      </c>
      <c r="R295" s="150" t="e">
        <f>VLOOKUP(J295,'사업장현황(25하)'!$A$2:$T$1836,7,FALSE)</f>
        <v>#N/A</v>
      </c>
      <c r="S295" s="150" t="e">
        <f>VLOOKUP(J295,'사업장현황(25하)'!$A$2:$T$1836,8,FALSE)</f>
        <v>#N/A</v>
      </c>
      <c r="T295" s="150" t="e">
        <f>VLOOKUP(J295,'사업장현황(25하)'!$A$2:$T$1836,9,FALSE)</f>
        <v>#N/A</v>
      </c>
      <c r="U295" s="150" t="e">
        <f>VLOOKUP(J295,'사업장현황(25하)'!$A$2:$T$1836,10,FALSE)</f>
        <v>#N/A</v>
      </c>
      <c r="V295" s="152" t="e">
        <f>VLOOKUP(J295,'사업장현황(25하)'!$A$2:$T$1836,12,FALSE)</f>
        <v>#N/A</v>
      </c>
      <c r="W295" s="217"/>
      <c r="X295" s="151"/>
      <c r="Y295" s="151" t="e">
        <f>VLOOKUP(J295,'사업장현황(25하)'!$A$2:$T$1836,11,FALSE)</f>
        <v>#N/A</v>
      </c>
      <c r="Z295" s="151"/>
      <c r="AA295" s="155"/>
      <c r="AB295" s="155"/>
      <c r="AC295" s="211"/>
      <c r="AD295" s="155">
        <f t="shared" si="18"/>
        <v>0</v>
      </c>
      <c r="AE295" s="217"/>
      <c r="AF295" s="155"/>
      <c r="AG295" s="217"/>
      <c r="AH295" s="155"/>
      <c r="AI295" s="145">
        <f t="shared" si="19"/>
        <v>0</v>
      </c>
      <c r="AJ295" s="161"/>
    </row>
    <row r="296" spans="1:99" s="168" customFormat="1" ht="25.15" customHeight="1">
      <c r="A296" s="150"/>
      <c r="B296" s="150"/>
      <c r="C296" s="313"/>
      <c r="D296" s="217"/>
      <c r="E296" s="217" t="str">
        <f>HLOOKUP(WEEKDAY(D296,2),data!$A$1:$G$2,2)</f>
        <v>(토)</v>
      </c>
      <c r="F296" s="150"/>
      <c r="G296" s="150"/>
      <c r="H296" s="152"/>
      <c r="I296" s="152" t="e">
        <f>VLOOKUP(J296,'사업장현황(25하)'!$A$2:$T$1836,3,FALSE)</f>
        <v>#N/A</v>
      </c>
      <c r="J296" s="172"/>
      <c r="K296" s="334"/>
      <c r="L296" s="167"/>
      <c r="M296" s="153" t="e">
        <f>VLOOKUP(J296,'사업장현황(25하)'!$A$2:$T$1836,13,FALSE)</f>
        <v>#N/A</v>
      </c>
      <c r="N296" s="150" t="e">
        <f>VLOOKUP(J296,'사업장현황(25하)'!$A$2:$T$1836,14,FALSE)</f>
        <v>#N/A</v>
      </c>
      <c r="O296" s="152" t="e">
        <f>VLOOKUP(J296,'사업장현황(25하)'!$A$2:$T$1836,2,FALSE)</f>
        <v>#N/A</v>
      </c>
      <c r="P296" s="152" t="e">
        <f>VLOOKUP(J296,'사업장현황(25하)'!$A$2:$T$1836,4,FALSE)</f>
        <v>#N/A</v>
      </c>
      <c r="Q296" s="150" t="e">
        <f>VLOOKUP(J296,'사업장현황(25하)'!$A$2:$T$1836,6,FALSE)</f>
        <v>#N/A</v>
      </c>
      <c r="R296" s="150" t="e">
        <f>VLOOKUP(J296,'사업장현황(25하)'!$A$2:$T$1836,7,FALSE)</f>
        <v>#N/A</v>
      </c>
      <c r="S296" s="150" t="e">
        <f>VLOOKUP(J296,'사업장현황(25하)'!$A$2:$T$1836,8,FALSE)</f>
        <v>#N/A</v>
      </c>
      <c r="T296" s="150" t="e">
        <f>VLOOKUP(J296,'사업장현황(25하)'!$A$2:$T$1836,9,FALSE)</f>
        <v>#N/A</v>
      </c>
      <c r="U296" s="150" t="e">
        <f>VLOOKUP(J296,'사업장현황(25하)'!$A$2:$T$1836,10,FALSE)</f>
        <v>#N/A</v>
      </c>
      <c r="V296" s="152" t="e">
        <f>VLOOKUP(J296,'사업장현황(25하)'!$A$2:$T$1836,12,FALSE)</f>
        <v>#N/A</v>
      </c>
      <c r="W296" s="217"/>
      <c r="X296" s="151"/>
      <c r="Y296" s="151" t="e">
        <f>VLOOKUP(J296,'사업장현황(25하)'!$A$2:$T$1836,11,FALSE)</f>
        <v>#N/A</v>
      </c>
      <c r="Z296" s="151"/>
      <c r="AA296" s="155"/>
      <c r="AB296" s="155"/>
      <c r="AC296" s="211"/>
      <c r="AD296" s="155">
        <f t="shared" si="18"/>
        <v>0</v>
      </c>
      <c r="AE296" s="217"/>
      <c r="AF296" s="155"/>
      <c r="AG296" s="217"/>
      <c r="AH296" s="155"/>
      <c r="AI296" s="145">
        <f t="shared" si="19"/>
        <v>0</v>
      </c>
      <c r="AJ296" s="161"/>
      <c r="CE296" s="169"/>
      <c r="CU296" s="170"/>
    </row>
    <row r="297" spans="1:99" s="168" customFormat="1" ht="25.15" customHeight="1">
      <c r="A297" s="150"/>
      <c r="B297" s="150"/>
      <c r="C297" s="313"/>
      <c r="D297" s="217"/>
      <c r="E297" s="217" t="str">
        <f>HLOOKUP(WEEKDAY(D297,2),data!$A$1:$G$2,2)</f>
        <v>(토)</v>
      </c>
      <c r="F297" s="150"/>
      <c r="G297" s="150"/>
      <c r="H297" s="152"/>
      <c r="I297" s="152" t="e">
        <f>VLOOKUP(J297,'사업장현황(25하)'!$A$2:$T$1836,3,FALSE)</f>
        <v>#N/A</v>
      </c>
      <c r="J297" s="172"/>
      <c r="K297" s="334"/>
      <c r="L297" s="167"/>
      <c r="M297" s="153" t="e">
        <f>VLOOKUP(J297,'사업장현황(25하)'!$A$2:$T$1836,13,FALSE)</f>
        <v>#N/A</v>
      </c>
      <c r="N297" s="150" t="e">
        <f>VLOOKUP(J297,'사업장현황(25하)'!$A$2:$T$1836,14,FALSE)</f>
        <v>#N/A</v>
      </c>
      <c r="O297" s="152" t="e">
        <f>VLOOKUP(J297,'사업장현황(25하)'!$A$2:$T$1836,2,FALSE)</f>
        <v>#N/A</v>
      </c>
      <c r="P297" s="152" t="e">
        <f>VLOOKUP(J297,'사업장현황(25하)'!$A$2:$T$1836,4,FALSE)</f>
        <v>#N/A</v>
      </c>
      <c r="Q297" s="150" t="e">
        <f>VLOOKUP(J297,'사업장현황(25하)'!$A$2:$T$1836,6,FALSE)</f>
        <v>#N/A</v>
      </c>
      <c r="R297" s="150" t="e">
        <f>VLOOKUP(J297,'사업장현황(25하)'!$A$2:$T$1836,7,FALSE)</f>
        <v>#N/A</v>
      </c>
      <c r="S297" s="150" t="e">
        <f>VLOOKUP(J297,'사업장현황(25하)'!$A$2:$T$1836,8,FALSE)</f>
        <v>#N/A</v>
      </c>
      <c r="T297" s="150" t="e">
        <f>VLOOKUP(J297,'사업장현황(25하)'!$A$2:$T$1836,9,FALSE)</f>
        <v>#N/A</v>
      </c>
      <c r="U297" s="150" t="e">
        <f>VLOOKUP(J297,'사업장현황(25하)'!$A$2:$T$1836,10,FALSE)</f>
        <v>#N/A</v>
      </c>
      <c r="V297" s="152" t="e">
        <f>VLOOKUP(J297,'사업장현황(25하)'!$A$2:$T$1836,12,FALSE)</f>
        <v>#N/A</v>
      </c>
      <c r="W297" s="217"/>
      <c r="X297" s="151"/>
      <c r="Y297" s="151" t="e">
        <f>VLOOKUP(J297,'사업장현황(25하)'!$A$2:$T$1836,11,FALSE)</f>
        <v>#N/A</v>
      </c>
      <c r="Z297" s="151"/>
      <c r="AA297" s="155"/>
      <c r="AB297" s="155"/>
      <c r="AC297" s="211"/>
      <c r="AD297" s="155">
        <f t="shared" si="18"/>
        <v>0</v>
      </c>
      <c r="AE297" s="217"/>
      <c r="AF297" s="155"/>
      <c r="AG297" s="217"/>
      <c r="AH297" s="155"/>
      <c r="AI297" s="145">
        <f t="shared" si="19"/>
        <v>0</v>
      </c>
      <c r="AJ297" s="161"/>
      <c r="CE297" s="169"/>
      <c r="CU297" s="170"/>
    </row>
    <row r="298" spans="1:99" s="168" customFormat="1" ht="24.95" customHeight="1">
      <c r="A298" s="150"/>
      <c r="B298" s="150"/>
      <c r="C298" s="313"/>
      <c r="D298" s="217"/>
      <c r="E298" s="217" t="str">
        <f>HLOOKUP(WEEKDAY(D298,2),data!$A$1:$G$2,2)</f>
        <v>(토)</v>
      </c>
      <c r="F298" s="150"/>
      <c r="G298" s="150"/>
      <c r="H298" s="152"/>
      <c r="I298" s="152" t="e">
        <f>VLOOKUP(J298,'사업장현황(25하)'!$A$2:$T$1836,3,FALSE)</f>
        <v>#N/A</v>
      </c>
      <c r="J298" s="172"/>
      <c r="K298" s="334"/>
      <c r="L298" s="167"/>
      <c r="M298" s="153" t="e">
        <f>VLOOKUP(J298,'사업장현황(25하)'!$A$2:$T$1836,13,FALSE)</f>
        <v>#N/A</v>
      </c>
      <c r="N298" s="150" t="e">
        <f>VLOOKUP(J298,'사업장현황(25하)'!$A$2:$T$1836,14,FALSE)</f>
        <v>#N/A</v>
      </c>
      <c r="O298" s="152" t="e">
        <f>VLOOKUP(J298,'사업장현황(25하)'!$A$2:$T$1836,2,FALSE)</f>
        <v>#N/A</v>
      </c>
      <c r="P298" s="152" t="e">
        <f>VLOOKUP(J298,'사업장현황(25하)'!$A$2:$T$1836,4,FALSE)</f>
        <v>#N/A</v>
      </c>
      <c r="Q298" s="150" t="e">
        <f>VLOOKUP(J298,'사업장현황(25하)'!$A$2:$T$1836,6,FALSE)</f>
        <v>#N/A</v>
      </c>
      <c r="R298" s="150" t="e">
        <f>VLOOKUP(J298,'사업장현황(25하)'!$A$2:$T$1836,7,FALSE)</f>
        <v>#N/A</v>
      </c>
      <c r="S298" s="150" t="e">
        <f>VLOOKUP(J298,'사업장현황(25하)'!$A$2:$T$1836,8,FALSE)</f>
        <v>#N/A</v>
      </c>
      <c r="T298" s="150" t="e">
        <f>VLOOKUP(J298,'사업장현황(25하)'!$A$2:$T$1836,9,FALSE)</f>
        <v>#N/A</v>
      </c>
      <c r="U298" s="150" t="e">
        <f>VLOOKUP(J298,'사업장현황(25하)'!$A$2:$T$1836,10,FALSE)</f>
        <v>#N/A</v>
      </c>
      <c r="V298" s="152" t="e">
        <f>VLOOKUP(J298,'사업장현황(25하)'!$A$2:$T$1836,12,FALSE)</f>
        <v>#N/A</v>
      </c>
      <c r="W298" s="217"/>
      <c r="X298" s="151"/>
      <c r="Y298" s="151" t="e">
        <f>VLOOKUP(J298,'사업장현황(25하)'!$A$2:$T$1836,11,FALSE)</f>
        <v>#N/A</v>
      </c>
      <c r="Z298" s="151"/>
      <c r="AA298" s="155"/>
      <c r="AB298" s="155"/>
      <c r="AC298" s="211"/>
      <c r="AD298" s="155">
        <f t="shared" si="18"/>
        <v>0</v>
      </c>
      <c r="AE298" s="217"/>
      <c r="AF298" s="155"/>
      <c r="AG298" s="217"/>
      <c r="AH298" s="155"/>
      <c r="AI298" s="145">
        <f t="shared" si="19"/>
        <v>0</v>
      </c>
      <c r="AJ298" s="161"/>
      <c r="CE298" s="169"/>
      <c r="CU298" s="170"/>
    </row>
    <row r="299" spans="1:99" s="168" customFormat="1" ht="24.95" customHeight="1">
      <c r="A299" s="150"/>
      <c r="B299" s="150"/>
      <c r="C299" s="313"/>
      <c r="D299" s="217"/>
      <c r="E299" s="217" t="str">
        <f>HLOOKUP(WEEKDAY(D299,2),data!$A$1:$G$2,2)</f>
        <v>(토)</v>
      </c>
      <c r="F299" s="150"/>
      <c r="G299" s="150"/>
      <c r="H299" s="152"/>
      <c r="I299" s="152" t="e">
        <f>VLOOKUP(J299,'사업장현황(25하)'!$A$2:$T$1836,3,FALSE)</f>
        <v>#N/A</v>
      </c>
      <c r="J299" s="172"/>
      <c r="K299" s="334"/>
      <c r="L299" s="167"/>
      <c r="M299" s="153" t="e">
        <f>VLOOKUP(J299,'사업장현황(25하)'!$A$2:$T$1836,13,FALSE)</f>
        <v>#N/A</v>
      </c>
      <c r="N299" s="150" t="e">
        <f>VLOOKUP(J299,'사업장현황(25하)'!$A$2:$T$1836,14,FALSE)</f>
        <v>#N/A</v>
      </c>
      <c r="O299" s="152" t="e">
        <f>VLOOKUP(J299,'사업장현황(25하)'!$A$2:$T$1836,2,FALSE)</f>
        <v>#N/A</v>
      </c>
      <c r="P299" s="152" t="e">
        <f>VLOOKUP(J299,'사업장현황(25하)'!$A$2:$T$1836,4,FALSE)</f>
        <v>#N/A</v>
      </c>
      <c r="Q299" s="150" t="e">
        <f>VLOOKUP(J299,'사업장현황(25하)'!$A$2:$T$1836,6,FALSE)</f>
        <v>#N/A</v>
      </c>
      <c r="R299" s="150" t="e">
        <f>VLOOKUP(J299,'사업장현황(25하)'!$A$2:$T$1836,7,FALSE)</f>
        <v>#N/A</v>
      </c>
      <c r="S299" s="150" t="e">
        <f>VLOOKUP(J299,'사업장현황(25하)'!$A$2:$T$1836,8,FALSE)</f>
        <v>#N/A</v>
      </c>
      <c r="T299" s="150" t="e">
        <f>VLOOKUP(J299,'사업장현황(25하)'!$A$2:$T$1836,9,FALSE)</f>
        <v>#N/A</v>
      </c>
      <c r="U299" s="150" t="e">
        <f>VLOOKUP(J299,'사업장현황(25하)'!$A$2:$T$1836,10,FALSE)</f>
        <v>#N/A</v>
      </c>
      <c r="V299" s="152" t="e">
        <f>VLOOKUP(J299,'사업장현황(25하)'!$A$2:$T$1836,12,FALSE)</f>
        <v>#N/A</v>
      </c>
      <c r="W299" s="217"/>
      <c r="X299" s="151"/>
      <c r="Y299" s="151" t="e">
        <f>VLOOKUP(J299,'사업장현황(25하)'!$A$2:$T$1836,11,FALSE)</f>
        <v>#N/A</v>
      </c>
      <c r="Z299" s="151"/>
      <c r="AA299" s="155"/>
      <c r="AB299" s="155"/>
      <c r="AC299" s="211"/>
      <c r="AD299" s="155">
        <f t="shared" si="18"/>
        <v>0</v>
      </c>
      <c r="AE299" s="217"/>
      <c r="AF299" s="155"/>
      <c r="AG299" s="217"/>
      <c r="AH299" s="155"/>
      <c r="AI299" s="145">
        <f t="shared" si="19"/>
        <v>0</v>
      </c>
      <c r="AJ299" s="161"/>
      <c r="CE299" s="169"/>
      <c r="CU299" s="170"/>
    </row>
    <row r="300" spans="1:99" s="158" customFormat="1" ht="24.95" customHeight="1">
      <c r="A300" s="150"/>
      <c r="B300" s="150"/>
      <c r="C300" s="313"/>
      <c r="D300" s="217"/>
      <c r="E300" s="217" t="str">
        <f>HLOOKUP(WEEKDAY(D300,2),data!$A$1:$G$2,2)</f>
        <v>(토)</v>
      </c>
      <c r="F300" s="150"/>
      <c r="G300" s="150"/>
      <c r="H300" s="152"/>
      <c r="I300" s="152" t="e">
        <f>VLOOKUP(J300,'사업장현황(25하)'!$A$2:$T$1836,3,FALSE)</f>
        <v>#N/A</v>
      </c>
      <c r="J300" s="172"/>
      <c r="K300" s="334"/>
      <c r="L300" s="157"/>
      <c r="M300" s="153" t="e">
        <f>VLOOKUP(J300,'사업장현황(25하)'!$A$2:$T$1836,13,FALSE)</f>
        <v>#N/A</v>
      </c>
      <c r="N300" s="150" t="e">
        <f>VLOOKUP(J300,'사업장현황(25하)'!$A$2:$T$1836,14,FALSE)</f>
        <v>#N/A</v>
      </c>
      <c r="O300" s="152" t="e">
        <f>VLOOKUP(J300,'사업장현황(25하)'!$A$2:$T$1836,2,FALSE)</f>
        <v>#N/A</v>
      </c>
      <c r="P300" s="152" t="e">
        <f>VLOOKUP(J300,'사업장현황(25하)'!$A$2:$T$1836,4,FALSE)</f>
        <v>#N/A</v>
      </c>
      <c r="Q300" s="150" t="e">
        <f>VLOOKUP(J300,'사업장현황(25하)'!$A$2:$T$1836,6,FALSE)</f>
        <v>#N/A</v>
      </c>
      <c r="R300" s="150" t="e">
        <f>VLOOKUP(J300,'사업장현황(25하)'!$A$2:$T$1836,7,FALSE)</f>
        <v>#N/A</v>
      </c>
      <c r="S300" s="150" t="e">
        <f>VLOOKUP(J300,'사업장현황(25하)'!$A$2:$T$1836,8,FALSE)</f>
        <v>#N/A</v>
      </c>
      <c r="T300" s="150" t="e">
        <f>VLOOKUP(J300,'사업장현황(25하)'!$A$2:$T$1836,9,FALSE)</f>
        <v>#N/A</v>
      </c>
      <c r="U300" s="150" t="e">
        <f>VLOOKUP(J300,'사업장현황(25하)'!$A$2:$T$1836,10,FALSE)</f>
        <v>#N/A</v>
      </c>
      <c r="V300" s="152" t="e">
        <f>VLOOKUP(J300,'사업장현황(25하)'!$A$2:$T$1836,12,FALSE)</f>
        <v>#N/A</v>
      </c>
      <c r="W300" s="217"/>
      <c r="X300" s="151"/>
      <c r="Y300" s="151" t="e">
        <f>VLOOKUP(J300,'사업장현황(25하)'!$A$2:$T$1836,11,FALSE)</f>
        <v>#N/A</v>
      </c>
      <c r="Z300" s="151"/>
      <c r="AA300" s="155"/>
      <c r="AB300" s="155"/>
      <c r="AC300" s="211"/>
      <c r="AD300" s="155">
        <f t="shared" si="18"/>
        <v>0</v>
      </c>
      <c r="AE300" s="217"/>
      <c r="AF300" s="155"/>
      <c r="AG300" s="217"/>
      <c r="AH300" s="155"/>
      <c r="AI300" s="145">
        <f t="shared" si="19"/>
        <v>0</v>
      </c>
      <c r="AJ300" s="161"/>
      <c r="CE300" s="159"/>
      <c r="CU300" s="160"/>
    </row>
    <row r="301" spans="1:99" s="164" customFormat="1" ht="24.6" customHeight="1">
      <c r="A301" s="150"/>
      <c r="B301" s="150"/>
      <c r="C301" s="313"/>
      <c r="D301" s="217"/>
      <c r="E301" s="217" t="str">
        <f>HLOOKUP(WEEKDAY(D301,2),data!$A$1:$G$2,2)</f>
        <v>(토)</v>
      </c>
      <c r="F301" s="150"/>
      <c r="G301" s="150"/>
      <c r="H301" s="152"/>
      <c r="I301" s="152" t="e">
        <f>VLOOKUP(J301,'사업장현황(25하)'!$A$2:$T$1836,3,FALSE)</f>
        <v>#N/A</v>
      </c>
      <c r="J301" s="172"/>
      <c r="K301" s="334"/>
      <c r="L301" s="163"/>
      <c r="M301" s="153" t="e">
        <f>VLOOKUP(J301,'사업장현황(25하)'!$A$2:$T$1836,13,FALSE)</f>
        <v>#N/A</v>
      </c>
      <c r="N301" s="150" t="e">
        <f>VLOOKUP(J301,'사업장현황(25하)'!$A$2:$T$1836,14,FALSE)</f>
        <v>#N/A</v>
      </c>
      <c r="O301" s="152" t="e">
        <f>VLOOKUP(J301,'사업장현황(25하)'!$A$2:$T$1836,2,FALSE)</f>
        <v>#N/A</v>
      </c>
      <c r="P301" s="152" t="e">
        <f>VLOOKUP(J301,'사업장현황(25하)'!$A$2:$T$1836,4,FALSE)</f>
        <v>#N/A</v>
      </c>
      <c r="Q301" s="150" t="e">
        <f>VLOOKUP(J301,'사업장현황(25하)'!$A$2:$T$1836,6,FALSE)</f>
        <v>#N/A</v>
      </c>
      <c r="R301" s="150" t="e">
        <f>VLOOKUP(J301,'사업장현황(25하)'!$A$2:$T$1836,7,FALSE)</f>
        <v>#N/A</v>
      </c>
      <c r="S301" s="150" t="e">
        <f>VLOOKUP(J301,'사업장현황(25하)'!$A$2:$T$1836,8,FALSE)</f>
        <v>#N/A</v>
      </c>
      <c r="T301" s="150" t="e">
        <f>VLOOKUP(J301,'사업장현황(25하)'!$A$2:$T$1836,9,FALSE)</f>
        <v>#N/A</v>
      </c>
      <c r="U301" s="150" t="e">
        <f>VLOOKUP(J301,'사업장현황(25하)'!$A$2:$T$1836,10,FALSE)</f>
        <v>#N/A</v>
      </c>
      <c r="V301" s="152" t="e">
        <f>VLOOKUP(J301,'사업장현황(25하)'!$A$2:$T$1836,12,FALSE)</f>
        <v>#N/A</v>
      </c>
      <c r="W301" s="217"/>
      <c r="X301" s="151"/>
      <c r="Y301" s="151" t="e">
        <f>VLOOKUP(J301,'사업장현황(25하)'!$A$2:$T$1836,11,FALSE)</f>
        <v>#N/A</v>
      </c>
      <c r="Z301" s="151"/>
      <c r="AA301" s="155"/>
      <c r="AB301" s="155"/>
      <c r="AC301" s="211"/>
      <c r="AD301" s="155">
        <f t="shared" si="18"/>
        <v>0</v>
      </c>
      <c r="AE301" s="217"/>
      <c r="AF301" s="155"/>
      <c r="AG301" s="217"/>
      <c r="AH301" s="155"/>
      <c r="AI301" s="145">
        <f t="shared" si="19"/>
        <v>0</v>
      </c>
      <c r="AJ301" s="161"/>
      <c r="CE301" s="173"/>
      <c r="CU301" s="174"/>
    </row>
    <row r="302" spans="1:99" s="168" customFormat="1" ht="24.6" customHeight="1">
      <c r="A302" s="192"/>
      <c r="B302" s="192"/>
      <c r="C302" s="315"/>
      <c r="D302" s="218"/>
      <c r="E302" s="217" t="str">
        <f>HLOOKUP(WEEKDAY(D302,2),data!$A$1:$G$2,2)</f>
        <v>(토)</v>
      </c>
      <c r="F302" s="192"/>
      <c r="G302" s="192"/>
      <c r="H302" s="195"/>
      <c r="I302" s="152" t="e">
        <f>VLOOKUP(J302,'사업장현황(25하)'!$A$2:$T$1836,3,FALSE)</f>
        <v>#N/A</v>
      </c>
      <c r="J302" s="193"/>
      <c r="K302" s="338"/>
      <c r="L302" s="167"/>
      <c r="M302" s="153" t="e">
        <f>VLOOKUP(J302,'사업장현황(25하)'!$A$2:$T$1836,13,FALSE)</f>
        <v>#N/A</v>
      </c>
      <c r="N302" s="150" t="e">
        <f>VLOOKUP(J302,'사업장현황(25하)'!$A$2:$T$1836,14,FALSE)</f>
        <v>#N/A</v>
      </c>
      <c r="O302" s="152" t="e">
        <f>VLOOKUP(J302,'사업장현황(25하)'!$A$2:$T$1836,2,FALSE)</f>
        <v>#N/A</v>
      </c>
      <c r="P302" s="152" t="e">
        <f>VLOOKUP(J302,'사업장현황(25하)'!$A$2:$T$1836,4,FALSE)</f>
        <v>#N/A</v>
      </c>
      <c r="Q302" s="150" t="e">
        <f>VLOOKUP(J302,'사업장현황(25하)'!$A$2:$T$1836,6,FALSE)</f>
        <v>#N/A</v>
      </c>
      <c r="R302" s="150" t="e">
        <f>VLOOKUP(J302,'사업장현황(25하)'!$A$2:$T$1836,7,FALSE)</f>
        <v>#N/A</v>
      </c>
      <c r="S302" s="150" t="e">
        <f>VLOOKUP(J302,'사업장현황(25하)'!$A$2:$T$1836,8,FALSE)</f>
        <v>#N/A</v>
      </c>
      <c r="T302" s="150" t="e">
        <f>VLOOKUP(J302,'사업장현황(25하)'!$A$2:$T$1836,9,FALSE)</f>
        <v>#N/A</v>
      </c>
      <c r="U302" s="150" t="e">
        <f>VLOOKUP(J302,'사업장현황(25하)'!$A$2:$T$1836,10,FALSE)</f>
        <v>#N/A</v>
      </c>
      <c r="V302" s="152" t="e">
        <f>VLOOKUP(J302,'사업장현황(25하)'!$A$2:$T$1836,12,FALSE)</f>
        <v>#N/A</v>
      </c>
      <c r="W302" s="217"/>
      <c r="X302" s="151"/>
      <c r="Y302" s="151" t="e">
        <f>VLOOKUP(J302,'사업장현황(25하)'!$A$2:$T$1836,11,FALSE)</f>
        <v>#N/A</v>
      </c>
      <c r="Z302" s="154"/>
      <c r="AA302" s="180"/>
      <c r="AB302" s="180"/>
      <c r="AC302" s="212"/>
      <c r="AD302" s="155">
        <f t="shared" si="18"/>
        <v>0</v>
      </c>
      <c r="AE302" s="218"/>
      <c r="AF302" s="147"/>
      <c r="AG302" s="218"/>
      <c r="AH302" s="147"/>
      <c r="AI302" s="145">
        <f t="shared" si="19"/>
        <v>0</v>
      </c>
      <c r="AJ302" s="146"/>
      <c r="CE302" s="169"/>
      <c r="CU302" s="170"/>
    </row>
    <row r="303" spans="1:99" s="168" customFormat="1" ht="24.6" customHeight="1">
      <c r="A303" s="192"/>
      <c r="B303" s="192"/>
      <c r="C303" s="315"/>
      <c r="D303" s="218"/>
      <c r="E303" s="217" t="str">
        <f>HLOOKUP(WEEKDAY(D303,2),data!$A$1:$G$2,2)</f>
        <v>(토)</v>
      </c>
      <c r="F303" s="192"/>
      <c r="G303" s="192"/>
      <c r="H303" s="195"/>
      <c r="I303" s="152" t="e">
        <f>VLOOKUP(J303,'사업장현황(25하)'!$A$2:$T$1836,3,FALSE)</f>
        <v>#N/A</v>
      </c>
      <c r="J303" s="193"/>
      <c r="K303" s="338"/>
      <c r="L303" s="167"/>
      <c r="M303" s="153" t="e">
        <f>VLOOKUP(J303,'사업장현황(25하)'!$A$2:$T$1836,13,FALSE)</f>
        <v>#N/A</v>
      </c>
      <c r="N303" s="150" t="e">
        <f>VLOOKUP(J303,'사업장현황(25하)'!$A$2:$T$1836,14,FALSE)</f>
        <v>#N/A</v>
      </c>
      <c r="O303" s="152" t="e">
        <f>VLOOKUP(J303,'사업장현황(25하)'!$A$2:$T$1836,2,FALSE)</f>
        <v>#N/A</v>
      </c>
      <c r="P303" s="152" t="e">
        <f>VLOOKUP(J303,'사업장현황(25하)'!$A$2:$T$1836,4,FALSE)</f>
        <v>#N/A</v>
      </c>
      <c r="Q303" s="150" t="e">
        <f>VLOOKUP(J303,'사업장현황(25하)'!$A$2:$T$1836,6,FALSE)</f>
        <v>#N/A</v>
      </c>
      <c r="R303" s="150" t="e">
        <f>VLOOKUP(J303,'사업장현황(25하)'!$A$2:$T$1836,7,FALSE)</f>
        <v>#N/A</v>
      </c>
      <c r="S303" s="150" t="e">
        <f>VLOOKUP(J303,'사업장현황(25하)'!$A$2:$T$1836,8,FALSE)</f>
        <v>#N/A</v>
      </c>
      <c r="T303" s="150" t="e">
        <f>VLOOKUP(J303,'사업장현황(25하)'!$A$2:$T$1836,9,FALSE)</f>
        <v>#N/A</v>
      </c>
      <c r="U303" s="150" t="e">
        <f>VLOOKUP(J303,'사업장현황(25하)'!$A$2:$T$1836,10,FALSE)</f>
        <v>#N/A</v>
      </c>
      <c r="V303" s="152" t="e">
        <f>VLOOKUP(J303,'사업장현황(25하)'!$A$2:$T$1836,12,FALSE)</f>
        <v>#N/A</v>
      </c>
      <c r="W303" s="217"/>
      <c r="X303" s="151"/>
      <c r="Y303" s="151" t="e">
        <f>VLOOKUP(J303,'사업장현황(25하)'!$A$2:$T$1836,11,FALSE)</f>
        <v>#N/A</v>
      </c>
      <c r="Z303" s="179"/>
      <c r="AA303" s="180"/>
      <c r="AB303" s="180"/>
      <c r="AC303" s="212"/>
      <c r="AD303" s="155">
        <f t="shared" si="18"/>
        <v>0</v>
      </c>
      <c r="AE303" s="219"/>
      <c r="AF303" s="180"/>
      <c r="AG303" s="219"/>
      <c r="AH303" s="180"/>
      <c r="AI303" s="145">
        <f t="shared" si="19"/>
        <v>0</v>
      </c>
      <c r="AJ303" s="146"/>
      <c r="CE303" s="169"/>
      <c r="CU303" s="170"/>
    </row>
    <row r="304" spans="1:99" s="168" customFormat="1" ht="24.95" customHeight="1">
      <c r="A304" s="192"/>
      <c r="B304" s="192"/>
      <c r="C304" s="315"/>
      <c r="D304" s="218"/>
      <c r="E304" s="217" t="str">
        <f>HLOOKUP(WEEKDAY(D304,2),data!$A$1:$G$2,2)</f>
        <v>(토)</v>
      </c>
      <c r="F304" s="192"/>
      <c r="G304" s="192"/>
      <c r="H304" s="195"/>
      <c r="I304" s="152" t="e">
        <f>VLOOKUP(J304,'사업장현황(25하)'!$A$2:$T$1836,3,FALSE)</f>
        <v>#N/A</v>
      </c>
      <c r="J304" s="193"/>
      <c r="K304" s="338"/>
      <c r="L304" s="167"/>
      <c r="M304" s="153" t="e">
        <f>VLOOKUP(J304,'사업장현황(25하)'!$A$2:$T$1836,13,FALSE)</f>
        <v>#N/A</v>
      </c>
      <c r="N304" s="150" t="e">
        <f>VLOOKUP(J304,'사업장현황(25하)'!$A$2:$T$1836,14,FALSE)</f>
        <v>#N/A</v>
      </c>
      <c r="O304" s="152" t="e">
        <f>VLOOKUP(J304,'사업장현황(25하)'!$A$2:$T$1836,2,FALSE)</f>
        <v>#N/A</v>
      </c>
      <c r="P304" s="152" t="e">
        <f>VLOOKUP(J304,'사업장현황(25하)'!$A$2:$T$1836,4,FALSE)</f>
        <v>#N/A</v>
      </c>
      <c r="Q304" s="150" t="e">
        <f>VLOOKUP(J304,'사업장현황(25하)'!$A$2:$T$1836,6,FALSE)</f>
        <v>#N/A</v>
      </c>
      <c r="R304" s="150" t="e">
        <f>VLOOKUP(J304,'사업장현황(25하)'!$A$2:$T$1836,7,FALSE)</f>
        <v>#N/A</v>
      </c>
      <c r="S304" s="150" t="e">
        <f>VLOOKUP(J304,'사업장현황(25하)'!$A$2:$T$1836,8,FALSE)</f>
        <v>#N/A</v>
      </c>
      <c r="T304" s="150" t="e">
        <f>VLOOKUP(J304,'사업장현황(25하)'!$A$2:$T$1836,9,FALSE)</f>
        <v>#N/A</v>
      </c>
      <c r="U304" s="150" t="e">
        <f>VLOOKUP(J304,'사업장현황(25하)'!$A$2:$T$1836,10,FALSE)</f>
        <v>#N/A</v>
      </c>
      <c r="V304" s="152" t="e">
        <f>VLOOKUP(J304,'사업장현황(25하)'!$A$2:$T$1836,12,FALSE)</f>
        <v>#N/A</v>
      </c>
      <c r="W304" s="217"/>
      <c r="X304" s="151"/>
      <c r="Y304" s="151" t="e">
        <f>VLOOKUP(J304,'사업장현황(25하)'!$A$2:$T$1836,11,FALSE)</f>
        <v>#N/A</v>
      </c>
      <c r="Z304" s="154"/>
      <c r="AA304" s="180"/>
      <c r="AB304" s="180"/>
      <c r="AC304" s="212"/>
      <c r="AD304" s="155">
        <f t="shared" si="18"/>
        <v>0</v>
      </c>
      <c r="AE304" s="218"/>
      <c r="AF304" s="147"/>
      <c r="AG304" s="218"/>
      <c r="AH304" s="147"/>
      <c r="AI304" s="145">
        <f t="shared" si="19"/>
        <v>0</v>
      </c>
      <c r="AJ304" s="146"/>
      <c r="CE304" s="169"/>
      <c r="CU304" s="170"/>
    </row>
    <row r="305" spans="1:99" s="168" customFormat="1" ht="24.95" customHeight="1">
      <c r="A305" s="192"/>
      <c r="B305" s="192"/>
      <c r="C305" s="315"/>
      <c r="D305" s="218"/>
      <c r="E305" s="217" t="str">
        <f>HLOOKUP(WEEKDAY(D305,2),data!$A$1:$G$2,2)</f>
        <v>(토)</v>
      </c>
      <c r="F305" s="192"/>
      <c r="G305" s="192"/>
      <c r="H305" s="195"/>
      <c r="I305" s="152" t="e">
        <f>VLOOKUP(J305,'사업장현황(25하)'!$A$2:$T$1836,3,FALSE)</f>
        <v>#N/A</v>
      </c>
      <c r="J305" s="193"/>
      <c r="K305" s="338"/>
      <c r="L305" s="167"/>
      <c r="M305" s="153" t="e">
        <f>VLOOKUP(J305,'사업장현황(25하)'!$A$2:$T$1836,13,FALSE)</f>
        <v>#N/A</v>
      </c>
      <c r="N305" s="150" t="e">
        <f>VLOOKUP(J305,'사업장현황(25하)'!$A$2:$T$1836,14,FALSE)</f>
        <v>#N/A</v>
      </c>
      <c r="O305" s="152" t="e">
        <f>VLOOKUP(J305,'사업장현황(25하)'!$A$2:$T$1836,2,FALSE)</f>
        <v>#N/A</v>
      </c>
      <c r="P305" s="152" t="e">
        <f>VLOOKUP(J305,'사업장현황(25하)'!$A$2:$T$1836,4,FALSE)</f>
        <v>#N/A</v>
      </c>
      <c r="Q305" s="150" t="e">
        <f>VLOOKUP(J305,'사업장현황(25하)'!$A$2:$T$1836,6,FALSE)</f>
        <v>#N/A</v>
      </c>
      <c r="R305" s="150" t="e">
        <f>VLOOKUP(J305,'사업장현황(25하)'!$A$2:$T$1836,7,FALSE)</f>
        <v>#N/A</v>
      </c>
      <c r="S305" s="150" t="e">
        <f>VLOOKUP(J305,'사업장현황(25하)'!$A$2:$T$1836,8,FALSE)</f>
        <v>#N/A</v>
      </c>
      <c r="T305" s="150" t="e">
        <f>VLOOKUP(J305,'사업장현황(25하)'!$A$2:$T$1836,9,FALSE)</f>
        <v>#N/A</v>
      </c>
      <c r="U305" s="150" t="e">
        <f>VLOOKUP(J305,'사업장현황(25하)'!$A$2:$T$1836,10,FALSE)</f>
        <v>#N/A</v>
      </c>
      <c r="V305" s="152" t="e">
        <f>VLOOKUP(J305,'사업장현황(25하)'!$A$2:$T$1836,12,FALSE)</f>
        <v>#N/A</v>
      </c>
      <c r="W305" s="217"/>
      <c r="X305" s="151"/>
      <c r="Y305" s="151" t="e">
        <f>VLOOKUP(J305,'사업장현황(25하)'!$A$2:$T$1836,11,FALSE)</f>
        <v>#N/A</v>
      </c>
      <c r="Z305" s="179"/>
      <c r="AA305" s="180"/>
      <c r="AB305" s="180"/>
      <c r="AC305" s="212"/>
      <c r="AD305" s="155">
        <f t="shared" si="18"/>
        <v>0</v>
      </c>
      <c r="AE305" s="219"/>
      <c r="AF305" s="180"/>
      <c r="AG305" s="219"/>
      <c r="AH305" s="180"/>
      <c r="AI305" s="145">
        <f t="shared" si="19"/>
        <v>0</v>
      </c>
      <c r="AJ305" s="146"/>
      <c r="CE305" s="169"/>
      <c r="CU305" s="170"/>
    </row>
    <row r="306" spans="1:99" s="168" customFormat="1" ht="24.95" customHeight="1">
      <c r="A306" s="192"/>
      <c r="B306" s="192"/>
      <c r="C306" s="315"/>
      <c r="D306" s="218"/>
      <c r="E306" s="217" t="str">
        <f>HLOOKUP(WEEKDAY(D306,2),data!$A$1:$G$2,2)</f>
        <v>(토)</v>
      </c>
      <c r="F306" s="192"/>
      <c r="G306" s="192"/>
      <c r="H306" s="195"/>
      <c r="I306" s="152" t="e">
        <f>VLOOKUP(J306,'사업장현황(25하)'!$A$2:$T$1836,3,FALSE)</f>
        <v>#N/A</v>
      </c>
      <c r="J306" s="193"/>
      <c r="K306" s="338"/>
      <c r="L306" s="167"/>
      <c r="M306" s="153" t="e">
        <f>VLOOKUP(J306,'사업장현황(25하)'!$A$2:$T$1836,13,FALSE)</f>
        <v>#N/A</v>
      </c>
      <c r="N306" s="150" t="e">
        <f>VLOOKUP(J306,'사업장현황(25하)'!$A$2:$T$1836,14,FALSE)</f>
        <v>#N/A</v>
      </c>
      <c r="O306" s="152" t="e">
        <f>VLOOKUP(J306,'사업장현황(25하)'!$A$2:$T$1836,2,FALSE)</f>
        <v>#N/A</v>
      </c>
      <c r="P306" s="152" t="e">
        <f>VLOOKUP(J306,'사업장현황(25하)'!$A$2:$T$1836,4,FALSE)</f>
        <v>#N/A</v>
      </c>
      <c r="Q306" s="150" t="e">
        <f>VLOOKUP(J306,'사업장현황(25하)'!$A$2:$T$1836,6,FALSE)</f>
        <v>#N/A</v>
      </c>
      <c r="R306" s="150" t="e">
        <f>VLOOKUP(J306,'사업장현황(25하)'!$A$2:$T$1836,7,FALSE)</f>
        <v>#N/A</v>
      </c>
      <c r="S306" s="150" t="e">
        <f>VLOOKUP(J306,'사업장현황(25하)'!$A$2:$T$1836,8,FALSE)</f>
        <v>#N/A</v>
      </c>
      <c r="T306" s="150" t="e">
        <f>VLOOKUP(J306,'사업장현황(25하)'!$A$2:$T$1836,9,FALSE)</f>
        <v>#N/A</v>
      </c>
      <c r="U306" s="150" t="e">
        <f>VLOOKUP(J306,'사업장현황(25하)'!$A$2:$T$1836,10,FALSE)</f>
        <v>#N/A</v>
      </c>
      <c r="V306" s="152" t="e">
        <f>VLOOKUP(J306,'사업장현황(25하)'!$A$2:$T$1836,12,FALSE)</f>
        <v>#N/A</v>
      </c>
      <c r="W306" s="217"/>
      <c r="X306" s="151"/>
      <c r="Y306" s="151" t="e">
        <f>VLOOKUP(J306,'사업장현황(25하)'!$A$2:$T$1836,11,FALSE)</f>
        <v>#N/A</v>
      </c>
      <c r="Z306" s="154"/>
      <c r="AA306" s="180"/>
      <c r="AB306" s="180"/>
      <c r="AC306" s="212"/>
      <c r="AD306" s="155">
        <f t="shared" si="18"/>
        <v>0</v>
      </c>
      <c r="AE306" s="218"/>
      <c r="AF306" s="147"/>
      <c r="AG306" s="218"/>
      <c r="AH306" s="147"/>
      <c r="AI306" s="145">
        <f t="shared" si="19"/>
        <v>0</v>
      </c>
      <c r="AJ306" s="146"/>
      <c r="CE306" s="169"/>
      <c r="CU306" s="170"/>
    </row>
    <row r="307" spans="1:99" s="168" customFormat="1" ht="24.95" customHeight="1">
      <c r="A307" s="192"/>
      <c r="B307" s="192"/>
      <c r="C307" s="315"/>
      <c r="D307" s="218"/>
      <c r="E307" s="217" t="str">
        <f>HLOOKUP(WEEKDAY(D307,2),data!$A$1:$G$2,2)</f>
        <v>(토)</v>
      </c>
      <c r="F307" s="192"/>
      <c r="G307" s="192"/>
      <c r="H307" s="195"/>
      <c r="I307" s="152" t="e">
        <f>VLOOKUP(J307,'사업장현황(25하)'!$A$2:$T$1836,3,FALSE)</f>
        <v>#N/A</v>
      </c>
      <c r="J307" s="193"/>
      <c r="K307" s="338"/>
      <c r="L307" s="167"/>
      <c r="M307" s="153" t="e">
        <f>VLOOKUP(J307,'사업장현황(25하)'!$A$2:$T$1836,13,FALSE)</f>
        <v>#N/A</v>
      </c>
      <c r="N307" s="150" t="e">
        <f>VLOOKUP(J307,'사업장현황(25하)'!$A$2:$T$1836,14,FALSE)</f>
        <v>#N/A</v>
      </c>
      <c r="O307" s="152" t="e">
        <f>VLOOKUP(J307,'사업장현황(25하)'!$A$2:$T$1836,2,FALSE)</f>
        <v>#N/A</v>
      </c>
      <c r="P307" s="152" t="e">
        <f>VLOOKUP(J307,'사업장현황(25하)'!$A$2:$T$1836,4,FALSE)</f>
        <v>#N/A</v>
      </c>
      <c r="Q307" s="150" t="e">
        <f>VLOOKUP(J307,'사업장현황(25하)'!$A$2:$T$1836,6,FALSE)</f>
        <v>#N/A</v>
      </c>
      <c r="R307" s="150" t="e">
        <f>VLOOKUP(J307,'사업장현황(25하)'!$A$2:$T$1836,7,FALSE)</f>
        <v>#N/A</v>
      </c>
      <c r="S307" s="150" t="e">
        <f>VLOOKUP(J307,'사업장현황(25하)'!$A$2:$T$1836,8,FALSE)</f>
        <v>#N/A</v>
      </c>
      <c r="T307" s="150" t="e">
        <f>VLOOKUP(J307,'사업장현황(25하)'!$A$2:$T$1836,9,FALSE)</f>
        <v>#N/A</v>
      </c>
      <c r="U307" s="150" t="e">
        <f>VLOOKUP(J307,'사업장현황(25하)'!$A$2:$T$1836,10,FALSE)</f>
        <v>#N/A</v>
      </c>
      <c r="V307" s="152" t="e">
        <f>VLOOKUP(J307,'사업장현황(25하)'!$A$2:$T$1836,12,FALSE)</f>
        <v>#N/A</v>
      </c>
      <c r="W307" s="217"/>
      <c r="X307" s="151"/>
      <c r="Y307" s="151" t="e">
        <f>VLOOKUP(J307,'사업장현황(25하)'!$A$2:$T$1836,11,FALSE)</f>
        <v>#N/A</v>
      </c>
      <c r="Z307" s="179"/>
      <c r="AA307" s="180"/>
      <c r="AB307" s="180"/>
      <c r="AC307" s="212"/>
      <c r="AD307" s="155">
        <f t="shared" si="18"/>
        <v>0</v>
      </c>
      <c r="AE307" s="219"/>
      <c r="AF307" s="180"/>
      <c r="AG307" s="219"/>
      <c r="AH307" s="180"/>
      <c r="AI307" s="145">
        <f t="shared" si="19"/>
        <v>0</v>
      </c>
      <c r="AJ307" s="146"/>
      <c r="CE307" s="169"/>
      <c r="CU307" s="170"/>
    </row>
    <row r="308" spans="1:99" s="168" customFormat="1" ht="24.95" customHeight="1">
      <c r="A308" s="192"/>
      <c r="B308" s="192"/>
      <c r="C308" s="315"/>
      <c r="D308" s="218"/>
      <c r="E308" s="217" t="str">
        <f>HLOOKUP(WEEKDAY(D308,2),data!$A$1:$G$2,2)</f>
        <v>(토)</v>
      </c>
      <c r="F308" s="192"/>
      <c r="G308" s="192"/>
      <c r="H308" s="195"/>
      <c r="I308" s="152" t="e">
        <f>VLOOKUP(J308,'사업장현황(25하)'!$A$2:$T$1836,3,FALSE)</f>
        <v>#N/A</v>
      </c>
      <c r="J308" s="193"/>
      <c r="K308" s="338"/>
      <c r="L308" s="167"/>
      <c r="M308" s="153" t="e">
        <f>VLOOKUP(J308,'사업장현황(25하)'!$A$2:$T$1836,13,FALSE)</f>
        <v>#N/A</v>
      </c>
      <c r="N308" s="150" t="e">
        <f>VLOOKUP(J308,'사업장현황(25하)'!$A$2:$T$1836,14,FALSE)</f>
        <v>#N/A</v>
      </c>
      <c r="O308" s="152" t="e">
        <f>VLOOKUP(J308,'사업장현황(25하)'!$A$2:$T$1836,2,FALSE)</f>
        <v>#N/A</v>
      </c>
      <c r="P308" s="152" t="e">
        <f>VLOOKUP(J308,'사업장현황(25하)'!$A$2:$T$1836,4,FALSE)</f>
        <v>#N/A</v>
      </c>
      <c r="Q308" s="150" t="e">
        <f>VLOOKUP(J308,'사업장현황(25하)'!$A$2:$T$1836,6,FALSE)</f>
        <v>#N/A</v>
      </c>
      <c r="R308" s="150" t="e">
        <f>VLOOKUP(J308,'사업장현황(25하)'!$A$2:$T$1836,7,FALSE)</f>
        <v>#N/A</v>
      </c>
      <c r="S308" s="150" t="e">
        <f>VLOOKUP(J308,'사업장현황(25하)'!$A$2:$T$1836,8,FALSE)</f>
        <v>#N/A</v>
      </c>
      <c r="T308" s="150" t="e">
        <f>VLOOKUP(J308,'사업장현황(25하)'!$A$2:$T$1836,9,FALSE)</f>
        <v>#N/A</v>
      </c>
      <c r="U308" s="150" t="e">
        <f>VLOOKUP(J308,'사업장현황(25하)'!$A$2:$T$1836,10,FALSE)</f>
        <v>#N/A</v>
      </c>
      <c r="V308" s="152" t="e">
        <f>VLOOKUP(J308,'사업장현황(25하)'!$A$2:$T$1836,12,FALSE)</f>
        <v>#N/A</v>
      </c>
      <c r="W308" s="217"/>
      <c r="X308" s="151"/>
      <c r="Y308" s="151" t="e">
        <f>VLOOKUP(J308,'사업장현황(25하)'!$A$2:$T$1836,11,FALSE)</f>
        <v>#N/A</v>
      </c>
      <c r="Z308" s="154"/>
      <c r="AA308" s="180"/>
      <c r="AB308" s="180"/>
      <c r="AC308" s="212"/>
      <c r="AD308" s="155">
        <f t="shared" si="18"/>
        <v>0</v>
      </c>
      <c r="AE308" s="218"/>
      <c r="AF308" s="147"/>
      <c r="AG308" s="218"/>
      <c r="AH308" s="147"/>
      <c r="AI308" s="145">
        <f t="shared" si="19"/>
        <v>0</v>
      </c>
      <c r="AJ308" s="146"/>
      <c r="CE308" s="169"/>
      <c r="CU308" s="170"/>
    </row>
    <row r="309" spans="1:99" s="168" customFormat="1" ht="24.95" customHeight="1">
      <c r="A309" s="192"/>
      <c r="B309" s="192"/>
      <c r="C309" s="315"/>
      <c r="D309" s="218"/>
      <c r="E309" s="217" t="str">
        <f>HLOOKUP(WEEKDAY(D309,2),data!$A$1:$G$2,2)</f>
        <v>(토)</v>
      </c>
      <c r="F309" s="192"/>
      <c r="G309" s="192"/>
      <c r="H309" s="195"/>
      <c r="I309" s="152" t="e">
        <f>VLOOKUP(J309,'사업장현황(25하)'!$A$2:$T$1836,3,FALSE)</f>
        <v>#N/A</v>
      </c>
      <c r="J309" s="193"/>
      <c r="K309" s="338"/>
      <c r="L309" s="167"/>
      <c r="M309" s="153" t="e">
        <f>VLOOKUP(J309,'사업장현황(25하)'!$A$2:$T$1836,13,FALSE)</f>
        <v>#N/A</v>
      </c>
      <c r="N309" s="150" t="e">
        <f>VLOOKUP(J309,'사업장현황(25하)'!$A$2:$T$1836,14,FALSE)</f>
        <v>#N/A</v>
      </c>
      <c r="O309" s="152" t="e">
        <f>VLOOKUP(J309,'사업장현황(25하)'!$A$2:$T$1836,2,FALSE)</f>
        <v>#N/A</v>
      </c>
      <c r="P309" s="152" t="e">
        <f>VLOOKUP(J309,'사업장현황(25하)'!$A$2:$T$1836,4,FALSE)</f>
        <v>#N/A</v>
      </c>
      <c r="Q309" s="150" t="e">
        <f>VLOOKUP(J309,'사업장현황(25하)'!$A$2:$T$1836,6,FALSE)</f>
        <v>#N/A</v>
      </c>
      <c r="R309" s="150" t="e">
        <f>VLOOKUP(J309,'사업장현황(25하)'!$A$2:$T$1836,7,FALSE)</f>
        <v>#N/A</v>
      </c>
      <c r="S309" s="150" t="e">
        <f>VLOOKUP(J309,'사업장현황(25하)'!$A$2:$T$1836,8,FALSE)</f>
        <v>#N/A</v>
      </c>
      <c r="T309" s="150" t="e">
        <f>VLOOKUP(J309,'사업장현황(25하)'!$A$2:$T$1836,9,FALSE)</f>
        <v>#N/A</v>
      </c>
      <c r="U309" s="150" t="e">
        <f>VLOOKUP(J309,'사업장현황(25하)'!$A$2:$T$1836,10,FALSE)</f>
        <v>#N/A</v>
      </c>
      <c r="V309" s="152" t="e">
        <f>VLOOKUP(J309,'사업장현황(25하)'!$A$2:$T$1836,12,FALSE)</f>
        <v>#N/A</v>
      </c>
      <c r="W309" s="217"/>
      <c r="X309" s="151"/>
      <c r="Y309" s="151" t="e">
        <f>VLOOKUP(J309,'사업장현황(25하)'!$A$2:$T$1836,11,FALSE)</f>
        <v>#N/A</v>
      </c>
      <c r="Z309" s="179"/>
      <c r="AA309" s="180"/>
      <c r="AB309" s="180"/>
      <c r="AC309" s="212"/>
      <c r="AD309" s="155">
        <f t="shared" si="18"/>
        <v>0</v>
      </c>
      <c r="AE309" s="219"/>
      <c r="AF309" s="180"/>
      <c r="AG309" s="219"/>
      <c r="AH309" s="180"/>
      <c r="AI309" s="145">
        <f t="shared" si="19"/>
        <v>0</v>
      </c>
      <c r="AJ309" s="146"/>
      <c r="CE309" s="169"/>
      <c r="CU309" s="170"/>
    </row>
    <row r="310" spans="1:99" s="168" customFormat="1" ht="24.95" customHeight="1">
      <c r="A310" s="192"/>
      <c r="B310" s="192"/>
      <c r="C310" s="315"/>
      <c r="D310" s="218"/>
      <c r="E310" s="217" t="str">
        <f>HLOOKUP(WEEKDAY(D310,2),data!$A$1:$G$2,2)</f>
        <v>(토)</v>
      </c>
      <c r="F310" s="192"/>
      <c r="G310" s="192"/>
      <c r="H310" s="195"/>
      <c r="I310" s="152" t="e">
        <f>VLOOKUP(J310,'사업장현황(25하)'!$A$2:$T$1836,3,FALSE)</f>
        <v>#N/A</v>
      </c>
      <c r="J310" s="193"/>
      <c r="K310" s="338"/>
      <c r="L310" s="167"/>
      <c r="M310" s="153" t="e">
        <f>VLOOKUP(J310,'사업장현황(25하)'!$A$2:$T$1836,13,FALSE)</f>
        <v>#N/A</v>
      </c>
      <c r="N310" s="150" t="e">
        <f>VLOOKUP(J310,'사업장현황(25하)'!$A$2:$T$1836,14,FALSE)</f>
        <v>#N/A</v>
      </c>
      <c r="O310" s="152" t="e">
        <f>VLOOKUP(J310,'사업장현황(25하)'!$A$2:$T$1836,2,FALSE)</f>
        <v>#N/A</v>
      </c>
      <c r="P310" s="152" t="e">
        <f>VLOOKUP(J310,'사업장현황(25하)'!$A$2:$T$1836,4,FALSE)</f>
        <v>#N/A</v>
      </c>
      <c r="Q310" s="150" t="e">
        <f>VLOOKUP(J310,'사업장현황(25하)'!$A$2:$T$1836,6,FALSE)</f>
        <v>#N/A</v>
      </c>
      <c r="R310" s="150" t="e">
        <f>VLOOKUP(J310,'사업장현황(25하)'!$A$2:$T$1836,7,FALSE)</f>
        <v>#N/A</v>
      </c>
      <c r="S310" s="150" t="e">
        <f>VLOOKUP(J310,'사업장현황(25하)'!$A$2:$T$1836,8,FALSE)</f>
        <v>#N/A</v>
      </c>
      <c r="T310" s="150" t="e">
        <f>VLOOKUP(J310,'사업장현황(25하)'!$A$2:$T$1836,9,FALSE)</f>
        <v>#N/A</v>
      </c>
      <c r="U310" s="150" t="e">
        <f>VLOOKUP(J310,'사업장현황(25하)'!$A$2:$T$1836,10,FALSE)</f>
        <v>#N/A</v>
      </c>
      <c r="V310" s="152" t="e">
        <f>VLOOKUP(J310,'사업장현황(25하)'!$A$2:$T$1836,12,FALSE)</f>
        <v>#N/A</v>
      </c>
      <c r="W310" s="217"/>
      <c r="X310" s="151"/>
      <c r="Y310" s="151" t="e">
        <f>VLOOKUP(J310,'사업장현황(25하)'!$A$2:$T$1836,11,FALSE)</f>
        <v>#N/A</v>
      </c>
      <c r="Z310" s="154"/>
      <c r="AA310" s="180"/>
      <c r="AB310" s="180"/>
      <c r="AC310" s="212"/>
      <c r="AD310" s="155">
        <f t="shared" si="18"/>
        <v>0</v>
      </c>
      <c r="AE310" s="219"/>
      <c r="AF310" s="180"/>
      <c r="AG310" s="219"/>
      <c r="AH310" s="180"/>
      <c r="AI310" s="145">
        <f t="shared" si="19"/>
        <v>0</v>
      </c>
      <c r="AJ310" s="146"/>
      <c r="CE310" s="169"/>
      <c r="CU310" s="170"/>
    </row>
    <row r="311" spans="1:99" s="168" customFormat="1" ht="24.95" customHeight="1">
      <c r="A311" s="192"/>
      <c r="B311" s="192"/>
      <c r="C311" s="315"/>
      <c r="D311" s="218"/>
      <c r="E311" s="217" t="str">
        <f>HLOOKUP(WEEKDAY(D311,2),data!$A$1:$G$2,2)</f>
        <v>(토)</v>
      </c>
      <c r="F311" s="192"/>
      <c r="G311" s="192"/>
      <c r="H311" s="195"/>
      <c r="I311" s="152" t="e">
        <f>VLOOKUP(J311,'사업장현황(25하)'!$A$2:$T$1836,3,FALSE)</f>
        <v>#N/A</v>
      </c>
      <c r="J311" s="193"/>
      <c r="K311" s="338"/>
      <c r="L311" s="167"/>
      <c r="M311" s="153" t="e">
        <f>VLOOKUP(J311,'사업장현황(25하)'!$A$2:$T$1836,13,FALSE)</f>
        <v>#N/A</v>
      </c>
      <c r="N311" s="150" t="e">
        <f>VLOOKUP(J311,'사업장현황(25하)'!$A$2:$T$1836,14,FALSE)</f>
        <v>#N/A</v>
      </c>
      <c r="O311" s="152" t="e">
        <f>VLOOKUP(J311,'사업장현황(25하)'!$A$2:$T$1836,2,FALSE)</f>
        <v>#N/A</v>
      </c>
      <c r="P311" s="152" t="e">
        <f>VLOOKUP(J311,'사업장현황(25하)'!$A$2:$T$1836,4,FALSE)</f>
        <v>#N/A</v>
      </c>
      <c r="Q311" s="150" t="e">
        <f>VLOOKUP(J311,'사업장현황(25하)'!$A$2:$T$1836,6,FALSE)</f>
        <v>#N/A</v>
      </c>
      <c r="R311" s="150" t="e">
        <f>VLOOKUP(J311,'사업장현황(25하)'!$A$2:$T$1836,7,FALSE)</f>
        <v>#N/A</v>
      </c>
      <c r="S311" s="150" t="e">
        <f>VLOOKUP(J311,'사업장현황(25하)'!$A$2:$T$1836,8,FALSE)</f>
        <v>#N/A</v>
      </c>
      <c r="T311" s="150" t="e">
        <f>VLOOKUP(J311,'사업장현황(25하)'!$A$2:$T$1836,9,FALSE)</f>
        <v>#N/A</v>
      </c>
      <c r="U311" s="150" t="e">
        <f>VLOOKUP(J311,'사업장현황(25하)'!$A$2:$T$1836,10,FALSE)</f>
        <v>#N/A</v>
      </c>
      <c r="V311" s="152" t="e">
        <f>VLOOKUP(J311,'사업장현황(25하)'!$A$2:$T$1836,12,FALSE)</f>
        <v>#N/A</v>
      </c>
      <c r="W311" s="217"/>
      <c r="X311" s="151"/>
      <c r="Y311" s="151" t="e">
        <f>VLOOKUP(J311,'사업장현황(25하)'!$A$2:$T$1836,11,FALSE)</f>
        <v>#N/A</v>
      </c>
      <c r="Z311" s="179"/>
      <c r="AA311" s="180"/>
      <c r="AB311" s="180"/>
      <c r="AC311" s="212"/>
      <c r="AD311" s="155">
        <f t="shared" si="18"/>
        <v>0</v>
      </c>
      <c r="AE311" s="219"/>
      <c r="AF311" s="180"/>
      <c r="AG311" s="219"/>
      <c r="AH311" s="180"/>
      <c r="AI311" s="145">
        <f t="shared" si="19"/>
        <v>0</v>
      </c>
      <c r="AJ311" s="146"/>
      <c r="CE311" s="169"/>
      <c r="CU311" s="170"/>
    </row>
    <row r="312" spans="1:99" s="168" customFormat="1" ht="24.95" customHeight="1">
      <c r="A312" s="192"/>
      <c r="B312" s="192"/>
      <c r="C312" s="315"/>
      <c r="D312" s="218"/>
      <c r="E312" s="217" t="str">
        <f>HLOOKUP(WEEKDAY(D312,2),data!$A$1:$G$2,2)</f>
        <v>(토)</v>
      </c>
      <c r="F312" s="192"/>
      <c r="G312" s="192"/>
      <c r="H312" s="195"/>
      <c r="I312" s="152" t="e">
        <f>VLOOKUP(J312,'사업장현황(25하)'!$A$2:$T$1836,3,FALSE)</f>
        <v>#N/A</v>
      </c>
      <c r="J312" s="193"/>
      <c r="K312" s="338"/>
      <c r="L312" s="167"/>
      <c r="M312" s="153" t="e">
        <f>VLOOKUP(J312,'사업장현황(25하)'!$A$2:$T$1836,13,FALSE)</f>
        <v>#N/A</v>
      </c>
      <c r="N312" s="150" t="e">
        <f>VLOOKUP(J312,'사업장현황(25하)'!$A$2:$T$1836,14,FALSE)</f>
        <v>#N/A</v>
      </c>
      <c r="O312" s="152" t="e">
        <f>VLOOKUP(J312,'사업장현황(25하)'!$A$2:$T$1836,2,FALSE)</f>
        <v>#N/A</v>
      </c>
      <c r="P312" s="152" t="e">
        <f>VLOOKUP(J312,'사업장현황(25하)'!$A$2:$T$1836,4,FALSE)</f>
        <v>#N/A</v>
      </c>
      <c r="Q312" s="150" t="e">
        <f>VLOOKUP(J312,'사업장현황(25하)'!$A$2:$T$1836,6,FALSE)</f>
        <v>#N/A</v>
      </c>
      <c r="R312" s="150" t="e">
        <f>VLOOKUP(J312,'사업장현황(25하)'!$A$2:$T$1836,7,FALSE)</f>
        <v>#N/A</v>
      </c>
      <c r="S312" s="150" t="e">
        <f>VLOOKUP(J312,'사업장현황(25하)'!$A$2:$T$1836,8,FALSE)</f>
        <v>#N/A</v>
      </c>
      <c r="T312" s="150" t="e">
        <f>VLOOKUP(J312,'사업장현황(25하)'!$A$2:$T$1836,9,FALSE)</f>
        <v>#N/A</v>
      </c>
      <c r="U312" s="150" t="e">
        <f>VLOOKUP(J312,'사업장현황(25하)'!$A$2:$T$1836,10,FALSE)</f>
        <v>#N/A</v>
      </c>
      <c r="V312" s="152" t="e">
        <f>VLOOKUP(J312,'사업장현황(25하)'!$A$2:$T$1836,12,FALSE)</f>
        <v>#N/A</v>
      </c>
      <c r="W312" s="217"/>
      <c r="X312" s="151"/>
      <c r="Y312" s="151" t="e">
        <f>VLOOKUP(J312,'사업장현황(25하)'!$A$2:$T$1836,11,FALSE)</f>
        <v>#N/A</v>
      </c>
      <c r="Z312" s="154"/>
      <c r="AA312" s="180"/>
      <c r="AB312" s="180"/>
      <c r="AC312" s="212"/>
      <c r="AD312" s="155">
        <f t="shared" si="18"/>
        <v>0</v>
      </c>
      <c r="AE312" s="218"/>
      <c r="AF312" s="147"/>
      <c r="AG312" s="218"/>
      <c r="AH312" s="147"/>
      <c r="AI312" s="145">
        <f t="shared" si="19"/>
        <v>0</v>
      </c>
      <c r="AJ312" s="146"/>
      <c r="CE312" s="169"/>
      <c r="CU312" s="170"/>
    </row>
    <row r="313" spans="1:99" s="168" customFormat="1" ht="24.95" customHeight="1">
      <c r="A313" s="192"/>
      <c r="B313" s="192"/>
      <c r="C313" s="315"/>
      <c r="D313" s="218"/>
      <c r="E313" s="217" t="str">
        <f>HLOOKUP(WEEKDAY(D313,2),data!$A$1:$G$2,2)</f>
        <v>(토)</v>
      </c>
      <c r="F313" s="192"/>
      <c r="G313" s="192"/>
      <c r="H313" s="195"/>
      <c r="I313" s="152" t="e">
        <f>VLOOKUP(J313,'사업장현황(25하)'!$A$2:$T$1836,3,FALSE)</f>
        <v>#N/A</v>
      </c>
      <c r="J313" s="193"/>
      <c r="K313" s="338"/>
      <c r="L313" s="167"/>
      <c r="M313" s="153" t="e">
        <f>VLOOKUP(J313,'사업장현황(25하)'!$A$2:$T$1836,13,FALSE)</f>
        <v>#N/A</v>
      </c>
      <c r="N313" s="150" t="e">
        <f>VLOOKUP(J313,'사업장현황(25하)'!$A$2:$T$1836,14,FALSE)</f>
        <v>#N/A</v>
      </c>
      <c r="O313" s="152" t="e">
        <f>VLOOKUP(J313,'사업장현황(25하)'!$A$2:$T$1836,2,FALSE)</f>
        <v>#N/A</v>
      </c>
      <c r="P313" s="152" t="e">
        <f>VLOOKUP(J313,'사업장현황(25하)'!$A$2:$T$1836,4,FALSE)</f>
        <v>#N/A</v>
      </c>
      <c r="Q313" s="150" t="e">
        <f>VLOOKUP(J313,'사업장현황(25하)'!$A$2:$T$1836,6,FALSE)</f>
        <v>#N/A</v>
      </c>
      <c r="R313" s="150" t="e">
        <f>VLOOKUP(J313,'사업장현황(25하)'!$A$2:$T$1836,7,FALSE)</f>
        <v>#N/A</v>
      </c>
      <c r="S313" s="150" t="e">
        <f>VLOOKUP(J313,'사업장현황(25하)'!$A$2:$T$1836,8,FALSE)</f>
        <v>#N/A</v>
      </c>
      <c r="T313" s="150" t="e">
        <f>VLOOKUP(J313,'사업장현황(25하)'!$A$2:$T$1836,9,FALSE)</f>
        <v>#N/A</v>
      </c>
      <c r="U313" s="150" t="e">
        <f>VLOOKUP(J313,'사업장현황(25하)'!$A$2:$T$1836,10,FALSE)</f>
        <v>#N/A</v>
      </c>
      <c r="V313" s="152" t="e">
        <f>VLOOKUP(J313,'사업장현황(25하)'!$A$2:$T$1836,12,FALSE)</f>
        <v>#N/A</v>
      </c>
      <c r="W313" s="217"/>
      <c r="X313" s="151"/>
      <c r="Y313" s="151" t="e">
        <f>VLOOKUP(J313,'사업장현황(25하)'!$A$2:$T$1836,11,FALSE)</f>
        <v>#N/A</v>
      </c>
      <c r="Z313" s="154"/>
      <c r="AA313" s="180"/>
      <c r="AB313" s="180"/>
      <c r="AC313" s="212"/>
      <c r="AD313" s="155">
        <f t="shared" si="18"/>
        <v>0</v>
      </c>
      <c r="AE313" s="219"/>
      <c r="AF313" s="180"/>
      <c r="AG313" s="219"/>
      <c r="AH313" s="180"/>
      <c r="AI313" s="145">
        <f t="shared" si="19"/>
        <v>0</v>
      </c>
      <c r="AJ313" s="146"/>
      <c r="CE313" s="169"/>
      <c r="CU313" s="170"/>
    </row>
    <row r="314" spans="1:99" s="168" customFormat="1" ht="24.95" customHeight="1">
      <c r="A314" s="192"/>
      <c r="B314" s="192"/>
      <c r="C314" s="315"/>
      <c r="D314" s="218"/>
      <c r="E314" s="217" t="str">
        <f>HLOOKUP(WEEKDAY(D314,2),data!$A$1:$G$2,2)</f>
        <v>(토)</v>
      </c>
      <c r="F314" s="192"/>
      <c r="G314" s="192"/>
      <c r="H314" s="195"/>
      <c r="I314" s="152" t="e">
        <f>VLOOKUP(J314,'사업장현황(25하)'!$A$2:$T$1836,3,FALSE)</f>
        <v>#N/A</v>
      </c>
      <c r="J314" s="193"/>
      <c r="K314" s="338"/>
      <c r="L314" s="167"/>
      <c r="M314" s="153" t="e">
        <f>VLOOKUP(J314,'사업장현황(25하)'!$A$2:$T$1836,13,FALSE)</f>
        <v>#N/A</v>
      </c>
      <c r="N314" s="150" t="e">
        <f>VLOOKUP(J314,'사업장현황(25하)'!$A$2:$T$1836,14,FALSE)</f>
        <v>#N/A</v>
      </c>
      <c r="O314" s="152" t="e">
        <f>VLOOKUP(J314,'사업장현황(25하)'!$A$2:$T$1836,2,FALSE)</f>
        <v>#N/A</v>
      </c>
      <c r="P314" s="152" t="e">
        <f>VLOOKUP(J314,'사업장현황(25하)'!$A$2:$T$1836,4,FALSE)</f>
        <v>#N/A</v>
      </c>
      <c r="Q314" s="150" t="e">
        <f>VLOOKUP(J314,'사업장현황(25하)'!$A$2:$T$1836,6,FALSE)</f>
        <v>#N/A</v>
      </c>
      <c r="R314" s="150" t="e">
        <f>VLOOKUP(J314,'사업장현황(25하)'!$A$2:$T$1836,7,FALSE)</f>
        <v>#N/A</v>
      </c>
      <c r="S314" s="150" t="e">
        <f>VLOOKUP(J314,'사업장현황(25하)'!$A$2:$T$1836,8,FALSE)</f>
        <v>#N/A</v>
      </c>
      <c r="T314" s="150" t="e">
        <f>VLOOKUP(J314,'사업장현황(25하)'!$A$2:$T$1836,9,FALSE)</f>
        <v>#N/A</v>
      </c>
      <c r="U314" s="150" t="e">
        <f>VLOOKUP(J314,'사업장현황(25하)'!$A$2:$T$1836,10,FALSE)</f>
        <v>#N/A</v>
      </c>
      <c r="V314" s="152" t="e">
        <f>VLOOKUP(J314,'사업장현황(25하)'!$A$2:$T$1836,12,FALSE)</f>
        <v>#N/A</v>
      </c>
      <c r="W314" s="217"/>
      <c r="X314" s="151"/>
      <c r="Y314" s="151" t="e">
        <f>VLOOKUP(J314,'사업장현황(25하)'!$A$2:$T$1836,11,FALSE)</f>
        <v>#N/A</v>
      </c>
      <c r="Z314" s="154"/>
      <c r="AA314" s="180"/>
      <c r="AB314" s="180"/>
      <c r="AC314" s="212"/>
      <c r="AD314" s="155">
        <f t="shared" si="18"/>
        <v>0</v>
      </c>
      <c r="AE314" s="218"/>
      <c r="AF314" s="147"/>
      <c r="AG314" s="218"/>
      <c r="AH314" s="147"/>
      <c r="AI314" s="145">
        <f t="shared" si="19"/>
        <v>0</v>
      </c>
      <c r="AJ314" s="146"/>
      <c r="CE314" s="169"/>
      <c r="CU314" s="170"/>
    </row>
    <row r="315" spans="1:99" s="168" customFormat="1" ht="24.95" customHeight="1">
      <c r="A315" s="192"/>
      <c r="B315" s="192"/>
      <c r="C315" s="315"/>
      <c r="D315" s="218"/>
      <c r="E315" s="217" t="str">
        <f>HLOOKUP(WEEKDAY(D315,2),data!$A$1:$G$2,2)</f>
        <v>(토)</v>
      </c>
      <c r="F315" s="192"/>
      <c r="G315" s="192"/>
      <c r="H315" s="195"/>
      <c r="I315" s="152" t="e">
        <f>VLOOKUP(J315,'사업장현황(25하)'!$A$2:$T$1836,3,FALSE)</f>
        <v>#N/A</v>
      </c>
      <c r="J315" s="193"/>
      <c r="K315" s="338"/>
      <c r="L315" s="167"/>
      <c r="M315" s="153" t="e">
        <f>VLOOKUP(J315,'사업장현황(25하)'!$A$2:$T$1836,13,FALSE)</f>
        <v>#N/A</v>
      </c>
      <c r="N315" s="150" t="e">
        <f>VLOOKUP(J315,'사업장현황(25하)'!$A$2:$T$1836,14,FALSE)</f>
        <v>#N/A</v>
      </c>
      <c r="O315" s="152" t="e">
        <f>VLOOKUP(J315,'사업장현황(25하)'!$A$2:$T$1836,2,FALSE)</f>
        <v>#N/A</v>
      </c>
      <c r="P315" s="152" t="e">
        <f>VLOOKUP(J315,'사업장현황(25하)'!$A$2:$T$1836,4,FALSE)</f>
        <v>#N/A</v>
      </c>
      <c r="Q315" s="150" t="e">
        <f>VLOOKUP(J315,'사업장현황(25하)'!$A$2:$T$1836,6,FALSE)</f>
        <v>#N/A</v>
      </c>
      <c r="R315" s="150" t="e">
        <f>VLOOKUP(J315,'사업장현황(25하)'!$A$2:$T$1836,7,FALSE)</f>
        <v>#N/A</v>
      </c>
      <c r="S315" s="150" t="e">
        <f>VLOOKUP(J315,'사업장현황(25하)'!$A$2:$T$1836,8,FALSE)</f>
        <v>#N/A</v>
      </c>
      <c r="T315" s="150" t="e">
        <f>VLOOKUP(J315,'사업장현황(25하)'!$A$2:$T$1836,9,FALSE)</f>
        <v>#N/A</v>
      </c>
      <c r="U315" s="150" t="e">
        <f>VLOOKUP(J315,'사업장현황(25하)'!$A$2:$T$1836,10,FALSE)</f>
        <v>#N/A</v>
      </c>
      <c r="V315" s="152" t="e">
        <f>VLOOKUP(J315,'사업장현황(25하)'!$A$2:$T$1836,12,FALSE)</f>
        <v>#N/A</v>
      </c>
      <c r="W315" s="217"/>
      <c r="X315" s="151"/>
      <c r="Y315" s="151" t="e">
        <f>VLOOKUP(J315,'사업장현황(25하)'!$A$2:$T$1836,11,FALSE)</f>
        <v>#N/A</v>
      </c>
      <c r="Z315" s="154"/>
      <c r="AA315" s="180"/>
      <c r="AB315" s="180"/>
      <c r="AC315" s="212"/>
      <c r="AD315" s="155">
        <f t="shared" si="18"/>
        <v>0</v>
      </c>
      <c r="AE315" s="219"/>
      <c r="AF315" s="180"/>
      <c r="AG315" s="219"/>
      <c r="AH315" s="180"/>
      <c r="AI315" s="145">
        <f t="shared" si="19"/>
        <v>0</v>
      </c>
      <c r="AJ315" s="146"/>
      <c r="CE315" s="169"/>
      <c r="CU315" s="170"/>
    </row>
    <row r="316" spans="1:99" s="186" customFormat="1" ht="24.95" customHeight="1">
      <c r="A316" s="196"/>
      <c r="B316" s="196"/>
      <c r="C316" s="316"/>
      <c r="D316" s="218"/>
      <c r="E316" s="217" t="str">
        <f>HLOOKUP(WEEKDAY(D316,2),data!$A$1:$G$2,2)</f>
        <v>(토)</v>
      </c>
      <c r="F316" s="192"/>
      <c r="G316" s="192"/>
      <c r="H316" s="195"/>
      <c r="I316" s="152" t="e">
        <f>VLOOKUP(J316,'사업장현황(25하)'!$A$2:$T$1836,3,FALSE)</f>
        <v>#N/A</v>
      </c>
      <c r="J316" s="193"/>
      <c r="K316" s="338"/>
      <c r="L316" s="185"/>
      <c r="M316" s="153" t="e">
        <f>VLOOKUP(J316,'사업장현황(25하)'!$A$2:$T$1836,13,FALSE)</f>
        <v>#N/A</v>
      </c>
      <c r="N316" s="150" t="e">
        <f>VLOOKUP(J316,'사업장현황(25하)'!$A$2:$T$1836,14,FALSE)</f>
        <v>#N/A</v>
      </c>
      <c r="O316" s="152" t="e">
        <f>VLOOKUP(J316,'사업장현황(25하)'!$A$2:$T$1836,2,FALSE)</f>
        <v>#N/A</v>
      </c>
      <c r="P316" s="152" t="e">
        <f>VLOOKUP(J316,'사업장현황(25하)'!$A$2:$T$1836,4,FALSE)</f>
        <v>#N/A</v>
      </c>
      <c r="Q316" s="150" t="e">
        <f>VLOOKUP(J316,'사업장현황(25하)'!$A$2:$T$1836,6,FALSE)</f>
        <v>#N/A</v>
      </c>
      <c r="R316" s="150" t="e">
        <f>VLOOKUP(J316,'사업장현황(25하)'!$A$2:$T$1836,7,FALSE)</f>
        <v>#N/A</v>
      </c>
      <c r="S316" s="150" t="e">
        <f>VLOOKUP(J316,'사업장현황(25하)'!$A$2:$T$1836,8,FALSE)</f>
        <v>#N/A</v>
      </c>
      <c r="T316" s="150" t="e">
        <f>VLOOKUP(J316,'사업장현황(25하)'!$A$2:$T$1836,9,FALSE)</f>
        <v>#N/A</v>
      </c>
      <c r="U316" s="150" t="e">
        <f>VLOOKUP(J316,'사업장현황(25하)'!$A$2:$T$1836,10,FALSE)</f>
        <v>#N/A</v>
      </c>
      <c r="V316" s="152" t="e">
        <f>VLOOKUP(J316,'사업장현황(25하)'!$A$2:$T$1836,12,FALSE)</f>
        <v>#N/A</v>
      </c>
      <c r="W316" s="217"/>
      <c r="X316" s="151"/>
      <c r="Y316" s="151" t="e">
        <f>VLOOKUP(J316,'사업장현황(25하)'!$A$2:$T$1836,11,FALSE)</f>
        <v>#N/A</v>
      </c>
      <c r="Z316" s="154"/>
      <c r="AA316" s="147"/>
      <c r="AB316" s="147"/>
      <c r="AC316" s="213"/>
      <c r="AD316" s="155">
        <f t="shared" si="18"/>
        <v>0</v>
      </c>
      <c r="AE316" s="219"/>
      <c r="AF316" s="180"/>
      <c r="AG316" s="219"/>
      <c r="AH316" s="180"/>
      <c r="AI316" s="145">
        <f t="shared" si="19"/>
        <v>0</v>
      </c>
      <c r="AJ316" s="197"/>
      <c r="CE316" s="187"/>
      <c r="CU316" s="188"/>
    </row>
    <row r="317" spans="1:99" s="168" customFormat="1" ht="24.95" customHeight="1">
      <c r="A317" s="192"/>
      <c r="B317" s="192"/>
      <c r="C317" s="315"/>
      <c r="D317" s="218"/>
      <c r="E317" s="217" t="str">
        <f>HLOOKUP(WEEKDAY(D317,2),data!$A$1:$G$2,2)</f>
        <v>(토)</v>
      </c>
      <c r="F317" s="192"/>
      <c r="G317" s="192"/>
      <c r="H317" s="195"/>
      <c r="I317" s="152" t="e">
        <f>VLOOKUP(J317,'사업장현황(25하)'!$A$2:$T$1836,3,FALSE)</f>
        <v>#N/A</v>
      </c>
      <c r="J317" s="193"/>
      <c r="K317" s="338"/>
      <c r="L317" s="167"/>
      <c r="M317" s="153" t="e">
        <f>VLOOKUP(J317,'사업장현황(25하)'!$A$2:$T$1836,13,FALSE)</f>
        <v>#N/A</v>
      </c>
      <c r="N317" s="150" t="e">
        <f>VLOOKUP(J317,'사업장현황(25하)'!$A$2:$T$1836,14,FALSE)</f>
        <v>#N/A</v>
      </c>
      <c r="O317" s="152" t="e">
        <f>VLOOKUP(J317,'사업장현황(25하)'!$A$2:$T$1836,2,FALSE)</f>
        <v>#N/A</v>
      </c>
      <c r="P317" s="152" t="e">
        <f>VLOOKUP(J317,'사업장현황(25하)'!$A$2:$T$1836,4,FALSE)</f>
        <v>#N/A</v>
      </c>
      <c r="Q317" s="150" t="e">
        <f>VLOOKUP(J317,'사업장현황(25하)'!$A$2:$T$1836,6,FALSE)</f>
        <v>#N/A</v>
      </c>
      <c r="R317" s="150" t="e">
        <f>VLOOKUP(J317,'사업장현황(25하)'!$A$2:$T$1836,7,FALSE)</f>
        <v>#N/A</v>
      </c>
      <c r="S317" s="150" t="e">
        <f>VLOOKUP(J317,'사업장현황(25하)'!$A$2:$T$1836,8,FALSE)</f>
        <v>#N/A</v>
      </c>
      <c r="T317" s="150" t="e">
        <f>VLOOKUP(J317,'사업장현황(25하)'!$A$2:$T$1836,9,FALSE)</f>
        <v>#N/A</v>
      </c>
      <c r="U317" s="150" t="e">
        <f>VLOOKUP(J317,'사업장현황(25하)'!$A$2:$T$1836,10,FALSE)</f>
        <v>#N/A</v>
      </c>
      <c r="V317" s="152" t="e">
        <f>VLOOKUP(J317,'사업장현황(25하)'!$A$2:$T$1836,12,FALSE)</f>
        <v>#N/A</v>
      </c>
      <c r="W317" s="217"/>
      <c r="X317" s="151"/>
      <c r="Y317" s="151" t="e">
        <f>VLOOKUP(J317,'사업장현황(25하)'!$A$2:$T$1836,11,FALSE)</f>
        <v>#N/A</v>
      </c>
      <c r="Z317" s="154"/>
      <c r="AA317" s="147"/>
      <c r="AB317" s="147"/>
      <c r="AC317" s="213"/>
      <c r="AD317" s="155">
        <f t="shared" si="18"/>
        <v>0</v>
      </c>
      <c r="AE317" s="218"/>
      <c r="AF317" s="147"/>
      <c r="AG317" s="218"/>
      <c r="AH317" s="147"/>
      <c r="AI317" s="145">
        <f t="shared" si="19"/>
        <v>0</v>
      </c>
      <c r="AJ317" s="146"/>
      <c r="CE317" s="169"/>
      <c r="CU317" s="170"/>
    </row>
    <row r="318" spans="1:99" s="164" customFormat="1" ht="24.95" customHeight="1">
      <c r="A318" s="192"/>
      <c r="B318" s="192"/>
      <c r="C318" s="315"/>
      <c r="D318" s="218"/>
      <c r="E318" s="217" t="str">
        <f>HLOOKUP(WEEKDAY(D318,2),data!$A$1:$G$2,2)</f>
        <v>(토)</v>
      </c>
      <c r="F318" s="192"/>
      <c r="G318" s="192"/>
      <c r="H318" s="195"/>
      <c r="I318" s="152" t="e">
        <f>VLOOKUP(J318,'사업장현황(25하)'!$A$2:$T$1836,3,FALSE)</f>
        <v>#N/A</v>
      </c>
      <c r="J318" s="193"/>
      <c r="K318" s="338"/>
      <c r="L318" s="163"/>
      <c r="M318" s="153" t="e">
        <f>VLOOKUP(J318,'사업장현황(25하)'!$A$2:$T$1836,13,FALSE)</f>
        <v>#N/A</v>
      </c>
      <c r="N318" s="150" t="e">
        <f>VLOOKUP(J318,'사업장현황(25하)'!$A$2:$T$1836,14,FALSE)</f>
        <v>#N/A</v>
      </c>
      <c r="O318" s="152" t="e">
        <f>VLOOKUP(J318,'사업장현황(25하)'!$A$2:$T$1836,2,FALSE)</f>
        <v>#N/A</v>
      </c>
      <c r="P318" s="152" t="e">
        <f>VLOOKUP(J318,'사업장현황(25하)'!$A$2:$T$1836,4,FALSE)</f>
        <v>#N/A</v>
      </c>
      <c r="Q318" s="150" t="e">
        <f>VLOOKUP(J318,'사업장현황(25하)'!$A$2:$T$1836,6,FALSE)</f>
        <v>#N/A</v>
      </c>
      <c r="R318" s="150" t="e">
        <f>VLOOKUP(J318,'사업장현황(25하)'!$A$2:$T$1836,7,FALSE)</f>
        <v>#N/A</v>
      </c>
      <c r="S318" s="150" t="e">
        <f>VLOOKUP(J318,'사업장현황(25하)'!$A$2:$T$1836,8,FALSE)</f>
        <v>#N/A</v>
      </c>
      <c r="T318" s="150" t="e">
        <f>VLOOKUP(J318,'사업장현황(25하)'!$A$2:$T$1836,9,FALSE)</f>
        <v>#N/A</v>
      </c>
      <c r="U318" s="150" t="e">
        <f>VLOOKUP(J318,'사업장현황(25하)'!$A$2:$T$1836,10,FALSE)</f>
        <v>#N/A</v>
      </c>
      <c r="V318" s="152" t="e">
        <f>VLOOKUP(J318,'사업장현황(25하)'!$A$2:$T$1836,12,FALSE)</f>
        <v>#N/A</v>
      </c>
      <c r="W318" s="217"/>
      <c r="X318" s="151"/>
      <c r="Y318" s="151" t="e">
        <f>VLOOKUP(J318,'사업장현황(25하)'!$A$2:$T$1836,11,FALSE)</f>
        <v>#N/A</v>
      </c>
      <c r="Z318" s="154"/>
      <c r="AA318" s="147"/>
      <c r="AB318" s="147"/>
      <c r="AC318" s="213"/>
      <c r="AD318" s="155">
        <f t="shared" si="18"/>
        <v>0</v>
      </c>
      <c r="AE318" s="218"/>
      <c r="AF318" s="147"/>
      <c r="AG318" s="218"/>
      <c r="AH318" s="147"/>
      <c r="AI318" s="145">
        <f t="shared" si="19"/>
        <v>0</v>
      </c>
      <c r="AJ318" s="145"/>
    </row>
    <row r="319" spans="1:99" s="168" customFormat="1" ht="24.95" customHeight="1">
      <c r="A319" s="192"/>
      <c r="B319" s="192"/>
      <c r="C319" s="315"/>
      <c r="D319" s="218"/>
      <c r="E319" s="217" t="str">
        <f>HLOOKUP(WEEKDAY(D319,2),data!$A$1:$G$2,2)</f>
        <v>(토)</v>
      </c>
      <c r="F319" s="196"/>
      <c r="G319" s="196"/>
      <c r="H319" s="190"/>
      <c r="I319" s="152" t="e">
        <f>VLOOKUP(J319,'사업장현황(25하)'!$A$2:$T$1836,3,FALSE)</f>
        <v>#N/A</v>
      </c>
      <c r="J319" s="193"/>
      <c r="K319" s="336"/>
      <c r="L319" s="167"/>
      <c r="M319" s="153" t="e">
        <f>VLOOKUP(J319,'사업장현황(25하)'!$A$2:$T$1836,13,FALSE)</f>
        <v>#N/A</v>
      </c>
      <c r="N319" s="150" t="e">
        <f>VLOOKUP(J319,'사업장현황(25하)'!$A$2:$T$1836,14,FALSE)</f>
        <v>#N/A</v>
      </c>
      <c r="O319" s="152" t="e">
        <f>VLOOKUP(J319,'사업장현황(25하)'!$A$2:$T$1836,2,FALSE)</f>
        <v>#N/A</v>
      </c>
      <c r="P319" s="152" t="e">
        <f>VLOOKUP(J319,'사업장현황(25하)'!$A$2:$T$1836,4,FALSE)</f>
        <v>#N/A</v>
      </c>
      <c r="Q319" s="150" t="e">
        <f>VLOOKUP(J319,'사업장현황(25하)'!$A$2:$T$1836,6,FALSE)</f>
        <v>#N/A</v>
      </c>
      <c r="R319" s="150" t="e">
        <f>VLOOKUP(J319,'사업장현황(25하)'!$A$2:$T$1836,7,FALSE)</f>
        <v>#N/A</v>
      </c>
      <c r="S319" s="150" t="e">
        <f>VLOOKUP(J319,'사업장현황(25하)'!$A$2:$T$1836,8,FALSE)</f>
        <v>#N/A</v>
      </c>
      <c r="T319" s="150" t="e">
        <f>VLOOKUP(J319,'사업장현황(25하)'!$A$2:$T$1836,9,FALSE)</f>
        <v>#N/A</v>
      </c>
      <c r="U319" s="150" t="e">
        <f>VLOOKUP(J319,'사업장현황(25하)'!$A$2:$T$1836,10,FALSE)</f>
        <v>#N/A</v>
      </c>
      <c r="V319" s="152" t="e">
        <f>VLOOKUP(J319,'사업장현황(25하)'!$A$2:$T$1836,12,FALSE)</f>
        <v>#N/A</v>
      </c>
      <c r="W319" s="217"/>
      <c r="X319" s="151"/>
      <c r="Y319" s="151" t="e">
        <f>VLOOKUP(J319,'사업장현황(25하)'!$A$2:$T$1836,11,FALSE)</f>
        <v>#N/A</v>
      </c>
      <c r="Z319" s="154"/>
      <c r="AA319" s="180"/>
      <c r="AB319" s="180"/>
      <c r="AC319" s="212"/>
      <c r="AD319" s="155">
        <f t="shared" si="18"/>
        <v>0</v>
      </c>
      <c r="AE319" s="219"/>
      <c r="AF319" s="180"/>
      <c r="AG319" s="219"/>
      <c r="AH319" s="180"/>
      <c r="AI319" s="145">
        <f t="shared" si="19"/>
        <v>0</v>
      </c>
      <c r="AJ319" s="146"/>
    </row>
    <row r="320" spans="1:99" s="168" customFormat="1" ht="24.95" customHeight="1">
      <c r="A320" s="192"/>
      <c r="B320" s="192"/>
      <c r="C320" s="315"/>
      <c r="D320" s="219"/>
      <c r="E320" s="217" t="str">
        <f>HLOOKUP(WEEKDAY(D320,2),data!$A$1:$G$2,2)</f>
        <v>(토)</v>
      </c>
      <c r="F320" s="196"/>
      <c r="G320" s="196"/>
      <c r="H320" s="190"/>
      <c r="I320" s="152" t="e">
        <f>VLOOKUP(J320,'사업장현황(25하)'!$A$2:$T$1836,3,FALSE)</f>
        <v>#N/A</v>
      </c>
      <c r="J320" s="193"/>
      <c r="K320" s="336"/>
      <c r="L320" s="167"/>
      <c r="M320" s="153" t="e">
        <f>VLOOKUP(J320,'사업장현황(25하)'!$A$2:$T$1836,13,FALSE)</f>
        <v>#N/A</v>
      </c>
      <c r="N320" s="150" t="e">
        <f>VLOOKUP(J320,'사업장현황(25하)'!$A$2:$T$1836,14,FALSE)</f>
        <v>#N/A</v>
      </c>
      <c r="O320" s="152" t="e">
        <f>VLOOKUP(J320,'사업장현황(25하)'!$A$2:$T$1836,2,FALSE)</f>
        <v>#N/A</v>
      </c>
      <c r="P320" s="152" t="e">
        <f>VLOOKUP(J320,'사업장현황(25하)'!$A$2:$T$1836,4,FALSE)</f>
        <v>#N/A</v>
      </c>
      <c r="Q320" s="150" t="e">
        <f>VLOOKUP(J320,'사업장현황(25하)'!$A$2:$T$1836,6,FALSE)</f>
        <v>#N/A</v>
      </c>
      <c r="R320" s="150" t="e">
        <f>VLOOKUP(J320,'사업장현황(25하)'!$A$2:$T$1836,7,FALSE)</f>
        <v>#N/A</v>
      </c>
      <c r="S320" s="150" t="e">
        <f>VLOOKUP(J320,'사업장현황(25하)'!$A$2:$T$1836,8,FALSE)</f>
        <v>#N/A</v>
      </c>
      <c r="T320" s="150" t="e">
        <f>VLOOKUP(J320,'사업장현황(25하)'!$A$2:$T$1836,9,FALSE)</f>
        <v>#N/A</v>
      </c>
      <c r="U320" s="150" t="e">
        <f>VLOOKUP(J320,'사업장현황(25하)'!$A$2:$T$1836,10,FALSE)</f>
        <v>#N/A</v>
      </c>
      <c r="V320" s="152" t="e">
        <f>VLOOKUP(J320,'사업장현황(25하)'!$A$2:$T$1836,12,FALSE)</f>
        <v>#N/A</v>
      </c>
      <c r="W320" s="217"/>
      <c r="X320" s="151"/>
      <c r="Y320" s="151" t="e">
        <f>VLOOKUP(J320,'사업장현황(25하)'!$A$2:$T$1836,11,FALSE)</f>
        <v>#N/A</v>
      </c>
      <c r="Z320" s="154"/>
      <c r="AA320" s="180"/>
      <c r="AB320" s="180"/>
      <c r="AC320" s="212"/>
      <c r="AD320" s="155">
        <f t="shared" si="18"/>
        <v>0</v>
      </c>
      <c r="AE320" s="219"/>
      <c r="AF320" s="180"/>
      <c r="AG320" s="219"/>
      <c r="AH320" s="180"/>
      <c r="AI320" s="145">
        <f t="shared" si="19"/>
        <v>0</v>
      </c>
      <c r="AJ320" s="146"/>
    </row>
    <row r="321" spans="1:99" s="168" customFormat="1" ht="24.95" customHeight="1">
      <c r="A321" s="192"/>
      <c r="B321" s="192"/>
      <c r="C321" s="315"/>
      <c r="D321" s="218"/>
      <c r="E321" s="217" t="str">
        <f>HLOOKUP(WEEKDAY(D321,2),data!$A$1:$G$2,2)</f>
        <v>(토)</v>
      </c>
      <c r="F321" s="196"/>
      <c r="G321" s="196"/>
      <c r="H321" s="190"/>
      <c r="I321" s="152" t="e">
        <f>VLOOKUP(J321,'사업장현황(25하)'!$A$2:$T$1836,3,FALSE)</f>
        <v>#N/A</v>
      </c>
      <c r="J321" s="193"/>
      <c r="K321" s="336"/>
      <c r="L321" s="167"/>
      <c r="M321" s="153" t="e">
        <f>VLOOKUP(J321,'사업장현황(25하)'!$A$2:$T$1836,13,FALSE)</f>
        <v>#N/A</v>
      </c>
      <c r="N321" s="150" t="e">
        <f>VLOOKUP(J321,'사업장현황(25하)'!$A$2:$T$1836,14,FALSE)</f>
        <v>#N/A</v>
      </c>
      <c r="O321" s="152" t="e">
        <f>VLOOKUP(J321,'사업장현황(25하)'!$A$2:$T$1836,2,FALSE)</f>
        <v>#N/A</v>
      </c>
      <c r="P321" s="152" t="e">
        <f>VLOOKUP(J321,'사업장현황(25하)'!$A$2:$T$1836,4,FALSE)</f>
        <v>#N/A</v>
      </c>
      <c r="Q321" s="150" t="e">
        <f>VLOOKUP(J321,'사업장현황(25하)'!$A$2:$T$1836,6,FALSE)</f>
        <v>#N/A</v>
      </c>
      <c r="R321" s="150" t="e">
        <f>VLOOKUP(J321,'사업장현황(25하)'!$A$2:$T$1836,7,FALSE)</f>
        <v>#N/A</v>
      </c>
      <c r="S321" s="150" t="e">
        <f>VLOOKUP(J321,'사업장현황(25하)'!$A$2:$T$1836,8,FALSE)</f>
        <v>#N/A</v>
      </c>
      <c r="T321" s="150" t="e">
        <f>VLOOKUP(J321,'사업장현황(25하)'!$A$2:$T$1836,9,FALSE)</f>
        <v>#N/A</v>
      </c>
      <c r="U321" s="150" t="e">
        <f>VLOOKUP(J321,'사업장현황(25하)'!$A$2:$T$1836,10,FALSE)</f>
        <v>#N/A</v>
      </c>
      <c r="V321" s="152" t="e">
        <f>VLOOKUP(J321,'사업장현황(25하)'!$A$2:$T$1836,12,FALSE)</f>
        <v>#N/A</v>
      </c>
      <c r="W321" s="217"/>
      <c r="X321" s="151"/>
      <c r="Y321" s="151" t="e">
        <f>VLOOKUP(J321,'사업장현황(25하)'!$A$2:$T$1836,11,FALSE)</f>
        <v>#N/A</v>
      </c>
      <c r="Z321" s="154"/>
      <c r="AA321" s="180"/>
      <c r="AB321" s="180"/>
      <c r="AC321" s="212"/>
      <c r="AD321" s="155">
        <f t="shared" si="18"/>
        <v>0</v>
      </c>
      <c r="AE321" s="219"/>
      <c r="AF321" s="180"/>
      <c r="AG321" s="219"/>
      <c r="AH321" s="180"/>
      <c r="AI321" s="145">
        <f t="shared" si="19"/>
        <v>0</v>
      </c>
      <c r="AJ321" s="146"/>
      <c r="CE321" s="169"/>
      <c r="CU321" s="170"/>
    </row>
    <row r="322" spans="1:99" s="168" customFormat="1" ht="24.95" customHeight="1">
      <c r="A322" s="192"/>
      <c r="B322" s="192"/>
      <c r="C322" s="315"/>
      <c r="D322" s="218"/>
      <c r="E322" s="217" t="str">
        <f>HLOOKUP(WEEKDAY(D322,2),data!$A$1:$G$2,2)</f>
        <v>(토)</v>
      </c>
      <c r="F322" s="196"/>
      <c r="G322" s="192"/>
      <c r="H322" s="190"/>
      <c r="I322" s="152" t="e">
        <f>VLOOKUP(J322,'사업장현황(25하)'!$A$2:$T$1836,3,FALSE)</f>
        <v>#N/A</v>
      </c>
      <c r="J322" s="193"/>
      <c r="K322" s="336"/>
      <c r="L322" s="167"/>
      <c r="M322" s="153" t="e">
        <f>VLOOKUP(J322,'사업장현황(25하)'!$A$2:$T$1836,13,FALSE)</f>
        <v>#N/A</v>
      </c>
      <c r="N322" s="150" t="e">
        <f>VLOOKUP(J322,'사업장현황(25하)'!$A$2:$T$1836,14,FALSE)</f>
        <v>#N/A</v>
      </c>
      <c r="O322" s="152" t="e">
        <f>VLOOKUP(J322,'사업장현황(25하)'!$A$2:$T$1836,2,FALSE)</f>
        <v>#N/A</v>
      </c>
      <c r="P322" s="152" t="e">
        <f>VLOOKUP(J322,'사업장현황(25하)'!$A$2:$T$1836,4,FALSE)</f>
        <v>#N/A</v>
      </c>
      <c r="Q322" s="150" t="e">
        <f>VLOOKUP(J322,'사업장현황(25하)'!$A$2:$T$1836,6,FALSE)</f>
        <v>#N/A</v>
      </c>
      <c r="R322" s="150" t="e">
        <f>VLOOKUP(J322,'사업장현황(25하)'!$A$2:$T$1836,7,FALSE)</f>
        <v>#N/A</v>
      </c>
      <c r="S322" s="150" t="e">
        <f>VLOOKUP(J322,'사업장현황(25하)'!$A$2:$T$1836,8,FALSE)</f>
        <v>#N/A</v>
      </c>
      <c r="T322" s="150" t="e">
        <f>VLOOKUP(J322,'사업장현황(25하)'!$A$2:$T$1836,9,FALSE)</f>
        <v>#N/A</v>
      </c>
      <c r="U322" s="150" t="e">
        <f>VLOOKUP(J322,'사업장현황(25하)'!$A$2:$T$1836,10,FALSE)</f>
        <v>#N/A</v>
      </c>
      <c r="V322" s="152" t="e">
        <f>VLOOKUP(J322,'사업장현황(25하)'!$A$2:$T$1836,12,FALSE)</f>
        <v>#N/A</v>
      </c>
      <c r="W322" s="217"/>
      <c r="X322" s="151"/>
      <c r="Y322" s="151" t="e">
        <f>VLOOKUP(J322,'사업장현황(25하)'!$A$2:$T$1836,11,FALSE)</f>
        <v>#N/A</v>
      </c>
      <c r="Z322" s="154"/>
      <c r="AA322" s="180"/>
      <c r="AB322" s="180"/>
      <c r="AC322" s="212"/>
      <c r="AD322" s="155">
        <f t="shared" si="18"/>
        <v>0</v>
      </c>
      <c r="AE322" s="219"/>
      <c r="AF322" s="180"/>
      <c r="AG322" s="219"/>
      <c r="AH322" s="180"/>
      <c r="AI322" s="145">
        <f t="shared" si="19"/>
        <v>0</v>
      </c>
      <c r="AJ322" s="146"/>
      <c r="CE322" s="169"/>
      <c r="CU322" s="170"/>
    </row>
    <row r="323" spans="1:99" s="168" customFormat="1" ht="24.95" customHeight="1">
      <c r="A323" s="192"/>
      <c r="B323" s="192"/>
      <c r="C323" s="315"/>
      <c r="D323" s="218"/>
      <c r="E323" s="217" t="str">
        <f>HLOOKUP(WEEKDAY(D323,2),data!$A$1:$G$2,2)</f>
        <v>(토)</v>
      </c>
      <c r="F323" s="192"/>
      <c r="G323" s="192"/>
      <c r="H323" s="195"/>
      <c r="I323" s="152" t="e">
        <f>VLOOKUP(J323,'사업장현황(25하)'!$A$2:$T$1836,3,FALSE)</f>
        <v>#N/A</v>
      </c>
      <c r="J323" s="193"/>
      <c r="K323" s="338"/>
      <c r="L323" s="167"/>
      <c r="M323" s="153" t="e">
        <f>VLOOKUP(J323,'사업장현황(25하)'!$A$2:$T$1836,13,FALSE)</f>
        <v>#N/A</v>
      </c>
      <c r="N323" s="150" t="e">
        <f>VLOOKUP(J323,'사업장현황(25하)'!$A$2:$T$1836,14,FALSE)</f>
        <v>#N/A</v>
      </c>
      <c r="O323" s="152" t="e">
        <f>VLOOKUP(J323,'사업장현황(25하)'!$A$2:$T$1836,2,FALSE)</f>
        <v>#N/A</v>
      </c>
      <c r="P323" s="152" t="e">
        <f>VLOOKUP(J323,'사업장현황(25하)'!$A$2:$T$1836,4,FALSE)</f>
        <v>#N/A</v>
      </c>
      <c r="Q323" s="150" t="e">
        <f>VLOOKUP(J323,'사업장현황(25하)'!$A$2:$T$1836,6,FALSE)</f>
        <v>#N/A</v>
      </c>
      <c r="R323" s="150" t="e">
        <f>VLOOKUP(J323,'사업장현황(25하)'!$A$2:$T$1836,7,FALSE)</f>
        <v>#N/A</v>
      </c>
      <c r="S323" s="150" t="e">
        <f>VLOOKUP(J323,'사업장현황(25하)'!$A$2:$T$1836,8,FALSE)</f>
        <v>#N/A</v>
      </c>
      <c r="T323" s="150" t="e">
        <f>VLOOKUP(J323,'사업장현황(25하)'!$A$2:$T$1836,9,FALSE)</f>
        <v>#N/A</v>
      </c>
      <c r="U323" s="150" t="e">
        <f>VLOOKUP(J323,'사업장현황(25하)'!$A$2:$T$1836,10,FALSE)</f>
        <v>#N/A</v>
      </c>
      <c r="V323" s="152" t="e">
        <f>VLOOKUP(J323,'사업장현황(25하)'!$A$2:$T$1836,12,FALSE)</f>
        <v>#N/A</v>
      </c>
      <c r="W323" s="217"/>
      <c r="X323" s="151"/>
      <c r="Y323" s="151" t="e">
        <f>VLOOKUP(J323,'사업장현황(25하)'!$A$2:$T$1836,11,FALSE)</f>
        <v>#N/A</v>
      </c>
      <c r="Z323" s="154"/>
      <c r="AA323" s="180"/>
      <c r="AB323" s="180"/>
      <c r="AC323" s="212"/>
      <c r="AD323" s="155">
        <f t="shared" si="18"/>
        <v>0</v>
      </c>
      <c r="AE323" s="218"/>
      <c r="AF323" s="147"/>
      <c r="AG323" s="218"/>
      <c r="AH323" s="147"/>
      <c r="AI323" s="145">
        <f t="shared" si="19"/>
        <v>0</v>
      </c>
      <c r="AJ323" s="146"/>
      <c r="CE323" s="169"/>
      <c r="CU323" s="170"/>
    </row>
    <row r="324" spans="1:99" s="168" customFormat="1" ht="24.95" customHeight="1">
      <c r="A324" s="192"/>
      <c r="B324" s="192"/>
      <c r="C324" s="315"/>
      <c r="D324" s="218"/>
      <c r="E324" s="217" t="str">
        <f>HLOOKUP(WEEKDAY(D324,2),data!$A$1:$G$2,2)</f>
        <v>(토)</v>
      </c>
      <c r="F324" s="192"/>
      <c r="G324" s="192"/>
      <c r="H324" s="195"/>
      <c r="I324" s="152" t="e">
        <f>VLOOKUP(J324,'사업장현황(25하)'!$A$2:$T$1836,3,FALSE)</f>
        <v>#N/A</v>
      </c>
      <c r="J324" s="193"/>
      <c r="K324" s="338"/>
      <c r="L324" s="167"/>
      <c r="M324" s="153" t="e">
        <f>VLOOKUP(J324,'사업장현황(25하)'!$A$2:$T$1836,13,FALSE)</f>
        <v>#N/A</v>
      </c>
      <c r="N324" s="150" t="e">
        <f>VLOOKUP(J324,'사업장현황(25하)'!$A$2:$T$1836,14,FALSE)</f>
        <v>#N/A</v>
      </c>
      <c r="O324" s="152" t="e">
        <f>VLOOKUP(J324,'사업장현황(25하)'!$A$2:$T$1836,2,FALSE)</f>
        <v>#N/A</v>
      </c>
      <c r="P324" s="152" t="e">
        <f>VLOOKUP(J324,'사업장현황(25하)'!$A$2:$T$1836,4,FALSE)</f>
        <v>#N/A</v>
      </c>
      <c r="Q324" s="150" t="e">
        <f>VLOOKUP(J324,'사업장현황(25하)'!$A$2:$T$1836,6,FALSE)</f>
        <v>#N/A</v>
      </c>
      <c r="R324" s="150" t="e">
        <f>VLOOKUP(J324,'사업장현황(25하)'!$A$2:$T$1836,7,FALSE)</f>
        <v>#N/A</v>
      </c>
      <c r="S324" s="150" t="e">
        <f>VLOOKUP(J324,'사업장현황(25하)'!$A$2:$T$1836,8,FALSE)</f>
        <v>#N/A</v>
      </c>
      <c r="T324" s="150" t="e">
        <f>VLOOKUP(J324,'사업장현황(25하)'!$A$2:$T$1836,9,FALSE)</f>
        <v>#N/A</v>
      </c>
      <c r="U324" s="150" t="e">
        <f>VLOOKUP(J324,'사업장현황(25하)'!$A$2:$T$1836,10,FALSE)</f>
        <v>#N/A</v>
      </c>
      <c r="V324" s="152" t="e">
        <f>VLOOKUP(J324,'사업장현황(25하)'!$A$2:$T$1836,12,FALSE)</f>
        <v>#N/A</v>
      </c>
      <c r="W324" s="217"/>
      <c r="X324" s="151"/>
      <c r="Y324" s="151" t="e">
        <f>VLOOKUP(J324,'사업장현황(25하)'!$A$2:$T$1836,11,FALSE)</f>
        <v>#N/A</v>
      </c>
      <c r="Z324" s="154"/>
      <c r="AA324" s="180"/>
      <c r="AB324" s="180"/>
      <c r="AC324" s="212"/>
      <c r="AD324" s="155">
        <f t="shared" si="18"/>
        <v>0</v>
      </c>
      <c r="AE324" s="219"/>
      <c r="AF324" s="180"/>
      <c r="AG324" s="219"/>
      <c r="AH324" s="180"/>
      <c r="AI324" s="145">
        <f t="shared" si="19"/>
        <v>0</v>
      </c>
      <c r="AJ324" s="146"/>
      <c r="CE324" s="169"/>
      <c r="CU324" s="170"/>
    </row>
    <row r="325" spans="1:99" s="168" customFormat="1" ht="24.95" customHeight="1">
      <c r="A325" s="192"/>
      <c r="B325" s="192"/>
      <c r="C325" s="315"/>
      <c r="D325" s="218"/>
      <c r="E325" s="217" t="str">
        <f>HLOOKUP(WEEKDAY(D325,2),data!$A$1:$G$2,2)</f>
        <v>(토)</v>
      </c>
      <c r="F325" s="192"/>
      <c r="G325" s="192"/>
      <c r="H325" s="195"/>
      <c r="I325" s="152" t="e">
        <f>VLOOKUP(J325,'사업장현황(25하)'!$A$2:$T$1836,3,FALSE)</f>
        <v>#N/A</v>
      </c>
      <c r="J325" s="193"/>
      <c r="K325" s="338"/>
      <c r="L325" s="167"/>
      <c r="M325" s="153" t="e">
        <f>VLOOKUP(J325,'사업장현황(25하)'!$A$2:$T$1836,13,FALSE)</f>
        <v>#N/A</v>
      </c>
      <c r="N325" s="150" t="e">
        <f>VLOOKUP(J325,'사업장현황(25하)'!$A$2:$T$1836,14,FALSE)</f>
        <v>#N/A</v>
      </c>
      <c r="O325" s="152" t="e">
        <f>VLOOKUP(J325,'사업장현황(25하)'!$A$2:$T$1836,2,FALSE)</f>
        <v>#N/A</v>
      </c>
      <c r="P325" s="152" t="e">
        <f>VLOOKUP(J325,'사업장현황(25하)'!$A$2:$T$1836,4,FALSE)</f>
        <v>#N/A</v>
      </c>
      <c r="Q325" s="150" t="e">
        <f>VLOOKUP(J325,'사업장현황(25하)'!$A$2:$T$1836,6,FALSE)</f>
        <v>#N/A</v>
      </c>
      <c r="R325" s="150" t="e">
        <f>VLOOKUP(J325,'사업장현황(25하)'!$A$2:$T$1836,7,FALSE)</f>
        <v>#N/A</v>
      </c>
      <c r="S325" s="150" t="e">
        <f>VLOOKUP(J325,'사업장현황(25하)'!$A$2:$T$1836,8,FALSE)</f>
        <v>#N/A</v>
      </c>
      <c r="T325" s="150" t="e">
        <f>VLOOKUP(J325,'사업장현황(25하)'!$A$2:$T$1836,9,FALSE)</f>
        <v>#N/A</v>
      </c>
      <c r="U325" s="150" t="e">
        <f>VLOOKUP(J325,'사업장현황(25하)'!$A$2:$T$1836,10,FALSE)</f>
        <v>#N/A</v>
      </c>
      <c r="V325" s="152" t="e">
        <f>VLOOKUP(J325,'사업장현황(25하)'!$A$2:$T$1836,12,FALSE)</f>
        <v>#N/A</v>
      </c>
      <c r="W325" s="217"/>
      <c r="X325" s="151"/>
      <c r="Y325" s="151" t="e">
        <f>VLOOKUP(J325,'사업장현황(25하)'!$A$2:$T$1836,11,FALSE)</f>
        <v>#N/A</v>
      </c>
      <c r="Z325" s="154"/>
      <c r="AA325" s="180"/>
      <c r="AB325" s="180"/>
      <c r="AC325" s="212"/>
      <c r="AD325" s="155">
        <f t="shared" si="18"/>
        <v>0</v>
      </c>
      <c r="AE325" s="218"/>
      <c r="AF325" s="147"/>
      <c r="AG325" s="218"/>
      <c r="AH325" s="147"/>
      <c r="AI325" s="145">
        <f t="shared" si="19"/>
        <v>0</v>
      </c>
      <c r="AJ325" s="146"/>
      <c r="CE325" s="169"/>
      <c r="CU325" s="170"/>
    </row>
    <row r="326" spans="1:99" s="168" customFormat="1" ht="24.95" customHeight="1">
      <c r="A326" s="192"/>
      <c r="B326" s="192"/>
      <c r="C326" s="315"/>
      <c r="D326" s="218"/>
      <c r="E326" s="217" t="str">
        <f>HLOOKUP(WEEKDAY(D326,2),data!$A$1:$G$2,2)</f>
        <v>(토)</v>
      </c>
      <c r="F326" s="192"/>
      <c r="G326" s="192"/>
      <c r="H326" s="195"/>
      <c r="I326" s="152" t="e">
        <f>VLOOKUP(J326,'사업장현황(25하)'!$A$2:$T$1836,3,FALSE)</f>
        <v>#N/A</v>
      </c>
      <c r="J326" s="193"/>
      <c r="K326" s="338"/>
      <c r="L326" s="167"/>
      <c r="M326" s="153" t="e">
        <f>VLOOKUP(J326,'사업장현황(25하)'!$A$2:$T$1836,13,FALSE)</f>
        <v>#N/A</v>
      </c>
      <c r="N326" s="150" t="e">
        <f>VLOOKUP(J326,'사업장현황(25하)'!$A$2:$T$1836,14,FALSE)</f>
        <v>#N/A</v>
      </c>
      <c r="O326" s="152" t="e">
        <f>VLOOKUP(J326,'사업장현황(25하)'!$A$2:$T$1836,2,FALSE)</f>
        <v>#N/A</v>
      </c>
      <c r="P326" s="152" t="e">
        <f>VLOOKUP(J326,'사업장현황(25하)'!$A$2:$T$1836,4,FALSE)</f>
        <v>#N/A</v>
      </c>
      <c r="Q326" s="150" t="e">
        <f>VLOOKUP(J326,'사업장현황(25하)'!$A$2:$T$1836,6,FALSE)</f>
        <v>#N/A</v>
      </c>
      <c r="R326" s="150" t="e">
        <f>VLOOKUP(J326,'사업장현황(25하)'!$A$2:$T$1836,7,FALSE)</f>
        <v>#N/A</v>
      </c>
      <c r="S326" s="150" t="e">
        <f>VLOOKUP(J326,'사업장현황(25하)'!$A$2:$T$1836,8,FALSE)</f>
        <v>#N/A</v>
      </c>
      <c r="T326" s="150" t="e">
        <f>VLOOKUP(J326,'사업장현황(25하)'!$A$2:$T$1836,9,FALSE)</f>
        <v>#N/A</v>
      </c>
      <c r="U326" s="150" t="e">
        <f>VLOOKUP(J326,'사업장현황(25하)'!$A$2:$T$1836,10,FALSE)</f>
        <v>#N/A</v>
      </c>
      <c r="V326" s="152" t="e">
        <f>VLOOKUP(J326,'사업장현황(25하)'!$A$2:$T$1836,12,FALSE)</f>
        <v>#N/A</v>
      </c>
      <c r="W326" s="217"/>
      <c r="X326" s="151"/>
      <c r="Y326" s="151" t="e">
        <f>VLOOKUP(J326,'사업장현황(25하)'!$A$2:$T$1836,11,FALSE)</f>
        <v>#N/A</v>
      </c>
      <c r="Z326" s="154"/>
      <c r="AA326" s="180"/>
      <c r="AB326" s="180"/>
      <c r="AC326" s="212"/>
      <c r="AD326" s="155">
        <f t="shared" si="18"/>
        <v>0</v>
      </c>
      <c r="AE326" s="219"/>
      <c r="AF326" s="180"/>
      <c r="AG326" s="219"/>
      <c r="AH326" s="180"/>
      <c r="AI326" s="145">
        <f t="shared" si="19"/>
        <v>0</v>
      </c>
      <c r="AJ326" s="146"/>
      <c r="CE326" s="169"/>
      <c r="CU326" s="170"/>
    </row>
    <row r="327" spans="1:99" s="168" customFormat="1" ht="24.95" customHeight="1">
      <c r="A327" s="192"/>
      <c r="B327" s="192"/>
      <c r="C327" s="315"/>
      <c r="D327" s="218"/>
      <c r="E327" s="217" t="str">
        <f>HLOOKUP(WEEKDAY(D327,2),data!$A$1:$G$2,2)</f>
        <v>(토)</v>
      </c>
      <c r="F327" s="192"/>
      <c r="G327" s="192"/>
      <c r="H327" s="195"/>
      <c r="I327" s="152" t="e">
        <f>VLOOKUP(J327,'사업장현황(25하)'!$A$2:$T$1836,3,FALSE)</f>
        <v>#N/A</v>
      </c>
      <c r="J327" s="193"/>
      <c r="K327" s="338"/>
      <c r="L327" s="167"/>
      <c r="M327" s="153" t="e">
        <f>VLOOKUP(J327,'사업장현황(25하)'!$A$2:$T$1836,13,FALSE)</f>
        <v>#N/A</v>
      </c>
      <c r="N327" s="150" t="e">
        <f>VLOOKUP(J327,'사업장현황(25하)'!$A$2:$T$1836,14,FALSE)</f>
        <v>#N/A</v>
      </c>
      <c r="O327" s="152" t="e">
        <f>VLOOKUP(J327,'사업장현황(25하)'!$A$2:$T$1836,2,FALSE)</f>
        <v>#N/A</v>
      </c>
      <c r="P327" s="152" t="e">
        <f>VLOOKUP(J327,'사업장현황(25하)'!$A$2:$T$1836,4,FALSE)</f>
        <v>#N/A</v>
      </c>
      <c r="Q327" s="150" t="e">
        <f>VLOOKUP(J327,'사업장현황(25하)'!$A$2:$T$1836,6,FALSE)</f>
        <v>#N/A</v>
      </c>
      <c r="R327" s="150" t="e">
        <f>VLOOKUP(J327,'사업장현황(25하)'!$A$2:$T$1836,7,FALSE)</f>
        <v>#N/A</v>
      </c>
      <c r="S327" s="150" t="e">
        <f>VLOOKUP(J327,'사업장현황(25하)'!$A$2:$T$1836,8,FALSE)</f>
        <v>#N/A</v>
      </c>
      <c r="T327" s="150" t="e">
        <f>VLOOKUP(J327,'사업장현황(25하)'!$A$2:$T$1836,9,FALSE)</f>
        <v>#N/A</v>
      </c>
      <c r="U327" s="150" t="e">
        <f>VLOOKUP(J327,'사업장현황(25하)'!$A$2:$T$1836,10,FALSE)</f>
        <v>#N/A</v>
      </c>
      <c r="V327" s="152" t="e">
        <f>VLOOKUP(J327,'사업장현황(25하)'!$A$2:$T$1836,12,FALSE)</f>
        <v>#N/A</v>
      </c>
      <c r="W327" s="217"/>
      <c r="X327" s="151"/>
      <c r="Y327" s="151" t="e">
        <f>VLOOKUP(J327,'사업장현황(25하)'!$A$2:$T$1836,11,FALSE)</f>
        <v>#N/A</v>
      </c>
      <c r="Z327" s="154"/>
      <c r="AA327" s="180"/>
      <c r="AB327" s="180"/>
      <c r="AC327" s="212"/>
      <c r="AD327" s="155">
        <f t="shared" si="18"/>
        <v>0</v>
      </c>
      <c r="AE327" s="218"/>
      <c r="AF327" s="147"/>
      <c r="AG327" s="218"/>
      <c r="AH327" s="147"/>
      <c r="AI327" s="145">
        <f t="shared" si="19"/>
        <v>0</v>
      </c>
      <c r="AJ327" s="146"/>
      <c r="CE327" s="169"/>
      <c r="CU327" s="170"/>
    </row>
    <row r="328" spans="1:99" s="168" customFormat="1" ht="24.95" customHeight="1">
      <c r="A328" s="192"/>
      <c r="B328" s="192"/>
      <c r="C328" s="315"/>
      <c r="D328" s="218"/>
      <c r="E328" s="217" t="str">
        <f>HLOOKUP(WEEKDAY(D328,2),data!$A$1:$G$2,2)</f>
        <v>(토)</v>
      </c>
      <c r="F328" s="192"/>
      <c r="G328" s="192"/>
      <c r="H328" s="195"/>
      <c r="I328" s="152" t="e">
        <f>VLOOKUP(J328,'사업장현황(25하)'!$A$2:$T$1836,3,FALSE)</f>
        <v>#N/A</v>
      </c>
      <c r="J328" s="193"/>
      <c r="K328" s="338"/>
      <c r="L328" s="167"/>
      <c r="M328" s="153" t="e">
        <f>VLOOKUP(J328,'사업장현황(25하)'!$A$2:$T$1836,13,FALSE)</f>
        <v>#N/A</v>
      </c>
      <c r="N328" s="150" t="e">
        <f>VLOOKUP(J328,'사업장현황(25하)'!$A$2:$T$1836,14,FALSE)</f>
        <v>#N/A</v>
      </c>
      <c r="O328" s="152" t="e">
        <f>VLOOKUP(J328,'사업장현황(25하)'!$A$2:$T$1836,2,FALSE)</f>
        <v>#N/A</v>
      </c>
      <c r="P328" s="152" t="e">
        <f>VLOOKUP(J328,'사업장현황(25하)'!$A$2:$T$1836,4,FALSE)</f>
        <v>#N/A</v>
      </c>
      <c r="Q328" s="150" t="e">
        <f>VLOOKUP(J328,'사업장현황(25하)'!$A$2:$T$1836,6,FALSE)</f>
        <v>#N/A</v>
      </c>
      <c r="R328" s="150" t="e">
        <f>VLOOKUP(J328,'사업장현황(25하)'!$A$2:$T$1836,7,FALSE)</f>
        <v>#N/A</v>
      </c>
      <c r="S328" s="150" t="e">
        <f>VLOOKUP(J328,'사업장현황(25하)'!$A$2:$T$1836,8,FALSE)</f>
        <v>#N/A</v>
      </c>
      <c r="T328" s="150" t="e">
        <f>VLOOKUP(J328,'사업장현황(25하)'!$A$2:$T$1836,9,FALSE)</f>
        <v>#N/A</v>
      </c>
      <c r="U328" s="150" t="e">
        <f>VLOOKUP(J328,'사업장현황(25하)'!$A$2:$T$1836,10,FALSE)</f>
        <v>#N/A</v>
      </c>
      <c r="V328" s="152" t="e">
        <f>VLOOKUP(J328,'사업장현황(25하)'!$A$2:$T$1836,12,FALSE)</f>
        <v>#N/A</v>
      </c>
      <c r="W328" s="217"/>
      <c r="X328" s="151"/>
      <c r="Y328" s="151" t="e">
        <f>VLOOKUP(J328,'사업장현황(25하)'!$A$2:$T$1836,11,FALSE)</f>
        <v>#N/A</v>
      </c>
      <c r="Z328" s="154"/>
      <c r="AA328" s="180"/>
      <c r="AB328" s="180"/>
      <c r="AC328" s="212"/>
      <c r="AD328" s="155">
        <f t="shared" si="18"/>
        <v>0</v>
      </c>
      <c r="AE328" s="219"/>
      <c r="AF328" s="180"/>
      <c r="AG328" s="219"/>
      <c r="AH328" s="180"/>
      <c r="AI328" s="145">
        <f t="shared" si="19"/>
        <v>0</v>
      </c>
      <c r="AJ328" s="146"/>
      <c r="CE328" s="169"/>
      <c r="CU328" s="170"/>
    </row>
    <row r="329" spans="1:99" s="168" customFormat="1" ht="24.95" customHeight="1">
      <c r="A329" s="192"/>
      <c r="B329" s="192"/>
      <c r="C329" s="315"/>
      <c r="D329" s="218"/>
      <c r="E329" s="217" t="str">
        <f>HLOOKUP(WEEKDAY(D329,2),data!$A$1:$G$2,2)</f>
        <v>(토)</v>
      </c>
      <c r="F329" s="192"/>
      <c r="G329" s="192"/>
      <c r="H329" s="195"/>
      <c r="I329" s="152" t="e">
        <f>VLOOKUP(J329,'사업장현황(25하)'!$A$2:$T$1836,3,FALSE)</f>
        <v>#N/A</v>
      </c>
      <c r="J329" s="193"/>
      <c r="K329" s="338"/>
      <c r="L329" s="167"/>
      <c r="M329" s="153" t="e">
        <f>VLOOKUP(J329,'사업장현황(25하)'!$A$2:$T$1836,13,FALSE)</f>
        <v>#N/A</v>
      </c>
      <c r="N329" s="150" t="e">
        <f>VLOOKUP(J329,'사업장현황(25하)'!$A$2:$T$1836,14,FALSE)</f>
        <v>#N/A</v>
      </c>
      <c r="O329" s="152" t="e">
        <f>VLOOKUP(J329,'사업장현황(25하)'!$A$2:$T$1836,2,FALSE)</f>
        <v>#N/A</v>
      </c>
      <c r="P329" s="152" t="e">
        <f>VLOOKUP(J329,'사업장현황(25하)'!$A$2:$T$1836,4,FALSE)</f>
        <v>#N/A</v>
      </c>
      <c r="Q329" s="150" t="e">
        <f>VLOOKUP(J329,'사업장현황(25하)'!$A$2:$T$1836,6,FALSE)</f>
        <v>#N/A</v>
      </c>
      <c r="R329" s="150" t="e">
        <f>VLOOKUP(J329,'사업장현황(25하)'!$A$2:$T$1836,7,FALSE)</f>
        <v>#N/A</v>
      </c>
      <c r="S329" s="150" t="e">
        <f>VLOOKUP(J329,'사업장현황(25하)'!$A$2:$T$1836,8,FALSE)</f>
        <v>#N/A</v>
      </c>
      <c r="T329" s="150" t="e">
        <f>VLOOKUP(J329,'사업장현황(25하)'!$A$2:$T$1836,9,FALSE)</f>
        <v>#N/A</v>
      </c>
      <c r="U329" s="150" t="e">
        <f>VLOOKUP(J329,'사업장현황(25하)'!$A$2:$T$1836,10,FALSE)</f>
        <v>#N/A</v>
      </c>
      <c r="V329" s="152" t="e">
        <f>VLOOKUP(J329,'사업장현황(25하)'!$A$2:$T$1836,12,FALSE)</f>
        <v>#N/A</v>
      </c>
      <c r="W329" s="217"/>
      <c r="X329" s="151"/>
      <c r="Y329" s="151" t="e">
        <f>VLOOKUP(J329,'사업장현황(25하)'!$A$2:$T$1836,11,FALSE)</f>
        <v>#N/A</v>
      </c>
      <c r="Z329" s="154"/>
      <c r="AA329" s="180"/>
      <c r="AB329" s="180"/>
      <c r="AC329" s="212"/>
      <c r="AD329" s="155">
        <f t="shared" si="18"/>
        <v>0</v>
      </c>
      <c r="AE329" s="219"/>
      <c r="AF329" s="180"/>
      <c r="AG329" s="219"/>
      <c r="AH329" s="180"/>
      <c r="AI329" s="145">
        <f t="shared" si="19"/>
        <v>0</v>
      </c>
      <c r="AJ329" s="146"/>
      <c r="CE329" s="169"/>
      <c r="CU329" s="170"/>
    </row>
  </sheetData>
  <autoFilter ref="A2:CU329" xr:uid="{00000000-0009-0000-0000-000004000000}"/>
  <mergeCells count="25">
    <mergeCell ref="K1:K2"/>
    <mergeCell ref="M1:M2"/>
    <mergeCell ref="N1:N2"/>
    <mergeCell ref="O1:O2"/>
    <mergeCell ref="A1:A2"/>
    <mergeCell ref="B1:B2"/>
    <mergeCell ref="C1:C2"/>
    <mergeCell ref="G1:G2"/>
    <mergeCell ref="H1:H2"/>
    <mergeCell ref="AG1:AG2"/>
    <mergeCell ref="AJ1:AJ2"/>
    <mergeCell ref="I1:I2"/>
    <mergeCell ref="D1:E2"/>
    <mergeCell ref="F1:F2"/>
    <mergeCell ref="W1:W2"/>
    <mergeCell ref="X1:X2"/>
    <mergeCell ref="Y1:Y2"/>
    <mergeCell ref="Z1:Z2"/>
    <mergeCell ref="AE1:AE2"/>
    <mergeCell ref="P1:P2"/>
    <mergeCell ref="Q1:Q2"/>
    <mergeCell ref="R1:R2"/>
    <mergeCell ref="S1:U1"/>
    <mergeCell ref="V1:V2"/>
    <mergeCell ref="J1:J2"/>
  </mergeCells>
  <phoneticPr fontId="2" type="noConversion"/>
  <conditionalFormatting sqref="I3:I1048576">
    <cfRule type="notContainsText" dxfId="154" priority="1" operator="notContains" text="천안">
      <formula>ISERROR(SEARCH("천안",I3))</formula>
    </cfRule>
  </conditionalFormatting>
  <conditionalFormatting sqref="K1:L1048576">
    <cfRule type="cellIs" dxfId="153" priority="10" operator="lessThan">
      <formula>5</formula>
    </cfRule>
  </conditionalFormatting>
  <conditionalFormatting sqref="Z3:Z202 Z218:Z234 Z242 Z244 Z246 Z248 Z250 Z252 Z254 Z256 Z258 Z260 Z262 Z264 Z266:Z268 Z270 Z273 Z276 Z278:Z279 Z281 Z283:Z329">
    <cfRule type="containsText" dxfId="152" priority="13" operator="containsText" text="24년(상)국고">
      <formula>NOT(ISERROR(SEARCH("24년(상)국고",Z3)))</formula>
    </cfRule>
  </conditionalFormatting>
  <conditionalFormatting sqref="Z3:Z202 Z218:Z234 Z242 Z244 Z246 Z248 Z250 Z252 Z254 Z256 Z258 Z260 Z262 Z264 Z266:Z268 Z270 Z273 Z276 Z278:Z279 Z281 Z283:Z1048576">
    <cfRule type="containsText" dxfId="151" priority="12" operator="containsText" text="전액국고">
      <formula>NOT(ISERROR(SEARCH("전액국고",Z3)))</formula>
    </cfRule>
  </conditionalFormatting>
  <conditionalFormatting sqref="Z204">
    <cfRule type="containsText" dxfId="150" priority="8" operator="containsText" text="전액국고">
      <formula>NOT(ISERROR(SEARCH("전액국고",Z204)))</formula>
    </cfRule>
    <cfRule type="containsText" dxfId="149" priority="9" operator="containsText" text="24년(상)국고">
      <formula>NOT(ISERROR(SEARCH("24년(상)국고",Z204)))</formula>
    </cfRule>
  </conditionalFormatting>
  <conditionalFormatting sqref="Z206">
    <cfRule type="containsText" dxfId="148" priority="6" operator="containsText" text="전액국고">
      <formula>NOT(ISERROR(SEARCH("전액국고",Z206)))</formula>
    </cfRule>
    <cfRule type="containsText" dxfId="147" priority="7" operator="containsText" text="24년(상)국고">
      <formula>NOT(ISERROR(SEARCH("24년(상)국고",Z206)))</formula>
    </cfRule>
  </conditionalFormatting>
  <conditionalFormatting sqref="Z208">
    <cfRule type="containsText" dxfId="146" priority="4" operator="containsText" text="전액국고">
      <formula>NOT(ISERROR(SEARCH("전액국고",Z208)))</formula>
    </cfRule>
    <cfRule type="containsText" dxfId="145" priority="5" operator="containsText" text="24년(상)국고">
      <formula>NOT(ISERROR(SEARCH("24년(상)국고",Z208)))</formula>
    </cfRule>
  </conditionalFormatting>
  <conditionalFormatting sqref="Z210">
    <cfRule type="containsText" dxfId="144" priority="2" operator="containsText" text="전액국고">
      <formula>NOT(ISERROR(SEARCH("전액국고",Z210)))</formula>
    </cfRule>
    <cfRule type="containsText" dxfId="143" priority="3" operator="containsText" text="24년(상)국고">
      <formula>NOT(ISERROR(SEARCH("24년(상)국고",Z210)))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rgb="FF3399FF"/>
  </sheetPr>
  <dimension ref="A1:CT323"/>
  <sheetViews>
    <sheetView showZeros="0" zoomScaleNormal="100" workbookViewId="0">
      <pane xSplit="14" ySplit="2" topLeftCell="X58" activePane="bottomRight" state="frozen"/>
      <selection activeCell="I133" sqref="I133"/>
      <selection pane="topRight" activeCell="I133" sqref="I133"/>
      <selection pane="bottomLeft" activeCell="I133" sqref="I133"/>
      <selection pane="bottomRight" activeCell="Y74" sqref="Y74"/>
    </sheetView>
  </sheetViews>
  <sheetFormatPr defaultColWidth="8.75" defaultRowHeight="11.25"/>
  <cols>
    <col min="1" max="1" width="5.25" style="271" customWidth="1"/>
    <col min="2" max="2" width="5.25" style="271" hidden="1" customWidth="1"/>
    <col min="3" max="3" width="4.25" style="271" hidden="1" customWidth="1"/>
    <col min="4" max="4" width="8.75" style="273" customWidth="1"/>
    <col min="5" max="5" width="3.75" style="273" customWidth="1"/>
    <col min="6" max="6" width="10.75" style="271" hidden="1" customWidth="1"/>
    <col min="7" max="7" width="4.25" style="271" hidden="1" customWidth="1"/>
    <col min="8" max="8" width="15.75" style="271" hidden="1" customWidth="1"/>
    <col min="9" max="9" width="33.875" style="309" bestFit="1" customWidth="1"/>
    <col min="10" max="10" width="5.25" style="271" customWidth="1"/>
    <col min="11" max="11" width="12.25" style="310" customWidth="1"/>
    <col min="12" max="12" width="12.25" style="310" hidden="1" customWidth="1"/>
    <col min="13" max="13" width="8.75" style="311" customWidth="1"/>
    <col min="14" max="14" width="35.75" style="255" customWidth="1"/>
    <col min="15" max="15" width="12.75" style="271" customWidth="1"/>
    <col min="16" max="16" width="12.75" style="271" hidden="1" customWidth="1"/>
    <col min="17" max="18" width="8.75" style="271" customWidth="1"/>
    <col min="19" max="19" width="12.75" style="271" customWidth="1"/>
    <col min="20" max="20" width="25.75" style="311" hidden="1" customWidth="1"/>
    <col min="21" max="21" width="8.75" style="273" customWidth="1"/>
    <col min="22" max="22" width="8.75" style="271" customWidth="1"/>
    <col min="23" max="24" width="25.75" style="250" customWidth="1"/>
    <col min="25" max="25" width="10.375" style="273" bestFit="1" customWidth="1"/>
    <col min="26" max="27" width="12" style="272" bestFit="1" customWidth="1"/>
    <col min="28" max="28" width="10.75" style="272" customWidth="1"/>
    <col min="29" max="29" width="12" style="272" bestFit="1" customWidth="1"/>
    <col min="30" max="30" width="8.75" style="273" customWidth="1"/>
    <col min="31" max="31" width="13.25" style="272" customWidth="1"/>
    <col min="32" max="32" width="8.75" style="273" customWidth="1"/>
    <col min="33" max="33" width="13.25" style="325" customWidth="1"/>
    <col min="34" max="34" width="13.25" style="272" customWidth="1"/>
    <col min="35" max="35" width="35.25" style="271" customWidth="1"/>
    <col min="36" max="16384" width="8.75" style="271"/>
  </cols>
  <sheetData>
    <row r="1" spans="1:98" ht="22.15" customHeight="1">
      <c r="A1" s="434" t="s">
        <v>2671</v>
      </c>
      <c r="B1" s="435" t="s">
        <v>0</v>
      </c>
      <c r="C1" s="435" t="s">
        <v>1</v>
      </c>
      <c r="D1" s="437" t="s">
        <v>1934</v>
      </c>
      <c r="E1" s="438"/>
      <c r="F1" s="435" t="s">
        <v>12</v>
      </c>
      <c r="G1" s="435" t="s">
        <v>2654</v>
      </c>
      <c r="H1" s="435" t="s">
        <v>2670</v>
      </c>
      <c r="I1" s="435" t="s">
        <v>5</v>
      </c>
      <c r="J1" s="435" t="s">
        <v>11</v>
      </c>
      <c r="K1" s="441" t="s">
        <v>2659</v>
      </c>
      <c r="L1" s="441" t="s">
        <v>2655</v>
      </c>
      <c r="M1" s="432" t="s">
        <v>6</v>
      </c>
      <c r="N1" s="432" t="s">
        <v>2657</v>
      </c>
      <c r="O1" s="441" t="s">
        <v>9</v>
      </c>
      <c r="P1" s="441" t="s">
        <v>2658</v>
      </c>
      <c r="Q1" s="443" t="s">
        <v>2680</v>
      </c>
      <c r="R1" s="443"/>
      <c r="S1" s="444"/>
      <c r="T1" s="445" t="s">
        <v>1933</v>
      </c>
      <c r="U1" s="446" t="s">
        <v>14</v>
      </c>
      <c r="V1" s="435" t="s">
        <v>15</v>
      </c>
      <c r="W1" s="435" t="s">
        <v>1746</v>
      </c>
      <c r="X1" s="448" t="s">
        <v>7841</v>
      </c>
      <c r="Y1" s="435" t="s">
        <v>16</v>
      </c>
      <c r="Z1" s="297" t="s">
        <v>2660</v>
      </c>
      <c r="AA1" s="297" t="s">
        <v>2661</v>
      </c>
      <c r="AB1" s="297" t="s">
        <v>22</v>
      </c>
      <c r="AC1" s="297" t="s">
        <v>2682</v>
      </c>
      <c r="AD1" s="446" t="s">
        <v>2663</v>
      </c>
      <c r="AE1" s="297" t="s">
        <v>2665</v>
      </c>
      <c r="AF1" s="446" t="s">
        <v>2664</v>
      </c>
      <c r="AG1" s="297" t="s">
        <v>2666</v>
      </c>
      <c r="AH1" s="297" t="s">
        <v>2667</v>
      </c>
      <c r="AI1" s="435" t="s">
        <v>3687</v>
      </c>
    </row>
    <row r="2" spans="1:98" ht="27.6" customHeight="1">
      <c r="A2" s="434"/>
      <c r="B2" s="436"/>
      <c r="C2" s="436"/>
      <c r="D2" s="439"/>
      <c r="E2" s="440"/>
      <c r="F2" s="436"/>
      <c r="G2" s="436"/>
      <c r="H2" s="436"/>
      <c r="I2" s="436"/>
      <c r="J2" s="436"/>
      <c r="K2" s="442"/>
      <c r="L2" s="442"/>
      <c r="M2" s="433"/>
      <c r="N2" s="433"/>
      <c r="O2" s="442"/>
      <c r="P2" s="442"/>
      <c r="Q2" s="230" t="s">
        <v>25</v>
      </c>
      <c r="R2" s="230" t="s">
        <v>24</v>
      </c>
      <c r="S2" s="230" t="s">
        <v>26</v>
      </c>
      <c r="T2" s="433"/>
      <c r="U2" s="447"/>
      <c r="V2" s="436"/>
      <c r="W2" s="436"/>
      <c r="X2" s="449"/>
      <c r="Y2" s="436"/>
      <c r="Z2" s="300">
        <f>SUM(Z3:Z646)</f>
        <v>185880000</v>
      </c>
      <c r="AA2" s="300">
        <f>SUM(AA3:AA646)</f>
        <v>30885480</v>
      </c>
      <c r="AB2" s="300">
        <f>SUM(AB3:AB750)</f>
        <v>0</v>
      </c>
      <c r="AC2" s="300">
        <f>SUM(AC3:AC795)</f>
        <v>216765480</v>
      </c>
      <c r="AD2" s="447"/>
      <c r="AE2" s="300">
        <f>SUM(AE3:AE795)</f>
        <v>113950000</v>
      </c>
      <c r="AF2" s="447"/>
      <c r="AG2" s="300">
        <f>SUM(AG3:AG795)</f>
        <v>21811020</v>
      </c>
      <c r="AH2" s="300">
        <f>SUM(AH3:AH795)</f>
        <v>135761020</v>
      </c>
      <c r="AI2" s="436"/>
    </row>
    <row r="3" spans="1:98" s="158" customFormat="1" ht="24.95" customHeight="1">
      <c r="A3" s="196">
        <v>1</v>
      </c>
      <c r="B3" s="196">
        <v>1</v>
      </c>
      <c r="C3" s="196"/>
      <c r="D3" s="217">
        <v>45854</v>
      </c>
      <c r="E3" s="219" t="s">
        <v>7630</v>
      </c>
      <c r="F3" s="196"/>
      <c r="G3" s="196"/>
      <c r="H3" s="196"/>
      <c r="I3" s="172" t="s">
        <v>3690</v>
      </c>
      <c r="J3" s="196">
        <v>10</v>
      </c>
      <c r="K3" s="289" t="s">
        <v>7631</v>
      </c>
      <c r="L3" s="289">
        <v>51481865976</v>
      </c>
      <c r="M3" s="190" t="s">
        <v>7409</v>
      </c>
      <c r="N3" s="190" t="s">
        <v>7632</v>
      </c>
      <c r="O3" s="196">
        <v>0</v>
      </c>
      <c r="P3" s="196">
        <v>0</v>
      </c>
      <c r="Q3" s="196" t="s">
        <v>7413</v>
      </c>
      <c r="R3" s="196" t="s">
        <v>1430</v>
      </c>
      <c r="S3" s="196" t="s">
        <v>7414</v>
      </c>
      <c r="T3" s="190" t="s">
        <v>7633</v>
      </c>
      <c r="U3" s="219" t="s">
        <v>7634</v>
      </c>
      <c r="V3" s="179" t="s">
        <v>3748</v>
      </c>
      <c r="W3" s="179" t="s">
        <v>7635</v>
      </c>
      <c r="X3" s="179" t="s">
        <v>7411</v>
      </c>
      <c r="Y3" s="219">
        <v>45869</v>
      </c>
      <c r="Z3" s="180">
        <v>800000</v>
      </c>
      <c r="AA3" s="180">
        <v>0</v>
      </c>
      <c r="AB3" s="212"/>
      <c r="AC3" s="180">
        <v>800000</v>
      </c>
      <c r="AD3" s="219">
        <v>45894</v>
      </c>
      <c r="AE3" s="180">
        <v>800000</v>
      </c>
      <c r="AF3" s="347" t="s">
        <v>3735</v>
      </c>
      <c r="AG3" s="180"/>
      <c r="AH3" s="299">
        <v>800000</v>
      </c>
      <c r="AI3" s="290"/>
      <c r="CD3" s="159"/>
      <c r="CT3" s="160"/>
    </row>
    <row r="4" spans="1:98" s="158" customFormat="1" ht="24.95" customHeight="1">
      <c r="A4" s="196">
        <v>2</v>
      </c>
      <c r="B4" s="196"/>
      <c r="C4" s="196"/>
      <c r="D4" s="217">
        <v>45855</v>
      </c>
      <c r="E4" s="219" t="s">
        <v>7636</v>
      </c>
      <c r="F4" s="196"/>
      <c r="G4" s="196"/>
      <c r="H4" s="196"/>
      <c r="I4" s="190" t="s">
        <v>3727</v>
      </c>
      <c r="J4" s="196">
        <v>30</v>
      </c>
      <c r="K4" s="289" t="s">
        <v>7637</v>
      </c>
      <c r="L4" s="289">
        <v>13586387330</v>
      </c>
      <c r="M4" s="190" t="s">
        <v>7351</v>
      </c>
      <c r="N4" s="190" t="s">
        <v>7355</v>
      </c>
      <c r="O4" s="196" t="s">
        <v>7356</v>
      </c>
      <c r="P4" s="196" t="s">
        <v>7357</v>
      </c>
      <c r="Q4" s="196" t="s">
        <v>7360</v>
      </c>
      <c r="R4" s="196" t="s">
        <v>2472</v>
      </c>
      <c r="S4" s="196" t="s">
        <v>7638</v>
      </c>
      <c r="T4" s="190" t="s">
        <v>7359</v>
      </c>
      <c r="U4" s="219">
        <v>45874</v>
      </c>
      <c r="V4" s="179" t="s">
        <v>3749</v>
      </c>
      <c r="W4" s="179" t="s">
        <v>7359</v>
      </c>
      <c r="X4" s="179" t="s">
        <v>7353</v>
      </c>
      <c r="Y4" s="219">
        <v>45880</v>
      </c>
      <c r="Z4" s="180">
        <v>1000000</v>
      </c>
      <c r="AA4" s="180">
        <v>400000</v>
      </c>
      <c r="AB4" s="212"/>
      <c r="AC4" s="180">
        <v>1400000</v>
      </c>
      <c r="AD4" s="219">
        <v>45898</v>
      </c>
      <c r="AE4" s="180">
        <v>1000000</v>
      </c>
      <c r="AF4" s="219">
        <v>45890</v>
      </c>
      <c r="AG4" s="180">
        <v>400000</v>
      </c>
      <c r="AH4" s="299">
        <v>1400000</v>
      </c>
      <c r="AI4" s="262"/>
    </row>
    <row r="5" spans="1:98" s="158" customFormat="1" ht="24.95" customHeight="1">
      <c r="A5" s="196">
        <v>3</v>
      </c>
      <c r="B5" s="196"/>
      <c r="C5" s="196"/>
      <c r="D5" s="217">
        <v>45856</v>
      </c>
      <c r="E5" s="219" t="s">
        <v>7639</v>
      </c>
      <c r="F5" s="291"/>
      <c r="G5" s="196"/>
      <c r="H5" s="291"/>
      <c r="I5" s="190" t="s">
        <v>2499</v>
      </c>
      <c r="J5" s="196">
        <v>7</v>
      </c>
      <c r="K5" s="289">
        <v>8158200034</v>
      </c>
      <c r="L5" s="289" t="s">
        <v>2504</v>
      </c>
      <c r="M5" s="190" t="s">
        <v>2505</v>
      </c>
      <c r="N5" s="190" t="s">
        <v>2506</v>
      </c>
      <c r="O5" s="196" t="s">
        <v>2507</v>
      </c>
      <c r="P5" s="196" t="s">
        <v>2508</v>
      </c>
      <c r="Q5" s="196" t="s">
        <v>2500</v>
      </c>
      <c r="R5" s="196" t="s">
        <v>2501</v>
      </c>
      <c r="S5" s="196" t="s">
        <v>2502</v>
      </c>
      <c r="T5" s="190" t="s">
        <v>2503</v>
      </c>
      <c r="U5" s="219">
        <v>45862</v>
      </c>
      <c r="V5" s="179" t="s">
        <v>3749</v>
      </c>
      <c r="W5" s="179" t="s">
        <v>2503</v>
      </c>
      <c r="X5" s="179" t="s">
        <v>6548</v>
      </c>
      <c r="Y5" s="219">
        <v>45862</v>
      </c>
      <c r="Z5" s="180">
        <v>700000</v>
      </c>
      <c r="AA5" s="180">
        <v>0</v>
      </c>
      <c r="AB5" s="212"/>
      <c r="AC5" s="180">
        <v>700000</v>
      </c>
      <c r="AD5" s="219">
        <v>45867</v>
      </c>
      <c r="AE5" s="180">
        <v>700000</v>
      </c>
      <c r="AF5" s="347" t="s">
        <v>3735</v>
      </c>
      <c r="AG5" s="180"/>
      <c r="AH5" s="299">
        <v>700000</v>
      </c>
      <c r="AI5" s="262"/>
    </row>
    <row r="6" spans="1:98" s="158" customFormat="1" ht="24.95" customHeight="1">
      <c r="A6" s="196">
        <v>4</v>
      </c>
      <c r="B6" s="196"/>
      <c r="C6" s="196"/>
      <c r="D6" s="219">
        <v>45867</v>
      </c>
      <c r="E6" s="219" t="s">
        <v>7640</v>
      </c>
      <c r="F6" s="291"/>
      <c r="G6" s="196"/>
      <c r="H6" s="291"/>
      <c r="I6" s="190" t="s">
        <v>1599</v>
      </c>
      <c r="J6" s="196">
        <v>2</v>
      </c>
      <c r="K6" s="289">
        <v>3122393828</v>
      </c>
      <c r="L6" s="289" t="s">
        <v>2614</v>
      </c>
      <c r="M6" s="190" t="s">
        <v>1600</v>
      </c>
      <c r="N6" s="190" t="s">
        <v>2615</v>
      </c>
      <c r="O6" s="196" t="s">
        <v>1603</v>
      </c>
      <c r="P6" s="196" t="s">
        <v>1604</v>
      </c>
      <c r="Q6" s="196" t="s">
        <v>1600</v>
      </c>
      <c r="R6" s="196" t="s">
        <v>31</v>
      </c>
      <c r="S6" s="196" t="s">
        <v>1602</v>
      </c>
      <c r="T6" s="190" t="s">
        <v>1601</v>
      </c>
      <c r="U6" s="219" t="s">
        <v>7641</v>
      </c>
      <c r="V6" s="179" t="s">
        <v>3748</v>
      </c>
      <c r="W6" s="179" t="s">
        <v>1601</v>
      </c>
      <c r="X6" s="179" t="s">
        <v>7553</v>
      </c>
      <c r="Y6" s="219" t="s">
        <v>3811</v>
      </c>
      <c r="Z6" s="180">
        <v>0</v>
      </c>
      <c r="AA6" s="180">
        <v>400000</v>
      </c>
      <c r="AB6" s="212"/>
      <c r="AC6" s="180">
        <v>400000</v>
      </c>
      <c r="AD6" s="219"/>
      <c r="AE6" s="180"/>
      <c r="AF6" s="219">
        <v>45912</v>
      </c>
      <c r="AG6" s="180">
        <v>400000</v>
      </c>
      <c r="AH6" s="299">
        <v>400000</v>
      </c>
      <c r="AI6" s="262"/>
    </row>
    <row r="7" spans="1:98" s="158" customFormat="1" ht="24.95" customHeight="1">
      <c r="A7" s="196">
        <v>5</v>
      </c>
      <c r="B7" s="196"/>
      <c r="C7" s="196"/>
      <c r="D7" s="217">
        <v>45867</v>
      </c>
      <c r="E7" s="219" t="s">
        <v>7640</v>
      </c>
      <c r="F7" s="291"/>
      <c r="G7" s="196"/>
      <c r="H7" s="291"/>
      <c r="I7" s="190" t="s">
        <v>3341</v>
      </c>
      <c r="J7" s="196">
        <v>17</v>
      </c>
      <c r="K7" s="289">
        <v>3128664352</v>
      </c>
      <c r="L7" s="289">
        <v>31286643520</v>
      </c>
      <c r="M7" s="190" t="s">
        <v>6595</v>
      </c>
      <c r="N7" s="190" t="s">
        <v>6254</v>
      </c>
      <c r="O7" s="196" t="s">
        <v>1687</v>
      </c>
      <c r="P7" s="196" t="s">
        <v>1688</v>
      </c>
      <c r="Q7" s="196" t="s">
        <v>1685</v>
      </c>
      <c r="R7" s="196">
        <v>0</v>
      </c>
      <c r="S7" s="196" t="s">
        <v>1686</v>
      </c>
      <c r="T7" s="190" t="s">
        <v>1684</v>
      </c>
      <c r="U7" s="219">
        <v>45877</v>
      </c>
      <c r="V7" s="179" t="s">
        <v>3749</v>
      </c>
      <c r="W7" s="179" t="s">
        <v>6599</v>
      </c>
      <c r="X7" s="179" t="s">
        <v>6597</v>
      </c>
      <c r="Y7" s="219">
        <v>45877</v>
      </c>
      <c r="Z7" s="180">
        <v>550000</v>
      </c>
      <c r="AA7" s="180">
        <v>0</v>
      </c>
      <c r="AB7" s="212"/>
      <c r="AC7" s="180">
        <v>550000</v>
      </c>
      <c r="AD7" s="219">
        <v>45930</v>
      </c>
      <c r="AE7" s="180">
        <v>550000</v>
      </c>
      <c r="AF7" s="347" t="s">
        <v>3735</v>
      </c>
      <c r="AG7" s="180"/>
      <c r="AH7" s="299">
        <v>550000</v>
      </c>
      <c r="AI7" s="262"/>
    </row>
    <row r="8" spans="1:98" s="186" customFormat="1" ht="24.95" customHeight="1">
      <c r="A8" s="196">
        <v>6</v>
      </c>
      <c r="B8" s="196"/>
      <c r="C8" s="196"/>
      <c r="D8" s="217">
        <v>45868</v>
      </c>
      <c r="E8" s="219" t="s">
        <v>7630</v>
      </c>
      <c r="F8" s="291"/>
      <c r="G8" s="196"/>
      <c r="H8" s="291"/>
      <c r="I8" s="190" t="s">
        <v>1455</v>
      </c>
      <c r="J8" s="196">
        <v>2</v>
      </c>
      <c r="K8" s="289">
        <v>5869300879</v>
      </c>
      <c r="L8" s="289" t="s">
        <v>2553</v>
      </c>
      <c r="M8" s="190" t="s">
        <v>1331</v>
      </c>
      <c r="N8" s="190" t="s">
        <v>1473</v>
      </c>
      <c r="O8" s="196" t="s">
        <v>1476</v>
      </c>
      <c r="P8" s="196" t="s">
        <v>1477</v>
      </c>
      <c r="Q8" s="196" t="s">
        <v>1331</v>
      </c>
      <c r="R8" s="196" t="s">
        <v>1474</v>
      </c>
      <c r="S8" s="196" t="s">
        <v>1475</v>
      </c>
      <c r="T8" s="190" t="s">
        <v>2552</v>
      </c>
      <c r="U8" s="219" t="s">
        <v>7641</v>
      </c>
      <c r="V8" s="179" t="s">
        <v>3748</v>
      </c>
      <c r="W8" s="179" t="s">
        <v>2552</v>
      </c>
      <c r="X8" s="179" t="s">
        <v>6351</v>
      </c>
      <c r="Y8" s="219" t="s">
        <v>3811</v>
      </c>
      <c r="Z8" s="180">
        <v>0</v>
      </c>
      <c r="AA8" s="180">
        <v>400000</v>
      </c>
      <c r="AB8" s="212"/>
      <c r="AC8" s="180">
        <v>400000</v>
      </c>
      <c r="AD8" s="219"/>
      <c r="AE8" s="180"/>
      <c r="AF8" s="219">
        <v>45912</v>
      </c>
      <c r="AG8" s="180">
        <v>400000</v>
      </c>
      <c r="AH8" s="299">
        <v>400000</v>
      </c>
      <c r="AI8" s="262"/>
      <c r="CD8" s="187"/>
      <c r="CT8" s="188"/>
    </row>
    <row r="9" spans="1:98" s="186" customFormat="1" ht="24.95" customHeight="1">
      <c r="A9" s="196">
        <v>7</v>
      </c>
      <c r="B9" s="196"/>
      <c r="C9" s="196"/>
      <c r="D9" s="217">
        <v>45869</v>
      </c>
      <c r="E9" s="219" t="s">
        <v>7636</v>
      </c>
      <c r="F9" s="291"/>
      <c r="G9" s="196"/>
      <c r="H9" s="291"/>
      <c r="I9" s="190" t="s">
        <v>6569</v>
      </c>
      <c r="J9" s="196">
        <v>48</v>
      </c>
      <c r="K9" s="289" t="s">
        <v>7642</v>
      </c>
      <c r="L9" s="289">
        <v>12681574300</v>
      </c>
      <c r="M9" s="190" t="s">
        <v>6570</v>
      </c>
      <c r="N9" s="190" t="s">
        <v>7643</v>
      </c>
      <c r="O9" s="196" t="s">
        <v>6575</v>
      </c>
      <c r="P9" s="196" t="s">
        <v>6576</v>
      </c>
      <c r="Q9" s="196" t="s">
        <v>7644</v>
      </c>
      <c r="R9" s="196" t="s">
        <v>1062</v>
      </c>
      <c r="S9" s="196" t="s">
        <v>7645</v>
      </c>
      <c r="T9" s="190" t="s">
        <v>7646</v>
      </c>
      <c r="U9" s="219">
        <v>45889</v>
      </c>
      <c r="V9" s="179" t="s">
        <v>3746</v>
      </c>
      <c r="W9" s="179" t="s">
        <v>6580</v>
      </c>
      <c r="X9" s="179" t="s">
        <v>6572</v>
      </c>
      <c r="Y9" s="219">
        <v>45894</v>
      </c>
      <c r="Z9" s="180">
        <v>400000</v>
      </c>
      <c r="AA9" s="180">
        <v>400000</v>
      </c>
      <c r="AB9" s="212"/>
      <c r="AC9" s="180">
        <v>800000</v>
      </c>
      <c r="AD9" s="219">
        <v>46020</v>
      </c>
      <c r="AE9" s="180">
        <v>400000</v>
      </c>
      <c r="AF9" s="219">
        <v>45923</v>
      </c>
      <c r="AG9" s="180">
        <v>400000</v>
      </c>
      <c r="AH9" s="299">
        <v>800000</v>
      </c>
      <c r="AI9" s="290"/>
      <c r="CD9" s="187"/>
      <c r="CT9" s="188"/>
    </row>
    <row r="10" spans="1:98" s="186" customFormat="1" ht="24.95" customHeight="1">
      <c r="A10" s="196">
        <v>8</v>
      </c>
      <c r="B10" s="196"/>
      <c r="C10" s="196"/>
      <c r="D10" s="219">
        <v>45869</v>
      </c>
      <c r="E10" s="219" t="s">
        <v>7636</v>
      </c>
      <c r="F10" s="291"/>
      <c r="G10" s="196"/>
      <c r="H10" s="291"/>
      <c r="I10" s="190" t="s">
        <v>3814</v>
      </c>
      <c r="J10" s="196">
        <v>7</v>
      </c>
      <c r="K10" s="289" t="s">
        <v>7647</v>
      </c>
      <c r="L10" s="289">
        <v>11481588536</v>
      </c>
      <c r="M10" s="190" t="s">
        <v>6411</v>
      </c>
      <c r="N10" s="190" t="s">
        <v>7648</v>
      </c>
      <c r="O10" s="196" t="s">
        <v>6415</v>
      </c>
      <c r="P10" s="196" t="s">
        <v>6416</v>
      </c>
      <c r="Q10" s="196" t="s">
        <v>7649</v>
      </c>
      <c r="R10" s="196" t="s">
        <v>7650</v>
      </c>
      <c r="S10" s="196" t="s">
        <v>7651</v>
      </c>
      <c r="T10" s="190" t="s">
        <v>7652</v>
      </c>
      <c r="U10" s="219">
        <v>45890</v>
      </c>
      <c r="V10" s="179" t="s">
        <v>240</v>
      </c>
      <c r="W10" s="179" t="s">
        <v>6418</v>
      </c>
      <c r="X10" s="179" t="s">
        <v>6412</v>
      </c>
      <c r="Y10" s="219">
        <v>45894</v>
      </c>
      <c r="Z10" s="180">
        <v>700000</v>
      </c>
      <c r="AA10" s="180">
        <v>0</v>
      </c>
      <c r="AB10" s="212"/>
      <c r="AC10" s="180">
        <v>700000</v>
      </c>
      <c r="AD10" s="219">
        <v>45908</v>
      </c>
      <c r="AE10" s="180">
        <v>700000</v>
      </c>
      <c r="AF10" s="347" t="s">
        <v>3735</v>
      </c>
      <c r="AG10" s="180"/>
      <c r="AH10" s="299">
        <v>700000</v>
      </c>
      <c r="AI10" s="290"/>
      <c r="CD10" s="187"/>
      <c r="CT10" s="188"/>
    </row>
    <row r="11" spans="1:98" s="186" customFormat="1" ht="24.95" customHeight="1">
      <c r="A11" s="196">
        <v>9</v>
      </c>
      <c r="B11" s="196"/>
      <c r="C11" s="196"/>
      <c r="D11" s="217">
        <v>45888</v>
      </c>
      <c r="E11" s="219" t="s">
        <v>7640</v>
      </c>
      <c r="F11" s="291"/>
      <c r="G11" s="196"/>
      <c r="H11" s="291"/>
      <c r="I11" s="190" t="s">
        <v>1802</v>
      </c>
      <c r="J11" s="196">
        <v>29</v>
      </c>
      <c r="K11" s="289">
        <v>3128137637</v>
      </c>
      <c r="L11" s="289" t="s">
        <v>2449</v>
      </c>
      <c r="M11" s="190" t="s">
        <v>1803</v>
      </c>
      <c r="N11" s="190" t="s">
        <v>2450</v>
      </c>
      <c r="O11" s="196" t="s">
        <v>1804</v>
      </c>
      <c r="P11" s="196" t="s">
        <v>1805</v>
      </c>
      <c r="Q11" s="196" t="s">
        <v>2312</v>
      </c>
      <c r="R11" s="196" t="s">
        <v>334</v>
      </c>
      <c r="S11" s="196" t="s">
        <v>2447</v>
      </c>
      <c r="T11" s="190" t="s">
        <v>2448</v>
      </c>
      <c r="U11" s="219">
        <v>45912</v>
      </c>
      <c r="V11" s="179" t="s">
        <v>3749</v>
      </c>
      <c r="W11" s="179" t="s">
        <v>2448</v>
      </c>
      <c r="X11" s="179" t="s">
        <v>6330</v>
      </c>
      <c r="Y11" s="219">
        <v>45894</v>
      </c>
      <c r="Z11" s="180">
        <v>500000</v>
      </c>
      <c r="AA11" s="180">
        <v>400000</v>
      </c>
      <c r="AB11" s="212"/>
      <c r="AC11" s="180">
        <v>900000</v>
      </c>
      <c r="AD11" s="219">
        <v>45930</v>
      </c>
      <c r="AE11" s="180">
        <v>500000</v>
      </c>
      <c r="AF11" s="219">
        <v>45944</v>
      </c>
      <c r="AG11" s="180">
        <v>400000</v>
      </c>
      <c r="AH11" s="299">
        <v>900000</v>
      </c>
      <c r="AI11" s="290"/>
      <c r="CD11" s="187"/>
      <c r="CT11" s="188"/>
    </row>
    <row r="12" spans="1:98" s="158" customFormat="1" ht="24.95" customHeight="1">
      <c r="A12" s="196">
        <v>10</v>
      </c>
      <c r="B12" s="196"/>
      <c r="C12" s="196"/>
      <c r="D12" s="217">
        <v>45890</v>
      </c>
      <c r="E12" s="219" t="s">
        <v>7636</v>
      </c>
      <c r="F12" s="291"/>
      <c r="G12" s="196"/>
      <c r="H12" s="291"/>
      <c r="I12" s="190" t="s">
        <v>1806</v>
      </c>
      <c r="J12" s="196">
        <v>4</v>
      </c>
      <c r="K12" s="289">
        <v>2661900602</v>
      </c>
      <c r="L12" s="289" t="s">
        <v>2611</v>
      </c>
      <c r="M12" s="190" t="s">
        <v>1808</v>
      </c>
      <c r="N12" s="190" t="s">
        <v>1807</v>
      </c>
      <c r="O12" s="196" t="s">
        <v>1809</v>
      </c>
      <c r="P12" s="196" t="s">
        <v>1810</v>
      </c>
      <c r="Q12" s="196" t="s">
        <v>1808</v>
      </c>
      <c r="R12" s="196" t="s">
        <v>31</v>
      </c>
      <c r="S12" s="196" t="s">
        <v>1811</v>
      </c>
      <c r="T12" s="190" t="s">
        <v>1812</v>
      </c>
      <c r="U12" s="219">
        <v>45919</v>
      </c>
      <c r="V12" s="179" t="s">
        <v>3749</v>
      </c>
      <c r="W12" s="179" t="s">
        <v>2612</v>
      </c>
      <c r="X12" s="179" t="s">
        <v>7479</v>
      </c>
      <c r="Y12" s="219">
        <v>45894</v>
      </c>
      <c r="Z12" s="180">
        <v>250000</v>
      </c>
      <c r="AA12" s="180">
        <v>400000</v>
      </c>
      <c r="AB12" s="212"/>
      <c r="AC12" s="180">
        <v>650000</v>
      </c>
      <c r="AD12" s="219">
        <v>45894</v>
      </c>
      <c r="AE12" s="180">
        <v>250000</v>
      </c>
      <c r="AF12" s="219">
        <v>45944</v>
      </c>
      <c r="AG12" s="180">
        <v>400000</v>
      </c>
      <c r="AH12" s="299">
        <v>650000</v>
      </c>
      <c r="AI12" s="290"/>
    </row>
    <row r="13" spans="1:98" s="158" customFormat="1" ht="24.95" customHeight="1">
      <c r="A13" s="196">
        <v>11</v>
      </c>
      <c r="B13" s="196"/>
      <c r="C13" s="196"/>
      <c r="D13" s="217">
        <v>45891</v>
      </c>
      <c r="E13" s="219" t="s">
        <v>7639</v>
      </c>
      <c r="F13" s="196"/>
      <c r="G13" s="196"/>
      <c r="H13" s="196"/>
      <c r="I13" s="190" t="s">
        <v>3834</v>
      </c>
      <c r="J13" s="196">
        <v>11</v>
      </c>
      <c r="K13" s="289">
        <v>6912101853</v>
      </c>
      <c r="L13" s="289" t="s">
        <v>2421</v>
      </c>
      <c r="M13" s="190" t="s">
        <v>1134</v>
      </c>
      <c r="N13" s="190" t="s">
        <v>1135</v>
      </c>
      <c r="O13" s="196" t="s">
        <v>1138</v>
      </c>
      <c r="P13" s="196" t="s">
        <v>1139</v>
      </c>
      <c r="Q13" s="196" t="s">
        <v>1134</v>
      </c>
      <c r="R13" s="196" t="s">
        <v>31</v>
      </c>
      <c r="S13" s="196" t="s">
        <v>1137</v>
      </c>
      <c r="T13" s="190" t="s">
        <v>1136</v>
      </c>
      <c r="U13" s="219">
        <v>45919</v>
      </c>
      <c r="V13" s="179" t="s">
        <v>3749</v>
      </c>
      <c r="W13" s="179" t="s">
        <v>1136</v>
      </c>
      <c r="X13" s="179" t="s">
        <v>6326</v>
      </c>
      <c r="Y13" s="219">
        <v>45894</v>
      </c>
      <c r="Z13" s="180">
        <v>350000</v>
      </c>
      <c r="AA13" s="180">
        <v>400000</v>
      </c>
      <c r="AB13" s="212"/>
      <c r="AC13" s="180">
        <v>750000</v>
      </c>
      <c r="AD13" s="219">
        <v>45911</v>
      </c>
      <c r="AE13" s="180">
        <v>350000</v>
      </c>
      <c r="AF13" s="219">
        <v>45944</v>
      </c>
      <c r="AG13" s="180">
        <v>400000</v>
      </c>
      <c r="AH13" s="299">
        <v>750000</v>
      </c>
      <c r="AI13" s="290"/>
    </row>
    <row r="14" spans="1:98" s="186" customFormat="1" ht="24.95" customHeight="1">
      <c r="A14" s="196">
        <v>12</v>
      </c>
      <c r="B14" s="196"/>
      <c r="C14" s="196"/>
      <c r="D14" s="217">
        <v>45891</v>
      </c>
      <c r="E14" s="219" t="s">
        <v>7639</v>
      </c>
      <c r="F14" s="196"/>
      <c r="G14" s="196"/>
      <c r="H14" s="196"/>
      <c r="I14" s="190" t="s">
        <v>3836</v>
      </c>
      <c r="J14" s="196">
        <v>27</v>
      </c>
      <c r="K14" s="289">
        <v>4488600924</v>
      </c>
      <c r="L14" s="289" t="s">
        <v>2482</v>
      </c>
      <c r="M14" s="190" t="s">
        <v>1127</v>
      </c>
      <c r="N14" s="190" t="s">
        <v>1128</v>
      </c>
      <c r="O14" s="196" t="s">
        <v>1132</v>
      </c>
      <c r="P14" s="196" t="s">
        <v>1133</v>
      </c>
      <c r="Q14" s="196" t="s">
        <v>1130</v>
      </c>
      <c r="R14" s="196" t="s">
        <v>903</v>
      </c>
      <c r="S14" s="196" t="s">
        <v>1131</v>
      </c>
      <c r="T14" s="190" t="s">
        <v>1129</v>
      </c>
      <c r="U14" s="219">
        <v>45919</v>
      </c>
      <c r="V14" s="179" t="s">
        <v>3749</v>
      </c>
      <c r="W14" s="179" t="s">
        <v>1129</v>
      </c>
      <c r="X14" s="179" t="s">
        <v>6337</v>
      </c>
      <c r="Y14" s="219">
        <v>45894</v>
      </c>
      <c r="Z14" s="180">
        <v>450000</v>
      </c>
      <c r="AA14" s="180">
        <v>400000</v>
      </c>
      <c r="AB14" s="212"/>
      <c r="AC14" s="180">
        <v>850000</v>
      </c>
      <c r="AD14" s="219">
        <v>45904</v>
      </c>
      <c r="AE14" s="180">
        <v>450000</v>
      </c>
      <c r="AF14" s="219">
        <v>45944</v>
      </c>
      <c r="AG14" s="180">
        <v>400000</v>
      </c>
      <c r="AH14" s="299">
        <v>850000</v>
      </c>
      <c r="AI14" s="290"/>
      <c r="CD14" s="187"/>
      <c r="CT14" s="188"/>
    </row>
    <row r="15" spans="1:98" s="186" customFormat="1" ht="24.95" customHeight="1">
      <c r="A15" s="196">
        <v>13</v>
      </c>
      <c r="B15" s="196"/>
      <c r="C15" s="196"/>
      <c r="D15" s="217">
        <v>45891</v>
      </c>
      <c r="E15" s="219" t="s">
        <v>7639</v>
      </c>
      <c r="F15" s="196"/>
      <c r="G15" s="196"/>
      <c r="H15" s="196"/>
      <c r="I15" s="190" t="s">
        <v>3835</v>
      </c>
      <c r="J15" s="196">
        <v>14</v>
      </c>
      <c r="K15" s="289">
        <v>1798700118</v>
      </c>
      <c r="L15" s="289" t="s">
        <v>2454</v>
      </c>
      <c r="M15" s="190" t="s">
        <v>2455</v>
      </c>
      <c r="N15" s="190" t="s">
        <v>2456</v>
      </c>
      <c r="O15" s="196" t="s">
        <v>2457</v>
      </c>
      <c r="P15" s="196" t="s">
        <v>2458</v>
      </c>
      <c r="Q15" s="196" t="s">
        <v>2451</v>
      </c>
      <c r="R15" s="196" t="s">
        <v>334</v>
      </c>
      <c r="S15" s="196" t="s">
        <v>2452</v>
      </c>
      <c r="T15" s="190" t="s">
        <v>2453</v>
      </c>
      <c r="U15" s="219">
        <v>45919</v>
      </c>
      <c r="V15" s="179" t="s">
        <v>3749</v>
      </c>
      <c r="W15" s="179" t="s">
        <v>2453</v>
      </c>
      <c r="X15" s="179" t="s">
        <v>7343</v>
      </c>
      <c r="Y15" s="219">
        <v>45894</v>
      </c>
      <c r="Z15" s="180">
        <v>350000</v>
      </c>
      <c r="AA15" s="180">
        <v>400000</v>
      </c>
      <c r="AB15" s="212"/>
      <c r="AC15" s="180">
        <v>750000</v>
      </c>
      <c r="AD15" s="219">
        <v>45931</v>
      </c>
      <c r="AE15" s="180">
        <v>350000</v>
      </c>
      <c r="AF15" s="219">
        <v>45944</v>
      </c>
      <c r="AG15" s="180">
        <v>400000</v>
      </c>
      <c r="AH15" s="299">
        <v>750000</v>
      </c>
      <c r="AI15" s="290"/>
      <c r="CD15" s="187"/>
      <c r="CT15" s="188"/>
    </row>
    <row r="16" spans="1:98" s="186" customFormat="1" ht="24.95" customHeight="1">
      <c r="A16" s="196">
        <v>14</v>
      </c>
      <c r="B16" s="196"/>
      <c r="C16" s="196"/>
      <c r="D16" s="217">
        <v>45895</v>
      </c>
      <c r="E16" s="219" t="s">
        <v>7640</v>
      </c>
      <c r="F16" s="196"/>
      <c r="G16" s="196"/>
      <c r="H16" s="196"/>
      <c r="I16" s="190" t="s">
        <v>4950</v>
      </c>
      <c r="J16" s="196">
        <v>23</v>
      </c>
      <c r="K16" s="289" t="s">
        <v>7653</v>
      </c>
      <c r="L16" s="289">
        <v>14081132910</v>
      </c>
      <c r="M16" s="190" t="s">
        <v>4951</v>
      </c>
      <c r="N16" s="190" t="s">
        <v>4955</v>
      </c>
      <c r="O16" s="196" t="s">
        <v>4956</v>
      </c>
      <c r="P16" s="196" t="s">
        <v>4957</v>
      </c>
      <c r="Q16" s="196" t="s">
        <v>7654</v>
      </c>
      <c r="R16" s="196" t="s">
        <v>334</v>
      </c>
      <c r="S16" s="196" t="s">
        <v>7655</v>
      </c>
      <c r="T16" s="190" t="s">
        <v>4023</v>
      </c>
      <c r="U16" s="219">
        <v>45924</v>
      </c>
      <c r="V16" s="179" t="s">
        <v>3746</v>
      </c>
      <c r="W16" s="179" t="s">
        <v>4023</v>
      </c>
      <c r="X16" s="179" t="s">
        <v>4953</v>
      </c>
      <c r="Y16" s="219">
        <v>45929</v>
      </c>
      <c r="Z16" s="180">
        <v>300000</v>
      </c>
      <c r="AA16" s="180">
        <v>400000</v>
      </c>
      <c r="AB16" s="212"/>
      <c r="AC16" s="180">
        <v>700000</v>
      </c>
      <c r="AD16" s="219">
        <v>45931</v>
      </c>
      <c r="AE16" s="180">
        <v>300000</v>
      </c>
      <c r="AF16" s="219">
        <v>45952</v>
      </c>
      <c r="AG16" s="180">
        <v>400000</v>
      </c>
      <c r="AH16" s="299">
        <v>700000</v>
      </c>
      <c r="AI16" s="290"/>
      <c r="CD16" s="187"/>
      <c r="CT16" s="188"/>
    </row>
    <row r="17" spans="1:98" s="186" customFormat="1" ht="24.95" customHeight="1">
      <c r="A17" s="196">
        <v>15</v>
      </c>
      <c r="B17" s="196"/>
      <c r="C17" s="196"/>
      <c r="D17" s="217">
        <v>45895</v>
      </c>
      <c r="E17" s="219" t="s">
        <v>7640</v>
      </c>
      <c r="F17" s="196"/>
      <c r="G17" s="196"/>
      <c r="H17" s="196"/>
      <c r="I17" s="190" t="s">
        <v>3997</v>
      </c>
      <c r="J17" s="196">
        <v>16</v>
      </c>
      <c r="K17" s="289" t="s">
        <v>7656</v>
      </c>
      <c r="L17" s="289">
        <v>13407469340</v>
      </c>
      <c r="M17" s="190" t="s">
        <v>5912</v>
      </c>
      <c r="N17" s="190" t="s">
        <v>5916</v>
      </c>
      <c r="O17" s="196" t="s">
        <v>4956</v>
      </c>
      <c r="P17" s="196" t="s">
        <v>4957</v>
      </c>
      <c r="Q17" s="196" t="s">
        <v>7654</v>
      </c>
      <c r="R17" s="196" t="s">
        <v>334</v>
      </c>
      <c r="S17" s="196" t="s">
        <v>7655</v>
      </c>
      <c r="T17" s="190" t="s">
        <v>4023</v>
      </c>
      <c r="U17" s="219">
        <v>45924</v>
      </c>
      <c r="V17" s="179" t="s">
        <v>3746</v>
      </c>
      <c r="W17" s="179" t="s">
        <v>4023</v>
      </c>
      <c r="X17" s="179" t="s">
        <v>5914</v>
      </c>
      <c r="Y17" s="219">
        <v>45929</v>
      </c>
      <c r="Z17" s="180">
        <v>300000</v>
      </c>
      <c r="AA17" s="180">
        <v>400000</v>
      </c>
      <c r="AB17" s="212"/>
      <c r="AC17" s="180">
        <v>700000</v>
      </c>
      <c r="AD17" s="219">
        <v>45931</v>
      </c>
      <c r="AE17" s="180">
        <v>300000</v>
      </c>
      <c r="AF17" s="219">
        <v>45952</v>
      </c>
      <c r="AG17" s="180">
        <v>400000</v>
      </c>
      <c r="AH17" s="299">
        <v>700000</v>
      </c>
      <c r="AI17" s="290"/>
      <c r="CD17" s="187"/>
      <c r="CT17" s="188"/>
    </row>
    <row r="18" spans="1:98" s="186" customFormat="1" ht="24.95" customHeight="1">
      <c r="A18" s="196">
        <v>16</v>
      </c>
      <c r="B18" s="196"/>
      <c r="C18" s="196"/>
      <c r="D18" s="217">
        <v>45895</v>
      </c>
      <c r="E18" s="219" t="s">
        <v>7640</v>
      </c>
      <c r="F18" s="196"/>
      <c r="G18" s="196"/>
      <c r="H18" s="196"/>
      <c r="I18" s="190" t="s">
        <v>1616</v>
      </c>
      <c r="J18" s="196">
        <v>3</v>
      </c>
      <c r="K18" s="289">
        <v>8348702116</v>
      </c>
      <c r="L18" s="289" t="s">
        <v>2554</v>
      </c>
      <c r="M18" s="190" t="s">
        <v>1611</v>
      </c>
      <c r="N18" s="190" t="s">
        <v>7657</v>
      </c>
      <c r="O18" s="196" t="s">
        <v>1614</v>
      </c>
      <c r="P18" s="196" t="s">
        <v>1618</v>
      </c>
      <c r="Q18" s="196" t="s">
        <v>5834</v>
      </c>
      <c r="R18" s="196" t="s">
        <v>1622</v>
      </c>
      <c r="S18" s="196" t="s">
        <v>7658</v>
      </c>
      <c r="T18" s="190" t="s">
        <v>7659</v>
      </c>
      <c r="U18" s="219" t="s">
        <v>7660</v>
      </c>
      <c r="V18" s="179" t="s">
        <v>240</v>
      </c>
      <c r="W18" s="179" t="s">
        <v>1617</v>
      </c>
      <c r="X18" s="179" t="s">
        <v>5319</v>
      </c>
      <c r="Y18" s="219">
        <v>45926</v>
      </c>
      <c r="Z18" s="180">
        <v>600000</v>
      </c>
      <c r="AA18" s="180">
        <v>400000</v>
      </c>
      <c r="AB18" s="212"/>
      <c r="AC18" s="180">
        <v>1000000</v>
      </c>
      <c r="AD18" s="219">
        <v>45926</v>
      </c>
      <c r="AE18" s="180">
        <v>600000</v>
      </c>
      <c r="AF18" s="219">
        <v>45944</v>
      </c>
      <c r="AG18" s="180">
        <v>400000</v>
      </c>
      <c r="AH18" s="299">
        <v>1000000</v>
      </c>
      <c r="AI18" s="290"/>
      <c r="CD18" s="187"/>
      <c r="CT18" s="188"/>
    </row>
    <row r="19" spans="1:98" s="186" customFormat="1" ht="24.95" customHeight="1">
      <c r="A19" s="196">
        <v>17</v>
      </c>
      <c r="B19" s="196"/>
      <c r="C19" s="196"/>
      <c r="D19" s="217">
        <v>45895</v>
      </c>
      <c r="E19" s="219" t="s">
        <v>7640</v>
      </c>
      <c r="F19" s="196"/>
      <c r="G19" s="196"/>
      <c r="H19" s="196"/>
      <c r="I19" s="234" t="s">
        <v>1610</v>
      </c>
      <c r="J19" s="196">
        <v>57</v>
      </c>
      <c r="K19" s="289">
        <v>7941400586</v>
      </c>
      <c r="L19" s="289" t="s">
        <v>2555</v>
      </c>
      <c r="M19" s="190" t="s">
        <v>1611</v>
      </c>
      <c r="N19" s="190" t="s">
        <v>1612</v>
      </c>
      <c r="O19" s="196" t="s">
        <v>1614</v>
      </c>
      <c r="P19" s="196" t="s">
        <v>1615</v>
      </c>
      <c r="Q19" s="196" t="s">
        <v>5834</v>
      </c>
      <c r="R19" s="196" t="s">
        <v>1622</v>
      </c>
      <c r="S19" s="196" t="s">
        <v>7658</v>
      </c>
      <c r="T19" s="190" t="s">
        <v>7659</v>
      </c>
      <c r="U19" s="219" t="s">
        <v>7660</v>
      </c>
      <c r="V19" s="179" t="s">
        <v>240</v>
      </c>
      <c r="W19" s="179" t="s">
        <v>1613</v>
      </c>
      <c r="X19" s="179" t="s">
        <v>5830</v>
      </c>
      <c r="Y19" s="219">
        <v>45926</v>
      </c>
      <c r="Z19" s="180">
        <v>500000</v>
      </c>
      <c r="AA19" s="180">
        <v>0</v>
      </c>
      <c r="AB19" s="212"/>
      <c r="AC19" s="180">
        <v>500000</v>
      </c>
      <c r="AD19" s="219">
        <v>45926</v>
      </c>
      <c r="AE19" s="180">
        <v>500000</v>
      </c>
      <c r="AF19" s="347" t="s">
        <v>3735</v>
      </c>
      <c r="AG19" s="180"/>
      <c r="AH19" s="299">
        <v>500000</v>
      </c>
      <c r="AI19" s="290"/>
      <c r="CD19" s="187"/>
      <c r="CT19" s="188"/>
    </row>
    <row r="20" spans="1:98" s="158" customFormat="1" ht="24.95" customHeight="1">
      <c r="A20" s="196">
        <v>18</v>
      </c>
      <c r="B20" s="196"/>
      <c r="C20" s="196"/>
      <c r="D20" s="217">
        <v>45895</v>
      </c>
      <c r="E20" s="219" t="s">
        <v>7640</v>
      </c>
      <c r="F20" s="196"/>
      <c r="G20" s="196"/>
      <c r="H20" s="196"/>
      <c r="I20" s="249" t="s">
        <v>2826</v>
      </c>
      <c r="J20" s="196">
        <v>8</v>
      </c>
      <c r="K20" s="289">
        <v>2918100624</v>
      </c>
      <c r="L20" s="289">
        <v>29181006240</v>
      </c>
      <c r="M20" s="190" t="s">
        <v>7085</v>
      </c>
      <c r="N20" s="190" t="s">
        <v>2828</v>
      </c>
      <c r="O20" s="196" t="s">
        <v>7088</v>
      </c>
      <c r="P20" s="196" t="s">
        <v>7089</v>
      </c>
      <c r="Q20" s="196" t="s">
        <v>7661</v>
      </c>
      <c r="R20" s="196" t="s">
        <v>345</v>
      </c>
      <c r="S20" s="196" t="s">
        <v>7662</v>
      </c>
      <c r="T20" s="190" t="s">
        <v>7093</v>
      </c>
      <c r="U20" s="219">
        <v>45919</v>
      </c>
      <c r="V20" s="179" t="s">
        <v>3749</v>
      </c>
      <c r="W20" s="179" t="s">
        <v>7093</v>
      </c>
      <c r="X20" s="179" t="s">
        <v>7087</v>
      </c>
      <c r="Y20" s="219">
        <v>45945</v>
      </c>
      <c r="Z20" s="180">
        <v>650000</v>
      </c>
      <c r="AA20" s="180">
        <v>400000</v>
      </c>
      <c r="AB20" s="212"/>
      <c r="AC20" s="180">
        <v>1050000</v>
      </c>
      <c r="AD20" s="219">
        <v>46387</v>
      </c>
      <c r="AE20" s="180">
        <v>650000</v>
      </c>
      <c r="AF20" s="219">
        <v>45944</v>
      </c>
      <c r="AG20" s="180">
        <v>400000</v>
      </c>
      <c r="AH20" s="299">
        <v>1050000</v>
      </c>
      <c r="AI20" s="290"/>
    </row>
    <row r="21" spans="1:98" s="158" customFormat="1" ht="24.95" customHeight="1">
      <c r="A21" s="196">
        <v>19</v>
      </c>
      <c r="B21" s="196"/>
      <c r="C21" s="196"/>
      <c r="D21" s="217">
        <v>45909</v>
      </c>
      <c r="E21" s="219" t="s">
        <v>7640</v>
      </c>
      <c r="F21" s="196"/>
      <c r="G21" s="196"/>
      <c r="H21" s="196"/>
      <c r="I21" s="190" t="s">
        <v>2527</v>
      </c>
      <c r="J21" s="196">
        <v>3</v>
      </c>
      <c r="K21" s="289">
        <v>3123271675</v>
      </c>
      <c r="L21" s="289" t="s">
        <v>2528</v>
      </c>
      <c r="M21" s="190" t="s">
        <v>1516</v>
      </c>
      <c r="N21" s="190" t="s">
        <v>1517</v>
      </c>
      <c r="O21" s="196" t="s">
        <v>1520</v>
      </c>
      <c r="P21" s="196" t="s">
        <v>1521</v>
      </c>
      <c r="Q21" s="196" t="s">
        <v>1516</v>
      </c>
      <c r="R21" s="196" t="s">
        <v>31</v>
      </c>
      <c r="S21" s="196" t="s">
        <v>1519</v>
      </c>
      <c r="T21" s="190" t="s">
        <v>1518</v>
      </c>
      <c r="U21" s="219" t="s">
        <v>4241</v>
      </c>
      <c r="V21" s="179" t="s">
        <v>4242</v>
      </c>
      <c r="W21" s="179" t="s">
        <v>1518</v>
      </c>
      <c r="X21" s="179" t="s">
        <v>5565</v>
      </c>
      <c r="Y21" s="219" t="s">
        <v>3811</v>
      </c>
      <c r="Z21" s="180">
        <v>0</v>
      </c>
      <c r="AA21" s="180">
        <v>339430</v>
      </c>
      <c r="AB21" s="212"/>
      <c r="AC21" s="180">
        <v>339430</v>
      </c>
      <c r="AD21" s="219"/>
      <c r="AE21" s="180"/>
      <c r="AF21" s="219">
        <v>45973</v>
      </c>
      <c r="AG21" s="180">
        <v>339430</v>
      </c>
      <c r="AH21" s="299">
        <v>339430</v>
      </c>
      <c r="AI21" s="290"/>
    </row>
    <row r="22" spans="1:98" s="158" customFormat="1" ht="24.95" customHeight="1">
      <c r="A22" s="196">
        <v>20</v>
      </c>
      <c r="B22" s="196"/>
      <c r="C22" s="196"/>
      <c r="D22" s="217">
        <v>45909</v>
      </c>
      <c r="E22" s="219" t="s">
        <v>7640</v>
      </c>
      <c r="F22" s="196"/>
      <c r="G22" s="196"/>
      <c r="H22" s="196"/>
      <c r="I22" s="190" t="s">
        <v>1328</v>
      </c>
      <c r="J22" s="196">
        <v>10</v>
      </c>
      <c r="K22" s="289">
        <v>3128218355</v>
      </c>
      <c r="L22" s="289" t="s">
        <v>2525</v>
      </c>
      <c r="M22" s="190" t="s">
        <v>1329</v>
      </c>
      <c r="N22" s="190" t="s">
        <v>1330</v>
      </c>
      <c r="O22" s="196" t="s">
        <v>1332</v>
      </c>
      <c r="P22" s="196" t="s">
        <v>1333</v>
      </c>
      <c r="Q22" s="196" t="s">
        <v>7663</v>
      </c>
      <c r="R22" s="196" t="s">
        <v>1195</v>
      </c>
      <c r="S22" s="196" t="s">
        <v>7664</v>
      </c>
      <c r="T22" s="190" t="s">
        <v>7665</v>
      </c>
      <c r="U22" s="219" t="s">
        <v>4241</v>
      </c>
      <c r="V22" s="179" t="s">
        <v>4242</v>
      </c>
      <c r="W22" s="179" t="s">
        <v>7666</v>
      </c>
      <c r="X22" s="179" t="s">
        <v>6068</v>
      </c>
      <c r="Y22" s="219">
        <v>45974</v>
      </c>
      <c r="Z22" s="180">
        <v>300000</v>
      </c>
      <c r="AA22" s="180">
        <v>400000</v>
      </c>
      <c r="AB22" s="212"/>
      <c r="AC22" s="180">
        <v>700000</v>
      </c>
      <c r="AD22" s="219">
        <v>45978</v>
      </c>
      <c r="AE22" s="180">
        <v>300000</v>
      </c>
      <c r="AF22" s="219">
        <v>45973</v>
      </c>
      <c r="AG22" s="180">
        <v>400000</v>
      </c>
      <c r="AH22" s="299">
        <v>700000</v>
      </c>
      <c r="AI22" s="290"/>
    </row>
    <row r="23" spans="1:98" s="158" customFormat="1" ht="24.95" customHeight="1">
      <c r="A23" s="196">
        <v>21</v>
      </c>
      <c r="B23" s="196"/>
      <c r="C23" s="196"/>
      <c r="D23" s="219">
        <v>45912</v>
      </c>
      <c r="E23" s="219" t="s">
        <v>7639</v>
      </c>
      <c r="F23" s="196"/>
      <c r="G23" s="196"/>
      <c r="H23" s="196"/>
      <c r="I23" s="190" t="s">
        <v>3404</v>
      </c>
      <c r="J23" s="196">
        <v>100</v>
      </c>
      <c r="K23" s="289">
        <v>3128168805</v>
      </c>
      <c r="L23" s="289" t="s">
        <v>2422</v>
      </c>
      <c r="M23" s="190" t="s">
        <v>1841</v>
      </c>
      <c r="N23" s="190" t="s">
        <v>1840</v>
      </c>
      <c r="O23" s="196" t="s">
        <v>1842</v>
      </c>
      <c r="P23" s="196" t="s">
        <v>1843</v>
      </c>
      <c r="Q23" s="196" t="s">
        <v>7667</v>
      </c>
      <c r="R23" s="196">
        <v>0</v>
      </c>
      <c r="S23" s="196" t="s">
        <v>7668</v>
      </c>
      <c r="T23" s="190" t="s">
        <v>2423</v>
      </c>
      <c r="U23" s="219">
        <v>45931</v>
      </c>
      <c r="V23" s="179" t="s">
        <v>3749</v>
      </c>
      <c r="W23" s="179" t="s">
        <v>2423</v>
      </c>
      <c r="X23" s="179" t="s">
        <v>5050</v>
      </c>
      <c r="Y23" s="219">
        <v>45912</v>
      </c>
      <c r="Z23" s="180">
        <v>2350000</v>
      </c>
      <c r="AA23" s="180">
        <v>0</v>
      </c>
      <c r="AB23" s="212"/>
      <c r="AC23" s="180">
        <v>2350000</v>
      </c>
      <c r="AD23" s="219">
        <v>45943</v>
      </c>
      <c r="AE23" s="180">
        <v>2350000</v>
      </c>
      <c r="AF23" s="347" t="s">
        <v>3735</v>
      </c>
      <c r="AG23" s="180"/>
      <c r="AH23" s="299">
        <v>2350000</v>
      </c>
      <c r="AI23" s="290"/>
    </row>
    <row r="24" spans="1:98" s="158" customFormat="1" ht="24.95" customHeight="1">
      <c r="A24" s="196">
        <v>22</v>
      </c>
      <c r="B24" s="196"/>
      <c r="C24" s="196"/>
      <c r="D24" s="219">
        <v>45912</v>
      </c>
      <c r="E24" s="219" t="s">
        <v>7639</v>
      </c>
      <c r="F24" s="196"/>
      <c r="G24" s="196"/>
      <c r="H24" s="196"/>
      <c r="I24" s="190" t="s">
        <v>3411</v>
      </c>
      <c r="J24" s="196">
        <v>16</v>
      </c>
      <c r="K24" s="289">
        <v>1268639422</v>
      </c>
      <c r="L24" s="289">
        <v>12686394220</v>
      </c>
      <c r="M24" s="190" t="s">
        <v>5875</v>
      </c>
      <c r="N24" s="190" t="s">
        <v>5879</v>
      </c>
      <c r="O24" s="196" t="s">
        <v>5880</v>
      </c>
      <c r="P24" s="196" t="s">
        <v>5881</v>
      </c>
      <c r="Q24" s="196" t="s">
        <v>5883</v>
      </c>
      <c r="R24" s="196" t="s">
        <v>334</v>
      </c>
      <c r="S24" s="196" t="s">
        <v>5884</v>
      </c>
      <c r="T24" s="190" t="s">
        <v>2749</v>
      </c>
      <c r="U24" s="219">
        <v>45925</v>
      </c>
      <c r="V24" s="179" t="s">
        <v>3746</v>
      </c>
      <c r="W24" s="179" t="s">
        <v>2749</v>
      </c>
      <c r="X24" s="179" t="s">
        <v>5877</v>
      </c>
      <c r="Y24" s="219">
        <v>45930</v>
      </c>
      <c r="Z24" s="180">
        <v>300000</v>
      </c>
      <c r="AA24" s="180">
        <v>400000</v>
      </c>
      <c r="AB24" s="212"/>
      <c r="AC24" s="180">
        <v>700000</v>
      </c>
      <c r="AD24" s="219">
        <v>45960</v>
      </c>
      <c r="AE24" s="180">
        <v>300000</v>
      </c>
      <c r="AF24" s="219">
        <v>45951</v>
      </c>
      <c r="AG24" s="180">
        <v>400000</v>
      </c>
      <c r="AH24" s="299">
        <v>700000</v>
      </c>
      <c r="AI24" s="290"/>
    </row>
    <row r="25" spans="1:98" s="158" customFormat="1" ht="24.95" customHeight="1">
      <c r="A25" s="196">
        <v>23</v>
      </c>
      <c r="B25" s="196"/>
      <c r="C25" s="196"/>
      <c r="D25" s="219">
        <v>45915</v>
      </c>
      <c r="E25" s="219" t="s">
        <v>7669</v>
      </c>
      <c r="F25" s="196"/>
      <c r="G25" s="196"/>
      <c r="H25" s="196"/>
      <c r="I25" s="190" t="s">
        <v>1593</v>
      </c>
      <c r="J25" s="196">
        <v>1512</v>
      </c>
      <c r="K25" s="289">
        <v>1248301818</v>
      </c>
      <c r="L25" s="289" t="s">
        <v>2347</v>
      </c>
      <c r="M25" s="190" t="s">
        <v>7670</v>
      </c>
      <c r="N25" s="190" t="s">
        <v>7671</v>
      </c>
      <c r="O25" s="196" t="s">
        <v>1597</v>
      </c>
      <c r="P25" s="196" t="s">
        <v>1598</v>
      </c>
      <c r="Q25" s="196" t="s">
        <v>1595</v>
      </c>
      <c r="R25" s="196" t="s">
        <v>1015</v>
      </c>
      <c r="S25" s="196" t="s">
        <v>1596</v>
      </c>
      <c r="T25" s="190" t="s">
        <v>1594</v>
      </c>
      <c r="U25" s="219">
        <v>45946</v>
      </c>
      <c r="V25" s="179" t="s">
        <v>3746</v>
      </c>
      <c r="W25" s="179" t="s">
        <v>1594</v>
      </c>
      <c r="X25" s="179" t="s">
        <v>5604</v>
      </c>
      <c r="Y25" s="219">
        <v>46015</v>
      </c>
      <c r="Z25" s="180">
        <v>15500000</v>
      </c>
      <c r="AA25" s="180">
        <v>0</v>
      </c>
      <c r="AB25" s="212"/>
      <c r="AC25" s="180">
        <v>15500000</v>
      </c>
      <c r="AD25" s="219">
        <v>46020</v>
      </c>
      <c r="AE25" s="180">
        <v>15500000</v>
      </c>
      <c r="AF25" s="347" t="s">
        <v>3735</v>
      </c>
      <c r="AG25" s="180"/>
      <c r="AH25" s="299">
        <v>15500000</v>
      </c>
      <c r="AI25" s="290"/>
    </row>
    <row r="26" spans="1:98" s="158" customFormat="1" ht="24.95" customHeight="1">
      <c r="A26" s="196">
        <v>24</v>
      </c>
      <c r="B26" s="196"/>
      <c r="C26" s="196"/>
      <c r="D26" s="219">
        <v>45916</v>
      </c>
      <c r="E26" s="219" t="s">
        <v>7640</v>
      </c>
      <c r="F26" s="196"/>
      <c r="G26" s="196"/>
      <c r="H26" s="196"/>
      <c r="I26" s="190" t="s">
        <v>6008</v>
      </c>
      <c r="J26" s="196">
        <v>48</v>
      </c>
      <c r="K26" s="289" t="s">
        <v>7672</v>
      </c>
      <c r="L26" s="289">
        <v>21486784176</v>
      </c>
      <c r="M26" s="190" t="s">
        <v>6009</v>
      </c>
      <c r="N26" s="190" t="s">
        <v>6013</v>
      </c>
      <c r="O26" s="196">
        <v>0</v>
      </c>
      <c r="P26" s="196">
        <v>0</v>
      </c>
      <c r="Q26" s="196" t="s">
        <v>6015</v>
      </c>
      <c r="R26" s="196" t="s">
        <v>345</v>
      </c>
      <c r="S26" s="196" t="s">
        <v>6016</v>
      </c>
      <c r="T26" s="190" t="s">
        <v>6014</v>
      </c>
      <c r="U26" s="219">
        <v>45944</v>
      </c>
      <c r="V26" s="179" t="s">
        <v>240</v>
      </c>
      <c r="W26" s="179" t="s">
        <v>6014</v>
      </c>
      <c r="X26" s="179" t="s">
        <v>6011</v>
      </c>
      <c r="Y26" s="219">
        <v>45951</v>
      </c>
      <c r="Z26" s="180">
        <v>1000000</v>
      </c>
      <c r="AA26" s="180">
        <v>0</v>
      </c>
      <c r="AB26" s="212"/>
      <c r="AC26" s="180">
        <v>1000000</v>
      </c>
      <c r="AD26" s="219">
        <v>45971</v>
      </c>
      <c r="AE26" s="180">
        <v>1000000</v>
      </c>
      <c r="AF26" s="347" t="s">
        <v>3735</v>
      </c>
      <c r="AG26" s="180"/>
      <c r="AH26" s="299">
        <v>1000000</v>
      </c>
      <c r="AI26" s="290"/>
    </row>
    <row r="27" spans="1:98" s="158" customFormat="1" ht="24.95" customHeight="1">
      <c r="A27" s="196">
        <v>25</v>
      </c>
      <c r="B27" s="196"/>
      <c r="C27" s="196"/>
      <c r="D27" s="219">
        <v>45917</v>
      </c>
      <c r="E27" s="219" t="s">
        <v>7630</v>
      </c>
      <c r="F27" s="196"/>
      <c r="G27" s="196"/>
      <c r="H27" s="196"/>
      <c r="I27" s="190" t="s">
        <v>4141</v>
      </c>
      <c r="J27" s="196">
        <v>16</v>
      </c>
      <c r="K27" s="289" t="s">
        <v>7673</v>
      </c>
      <c r="L27" s="289">
        <v>92438631521</v>
      </c>
      <c r="M27" s="190" t="s">
        <v>7674</v>
      </c>
      <c r="N27" s="190" t="s">
        <v>7675</v>
      </c>
      <c r="O27" s="196">
        <v>0</v>
      </c>
      <c r="P27" s="196">
        <v>0</v>
      </c>
      <c r="Q27" s="196" t="s">
        <v>7676</v>
      </c>
      <c r="R27" s="196" t="s">
        <v>5499</v>
      </c>
      <c r="S27" s="196" t="s">
        <v>7677</v>
      </c>
      <c r="T27" s="190" t="s">
        <v>7678</v>
      </c>
      <c r="U27" s="219">
        <v>45943</v>
      </c>
      <c r="V27" s="179" t="s">
        <v>3749</v>
      </c>
      <c r="W27" s="179" t="s">
        <v>7679</v>
      </c>
      <c r="X27" s="179" t="s">
        <v>7372</v>
      </c>
      <c r="Y27" s="219">
        <v>45945</v>
      </c>
      <c r="Z27" s="180">
        <v>300000</v>
      </c>
      <c r="AA27" s="180">
        <v>1000000</v>
      </c>
      <c r="AB27" s="212"/>
      <c r="AC27" s="180">
        <v>1300000</v>
      </c>
      <c r="AD27" s="219">
        <v>45974</v>
      </c>
      <c r="AE27" s="180">
        <v>300000</v>
      </c>
      <c r="AF27" s="219">
        <v>45973</v>
      </c>
      <c r="AG27" s="180">
        <v>1000000</v>
      </c>
      <c r="AH27" s="299">
        <v>1300000</v>
      </c>
      <c r="AI27" s="290"/>
    </row>
    <row r="28" spans="1:98" s="158" customFormat="1" ht="24.95" customHeight="1">
      <c r="A28" s="196">
        <v>26</v>
      </c>
      <c r="B28" s="196"/>
      <c r="C28" s="196"/>
      <c r="D28" s="219">
        <v>45917</v>
      </c>
      <c r="E28" s="219" t="s">
        <v>7630</v>
      </c>
      <c r="F28" s="196"/>
      <c r="G28" s="196"/>
      <c r="H28" s="196"/>
      <c r="I28" s="190" t="s">
        <v>2748</v>
      </c>
      <c r="J28" s="196">
        <v>23</v>
      </c>
      <c r="K28" s="289">
        <v>1268639422</v>
      </c>
      <c r="L28" s="289">
        <v>92231854931</v>
      </c>
      <c r="M28" s="190" t="s">
        <v>5875</v>
      </c>
      <c r="N28" s="190" t="s">
        <v>7680</v>
      </c>
      <c r="O28" s="196" t="s">
        <v>5880</v>
      </c>
      <c r="P28" s="196" t="s">
        <v>5881</v>
      </c>
      <c r="Q28" s="196" t="s">
        <v>7681</v>
      </c>
      <c r="R28" s="196" t="s">
        <v>7682</v>
      </c>
      <c r="S28" s="196" t="s">
        <v>7683</v>
      </c>
      <c r="T28" s="190" t="s">
        <v>7684</v>
      </c>
      <c r="U28" s="219" t="s">
        <v>7685</v>
      </c>
      <c r="V28" s="179" t="s">
        <v>3748</v>
      </c>
      <c r="W28" s="179" t="s">
        <v>7686</v>
      </c>
      <c r="X28" s="179" t="s">
        <v>5887</v>
      </c>
      <c r="Y28" s="219">
        <v>45930</v>
      </c>
      <c r="Z28" s="180">
        <v>100000</v>
      </c>
      <c r="AA28" s="180">
        <v>366470</v>
      </c>
      <c r="AB28" s="212"/>
      <c r="AC28" s="180">
        <v>466470</v>
      </c>
      <c r="AD28" s="219"/>
      <c r="AE28" s="180"/>
      <c r="AF28" s="219">
        <v>45973</v>
      </c>
      <c r="AG28" s="180">
        <v>366470</v>
      </c>
      <c r="AH28" s="299">
        <v>366470</v>
      </c>
      <c r="AI28" s="290"/>
    </row>
    <row r="29" spans="1:98" s="158" customFormat="1" ht="24.95" customHeight="1">
      <c r="A29" s="196">
        <v>27</v>
      </c>
      <c r="B29" s="196"/>
      <c r="C29" s="196"/>
      <c r="D29" s="219">
        <v>45918</v>
      </c>
      <c r="E29" s="219" t="s">
        <v>7636</v>
      </c>
      <c r="F29" s="196"/>
      <c r="G29" s="196"/>
      <c r="H29" s="196"/>
      <c r="I29" s="190" t="s">
        <v>2894</v>
      </c>
      <c r="J29" s="196">
        <v>34</v>
      </c>
      <c r="K29" s="289">
        <v>1058129640</v>
      </c>
      <c r="L29" s="289" t="s">
        <v>2632</v>
      </c>
      <c r="M29" s="190" t="s">
        <v>4274</v>
      </c>
      <c r="N29" s="190" t="s">
        <v>1265</v>
      </c>
      <c r="O29" s="196" t="s">
        <v>1270</v>
      </c>
      <c r="P29" s="196" t="s">
        <v>1271</v>
      </c>
      <c r="Q29" s="196" t="s">
        <v>1268</v>
      </c>
      <c r="R29" s="196" t="s">
        <v>1267</v>
      </c>
      <c r="S29" s="196" t="s">
        <v>1269</v>
      </c>
      <c r="T29" s="190" t="s">
        <v>1266</v>
      </c>
      <c r="U29" s="219">
        <v>45945</v>
      </c>
      <c r="V29" s="179" t="s">
        <v>3749</v>
      </c>
      <c r="W29" s="179" t="s">
        <v>1266</v>
      </c>
      <c r="X29" s="179" t="s">
        <v>6567</v>
      </c>
      <c r="Y29" s="219">
        <v>45953</v>
      </c>
      <c r="Z29" s="180">
        <v>1700000</v>
      </c>
      <c r="AA29" s="180">
        <v>0</v>
      </c>
      <c r="AB29" s="212"/>
      <c r="AC29" s="180">
        <v>1700000</v>
      </c>
      <c r="AD29" s="219">
        <v>46021</v>
      </c>
      <c r="AE29" s="180">
        <v>1700000</v>
      </c>
      <c r="AF29" s="347" t="s">
        <v>3735</v>
      </c>
      <c r="AG29" s="180"/>
      <c r="AH29" s="299">
        <v>1700000</v>
      </c>
      <c r="AI29" s="290"/>
    </row>
    <row r="30" spans="1:98" s="186" customFormat="1" ht="24.95" customHeight="1">
      <c r="A30" s="196">
        <v>28</v>
      </c>
      <c r="B30" s="196"/>
      <c r="C30" s="196"/>
      <c r="D30" s="219">
        <v>45918</v>
      </c>
      <c r="E30" s="219" t="s">
        <v>7636</v>
      </c>
      <c r="F30" s="196"/>
      <c r="G30" s="196"/>
      <c r="H30" s="196"/>
      <c r="I30" s="190" t="s">
        <v>3301</v>
      </c>
      <c r="J30" s="196">
        <v>6</v>
      </c>
      <c r="K30" s="289">
        <v>1058129640</v>
      </c>
      <c r="L30" s="289" t="s">
        <v>2632</v>
      </c>
      <c r="M30" s="190" t="s">
        <v>4274</v>
      </c>
      <c r="N30" s="190" t="s">
        <v>1265</v>
      </c>
      <c r="O30" s="196" t="s">
        <v>1270</v>
      </c>
      <c r="P30" s="196" t="s">
        <v>1271</v>
      </c>
      <c r="Q30" s="196" t="s">
        <v>1268</v>
      </c>
      <c r="R30" s="196" t="s">
        <v>1267</v>
      </c>
      <c r="S30" s="196" t="s">
        <v>1269</v>
      </c>
      <c r="T30" s="190" t="s">
        <v>1266</v>
      </c>
      <c r="U30" s="219">
        <v>45945</v>
      </c>
      <c r="V30" s="179" t="s">
        <v>240</v>
      </c>
      <c r="W30" s="179" t="s">
        <v>1266</v>
      </c>
      <c r="X30" s="179" t="s">
        <v>6564</v>
      </c>
      <c r="Y30" s="219">
        <v>45953</v>
      </c>
      <c r="Z30" s="180">
        <v>900000</v>
      </c>
      <c r="AA30" s="180">
        <v>0</v>
      </c>
      <c r="AB30" s="212"/>
      <c r="AC30" s="180">
        <v>900000</v>
      </c>
      <c r="AD30" s="219">
        <v>46022</v>
      </c>
      <c r="AE30" s="180">
        <v>900000</v>
      </c>
      <c r="AF30" s="347" t="s">
        <v>3735</v>
      </c>
      <c r="AG30" s="180"/>
      <c r="AH30" s="299">
        <v>900000</v>
      </c>
      <c r="AI30" s="290"/>
    </row>
    <row r="31" spans="1:98" s="186" customFormat="1" ht="24.95" customHeight="1">
      <c r="A31" s="196">
        <v>29</v>
      </c>
      <c r="B31" s="196"/>
      <c r="C31" s="196"/>
      <c r="D31" s="219">
        <v>45919</v>
      </c>
      <c r="E31" s="219" t="s">
        <v>7639</v>
      </c>
      <c r="F31" s="196"/>
      <c r="G31" s="196"/>
      <c r="H31" s="196"/>
      <c r="I31" s="172" t="s">
        <v>3481</v>
      </c>
      <c r="J31" s="196">
        <v>6</v>
      </c>
      <c r="K31" s="289">
        <v>1058129640</v>
      </c>
      <c r="L31" s="289">
        <v>10581296406</v>
      </c>
      <c r="M31" s="190" t="s">
        <v>6557</v>
      </c>
      <c r="N31" s="190" t="s">
        <v>6561</v>
      </c>
      <c r="O31" s="196" t="s">
        <v>1270</v>
      </c>
      <c r="P31" s="196" t="s">
        <v>1271</v>
      </c>
      <c r="Q31" s="196" t="s">
        <v>1268</v>
      </c>
      <c r="R31" s="196" t="s">
        <v>1267</v>
      </c>
      <c r="S31" s="196" t="s">
        <v>1269</v>
      </c>
      <c r="T31" s="190" t="s">
        <v>1266</v>
      </c>
      <c r="U31" s="219">
        <v>45945</v>
      </c>
      <c r="V31" s="179" t="s">
        <v>3749</v>
      </c>
      <c r="W31" s="179" t="s">
        <v>1266</v>
      </c>
      <c r="X31" s="179" t="s">
        <v>6559</v>
      </c>
      <c r="Y31" s="219">
        <v>45953</v>
      </c>
      <c r="Z31" s="180">
        <v>900000</v>
      </c>
      <c r="AA31" s="180">
        <v>0</v>
      </c>
      <c r="AB31" s="212"/>
      <c r="AC31" s="180">
        <v>900000</v>
      </c>
      <c r="AD31" s="219">
        <v>46022</v>
      </c>
      <c r="AE31" s="180">
        <v>900000</v>
      </c>
      <c r="AF31" s="347" t="s">
        <v>3735</v>
      </c>
      <c r="AG31" s="180"/>
      <c r="AH31" s="299">
        <v>900000</v>
      </c>
      <c r="AI31" s="290"/>
    </row>
    <row r="32" spans="1:98" s="158" customFormat="1" ht="24.95" customHeight="1">
      <c r="A32" s="196">
        <v>30</v>
      </c>
      <c r="B32" s="196"/>
      <c r="C32" s="196"/>
      <c r="D32" s="219">
        <v>45922</v>
      </c>
      <c r="E32" s="219" t="s">
        <v>7669</v>
      </c>
      <c r="F32" s="196"/>
      <c r="G32" s="196"/>
      <c r="H32" s="196"/>
      <c r="I32" s="190" t="s">
        <v>1257</v>
      </c>
      <c r="J32" s="196">
        <v>31</v>
      </c>
      <c r="K32" s="289">
        <v>1498101813</v>
      </c>
      <c r="L32" s="289" t="s">
        <v>2594</v>
      </c>
      <c r="M32" s="190" t="s">
        <v>1258</v>
      </c>
      <c r="N32" s="190" t="s">
        <v>1259</v>
      </c>
      <c r="O32" s="196" t="s">
        <v>1262</v>
      </c>
      <c r="P32" s="196" t="s">
        <v>1263</v>
      </c>
      <c r="Q32" s="196" t="s">
        <v>1260</v>
      </c>
      <c r="R32" s="196" t="s">
        <v>345</v>
      </c>
      <c r="S32" s="196" t="s">
        <v>1261</v>
      </c>
      <c r="T32" s="190" t="s">
        <v>7687</v>
      </c>
      <c r="U32" s="219">
        <v>45951</v>
      </c>
      <c r="V32" s="179" t="s">
        <v>3748</v>
      </c>
      <c r="W32" s="179" t="s">
        <v>7687</v>
      </c>
      <c r="X32" s="179" t="s">
        <v>6936</v>
      </c>
      <c r="Y32" s="219">
        <v>45974</v>
      </c>
      <c r="Z32" s="180">
        <v>1250000</v>
      </c>
      <c r="AA32" s="180">
        <v>400000</v>
      </c>
      <c r="AB32" s="212"/>
      <c r="AC32" s="180">
        <v>1650000</v>
      </c>
      <c r="AD32" s="219">
        <v>46010</v>
      </c>
      <c r="AE32" s="180">
        <v>1250000</v>
      </c>
      <c r="AF32" s="219">
        <v>45973</v>
      </c>
      <c r="AG32" s="180">
        <v>400000</v>
      </c>
      <c r="AH32" s="299">
        <v>1650000</v>
      </c>
      <c r="AI32" s="290"/>
    </row>
    <row r="33" spans="1:98" s="186" customFormat="1" ht="24.95" customHeight="1">
      <c r="A33" s="196">
        <v>31</v>
      </c>
      <c r="B33" s="196"/>
      <c r="C33" s="196"/>
      <c r="D33" s="219">
        <v>45922</v>
      </c>
      <c r="E33" s="219" t="s">
        <v>7669</v>
      </c>
      <c r="F33" s="196"/>
      <c r="G33" s="196"/>
      <c r="H33" s="196"/>
      <c r="I33" s="172" t="s">
        <v>2973</v>
      </c>
      <c r="J33" s="196">
        <v>15</v>
      </c>
      <c r="K33" s="289">
        <v>3128629753</v>
      </c>
      <c r="L33" s="289">
        <v>31286297530</v>
      </c>
      <c r="M33" s="190" t="s">
        <v>1258</v>
      </c>
      <c r="N33" s="190" t="s">
        <v>7688</v>
      </c>
      <c r="O33" s="196" t="s">
        <v>1262</v>
      </c>
      <c r="P33" s="196" t="s">
        <v>1263</v>
      </c>
      <c r="Q33" s="196" t="s">
        <v>1260</v>
      </c>
      <c r="R33" s="196" t="s">
        <v>345</v>
      </c>
      <c r="S33" s="196" t="s">
        <v>1261</v>
      </c>
      <c r="T33" s="190" t="s">
        <v>7687</v>
      </c>
      <c r="U33" s="219">
        <v>45951</v>
      </c>
      <c r="V33" s="179" t="s">
        <v>3748</v>
      </c>
      <c r="W33" s="179" t="s">
        <v>7687</v>
      </c>
      <c r="X33" s="179" t="s">
        <v>5365</v>
      </c>
      <c r="Y33" s="219">
        <v>45974</v>
      </c>
      <c r="Z33" s="180">
        <v>600000</v>
      </c>
      <c r="AA33" s="180">
        <v>400000</v>
      </c>
      <c r="AB33" s="212"/>
      <c r="AC33" s="180">
        <v>1000000</v>
      </c>
      <c r="AD33" s="219"/>
      <c r="AE33" s="180"/>
      <c r="AF33" s="219">
        <v>45973</v>
      </c>
      <c r="AG33" s="180">
        <v>400000</v>
      </c>
      <c r="AH33" s="299">
        <v>400000</v>
      </c>
      <c r="AI33" s="290"/>
      <c r="CD33" s="187"/>
      <c r="CT33" s="188"/>
    </row>
    <row r="34" spans="1:98" s="186" customFormat="1" ht="24.95" customHeight="1">
      <c r="A34" s="196">
        <v>32</v>
      </c>
      <c r="B34" s="196"/>
      <c r="C34" s="196"/>
      <c r="D34" s="219">
        <v>45922</v>
      </c>
      <c r="E34" s="219" t="s">
        <v>7669</v>
      </c>
      <c r="F34" s="196"/>
      <c r="G34" s="196"/>
      <c r="H34" s="196"/>
      <c r="I34" s="190" t="s">
        <v>1433</v>
      </c>
      <c r="J34" s="196">
        <v>6</v>
      </c>
      <c r="K34" s="289">
        <v>4178133090</v>
      </c>
      <c r="L34" s="289" t="s">
        <v>2386</v>
      </c>
      <c r="M34" s="190" t="s">
        <v>1434</v>
      </c>
      <c r="N34" s="190" t="s">
        <v>1435</v>
      </c>
      <c r="O34" s="196" t="s">
        <v>1439</v>
      </c>
      <c r="P34" s="196" t="s">
        <v>1440</v>
      </c>
      <c r="Q34" s="196" t="s">
        <v>1437</v>
      </c>
      <c r="R34" s="196" t="s">
        <v>334</v>
      </c>
      <c r="S34" s="196" t="s">
        <v>1438</v>
      </c>
      <c r="T34" s="190" t="s">
        <v>1436</v>
      </c>
      <c r="U34" s="219">
        <v>45951</v>
      </c>
      <c r="V34" s="179" t="s">
        <v>3746</v>
      </c>
      <c r="W34" s="179" t="s">
        <v>1436</v>
      </c>
      <c r="X34" s="179" t="s">
        <v>6225</v>
      </c>
      <c r="Y34" s="219">
        <v>45951</v>
      </c>
      <c r="Z34" s="180">
        <v>600000</v>
      </c>
      <c r="AA34" s="180">
        <v>400000</v>
      </c>
      <c r="AB34" s="212"/>
      <c r="AC34" s="180">
        <v>1000000</v>
      </c>
      <c r="AD34" s="219">
        <v>46387</v>
      </c>
      <c r="AE34" s="180">
        <v>600000</v>
      </c>
      <c r="AF34" s="219">
        <v>45973</v>
      </c>
      <c r="AG34" s="180">
        <v>400000</v>
      </c>
      <c r="AH34" s="299">
        <v>1000000</v>
      </c>
      <c r="AI34" s="290"/>
      <c r="CD34" s="187"/>
      <c r="CT34" s="188"/>
    </row>
    <row r="35" spans="1:98" s="158" customFormat="1" ht="24.95" customHeight="1">
      <c r="A35" s="196">
        <v>33</v>
      </c>
      <c r="B35" s="196"/>
      <c r="C35" s="196"/>
      <c r="D35" s="219">
        <v>45923</v>
      </c>
      <c r="E35" s="219" t="s">
        <v>7640</v>
      </c>
      <c r="F35" s="196"/>
      <c r="G35" s="196"/>
      <c r="H35" s="196"/>
      <c r="I35" s="190" t="s">
        <v>1689</v>
      </c>
      <c r="J35" s="196">
        <v>260</v>
      </c>
      <c r="K35" s="289">
        <v>1378210048</v>
      </c>
      <c r="L35" s="289" t="s">
        <v>2415</v>
      </c>
      <c r="M35" s="190" t="s">
        <v>7689</v>
      </c>
      <c r="N35" s="190" t="s">
        <v>1690</v>
      </c>
      <c r="O35" s="196" t="s">
        <v>1693</v>
      </c>
      <c r="P35" s="196" t="s">
        <v>1694</v>
      </c>
      <c r="Q35" s="196" t="s">
        <v>1691</v>
      </c>
      <c r="R35" s="196" t="s">
        <v>1015</v>
      </c>
      <c r="S35" s="196" t="s">
        <v>1692</v>
      </c>
      <c r="T35" s="190" t="s">
        <v>7690</v>
      </c>
      <c r="U35" s="219">
        <v>45952</v>
      </c>
      <c r="V35" s="179" t="s">
        <v>93</v>
      </c>
      <c r="W35" s="179">
        <v>0</v>
      </c>
      <c r="X35" s="179" t="s">
        <v>5628</v>
      </c>
      <c r="Y35" s="219">
        <v>45960</v>
      </c>
      <c r="Z35" s="180">
        <v>9700000</v>
      </c>
      <c r="AA35" s="180"/>
      <c r="AB35" s="212"/>
      <c r="AC35" s="180">
        <v>9700000</v>
      </c>
      <c r="AD35" s="219">
        <v>45971</v>
      </c>
      <c r="AE35" s="180">
        <v>9700000</v>
      </c>
      <c r="AF35" s="347" t="s">
        <v>3735</v>
      </c>
      <c r="AG35" s="180"/>
      <c r="AH35" s="299">
        <v>9700000</v>
      </c>
      <c r="AI35" s="290"/>
    </row>
    <row r="36" spans="1:98" s="158" customFormat="1" ht="24.95" customHeight="1">
      <c r="A36" s="196">
        <v>34</v>
      </c>
      <c r="B36" s="196"/>
      <c r="C36" s="196"/>
      <c r="D36" s="219">
        <v>45923</v>
      </c>
      <c r="E36" s="219" t="s">
        <v>7640</v>
      </c>
      <c r="F36" s="196"/>
      <c r="G36" s="196"/>
      <c r="H36" s="196"/>
      <c r="I36" s="190" t="s">
        <v>4176</v>
      </c>
      <c r="J36" s="196">
        <v>4</v>
      </c>
      <c r="K36" s="289" t="s">
        <v>7691</v>
      </c>
      <c r="L36" s="289">
        <v>31281545056</v>
      </c>
      <c r="M36" s="190" t="s">
        <v>4915</v>
      </c>
      <c r="N36" s="190" t="s">
        <v>7692</v>
      </c>
      <c r="O36" s="196">
        <v>0</v>
      </c>
      <c r="P36" s="196">
        <v>0</v>
      </c>
      <c r="Q36" s="196" t="s">
        <v>7693</v>
      </c>
      <c r="R36" s="196">
        <v>0</v>
      </c>
      <c r="S36" s="196" t="s">
        <v>7694</v>
      </c>
      <c r="T36" s="190" t="s">
        <v>7695</v>
      </c>
      <c r="U36" s="219">
        <v>45951</v>
      </c>
      <c r="V36" s="179" t="s">
        <v>3749</v>
      </c>
      <c r="W36" s="179" t="s">
        <v>4928</v>
      </c>
      <c r="X36" s="179" t="s">
        <v>4917</v>
      </c>
      <c r="Y36" s="219" t="s">
        <v>3811</v>
      </c>
      <c r="Z36" s="180">
        <v>0</v>
      </c>
      <c r="AA36" s="180">
        <v>1000000</v>
      </c>
      <c r="AB36" s="212"/>
      <c r="AC36" s="180">
        <v>1000000</v>
      </c>
      <c r="AD36" s="219"/>
      <c r="AE36" s="180"/>
      <c r="AF36" s="219">
        <v>45973</v>
      </c>
      <c r="AG36" s="180">
        <v>1000000</v>
      </c>
      <c r="AH36" s="299">
        <v>1000000</v>
      </c>
      <c r="AI36" s="290"/>
    </row>
    <row r="37" spans="1:98" s="158" customFormat="1" ht="24.95" customHeight="1">
      <c r="A37" s="196">
        <v>35</v>
      </c>
      <c r="B37" s="196"/>
      <c r="C37" s="196"/>
      <c r="D37" s="219">
        <v>45925</v>
      </c>
      <c r="E37" s="219" t="s">
        <v>7636</v>
      </c>
      <c r="F37" s="196"/>
      <c r="G37" s="196"/>
      <c r="H37" s="196"/>
      <c r="I37" s="190" t="s">
        <v>2625</v>
      </c>
      <c r="J37" s="196">
        <v>10</v>
      </c>
      <c r="K37" s="289">
        <v>4588602308</v>
      </c>
      <c r="L37" s="289" t="s">
        <v>2626</v>
      </c>
      <c r="M37" s="190" t="s">
        <v>2627</v>
      </c>
      <c r="N37" s="190" t="s">
        <v>2628</v>
      </c>
      <c r="O37" s="196" t="s">
        <v>2629</v>
      </c>
      <c r="P37" s="196" t="s">
        <v>2630</v>
      </c>
      <c r="Q37" s="196" t="s">
        <v>7389</v>
      </c>
      <c r="R37" s="196">
        <v>0</v>
      </c>
      <c r="S37" s="196" t="s">
        <v>7390</v>
      </c>
      <c r="T37" s="190" t="s">
        <v>2631</v>
      </c>
      <c r="U37" s="219" t="s">
        <v>7696</v>
      </c>
      <c r="V37" s="179" t="s">
        <v>3748</v>
      </c>
      <c r="W37" s="179" t="s">
        <v>2631</v>
      </c>
      <c r="X37" s="179" t="s">
        <v>7386</v>
      </c>
      <c r="Y37" s="219">
        <v>45974</v>
      </c>
      <c r="Z37" s="180">
        <v>300000</v>
      </c>
      <c r="AA37" s="180">
        <v>400000</v>
      </c>
      <c r="AB37" s="212"/>
      <c r="AC37" s="180">
        <v>700000</v>
      </c>
      <c r="AD37" s="219">
        <v>45982</v>
      </c>
      <c r="AE37" s="180">
        <v>300000</v>
      </c>
      <c r="AF37" s="219">
        <v>45973</v>
      </c>
      <c r="AG37" s="180">
        <v>400000</v>
      </c>
      <c r="AH37" s="299">
        <v>700000</v>
      </c>
      <c r="AI37" s="290"/>
    </row>
    <row r="38" spans="1:98" s="158" customFormat="1" ht="24.95" customHeight="1">
      <c r="A38" s="196">
        <v>36</v>
      </c>
      <c r="B38" s="196"/>
      <c r="C38" s="196"/>
      <c r="D38" s="219">
        <v>45925</v>
      </c>
      <c r="E38" s="219" t="s">
        <v>7636</v>
      </c>
      <c r="F38" s="196"/>
      <c r="G38" s="196"/>
      <c r="H38" s="196"/>
      <c r="I38" s="190" t="s">
        <v>1827</v>
      </c>
      <c r="J38" s="196">
        <v>30</v>
      </c>
      <c r="K38" s="289">
        <v>1078809580</v>
      </c>
      <c r="L38" s="289" t="s">
        <v>2547</v>
      </c>
      <c r="M38" s="190" t="s">
        <v>1828</v>
      </c>
      <c r="N38" s="190" t="s">
        <v>1829</v>
      </c>
      <c r="O38" s="196" t="s">
        <v>1830</v>
      </c>
      <c r="P38" s="196" t="s">
        <v>1831</v>
      </c>
      <c r="Q38" s="196" t="s">
        <v>1832</v>
      </c>
      <c r="R38" s="196" t="s">
        <v>156</v>
      </c>
      <c r="S38" s="196" t="s">
        <v>1833</v>
      </c>
      <c r="T38" s="190" t="s">
        <v>1834</v>
      </c>
      <c r="U38" s="219">
        <v>45954</v>
      </c>
      <c r="V38" s="179" t="s">
        <v>3746</v>
      </c>
      <c r="W38" s="179" t="s">
        <v>1834</v>
      </c>
      <c r="X38" s="179" t="s">
        <v>6816</v>
      </c>
      <c r="Y38" s="219">
        <v>45954</v>
      </c>
      <c r="Z38" s="180">
        <v>200000</v>
      </c>
      <c r="AA38" s="180">
        <v>400000</v>
      </c>
      <c r="AB38" s="212"/>
      <c r="AC38" s="180">
        <v>600000</v>
      </c>
      <c r="AD38" s="219">
        <v>45961</v>
      </c>
      <c r="AE38" s="180">
        <v>200000</v>
      </c>
      <c r="AF38" s="219">
        <v>45973</v>
      </c>
      <c r="AG38" s="180">
        <v>400000</v>
      </c>
      <c r="AH38" s="299">
        <v>600000</v>
      </c>
      <c r="AI38" s="290"/>
    </row>
    <row r="39" spans="1:98" s="158" customFormat="1" ht="24.95" customHeight="1">
      <c r="A39" s="196">
        <v>37</v>
      </c>
      <c r="B39" s="196"/>
      <c r="C39" s="196"/>
      <c r="D39" s="219">
        <v>45926</v>
      </c>
      <c r="E39" s="219" t="s">
        <v>7639</v>
      </c>
      <c r="F39" s="196"/>
      <c r="G39" s="196"/>
      <c r="H39" s="196"/>
      <c r="I39" s="190" t="s">
        <v>4186</v>
      </c>
      <c r="J39" s="196">
        <v>317</v>
      </c>
      <c r="K39" s="289">
        <v>1248301711</v>
      </c>
      <c r="L39" s="289" t="s">
        <v>2348</v>
      </c>
      <c r="M39" s="190" t="s">
        <v>1013</v>
      </c>
      <c r="N39" s="190" t="s">
        <v>7697</v>
      </c>
      <c r="O39" s="196" t="s">
        <v>1018</v>
      </c>
      <c r="P39" s="196" t="s">
        <v>1019</v>
      </c>
      <c r="Q39" s="196" t="s">
        <v>1016</v>
      </c>
      <c r="R39" s="196" t="s">
        <v>1015</v>
      </c>
      <c r="S39" s="196" t="s">
        <v>1017</v>
      </c>
      <c r="T39" s="190" t="s">
        <v>1014</v>
      </c>
      <c r="U39" s="219">
        <v>45952</v>
      </c>
      <c r="V39" s="179" t="s">
        <v>93</v>
      </c>
      <c r="W39" s="179" t="s">
        <v>7698</v>
      </c>
      <c r="X39" s="179" t="s">
        <v>5617</v>
      </c>
      <c r="Y39" s="219">
        <v>45980</v>
      </c>
      <c r="Z39" s="180">
        <v>4700000</v>
      </c>
      <c r="AA39" s="180" t="s">
        <v>4544</v>
      </c>
      <c r="AB39" s="212"/>
      <c r="AC39" s="180">
        <v>4700000</v>
      </c>
      <c r="AD39" s="219">
        <v>45981</v>
      </c>
      <c r="AE39" s="180">
        <v>4700000</v>
      </c>
      <c r="AF39" s="347" t="s">
        <v>3735</v>
      </c>
      <c r="AG39" s="180"/>
      <c r="AH39" s="299">
        <v>4700000</v>
      </c>
      <c r="AI39" s="290"/>
    </row>
    <row r="40" spans="1:98" s="186" customFormat="1" ht="24.95" customHeight="1">
      <c r="A40" s="196">
        <v>38</v>
      </c>
      <c r="B40" s="196"/>
      <c r="C40" s="196"/>
      <c r="D40" s="219">
        <v>45930</v>
      </c>
      <c r="E40" s="219" t="s">
        <v>7640</v>
      </c>
      <c r="F40" s="196"/>
      <c r="G40" s="196"/>
      <c r="H40" s="196"/>
      <c r="I40" s="190" t="s">
        <v>4115</v>
      </c>
      <c r="J40" s="196">
        <v>15</v>
      </c>
      <c r="K40" s="289" t="s">
        <v>7699</v>
      </c>
      <c r="L40" s="289">
        <v>92540861161</v>
      </c>
      <c r="M40" s="190" t="s">
        <v>6885</v>
      </c>
      <c r="N40" s="190" t="s">
        <v>6889</v>
      </c>
      <c r="O40" s="196" t="s">
        <v>7700</v>
      </c>
      <c r="P40" s="196" t="s">
        <v>6891</v>
      </c>
      <c r="Q40" s="196" t="s">
        <v>7701</v>
      </c>
      <c r="R40" s="196" t="s">
        <v>676</v>
      </c>
      <c r="S40" s="196" t="s">
        <v>7702</v>
      </c>
      <c r="T40" s="190" t="s">
        <v>7703</v>
      </c>
      <c r="U40" s="219">
        <v>45954</v>
      </c>
      <c r="V40" s="179" t="s">
        <v>93</v>
      </c>
      <c r="W40" s="179">
        <v>0</v>
      </c>
      <c r="X40" s="179" t="s">
        <v>6887</v>
      </c>
      <c r="Y40" s="219">
        <v>45954</v>
      </c>
      <c r="Z40" s="180">
        <v>1300000</v>
      </c>
      <c r="AA40" s="180">
        <v>1000000</v>
      </c>
      <c r="AB40" s="212"/>
      <c r="AC40" s="180">
        <v>2300000</v>
      </c>
      <c r="AD40" s="219">
        <v>45957</v>
      </c>
      <c r="AE40" s="180">
        <v>1300000</v>
      </c>
      <c r="AF40" s="219">
        <v>45973</v>
      </c>
      <c r="AG40" s="180">
        <v>1000000</v>
      </c>
      <c r="AH40" s="299">
        <v>2300000</v>
      </c>
      <c r="AI40" s="290"/>
      <c r="CD40" s="187"/>
      <c r="CT40" s="188"/>
    </row>
    <row r="41" spans="1:98" s="186" customFormat="1" ht="24.95" customHeight="1">
      <c r="A41" s="196">
        <v>39</v>
      </c>
      <c r="B41" s="196"/>
      <c r="C41" s="196"/>
      <c r="D41" s="219">
        <v>45944</v>
      </c>
      <c r="E41" s="219" t="s">
        <v>7640</v>
      </c>
      <c r="F41" s="196"/>
      <c r="G41" s="196"/>
      <c r="H41" s="196"/>
      <c r="I41" s="190" t="s">
        <v>4246</v>
      </c>
      <c r="J41" s="196">
        <v>2</v>
      </c>
      <c r="K41" s="289">
        <v>4170172413</v>
      </c>
      <c r="L41" s="289" t="s">
        <v>2582</v>
      </c>
      <c r="M41" s="190" t="s">
        <v>1919</v>
      </c>
      <c r="N41" s="190" t="s">
        <v>7704</v>
      </c>
      <c r="O41" s="196" t="s">
        <v>1917</v>
      </c>
      <c r="P41" s="196" t="s">
        <v>1918</v>
      </c>
      <c r="Q41" s="196" t="s">
        <v>1919</v>
      </c>
      <c r="R41" s="196" t="s">
        <v>31</v>
      </c>
      <c r="S41" s="196" t="s">
        <v>1920</v>
      </c>
      <c r="T41" s="190" t="s">
        <v>1921</v>
      </c>
      <c r="U41" s="219" t="s">
        <v>7705</v>
      </c>
      <c r="V41" s="179" t="s">
        <v>3748</v>
      </c>
      <c r="W41" s="179" t="s">
        <v>1921</v>
      </c>
      <c r="X41" s="179" t="s">
        <v>7365</v>
      </c>
      <c r="Y41" s="219" t="s">
        <v>3811</v>
      </c>
      <c r="Z41" s="180">
        <v>0</v>
      </c>
      <c r="AA41" s="180">
        <v>400000</v>
      </c>
      <c r="AB41" s="212"/>
      <c r="AC41" s="180">
        <v>400000</v>
      </c>
      <c r="AD41" s="219"/>
      <c r="AE41" s="180"/>
      <c r="AF41" s="219">
        <v>45986</v>
      </c>
      <c r="AG41" s="180">
        <v>400000</v>
      </c>
      <c r="AH41" s="299">
        <v>400000</v>
      </c>
      <c r="AI41" s="290"/>
      <c r="CD41" s="187"/>
      <c r="CT41" s="188"/>
    </row>
    <row r="42" spans="1:98" s="158" customFormat="1" ht="24.95" customHeight="1">
      <c r="A42" s="196">
        <v>40</v>
      </c>
      <c r="B42" s="196"/>
      <c r="C42" s="196"/>
      <c r="D42" s="219">
        <v>45944</v>
      </c>
      <c r="E42" s="219" t="s">
        <v>7640</v>
      </c>
      <c r="F42" s="196"/>
      <c r="G42" s="196"/>
      <c r="H42" s="196"/>
      <c r="I42" s="172" t="s">
        <v>3111</v>
      </c>
      <c r="J42" s="196">
        <v>25</v>
      </c>
      <c r="K42" s="289">
        <v>5454000396</v>
      </c>
      <c r="L42" s="289">
        <v>54540003960</v>
      </c>
      <c r="M42" s="190" t="s">
        <v>6213</v>
      </c>
      <c r="N42" s="190" t="s">
        <v>6216</v>
      </c>
      <c r="O42" s="196" t="s">
        <v>6217</v>
      </c>
      <c r="P42" s="196" t="s">
        <v>6218</v>
      </c>
      <c r="Q42" s="196" t="s">
        <v>7706</v>
      </c>
      <c r="R42" s="196" t="s">
        <v>1622</v>
      </c>
      <c r="S42" s="196" t="s">
        <v>7707</v>
      </c>
      <c r="T42" s="190" t="s">
        <v>6222</v>
      </c>
      <c r="U42" s="219" t="s">
        <v>7708</v>
      </c>
      <c r="V42" s="179" t="s">
        <v>240</v>
      </c>
      <c r="W42" s="179" t="s">
        <v>6222</v>
      </c>
      <c r="X42" s="179" t="s">
        <v>6215</v>
      </c>
      <c r="Y42" s="219">
        <v>45994</v>
      </c>
      <c r="Z42" s="180">
        <v>200000</v>
      </c>
      <c r="AA42" s="180">
        <v>400000</v>
      </c>
      <c r="AB42" s="212"/>
      <c r="AC42" s="180">
        <v>600000</v>
      </c>
      <c r="AD42" s="219">
        <v>46001</v>
      </c>
      <c r="AE42" s="180">
        <v>200000</v>
      </c>
      <c r="AF42" s="219">
        <v>45986</v>
      </c>
      <c r="AG42" s="180">
        <v>400000</v>
      </c>
      <c r="AH42" s="299">
        <v>600000</v>
      </c>
      <c r="AI42" s="290"/>
    </row>
    <row r="43" spans="1:98" s="158" customFormat="1" ht="24.95" customHeight="1">
      <c r="A43" s="196">
        <v>41</v>
      </c>
      <c r="B43" s="196"/>
      <c r="C43" s="196"/>
      <c r="D43" s="219">
        <v>45945</v>
      </c>
      <c r="E43" s="219" t="s">
        <v>7630</v>
      </c>
      <c r="F43" s="196"/>
      <c r="G43" s="196"/>
      <c r="H43" s="196"/>
      <c r="I43" s="190" t="s">
        <v>1695</v>
      </c>
      <c r="J43" s="196">
        <v>580</v>
      </c>
      <c r="K43" s="289">
        <v>3108201751</v>
      </c>
      <c r="L43" s="289" t="s">
        <v>2633</v>
      </c>
      <c r="M43" s="190" t="s">
        <v>1696</v>
      </c>
      <c r="N43" s="190" t="s">
        <v>1697</v>
      </c>
      <c r="O43" s="196" t="s">
        <v>1701</v>
      </c>
      <c r="P43" s="196" t="s">
        <v>1702</v>
      </c>
      <c r="Q43" s="196" t="s">
        <v>1699</v>
      </c>
      <c r="R43" s="196" t="s">
        <v>1015</v>
      </c>
      <c r="S43" s="196" t="s">
        <v>1700</v>
      </c>
      <c r="T43" s="190" t="s">
        <v>7709</v>
      </c>
      <c r="U43" s="219">
        <v>45971</v>
      </c>
      <c r="V43" s="179" t="s">
        <v>3746</v>
      </c>
      <c r="W43" s="179" t="s">
        <v>1698</v>
      </c>
      <c r="X43" s="179" t="s">
        <v>7326</v>
      </c>
      <c r="Y43" s="219">
        <v>45972</v>
      </c>
      <c r="Z43" s="180">
        <v>1700000</v>
      </c>
      <c r="AA43" s="180">
        <v>0</v>
      </c>
      <c r="AB43" s="212"/>
      <c r="AC43" s="180">
        <v>1700000</v>
      </c>
      <c r="AD43" s="219">
        <v>45988</v>
      </c>
      <c r="AE43" s="180">
        <v>1700000</v>
      </c>
      <c r="AF43" s="347" t="s">
        <v>3735</v>
      </c>
      <c r="AG43" s="180"/>
      <c r="AH43" s="299">
        <v>1700000</v>
      </c>
      <c r="AI43" s="290"/>
    </row>
    <row r="44" spans="1:98" s="186" customFormat="1" ht="24.95" customHeight="1">
      <c r="A44" s="196">
        <v>42</v>
      </c>
      <c r="B44" s="196"/>
      <c r="C44" s="196"/>
      <c r="D44" s="219">
        <v>45946</v>
      </c>
      <c r="E44" s="219" t="s">
        <v>7636</v>
      </c>
      <c r="F44" s="196"/>
      <c r="G44" s="196"/>
      <c r="H44" s="196"/>
      <c r="I44" s="249" t="s">
        <v>3568</v>
      </c>
      <c r="J44" s="196">
        <v>46</v>
      </c>
      <c r="K44" s="289">
        <v>3108129427</v>
      </c>
      <c r="L44" s="289">
        <v>31081294270</v>
      </c>
      <c r="M44" s="190" t="s">
        <v>6850</v>
      </c>
      <c r="N44" s="190" t="s">
        <v>6853</v>
      </c>
      <c r="O44" s="196" t="s">
        <v>6854</v>
      </c>
      <c r="P44" s="196" t="s">
        <v>6855</v>
      </c>
      <c r="Q44" s="196" t="s">
        <v>7710</v>
      </c>
      <c r="R44" s="196" t="s">
        <v>7711</v>
      </c>
      <c r="S44" s="196" t="s">
        <v>7712</v>
      </c>
      <c r="T44" s="190" t="s">
        <v>7713</v>
      </c>
      <c r="U44" s="219">
        <v>45973</v>
      </c>
      <c r="V44" s="179" t="s">
        <v>3749</v>
      </c>
      <c r="W44" s="179" t="s">
        <v>6859</v>
      </c>
      <c r="X44" s="179" t="s">
        <v>6852</v>
      </c>
      <c r="Y44" s="219">
        <v>45973</v>
      </c>
      <c r="Z44" s="180">
        <v>2300000</v>
      </c>
      <c r="AA44" s="180">
        <v>400000</v>
      </c>
      <c r="AB44" s="212"/>
      <c r="AC44" s="180">
        <v>2700000</v>
      </c>
      <c r="AD44" s="219">
        <v>46015</v>
      </c>
      <c r="AE44" s="180">
        <v>2300000</v>
      </c>
      <c r="AF44" s="219">
        <v>46009</v>
      </c>
      <c r="AG44" s="180">
        <v>400000</v>
      </c>
      <c r="AH44" s="299">
        <v>2700000</v>
      </c>
      <c r="AI44" s="290"/>
      <c r="CD44" s="187"/>
      <c r="CT44" s="188"/>
    </row>
    <row r="45" spans="1:98" s="158" customFormat="1" ht="24.95" customHeight="1">
      <c r="A45" s="196">
        <v>43</v>
      </c>
      <c r="B45" s="196"/>
      <c r="C45" s="196"/>
      <c r="D45" s="219">
        <v>45946</v>
      </c>
      <c r="E45" s="219" t="s">
        <v>7636</v>
      </c>
      <c r="F45" s="196"/>
      <c r="G45" s="196"/>
      <c r="H45" s="196"/>
      <c r="I45" s="190" t="s">
        <v>1900</v>
      </c>
      <c r="J45" s="196">
        <v>13</v>
      </c>
      <c r="K45" s="289">
        <v>3122431299</v>
      </c>
      <c r="L45" s="289" t="s">
        <v>2610</v>
      </c>
      <c r="M45" s="190" t="s">
        <v>1901</v>
      </c>
      <c r="N45" s="190" t="s">
        <v>1902</v>
      </c>
      <c r="O45" s="196" t="s">
        <v>1903</v>
      </c>
      <c r="P45" s="196" t="s">
        <v>1904</v>
      </c>
      <c r="Q45" s="196" t="s">
        <v>2607</v>
      </c>
      <c r="R45" s="196" t="s">
        <v>1622</v>
      </c>
      <c r="S45" s="196" t="s">
        <v>2608</v>
      </c>
      <c r="T45" s="190" t="s">
        <v>2609</v>
      </c>
      <c r="U45" s="219" t="s">
        <v>7705</v>
      </c>
      <c r="V45" s="179" t="s">
        <v>3748</v>
      </c>
      <c r="W45" s="179" t="s">
        <v>4510</v>
      </c>
      <c r="X45" s="179" t="s">
        <v>5727</v>
      </c>
      <c r="Y45" s="219">
        <v>45974</v>
      </c>
      <c r="Z45" s="180">
        <v>200000</v>
      </c>
      <c r="AA45" s="180">
        <v>400000</v>
      </c>
      <c r="AB45" s="212"/>
      <c r="AC45" s="180">
        <v>600000</v>
      </c>
      <c r="AD45" s="219">
        <v>46021</v>
      </c>
      <c r="AE45" s="180">
        <v>200000</v>
      </c>
      <c r="AF45" s="219">
        <v>45986</v>
      </c>
      <c r="AG45" s="180">
        <v>400000</v>
      </c>
      <c r="AH45" s="299">
        <v>600000</v>
      </c>
      <c r="AI45" s="290"/>
      <c r="CD45" s="159"/>
      <c r="CT45" s="160"/>
    </row>
    <row r="46" spans="1:98" s="158" customFormat="1" ht="24.95" customHeight="1">
      <c r="A46" s="196">
        <v>44</v>
      </c>
      <c r="B46" s="196"/>
      <c r="C46" s="196"/>
      <c r="D46" s="219">
        <v>45947</v>
      </c>
      <c r="E46" s="219" t="s">
        <v>7639</v>
      </c>
      <c r="F46" s="196"/>
      <c r="G46" s="196"/>
      <c r="H46" s="196"/>
      <c r="I46" s="190" t="s">
        <v>4252</v>
      </c>
      <c r="J46" s="196">
        <v>25</v>
      </c>
      <c r="K46" s="289" t="s">
        <v>7714</v>
      </c>
      <c r="L46" s="289">
        <v>91201346717</v>
      </c>
      <c r="M46" s="190" t="s">
        <v>5693</v>
      </c>
      <c r="N46" s="190" t="s">
        <v>5712</v>
      </c>
      <c r="O46" s="196">
        <v>0</v>
      </c>
      <c r="P46" s="196">
        <v>0</v>
      </c>
      <c r="Q46" s="196" t="s">
        <v>7715</v>
      </c>
      <c r="R46" s="196" t="s">
        <v>6656</v>
      </c>
      <c r="S46" s="196" t="s">
        <v>7716</v>
      </c>
      <c r="T46" s="190" t="s">
        <v>7717</v>
      </c>
      <c r="U46" s="219">
        <v>45973</v>
      </c>
      <c r="V46" s="179" t="s">
        <v>3749</v>
      </c>
      <c r="W46" s="179" t="s">
        <v>5704</v>
      </c>
      <c r="X46" s="179" t="s">
        <v>5710</v>
      </c>
      <c r="Y46" s="219">
        <v>45974</v>
      </c>
      <c r="Z46" s="180">
        <v>500000</v>
      </c>
      <c r="AA46" s="180">
        <v>1000000</v>
      </c>
      <c r="AB46" s="212"/>
      <c r="AC46" s="180">
        <v>1500000</v>
      </c>
      <c r="AD46" s="219" t="s">
        <v>4808</v>
      </c>
      <c r="AE46" s="180">
        <v>500000</v>
      </c>
      <c r="AF46" s="219">
        <v>45986</v>
      </c>
      <c r="AG46" s="180">
        <v>1000000</v>
      </c>
      <c r="AH46" s="299">
        <v>1500000</v>
      </c>
      <c r="AI46" s="290"/>
      <c r="CD46" s="159"/>
      <c r="CT46" s="160"/>
    </row>
    <row r="47" spans="1:98" s="186" customFormat="1" ht="24.95" customHeight="1">
      <c r="A47" s="196">
        <v>45</v>
      </c>
      <c r="B47" s="196"/>
      <c r="C47" s="196"/>
      <c r="D47" s="219">
        <v>45947</v>
      </c>
      <c r="E47" s="219" t="s">
        <v>7639</v>
      </c>
      <c r="F47" s="196"/>
      <c r="G47" s="196"/>
      <c r="H47" s="196"/>
      <c r="I47" s="172" t="s">
        <v>7627</v>
      </c>
      <c r="J47" s="196">
        <v>13</v>
      </c>
      <c r="K47" s="289" t="s">
        <v>7718</v>
      </c>
      <c r="L47" s="289">
        <v>13581664806</v>
      </c>
      <c r="M47" s="190" t="s">
        <v>6691</v>
      </c>
      <c r="N47" s="190" t="s">
        <v>6694</v>
      </c>
      <c r="O47" s="196">
        <v>0</v>
      </c>
      <c r="P47" s="196">
        <v>0</v>
      </c>
      <c r="Q47" s="196" t="s">
        <v>7719</v>
      </c>
      <c r="R47" s="196" t="s">
        <v>1267</v>
      </c>
      <c r="S47" s="196" t="s">
        <v>7720</v>
      </c>
      <c r="T47" s="190" t="s">
        <v>7721</v>
      </c>
      <c r="U47" s="219">
        <v>45974</v>
      </c>
      <c r="V47" s="179" t="s">
        <v>240</v>
      </c>
      <c r="W47" s="179" t="s">
        <v>6696</v>
      </c>
      <c r="X47" s="179" t="s">
        <v>6693</v>
      </c>
      <c r="Y47" s="219" t="s">
        <v>3811</v>
      </c>
      <c r="Z47" s="180">
        <v>0</v>
      </c>
      <c r="AA47" s="180">
        <v>765690</v>
      </c>
      <c r="AB47" s="212"/>
      <c r="AC47" s="180">
        <v>765690</v>
      </c>
      <c r="AD47" s="219"/>
      <c r="AE47" s="180"/>
      <c r="AF47" s="219">
        <v>45986</v>
      </c>
      <c r="AG47" s="180">
        <v>765690</v>
      </c>
      <c r="AH47" s="299">
        <v>765690</v>
      </c>
      <c r="AI47" s="262"/>
      <c r="CD47" s="187"/>
      <c r="CT47" s="188"/>
    </row>
    <row r="48" spans="1:98" s="158" customFormat="1" ht="24.95" customHeight="1">
      <c r="A48" s="196">
        <v>46</v>
      </c>
      <c r="B48" s="196"/>
      <c r="C48" s="196"/>
      <c r="D48" s="219">
        <v>45947</v>
      </c>
      <c r="E48" s="219" t="s">
        <v>7639</v>
      </c>
      <c r="F48" s="196"/>
      <c r="G48" s="196"/>
      <c r="H48" s="196"/>
      <c r="I48" s="249" t="s">
        <v>7628</v>
      </c>
      <c r="J48" s="196">
        <v>34</v>
      </c>
      <c r="K48" s="289" t="s">
        <v>7722</v>
      </c>
      <c r="L48" s="289">
        <v>80386004606</v>
      </c>
      <c r="M48" s="190" t="s">
        <v>7153</v>
      </c>
      <c r="N48" s="190" t="s">
        <v>7156</v>
      </c>
      <c r="O48" s="196">
        <v>0</v>
      </c>
      <c r="P48" s="196">
        <v>0</v>
      </c>
      <c r="Q48" s="196" t="s">
        <v>7723</v>
      </c>
      <c r="R48" s="196" t="s">
        <v>1430</v>
      </c>
      <c r="S48" s="196" t="s">
        <v>7724</v>
      </c>
      <c r="T48" s="190" t="s">
        <v>7725</v>
      </c>
      <c r="U48" s="219">
        <v>45974</v>
      </c>
      <c r="V48" s="179" t="s">
        <v>240</v>
      </c>
      <c r="W48" s="179" t="s">
        <v>7159</v>
      </c>
      <c r="X48" s="179" t="s">
        <v>7155</v>
      </c>
      <c r="Y48" s="219">
        <v>45974</v>
      </c>
      <c r="Z48" s="180">
        <v>800000</v>
      </c>
      <c r="AA48" s="180">
        <v>0</v>
      </c>
      <c r="AB48" s="212"/>
      <c r="AC48" s="180">
        <v>800000</v>
      </c>
      <c r="AD48" s="219">
        <v>45974</v>
      </c>
      <c r="AE48" s="180">
        <v>800000</v>
      </c>
      <c r="AF48" s="219"/>
      <c r="AG48" s="180"/>
      <c r="AH48" s="299">
        <v>800000</v>
      </c>
      <c r="AI48" s="290"/>
    </row>
    <row r="49" spans="1:98" s="158" customFormat="1" ht="24.95" customHeight="1">
      <c r="A49" s="196">
        <v>47</v>
      </c>
      <c r="B49" s="196"/>
      <c r="C49" s="196"/>
      <c r="D49" s="219">
        <v>45950</v>
      </c>
      <c r="E49" s="219" t="s">
        <v>7669</v>
      </c>
      <c r="F49" s="196"/>
      <c r="G49" s="196"/>
      <c r="H49" s="196"/>
      <c r="I49" s="152" t="s">
        <v>3286</v>
      </c>
      <c r="J49" s="196">
        <v>80</v>
      </c>
      <c r="K49" s="289">
        <v>1738600428</v>
      </c>
      <c r="L49" s="289">
        <v>17386004286</v>
      </c>
      <c r="M49" s="190" t="s">
        <v>2570</v>
      </c>
      <c r="N49" s="190" t="s">
        <v>6514</v>
      </c>
      <c r="O49" s="196">
        <v>0</v>
      </c>
      <c r="P49" s="196">
        <v>0</v>
      </c>
      <c r="Q49" s="196" t="s">
        <v>2566</v>
      </c>
      <c r="R49" s="196" t="s">
        <v>345</v>
      </c>
      <c r="S49" s="196" t="s">
        <v>2567</v>
      </c>
      <c r="T49" s="190" t="s">
        <v>2568</v>
      </c>
      <c r="U49" s="219">
        <v>45978</v>
      </c>
      <c r="V49" s="179" t="s">
        <v>3746</v>
      </c>
      <c r="W49" s="179" t="s">
        <v>2568</v>
      </c>
      <c r="X49" s="179" t="s">
        <v>6512</v>
      </c>
      <c r="Y49" s="219">
        <v>45989</v>
      </c>
      <c r="Z49" s="180">
        <v>1500000</v>
      </c>
      <c r="AA49" s="180">
        <v>400000</v>
      </c>
      <c r="AB49" s="212"/>
      <c r="AC49" s="180">
        <v>1900000</v>
      </c>
      <c r="AD49" s="219"/>
      <c r="AE49" s="180"/>
      <c r="AF49" s="219"/>
      <c r="AG49" s="180"/>
      <c r="AH49" s="299">
        <v>0</v>
      </c>
      <c r="AI49" s="290"/>
    </row>
    <row r="50" spans="1:98" s="158" customFormat="1" ht="24.95" customHeight="1">
      <c r="A50" s="196">
        <v>48</v>
      </c>
      <c r="B50" s="196"/>
      <c r="C50" s="196"/>
      <c r="D50" s="219">
        <v>45951</v>
      </c>
      <c r="E50" s="219" t="s">
        <v>7640</v>
      </c>
      <c r="F50" s="196"/>
      <c r="G50" s="196"/>
      <c r="H50" s="196"/>
      <c r="I50" s="190" t="s">
        <v>2529</v>
      </c>
      <c r="J50" s="196">
        <v>3</v>
      </c>
      <c r="K50" s="289">
        <v>3123024260</v>
      </c>
      <c r="L50" s="289" t="s">
        <v>2530</v>
      </c>
      <c r="M50" s="190" t="s">
        <v>2531</v>
      </c>
      <c r="N50" s="190" t="s">
        <v>7726</v>
      </c>
      <c r="O50" s="196" t="s">
        <v>2532</v>
      </c>
      <c r="P50" s="196" t="s">
        <v>2533</v>
      </c>
      <c r="Q50" s="196" t="s">
        <v>2531</v>
      </c>
      <c r="R50" s="196" t="s">
        <v>31</v>
      </c>
      <c r="S50" s="196">
        <v>0</v>
      </c>
      <c r="T50" s="190" t="s">
        <v>2534</v>
      </c>
      <c r="U50" s="219" t="s">
        <v>7727</v>
      </c>
      <c r="V50" s="179" t="s">
        <v>3748</v>
      </c>
      <c r="W50" s="179" t="s">
        <v>2534</v>
      </c>
      <c r="X50" s="179" t="s">
        <v>5978</v>
      </c>
      <c r="Y50" s="219" t="s">
        <v>3811</v>
      </c>
      <c r="Z50" s="180">
        <v>0</v>
      </c>
      <c r="AA50" s="180">
        <v>400000</v>
      </c>
      <c r="AB50" s="212"/>
      <c r="AC50" s="180">
        <v>400000</v>
      </c>
      <c r="AD50" s="219"/>
      <c r="AE50" s="180"/>
      <c r="AF50" s="219">
        <v>46006</v>
      </c>
      <c r="AG50" s="180">
        <v>400000</v>
      </c>
      <c r="AH50" s="299">
        <v>400000</v>
      </c>
      <c r="AI50" s="290"/>
    </row>
    <row r="51" spans="1:98" s="158" customFormat="1" ht="24.95" customHeight="1">
      <c r="A51" s="196">
        <v>49</v>
      </c>
      <c r="B51" s="196"/>
      <c r="C51" s="196"/>
      <c r="D51" s="219">
        <v>45952</v>
      </c>
      <c r="E51" s="219" t="s">
        <v>7630</v>
      </c>
      <c r="F51" s="196"/>
      <c r="G51" s="196"/>
      <c r="H51" s="196"/>
      <c r="I51" s="172" t="s">
        <v>3413</v>
      </c>
      <c r="J51" s="196">
        <v>16</v>
      </c>
      <c r="K51" s="289">
        <v>1028122615</v>
      </c>
      <c r="L51" s="289">
        <v>10281226156</v>
      </c>
      <c r="M51" s="190" t="s">
        <v>4932</v>
      </c>
      <c r="N51" s="190" t="s">
        <v>4936</v>
      </c>
      <c r="O51" s="196">
        <v>0</v>
      </c>
      <c r="P51" s="196">
        <v>0</v>
      </c>
      <c r="Q51" s="196" t="s">
        <v>7728</v>
      </c>
      <c r="R51" s="196" t="s">
        <v>1346</v>
      </c>
      <c r="S51" s="196" t="s">
        <v>7729</v>
      </c>
      <c r="T51" s="190" t="s">
        <v>7730</v>
      </c>
      <c r="U51" s="219">
        <v>45966</v>
      </c>
      <c r="V51" s="179" t="s">
        <v>3749</v>
      </c>
      <c r="W51" s="179" t="s">
        <v>3522</v>
      </c>
      <c r="X51" s="179" t="s">
        <v>4934</v>
      </c>
      <c r="Y51" s="219">
        <v>45966</v>
      </c>
      <c r="Z51" s="180">
        <v>1550000</v>
      </c>
      <c r="AA51" s="180">
        <v>0</v>
      </c>
      <c r="AB51" s="212"/>
      <c r="AC51" s="180">
        <v>1550000</v>
      </c>
      <c r="AD51" s="219"/>
      <c r="AE51" s="180"/>
      <c r="AF51" s="347" t="s">
        <v>3735</v>
      </c>
      <c r="AG51" s="180"/>
      <c r="AH51" s="299">
        <v>0</v>
      </c>
      <c r="AI51" s="290"/>
    </row>
    <row r="52" spans="1:98" s="158" customFormat="1" ht="24.95" customHeight="1">
      <c r="A52" s="196">
        <v>50</v>
      </c>
      <c r="B52" s="196"/>
      <c r="C52" s="196"/>
      <c r="D52" s="219">
        <v>45952</v>
      </c>
      <c r="E52" s="219" t="s">
        <v>7630</v>
      </c>
      <c r="F52" s="196"/>
      <c r="G52" s="196"/>
      <c r="H52" s="196"/>
      <c r="I52" s="172" t="s">
        <v>3419</v>
      </c>
      <c r="J52" s="196">
        <v>65</v>
      </c>
      <c r="K52" s="289">
        <v>1308104228</v>
      </c>
      <c r="L52" s="289">
        <v>13081042286</v>
      </c>
      <c r="M52" s="190" t="s">
        <v>6639</v>
      </c>
      <c r="N52" s="190" t="s">
        <v>4936</v>
      </c>
      <c r="O52" s="196">
        <v>0</v>
      </c>
      <c r="P52" s="196">
        <v>0</v>
      </c>
      <c r="Q52" s="196" t="s">
        <v>7731</v>
      </c>
      <c r="R52" s="196" t="s">
        <v>334</v>
      </c>
      <c r="S52" s="196" t="s">
        <v>7732</v>
      </c>
      <c r="T52" s="190" t="s">
        <v>7733</v>
      </c>
      <c r="U52" s="219">
        <v>45981</v>
      </c>
      <c r="V52" s="179" t="s">
        <v>3749</v>
      </c>
      <c r="W52" s="179" t="s">
        <v>7734</v>
      </c>
      <c r="X52" s="179" t="s">
        <v>6641</v>
      </c>
      <c r="Y52" s="219">
        <v>45981</v>
      </c>
      <c r="Z52" s="180">
        <v>3250000</v>
      </c>
      <c r="AA52" s="180">
        <v>0</v>
      </c>
      <c r="AB52" s="212"/>
      <c r="AC52" s="180">
        <v>3250000</v>
      </c>
      <c r="AD52" s="219">
        <v>45986</v>
      </c>
      <c r="AE52" s="180">
        <v>3250000</v>
      </c>
      <c r="AF52" s="347" t="s">
        <v>3735</v>
      </c>
      <c r="AG52" s="180"/>
      <c r="AH52" s="299">
        <v>3250000</v>
      </c>
      <c r="AI52" s="290"/>
    </row>
    <row r="53" spans="1:98" s="158" customFormat="1" ht="24.95" customHeight="1">
      <c r="A53" s="196">
        <v>51</v>
      </c>
      <c r="B53" s="196"/>
      <c r="C53" s="196"/>
      <c r="D53" s="219">
        <v>45952</v>
      </c>
      <c r="E53" s="219" t="s">
        <v>7630</v>
      </c>
      <c r="F53" s="196"/>
      <c r="G53" s="196"/>
      <c r="H53" s="196"/>
      <c r="I53" s="172" t="s">
        <v>3422</v>
      </c>
      <c r="J53" s="196">
        <v>41</v>
      </c>
      <c r="K53" s="289">
        <v>2118648229</v>
      </c>
      <c r="L53" s="289">
        <v>21186482296</v>
      </c>
      <c r="M53" s="190" t="s">
        <v>7735</v>
      </c>
      <c r="N53" s="190" t="s">
        <v>4936</v>
      </c>
      <c r="O53" s="196">
        <v>0</v>
      </c>
      <c r="P53" s="196">
        <v>0</v>
      </c>
      <c r="Q53" s="196" t="s">
        <v>7736</v>
      </c>
      <c r="R53" s="196" t="s">
        <v>5338</v>
      </c>
      <c r="S53" s="196" t="s">
        <v>7737</v>
      </c>
      <c r="T53" s="190" t="s">
        <v>7738</v>
      </c>
      <c r="U53" s="219">
        <v>45981</v>
      </c>
      <c r="V53" s="179" t="s">
        <v>3749</v>
      </c>
      <c r="W53" s="179" t="s">
        <v>7738</v>
      </c>
      <c r="X53" s="179" t="s">
        <v>7101</v>
      </c>
      <c r="Y53" s="219">
        <v>45981</v>
      </c>
      <c r="Z53" s="180">
        <v>2800000</v>
      </c>
      <c r="AA53" s="180">
        <v>0</v>
      </c>
      <c r="AB53" s="212"/>
      <c r="AC53" s="180">
        <v>2800000</v>
      </c>
      <c r="AD53" s="219">
        <v>46006</v>
      </c>
      <c r="AE53" s="180">
        <v>2800000</v>
      </c>
      <c r="AF53" s="347" t="s">
        <v>3735</v>
      </c>
      <c r="AG53" s="180"/>
      <c r="AH53" s="299">
        <v>2800000</v>
      </c>
      <c r="AI53" s="290"/>
    </row>
    <row r="54" spans="1:98" s="158" customFormat="1" ht="24.95" customHeight="1">
      <c r="A54" s="196">
        <v>53</v>
      </c>
      <c r="B54" s="196"/>
      <c r="C54" s="196"/>
      <c r="D54" s="219">
        <v>45957</v>
      </c>
      <c r="E54" s="219" t="s">
        <v>7669</v>
      </c>
      <c r="F54" s="196"/>
      <c r="G54" s="196"/>
      <c r="H54" s="196"/>
      <c r="I54" s="190" t="s">
        <v>2475</v>
      </c>
      <c r="J54" s="196">
        <v>7</v>
      </c>
      <c r="K54" s="289">
        <v>5608800515</v>
      </c>
      <c r="L54" s="289" t="s">
        <v>2476</v>
      </c>
      <c r="M54" s="190" t="s">
        <v>2477</v>
      </c>
      <c r="N54" s="190" t="s">
        <v>2478</v>
      </c>
      <c r="O54" s="196" t="s">
        <v>2479</v>
      </c>
      <c r="P54" s="196" t="s">
        <v>2480</v>
      </c>
      <c r="Q54" s="196" t="s">
        <v>7739</v>
      </c>
      <c r="R54" s="196" t="s">
        <v>334</v>
      </c>
      <c r="S54" s="196" t="s">
        <v>7740</v>
      </c>
      <c r="T54" s="190" t="s">
        <v>2481</v>
      </c>
      <c r="U54" s="219" t="s">
        <v>7741</v>
      </c>
      <c r="V54" s="179" t="s">
        <v>3748</v>
      </c>
      <c r="W54" s="179" t="s">
        <v>2481</v>
      </c>
      <c r="X54" s="179" t="s">
        <v>6787</v>
      </c>
      <c r="Y54" s="219" t="s">
        <v>3811</v>
      </c>
      <c r="Z54" s="180">
        <v>0</v>
      </c>
      <c r="AA54" s="180">
        <v>339430</v>
      </c>
      <c r="AB54" s="212"/>
      <c r="AC54" s="180">
        <v>339430</v>
      </c>
      <c r="AD54" s="219"/>
      <c r="AE54" s="180"/>
      <c r="AF54" s="219">
        <v>46006</v>
      </c>
      <c r="AG54" s="180">
        <v>339430</v>
      </c>
      <c r="AH54" s="299">
        <v>339430</v>
      </c>
      <c r="AI54" s="290"/>
    </row>
    <row r="55" spans="1:98" s="158" customFormat="1" ht="24.95" customHeight="1">
      <c r="A55" s="196">
        <v>54</v>
      </c>
      <c r="B55" s="196"/>
      <c r="C55" s="196"/>
      <c r="D55" s="219">
        <v>45957</v>
      </c>
      <c r="E55" s="219" t="s">
        <v>7669</v>
      </c>
      <c r="F55" s="196"/>
      <c r="G55" s="196"/>
      <c r="H55" s="196"/>
      <c r="I55" s="172" t="s">
        <v>3521</v>
      </c>
      <c r="J55" s="196">
        <v>45</v>
      </c>
      <c r="K55" s="289">
        <v>1258134604</v>
      </c>
      <c r="L55" s="289">
        <v>13385135490</v>
      </c>
      <c r="M55" s="190" t="s">
        <v>7542</v>
      </c>
      <c r="N55" s="190" t="s">
        <v>7549</v>
      </c>
      <c r="O55" s="196" t="s">
        <v>7550</v>
      </c>
      <c r="P55" s="196" t="s">
        <v>7551</v>
      </c>
      <c r="Q55" s="196" t="s">
        <v>5755</v>
      </c>
      <c r="R55" s="196" t="s">
        <v>1024</v>
      </c>
      <c r="S55" s="196" t="s">
        <v>5847</v>
      </c>
      <c r="T55" s="190" t="s">
        <v>5846</v>
      </c>
      <c r="U55" s="219" t="s">
        <v>7742</v>
      </c>
      <c r="V55" s="179" t="s">
        <v>240</v>
      </c>
      <c r="W55" s="179" t="s">
        <v>5846</v>
      </c>
      <c r="X55" s="179" t="s">
        <v>7548</v>
      </c>
      <c r="Y55" s="219">
        <v>45989</v>
      </c>
      <c r="Z55" s="180">
        <v>700000</v>
      </c>
      <c r="AA55" s="180">
        <v>0</v>
      </c>
      <c r="AB55" s="212"/>
      <c r="AC55" s="180">
        <v>700000</v>
      </c>
      <c r="AD55" s="219">
        <v>45992</v>
      </c>
      <c r="AE55" s="180">
        <v>700000</v>
      </c>
      <c r="AF55" s="347" t="s">
        <v>3735</v>
      </c>
      <c r="AG55" s="180"/>
      <c r="AH55" s="299">
        <v>700000</v>
      </c>
      <c r="AI55" s="290"/>
      <c r="CD55" s="159"/>
      <c r="CT55" s="160"/>
    </row>
    <row r="56" spans="1:98" s="158" customFormat="1" ht="24.95" customHeight="1">
      <c r="A56" s="196">
        <v>55</v>
      </c>
      <c r="B56" s="196"/>
      <c r="C56" s="196"/>
      <c r="D56" s="219">
        <v>45957</v>
      </c>
      <c r="E56" s="219" t="s">
        <v>7669</v>
      </c>
      <c r="F56" s="196"/>
      <c r="G56" s="196"/>
      <c r="H56" s="196"/>
      <c r="I56" s="172" t="s">
        <v>3520</v>
      </c>
      <c r="J56" s="196">
        <v>25</v>
      </c>
      <c r="K56" s="289">
        <v>3128183145</v>
      </c>
      <c r="L56" s="289">
        <v>31281831450</v>
      </c>
      <c r="M56" s="190" t="s">
        <v>5836</v>
      </c>
      <c r="N56" s="190" t="s">
        <v>5840</v>
      </c>
      <c r="O56" s="196" t="s">
        <v>5841</v>
      </c>
      <c r="P56" s="196" t="s">
        <v>7743</v>
      </c>
      <c r="Q56" s="196" t="s">
        <v>5755</v>
      </c>
      <c r="R56" s="196" t="s">
        <v>1024</v>
      </c>
      <c r="S56" s="196" t="s">
        <v>5847</v>
      </c>
      <c r="T56" s="190" t="s">
        <v>5846</v>
      </c>
      <c r="U56" s="219">
        <v>45987</v>
      </c>
      <c r="V56" s="179" t="s">
        <v>3749</v>
      </c>
      <c r="W56" s="179" t="s">
        <v>5846</v>
      </c>
      <c r="X56" s="179" t="s">
        <v>5838</v>
      </c>
      <c r="Y56" s="219">
        <v>45989</v>
      </c>
      <c r="Z56" s="180">
        <v>400000</v>
      </c>
      <c r="AA56" s="180">
        <v>400000</v>
      </c>
      <c r="AB56" s="212"/>
      <c r="AC56" s="180">
        <v>800000</v>
      </c>
      <c r="AD56" s="219">
        <v>45992</v>
      </c>
      <c r="AE56" s="180">
        <v>400000</v>
      </c>
      <c r="AF56" s="219">
        <v>46006</v>
      </c>
      <c r="AG56" s="180">
        <v>400000</v>
      </c>
      <c r="AH56" s="299">
        <v>800000</v>
      </c>
      <c r="AI56" s="290"/>
      <c r="CD56" s="159"/>
      <c r="CT56" s="160"/>
    </row>
    <row r="57" spans="1:98" s="186" customFormat="1" ht="24.95" customHeight="1">
      <c r="A57" s="196">
        <v>56</v>
      </c>
      <c r="B57" s="196"/>
      <c r="C57" s="196"/>
      <c r="D57" s="219">
        <v>45958</v>
      </c>
      <c r="E57" s="219" t="s">
        <v>7640</v>
      </c>
      <c r="F57" s="196"/>
      <c r="G57" s="196"/>
      <c r="H57" s="196"/>
      <c r="I57" s="172" t="s">
        <v>3440</v>
      </c>
      <c r="J57" s="196">
        <v>118</v>
      </c>
      <c r="K57" s="289">
        <v>3348600815</v>
      </c>
      <c r="L57" s="289">
        <v>11481588536</v>
      </c>
      <c r="M57" s="190" t="s">
        <v>6395</v>
      </c>
      <c r="N57" s="190" t="s">
        <v>6399</v>
      </c>
      <c r="O57" s="196" t="s">
        <v>6400</v>
      </c>
      <c r="P57" s="196" t="s">
        <v>6401</v>
      </c>
      <c r="Q57" s="196" t="s">
        <v>6407</v>
      </c>
      <c r="R57" s="196" t="s">
        <v>2472</v>
      </c>
      <c r="S57" s="196" t="s">
        <v>7744</v>
      </c>
      <c r="T57" s="190" t="s">
        <v>6406</v>
      </c>
      <c r="U57" s="219">
        <v>45988</v>
      </c>
      <c r="V57" s="179" t="s">
        <v>93</v>
      </c>
      <c r="W57" s="179" t="s">
        <v>7745</v>
      </c>
      <c r="X57" s="179" t="s">
        <v>6397</v>
      </c>
      <c r="Y57" s="219">
        <v>45960</v>
      </c>
      <c r="Z57" s="180">
        <v>3700000</v>
      </c>
      <c r="AA57" s="180">
        <v>0</v>
      </c>
      <c r="AB57" s="212"/>
      <c r="AC57" s="180">
        <v>3700000</v>
      </c>
      <c r="AD57" s="219">
        <v>45971</v>
      </c>
      <c r="AE57" s="180">
        <v>3700000</v>
      </c>
      <c r="AF57" s="347" t="s">
        <v>3735</v>
      </c>
      <c r="AG57" s="180"/>
      <c r="AH57" s="299">
        <v>3700000</v>
      </c>
      <c r="AI57" s="290"/>
      <c r="CD57" s="187"/>
      <c r="CT57" s="188"/>
    </row>
    <row r="58" spans="1:98" s="186" customFormat="1" ht="24.95" customHeight="1">
      <c r="A58" s="196">
        <v>57</v>
      </c>
      <c r="B58" s="196"/>
      <c r="C58" s="196"/>
      <c r="D58" s="217">
        <v>45958</v>
      </c>
      <c r="E58" s="219" t="s">
        <v>7640</v>
      </c>
      <c r="F58" s="196"/>
      <c r="G58" s="196"/>
      <c r="H58" s="196"/>
      <c r="I58" s="190" t="s">
        <v>4373</v>
      </c>
      <c r="J58" s="196">
        <v>20</v>
      </c>
      <c r="K58" s="289" t="s">
        <v>7714</v>
      </c>
      <c r="L58" s="289">
        <v>91201346717</v>
      </c>
      <c r="M58" s="190" t="s">
        <v>5693</v>
      </c>
      <c r="N58" s="190" t="s">
        <v>5697</v>
      </c>
      <c r="O58" s="196">
        <v>0</v>
      </c>
      <c r="P58" s="196">
        <v>0</v>
      </c>
      <c r="Q58" s="196" t="s">
        <v>7746</v>
      </c>
      <c r="R58" s="196" t="s">
        <v>5338</v>
      </c>
      <c r="S58" s="196" t="s">
        <v>7747</v>
      </c>
      <c r="T58" s="190" t="s">
        <v>7748</v>
      </c>
      <c r="U58" s="219">
        <v>45986</v>
      </c>
      <c r="V58" s="179" t="s">
        <v>3746</v>
      </c>
      <c r="W58" s="179" t="s">
        <v>5704</v>
      </c>
      <c r="X58" s="179" t="s">
        <v>5695</v>
      </c>
      <c r="Y58" s="219">
        <v>45986</v>
      </c>
      <c r="Z58" s="180">
        <v>500000</v>
      </c>
      <c r="AA58" s="180">
        <v>1000000</v>
      </c>
      <c r="AB58" s="212"/>
      <c r="AC58" s="180">
        <v>1500000</v>
      </c>
      <c r="AD58" s="219" t="s">
        <v>4808</v>
      </c>
      <c r="AE58" s="180">
        <v>500000</v>
      </c>
      <c r="AF58" s="219">
        <v>46009</v>
      </c>
      <c r="AG58" s="180">
        <v>1000000</v>
      </c>
      <c r="AH58" s="299">
        <v>1500000</v>
      </c>
      <c r="AI58" s="290"/>
      <c r="CD58" s="187"/>
      <c r="CT58" s="188"/>
    </row>
    <row r="59" spans="1:98" s="186" customFormat="1" ht="24.95" customHeight="1">
      <c r="A59" s="196">
        <v>58</v>
      </c>
      <c r="B59" s="196"/>
      <c r="C59" s="196"/>
      <c r="D59" s="217">
        <v>45958</v>
      </c>
      <c r="E59" s="219" t="s">
        <v>7640</v>
      </c>
      <c r="F59" s="196"/>
      <c r="G59" s="196"/>
      <c r="H59" s="196"/>
      <c r="I59" s="190" t="s">
        <v>4384</v>
      </c>
      <c r="J59" s="196">
        <v>22</v>
      </c>
      <c r="K59" s="289" t="s">
        <v>7718</v>
      </c>
      <c r="L59" s="289">
        <v>13581664806</v>
      </c>
      <c r="M59" s="190" t="s">
        <v>6691</v>
      </c>
      <c r="N59" s="190" t="s">
        <v>5697</v>
      </c>
      <c r="O59" s="196">
        <v>0</v>
      </c>
      <c r="P59" s="196">
        <v>0</v>
      </c>
      <c r="Q59" s="196" t="s">
        <v>7749</v>
      </c>
      <c r="R59" s="196" t="s">
        <v>7750</v>
      </c>
      <c r="S59" s="196" t="s">
        <v>7751</v>
      </c>
      <c r="T59" s="190" t="s">
        <v>7752</v>
      </c>
      <c r="U59" s="219">
        <v>45986</v>
      </c>
      <c r="V59" s="179" t="s">
        <v>3746</v>
      </c>
      <c r="W59" s="179" t="s">
        <v>6696</v>
      </c>
      <c r="X59" s="179" t="s">
        <v>6698</v>
      </c>
      <c r="Y59" s="219" t="s">
        <v>3811</v>
      </c>
      <c r="Z59" s="180">
        <v>0</v>
      </c>
      <c r="AA59" s="180">
        <v>1000000</v>
      </c>
      <c r="AB59" s="212"/>
      <c r="AC59" s="180">
        <v>1000000</v>
      </c>
      <c r="AD59" s="219"/>
      <c r="AE59" s="180"/>
      <c r="AF59" s="219">
        <v>46009</v>
      </c>
      <c r="AG59" s="180">
        <v>1000000</v>
      </c>
      <c r="AH59" s="299">
        <v>1000000</v>
      </c>
      <c r="AI59" s="290"/>
      <c r="CD59" s="187"/>
      <c r="CT59" s="188"/>
    </row>
    <row r="60" spans="1:98" s="186" customFormat="1" ht="24.95" customHeight="1">
      <c r="A60" s="196">
        <v>59</v>
      </c>
      <c r="B60" s="196"/>
      <c r="C60" s="196"/>
      <c r="D60" s="217">
        <v>45958</v>
      </c>
      <c r="E60" s="219" t="s">
        <v>7640</v>
      </c>
      <c r="F60" s="196"/>
      <c r="G60" s="196"/>
      <c r="H60" s="196"/>
      <c r="I60" s="190" t="s">
        <v>4393</v>
      </c>
      <c r="J60" s="196">
        <v>18</v>
      </c>
      <c r="K60" s="289" t="s">
        <v>7753</v>
      </c>
      <c r="L60" s="289">
        <v>21486072996</v>
      </c>
      <c r="M60" s="190" t="s">
        <v>7161</v>
      </c>
      <c r="N60" s="190" t="s">
        <v>5697</v>
      </c>
      <c r="O60" s="196">
        <v>0</v>
      </c>
      <c r="P60" s="196">
        <v>0</v>
      </c>
      <c r="Q60" s="196" t="s">
        <v>554</v>
      </c>
      <c r="R60" s="196" t="s">
        <v>345</v>
      </c>
      <c r="S60" s="196" t="s">
        <v>7165</v>
      </c>
      <c r="T60" s="190" t="s">
        <v>7164</v>
      </c>
      <c r="U60" s="219">
        <v>45986</v>
      </c>
      <c r="V60" s="179" t="s">
        <v>3746</v>
      </c>
      <c r="W60" s="179" t="s">
        <v>7164</v>
      </c>
      <c r="X60" s="179" t="s">
        <v>7163</v>
      </c>
      <c r="Y60" s="219" t="s">
        <v>3811</v>
      </c>
      <c r="Z60" s="180">
        <v>0</v>
      </c>
      <c r="AA60" s="180">
        <v>1000000</v>
      </c>
      <c r="AB60" s="212"/>
      <c r="AC60" s="180">
        <v>1000000</v>
      </c>
      <c r="AD60" s="219"/>
      <c r="AE60" s="180"/>
      <c r="AF60" s="219">
        <v>46009</v>
      </c>
      <c r="AG60" s="180">
        <v>1000000</v>
      </c>
      <c r="AH60" s="299">
        <v>1000000</v>
      </c>
      <c r="AI60" s="290"/>
      <c r="CD60" s="187"/>
      <c r="CT60" s="188"/>
    </row>
    <row r="61" spans="1:98" s="186" customFormat="1" ht="24.95" customHeight="1">
      <c r="A61" s="196">
        <v>60</v>
      </c>
      <c r="B61" s="196"/>
      <c r="C61" s="196"/>
      <c r="D61" s="217">
        <v>45959</v>
      </c>
      <c r="E61" s="219" t="s">
        <v>7630</v>
      </c>
      <c r="F61" s="196"/>
      <c r="G61" s="196"/>
      <c r="H61" s="196"/>
      <c r="I61" s="172" t="s">
        <v>3168</v>
      </c>
      <c r="J61" s="196">
        <v>47</v>
      </c>
      <c r="K61" s="289">
        <v>1268638229</v>
      </c>
      <c r="L61" s="289">
        <v>12686382290</v>
      </c>
      <c r="M61" s="190" t="s">
        <v>7167</v>
      </c>
      <c r="N61" s="190" t="s">
        <v>7171</v>
      </c>
      <c r="O61" s="196" t="s">
        <v>7172</v>
      </c>
      <c r="P61" s="196" t="s">
        <v>7173</v>
      </c>
      <c r="Q61" s="196" t="s">
        <v>7754</v>
      </c>
      <c r="R61" s="196" t="s">
        <v>345</v>
      </c>
      <c r="S61" s="196" t="s">
        <v>7755</v>
      </c>
      <c r="T61" s="190" t="s">
        <v>7177</v>
      </c>
      <c r="U61" s="219">
        <v>45986</v>
      </c>
      <c r="V61" s="179" t="s">
        <v>3749</v>
      </c>
      <c r="W61" s="179" t="s">
        <v>7177</v>
      </c>
      <c r="X61" s="179" t="s">
        <v>7169</v>
      </c>
      <c r="Y61" s="219">
        <v>45989</v>
      </c>
      <c r="Z61" s="180">
        <v>400000</v>
      </c>
      <c r="AA61" s="180">
        <v>400000</v>
      </c>
      <c r="AB61" s="212"/>
      <c r="AC61" s="180">
        <v>800000</v>
      </c>
      <c r="AD61" s="219"/>
      <c r="AE61" s="180"/>
      <c r="AF61" s="219">
        <v>46009</v>
      </c>
      <c r="AG61" s="180">
        <v>400000</v>
      </c>
      <c r="AH61" s="299">
        <v>400000</v>
      </c>
      <c r="AI61" s="290"/>
    </row>
    <row r="62" spans="1:98" s="186" customFormat="1" ht="24.95" customHeight="1">
      <c r="A62" s="196">
        <v>61</v>
      </c>
      <c r="B62" s="196"/>
      <c r="C62" s="196"/>
      <c r="D62" s="217">
        <v>45960</v>
      </c>
      <c r="E62" s="219" t="s">
        <v>7636</v>
      </c>
      <c r="F62" s="196"/>
      <c r="G62" s="196"/>
      <c r="H62" s="196"/>
      <c r="I62" s="190" t="s">
        <v>6601</v>
      </c>
      <c r="J62" s="196">
        <v>7</v>
      </c>
      <c r="K62" s="289" t="s">
        <v>7756</v>
      </c>
      <c r="L62" s="289">
        <v>22681269366</v>
      </c>
      <c r="M62" s="190" t="s">
        <v>6602</v>
      </c>
      <c r="N62" s="190" t="s">
        <v>7757</v>
      </c>
      <c r="O62" s="196">
        <v>0</v>
      </c>
      <c r="P62" s="196">
        <v>0</v>
      </c>
      <c r="Q62" s="196" t="s">
        <v>7758</v>
      </c>
      <c r="R62" s="196" t="s">
        <v>7308</v>
      </c>
      <c r="S62" s="196" t="s">
        <v>7759</v>
      </c>
      <c r="T62" s="190" t="s">
        <v>7760</v>
      </c>
      <c r="U62" s="219">
        <v>45986</v>
      </c>
      <c r="V62" s="179" t="s">
        <v>3746</v>
      </c>
      <c r="W62" s="179">
        <v>0</v>
      </c>
      <c r="X62" s="179" t="s">
        <v>6604</v>
      </c>
      <c r="Y62" s="219" t="s">
        <v>3811</v>
      </c>
      <c r="Z62" s="180">
        <v>0</v>
      </c>
      <c r="AA62" s="180">
        <v>1000000</v>
      </c>
      <c r="AB62" s="212"/>
      <c r="AC62" s="180">
        <v>1000000</v>
      </c>
      <c r="AD62" s="219"/>
      <c r="AE62" s="180"/>
      <c r="AF62" s="219">
        <v>46006</v>
      </c>
      <c r="AG62" s="180">
        <v>1000000</v>
      </c>
      <c r="AH62" s="299">
        <v>1000000</v>
      </c>
      <c r="AI62" s="290"/>
    </row>
    <row r="63" spans="1:98" s="186" customFormat="1" ht="24.95" customHeight="1">
      <c r="A63" s="196">
        <v>62</v>
      </c>
      <c r="B63" s="196"/>
      <c r="C63" s="196"/>
      <c r="D63" s="219">
        <v>45961</v>
      </c>
      <c r="E63" s="219" t="s">
        <v>7639</v>
      </c>
      <c r="F63" s="196"/>
      <c r="G63" s="196"/>
      <c r="H63" s="196"/>
      <c r="I63" s="190" t="s">
        <v>2679</v>
      </c>
      <c r="J63" s="196">
        <v>286</v>
      </c>
      <c r="K63" s="289">
        <v>2118713085</v>
      </c>
      <c r="L63" s="289" t="s">
        <v>1984</v>
      </c>
      <c r="M63" s="190" t="s">
        <v>1985</v>
      </c>
      <c r="N63" s="190" t="s">
        <v>5196</v>
      </c>
      <c r="O63" s="196">
        <v>0</v>
      </c>
      <c r="P63" s="196">
        <v>0</v>
      </c>
      <c r="Q63" s="196" t="s">
        <v>7761</v>
      </c>
      <c r="R63" s="196" t="s">
        <v>345</v>
      </c>
      <c r="S63" s="196" t="s">
        <v>7762</v>
      </c>
      <c r="T63" s="190" t="s">
        <v>7763</v>
      </c>
      <c r="U63" s="219">
        <v>45988</v>
      </c>
      <c r="V63" s="179" t="s">
        <v>93</v>
      </c>
      <c r="W63" s="179" t="s">
        <v>7763</v>
      </c>
      <c r="X63" s="179" t="s">
        <v>5195</v>
      </c>
      <c r="Y63" s="219">
        <v>45961</v>
      </c>
      <c r="Z63" s="180">
        <v>11400000</v>
      </c>
      <c r="AA63" s="180">
        <v>0</v>
      </c>
      <c r="AB63" s="212"/>
      <c r="AC63" s="180">
        <v>11400000</v>
      </c>
      <c r="AD63" s="219">
        <v>45975</v>
      </c>
      <c r="AE63" s="180">
        <v>11400000</v>
      </c>
      <c r="AF63" s="347" t="s">
        <v>3735</v>
      </c>
      <c r="AG63" s="180"/>
      <c r="AH63" s="299">
        <v>11400000</v>
      </c>
      <c r="AI63" s="290"/>
      <c r="CD63" s="187"/>
      <c r="CT63" s="188"/>
    </row>
    <row r="64" spans="1:98" s="186" customFormat="1" ht="24.95" customHeight="1">
      <c r="A64" s="196">
        <v>63</v>
      </c>
      <c r="B64" s="196"/>
      <c r="C64" s="196"/>
      <c r="D64" s="219">
        <v>45964</v>
      </c>
      <c r="E64" s="219" t="s">
        <v>7669</v>
      </c>
      <c r="F64" s="196"/>
      <c r="G64" s="196"/>
      <c r="H64" s="196"/>
      <c r="I64" s="190" t="s">
        <v>7613</v>
      </c>
      <c r="J64" s="196">
        <v>17</v>
      </c>
      <c r="K64" s="289" t="s">
        <v>7764</v>
      </c>
      <c r="L64" s="289">
        <v>21488630000</v>
      </c>
      <c r="M64" s="190" t="s">
        <v>5649</v>
      </c>
      <c r="N64" s="190" t="s">
        <v>5653</v>
      </c>
      <c r="O64" s="196" t="s">
        <v>5654</v>
      </c>
      <c r="P64" s="196" t="s">
        <v>5655</v>
      </c>
      <c r="Q64" s="196" t="s">
        <v>5658</v>
      </c>
      <c r="R64" s="196" t="s">
        <v>334</v>
      </c>
      <c r="S64" s="196" t="s">
        <v>5659</v>
      </c>
      <c r="T64" s="190" t="s">
        <v>7765</v>
      </c>
      <c r="U64" s="219">
        <v>45993</v>
      </c>
      <c r="V64" s="179" t="s">
        <v>3746</v>
      </c>
      <c r="W64" s="179" t="s">
        <v>5657</v>
      </c>
      <c r="X64" s="179" t="s">
        <v>5651</v>
      </c>
      <c r="Y64" s="219">
        <v>45994</v>
      </c>
      <c r="Z64" s="180">
        <v>850000</v>
      </c>
      <c r="AA64" s="180">
        <v>0</v>
      </c>
      <c r="AB64" s="212"/>
      <c r="AC64" s="180">
        <v>850000</v>
      </c>
      <c r="AD64" s="219">
        <v>46000</v>
      </c>
      <c r="AE64" s="180">
        <v>850000</v>
      </c>
      <c r="AF64" s="347" t="s">
        <v>3735</v>
      </c>
      <c r="AG64" s="180"/>
      <c r="AH64" s="299">
        <v>850000</v>
      </c>
      <c r="AI64" s="290"/>
    </row>
    <row r="65" spans="1:98" s="186" customFormat="1" ht="24.95" customHeight="1">
      <c r="A65" s="196">
        <v>64</v>
      </c>
      <c r="B65" s="196"/>
      <c r="C65" s="196"/>
      <c r="D65" s="219">
        <v>45965</v>
      </c>
      <c r="E65" s="219" t="s">
        <v>7640</v>
      </c>
      <c r="F65" s="196"/>
      <c r="G65" s="196"/>
      <c r="H65" s="196"/>
      <c r="I65" s="190" t="s">
        <v>2751</v>
      </c>
      <c r="J65" s="196">
        <v>12</v>
      </c>
      <c r="K65" s="289">
        <v>6488102740</v>
      </c>
      <c r="L65" s="289">
        <v>64881027400</v>
      </c>
      <c r="M65" s="190" t="s">
        <v>7589</v>
      </c>
      <c r="N65" s="190" t="s">
        <v>7593</v>
      </c>
      <c r="O65" s="196" t="s">
        <v>3548</v>
      </c>
      <c r="P65" s="196">
        <v>0</v>
      </c>
      <c r="Q65" s="196" t="s">
        <v>7766</v>
      </c>
      <c r="R65" s="196" t="s">
        <v>1062</v>
      </c>
      <c r="S65" s="196" t="s">
        <v>7767</v>
      </c>
      <c r="T65" s="190" t="s">
        <v>7768</v>
      </c>
      <c r="U65" s="219">
        <v>45988</v>
      </c>
      <c r="V65" s="179" t="s">
        <v>3749</v>
      </c>
      <c r="W65" s="179" t="s">
        <v>7595</v>
      </c>
      <c r="X65" s="179" t="s">
        <v>7591</v>
      </c>
      <c r="Y65" s="219">
        <v>45989</v>
      </c>
      <c r="Z65" s="180">
        <v>300000</v>
      </c>
      <c r="AA65" s="180">
        <v>400000</v>
      </c>
      <c r="AB65" s="212"/>
      <c r="AC65" s="180">
        <v>700000</v>
      </c>
      <c r="AD65" s="219">
        <v>45989</v>
      </c>
      <c r="AE65" s="180">
        <v>300000</v>
      </c>
      <c r="AF65" s="219">
        <v>46006</v>
      </c>
      <c r="AG65" s="180">
        <v>400000</v>
      </c>
      <c r="AH65" s="299">
        <v>700000</v>
      </c>
      <c r="AI65" s="290"/>
      <c r="CD65" s="187"/>
      <c r="CT65" s="188"/>
    </row>
    <row r="66" spans="1:98" s="186" customFormat="1" ht="24.95" customHeight="1">
      <c r="A66" s="196">
        <v>65</v>
      </c>
      <c r="B66" s="196"/>
      <c r="C66" s="196"/>
      <c r="D66" s="219">
        <v>45965</v>
      </c>
      <c r="E66" s="219" t="s">
        <v>7640</v>
      </c>
      <c r="F66" s="196"/>
      <c r="G66" s="196"/>
      <c r="H66" s="196"/>
      <c r="I66" s="172" t="s">
        <v>2948</v>
      </c>
      <c r="J66" s="196">
        <v>26</v>
      </c>
      <c r="K66" s="289">
        <v>3128118552</v>
      </c>
      <c r="L66" s="289">
        <v>31281185526</v>
      </c>
      <c r="M66" s="190" t="s">
        <v>5895</v>
      </c>
      <c r="N66" s="190" t="s">
        <v>5899</v>
      </c>
      <c r="O66" s="196" t="s">
        <v>5900</v>
      </c>
      <c r="P66" s="196" t="s">
        <v>5901</v>
      </c>
      <c r="Q66" s="196" t="s">
        <v>7769</v>
      </c>
      <c r="R66" s="196" t="s">
        <v>1267</v>
      </c>
      <c r="S66" s="196" t="s">
        <v>7770</v>
      </c>
      <c r="T66" s="190" t="s">
        <v>2957</v>
      </c>
      <c r="U66" s="219" t="s">
        <v>7771</v>
      </c>
      <c r="V66" s="179" t="s">
        <v>3748</v>
      </c>
      <c r="W66" s="179" t="s">
        <v>7772</v>
      </c>
      <c r="X66" s="179" t="s">
        <v>5897</v>
      </c>
      <c r="Y66" s="219" t="s">
        <v>4620</v>
      </c>
      <c r="Z66" s="180">
        <v>900000</v>
      </c>
      <c r="AA66" s="180">
        <v>400000</v>
      </c>
      <c r="AB66" s="212"/>
      <c r="AC66" s="180">
        <v>1300000</v>
      </c>
      <c r="AD66" s="219">
        <v>45993</v>
      </c>
      <c r="AE66" s="180">
        <v>300000</v>
      </c>
      <c r="AF66" s="219">
        <v>46006</v>
      </c>
      <c r="AG66" s="180">
        <v>400000</v>
      </c>
      <c r="AH66" s="299">
        <v>700000</v>
      </c>
      <c r="AI66" s="290" t="s">
        <v>4619</v>
      </c>
      <c r="CD66" s="187"/>
      <c r="CT66" s="188"/>
    </row>
    <row r="67" spans="1:98" s="186" customFormat="1" ht="24.95" customHeight="1">
      <c r="A67" s="196">
        <v>66</v>
      </c>
      <c r="B67" s="196"/>
      <c r="C67" s="196"/>
      <c r="D67" s="219">
        <v>45965</v>
      </c>
      <c r="E67" s="219" t="s">
        <v>7640</v>
      </c>
      <c r="F67" s="196"/>
      <c r="G67" s="196"/>
      <c r="H67" s="196"/>
      <c r="I67" s="190" t="s">
        <v>3315</v>
      </c>
      <c r="J67" s="196">
        <v>45</v>
      </c>
      <c r="K67" s="289">
        <v>1268663320</v>
      </c>
      <c r="L67" s="289">
        <v>91303758101</v>
      </c>
      <c r="M67" s="190" t="s">
        <v>6837</v>
      </c>
      <c r="N67" s="190" t="s">
        <v>6840</v>
      </c>
      <c r="O67" s="196" t="s">
        <v>6841</v>
      </c>
      <c r="P67" s="196" t="s">
        <v>6842</v>
      </c>
      <c r="Q67" s="196" t="s">
        <v>6846</v>
      </c>
      <c r="R67" s="196">
        <v>0</v>
      </c>
      <c r="S67" s="196" t="s">
        <v>6847</v>
      </c>
      <c r="T67" s="190" t="s">
        <v>6845</v>
      </c>
      <c r="U67" s="219">
        <v>45993</v>
      </c>
      <c r="V67" s="179" t="s">
        <v>3746</v>
      </c>
      <c r="W67" s="179" t="s">
        <v>6845</v>
      </c>
      <c r="X67" s="179" t="s">
        <v>6839</v>
      </c>
      <c r="Y67" s="219">
        <v>45994</v>
      </c>
      <c r="Z67" s="180">
        <v>1000000</v>
      </c>
      <c r="AA67" s="180">
        <v>0</v>
      </c>
      <c r="AB67" s="212"/>
      <c r="AC67" s="180">
        <v>1000000</v>
      </c>
      <c r="AD67" s="219">
        <v>46006</v>
      </c>
      <c r="AE67" s="180">
        <v>1000000</v>
      </c>
      <c r="AF67" s="347" t="s">
        <v>3735</v>
      </c>
      <c r="AG67" s="180"/>
      <c r="AH67" s="299">
        <v>1000000</v>
      </c>
      <c r="AI67" s="197"/>
      <c r="CD67" s="187"/>
      <c r="CT67" s="188"/>
    </row>
    <row r="68" spans="1:98" s="186" customFormat="1" ht="24.95" customHeight="1">
      <c r="A68" s="196">
        <v>67</v>
      </c>
      <c r="B68" s="292"/>
      <c r="C68" s="292"/>
      <c r="D68" s="293">
        <v>45966</v>
      </c>
      <c r="E68" s="219" t="s">
        <v>7630</v>
      </c>
      <c r="F68" s="292"/>
      <c r="G68" s="292"/>
      <c r="H68" s="292"/>
      <c r="I68" s="172" t="s">
        <v>1709</v>
      </c>
      <c r="J68" s="196">
        <v>139</v>
      </c>
      <c r="K68" s="289">
        <v>3128525589</v>
      </c>
      <c r="L68" s="289" t="s">
        <v>2535</v>
      </c>
      <c r="M68" s="190" t="s">
        <v>1710</v>
      </c>
      <c r="N68" s="190" t="s">
        <v>1711</v>
      </c>
      <c r="O68" s="196" t="s">
        <v>1591</v>
      </c>
      <c r="P68" s="196" t="s">
        <v>1592</v>
      </c>
      <c r="Q68" s="196" t="s">
        <v>1589</v>
      </c>
      <c r="R68" s="196" t="s">
        <v>1346</v>
      </c>
      <c r="S68" s="196" t="s">
        <v>1590</v>
      </c>
      <c r="T68" s="190" t="s">
        <v>1712</v>
      </c>
      <c r="U68" s="219" t="s">
        <v>7773</v>
      </c>
      <c r="V68" s="179" t="s">
        <v>240</v>
      </c>
      <c r="W68" s="329" t="s">
        <v>1712</v>
      </c>
      <c r="X68" s="329" t="s">
        <v>6185</v>
      </c>
      <c r="Y68" s="219">
        <v>45966</v>
      </c>
      <c r="Z68" s="180">
        <v>3500000</v>
      </c>
      <c r="AA68" s="180">
        <v>0</v>
      </c>
      <c r="AB68" s="212"/>
      <c r="AC68" s="180">
        <v>3500000</v>
      </c>
      <c r="AD68" s="219">
        <v>46031</v>
      </c>
      <c r="AE68" s="180">
        <v>3500000</v>
      </c>
      <c r="AF68" s="347" t="s">
        <v>3735</v>
      </c>
      <c r="AG68" s="180"/>
      <c r="AH68" s="299">
        <v>3500000</v>
      </c>
      <c r="AI68" s="295"/>
      <c r="CD68" s="187"/>
      <c r="CT68" s="188"/>
    </row>
    <row r="69" spans="1:98" s="158" customFormat="1" ht="24.95" customHeight="1">
      <c r="A69" s="196">
        <v>68</v>
      </c>
      <c r="B69" s="196"/>
      <c r="C69" s="196"/>
      <c r="D69" s="223">
        <v>45968</v>
      </c>
      <c r="E69" s="219" t="s">
        <v>7639</v>
      </c>
      <c r="F69" s="196"/>
      <c r="G69" s="196"/>
      <c r="H69" s="196"/>
      <c r="I69" s="172" t="s">
        <v>3472</v>
      </c>
      <c r="J69" s="196">
        <v>58</v>
      </c>
      <c r="K69" s="289">
        <v>2148678417</v>
      </c>
      <c r="L69" s="289">
        <v>21486784176</v>
      </c>
      <c r="M69" s="190" t="s">
        <v>6009</v>
      </c>
      <c r="N69" s="190" t="s">
        <v>6021</v>
      </c>
      <c r="O69" s="196">
        <v>0</v>
      </c>
      <c r="P69" s="196">
        <v>0</v>
      </c>
      <c r="Q69" s="196" t="s">
        <v>7774</v>
      </c>
      <c r="R69" s="196" t="s">
        <v>7650</v>
      </c>
      <c r="S69" s="196" t="s">
        <v>7775</v>
      </c>
      <c r="T69" s="190" t="s">
        <v>6014</v>
      </c>
      <c r="U69" s="219">
        <v>45987</v>
      </c>
      <c r="V69" s="179" t="s">
        <v>3749</v>
      </c>
      <c r="W69" s="179" t="s">
        <v>6014</v>
      </c>
      <c r="X69" s="179" t="s">
        <v>6019</v>
      </c>
      <c r="Y69" s="219">
        <v>45986</v>
      </c>
      <c r="Z69" s="180">
        <v>2000000</v>
      </c>
      <c r="AA69" s="180">
        <v>0</v>
      </c>
      <c r="AB69" s="212"/>
      <c r="AC69" s="180">
        <v>2000000</v>
      </c>
      <c r="AD69" s="219">
        <v>46001</v>
      </c>
      <c r="AE69" s="180">
        <v>2000000</v>
      </c>
      <c r="AF69" s="347" t="s">
        <v>3735</v>
      </c>
      <c r="AG69" s="180"/>
      <c r="AH69" s="299">
        <v>2000000</v>
      </c>
      <c r="AI69" s="290"/>
    </row>
    <row r="70" spans="1:98" s="158" customFormat="1" ht="24.95" customHeight="1">
      <c r="A70" s="196">
        <v>69</v>
      </c>
      <c r="B70" s="196"/>
      <c r="C70" s="196"/>
      <c r="D70" s="223">
        <v>45971</v>
      </c>
      <c r="E70" s="219" t="s">
        <v>7669</v>
      </c>
      <c r="F70" s="196"/>
      <c r="G70" s="196"/>
      <c r="H70" s="196"/>
      <c r="I70" s="172" t="s">
        <v>3123</v>
      </c>
      <c r="J70" s="196">
        <v>69</v>
      </c>
      <c r="K70" s="289">
        <v>2161021273</v>
      </c>
      <c r="L70" s="289">
        <v>21610212730</v>
      </c>
      <c r="M70" s="190" t="s">
        <v>7289</v>
      </c>
      <c r="N70" s="190" t="s">
        <v>7293</v>
      </c>
      <c r="O70" s="196" t="s">
        <v>7294</v>
      </c>
      <c r="P70" s="196" t="s">
        <v>7295</v>
      </c>
      <c r="Q70" s="196" t="s">
        <v>7301</v>
      </c>
      <c r="R70" s="196" t="s">
        <v>7302</v>
      </c>
      <c r="S70" s="196" t="s">
        <v>7303</v>
      </c>
      <c r="T70" s="190" t="s">
        <v>7776</v>
      </c>
      <c r="U70" s="219">
        <v>45993</v>
      </c>
      <c r="V70" s="179" t="s">
        <v>3746</v>
      </c>
      <c r="W70" s="179" t="s">
        <v>7300</v>
      </c>
      <c r="X70" s="179" t="s">
        <v>7291</v>
      </c>
      <c r="Y70" s="219">
        <v>45994</v>
      </c>
      <c r="Z70" s="180">
        <v>800000</v>
      </c>
      <c r="AA70" s="180">
        <v>0</v>
      </c>
      <c r="AB70" s="212"/>
      <c r="AC70" s="180">
        <v>800000</v>
      </c>
      <c r="AD70" s="219"/>
      <c r="AE70" s="180"/>
      <c r="AF70" s="347" t="s">
        <v>3735</v>
      </c>
      <c r="AG70" s="180"/>
      <c r="AH70" s="299">
        <v>0</v>
      </c>
      <c r="AI70" s="296"/>
    </row>
    <row r="71" spans="1:98" s="186" customFormat="1" ht="24.95" customHeight="1">
      <c r="A71" s="196">
        <v>70</v>
      </c>
      <c r="B71" s="196"/>
      <c r="C71" s="196"/>
      <c r="D71" s="223">
        <v>45971</v>
      </c>
      <c r="E71" s="219" t="s">
        <v>7669</v>
      </c>
      <c r="F71" s="196"/>
      <c r="G71" s="196"/>
      <c r="H71" s="196"/>
      <c r="I71" s="190" t="s">
        <v>3354</v>
      </c>
      <c r="J71" s="196">
        <v>8</v>
      </c>
      <c r="K71" s="289">
        <v>8428701893</v>
      </c>
      <c r="L71" s="289">
        <v>84287018930</v>
      </c>
      <c r="M71" s="190" t="s">
        <v>5995</v>
      </c>
      <c r="N71" s="190" t="s">
        <v>5998</v>
      </c>
      <c r="O71" s="196">
        <v>0</v>
      </c>
      <c r="P71" s="196">
        <v>0</v>
      </c>
      <c r="Q71" s="196" t="s">
        <v>6005</v>
      </c>
      <c r="R71" s="196" t="s">
        <v>1346</v>
      </c>
      <c r="S71" s="196" t="s">
        <v>6006</v>
      </c>
      <c r="T71" s="190" t="s">
        <v>6004</v>
      </c>
      <c r="U71" s="219" t="s">
        <v>7777</v>
      </c>
      <c r="V71" s="179" t="s">
        <v>3748</v>
      </c>
      <c r="W71" s="179" t="s">
        <v>6004</v>
      </c>
      <c r="X71" s="179" t="s">
        <v>5997</v>
      </c>
      <c r="Y71" s="219">
        <v>46001</v>
      </c>
      <c r="Z71" s="180">
        <v>600000</v>
      </c>
      <c r="AA71" s="180">
        <v>400000</v>
      </c>
      <c r="AB71" s="212"/>
      <c r="AC71" s="180">
        <v>1000000</v>
      </c>
      <c r="AD71" s="219">
        <v>46010</v>
      </c>
      <c r="AE71" s="180">
        <v>600000</v>
      </c>
      <c r="AF71" s="219">
        <v>46006</v>
      </c>
      <c r="AG71" s="180">
        <v>400000</v>
      </c>
      <c r="AH71" s="299">
        <v>1000000</v>
      </c>
      <c r="AI71" s="290"/>
      <c r="CD71" s="187"/>
      <c r="CT71" s="188"/>
    </row>
    <row r="72" spans="1:98" s="186" customFormat="1" ht="24.95" customHeight="1">
      <c r="A72" s="196">
        <v>71</v>
      </c>
      <c r="B72" s="196"/>
      <c r="C72" s="196"/>
      <c r="D72" s="217">
        <v>45973</v>
      </c>
      <c r="E72" s="219" t="s">
        <v>7630</v>
      </c>
      <c r="F72" s="196"/>
      <c r="G72" s="196"/>
      <c r="H72" s="196"/>
      <c r="I72" s="190" t="s">
        <v>3514</v>
      </c>
      <c r="J72" s="196">
        <v>340</v>
      </c>
      <c r="K72" s="289">
        <v>4118119799</v>
      </c>
      <c r="L72" s="289" t="s">
        <v>2394</v>
      </c>
      <c r="M72" s="190" t="s">
        <v>7778</v>
      </c>
      <c r="N72" s="190" t="s">
        <v>1847</v>
      </c>
      <c r="O72" s="196">
        <v>0</v>
      </c>
      <c r="P72" s="196">
        <v>0</v>
      </c>
      <c r="Q72" s="196" t="s">
        <v>2282</v>
      </c>
      <c r="R72" s="196" t="s">
        <v>1015</v>
      </c>
      <c r="S72" s="196" t="s">
        <v>1848</v>
      </c>
      <c r="T72" s="190" t="s">
        <v>7779</v>
      </c>
      <c r="U72" s="219">
        <v>46001</v>
      </c>
      <c r="V72" s="179" t="s">
        <v>3746</v>
      </c>
      <c r="W72" s="179" t="s">
        <v>7780</v>
      </c>
      <c r="X72" s="179" t="s">
        <v>6423</v>
      </c>
      <c r="Y72" s="219">
        <v>46001</v>
      </c>
      <c r="Z72" s="180">
        <v>9800000</v>
      </c>
      <c r="AA72" s="180">
        <v>0</v>
      </c>
      <c r="AB72" s="212"/>
      <c r="AC72" s="180">
        <v>9800000</v>
      </c>
      <c r="AD72" s="219">
        <v>46021</v>
      </c>
      <c r="AE72" s="180">
        <v>8200000</v>
      </c>
      <c r="AF72" s="347" t="s">
        <v>3735</v>
      </c>
      <c r="AG72" s="180"/>
      <c r="AH72" s="299">
        <v>8200000</v>
      </c>
      <c r="AI72" s="290" t="s">
        <v>4655</v>
      </c>
      <c r="CD72" s="187"/>
      <c r="CT72" s="188"/>
    </row>
    <row r="73" spans="1:98" s="158" customFormat="1" ht="24.95" customHeight="1">
      <c r="A73" s="196">
        <v>72</v>
      </c>
      <c r="B73" s="196"/>
      <c r="C73" s="196"/>
      <c r="D73" s="217">
        <v>45974</v>
      </c>
      <c r="E73" s="219" t="s">
        <v>7636</v>
      </c>
      <c r="F73" s="196"/>
      <c r="G73" s="196"/>
      <c r="H73" s="196"/>
      <c r="I73" s="190" t="s">
        <v>1922</v>
      </c>
      <c r="J73" s="196">
        <v>340</v>
      </c>
      <c r="K73" s="289">
        <v>2048203788</v>
      </c>
      <c r="L73" s="289" t="s">
        <v>2283</v>
      </c>
      <c r="M73" s="190" t="s">
        <v>1923</v>
      </c>
      <c r="N73" s="190" t="s">
        <v>1924</v>
      </c>
      <c r="O73" s="196" t="s">
        <v>1925</v>
      </c>
      <c r="P73" s="196" t="s">
        <v>2309</v>
      </c>
      <c r="Q73" s="196" t="s">
        <v>2307</v>
      </c>
      <c r="R73" s="196" t="s">
        <v>1024</v>
      </c>
      <c r="S73" s="196" t="s">
        <v>1926</v>
      </c>
      <c r="T73" s="190" t="s">
        <v>1927</v>
      </c>
      <c r="U73" s="219">
        <v>46002</v>
      </c>
      <c r="V73" s="179" t="s">
        <v>3746</v>
      </c>
      <c r="W73" s="179" t="s">
        <v>1927</v>
      </c>
      <c r="X73" s="179" t="s">
        <v>6527</v>
      </c>
      <c r="Y73" s="219">
        <v>46002</v>
      </c>
      <c r="Z73" s="180">
        <v>4900000</v>
      </c>
      <c r="AA73" s="180">
        <v>0</v>
      </c>
      <c r="AB73" s="212"/>
      <c r="AC73" s="180">
        <v>4900000</v>
      </c>
      <c r="AD73" s="219"/>
      <c r="AE73" s="180"/>
      <c r="AF73" s="347" t="s">
        <v>3735</v>
      </c>
      <c r="AG73" s="180"/>
      <c r="AH73" s="299">
        <v>0</v>
      </c>
      <c r="AI73" s="290"/>
      <c r="CD73" s="159"/>
      <c r="CT73" s="160"/>
    </row>
    <row r="74" spans="1:98" s="158" customFormat="1" ht="24.95" customHeight="1">
      <c r="A74" s="196">
        <v>73</v>
      </c>
      <c r="B74" s="196"/>
      <c r="C74" s="196"/>
      <c r="D74" s="217">
        <v>45974</v>
      </c>
      <c r="E74" s="219" t="s">
        <v>7636</v>
      </c>
      <c r="F74" s="196"/>
      <c r="G74" s="196"/>
      <c r="H74" s="196"/>
      <c r="I74" s="190" t="s">
        <v>1935</v>
      </c>
      <c r="J74" s="196">
        <v>240</v>
      </c>
      <c r="K74" s="289">
        <v>1838602229</v>
      </c>
      <c r="L74" s="289" t="s">
        <v>2471</v>
      </c>
      <c r="M74" s="190" t="s">
        <v>6634</v>
      </c>
      <c r="N74" s="190" t="s">
        <v>1571</v>
      </c>
      <c r="O74" s="196" t="s">
        <v>7781</v>
      </c>
      <c r="P74" s="196" t="s">
        <v>1573</v>
      </c>
      <c r="Q74" s="196" t="s">
        <v>2468</v>
      </c>
      <c r="R74" s="196" t="s">
        <v>2472</v>
      </c>
      <c r="S74" s="196" t="s">
        <v>2469</v>
      </c>
      <c r="T74" s="190" t="s">
        <v>2470</v>
      </c>
      <c r="U74" s="219" t="s">
        <v>7782</v>
      </c>
      <c r="V74" s="179" t="s">
        <v>240</v>
      </c>
      <c r="W74" s="179" t="s">
        <v>2470</v>
      </c>
      <c r="X74" s="179" t="s">
        <v>6624</v>
      </c>
      <c r="Y74" s="219">
        <v>46013</v>
      </c>
      <c r="Z74" s="180">
        <v>3000000</v>
      </c>
      <c r="AA74" s="180">
        <v>0</v>
      </c>
      <c r="AB74" s="212"/>
      <c r="AC74" s="180">
        <v>3000000</v>
      </c>
      <c r="AD74" s="219"/>
      <c r="AE74" s="180"/>
      <c r="AF74" s="347" t="s">
        <v>3735</v>
      </c>
      <c r="AG74" s="180"/>
      <c r="AH74" s="299">
        <v>0</v>
      </c>
      <c r="AI74" s="290"/>
      <c r="CD74" s="159"/>
      <c r="CT74" s="160"/>
    </row>
    <row r="75" spans="1:98" s="186" customFormat="1" ht="24.95" customHeight="1">
      <c r="A75" s="196">
        <v>74</v>
      </c>
      <c r="B75" s="196"/>
      <c r="C75" s="196"/>
      <c r="D75" s="217" t="s">
        <v>4483</v>
      </c>
      <c r="E75" s="219" t="e">
        <v>#VALUE!</v>
      </c>
      <c r="F75" s="196"/>
      <c r="G75" s="196"/>
      <c r="H75" s="196"/>
      <c r="I75" s="190" t="s">
        <v>2387</v>
      </c>
      <c r="J75" s="196">
        <v>340</v>
      </c>
      <c r="K75" s="289">
        <v>1078111563</v>
      </c>
      <c r="L75" s="289" t="s">
        <v>2388</v>
      </c>
      <c r="M75" s="190" t="s">
        <v>7191</v>
      </c>
      <c r="N75" s="190" t="s">
        <v>2389</v>
      </c>
      <c r="O75" s="196" t="s">
        <v>7783</v>
      </c>
      <c r="P75" s="196" t="s">
        <v>2390</v>
      </c>
      <c r="Q75" s="196" t="s">
        <v>7784</v>
      </c>
      <c r="R75" s="196" t="s">
        <v>1195</v>
      </c>
      <c r="S75" s="196" t="s">
        <v>7785</v>
      </c>
      <c r="T75" s="190" t="s">
        <v>7786</v>
      </c>
      <c r="U75" s="219">
        <v>46009</v>
      </c>
      <c r="V75" s="179" t="s">
        <v>3749</v>
      </c>
      <c r="W75" s="179" t="s">
        <v>7786</v>
      </c>
      <c r="X75" s="179" t="s">
        <v>7193</v>
      </c>
      <c r="Y75" s="219">
        <v>46013</v>
      </c>
      <c r="Z75" s="180">
        <v>9000000</v>
      </c>
      <c r="AA75" s="180">
        <v>0</v>
      </c>
      <c r="AB75" s="212"/>
      <c r="AC75" s="180">
        <v>9000000</v>
      </c>
      <c r="AD75" s="219"/>
      <c r="AE75" s="180"/>
      <c r="AF75" s="219"/>
      <c r="AG75" s="180"/>
      <c r="AH75" s="299">
        <v>0</v>
      </c>
      <c r="AI75" s="290"/>
      <c r="CD75" s="187"/>
      <c r="CT75" s="188"/>
    </row>
    <row r="76" spans="1:98" s="186" customFormat="1" ht="24.95" customHeight="1">
      <c r="A76" s="196">
        <v>75</v>
      </c>
      <c r="B76" s="196"/>
      <c r="C76" s="196"/>
      <c r="D76" s="219">
        <v>45980</v>
      </c>
      <c r="E76" s="219" t="s">
        <v>7630</v>
      </c>
      <c r="F76" s="196"/>
      <c r="G76" s="196"/>
      <c r="H76" s="196"/>
      <c r="I76" s="190" t="s">
        <v>2517</v>
      </c>
      <c r="J76" s="196">
        <v>10</v>
      </c>
      <c r="K76" s="289">
        <v>7478602912</v>
      </c>
      <c r="L76" s="289" t="s">
        <v>2521</v>
      </c>
      <c r="M76" s="190" t="s">
        <v>2522</v>
      </c>
      <c r="N76" s="190" t="s">
        <v>7787</v>
      </c>
      <c r="O76" s="196" t="s">
        <v>2523</v>
      </c>
      <c r="P76" s="196" t="s">
        <v>2524</v>
      </c>
      <c r="Q76" s="196" t="s">
        <v>2518</v>
      </c>
      <c r="R76" s="196" t="s">
        <v>1062</v>
      </c>
      <c r="S76" s="196" t="s">
        <v>2519</v>
      </c>
      <c r="T76" s="190" t="s">
        <v>2520</v>
      </c>
      <c r="U76" s="219">
        <v>46007</v>
      </c>
      <c r="V76" s="179" t="s">
        <v>3746</v>
      </c>
      <c r="W76" s="179" t="s">
        <v>2520</v>
      </c>
      <c r="X76" s="179" t="s">
        <v>6587</v>
      </c>
      <c r="Y76" s="219">
        <v>46007</v>
      </c>
      <c r="Z76" s="180">
        <v>100000</v>
      </c>
      <c r="AA76" s="180">
        <v>400000</v>
      </c>
      <c r="AB76" s="212"/>
      <c r="AC76" s="180">
        <v>500000</v>
      </c>
      <c r="AD76" s="219"/>
      <c r="AE76" s="180"/>
      <c r="AF76" s="347" t="s">
        <v>3735</v>
      </c>
      <c r="AG76" s="180"/>
      <c r="AH76" s="299">
        <v>0</v>
      </c>
      <c r="AI76" s="290"/>
      <c r="CD76" s="187"/>
      <c r="CT76" s="188"/>
    </row>
    <row r="77" spans="1:98" s="158" customFormat="1" ht="24.95" customHeight="1">
      <c r="A77" s="196">
        <v>76</v>
      </c>
      <c r="B77" s="196"/>
      <c r="C77" s="196"/>
      <c r="D77" s="219">
        <v>45981</v>
      </c>
      <c r="E77" s="219" t="s">
        <v>7636</v>
      </c>
      <c r="F77" s="196"/>
      <c r="G77" s="196"/>
      <c r="H77" s="196"/>
      <c r="I77" s="190" t="s">
        <v>3325</v>
      </c>
      <c r="J77" s="196">
        <v>46</v>
      </c>
      <c r="K77" s="289">
        <v>4558100330</v>
      </c>
      <c r="L77" s="289">
        <v>45581003300</v>
      </c>
      <c r="M77" s="190" t="s">
        <v>6897</v>
      </c>
      <c r="N77" s="190" t="s">
        <v>6901</v>
      </c>
      <c r="O77" s="196" t="s">
        <v>6902</v>
      </c>
      <c r="P77" s="196" t="s">
        <v>6903</v>
      </c>
      <c r="Q77" s="196" t="s">
        <v>7788</v>
      </c>
      <c r="R77" s="196" t="s">
        <v>1346</v>
      </c>
      <c r="S77" s="196" t="s">
        <v>7789</v>
      </c>
      <c r="T77" s="190" t="s">
        <v>7790</v>
      </c>
      <c r="U77" s="219">
        <v>46007</v>
      </c>
      <c r="V77" s="179" t="s">
        <v>3746</v>
      </c>
      <c r="W77" s="179" t="s">
        <v>6906</v>
      </c>
      <c r="X77" s="179" t="s">
        <v>6899</v>
      </c>
      <c r="Y77" s="219">
        <v>46007</v>
      </c>
      <c r="Z77" s="180">
        <v>2900000</v>
      </c>
      <c r="AA77" s="180">
        <v>400000</v>
      </c>
      <c r="AB77" s="212"/>
      <c r="AC77" s="180">
        <v>3300000</v>
      </c>
      <c r="AD77" s="219">
        <v>46022</v>
      </c>
      <c r="AE77" s="180">
        <v>2900000</v>
      </c>
      <c r="AF77" s="219"/>
      <c r="AG77" s="180"/>
      <c r="AH77" s="299">
        <v>2900000</v>
      </c>
      <c r="AI77" s="290"/>
      <c r="CD77" s="159"/>
      <c r="CT77" s="160"/>
    </row>
    <row r="78" spans="1:98" s="158" customFormat="1" ht="24.95" customHeight="1">
      <c r="A78" s="196">
        <v>77</v>
      </c>
      <c r="B78" s="196"/>
      <c r="C78" s="196"/>
      <c r="D78" s="219">
        <v>45982</v>
      </c>
      <c r="E78" s="219" t="s">
        <v>7639</v>
      </c>
      <c r="F78" s="196"/>
      <c r="G78" s="196"/>
      <c r="H78" s="196"/>
      <c r="I78" s="249" t="s">
        <v>2867</v>
      </c>
      <c r="J78" s="196">
        <v>217</v>
      </c>
      <c r="K78" s="289">
        <v>1048118121</v>
      </c>
      <c r="L78" s="289">
        <v>10481181216</v>
      </c>
      <c r="M78" s="190" t="s">
        <v>2868</v>
      </c>
      <c r="N78" s="190" t="s">
        <v>2869</v>
      </c>
      <c r="O78" s="196">
        <v>0</v>
      </c>
      <c r="P78" s="196">
        <v>0</v>
      </c>
      <c r="Q78" s="196" t="s">
        <v>7791</v>
      </c>
      <c r="R78" s="196">
        <v>0</v>
      </c>
      <c r="S78" s="196" t="s">
        <v>7257</v>
      </c>
      <c r="T78" s="190" t="s">
        <v>7792</v>
      </c>
      <c r="U78" s="219">
        <v>46002</v>
      </c>
      <c r="V78" s="179" t="s">
        <v>93</v>
      </c>
      <c r="W78" s="179" t="s">
        <v>7792</v>
      </c>
      <c r="X78" s="179" t="s">
        <v>7252</v>
      </c>
      <c r="Y78" s="219">
        <v>46002</v>
      </c>
      <c r="Z78" s="180">
        <v>5600000</v>
      </c>
      <c r="AA78" s="180">
        <v>0</v>
      </c>
      <c r="AB78" s="212"/>
      <c r="AC78" s="180">
        <v>5600000</v>
      </c>
      <c r="AD78" s="219"/>
      <c r="AE78" s="180"/>
      <c r="AF78" s="347" t="s">
        <v>3735</v>
      </c>
      <c r="AG78" s="180"/>
      <c r="AH78" s="299">
        <v>0</v>
      </c>
      <c r="AI78" s="290"/>
      <c r="CD78" s="159"/>
      <c r="CT78" s="160"/>
    </row>
    <row r="79" spans="1:98" s="158" customFormat="1" ht="24.95" customHeight="1">
      <c r="A79" s="196">
        <v>78</v>
      </c>
      <c r="B79" s="196"/>
      <c r="C79" s="196"/>
      <c r="D79" s="217" t="s">
        <v>4521</v>
      </c>
      <c r="E79" s="219" t="e">
        <v>#VALUE!</v>
      </c>
      <c r="F79" s="196"/>
      <c r="G79" s="196"/>
      <c r="H79" s="196"/>
      <c r="I79" s="190" t="s">
        <v>1907</v>
      </c>
      <c r="J79" s="196">
        <v>223</v>
      </c>
      <c r="K79" s="289">
        <v>2208113641</v>
      </c>
      <c r="L79" s="289" t="s">
        <v>2473</v>
      </c>
      <c r="M79" s="190" t="s">
        <v>5085</v>
      </c>
      <c r="N79" s="190" t="s">
        <v>1571</v>
      </c>
      <c r="O79" s="196" t="s">
        <v>1908</v>
      </c>
      <c r="P79" s="196" t="s">
        <v>1573</v>
      </c>
      <c r="Q79" s="196" t="s">
        <v>2468</v>
      </c>
      <c r="R79" s="196" t="s">
        <v>2472</v>
      </c>
      <c r="S79" s="196" t="s">
        <v>2469</v>
      </c>
      <c r="T79" s="190" t="s">
        <v>2470</v>
      </c>
      <c r="U79" s="219">
        <v>46014</v>
      </c>
      <c r="V79" s="179" t="s">
        <v>3749</v>
      </c>
      <c r="W79" s="179" t="s">
        <v>2470</v>
      </c>
      <c r="X79" s="179" t="s">
        <v>5087</v>
      </c>
      <c r="Y79" s="219">
        <v>46013</v>
      </c>
      <c r="Z79" s="180">
        <v>7500000</v>
      </c>
      <c r="AA79" s="180">
        <v>0</v>
      </c>
      <c r="AB79" s="212"/>
      <c r="AC79" s="180">
        <v>7500000</v>
      </c>
      <c r="AD79" s="219"/>
      <c r="AE79" s="180"/>
      <c r="AF79" s="347" t="s">
        <v>3735</v>
      </c>
      <c r="AG79" s="180"/>
      <c r="AH79" s="299">
        <v>0</v>
      </c>
      <c r="AI79" s="290"/>
      <c r="CD79" s="159"/>
      <c r="CT79" s="160"/>
    </row>
    <row r="80" spans="1:98" s="158" customFormat="1" ht="24.95" customHeight="1">
      <c r="A80" s="196">
        <v>79</v>
      </c>
      <c r="B80" s="196"/>
      <c r="C80" s="196"/>
      <c r="D80" s="217" t="s">
        <v>4600</v>
      </c>
      <c r="E80" s="219" t="e">
        <v>#VALUE!</v>
      </c>
      <c r="F80" s="196"/>
      <c r="G80" s="196"/>
      <c r="H80" s="196"/>
      <c r="I80" s="190" t="s">
        <v>2391</v>
      </c>
      <c r="J80" s="196">
        <v>22</v>
      </c>
      <c r="K80" s="289">
        <v>3118204843</v>
      </c>
      <c r="L80" s="289" t="s">
        <v>2392</v>
      </c>
      <c r="M80" s="190" t="s">
        <v>2393</v>
      </c>
      <c r="N80" s="190" t="s">
        <v>1849</v>
      </c>
      <c r="O80" s="196" t="s">
        <v>1850</v>
      </c>
      <c r="P80" s="196" t="s">
        <v>1851</v>
      </c>
      <c r="Q80" s="196" t="s">
        <v>1852</v>
      </c>
      <c r="R80" s="196">
        <v>0</v>
      </c>
      <c r="S80" s="196" t="s">
        <v>1853</v>
      </c>
      <c r="T80" s="190" t="s">
        <v>1854</v>
      </c>
      <c r="U80" s="219">
        <v>46013</v>
      </c>
      <c r="V80" s="179" t="s">
        <v>93</v>
      </c>
      <c r="W80" s="179" t="s">
        <v>7793</v>
      </c>
      <c r="X80" s="179" t="s">
        <v>6280</v>
      </c>
      <c r="Y80" s="219">
        <v>46015</v>
      </c>
      <c r="Z80" s="180">
        <v>2600000</v>
      </c>
      <c r="AA80" s="180">
        <v>400000</v>
      </c>
      <c r="AB80" s="212"/>
      <c r="AC80" s="180">
        <v>3000000</v>
      </c>
      <c r="AD80" s="219"/>
      <c r="AE80" s="180"/>
      <c r="AF80" s="219"/>
      <c r="AG80" s="180"/>
      <c r="AH80" s="299">
        <v>0</v>
      </c>
      <c r="AI80" s="290"/>
      <c r="CD80" s="159"/>
      <c r="CT80" s="160"/>
    </row>
    <row r="81" spans="1:98" s="186" customFormat="1" ht="24.95" customHeight="1">
      <c r="A81" s="196">
        <v>80</v>
      </c>
      <c r="B81" s="196"/>
      <c r="C81" s="196"/>
      <c r="D81" s="217">
        <v>45986</v>
      </c>
      <c r="E81" s="219" t="s">
        <v>7640</v>
      </c>
      <c r="F81" s="196"/>
      <c r="G81" s="196"/>
      <c r="H81" s="196"/>
      <c r="I81" s="190" t="s">
        <v>1422</v>
      </c>
      <c r="J81" s="196">
        <v>3</v>
      </c>
      <c r="K81" s="289">
        <v>3128609757</v>
      </c>
      <c r="L81" s="289" t="s">
        <v>2544</v>
      </c>
      <c r="M81" s="190" t="s">
        <v>1423</v>
      </c>
      <c r="N81" s="190" t="s">
        <v>1424</v>
      </c>
      <c r="O81" s="196" t="s">
        <v>1427</v>
      </c>
      <c r="P81" s="196" t="s">
        <v>1428</v>
      </c>
      <c r="Q81" s="196" t="s">
        <v>1423</v>
      </c>
      <c r="R81" s="196" t="s">
        <v>31</v>
      </c>
      <c r="S81" s="196" t="s">
        <v>1426</v>
      </c>
      <c r="T81" s="190" t="s">
        <v>1425</v>
      </c>
      <c r="U81" s="219">
        <v>46007</v>
      </c>
      <c r="V81" s="179" t="s">
        <v>3746</v>
      </c>
      <c r="W81" s="179" t="s">
        <v>1425</v>
      </c>
      <c r="X81" s="179" t="s">
        <v>7269</v>
      </c>
      <c r="Y81" s="219" t="s">
        <v>3811</v>
      </c>
      <c r="Z81" s="180">
        <v>0</v>
      </c>
      <c r="AA81" s="180">
        <v>400000</v>
      </c>
      <c r="AB81" s="212"/>
      <c r="AC81" s="180">
        <v>400000</v>
      </c>
      <c r="AD81" s="219"/>
      <c r="AE81" s="180"/>
      <c r="AF81" s="219"/>
      <c r="AG81" s="180"/>
      <c r="AH81" s="299">
        <v>0</v>
      </c>
      <c r="AI81" s="290"/>
      <c r="CD81" s="187"/>
      <c r="CT81" s="188"/>
    </row>
    <row r="82" spans="1:98" s="186" customFormat="1" ht="24.95" customHeight="1">
      <c r="A82" s="196">
        <v>81</v>
      </c>
      <c r="B82" s="196"/>
      <c r="C82" s="196"/>
      <c r="D82" s="217" t="s">
        <v>4576</v>
      </c>
      <c r="E82" s="219" t="e">
        <v>#VALUE!</v>
      </c>
      <c r="F82" s="196"/>
      <c r="G82" s="196"/>
      <c r="H82" s="196"/>
      <c r="I82" s="190" t="s">
        <v>1636</v>
      </c>
      <c r="J82" s="196">
        <v>750</v>
      </c>
      <c r="K82" s="289">
        <v>1148116377</v>
      </c>
      <c r="L82" s="289" t="s">
        <v>2310</v>
      </c>
      <c r="M82" s="190" t="s">
        <v>1637</v>
      </c>
      <c r="N82" s="190" t="s">
        <v>1638</v>
      </c>
      <c r="O82" s="196" t="s">
        <v>1642</v>
      </c>
      <c r="P82" s="196" t="s">
        <v>1643</v>
      </c>
      <c r="Q82" s="196" t="s">
        <v>1640</v>
      </c>
      <c r="R82" s="196" t="s">
        <v>1024</v>
      </c>
      <c r="S82" s="196" t="s">
        <v>1641</v>
      </c>
      <c r="T82" s="190" t="s">
        <v>1639</v>
      </c>
      <c r="U82" s="219">
        <v>46021</v>
      </c>
      <c r="V82" s="179" t="s">
        <v>3746</v>
      </c>
      <c r="W82" s="179" t="s">
        <v>1639</v>
      </c>
      <c r="X82" s="179" t="s">
        <v>5936</v>
      </c>
      <c r="Y82" s="219"/>
      <c r="Z82" s="180">
        <v>15000000</v>
      </c>
      <c r="AA82" s="180">
        <v>0</v>
      </c>
      <c r="AB82" s="212"/>
      <c r="AC82" s="180">
        <v>15000000</v>
      </c>
      <c r="AD82" s="219"/>
      <c r="AE82" s="180"/>
      <c r="AF82" s="347" t="s">
        <v>3735</v>
      </c>
      <c r="AG82" s="180"/>
      <c r="AH82" s="299">
        <v>0</v>
      </c>
      <c r="AI82" s="290"/>
      <c r="CD82" s="187"/>
      <c r="CT82" s="188"/>
    </row>
    <row r="83" spans="1:98" s="186" customFormat="1" ht="24.95" customHeight="1">
      <c r="A83" s="196">
        <v>82</v>
      </c>
      <c r="B83" s="196"/>
      <c r="C83" s="196"/>
      <c r="D83" s="219">
        <v>45987</v>
      </c>
      <c r="E83" s="219" t="s">
        <v>7630</v>
      </c>
      <c r="F83" s="196"/>
      <c r="G83" s="196"/>
      <c r="H83" s="196"/>
      <c r="I83" s="172" t="s">
        <v>7629</v>
      </c>
      <c r="J83" s="196">
        <v>20</v>
      </c>
      <c r="K83" s="289" t="s">
        <v>4034</v>
      </c>
      <c r="L83" s="289">
        <v>58881004746</v>
      </c>
      <c r="M83" s="190" t="s">
        <v>6918</v>
      </c>
      <c r="N83" s="190" t="s">
        <v>6920</v>
      </c>
      <c r="O83" s="196">
        <v>0</v>
      </c>
      <c r="P83" s="196">
        <v>0</v>
      </c>
      <c r="Q83" s="196" t="s">
        <v>6914</v>
      </c>
      <c r="R83" s="196" t="s">
        <v>6915</v>
      </c>
      <c r="S83" s="196" t="s">
        <v>4033</v>
      </c>
      <c r="T83" s="190" t="s">
        <v>7794</v>
      </c>
      <c r="U83" s="219">
        <v>46007</v>
      </c>
      <c r="V83" s="179" t="s">
        <v>3746</v>
      </c>
      <c r="W83" s="179">
        <v>0</v>
      </c>
      <c r="X83" s="179" t="s">
        <v>6919</v>
      </c>
      <c r="Y83" s="219" t="s">
        <v>3811</v>
      </c>
      <c r="Z83" s="180">
        <v>0</v>
      </c>
      <c r="AA83" s="180">
        <v>937090</v>
      </c>
      <c r="AB83" s="212"/>
      <c r="AC83" s="180">
        <v>937090</v>
      </c>
      <c r="AD83" s="219"/>
      <c r="AE83" s="180"/>
      <c r="AF83" s="219"/>
      <c r="AG83" s="180"/>
      <c r="AH83" s="299">
        <v>0</v>
      </c>
      <c r="AI83" s="290"/>
      <c r="CD83" s="187"/>
      <c r="CT83" s="188"/>
    </row>
    <row r="84" spans="1:98" s="186" customFormat="1" ht="24.95" customHeight="1">
      <c r="A84" s="196">
        <v>83</v>
      </c>
      <c r="B84" s="196"/>
      <c r="C84" s="196"/>
      <c r="D84" s="217">
        <v>45992</v>
      </c>
      <c r="E84" s="219" t="s">
        <v>7669</v>
      </c>
      <c r="F84" s="196"/>
      <c r="G84" s="196"/>
      <c r="H84" s="196"/>
      <c r="I84" s="190" t="s">
        <v>1835</v>
      </c>
      <c r="J84" s="196">
        <v>65</v>
      </c>
      <c r="K84" s="289">
        <v>1248148819</v>
      </c>
      <c r="L84" s="289">
        <v>31285467170</v>
      </c>
      <c r="M84" s="190" t="s">
        <v>1449</v>
      </c>
      <c r="N84" s="190" t="s">
        <v>7795</v>
      </c>
      <c r="O84" s="196" t="s">
        <v>1836</v>
      </c>
      <c r="P84" s="196" t="s">
        <v>1837</v>
      </c>
      <c r="Q84" s="196" t="s">
        <v>2613</v>
      </c>
      <c r="R84" s="196" t="s">
        <v>1195</v>
      </c>
      <c r="S84" s="196" t="s">
        <v>1838</v>
      </c>
      <c r="T84" s="190" t="s">
        <v>1839</v>
      </c>
      <c r="U84" s="219" t="s">
        <v>4746</v>
      </c>
      <c r="V84" s="179" t="s">
        <v>4747</v>
      </c>
      <c r="W84" s="179" t="s">
        <v>1450</v>
      </c>
      <c r="X84" s="179" t="s">
        <v>5290</v>
      </c>
      <c r="Y84" s="219">
        <v>46015</v>
      </c>
      <c r="Z84" s="180">
        <v>500000</v>
      </c>
      <c r="AA84" s="180">
        <v>0</v>
      </c>
      <c r="AB84" s="212"/>
      <c r="AC84" s="180">
        <v>500000</v>
      </c>
      <c r="AD84" s="219">
        <v>46387</v>
      </c>
      <c r="AE84" s="180">
        <v>500000</v>
      </c>
      <c r="AF84" s="347" t="s">
        <v>3735</v>
      </c>
      <c r="AG84" s="180"/>
      <c r="AH84" s="299">
        <v>500000</v>
      </c>
      <c r="AI84" s="290"/>
      <c r="CD84" s="187"/>
      <c r="CT84" s="188"/>
    </row>
    <row r="85" spans="1:98" s="158" customFormat="1" ht="26.45" customHeight="1">
      <c r="A85" s="196">
        <v>84</v>
      </c>
      <c r="B85" s="196"/>
      <c r="C85" s="196"/>
      <c r="D85" s="217">
        <v>45993</v>
      </c>
      <c r="E85" s="219" t="s">
        <v>7640</v>
      </c>
      <c r="F85" s="291"/>
      <c r="G85" s="196"/>
      <c r="H85" s="291"/>
      <c r="I85" s="172" t="s">
        <v>3098</v>
      </c>
      <c r="J85" s="196">
        <v>68</v>
      </c>
      <c r="K85" s="289">
        <v>1258187120</v>
      </c>
      <c r="L85" s="289">
        <v>92229694161</v>
      </c>
      <c r="M85" s="190" t="s">
        <v>7110</v>
      </c>
      <c r="N85" s="190" t="s">
        <v>7114</v>
      </c>
      <c r="O85" s="196" t="s">
        <v>7115</v>
      </c>
      <c r="P85" s="196" t="s">
        <v>7116</v>
      </c>
      <c r="Q85" s="196" t="s">
        <v>7119</v>
      </c>
      <c r="R85" s="196" t="s">
        <v>676</v>
      </c>
      <c r="S85" s="196" t="s">
        <v>7796</v>
      </c>
      <c r="T85" s="190" t="s">
        <v>7797</v>
      </c>
      <c r="U85" s="219" t="s">
        <v>4746</v>
      </c>
      <c r="V85" s="179" t="s">
        <v>4747</v>
      </c>
      <c r="W85" s="179" t="s">
        <v>7118</v>
      </c>
      <c r="X85" s="179" t="s">
        <v>7112</v>
      </c>
      <c r="Y85" s="219">
        <v>46015</v>
      </c>
      <c r="Z85" s="180">
        <v>450000</v>
      </c>
      <c r="AA85" s="180">
        <v>0</v>
      </c>
      <c r="AB85" s="212"/>
      <c r="AC85" s="180">
        <v>450000</v>
      </c>
      <c r="AD85" s="219"/>
      <c r="AE85" s="180"/>
      <c r="AF85" s="347" t="s">
        <v>3735</v>
      </c>
      <c r="AG85" s="180"/>
      <c r="AH85" s="299">
        <v>0</v>
      </c>
      <c r="AI85" s="262"/>
    </row>
    <row r="86" spans="1:98" s="158" customFormat="1" ht="24.95" customHeight="1">
      <c r="A86" s="196">
        <v>85</v>
      </c>
      <c r="B86" s="196"/>
      <c r="C86" s="196"/>
      <c r="D86" s="217">
        <v>45995</v>
      </c>
      <c r="E86" s="219" t="s">
        <v>7636</v>
      </c>
      <c r="F86" s="291"/>
      <c r="G86" s="196"/>
      <c r="H86" s="291"/>
      <c r="I86" s="172" t="s">
        <v>4715</v>
      </c>
      <c r="J86" s="196">
        <v>342</v>
      </c>
      <c r="K86" s="289">
        <v>1168107777</v>
      </c>
      <c r="L86" s="289">
        <v>11681077776</v>
      </c>
      <c r="M86" s="190" t="s">
        <v>6379</v>
      </c>
      <c r="N86" s="190" t="s">
        <v>6382</v>
      </c>
      <c r="O86" s="196" t="s">
        <v>1310</v>
      </c>
      <c r="P86" s="196" t="s">
        <v>1311</v>
      </c>
      <c r="Q86" s="196" t="s">
        <v>1308</v>
      </c>
      <c r="R86" s="196" t="s">
        <v>345</v>
      </c>
      <c r="S86" s="196" t="s">
        <v>1309</v>
      </c>
      <c r="T86" s="190" t="s">
        <v>1307</v>
      </c>
      <c r="U86" s="219">
        <v>46022</v>
      </c>
      <c r="V86" s="179" t="s">
        <v>93</v>
      </c>
      <c r="W86" s="179" t="s">
        <v>1307</v>
      </c>
      <c r="X86" s="179" t="s">
        <v>6380</v>
      </c>
      <c r="Y86" s="219">
        <v>46008</v>
      </c>
      <c r="Z86" s="180">
        <v>10600000</v>
      </c>
      <c r="AA86" s="180">
        <v>0</v>
      </c>
      <c r="AB86" s="212"/>
      <c r="AC86" s="180">
        <v>10600000</v>
      </c>
      <c r="AD86" s="219">
        <v>46021</v>
      </c>
      <c r="AE86" s="180">
        <v>10600000</v>
      </c>
      <c r="AF86" s="347" t="s">
        <v>3735</v>
      </c>
      <c r="AG86" s="180"/>
      <c r="AH86" s="299">
        <v>10600000</v>
      </c>
      <c r="AI86" s="262"/>
    </row>
    <row r="87" spans="1:98" s="186" customFormat="1" ht="24.95" customHeight="1">
      <c r="A87" s="196">
        <v>86</v>
      </c>
      <c r="B87" s="196"/>
      <c r="C87" s="196"/>
      <c r="D87" s="217">
        <v>45995</v>
      </c>
      <c r="E87" s="219" t="s">
        <v>7636</v>
      </c>
      <c r="F87" s="196"/>
      <c r="G87" s="196"/>
      <c r="H87" s="196"/>
      <c r="I87" s="172" t="s">
        <v>3093</v>
      </c>
      <c r="J87" s="196">
        <v>4</v>
      </c>
      <c r="K87" s="289">
        <v>1198130845</v>
      </c>
      <c r="L87" s="289">
        <v>91303824841</v>
      </c>
      <c r="M87" s="190" t="s">
        <v>6956</v>
      </c>
      <c r="N87" s="190" t="s">
        <v>6980</v>
      </c>
      <c r="O87" s="196" t="s">
        <v>3145</v>
      </c>
      <c r="P87" s="196" t="s">
        <v>6981</v>
      </c>
      <c r="Q87" s="196" t="s">
        <v>7798</v>
      </c>
      <c r="R87" s="196" t="s">
        <v>7027</v>
      </c>
      <c r="S87" s="196" t="s">
        <v>7799</v>
      </c>
      <c r="T87" s="190" t="s">
        <v>7800</v>
      </c>
      <c r="U87" s="219" t="s">
        <v>7801</v>
      </c>
      <c r="V87" s="179" t="s">
        <v>240</v>
      </c>
      <c r="W87" s="179" t="s">
        <v>6967</v>
      </c>
      <c r="X87" s="179" t="s">
        <v>6978</v>
      </c>
      <c r="Y87" s="219" t="s">
        <v>4812</v>
      </c>
      <c r="Z87" s="180">
        <v>1000000</v>
      </c>
      <c r="AA87" s="180">
        <v>0</v>
      </c>
      <c r="AB87" s="212"/>
      <c r="AC87" s="180">
        <v>1000000</v>
      </c>
      <c r="AD87" s="219">
        <v>46030</v>
      </c>
      <c r="AE87" s="180">
        <v>1000000</v>
      </c>
      <c r="AF87" s="347" t="s">
        <v>3735</v>
      </c>
      <c r="AG87" s="180"/>
      <c r="AH87" s="299">
        <v>1000000</v>
      </c>
      <c r="AI87" s="290"/>
      <c r="CD87" s="187"/>
      <c r="CT87" s="188"/>
    </row>
    <row r="88" spans="1:98" s="186" customFormat="1" ht="24.95" customHeight="1">
      <c r="A88" s="196">
        <v>87</v>
      </c>
      <c r="B88" s="196"/>
      <c r="C88" s="196"/>
      <c r="D88" s="217">
        <v>45999</v>
      </c>
      <c r="E88" s="219" t="s">
        <v>7669</v>
      </c>
      <c r="F88" s="196"/>
      <c r="G88" s="196"/>
      <c r="H88" s="196"/>
      <c r="I88" s="172" t="s">
        <v>2870</v>
      </c>
      <c r="J88" s="196">
        <v>7</v>
      </c>
      <c r="K88" s="289">
        <v>4098618375</v>
      </c>
      <c r="L88" s="289">
        <v>40986183756</v>
      </c>
      <c r="M88" s="190" t="s">
        <v>5131</v>
      </c>
      <c r="N88" s="190" t="s">
        <v>1847</v>
      </c>
      <c r="O88" s="196">
        <v>0</v>
      </c>
      <c r="P88" s="196">
        <v>0</v>
      </c>
      <c r="Q88" s="196" t="s">
        <v>7802</v>
      </c>
      <c r="R88" s="196" t="s">
        <v>1346</v>
      </c>
      <c r="S88" s="196" t="s">
        <v>7803</v>
      </c>
      <c r="T88" s="190" t="s">
        <v>7804</v>
      </c>
      <c r="U88" s="219" t="s">
        <v>4809</v>
      </c>
      <c r="V88" s="179" t="s">
        <v>4810</v>
      </c>
      <c r="W88" s="179" t="s">
        <v>7804</v>
      </c>
      <c r="X88" s="179" t="s">
        <v>5133</v>
      </c>
      <c r="Y88" s="219" t="s">
        <v>4812</v>
      </c>
      <c r="Z88" s="180">
        <v>600000</v>
      </c>
      <c r="AA88" s="180">
        <v>400000</v>
      </c>
      <c r="AB88" s="212"/>
      <c r="AC88" s="180">
        <v>1000000</v>
      </c>
      <c r="AD88" s="219"/>
      <c r="AE88" s="180"/>
      <c r="AF88" s="219"/>
      <c r="AG88" s="180"/>
      <c r="AH88" s="299">
        <v>0</v>
      </c>
      <c r="AI88" s="290"/>
      <c r="CD88" s="187"/>
      <c r="CT88" s="188"/>
    </row>
    <row r="89" spans="1:98" s="158" customFormat="1" ht="26.45" customHeight="1">
      <c r="A89" s="196">
        <v>88</v>
      </c>
      <c r="B89" s="196"/>
      <c r="C89" s="196"/>
      <c r="D89" s="217">
        <v>46000</v>
      </c>
      <c r="E89" s="219" t="s">
        <v>7640</v>
      </c>
      <c r="F89" s="291"/>
      <c r="G89" s="196"/>
      <c r="H89" s="291"/>
      <c r="I89" s="172" t="s">
        <v>3088</v>
      </c>
      <c r="J89" s="196">
        <v>5</v>
      </c>
      <c r="K89" s="289">
        <v>1198130845</v>
      </c>
      <c r="L89" s="289">
        <v>91920118401</v>
      </c>
      <c r="M89" s="190" t="s">
        <v>6956</v>
      </c>
      <c r="N89" s="190" t="s">
        <v>7805</v>
      </c>
      <c r="O89" s="196" t="s">
        <v>3145</v>
      </c>
      <c r="P89" s="196" t="s">
        <v>7025</v>
      </c>
      <c r="Q89" s="196" t="s">
        <v>7806</v>
      </c>
      <c r="R89" s="196">
        <v>0</v>
      </c>
      <c r="S89" s="196" t="s">
        <v>7807</v>
      </c>
      <c r="T89" s="190" t="s">
        <v>7808</v>
      </c>
      <c r="U89" s="219" t="s">
        <v>4802</v>
      </c>
      <c r="V89" s="179" t="s">
        <v>4803</v>
      </c>
      <c r="W89" s="179" t="s">
        <v>6967</v>
      </c>
      <c r="X89" s="179" t="s">
        <v>7022</v>
      </c>
      <c r="Y89" s="219" t="s">
        <v>4812</v>
      </c>
      <c r="Z89" s="180">
        <v>1000000</v>
      </c>
      <c r="AA89" s="180">
        <v>0</v>
      </c>
      <c r="AB89" s="212"/>
      <c r="AC89" s="180">
        <v>1000000</v>
      </c>
      <c r="AD89" s="219">
        <v>46030</v>
      </c>
      <c r="AE89" s="180">
        <v>1000000</v>
      </c>
      <c r="AF89" s="347" t="s">
        <v>3735</v>
      </c>
      <c r="AG89" s="180"/>
      <c r="AH89" s="299">
        <v>1000000</v>
      </c>
      <c r="AI89" s="262"/>
    </row>
    <row r="90" spans="1:98" s="158" customFormat="1" ht="24.95" customHeight="1">
      <c r="A90" s="196">
        <v>89</v>
      </c>
      <c r="B90" s="196"/>
      <c r="C90" s="196"/>
      <c r="D90" s="217">
        <v>46001</v>
      </c>
      <c r="E90" s="219" t="s">
        <v>7630</v>
      </c>
      <c r="F90" s="291"/>
      <c r="G90" s="196"/>
      <c r="H90" s="291"/>
      <c r="I90" s="172" t="s">
        <v>3458</v>
      </c>
      <c r="J90" s="196">
        <v>18</v>
      </c>
      <c r="K90" s="289">
        <v>5058108961</v>
      </c>
      <c r="L90" s="289">
        <v>50581089616</v>
      </c>
      <c r="M90" s="190" t="s">
        <v>6458</v>
      </c>
      <c r="N90" s="190" t="s">
        <v>6462</v>
      </c>
      <c r="O90" s="196">
        <v>0</v>
      </c>
      <c r="P90" s="196">
        <v>0</v>
      </c>
      <c r="Q90" s="196" t="s">
        <v>7809</v>
      </c>
      <c r="R90" s="196" t="s">
        <v>1267</v>
      </c>
      <c r="S90" s="196" t="s">
        <v>7810</v>
      </c>
      <c r="T90" s="190" t="s">
        <v>6465</v>
      </c>
      <c r="U90" s="219">
        <v>46028</v>
      </c>
      <c r="V90" s="179" t="s">
        <v>3746</v>
      </c>
      <c r="W90" s="179" t="s">
        <v>6465</v>
      </c>
      <c r="X90" s="179" t="s">
        <v>6460</v>
      </c>
      <c r="Y90" s="219" t="s">
        <v>4812</v>
      </c>
      <c r="Z90" s="180">
        <v>750000</v>
      </c>
      <c r="AA90" s="180">
        <v>400000</v>
      </c>
      <c r="AB90" s="212"/>
      <c r="AC90" s="180">
        <v>1150000</v>
      </c>
      <c r="AD90" s="219"/>
      <c r="AE90" s="180"/>
      <c r="AF90" s="219"/>
      <c r="AG90" s="180"/>
      <c r="AH90" s="299">
        <v>0</v>
      </c>
      <c r="AI90" s="262"/>
    </row>
    <row r="91" spans="1:98" s="158" customFormat="1" ht="26.45" customHeight="1">
      <c r="A91" s="196">
        <v>90</v>
      </c>
      <c r="B91" s="196"/>
      <c r="C91" s="196"/>
      <c r="D91" s="217">
        <v>46002</v>
      </c>
      <c r="E91" s="219" t="s">
        <v>7636</v>
      </c>
      <c r="F91" s="291"/>
      <c r="G91" s="196"/>
      <c r="H91" s="291"/>
      <c r="I91" s="172" t="s">
        <v>1193</v>
      </c>
      <c r="J91" s="196">
        <v>128</v>
      </c>
      <c r="K91" s="289">
        <v>2078146590</v>
      </c>
      <c r="L91" s="289" t="s">
        <v>2546</v>
      </c>
      <c r="M91" s="190" t="s">
        <v>7811</v>
      </c>
      <c r="N91" s="190" t="s">
        <v>1194</v>
      </c>
      <c r="O91" s="196" t="s">
        <v>1198</v>
      </c>
      <c r="P91" s="196" t="s">
        <v>1199</v>
      </c>
      <c r="Q91" s="196" t="s">
        <v>1196</v>
      </c>
      <c r="R91" s="196">
        <v>0</v>
      </c>
      <c r="S91" s="196" t="s">
        <v>1197</v>
      </c>
      <c r="T91" s="190" t="s">
        <v>2545</v>
      </c>
      <c r="U91" s="219">
        <v>46022</v>
      </c>
      <c r="V91" s="179" t="s">
        <v>93</v>
      </c>
      <c r="W91" s="179" t="s">
        <v>5240</v>
      </c>
      <c r="X91" s="179" t="s">
        <v>5234</v>
      </c>
      <c r="Y91" s="219">
        <v>46008</v>
      </c>
      <c r="Z91" s="180">
        <v>1300000</v>
      </c>
      <c r="AA91" s="180">
        <v>0</v>
      </c>
      <c r="AB91" s="212"/>
      <c r="AC91" s="180">
        <v>1300000</v>
      </c>
      <c r="AD91" s="219"/>
      <c r="AE91" s="180"/>
      <c r="AF91" s="347" t="s">
        <v>3735</v>
      </c>
      <c r="AG91" s="180"/>
      <c r="AH91" s="299">
        <v>0</v>
      </c>
      <c r="AI91" s="262"/>
    </row>
    <row r="92" spans="1:98" s="158" customFormat="1" ht="24.95" customHeight="1">
      <c r="A92" s="196">
        <v>91</v>
      </c>
      <c r="B92" s="196"/>
      <c r="C92" s="196"/>
      <c r="D92" s="217">
        <v>46002</v>
      </c>
      <c r="E92" s="219" t="s">
        <v>7636</v>
      </c>
      <c r="F92" s="291"/>
      <c r="G92" s="196"/>
      <c r="H92" s="291"/>
      <c r="I92" s="190" t="s">
        <v>4657</v>
      </c>
      <c r="J92" s="196">
        <v>22</v>
      </c>
      <c r="K92" s="289">
        <v>3718701178</v>
      </c>
      <c r="L92" s="289" t="s">
        <v>2602</v>
      </c>
      <c r="M92" s="190" t="s">
        <v>1626</v>
      </c>
      <c r="N92" s="190" t="s">
        <v>1627</v>
      </c>
      <c r="O92" s="196" t="s">
        <v>1623</v>
      </c>
      <c r="P92" s="196" t="s">
        <v>1624</v>
      </c>
      <c r="Q92" s="196" t="s">
        <v>5015</v>
      </c>
      <c r="R92" s="196" t="s">
        <v>1622</v>
      </c>
      <c r="S92" s="196" t="s">
        <v>5016</v>
      </c>
      <c r="T92" s="190" t="s">
        <v>1621</v>
      </c>
      <c r="U92" s="219">
        <v>46028</v>
      </c>
      <c r="V92" s="179" t="s">
        <v>4813</v>
      </c>
      <c r="W92" s="179" t="s">
        <v>1621</v>
      </c>
      <c r="X92" s="179" t="s">
        <v>7095</v>
      </c>
      <c r="Y92" s="219">
        <v>46013</v>
      </c>
      <c r="Z92" s="180">
        <v>800000</v>
      </c>
      <c r="AA92" s="180">
        <v>400000</v>
      </c>
      <c r="AB92" s="212"/>
      <c r="AC92" s="180">
        <v>1200000</v>
      </c>
      <c r="AD92" s="219"/>
      <c r="AE92" s="180"/>
      <c r="AF92" s="219"/>
      <c r="AG92" s="180"/>
      <c r="AH92" s="299">
        <v>0</v>
      </c>
      <c r="AI92" s="262"/>
    </row>
    <row r="93" spans="1:98" s="158" customFormat="1" ht="24.95" customHeight="1">
      <c r="A93" s="196">
        <v>92</v>
      </c>
      <c r="B93" s="196"/>
      <c r="C93" s="196"/>
      <c r="D93" s="217">
        <v>46002</v>
      </c>
      <c r="E93" s="219" t="s">
        <v>7636</v>
      </c>
      <c r="F93" s="291"/>
      <c r="G93" s="196"/>
      <c r="H93" s="291"/>
      <c r="I93" s="190" t="s">
        <v>1619</v>
      </c>
      <c r="J93" s="196">
        <v>13</v>
      </c>
      <c r="K93" s="289">
        <v>3128188679</v>
      </c>
      <c r="L93" s="289" t="s">
        <v>2616</v>
      </c>
      <c r="M93" s="190" t="s">
        <v>1620</v>
      </c>
      <c r="N93" s="190" t="s">
        <v>7812</v>
      </c>
      <c r="O93" s="196" t="s">
        <v>1623</v>
      </c>
      <c r="P93" s="196" t="s">
        <v>1624</v>
      </c>
      <c r="Q93" s="196" t="s">
        <v>5015</v>
      </c>
      <c r="R93" s="196" t="s">
        <v>1622</v>
      </c>
      <c r="S93" s="196" t="s">
        <v>5016</v>
      </c>
      <c r="T93" s="190" t="s">
        <v>1621</v>
      </c>
      <c r="U93" s="219">
        <v>46028</v>
      </c>
      <c r="V93" s="179" t="s">
        <v>4813</v>
      </c>
      <c r="W93" s="179" t="s">
        <v>1621</v>
      </c>
      <c r="X93" s="179" t="s">
        <v>5009</v>
      </c>
      <c r="Y93" s="219">
        <v>46013</v>
      </c>
      <c r="Z93" s="180">
        <v>200000</v>
      </c>
      <c r="AA93" s="180">
        <v>400000</v>
      </c>
      <c r="AB93" s="212"/>
      <c r="AC93" s="180">
        <v>600000</v>
      </c>
      <c r="AD93" s="219"/>
      <c r="AE93" s="180"/>
      <c r="AF93" s="219"/>
      <c r="AG93" s="180"/>
      <c r="AH93" s="299">
        <v>0</v>
      </c>
      <c r="AI93" s="262"/>
    </row>
    <row r="94" spans="1:98" s="158" customFormat="1" ht="24.95" customHeight="1">
      <c r="A94" s="196">
        <v>93</v>
      </c>
      <c r="B94" s="196"/>
      <c r="C94" s="196"/>
      <c r="D94" s="217" t="s">
        <v>4611</v>
      </c>
      <c r="E94" s="219" t="e">
        <v>#VALUE!</v>
      </c>
      <c r="F94" s="291"/>
      <c r="G94" s="196"/>
      <c r="H94" s="291"/>
      <c r="I94" s="172" t="s">
        <v>7606</v>
      </c>
      <c r="J94" s="196">
        <v>168</v>
      </c>
      <c r="K94" s="289">
        <v>3128149360</v>
      </c>
      <c r="L94" s="289">
        <v>31281493600</v>
      </c>
      <c r="M94" s="190" t="s">
        <v>7481</v>
      </c>
      <c r="N94" s="190" t="s">
        <v>7485</v>
      </c>
      <c r="O94" s="196" t="s">
        <v>7486</v>
      </c>
      <c r="P94" s="196" t="s">
        <v>7487</v>
      </c>
      <c r="Q94" s="196" t="s">
        <v>7813</v>
      </c>
      <c r="R94" s="196" t="s">
        <v>345</v>
      </c>
      <c r="S94" s="196" t="s">
        <v>7814</v>
      </c>
      <c r="T94" s="190" t="s">
        <v>7489</v>
      </c>
      <c r="U94" s="219">
        <v>0</v>
      </c>
      <c r="V94" s="179">
        <v>0</v>
      </c>
      <c r="W94" s="179" t="s">
        <v>7815</v>
      </c>
      <c r="X94" s="179" t="s">
        <v>7483</v>
      </c>
      <c r="Y94" s="219">
        <v>46013</v>
      </c>
      <c r="Z94" s="180">
        <v>9500000</v>
      </c>
      <c r="AA94" s="180">
        <v>0</v>
      </c>
      <c r="AB94" s="212"/>
      <c r="AC94" s="180">
        <v>9500000</v>
      </c>
      <c r="AD94" s="219"/>
      <c r="AE94" s="180"/>
      <c r="AF94" s="347" t="s">
        <v>3735</v>
      </c>
      <c r="AG94" s="180"/>
      <c r="AH94" s="299">
        <v>0</v>
      </c>
      <c r="AI94" s="262"/>
    </row>
    <row r="95" spans="1:98" s="158" customFormat="1" ht="24.95" customHeight="1">
      <c r="A95" s="196">
        <v>94</v>
      </c>
      <c r="B95" s="196"/>
      <c r="C95" s="196"/>
      <c r="D95" s="217">
        <v>46006</v>
      </c>
      <c r="E95" s="219" t="s">
        <v>7669</v>
      </c>
      <c r="F95" s="291"/>
      <c r="G95" s="196"/>
      <c r="H95" s="291"/>
      <c r="I95" s="172" t="s">
        <v>3621</v>
      </c>
      <c r="J95" s="196">
        <v>9</v>
      </c>
      <c r="K95" s="289">
        <v>7358600094</v>
      </c>
      <c r="L95" s="289">
        <v>73586000946</v>
      </c>
      <c r="M95" s="190" t="s">
        <v>6749</v>
      </c>
      <c r="N95" s="190" t="s">
        <v>3622</v>
      </c>
      <c r="O95" s="196" t="s">
        <v>6759</v>
      </c>
      <c r="P95" s="196" t="s">
        <v>6760</v>
      </c>
      <c r="Q95" s="196" t="s">
        <v>7816</v>
      </c>
      <c r="R95" s="196" t="s">
        <v>1062</v>
      </c>
      <c r="S95" s="196" t="s">
        <v>7817</v>
      </c>
      <c r="T95" s="190" t="s">
        <v>6754</v>
      </c>
      <c r="U95" s="219">
        <v>0</v>
      </c>
      <c r="V95" s="179">
        <v>0</v>
      </c>
      <c r="W95" s="179" t="s">
        <v>6754</v>
      </c>
      <c r="X95" s="179" t="s">
        <v>6757</v>
      </c>
      <c r="Y95" s="219" t="s">
        <v>3811</v>
      </c>
      <c r="Z95" s="180">
        <v>0</v>
      </c>
      <c r="AA95" s="180">
        <v>400000</v>
      </c>
      <c r="AB95" s="212"/>
      <c r="AC95" s="180">
        <v>400000</v>
      </c>
      <c r="AD95" s="219"/>
      <c r="AE95" s="180"/>
      <c r="AF95" s="219"/>
      <c r="AG95" s="180"/>
      <c r="AH95" s="299">
        <v>0</v>
      </c>
      <c r="AI95" s="262"/>
    </row>
    <row r="96" spans="1:98" s="158" customFormat="1" ht="24.95" customHeight="1">
      <c r="A96" s="196">
        <v>95</v>
      </c>
      <c r="B96" s="196"/>
      <c r="C96" s="196"/>
      <c r="D96" s="217">
        <v>46007</v>
      </c>
      <c r="E96" s="219" t="s">
        <v>7640</v>
      </c>
      <c r="F96" s="291"/>
      <c r="G96" s="196"/>
      <c r="H96" s="291"/>
      <c r="I96" s="190" t="s">
        <v>1948</v>
      </c>
      <c r="J96" s="196">
        <v>240</v>
      </c>
      <c r="K96" s="289">
        <v>1298118421</v>
      </c>
      <c r="L96" s="289" t="s">
        <v>2474</v>
      </c>
      <c r="M96" s="190" t="s">
        <v>1950</v>
      </c>
      <c r="N96" s="190" t="s">
        <v>1949</v>
      </c>
      <c r="O96" s="196" t="s">
        <v>7818</v>
      </c>
      <c r="P96" s="196" t="s">
        <v>1951</v>
      </c>
      <c r="Q96" s="196" t="s">
        <v>1952</v>
      </c>
      <c r="R96" s="196" t="s">
        <v>1024</v>
      </c>
      <c r="S96" s="196" t="s">
        <v>1953</v>
      </c>
      <c r="T96" s="190" t="s">
        <v>1954</v>
      </c>
      <c r="U96" s="219"/>
      <c r="V96" s="179">
        <v>0</v>
      </c>
      <c r="W96" s="179" t="s">
        <v>1954</v>
      </c>
      <c r="X96" s="179" t="s">
        <v>5174</v>
      </c>
      <c r="Y96" s="219">
        <v>46021</v>
      </c>
      <c r="Z96" s="180">
        <v>1900000</v>
      </c>
      <c r="AA96" s="180">
        <v>0</v>
      </c>
      <c r="AB96" s="212"/>
      <c r="AC96" s="180">
        <v>1900000</v>
      </c>
      <c r="AD96" s="219"/>
      <c r="AE96" s="180"/>
      <c r="AF96" s="347" t="s">
        <v>3735</v>
      </c>
      <c r="AG96" s="180"/>
      <c r="AH96" s="299">
        <v>0</v>
      </c>
      <c r="AI96" s="262"/>
    </row>
    <row r="97" spans="1:98" s="158" customFormat="1" ht="24.95" customHeight="1">
      <c r="A97" s="196">
        <v>96</v>
      </c>
      <c r="B97" s="196"/>
      <c r="C97" s="196"/>
      <c r="D97" s="217">
        <v>46008</v>
      </c>
      <c r="E97" s="219" t="s">
        <v>7630</v>
      </c>
      <c r="F97" s="291"/>
      <c r="G97" s="196"/>
      <c r="H97" s="291"/>
      <c r="I97" s="190" t="s">
        <v>4492</v>
      </c>
      <c r="J97" s="196">
        <v>4</v>
      </c>
      <c r="K97" s="289" t="s">
        <v>7819</v>
      </c>
      <c r="L97" s="289">
        <v>31381022426</v>
      </c>
      <c r="M97" s="190" t="s">
        <v>6135</v>
      </c>
      <c r="N97" s="190" t="s">
        <v>7820</v>
      </c>
      <c r="O97" s="196" t="s">
        <v>6140</v>
      </c>
      <c r="P97" s="196" t="s">
        <v>6141</v>
      </c>
      <c r="Q97" s="196" t="s">
        <v>7821</v>
      </c>
      <c r="R97" s="196" t="s">
        <v>345</v>
      </c>
      <c r="S97" s="196" t="s">
        <v>7822</v>
      </c>
      <c r="T97" s="190" t="s">
        <v>7823</v>
      </c>
      <c r="U97" s="219">
        <v>0</v>
      </c>
      <c r="V97" s="179">
        <v>0</v>
      </c>
      <c r="W97" s="179" t="s">
        <v>7824</v>
      </c>
      <c r="X97" s="179" t="s">
        <v>6137</v>
      </c>
      <c r="Y97" s="219" t="s">
        <v>3811</v>
      </c>
      <c r="Z97" s="180">
        <v>0</v>
      </c>
      <c r="AA97" s="180">
        <v>981880</v>
      </c>
      <c r="AB97" s="212"/>
      <c r="AC97" s="180">
        <v>981880</v>
      </c>
      <c r="AD97" s="219"/>
      <c r="AE97" s="180"/>
      <c r="AF97" s="219"/>
      <c r="AG97" s="180"/>
      <c r="AH97" s="299">
        <v>0</v>
      </c>
      <c r="AI97" s="262"/>
    </row>
    <row r="98" spans="1:98" s="158" customFormat="1" ht="24.95" customHeight="1">
      <c r="A98" s="196">
        <v>97</v>
      </c>
      <c r="B98" s="196"/>
      <c r="C98" s="196"/>
      <c r="D98" s="217">
        <v>46008</v>
      </c>
      <c r="E98" s="219" t="s">
        <v>7630</v>
      </c>
      <c r="F98" s="196"/>
      <c r="G98" s="196"/>
      <c r="H98" s="196"/>
      <c r="I98" s="172" t="s">
        <v>3378</v>
      </c>
      <c r="J98" s="196">
        <v>23</v>
      </c>
      <c r="K98" s="289">
        <v>1378144615</v>
      </c>
      <c r="L98" s="289">
        <v>13781446150</v>
      </c>
      <c r="M98" s="190" t="s">
        <v>5071</v>
      </c>
      <c r="N98" s="190" t="s">
        <v>5075</v>
      </c>
      <c r="O98" s="196" t="s">
        <v>5076</v>
      </c>
      <c r="P98" s="196" t="s">
        <v>5077</v>
      </c>
      <c r="Q98" s="196" t="s">
        <v>7825</v>
      </c>
      <c r="R98" s="196" t="s">
        <v>345</v>
      </c>
      <c r="S98" s="196" t="s">
        <v>7826</v>
      </c>
      <c r="T98" s="190" t="s">
        <v>7827</v>
      </c>
      <c r="U98" s="219">
        <v>0</v>
      </c>
      <c r="V98" s="179">
        <v>0</v>
      </c>
      <c r="W98" s="179" t="s">
        <v>7828</v>
      </c>
      <c r="X98" s="179" t="s">
        <v>5073</v>
      </c>
      <c r="Y98" s="219"/>
      <c r="Z98" s="180">
        <v>1480000</v>
      </c>
      <c r="AA98" s="180">
        <v>400000</v>
      </c>
      <c r="AB98" s="212"/>
      <c r="AC98" s="180">
        <v>1880000</v>
      </c>
      <c r="AD98" s="219"/>
      <c r="AE98" s="180"/>
      <c r="AF98" s="219"/>
      <c r="AG98" s="180"/>
      <c r="AH98" s="299">
        <v>0</v>
      </c>
      <c r="AI98" s="290"/>
    </row>
    <row r="99" spans="1:98" s="158" customFormat="1" ht="24.95" customHeight="1">
      <c r="A99" s="196">
        <v>98</v>
      </c>
      <c r="B99" s="196"/>
      <c r="C99" s="196"/>
      <c r="D99" s="217">
        <v>46008</v>
      </c>
      <c r="E99" s="219" t="s">
        <v>7630</v>
      </c>
      <c r="F99" s="196"/>
      <c r="G99" s="196"/>
      <c r="H99" s="196"/>
      <c r="I99" s="190" t="s">
        <v>4814</v>
      </c>
      <c r="J99" s="196">
        <v>255</v>
      </c>
      <c r="K99" s="289">
        <v>6168127929</v>
      </c>
      <c r="L99" s="289" t="s">
        <v>2316</v>
      </c>
      <c r="M99" s="190" t="s">
        <v>2317</v>
      </c>
      <c r="N99" s="190" t="s">
        <v>1881</v>
      </c>
      <c r="O99" s="196" t="s">
        <v>1882</v>
      </c>
      <c r="P99" s="196" t="s">
        <v>1883</v>
      </c>
      <c r="Q99" s="196" t="s">
        <v>1884</v>
      </c>
      <c r="R99" s="196" t="s">
        <v>1015</v>
      </c>
      <c r="S99" s="196" t="s">
        <v>1885</v>
      </c>
      <c r="T99" s="190" t="s">
        <v>1886</v>
      </c>
      <c r="U99" s="219">
        <v>46028</v>
      </c>
      <c r="V99" s="179" t="s">
        <v>3746</v>
      </c>
      <c r="W99" s="179" t="s">
        <v>7829</v>
      </c>
      <c r="X99" s="179" t="s">
        <v>7520</v>
      </c>
      <c r="Y99" s="219">
        <v>46008</v>
      </c>
      <c r="Z99" s="180">
        <v>750000</v>
      </c>
      <c r="AA99" s="180">
        <v>0</v>
      </c>
      <c r="AB99" s="212"/>
      <c r="AC99" s="180">
        <v>750000</v>
      </c>
      <c r="AD99" s="219">
        <v>46031</v>
      </c>
      <c r="AE99" s="180">
        <v>750000</v>
      </c>
      <c r="AF99" s="347" t="s">
        <v>3735</v>
      </c>
      <c r="AG99" s="180"/>
      <c r="AH99" s="299">
        <v>750000</v>
      </c>
      <c r="AI99" s="290" t="s">
        <v>4815</v>
      </c>
    </row>
    <row r="100" spans="1:98" s="186" customFormat="1" ht="24.95" customHeight="1">
      <c r="A100" s="196">
        <v>99</v>
      </c>
      <c r="B100" s="196"/>
      <c r="C100" s="196"/>
      <c r="D100" s="219">
        <v>46009</v>
      </c>
      <c r="E100" s="219" t="s">
        <v>7636</v>
      </c>
      <c r="F100" s="196"/>
      <c r="G100" s="196"/>
      <c r="H100" s="196"/>
      <c r="I100" s="172" t="s">
        <v>4662</v>
      </c>
      <c r="J100" s="196">
        <v>50</v>
      </c>
      <c r="K100" s="289">
        <v>1188121173</v>
      </c>
      <c r="L100" s="289">
        <v>21486072996</v>
      </c>
      <c r="M100" s="190" t="s">
        <v>4666</v>
      </c>
      <c r="N100" s="190" t="s">
        <v>5000</v>
      </c>
      <c r="O100" s="196">
        <v>0</v>
      </c>
      <c r="P100" s="196">
        <v>0</v>
      </c>
      <c r="Q100" s="196" t="s">
        <v>1526</v>
      </c>
      <c r="R100" s="196">
        <v>0</v>
      </c>
      <c r="S100" s="196" t="s">
        <v>7830</v>
      </c>
      <c r="T100" s="190" t="s">
        <v>7831</v>
      </c>
      <c r="U100" s="219">
        <v>0</v>
      </c>
      <c r="V100" s="179">
        <v>0</v>
      </c>
      <c r="W100" s="179" t="s">
        <v>5002</v>
      </c>
      <c r="X100" s="179" t="s">
        <v>4998</v>
      </c>
      <c r="Y100" s="219">
        <v>46013</v>
      </c>
      <c r="Z100" s="180">
        <v>1300000</v>
      </c>
      <c r="AA100" s="180">
        <v>0</v>
      </c>
      <c r="AB100" s="212"/>
      <c r="AC100" s="180">
        <v>1300000</v>
      </c>
      <c r="AD100" s="219">
        <v>46027</v>
      </c>
      <c r="AE100" s="180">
        <v>1300000</v>
      </c>
      <c r="AF100" s="347" t="s">
        <v>3735</v>
      </c>
      <c r="AG100" s="180"/>
      <c r="AH100" s="299">
        <v>1300000</v>
      </c>
      <c r="AI100" s="290"/>
      <c r="CD100" s="187"/>
      <c r="CT100" s="188"/>
    </row>
    <row r="101" spans="1:98" s="186" customFormat="1" ht="24.95" customHeight="1">
      <c r="A101" s="196">
        <v>100</v>
      </c>
      <c r="B101" s="196"/>
      <c r="C101" s="196"/>
      <c r="D101" s="219">
        <v>46009</v>
      </c>
      <c r="E101" s="219" t="s">
        <v>7636</v>
      </c>
      <c r="F101" s="196"/>
      <c r="G101" s="196"/>
      <c r="H101" s="196"/>
      <c r="I101" s="172" t="s">
        <v>4669</v>
      </c>
      <c r="J101" s="196">
        <v>25</v>
      </c>
      <c r="K101" s="289">
        <v>2048171256</v>
      </c>
      <c r="L101" s="289">
        <v>91201346717</v>
      </c>
      <c r="M101" s="190" t="s">
        <v>5693</v>
      </c>
      <c r="N101" s="190" t="s">
        <v>5000</v>
      </c>
      <c r="O101" s="196">
        <v>0</v>
      </c>
      <c r="P101" s="196">
        <v>0</v>
      </c>
      <c r="Q101" s="196" t="s">
        <v>7832</v>
      </c>
      <c r="R101" s="196" t="s">
        <v>5338</v>
      </c>
      <c r="S101" s="196" t="s">
        <v>7833</v>
      </c>
      <c r="T101" s="190" t="s">
        <v>7834</v>
      </c>
      <c r="U101" s="219">
        <v>0</v>
      </c>
      <c r="V101" s="179">
        <v>0</v>
      </c>
      <c r="W101" s="179" t="s">
        <v>5704</v>
      </c>
      <c r="X101" s="179" t="s">
        <v>5707</v>
      </c>
      <c r="Y101" s="219">
        <v>46013</v>
      </c>
      <c r="Z101" s="180">
        <v>500000</v>
      </c>
      <c r="AA101" s="180">
        <v>1000000</v>
      </c>
      <c r="AB101" s="212"/>
      <c r="AC101" s="180">
        <v>1500000</v>
      </c>
      <c r="AD101" s="219">
        <v>46024</v>
      </c>
      <c r="AE101" s="180">
        <v>1000000</v>
      </c>
      <c r="AF101" s="219"/>
      <c r="AG101" s="180"/>
      <c r="AH101" s="299">
        <v>1000000</v>
      </c>
      <c r="AI101" s="290"/>
      <c r="CD101" s="187"/>
      <c r="CT101" s="188"/>
    </row>
    <row r="102" spans="1:98" s="158" customFormat="1" ht="24.95" customHeight="1">
      <c r="A102" s="196">
        <v>101</v>
      </c>
      <c r="B102" s="196"/>
      <c r="C102" s="196"/>
      <c r="D102" s="219">
        <v>46009</v>
      </c>
      <c r="E102" s="219" t="s">
        <v>7636</v>
      </c>
      <c r="F102" s="196"/>
      <c r="G102" s="196"/>
      <c r="H102" s="196"/>
      <c r="I102" s="172" t="s">
        <v>4675</v>
      </c>
      <c r="J102" s="196">
        <v>33</v>
      </c>
      <c r="K102" s="289" t="s">
        <v>7835</v>
      </c>
      <c r="L102" s="289">
        <v>43586004576</v>
      </c>
      <c r="M102" s="190" t="s">
        <v>5987</v>
      </c>
      <c r="N102" s="190" t="s">
        <v>5000</v>
      </c>
      <c r="O102" s="196">
        <v>0</v>
      </c>
      <c r="P102" s="196">
        <v>0</v>
      </c>
      <c r="Q102" s="196" t="s">
        <v>7836</v>
      </c>
      <c r="R102" s="196">
        <v>0</v>
      </c>
      <c r="S102" s="196" t="s">
        <v>7837</v>
      </c>
      <c r="T102" s="190" t="s">
        <v>7838</v>
      </c>
      <c r="U102" s="219">
        <v>0</v>
      </c>
      <c r="V102" s="179">
        <v>0</v>
      </c>
      <c r="W102" s="179" t="s">
        <v>5993</v>
      </c>
      <c r="X102" s="179" t="s">
        <v>5989</v>
      </c>
      <c r="Y102" s="219" t="s">
        <v>3811</v>
      </c>
      <c r="Z102" s="180">
        <v>0</v>
      </c>
      <c r="AA102" s="180">
        <v>1000000</v>
      </c>
      <c r="AB102" s="212"/>
      <c r="AC102" s="180">
        <v>1000000</v>
      </c>
      <c r="AD102" s="219"/>
      <c r="AE102" s="180"/>
      <c r="AF102" s="219"/>
      <c r="AG102" s="180"/>
      <c r="AH102" s="299">
        <v>0</v>
      </c>
      <c r="AI102" s="290"/>
    </row>
    <row r="103" spans="1:98" s="158" customFormat="1" ht="24.95" customHeight="1">
      <c r="A103" s="196">
        <v>102</v>
      </c>
      <c r="B103" s="196"/>
      <c r="C103" s="196"/>
      <c r="D103" s="219">
        <v>46009</v>
      </c>
      <c r="E103" s="219" t="s">
        <v>7636</v>
      </c>
      <c r="F103" s="196"/>
      <c r="G103" s="196"/>
      <c r="H103" s="196"/>
      <c r="I103" s="190" t="s">
        <v>1570</v>
      </c>
      <c r="J103" s="196">
        <v>10</v>
      </c>
      <c r="K103" s="289">
        <v>1838602229</v>
      </c>
      <c r="L103" s="289" t="s">
        <v>2445</v>
      </c>
      <c r="M103" s="190" t="s">
        <v>6634</v>
      </c>
      <c r="N103" s="190" t="s">
        <v>2446</v>
      </c>
      <c r="O103" s="196" t="s">
        <v>1572</v>
      </c>
      <c r="P103" s="196" t="s">
        <v>1573</v>
      </c>
      <c r="Q103" s="196" t="s">
        <v>2468</v>
      </c>
      <c r="R103" s="196" t="s">
        <v>2472</v>
      </c>
      <c r="S103" s="196" t="s">
        <v>2469</v>
      </c>
      <c r="T103" s="190" t="s">
        <v>2470</v>
      </c>
      <c r="U103" s="219" t="s">
        <v>4804</v>
      </c>
      <c r="V103" s="179" t="s">
        <v>4805</v>
      </c>
      <c r="W103" s="179" t="s">
        <v>2470</v>
      </c>
      <c r="X103" s="179" t="s">
        <v>6630</v>
      </c>
      <c r="Y103" s="219">
        <v>46013</v>
      </c>
      <c r="Z103" s="180">
        <v>600000</v>
      </c>
      <c r="AA103" s="180">
        <v>0</v>
      </c>
      <c r="AB103" s="212"/>
      <c r="AC103" s="180">
        <v>600000</v>
      </c>
      <c r="AD103" s="219"/>
      <c r="AE103" s="180"/>
      <c r="AF103" s="347" t="s">
        <v>3735</v>
      </c>
      <c r="AG103" s="180"/>
      <c r="AH103" s="299">
        <v>0</v>
      </c>
      <c r="AI103" s="290"/>
    </row>
    <row r="104" spans="1:98" s="186" customFormat="1" ht="24.95" customHeight="1">
      <c r="A104" s="196">
        <v>103</v>
      </c>
      <c r="B104" s="196"/>
      <c r="C104" s="196"/>
      <c r="D104" s="219">
        <v>46020</v>
      </c>
      <c r="E104" s="219" t="s">
        <v>7669</v>
      </c>
      <c r="F104" s="196"/>
      <c r="G104" s="196"/>
      <c r="H104" s="196"/>
      <c r="I104" s="190" t="s">
        <v>7623</v>
      </c>
      <c r="J104" s="196">
        <v>15</v>
      </c>
      <c r="K104" s="289" t="s">
        <v>7839</v>
      </c>
      <c r="L104" s="289">
        <v>61081616666</v>
      </c>
      <c r="M104" s="190" t="s">
        <v>6230</v>
      </c>
      <c r="N104" s="190" t="s">
        <v>6234</v>
      </c>
      <c r="O104" s="196">
        <v>0</v>
      </c>
      <c r="P104" s="196">
        <v>0</v>
      </c>
      <c r="Q104" s="196" t="s">
        <v>2566</v>
      </c>
      <c r="R104" s="196" t="s">
        <v>345</v>
      </c>
      <c r="S104" s="196" t="s">
        <v>7840</v>
      </c>
      <c r="T104" s="190" t="s">
        <v>2568</v>
      </c>
      <c r="U104" s="219">
        <v>0</v>
      </c>
      <c r="V104" s="179">
        <v>0</v>
      </c>
      <c r="W104" s="179" t="s">
        <v>2568</v>
      </c>
      <c r="X104" s="179" t="s">
        <v>6232</v>
      </c>
      <c r="Y104" s="219" t="s">
        <v>3811</v>
      </c>
      <c r="Z104" s="180">
        <v>0</v>
      </c>
      <c r="AA104" s="180">
        <v>755490</v>
      </c>
      <c r="AB104" s="212"/>
      <c r="AC104" s="180">
        <v>755490</v>
      </c>
      <c r="AD104" s="219"/>
      <c r="AE104" s="180"/>
      <c r="AF104" s="219"/>
      <c r="AG104" s="180"/>
      <c r="AH104" s="299">
        <v>0</v>
      </c>
      <c r="AI104" s="290"/>
      <c r="CD104" s="187"/>
      <c r="CT104" s="188"/>
    </row>
    <row r="105" spans="1:98" s="186" customFormat="1" ht="24.95" customHeight="1">
      <c r="A105" s="196" t="s">
        <v>7842</v>
      </c>
      <c r="B105" s="196" t="s">
        <v>7842</v>
      </c>
      <c r="C105" s="196" t="s">
        <v>7842</v>
      </c>
      <c r="D105" s="219" t="s">
        <v>7842</v>
      </c>
      <c r="E105" s="219" t="s">
        <v>7842</v>
      </c>
      <c r="F105" s="196" t="s">
        <v>7842</v>
      </c>
      <c r="G105" s="196" t="s">
        <v>7842</v>
      </c>
      <c r="H105" s="196" t="s">
        <v>7842</v>
      </c>
      <c r="I105" s="190" t="s">
        <v>7842</v>
      </c>
      <c r="J105" s="196" t="s">
        <v>7842</v>
      </c>
      <c r="K105" s="289" t="s">
        <v>7842</v>
      </c>
      <c r="L105" s="289" t="s">
        <v>7842</v>
      </c>
      <c r="M105" s="190" t="s">
        <v>7842</v>
      </c>
      <c r="N105" s="190" t="s">
        <v>7842</v>
      </c>
      <c r="O105" s="196" t="s">
        <v>7842</v>
      </c>
      <c r="P105" s="196" t="s">
        <v>7842</v>
      </c>
      <c r="Q105" s="196" t="s">
        <v>7842</v>
      </c>
      <c r="R105" s="196" t="s">
        <v>7842</v>
      </c>
      <c r="S105" s="196" t="s">
        <v>7842</v>
      </c>
      <c r="T105" s="190" t="s">
        <v>7842</v>
      </c>
      <c r="U105" s="219" t="s">
        <v>7842</v>
      </c>
      <c r="V105" s="179" t="s">
        <v>7842</v>
      </c>
      <c r="W105" s="179" t="s">
        <v>7842</v>
      </c>
      <c r="X105" s="179" t="s">
        <v>7842</v>
      </c>
      <c r="Y105" s="219" t="s">
        <v>7842</v>
      </c>
      <c r="Z105" s="180" t="s">
        <v>7842</v>
      </c>
      <c r="AA105" s="180" t="s">
        <v>7842</v>
      </c>
      <c r="AB105" s="212" t="s">
        <v>7842</v>
      </c>
      <c r="AC105" s="180" t="s">
        <v>7842</v>
      </c>
      <c r="AD105" s="219" t="s">
        <v>7842</v>
      </c>
      <c r="AE105" s="180" t="s">
        <v>7842</v>
      </c>
      <c r="AF105" s="219" t="s">
        <v>7842</v>
      </c>
      <c r="AG105" s="180" t="s">
        <v>7842</v>
      </c>
      <c r="AH105" s="197" t="s">
        <v>7842</v>
      </c>
      <c r="AI105" s="290" t="s">
        <v>7842</v>
      </c>
      <c r="CD105" s="187"/>
      <c r="CT105" s="188"/>
    </row>
    <row r="106" spans="1:98" s="186" customFormat="1" ht="24.95" customHeight="1">
      <c r="A106" s="196">
        <v>104</v>
      </c>
      <c r="B106" s="196"/>
      <c r="C106" s="196"/>
      <c r="D106" s="219"/>
      <c r="E106" s="219" t="str">
        <f>HLOOKUP(WEEKDAY(D106,2),data!$A$1:$G$2,2)</f>
        <v>(토)</v>
      </c>
      <c r="F106" s="196"/>
      <c r="G106" s="196"/>
      <c r="H106" s="196"/>
      <c r="I106" s="172"/>
      <c r="J106" s="196" t="e">
        <f>VLOOKUP(I106,'25하-천안140'!$J$3:$AV$1569,2,FALSE)</f>
        <v>#N/A</v>
      </c>
      <c r="K106" s="289" t="e">
        <f>VLOOKUP(I106,'사업장현황(25하)'!$A$2:$T$1836,13,FALSE)</f>
        <v>#N/A</v>
      </c>
      <c r="L106" s="289" t="e">
        <f>VLOOKUP(I106,'사업장현황(25하)'!$A$2:$T$1836,14,FALSE)</f>
        <v>#N/A</v>
      </c>
      <c r="M106" s="190" t="e">
        <f>VLOOKUP(I106,'사업장현황(25하)'!$A$2:$T$1836,2,FALSE)</f>
        <v>#N/A</v>
      </c>
      <c r="N106" s="190" t="e">
        <f>VLOOKUP(I106,'사업장현황(25하)'!$A$2:$T$1836,4,FALSE)</f>
        <v>#N/A</v>
      </c>
      <c r="O106" s="196" t="e">
        <f>VLOOKUP(I106,'사업장현황(25하)'!$A$2:$T$1836,6,FALSE)</f>
        <v>#N/A</v>
      </c>
      <c r="P106" s="196" t="e">
        <f>VLOOKUP(I106,'사업장현황(25하)'!$A$2:$T$1836,7,FALSE)</f>
        <v>#N/A</v>
      </c>
      <c r="Q106" s="196" t="e">
        <f>VLOOKUP(I106,'사업장현황(25하)'!$A$2:$T$1836,8,FALSE)</f>
        <v>#N/A</v>
      </c>
      <c r="R106" s="196" t="e">
        <f>VLOOKUP(I106,'사업장현황(25하)'!$A$2:$T$1836,9,FALSE)</f>
        <v>#N/A</v>
      </c>
      <c r="S106" s="196" t="e">
        <f>VLOOKUP(I106,'사업장현황(25하)'!$A$2:$T$1836,10,FALSE)</f>
        <v>#N/A</v>
      </c>
      <c r="T106" s="190" t="e">
        <f>VLOOKUP(I106,'사업장현황(25하)'!$A$2:$T$1836,12,FALSE)</f>
        <v>#N/A</v>
      </c>
      <c r="U106" s="219" t="e">
        <f>VLOOKUP(I106,'25하-천안140'!$J$3:$AV$1569,13,FALSE)</f>
        <v>#N/A</v>
      </c>
      <c r="V106" s="179" t="e">
        <f>VLOOKUP(I106,'25하-천안140'!$J$3:$AV$1569,14,FALSE)</f>
        <v>#N/A</v>
      </c>
      <c r="W106" s="179" t="e">
        <f>VLOOKUP(I106,'사업장현황(25하)'!$A$2:$T$1836,11,FALSE)</f>
        <v>#N/A</v>
      </c>
      <c r="X106" s="179"/>
      <c r="Y106" s="219"/>
      <c r="Z106" s="180"/>
      <c r="AA106" s="180"/>
      <c r="AB106" s="212"/>
      <c r="AC106" s="180">
        <f t="shared" ref="AC106:AC133" si="0">SUM(Z106:AB106)</f>
        <v>0</v>
      </c>
      <c r="AD106" s="219"/>
      <c r="AE106" s="180"/>
      <c r="AF106" s="219"/>
      <c r="AG106" s="180"/>
      <c r="AH106" s="299">
        <f t="shared" ref="AH106:AH111" si="1">SUM(AE106,AG106)</f>
        <v>0</v>
      </c>
      <c r="AI106" s="290"/>
      <c r="CD106" s="187"/>
      <c r="CT106" s="188"/>
    </row>
    <row r="107" spans="1:98" s="186" customFormat="1" ht="24.95" customHeight="1">
      <c r="A107" s="196">
        <v>105</v>
      </c>
      <c r="B107" s="196"/>
      <c r="C107" s="196"/>
      <c r="D107" s="219"/>
      <c r="E107" s="219" t="str">
        <f>HLOOKUP(WEEKDAY(D107,2),data!$A$1:$G$2,2)</f>
        <v>(토)</v>
      </c>
      <c r="F107" s="196"/>
      <c r="G107" s="196"/>
      <c r="H107" s="196"/>
      <c r="I107" s="172"/>
      <c r="J107" s="196" t="e">
        <f>VLOOKUP(I107,'25하-천안140'!$J$3:$AV$1569,2,FALSE)</f>
        <v>#N/A</v>
      </c>
      <c r="K107" s="289" t="e">
        <f>VLOOKUP(I107,'사업장현황(25하)'!$A$2:$T$1836,13,FALSE)</f>
        <v>#N/A</v>
      </c>
      <c r="L107" s="289" t="e">
        <f>VLOOKUP(I107,'사업장현황(25하)'!$A$2:$T$1836,14,FALSE)</f>
        <v>#N/A</v>
      </c>
      <c r="M107" s="190" t="e">
        <f>VLOOKUP(I107,'사업장현황(25하)'!$A$2:$T$1836,2,FALSE)</f>
        <v>#N/A</v>
      </c>
      <c r="N107" s="190" t="e">
        <f>VLOOKUP(I107,'사업장현황(25하)'!$A$2:$T$1836,4,FALSE)</f>
        <v>#N/A</v>
      </c>
      <c r="O107" s="196" t="e">
        <f>VLOOKUP(I107,'사업장현황(25하)'!$A$2:$T$1836,6,FALSE)</f>
        <v>#N/A</v>
      </c>
      <c r="P107" s="196" t="e">
        <f>VLOOKUP(I107,'사업장현황(25하)'!$A$2:$T$1836,7,FALSE)</f>
        <v>#N/A</v>
      </c>
      <c r="Q107" s="196" t="e">
        <f>VLOOKUP(I107,'사업장현황(25하)'!$A$2:$T$1836,8,FALSE)</f>
        <v>#N/A</v>
      </c>
      <c r="R107" s="196" t="e">
        <f>VLOOKUP(I107,'사업장현황(25하)'!$A$2:$T$1836,9,FALSE)</f>
        <v>#N/A</v>
      </c>
      <c r="S107" s="196" t="e">
        <f>VLOOKUP(I107,'사업장현황(25하)'!$A$2:$T$1836,10,FALSE)</f>
        <v>#N/A</v>
      </c>
      <c r="T107" s="190" t="e">
        <f>VLOOKUP(I107,'사업장현황(25하)'!$A$2:$T$1836,12,FALSE)</f>
        <v>#N/A</v>
      </c>
      <c r="U107" s="219" t="e">
        <f>VLOOKUP(I107,'25하-천안140'!$J$3:$AV$1569,13,FALSE)</f>
        <v>#N/A</v>
      </c>
      <c r="V107" s="179" t="e">
        <f>VLOOKUP(I107,'25하-천안140'!$J$3:$AV$1569,14,FALSE)</f>
        <v>#N/A</v>
      </c>
      <c r="W107" s="179" t="e">
        <f>VLOOKUP(I107,'사업장현황(25하)'!$A$2:$T$1836,11,FALSE)</f>
        <v>#N/A</v>
      </c>
      <c r="X107" s="179"/>
      <c r="Y107" s="219"/>
      <c r="Z107" s="180"/>
      <c r="AA107" s="180"/>
      <c r="AB107" s="212"/>
      <c r="AC107" s="180">
        <f t="shared" si="0"/>
        <v>0</v>
      </c>
      <c r="AD107" s="219"/>
      <c r="AE107" s="180"/>
      <c r="AF107" s="219"/>
      <c r="AG107" s="180"/>
      <c r="AH107" s="299">
        <f t="shared" si="1"/>
        <v>0</v>
      </c>
      <c r="AI107" s="290"/>
      <c r="CD107" s="187"/>
      <c r="CT107" s="188"/>
    </row>
    <row r="108" spans="1:98" s="186" customFormat="1" ht="24.95" customHeight="1">
      <c r="A108" s="196">
        <v>106</v>
      </c>
      <c r="B108" s="196"/>
      <c r="C108" s="196"/>
      <c r="D108" s="219"/>
      <c r="E108" s="219" t="str">
        <f>HLOOKUP(WEEKDAY(D108,2),data!$A$1:$G$2,2)</f>
        <v>(토)</v>
      </c>
      <c r="F108" s="196"/>
      <c r="G108" s="196"/>
      <c r="H108" s="196"/>
      <c r="I108" s="172"/>
      <c r="J108" s="196" t="e">
        <f>VLOOKUP(I108,'25하-천안140'!$J$3:$AV$1569,2,FALSE)</f>
        <v>#N/A</v>
      </c>
      <c r="K108" s="289" t="e">
        <f>VLOOKUP(I108,'사업장현황(25하)'!$A$2:$T$1836,13,FALSE)</f>
        <v>#N/A</v>
      </c>
      <c r="L108" s="289" t="e">
        <f>VLOOKUP(I108,'사업장현황(25하)'!$A$2:$T$1836,14,FALSE)</f>
        <v>#N/A</v>
      </c>
      <c r="M108" s="190" t="e">
        <f>VLOOKUP(I108,'사업장현황(25하)'!$A$2:$T$1836,2,FALSE)</f>
        <v>#N/A</v>
      </c>
      <c r="N108" s="190" t="e">
        <f>VLOOKUP(I108,'사업장현황(25하)'!$A$2:$T$1836,4,FALSE)</f>
        <v>#N/A</v>
      </c>
      <c r="O108" s="196" t="e">
        <f>VLOOKUP(I108,'사업장현황(25하)'!$A$2:$T$1836,6,FALSE)</f>
        <v>#N/A</v>
      </c>
      <c r="P108" s="196" t="e">
        <f>VLOOKUP(I108,'사업장현황(25하)'!$A$2:$T$1836,7,FALSE)</f>
        <v>#N/A</v>
      </c>
      <c r="Q108" s="196" t="e">
        <f>VLOOKUP(I108,'사업장현황(25하)'!$A$2:$T$1836,8,FALSE)</f>
        <v>#N/A</v>
      </c>
      <c r="R108" s="196" t="e">
        <f>VLOOKUP(I108,'사업장현황(25하)'!$A$2:$T$1836,9,FALSE)</f>
        <v>#N/A</v>
      </c>
      <c r="S108" s="196" t="e">
        <f>VLOOKUP(I108,'사업장현황(25하)'!$A$2:$T$1836,10,FALSE)</f>
        <v>#N/A</v>
      </c>
      <c r="T108" s="190" t="e">
        <f>VLOOKUP(I108,'사업장현황(25하)'!$A$2:$T$1836,12,FALSE)</f>
        <v>#N/A</v>
      </c>
      <c r="U108" s="219" t="e">
        <f>VLOOKUP(I108,'25하-천안140'!$J$3:$AV$1569,13,FALSE)</f>
        <v>#N/A</v>
      </c>
      <c r="V108" s="179" t="e">
        <f>VLOOKUP(I108,'25하-천안140'!$J$3:$AV$1569,14,FALSE)</f>
        <v>#N/A</v>
      </c>
      <c r="W108" s="179" t="e">
        <f>VLOOKUP(I108,'사업장현황(25하)'!$A$2:$T$1836,11,FALSE)</f>
        <v>#N/A</v>
      </c>
      <c r="X108" s="179"/>
      <c r="Y108" s="219"/>
      <c r="Z108" s="180"/>
      <c r="AA108" s="180"/>
      <c r="AB108" s="212"/>
      <c r="AC108" s="180">
        <f t="shared" si="0"/>
        <v>0</v>
      </c>
      <c r="AD108" s="219"/>
      <c r="AE108" s="180"/>
      <c r="AF108" s="219"/>
      <c r="AG108" s="180"/>
      <c r="AH108" s="299">
        <f t="shared" si="1"/>
        <v>0</v>
      </c>
      <c r="AI108" s="290"/>
    </row>
    <row r="109" spans="1:98" s="186" customFormat="1" ht="24.95" customHeight="1">
      <c r="A109" s="196">
        <v>107</v>
      </c>
      <c r="B109" s="196"/>
      <c r="C109" s="196"/>
      <c r="D109" s="219"/>
      <c r="E109" s="219" t="str">
        <f>HLOOKUP(WEEKDAY(D109,2),data!$A$1:$G$2,2)</f>
        <v>(토)</v>
      </c>
      <c r="F109" s="196"/>
      <c r="G109" s="196"/>
      <c r="H109" s="196"/>
      <c r="I109" s="172"/>
      <c r="J109" s="196" t="e">
        <f>VLOOKUP(I109,'25하-천안140'!$J$3:$AV$1569,2,FALSE)</f>
        <v>#N/A</v>
      </c>
      <c r="K109" s="289" t="e">
        <f>VLOOKUP(I109,'사업장현황(25하)'!$A$2:$T$1836,13,FALSE)</f>
        <v>#N/A</v>
      </c>
      <c r="L109" s="289" t="e">
        <f>VLOOKUP(I109,'사업장현황(25하)'!$A$2:$T$1836,14,FALSE)</f>
        <v>#N/A</v>
      </c>
      <c r="M109" s="190" t="e">
        <f>VLOOKUP(I109,'사업장현황(25하)'!$A$2:$T$1836,2,FALSE)</f>
        <v>#N/A</v>
      </c>
      <c r="N109" s="190" t="e">
        <f>VLOOKUP(I109,'사업장현황(25하)'!$A$2:$T$1836,4,FALSE)</f>
        <v>#N/A</v>
      </c>
      <c r="O109" s="196" t="e">
        <f>VLOOKUP(I109,'사업장현황(25하)'!$A$2:$T$1836,6,FALSE)</f>
        <v>#N/A</v>
      </c>
      <c r="P109" s="196" t="e">
        <f>VLOOKUP(I109,'사업장현황(25하)'!$A$2:$T$1836,7,FALSE)</f>
        <v>#N/A</v>
      </c>
      <c r="Q109" s="196" t="e">
        <f>VLOOKUP(I109,'사업장현황(25하)'!$A$2:$T$1836,8,FALSE)</f>
        <v>#N/A</v>
      </c>
      <c r="R109" s="196" t="e">
        <f>VLOOKUP(I109,'사업장현황(25하)'!$A$2:$T$1836,9,FALSE)</f>
        <v>#N/A</v>
      </c>
      <c r="S109" s="196" t="e">
        <f>VLOOKUP(I109,'사업장현황(25하)'!$A$2:$T$1836,10,FALSE)</f>
        <v>#N/A</v>
      </c>
      <c r="T109" s="190" t="e">
        <f>VLOOKUP(I109,'사업장현황(25하)'!$A$2:$T$1836,12,FALSE)</f>
        <v>#N/A</v>
      </c>
      <c r="U109" s="219" t="e">
        <f>VLOOKUP(I109,'25하-천안140'!$J$3:$AV$1569,13,FALSE)</f>
        <v>#N/A</v>
      </c>
      <c r="V109" s="179" t="e">
        <f>VLOOKUP(I109,'25하-천안140'!$J$3:$AV$1569,14,FALSE)</f>
        <v>#N/A</v>
      </c>
      <c r="W109" s="179" t="e">
        <f>VLOOKUP(I109,'사업장현황(25하)'!$A$2:$T$1836,11,FALSE)</f>
        <v>#N/A</v>
      </c>
      <c r="X109" s="179"/>
      <c r="Y109" s="219"/>
      <c r="Z109" s="180"/>
      <c r="AA109" s="180"/>
      <c r="AB109" s="212"/>
      <c r="AC109" s="180">
        <f t="shared" si="0"/>
        <v>0</v>
      </c>
      <c r="AD109" s="219"/>
      <c r="AE109" s="180"/>
      <c r="AF109" s="219"/>
      <c r="AG109" s="180"/>
      <c r="AH109" s="299">
        <f t="shared" si="1"/>
        <v>0</v>
      </c>
      <c r="AI109" s="290"/>
    </row>
    <row r="110" spans="1:98" s="186" customFormat="1" ht="24.95" customHeight="1">
      <c r="A110" s="196">
        <v>108</v>
      </c>
      <c r="B110" s="196"/>
      <c r="C110" s="196"/>
      <c r="D110" s="219"/>
      <c r="E110" s="219" t="str">
        <f>HLOOKUP(WEEKDAY(D110,2),data!$A$1:$G$2,2)</f>
        <v>(토)</v>
      </c>
      <c r="F110" s="196"/>
      <c r="G110" s="196"/>
      <c r="H110" s="196"/>
      <c r="I110" s="190"/>
      <c r="J110" s="196" t="e">
        <f>VLOOKUP(I110,'25하-천안140'!$J$3:$AV$1569,2,FALSE)</f>
        <v>#N/A</v>
      </c>
      <c r="K110" s="289" t="e">
        <f>VLOOKUP(I110,'사업장현황(25하)'!$A$2:$T$1836,13,FALSE)</f>
        <v>#N/A</v>
      </c>
      <c r="L110" s="289" t="e">
        <f>VLOOKUP(I110,'사업장현황(25하)'!$A$2:$T$1836,14,FALSE)</f>
        <v>#N/A</v>
      </c>
      <c r="M110" s="190" t="e">
        <f>VLOOKUP(I110,'사업장현황(25하)'!$A$2:$T$1836,2,FALSE)</f>
        <v>#N/A</v>
      </c>
      <c r="N110" s="190" t="e">
        <f>VLOOKUP(I110,'사업장현황(25하)'!$A$2:$T$1836,4,FALSE)</f>
        <v>#N/A</v>
      </c>
      <c r="O110" s="196" t="e">
        <f>VLOOKUP(I110,'사업장현황(25하)'!$A$2:$T$1836,6,FALSE)</f>
        <v>#N/A</v>
      </c>
      <c r="P110" s="196" t="e">
        <f>VLOOKUP(I110,'사업장현황(25하)'!$A$2:$T$1836,7,FALSE)</f>
        <v>#N/A</v>
      </c>
      <c r="Q110" s="196" t="e">
        <f>VLOOKUP(I110,'사업장현황(25하)'!$A$2:$T$1836,8,FALSE)</f>
        <v>#N/A</v>
      </c>
      <c r="R110" s="196" t="e">
        <f>VLOOKUP(I110,'사업장현황(25하)'!$A$2:$T$1836,9,FALSE)</f>
        <v>#N/A</v>
      </c>
      <c r="S110" s="196" t="e">
        <f>VLOOKUP(I110,'사업장현황(25하)'!$A$2:$T$1836,10,FALSE)</f>
        <v>#N/A</v>
      </c>
      <c r="T110" s="190" t="e">
        <f>VLOOKUP(I110,'사업장현황(25하)'!$A$2:$T$1836,12,FALSE)</f>
        <v>#N/A</v>
      </c>
      <c r="U110" s="219" t="e">
        <f>VLOOKUP(I110,'25하-천안140'!$J$3:$AV$1569,13,FALSE)</f>
        <v>#N/A</v>
      </c>
      <c r="V110" s="179" t="e">
        <f>VLOOKUP(I110,'25하-천안140'!$J$3:$AV$1569,14,FALSE)</f>
        <v>#N/A</v>
      </c>
      <c r="W110" s="179" t="e">
        <f>VLOOKUP(I110,'사업장현황(25하)'!$A$2:$T$1836,11,FALSE)</f>
        <v>#N/A</v>
      </c>
      <c r="X110" s="179"/>
      <c r="Y110" s="219"/>
      <c r="Z110" s="180"/>
      <c r="AA110" s="180"/>
      <c r="AB110" s="212"/>
      <c r="AC110" s="180">
        <f t="shared" si="0"/>
        <v>0</v>
      </c>
      <c r="AD110" s="219"/>
      <c r="AE110" s="180"/>
      <c r="AF110" s="219"/>
      <c r="AG110" s="180"/>
      <c r="AH110" s="299">
        <f t="shared" si="1"/>
        <v>0</v>
      </c>
      <c r="AI110" s="290"/>
      <c r="CD110" s="187"/>
      <c r="CT110" s="188"/>
    </row>
    <row r="111" spans="1:98" s="186" customFormat="1" ht="24.95" customHeight="1">
      <c r="A111" s="196">
        <v>109</v>
      </c>
      <c r="B111" s="196"/>
      <c r="C111" s="196"/>
      <c r="D111" s="219"/>
      <c r="E111" s="219" t="str">
        <f>HLOOKUP(WEEKDAY(D111,2),data!$A$1:$G$2,2)</f>
        <v>(토)</v>
      </c>
      <c r="F111" s="196"/>
      <c r="G111" s="196"/>
      <c r="H111" s="196"/>
      <c r="I111" s="172"/>
      <c r="J111" s="196" t="e">
        <f>VLOOKUP(I111,'25하-천안140'!$J$3:$AV$1569,2,FALSE)</f>
        <v>#N/A</v>
      </c>
      <c r="K111" s="289" t="e">
        <f>VLOOKUP(I111,'사업장현황(25하)'!$A$2:$T$1836,13,FALSE)</f>
        <v>#N/A</v>
      </c>
      <c r="L111" s="289" t="e">
        <f>VLOOKUP(I111,'사업장현황(25하)'!$A$2:$T$1836,14,FALSE)</f>
        <v>#N/A</v>
      </c>
      <c r="M111" s="190" t="e">
        <f>VLOOKUP(I111,'사업장현황(25하)'!$A$2:$T$1836,2,FALSE)</f>
        <v>#N/A</v>
      </c>
      <c r="N111" s="190" t="e">
        <f>VLOOKUP(I111,'사업장현황(25하)'!$A$2:$T$1836,4,FALSE)</f>
        <v>#N/A</v>
      </c>
      <c r="O111" s="196" t="e">
        <f>VLOOKUP(I111,'사업장현황(25하)'!$A$2:$T$1836,6,FALSE)</f>
        <v>#N/A</v>
      </c>
      <c r="P111" s="196" t="e">
        <f>VLOOKUP(I111,'사업장현황(25하)'!$A$2:$T$1836,7,FALSE)</f>
        <v>#N/A</v>
      </c>
      <c r="Q111" s="196" t="e">
        <f>VLOOKUP(I111,'사업장현황(25하)'!$A$2:$T$1836,8,FALSE)</f>
        <v>#N/A</v>
      </c>
      <c r="R111" s="196" t="e">
        <f>VLOOKUP(I111,'사업장현황(25하)'!$A$2:$T$1836,9,FALSE)</f>
        <v>#N/A</v>
      </c>
      <c r="S111" s="196" t="e">
        <f>VLOOKUP(I111,'사업장현황(25하)'!$A$2:$T$1836,10,FALSE)</f>
        <v>#N/A</v>
      </c>
      <c r="T111" s="190" t="e">
        <f>VLOOKUP(I111,'사업장현황(25하)'!$A$2:$T$1836,12,FALSE)</f>
        <v>#N/A</v>
      </c>
      <c r="U111" s="219" t="e">
        <f>VLOOKUP(I111,'25하-천안140'!$J$3:$AV$1569,13,FALSE)</f>
        <v>#N/A</v>
      </c>
      <c r="V111" s="179" t="e">
        <f>VLOOKUP(I111,'25하-천안140'!$J$3:$AV$1569,14,FALSE)</f>
        <v>#N/A</v>
      </c>
      <c r="W111" s="179" t="e">
        <f>VLOOKUP(I111,'사업장현황(25하)'!$A$2:$T$1836,11,FALSE)</f>
        <v>#N/A</v>
      </c>
      <c r="X111" s="179"/>
      <c r="Y111" s="219"/>
      <c r="Z111" s="180"/>
      <c r="AA111" s="180"/>
      <c r="AB111" s="212"/>
      <c r="AC111" s="180">
        <f t="shared" si="0"/>
        <v>0</v>
      </c>
      <c r="AD111" s="219"/>
      <c r="AE111" s="180"/>
      <c r="AF111" s="219"/>
      <c r="AG111" s="180"/>
      <c r="AH111" s="299">
        <f t="shared" si="1"/>
        <v>0</v>
      </c>
      <c r="AI111" s="290"/>
      <c r="CD111" s="187"/>
      <c r="CT111" s="188"/>
    </row>
    <row r="112" spans="1:98" s="186" customFormat="1" ht="24.95" customHeight="1">
      <c r="A112" s="196"/>
      <c r="B112" s="196"/>
      <c r="C112" s="196"/>
      <c r="D112" s="219"/>
      <c r="E112" s="219" t="str">
        <f>HLOOKUP(WEEKDAY(D112,2),data!$A$1:$G$2,2)</f>
        <v>(토)</v>
      </c>
      <c r="F112" s="196"/>
      <c r="G112" s="196"/>
      <c r="H112" s="196"/>
      <c r="I112" s="249"/>
      <c r="J112" s="196" t="e">
        <f>VLOOKUP(I112,'25하-천안140'!$J$3:$AV$1569,2,FALSE)</f>
        <v>#N/A</v>
      </c>
      <c r="K112" s="289" t="e">
        <f>VLOOKUP(I112,'사업장현황(25하)'!$A$2:$T$1836,13,FALSE)</f>
        <v>#N/A</v>
      </c>
      <c r="L112" s="289" t="e">
        <f>VLOOKUP(I112,'사업장현황(25하)'!$A$2:$T$1836,14,FALSE)</f>
        <v>#N/A</v>
      </c>
      <c r="M112" s="190" t="e">
        <f>VLOOKUP(I112,'사업장현황(25하)'!$A$2:$T$1836,2,FALSE)</f>
        <v>#N/A</v>
      </c>
      <c r="N112" s="190" t="e">
        <f>VLOOKUP(I112,'사업장현황(25하)'!$A$2:$T$1836,4,FALSE)</f>
        <v>#N/A</v>
      </c>
      <c r="O112" s="196" t="e">
        <f>VLOOKUP(I112,'사업장현황(25하)'!$A$2:$T$1836,6,FALSE)</f>
        <v>#N/A</v>
      </c>
      <c r="P112" s="196" t="e">
        <f>VLOOKUP(I112,'사업장현황(25하)'!$A$2:$T$1836,7,FALSE)</f>
        <v>#N/A</v>
      </c>
      <c r="Q112" s="196" t="e">
        <f>VLOOKUP(I112,'사업장현황(25하)'!$A$2:$T$1836,8,FALSE)</f>
        <v>#N/A</v>
      </c>
      <c r="R112" s="196" t="e">
        <f>VLOOKUP(I112,'사업장현황(25하)'!$A$2:$T$1836,9,FALSE)</f>
        <v>#N/A</v>
      </c>
      <c r="S112" s="196" t="e">
        <f>VLOOKUP(I112,'사업장현황(25하)'!$A$2:$T$1836,10,FALSE)</f>
        <v>#N/A</v>
      </c>
      <c r="T112" s="190" t="e">
        <f>VLOOKUP(I112,'사업장현황(25하)'!$A$2:$T$1836,12,FALSE)</f>
        <v>#N/A</v>
      </c>
      <c r="U112" s="219" t="e">
        <f>VLOOKUP(I112,'25하-천안140'!$J$3:$AV$1569,13,FALSE)</f>
        <v>#N/A</v>
      </c>
      <c r="V112" s="179" t="e">
        <f>VLOOKUP(I112,'25하-천안140'!$J$3:$AV$1569,14,FALSE)</f>
        <v>#N/A</v>
      </c>
      <c r="W112" s="179" t="e">
        <f>VLOOKUP(I112,'사업장현황(25하)'!$A$2:$T$1836,11,FALSE)</f>
        <v>#N/A</v>
      </c>
      <c r="X112" s="179"/>
      <c r="Y112" s="219"/>
      <c r="Z112" s="180"/>
      <c r="AA112" s="180"/>
      <c r="AB112" s="212"/>
      <c r="AC112" s="180">
        <f t="shared" si="0"/>
        <v>0</v>
      </c>
      <c r="AD112" s="219"/>
      <c r="AE112" s="180"/>
      <c r="AF112" s="219"/>
      <c r="AG112" s="180"/>
      <c r="AH112" s="299">
        <f t="shared" ref="AH112:AH132" si="2">SUM(AE112,AG112)</f>
        <v>0</v>
      </c>
      <c r="AI112" s="290"/>
      <c r="CD112" s="187"/>
      <c r="CT112" s="188"/>
    </row>
    <row r="113" spans="1:98" s="158" customFormat="1" ht="24.95" customHeight="1">
      <c r="A113" s="196"/>
      <c r="B113" s="196"/>
      <c r="C113" s="196"/>
      <c r="D113" s="219"/>
      <c r="E113" s="219" t="str">
        <f>HLOOKUP(WEEKDAY(D113,2),data!$A$1:$G$2,2)</f>
        <v>(토)</v>
      </c>
      <c r="F113" s="196"/>
      <c r="G113" s="196"/>
      <c r="H113" s="196"/>
      <c r="I113" s="249"/>
      <c r="J113" s="196" t="e">
        <f>VLOOKUP(I113,'25하-천안140'!$J$3:$AV$1569,2,FALSE)</f>
        <v>#N/A</v>
      </c>
      <c r="K113" s="289" t="e">
        <f>VLOOKUP(I113,'사업장현황(25하)'!$A$2:$T$1836,13,FALSE)</f>
        <v>#N/A</v>
      </c>
      <c r="L113" s="289" t="e">
        <f>VLOOKUP(I113,'사업장현황(25하)'!$A$2:$T$1836,14,FALSE)</f>
        <v>#N/A</v>
      </c>
      <c r="M113" s="190" t="e">
        <f>VLOOKUP(I113,'사업장현황(25하)'!$A$2:$T$1836,2,FALSE)</f>
        <v>#N/A</v>
      </c>
      <c r="N113" s="190" t="e">
        <f>VLOOKUP(I113,'사업장현황(25하)'!$A$2:$T$1836,4,FALSE)</f>
        <v>#N/A</v>
      </c>
      <c r="O113" s="196" t="e">
        <f>VLOOKUP(I113,'사업장현황(25하)'!$A$2:$T$1836,6,FALSE)</f>
        <v>#N/A</v>
      </c>
      <c r="P113" s="196" t="e">
        <f>VLOOKUP(I113,'사업장현황(25하)'!$A$2:$T$1836,7,FALSE)</f>
        <v>#N/A</v>
      </c>
      <c r="Q113" s="196" t="e">
        <f>VLOOKUP(I113,'사업장현황(25하)'!$A$2:$T$1836,8,FALSE)</f>
        <v>#N/A</v>
      </c>
      <c r="R113" s="196" t="e">
        <f>VLOOKUP(I113,'사업장현황(25하)'!$A$2:$T$1836,9,FALSE)</f>
        <v>#N/A</v>
      </c>
      <c r="S113" s="196" t="e">
        <f>VLOOKUP(I113,'사업장현황(25하)'!$A$2:$T$1836,10,FALSE)</f>
        <v>#N/A</v>
      </c>
      <c r="T113" s="190" t="e">
        <f>VLOOKUP(I113,'사업장현황(25하)'!$A$2:$T$1836,12,FALSE)</f>
        <v>#N/A</v>
      </c>
      <c r="U113" s="219" t="e">
        <f>VLOOKUP(I113,'25하-천안140'!$J$3:$AV$1569,13,FALSE)</f>
        <v>#N/A</v>
      </c>
      <c r="V113" s="179" t="e">
        <f>VLOOKUP(I113,'25하-천안140'!$J$3:$AV$1569,14,FALSE)</f>
        <v>#N/A</v>
      </c>
      <c r="W113" s="179" t="e">
        <f>VLOOKUP(I113,'사업장현황(25하)'!$A$2:$T$1836,11,FALSE)</f>
        <v>#N/A</v>
      </c>
      <c r="X113" s="179"/>
      <c r="Y113" s="219"/>
      <c r="Z113" s="180"/>
      <c r="AA113" s="180"/>
      <c r="AB113" s="212"/>
      <c r="AC113" s="180">
        <f t="shared" si="0"/>
        <v>0</v>
      </c>
      <c r="AD113" s="219"/>
      <c r="AE113" s="180"/>
      <c r="AF113" s="219"/>
      <c r="AG113" s="180"/>
      <c r="AH113" s="299">
        <f t="shared" si="2"/>
        <v>0</v>
      </c>
      <c r="AI113" s="290"/>
    </row>
    <row r="114" spans="1:98" s="158" customFormat="1" ht="24.95" customHeight="1">
      <c r="A114" s="196"/>
      <c r="B114" s="196"/>
      <c r="C114" s="196"/>
      <c r="D114" s="219"/>
      <c r="E114" s="219" t="str">
        <f>HLOOKUP(WEEKDAY(D114,2),data!$A$1:$G$2,2)</f>
        <v>(토)</v>
      </c>
      <c r="F114" s="196"/>
      <c r="G114" s="196"/>
      <c r="H114" s="196"/>
      <c r="I114" s="249"/>
      <c r="J114" s="196" t="e">
        <f>VLOOKUP(I114,'25하-천안140'!$J$3:$AV$1569,2,FALSE)</f>
        <v>#N/A</v>
      </c>
      <c r="K114" s="289" t="e">
        <f>VLOOKUP(I114,'사업장현황(25하)'!$A$2:$T$1836,13,FALSE)</f>
        <v>#N/A</v>
      </c>
      <c r="L114" s="289" t="e">
        <f>VLOOKUP(I114,'사업장현황(25하)'!$A$2:$T$1836,14,FALSE)</f>
        <v>#N/A</v>
      </c>
      <c r="M114" s="190" t="e">
        <f>VLOOKUP(I114,'사업장현황(25하)'!$A$2:$T$1836,2,FALSE)</f>
        <v>#N/A</v>
      </c>
      <c r="N114" s="190" t="e">
        <f>VLOOKUP(I114,'사업장현황(25하)'!$A$2:$T$1836,4,FALSE)</f>
        <v>#N/A</v>
      </c>
      <c r="O114" s="196" t="e">
        <f>VLOOKUP(I114,'사업장현황(25하)'!$A$2:$T$1836,6,FALSE)</f>
        <v>#N/A</v>
      </c>
      <c r="P114" s="196" t="e">
        <f>VLOOKUP(I114,'사업장현황(25하)'!$A$2:$T$1836,7,FALSE)</f>
        <v>#N/A</v>
      </c>
      <c r="Q114" s="196" t="e">
        <f>VLOOKUP(I114,'사업장현황(25하)'!$A$2:$T$1836,8,FALSE)</f>
        <v>#N/A</v>
      </c>
      <c r="R114" s="196" t="e">
        <f>VLOOKUP(I114,'사업장현황(25하)'!$A$2:$T$1836,9,FALSE)</f>
        <v>#N/A</v>
      </c>
      <c r="S114" s="196" t="e">
        <f>VLOOKUP(I114,'사업장현황(25하)'!$A$2:$T$1836,10,FALSE)</f>
        <v>#N/A</v>
      </c>
      <c r="T114" s="190" t="e">
        <f>VLOOKUP(I114,'사업장현황(25하)'!$A$2:$T$1836,12,FALSE)</f>
        <v>#N/A</v>
      </c>
      <c r="U114" s="219" t="e">
        <f>VLOOKUP(I114,'25하-천안140'!$J$3:$AV$1569,13,FALSE)</f>
        <v>#N/A</v>
      </c>
      <c r="V114" s="179" t="e">
        <f>VLOOKUP(I114,'25하-천안140'!$J$3:$AV$1569,14,FALSE)</f>
        <v>#N/A</v>
      </c>
      <c r="W114" s="179" t="e">
        <f>VLOOKUP(I114,'사업장현황(25하)'!$A$2:$T$1836,11,FALSE)</f>
        <v>#N/A</v>
      </c>
      <c r="X114" s="179"/>
      <c r="Y114" s="219"/>
      <c r="Z114" s="180"/>
      <c r="AA114" s="180"/>
      <c r="AB114" s="212"/>
      <c r="AC114" s="180">
        <f t="shared" si="0"/>
        <v>0</v>
      </c>
      <c r="AD114" s="219"/>
      <c r="AE114" s="180"/>
      <c r="AF114" s="219"/>
      <c r="AG114" s="180"/>
      <c r="AH114" s="299">
        <f t="shared" si="2"/>
        <v>0</v>
      </c>
      <c r="AI114" s="290"/>
    </row>
    <row r="115" spans="1:98" s="186" customFormat="1" ht="24.95" customHeight="1">
      <c r="A115" s="196"/>
      <c r="B115" s="196"/>
      <c r="C115" s="196"/>
      <c r="D115" s="219"/>
      <c r="E115" s="219" t="str">
        <f>HLOOKUP(WEEKDAY(D115,2),data!$A$1:$G$2,2)</f>
        <v>(토)</v>
      </c>
      <c r="F115" s="196"/>
      <c r="G115" s="196"/>
      <c r="H115" s="196"/>
      <c r="I115" s="249"/>
      <c r="J115" s="196" t="e">
        <f>VLOOKUP(I115,'25하-천안140'!$J$3:$AV$1569,2,FALSE)</f>
        <v>#N/A</v>
      </c>
      <c r="K115" s="289" t="e">
        <f>VLOOKUP(I115,'사업장현황(25하)'!$A$2:$T$1836,13,FALSE)</f>
        <v>#N/A</v>
      </c>
      <c r="L115" s="289" t="e">
        <f>VLOOKUP(I115,'사업장현황(25하)'!$A$2:$T$1836,14,FALSE)</f>
        <v>#N/A</v>
      </c>
      <c r="M115" s="190" t="e">
        <f>VLOOKUP(I115,'사업장현황(25하)'!$A$2:$T$1836,2,FALSE)</f>
        <v>#N/A</v>
      </c>
      <c r="N115" s="190" t="e">
        <f>VLOOKUP(I115,'사업장현황(25하)'!$A$2:$T$1836,4,FALSE)</f>
        <v>#N/A</v>
      </c>
      <c r="O115" s="196" t="e">
        <f>VLOOKUP(I115,'사업장현황(25하)'!$A$2:$T$1836,6,FALSE)</f>
        <v>#N/A</v>
      </c>
      <c r="P115" s="196" t="e">
        <f>VLOOKUP(I115,'사업장현황(25하)'!$A$2:$T$1836,7,FALSE)</f>
        <v>#N/A</v>
      </c>
      <c r="Q115" s="196" t="e">
        <f>VLOOKUP(I115,'사업장현황(25하)'!$A$2:$T$1836,8,FALSE)</f>
        <v>#N/A</v>
      </c>
      <c r="R115" s="196" t="e">
        <f>VLOOKUP(I115,'사업장현황(25하)'!$A$2:$T$1836,9,FALSE)</f>
        <v>#N/A</v>
      </c>
      <c r="S115" s="196" t="e">
        <f>VLOOKUP(I115,'사업장현황(25하)'!$A$2:$T$1836,10,FALSE)</f>
        <v>#N/A</v>
      </c>
      <c r="T115" s="190" t="e">
        <f>VLOOKUP(I115,'사업장현황(25하)'!$A$2:$T$1836,12,FALSE)</f>
        <v>#N/A</v>
      </c>
      <c r="U115" s="219" t="e">
        <f>VLOOKUP(I115,'25하-천안140'!$J$3:$AV$1569,13,FALSE)</f>
        <v>#N/A</v>
      </c>
      <c r="V115" s="179" t="e">
        <f>VLOOKUP(I115,'25하-천안140'!$J$3:$AV$1569,14,FALSE)</f>
        <v>#N/A</v>
      </c>
      <c r="W115" s="179" t="e">
        <f>VLOOKUP(I115,'사업장현황(25하)'!$A$2:$T$1836,11,FALSE)</f>
        <v>#N/A</v>
      </c>
      <c r="X115" s="179"/>
      <c r="Y115" s="219"/>
      <c r="Z115" s="180"/>
      <c r="AA115" s="180"/>
      <c r="AB115" s="212"/>
      <c r="AC115" s="180">
        <f t="shared" si="0"/>
        <v>0</v>
      </c>
      <c r="AD115" s="219"/>
      <c r="AE115" s="180"/>
      <c r="AF115" s="219"/>
      <c r="AG115" s="180"/>
      <c r="AH115" s="299">
        <f t="shared" si="2"/>
        <v>0</v>
      </c>
      <c r="AI115" s="290"/>
    </row>
    <row r="116" spans="1:98" s="186" customFormat="1" ht="24.95" customHeight="1">
      <c r="A116" s="196"/>
      <c r="B116" s="196"/>
      <c r="C116" s="196"/>
      <c r="D116" s="219"/>
      <c r="E116" s="219" t="str">
        <f>HLOOKUP(WEEKDAY(D116,2),data!$A$1:$G$2,2)</f>
        <v>(토)</v>
      </c>
      <c r="F116" s="196"/>
      <c r="G116" s="196"/>
      <c r="H116" s="196"/>
      <c r="I116" s="249"/>
      <c r="J116" s="196" t="e">
        <f>VLOOKUP(I116,'25하-천안140'!$J$3:$AV$1569,2,FALSE)</f>
        <v>#N/A</v>
      </c>
      <c r="K116" s="289" t="e">
        <f>VLOOKUP(I116,'사업장현황(25하)'!$A$2:$T$1836,13,FALSE)</f>
        <v>#N/A</v>
      </c>
      <c r="L116" s="289" t="e">
        <f>VLOOKUP(I116,'사업장현황(25하)'!$A$2:$T$1836,14,FALSE)</f>
        <v>#N/A</v>
      </c>
      <c r="M116" s="190" t="e">
        <f>VLOOKUP(I116,'사업장현황(25하)'!$A$2:$T$1836,2,FALSE)</f>
        <v>#N/A</v>
      </c>
      <c r="N116" s="190" t="e">
        <f>VLOOKUP(I116,'사업장현황(25하)'!$A$2:$T$1836,4,FALSE)</f>
        <v>#N/A</v>
      </c>
      <c r="O116" s="196" t="e">
        <f>VLOOKUP(I116,'사업장현황(25하)'!$A$2:$T$1836,6,FALSE)</f>
        <v>#N/A</v>
      </c>
      <c r="P116" s="196" t="e">
        <f>VLOOKUP(I116,'사업장현황(25하)'!$A$2:$T$1836,7,FALSE)</f>
        <v>#N/A</v>
      </c>
      <c r="Q116" s="196" t="e">
        <f>VLOOKUP(I116,'사업장현황(25하)'!$A$2:$T$1836,8,FALSE)</f>
        <v>#N/A</v>
      </c>
      <c r="R116" s="196" t="e">
        <f>VLOOKUP(I116,'사업장현황(25하)'!$A$2:$T$1836,9,FALSE)</f>
        <v>#N/A</v>
      </c>
      <c r="S116" s="196" t="e">
        <f>VLOOKUP(I116,'사업장현황(25하)'!$A$2:$T$1836,10,FALSE)</f>
        <v>#N/A</v>
      </c>
      <c r="T116" s="190" t="e">
        <f>VLOOKUP(I116,'사업장현황(25하)'!$A$2:$T$1836,12,FALSE)</f>
        <v>#N/A</v>
      </c>
      <c r="U116" s="219" t="e">
        <f>VLOOKUP(I116,'25하-천안140'!$J$3:$AV$1569,13,FALSE)</f>
        <v>#N/A</v>
      </c>
      <c r="V116" s="179" t="e">
        <f>VLOOKUP(I116,'25하-천안140'!$J$3:$AV$1569,14,FALSE)</f>
        <v>#N/A</v>
      </c>
      <c r="W116" s="179" t="e">
        <f>VLOOKUP(I116,'사업장현황(25하)'!$A$2:$T$1836,11,FALSE)</f>
        <v>#N/A</v>
      </c>
      <c r="X116" s="179"/>
      <c r="Y116" s="219"/>
      <c r="Z116" s="180"/>
      <c r="AA116" s="180"/>
      <c r="AB116" s="212"/>
      <c r="AC116" s="180">
        <f t="shared" si="0"/>
        <v>0</v>
      </c>
      <c r="AD116" s="219"/>
      <c r="AE116" s="180"/>
      <c r="AF116" s="219"/>
      <c r="AG116" s="180"/>
      <c r="AH116" s="299">
        <f t="shared" si="2"/>
        <v>0</v>
      </c>
      <c r="AI116" s="290"/>
    </row>
    <row r="117" spans="1:98" s="186" customFormat="1" ht="24.95" customHeight="1">
      <c r="A117" s="196"/>
      <c r="B117" s="196"/>
      <c r="C117" s="196"/>
      <c r="D117" s="219"/>
      <c r="E117" s="219" t="str">
        <f>HLOOKUP(WEEKDAY(D117,2),data!$A$1:$G$2,2)</f>
        <v>(토)</v>
      </c>
      <c r="F117" s="196"/>
      <c r="G117" s="196"/>
      <c r="H117" s="196"/>
      <c r="I117" s="249"/>
      <c r="J117" s="196" t="e">
        <f>VLOOKUP(I117,'25하-천안140'!$J$3:$AV$1569,2,FALSE)</f>
        <v>#N/A</v>
      </c>
      <c r="K117" s="289" t="e">
        <f>VLOOKUP(I117,'사업장현황(25하)'!$A$2:$T$1836,13,FALSE)</f>
        <v>#N/A</v>
      </c>
      <c r="L117" s="289" t="e">
        <f>VLOOKUP(I117,'사업장현황(25하)'!$A$2:$T$1836,14,FALSE)</f>
        <v>#N/A</v>
      </c>
      <c r="M117" s="190" t="e">
        <f>VLOOKUP(I117,'사업장현황(25하)'!$A$2:$T$1836,2,FALSE)</f>
        <v>#N/A</v>
      </c>
      <c r="N117" s="190" t="e">
        <f>VLOOKUP(I117,'사업장현황(25하)'!$A$2:$T$1836,4,FALSE)</f>
        <v>#N/A</v>
      </c>
      <c r="O117" s="196" t="e">
        <f>VLOOKUP(I117,'사업장현황(25하)'!$A$2:$T$1836,6,FALSE)</f>
        <v>#N/A</v>
      </c>
      <c r="P117" s="196" t="e">
        <f>VLOOKUP(I117,'사업장현황(25하)'!$A$2:$T$1836,7,FALSE)</f>
        <v>#N/A</v>
      </c>
      <c r="Q117" s="196" t="e">
        <f>VLOOKUP(I117,'사업장현황(25하)'!$A$2:$T$1836,8,FALSE)</f>
        <v>#N/A</v>
      </c>
      <c r="R117" s="196" t="e">
        <f>VLOOKUP(I117,'사업장현황(25하)'!$A$2:$T$1836,9,FALSE)</f>
        <v>#N/A</v>
      </c>
      <c r="S117" s="196" t="e">
        <f>VLOOKUP(I117,'사업장현황(25하)'!$A$2:$T$1836,10,FALSE)</f>
        <v>#N/A</v>
      </c>
      <c r="T117" s="190" t="e">
        <f>VLOOKUP(I117,'사업장현황(25하)'!$A$2:$T$1836,12,FALSE)</f>
        <v>#N/A</v>
      </c>
      <c r="U117" s="219" t="e">
        <f>VLOOKUP(I117,'25하-천안140'!$J$3:$AV$1569,13,FALSE)</f>
        <v>#N/A</v>
      </c>
      <c r="V117" s="179" t="e">
        <f>VLOOKUP(I117,'25하-천안140'!$J$3:$AV$1569,14,FALSE)</f>
        <v>#N/A</v>
      </c>
      <c r="W117" s="179" t="e">
        <f>VLOOKUP(I117,'사업장현황(25하)'!$A$2:$T$1836,11,FALSE)</f>
        <v>#N/A</v>
      </c>
      <c r="X117" s="179"/>
      <c r="Y117" s="219"/>
      <c r="Z117" s="180"/>
      <c r="AA117" s="180"/>
      <c r="AB117" s="212"/>
      <c r="AC117" s="180">
        <f t="shared" si="0"/>
        <v>0</v>
      </c>
      <c r="AD117" s="219"/>
      <c r="AE117" s="180"/>
      <c r="AF117" s="219"/>
      <c r="AG117" s="180"/>
      <c r="AH117" s="299">
        <f t="shared" si="2"/>
        <v>0</v>
      </c>
      <c r="AI117" s="290"/>
    </row>
    <row r="118" spans="1:98" s="186" customFormat="1" ht="24.95" customHeight="1">
      <c r="A118" s="196"/>
      <c r="B118" s="196"/>
      <c r="C118" s="196"/>
      <c r="D118" s="219"/>
      <c r="E118" s="219" t="str">
        <f>HLOOKUP(WEEKDAY(D118,2),data!$A$1:$G$2,2)</f>
        <v>(토)</v>
      </c>
      <c r="F118" s="196"/>
      <c r="G118" s="196"/>
      <c r="H118" s="196"/>
      <c r="I118" s="249"/>
      <c r="J118" s="196" t="e">
        <f>VLOOKUP(I118,'25하-천안140'!$J$3:$AV$1569,2,FALSE)</f>
        <v>#N/A</v>
      </c>
      <c r="K118" s="289" t="e">
        <f>VLOOKUP(I118,'사업장현황(25하)'!$A$2:$T$1836,13,FALSE)</f>
        <v>#N/A</v>
      </c>
      <c r="L118" s="289" t="e">
        <f>VLOOKUP(I118,'사업장현황(25하)'!$A$2:$T$1836,14,FALSE)</f>
        <v>#N/A</v>
      </c>
      <c r="M118" s="190" t="e">
        <f>VLOOKUP(I118,'사업장현황(25하)'!$A$2:$T$1836,2,FALSE)</f>
        <v>#N/A</v>
      </c>
      <c r="N118" s="190" t="e">
        <f>VLOOKUP(I118,'사업장현황(25하)'!$A$2:$T$1836,4,FALSE)</f>
        <v>#N/A</v>
      </c>
      <c r="O118" s="196" t="e">
        <f>VLOOKUP(I118,'사업장현황(25하)'!$A$2:$T$1836,6,FALSE)</f>
        <v>#N/A</v>
      </c>
      <c r="P118" s="196" t="e">
        <f>VLOOKUP(I118,'사업장현황(25하)'!$A$2:$T$1836,7,FALSE)</f>
        <v>#N/A</v>
      </c>
      <c r="Q118" s="196" t="e">
        <f>VLOOKUP(I118,'사업장현황(25하)'!$A$2:$T$1836,8,FALSE)</f>
        <v>#N/A</v>
      </c>
      <c r="R118" s="196" t="e">
        <f>VLOOKUP(I118,'사업장현황(25하)'!$A$2:$T$1836,9,FALSE)</f>
        <v>#N/A</v>
      </c>
      <c r="S118" s="196" t="e">
        <f>VLOOKUP(I118,'사업장현황(25하)'!$A$2:$T$1836,10,FALSE)</f>
        <v>#N/A</v>
      </c>
      <c r="T118" s="190" t="e">
        <f>VLOOKUP(I118,'사업장현황(25하)'!$A$2:$T$1836,12,FALSE)</f>
        <v>#N/A</v>
      </c>
      <c r="U118" s="219" t="e">
        <f>VLOOKUP(I118,'25하-천안140'!$J$3:$AV$1569,13,FALSE)</f>
        <v>#N/A</v>
      </c>
      <c r="V118" s="179" t="e">
        <f>VLOOKUP(I118,'25하-천안140'!$J$3:$AV$1569,14,FALSE)</f>
        <v>#N/A</v>
      </c>
      <c r="W118" s="179" t="e">
        <f>VLOOKUP(I118,'사업장현황(25하)'!$A$2:$T$1836,11,FALSE)</f>
        <v>#N/A</v>
      </c>
      <c r="X118" s="179"/>
      <c r="Y118" s="219"/>
      <c r="Z118" s="180"/>
      <c r="AA118" s="180"/>
      <c r="AB118" s="212"/>
      <c r="AC118" s="180">
        <f t="shared" si="0"/>
        <v>0</v>
      </c>
      <c r="AD118" s="219"/>
      <c r="AE118" s="180"/>
      <c r="AF118" s="219"/>
      <c r="AG118" s="180"/>
      <c r="AH118" s="299">
        <f t="shared" si="2"/>
        <v>0</v>
      </c>
      <c r="AI118" s="290"/>
    </row>
    <row r="119" spans="1:98" s="186" customFormat="1" ht="24.95" customHeight="1">
      <c r="A119" s="196"/>
      <c r="B119" s="196"/>
      <c r="C119" s="196"/>
      <c r="D119" s="219"/>
      <c r="E119" s="219" t="str">
        <f>HLOOKUP(WEEKDAY(D119,2),data!$A$1:$G$2,2)</f>
        <v>(토)</v>
      </c>
      <c r="F119" s="196"/>
      <c r="G119" s="196"/>
      <c r="H119" s="196"/>
      <c r="I119" s="249"/>
      <c r="J119" s="196" t="e">
        <f>VLOOKUP(I119,'25하-천안140'!$J$3:$AV$1569,2,FALSE)</f>
        <v>#N/A</v>
      </c>
      <c r="K119" s="289" t="e">
        <f>VLOOKUP(I119,'사업장현황(25하)'!$A$2:$T$1836,13,FALSE)</f>
        <v>#N/A</v>
      </c>
      <c r="L119" s="289" t="e">
        <f>VLOOKUP(I119,'사업장현황(25하)'!$A$2:$T$1836,14,FALSE)</f>
        <v>#N/A</v>
      </c>
      <c r="M119" s="190" t="e">
        <f>VLOOKUP(I119,'사업장현황(25하)'!$A$2:$T$1836,2,FALSE)</f>
        <v>#N/A</v>
      </c>
      <c r="N119" s="190" t="e">
        <f>VLOOKUP(I119,'사업장현황(25하)'!$A$2:$T$1836,4,FALSE)</f>
        <v>#N/A</v>
      </c>
      <c r="O119" s="196" t="e">
        <f>VLOOKUP(I119,'사업장현황(25하)'!$A$2:$T$1836,6,FALSE)</f>
        <v>#N/A</v>
      </c>
      <c r="P119" s="196" t="e">
        <f>VLOOKUP(I119,'사업장현황(25하)'!$A$2:$T$1836,7,FALSE)</f>
        <v>#N/A</v>
      </c>
      <c r="Q119" s="196" t="e">
        <f>VLOOKUP(I119,'사업장현황(25하)'!$A$2:$T$1836,8,FALSE)</f>
        <v>#N/A</v>
      </c>
      <c r="R119" s="196" t="e">
        <f>VLOOKUP(I119,'사업장현황(25하)'!$A$2:$T$1836,9,FALSE)</f>
        <v>#N/A</v>
      </c>
      <c r="S119" s="196" t="e">
        <f>VLOOKUP(I119,'사업장현황(25하)'!$A$2:$T$1836,10,FALSE)</f>
        <v>#N/A</v>
      </c>
      <c r="T119" s="190" t="e">
        <f>VLOOKUP(I119,'사업장현황(25하)'!$A$2:$T$1836,12,FALSE)</f>
        <v>#N/A</v>
      </c>
      <c r="U119" s="219" t="e">
        <f>VLOOKUP(I119,'25하-천안140'!$J$3:$AV$1569,13,FALSE)</f>
        <v>#N/A</v>
      </c>
      <c r="V119" s="179" t="e">
        <f>VLOOKUP(I119,'25하-천안140'!$J$3:$AV$1569,14,FALSE)</f>
        <v>#N/A</v>
      </c>
      <c r="W119" s="179" t="e">
        <f>VLOOKUP(I119,'사업장현황(25하)'!$A$2:$T$1836,11,FALSE)</f>
        <v>#N/A</v>
      </c>
      <c r="X119" s="179"/>
      <c r="Y119" s="219"/>
      <c r="Z119" s="180"/>
      <c r="AA119" s="180"/>
      <c r="AB119" s="212"/>
      <c r="AC119" s="180">
        <f t="shared" si="0"/>
        <v>0</v>
      </c>
      <c r="AD119" s="219"/>
      <c r="AE119" s="180"/>
      <c r="AF119" s="219"/>
      <c r="AG119" s="180"/>
      <c r="AH119" s="299">
        <f t="shared" si="2"/>
        <v>0</v>
      </c>
      <c r="AI119" s="290"/>
      <c r="CD119" s="187"/>
      <c r="CT119" s="188"/>
    </row>
    <row r="120" spans="1:98" s="186" customFormat="1" ht="24.95" customHeight="1">
      <c r="A120" s="196"/>
      <c r="B120" s="196"/>
      <c r="C120" s="196"/>
      <c r="D120" s="219"/>
      <c r="E120" s="219" t="str">
        <f>HLOOKUP(WEEKDAY(D120,2),data!$A$1:$G$2,2)</f>
        <v>(토)</v>
      </c>
      <c r="F120" s="196"/>
      <c r="G120" s="196"/>
      <c r="H120" s="196"/>
      <c r="I120" s="249"/>
      <c r="J120" s="196" t="e">
        <f>VLOOKUP(I120,'25하-천안140'!$J$3:$AV$1569,2,FALSE)</f>
        <v>#N/A</v>
      </c>
      <c r="K120" s="289" t="e">
        <f>VLOOKUP(I120,'사업장현황(25하)'!$A$2:$T$1836,13,FALSE)</f>
        <v>#N/A</v>
      </c>
      <c r="L120" s="289" t="e">
        <f>VLOOKUP(I120,'사업장현황(25하)'!$A$2:$T$1836,14,FALSE)</f>
        <v>#N/A</v>
      </c>
      <c r="M120" s="190" t="e">
        <f>VLOOKUP(I120,'사업장현황(25하)'!$A$2:$T$1836,2,FALSE)</f>
        <v>#N/A</v>
      </c>
      <c r="N120" s="190" t="e">
        <f>VLOOKUP(I120,'사업장현황(25하)'!$A$2:$T$1836,4,FALSE)</f>
        <v>#N/A</v>
      </c>
      <c r="O120" s="196" t="e">
        <f>VLOOKUP(I120,'사업장현황(25하)'!$A$2:$T$1836,6,FALSE)</f>
        <v>#N/A</v>
      </c>
      <c r="P120" s="196" t="e">
        <f>VLOOKUP(I120,'사업장현황(25하)'!$A$2:$T$1836,7,FALSE)</f>
        <v>#N/A</v>
      </c>
      <c r="Q120" s="196" t="e">
        <f>VLOOKUP(I120,'사업장현황(25하)'!$A$2:$T$1836,8,FALSE)</f>
        <v>#N/A</v>
      </c>
      <c r="R120" s="196" t="e">
        <f>VLOOKUP(I120,'사업장현황(25하)'!$A$2:$T$1836,9,FALSE)</f>
        <v>#N/A</v>
      </c>
      <c r="S120" s="196" t="e">
        <f>VLOOKUP(I120,'사업장현황(25하)'!$A$2:$T$1836,10,FALSE)</f>
        <v>#N/A</v>
      </c>
      <c r="T120" s="190" t="e">
        <f>VLOOKUP(I120,'사업장현황(25하)'!$A$2:$T$1836,12,FALSE)</f>
        <v>#N/A</v>
      </c>
      <c r="U120" s="219" t="e">
        <f>VLOOKUP(I120,'25하-천안140'!$J$3:$AV$1569,13,FALSE)</f>
        <v>#N/A</v>
      </c>
      <c r="V120" s="179" t="e">
        <f>VLOOKUP(I120,'25하-천안140'!$J$3:$AV$1569,14,FALSE)</f>
        <v>#N/A</v>
      </c>
      <c r="W120" s="179" t="e">
        <f>VLOOKUP(I120,'사업장현황(25하)'!$A$2:$T$1836,11,FALSE)</f>
        <v>#N/A</v>
      </c>
      <c r="X120" s="179"/>
      <c r="Y120" s="219"/>
      <c r="Z120" s="180"/>
      <c r="AA120" s="180"/>
      <c r="AB120" s="212"/>
      <c r="AC120" s="180">
        <f t="shared" si="0"/>
        <v>0</v>
      </c>
      <c r="AD120" s="219"/>
      <c r="AE120" s="180"/>
      <c r="AF120" s="219"/>
      <c r="AG120" s="180"/>
      <c r="AH120" s="299">
        <f t="shared" si="2"/>
        <v>0</v>
      </c>
      <c r="AI120" s="290"/>
      <c r="CD120" s="187"/>
      <c r="CT120" s="188"/>
    </row>
    <row r="121" spans="1:98" s="186" customFormat="1" ht="24.95" customHeight="1">
      <c r="A121" s="196"/>
      <c r="B121" s="196"/>
      <c r="C121" s="196"/>
      <c r="D121" s="219"/>
      <c r="E121" s="219" t="str">
        <f>HLOOKUP(WEEKDAY(D121,2),data!$A$1:$G$2,2)</f>
        <v>(토)</v>
      </c>
      <c r="F121" s="196"/>
      <c r="G121" s="196"/>
      <c r="H121" s="196"/>
      <c r="I121" s="249"/>
      <c r="J121" s="196" t="e">
        <f>VLOOKUP(I121,'25하-천안140'!$J$3:$AV$1569,2,FALSE)</f>
        <v>#N/A</v>
      </c>
      <c r="K121" s="289" t="e">
        <f>VLOOKUP(I121,'사업장현황(25하)'!$A$2:$T$1836,13,FALSE)</f>
        <v>#N/A</v>
      </c>
      <c r="L121" s="289" t="e">
        <f>VLOOKUP(I121,'사업장현황(25하)'!$A$2:$T$1836,14,FALSE)</f>
        <v>#N/A</v>
      </c>
      <c r="M121" s="190" t="e">
        <f>VLOOKUP(I121,'사업장현황(25하)'!$A$2:$T$1836,2,FALSE)</f>
        <v>#N/A</v>
      </c>
      <c r="N121" s="190" t="e">
        <f>VLOOKUP(I121,'사업장현황(25하)'!$A$2:$T$1836,4,FALSE)</f>
        <v>#N/A</v>
      </c>
      <c r="O121" s="196" t="e">
        <f>VLOOKUP(I121,'사업장현황(25하)'!$A$2:$T$1836,6,FALSE)</f>
        <v>#N/A</v>
      </c>
      <c r="P121" s="196" t="e">
        <f>VLOOKUP(I121,'사업장현황(25하)'!$A$2:$T$1836,7,FALSE)</f>
        <v>#N/A</v>
      </c>
      <c r="Q121" s="196" t="e">
        <f>VLOOKUP(I121,'사업장현황(25하)'!$A$2:$T$1836,8,FALSE)</f>
        <v>#N/A</v>
      </c>
      <c r="R121" s="196" t="e">
        <f>VLOOKUP(I121,'사업장현황(25하)'!$A$2:$T$1836,9,FALSE)</f>
        <v>#N/A</v>
      </c>
      <c r="S121" s="196" t="e">
        <f>VLOOKUP(I121,'사업장현황(25하)'!$A$2:$T$1836,10,FALSE)</f>
        <v>#N/A</v>
      </c>
      <c r="T121" s="190" t="e">
        <f>VLOOKUP(I121,'사업장현황(25하)'!$A$2:$T$1836,12,FALSE)</f>
        <v>#N/A</v>
      </c>
      <c r="U121" s="219" t="e">
        <f>VLOOKUP(I121,'25하-천안140'!$J$3:$AV$1569,13,FALSE)</f>
        <v>#N/A</v>
      </c>
      <c r="V121" s="179" t="e">
        <f>VLOOKUP(I121,'25하-천안140'!$J$3:$AV$1569,14,FALSE)</f>
        <v>#N/A</v>
      </c>
      <c r="W121" s="179" t="e">
        <f>VLOOKUP(I121,'사업장현황(25하)'!$A$2:$T$1836,11,FALSE)</f>
        <v>#N/A</v>
      </c>
      <c r="X121" s="179"/>
      <c r="Y121" s="219"/>
      <c r="Z121" s="180"/>
      <c r="AA121" s="180"/>
      <c r="AB121" s="212"/>
      <c r="AC121" s="180">
        <f t="shared" si="0"/>
        <v>0</v>
      </c>
      <c r="AD121" s="219"/>
      <c r="AE121" s="180"/>
      <c r="AF121" s="219"/>
      <c r="AG121" s="180"/>
      <c r="AH121" s="299">
        <f t="shared" si="2"/>
        <v>0</v>
      </c>
      <c r="AI121" s="290"/>
      <c r="CD121" s="187"/>
      <c r="CT121" s="188"/>
    </row>
    <row r="122" spans="1:98" s="186" customFormat="1" ht="24.95" customHeight="1">
      <c r="A122" s="196"/>
      <c r="B122" s="196"/>
      <c r="C122" s="196"/>
      <c r="D122" s="219"/>
      <c r="E122" s="219" t="str">
        <f>HLOOKUP(WEEKDAY(D122,2),data!$A$1:$G$2,2)</f>
        <v>(토)</v>
      </c>
      <c r="F122" s="196"/>
      <c r="G122" s="196"/>
      <c r="H122" s="196"/>
      <c r="I122" s="249"/>
      <c r="J122" s="196" t="e">
        <f>VLOOKUP(I122,'25하-천안140'!$J$3:$AV$1569,2,FALSE)</f>
        <v>#N/A</v>
      </c>
      <c r="K122" s="289" t="e">
        <f>VLOOKUP(I122,'사업장현황(25하)'!$A$2:$T$1836,13,FALSE)</f>
        <v>#N/A</v>
      </c>
      <c r="L122" s="289" t="e">
        <f>VLOOKUP(I122,'사업장현황(25하)'!$A$2:$T$1836,14,FALSE)</f>
        <v>#N/A</v>
      </c>
      <c r="M122" s="190" t="e">
        <f>VLOOKUP(I122,'사업장현황(25하)'!$A$2:$T$1836,2,FALSE)</f>
        <v>#N/A</v>
      </c>
      <c r="N122" s="190" t="e">
        <f>VLOOKUP(I122,'사업장현황(25하)'!$A$2:$T$1836,4,FALSE)</f>
        <v>#N/A</v>
      </c>
      <c r="O122" s="196" t="e">
        <f>VLOOKUP(I122,'사업장현황(25하)'!$A$2:$T$1836,6,FALSE)</f>
        <v>#N/A</v>
      </c>
      <c r="P122" s="196" t="e">
        <f>VLOOKUP(I122,'사업장현황(25하)'!$A$2:$T$1836,7,FALSE)</f>
        <v>#N/A</v>
      </c>
      <c r="Q122" s="196" t="e">
        <f>VLOOKUP(I122,'사업장현황(25하)'!$A$2:$T$1836,8,FALSE)</f>
        <v>#N/A</v>
      </c>
      <c r="R122" s="196" t="e">
        <f>VLOOKUP(I122,'사업장현황(25하)'!$A$2:$T$1836,9,FALSE)</f>
        <v>#N/A</v>
      </c>
      <c r="S122" s="196" t="e">
        <f>VLOOKUP(I122,'사업장현황(25하)'!$A$2:$T$1836,10,FALSE)</f>
        <v>#N/A</v>
      </c>
      <c r="T122" s="190" t="e">
        <f>VLOOKUP(I122,'사업장현황(25하)'!$A$2:$T$1836,12,FALSE)</f>
        <v>#N/A</v>
      </c>
      <c r="U122" s="219" t="e">
        <f>VLOOKUP(I122,'25하-천안140'!$J$3:$AV$1569,13,FALSE)</f>
        <v>#N/A</v>
      </c>
      <c r="V122" s="179" t="e">
        <f>VLOOKUP(I122,'25하-천안140'!$J$3:$AV$1569,14,FALSE)</f>
        <v>#N/A</v>
      </c>
      <c r="W122" s="179" t="e">
        <f>VLOOKUP(I122,'사업장현황(25하)'!$A$2:$T$1836,11,FALSE)</f>
        <v>#N/A</v>
      </c>
      <c r="X122" s="179"/>
      <c r="Y122" s="219"/>
      <c r="Z122" s="180"/>
      <c r="AA122" s="180"/>
      <c r="AB122" s="212"/>
      <c r="AC122" s="180">
        <f t="shared" si="0"/>
        <v>0</v>
      </c>
      <c r="AD122" s="219"/>
      <c r="AE122" s="180"/>
      <c r="AF122" s="219"/>
      <c r="AG122" s="180"/>
      <c r="AH122" s="299">
        <f t="shared" si="2"/>
        <v>0</v>
      </c>
      <c r="AI122" s="290"/>
      <c r="CD122" s="187"/>
      <c r="CT122" s="188"/>
    </row>
    <row r="123" spans="1:98" s="158" customFormat="1" ht="24.95" customHeight="1">
      <c r="A123" s="196"/>
      <c r="B123" s="196"/>
      <c r="C123" s="196"/>
      <c r="D123" s="219"/>
      <c r="E123" s="219" t="str">
        <f>HLOOKUP(WEEKDAY(D123,2),data!$A$1:$G$2,2)</f>
        <v>(토)</v>
      </c>
      <c r="F123" s="196"/>
      <c r="G123" s="196"/>
      <c r="H123" s="196"/>
      <c r="I123" s="249"/>
      <c r="J123" s="196" t="e">
        <f>VLOOKUP(I123,'25하-천안140'!$J$3:$AV$1569,2,FALSE)</f>
        <v>#N/A</v>
      </c>
      <c r="K123" s="289" t="e">
        <f>VLOOKUP(I123,'사업장현황(25하)'!$A$2:$T$1836,13,FALSE)</f>
        <v>#N/A</v>
      </c>
      <c r="L123" s="289" t="e">
        <f>VLOOKUP(I123,'사업장현황(25하)'!$A$2:$T$1836,14,FALSE)</f>
        <v>#N/A</v>
      </c>
      <c r="M123" s="190" t="e">
        <f>VLOOKUP(I123,'사업장현황(25하)'!$A$2:$T$1836,2,FALSE)</f>
        <v>#N/A</v>
      </c>
      <c r="N123" s="190" t="e">
        <f>VLOOKUP(I123,'사업장현황(25하)'!$A$2:$T$1836,4,FALSE)</f>
        <v>#N/A</v>
      </c>
      <c r="O123" s="196" t="e">
        <f>VLOOKUP(I123,'사업장현황(25하)'!$A$2:$T$1836,6,FALSE)</f>
        <v>#N/A</v>
      </c>
      <c r="P123" s="196" t="e">
        <f>VLOOKUP(I123,'사업장현황(25하)'!$A$2:$T$1836,7,FALSE)</f>
        <v>#N/A</v>
      </c>
      <c r="Q123" s="196" t="e">
        <f>VLOOKUP(I123,'사업장현황(25하)'!$A$2:$T$1836,8,FALSE)</f>
        <v>#N/A</v>
      </c>
      <c r="R123" s="196" t="e">
        <f>VLOOKUP(I123,'사업장현황(25하)'!$A$2:$T$1836,9,FALSE)</f>
        <v>#N/A</v>
      </c>
      <c r="S123" s="196" t="e">
        <f>VLOOKUP(I123,'사업장현황(25하)'!$A$2:$T$1836,10,FALSE)</f>
        <v>#N/A</v>
      </c>
      <c r="T123" s="190" t="e">
        <f>VLOOKUP(I123,'사업장현황(25하)'!$A$2:$T$1836,12,FALSE)</f>
        <v>#N/A</v>
      </c>
      <c r="U123" s="219" t="e">
        <f>VLOOKUP(I123,'25하-천안140'!$J$3:$AV$1569,13,FALSE)</f>
        <v>#N/A</v>
      </c>
      <c r="V123" s="179" t="e">
        <f>VLOOKUP(I123,'25하-천안140'!$J$3:$AV$1569,14,FALSE)</f>
        <v>#N/A</v>
      </c>
      <c r="W123" s="179" t="e">
        <f>VLOOKUP(I123,'사업장현황(25하)'!$A$2:$T$1836,11,FALSE)</f>
        <v>#N/A</v>
      </c>
      <c r="X123" s="179"/>
      <c r="Y123" s="219"/>
      <c r="Z123" s="180"/>
      <c r="AA123" s="180"/>
      <c r="AB123" s="212"/>
      <c r="AC123" s="180">
        <f t="shared" si="0"/>
        <v>0</v>
      </c>
      <c r="AD123" s="219"/>
      <c r="AE123" s="180"/>
      <c r="AF123" s="219"/>
      <c r="AG123" s="180"/>
      <c r="AH123" s="299">
        <f t="shared" si="2"/>
        <v>0</v>
      </c>
      <c r="AI123" s="290"/>
      <c r="CD123" s="159"/>
      <c r="CT123" s="160"/>
    </row>
    <row r="124" spans="1:98" s="158" customFormat="1" ht="24.95" customHeight="1">
      <c r="A124" s="196"/>
      <c r="B124" s="196"/>
      <c r="C124" s="196"/>
      <c r="D124" s="219"/>
      <c r="E124" s="219" t="str">
        <f>HLOOKUP(WEEKDAY(D124,2),data!$A$1:$G$2,2)</f>
        <v>(토)</v>
      </c>
      <c r="F124" s="196"/>
      <c r="G124" s="196"/>
      <c r="H124" s="196"/>
      <c r="I124" s="249"/>
      <c r="J124" s="196" t="e">
        <f>VLOOKUP(I124,'25하-천안140'!$J$3:$AV$1569,2,FALSE)</f>
        <v>#N/A</v>
      </c>
      <c r="K124" s="289" t="e">
        <f>VLOOKUP(I124,'사업장현황(25하)'!$A$2:$T$1836,13,FALSE)</f>
        <v>#N/A</v>
      </c>
      <c r="L124" s="289" t="e">
        <f>VLOOKUP(I124,'사업장현황(25하)'!$A$2:$T$1836,14,FALSE)</f>
        <v>#N/A</v>
      </c>
      <c r="M124" s="190" t="e">
        <f>VLOOKUP(I124,'사업장현황(25하)'!$A$2:$T$1836,2,FALSE)</f>
        <v>#N/A</v>
      </c>
      <c r="N124" s="190" t="e">
        <f>VLOOKUP(I124,'사업장현황(25하)'!$A$2:$T$1836,4,FALSE)</f>
        <v>#N/A</v>
      </c>
      <c r="O124" s="196" t="e">
        <f>VLOOKUP(I124,'사업장현황(25하)'!$A$2:$T$1836,6,FALSE)</f>
        <v>#N/A</v>
      </c>
      <c r="P124" s="196" t="e">
        <f>VLOOKUP(I124,'사업장현황(25하)'!$A$2:$T$1836,7,FALSE)</f>
        <v>#N/A</v>
      </c>
      <c r="Q124" s="196" t="e">
        <f>VLOOKUP(I124,'사업장현황(25하)'!$A$2:$T$1836,8,FALSE)</f>
        <v>#N/A</v>
      </c>
      <c r="R124" s="196" t="e">
        <f>VLOOKUP(I124,'사업장현황(25하)'!$A$2:$T$1836,9,FALSE)</f>
        <v>#N/A</v>
      </c>
      <c r="S124" s="196" t="e">
        <f>VLOOKUP(I124,'사업장현황(25하)'!$A$2:$T$1836,10,FALSE)</f>
        <v>#N/A</v>
      </c>
      <c r="T124" s="190" t="e">
        <f>VLOOKUP(I124,'사업장현황(25하)'!$A$2:$T$1836,12,FALSE)</f>
        <v>#N/A</v>
      </c>
      <c r="U124" s="219" t="e">
        <f>VLOOKUP(I124,'25하-천안140'!$J$3:$AV$1569,13,FALSE)</f>
        <v>#N/A</v>
      </c>
      <c r="V124" s="179" t="e">
        <f>VLOOKUP(I124,'25하-천안140'!$J$3:$AV$1569,14,FALSE)</f>
        <v>#N/A</v>
      </c>
      <c r="W124" s="179" t="e">
        <f>VLOOKUP(I124,'사업장현황(25하)'!$A$2:$T$1836,11,FALSE)</f>
        <v>#N/A</v>
      </c>
      <c r="X124" s="179"/>
      <c r="Y124" s="219"/>
      <c r="Z124" s="180"/>
      <c r="AA124" s="180"/>
      <c r="AB124" s="212"/>
      <c r="AC124" s="180">
        <f t="shared" si="0"/>
        <v>0</v>
      </c>
      <c r="AD124" s="219"/>
      <c r="AE124" s="180"/>
      <c r="AF124" s="219"/>
      <c r="AG124" s="180"/>
      <c r="AH124" s="299">
        <f t="shared" si="2"/>
        <v>0</v>
      </c>
      <c r="AI124" s="290"/>
      <c r="CD124" s="159"/>
      <c r="CT124" s="160"/>
    </row>
    <row r="125" spans="1:98" s="186" customFormat="1" ht="24.95" customHeight="1">
      <c r="A125" s="196"/>
      <c r="B125" s="196"/>
      <c r="C125" s="196"/>
      <c r="D125" s="219"/>
      <c r="E125" s="219" t="str">
        <f>HLOOKUP(WEEKDAY(D125,2),data!$A$1:$G$2,2)</f>
        <v>(토)</v>
      </c>
      <c r="F125" s="196"/>
      <c r="G125" s="196"/>
      <c r="H125" s="196"/>
      <c r="I125" s="190"/>
      <c r="J125" s="196" t="e">
        <f>VLOOKUP(I125,'25하-천안140'!$J$3:$AV$1569,2,FALSE)</f>
        <v>#N/A</v>
      </c>
      <c r="K125" s="289" t="e">
        <f>VLOOKUP(I125,'사업장현황(25하)'!$A$2:$T$1836,13,FALSE)</f>
        <v>#N/A</v>
      </c>
      <c r="L125" s="289" t="e">
        <f>VLOOKUP(I125,'사업장현황(25하)'!$A$2:$T$1836,14,FALSE)</f>
        <v>#N/A</v>
      </c>
      <c r="M125" s="190" t="e">
        <f>VLOOKUP(I125,'사업장현황(25하)'!$A$2:$T$1836,2,FALSE)</f>
        <v>#N/A</v>
      </c>
      <c r="N125" s="190" t="e">
        <f>VLOOKUP(I125,'사업장현황(25하)'!$A$2:$T$1836,4,FALSE)</f>
        <v>#N/A</v>
      </c>
      <c r="O125" s="196" t="e">
        <f>VLOOKUP(I125,'사업장현황(25하)'!$A$2:$T$1836,6,FALSE)</f>
        <v>#N/A</v>
      </c>
      <c r="P125" s="196" t="e">
        <f>VLOOKUP(I125,'사업장현황(25하)'!$A$2:$T$1836,7,FALSE)</f>
        <v>#N/A</v>
      </c>
      <c r="Q125" s="196" t="e">
        <f>VLOOKUP(I125,'사업장현황(25하)'!$A$2:$T$1836,8,FALSE)</f>
        <v>#N/A</v>
      </c>
      <c r="R125" s="196" t="e">
        <f>VLOOKUP(I125,'사업장현황(25하)'!$A$2:$T$1836,9,FALSE)</f>
        <v>#N/A</v>
      </c>
      <c r="S125" s="196" t="e">
        <f>VLOOKUP(I125,'사업장현황(25하)'!$A$2:$T$1836,10,FALSE)</f>
        <v>#N/A</v>
      </c>
      <c r="T125" s="190" t="e">
        <f>VLOOKUP(I125,'사업장현황(25하)'!$A$2:$T$1836,12,FALSE)</f>
        <v>#N/A</v>
      </c>
      <c r="U125" s="219" t="e">
        <f>VLOOKUP(I125,'25하-천안140'!$J$3:$AV$1569,13,FALSE)</f>
        <v>#N/A</v>
      </c>
      <c r="V125" s="179" t="e">
        <f>VLOOKUP(I125,'25하-천안140'!$J$3:$AV$1569,14,FALSE)</f>
        <v>#N/A</v>
      </c>
      <c r="W125" s="179" t="e">
        <f>VLOOKUP(I125,'사업장현황(25하)'!$A$2:$T$1836,11,FALSE)</f>
        <v>#N/A</v>
      </c>
      <c r="X125" s="179"/>
      <c r="Y125" s="219"/>
      <c r="Z125" s="180"/>
      <c r="AA125" s="180"/>
      <c r="AB125" s="212"/>
      <c r="AC125" s="180">
        <f t="shared" si="0"/>
        <v>0</v>
      </c>
      <c r="AD125" s="219"/>
      <c r="AE125" s="180"/>
      <c r="AF125" s="219"/>
      <c r="AG125" s="180"/>
      <c r="AH125" s="299">
        <f t="shared" si="2"/>
        <v>0</v>
      </c>
      <c r="AI125" s="290"/>
      <c r="CD125" s="187"/>
      <c r="CT125" s="188"/>
    </row>
    <row r="126" spans="1:98" s="186" customFormat="1" ht="24.95" customHeight="1">
      <c r="A126" s="196"/>
      <c r="B126" s="196"/>
      <c r="C126" s="196"/>
      <c r="D126" s="219"/>
      <c r="E126" s="219" t="str">
        <f>HLOOKUP(WEEKDAY(D126,2),data!$A$1:$G$2,2)</f>
        <v>(토)</v>
      </c>
      <c r="F126" s="196"/>
      <c r="G126" s="196"/>
      <c r="H126" s="196"/>
      <c r="I126" s="190"/>
      <c r="J126" s="196" t="e">
        <f>VLOOKUP(I126,'25하-천안140'!$J$3:$AV$1569,2,FALSE)</f>
        <v>#N/A</v>
      </c>
      <c r="K126" s="289" t="e">
        <f>VLOOKUP(I126,'사업장현황(25하)'!$A$2:$T$1836,13,FALSE)</f>
        <v>#N/A</v>
      </c>
      <c r="L126" s="289" t="e">
        <f>VLOOKUP(I126,'사업장현황(25하)'!$A$2:$T$1836,14,FALSE)</f>
        <v>#N/A</v>
      </c>
      <c r="M126" s="190" t="e">
        <f>VLOOKUP(I126,'사업장현황(25하)'!$A$2:$T$1836,2,FALSE)</f>
        <v>#N/A</v>
      </c>
      <c r="N126" s="190" t="e">
        <f>VLOOKUP(I126,'사업장현황(25하)'!$A$2:$T$1836,4,FALSE)</f>
        <v>#N/A</v>
      </c>
      <c r="O126" s="196" t="e">
        <f>VLOOKUP(I126,'사업장현황(25하)'!$A$2:$T$1836,6,FALSE)</f>
        <v>#N/A</v>
      </c>
      <c r="P126" s="196" t="e">
        <f>VLOOKUP(I126,'사업장현황(25하)'!$A$2:$T$1836,7,FALSE)</f>
        <v>#N/A</v>
      </c>
      <c r="Q126" s="196" t="e">
        <f>VLOOKUP(I126,'사업장현황(25하)'!$A$2:$T$1836,8,FALSE)</f>
        <v>#N/A</v>
      </c>
      <c r="R126" s="196" t="e">
        <f>VLOOKUP(I126,'사업장현황(25하)'!$A$2:$T$1836,9,FALSE)</f>
        <v>#N/A</v>
      </c>
      <c r="S126" s="196" t="e">
        <f>VLOOKUP(I126,'사업장현황(25하)'!$A$2:$T$1836,10,FALSE)</f>
        <v>#N/A</v>
      </c>
      <c r="T126" s="190" t="e">
        <f>VLOOKUP(I126,'사업장현황(25하)'!$A$2:$T$1836,12,FALSE)</f>
        <v>#N/A</v>
      </c>
      <c r="U126" s="219" t="e">
        <f>VLOOKUP(I126,'25하-천안140'!$J$3:$AV$1569,13,FALSE)</f>
        <v>#N/A</v>
      </c>
      <c r="V126" s="179" t="e">
        <f>VLOOKUP(I126,'25하-천안140'!$J$3:$AV$1569,14,FALSE)</f>
        <v>#N/A</v>
      </c>
      <c r="W126" s="179" t="e">
        <f>VLOOKUP(I126,'사업장현황(25하)'!$A$2:$T$1836,11,FALSE)</f>
        <v>#N/A</v>
      </c>
      <c r="X126" s="179"/>
      <c r="Y126" s="219"/>
      <c r="Z126" s="180"/>
      <c r="AA126" s="180"/>
      <c r="AB126" s="212"/>
      <c r="AC126" s="180">
        <f t="shared" si="0"/>
        <v>0</v>
      </c>
      <c r="AD126" s="219"/>
      <c r="AE126" s="180"/>
      <c r="AF126" s="219"/>
      <c r="AG126" s="180"/>
      <c r="AH126" s="299">
        <f t="shared" si="2"/>
        <v>0</v>
      </c>
      <c r="AI126" s="290"/>
      <c r="CD126" s="187"/>
      <c r="CT126" s="188"/>
    </row>
    <row r="127" spans="1:98" s="186" customFormat="1" ht="24.95" customHeight="1">
      <c r="A127" s="196"/>
      <c r="B127" s="196"/>
      <c r="C127" s="196"/>
      <c r="D127" s="219"/>
      <c r="E127" s="219" t="str">
        <f>HLOOKUP(WEEKDAY(D127,2),data!$A$1:$G$2,2)</f>
        <v>(토)</v>
      </c>
      <c r="F127" s="196"/>
      <c r="G127" s="196"/>
      <c r="H127" s="196"/>
      <c r="I127" s="190"/>
      <c r="J127" s="196" t="e">
        <f>VLOOKUP(I127,'25하-천안140'!$J$3:$AV$1569,2,FALSE)</f>
        <v>#N/A</v>
      </c>
      <c r="K127" s="289" t="e">
        <f>VLOOKUP(I127,'사업장현황(25하)'!$A$2:$T$1836,13,FALSE)</f>
        <v>#N/A</v>
      </c>
      <c r="L127" s="289" t="e">
        <f>VLOOKUP(I127,'사업장현황(25하)'!$A$2:$T$1836,14,FALSE)</f>
        <v>#N/A</v>
      </c>
      <c r="M127" s="190" t="e">
        <f>VLOOKUP(I127,'사업장현황(25하)'!$A$2:$T$1836,2,FALSE)</f>
        <v>#N/A</v>
      </c>
      <c r="N127" s="190" t="e">
        <f>VLOOKUP(I127,'사업장현황(25하)'!$A$2:$T$1836,4,FALSE)</f>
        <v>#N/A</v>
      </c>
      <c r="O127" s="196" t="e">
        <f>VLOOKUP(I127,'사업장현황(25하)'!$A$2:$T$1836,6,FALSE)</f>
        <v>#N/A</v>
      </c>
      <c r="P127" s="196" t="e">
        <f>VLOOKUP(I127,'사업장현황(25하)'!$A$2:$T$1836,7,FALSE)</f>
        <v>#N/A</v>
      </c>
      <c r="Q127" s="196" t="e">
        <f>VLOOKUP(I127,'사업장현황(25하)'!$A$2:$T$1836,8,FALSE)</f>
        <v>#N/A</v>
      </c>
      <c r="R127" s="196" t="e">
        <f>VLOOKUP(I127,'사업장현황(25하)'!$A$2:$T$1836,9,FALSE)</f>
        <v>#N/A</v>
      </c>
      <c r="S127" s="196" t="e">
        <f>VLOOKUP(I127,'사업장현황(25하)'!$A$2:$T$1836,10,FALSE)</f>
        <v>#N/A</v>
      </c>
      <c r="T127" s="190" t="e">
        <f>VLOOKUP(I127,'사업장현황(25하)'!$A$2:$T$1836,12,FALSE)</f>
        <v>#N/A</v>
      </c>
      <c r="U127" s="219" t="e">
        <f>VLOOKUP(I127,'25하-천안140'!$J$3:$AV$1569,13,FALSE)</f>
        <v>#N/A</v>
      </c>
      <c r="V127" s="179" t="e">
        <f>VLOOKUP(I127,'25하-천안140'!$J$3:$AV$1569,14,FALSE)</f>
        <v>#N/A</v>
      </c>
      <c r="W127" s="179" t="e">
        <f>VLOOKUP(I127,'사업장현황(25하)'!$A$2:$T$1836,11,FALSE)</f>
        <v>#N/A</v>
      </c>
      <c r="X127" s="179"/>
      <c r="Y127" s="219"/>
      <c r="Z127" s="180"/>
      <c r="AA127" s="180"/>
      <c r="AB127" s="212"/>
      <c r="AC127" s="180">
        <f t="shared" si="0"/>
        <v>0</v>
      </c>
      <c r="AD127" s="219"/>
      <c r="AE127" s="180"/>
      <c r="AF127" s="219"/>
      <c r="AG127" s="180"/>
      <c r="AH127" s="299">
        <f t="shared" si="2"/>
        <v>0</v>
      </c>
      <c r="AI127" s="290"/>
      <c r="CD127" s="187"/>
      <c r="CT127" s="188"/>
    </row>
    <row r="128" spans="1:98" s="186" customFormat="1" ht="24.95" customHeight="1">
      <c r="A128" s="196"/>
      <c r="B128" s="196"/>
      <c r="C128" s="196"/>
      <c r="D128" s="219"/>
      <c r="E128" s="219" t="str">
        <f>HLOOKUP(WEEKDAY(D128,2),data!$A$1:$G$2,2)</f>
        <v>(토)</v>
      </c>
      <c r="F128" s="196"/>
      <c r="G128" s="196"/>
      <c r="H128" s="196"/>
      <c r="I128" s="190"/>
      <c r="J128" s="196" t="e">
        <f>VLOOKUP(I128,'25하-천안140'!$J$3:$AV$1569,2,FALSE)</f>
        <v>#N/A</v>
      </c>
      <c r="K128" s="289" t="e">
        <f>VLOOKUP(I128,'사업장현황(25하)'!$A$2:$T$1836,13,FALSE)</f>
        <v>#N/A</v>
      </c>
      <c r="L128" s="289" t="e">
        <f>VLOOKUP(I128,'사업장현황(25하)'!$A$2:$T$1836,14,FALSE)</f>
        <v>#N/A</v>
      </c>
      <c r="M128" s="190" t="e">
        <f>VLOOKUP(I128,'사업장현황(25하)'!$A$2:$T$1836,2,FALSE)</f>
        <v>#N/A</v>
      </c>
      <c r="N128" s="190" t="e">
        <f>VLOOKUP(I128,'사업장현황(25하)'!$A$2:$T$1836,4,FALSE)</f>
        <v>#N/A</v>
      </c>
      <c r="O128" s="196" t="e">
        <f>VLOOKUP(I128,'사업장현황(25하)'!$A$2:$T$1836,6,FALSE)</f>
        <v>#N/A</v>
      </c>
      <c r="P128" s="196" t="e">
        <f>VLOOKUP(I128,'사업장현황(25하)'!$A$2:$T$1836,7,FALSE)</f>
        <v>#N/A</v>
      </c>
      <c r="Q128" s="196" t="e">
        <f>VLOOKUP(I128,'사업장현황(25하)'!$A$2:$T$1836,8,FALSE)</f>
        <v>#N/A</v>
      </c>
      <c r="R128" s="196" t="e">
        <f>VLOOKUP(I128,'사업장현황(25하)'!$A$2:$T$1836,9,FALSE)</f>
        <v>#N/A</v>
      </c>
      <c r="S128" s="196" t="e">
        <f>VLOOKUP(I128,'사업장현황(25하)'!$A$2:$T$1836,10,FALSE)</f>
        <v>#N/A</v>
      </c>
      <c r="T128" s="190" t="e">
        <f>VLOOKUP(I128,'사업장현황(25하)'!$A$2:$T$1836,12,FALSE)</f>
        <v>#N/A</v>
      </c>
      <c r="U128" s="219" t="e">
        <f>VLOOKUP(I128,'25하-천안140'!$J$3:$AV$1569,13,FALSE)</f>
        <v>#N/A</v>
      </c>
      <c r="V128" s="179" t="e">
        <f>VLOOKUP(I128,'25하-천안140'!$J$3:$AV$1569,14,FALSE)</f>
        <v>#N/A</v>
      </c>
      <c r="W128" s="179" t="e">
        <f>VLOOKUP(I128,'사업장현황(25하)'!$A$2:$T$1836,11,FALSE)</f>
        <v>#N/A</v>
      </c>
      <c r="X128" s="179"/>
      <c r="Y128" s="219"/>
      <c r="Z128" s="180"/>
      <c r="AA128" s="180"/>
      <c r="AB128" s="212"/>
      <c r="AC128" s="180">
        <f t="shared" si="0"/>
        <v>0</v>
      </c>
      <c r="AD128" s="219"/>
      <c r="AE128" s="180"/>
      <c r="AF128" s="219"/>
      <c r="AG128" s="180"/>
      <c r="AH128" s="299">
        <f t="shared" si="2"/>
        <v>0</v>
      </c>
      <c r="AI128" s="290"/>
      <c r="CD128" s="187"/>
      <c r="CT128" s="188"/>
    </row>
    <row r="129" spans="1:98" s="186" customFormat="1" ht="24.95" customHeight="1">
      <c r="A129" s="196"/>
      <c r="B129" s="196"/>
      <c r="C129" s="196"/>
      <c r="D129" s="219"/>
      <c r="E129" s="219" t="str">
        <f>HLOOKUP(WEEKDAY(D129,2),data!$A$1:$G$2,2)</f>
        <v>(토)</v>
      </c>
      <c r="F129" s="196"/>
      <c r="G129" s="196"/>
      <c r="H129" s="196"/>
      <c r="I129" s="190"/>
      <c r="J129" s="196" t="e">
        <f>VLOOKUP(I129,'25하-천안140'!$J$3:$AV$1569,2,FALSE)</f>
        <v>#N/A</v>
      </c>
      <c r="K129" s="289" t="e">
        <f>VLOOKUP(I129,'사업장현황(25하)'!$A$2:$T$1836,13,FALSE)</f>
        <v>#N/A</v>
      </c>
      <c r="L129" s="289" t="e">
        <f>VLOOKUP(I129,'사업장현황(25하)'!$A$2:$T$1836,14,FALSE)</f>
        <v>#N/A</v>
      </c>
      <c r="M129" s="190" t="e">
        <f>VLOOKUP(I129,'사업장현황(25하)'!$A$2:$T$1836,2,FALSE)</f>
        <v>#N/A</v>
      </c>
      <c r="N129" s="190" t="e">
        <f>VLOOKUP(I129,'사업장현황(25하)'!$A$2:$T$1836,4,FALSE)</f>
        <v>#N/A</v>
      </c>
      <c r="O129" s="196" t="e">
        <f>VLOOKUP(I129,'사업장현황(25하)'!$A$2:$T$1836,6,FALSE)</f>
        <v>#N/A</v>
      </c>
      <c r="P129" s="196" t="e">
        <f>VLOOKUP(I129,'사업장현황(25하)'!$A$2:$T$1836,7,FALSE)</f>
        <v>#N/A</v>
      </c>
      <c r="Q129" s="196" t="e">
        <f>VLOOKUP(I129,'사업장현황(25하)'!$A$2:$T$1836,8,FALSE)</f>
        <v>#N/A</v>
      </c>
      <c r="R129" s="196" t="e">
        <f>VLOOKUP(I129,'사업장현황(25하)'!$A$2:$T$1836,9,FALSE)</f>
        <v>#N/A</v>
      </c>
      <c r="S129" s="196" t="e">
        <f>VLOOKUP(I129,'사업장현황(25하)'!$A$2:$T$1836,10,FALSE)</f>
        <v>#N/A</v>
      </c>
      <c r="T129" s="190" t="e">
        <f>VLOOKUP(I129,'사업장현황(25하)'!$A$2:$T$1836,12,FALSE)</f>
        <v>#N/A</v>
      </c>
      <c r="U129" s="219" t="e">
        <f>VLOOKUP(I129,'25하-천안140'!$J$3:$AV$1569,13,FALSE)</f>
        <v>#N/A</v>
      </c>
      <c r="V129" s="179" t="e">
        <f>VLOOKUP(I129,'25하-천안140'!$J$3:$AV$1569,14,FALSE)</f>
        <v>#N/A</v>
      </c>
      <c r="W129" s="179" t="e">
        <f>VLOOKUP(I129,'사업장현황(25하)'!$A$2:$T$1836,11,FALSE)</f>
        <v>#N/A</v>
      </c>
      <c r="X129" s="179"/>
      <c r="Y129" s="219"/>
      <c r="Z129" s="180"/>
      <c r="AA129" s="180"/>
      <c r="AB129" s="212"/>
      <c r="AC129" s="180">
        <f t="shared" si="0"/>
        <v>0</v>
      </c>
      <c r="AD129" s="219"/>
      <c r="AE129" s="180"/>
      <c r="AF129" s="219"/>
      <c r="AG129" s="180"/>
      <c r="AH129" s="299">
        <f t="shared" si="2"/>
        <v>0</v>
      </c>
      <c r="AI129" s="290"/>
      <c r="CD129" s="187"/>
      <c r="CT129" s="188"/>
    </row>
    <row r="130" spans="1:98" s="186" customFormat="1" ht="24.95" customHeight="1">
      <c r="A130" s="196"/>
      <c r="B130" s="196"/>
      <c r="C130" s="196"/>
      <c r="D130" s="219"/>
      <c r="E130" s="219" t="str">
        <f>HLOOKUP(WEEKDAY(D130,2),data!$A$1:$G$2,2)</f>
        <v>(토)</v>
      </c>
      <c r="F130" s="196"/>
      <c r="G130" s="196"/>
      <c r="H130" s="196"/>
      <c r="I130" s="190"/>
      <c r="J130" s="196" t="e">
        <f>VLOOKUP(I130,'25하-천안140'!$J$3:$AV$1569,2,FALSE)</f>
        <v>#N/A</v>
      </c>
      <c r="K130" s="289" t="e">
        <f>VLOOKUP(I130,'사업장현황(25하)'!$A$2:$T$1836,13,FALSE)</f>
        <v>#N/A</v>
      </c>
      <c r="L130" s="289" t="e">
        <f>VLOOKUP(I130,'사업장현황(25하)'!$A$2:$T$1836,14,FALSE)</f>
        <v>#N/A</v>
      </c>
      <c r="M130" s="190" t="e">
        <f>VLOOKUP(I130,'사업장현황(25하)'!$A$2:$T$1836,2,FALSE)</f>
        <v>#N/A</v>
      </c>
      <c r="N130" s="190" t="e">
        <f>VLOOKUP(I130,'사업장현황(25하)'!$A$2:$T$1836,4,FALSE)</f>
        <v>#N/A</v>
      </c>
      <c r="O130" s="196" t="e">
        <f>VLOOKUP(I130,'사업장현황(25하)'!$A$2:$T$1836,6,FALSE)</f>
        <v>#N/A</v>
      </c>
      <c r="P130" s="196" t="e">
        <f>VLOOKUP(I130,'사업장현황(25하)'!$A$2:$T$1836,7,FALSE)</f>
        <v>#N/A</v>
      </c>
      <c r="Q130" s="196" t="e">
        <f>VLOOKUP(I130,'사업장현황(25하)'!$A$2:$T$1836,8,FALSE)</f>
        <v>#N/A</v>
      </c>
      <c r="R130" s="196" t="e">
        <f>VLOOKUP(I130,'사업장현황(25하)'!$A$2:$T$1836,9,FALSE)</f>
        <v>#N/A</v>
      </c>
      <c r="S130" s="196" t="e">
        <f>VLOOKUP(I130,'사업장현황(25하)'!$A$2:$T$1836,10,FALSE)</f>
        <v>#N/A</v>
      </c>
      <c r="T130" s="190" t="e">
        <f>VLOOKUP(I130,'사업장현황(25하)'!$A$2:$T$1836,12,FALSE)</f>
        <v>#N/A</v>
      </c>
      <c r="U130" s="219" t="e">
        <f>VLOOKUP(I130,'25하-천안140'!$J$3:$AV$1569,13,FALSE)</f>
        <v>#N/A</v>
      </c>
      <c r="V130" s="179" t="e">
        <f>VLOOKUP(I130,'25하-천안140'!$J$3:$AV$1569,14,FALSE)</f>
        <v>#N/A</v>
      </c>
      <c r="W130" s="179" t="e">
        <f>VLOOKUP(I130,'사업장현황(25하)'!$A$2:$T$1836,11,FALSE)</f>
        <v>#N/A</v>
      </c>
      <c r="X130" s="179"/>
      <c r="Y130" s="219"/>
      <c r="Z130" s="180"/>
      <c r="AA130" s="180"/>
      <c r="AB130" s="212"/>
      <c r="AC130" s="180">
        <f t="shared" si="0"/>
        <v>0</v>
      </c>
      <c r="AD130" s="219"/>
      <c r="AE130" s="180"/>
      <c r="AF130" s="219"/>
      <c r="AG130" s="180"/>
      <c r="AH130" s="299">
        <f t="shared" si="2"/>
        <v>0</v>
      </c>
      <c r="AI130" s="290"/>
      <c r="CD130" s="187"/>
      <c r="CT130" s="188"/>
    </row>
    <row r="131" spans="1:98" s="186" customFormat="1" ht="24.6" customHeight="1">
      <c r="A131" s="196"/>
      <c r="B131" s="196"/>
      <c r="C131" s="196"/>
      <c r="D131" s="219"/>
      <c r="E131" s="219" t="str">
        <f>HLOOKUP(WEEKDAY(D131,2),data!$A$1:$G$2,2)</f>
        <v>(토)</v>
      </c>
      <c r="F131" s="196"/>
      <c r="G131" s="196"/>
      <c r="H131" s="196"/>
      <c r="I131" s="190"/>
      <c r="J131" s="196" t="e">
        <f>VLOOKUP(I131,'25하-천안140'!$J$3:$AV$1569,2,FALSE)</f>
        <v>#N/A</v>
      </c>
      <c r="K131" s="289" t="e">
        <f>VLOOKUP(I131,'사업장현황(25하)'!$A$2:$T$1836,13,FALSE)</f>
        <v>#N/A</v>
      </c>
      <c r="L131" s="289" t="e">
        <f>VLOOKUP(I131,'사업장현황(25하)'!$A$2:$T$1836,14,FALSE)</f>
        <v>#N/A</v>
      </c>
      <c r="M131" s="190" t="e">
        <f>VLOOKUP(I131,'사업장현황(25하)'!$A$2:$T$1836,2,FALSE)</f>
        <v>#N/A</v>
      </c>
      <c r="N131" s="190" t="e">
        <f>VLOOKUP(I131,'사업장현황(25하)'!$A$2:$T$1836,4,FALSE)</f>
        <v>#N/A</v>
      </c>
      <c r="O131" s="196" t="e">
        <f>VLOOKUP(I131,'사업장현황(25하)'!$A$2:$T$1836,6,FALSE)</f>
        <v>#N/A</v>
      </c>
      <c r="P131" s="196" t="e">
        <f>VLOOKUP(I131,'사업장현황(25하)'!$A$2:$T$1836,7,FALSE)</f>
        <v>#N/A</v>
      </c>
      <c r="Q131" s="196" t="e">
        <f>VLOOKUP(I131,'사업장현황(25하)'!$A$2:$T$1836,8,FALSE)</f>
        <v>#N/A</v>
      </c>
      <c r="R131" s="196" t="e">
        <f>VLOOKUP(I131,'사업장현황(25하)'!$A$2:$T$1836,9,FALSE)</f>
        <v>#N/A</v>
      </c>
      <c r="S131" s="196" t="e">
        <f>VLOOKUP(I131,'사업장현황(25하)'!$A$2:$T$1836,10,FALSE)</f>
        <v>#N/A</v>
      </c>
      <c r="T131" s="190" t="e">
        <f>VLOOKUP(I131,'사업장현황(25하)'!$A$2:$T$1836,12,FALSE)</f>
        <v>#N/A</v>
      </c>
      <c r="U131" s="219" t="e">
        <f>VLOOKUP(I131,'25하-천안140'!$J$3:$AV$1569,13,FALSE)</f>
        <v>#N/A</v>
      </c>
      <c r="V131" s="179" t="e">
        <f>VLOOKUP(I131,'25하-천안140'!$J$3:$AV$1569,14,FALSE)</f>
        <v>#N/A</v>
      </c>
      <c r="W131" s="179" t="e">
        <f>VLOOKUP(I131,'사업장현황(25하)'!$A$2:$T$1836,11,FALSE)</f>
        <v>#N/A</v>
      </c>
      <c r="X131" s="179"/>
      <c r="Y131" s="219"/>
      <c r="Z131" s="180"/>
      <c r="AA131" s="180"/>
      <c r="AB131" s="212"/>
      <c r="AC131" s="180">
        <f t="shared" si="0"/>
        <v>0</v>
      </c>
      <c r="AD131" s="219"/>
      <c r="AE131" s="180"/>
      <c r="AF131" s="219"/>
      <c r="AG131" s="180"/>
      <c r="AH131" s="299">
        <f t="shared" si="2"/>
        <v>0</v>
      </c>
      <c r="AI131" s="290"/>
      <c r="CD131" s="187"/>
      <c r="CT131" s="188"/>
    </row>
    <row r="132" spans="1:98" s="186" customFormat="1" ht="24.6" customHeight="1">
      <c r="A132" s="196"/>
      <c r="B132" s="196"/>
      <c r="C132" s="196"/>
      <c r="D132" s="219"/>
      <c r="E132" s="219" t="str">
        <f>HLOOKUP(WEEKDAY(D132,2),data!$A$1:$G$2,2)</f>
        <v>(토)</v>
      </c>
      <c r="F132" s="196"/>
      <c r="G132" s="196"/>
      <c r="H132" s="196"/>
      <c r="I132" s="190"/>
      <c r="J132" s="196" t="e">
        <f>VLOOKUP(I132,'25하-천안140'!$J$3:$AV$1569,2,FALSE)</f>
        <v>#N/A</v>
      </c>
      <c r="K132" s="289" t="e">
        <f>VLOOKUP(I132,'사업장현황(25하)'!$A$2:$T$1836,13,FALSE)</f>
        <v>#N/A</v>
      </c>
      <c r="L132" s="289" t="e">
        <f>VLOOKUP(I132,'사업장현황(25하)'!$A$2:$T$1836,14,FALSE)</f>
        <v>#N/A</v>
      </c>
      <c r="M132" s="190" t="e">
        <f>VLOOKUP(I132,'사업장현황(25하)'!$A$2:$T$1836,2,FALSE)</f>
        <v>#N/A</v>
      </c>
      <c r="N132" s="190" t="e">
        <f>VLOOKUP(I132,'사업장현황(25하)'!$A$2:$T$1836,4,FALSE)</f>
        <v>#N/A</v>
      </c>
      <c r="O132" s="196" t="e">
        <f>VLOOKUP(I132,'사업장현황(25하)'!$A$2:$T$1836,6,FALSE)</f>
        <v>#N/A</v>
      </c>
      <c r="P132" s="196" t="e">
        <f>VLOOKUP(I132,'사업장현황(25하)'!$A$2:$T$1836,7,FALSE)</f>
        <v>#N/A</v>
      </c>
      <c r="Q132" s="196" t="e">
        <f>VLOOKUP(I132,'사업장현황(25하)'!$A$2:$T$1836,8,FALSE)</f>
        <v>#N/A</v>
      </c>
      <c r="R132" s="196" t="e">
        <f>VLOOKUP(I132,'사업장현황(25하)'!$A$2:$T$1836,9,FALSE)</f>
        <v>#N/A</v>
      </c>
      <c r="S132" s="196" t="e">
        <f>VLOOKUP(I132,'사업장현황(25하)'!$A$2:$T$1836,10,FALSE)</f>
        <v>#N/A</v>
      </c>
      <c r="T132" s="190" t="e">
        <f>VLOOKUP(I132,'사업장현황(25하)'!$A$2:$T$1836,12,FALSE)</f>
        <v>#N/A</v>
      </c>
      <c r="U132" s="219" t="e">
        <f>VLOOKUP(I132,'25하-천안140'!$J$3:$AV$1569,13,FALSE)</f>
        <v>#N/A</v>
      </c>
      <c r="V132" s="179" t="e">
        <f>VLOOKUP(I132,'25하-천안140'!$J$3:$AV$1569,14,FALSE)</f>
        <v>#N/A</v>
      </c>
      <c r="W132" s="179" t="e">
        <f>VLOOKUP(I132,'사업장현황(25하)'!$A$2:$T$1836,11,FALSE)</f>
        <v>#N/A</v>
      </c>
      <c r="X132" s="179"/>
      <c r="Y132" s="219"/>
      <c r="Z132" s="180"/>
      <c r="AA132" s="180"/>
      <c r="AB132" s="212"/>
      <c r="AC132" s="180">
        <f t="shared" si="0"/>
        <v>0</v>
      </c>
      <c r="AD132" s="219"/>
      <c r="AE132" s="180"/>
      <c r="AF132" s="219"/>
      <c r="AG132" s="180"/>
      <c r="AH132" s="299">
        <f t="shared" si="2"/>
        <v>0</v>
      </c>
      <c r="AI132" s="290"/>
      <c r="CD132" s="187"/>
      <c r="CT132" s="188"/>
    </row>
    <row r="133" spans="1:98" s="186" customFormat="1" ht="24.6" customHeight="1">
      <c r="A133" s="196"/>
      <c r="B133" s="196"/>
      <c r="C133" s="196"/>
      <c r="D133" s="219"/>
      <c r="E133" s="219" t="str">
        <f>HLOOKUP(WEEKDAY(D133,2),data!$A$1:$G$2,2)</f>
        <v>(토)</v>
      </c>
      <c r="F133" s="196"/>
      <c r="G133" s="196"/>
      <c r="H133" s="196"/>
      <c r="I133" s="190"/>
      <c r="J133" s="196" t="e">
        <f>VLOOKUP(I133,'25하-천안140'!$J$3:$AV$1569,2,FALSE)</f>
        <v>#N/A</v>
      </c>
      <c r="K133" s="289" t="e">
        <f>VLOOKUP(I133,'사업장현황(25하)'!$A$2:$T$1836,13,FALSE)</f>
        <v>#N/A</v>
      </c>
      <c r="L133" s="289" t="e">
        <f>VLOOKUP(I133,'사업장현황(25하)'!$A$2:$T$1836,14,FALSE)</f>
        <v>#N/A</v>
      </c>
      <c r="M133" s="190" t="e">
        <f>VLOOKUP(I133,'사업장현황(25하)'!$A$2:$T$1836,2,FALSE)</f>
        <v>#N/A</v>
      </c>
      <c r="N133" s="190" t="e">
        <f>VLOOKUP(I133,'사업장현황(25하)'!$A$2:$T$1836,4,FALSE)</f>
        <v>#N/A</v>
      </c>
      <c r="O133" s="196" t="e">
        <f>VLOOKUP(I133,'사업장현황(25하)'!$A$2:$T$1836,6,FALSE)</f>
        <v>#N/A</v>
      </c>
      <c r="P133" s="196" t="e">
        <f>VLOOKUP(I133,'사업장현황(25하)'!$A$2:$T$1836,7,FALSE)</f>
        <v>#N/A</v>
      </c>
      <c r="Q133" s="196" t="e">
        <f>VLOOKUP(I133,'사업장현황(25하)'!$A$2:$T$1836,8,FALSE)</f>
        <v>#N/A</v>
      </c>
      <c r="R133" s="196" t="e">
        <f>VLOOKUP(I133,'사업장현황(25하)'!$A$2:$T$1836,9,FALSE)</f>
        <v>#N/A</v>
      </c>
      <c r="S133" s="196" t="e">
        <f>VLOOKUP(I133,'사업장현황(25하)'!$A$2:$T$1836,10,FALSE)</f>
        <v>#N/A</v>
      </c>
      <c r="T133" s="190" t="e">
        <f>VLOOKUP(I133,'사업장현황(25하)'!$A$2:$T$1836,12,FALSE)</f>
        <v>#N/A</v>
      </c>
      <c r="U133" s="219" t="e">
        <f>VLOOKUP(I133,'25하-천안140'!$J$3:$AV$1569,13,FALSE)</f>
        <v>#N/A</v>
      </c>
      <c r="V133" s="179" t="e">
        <f>VLOOKUP(I133,'25하-천안140'!$J$3:$AV$1569,14,FALSE)</f>
        <v>#N/A</v>
      </c>
      <c r="W133" s="179" t="e">
        <f>VLOOKUP(I133,'사업장현황(25하)'!$A$2:$T$1836,11,FALSE)</f>
        <v>#N/A</v>
      </c>
      <c r="X133" s="179"/>
      <c r="Y133" s="219"/>
      <c r="Z133" s="180"/>
      <c r="AA133" s="180"/>
      <c r="AB133" s="212"/>
      <c r="AC133" s="180">
        <f t="shared" si="0"/>
        <v>0</v>
      </c>
      <c r="AD133" s="219"/>
      <c r="AE133" s="180"/>
      <c r="AF133" s="219"/>
      <c r="AG133" s="180"/>
      <c r="AH133" s="299">
        <f t="shared" ref="AH133:AH196" si="3">SUM(AE133,AG133)</f>
        <v>0</v>
      </c>
      <c r="AI133" s="290"/>
      <c r="CD133" s="187"/>
      <c r="CT133" s="188"/>
    </row>
    <row r="134" spans="1:98" s="186" customFormat="1" ht="24.95" customHeight="1">
      <c r="A134" s="196"/>
      <c r="B134" s="196"/>
      <c r="C134" s="196"/>
      <c r="D134" s="219"/>
      <c r="E134" s="219" t="str">
        <f>HLOOKUP(WEEKDAY(D134,2),data!$A$1:$G$2,2)</f>
        <v>(토)</v>
      </c>
      <c r="F134" s="196"/>
      <c r="G134" s="196"/>
      <c r="H134" s="196"/>
      <c r="I134" s="190"/>
      <c r="J134" s="196" t="e">
        <f>VLOOKUP(I134,'25하-천안140'!$J$3:$AV$1569,2,FALSE)</f>
        <v>#N/A</v>
      </c>
      <c r="K134" s="289" t="e">
        <f>VLOOKUP(I134,'사업장현황(25하)'!$A$2:$T$1836,13,FALSE)</f>
        <v>#N/A</v>
      </c>
      <c r="L134" s="289" t="e">
        <f>VLOOKUP(I134,'사업장현황(25하)'!$A$2:$T$1836,14,FALSE)</f>
        <v>#N/A</v>
      </c>
      <c r="M134" s="190" t="e">
        <f>VLOOKUP(I134,'사업장현황(25하)'!$A$2:$T$1836,2,FALSE)</f>
        <v>#N/A</v>
      </c>
      <c r="N134" s="190" t="e">
        <f>VLOOKUP(I134,'사업장현황(25하)'!$A$2:$T$1836,4,FALSE)</f>
        <v>#N/A</v>
      </c>
      <c r="O134" s="196" t="e">
        <f>VLOOKUP(I134,'사업장현황(25하)'!$A$2:$T$1836,6,FALSE)</f>
        <v>#N/A</v>
      </c>
      <c r="P134" s="196" t="e">
        <f>VLOOKUP(I134,'사업장현황(25하)'!$A$2:$T$1836,7,FALSE)</f>
        <v>#N/A</v>
      </c>
      <c r="Q134" s="196" t="e">
        <f>VLOOKUP(I134,'사업장현황(25하)'!$A$2:$T$1836,8,FALSE)</f>
        <v>#N/A</v>
      </c>
      <c r="R134" s="196" t="e">
        <f>VLOOKUP(I134,'사업장현황(25하)'!$A$2:$T$1836,9,FALSE)</f>
        <v>#N/A</v>
      </c>
      <c r="S134" s="196" t="e">
        <f>VLOOKUP(I134,'사업장현황(25하)'!$A$2:$T$1836,10,FALSE)</f>
        <v>#N/A</v>
      </c>
      <c r="T134" s="190" t="e">
        <f>VLOOKUP(I134,'사업장현황(25하)'!$A$2:$T$1836,12,FALSE)</f>
        <v>#N/A</v>
      </c>
      <c r="U134" s="219" t="e">
        <f>VLOOKUP(I134,'25하-천안140'!$J$3:$AV$1569,13,FALSE)</f>
        <v>#N/A</v>
      </c>
      <c r="V134" s="179" t="e">
        <f>VLOOKUP(I134,'25하-천안140'!$J$3:$AV$1569,14,FALSE)</f>
        <v>#N/A</v>
      </c>
      <c r="W134" s="179" t="e">
        <f>VLOOKUP(I134,'사업장현황(25하)'!$A$2:$T$1836,11,FALSE)</f>
        <v>#N/A</v>
      </c>
      <c r="X134" s="179"/>
      <c r="Y134" s="219"/>
      <c r="Z134" s="180"/>
      <c r="AA134" s="180"/>
      <c r="AB134" s="212"/>
      <c r="AC134" s="180">
        <f t="shared" ref="AC134:AC197" si="4">SUM(Z134:AB134)</f>
        <v>0</v>
      </c>
      <c r="AD134" s="219"/>
      <c r="AE134" s="180"/>
      <c r="AF134" s="219"/>
      <c r="AG134" s="180"/>
      <c r="AH134" s="299">
        <f t="shared" si="3"/>
        <v>0</v>
      </c>
      <c r="AI134" s="290"/>
      <c r="CD134" s="187"/>
      <c r="CT134" s="188"/>
    </row>
    <row r="135" spans="1:98" s="186" customFormat="1" ht="24.95" customHeight="1">
      <c r="A135" s="196"/>
      <c r="B135" s="196"/>
      <c r="C135" s="196"/>
      <c r="D135" s="219"/>
      <c r="E135" s="219" t="str">
        <f>HLOOKUP(WEEKDAY(D135,2),data!$A$1:$G$2,2)</f>
        <v>(토)</v>
      </c>
      <c r="F135" s="196"/>
      <c r="G135" s="196"/>
      <c r="H135" s="196"/>
      <c r="I135" s="190"/>
      <c r="J135" s="196" t="e">
        <f>VLOOKUP(I135,'25하-천안140'!$J$3:$AV$1569,2,FALSE)</f>
        <v>#N/A</v>
      </c>
      <c r="K135" s="289" t="e">
        <f>VLOOKUP(I135,'사업장현황(25하)'!$A$2:$T$1836,13,FALSE)</f>
        <v>#N/A</v>
      </c>
      <c r="L135" s="289" t="e">
        <f>VLOOKUP(I135,'사업장현황(25하)'!$A$2:$T$1836,14,FALSE)</f>
        <v>#N/A</v>
      </c>
      <c r="M135" s="190" t="e">
        <f>VLOOKUP(I135,'사업장현황(25하)'!$A$2:$T$1836,2,FALSE)</f>
        <v>#N/A</v>
      </c>
      <c r="N135" s="190" t="e">
        <f>VLOOKUP(I135,'사업장현황(25하)'!$A$2:$T$1836,4,FALSE)</f>
        <v>#N/A</v>
      </c>
      <c r="O135" s="196" t="e">
        <f>VLOOKUP(I135,'사업장현황(25하)'!$A$2:$T$1836,6,FALSE)</f>
        <v>#N/A</v>
      </c>
      <c r="P135" s="196" t="e">
        <f>VLOOKUP(I135,'사업장현황(25하)'!$A$2:$T$1836,7,FALSE)</f>
        <v>#N/A</v>
      </c>
      <c r="Q135" s="196" t="e">
        <f>VLOOKUP(I135,'사업장현황(25하)'!$A$2:$T$1836,8,FALSE)</f>
        <v>#N/A</v>
      </c>
      <c r="R135" s="196" t="e">
        <f>VLOOKUP(I135,'사업장현황(25하)'!$A$2:$T$1836,9,FALSE)</f>
        <v>#N/A</v>
      </c>
      <c r="S135" s="196" t="e">
        <f>VLOOKUP(I135,'사업장현황(25하)'!$A$2:$T$1836,10,FALSE)</f>
        <v>#N/A</v>
      </c>
      <c r="T135" s="190" t="e">
        <f>VLOOKUP(I135,'사업장현황(25하)'!$A$2:$T$1836,12,FALSE)</f>
        <v>#N/A</v>
      </c>
      <c r="U135" s="219" t="e">
        <f>VLOOKUP(I135,'25하-천안140'!$J$3:$AV$1569,13,FALSE)</f>
        <v>#N/A</v>
      </c>
      <c r="V135" s="179" t="e">
        <f>VLOOKUP(I135,'25하-천안140'!$J$3:$AV$1569,14,FALSE)</f>
        <v>#N/A</v>
      </c>
      <c r="W135" s="179" t="e">
        <f>VLOOKUP(I135,'사업장현황(25하)'!$A$2:$T$1836,11,FALSE)</f>
        <v>#N/A</v>
      </c>
      <c r="X135" s="179"/>
      <c r="Y135" s="219"/>
      <c r="Z135" s="180"/>
      <c r="AA135" s="180"/>
      <c r="AB135" s="212"/>
      <c r="AC135" s="180">
        <f t="shared" si="4"/>
        <v>0</v>
      </c>
      <c r="AD135" s="219"/>
      <c r="AE135" s="180"/>
      <c r="AF135" s="219"/>
      <c r="AG135" s="180"/>
      <c r="AH135" s="299">
        <f t="shared" si="3"/>
        <v>0</v>
      </c>
      <c r="AI135" s="290"/>
      <c r="CD135" s="187"/>
      <c r="CT135" s="188"/>
    </row>
    <row r="136" spans="1:98" s="186" customFormat="1" ht="24.95" customHeight="1">
      <c r="A136" s="196"/>
      <c r="B136" s="196"/>
      <c r="C136" s="196"/>
      <c r="D136" s="219"/>
      <c r="E136" s="219" t="str">
        <f>HLOOKUP(WEEKDAY(D136,2),data!$A$1:$G$2,2)</f>
        <v>(토)</v>
      </c>
      <c r="F136" s="196"/>
      <c r="G136" s="196"/>
      <c r="H136" s="196"/>
      <c r="I136" s="190"/>
      <c r="J136" s="196" t="e">
        <f>VLOOKUP(I136,'25하-천안140'!$J$3:$AV$1569,2,FALSE)</f>
        <v>#N/A</v>
      </c>
      <c r="K136" s="289" t="e">
        <f>VLOOKUP(I136,'사업장현황(25하)'!$A$2:$T$1836,13,FALSE)</f>
        <v>#N/A</v>
      </c>
      <c r="L136" s="289" t="e">
        <f>VLOOKUP(I136,'사업장현황(25하)'!$A$2:$T$1836,14,FALSE)</f>
        <v>#N/A</v>
      </c>
      <c r="M136" s="190" t="e">
        <f>VLOOKUP(I136,'사업장현황(25하)'!$A$2:$T$1836,2,FALSE)</f>
        <v>#N/A</v>
      </c>
      <c r="N136" s="190" t="e">
        <f>VLOOKUP(I136,'사업장현황(25하)'!$A$2:$T$1836,4,FALSE)</f>
        <v>#N/A</v>
      </c>
      <c r="O136" s="196" t="e">
        <f>VLOOKUP(I136,'사업장현황(25하)'!$A$2:$T$1836,6,FALSE)</f>
        <v>#N/A</v>
      </c>
      <c r="P136" s="196" t="e">
        <f>VLOOKUP(I136,'사업장현황(25하)'!$A$2:$T$1836,7,FALSE)</f>
        <v>#N/A</v>
      </c>
      <c r="Q136" s="196" t="e">
        <f>VLOOKUP(I136,'사업장현황(25하)'!$A$2:$T$1836,8,FALSE)</f>
        <v>#N/A</v>
      </c>
      <c r="R136" s="196" t="e">
        <f>VLOOKUP(I136,'사업장현황(25하)'!$A$2:$T$1836,9,FALSE)</f>
        <v>#N/A</v>
      </c>
      <c r="S136" s="196" t="e">
        <f>VLOOKUP(I136,'사업장현황(25하)'!$A$2:$T$1836,10,FALSE)</f>
        <v>#N/A</v>
      </c>
      <c r="T136" s="190" t="e">
        <f>VLOOKUP(I136,'사업장현황(25하)'!$A$2:$T$1836,12,FALSE)</f>
        <v>#N/A</v>
      </c>
      <c r="U136" s="219" t="e">
        <f>VLOOKUP(I136,'25하-천안140'!$J$3:$AV$1569,13,FALSE)</f>
        <v>#N/A</v>
      </c>
      <c r="V136" s="179" t="e">
        <f>VLOOKUP(I136,'25하-천안140'!$J$3:$AV$1569,14,FALSE)</f>
        <v>#N/A</v>
      </c>
      <c r="W136" s="179" t="e">
        <f>VLOOKUP(I136,'사업장현황(25하)'!$A$2:$T$1836,11,FALSE)</f>
        <v>#N/A</v>
      </c>
      <c r="X136" s="179"/>
      <c r="Y136" s="219"/>
      <c r="Z136" s="180"/>
      <c r="AA136" s="180"/>
      <c r="AB136" s="212"/>
      <c r="AC136" s="180">
        <f t="shared" si="4"/>
        <v>0</v>
      </c>
      <c r="AD136" s="219"/>
      <c r="AE136" s="180"/>
      <c r="AF136" s="219"/>
      <c r="AG136" s="180"/>
      <c r="AH136" s="299">
        <f t="shared" si="3"/>
        <v>0</v>
      </c>
      <c r="AI136" s="290"/>
      <c r="CD136" s="187"/>
      <c r="CT136" s="188"/>
    </row>
    <row r="137" spans="1:98" s="186" customFormat="1" ht="24.95" customHeight="1">
      <c r="A137" s="196"/>
      <c r="B137" s="196"/>
      <c r="C137" s="196"/>
      <c r="D137" s="219"/>
      <c r="E137" s="219" t="str">
        <f>HLOOKUP(WEEKDAY(D137,2),data!$A$1:$G$2,2)</f>
        <v>(토)</v>
      </c>
      <c r="F137" s="196"/>
      <c r="G137" s="196"/>
      <c r="H137" s="196"/>
      <c r="I137" s="190"/>
      <c r="J137" s="196" t="e">
        <f>VLOOKUP(I137,'25하-천안140'!$J$3:$AV$1569,2,FALSE)</f>
        <v>#N/A</v>
      </c>
      <c r="K137" s="289" t="e">
        <f>VLOOKUP(I137,'사업장현황(25하)'!$A$2:$T$1836,13,FALSE)</f>
        <v>#N/A</v>
      </c>
      <c r="L137" s="289" t="e">
        <f>VLOOKUP(I137,'사업장현황(25하)'!$A$2:$T$1836,14,FALSE)</f>
        <v>#N/A</v>
      </c>
      <c r="M137" s="190" t="e">
        <f>VLOOKUP(I137,'사업장현황(25하)'!$A$2:$T$1836,2,FALSE)</f>
        <v>#N/A</v>
      </c>
      <c r="N137" s="190" t="e">
        <f>VLOOKUP(I137,'사업장현황(25하)'!$A$2:$T$1836,4,FALSE)</f>
        <v>#N/A</v>
      </c>
      <c r="O137" s="196" t="e">
        <f>VLOOKUP(I137,'사업장현황(25하)'!$A$2:$T$1836,6,FALSE)</f>
        <v>#N/A</v>
      </c>
      <c r="P137" s="196" t="e">
        <f>VLOOKUP(I137,'사업장현황(25하)'!$A$2:$T$1836,7,FALSE)</f>
        <v>#N/A</v>
      </c>
      <c r="Q137" s="196" t="e">
        <f>VLOOKUP(I137,'사업장현황(25하)'!$A$2:$T$1836,8,FALSE)</f>
        <v>#N/A</v>
      </c>
      <c r="R137" s="196" t="e">
        <f>VLOOKUP(I137,'사업장현황(25하)'!$A$2:$T$1836,9,FALSE)</f>
        <v>#N/A</v>
      </c>
      <c r="S137" s="196" t="e">
        <f>VLOOKUP(I137,'사업장현황(25하)'!$A$2:$T$1836,10,FALSE)</f>
        <v>#N/A</v>
      </c>
      <c r="T137" s="190" t="e">
        <f>VLOOKUP(I137,'사업장현황(25하)'!$A$2:$T$1836,12,FALSE)</f>
        <v>#N/A</v>
      </c>
      <c r="U137" s="219" t="e">
        <f>VLOOKUP(I137,'25하-천안140'!$J$3:$AV$1569,13,FALSE)</f>
        <v>#N/A</v>
      </c>
      <c r="V137" s="179" t="e">
        <f>VLOOKUP(I137,'25하-천안140'!$J$3:$AV$1569,14,FALSE)</f>
        <v>#N/A</v>
      </c>
      <c r="W137" s="179" t="e">
        <f>VLOOKUP(I137,'사업장현황(25하)'!$A$2:$T$1836,11,FALSE)</f>
        <v>#N/A</v>
      </c>
      <c r="X137" s="179"/>
      <c r="Y137" s="219"/>
      <c r="Z137" s="180"/>
      <c r="AA137" s="180"/>
      <c r="AB137" s="212"/>
      <c r="AC137" s="180">
        <f t="shared" si="4"/>
        <v>0</v>
      </c>
      <c r="AD137" s="219"/>
      <c r="AE137" s="180"/>
      <c r="AF137" s="219"/>
      <c r="AG137" s="180"/>
      <c r="AH137" s="299">
        <f t="shared" si="3"/>
        <v>0</v>
      </c>
      <c r="AI137" s="290"/>
      <c r="CD137" s="187"/>
      <c r="CT137" s="188"/>
    </row>
    <row r="138" spans="1:98" s="186" customFormat="1" ht="24.95" customHeight="1">
      <c r="A138" s="196"/>
      <c r="B138" s="196"/>
      <c r="C138" s="196"/>
      <c r="D138" s="219"/>
      <c r="E138" s="219" t="str">
        <f>HLOOKUP(WEEKDAY(D138,2),data!$A$1:$G$2,2)</f>
        <v>(토)</v>
      </c>
      <c r="F138" s="196"/>
      <c r="G138" s="196"/>
      <c r="H138" s="196"/>
      <c r="I138" s="190"/>
      <c r="J138" s="196" t="e">
        <f>VLOOKUP(I138,'25하-천안140'!$J$3:$AV$1569,2,FALSE)</f>
        <v>#N/A</v>
      </c>
      <c r="K138" s="289" t="e">
        <f>VLOOKUP(I138,'사업장현황(25하)'!$A$2:$T$1836,13,FALSE)</f>
        <v>#N/A</v>
      </c>
      <c r="L138" s="289" t="e">
        <f>VLOOKUP(I138,'사업장현황(25하)'!$A$2:$T$1836,14,FALSE)</f>
        <v>#N/A</v>
      </c>
      <c r="M138" s="190" t="e">
        <f>VLOOKUP(I138,'사업장현황(25하)'!$A$2:$T$1836,2,FALSE)</f>
        <v>#N/A</v>
      </c>
      <c r="N138" s="190" t="e">
        <f>VLOOKUP(I138,'사업장현황(25하)'!$A$2:$T$1836,4,FALSE)</f>
        <v>#N/A</v>
      </c>
      <c r="O138" s="196" t="e">
        <f>VLOOKUP(I138,'사업장현황(25하)'!$A$2:$T$1836,6,FALSE)</f>
        <v>#N/A</v>
      </c>
      <c r="P138" s="196" t="e">
        <f>VLOOKUP(I138,'사업장현황(25하)'!$A$2:$T$1836,7,FALSE)</f>
        <v>#N/A</v>
      </c>
      <c r="Q138" s="196" t="e">
        <f>VLOOKUP(I138,'사업장현황(25하)'!$A$2:$T$1836,8,FALSE)</f>
        <v>#N/A</v>
      </c>
      <c r="R138" s="196" t="e">
        <f>VLOOKUP(I138,'사업장현황(25하)'!$A$2:$T$1836,9,FALSE)</f>
        <v>#N/A</v>
      </c>
      <c r="S138" s="196" t="e">
        <f>VLOOKUP(I138,'사업장현황(25하)'!$A$2:$T$1836,10,FALSE)</f>
        <v>#N/A</v>
      </c>
      <c r="T138" s="190" t="e">
        <f>VLOOKUP(I138,'사업장현황(25하)'!$A$2:$T$1836,12,FALSE)</f>
        <v>#N/A</v>
      </c>
      <c r="U138" s="219" t="e">
        <f>VLOOKUP(I138,'25하-천안140'!$J$3:$AV$1569,13,FALSE)</f>
        <v>#N/A</v>
      </c>
      <c r="V138" s="179" t="e">
        <f>VLOOKUP(I138,'25하-천안140'!$J$3:$AV$1569,14,FALSE)</f>
        <v>#N/A</v>
      </c>
      <c r="W138" s="179" t="e">
        <f>VLOOKUP(I138,'사업장현황(25하)'!$A$2:$T$1836,11,FALSE)</f>
        <v>#N/A</v>
      </c>
      <c r="X138" s="179"/>
      <c r="Y138" s="219"/>
      <c r="Z138" s="180"/>
      <c r="AA138" s="180"/>
      <c r="AB138" s="212"/>
      <c r="AC138" s="180">
        <f t="shared" si="4"/>
        <v>0</v>
      </c>
      <c r="AD138" s="219"/>
      <c r="AE138" s="180"/>
      <c r="AF138" s="219"/>
      <c r="AG138" s="180"/>
      <c r="AH138" s="299">
        <f t="shared" si="3"/>
        <v>0</v>
      </c>
      <c r="AI138" s="290"/>
      <c r="CD138" s="187"/>
      <c r="CT138" s="188"/>
    </row>
    <row r="139" spans="1:98" s="186" customFormat="1" ht="24.95" customHeight="1">
      <c r="A139" s="196"/>
      <c r="B139" s="196"/>
      <c r="C139" s="196"/>
      <c r="D139" s="219"/>
      <c r="E139" s="219" t="str">
        <f>HLOOKUP(WEEKDAY(D139,2),data!$A$1:$G$2,2)</f>
        <v>(토)</v>
      </c>
      <c r="F139" s="196"/>
      <c r="G139" s="196"/>
      <c r="H139" s="196"/>
      <c r="I139" s="249"/>
      <c r="J139" s="196" t="e">
        <f>VLOOKUP(I139,'25하-천안140'!$J$3:$AV$1569,2,FALSE)</f>
        <v>#N/A</v>
      </c>
      <c r="K139" s="289" t="e">
        <f>VLOOKUP(I139,'사업장현황(25하)'!$A$2:$T$1836,13,FALSE)</f>
        <v>#N/A</v>
      </c>
      <c r="L139" s="289" t="e">
        <f>VLOOKUP(I139,'사업장현황(25하)'!$A$2:$T$1836,14,FALSE)</f>
        <v>#N/A</v>
      </c>
      <c r="M139" s="190" t="e">
        <f>VLOOKUP(I139,'사업장현황(25하)'!$A$2:$T$1836,2,FALSE)</f>
        <v>#N/A</v>
      </c>
      <c r="N139" s="190" t="e">
        <f>VLOOKUP(I139,'사업장현황(25하)'!$A$2:$T$1836,4,FALSE)</f>
        <v>#N/A</v>
      </c>
      <c r="O139" s="196" t="e">
        <f>VLOOKUP(I139,'사업장현황(25하)'!$A$2:$T$1836,6,FALSE)</f>
        <v>#N/A</v>
      </c>
      <c r="P139" s="196" t="e">
        <f>VLOOKUP(I139,'사업장현황(25하)'!$A$2:$T$1836,7,FALSE)</f>
        <v>#N/A</v>
      </c>
      <c r="Q139" s="196" t="e">
        <f>VLOOKUP(I139,'사업장현황(25하)'!$A$2:$T$1836,8,FALSE)</f>
        <v>#N/A</v>
      </c>
      <c r="R139" s="196" t="e">
        <f>VLOOKUP(I139,'사업장현황(25하)'!$A$2:$T$1836,9,FALSE)</f>
        <v>#N/A</v>
      </c>
      <c r="S139" s="196" t="e">
        <f>VLOOKUP(I139,'사업장현황(25하)'!$A$2:$T$1836,10,FALSE)</f>
        <v>#N/A</v>
      </c>
      <c r="T139" s="190" t="e">
        <f>VLOOKUP(I139,'사업장현황(25하)'!$A$2:$T$1836,12,FALSE)</f>
        <v>#N/A</v>
      </c>
      <c r="U139" s="219" t="e">
        <f>VLOOKUP(I139,'25하-천안140'!$J$3:$AV$1569,13,FALSE)</f>
        <v>#N/A</v>
      </c>
      <c r="V139" s="179" t="e">
        <f>VLOOKUP(I139,'25하-천안140'!$J$3:$AV$1569,14,FALSE)</f>
        <v>#N/A</v>
      </c>
      <c r="W139" s="179" t="e">
        <f>VLOOKUP(I139,'사업장현황(25하)'!$A$2:$T$1836,11,FALSE)</f>
        <v>#N/A</v>
      </c>
      <c r="X139" s="179"/>
      <c r="Y139" s="219"/>
      <c r="Z139" s="180"/>
      <c r="AA139" s="180"/>
      <c r="AB139" s="212"/>
      <c r="AC139" s="180">
        <f t="shared" si="4"/>
        <v>0</v>
      </c>
      <c r="AD139" s="219"/>
      <c r="AE139" s="180"/>
      <c r="AF139" s="219"/>
      <c r="AG139" s="180"/>
      <c r="AH139" s="299">
        <f t="shared" si="3"/>
        <v>0</v>
      </c>
      <c r="AI139" s="290"/>
      <c r="CD139" s="187"/>
      <c r="CT139" s="188"/>
    </row>
    <row r="140" spans="1:98" s="186" customFormat="1" ht="24.95" customHeight="1">
      <c r="A140" s="196"/>
      <c r="B140" s="196"/>
      <c r="C140" s="196"/>
      <c r="D140" s="219"/>
      <c r="E140" s="219" t="str">
        <f>HLOOKUP(WEEKDAY(D140,2),data!$A$1:$G$2,2)</f>
        <v>(토)</v>
      </c>
      <c r="F140" s="196"/>
      <c r="G140" s="196"/>
      <c r="H140" s="196"/>
      <c r="I140" s="249"/>
      <c r="J140" s="196" t="e">
        <f>VLOOKUP(I140,'25하-천안140'!$J$3:$AV$1569,2,FALSE)</f>
        <v>#N/A</v>
      </c>
      <c r="K140" s="289" t="e">
        <f>VLOOKUP(I140,'사업장현황(25하)'!$A$2:$T$1836,13,FALSE)</f>
        <v>#N/A</v>
      </c>
      <c r="L140" s="289" t="e">
        <f>VLOOKUP(I140,'사업장현황(25하)'!$A$2:$T$1836,14,FALSE)</f>
        <v>#N/A</v>
      </c>
      <c r="M140" s="190" t="e">
        <f>VLOOKUP(I140,'사업장현황(25하)'!$A$2:$T$1836,2,FALSE)</f>
        <v>#N/A</v>
      </c>
      <c r="N140" s="190" t="e">
        <f>VLOOKUP(I140,'사업장현황(25하)'!$A$2:$T$1836,4,FALSE)</f>
        <v>#N/A</v>
      </c>
      <c r="O140" s="196" t="e">
        <f>VLOOKUP(I140,'사업장현황(25하)'!$A$2:$T$1836,6,FALSE)</f>
        <v>#N/A</v>
      </c>
      <c r="P140" s="196" t="e">
        <f>VLOOKUP(I140,'사업장현황(25하)'!$A$2:$T$1836,7,FALSE)</f>
        <v>#N/A</v>
      </c>
      <c r="Q140" s="196" t="e">
        <f>VLOOKUP(I140,'사업장현황(25하)'!$A$2:$T$1836,8,FALSE)</f>
        <v>#N/A</v>
      </c>
      <c r="R140" s="196" t="e">
        <f>VLOOKUP(I140,'사업장현황(25하)'!$A$2:$T$1836,9,FALSE)</f>
        <v>#N/A</v>
      </c>
      <c r="S140" s="196" t="e">
        <f>VLOOKUP(I140,'사업장현황(25하)'!$A$2:$T$1836,10,FALSE)</f>
        <v>#N/A</v>
      </c>
      <c r="T140" s="190" t="e">
        <f>VLOOKUP(I140,'사업장현황(25하)'!$A$2:$T$1836,12,FALSE)</f>
        <v>#N/A</v>
      </c>
      <c r="U140" s="219" t="e">
        <f>VLOOKUP(I140,'25하-천안140'!$J$3:$AV$1569,13,FALSE)</f>
        <v>#N/A</v>
      </c>
      <c r="V140" s="179" t="e">
        <f>VLOOKUP(I140,'25하-천안140'!$J$3:$AV$1569,14,FALSE)</f>
        <v>#N/A</v>
      </c>
      <c r="W140" s="179" t="e">
        <f>VLOOKUP(I140,'사업장현황(25하)'!$A$2:$T$1836,11,FALSE)</f>
        <v>#N/A</v>
      </c>
      <c r="X140" s="179"/>
      <c r="Y140" s="219"/>
      <c r="Z140" s="180"/>
      <c r="AA140" s="180"/>
      <c r="AB140" s="212"/>
      <c r="AC140" s="180">
        <f t="shared" si="4"/>
        <v>0</v>
      </c>
      <c r="AD140" s="219"/>
      <c r="AE140" s="180"/>
      <c r="AF140" s="219"/>
      <c r="AG140" s="180"/>
      <c r="AH140" s="299">
        <f t="shared" si="3"/>
        <v>0</v>
      </c>
      <c r="AI140" s="290"/>
      <c r="CD140" s="187"/>
      <c r="CT140" s="188"/>
    </row>
    <row r="141" spans="1:98" s="186" customFormat="1" ht="24.95" customHeight="1">
      <c r="A141" s="196"/>
      <c r="B141" s="196"/>
      <c r="C141" s="196"/>
      <c r="D141" s="219"/>
      <c r="E141" s="219" t="str">
        <f>HLOOKUP(WEEKDAY(D141,2),data!$A$1:$G$2,2)</f>
        <v>(토)</v>
      </c>
      <c r="F141" s="196"/>
      <c r="G141" s="196"/>
      <c r="H141" s="196"/>
      <c r="I141" s="249"/>
      <c r="J141" s="196" t="e">
        <f>VLOOKUP(I141,'25하-천안140'!$J$3:$AV$1569,2,FALSE)</f>
        <v>#N/A</v>
      </c>
      <c r="K141" s="289" t="e">
        <f>VLOOKUP(I141,'사업장현황(25하)'!$A$2:$T$1836,13,FALSE)</f>
        <v>#N/A</v>
      </c>
      <c r="L141" s="289" t="e">
        <f>VLOOKUP(I141,'사업장현황(25하)'!$A$2:$T$1836,14,FALSE)</f>
        <v>#N/A</v>
      </c>
      <c r="M141" s="190" t="e">
        <f>VLOOKUP(I141,'사업장현황(25하)'!$A$2:$T$1836,2,FALSE)</f>
        <v>#N/A</v>
      </c>
      <c r="N141" s="190" t="e">
        <f>VLOOKUP(I141,'사업장현황(25하)'!$A$2:$T$1836,4,FALSE)</f>
        <v>#N/A</v>
      </c>
      <c r="O141" s="196" t="e">
        <f>VLOOKUP(I141,'사업장현황(25하)'!$A$2:$T$1836,6,FALSE)</f>
        <v>#N/A</v>
      </c>
      <c r="P141" s="196" t="e">
        <f>VLOOKUP(I141,'사업장현황(25하)'!$A$2:$T$1836,7,FALSE)</f>
        <v>#N/A</v>
      </c>
      <c r="Q141" s="196" t="e">
        <f>VLOOKUP(I141,'사업장현황(25하)'!$A$2:$T$1836,8,FALSE)</f>
        <v>#N/A</v>
      </c>
      <c r="R141" s="196" t="e">
        <f>VLOOKUP(I141,'사업장현황(25하)'!$A$2:$T$1836,9,FALSE)</f>
        <v>#N/A</v>
      </c>
      <c r="S141" s="196" t="e">
        <f>VLOOKUP(I141,'사업장현황(25하)'!$A$2:$T$1836,10,FALSE)</f>
        <v>#N/A</v>
      </c>
      <c r="T141" s="190" t="e">
        <f>VLOOKUP(I141,'사업장현황(25하)'!$A$2:$T$1836,12,FALSE)</f>
        <v>#N/A</v>
      </c>
      <c r="U141" s="219" t="e">
        <f>VLOOKUP(I141,'25하-천안140'!$J$3:$AV$1569,13,FALSE)</f>
        <v>#N/A</v>
      </c>
      <c r="V141" s="179" t="e">
        <f>VLOOKUP(I141,'25하-천안140'!$J$3:$AV$1569,14,FALSE)</f>
        <v>#N/A</v>
      </c>
      <c r="W141" s="179" t="e">
        <f>VLOOKUP(I141,'사업장현황(25하)'!$A$2:$T$1836,11,FALSE)</f>
        <v>#N/A</v>
      </c>
      <c r="X141" s="179"/>
      <c r="Y141" s="219"/>
      <c r="Z141" s="180"/>
      <c r="AA141" s="180"/>
      <c r="AB141" s="212"/>
      <c r="AC141" s="180">
        <f t="shared" si="4"/>
        <v>0</v>
      </c>
      <c r="AD141" s="219"/>
      <c r="AE141" s="180"/>
      <c r="AF141" s="219"/>
      <c r="AG141" s="180"/>
      <c r="AH141" s="299">
        <f t="shared" si="3"/>
        <v>0</v>
      </c>
      <c r="AI141" s="290"/>
      <c r="CD141" s="187"/>
      <c r="CT141" s="188"/>
    </row>
    <row r="142" spans="1:98" s="186" customFormat="1" ht="24.95" customHeight="1">
      <c r="A142" s="196"/>
      <c r="B142" s="196"/>
      <c r="C142" s="196"/>
      <c r="D142" s="219"/>
      <c r="E142" s="219" t="str">
        <f>HLOOKUP(WEEKDAY(D142,2),data!$A$1:$G$2,2)</f>
        <v>(토)</v>
      </c>
      <c r="F142" s="196"/>
      <c r="G142" s="196"/>
      <c r="H142" s="196"/>
      <c r="I142" s="249"/>
      <c r="J142" s="196" t="e">
        <f>VLOOKUP(I142,'25하-천안140'!$J$3:$AV$1569,2,FALSE)</f>
        <v>#N/A</v>
      </c>
      <c r="K142" s="289" t="e">
        <f>VLOOKUP(I142,'사업장현황(25하)'!$A$2:$T$1836,13,FALSE)</f>
        <v>#N/A</v>
      </c>
      <c r="L142" s="289" t="e">
        <f>VLOOKUP(I142,'사업장현황(25하)'!$A$2:$T$1836,14,FALSE)</f>
        <v>#N/A</v>
      </c>
      <c r="M142" s="190" t="e">
        <f>VLOOKUP(I142,'사업장현황(25하)'!$A$2:$T$1836,2,FALSE)</f>
        <v>#N/A</v>
      </c>
      <c r="N142" s="190" t="e">
        <f>VLOOKUP(I142,'사업장현황(25하)'!$A$2:$T$1836,4,FALSE)</f>
        <v>#N/A</v>
      </c>
      <c r="O142" s="196" t="e">
        <f>VLOOKUP(I142,'사업장현황(25하)'!$A$2:$T$1836,6,FALSE)</f>
        <v>#N/A</v>
      </c>
      <c r="P142" s="196" t="e">
        <f>VLOOKUP(I142,'사업장현황(25하)'!$A$2:$T$1836,7,FALSE)</f>
        <v>#N/A</v>
      </c>
      <c r="Q142" s="196" t="e">
        <f>VLOOKUP(I142,'사업장현황(25하)'!$A$2:$T$1836,8,FALSE)</f>
        <v>#N/A</v>
      </c>
      <c r="R142" s="196" t="e">
        <f>VLOOKUP(I142,'사업장현황(25하)'!$A$2:$T$1836,9,FALSE)</f>
        <v>#N/A</v>
      </c>
      <c r="S142" s="196" t="e">
        <f>VLOOKUP(I142,'사업장현황(25하)'!$A$2:$T$1836,10,FALSE)</f>
        <v>#N/A</v>
      </c>
      <c r="T142" s="190" t="e">
        <f>VLOOKUP(I142,'사업장현황(25하)'!$A$2:$T$1836,12,FALSE)</f>
        <v>#N/A</v>
      </c>
      <c r="U142" s="219" t="e">
        <f>VLOOKUP(I142,'25하-천안140'!$J$3:$AV$1569,13,FALSE)</f>
        <v>#N/A</v>
      </c>
      <c r="V142" s="179" t="e">
        <f>VLOOKUP(I142,'25하-천안140'!$J$3:$AV$1569,14,FALSE)</f>
        <v>#N/A</v>
      </c>
      <c r="W142" s="179" t="e">
        <f>VLOOKUP(I142,'사업장현황(25하)'!$A$2:$T$1836,11,FALSE)</f>
        <v>#N/A</v>
      </c>
      <c r="X142" s="179"/>
      <c r="Y142" s="219"/>
      <c r="Z142" s="180"/>
      <c r="AA142" s="180"/>
      <c r="AB142" s="212"/>
      <c r="AC142" s="180">
        <f t="shared" si="4"/>
        <v>0</v>
      </c>
      <c r="AD142" s="219"/>
      <c r="AE142" s="180"/>
      <c r="AF142" s="219"/>
      <c r="AG142" s="180"/>
      <c r="AH142" s="299">
        <f t="shared" si="3"/>
        <v>0</v>
      </c>
      <c r="AI142" s="290"/>
      <c r="CD142" s="187"/>
      <c r="CT142" s="188"/>
    </row>
    <row r="143" spans="1:98" s="186" customFormat="1" ht="24.95" customHeight="1">
      <c r="A143" s="196"/>
      <c r="B143" s="196"/>
      <c r="C143" s="196"/>
      <c r="D143" s="219"/>
      <c r="E143" s="219" t="str">
        <f>HLOOKUP(WEEKDAY(D143,2),data!$A$1:$G$2,2)</f>
        <v>(토)</v>
      </c>
      <c r="F143" s="196"/>
      <c r="G143" s="196"/>
      <c r="H143" s="196"/>
      <c r="I143" s="249"/>
      <c r="J143" s="196" t="e">
        <f>VLOOKUP(I143,'25하-천안140'!$J$3:$AV$1569,2,FALSE)</f>
        <v>#N/A</v>
      </c>
      <c r="K143" s="289" t="e">
        <f>VLOOKUP(I143,'사업장현황(25하)'!$A$2:$T$1836,13,FALSE)</f>
        <v>#N/A</v>
      </c>
      <c r="L143" s="289" t="e">
        <f>VLOOKUP(I143,'사업장현황(25하)'!$A$2:$T$1836,14,FALSE)</f>
        <v>#N/A</v>
      </c>
      <c r="M143" s="190" t="e">
        <f>VLOOKUP(I143,'사업장현황(25하)'!$A$2:$T$1836,2,FALSE)</f>
        <v>#N/A</v>
      </c>
      <c r="N143" s="190" t="e">
        <f>VLOOKUP(I143,'사업장현황(25하)'!$A$2:$T$1836,4,FALSE)</f>
        <v>#N/A</v>
      </c>
      <c r="O143" s="196" t="e">
        <f>VLOOKUP(I143,'사업장현황(25하)'!$A$2:$T$1836,6,FALSE)</f>
        <v>#N/A</v>
      </c>
      <c r="P143" s="196" t="e">
        <f>VLOOKUP(I143,'사업장현황(25하)'!$A$2:$T$1836,7,FALSE)</f>
        <v>#N/A</v>
      </c>
      <c r="Q143" s="196" t="e">
        <f>VLOOKUP(I143,'사업장현황(25하)'!$A$2:$T$1836,8,FALSE)</f>
        <v>#N/A</v>
      </c>
      <c r="R143" s="196" t="e">
        <f>VLOOKUP(I143,'사업장현황(25하)'!$A$2:$T$1836,9,FALSE)</f>
        <v>#N/A</v>
      </c>
      <c r="S143" s="196" t="e">
        <f>VLOOKUP(I143,'사업장현황(25하)'!$A$2:$T$1836,10,FALSE)</f>
        <v>#N/A</v>
      </c>
      <c r="T143" s="190" t="e">
        <f>VLOOKUP(I143,'사업장현황(25하)'!$A$2:$T$1836,12,FALSE)</f>
        <v>#N/A</v>
      </c>
      <c r="U143" s="219" t="e">
        <f>VLOOKUP(I143,'25하-천안140'!$J$3:$AV$1569,13,FALSE)</f>
        <v>#N/A</v>
      </c>
      <c r="V143" s="179" t="e">
        <f>VLOOKUP(I143,'25하-천안140'!$J$3:$AV$1569,14,FALSE)</f>
        <v>#N/A</v>
      </c>
      <c r="W143" s="179" t="e">
        <f>VLOOKUP(I143,'사업장현황(25하)'!$A$2:$T$1836,11,FALSE)</f>
        <v>#N/A</v>
      </c>
      <c r="X143" s="179"/>
      <c r="Y143" s="219"/>
      <c r="Z143" s="180"/>
      <c r="AA143" s="180"/>
      <c r="AB143" s="212"/>
      <c r="AC143" s="180">
        <f t="shared" si="4"/>
        <v>0</v>
      </c>
      <c r="AD143" s="219"/>
      <c r="AE143" s="180"/>
      <c r="AF143" s="219"/>
      <c r="AG143" s="180"/>
      <c r="AH143" s="299">
        <f t="shared" si="3"/>
        <v>0</v>
      </c>
      <c r="AI143" s="290"/>
      <c r="CD143" s="187"/>
      <c r="CT143" s="188"/>
    </row>
    <row r="144" spans="1:98" s="186" customFormat="1" ht="24.95" customHeight="1">
      <c r="A144" s="196"/>
      <c r="B144" s="196"/>
      <c r="C144" s="196"/>
      <c r="D144" s="219"/>
      <c r="E144" s="219" t="str">
        <f>HLOOKUP(WEEKDAY(D144,2),data!$A$1:$G$2,2)</f>
        <v>(토)</v>
      </c>
      <c r="F144" s="196"/>
      <c r="G144" s="196"/>
      <c r="H144" s="196"/>
      <c r="I144" s="249"/>
      <c r="J144" s="196" t="e">
        <f>VLOOKUP(I144,'25하-천안140'!$J$3:$AV$1569,2,FALSE)</f>
        <v>#N/A</v>
      </c>
      <c r="K144" s="289" t="e">
        <f>VLOOKUP(I144,'사업장현황(25하)'!$A$2:$T$1836,13,FALSE)</f>
        <v>#N/A</v>
      </c>
      <c r="L144" s="289" t="e">
        <f>VLOOKUP(I144,'사업장현황(25하)'!$A$2:$T$1836,14,FALSE)</f>
        <v>#N/A</v>
      </c>
      <c r="M144" s="190" t="e">
        <f>VLOOKUP(I144,'사업장현황(25하)'!$A$2:$T$1836,2,FALSE)</f>
        <v>#N/A</v>
      </c>
      <c r="N144" s="190" t="e">
        <f>VLOOKUP(I144,'사업장현황(25하)'!$A$2:$T$1836,4,FALSE)</f>
        <v>#N/A</v>
      </c>
      <c r="O144" s="196" t="e">
        <f>VLOOKUP(I144,'사업장현황(25하)'!$A$2:$T$1836,6,FALSE)</f>
        <v>#N/A</v>
      </c>
      <c r="P144" s="196" t="e">
        <f>VLOOKUP(I144,'사업장현황(25하)'!$A$2:$T$1836,7,FALSE)</f>
        <v>#N/A</v>
      </c>
      <c r="Q144" s="196" t="e">
        <f>VLOOKUP(I144,'사업장현황(25하)'!$A$2:$T$1836,8,FALSE)</f>
        <v>#N/A</v>
      </c>
      <c r="R144" s="196" t="e">
        <f>VLOOKUP(I144,'사업장현황(25하)'!$A$2:$T$1836,9,FALSE)</f>
        <v>#N/A</v>
      </c>
      <c r="S144" s="196" t="e">
        <f>VLOOKUP(I144,'사업장현황(25하)'!$A$2:$T$1836,10,FALSE)</f>
        <v>#N/A</v>
      </c>
      <c r="T144" s="190" t="e">
        <f>VLOOKUP(I144,'사업장현황(25하)'!$A$2:$T$1836,12,FALSE)</f>
        <v>#N/A</v>
      </c>
      <c r="U144" s="219" t="e">
        <f>VLOOKUP(I144,'25하-천안140'!$J$3:$AV$1569,13,FALSE)</f>
        <v>#N/A</v>
      </c>
      <c r="V144" s="179" t="e">
        <f>VLOOKUP(I144,'25하-천안140'!$J$3:$AV$1569,14,FALSE)</f>
        <v>#N/A</v>
      </c>
      <c r="W144" s="179" t="e">
        <f>VLOOKUP(I144,'사업장현황(25하)'!$A$2:$T$1836,11,FALSE)</f>
        <v>#N/A</v>
      </c>
      <c r="X144" s="179"/>
      <c r="Y144" s="219"/>
      <c r="Z144" s="180"/>
      <c r="AA144" s="180"/>
      <c r="AB144" s="212"/>
      <c r="AC144" s="180">
        <f t="shared" si="4"/>
        <v>0</v>
      </c>
      <c r="AD144" s="219"/>
      <c r="AE144" s="180"/>
      <c r="AF144" s="219"/>
      <c r="AG144" s="180"/>
      <c r="AH144" s="299">
        <f t="shared" si="3"/>
        <v>0</v>
      </c>
      <c r="AI144" s="290"/>
      <c r="CD144" s="187"/>
      <c r="CT144" s="188"/>
    </row>
    <row r="145" spans="1:98" s="186" customFormat="1" ht="24.95" customHeight="1">
      <c r="A145" s="196"/>
      <c r="B145" s="196"/>
      <c r="C145" s="196"/>
      <c r="D145" s="219"/>
      <c r="E145" s="219" t="str">
        <f>HLOOKUP(WEEKDAY(D145,2),data!$A$1:$G$2,2)</f>
        <v>(토)</v>
      </c>
      <c r="F145" s="196"/>
      <c r="G145" s="196"/>
      <c r="H145" s="196"/>
      <c r="I145" s="249"/>
      <c r="J145" s="196" t="e">
        <f>VLOOKUP(I145,'25하-천안140'!$J$3:$AV$1569,2,FALSE)</f>
        <v>#N/A</v>
      </c>
      <c r="K145" s="289" t="e">
        <f>VLOOKUP(I145,'사업장현황(25하)'!$A$2:$T$1836,13,FALSE)</f>
        <v>#N/A</v>
      </c>
      <c r="L145" s="289" t="e">
        <f>VLOOKUP(I145,'사업장현황(25하)'!$A$2:$T$1836,14,FALSE)</f>
        <v>#N/A</v>
      </c>
      <c r="M145" s="190" t="e">
        <f>VLOOKUP(I145,'사업장현황(25하)'!$A$2:$T$1836,2,FALSE)</f>
        <v>#N/A</v>
      </c>
      <c r="N145" s="190" t="e">
        <f>VLOOKUP(I145,'사업장현황(25하)'!$A$2:$T$1836,4,FALSE)</f>
        <v>#N/A</v>
      </c>
      <c r="O145" s="196" t="e">
        <f>VLOOKUP(I145,'사업장현황(25하)'!$A$2:$T$1836,6,FALSE)</f>
        <v>#N/A</v>
      </c>
      <c r="P145" s="196" t="e">
        <f>VLOOKUP(I145,'사업장현황(25하)'!$A$2:$T$1836,7,FALSE)</f>
        <v>#N/A</v>
      </c>
      <c r="Q145" s="196" t="e">
        <f>VLOOKUP(I145,'사업장현황(25하)'!$A$2:$T$1836,8,FALSE)</f>
        <v>#N/A</v>
      </c>
      <c r="R145" s="196" t="e">
        <f>VLOOKUP(I145,'사업장현황(25하)'!$A$2:$T$1836,9,FALSE)</f>
        <v>#N/A</v>
      </c>
      <c r="S145" s="196" t="e">
        <f>VLOOKUP(I145,'사업장현황(25하)'!$A$2:$T$1836,10,FALSE)</f>
        <v>#N/A</v>
      </c>
      <c r="T145" s="190" t="e">
        <f>VLOOKUP(I145,'사업장현황(25하)'!$A$2:$T$1836,12,FALSE)</f>
        <v>#N/A</v>
      </c>
      <c r="U145" s="219" t="e">
        <f>VLOOKUP(I145,'25하-천안140'!$J$3:$AV$1569,13,FALSE)</f>
        <v>#N/A</v>
      </c>
      <c r="V145" s="179" t="e">
        <f>VLOOKUP(I145,'25하-천안140'!$J$3:$AV$1569,14,FALSE)</f>
        <v>#N/A</v>
      </c>
      <c r="W145" s="179" t="e">
        <f>VLOOKUP(I145,'사업장현황(25하)'!$A$2:$T$1836,11,FALSE)</f>
        <v>#N/A</v>
      </c>
      <c r="X145" s="179"/>
      <c r="Y145" s="219"/>
      <c r="Z145" s="180"/>
      <c r="AA145" s="180"/>
      <c r="AB145" s="212"/>
      <c r="AC145" s="180">
        <f t="shared" si="4"/>
        <v>0</v>
      </c>
      <c r="AD145" s="219"/>
      <c r="AE145" s="180"/>
      <c r="AF145" s="219"/>
      <c r="AG145" s="180"/>
      <c r="AH145" s="299">
        <f t="shared" si="3"/>
        <v>0</v>
      </c>
      <c r="AI145" s="290"/>
      <c r="CD145" s="187"/>
      <c r="CT145" s="188"/>
    </row>
    <row r="146" spans="1:98" s="158" customFormat="1" ht="24.95" customHeight="1">
      <c r="A146" s="196"/>
      <c r="B146" s="196"/>
      <c r="C146" s="196"/>
      <c r="D146" s="219"/>
      <c r="E146" s="219" t="str">
        <f>HLOOKUP(WEEKDAY(D146,2),data!$A$1:$G$2,2)</f>
        <v>(토)</v>
      </c>
      <c r="F146" s="196"/>
      <c r="G146" s="196"/>
      <c r="H146" s="196"/>
      <c r="I146" s="249"/>
      <c r="J146" s="196" t="e">
        <f>VLOOKUP(I146,'25하-천안140'!$J$3:$AV$1569,2,FALSE)</f>
        <v>#N/A</v>
      </c>
      <c r="K146" s="289" t="e">
        <f>VLOOKUP(I146,'사업장현황(25하)'!$A$2:$T$1836,13,FALSE)</f>
        <v>#N/A</v>
      </c>
      <c r="L146" s="289" t="e">
        <f>VLOOKUP(I146,'사업장현황(25하)'!$A$2:$T$1836,14,FALSE)</f>
        <v>#N/A</v>
      </c>
      <c r="M146" s="190" t="e">
        <f>VLOOKUP(I146,'사업장현황(25하)'!$A$2:$T$1836,2,FALSE)</f>
        <v>#N/A</v>
      </c>
      <c r="N146" s="190" t="e">
        <f>VLOOKUP(I146,'사업장현황(25하)'!$A$2:$T$1836,4,FALSE)</f>
        <v>#N/A</v>
      </c>
      <c r="O146" s="196" t="e">
        <f>VLOOKUP(I146,'사업장현황(25하)'!$A$2:$T$1836,6,FALSE)</f>
        <v>#N/A</v>
      </c>
      <c r="P146" s="196" t="e">
        <f>VLOOKUP(I146,'사업장현황(25하)'!$A$2:$T$1836,7,FALSE)</f>
        <v>#N/A</v>
      </c>
      <c r="Q146" s="196" t="e">
        <f>VLOOKUP(I146,'사업장현황(25하)'!$A$2:$T$1836,8,FALSE)</f>
        <v>#N/A</v>
      </c>
      <c r="R146" s="196" t="e">
        <f>VLOOKUP(I146,'사업장현황(25하)'!$A$2:$T$1836,9,FALSE)</f>
        <v>#N/A</v>
      </c>
      <c r="S146" s="196" t="e">
        <f>VLOOKUP(I146,'사업장현황(25하)'!$A$2:$T$1836,10,FALSE)</f>
        <v>#N/A</v>
      </c>
      <c r="T146" s="190" t="e">
        <f>VLOOKUP(I146,'사업장현황(25하)'!$A$2:$T$1836,12,FALSE)</f>
        <v>#N/A</v>
      </c>
      <c r="U146" s="219" t="e">
        <f>VLOOKUP(I146,'25하-천안140'!$J$3:$AV$1569,13,FALSE)</f>
        <v>#N/A</v>
      </c>
      <c r="V146" s="179" t="e">
        <f>VLOOKUP(I146,'25하-천안140'!$J$3:$AV$1569,14,FALSE)</f>
        <v>#N/A</v>
      </c>
      <c r="W146" s="179" t="e">
        <f>VLOOKUP(I146,'사업장현황(25하)'!$A$2:$T$1836,11,FALSE)</f>
        <v>#N/A</v>
      </c>
      <c r="X146" s="179"/>
      <c r="Y146" s="219"/>
      <c r="Z146" s="180"/>
      <c r="AA146" s="180"/>
      <c r="AB146" s="212"/>
      <c r="AC146" s="180">
        <f t="shared" si="4"/>
        <v>0</v>
      </c>
      <c r="AD146" s="219"/>
      <c r="AE146" s="180"/>
      <c r="AF146" s="219"/>
      <c r="AG146" s="180"/>
      <c r="AH146" s="299">
        <f t="shared" si="3"/>
        <v>0</v>
      </c>
      <c r="AI146" s="290"/>
    </row>
    <row r="147" spans="1:98" s="158" customFormat="1" ht="24.95" customHeight="1">
      <c r="A147" s="196"/>
      <c r="B147" s="196"/>
      <c r="C147" s="196"/>
      <c r="D147" s="219"/>
      <c r="E147" s="219" t="str">
        <f>HLOOKUP(WEEKDAY(D147,2),data!$A$1:$G$2,2)</f>
        <v>(토)</v>
      </c>
      <c r="F147" s="196"/>
      <c r="G147" s="196"/>
      <c r="H147" s="196"/>
      <c r="I147" s="249"/>
      <c r="J147" s="196" t="e">
        <f>VLOOKUP(I147,'25하-천안140'!$J$3:$AV$1569,2,FALSE)</f>
        <v>#N/A</v>
      </c>
      <c r="K147" s="289" t="e">
        <f>VLOOKUP(I147,'사업장현황(25하)'!$A$2:$T$1836,13,FALSE)</f>
        <v>#N/A</v>
      </c>
      <c r="L147" s="289" t="e">
        <f>VLOOKUP(I147,'사업장현황(25하)'!$A$2:$T$1836,14,FALSE)</f>
        <v>#N/A</v>
      </c>
      <c r="M147" s="190" t="e">
        <f>VLOOKUP(I147,'사업장현황(25하)'!$A$2:$T$1836,2,FALSE)</f>
        <v>#N/A</v>
      </c>
      <c r="N147" s="190" t="e">
        <f>VLOOKUP(I147,'사업장현황(25하)'!$A$2:$T$1836,4,FALSE)</f>
        <v>#N/A</v>
      </c>
      <c r="O147" s="196" t="e">
        <f>VLOOKUP(I147,'사업장현황(25하)'!$A$2:$T$1836,6,FALSE)</f>
        <v>#N/A</v>
      </c>
      <c r="P147" s="196" t="e">
        <f>VLOOKUP(I147,'사업장현황(25하)'!$A$2:$T$1836,7,FALSE)</f>
        <v>#N/A</v>
      </c>
      <c r="Q147" s="196" t="e">
        <f>VLOOKUP(I147,'사업장현황(25하)'!$A$2:$T$1836,8,FALSE)</f>
        <v>#N/A</v>
      </c>
      <c r="R147" s="196" t="e">
        <f>VLOOKUP(I147,'사업장현황(25하)'!$A$2:$T$1836,9,FALSE)</f>
        <v>#N/A</v>
      </c>
      <c r="S147" s="196" t="e">
        <f>VLOOKUP(I147,'사업장현황(25하)'!$A$2:$T$1836,10,FALSE)</f>
        <v>#N/A</v>
      </c>
      <c r="T147" s="190" t="e">
        <f>VLOOKUP(I147,'사업장현황(25하)'!$A$2:$T$1836,12,FALSE)</f>
        <v>#N/A</v>
      </c>
      <c r="U147" s="219" t="e">
        <f>VLOOKUP(I147,'25하-천안140'!$J$3:$AV$1569,13,FALSE)</f>
        <v>#N/A</v>
      </c>
      <c r="V147" s="179" t="e">
        <f>VLOOKUP(I147,'25하-천안140'!$J$3:$AV$1569,14,FALSE)</f>
        <v>#N/A</v>
      </c>
      <c r="W147" s="179" t="e">
        <f>VLOOKUP(I147,'사업장현황(25하)'!$A$2:$T$1836,11,FALSE)</f>
        <v>#N/A</v>
      </c>
      <c r="X147" s="179"/>
      <c r="Y147" s="219"/>
      <c r="Z147" s="180"/>
      <c r="AA147" s="180"/>
      <c r="AB147" s="212"/>
      <c r="AC147" s="180">
        <f t="shared" si="4"/>
        <v>0</v>
      </c>
      <c r="AD147" s="219"/>
      <c r="AE147" s="180"/>
      <c r="AF147" s="219"/>
      <c r="AG147" s="180"/>
      <c r="AH147" s="299">
        <f t="shared" si="3"/>
        <v>0</v>
      </c>
      <c r="AI147" s="290"/>
    </row>
    <row r="148" spans="1:98" s="158" customFormat="1" ht="24.95" customHeight="1">
      <c r="A148" s="196"/>
      <c r="B148" s="196"/>
      <c r="C148" s="196"/>
      <c r="D148" s="219"/>
      <c r="E148" s="219" t="str">
        <f>HLOOKUP(WEEKDAY(D148,2),data!$A$1:$G$2,2)</f>
        <v>(토)</v>
      </c>
      <c r="F148" s="196"/>
      <c r="G148" s="196"/>
      <c r="H148" s="196"/>
      <c r="I148" s="249"/>
      <c r="J148" s="196" t="e">
        <f>VLOOKUP(I148,'25하-천안140'!$J$3:$AV$1569,2,FALSE)</f>
        <v>#N/A</v>
      </c>
      <c r="K148" s="289" t="e">
        <f>VLOOKUP(I148,'사업장현황(25하)'!$A$2:$T$1836,13,FALSE)</f>
        <v>#N/A</v>
      </c>
      <c r="L148" s="289" t="e">
        <f>VLOOKUP(I148,'사업장현황(25하)'!$A$2:$T$1836,14,FALSE)</f>
        <v>#N/A</v>
      </c>
      <c r="M148" s="190" t="e">
        <f>VLOOKUP(I148,'사업장현황(25하)'!$A$2:$T$1836,2,FALSE)</f>
        <v>#N/A</v>
      </c>
      <c r="N148" s="190" t="e">
        <f>VLOOKUP(I148,'사업장현황(25하)'!$A$2:$T$1836,4,FALSE)</f>
        <v>#N/A</v>
      </c>
      <c r="O148" s="196" t="e">
        <f>VLOOKUP(I148,'사업장현황(25하)'!$A$2:$T$1836,6,FALSE)</f>
        <v>#N/A</v>
      </c>
      <c r="P148" s="196" t="e">
        <f>VLOOKUP(I148,'사업장현황(25하)'!$A$2:$T$1836,7,FALSE)</f>
        <v>#N/A</v>
      </c>
      <c r="Q148" s="196" t="e">
        <f>VLOOKUP(I148,'사업장현황(25하)'!$A$2:$T$1836,8,FALSE)</f>
        <v>#N/A</v>
      </c>
      <c r="R148" s="196" t="e">
        <f>VLOOKUP(I148,'사업장현황(25하)'!$A$2:$T$1836,9,FALSE)</f>
        <v>#N/A</v>
      </c>
      <c r="S148" s="196" t="e">
        <f>VLOOKUP(I148,'사업장현황(25하)'!$A$2:$T$1836,10,FALSE)</f>
        <v>#N/A</v>
      </c>
      <c r="T148" s="190" t="e">
        <f>VLOOKUP(I148,'사업장현황(25하)'!$A$2:$T$1836,12,FALSE)</f>
        <v>#N/A</v>
      </c>
      <c r="U148" s="219" t="e">
        <f>VLOOKUP(I148,'25하-천안140'!$J$3:$AV$1569,13,FALSE)</f>
        <v>#N/A</v>
      </c>
      <c r="V148" s="179" t="e">
        <f>VLOOKUP(I148,'25하-천안140'!$J$3:$AV$1569,14,FALSE)</f>
        <v>#N/A</v>
      </c>
      <c r="W148" s="179" t="e">
        <f>VLOOKUP(I148,'사업장현황(25하)'!$A$2:$T$1836,11,FALSE)</f>
        <v>#N/A</v>
      </c>
      <c r="X148" s="179"/>
      <c r="Y148" s="219"/>
      <c r="Z148" s="180"/>
      <c r="AA148" s="180"/>
      <c r="AB148" s="212"/>
      <c r="AC148" s="180">
        <f t="shared" si="4"/>
        <v>0</v>
      </c>
      <c r="AD148" s="219"/>
      <c r="AE148" s="180"/>
      <c r="AF148" s="219"/>
      <c r="AG148" s="180"/>
      <c r="AH148" s="299">
        <f t="shared" si="3"/>
        <v>0</v>
      </c>
      <c r="AI148" s="290"/>
      <c r="CD148" s="159"/>
      <c r="CT148" s="160"/>
    </row>
    <row r="149" spans="1:98" s="158" customFormat="1" ht="24.95" customHeight="1">
      <c r="A149" s="196"/>
      <c r="B149" s="196"/>
      <c r="C149" s="196"/>
      <c r="D149" s="219"/>
      <c r="E149" s="219" t="str">
        <f>HLOOKUP(WEEKDAY(D149,2),data!$A$1:$G$2,2)</f>
        <v>(토)</v>
      </c>
      <c r="F149" s="196"/>
      <c r="G149" s="196"/>
      <c r="H149" s="196"/>
      <c r="I149" s="249"/>
      <c r="J149" s="196" t="e">
        <f>VLOOKUP(I149,'25하-천안140'!$J$3:$AV$1569,2,FALSE)</f>
        <v>#N/A</v>
      </c>
      <c r="K149" s="289" t="e">
        <f>VLOOKUP(I149,'사업장현황(25하)'!$A$2:$T$1836,13,FALSE)</f>
        <v>#N/A</v>
      </c>
      <c r="L149" s="289" t="e">
        <f>VLOOKUP(I149,'사업장현황(25하)'!$A$2:$T$1836,14,FALSE)</f>
        <v>#N/A</v>
      </c>
      <c r="M149" s="190" t="e">
        <f>VLOOKUP(I149,'사업장현황(25하)'!$A$2:$T$1836,2,FALSE)</f>
        <v>#N/A</v>
      </c>
      <c r="N149" s="190" t="e">
        <f>VLOOKUP(I149,'사업장현황(25하)'!$A$2:$T$1836,4,FALSE)</f>
        <v>#N/A</v>
      </c>
      <c r="O149" s="196" t="e">
        <f>VLOOKUP(I149,'사업장현황(25하)'!$A$2:$T$1836,6,FALSE)</f>
        <v>#N/A</v>
      </c>
      <c r="P149" s="196" t="e">
        <f>VLOOKUP(I149,'사업장현황(25하)'!$A$2:$T$1836,7,FALSE)</f>
        <v>#N/A</v>
      </c>
      <c r="Q149" s="196" t="e">
        <f>VLOOKUP(I149,'사업장현황(25하)'!$A$2:$T$1836,8,FALSE)</f>
        <v>#N/A</v>
      </c>
      <c r="R149" s="196" t="e">
        <f>VLOOKUP(I149,'사업장현황(25하)'!$A$2:$T$1836,9,FALSE)</f>
        <v>#N/A</v>
      </c>
      <c r="S149" s="196" t="e">
        <f>VLOOKUP(I149,'사업장현황(25하)'!$A$2:$T$1836,10,FALSE)</f>
        <v>#N/A</v>
      </c>
      <c r="T149" s="190" t="e">
        <f>VLOOKUP(I149,'사업장현황(25하)'!$A$2:$T$1836,12,FALSE)</f>
        <v>#N/A</v>
      </c>
      <c r="U149" s="219" t="e">
        <f>VLOOKUP(I149,'25하-천안140'!$J$3:$AV$1569,13,FALSE)</f>
        <v>#N/A</v>
      </c>
      <c r="V149" s="179" t="e">
        <f>VLOOKUP(I149,'25하-천안140'!$J$3:$AV$1569,14,FALSE)</f>
        <v>#N/A</v>
      </c>
      <c r="W149" s="179" t="e">
        <f>VLOOKUP(I149,'사업장현황(25하)'!$A$2:$T$1836,11,FALSE)</f>
        <v>#N/A</v>
      </c>
      <c r="X149" s="179"/>
      <c r="Y149" s="219"/>
      <c r="Z149" s="180"/>
      <c r="AA149" s="180"/>
      <c r="AB149" s="212"/>
      <c r="AC149" s="180">
        <f t="shared" si="4"/>
        <v>0</v>
      </c>
      <c r="AD149" s="219"/>
      <c r="AE149" s="180"/>
      <c r="AF149" s="219"/>
      <c r="AG149" s="180"/>
      <c r="AH149" s="299">
        <f t="shared" si="3"/>
        <v>0</v>
      </c>
      <c r="AI149" s="290"/>
      <c r="CD149" s="159"/>
      <c r="CT149" s="160"/>
    </row>
    <row r="150" spans="1:98" s="186" customFormat="1" ht="24.95" customHeight="1">
      <c r="A150" s="196"/>
      <c r="B150" s="196"/>
      <c r="C150" s="196"/>
      <c r="D150" s="219"/>
      <c r="E150" s="219" t="str">
        <f>HLOOKUP(WEEKDAY(D150,2),data!$A$1:$G$2,2)</f>
        <v>(토)</v>
      </c>
      <c r="F150" s="196"/>
      <c r="G150" s="196"/>
      <c r="H150" s="196"/>
      <c r="I150" s="249"/>
      <c r="J150" s="196" t="e">
        <f>VLOOKUP(I150,'25하-천안140'!$J$3:$AV$1569,2,FALSE)</f>
        <v>#N/A</v>
      </c>
      <c r="K150" s="289" t="e">
        <f>VLOOKUP(I150,'사업장현황(25하)'!$A$2:$T$1836,13,FALSE)</f>
        <v>#N/A</v>
      </c>
      <c r="L150" s="289" t="e">
        <f>VLOOKUP(I150,'사업장현황(25하)'!$A$2:$T$1836,14,FALSE)</f>
        <v>#N/A</v>
      </c>
      <c r="M150" s="190" t="e">
        <f>VLOOKUP(I150,'사업장현황(25하)'!$A$2:$T$1836,2,FALSE)</f>
        <v>#N/A</v>
      </c>
      <c r="N150" s="190" t="e">
        <f>VLOOKUP(I150,'사업장현황(25하)'!$A$2:$T$1836,4,FALSE)</f>
        <v>#N/A</v>
      </c>
      <c r="O150" s="196" t="e">
        <f>VLOOKUP(I150,'사업장현황(25하)'!$A$2:$T$1836,6,FALSE)</f>
        <v>#N/A</v>
      </c>
      <c r="P150" s="196" t="e">
        <f>VLOOKUP(I150,'사업장현황(25하)'!$A$2:$T$1836,7,FALSE)</f>
        <v>#N/A</v>
      </c>
      <c r="Q150" s="196" t="e">
        <f>VLOOKUP(I150,'사업장현황(25하)'!$A$2:$T$1836,8,FALSE)</f>
        <v>#N/A</v>
      </c>
      <c r="R150" s="196" t="e">
        <f>VLOOKUP(I150,'사업장현황(25하)'!$A$2:$T$1836,9,FALSE)</f>
        <v>#N/A</v>
      </c>
      <c r="S150" s="196" t="e">
        <f>VLOOKUP(I150,'사업장현황(25하)'!$A$2:$T$1836,10,FALSE)</f>
        <v>#N/A</v>
      </c>
      <c r="T150" s="190" t="e">
        <f>VLOOKUP(I150,'사업장현황(25하)'!$A$2:$T$1836,12,FALSE)</f>
        <v>#N/A</v>
      </c>
      <c r="U150" s="219" t="e">
        <f>VLOOKUP(I150,'25하-천안140'!$J$3:$AV$1569,13,FALSE)</f>
        <v>#N/A</v>
      </c>
      <c r="V150" s="179" t="e">
        <f>VLOOKUP(I150,'25하-천안140'!$J$3:$AV$1569,14,FALSE)</f>
        <v>#N/A</v>
      </c>
      <c r="W150" s="179" t="e">
        <f>VLOOKUP(I150,'사업장현황(25하)'!$A$2:$T$1836,11,FALSE)</f>
        <v>#N/A</v>
      </c>
      <c r="X150" s="179"/>
      <c r="Y150" s="219"/>
      <c r="Z150" s="180"/>
      <c r="AA150" s="180"/>
      <c r="AB150" s="212"/>
      <c r="AC150" s="180">
        <f t="shared" si="4"/>
        <v>0</v>
      </c>
      <c r="AD150" s="219"/>
      <c r="AE150" s="180"/>
      <c r="AF150" s="219"/>
      <c r="AG150" s="180"/>
      <c r="AH150" s="299">
        <f t="shared" si="3"/>
        <v>0</v>
      </c>
      <c r="AI150" s="290"/>
      <c r="CD150" s="187"/>
      <c r="CT150" s="188"/>
    </row>
    <row r="151" spans="1:98" s="186" customFormat="1" ht="24.95" customHeight="1">
      <c r="A151" s="196"/>
      <c r="B151" s="196"/>
      <c r="C151" s="196"/>
      <c r="D151" s="219"/>
      <c r="E151" s="219" t="str">
        <f>HLOOKUP(WEEKDAY(D151,2),data!$A$1:$G$2,2)</f>
        <v>(토)</v>
      </c>
      <c r="F151" s="196"/>
      <c r="G151" s="196"/>
      <c r="H151" s="196"/>
      <c r="I151" s="249"/>
      <c r="J151" s="196" t="e">
        <f>VLOOKUP(I151,'25하-천안140'!$J$3:$AV$1569,2,FALSE)</f>
        <v>#N/A</v>
      </c>
      <c r="K151" s="289" t="e">
        <f>VLOOKUP(I151,'사업장현황(25하)'!$A$2:$T$1836,13,FALSE)</f>
        <v>#N/A</v>
      </c>
      <c r="L151" s="289" t="e">
        <f>VLOOKUP(I151,'사업장현황(25하)'!$A$2:$T$1836,14,FALSE)</f>
        <v>#N/A</v>
      </c>
      <c r="M151" s="190" t="e">
        <f>VLOOKUP(I151,'사업장현황(25하)'!$A$2:$T$1836,2,FALSE)</f>
        <v>#N/A</v>
      </c>
      <c r="N151" s="190" t="e">
        <f>VLOOKUP(I151,'사업장현황(25하)'!$A$2:$T$1836,4,FALSE)</f>
        <v>#N/A</v>
      </c>
      <c r="O151" s="196" t="e">
        <f>VLOOKUP(I151,'사업장현황(25하)'!$A$2:$T$1836,6,FALSE)</f>
        <v>#N/A</v>
      </c>
      <c r="P151" s="196" t="e">
        <f>VLOOKUP(I151,'사업장현황(25하)'!$A$2:$T$1836,7,FALSE)</f>
        <v>#N/A</v>
      </c>
      <c r="Q151" s="196" t="e">
        <f>VLOOKUP(I151,'사업장현황(25하)'!$A$2:$T$1836,8,FALSE)</f>
        <v>#N/A</v>
      </c>
      <c r="R151" s="196" t="e">
        <f>VLOOKUP(I151,'사업장현황(25하)'!$A$2:$T$1836,9,FALSE)</f>
        <v>#N/A</v>
      </c>
      <c r="S151" s="196" t="e">
        <f>VLOOKUP(I151,'사업장현황(25하)'!$A$2:$T$1836,10,FALSE)</f>
        <v>#N/A</v>
      </c>
      <c r="T151" s="190" t="e">
        <f>VLOOKUP(I151,'사업장현황(25하)'!$A$2:$T$1836,12,FALSE)</f>
        <v>#N/A</v>
      </c>
      <c r="U151" s="219" t="e">
        <f>VLOOKUP(I151,'25하-천안140'!$J$3:$AV$1569,13,FALSE)</f>
        <v>#N/A</v>
      </c>
      <c r="V151" s="179" t="e">
        <f>VLOOKUP(I151,'25하-천안140'!$J$3:$AV$1569,14,FALSE)</f>
        <v>#N/A</v>
      </c>
      <c r="W151" s="179" t="e">
        <f>VLOOKUP(I151,'사업장현황(25하)'!$A$2:$T$1836,11,FALSE)</f>
        <v>#N/A</v>
      </c>
      <c r="X151" s="179"/>
      <c r="Y151" s="219"/>
      <c r="Z151" s="180"/>
      <c r="AA151" s="180"/>
      <c r="AB151" s="212"/>
      <c r="AC151" s="180">
        <f t="shared" si="4"/>
        <v>0</v>
      </c>
      <c r="AD151" s="219"/>
      <c r="AE151" s="180"/>
      <c r="AF151" s="219"/>
      <c r="AG151" s="180"/>
      <c r="AH151" s="299">
        <f t="shared" si="3"/>
        <v>0</v>
      </c>
      <c r="AI151" s="290"/>
      <c r="CD151" s="187"/>
      <c r="CT151" s="188"/>
    </row>
    <row r="152" spans="1:98" s="186" customFormat="1" ht="24.95" customHeight="1">
      <c r="A152" s="196"/>
      <c r="B152" s="196"/>
      <c r="C152" s="196"/>
      <c r="D152" s="219"/>
      <c r="E152" s="219" t="str">
        <f>HLOOKUP(WEEKDAY(D152,2),data!$A$1:$G$2,2)</f>
        <v>(토)</v>
      </c>
      <c r="F152" s="196"/>
      <c r="G152" s="196"/>
      <c r="H152" s="196"/>
      <c r="I152" s="249"/>
      <c r="J152" s="196" t="e">
        <f>VLOOKUP(I152,'25하-천안140'!$J$3:$AV$1569,2,FALSE)</f>
        <v>#N/A</v>
      </c>
      <c r="K152" s="289" t="e">
        <f>VLOOKUP(I152,'사업장현황(25하)'!$A$2:$T$1836,13,FALSE)</f>
        <v>#N/A</v>
      </c>
      <c r="L152" s="289" t="e">
        <f>VLOOKUP(I152,'사업장현황(25하)'!$A$2:$T$1836,14,FALSE)</f>
        <v>#N/A</v>
      </c>
      <c r="M152" s="190" t="e">
        <f>VLOOKUP(I152,'사업장현황(25하)'!$A$2:$T$1836,2,FALSE)</f>
        <v>#N/A</v>
      </c>
      <c r="N152" s="190" t="e">
        <f>VLOOKUP(I152,'사업장현황(25하)'!$A$2:$T$1836,4,FALSE)</f>
        <v>#N/A</v>
      </c>
      <c r="O152" s="196" t="e">
        <f>VLOOKUP(I152,'사업장현황(25하)'!$A$2:$T$1836,6,FALSE)</f>
        <v>#N/A</v>
      </c>
      <c r="P152" s="196" t="e">
        <f>VLOOKUP(I152,'사업장현황(25하)'!$A$2:$T$1836,7,FALSE)</f>
        <v>#N/A</v>
      </c>
      <c r="Q152" s="196" t="e">
        <f>VLOOKUP(I152,'사업장현황(25하)'!$A$2:$T$1836,8,FALSE)</f>
        <v>#N/A</v>
      </c>
      <c r="R152" s="196" t="e">
        <f>VLOOKUP(I152,'사업장현황(25하)'!$A$2:$T$1836,9,FALSE)</f>
        <v>#N/A</v>
      </c>
      <c r="S152" s="196" t="e">
        <f>VLOOKUP(I152,'사업장현황(25하)'!$A$2:$T$1836,10,FALSE)</f>
        <v>#N/A</v>
      </c>
      <c r="T152" s="190" t="e">
        <f>VLOOKUP(I152,'사업장현황(25하)'!$A$2:$T$1836,12,FALSE)</f>
        <v>#N/A</v>
      </c>
      <c r="U152" s="219" t="e">
        <f>VLOOKUP(I152,'25하-천안140'!$J$3:$AV$1569,13,FALSE)</f>
        <v>#N/A</v>
      </c>
      <c r="V152" s="179" t="e">
        <f>VLOOKUP(I152,'25하-천안140'!$J$3:$AV$1569,14,FALSE)</f>
        <v>#N/A</v>
      </c>
      <c r="W152" s="179" t="e">
        <f>VLOOKUP(I152,'사업장현황(25하)'!$A$2:$T$1836,11,FALSE)</f>
        <v>#N/A</v>
      </c>
      <c r="X152" s="179"/>
      <c r="Y152" s="219"/>
      <c r="Z152" s="180"/>
      <c r="AA152" s="180"/>
      <c r="AB152" s="212"/>
      <c r="AC152" s="180">
        <f t="shared" si="4"/>
        <v>0</v>
      </c>
      <c r="AD152" s="219"/>
      <c r="AE152" s="180"/>
      <c r="AF152" s="219"/>
      <c r="AG152" s="180"/>
      <c r="AH152" s="299">
        <f t="shared" si="3"/>
        <v>0</v>
      </c>
      <c r="AI152" s="290"/>
      <c r="CD152" s="187"/>
      <c r="CT152" s="188"/>
    </row>
    <row r="153" spans="1:98" s="186" customFormat="1" ht="24.95" customHeight="1">
      <c r="A153" s="196"/>
      <c r="B153" s="196"/>
      <c r="C153" s="196"/>
      <c r="D153" s="219"/>
      <c r="E153" s="219" t="str">
        <f>HLOOKUP(WEEKDAY(D153,2),data!$A$1:$G$2,2)</f>
        <v>(토)</v>
      </c>
      <c r="F153" s="196"/>
      <c r="G153" s="196"/>
      <c r="H153" s="196"/>
      <c r="I153" s="249"/>
      <c r="J153" s="196" t="e">
        <f>VLOOKUP(I153,'25하-천안140'!$J$3:$AV$1569,2,FALSE)</f>
        <v>#N/A</v>
      </c>
      <c r="K153" s="289" t="e">
        <f>VLOOKUP(I153,'사업장현황(25하)'!$A$2:$T$1836,13,FALSE)</f>
        <v>#N/A</v>
      </c>
      <c r="L153" s="289" t="e">
        <f>VLOOKUP(I153,'사업장현황(25하)'!$A$2:$T$1836,14,FALSE)</f>
        <v>#N/A</v>
      </c>
      <c r="M153" s="190" t="e">
        <f>VLOOKUP(I153,'사업장현황(25하)'!$A$2:$T$1836,2,FALSE)</f>
        <v>#N/A</v>
      </c>
      <c r="N153" s="190" t="e">
        <f>VLOOKUP(I153,'사업장현황(25하)'!$A$2:$T$1836,4,FALSE)</f>
        <v>#N/A</v>
      </c>
      <c r="O153" s="196" t="e">
        <f>VLOOKUP(I153,'사업장현황(25하)'!$A$2:$T$1836,6,FALSE)</f>
        <v>#N/A</v>
      </c>
      <c r="P153" s="196" t="e">
        <f>VLOOKUP(I153,'사업장현황(25하)'!$A$2:$T$1836,7,FALSE)</f>
        <v>#N/A</v>
      </c>
      <c r="Q153" s="196" t="e">
        <f>VLOOKUP(I153,'사업장현황(25하)'!$A$2:$T$1836,8,FALSE)</f>
        <v>#N/A</v>
      </c>
      <c r="R153" s="196" t="e">
        <f>VLOOKUP(I153,'사업장현황(25하)'!$A$2:$T$1836,9,FALSE)</f>
        <v>#N/A</v>
      </c>
      <c r="S153" s="196" t="e">
        <f>VLOOKUP(I153,'사업장현황(25하)'!$A$2:$T$1836,10,FALSE)</f>
        <v>#N/A</v>
      </c>
      <c r="T153" s="190" t="e">
        <f>VLOOKUP(I153,'사업장현황(25하)'!$A$2:$T$1836,12,FALSE)</f>
        <v>#N/A</v>
      </c>
      <c r="U153" s="219" t="e">
        <f>VLOOKUP(I153,'25하-천안140'!$J$3:$AV$1569,13,FALSE)</f>
        <v>#N/A</v>
      </c>
      <c r="V153" s="179" t="e">
        <f>VLOOKUP(I153,'25하-천안140'!$J$3:$AV$1569,14,FALSE)</f>
        <v>#N/A</v>
      </c>
      <c r="W153" s="179" t="e">
        <f>VLOOKUP(I153,'사업장현황(25하)'!$A$2:$T$1836,11,FALSE)</f>
        <v>#N/A</v>
      </c>
      <c r="X153" s="179"/>
      <c r="Y153" s="219"/>
      <c r="Z153" s="180"/>
      <c r="AA153" s="180"/>
      <c r="AB153" s="212"/>
      <c r="AC153" s="180">
        <f t="shared" si="4"/>
        <v>0</v>
      </c>
      <c r="AD153" s="219"/>
      <c r="AE153" s="180"/>
      <c r="AF153" s="219"/>
      <c r="AG153" s="180"/>
      <c r="AH153" s="299">
        <f t="shared" si="3"/>
        <v>0</v>
      </c>
      <c r="AI153" s="290"/>
      <c r="CD153" s="187"/>
      <c r="CT153" s="188"/>
    </row>
    <row r="154" spans="1:98" s="158" customFormat="1" ht="24.95" customHeight="1">
      <c r="A154" s="196"/>
      <c r="B154" s="196"/>
      <c r="C154" s="196"/>
      <c r="D154" s="219"/>
      <c r="E154" s="219" t="str">
        <f>HLOOKUP(WEEKDAY(D154,2),data!$A$1:$G$2,2)</f>
        <v>(토)</v>
      </c>
      <c r="F154" s="196"/>
      <c r="G154" s="196"/>
      <c r="H154" s="196"/>
      <c r="I154" s="249"/>
      <c r="J154" s="196" t="e">
        <f>VLOOKUP(I154,'25하-천안140'!$J$3:$AV$1569,2,FALSE)</f>
        <v>#N/A</v>
      </c>
      <c r="K154" s="289" t="e">
        <f>VLOOKUP(I154,'사업장현황(25하)'!$A$2:$T$1836,13,FALSE)</f>
        <v>#N/A</v>
      </c>
      <c r="L154" s="289" t="e">
        <f>VLOOKUP(I154,'사업장현황(25하)'!$A$2:$T$1836,14,FALSE)</f>
        <v>#N/A</v>
      </c>
      <c r="M154" s="190" t="e">
        <f>VLOOKUP(I154,'사업장현황(25하)'!$A$2:$T$1836,2,FALSE)</f>
        <v>#N/A</v>
      </c>
      <c r="N154" s="190" t="e">
        <f>VLOOKUP(I154,'사업장현황(25하)'!$A$2:$T$1836,4,FALSE)</f>
        <v>#N/A</v>
      </c>
      <c r="O154" s="196" t="e">
        <f>VLOOKUP(I154,'사업장현황(25하)'!$A$2:$T$1836,6,FALSE)</f>
        <v>#N/A</v>
      </c>
      <c r="P154" s="196" t="e">
        <f>VLOOKUP(I154,'사업장현황(25하)'!$A$2:$T$1836,7,FALSE)</f>
        <v>#N/A</v>
      </c>
      <c r="Q154" s="196" t="e">
        <f>VLOOKUP(I154,'사업장현황(25하)'!$A$2:$T$1836,8,FALSE)</f>
        <v>#N/A</v>
      </c>
      <c r="R154" s="196" t="e">
        <f>VLOOKUP(I154,'사업장현황(25하)'!$A$2:$T$1836,9,FALSE)</f>
        <v>#N/A</v>
      </c>
      <c r="S154" s="196" t="e">
        <f>VLOOKUP(I154,'사업장현황(25하)'!$A$2:$T$1836,10,FALSE)</f>
        <v>#N/A</v>
      </c>
      <c r="T154" s="190" t="e">
        <f>VLOOKUP(I154,'사업장현황(25하)'!$A$2:$T$1836,12,FALSE)</f>
        <v>#N/A</v>
      </c>
      <c r="U154" s="219" t="e">
        <f>VLOOKUP(I154,'25하-천안140'!$J$3:$AV$1569,13,FALSE)</f>
        <v>#N/A</v>
      </c>
      <c r="V154" s="179" t="e">
        <f>VLOOKUP(I154,'25하-천안140'!$J$3:$AV$1569,14,FALSE)</f>
        <v>#N/A</v>
      </c>
      <c r="W154" s="179" t="e">
        <f>VLOOKUP(I154,'사업장현황(25하)'!$A$2:$T$1836,11,FALSE)</f>
        <v>#N/A</v>
      </c>
      <c r="X154" s="179"/>
      <c r="Y154" s="219"/>
      <c r="Z154" s="180"/>
      <c r="AA154" s="180"/>
      <c r="AB154" s="212"/>
      <c r="AC154" s="180">
        <f t="shared" si="4"/>
        <v>0</v>
      </c>
      <c r="AD154" s="219"/>
      <c r="AE154" s="180"/>
      <c r="AF154" s="219"/>
      <c r="AG154" s="180"/>
      <c r="AH154" s="299">
        <f t="shared" si="3"/>
        <v>0</v>
      </c>
      <c r="AI154" s="290"/>
      <c r="CD154" s="159"/>
      <c r="CT154" s="160"/>
    </row>
    <row r="155" spans="1:98" s="158" customFormat="1" ht="24.95" customHeight="1">
      <c r="A155" s="196"/>
      <c r="B155" s="196"/>
      <c r="C155" s="196"/>
      <c r="D155" s="219"/>
      <c r="E155" s="219" t="str">
        <f>HLOOKUP(WEEKDAY(D155,2),data!$A$1:$G$2,2)</f>
        <v>(토)</v>
      </c>
      <c r="F155" s="196"/>
      <c r="G155" s="196"/>
      <c r="H155" s="196"/>
      <c r="I155" s="249"/>
      <c r="J155" s="196" t="e">
        <f>VLOOKUP(I155,'25하-천안140'!$J$3:$AV$1569,2,FALSE)</f>
        <v>#N/A</v>
      </c>
      <c r="K155" s="289" t="e">
        <f>VLOOKUP(I155,'사업장현황(25하)'!$A$2:$T$1836,13,FALSE)</f>
        <v>#N/A</v>
      </c>
      <c r="L155" s="289" t="e">
        <f>VLOOKUP(I155,'사업장현황(25하)'!$A$2:$T$1836,14,FALSE)</f>
        <v>#N/A</v>
      </c>
      <c r="M155" s="190" t="e">
        <f>VLOOKUP(I155,'사업장현황(25하)'!$A$2:$T$1836,2,FALSE)</f>
        <v>#N/A</v>
      </c>
      <c r="N155" s="190" t="e">
        <f>VLOOKUP(I155,'사업장현황(25하)'!$A$2:$T$1836,4,FALSE)</f>
        <v>#N/A</v>
      </c>
      <c r="O155" s="196" t="e">
        <f>VLOOKUP(I155,'사업장현황(25하)'!$A$2:$T$1836,6,FALSE)</f>
        <v>#N/A</v>
      </c>
      <c r="P155" s="196" t="e">
        <f>VLOOKUP(I155,'사업장현황(25하)'!$A$2:$T$1836,7,FALSE)</f>
        <v>#N/A</v>
      </c>
      <c r="Q155" s="196" t="e">
        <f>VLOOKUP(I155,'사업장현황(25하)'!$A$2:$T$1836,8,FALSE)</f>
        <v>#N/A</v>
      </c>
      <c r="R155" s="196" t="e">
        <f>VLOOKUP(I155,'사업장현황(25하)'!$A$2:$T$1836,9,FALSE)</f>
        <v>#N/A</v>
      </c>
      <c r="S155" s="196" t="e">
        <f>VLOOKUP(I155,'사업장현황(25하)'!$A$2:$T$1836,10,FALSE)</f>
        <v>#N/A</v>
      </c>
      <c r="T155" s="190" t="e">
        <f>VLOOKUP(I155,'사업장현황(25하)'!$A$2:$T$1836,12,FALSE)</f>
        <v>#N/A</v>
      </c>
      <c r="U155" s="219" t="e">
        <f>VLOOKUP(I155,'25하-천안140'!$J$3:$AV$1569,13,FALSE)</f>
        <v>#N/A</v>
      </c>
      <c r="V155" s="179" t="e">
        <f>VLOOKUP(I155,'25하-천안140'!$J$3:$AV$1569,14,FALSE)</f>
        <v>#N/A</v>
      </c>
      <c r="W155" s="179" t="e">
        <f>VLOOKUP(I155,'사업장현황(25하)'!$A$2:$T$1836,11,FALSE)</f>
        <v>#N/A</v>
      </c>
      <c r="X155" s="179"/>
      <c r="Y155" s="219"/>
      <c r="Z155" s="180"/>
      <c r="AA155" s="180"/>
      <c r="AB155" s="212"/>
      <c r="AC155" s="180">
        <f t="shared" si="4"/>
        <v>0</v>
      </c>
      <c r="AD155" s="219"/>
      <c r="AE155" s="180"/>
      <c r="AF155" s="219"/>
      <c r="AG155" s="180"/>
      <c r="AH155" s="299">
        <f t="shared" si="3"/>
        <v>0</v>
      </c>
      <c r="AI155" s="290"/>
      <c r="CD155" s="159"/>
      <c r="CT155" s="160"/>
    </row>
    <row r="156" spans="1:98" s="186" customFormat="1" ht="24.95" customHeight="1">
      <c r="A156" s="196"/>
      <c r="B156" s="196"/>
      <c r="C156" s="196"/>
      <c r="D156" s="219"/>
      <c r="E156" s="219" t="str">
        <f>HLOOKUP(WEEKDAY(D156,2),data!$A$1:$G$2,2)</f>
        <v>(토)</v>
      </c>
      <c r="F156" s="196"/>
      <c r="G156" s="196"/>
      <c r="H156" s="196"/>
      <c r="I156" s="249"/>
      <c r="J156" s="196" t="e">
        <f>VLOOKUP(I156,'25하-천안140'!$J$3:$AV$1569,2,FALSE)</f>
        <v>#N/A</v>
      </c>
      <c r="K156" s="289" t="e">
        <f>VLOOKUP(I156,'사업장현황(25하)'!$A$2:$T$1836,13,FALSE)</f>
        <v>#N/A</v>
      </c>
      <c r="L156" s="289" t="e">
        <f>VLOOKUP(I156,'사업장현황(25하)'!$A$2:$T$1836,14,FALSE)</f>
        <v>#N/A</v>
      </c>
      <c r="M156" s="190" t="e">
        <f>VLOOKUP(I156,'사업장현황(25하)'!$A$2:$T$1836,2,FALSE)</f>
        <v>#N/A</v>
      </c>
      <c r="N156" s="190" t="e">
        <f>VLOOKUP(I156,'사업장현황(25하)'!$A$2:$T$1836,4,FALSE)</f>
        <v>#N/A</v>
      </c>
      <c r="O156" s="196" t="e">
        <f>VLOOKUP(I156,'사업장현황(25하)'!$A$2:$T$1836,6,FALSE)</f>
        <v>#N/A</v>
      </c>
      <c r="P156" s="196" t="e">
        <f>VLOOKUP(I156,'사업장현황(25하)'!$A$2:$T$1836,7,FALSE)</f>
        <v>#N/A</v>
      </c>
      <c r="Q156" s="196" t="e">
        <f>VLOOKUP(I156,'사업장현황(25하)'!$A$2:$T$1836,8,FALSE)</f>
        <v>#N/A</v>
      </c>
      <c r="R156" s="196" t="e">
        <f>VLOOKUP(I156,'사업장현황(25하)'!$A$2:$T$1836,9,FALSE)</f>
        <v>#N/A</v>
      </c>
      <c r="S156" s="196" t="e">
        <f>VLOOKUP(I156,'사업장현황(25하)'!$A$2:$T$1836,10,FALSE)</f>
        <v>#N/A</v>
      </c>
      <c r="T156" s="190" t="e">
        <f>VLOOKUP(I156,'사업장현황(25하)'!$A$2:$T$1836,12,FALSE)</f>
        <v>#N/A</v>
      </c>
      <c r="U156" s="219" t="e">
        <f>VLOOKUP(I156,'25하-천안140'!$J$3:$AV$1569,13,FALSE)</f>
        <v>#N/A</v>
      </c>
      <c r="V156" s="179" t="e">
        <f>VLOOKUP(I156,'25하-천안140'!$J$3:$AV$1569,14,FALSE)</f>
        <v>#N/A</v>
      </c>
      <c r="W156" s="179" t="e">
        <f>VLOOKUP(I156,'사업장현황(25하)'!$A$2:$T$1836,11,FALSE)</f>
        <v>#N/A</v>
      </c>
      <c r="X156" s="179"/>
      <c r="Y156" s="219"/>
      <c r="Z156" s="180"/>
      <c r="AA156" s="180"/>
      <c r="AB156" s="212"/>
      <c r="AC156" s="180">
        <f t="shared" si="4"/>
        <v>0</v>
      </c>
      <c r="AD156" s="219"/>
      <c r="AE156" s="180"/>
      <c r="AF156" s="219"/>
      <c r="AG156" s="180"/>
      <c r="AH156" s="299">
        <f t="shared" si="3"/>
        <v>0</v>
      </c>
      <c r="AI156" s="290"/>
      <c r="CD156" s="187"/>
      <c r="CT156" s="188"/>
    </row>
    <row r="157" spans="1:98" s="186" customFormat="1" ht="24.95" customHeight="1">
      <c r="A157" s="196"/>
      <c r="B157" s="196"/>
      <c r="C157" s="196"/>
      <c r="D157" s="219"/>
      <c r="E157" s="219" t="str">
        <f>HLOOKUP(WEEKDAY(D157,2),data!$A$1:$G$2,2)</f>
        <v>(토)</v>
      </c>
      <c r="F157" s="196"/>
      <c r="G157" s="196"/>
      <c r="H157" s="196"/>
      <c r="I157" s="249"/>
      <c r="J157" s="196" t="e">
        <f>VLOOKUP(I157,'25하-천안140'!$J$3:$AV$1569,2,FALSE)</f>
        <v>#N/A</v>
      </c>
      <c r="K157" s="289" t="e">
        <f>VLOOKUP(I157,'사업장현황(25하)'!$A$2:$T$1836,13,FALSE)</f>
        <v>#N/A</v>
      </c>
      <c r="L157" s="289" t="e">
        <f>VLOOKUP(I157,'사업장현황(25하)'!$A$2:$T$1836,14,FALSE)</f>
        <v>#N/A</v>
      </c>
      <c r="M157" s="190" t="e">
        <f>VLOOKUP(I157,'사업장현황(25하)'!$A$2:$T$1836,2,FALSE)</f>
        <v>#N/A</v>
      </c>
      <c r="N157" s="190" t="e">
        <f>VLOOKUP(I157,'사업장현황(25하)'!$A$2:$T$1836,4,FALSE)</f>
        <v>#N/A</v>
      </c>
      <c r="O157" s="196" t="e">
        <f>VLOOKUP(I157,'사업장현황(25하)'!$A$2:$T$1836,6,FALSE)</f>
        <v>#N/A</v>
      </c>
      <c r="P157" s="196" t="e">
        <f>VLOOKUP(I157,'사업장현황(25하)'!$A$2:$T$1836,7,FALSE)</f>
        <v>#N/A</v>
      </c>
      <c r="Q157" s="196" t="e">
        <f>VLOOKUP(I157,'사업장현황(25하)'!$A$2:$T$1836,8,FALSE)</f>
        <v>#N/A</v>
      </c>
      <c r="R157" s="196" t="e">
        <f>VLOOKUP(I157,'사업장현황(25하)'!$A$2:$T$1836,9,FALSE)</f>
        <v>#N/A</v>
      </c>
      <c r="S157" s="196" t="e">
        <f>VLOOKUP(I157,'사업장현황(25하)'!$A$2:$T$1836,10,FALSE)</f>
        <v>#N/A</v>
      </c>
      <c r="T157" s="190" t="e">
        <f>VLOOKUP(I157,'사업장현황(25하)'!$A$2:$T$1836,12,FALSE)</f>
        <v>#N/A</v>
      </c>
      <c r="U157" s="219" t="e">
        <f>VLOOKUP(I157,'25하-천안140'!$J$3:$AV$1569,13,FALSE)</f>
        <v>#N/A</v>
      </c>
      <c r="V157" s="179" t="e">
        <f>VLOOKUP(I157,'25하-천안140'!$J$3:$AV$1569,14,FALSE)</f>
        <v>#N/A</v>
      </c>
      <c r="W157" s="179" t="e">
        <f>VLOOKUP(I157,'사업장현황(25하)'!$A$2:$T$1836,11,FALSE)</f>
        <v>#N/A</v>
      </c>
      <c r="X157" s="179"/>
      <c r="Y157" s="219"/>
      <c r="Z157" s="180"/>
      <c r="AA157" s="180"/>
      <c r="AB157" s="212"/>
      <c r="AC157" s="180">
        <f t="shared" si="4"/>
        <v>0</v>
      </c>
      <c r="AD157" s="219"/>
      <c r="AE157" s="180"/>
      <c r="AF157" s="219"/>
      <c r="AG157" s="180"/>
      <c r="AH157" s="299">
        <f t="shared" si="3"/>
        <v>0</v>
      </c>
      <c r="AI157" s="290"/>
      <c r="CD157" s="187"/>
      <c r="CT157" s="188"/>
    </row>
    <row r="158" spans="1:98" s="186" customFormat="1" ht="24.95" customHeight="1">
      <c r="A158" s="196"/>
      <c r="B158" s="196"/>
      <c r="C158" s="196"/>
      <c r="D158" s="219"/>
      <c r="E158" s="219" t="str">
        <f>HLOOKUP(WEEKDAY(D158,2),data!$A$1:$G$2,2)</f>
        <v>(토)</v>
      </c>
      <c r="F158" s="196"/>
      <c r="G158" s="196"/>
      <c r="H158" s="196"/>
      <c r="I158" s="249"/>
      <c r="J158" s="196" t="e">
        <f>VLOOKUP(I158,'25하-천안140'!$J$3:$AV$1569,2,FALSE)</f>
        <v>#N/A</v>
      </c>
      <c r="K158" s="289" t="e">
        <f>VLOOKUP(I158,'사업장현황(25하)'!$A$2:$T$1836,13,FALSE)</f>
        <v>#N/A</v>
      </c>
      <c r="L158" s="289" t="e">
        <f>VLOOKUP(I158,'사업장현황(25하)'!$A$2:$T$1836,14,FALSE)</f>
        <v>#N/A</v>
      </c>
      <c r="M158" s="190" t="e">
        <f>VLOOKUP(I158,'사업장현황(25하)'!$A$2:$T$1836,2,FALSE)</f>
        <v>#N/A</v>
      </c>
      <c r="N158" s="190" t="e">
        <f>VLOOKUP(I158,'사업장현황(25하)'!$A$2:$T$1836,4,FALSE)</f>
        <v>#N/A</v>
      </c>
      <c r="O158" s="196" t="e">
        <f>VLOOKUP(I158,'사업장현황(25하)'!$A$2:$T$1836,6,FALSE)</f>
        <v>#N/A</v>
      </c>
      <c r="P158" s="196" t="e">
        <f>VLOOKUP(I158,'사업장현황(25하)'!$A$2:$T$1836,7,FALSE)</f>
        <v>#N/A</v>
      </c>
      <c r="Q158" s="196" t="e">
        <f>VLOOKUP(I158,'사업장현황(25하)'!$A$2:$T$1836,8,FALSE)</f>
        <v>#N/A</v>
      </c>
      <c r="R158" s="196" t="e">
        <f>VLOOKUP(I158,'사업장현황(25하)'!$A$2:$T$1836,9,FALSE)</f>
        <v>#N/A</v>
      </c>
      <c r="S158" s="196" t="e">
        <f>VLOOKUP(I158,'사업장현황(25하)'!$A$2:$T$1836,10,FALSE)</f>
        <v>#N/A</v>
      </c>
      <c r="T158" s="190" t="e">
        <f>VLOOKUP(I158,'사업장현황(25하)'!$A$2:$T$1836,12,FALSE)</f>
        <v>#N/A</v>
      </c>
      <c r="U158" s="219" t="e">
        <f>VLOOKUP(I158,'25하-천안140'!$J$3:$AV$1569,13,FALSE)</f>
        <v>#N/A</v>
      </c>
      <c r="V158" s="179" t="e">
        <f>VLOOKUP(I158,'25하-천안140'!$J$3:$AV$1569,14,FALSE)</f>
        <v>#N/A</v>
      </c>
      <c r="W158" s="179" t="e">
        <f>VLOOKUP(I158,'사업장현황(25하)'!$A$2:$T$1836,11,FALSE)</f>
        <v>#N/A</v>
      </c>
      <c r="X158" s="179"/>
      <c r="Y158" s="219"/>
      <c r="Z158" s="180"/>
      <c r="AA158" s="180"/>
      <c r="AB158" s="212"/>
      <c r="AC158" s="180">
        <f t="shared" si="4"/>
        <v>0</v>
      </c>
      <c r="AD158" s="219"/>
      <c r="AE158" s="180"/>
      <c r="AF158" s="219"/>
      <c r="AG158" s="180"/>
      <c r="AH158" s="299">
        <f t="shared" si="3"/>
        <v>0</v>
      </c>
      <c r="AI158" s="290"/>
      <c r="CD158" s="187"/>
      <c r="CT158" s="188"/>
    </row>
    <row r="159" spans="1:98" s="186" customFormat="1" ht="24.95" customHeight="1">
      <c r="A159" s="196"/>
      <c r="B159" s="196"/>
      <c r="C159" s="196"/>
      <c r="D159" s="219"/>
      <c r="E159" s="219" t="str">
        <f>HLOOKUP(WEEKDAY(D159,2),data!$A$1:$G$2,2)</f>
        <v>(토)</v>
      </c>
      <c r="F159" s="196"/>
      <c r="G159" s="196"/>
      <c r="H159" s="196"/>
      <c r="I159" s="249"/>
      <c r="J159" s="196" t="e">
        <f>VLOOKUP(I159,'25하-천안140'!$J$3:$AV$1569,2,FALSE)</f>
        <v>#N/A</v>
      </c>
      <c r="K159" s="289" t="e">
        <f>VLOOKUP(I159,'사업장현황(25하)'!$A$2:$T$1836,13,FALSE)</f>
        <v>#N/A</v>
      </c>
      <c r="L159" s="289" t="e">
        <f>VLOOKUP(I159,'사업장현황(25하)'!$A$2:$T$1836,14,FALSE)</f>
        <v>#N/A</v>
      </c>
      <c r="M159" s="190" t="e">
        <f>VLOOKUP(I159,'사업장현황(25하)'!$A$2:$T$1836,2,FALSE)</f>
        <v>#N/A</v>
      </c>
      <c r="N159" s="190" t="e">
        <f>VLOOKUP(I159,'사업장현황(25하)'!$A$2:$T$1836,4,FALSE)</f>
        <v>#N/A</v>
      </c>
      <c r="O159" s="196" t="e">
        <f>VLOOKUP(I159,'사업장현황(25하)'!$A$2:$T$1836,6,FALSE)</f>
        <v>#N/A</v>
      </c>
      <c r="P159" s="196" t="e">
        <f>VLOOKUP(I159,'사업장현황(25하)'!$A$2:$T$1836,7,FALSE)</f>
        <v>#N/A</v>
      </c>
      <c r="Q159" s="196" t="e">
        <f>VLOOKUP(I159,'사업장현황(25하)'!$A$2:$T$1836,8,FALSE)</f>
        <v>#N/A</v>
      </c>
      <c r="R159" s="196" t="e">
        <f>VLOOKUP(I159,'사업장현황(25하)'!$A$2:$T$1836,9,FALSE)</f>
        <v>#N/A</v>
      </c>
      <c r="S159" s="196" t="e">
        <f>VLOOKUP(I159,'사업장현황(25하)'!$A$2:$T$1836,10,FALSE)</f>
        <v>#N/A</v>
      </c>
      <c r="T159" s="190" t="e">
        <f>VLOOKUP(I159,'사업장현황(25하)'!$A$2:$T$1836,12,FALSE)</f>
        <v>#N/A</v>
      </c>
      <c r="U159" s="219" t="e">
        <f>VLOOKUP(I159,'25하-천안140'!$J$3:$AV$1569,13,FALSE)</f>
        <v>#N/A</v>
      </c>
      <c r="V159" s="179" t="e">
        <f>VLOOKUP(I159,'25하-천안140'!$J$3:$AV$1569,14,FALSE)</f>
        <v>#N/A</v>
      </c>
      <c r="W159" s="179" t="e">
        <f>VLOOKUP(I159,'사업장현황(25하)'!$A$2:$T$1836,11,FALSE)</f>
        <v>#N/A</v>
      </c>
      <c r="X159" s="179"/>
      <c r="Y159" s="219"/>
      <c r="Z159" s="180"/>
      <c r="AA159" s="180"/>
      <c r="AB159" s="212"/>
      <c r="AC159" s="180">
        <f t="shared" si="4"/>
        <v>0</v>
      </c>
      <c r="AD159" s="219"/>
      <c r="AE159" s="180"/>
      <c r="AF159" s="219"/>
      <c r="AG159" s="180"/>
      <c r="AH159" s="299">
        <f t="shared" si="3"/>
        <v>0</v>
      </c>
      <c r="AI159" s="290"/>
      <c r="CD159" s="187"/>
      <c r="CT159" s="188"/>
    </row>
    <row r="160" spans="1:98" s="186" customFormat="1" ht="24.95" customHeight="1">
      <c r="A160" s="196"/>
      <c r="B160" s="196"/>
      <c r="C160" s="196"/>
      <c r="D160" s="219"/>
      <c r="E160" s="219" t="str">
        <f>HLOOKUP(WEEKDAY(D160,2),data!$A$1:$G$2,2)</f>
        <v>(토)</v>
      </c>
      <c r="F160" s="196"/>
      <c r="G160" s="196"/>
      <c r="H160" s="196"/>
      <c r="I160" s="190"/>
      <c r="J160" s="196" t="e">
        <f>VLOOKUP(I160,'25하-천안140'!$J$3:$AV$1569,2,FALSE)</f>
        <v>#N/A</v>
      </c>
      <c r="K160" s="289" t="e">
        <f>VLOOKUP(I160,'사업장현황(25하)'!$A$2:$T$1836,13,FALSE)</f>
        <v>#N/A</v>
      </c>
      <c r="L160" s="289" t="e">
        <f>VLOOKUP(I160,'사업장현황(25하)'!$A$2:$T$1836,14,FALSE)</f>
        <v>#N/A</v>
      </c>
      <c r="M160" s="190" t="e">
        <f>VLOOKUP(I160,'사업장현황(25하)'!$A$2:$T$1836,2,FALSE)</f>
        <v>#N/A</v>
      </c>
      <c r="N160" s="190" t="e">
        <f>VLOOKUP(I160,'사업장현황(25하)'!$A$2:$T$1836,4,FALSE)</f>
        <v>#N/A</v>
      </c>
      <c r="O160" s="196" t="e">
        <f>VLOOKUP(I160,'사업장현황(25하)'!$A$2:$T$1836,6,FALSE)</f>
        <v>#N/A</v>
      </c>
      <c r="P160" s="196" t="e">
        <f>VLOOKUP(I160,'사업장현황(25하)'!$A$2:$T$1836,7,FALSE)</f>
        <v>#N/A</v>
      </c>
      <c r="Q160" s="196" t="e">
        <f>VLOOKUP(I160,'사업장현황(25하)'!$A$2:$T$1836,8,FALSE)</f>
        <v>#N/A</v>
      </c>
      <c r="R160" s="196" t="e">
        <f>VLOOKUP(I160,'사업장현황(25하)'!$A$2:$T$1836,9,FALSE)</f>
        <v>#N/A</v>
      </c>
      <c r="S160" s="196" t="e">
        <f>VLOOKUP(I160,'사업장현황(25하)'!$A$2:$T$1836,10,FALSE)</f>
        <v>#N/A</v>
      </c>
      <c r="T160" s="190" t="e">
        <f>VLOOKUP(I160,'사업장현황(25하)'!$A$2:$T$1836,12,FALSE)</f>
        <v>#N/A</v>
      </c>
      <c r="U160" s="219" t="e">
        <f>VLOOKUP(I160,'25하-천안140'!$J$3:$AV$1569,13,FALSE)</f>
        <v>#N/A</v>
      </c>
      <c r="V160" s="179" t="e">
        <f>VLOOKUP(I160,'25하-천안140'!$J$3:$AV$1569,14,FALSE)</f>
        <v>#N/A</v>
      </c>
      <c r="W160" s="179" t="e">
        <f>VLOOKUP(I160,'사업장현황(25하)'!$A$2:$T$1836,11,FALSE)</f>
        <v>#N/A</v>
      </c>
      <c r="X160" s="179"/>
      <c r="Y160" s="219"/>
      <c r="Z160" s="180"/>
      <c r="AA160" s="180"/>
      <c r="AB160" s="212"/>
      <c r="AC160" s="180">
        <f t="shared" si="4"/>
        <v>0</v>
      </c>
      <c r="AD160" s="219"/>
      <c r="AE160" s="180"/>
      <c r="AF160" s="219"/>
      <c r="AG160" s="180"/>
      <c r="AH160" s="299">
        <f t="shared" si="3"/>
        <v>0</v>
      </c>
      <c r="AI160" s="290"/>
      <c r="CD160" s="187"/>
      <c r="CT160" s="188"/>
    </row>
    <row r="161" spans="1:98" s="186" customFormat="1" ht="24.95" customHeight="1">
      <c r="A161" s="196"/>
      <c r="B161" s="196"/>
      <c r="C161" s="196"/>
      <c r="D161" s="219"/>
      <c r="E161" s="219" t="str">
        <f>HLOOKUP(WEEKDAY(D161,2),data!$A$1:$G$2,2)</f>
        <v>(토)</v>
      </c>
      <c r="F161" s="196"/>
      <c r="G161" s="196"/>
      <c r="H161" s="196"/>
      <c r="I161" s="249"/>
      <c r="J161" s="196" t="e">
        <f>VLOOKUP(I161,'25하-천안140'!$J$3:$AV$1569,2,FALSE)</f>
        <v>#N/A</v>
      </c>
      <c r="K161" s="289" t="e">
        <f>VLOOKUP(I161,'사업장현황(25하)'!$A$2:$T$1836,13,FALSE)</f>
        <v>#N/A</v>
      </c>
      <c r="L161" s="289" t="e">
        <f>VLOOKUP(I161,'사업장현황(25하)'!$A$2:$T$1836,14,FALSE)</f>
        <v>#N/A</v>
      </c>
      <c r="M161" s="190" t="e">
        <f>VLOOKUP(I161,'사업장현황(25하)'!$A$2:$T$1836,2,FALSE)</f>
        <v>#N/A</v>
      </c>
      <c r="N161" s="190" t="e">
        <f>VLOOKUP(I161,'사업장현황(25하)'!$A$2:$T$1836,4,FALSE)</f>
        <v>#N/A</v>
      </c>
      <c r="O161" s="196" t="e">
        <f>VLOOKUP(I161,'사업장현황(25하)'!$A$2:$T$1836,6,FALSE)</f>
        <v>#N/A</v>
      </c>
      <c r="P161" s="196" t="e">
        <f>VLOOKUP(I161,'사업장현황(25하)'!$A$2:$T$1836,7,FALSE)</f>
        <v>#N/A</v>
      </c>
      <c r="Q161" s="196" t="e">
        <f>VLOOKUP(I161,'사업장현황(25하)'!$A$2:$T$1836,8,FALSE)</f>
        <v>#N/A</v>
      </c>
      <c r="R161" s="196" t="e">
        <f>VLOOKUP(I161,'사업장현황(25하)'!$A$2:$T$1836,9,FALSE)</f>
        <v>#N/A</v>
      </c>
      <c r="S161" s="196" t="e">
        <f>VLOOKUP(I161,'사업장현황(25하)'!$A$2:$T$1836,10,FALSE)</f>
        <v>#N/A</v>
      </c>
      <c r="T161" s="190" t="e">
        <f>VLOOKUP(I161,'사업장현황(25하)'!$A$2:$T$1836,12,FALSE)</f>
        <v>#N/A</v>
      </c>
      <c r="U161" s="219" t="e">
        <f>VLOOKUP(I161,'25하-천안140'!$J$3:$AV$1569,13,FALSE)</f>
        <v>#N/A</v>
      </c>
      <c r="V161" s="179" t="e">
        <f>VLOOKUP(I161,'25하-천안140'!$J$3:$AV$1569,14,FALSE)</f>
        <v>#N/A</v>
      </c>
      <c r="W161" s="179" t="e">
        <f>VLOOKUP(I161,'사업장현황(25하)'!$A$2:$T$1836,11,FALSE)</f>
        <v>#N/A</v>
      </c>
      <c r="X161" s="179"/>
      <c r="Y161" s="219"/>
      <c r="Z161" s="180"/>
      <c r="AA161" s="180"/>
      <c r="AB161" s="212"/>
      <c r="AC161" s="180">
        <f t="shared" si="4"/>
        <v>0</v>
      </c>
      <c r="AD161" s="219"/>
      <c r="AE161" s="180"/>
      <c r="AF161" s="219"/>
      <c r="AG161" s="180"/>
      <c r="AH161" s="299">
        <f t="shared" si="3"/>
        <v>0</v>
      </c>
      <c r="AI161" s="290"/>
      <c r="CD161" s="187"/>
      <c r="CT161" s="188"/>
    </row>
    <row r="162" spans="1:98" s="186" customFormat="1" ht="24.95" customHeight="1">
      <c r="A162" s="196"/>
      <c r="B162" s="196"/>
      <c r="C162" s="196"/>
      <c r="D162" s="219"/>
      <c r="E162" s="219" t="str">
        <f>HLOOKUP(WEEKDAY(D162,2),data!$A$1:$G$2,2)</f>
        <v>(토)</v>
      </c>
      <c r="F162" s="196"/>
      <c r="G162" s="196"/>
      <c r="H162" s="196"/>
      <c r="I162" s="190"/>
      <c r="J162" s="196" t="e">
        <f>VLOOKUP(I162,'25하-천안140'!$J$3:$AV$1569,2,FALSE)</f>
        <v>#N/A</v>
      </c>
      <c r="K162" s="289" t="e">
        <f>VLOOKUP(I162,'사업장현황(25하)'!$A$2:$T$1836,13,FALSE)</f>
        <v>#N/A</v>
      </c>
      <c r="L162" s="289" t="e">
        <f>VLOOKUP(I162,'사업장현황(25하)'!$A$2:$T$1836,14,FALSE)</f>
        <v>#N/A</v>
      </c>
      <c r="M162" s="190" t="e">
        <f>VLOOKUP(I162,'사업장현황(25하)'!$A$2:$T$1836,2,FALSE)</f>
        <v>#N/A</v>
      </c>
      <c r="N162" s="190" t="e">
        <f>VLOOKUP(I162,'사업장현황(25하)'!$A$2:$T$1836,4,FALSE)</f>
        <v>#N/A</v>
      </c>
      <c r="O162" s="196" t="e">
        <f>VLOOKUP(I162,'사업장현황(25하)'!$A$2:$T$1836,6,FALSE)</f>
        <v>#N/A</v>
      </c>
      <c r="P162" s="196" t="e">
        <f>VLOOKUP(I162,'사업장현황(25하)'!$A$2:$T$1836,7,FALSE)</f>
        <v>#N/A</v>
      </c>
      <c r="Q162" s="196" t="e">
        <f>VLOOKUP(I162,'사업장현황(25하)'!$A$2:$T$1836,8,FALSE)</f>
        <v>#N/A</v>
      </c>
      <c r="R162" s="196" t="e">
        <f>VLOOKUP(I162,'사업장현황(25하)'!$A$2:$T$1836,9,FALSE)</f>
        <v>#N/A</v>
      </c>
      <c r="S162" s="196" t="e">
        <f>VLOOKUP(I162,'사업장현황(25하)'!$A$2:$T$1836,10,FALSE)</f>
        <v>#N/A</v>
      </c>
      <c r="T162" s="190" t="e">
        <f>VLOOKUP(I162,'사업장현황(25하)'!$A$2:$T$1836,12,FALSE)</f>
        <v>#N/A</v>
      </c>
      <c r="U162" s="219" t="e">
        <f>VLOOKUP(I162,'25하-천안140'!$J$3:$AV$1569,13,FALSE)</f>
        <v>#N/A</v>
      </c>
      <c r="V162" s="179" t="e">
        <f>VLOOKUP(I162,'25하-천안140'!$J$3:$AV$1569,14,FALSE)</f>
        <v>#N/A</v>
      </c>
      <c r="W162" s="179" t="e">
        <f>VLOOKUP(I162,'사업장현황(25하)'!$A$2:$T$1836,11,FALSE)</f>
        <v>#N/A</v>
      </c>
      <c r="X162" s="179"/>
      <c r="Y162" s="219"/>
      <c r="Z162" s="180"/>
      <c r="AA162" s="180"/>
      <c r="AB162" s="212"/>
      <c r="AC162" s="180">
        <f t="shared" si="4"/>
        <v>0</v>
      </c>
      <c r="AD162" s="219"/>
      <c r="AE162" s="180"/>
      <c r="AF162" s="219"/>
      <c r="AG162" s="180"/>
      <c r="AH162" s="299">
        <f t="shared" si="3"/>
        <v>0</v>
      </c>
      <c r="AI162" s="290"/>
      <c r="CD162" s="187"/>
      <c r="CT162" s="188"/>
    </row>
    <row r="163" spans="1:98" s="186" customFormat="1" ht="24.95" customHeight="1">
      <c r="A163" s="196"/>
      <c r="B163" s="196"/>
      <c r="C163" s="196"/>
      <c r="D163" s="219"/>
      <c r="E163" s="219" t="str">
        <f>HLOOKUP(WEEKDAY(D163,2),data!$A$1:$G$2,2)</f>
        <v>(토)</v>
      </c>
      <c r="F163" s="196"/>
      <c r="G163" s="196"/>
      <c r="H163" s="196"/>
      <c r="I163" s="190"/>
      <c r="J163" s="196" t="e">
        <f>VLOOKUP(I163,'25하-천안140'!$J$3:$AV$1569,2,FALSE)</f>
        <v>#N/A</v>
      </c>
      <c r="K163" s="289" t="e">
        <f>VLOOKUP(I163,'사업장현황(25하)'!$A$2:$T$1836,13,FALSE)</f>
        <v>#N/A</v>
      </c>
      <c r="L163" s="289" t="e">
        <f>VLOOKUP(I163,'사업장현황(25하)'!$A$2:$T$1836,14,FALSE)</f>
        <v>#N/A</v>
      </c>
      <c r="M163" s="190" t="e">
        <f>VLOOKUP(I163,'사업장현황(25하)'!$A$2:$T$1836,2,FALSE)</f>
        <v>#N/A</v>
      </c>
      <c r="N163" s="190" t="e">
        <f>VLOOKUP(I163,'사업장현황(25하)'!$A$2:$T$1836,4,FALSE)</f>
        <v>#N/A</v>
      </c>
      <c r="O163" s="196" t="e">
        <f>VLOOKUP(I163,'사업장현황(25하)'!$A$2:$T$1836,6,FALSE)</f>
        <v>#N/A</v>
      </c>
      <c r="P163" s="196" t="e">
        <f>VLOOKUP(I163,'사업장현황(25하)'!$A$2:$T$1836,7,FALSE)</f>
        <v>#N/A</v>
      </c>
      <c r="Q163" s="196" t="e">
        <f>VLOOKUP(I163,'사업장현황(25하)'!$A$2:$T$1836,8,FALSE)</f>
        <v>#N/A</v>
      </c>
      <c r="R163" s="196" t="e">
        <f>VLOOKUP(I163,'사업장현황(25하)'!$A$2:$T$1836,9,FALSE)</f>
        <v>#N/A</v>
      </c>
      <c r="S163" s="196" t="e">
        <f>VLOOKUP(I163,'사업장현황(25하)'!$A$2:$T$1836,10,FALSE)</f>
        <v>#N/A</v>
      </c>
      <c r="T163" s="190" t="e">
        <f>VLOOKUP(I163,'사업장현황(25하)'!$A$2:$T$1836,12,FALSE)</f>
        <v>#N/A</v>
      </c>
      <c r="U163" s="219" t="e">
        <f>VLOOKUP(I163,'25하-천안140'!$J$3:$AV$1569,13,FALSE)</f>
        <v>#N/A</v>
      </c>
      <c r="V163" s="179" t="e">
        <f>VLOOKUP(I163,'25하-천안140'!$J$3:$AV$1569,14,FALSE)</f>
        <v>#N/A</v>
      </c>
      <c r="W163" s="179" t="e">
        <f>VLOOKUP(I163,'사업장현황(25하)'!$A$2:$T$1836,11,FALSE)</f>
        <v>#N/A</v>
      </c>
      <c r="X163" s="179"/>
      <c r="Y163" s="219"/>
      <c r="Z163" s="180"/>
      <c r="AA163" s="180"/>
      <c r="AB163" s="212"/>
      <c r="AC163" s="180">
        <f t="shared" si="4"/>
        <v>0</v>
      </c>
      <c r="AD163" s="219"/>
      <c r="AE163" s="180"/>
      <c r="AF163" s="219"/>
      <c r="AG163" s="180"/>
      <c r="AH163" s="299">
        <f t="shared" si="3"/>
        <v>0</v>
      </c>
      <c r="AI163" s="290"/>
      <c r="CD163" s="187"/>
      <c r="CT163" s="188"/>
    </row>
    <row r="164" spans="1:98" s="186" customFormat="1" ht="24.95" customHeight="1">
      <c r="A164" s="196"/>
      <c r="B164" s="196"/>
      <c r="C164" s="196"/>
      <c r="D164" s="219"/>
      <c r="E164" s="219" t="str">
        <f>HLOOKUP(WEEKDAY(D164,2),data!$A$1:$G$2,2)</f>
        <v>(토)</v>
      </c>
      <c r="F164" s="196"/>
      <c r="G164" s="196"/>
      <c r="H164" s="196"/>
      <c r="I164" s="190"/>
      <c r="J164" s="196" t="e">
        <f>VLOOKUP(I164,'25하-천안140'!$J$3:$AV$1569,2,FALSE)</f>
        <v>#N/A</v>
      </c>
      <c r="K164" s="289" t="e">
        <f>VLOOKUP(I164,'사업장현황(25하)'!$A$2:$T$1836,13,FALSE)</f>
        <v>#N/A</v>
      </c>
      <c r="L164" s="289" t="e">
        <f>VLOOKUP(I164,'사업장현황(25하)'!$A$2:$T$1836,14,FALSE)</f>
        <v>#N/A</v>
      </c>
      <c r="M164" s="190" t="e">
        <f>VLOOKUP(I164,'사업장현황(25하)'!$A$2:$T$1836,2,FALSE)</f>
        <v>#N/A</v>
      </c>
      <c r="N164" s="190" t="e">
        <f>VLOOKUP(I164,'사업장현황(25하)'!$A$2:$T$1836,4,FALSE)</f>
        <v>#N/A</v>
      </c>
      <c r="O164" s="196" t="e">
        <f>VLOOKUP(I164,'사업장현황(25하)'!$A$2:$T$1836,6,FALSE)</f>
        <v>#N/A</v>
      </c>
      <c r="P164" s="196" t="e">
        <f>VLOOKUP(I164,'사업장현황(25하)'!$A$2:$T$1836,7,FALSE)</f>
        <v>#N/A</v>
      </c>
      <c r="Q164" s="196" t="e">
        <f>VLOOKUP(I164,'사업장현황(25하)'!$A$2:$T$1836,8,FALSE)</f>
        <v>#N/A</v>
      </c>
      <c r="R164" s="196" t="e">
        <f>VLOOKUP(I164,'사업장현황(25하)'!$A$2:$T$1836,9,FALSE)</f>
        <v>#N/A</v>
      </c>
      <c r="S164" s="196" t="e">
        <f>VLOOKUP(I164,'사업장현황(25하)'!$A$2:$T$1836,10,FALSE)</f>
        <v>#N/A</v>
      </c>
      <c r="T164" s="190" t="e">
        <f>VLOOKUP(I164,'사업장현황(25하)'!$A$2:$T$1836,12,FALSE)</f>
        <v>#N/A</v>
      </c>
      <c r="U164" s="219" t="e">
        <f>VLOOKUP(I164,'25하-천안140'!$J$3:$AV$1569,13,FALSE)</f>
        <v>#N/A</v>
      </c>
      <c r="V164" s="179" t="e">
        <f>VLOOKUP(I164,'25하-천안140'!$J$3:$AV$1569,14,FALSE)</f>
        <v>#N/A</v>
      </c>
      <c r="W164" s="179" t="e">
        <f>VLOOKUP(I164,'사업장현황(25하)'!$A$2:$T$1836,11,FALSE)</f>
        <v>#N/A</v>
      </c>
      <c r="X164" s="179"/>
      <c r="Y164" s="219"/>
      <c r="Z164" s="180"/>
      <c r="AA164" s="180"/>
      <c r="AB164" s="212"/>
      <c r="AC164" s="180">
        <f t="shared" si="4"/>
        <v>0</v>
      </c>
      <c r="AD164" s="219"/>
      <c r="AE164" s="180"/>
      <c r="AF164" s="219"/>
      <c r="AG164" s="180"/>
      <c r="AH164" s="299">
        <f t="shared" si="3"/>
        <v>0</v>
      </c>
      <c r="AI164" s="290"/>
      <c r="CD164" s="187"/>
      <c r="CT164" s="188"/>
    </row>
    <row r="165" spans="1:98" s="158" customFormat="1" ht="24.95" customHeight="1">
      <c r="A165" s="196"/>
      <c r="B165" s="196"/>
      <c r="C165" s="196"/>
      <c r="D165" s="219"/>
      <c r="E165" s="219" t="str">
        <f>HLOOKUP(WEEKDAY(D165,2),data!$A$1:$G$2,2)</f>
        <v>(토)</v>
      </c>
      <c r="F165" s="196"/>
      <c r="G165" s="196"/>
      <c r="H165" s="196"/>
      <c r="I165" s="190"/>
      <c r="J165" s="196" t="e">
        <f>VLOOKUP(I165,'25하-천안140'!$J$3:$AV$1569,2,FALSE)</f>
        <v>#N/A</v>
      </c>
      <c r="K165" s="289" t="e">
        <f>VLOOKUP(I165,'사업장현황(25하)'!$A$2:$T$1836,13,FALSE)</f>
        <v>#N/A</v>
      </c>
      <c r="L165" s="289" t="e">
        <f>VLOOKUP(I165,'사업장현황(25하)'!$A$2:$T$1836,14,FALSE)</f>
        <v>#N/A</v>
      </c>
      <c r="M165" s="190" t="e">
        <f>VLOOKUP(I165,'사업장현황(25하)'!$A$2:$T$1836,2,FALSE)</f>
        <v>#N/A</v>
      </c>
      <c r="N165" s="190" t="e">
        <f>VLOOKUP(I165,'사업장현황(25하)'!$A$2:$T$1836,4,FALSE)</f>
        <v>#N/A</v>
      </c>
      <c r="O165" s="196" t="e">
        <f>VLOOKUP(I165,'사업장현황(25하)'!$A$2:$T$1836,6,FALSE)</f>
        <v>#N/A</v>
      </c>
      <c r="P165" s="196" t="e">
        <f>VLOOKUP(I165,'사업장현황(25하)'!$A$2:$T$1836,7,FALSE)</f>
        <v>#N/A</v>
      </c>
      <c r="Q165" s="196" t="e">
        <f>VLOOKUP(I165,'사업장현황(25하)'!$A$2:$T$1836,8,FALSE)</f>
        <v>#N/A</v>
      </c>
      <c r="R165" s="196" t="e">
        <f>VLOOKUP(I165,'사업장현황(25하)'!$A$2:$T$1836,9,FALSE)</f>
        <v>#N/A</v>
      </c>
      <c r="S165" s="196" t="e">
        <f>VLOOKUP(I165,'사업장현황(25하)'!$A$2:$T$1836,10,FALSE)</f>
        <v>#N/A</v>
      </c>
      <c r="T165" s="190" t="e">
        <f>VLOOKUP(I165,'사업장현황(25하)'!$A$2:$T$1836,12,FALSE)</f>
        <v>#N/A</v>
      </c>
      <c r="U165" s="219" t="e">
        <f>VLOOKUP(I165,'25하-천안140'!$J$3:$AV$1569,13,FALSE)</f>
        <v>#N/A</v>
      </c>
      <c r="V165" s="179" t="e">
        <f>VLOOKUP(I165,'25하-천안140'!$J$3:$AV$1569,14,FALSE)</f>
        <v>#N/A</v>
      </c>
      <c r="W165" s="179" t="e">
        <f>VLOOKUP(I165,'사업장현황(25하)'!$A$2:$T$1836,11,FALSE)</f>
        <v>#N/A</v>
      </c>
      <c r="X165" s="179"/>
      <c r="Y165" s="219"/>
      <c r="Z165" s="180"/>
      <c r="AA165" s="180"/>
      <c r="AB165" s="212"/>
      <c r="AC165" s="180">
        <f t="shared" si="4"/>
        <v>0</v>
      </c>
      <c r="AD165" s="219"/>
      <c r="AE165" s="180"/>
      <c r="AF165" s="219"/>
      <c r="AG165" s="180"/>
      <c r="AH165" s="299">
        <f t="shared" si="3"/>
        <v>0</v>
      </c>
      <c r="AI165" s="290"/>
    </row>
    <row r="166" spans="1:98" s="186" customFormat="1" ht="24.95" customHeight="1">
      <c r="A166" s="196"/>
      <c r="B166" s="196"/>
      <c r="C166" s="196"/>
      <c r="D166" s="219"/>
      <c r="E166" s="219" t="str">
        <f>HLOOKUP(WEEKDAY(D166,2),data!$A$1:$G$2,2)</f>
        <v>(토)</v>
      </c>
      <c r="F166" s="196"/>
      <c r="G166" s="196"/>
      <c r="H166" s="196"/>
      <c r="I166" s="190"/>
      <c r="J166" s="196" t="e">
        <f>VLOOKUP(I166,'25하-천안140'!$J$3:$AV$1569,2,FALSE)</f>
        <v>#N/A</v>
      </c>
      <c r="K166" s="289" t="e">
        <f>VLOOKUP(I166,'사업장현황(25하)'!$A$2:$T$1836,13,FALSE)</f>
        <v>#N/A</v>
      </c>
      <c r="L166" s="289" t="e">
        <f>VLOOKUP(I166,'사업장현황(25하)'!$A$2:$T$1836,14,FALSE)</f>
        <v>#N/A</v>
      </c>
      <c r="M166" s="190" t="e">
        <f>VLOOKUP(I166,'사업장현황(25하)'!$A$2:$T$1836,2,FALSE)</f>
        <v>#N/A</v>
      </c>
      <c r="N166" s="190" t="e">
        <f>VLOOKUP(I166,'사업장현황(25하)'!$A$2:$T$1836,4,FALSE)</f>
        <v>#N/A</v>
      </c>
      <c r="O166" s="196" t="e">
        <f>VLOOKUP(I166,'사업장현황(25하)'!$A$2:$T$1836,6,FALSE)</f>
        <v>#N/A</v>
      </c>
      <c r="P166" s="196" t="e">
        <f>VLOOKUP(I166,'사업장현황(25하)'!$A$2:$T$1836,7,FALSE)</f>
        <v>#N/A</v>
      </c>
      <c r="Q166" s="196" t="e">
        <f>VLOOKUP(I166,'사업장현황(25하)'!$A$2:$T$1836,8,FALSE)</f>
        <v>#N/A</v>
      </c>
      <c r="R166" s="196" t="e">
        <f>VLOOKUP(I166,'사업장현황(25하)'!$A$2:$T$1836,9,FALSE)</f>
        <v>#N/A</v>
      </c>
      <c r="S166" s="196" t="e">
        <f>VLOOKUP(I166,'사업장현황(25하)'!$A$2:$T$1836,10,FALSE)</f>
        <v>#N/A</v>
      </c>
      <c r="T166" s="190" t="e">
        <f>VLOOKUP(I166,'사업장현황(25하)'!$A$2:$T$1836,12,FALSE)</f>
        <v>#N/A</v>
      </c>
      <c r="U166" s="219" t="e">
        <f>VLOOKUP(I166,'25하-천안140'!$J$3:$AV$1569,13,FALSE)</f>
        <v>#N/A</v>
      </c>
      <c r="V166" s="179" t="e">
        <f>VLOOKUP(I166,'25하-천안140'!$J$3:$AV$1569,14,FALSE)</f>
        <v>#N/A</v>
      </c>
      <c r="W166" s="179" t="e">
        <f>VLOOKUP(I166,'사업장현황(25하)'!$A$2:$T$1836,11,FALSE)</f>
        <v>#N/A</v>
      </c>
      <c r="X166" s="179"/>
      <c r="Y166" s="219"/>
      <c r="Z166" s="180"/>
      <c r="AA166" s="180"/>
      <c r="AB166" s="212"/>
      <c r="AC166" s="180">
        <f t="shared" si="4"/>
        <v>0</v>
      </c>
      <c r="AD166" s="219"/>
      <c r="AE166" s="180"/>
      <c r="AF166" s="219"/>
      <c r="AG166" s="180"/>
      <c r="AH166" s="299">
        <f t="shared" si="3"/>
        <v>0</v>
      </c>
      <c r="AI166" s="290"/>
      <c r="CD166" s="187"/>
      <c r="CT166" s="188"/>
    </row>
    <row r="167" spans="1:98" s="186" customFormat="1" ht="24.95" customHeight="1">
      <c r="A167" s="196"/>
      <c r="B167" s="196"/>
      <c r="C167" s="196"/>
      <c r="D167" s="219"/>
      <c r="E167" s="219" t="str">
        <f>HLOOKUP(WEEKDAY(D167,2),data!$A$1:$G$2,2)</f>
        <v>(토)</v>
      </c>
      <c r="F167" s="196"/>
      <c r="G167" s="196"/>
      <c r="H167" s="196"/>
      <c r="I167" s="190"/>
      <c r="J167" s="196" t="e">
        <f>VLOOKUP(I167,'25하-천안140'!$J$3:$AV$1569,2,FALSE)</f>
        <v>#N/A</v>
      </c>
      <c r="K167" s="289" t="e">
        <f>VLOOKUP(I167,'사업장현황(25하)'!$A$2:$T$1836,13,FALSE)</f>
        <v>#N/A</v>
      </c>
      <c r="L167" s="289" t="e">
        <f>VLOOKUP(I167,'사업장현황(25하)'!$A$2:$T$1836,14,FALSE)</f>
        <v>#N/A</v>
      </c>
      <c r="M167" s="190" t="e">
        <f>VLOOKUP(I167,'사업장현황(25하)'!$A$2:$T$1836,2,FALSE)</f>
        <v>#N/A</v>
      </c>
      <c r="N167" s="190" t="e">
        <f>VLOOKUP(I167,'사업장현황(25하)'!$A$2:$T$1836,4,FALSE)</f>
        <v>#N/A</v>
      </c>
      <c r="O167" s="196" t="e">
        <f>VLOOKUP(I167,'사업장현황(25하)'!$A$2:$T$1836,6,FALSE)</f>
        <v>#N/A</v>
      </c>
      <c r="P167" s="196" t="e">
        <f>VLOOKUP(I167,'사업장현황(25하)'!$A$2:$T$1836,7,FALSE)</f>
        <v>#N/A</v>
      </c>
      <c r="Q167" s="196" t="e">
        <f>VLOOKUP(I167,'사업장현황(25하)'!$A$2:$T$1836,8,FALSE)</f>
        <v>#N/A</v>
      </c>
      <c r="R167" s="196" t="e">
        <f>VLOOKUP(I167,'사업장현황(25하)'!$A$2:$T$1836,9,FALSE)</f>
        <v>#N/A</v>
      </c>
      <c r="S167" s="196" t="e">
        <f>VLOOKUP(I167,'사업장현황(25하)'!$A$2:$T$1836,10,FALSE)</f>
        <v>#N/A</v>
      </c>
      <c r="T167" s="190" t="e">
        <f>VLOOKUP(I167,'사업장현황(25하)'!$A$2:$T$1836,12,FALSE)</f>
        <v>#N/A</v>
      </c>
      <c r="U167" s="219" t="e">
        <f>VLOOKUP(I167,'25하-천안140'!$J$3:$AV$1569,13,FALSE)</f>
        <v>#N/A</v>
      </c>
      <c r="V167" s="179" t="e">
        <f>VLOOKUP(I167,'25하-천안140'!$J$3:$AV$1569,14,FALSE)</f>
        <v>#N/A</v>
      </c>
      <c r="W167" s="179" t="e">
        <f>VLOOKUP(I167,'사업장현황(25하)'!$A$2:$T$1836,11,FALSE)</f>
        <v>#N/A</v>
      </c>
      <c r="X167" s="179"/>
      <c r="Y167" s="219"/>
      <c r="Z167" s="180"/>
      <c r="AA167" s="180"/>
      <c r="AB167" s="212"/>
      <c r="AC167" s="180">
        <f t="shared" si="4"/>
        <v>0</v>
      </c>
      <c r="AD167" s="219"/>
      <c r="AE167" s="180"/>
      <c r="AF167" s="219"/>
      <c r="AG167" s="180"/>
      <c r="AH167" s="299">
        <f t="shared" si="3"/>
        <v>0</v>
      </c>
      <c r="AI167" s="290"/>
      <c r="CD167" s="187"/>
      <c r="CT167" s="188"/>
    </row>
    <row r="168" spans="1:98" s="186" customFormat="1" ht="24.95" customHeight="1">
      <c r="A168" s="196"/>
      <c r="B168" s="196"/>
      <c r="C168" s="196"/>
      <c r="D168" s="219"/>
      <c r="E168" s="219" t="str">
        <f>HLOOKUP(WEEKDAY(D168,2),data!$A$1:$G$2,2)</f>
        <v>(토)</v>
      </c>
      <c r="F168" s="196"/>
      <c r="G168" s="196"/>
      <c r="H168" s="196"/>
      <c r="I168" s="190"/>
      <c r="J168" s="196" t="e">
        <f>VLOOKUP(I168,'25하-천안140'!$J$3:$AV$1569,2,FALSE)</f>
        <v>#N/A</v>
      </c>
      <c r="K168" s="289" t="e">
        <f>VLOOKUP(I168,'사업장현황(25하)'!$A$2:$T$1836,13,FALSE)</f>
        <v>#N/A</v>
      </c>
      <c r="L168" s="289" t="e">
        <f>VLOOKUP(I168,'사업장현황(25하)'!$A$2:$T$1836,14,FALSE)</f>
        <v>#N/A</v>
      </c>
      <c r="M168" s="190" t="e">
        <f>VLOOKUP(I168,'사업장현황(25하)'!$A$2:$T$1836,2,FALSE)</f>
        <v>#N/A</v>
      </c>
      <c r="N168" s="190" t="e">
        <f>VLOOKUP(I168,'사업장현황(25하)'!$A$2:$T$1836,4,FALSE)</f>
        <v>#N/A</v>
      </c>
      <c r="O168" s="196" t="e">
        <f>VLOOKUP(I168,'사업장현황(25하)'!$A$2:$T$1836,6,FALSE)</f>
        <v>#N/A</v>
      </c>
      <c r="P168" s="196" t="e">
        <f>VLOOKUP(I168,'사업장현황(25하)'!$A$2:$T$1836,7,FALSE)</f>
        <v>#N/A</v>
      </c>
      <c r="Q168" s="196" t="e">
        <f>VLOOKUP(I168,'사업장현황(25하)'!$A$2:$T$1836,8,FALSE)</f>
        <v>#N/A</v>
      </c>
      <c r="R168" s="196" t="e">
        <f>VLOOKUP(I168,'사업장현황(25하)'!$A$2:$T$1836,9,FALSE)</f>
        <v>#N/A</v>
      </c>
      <c r="S168" s="196" t="e">
        <f>VLOOKUP(I168,'사업장현황(25하)'!$A$2:$T$1836,10,FALSE)</f>
        <v>#N/A</v>
      </c>
      <c r="T168" s="190" t="e">
        <f>VLOOKUP(I168,'사업장현황(25하)'!$A$2:$T$1836,12,FALSE)</f>
        <v>#N/A</v>
      </c>
      <c r="U168" s="219" t="e">
        <f>VLOOKUP(I168,'25하-천안140'!$J$3:$AV$1569,13,FALSE)</f>
        <v>#N/A</v>
      </c>
      <c r="V168" s="179" t="e">
        <f>VLOOKUP(I168,'25하-천안140'!$J$3:$AV$1569,14,FALSE)</f>
        <v>#N/A</v>
      </c>
      <c r="W168" s="179" t="e">
        <f>VLOOKUP(I168,'사업장현황(25하)'!$A$2:$T$1836,11,FALSE)</f>
        <v>#N/A</v>
      </c>
      <c r="X168" s="179"/>
      <c r="Y168" s="219"/>
      <c r="Z168" s="180"/>
      <c r="AA168" s="180"/>
      <c r="AB168" s="212"/>
      <c r="AC168" s="180">
        <f t="shared" si="4"/>
        <v>0</v>
      </c>
      <c r="AD168" s="219"/>
      <c r="AE168" s="180"/>
      <c r="AF168" s="219"/>
      <c r="AG168" s="180"/>
      <c r="AH168" s="299">
        <f t="shared" si="3"/>
        <v>0</v>
      </c>
      <c r="AI168" s="290"/>
      <c r="CD168" s="187"/>
      <c r="CT168" s="188"/>
    </row>
    <row r="169" spans="1:98" s="186" customFormat="1" ht="24.95" customHeight="1">
      <c r="A169" s="196"/>
      <c r="B169" s="196"/>
      <c r="C169" s="196"/>
      <c r="D169" s="219"/>
      <c r="E169" s="219" t="str">
        <f>HLOOKUP(WEEKDAY(D169,2),data!$A$1:$G$2,2)</f>
        <v>(토)</v>
      </c>
      <c r="F169" s="196"/>
      <c r="G169" s="196"/>
      <c r="H169" s="196"/>
      <c r="I169" s="190"/>
      <c r="J169" s="196" t="e">
        <f>VLOOKUP(I169,'25하-천안140'!$J$3:$AV$1569,2,FALSE)</f>
        <v>#N/A</v>
      </c>
      <c r="K169" s="289" t="e">
        <f>VLOOKUP(I169,'사업장현황(25하)'!$A$2:$T$1836,13,FALSE)</f>
        <v>#N/A</v>
      </c>
      <c r="L169" s="289" t="e">
        <f>VLOOKUP(I169,'사업장현황(25하)'!$A$2:$T$1836,14,FALSE)</f>
        <v>#N/A</v>
      </c>
      <c r="M169" s="190" t="e">
        <f>VLOOKUP(I169,'사업장현황(25하)'!$A$2:$T$1836,2,FALSE)</f>
        <v>#N/A</v>
      </c>
      <c r="N169" s="190" t="e">
        <f>VLOOKUP(I169,'사업장현황(25하)'!$A$2:$T$1836,4,FALSE)</f>
        <v>#N/A</v>
      </c>
      <c r="O169" s="196" t="e">
        <f>VLOOKUP(I169,'사업장현황(25하)'!$A$2:$T$1836,6,FALSE)</f>
        <v>#N/A</v>
      </c>
      <c r="P169" s="196" t="e">
        <f>VLOOKUP(I169,'사업장현황(25하)'!$A$2:$T$1836,7,FALSE)</f>
        <v>#N/A</v>
      </c>
      <c r="Q169" s="196" t="e">
        <f>VLOOKUP(I169,'사업장현황(25하)'!$A$2:$T$1836,8,FALSE)</f>
        <v>#N/A</v>
      </c>
      <c r="R169" s="196" t="e">
        <f>VLOOKUP(I169,'사업장현황(25하)'!$A$2:$T$1836,9,FALSE)</f>
        <v>#N/A</v>
      </c>
      <c r="S169" s="196" t="e">
        <f>VLOOKUP(I169,'사업장현황(25하)'!$A$2:$T$1836,10,FALSE)</f>
        <v>#N/A</v>
      </c>
      <c r="T169" s="190" t="e">
        <f>VLOOKUP(I169,'사업장현황(25하)'!$A$2:$T$1836,12,FALSE)</f>
        <v>#N/A</v>
      </c>
      <c r="U169" s="219" t="e">
        <f>VLOOKUP(I169,'25하-천안140'!$J$3:$AV$1569,13,FALSE)</f>
        <v>#N/A</v>
      </c>
      <c r="V169" s="179" t="e">
        <f>VLOOKUP(I169,'25하-천안140'!$J$3:$AV$1569,14,FALSE)</f>
        <v>#N/A</v>
      </c>
      <c r="W169" s="179" t="e">
        <f>VLOOKUP(I169,'사업장현황(25하)'!$A$2:$T$1836,11,FALSE)</f>
        <v>#N/A</v>
      </c>
      <c r="X169" s="179"/>
      <c r="Y169" s="219"/>
      <c r="Z169" s="180"/>
      <c r="AA169" s="180"/>
      <c r="AB169" s="212"/>
      <c r="AC169" s="180">
        <f t="shared" si="4"/>
        <v>0</v>
      </c>
      <c r="AD169" s="219"/>
      <c r="AE169" s="180"/>
      <c r="AF169" s="219"/>
      <c r="AG169" s="180"/>
      <c r="AH169" s="299">
        <f t="shared" si="3"/>
        <v>0</v>
      </c>
      <c r="AI169" s="290"/>
      <c r="CD169" s="187"/>
      <c r="CT169" s="188"/>
    </row>
    <row r="170" spans="1:98" s="186" customFormat="1" ht="24.95" customHeight="1">
      <c r="A170" s="196"/>
      <c r="B170" s="196"/>
      <c r="C170" s="196"/>
      <c r="D170" s="219"/>
      <c r="E170" s="219" t="str">
        <f>HLOOKUP(WEEKDAY(D170,2),data!$A$1:$G$2,2)</f>
        <v>(토)</v>
      </c>
      <c r="F170" s="196"/>
      <c r="G170" s="196"/>
      <c r="H170" s="196"/>
      <c r="I170" s="190"/>
      <c r="J170" s="196" t="e">
        <f>VLOOKUP(I170,'25하-천안140'!$J$3:$AV$1569,2,FALSE)</f>
        <v>#N/A</v>
      </c>
      <c r="K170" s="289" t="e">
        <f>VLOOKUP(I170,'사업장현황(25하)'!$A$2:$T$1836,13,FALSE)</f>
        <v>#N/A</v>
      </c>
      <c r="L170" s="289" t="e">
        <f>VLOOKUP(I170,'사업장현황(25하)'!$A$2:$T$1836,14,FALSE)</f>
        <v>#N/A</v>
      </c>
      <c r="M170" s="190" t="e">
        <f>VLOOKUP(I170,'사업장현황(25하)'!$A$2:$T$1836,2,FALSE)</f>
        <v>#N/A</v>
      </c>
      <c r="N170" s="190" t="e">
        <f>VLOOKUP(I170,'사업장현황(25하)'!$A$2:$T$1836,4,FALSE)</f>
        <v>#N/A</v>
      </c>
      <c r="O170" s="196" t="e">
        <f>VLOOKUP(I170,'사업장현황(25하)'!$A$2:$T$1836,6,FALSE)</f>
        <v>#N/A</v>
      </c>
      <c r="P170" s="196" t="e">
        <f>VLOOKUP(I170,'사업장현황(25하)'!$A$2:$T$1836,7,FALSE)</f>
        <v>#N/A</v>
      </c>
      <c r="Q170" s="196" t="e">
        <f>VLOOKUP(I170,'사업장현황(25하)'!$A$2:$T$1836,8,FALSE)</f>
        <v>#N/A</v>
      </c>
      <c r="R170" s="196" t="e">
        <f>VLOOKUP(I170,'사업장현황(25하)'!$A$2:$T$1836,9,FALSE)</f>
        <v>#N/A</v>
      </c>
      <c r="S170" s="196" t="e">
        <f>VLOOKUP(I170,'사업장현황(25하)'!$A$2:$T$1836,10,FALSE)</f>
        <v>#N/A</v>
      </c>
      <c r="T170" s="190" t="e">
        <f>VLOOKUP(I170,'사업장현황(25하)'!$A$2:$T$1836,12,FALSE)</f>
        <v>#N/A</v>
      </c>
      <c r="U170" s="219" t="e">
        <f>VLOOKUP(I170,'25하-천안140'!$J$3:$AV$1569,13,FALSE)</f>
        <v>#N/A</v>
      </c>
      <c r="V170" s="179" t="e">
        <f>VLOOKUP(I170,'25하-천안140'!$J$3:$AV$1569,14,FALSE)</f>
        <v>#N/A</v>
      </c>
      <c r="W170" s="179" t="e">
        <f>VLOOKUP(I170,'사업장현황(25하)'!$A$2:$T$1836,11,FALSE)</f>
        <v>#N/A</v>
      </c>
      <c r="X170" s="179"/>
      <c r="Y170" s="219"/>
      <c r="Z170" s="180"/>
      <c r="AA170" s="180"/>
      <c r="AB170" s="212"/>
      <c r="AC170" s="180">
        <f t="shared" si="4"/>
        <v>0</v>
      </c>
      <c r="AD170" s="219"/>
      <c r="AE170" s="180"/>
      <c r="AF170" s="219"/>
      <c r="AG170" s="180"/>
      <c r="AH170" s="299">
        <f t="shared" si="3"/>
        <v>0</v>
      </c>
      <c r="AI170" s="290"/>
      <c r="CD170" s="187"/>
      <c r="CT170" s="188"/>
    </row>
    <row r="171" spans="1:98" s="186" customFormat="1" ht="24.95" customHeight="1">
      <c r="A171" s="196"/>
      <c r="B171" s="196"/>
      <c r="C171" s="196"/>
      <c r="D171" s="219"/>
      <c r="E171" s="219" t="str">
        <f>HLOOKUP(WEEKDAY(D171,2),data!$A$1:$G$2,2)</f>
        <v>(토)</v>
      </c>
      <c r="F171" s="196"/>
      <c r="G171" s="196"/>
      <c r="H171" s="196"/>
      <c r="I171" s="190"/>
      <c r="J171" s="196" t="e">
        <f>VLOOKUP(I171,'25하-천안140'!$J$3:$AV$1569,2,FALSE)</f>
        <v>#N/A</v>
      </c>
      <c r="K171" s="289" t="e">
        <f>VLOOKUP(I171,'사업장현황(25하)'!$A$2:$T$1836,13,FALSE)</f>
        <v>#N/A</v>
      </c>
      <c r="L171" s="289" t="e">
        <f>VLOOKUP(I171,'사업장현황(25하)'!$A$2:$T$1836,14,FALSE)</f>
        <v>#N/A</v>
      </c>
      <c r="M171" s="190" t="e">
        <f>VLOOKUP(I171,'사업장현황(25하)'!$A$2:$T$1836,2,FALSE)</f>
        <v>#N/A</v>
      </c>
      <c r="N171" s="190" t="e">
        <f>VLOOKUP(I171,'사업장현황(25하)'!$A$2:$T$1836,4,FALSE)</f>
        <v>#N/A</v>
      </c>
      <c r="O171" s="196" t="e">
        <f>VLOOKUP(I171,'사업장현황(25하)'!$A$2:$T$1836,6,FALSE)</f>
        <v>#N/A</v>
      </c>
      <c r="P171" s="196" t="e">
        <f>VLOOKUP(I171,'사업장현황(25하)'!$A$2:$T$1836,7,FALSE)</f>
        <v>#N/A</v>
      </c>
      <c r="Q171" s="196" t="e">
        <f>VLOOKUP(I171,'사업장현황(25하)'!$A$2:$T$1836,8,FALSE)</f>
        <v>#N/A</v>
      </c>
      <c r="R171" s="196" t="e">
        <f>VLOOKUP(I171,'사업장현황(25하)'!$A$2:$T$1836,9,FALSE)</f>
        <v>#N/A</v>
      </c>
      <c r="S171" s="196" t="e">
        <f>VLOOKUP(I171,'사업장현황(25하)'!$A$2:$T$1836,10,FALSE)</f>
        <v>#N/A</v>
      </c>
      <c r="T171" s="190" t="e">
        <f>VLOOKUP(I171,'사업장현황(25하)'!$A$2:$T$1836,12,FALSE)</f>
        <v>#N/A</v>
      </c>
      <c r="U171" s="219" t="e">
        <f>VLOOKUP(I171,'25하-천안140'!$J$3:$AV$1569,13,FALSE)</f>
        <v>#N/A</v>
      </c>
      <c r="V171" s="179" t="e">
        <f>VLOOKUP(I171,'25하-천안140'!$J$3:$AV$1569,14,FALSE)</f>
        <v>#N/A</v>
      </c>
      <c r="W171" s="179" t="e">
        <f>VLOOKUP(I171,'사업장현황(25하)'!$A$2:$T$1836,11,FALSE)</f>
        <v>#N/A</v>
      </c>
      <c r="X171" s="179"/>
      <c r="Y171" s="219"/>
      <c r="Z171" s="180"/>
      <c r="AA171" s="180"/>
      <c r="AB171" s="212"/>
      <c r="AC171" s="180">
        <f t="shared" si="4"/>
        <v>0</v>
      </c>
      <c r="AD171" s="219"/>
      <c r="AE171" s="180"/>
      <c r="AF171" s="219"/>
      <c r="AG171" s="180"/>
      <c r="AH171" s="299">
        <f t="shared" si="3"/>
        <v>0</v>
      </c>
      <c r="AI171" s="290"/>
      <c r="CD171" s="187"/>
      <c r="CT171" s="188"/>
    </row>
    <row r="172" spans="1:98" s="186" customFormat="1" ht="24.95" customHeight="1">
      <c r="A172" s="196"/>
      <c r="B172" s="196"/>
      <c r="C172" s="196"/>
      <c r="D172" s="219"/>
      <c r="E172" s="219" t="str">
        <f>HLOOKUP(WEEKDAY(D172,2),data!$A$1:$G$2,2)</f>
        <v>(토)</v>
      </c>
      <c r="F172" s="196"/>
      <c r="G172" s="196"/>
      <c r="H172" s="196"/>
      <c r="I172" s="190"/>
      <c r="J172" s="196" t="e">
        <f>VLOOKUP(I172,'25하-천안140'!$J$3:$AV$1569,2,FALSE)</f>
        <v>#N/A</v>
      </c>
      <c r="K172" s="289" t="e">
        <f>VLOOKUP(I172,'사업장현황(25하)'!$A$2:$T$1836,13,FALSE)</f>
        <v>#N/A</v>
      </c>
      <c r="L172" s="289" t="e">
        <f>VLOOKUP(I172,'사업장현황(25하)'!$A$2:$T$1836,14,FALSE)</f>
        <v>#N/A</v>
      </c>
      <c r="M172" s="190" t="e">
        <f>VLOOKUP(I172,'사업장현황(25하)'!$A$2:$T$1836,2,FALSE)</f>
        <v>#N/A</v>
      </c>
      <c r="N172" s="190" t="e">
        <f>VLOOKUP(I172,'사업장현황(25하)'!$A$2:$T$1836,4,FALSE)</f>
        <v>#N/A</v>
      </c>
      <c r="O172" s="196" t="e">
        <f>VLOOKUP(I172,'사업장현황(25하)'!$A$2:$T$1836,6,FALSE)</f>
        <v>#N/A</v>
      </c>
      <c r="P172" s="196" t="e">
        <f>VLOOKUP(I172,'사업장현황(25하)'!$A$2:$T$1836,7,FALSE)</f>
        <v>#N/A</v>
      </c>
      <c r="Q172" s="196" t="e">
        <f>VLOOKUP(I172,'사업장현황(25하)'!$A$2:$T$1836,8,FALSE)</f>
        <v>#N/A</v>
      </c>
      <c r="R172" s="196" t="e">
        <f>VLOOKUP(I172,'사업장현황(25하)'!$A$2:$T$1836,9,FALSE)</f>
        <v>#N/A</v>
      </c>
      <c r="S172" s="196" t="e">
        <f>VLOOKUP(I172,'사업장현황(25하)'!$A$2:$T$1836,10,FALSE)</f>
        <v>#N/A</v>
      </c>
      <c r="T172" s="190" t="e">
        <f>VLOOKUP(I172,'사업장현황(25하)'!$A$2:$T$1836,12,FALSE)</f>
        <v>#N/A</v>
      </c>
      <c r="U172" s="219" t="e">
        <f>VLOOKUP(I172,'25하-천안140'!$J$3:$AV$1569,13,FALSE)</f>
        <v>#N/A</v>
      </c>
      <c r="V172" s="179" t="e">
        <f>VLOOKUP(I172,'25하-천안140'!$J$3:$AV$1569,14,FALSE)</f>
        <v>#N/A</v>
      </c>
      <c r="W172" s="179" t="e">
        <f>VLOOKUP(I172,'사업장현황(25하)'!$A$2:$T$1836,11,FALSE)</f>
        <v>#N/A</v>
      </c>
      <c r="X172" s="179"/>
      <c r="Y172" s="219"/>
      <c r="Z172" s="180"/>
      <c r="AA172" s="180"/>
      <c r="AB172" s="212"/>
      <c r="AC172" s="180">
        <f t="shared" si="4"/>
        <v>0</v>
      </c>
      <c r="AD172" s="219"/>
      <c r="AE172" s="180"/>
      <c r="AF172" s="219"/>
      <c r="AG172" s="180"/>
      <c r="AH172" s="299">
        <f t="shared" si="3"/>
        <v>0</v>
      </c>
      <c r="AI172" s="290"/>
      <c r="CD172" s="187"/>
      <c r="CT172" s="188"/>
    </row>
    <row r="173" spans="1:98" s="186" customFormat="1" ht="24.95" customHeight="1">
      <c r="A173" s="196"/>
      <c r="B173" s="196"/>
      <c r="C173" s="196"/>
      <c r="D173" s="219"/>
      <c r="E173" s="219" t="str">
        <f>HLOOKUP(WEEKDAY(D173,2),data!$A$1:$G$2,2)</f>
        <v>(토)</v>
      </c>
      <c r="F173" s="196"/>
      <c r="G173" s="196"/>
      <c r="H173" s="196"/>
      <c r="I173" s="190"/>
      <c r="J173" s="196" t="e">
        <f>VLOOKUP(I173,'25하-천안140'!$J$3:$AV$1569,2,FALSE)</f>
        <v>#N/A</v>
      </c>
      <c r="K173" s="289" t="e">
        <f>VLOOKUP(I173,'사업장현황(25하)'!$A$2:$T$1836,13,FALSE)</f>
        <v>#N/A</v>
      </c>
      <c r="L173" s="289" t="e">
        <f>VLOOKUP(I173,'사업장현황(25하)'!$A$2:$T$1836,14,FALSE)</f>
        <v>#N/A</v>
      </c>
      <c r="M173" s="190" t="e">
        <f>VLOOKUP(I173,'사업장현황(25하)'!$A$2:$T$1836,2,FALSE)</f>
        <v>#N/A</v>
      </c>
      <c r="N173" s="190" t="e">
        <f>VLOOKUP(I173,'사업장현황(25하)'!$A$2:$T$1836,4,FALSE)</f>
        <v>#N/A</v>
      </c>
      <c r="O173" s="196" t="e">
        <f>VLOOKUP(I173,'사업장현황(25하)'!$A$2:$T$1836,6,FALSE)</f>
        <v>#N/A</v>
      </c>
      <c r="P173" s="196" t="e">
        <f>VLOOKUP(I173,'사업장현황(25하)'!$A$2:$T$1836,7,FALSE)</f>
        <v>#N/A</v>
      </c>
      <c r="Q173" s="196" t="e">
        <f>VLOOKUP(I173,'사업장현황(25하)'!$A$2:$T$1836,8,FALSE)</f>
        <v>#N/A</v>
      </c>
      <c r="R173" s="196" t="e">
        <f>VLOOKUP(I173,'사업장현황(25하)'!$A$2:$T$1836,9,FALSE)</f>
        <v>#N/A</v>
      </c>
      <c r="S173" s="196" t="e">
        <f>VLOOKUP(I173,'사업장현황(25하)'!$A$2:$T$1836,10,FALSE)</f>
        <v>#N/A</v>
      </c>
      <c r="T173" s="190" t="e">
        <f>VLOOKUP(I173,'사업장현황(25하)'!$A$2:$T$1836,12,FALSE)</f>
        <v>#N/A</v>
      </c>
      <c r="U173" s="219" t="e">
        <f>VLOOKUP(I173,'25하-천안140'!$J$3:$AV$1569,13,FALSE)</f>
        <v>#N/A</v>
      </c>
      <c r="V173" s="179" t="e">
        <f>VLOOKUP(I173,'25하-천안140'!$J$3:$AV$1569,14,FALSE)</f>
        <v>#N/A</v>
      </c>
      <c r="W173" s="179" t="e">
        <f>VLOOKUP(I173,'사업장현황(25하)'!$A$2:$T$1836,11,FALSE)</f>
        <v>#N/A</v>
      </c>
      <c r="X173" s="179"/>
      <c r="Y173" s="219"/>
      <c r="Z173" s="180"/>
      <c r="AA173" s="180"/>
      <c r="AB173" s="212"/>
      <c r="AC173" s="180">
        <f t="shared" si="4"/>
        <v>0</v>
      </c>
      <c r="AD173" s="219"/>
      <c r="AE173" s="180"/>
      <c r="AF173" s="219"/>
      <c r="AG173" s="180"/>
      <c r="AH173" s="299">
        <f t="shared" si="3"/>
        <v>0</v>
      </c>
      <c r="AI173" s="290"/>
      <c r="CD173" s="187"/>
      <c r="CT173" s="188"/>
    </row>
    <row r="174" spans="1:98" s="186" customFormat="1" ht="24.95" customHeight="1">
      <c r="A174" s="196"/>
      <c r="B174" s="196"/>
      <c r="C174" s="196"/>
      <c r="D174" s="219"/>
      <c r="E174" s="219" t="str">
        <f>HLOOKUP(WEEKDAY(D174,2),data!$A$1:$G$2,2)</f>
        <v>(토)</v>
      </c>
      <c r="F174" s="196"/>
      <c r="G174" s="196"/>
      <c r="H174" s="196"/>
      <c r="I174" s="190"/>
      <c r="J174" s="196" t="e">
        <f>VLOOKUP(I174,'25하-천안140'!$J$3:$AV$1569,2,FALSE)</f>
        <v>#N/A</v>
      </c>
      <c r="K174" s="289" t="e">
        <f>VLOOKUP(I174,'사업장현황(25하)'!$A$2:$T$1836,13,FALSE)</f>
        <v>#N/A</v>
      </c>
      <c r="L174" s="289" t="e">
        <f>VLOOKUP(I174,'사업장현황(25하)'!$A$2:$T$1836,14,FALSE)</f>
        <v>#N/A</v>
      </c>
      <c r="M174" s="190" t="e">
        <f>VLOOKUP(I174,'사업장현황(25하)'!$A$2:$T$1836,2,FALSE)</f>
        <v>#N/A</v>
      </c>
      <c r="N174" s="190" t="e">
        <f>VLOOKUP(I174,'사업장현황(25하)'!$A$2:$T$1836,4,FALSE)</f>
        <v>#N/A</v>
      </c>
      <c r="O174" s="196" t="e">
        <f>VLOOKUP(I174,'사업장현황(25하)'!$A$2:$T$1836,6,FALSE)</f>
        <v>#N/A</v>
      </c>
      <c r="P174" s="196" t="e">
        <f>VLOOKUP(I174,'사업장현황(25하)'!$A$2:$T$1836,7,FALSE)</f>
        <v>#N/A</v>
      </c>
      <c r="Q174" s="196" t="e">
        <f>VLOOKUP(I174,'사업장현황(25하)'!$A$2:$T$1836,8,FALSE)</f>
        <v>#N/A</v>
      </c>
      <c r="R174" s="196" t="e">
        <f>VLOOKUP(I174,'사업장현황(25하)'!$A$2:$T$1836,9,FALSE)</f>
        <v>#N/A</v>
      </c>
      <c r="S174" s="196" t="e">
        <f>VLOOKUP(I174,'사업장현황(25하)'!$A$2:$T$1836,10,FALSE)</f>
        <v>#N/A</v>
      </c>
      <c r="T174" s="190" t="e">
        <f>VLOOKUP(I174,'사업장현황(25하)'!$A$2:$T$1836,12,FALSE)</f>
        <v>#N/A</v>
      </c>
      <c r="U174" s="219" t="e">
        <f>VLOOKUP(I174,'25하-천안140'!$J$3:$AV$1569,13,FALSE)</f>
        <v>#N/A</v>
      </c>
      <c r="V174" s="179" t="e">
        <f>VLOOKUP(I174,'25하-천안140'!$J$3:$AV$1569,14,FALSE)</f>
        <v>#N/A</v>
      </c>
      <c r="W174" s="179" t="e">
        <f>VLOOKUP(I174,'사업장현황(25하)'!$A$2:$T$1836,11,FALSE)</f>
        <v>#N/A</v>
      </c>
      <c r="X174" s="179"/>
      <c r="Y174" s="219"/>
      <c r="Z174" s="180"/>
      <c r="AA174" s="180"/>
      <c r="AB174" s="212"/>
      <c r="AC174" s="180">
        <f t="shared" si="4"/>
        <v>0</v>
      </c>
      <c r="AD174" s="219"/>
      <c r="AE174" s="180"/>
      <c r="AF174" s="219"/>
      <c r="AG174" s="180"/>
      <c r="AH174" s="299">
        <f t="shared" si="3"/>
        <v>0</v>
      </c>
      <c r="AI174" s="290"/>
      <c r="CD174" s="187"/>
      <c r="CT174" s="188"/>
    </row>
    <row r="175" spans="1:98" s="186" customFormat="1" ht="24.95" customHeight="1">
      <c r="A175" s="196"/>
      <c r="B175" s="196"/>
      <c r="C175" s="196"/>
      <c r="D175" s="219"/>
      <c r="E175" s="219" t="str">
        <f>HLOOKUP(WEEKDAY(D175,2),data!$A$1:$G$2,2)</f>
        <v>(토)</v>
      </c>
      <c r="F175" s="196"/>
      <c r="G175" s="196"/>
      <c r="H175" s="196"/>
      <c r="I175" s="190"/>
      <c r="J175" s="196" t="e">
        <f>VLOOKUP(I175,'25하-천안140'!$J$3:$AV$1569,2,FALSE)</f>
        <v>#N/A</v>
      </c>
      <c r="K175" s="289" t="e">
        <f>VLOOKUP(I175,'사업장현황(25하)'!$A$2:$T$1836,13,FALSE)</f>
        <v>#N/A</v>
      </c>
      <c r="L175" s="289" t="e">
        <f>VLOOKUP(I175,'사업장현황(25하)'!$A$2:$T$1836,14,FALSE)</f>
        <v>#N/A</v>
      </c>
      <c r="M175" s="190" t="e">
        <f>VLOOKUP(I175,'사업장현황(25하)'!$A$2:$T$1836,2,FALSE)</f>
        <v>#N/A</v>
      </c>
      <c r="N175" s="190" t="e">
        <f>VLOOKUP(I175,'사업장현황(25하)'!$A$2:$T$1836,4,FALSE)</f>
        <v>#N/A</v>
      </c>
      <c r="O175" s="196" t="e">
        <f>VLOOKUP(I175,'사업장현황(25하)'!$A$2:$T$1836,6,FALSE)</f>
        <v>#N/A</v>
      </c>
      <c r="P175" s="196" t="e">
        <f>VLOOKUP(I175,'사업장현황(25하)'!$A$2:$T$1836,7,FALSE)</f>
        <v>#N/A</v>
      </c>
      <c r="Q175" s="196" t="e">
        <f>VLOOKUP(I175,'사업장현황(25하)'!$A$2:$T$1836,8,FALSE)</f>
        <v>#N/A</v>
      </c>
      <c r="R175" s="196" t="e">
        <f>VLOOKUP(I175,'사업장현황(25하)'!$A$2:$T$1836,9,FALSE)</f>
        <v>#N/A</v>
      </c>
      <c r="S175" s="196" t="e">
        <f>VLOOKUP(I175,'사업장현황(25하)'!$A$2:$T$1836,10,FALSE)</f>
        <v>#N/A</v>
      </c>
      <c r="T175" s="190" t="e">
        <f>VLOOKUP(I175,'사업장현황(25하)'!$A$2:$T$1836,12,FALSE)</f>
        <v>#N/A</v>
      </c>
      <c r="U175" s="219" t="e">
        <f>VLOOKUP(I175,'25하-천안140'!$J$3:$AV$1569,13,FALSE)</f>
        <v>#N/A</v>
      </c>
      <c r="V175" s="179" t="e">
        <f>VLOOKUP(I175,'25하-천안140'!$J$3:$AV$1569,14,FALSE)</f>
        <v>#N/A</v>
      </c>
      <c r="W175" s="179" t="e">
        <f>VLOOKUP(I175,'사업장현황(25하)'!$A$2:$T$1836,11,FALSE)</f>
        <v>#N/A</v>
      </c>
      <c r="X175" s="179"/>
      <c r="Y175" s="219"/>
      <c r="Z175" s="180"/>
      <c r="AA175" s="180"/>
      <c r="AB175" s="212"/>
      <c r="AC175" s="180">
        <f t="shared" si="4"/>
        <v>0</v>
      </c>
      <c r="AD175" s="219"/>
      <c r="AE175" s="180"/>
      <c r="AF175" s="219"/>
      <c r="AG175" s="180"/>
      <c r="AH175" s="299">
        <f t="shared" si="3"/>
        <v>0</v>
      </c>
      <c r="AI175" s="290"/>
      <c r="CD175" s="187"/>
      <c r="CT175" s="188"/>
    </row>
    <row r="176" spans="1:98" s="186" customFormat="1" ht="24.95" customHeight="1">
      <c r="A176" s="196"/>
      <c r="B176" s="196"/>
      <c r="C176" s="196"/>
      <c r="D176" s="219"/>
      <c r="E176" s="219" t="str">
        <f>HLOOKUP(WEEKDAY(D176,2),data!$A$1:$G$2,2)</f>
        <v>(토)</v>
      </c>
      <c r="F176" s="196"/>
      <c r="G176" s="196"/>
      <c r="H176" s="196"/>
      <c r="I176" s="190"/>
      <c r="J176" s="196" t="e">
        <f>VLOOKUP(I176,'25하-천안140'!$J$3:$AV$1569,2,FALSE)</f>
        <v>#N/A</v>
      </c>
      <c r="K176" s="289" t="e">
        <f>VLOOKUP(I176,'사업장현황(25하)'!$A$2:$T$1836,13,FALSE)</f>
        <v>#N/A</v>
      </c>
      <c r="L176" s="289" t="e">
        <f>VLOOKUP(I176,'사업장현황(25하)'!$A$2:$T$1836,14,FALSE)</f>
        <v>#N/A</v>
      </c>
      <c r="M176" s="190" t="e">
        <f>VLOOKUP(I176,'사업장현황(25하)'!$A$2:$T$1836,2,FALSE)</f>
        <v>#N/A</v>
      </c>
      <c r="N176" s="190" t="e">
        <f>VLOOKUP(I176,'사업장현황(25하)'!$A$2:$T$1836,4,FALSE)</f>
        <v>#N/A</v>
      </c>
      <c r="O176" s="196" t="e">
        <f>VLOOKUP(I176,'사업장현황(25하)'!$A$2:$T$1836,6,FALSE)</f>
        <v>#N/A</v>
      </c>
      <c r="P176" s="196" t="e">
        <f>VLOOKUP(I176,'사업장현황(25하)'!$A$2:$T$1836,7,FALSE)</f>
        <v>#N/A</v>
      </c>
      <c r="Q176" s="196" t="e">
        <f>VLOOKUP(I176,'사업장현황(25하)'!$A$2:$T$1836,8,FALSE)</f>
        <v>#N/A</v>
      </c>
      <c r="R176" s="196" t="e">
        <f>VLOOKUP(I176,'사업장현황(25하)'!$A$2:$T$1836,9,FALSE)</f>
        <v>#N/A</v>
      </c>
      <c r="S176" s="196" t="e">
        <f>VLOOKUP(I176,'사업장현황(25하)'!$A$2:$T$1836,10,FALSE)</f>
        <v>#N/A</v>
      </c>
      <c r="T176" s="190" t="e">
        <f>VLOOKUP(I176,'사업장현황(25하)'!$A$2:$T$1836,12,FALSE)</f>
        <v>#N/A</v>
      </c>
      <c r="U176" s="219" t="e">
        <f>VLOOKUP(I176,'25하-천안140'!$J$3:$AV$1569,13,FALSE)</f>
        <v>#N/A</v>
      </c>
      <c r="V176" s="179" t="e">
        <f>VLOOKUP(I176,'25하-천안140'!$J$3:$AV$1569,14,FALSE)</f>
        <v>#N/A</v>
      </c>
      <c r="W176" s="179" t="e">
        <f>VLOOKUP(I176,'사업장현황(25하)'!$A$2:$T$1836,11,FALSE)</f>
        <v>#N/A</v>
      </c>
      <c r="X176" s="179"/>
      <c r="Y176" s="219"/>
      <c r="Z176" s="180"/>
      <c r="AA176" s="180"/>
      <c r="AB176" s="212"/>
      <c r="AC176" s="180">
        <f t="shared" si="4"/>
        <v>0</v>
      </c>
      <c r="AD176" s="219"/>
      <c r="AE176" s="180"/>
      <c r="AF176" s="219"/>
      <c r="AG176" s="180"/>
      <c r="AH176" s="299">
        <f t="shared" si="3"/>
        <v>0</v>
      </c>
      <c r="AI176" s="290"/>
      <c r="CD176" s="187"/>
      <c r="CT176" s="188"/>
    </row>
    <row r="177" spans="1:98" s="186" customFormat="1" ht="24.95" customHeight="1">
      <c r="A177" s="196"/>
      <c r="B177" s="196"/>
      <c r="C177" s="196"/>
      <c r="D177" s="219"/>
      <c r="E177" s="219" t="str">
        <f>HLOOKUP(WEEKDAY(D177,2),data!$A$1:$G$2,2)</f>
        <v>(토)</v>
      </c>
      <c r="F177" s="196"/>
      <c r="G177" s="196"/>
      <c r="H177" s="196"/>
      <c r="I177" s="190"/>
      <c r="J177" s="196" t="e">
        <f>VLOOKUP(I177,'25하-천안140'!$J$3:$AV$1569,2,FALSE)</f>
        <v>#N/A</v>
      </c>
      <c r="K177" s="289" t="e">
        <f>VLOOKUP(I177,'사업장현황(25하)'!$A$2:$T$1836,13,FALSE)</f>
        <v>#N/A</v>
      </c>
      <c r="L177" s="289" t="e">
        <f>VLOOKUP(I177,'사업장현황(25하)'!$A$2:$T$1836,14,FALSE)</f>
        <v>#N/A</v>
      </c>
      <c r="M177" s="190" t="e">
        <f>VLOOKUP(I177,'사업장현황(25하)'!$A$2:$T$1836,2,FALSE)</f>
        <v>#N/A</v>
      </c>
      <c r="N177" s="190" t="e">
        <f>VLOOKUP(I177,'사업장현황(25하)'!$A$2:$T$1836,4,FALSE)</f>
        <v>#N/A</v>
      </c>
      <c r="O177" s="196" t="e">
        <f>VLOOKUP(I177,'사업장현황(25하)'!$A$2:$T$1836,6,FALSE)</f>
        <v>#N/A</v>
      </c>
      <c r="P177" s="196" t="e">
        <f>VLOOKUP(I177,'사업장현황(25하)'!$A$2:$T$1836,7,FALSE)</f>
        <v>#N/A</v>
      </c>
      <c r="Q177" s="196" t="e">
        <f>VLOOKUP(I177,'사업장현황(25하)'!$A$2:$T$1836,8,FALSE)</f>
        <v>#N/A</v>
      </c>
      <c r="R177" s="196" t="e">
        <f>VLOOKUP(I177,'사업장현황(25하)'!$A$2:$T$1836,9,FALSE)</f>
        <v>#N/A</v>
      </c>
      <c r="S177" s="196" t="e">
        <f>VLOOKUP(I177,'사업장현황(25하)'!$A$2:$T$1836,10,FALSE)</f>
        <v>#N/A</v>
      </c>
      <c r="T177" s="190" t="e">
        <f>VLOOKUP(I177,'사업장현황(25하)'!$A$2:$T$1836,12,FALSE)</f>
        <v>#N/A</v>
      </c>
      <c r="U177" s="219" t="e">
        <f>VLOOKUP(I177,'25하-천안140'!$J$3:$AV$1569,13,FALSE)</f>
        <v>#N/A</v>
      </c>
      <c r="V177" s="179" t="e">
        <f>VLOOKUP(I177,'25하-천안140'!$J$3:$AV$1569,14,FALSE)</f>
        <v>#N/A</v>
      </c>
      <c r="W177" s="179" t="e">
        <f>VLOOKUP(I177,'사업장현황(25하)'!$A$2:$T$1836,11,FALSE)</f>
        <v>#N/A</v>
      </c>
      <c r="X177" s="179"/>
      <c r="Y177" s="219"/>
      <c r="Z177" s="180"/>
      <c r="AA177" s="180"/>
      <c r="AB177" s="212"/>
      <c r="AC177" s="180">
        <f t="shared" si="4"/>
        <v>0</v>
      </c>
      <c r="AD177" s="219"/>
      <c r="AE177" s="180"/>
      <c r="AF177" s="219"/>
      <c r="AG177" s="180"/>
      <c r="AH177" s="299">
        <f t="shared" si="3"/>
        <v>0</v>
      </c>
      <c r="AI177" s="290"/>
      <c r="CD177" s="187"/>
      <c r="CT177" s="188"/>
    </row>
    <row r="178" spans="1:98" s="186" customFormat="1" ht="24.95" customHeight="1">
      <c r="A178" s="196"/>
      <c r="B178" s="196"/>
      <c r="C178" s="196"/>
      <c r="D178" s="219"/>
      <c r="E178" s="219" t="str">
        <f>HLOOKUP(WEEKDAY(D178,2),data!$A$1:$G$2,2)</f>
        <v>(토)</v>
      </c>
      <c r="F178" s="196"/>
      <c r="G178" s="196"/>
      <c r="H178" s="196"/>
      <c r="I178" s="190"/>
      <c r="J178" s="196" t="e">
        <f>VLOOKUP(I178,'25하-천안140'!$J$3:$AV$1569,2,FALSE)</f>
        <v>#N/A</v>
      </c>
      <c r="K178" s="289" t="e">
        <f>VLOOKUP(I178,'사업장현황(25하)'!$A$2:$T$1836,13,FALSE)</f>
        <v>#N/A</v>
      </c>
      <c r="L178" s="289" t="e">
        <f>VLOOKUP(I178,'사업장현황(25하)'!$A$2:$T$1836,14,FALSE)</f>
        <v>#N/A</v>
      </c>
      <c r="M178" s="190" t="e">
        <f>VLOOKUP(I178,'사업장현황(25하)'!$A$2:$T$1836,2,FALSE)</f>
        <v>#N/A</v>
      </c>
      <c r="N178" s="190" t="e">
        <f>VLOOKUP(I178,'사업장현황(25하)'!$A$2:$T$1836,4,FALSE)</f>
        <v>#N/A</v>
      </c>
      <c r="O178" s="196" t="e">
        <f>VLOOKUP(I178,'사업장현황(25하)'!$A$2:$T$1836,6,FALSE)</f>
        <v>#N/A</v>
      </c>
      <c r="P178" s="196" t="e">
        <f>VLOOKUP(I178,'사업장현황(25하)'!$A$2:$T$1836,7,FALSE)</f>
        <v>#N/A</v>
      </c>
      <c r="Q178" s="196" t="e">
        <f>VLOOKUP(I178,'사업장현황(25하)'!$A$2:$T$1836,8,FALSE)</f>
        <v>#N/A</v>
      </c>
      <c r="R178" s="196" t="e">
        <f>VLOOKUP(I178,'사업장현황(25하)'!$A$2:$T$1836,9,FALSE)</f>
        <v>#N/A</v>
      </c>
      <c r="S178" s="196" t="e">
        <f>VLOOKUP(I178,'사업장현황(25하)'!$A$2:$T$1836,10,FALSE)</f>
        <v>#N/A</v>
      </c>
      <c r="T178" s="190" t="e">
        <f>VLOOKUP(I178,'사업장현황(25하)'!$A$2:$T$1836,12,FALSE)</f>
        <v>#N/A</v>
      </c>
      <c r="U178" s="219" t="e">
        <f>VLOOKUP(I178,'25하-천안140'!$J$3:$AV$1569,13,FALSE)</f>
        <v>#N/A</v>
      </c>
      <c r="V178" s="179" t="e">
        <f>VLOOKUP(I178,'25하-천안140'!$J$3:$AV$1569,14,FALSE)</f>
        <v>#N/A</v>
      </c>
      <c r="W178" s="179" t="e">
        <f>VLOOKUP(I178,'사업장현황(25하)'!$A$2:$T$1836,11,FALSE)</f>
        <v>#N/A</v>
      </c>
      <c r="X178" s="179"/>
      <c r="Y178" s="219"/>
      <c r="Z178" s="180"/>
      <c r="AA178" s="180"/>
      <c r="AB178" s="212"/>
      <c r="AC178" s="180">
        <f t="shared" si="4"/>
        <v>0</v>
      </c>
      <c r="AD178" s="219"/>
      <c r="AE178" s="180"/>
      <c r="AF178" s="219"/>
      <c r="AG178" s="180"/>
      <c r="AH178" s="299">
        <f t="shared" si="3"/>
        <v>0</v>
      </c>
      <c r="AI178" s="290"/>
      <c r="CD178" s="187"/>
      <c r="CT178" s="188"/>
    </row>
    <row r="179" spans="1:98" s="186" customFormat="1" ht="24.95" customHeight="1">
      <c r="A179" s="196"/>
      <c r="B179" s="196"/>
      <c r="C179" s="196"/>
      <c r="D179" s="219"/>
      <c r="E179" s="219" t="str">
        <f>HLOOKUP(WEEKDAY(D179,2),data!$A$1:$G$2,2)</f>
        <v>(토)</v>
      </c>
      <c r="F179" s="196"/>
      <c r="G179" s="196"/>
      <c r="H179" s="196"/>
      <c r="I179" s="190"/>
      <c r="J179" s="196" t="e">
        <f>VLOOKUP(I179,'25하-천안140'!$J$3:$AV$1569,2,FALSE)</f>
        <v>#N/A</v>
      </c>
      <c r="K179" s="289" t="e">
        <f>VLOOKUP(I179,'사업장현황(25하)'!$A$2:$T$1836,13,FALSE)</f>
        <v>#N/A</v>
      </c>
      <c r="L179" s="289" t="e">
        <f>VLOOKUP(I179,'사업장현황(25하)'!$A$2:$T$1836,14,FALSE)</f>
        <v>#N/A</v>
      </c>
      <c r="M179" s="190" t="e">
        <f>VLOOKUP(I179,'사업장현황(25하)'!$A$2:$T$1836,2,FALSE)</f>
        <v>#N/A</v>
      </c>
      <c r="N179" s="190" t="e">
        <f>VLOOKUP(I179,'사업장현황(25하)'!$A$2:$T$1836,4,FALSE)</f>
        <v>#N/A</v>
      </c>
      <c r="O179" s="196" t="e">
        <f>VLOOKUP(I179,'사업장현황(25하)'!$A$2:$T$1836,6,FALSE)</f>
        <v>#N/A</v>
      </c>
      <c r="P179" s="196" t="e">
        <f>VLOOKUP(I179,'사업장현황(25하)'!$A$2:$T$1836,7,FALSE)</f>
        <v>#N/A</v>
      </c>
      <c r="Q179" s="196" t="e">
        <f>VLOOKUP(I179,'사업장현황(25하)'!$A$2:$T$1836,8,FALSE)</f>
        <v>#N/A</v>
      </c>
      <c r="R179" s="196" t="e">
        <f>VLOOKUP(I179,'사업장현황(25하)'!$A$2:$T$1836,9,FALSE)</f>
        <v>#N/A</v>
      </c>
      <c r="S179" s="196" t="e">
        <f>VLOOKUP(I179,'사업장현황(25하)'!$A$2:$T$1836,10,FALSE)</f>
        <v>#N/A</v>
      </c>
      <c r="T179" s="190" t="e">
        <f>VLOOKUP(I179,'사업장현황(25하)'!$A$2:$T$1836,12,FALSE)</f>
        <v>#N/A</v>
      </c>
      <c r="U179" s="219" t="e">
        <f>VLOOKUP(I179,'25하-천안140'!$J$3:$AV$1569,13,FALSE)</f>
        <v>#N/A</v>
      </c>
      <c r="V179" s="179" t="e">
        <f>VLOOKUP(I179,'25하-천안140'!$J$3:$AV$1569,14,FALSE)</f>
        <v>#N/A</v>
      </c>
      <c r="W179" s="179" t="e">
        <f>VLOOKUP(I179,'사업장현황(25하)'!$A$2:$T$1836,11,FALSE)</f>
        <v>#N/A</v>
      </c>
      <c r="X179" s="179"/>
      <c r="Y179" s="219"/>
      <c r="Z179" s="180"/>
      <c r="AA179" s="180"/>
      <c r="AB179" s="212"/>
      <c r="AC179" s="180">
        <f t="shared" si="4"/>
        <v>0</v>
      </c>
      <c r="AD179" s="219"/>
      <c r="AE179" s="180"/>
      <c r="AF179" s="219"/>
      <c r="AG179" s="180"/>
      <c r="AH179" s="299">
        <f t="shared" si="3"/>
        <v>0</v>
      </c>
      <c r="AI179" s="290"/>
      <c r="CD179" s="187"/>
      <c r="CT179" s="188"/>
    </row>
    <row r="180" spans="1:98" s="186" customFormat="1" ht="24.95" customHeight="1">
      <c r="A180" s="196"/>
      <c r="B180" s="196"/>
      <c r="C180" s="196"/>
      <c r="D180" s="219"/>
      <c r="E180" s="219" t="str">
        <f>HLOOKUP(WEEKDAY(D180,2),data!$A$1:$G$2,2)</f>
        <v>(토)</v>
      </c>
      <c r="F180" s="196"/>
      <c r="G180" s="196"/>
      <c r="H180" s="196"/>
      <c r="I180" s="190"/>
      <c r="J180" s="196" t="e">
        <f>VLOOKUP(I180,'25하-천안140'!$J$3:$AV$1569,2,FALSE)</f>
        <v>#N/A</v>
      </c>
      <c r="K180" s="289" t="e">
        <f>VLOOKUP(I180,'사업장현황(25하)'!$A$2:$T$1836,13,FALSE)</f>
        <v>#N/A</v>
      </c>
      <c r="L180" s="289" t="e">
        <f>VLOOKUP(I180,'사업장현황(25하)'!$A$2:$T$1836,14,FALSE)</f>
        <v>#N/A</v>
      </c>
      <c r="M180" s="190" t="e">
        <f>VLOOKUP(I180,'사업장현황(25하)'!$A$2:$T$1836,2,FALSE)</f>
        <v>#N/A</v>
      </c>
      <c r="N180" s="190" t="e">
        <f>VLOOKUP(I180,'사업장현황(25하)'!$A$2:$T$1836,4,FALSE)</f>
        <v>#N/A</v>
      </c>
      <c r="O180" s="196" t="e">
        <f>VLOOKUP(I180,'사업장현황(25하)'!$A$2:$T$1836,6,FALSE)</f>
        <v>#N/A</v>
      </c>
      <c r="P180" s="196" t="e">
        <f>VLOOKUP(I180,'사업장현황(25하)'!$A$2:$T$1836,7,FALSE)</f>
        <v>#N/A</v>
      </c>
      <c r="Q180" s="196" t="e">
        <f>VLOOKUP(I180,'사업장현황(25하)'!$A$2:$T$1836,8,FALSE)</f>
        <v>#N/A</v>
      </c>
      <c r="R180" s="196" t="e">
        <f>VLOOKUP(I180,'사업장현황(25하)'!$A$2:$T$1836,9,FALSE)</f>
        <v>#N/A</v>
      </c>
      <c r="S180" s="196" t="e">
        <f>VLOOKUP(I180,'사업장현황(25하)'!$A$2:$T$1836,10,FALSE)</f>
        <v>#N/A</v>
      </c>
      <c r="T180" s="190" t="e">
        <f>VLOOKUP(I180,'사업장현황(25하)'!$A$2:$T$1836,12,FALSE)</f>
        <v>#N/A</v>
      </c>
      <c r="U180" s="219" t="e">
        <f>VLOOKUP(I180,'25하-천안140'!$J$3:$AV$1569,13,FALSE)</f>
        <v>#N/A</v>
      </c>
      <c r="V180" s="179" t="e">
        <f>VLOOKUP(I180,'25하-천안140'!$J$3:$AV$1569,14,FALSE)</f>
        <v>#N/A</v>
      </c>
      <c r="W180" s="179" t="e">
        <f>VLOOKUP(I180,'사업장현황(25하)'!$A$2:$T$1836,11,FALSE)</f>
        <v>#N/A</v>
      </c>
      <c r="X180" s="179"/>
      <c r="Y180" s="219"/>
      <c r="Z180" s="180"/>
      <c r="AA180" s="180"/>
      <c r="AB180" s="212"/>
      <c r="AC180" s="180">
        <f t="shared" si="4"/>
        <v>0</v>
      </c>
      <c r="AD180" s="219"/>
      <c r="AE180" s="180"/>
      <c r="AF180" s="219"/>
      <c r="AG180" s="180"/>
      <c r="AH180" s="299">
        <f t="shared" si="3"/>
        <v>0</v>
      </c>
      <c r="AI180" s="290"/>
      <c r="CD180" s="187"/>
      <c r="CT180" s="188"/>
    </row>
    <row r="181" spans="1:98" s="186" customFormat="1" ht="24.95" customHeight="1">
      <c r="A181" s="196"/>
      <c r="B181" s="196"/>
      <c r="C181" s="196"/>
      <c r="D181" s="219"/>
      <c r="E181" s="219" t="str">
        <f>HLOOKUP(WEEKDAY(D181,2),data!$A$1:$G$2,2)</f>
        <v>(토)</v>
      </c>
      <c r="F181" s="196"/>
      <c r="G181" s="196"/>
      <c r="H181" s="196"/>
      <c r="I181" s="190"/>
      <c r="J181" s="196" t="e">
        <f>VLOOKUP(I181,'25하-천안140'!$J$3:$AV$1569,2,FALSE)</f>
        <v>#N/A</v>
      </c>
      <c r="K181" s="289" t="e">
        <f>VLOOKUP(I181,'사업장현황(25하)'!$A$2:$T$1836,13,FALSE)</f>
        <v>#N/A</v>
      </c>
      <c r="L181" s="289" t="e">
        <f>VLOOKUP(I181,'사업장현황(25하)'!$A$2:$T$1836,14,FALSE)</f>
        <v>#N/A</v>
      </c>
      <c r="M181" s="190" t="e">
        <f>VLOOKUP(I181,'사업장현황(25하)'!$A$2:$T$1836,2,FALSE)</f>
        <v>#N/A</v>
      </c>
      <c r="N181" s="190" t="e">
        <f>VLOOKUP(I181,'사업장현황(25하)'!$A$2:$T$1836,4,FALSE)</f>
        <v>#N/A</v>
      </c>
      <c r="O181" s="196" t="e">
        <f>VLOOKUP(I181,'사업장현황(25하)'!$A$2:$T$1836,6,FALSE)</f>
        <v>#N/A</v>
      </c>
      <c r="P181" s="196" t="e">
        <f>VLOOKUP(I181,'사업장현황(25하)'!$A$2:$T$1836,7,FALSE)</f>
        <v>#N/A</v>
      </c>
      <c r="Q181" s="196" t="e">
        <f>VLOOKUP(I181,'사업장현황(25하)'!$A$2:$T$1836,8,FALSE)</f>
        <v>#N/A</v>
      </c>
      <c r="R181" s="196" t="e">
        <f>VLOOKUP(I181,'사업장현황(25하)'!$A$2:$T$1836,9,FALSE)</f>
        <v>#N/A</v>
      </c>
      <c r="S181" s="196" t="e">
        <f>VLOOKUP(I181,'사업장현황(25하)'!$A$2:$T$1836,10,FALSE)</f>
        <v>#N/A</v>
      </c>
      <c r="T181" s="190" t="e">
        <f>VLOOKUP(I181,'사업장현황(25하)'!$A$2:$T$1836,12,FALSE)</f>
        <v>#N/A</v>
      </c>
      <c r="U181" s="219" t="e">
        <f>VLOOKUP(I181,'25하-천안140'!$J$3:$AV$1569,13,FALSE)</f>
        <v>#N/A</v>
      </c>
      <c r="V181" s="179" t="e">
        <f>VLOOKUP(I181,'25하-천안140'!$J$3:$AV$1569,14,FALSE)</f>
        <v>#N/A</v>
      </c>
      <c r="W181" s="179" t="e">
        <f>VLOOKUP(I181,'사업장현황(25하)'!$A$2:$T$1836,11,FALSE)</f>
        <v>#N/A</v>
      </c>
      <c r="X181" s="179"/>
      <c r="Y181" s="219"/>
      <c r="Z181" s="180"/>
      <c r="AA181" s="180"/>
      <c r="AB181" s="212"/>
      <c r="AC181" s="180">
        <f t="shared" si="4"/>
        <v>0</v>
      </c>
      <c r="AD181" s="219"/>
      <c r="AE181" s="180"/>
      <c r="AF181" s="219"/>
      <c r="AG181" s="180"/>
      <c r="AH181" s="299">
        <f t="shared" si="3"/>
        <v>0</v>
      </c>
      <c r="AI181" s="290"/>
      <c r="CD181" s="187"/>
      <c r="CT181" s="188"/>
    </row>
    <row r="182" spans="1:98" s="186" customFormat="1" ht="24.95" customHeight="1">
      <c r="A182" s="196"/>
      <c r="B182" s="196"/>
      <c r="C182" s="196"/>
      <c r="D182" s="219"/>
      <c r="E182" s="219" t="str">
        <f>HLOOKUP(WEEKDAY(D182,2),data!$A$1:$G$2,2)</f>
        <v>(토)</v>
      </c>
      <c r="F182" s="196"/>
      <c r="G182" s="196"/>
      <c r="H182" s="196"/>
      <c r="I182" s="190"/>
      <c r="J182" s="196" t="e">
        <f>VLOOKUP(I182,'25하-천안140'!$J$3:$AV$1569,2,FALSE)</f>
        <v>#N/A</v>
      </c>
      <c r="K182" s="289" t="e">
        <f>VLOOKUP(I182,'사업장현황(25하)'!$A$2:$T$1836,13,FALSE)</f>
        <v>#N/A</v>
      </c>
      <c r="L182" s="289" t="e">
        <f>VLOOKUP(I182,'사업장현황(25하)'!$A$2:$T$1836,14,FALSE)</f>
        <v>#N/A</v>
      </c>
      <c r="M182" s="190" t="e">
        <f>VLOOKUP(I182,'사업장현황(25하)'!$A$2:$T$1836,2,FALSE)</f>
        <v>#N/A</v>
      </c>
      <c r="N182" s="190" t="e">
        <f>VLOOKUP(I182,'사업장현황(25하)'!$A$2:$T$1836,4,FALSE)</f>
        <v>#N/A</v>
      </c>
      <c r="O182" s="196" t="e">
        <f>VLOOKUP(I182,'사업장현황(25하)'!$A$2:$T$1836,6,FALSE)</f>
        <v>#N/A</v>
      </c>
      <c r="P182" s="196" t="e">
        <f>VLOOKUP(I182,'사업장현황(25하)'!$A$2:$T$1836,7,FALSE)</f>
        <v>#N/A</v>
      </c>
      <c r="Q182" s="196" t="e">
        <f>VLOOKUP(I182,'사업장현황(25하)'!$A$2:$T$1836,8,FALSE)</f>
        <v>#N/A</v>
      </c>
      <c r="R182" s="196" t="e">
        <f>VLOOKUP(I182,'사업장현황(25하)'!$A$2:$T$1836,9,FALSE)</f>
        <v>#N/A</v>
      </c>
      <c r="S182" s="196" t="e">
        <f>VLOOKUP(I182,'사업장현황(25하)'!$A$2:$T$1836,10,FALSE)</f>
        <v>#N/A</v>
      </c>
      <c r="T182" s="190" t="e">
        <f>VLOOKUP(I182,'사업장현황(25하)'!$A$2:$T$1836,12,FALSE)</f>
        <v>#N/A</v>
      </c>
      <c r="U182" s="219" t="e">
        <f>VLOOKUP(I182,'25하-천안140'!$J$3:$AV$1569,13,FALSE)</f>
        <v>#N/A</v>
      </c>
      <c r="V182" s="179" t="e">
        <f>VLOOKUP(I182,'25하-천안140'!$J$3:$AV$1569,14,FALSE)</f>
        <v>#N/A</v>
      </c>
      <c r="W182" s="179" t="e">
        <f>VLOOKUP(I182,'사업장현황(25하)'!$A$2:$T$1836,11,FALSE)</f>
        <v>#N/A</v>
      </c>
      <c r="X182" s="179"/>
      <c r="Y182" s="219"/>
      <c r="Z182" s="180"/>
      <c r="AA182" s="180"/>
      <c r="AB182" s="212"/>
      <c r="AC182" s="180">
        <f t="shared" si="4"/>
        <v>0</v>
      </c>
      <c r="AD182" s="219"/>
      <c r="AE182" s="180"/>
      <c r="AF182" s="219"/>
      <c r="AG182" s="180"/>
      <c r="AH182" s="299">
        <f t="shared" si="3"/>
        <v>0</v>
      </c>
      <c r="AI182" s="290"/>
      <c r="CD182" s="187"/>
      <c r="CT182" s="188"/>
    </row>
    <row r="183" spans="1:98" s="186" customFormat="1" ht="24.95" customHeight="1">
      <c r="A183" s="196"/>
      <c r="B183" s="196"/>
      <c r="C183" s="196"/>
      <c r="D183" s="219"/>
      <c r="E183" s="219" t="str">
        <f>HLOOKUP(WEEKDAY(D183,2),data!$A$1:$G$2,2)</f>
        <v>(토)</v>
      </c>
      <c r="F183" s="196"/>
      <c r="G183" s="196"/>
      <c r="H183" s="196"/>
      <c r="I183" s="190"/>
      <c r="J183" s="196" t="e">
        <f>VLOOKUP(I183,'25하-천안140'!$J$3:$AV$1569,2,FALSE)</f>
        <v>#N/A</v>
      </c>
      <c r="K183" s="289" t="e">
        <f>VLOOKUP(I183,'사업장현황(25하)'!$A$2:$T$1836,13,FALSE)</f>
        <v>#N/A</v>
      </c>
      <c r="L183" s="289" t="e">
        <f>VLOOKUP(I183,'사업장현황(25하)'!$A$2:$T$1836,14,FALSE)</f>
        <v>#N/A</v>
      </c>
      <c r="M183" s="190" t="e">
        <f>VLOOKUP(I183,'사업장현황(25하)'!$A$2:$T$1836,2,FALSE)</f>
        <v>#N/A</v>
      </c>
      <c r="N183" s="190" t="e">
        <f>VLOOKUP(I183,'사업장현황(25하)'!$A$2:$T$1836,4,FALSE)</f>
        <v>#N/A</v>
      </c>
      <c r="O183" s="196" t="e">
        <f>VLOOKUP(I183,'사업장현황(25하)'!$A$2:$T$1836,6,FALSE)</f>
        <v>#N/A</v>
      </c>
      <c r="P183" s="196" t="e">
        <f>VLOOKUP(I183,'사업장현황(25하)'!$A$2:$T$1836,7,FALSE)</f>
        <v>#N/A</v>
      </c>
      <c r="Q183" s="196" t="e">
        <f>VLOOKUP(I183,'사업장현황(25하)'!$A$2:$T$1836,8,FALSE)</f>
        <v>#N/A</v>
      </c>
      <c r="R183" s="196" t="e">
        <f>VLOOKUP(I183,'사업장현황(25하)'!$A$2:$T$1836,9,FALSE)</f>
        <v>#N/A</v>
      </c>
      <c r="S183" s="196" t="e">
        <f>VLOOKUP(I183,'사업장현황(25하)'!$A$2:$T$1836,10,FALSE)</f>
        <v>#N/A</v>
      </c>
      <c r="T183" s="190" t="e">
        <f>VLOOKUP(I183,'사업장현황(25하)'!$A$2:$T$1836,12,FALSE)</f>
        <v>#N/A</v>
      </c>
      <c r="U183" s="219" t="e">
        <f>VLOOKUP(I183,'25하-천안140'!$J$3:$AV$1569,13,FALSE)</f>
        <v>#N/A</v>
      </c>
      <c r="V183" s="179" t="e">
        <f>VLOOKUP(I183,'25하-천안140'!$J$3:$AV$1569,14,FALSE)</f>
        <v>#N/A</v>
      </c>
      <c r="W183" s="179" t="e">
        <f>VLOOKUP(I183,'사업장현황(25하)'!$A$2:$T$1836,11,FALSE)</f>
        <v>#N/A</v>
      </c>
      <c r="X183" s="179"/>
      <c r="Y183" s="219"/>
      <c r="Z183" s="180"/>
      <c r="AA183" s="180"/>
      <c r="AB183" s="212"/>
      <c r="AC183" s="180">
        <f t="shared" si="4"/>
        <v>0</v>
      </c>
      <c r="AD183" s="219"/>
      <c r="AE183" s="180"/>
      <c r="AF183" s="219"/>
      <c r="AG183" s="180"/>
      <c r="AH183" s="299">
        <f t="shared" si="3"/>
        <v>0</v>
      </c>
      <c r="AI183" s="290"/>
      <c r="CD183" s="187"/>
      <c r="CT183" s="188"/>
    </row>
    <row r="184" spans="1:98" s="186" customFormat="1" ht="24.95" customHeight="1">
      <c r="A184" s="196"/>
      <c r="B184" s="196"/>
      <c r="C184" s="196"/>
      <c r="D184" s="219"/>
      <c r="E184" s="219" t="str">
        <f>HLOOKUP(WEEKDAY(D184,2),data!$A$1:$G$2,2)</f>
        <v>(토)</v>
      </c>
      <c r="F184" s="196"/>
      <c r="G184" s="196"/>
      <c r="H184" s="196"/>
      <c r="I184" s="190"/>
      <c r="J184" s="196" t="e">
        <f>VLOOKUP(I184,'25하-천안140'!$J$3:$AV$1569,2,FALSE)</f>
        <v>#N/A</v>
      </c>
      <c r="K184" s="289" t="e">
        <f>VLOOKUP(I184,'사업장현황(25하)'!$A$2:$T$1836,13,FALSE)</f>
        <v>#N/A</v>
      </c>
      <c r="L184" s="289" t="e">
        <f>VLOOKUP(I184,'사업장현황(25하)'!$A$2:$T$1836,14,FALSE)</f>
        <v>#N/A</v>
      </c>
      <c r="M184" s="190" t="e">
        <f>VLOOKUP(I184,'사업장현황(25하)'!$A$2:$T$1836,2,FALSE)</f>
        <v>#N/A</v>
      </c>
      <c r="N184" s="190" t="e">
        <f>VLOOKUP(I184,'사업장현황(25하)'!$A$2:$T$1836,4,FALSE)</f>
        <v>#N/A</v>
      </c>
      <c r="O184" s="196" t="e">
        <f>VLOOKUP(I184,'사업장현황(25하)'!$A$2:$T$1836,6,FALSE)</f>
        <v>#N/A</v>
      </c>
      <c r="P184" s="196" t="e">
        <f>VLOOKUP(I184,'사업장현황(25하)'!$A$2:$T$1836,7,FALSE)</f>
        <v>#N/A</v>
      </c>
      <c r="Q184" s="196" t="e">
        <f>VLOOKUP(I184,'사업장현황(25하)'!$A$2:$T$1836,8,FALSE)</f>
        <v>#N/A</v>
      </c>
      <c r="R184" s="196" t="e">
        <f>VLOOKUP(I184,'사업장현황(25하)'!$A$2:$T$1836,9,FALSE)</f>
        <v>#N/A</v>
      </c>
      <c r="S184" s="196" t="e">
        <f>VLOOKUP(I184,'사업장현황(25하)'!$A$2:$T$1836,10,FALSE)</f>
        <v>#N/A</v>
      </c>
      <c r="T184" s="190" t="e">
        <f>VLOOKUP(I184,'사업장현황(25하)'!$A$2:$T$1836,12,FALSE)</f>
        <v>#N/A</v>
      </c>
      <c r="U184" s="219" t="e">
        <f>VLOOKUP(I184,'25하-천안140'!$J$3:$AV$1569,13,FALSE)</f>
        <v>#N/A</v>
      </c>
      <c r="V184" s="179" t="e">
        <f>VLOOKUP(I184,'25하-천안140'!$J$3:$AV$1569,14,FALSE)</f>
        <v>#N/A</v>
      </c>
      <c r="W184" s="179" t="e">
        <f>VLOOKUP(I184,'사업장현황(25하)'!$A$2:$T$1836,11,FALSE)</f>
        <v>#N/A</v>
      </c>
      <c r="X184" s="179"/>
      <c r="Y184" s="219"/>
      <c r="Z184" s="180"/>
      <c r="AA184" s="180"/>
      <c r="AB184" s="212"/>
      <c r="AC184" s="180">
        <f t="shared" si="4"/>
        <v>0</v>
      </c>
      <c r="AD184" s="219"/>
      <c r="AE184" s="180"/>
      <c r="AF184" s="219"/>
      <c r="AG184" s="180"/>
      <c r="AH184" s="299">
        <f t="shared" si="3"/>
        <v>0</v>
      </c>
      <c r="AI184" s="290"/>
      <c r="CD184" s="187"/>
      <c r="CT184" s="188"/>
    </row>
    <row r="185" spans="1:98" s="186" customFormat="1" ht="24.95" customHeight="1">
      <c r="A185" s="196"/>
      <c r="B185" s="196"/>
      <c r="C185" s="196"/>
      <c r="D185" s="219"/>
      <c r="E185" s="219" t="str">
        <f>HLOOKUP(WEEKDAY(D185,2),data!$A$1:$G$2,2)</f>
        <v>(토)</v>
      </c>
      <c r="F185" s="196"/>
      <c r="G185" s="196"/>
      <c r="H185" s="196"/>
      <c r="I185" s="190"/>
      <c r="J185" s="196" t="e">
        <f>VLOOKUP(I185,'25하-천안140'!$J$3:$AV$1569,2,FALSE)</f>
        <v>#N/A</v>
      </c>
      <c r="K185" s="289" t="e">
        <f>VLOOKUP(I185,'사업장현황(25하)'!$A$2:$T$1836,13,FALSE)</f>
        <v>#N/A</v>
      </c>
      <c r="L185" s="289" t="e">
        <f>VLOOKUP(I185,'사업장현황(25하)'!$A$2:$T$1836,14,FALSE)</f>
        <v>#N/A</v>
      </c>
      <c r="M185" s="190" t="e">
        <f>VLOOKUP(I185,'사업장현황(25하)'!$A$2:$T$1836,2,FALSE)</f>
        <v>#N/A</v>
      </c>
      <c r="N185" s="190" t="e">
        <f>VLOOKUP(I185,'사업장현황(25하)'!$A$2:$T$1836,4,FALSE)</f>
        <v>#N/A</v>
      </c>
      <c r="O185" s="196" t="e">
        <f>VLOOKUP(I185,'사업장현황(25하)'!$A$2:$T$1836,6,FALSE)</f>
        <v>#N/A</v>
      </c>
      <c r="P185" s="196" t="e">
        <f>VLOOKUP(I185,'사업장현황(25하)'!$A$2:$T$1836,7,FALSE)</f>
        <v>#N/A</v>
      </c>
      <c r="Q185" s="196" t="e">
        <f>VLOOKUP(I185,'사업장현황(25하)'!$A$2:$T$1836,8,FALSE)</f>
        <v>#N/A</v>
      </c>
      <c r="R185" s="196" t="e">
        <f>VLOOKUP(I185,'사업장현황(25하)'!$A$2:$T$1836,9,FALSE)</f>
        <v>#N/A</v>
      </c>
      <c r="S185" s="196" t="e">
        <f>VLOOKUP(I185,'사업장현황(25하)'!$A$2:$T$1836,10,FALSE)</f>
        <v>#N/A</v>
      </c>
      <c r="T185" s="190" t="e">
        <f>VLOOKUP(I185,'사업장현황(25하)'!$A$2:$T$1836,12,FALSE)</f>
        <v>#N/A</v>
      </c>
      <c r="U185" s="219" t="e">
        <f>VLOOKUP(I185,'25하-천안140'!$J$3:$AV$1569,13,FALSE)</f>
        <v>#N/A</v>
      </c>
      <c r="V185" s="179" t="e">
        <f>VLOOKUP(I185,'25하-천안140'!$J$3:$AV$1569,14,FALSE)</f>
        <v>#N/A</v>
      </c>
      <c r="W185" s="179" t="e">
        <f>VLOOKUP(I185,'사업장현황(25하)'!$A$2:$T$1836,11,FALSE)</f>
        <v>#N/A</v>
      </c>
      <c r="X185" s="179"/>
      <c r="Y185" s="219"/>
      <c r="Z185" s="180"/>
      <c r="AA185" s="180"/>
      <c r="AB185" s="212"/>
      <c r="AC185" s="180">
        <f t="shared" si="4"/>
        <v>0</v>
      </c>
      <c r="AD185" s="219"/>
      <c r="AE185" s="180"/>
      <c r="AF185" s="219"/>
      <c r="AG185" s="180"/>
      <c r="AH185" s="299">
        <f t="shared" si="3"/>
        <v>0</v>
      </c>
      <c r="AI185" s="290"/>
    </row>
    <row r="186" spans="1:98" s="186" customFormat="1" ht="24.95" customHeight="1">
      <c r="A186" s="196"/>
      <c r="B186" s="196"/>
      <c r="C186" s="196"/>
      <c r="D186" s="219"/>
      <c r="E186" s="219" t="str">
        <f>HLOOKUP(WEEKDAY(D186,2),data!$A$1:$G$2,2)</f>
        <v>(토)</v>
      </c>
      <c r="F186" s="196"/>
      <c r="G186" s="196"/>
      <c r="H186" s="196"/>
      <c r="I186" s="190"/>
      <c r="J186" s="196" t="e">
        <f>VLOOKUP(I186,'25하-천안140'!$J$3:$AV$1569,2,FALSE)</f>
        <v>#N/A</v>
      </c>
      <c r="K186" s="289" t="e">
        <f>VLOOKUP(I186,'사업장현황(25하)'!$A$2:$T$1836,13,FALSE)</f>
        <v>#N/A</v>
      </c>
      <c r="L186" s="289" t="e">
        <f>VLOOKUP(I186,'사업장현황(25하)'!$A$2:$T$1836,14,FALSE)</f>
        <v>#N/A</v>
      </c>
      <c r="M186" s="190" t="e">
        <f>VLOOKUP(I186,'사업장현황(25하)'!$A$2:$T$1836,2,FALSE)</f>
        <v>#N/A</v>
      </c>
      <c r="N186" s="190" t="e">
        <f>VLOOKUP(I186,'사업장현황(25하)'!$A$2:$T$1836,4,FALSE)</f>
        <v>#N/A</v>
      </c>
      <c r="O186" s="196" t="e">
        <f>VLOOKUP(I186,'사업장현황(25하)'!$A$2:$T$1836,6,FALSE)</f>
        <v>#N/A</v>
      </c>
      <c r="P186" s="196" t="e">
        <f>VLOOKUP(I186,'사업장현황(25하)'!$A$2:$T$1836,7,FALSE)</f>
        <v>#N/A</v>
      </c>
      <c r="Q186" s="196" t="e">
        <f>VLOOKUP(I186,'사업장현황(25하)'!$A$2:$T$1836,8,FALSE)</f>
        <v>#N/A</v>
      </c>
      <c r="R186" s="196" t="e">
        <f>VLOOKUP(I186,'사업장현황(25하)'!$A$2:$T$1836,9,FALSE)</f>
        <v>#N/A</v>
      </c>
      <c r="S186" s="196" t="e">
        <f>VLOOKUP(I186,'사업장현황(25하)'!$A$2:$T$1836,10,FALSE)</f>
        <v>#N/A</v>
      </c>
      <c r="T186" s="190" t="e">
        <f>VLOOKUP(I186,'사업장현황(25하)'!$A$2:$T$1836,12,FALSE)</f>
        <v>#N/A</v>
      </c>
      <c r="U186" s="219" t="e">
        <f>VLOOKUP(I186,'25하-천안140'!$J$3:$AV$1569,13,FALSE)</f>
        <v>#N/A</v>
      </c>
      <c r="V186" s="179" t="e">
        <f>VLOOKUP(I186,'25하-천안140'!$J$3:$AV$1569,14,FALSE)</f>
        <v>#N/A</v>
      </c>
      <c r="W186" s="179" t="e">
        <f>VLOOKUP(I186,'사업장현황(25하)'!$A$2:$T$1836,11,FALSE)</f>
        <v>#N/A</v>
      </c>
      <c r="X186" s="179"/>
      <c r="Y186" s="219"/>
      <c r="Z186" s="180"/>
      <c r="AA186" s="180"/>
      <c r="AB186" s="212"/>
      <c r="AC186" s="180">
        <f t="shared" si="4"/>
        <v>0</v>
      </c>
      <c r="AD186" s="219"/>
      <c r="AE186" s="180"/>
      <c r="AF186" s="219"/>
      <c r="AG186" s="180"/>
      <c r="AH186" s="299">
        <f t="shared" si="3"/>
        <v>0</v>
      </c>
      <c r="AI186" s="290"/>
    </row>
    <row r="187" spans="1:98" s="186" customFormat="1" ht="24.95" customHeight="1">
      <c r="A187" s="196"/>
      <c r="B187" s="196"/>
      <c r="C187" s="196"/>
      <c r="D187" s="219"/>
      <c r="E187" s="219" t="str">
        <f>HLOOKUP(WEEKDAY(D187,2),data!$A$1:$G$2,2)</f>
        <v>(토)</v>
      </c>
      <c r="F187" s="196"/>
      <c r="G187" s="196"/>
      <c r="H187" s="196"/>
      <c r="I187" s="190"/>
      <c r="J187" s="196" t="e">
        <f>VLOOKUP(I187,'25하-천안140'!$J$3:$AV$1569,2,FALSE)</f>
        <v>#N/A</v>
      </c>
      <c r="K187" s="289" t="e">
        <f>VLOOKUP(I187,'사업장현황(25하)'!$A$2:$T$1836,13,FALSE)</f>
        <v>#N/A</v>
      </c>
      <c r="L187" s="289" t="e">
        <f>VLOOKUP(I187,'사업장현황(25하)'!$A$2:$T$1836,14,FALSE)</f>
        <v>#N/A</v>
      </c>
      <c r="M187" s="190" t="e">
        <f>VLOOKUP(I187,'사업장현황(25하)'!$A$2:$T$1836,2,FALSE)</f>
        <v>#N/A</v>
      </c>
      <c r="N187" s="190" t="e">
        <f>VLOOKUP(I187,'사업장현황(25하)'!$A$2:$T$1836,4,FALSE)</f>
        <v>#N/A</v>
      </c>
      <c r="O187" s="196" t="e">
        <f>VLOOKUP(I187,'사업장현황(25하)'!$A$2:$T$1836,6,FALSE)</f>
        <v>#N/A</v>
      </c>
      <c r="P187" s="196" t="e">
        <f>VLOOKUP(I187,'사업장현황(25하)'!$A$2:$T$1836,7,FALSE)</f>
        <v>#N/A</v>
      </c>
      <c r="Q187" s="196" t="e">
        <f>VLOOKUP(I187,'사업장현황(25하)'!$A$2:$T$1836,8,FALSE)</f>
        <v>#N/A</v>
      </c>
      <c r="R187" s="196" t="e">
        <f>VLOOKUP(I187,'사업장현황(25하)'!$A$2:$T$1836,9,FALSE)</f>
        <v>#N/A</v>
      </c>
      <c r="S187" s="196" t="e">
        <f>VLOOKUP(I187,'사업장현황(25하)'!$A$2:$T$1836,10,FALSE)</f>
        <v>#N/A</v>
      </c>
      <c r="T187" s="190" t="e">
        <f>VLOOKUP(I187,'사업장현황(25하)'!$A$2:$T$1836,12,FALSE)</f>
        <v>#N/A</v>
      </c>
      <c r="U187" s="219" t="e">
        <f>VLOOKUP(I187,'25하-천안140'!$J$3:$AV$1569,13,FALSE)</f>
        <v>#N/A</v>
      </c>
      <c r="V187" s="179" t="e">
        <f>VLOOKUP(I187,'25하-천안140'!$J$3:$AV$1569,14,FALSE)</f>
        <v>#N/A</v>
      </c>
      <c r="W187" s="179" t="e">
        <f>VLOOKUP(I187,'사업장현황(25하)'!$A$2:$T$1836,11,FALSE)</f>
        <v>#N/A</v>
      </c>
      <c r="X187" s="179"/>
      <c r="Y187" s="219"/>
      <c r="Z187" s="180"/>
      <c r="AA187" s="180"/>
      <c r="AB187" s="212"/>
      <c r="AC187" s="180">
        <f t="shared" si="4"/>
        <v>0</v>
      </c>
      <c r="AD187" s="219"/>
      <c r="AE187" s="180"/>
      <c r="AF187" s="219"/>
      <c r="AG187" s="180"/>
      <c r="AH187" s="299">
        <f t="shared" si="3"/>
        <v>0</v>
      </c>
      <c r="AI187" s="290"/>
    </row>
    <row r="188" spans="1:98" s="186" customFormat="1" ht="24.95" customHeight="1">
      <c r="A188" s="196"/>
      <c r="B188" s="196"/>
      <c r="C188" s="196"/>
      <c r="D188" s="219"/>
      <c r="E188" s="219" t="str">
        <f>HLOOKUP(WEEKDAY(D188,2),data!$A$1:$G$2,2)</f>
        <v>(토)</v>
      </c>
      <c r="F188" s="196"/>
      <c r="G188" s="196"/>
      <c r="H188" s="196"/>
      <c r="I188" s="190"/>
      <c r="J188" s="196" t="e">
        <f>VLOOKUP(I188,'25하-천안140'!$J$3:$AV$1569,2,FALSE)</f>
        <v>#N/A</v>
      </c>
      <c r="K188" s="289" t="e">
        <f>VLOOKUP(I188,'사업장현황(25하)'!$A$2:$T$1836,13,FALSE)</f>
        <v>#N/A</v>
      </c>
      <c r="L188" s="289" t="e">
        <f>VLOOKUP(I188,'사업장현황(25하)'!$A$2:$T$1836,14,FALSE)</f>
        <v>#N/A</v>
      </c>
      <c r="M188" s="190" t="e">
        <f>VLOOKUP(I188,'사업장현황(25하)'!$A$2:$T$1836,2,FALSE)</f>
        <v>#N/A</v>
      </c>
      <c r="N188" s="190" t="e">
        <f>VLOOKUP(I188,'사업장현황(25하)'!$A$2:$T$1836,4,FALSE)</f>
        <v>#N/A</v>
      </c>
      <c r="O188" s="196" t="e">
        <f>VLOOKUP(I188,'사업장현황(25하)'!$A$2:$T$1836,6,FALSE)</f>
        <v>#N/A</v>
      </c>
      <c r="P188" s="196" t="e">
        <f>VLOOKUP(I188,'사업장현황(25하)'!$A$2:$T$1836,7,FALSE)</f>
        <v>#N/A</v>
      </c>
      <c r="Q188" s="196" t="e">
        <f>VLOOKUP(I188,'사업장현황(25하)'!$A$2:$T$1836,8,FALSE)</f>
        <v>#N/A</v>
      </c>
      <c r="R188" s="196" t="e">
        <f>VLOOKUP(I188,'사업장현황(25하)'!$A$2:$T$1836,9,FALSE)</f>
        <v>#N/A</v>
      </c>
      <c r="S188" s="196" t="e">
        <f>VLOOKUP(I188,'사업장현황(25하)'!$A$2:$T$1836,10,FALSE)</f>
        <v>#N/A</v>
      </c>
      <c r="T188" s="190" t="e">
        <f>VLOOKUP(I188,'사업장현황(25하)'!$A$2:$T$1836,12,FALSE)</f>
        <v>#N/A</v>
      </c>
      <c r="U188" s="219" t="e">
        <f>VLOOKUP(I188,'25하-천안140'!$J$3:$AV$1569,13,FALSE)</f>
        <v>#N/A</v>
      </c>
      <c r="V188" s="179" t="e">
        <f>VLOOKUP(I188,'25하-천안140'!$J$3:$AV$1569,14,FALSE)</f>
        <v>#N/A</v>
      </c>
      <c r="W188" s="179" t="e">
        <f>VLOOKUP(I188,'사업장현황(25하)'!$A$2:$T$1836,11,FALSE)</f>
        <v>#N/A</v>
      </c>
      <c r="X188" s="179"/>
      <c r="Y188" s="219"/>
      <c r="Z188" s="180"/>
      <c r="AA188" s="180"/>
      <c r="AB188" s="212"/>
      <c r="AC188" s="180">
        <f t="shared" si="4"/>
        <v>0</v>
      </c>
      <c r="AD188" s="219"/>
      <c r="AE188" s="180"/>
      <c r="AF188" s="219"/>
      <c r="AG188" s="180"/>
      <c r="AH188" s="299">
        <f t="shared" si="3"/>
        <v>0</v>
      </c>
      <c r="AI188" s="290"/>
    </row>
    <row r="189" spans="1:98" s="186" customFormat="1" ht="24.95" customHeight="1">
      <c r="A189" s="196"/>
      <c r="B189" s="196"/>
      <c r="C189" s="196"/>
      <c r="D189" s="219"/>
      <c r="E189" s="219" t="str">
        <f>HLOOKUP(WEEKDAY(D189,2),data!$A$1:$G$2,2)</f>
        <v>(토)</v>
      </c>
      <c r="F189" s="196"/>
      <c r="G189" s="196"/>
      <c r="H189" s="196"/>
      <c r="I189" s="190"/>
      <c r="J189" s="196" t="e">
        <f>VLOOKUP(I189,'25하-천안140'!$J$3:$AV$1569,2,FALSE)</f>
        <v>#N/A</v>
      </c>
      <c r="K189" s="289" t="e">
        <f>VLOOKUP(I189,'사업장현황(25하)'!$A$2:$T$1836,13,FALSE)</f>
        <v>#N/A</v>
      </c>
      <c r="L189" s="289" t="e">
        <f>VLOOKUP(I189,'사업장현황(25하)'!$A$2:$T$1836,14,FALSE)</f>
        <v>#N/A</v>
      </c>
      <c r="M189" s="190" t="e">
        <f>VLOOKUP(I189,'사업장현황(25하)'!$A$2:$T$1836,2,FALSE)</f>
        <v>#N/A</v>
      </c>
      <c r="N189" s="190" t="e">
        <f>VLOOKUP(I189,'사업장현황(25하)'!$A$2:$T$1836,4,FALSE)</f>
        <v>#N/A</v>
      </c>
      <c r="O189" s="196" t="e">
        <f>VLOOKUP(I189,'사업장현황(25하)'!$A$2:$T$1836,6,FALSE)</f>
        <v>#N/A</v>
      </c>
      <c r="P189" s="196" t="e">
        <f>VLOOKUP(I189,'사업장현황(25하)'!$A$2:$T$1836,7,FALSE)</f>
        <v>#N/A</v>
      </c>
      <c r="Q189" s="196" t="e">
        <f>VLOOKUP(I189,'사업장현황(25하)'!$A$2:$T$1836,8,FALSE)</f>
        <v>#N/A</v>
      </c>
      <c r="R189" s="196" t="e">
        <f>VLOOKUP(I189,'사업장현황(25하)'!$A$2:$T$1836,9,FALSE)</f>
        <v>#N/A</v>
      </c>
      <c r="S189" s="196" t="e">
        <f>VLOOKUP(I189,'사업장현황(25하)'!$A$2:$T$1836,10,FALSE)</f>
        <v>#N/A</v>
      </c>
      <c r="T189" s="190" t="e">
        <f>VLOOKUP(I189,'사업장현황(25하)'!$A$2:$T$1836,12,FALSE)</f>
        <v>#N/A</v>
      </c>
      <c r="U189" s="219" t="e">
        <f>VLOOKUP(I189,'25하-천안140'!$J$3:$AV$1569,13,FALSE)</f>
        <v>#N/A</v>
      </c>
      <c r="V189" s="179" t="e">
        <f>VLOOKUP(I189,'25하-천안140'!$J$3:$AV$1569,14,FALSE)</f>
        <v>#N/A</v>
      </c>
      <c r="W189" s="179" t="e">
        <f>VLOOKUP(I189,'사업장현황(25하)'!$A$2:$T$1836,11,FALSE)</f>
        <v>#N/A</v>
      </c>
      <c r="X189" s="179"/>
      <c r="Y189" s="219"/>
      <c r="Z189" s="180"/>
      <c r="AA189" s="180"/>
      <c r="AB189" s="212"/>
      <c r="AC189" s="180">
        <f t="shared" si="4"/>
        <v>0</v>
      </c>
      <c r="AD189" s="219"/>
      <c r="AE189" s="180"/>
      <c r="AF189" s="219"/>
      <c r="AG189" s="180"/>
      <c r="AH189" s="299">
        <f t="shared" si="3"/>
        <v>0</v>
      </c>
      <c r="AI189" s="290"/>
      <c r="CD189" s="187"/>
      <c r="CT189" s="188"/>
    </row>
    <row r="190" spans="1:98" s="186" customFormat="1" ht="24.95" customHeight="1">
      <c r="A190" s="196"/>
      <c r="B190" s="196"/>
      <c r="C190" s="196"/>
      <c r="D190" s="219"/>
      <c r="E190" s="219" t="str">
        <f>HLOOKUP(WEEKDAY(D190,2),data!$A$1:$G$2,2)</f>
        <v>(토)</v>
      </c>
      <c r="F190" s="196"/>
      <c r="G190" s="196"/>
      <c r="H190" s="196"/>
      <c r="I190" s="190"/>
      <c r="J190" s="196" t="e">
        <f>VLOOKUP(I190,'25하-천안140'!$J$3:$AV$1569,2,FALSE)</f>
        <v>#N/A</v>
      </c>
      <c r="K190" s="289" t="e">
        <f>VLOOKUP(I190,'사업장현황(25하)'!$A$2:$T$1836,13,FALSE)</f>
        <v>#N/A</v>
      </c>
      <c r="L190" s="289" t="e">
        <f>VLOOKUP(I190,'사업장현황(25하)'!$A$2:$T$1836,14,FALSE)</f>
        <v>#N/A</v>
      </c>
      <c r="M190" s="190" t="e">
        <f>VLOOKUP(I190,'사업장현황(25하)'!$A$2:$T$1836,2,FALSE)</f>
        <v>#N/A</v>
      </c>
      <c r="N190" s="190" t="e">
        <f>VLOOKUP(I190,'사업장현황(25하)'!$A$2:$T$1836,4,FALSE)</f>
        <v>#N/A</v>
      </c>
      <c r="O190" s="196" t="e">
        <f>VLOOKUP(I190,'사업장현황(25하)'!$A$2:$T$1836,6,FALSE)</f>
        <v>#N/A</v>
      </c>
      <c r="P190" s="196" t="e">
        <f>VLOOKUP(I190,'사업장현황(25하)'!$A$2:$T$1836,7,FALSE)</f>
        <v>#N/A</v>
      </c>
      <c r="Q190" s="196" t="e">
        <f>VLOOKUP(I190,'사업장현황(25하)'!$A$2:$T$1836,8,FALSE)</f>
        <v>#N/A</v>
      </c>
      <c r="R190" s="196" t="e">
        <f>VLOOKUP(I190,'사업장현황(25하)'!$A$2:$T$1836,9,FALSE)</f>
        <v>#N/A</v>
      </c>
      <c r="S190" s="196" t="e">
        <f>VLOOKUP(I190,'사업장현황(25하)'!$A$2:$T$1836,10,FALSE)</f>
        <v>#N/A</v>
      </c>
      <c r="T190" s="190" t="e">
        <f>VLOOKUP(I190,'사업장현황(25하)'!$A$2:$T$1836,12,FALSE)</f>
        <v>#N/A</v>
      </c>
      <c r="U190" s="219" t="e">
        <f>VLOOKUP(I190,'25하-천안140'!$J$3:$AV$1569,13,FALSE)</f>
        <v>#N/A</v>
      </c>
      <c r="V190" s="179" t="e">
        <f>VLOOKUP(I190,'25하-천안140'!$J$3:$AV$1569,14,FALSE)</f>
        <v>#N/A</v>
      </c>
      <c r="W190" s="179" t="e">
        <f>VLOOKUP(I190,'사업장현황(25하)'!$A$2:$T$1836,11,FALSE)</f>
        <v>#N/A</v>
      </c>
      <c r="X190" s="179"/>
      <c r="Y190" s="219"/>
      <c r="Z190" s="180"/>
      <c r="AA190" s="180"/>
      <c r="AB190" s="212"/>
      <c r="AC190" s="180">
        <f t="shared" si="4"/>
        <v>0</v>
      </c>
      <c r="AD190" s="219"/>
      <c r="AE190" s="180"/>
      <c r="AF190" s="219"/>
      <c r="AG190" s="180"/>
      <c r="AH190" s="299">
        <f t="shared" si="3"/>
        <v>0</v>
      </c>
      <c r="AI190" s="290"/>
      <c r="CD190" s="187"/>
      <c r="CT190" s="188"/>
    </row>
    <row r="191" spans="1:98" s="186" customFormat="1" ht="24.95" customHeight="1">
      <c r="A191" s="196"/>
      <c r="B191" s="196"/>
      <c r="C191" s="196"/>
      <c r="D191" s="219"/>
      <c r="E191" s="219" t="str">
        <f>HLOOKUP(WEEKDAY(D191,2),data!$A$1:$G$2,2)</f>
        <v>(토)</v>
      </c>
      <c r="F191" s="196"/>
      <c r="G191" s="196"/>
      <c r="H191" s="196"/>
      <c r="I191" s="190"/>
      <c r="J191" s="196" t="e">
        <f>VLOOKUP(I191,'25하-천안140'!$J$3:$AV$1569,2,FALSE)</f>
        <v>#N/A</v>
      </c>
      <c r="K191" s="289" t="e">
        <f>VLOOKUP(I191,'사업장현황(25하)'!$A$2:$T$1836,13,FALSE)</f>
        <v>#N/A</v>
      </c>
      <c r="L191" s="289" t="e">
        <f>VLOOKUP(I191,'사업장현황(25하)'!$A$2:$T$1836,14,FALSE)</f>
        <v>#N/A</v>
      </c>
      <c r="M191" s="190" t="e">
        <f>VLOOKUP(I191,'사업장현황(25하)'!$A$2:$T$1836,2,FALSE)</f>
        <v>#N/A</v>
      </c>
      <c r="N191" s="190" t="e">
        <f>VLOOKUP(I191,'사업장현황(25하)'!$A$2:$T$1836,4,FALSE)</f>
        <v>#N/A</v>
      </c>
      <c r="O191" s="196" t="e">
        <f>VLOOKUP(I191,'사업장현황(25하)'!$A$2:$T$1836,6,FALSE)</f>
        <v>#N/A</v>
      </c>
      <c r="P191" s="196" t="e">
        <f>VLOOKUP(I191,'사업장현황(25하)'!$A$2:$T$1836,7,FALSE)</f>
        <v>#N/A</v>
      </c>
      <c r="Q191" s="196" t="e">
        <f>VLOOKUP(I191,'사업장현황(25하)'!$A$2:$T$1836,8,FALSE)</f>
        <v>#N/A</v>
      </c>
      <c r="R191" s="196" t="e">
        <f>VLOOKUP(I191,'사업장현황(25하)'!$A$2:$T$1836,9,FALSE)</f>
        <v>#N/A</v>
      </c>
      <c r="S191" s="196" t="e">
        <f>VLOOKUP(I191,'사업장현황(25하)'!$A$2:$T$1836,10,FALSE)</f>
        <v>#N/A</v>
      </c>
      <c r="T191" s="190" t="e">
        <f>VLOOKUP(I191,'사업장현황(25하)'!$A$2:$T$1836,12,FALSE)</f>
        <v>#N/A</v>
      </c>
      <c r="U191" s="219" t="e">
        <f>VLOOKUP(I191,'25하-천안140'!$J$3:$AV$1569,13,FALSE)</f>
        <v>#N/A</v>
      </c>
      <c r="V191" s="179" t="e">
        <f>VLOOKUP(I191,'25하-천안140'!$J$3:$AV$1569,14,FALSE)</f>
        <v>#N/A</v>
      </c>
      <c r="W191" s="179" t="e">
        <f>VLOOKUP(I191,'사업장현황(25하)'!$A$2:$T$1836,11,FALSE)</f>
        <v>#N/A</v>
      </c>
      <c r="X191" s="179"/>
      <c r="Y191" s="219"/>
      <c r="Z191" s="180"/>
      <c r="AA191" s="180"/>
      <c r="AB191" s="212"/>
      <c r="AC191" s="180">
        <f t="shared" si="4"/>
        <v>0</v>
      </c>
      <c r="AD191" s="219"/>
      <c r="AE191" s="180"/>
      <c r="AF191" s="219"/>
      <c r="AG191" s="180"/>
      <c r="AH191" s="299">
        <f t="shared" si="3"/>
        <v>0</v>
      </c>
      <c r="AI191" s="290"/>
      <c r="CD191" s="187"/>
      <c r="CT191" s="188"/>
    </row>
    <row r="192" spans="1:98" s="186" customFormat="1" ht="24.95" customHeight="1">
      <c r="A192" s="196"/>
      <c r="B192" s="196"/>
      <c r="C192" s="196"/>
      <c r="D192" s="219"/>
      <c r="E192" s="219" t="str">
        <f>HLOOKUP(WEEKDAY(D192,2),data!$A$1:$G$2,2)</f>
        <v>(토)</v>
      </c>
      <c r="F192" s="196"/>
      <c r="G192" s="196"/>
      <c r="H192" s="196"/>
      <c r="I192" s="190"/>
      <c r="J192" s="196" t="e">
        <f>VLOOKUP(I192,'25하-천안140'!$J$3:$AV$1569,2,FALSE)</f>
        <v>#N/A</v>
      </c>
      <c r="K192" s="289" t="e">
        <f>VLOOKUP(I192,'사업장현황(25하)'!$A$2:$T$1836,13,FALSE)</f>
        <v>#N/A</v>
      </c>
      <c r="L192" s="289" t="e">
        <f>VLOOKUP(I192,'사업장현황(25하)'!$A$2:$T$1836,14,FALSE)</f>
        <v>#N/A</v>
      </c>
      <c r="M192" s="190" t="e">
        <f>VLOOKUP(I192,'사업장현황(25하)'!$A$2:$T$1836,2,FALSE)</f>
        <v>#N/A</v>
      </c>
      <c r="N192" s="190" t="e">
        <f>VLOOKUP(I192,'사업장현황(25하)'!$A$2:$T$1836,4,FALSE)</f>
        <v>#N/A</v>
      </c>
      <c r="O192" s="196" t="e">
        <f>VLOOKUP(I192,'사업장현황(25하)'!$A$2:$T$1836,6,FALSE)</f>
        <v>#N/A</v>
      </c>
      <c r="P192" s="196" t="e">
        <f>VLOOKUP(I192,'사업장현황(25하)'!$A$2:$T$1836,7,FALSE)</f>
        <v>#N/A</v>
      </c>
      <c r="Q192" s="196" t="e">
        <f>VLOOKUP(I192,'사업장현황(25하)'!$A$2:$T$1836,8,FALSE)</f>
        <v>#N/A</v>
      </c>
      <c r="R192" s="196" t="e">
        <f>VLOOKUP(I192,'사업장현황(25하)'!$A$2:$T$1836,9,FALSE)</f>
        <v>#N/A</v>
      </c>
      <c r="S192" s="196" t="e">
        <f>VLOOKUP(I192,'사업장현황(25하)'!$A$2:$T$1836,10,FALSE)</f>
        <v>#N/A</v>
      </c>
      <c r="T192" s="190" t="e">
        <f>VLOOKUP(I192,'사업장현황(25하)'!$A$2:$T$1836,12,FALSE)</f>
        <v>#N/A</v>
      </c>
      <c r="U192" s="219" t="e">
        <f>VLOOKUP(I192,'25하-천안140'!$J$3:$AV$1569,13,FALSE)</f>
        <v>#N/A</v>
      </c>
      <c r="V192" s="179" t="e">
        <f>VLOOKUP(I192,'25하-천안140'!$J$3:$AV$1569,14,FALSE)</f>
        <v>#N/A</v>
      </c>
      <c r="W192" s="179" t="e">
        <f>VLOOKUP(I192,'사업장현황(25하)'!$A$2:$T$1836,11,FALSE)</f>
        <v>#N/A</v>
      </c>
      <c r="X192" s="179"/>
      <c r="Y192" s="219"/>
      <c r="Z192" s="180"/>
      <c r="AA192" s="180"/>
      <c r="AB192" s="212"/>
      <c r="AC192" s="180">
        <f t="shared" si="4"/>
        <v>0</v>
      </c>
      <c r="AD192" s="219"/>
      <c r="AE192" s="180"/>
      <c r="AF192" s="219"/>
      <c r="AG192" s="180"/>
      <c r="AH192" s="299">
        <f t="shared" si="3"/>
        <v>0</v>
      </c>
      <c r="AI192" s="290"/>
      <c r="CD192" s="187"/>
      <c r="CT192" s="188"/>
    </row>
    <row r="193" spans="1:98" s="186" customFormat="1" ht="24.95" customHeight="1">
      <c r="A193" s="196"/>
      <c r="B193" s="196"/>
      <c r="C193" s="196"/>
      <c r="D193" s="219"/>
      <c r="E193" s="219" t="str">
        <f>HLOOKUP(WEEKDAY(D193,2),data!$A$1:$G$2,2)</f>
        <v>(토)</v>
      </c>
      <c r="F193" s="196"/>
      <c r="G193" s="196"/>
      <c r="H193" s="196"/>
      <c r="I193" s="190"/>
      <c r="J193" s="196" t="e">
        <f>VLOOKUP(I193,'25하-천안140'!$J$3:$AV$1569,2,FALSE)</f>
        <v>#N/A</v>
      </c>
      <c r="K193" s="289" t="e">
        <f>VLOOKUP(I193,'사업장현황(25하)'!$A$2:$T$1836,13,FALSE)</f>
        <v>#N/A</v>
      </c>
      <c r="L193" s="289" t="e">
        <f>VLOOKUP(I193,'사업장현황(25하)'!$A$2:$T$1836,14,FALSE)</f>
        <v>#N/A</v>
      </c>
      <c r="M193" s="190" t="e">
        <f>VLOOKUP(I193,'사업장현황(25하)'!$A$2:$T$1836,2,FALSE)</f>
        <v>#N/A</v>
      </c>
      <c r="N193" s="190" t="e">
        <f>VLOOKUP(I193,'사업장현황(25하)'!$A$2:$T$1836,4,FALSE)</f>
        <v>#N/A</v>
      </c>
      <c r="O193" s="196" t="e">
        <f>VLOOKUP(I193,'사업장현황(25하)'!$A$2:$T$1836,6,FALSE)</f>
        <v>#N/A</v>
      </c>
      <c r="P193" s="196" t="e">
        <f>VLOOKUP(I193,'사업장현황(25하)'!$A$2:$T$1836,7,FALSE)</f>
        <v>#N/A</v>
      </c>
      <c r="Q193" s="196" t="e">
        <f>VLOOKUP(I193,'사업장현황(25하)'!$A$2:$T$1836,8,FALSE)</f>
        <v>#N/A</v>
      </c>
      <c r="R193" s="196" t="e">
        <f>VLOOKUP(I193,'사업장현황(25하)'!$A$2:$T$1836,9,FALSE)</f>
        <v>#N/A</v>
      </c>
      <c r="S193" s="196" t="e">
        <f>VLOOKUP(I193,'사업장현황(25하)'!$A$2:$T$1836,10,FALSE)</f>
        <v>#N/A</v>
      </c>
      <c r="T193" s="190" t="e">
        <f>VLOOKUP(I193,'사업장현황(25하)'!$A$2:$T$1836,12,FALSE)</f>
        <v>#N/A</v>
      </c>
      <c r="U193" s="219" t="e">
        <f>VLOOKUP(I193,'25하-천안140'!$J$3:$AV$1569,13,FALSE)</f>
        <v>#N/A</v>
      </c>
      <c r="V193" s="179" t="e">
        <f>VLOOKUP(I193,'25하-천안140'!$J$3:$AV$1569,14,FALSE)</f>
        <v>#N/A</v>
      </c>
      <c r="W193" s="179" t="e">
        <f>VLOOKUP(I193,'사업장현황(25하)'!$A$2:$T$1836,11,FALSE)</f>
        <v>#N/A</v>
      </c>
      <c r="X193" s="179"/>
      <c r="Y193" s="219"/>
      <c r="Z193" s="180"/>
      <c r="AA193" s="180"/>
      <c r="AB193" s="212"/>
      <c r="AC193" s="180">
        <f t="shared" si="4"/>
        <v>0</v>
      </c>
      <c r="AD193" s="219"/>
      <c r="AE193" s="180"/>
      <c r="AF193" s="219"/>
      <c r="AG193" s="180"/>
      <c r="AH193" s="299">
        <f t="shared" si="3"/>
        <v>0</v>
      </c>
      <c r="AI193" s="290"/>
      <c r="CD193" s="187"/>
      <c r="CT193" s="188"/>
    </row>
    <row r="194" spans="1:98" s="186" customFormat="1" ht="24.95" customHeight="1">
      <c r="A194" s="196"/>
      <c r="B194" s="196"/>
      <c r="C194" s="196"/>
      <c r="D194" s="219"/>
      <c r="E194" s="219" t="str">
        <f>HLOOKUP(WEEKDAY(D194,2),data!$A$1:$G$2,2)</f>
        <v>(토)</v>
      </c>
      <c r="F194" s="196"/>
      <c r="G194" s="196"/>
      <c r="H194" s="196"/>
      <c r="I194" s="190"/>
      <c r="J194" s="196" t="e">
        <f>VLOOKUP(I194,'25하-천안140'!$J$3:$AV$1569,2,FALSE)</f>
        <v>#N/A</v>
      </c>
      <c r="K194" s="289" t="e">
        <f>VLOOKUP(I194,'사업장현황(25하)'!$A$2:$T$1836,13,FALSE)</f>
        <v>#N/A</v>
      </c>
      <c r="L194" s="289" t="e">
        <f>VLOOKUP(I194,'사업장현황(25하)'!$A$2:$T$1836,14,FALSE)</f>
        <v>#N/A</v>
      </c>
      <c r="M194" s="190" t="e">
        <f>VLOOKUP(I194,'사업장현황(25하)'!$A$2:$T$1836,2,FALSE)</f>
        <v>#N/A</v>
      </c>
      <c r="N194" s="190" t="e">
        <f>VLOOKUP(I194,'사업장현황(25하)'!$A$2:$T$1836,4,FALSE)</f>
        <v>#N/A</v>
      </c>
      <c r="O194" s="196" t="e">
        <f>VLOOKUP(I194,'사업장현황(25하)'!$A$2:$T$1836,6,FALSE)</f>
        <v>#N/A</v>
      </c>
      <c r="P194" s="196" t="e">
        <f>VLOOKUP(I194,'사업장현황(25하)'!$A$2:$T$1836,7,FALSE)</f>
        <v>#N/A</v>
      </c>
      <c r="Q194" s="196" t="e">
        <f>VLOOKUP(I194,'사업장현황(25하)'!$A$2:$T$1836,8,FALSE)</f>
        <v>#N/A</v>
      </c>
      <c r="R194" s="196" t="e">
        <f>VLOOKUP(I194,'사업장현황(25하)'!$A$2:$T$1836,9,FALSE)</f>
        <v>#N/A</v>
      </c>
      <c r="S194" s="196" t="e">
        <f>VLOOKUP(I194,'사업장현황(25하)'!$A$2:$T$1836,10,FALSE)</f>
        <v>#N/A</v>
      </c>
      <c r="T194" s="190" t="e">
        <f>VLOOKUP(I194,'사업장현황(25하)'!$A$2:$T$1836,12,FALSE)</f>
        <v>#N/A</v>
      </c>
      <c r="U194" s="219" t="e">
        <f>VLOOKUP(I194,'25하-천안140'!$J$3:$AV$1569,13,FALSE)</f>
        <v>#N/A</v>
      </c>
      <c r="V194" s="179" t="e">
        <f>VLOOKUP(I194,'25하-천안140'!$J$3:$AV$1569,14,FALSE)</f>
        <v>#N/A</v>
      </c>
      <c r="W194" s="179" t="e">
        <f>VLOOKUP(I194,'사업장현황(25하)'!$A$2:$T$1836,11,FALSE)</f>
        <v>#N/A</v>
      </c>
      <c r="X194" s="179"/>
      <c r="Y194" s="219"/>
      <c r="Z194" s="180"/>
      <c r="AA194" s="180"/>
      <c r="AB194" s="212"/>
      <c r="AC194" s="180">
        <f t="shared" si="4"/>
        <v>0</v>
      </c>
      <c r="AD194" s="219"/>
      <c r="AE194" s="180"/>
      <c r="AF194" s="219"/>
      <c r="AG194" s="180"/>
      <c r="AH194" s="299">
        <f t="shared" si="3"/>
        <v>0</v>
      </c>
      <c r="AI194" s="290"/>
      <c r="CD194" s="187"/>
      <c r="CT194" s="188"/>
    </row>
    <row r="195" spans="1:98" s="186" customFormat="1" ht="24.95" customHeight="1">
      <c r="A195" s="196"/>
      <c r="B195" s="196"/>
      <c r="C195" s="196"/>
      <c r="D195" s="219"/>
      <c r="E195" s="219" t="str">
        <f>HLOOKUP(WEEKDAY(D195,2),data!$A$1:$G$2,2)</f>
        <v>(토)</v>
      </c>
      <c r="F195" s="196"/>
      <c r="G195" s="196"/>
      <c r="H195" s="196"/>
      <c r="I195" s="190"/>
      <c r="J195" s="196" t="e">
        <f>VLOOKUP(I195,'25하-천안140'!$J$3:$AV$1569,2,FALSE)</f>
        <v>#N/A</v>
      </c>
      <c r="K195" s="289" t="e">
        <f>VLOOKUP(I195,'사업장현황(25하)'!$A$2:$T$1836,13,FALSE)</f>
        <v>#N/A</v>
      </c>
      <c r="L195" s="289" t="e">
        <f>VLOOKUP(I195,'사업장현황(25하)'!$A$2:$T$1836,14,FALSE)</f>
        <v>#N/A</v>
      </c>
      <c r="M195" s="190" t="e">
        <f>VLOOKUP(I195,'사업장현황(25하)'!$A$2:$T$1836,2,FALSE)</f>
        <v>#N/A</v>
      </c>
      <c r="N195" s="190" t="e">
        <f>VLOOKUP(I195,'사업장현황(25하)'!$A$2:$T$1836,4,FALSE)</f>
        <v>#N/A</v>
      </c>
      <c r="O195" s="196" t="e">
        <f>VLOOKUP(I195,'사업장현황(25하)'!$A$2:$T$1836,6,FALSE)</f>
        <v>#N/A</v>
      </c>
      <c r="P195" s="196" t="e">
        <f>VLOOKUP(I195,'사업장현황(25하)'!$A$2:$T$1836,7,FALSE)</f>
        <v>#N/A</v>
      </c>
      <c r="Q195" s="196" t="e">
        <f>VLOOKUP(I195,'사업장현황(25하)'!$A$2:$T$1836,8,FALSE)</f>
        <v>#N/A</v>
      </c>
      <c r="R195" s="196" t="e">
        <f>VLOOKUP(I195,'사업장현황(25하)'!$A$2:$T$1836,9,FALSE)</f>
        <v>#N/A</v>
      </c>
      <c r="S195" s="196" t="e">
        <f>VLOOKUP(I195,'사업장현황(25하)'!$A$2:$T$1836,10,FALSE)</f>
        <v>#N/A</v>
      </c>
      <c r="T195" s="190" t="e">
        <f>VLOOKUP(I195,'사업장현황(25하)'!$A$2:$T$1836,12,FALSE)</f>
        <v>#N/A</v>
      </c>
      <c r="U195" s="219" t="e">
        <f>VLOOKUP(I195,'25하-천안140'!$J$3:$AV$1569,13,FALSE)</f>
        <v>#N/A</v>
      </c>
      <c r="V195" s="179" t="e">
        <f>VLOOKUP(I195,'25하-천안140'!$J$3:$AV$1569,14,FALSE)</f>
        <v>#N/A</v>
      </c>
      <c r="W195" s="179" t="e">
        <f>VLOOKUP(I195,'사업장현황(25하)'!$A$2:$T$1836,11,FALSE)</f>
        <v>#N/A</v>
      </c>
      <c r="X195" s="179"/>
      <c r="Y195" s="219"/>
      <c r="Z195" s="180"/>
      <c r="AA195" s="180"/>
      <c r="AB195" s="212"/>
      <c r="AC195" s="180">
        <f t="shared" si="4"/>
        <v>0</v>
      </c>
      <c r="AD195" s="219"/>
      <c r="AE195" s="180"/>
      <c r="AF195" s="219"/>
      <c r="AG195" s="180"/>
      <c r="AH195" s="299">
        <f t="shared" si="3"/>
        <v>0</v>
      </c>
      <c r="AI195" s="290"/>
      <c r="CD195" s="187"/>
      <c r="CT195" s="188"/>
    </row>
    <row r="196" spans="1:98" s="186" customFormat="1" ht="24.95" customHeight="1">
      <c r="A196" s="196"/>
      <c r="B196" s="196"/>
      <c r="C196" s="196"/>
      <c r="D196" s="219"/>
      <c r="E196" s="219" t="str">
        <f>HLOOKUP(WEEKDAY(D196,2),data!$A$1:$G$2,2)</f>
        <v>(토)</v>
      </c>
      <c r="F196" s="196"/>
      <c r="G196" s="196"/>
      <c r="H196" s="196"/>
      <c r="I196" s="190"/>
      <c r="J196" s="196" t="e">
        <f>VLOOKUP(I196,'25하-천안140'!$J$3:$AV$1569,2,FALSE)</f>
        <v>#N/A</v>
      </c>
      <c r="K196" s="289" t="e">
        <f>VLOOKUP(I196,'사업장현황(25하)'!$A$2:$T$1836,13,FALSE)</f>
        <v>#N/A</v>
      </c>
      <c r="L196" s="289" t="e">
        <f>VLOOKUP(I196,'사업장현황(25하)'!$A$2:$T$1836,14,FALSE)</f>
        <v>#N/A</v>
      </c>
      <c r="M196" s="190" t="e">
        <f>VLOOKUP(I196,'사업장현황(25하)'!$A$2:$T$1836,2,FALSE)</f>
        <v>#N/A</v>
      </c>
      <c r="N196" s="190" t="e">
        <f>VLOOKUP(I196,'사업장현황(25하)'!$A$2:$T$1836,4,FALSE)</f>
        <v>#N/A</v>
      </c>
      <c r="O196" s="196" t="e">
        <f>VLOOKUP(I196,'사업장현황(25하)'!$A$2:$T$1836,6,FALSE)</f>
        <v>#N/A</v>
      </c>
      <c r="P196" s="196" t="e">
        <f>VLOOKUP(I196,'사업장현황(25하)'!$A$2:$T$1836,7,FALSE)</f>
        <v>#N/A</v>
      </c>
      <c r="Q196" s="196" t="e">
        <f>VLOOKUP(I196,'사업장현황(25하)'!$A$2:$T$1836,8,FALSE)</f>
        <v>#N/A</v>
      </c>
      <c r="R196" s="196" t="e">
        <f>VLOOKUP(I196,'사업장현황(25하)'!$A$2:$T$1836,9,FALSE)</f>
        <v>#N/A</v>
      </c>
      <c r="S196" s="196" t="e">
        <f>VLOOKUP(I196,'사업장현황(25하)'!$A$2:$T$1836,10,FALSE)</f>
        <v>#N/A</v>
      </c>
      <c r="T196" s="190" t="e">
        <f>VLOOKUP(I196,'사업장현황(25하)'!$A$2:$T$1836,12,FALSE)</f>
        <v>#N/A</v>
      </c>
      <c r="U196" s="219" t="e">
        <f>VLOOKUP(I196,'25하-천안140'!$J$3:$AV$1569,13,FALSE)</f>
        <v>#N/A</v>
      </c>
      <c r="V196" s="179" t="e">
        <f>VLOOKUP(I196,'25하-천안140'!$J$3:$AV$1569,14,FALSE)</f>
        <v>#N/A</v>
      </c>
      <c r="W196" s="179" t="e">
        <f>VLOOKUP(I196,'사업장현황(25하)'!$A$2:$T$1836,11,FALSE)</f>
        <v>#N/A</v>
      </c>
      <c r="X196" s="179"/>
      <c r="Y196" s="219"/>
      <c r="Z196" s="180"/>
      <c r="AA196" s="180"/>
      <c r="AB196" s="212"/>
      <c r="AC196" s="180">
        <f t="shared" si="4"/>
        <v>0</v>
      </c>
      <c r="AD196" s="219"/>
      <c r="AE196" s="180"/>
      <c r="AF196" s="219"/>
      <c r="AG196" s="180"/>
      <c r="AH196" s="299">
        <f t="shared" si="3"/>
        <v>0</v>
      </c>
      <c r="AI196" s="290"/>
      <c r="CD196" s="187"/>
      <c r="CT196" s="188"/>
    </row>
    <row r="197" spans="1:98" s="186" customFormat="1" ht="24.95" customHeight="1">
      <c r="A197" s="196"/>
      <c r="B197" s="196"/>
      <c r="C197" s="196"/>
      <c r="D197" s="219"/>
      <c r="E197" s="219" t="str">
        <f>HLOOKUP(WEEKDAY(D197,2),data!$A$1:$G$2,2)</f>
        <v>(토)</v>
      </c>
      <c r="F197" s="196"/>
      <c r="G197" s="196"/>
      <c r="H197" s="196"/>
      <c r="I197" s="190"/>
      <c r="J197" s="196" t="e">
        <f>VLOOKUP(I197,'25하-천안140'!$J$3:$AV$1569,2,FALSE)</f>
        <v>#N/A</v>
      </c>
      <c r="K197" s="289" t="e">
        <f>VLOOKUP(I197,'사업장현황(25하)'!$A$2:$T$1836,13,FALSE)</f>
        <v>#N/A</v>
      </c>
      <c r="L197" s="289" t="e">
        <f>VLOOKUP(I197,'사업장현황(25하)'!$A$2:$T$1836,14,FALSE)</f>
        <v>#N/A</v>
      </c>
      <c r="M197" s="190" t="e">
        <f>VLOOKUP(I197,'사업장현황(25하)'!$A$2:$T$1836,2,FALSE)</f>
        <v>#N/A</v>
      </c>
      <c r="N197" s="190" t="e">
        <f>VLOOKUP(I197,'사업장현황(25하)'!$A$2:$T$1836,4,FALSE)</f>
        <v>#N/A</v>
      </c>
      <c r="O197" s="196" t="e">
        <f>VLOOKUP(I197,'사업장현황(25하)'!$A$2:$T$1836,6,FALSE)</f>
        <v>#N/A</v>
      </c>
      <c r="P197" s="196" t="e">
        <f>VLOOKUP(I197,'사업장현황(25하)'!$A$2:$T$1836,7,FALSE)</f>
        <v>#N/A</v>
      </c>
      <c r="Q197" s="196" t="e">
        <f>VLOOKUP(I197,'사업장현황(25하)'!$A$2:$T$1836,8,FALSE)</f>
        <v>#N/A</v>
      </c>
      <c r="R197" s="196" t="e">
        <f>VLOOKUP(I197,'사업장현황(25하)'!$A$2:$T$1836,9,FALSE)</f>
        <v>#N/A</v>
      </c>
      <c r="S197" s="196" t="e">
        <f>VLOOKUP(I197,'사업장현황(25하)'!$A$2:$T$1836,10,FALSE)</f>
        <v>#N/A</v>
      </c>
      <c r="T197" s="190" t="e">
        <f>VLOOKUP(I197,'사업장현황(25하)'!$A$2:$T$1836,12,FALSE)</f>
        <v>#N/A</v>
      </c>
      <c r="U197" s="219" t="e">
        <f>VLOOKUP(I197,'25하-천안140'!$J$3:$AV$1569,13,FALSE)</f>
        <v>#N/A</v>
      </c>
      <c r="V197" s="179" t="e">
        <f>VLOOKUP(I197,'25하-천안140'!$J$3:$AV$1569,14,FALSE)</f>
        <v>#N/A</v>
      </c>
      <c r="W197" s="179" t="e">
        <f>VLOOKUP(I197,'사업장현황(25하)'!$A$2:$T$1836,11,FALSE)</f>
        <v>#N/A</v>
      </c>
      <c r="X197" s="179"/>
      <c r="Y197" s="318"/>
      <c r="Z197" s="180"/>
      <c r="AA197" s="180"/>
      <c r="AB197" s="212"/>
      <c r="AC197" s="180">
        <f t="shared" si="4"/>
        <v>0</v>
      </c>
      <c r="AD197" s="219"/>
      <c r="AE197" s="180"/>
      <c r="AF197" s="219"/>
      <c r="AG197" s="180"/>
      <c r="AH197" s="299">
        <f t="shared" ref="AH197:AH260" si="5">SUM(AE197,AG197)</f>
        <v>0</v>
      </c>
      <c r="AI197" s="290"/>
      <c r="CD197" s="187"/>
      <c r="CT197" s="188"/>
    </row>
    <row r="198" spans="1:98" s="186" customFormat="1" ht="24.95" customHeight="1">
      <c r="A198" s="196"/>
      <c r="B198" s="196"/>
      <c r="C198" s="196"/>
      <c r="D198" s="219"/>
      <c r="E198" s="219" t="str">
        <f>HLOOKUP(WEEKDAY(D198,2),data!$A$1:$G$2,2)</f>
        <v>(토)</v>
      </c>
      <c r="F198" s="196"/>
      <c r="G198" s="196"/>
      <c r="H198" s="196"/>
      <c r="I198" s="190"/>
      <c r="J198" s="196" t="e">
        <f>VLOOKUP(I198,'25하-천안140'!$J$3:$AV$1569,2,FALSE)</f>
        <v>#N/A</v>
      </c>
      <c r="K198" s="289" t="e">
        <f>VLOOKUP(I198,'사업장현황(25하)'!$A$2:$T$1836,13,FALSE)</f>
        <v>#N/A</v>
      </c>
      <c r="L198" s="289" t="e">
        <f>VLOOKUP(I198,'사업장현황(25하)'!$A$2:$T$1836,14,FALSE)</f>
        <v>#N/A</v>
      </c>
      <c r="M198" s="190" t="e">
        <f>VLOOKUP(I198,'사업장현황(25하)'!$A$2:$T$1836,2,FALSE)</f>
        <v>#N/A</v>
      </c>
      <c r="N198" s="190" t="e">
        <f>VLOOKUP(I198,'사업장현황(25하)'!$A$2:$T$1836,4,FALSE)</f>
        <v>#N/A</v>
      </c>
      <c r="O198" s="196" t="e">
        <f>VLOOKUP(I198,'사업장현황(25하)'!$A$2:$T$1836,6,FALSE)</f>
        <v>#N/A</v>
      </c>
      <c r="P198" s="196" t="e">
        <f>VLOOKUP(I198,'사업장현황(25하)'!$A$2:$T$1836,7,FALSE)</f>
        <v>#N/A</v>
      </c>
      <c r="Q198" s="196" t="e">
        <f>VLOOKUP(I198,'사업장현황(25하)'!$A$2:$T$1836,8,FALSE)</f>
        <v>#N/A</v>
      </c>
      <c r="R198" s="196" t="e">
        <f>VLOOKUP(I198,'사업장현황(25하)'!$A$2:$T$1836,9,FALSE)</f>
        <v>#N/A</v>
      </c>
      <c r="S198" s="196" t="e">
        <f>VLOOKUP(I198,'사업장현황(25하)'!$A$2:$T$1836,10,FALSE)</f>
        <v>#N/A</v>
      </c>
      <c r="T198" s="190" t="e">
        <f>VLOOKUP(I198,'사업장현황(25하)'!$A$2:$T$1836,12,FALSE)</f>
        <v>#N/A</v>
      </c>
      <c r="U198" s="219" t="e">
        <f>VLOOKUP(I198,'25하-천안140'!$J$3:$AV$1569,13,FALSE)</f>
        <v>#N/A</v>
      </c>
      <c r="V198" s="179" t="e">
        <f>VLOOKUP(I198,'25하-천안140'!$J$3:$AV$1569,14,FALSE)</f>
        <v>#N/A</v>
      </c>
      <c r="W198" s="179" t="e">
        <f>VLOOKUP(I198,'사업장현황(25하)'!$A$2:$T$1836,11,FALSE)</f>
        <v>#N/A</v>
      </c>
      <c r="X198" s="179"/>
      <c r="Y198" s="219"/>
      <c r="Z198" s="180"/>
      <c r="AA198" s="180"/>
      <c r="AB198" s="212"/>
      <c r="AC198" s="180">
        <f t="shared" ref="AC198:AC261" si="6">SUM(Z198:AB198)</f>
        <v>0</v>
      </c>
      <c r="AD198" s="219"/>
      <c r="AE198" s="180"/>
      <c r="AF198" s="219"/>
      <c r="AG198" s="180"/>
      <c r="AH198" s="299">
        <f t="shared" si="5"/>
        <v>0</v>
      </c>
      <c r="AI198" s="290"/>
      <c r="CD198" s="187"/>
      <c r="CT198" s="188"/>
    </row>
    <row r="199" spans="1:98" s="186" customFormat="1" ht="24.95" customHeight="1">
      <c r="A199" s="196"/>
      <c r="B199" s="196"/>
      <c r="C199" s="196"/>
      <c r="D199" s="219"/>
      <c r="E199" s="219" t="str">
        <f>HLOOKUP(WEEKDAY(D199,2),data!$A$1:$G$2,2)</f>
        <v>(토)</v>
      </c>
      <c r="F199" s="196"/>
      <c r="G199" s="196"/>
      <c r="H199" s="196"/>
      <c r="I199" s="190"/>
      <c r="J199" s="196" t="e">
        <f>VLOOKUP(I199,'25하-천안140'!$J$3:$AV$1569,2,FALSE)</f>
        <v>#N/A</v>
      </c>
      <c r="K199" s="289" t="e">
        <f>VLOOKUP(I199,'사업장현황(25하)'!$A$2:$T$1836,13,FALSE)</f>
        <v>#N/A</v>
      </c>
      <c r="L199" s="289" t="e">
        <f>VLOOKUP(I199,'사업장현황(25하)'!$A$2:$T$1836,14,FALSE)</f>
        <v>#N/A</v>
      </c>
      <c r="M199" s="190" t="e">
        <f>VLOOKUP(I199,'사업장현황(25하)'!$A$2:$T$1836,2,FALSE)</f>
        <v>#N/A</v>
      </c>
      <c r="N199" s="190" t="e">
        <f>VLOOKUP(I199,'사업장현황(25하)'!$A$2:$T$1836,4,FALSE)</f>
        <v>#N/A</v>
      </c>
      <c r="O199" s="196" t="e">
        <f>VLOOKUP(I199,'사업장현황(25하)'!$A$2:$T$1836,6,FALSE)</f>
        <v>#N/A</v>
      </c>
      <c r="P199" s="196" t="e">
        <f>VLOOKUP(I199,'사업장현황(25하)'!$A$2:$T$1836,7,FALSE)</f>
        <v>#N/A</v>
      </c>
      <c r="Q199" s="196" t="e">
        <f>VLOOKUP(I199,'사업장현황(25하)'!$A$2:$T$1836,8,FALSE)</f>
        <v>#N/A</v>
      </c>
      <c r="R199" s="196" t="e">
        <f>VLOOKUP(I199,'사업장현황(25하)'!$A$2:$T$1836,9,FALSE)</f>
        <v>#N/A</v>
      </c>
      <c r="S199" s="196" t="e">
        <f>VLOOKUP(I199,'사업장현황(25하)'!$A$2:$T$1836,10,FALSE)</f>
        <v>#N/A</v>
      </c>
      <c r="T199" s="190" t="e">
        <f>VLOOKUP(I199,'사업장현황(25하)'!$A$2:$T$1836,12,FALSE)</f>
        <v>#N/A</v>
      </c>
      <c r="U199" s="219" t="e">
        <f>VLOOKUP(I199,'25하-천안140'!$J$3:$AV$1569,13,FALSE)</f>
        <v>#N/A</v>
      </c>
      <c r="V199" s="179" t="e">
        <f>VLOOKUP(I199,'25하-천안140'!$J$3:$AV$1569,14,FALSE)</f>
        <v>#N/A</v>
      </c>
      <c r="W199" s="179" t="e">
        <f>VLOOKUP(I199,'사업장현황(25하)'!$A$2:$T$1836,11,FALSE)</f>
        <v>#N/A</v>
      </c>
      <c r="X199" s="179"/>
      <c r="Y199" s="318"/>
      <c r="Z199" s="180"/>
      <c r="AA199" s="180"/>
      <c r="AB199" s="212"/>
      <c r="AC199" s="180">
        <f t="shared" si="6"/>
        <v>0</v>
      </c>
      <c r="AD199" s="219"/>
      <c r="AE199" s="180"/>
      <c r="AF199" s="219"/>
      <c r="AG199" s="180"/>
      <c r="AH199" s="299">
        <f t="shared" si="5"/>
        <v>0</v>
      </c>
      <c r="AI199" s="290"/>
      <c r="CD199" s="187"/>
      <c r="CT199" s="188"/>
    </row>
    <row r="200" spans="1:98" s="186" customFormat="1" ht="24.95" customHeight="1">
      <c r="A200" s="196"/>
      <c r="B200" s="196"/>
      <c r="C200" s="196"/>
      <c r="D200" s="219"/>
      <c r="E200" s="219" t="str">
        <f>HLOOKUP(WEEKDAY(D200,2),data!$A$1:$G$2,2)</f>
        <v>(토)</v>
      </c>
      <c r="F200" s="196"/>
      <c r="G200" s="196"/>
      <c r="H200" s="196"/>
      <c r="I200" s="190"/>
      <c r="J200" s="196" t="e">
        <f>VLOOKUP(I200,'25하-천안140'!$J$3:$AV$1569,2,FALSE)</f>
        <v>#N/A</v>
      </c>
      <c r="K200" s="289" t="e">
        <f>VLOOKUP(I200,'사업장현황(25하)'!$A$2:$T$1836,13,FALSE)</f>
        <v>#N/A</v>
      </c>
      <c r="L200" s="289" t="e">
        <f>VLOOKUP(I200,'사업장현황(25하)'!$A$2:$T$1836,14,FALSE)</f>
        <v>#N/A</v>
      </c>
      <c r="M200" s="190" t="e">
        <f>VLOOKUP(I200,'사업장현황(25하)'!$A$2:$T$1836,2,FALSE)</f>
        <v>#N/A</v>
      </c>
      <c r="N200" s="190" t="e">
        <f>VLOOKUP(I200,'사업장현황(25하)'!$A$2:$T$1836,4,FALSE)</f>
        <v>#N/A</v>
      </c>
      <c r="O200" s="196" t="e">
        <f>VLOOKUP(I200,'사업장현황(25하)'!$A$2:$T$1836,6,FALSE)</f>
        <v>#N/A</v>
      </c>
      <c r="P200" s="196" t="e">
        <f>VLOOKUP(I200,'사업장현황(25하)'!$A$2:$T$1836,7,FALSE)</f>
        <v>#N/A</v>
      </c>
      <c r="Q200" s="196" t="e">
        <f>VLOOKUP(I200,'사업장현황(25하)'!$A$2:$T$1836,8,FALSE)</f>
        <v>#N/A</v>
      </c>
      <c r="R200" s="196" t="e">
        <f>VLOOKUP(I200,'사업장현황(25하)'!$A$2:$T$1836,9,FALSE)</f>
        <v>#N/A</v>
      </c>
      <c r="S200" s="196" t="e">
        <f>VLOOKUP(I200,'사업장현황(25하)'!$A$2:$T$1836,10,FALSE)</f>
        <v>#N/A</v>
      </c>
      <c r="T200" s="190" t="e">
        <f>VLOOKUP(I200,'사업장현황(25하)'!$A$2:$T$1836,12,FALSE)</f>
        <v>#N/A</v>
      </c>
      <c r="U200" s="219" t="e">
        <f>VLOOKUP(I200,'25하-천안140'!$J$3:$AV$1569,13,FALSE)</f>
        <v>#N/A</v>
      </c>
      <c r="V200" s="179" t="e">
        <f>VLOOKUP(I200,'25하-천안140'!$J$3:$AV$1569,14,FALSE)</f>
        <v>#N/A</v>
      </c>
      <c r="W200" s="179" t="e">
        <f>VLOOKUP(I200,'사업장현황(25하)'!$A$2:$T$1836,11,FALSE)</f>
        <v>#N/A</v>
      </c>
      <c r="X200" s="179"/>
      <c r="Y200" s="219"/>
      <c r="Z200" s="180"/>
      <c r="AA200" s="180"/>
      <c r="AB200" s="212"/>
      <c r="AC200" s="180">
        <f t="shared" si="6"/>
        <v>0</v>
      </c>
      <c r="AD200" s="219"/>
      <c r="AE200" s="180"/>
      <c r="AF200" s="219"/>
      <c r="AG200" s="180"/>
      <c r="AH200" s="299">
        <f t="shared" si="5"/>
        <v>0</v>
      </c>
      <c r="AI200" s="290"/>
      <c r="CD200" s="187"/>
      <c r="CT200" s="188"/>
    </row>
    <row r="201" spans="1:98" s="186" customFormat="1" ht="24.95" customHeight="1">
      <c r="A201" s="196"/>
      <c r="B201" s="196"/>
      <c r="C201" s="196"/>
      <c r="D201" s="219"/>
      <c r="E201" s="219" t="str">
        <f>HLOOKUP(WEEKDAY(D201,2),data!$A$1:$G$2,2)</f>
        <v>(토)</v>
      </c>
      <c r="F201" s="196"/>
      <c r="G201" s="196"/>
      <c r="H201" s="196"/>
      <c r="I201" s="190"/>
      <c r="J201" s="196" t="e">
        <f>VLOOKUP(I201,'25하-천안140'!$J$3:$AV$1569,2,FALSE)</f>
        <v>#N/A</v>
      </c>
      <c r="K201" s="289" t="e">
        <f>VLOOKUP(I201,'사업장현황(25하)'!$A$2:$T$1836,13,FALSE)</f>
        <v>#N/A</v>
      </c>
      <c r="L201" s="289" t="e">
        <f>VLOOKUP(I201,'사업장현황(25하)'!$A$2:$T$1836,14,FALSE)</f>
        <v>#N/A</v>
      </c>
      <c r="M201" s="190" t="e">
        <f>VLOOKUP(I201,'사업장현황(25하)'!$A$2:$T$1836,2,FALSE)</f>
        <v>#N/A</v>
      </c>
      <c r="N201" s="190" t="e">
        <f>VLOOKUP(I201,'사업장현황(25하)'!$A$2:$T$1836,4,FALSE)</f>
        <v>#N/A</v>
      </c>
      <c r="O201" s="196" t="e">
        <f>VLOOKUP(I201,'사업장현황(25하)'!$A$2:$T$1836,6,FALSE)</f>
        <v>#N/A</v>
      </c>
      <c r="P201" s="196" t="e">
        <f>VLOOKUP(I201,'사업장현황(25하)'!$A$2:$T$1836,7,FALSE)</f>
        <v>#N/A</v>
      </c>
      <c r="Q201" s="196" t="e">
        <f>VLOOKUP(I201,'사업장현황(25하)'!$A$2:$T$1836,8,FALSE)</f>
        <v>#N/A</v>
      </c>
      <c r="R201" s="196" t="e">
        <f>VLOOKUP(I201,'사업장현황(25하)'!$A$2:$T$1836,9,FALSE)</f>
        <v>#N/A</v>
      </c>
      <c r="S201" s="196" t="e">
        <f>VLOOKUP(I201,'사업장현황(25하)'!$A$2:$T$1836,10,FALSE)</f>
        <v>#N/A</v>
      </c>
      <c r="T201" s="190" t="e">
        <f>VLOOKUP(I201,'사업장현황(25하)'!$A$2:$T$1836,12,FALSE)</f>
        <v>#N/A</v>
      </c>
      <c r="U201" s="219" t="e">
        <f>VLOOKUP(I201,'25하-천안140'!$J$3:$AV$1569,13,FALSE)</f>
        <v>#N/A</v>
      </c>
      <c r="V201" s="179" t="e">
        <f>VLOOKUP(I201,'25하-천안140'!$J$3:$AV$1569,14,FALSE)</f>
        <v>#N/A</v>
      </c>
      <c r="W201" s="179" t="e">
        <f>VLOOKUP(I201,'사업장현황(25하)'!$A$2:$T$1836,11,FALSE)</f>
        <v>#N/A</v>
      </c>
      <c r="X201" s="179"/>
      <c r="Y201" s="318"/>
      <c r="Z201" s="180"/>
      <c r="AA201" s="180"/>
      <c r="AB201" s="212"/>
      <c r="AC201" s="180">
        <f t="shared" si="6"/>
        <v>0</v>
      </c>
      <c r="AD201" s="219"/>
      <c r="AE201" s="180"/>
      <c r="AF201" s="219"/>
      <c r="AG201" s="180"/>
      <c r="AH201" s="299">
        <f t="shared" si="5"/>
        <v>0</v>
      </c>
      <c r="AI201" s="290"/>
      <c r="CD201" s="187"/>
      <c r="CT201" s="188"/>
    </row>
    <row r="202" spans="1:98" s="186" customFormat="1" ht="24.95" customHeight="1">
      <c r="A202" s="196"/>
      <c r="B202" s="196"/>
      <c r="C202" s="196"/>
      <c r="D202" s="219"/>
      <c r="E202" s="219" t="str">
        <f>HLOOKUP(WEEKDAY(D202,2),data!$A$1:$G$2,2)</f>
        <v>(토)</v>
      </c>
      <c r="F202" s="196"/>
      <c r="G202" s="196"/>
      <c r="H202" s="196"/>
      <c r="I202" s="190"/>
      <c r="J202" s="196" t="e">
        <f>VLOOKUP(I202,'25하-천안140'!$J$3:$AV$1569,2,FALSE)</f>
        <v>#N/A</v>
      </c>
      <c r="K202" s="289" t="e">
        <f>VLOOKUP(I202,'사업장현황(25하)'!$A$2:$T$1836,13,FALSE)</f>
        <v>#N/A</v>
      </c>
      <c r="L202" s="289" t="e">
        <f>VLOOKUP(I202,'사업장현황(25하)'!$A$2:$T$1836,14,FALSE)</f>
        <v>#N/A</v>
      </c>
      <c r="M202" s="190" t="e">
        <f>VLOOKUP(I202,'사업장현황(25하)'!$A$2:$T$1836,2,FALSE)</f>
        <v>#N/A</v>
      </c>
      <c r="N202" s="190" t="e">
        <f>VLOOKUP(I202,'사업장현황(25하)'!$A$2:$T$1836,4,FALSE)</f>
        <v>#N/A</v>
      </c>
      <c r="O202" s="196" t="e">
        <f>VLOOKUP(I202,'사업장현황(25하)'!$A$2:$T$1836,6,FALSE)</f>
        <v>#N/A</v>
      </c>
      <c r="P202" s="196" t="e">
        <f>VLOOKUP(I202,'사업장현황(25하)'!$A$2:$T$1836,7,FALSE)</f>
        <v>#N/A</v>
      </c>
      <c r="Q202" s="196" t="e">
        <f>VLOOKUP(I202,'사업장현황(25하)'!$A$2:$T$1836,8,FALSE)</f>
        <v>#N/A</v>
      </c>
      <c r="R202" s="196" t="e">
        <f>VLOOKUP(I202,'사업장현황(25하)'!$A$2:$T$1836,9,FALSE)</f>
        <v>#N/A</v>
      </c>
      <c r="S202" s="196" t="e">
        <f>VLOOKUP(I202,'사업장현황(25하)'!$A$2:$T$1836,10,FALSE)</f>
        <v>#N/A</v>
      </c>
      <c r="T202" s="190" t="e">
        <f>VLOOKUP(I202,'사업장현황(25하)'!$A$2:$T$1836,12,FALSE)</f>
        <v>#N/A</v>
      </c>
      <c r="U202" s="219" t="e">
        <f>VLOOKUP(I202,'25하-천안140'!$J$3:$AV$1569,13,FALSE)</f>
        <v>#N/A</v>
      </c>
      <c r="V202" s="179" t="e">
        <f>VLOOKUP(I202,'25하-천안140'!$J$3:$AV$1569,14,FALSE)</f>
        <v>#N/A</v>
      </c>
      <c r="W202" s="179" t="e">
        <f>VLOOKUP(I202,'사업장현황(25하)'!$A$2:$T$1836,11,FALSE)</f>
        <v>#N/A</v>
      </c>
      <c r="X202" s="179"/>
      <c r="Y202" s="219"/>
      <c r="Z202" s="180"/>
      <c r="AA202" s="180"/>
      <c r="AB202" s="212"/>
      <c r="AC202" s="180">
        <f t="shared" si="6"/>
        <v>0</v>
      </c>
      <c r="AD202" s="219"/>
      <c r="AE202" s="180"/>
      <c r="AF202" s="219"/>
      <c r="AG202" s="180"/>
      <c r="AH202" s="299">
        <f t="shared" si="5"/>
        <v>0</v>
      </c>
      <c r="AI202" s="290"/>
      <c r="CD202" s="187"/>
      <c r="CT202" s="188"/>
    </row>
    <row r="203" spans="1:98" s="186" customFormat="1" ht="24.95" customHeight="1">
      <c r="A203" s="196"/>
      <c r="B203" s="196"/>
      <c r="C203" s="196"/>
      <c r="D203" s="219"/>
      <c r="E203" s="219" t="str">
        <f>HLOOKUP(WEEKDAY(D203,2),data!$A$1:$G$2,2)</f>
        <v>(토)</v>
      </c>
      <c r="F203" s="196"/>
      <c r="G203" s="196"/>
      <c r="H203" s="196"/>
      <c r="I203" s="190"/>
      <c r="J203" s="196" t="e">
        <f>VLOOKUP(I203,'25하-천안140'!$J$3:$AV$1569,2,FALSE)</f>
        <v>#N/A</v>
      </c>
      <c r="K203" s="289" t="e">
        <f>VLOOKUP(I203,'사업장현황(25하)'!$A$2:$T$1836,13,FALSE)</f>
        <v>#N/A</v>
      </c>
      <c r="L203" s="289" t="e">
        <f>VLOOKUP(I203,'사업장현황(25하)'!$A$2:$T$1836,14,FALSE)</f>
        <v>#N/A</v>
      </c>
      <c r="M203" s="190" t="e">
        <f>VLOOKUP(I203,'사업장현황(25하)'!$A$2:$T$1836,2,FALSE)</f>
        <v>#N/A</v>
      </c>
      <c r="N203" s="190" t="e">
        <f>VLOOKUP(I203,'사업장현황(25하)'!$A$2:$T$1836,4,FALSE)</f>
        <v>#N/A</v>
      </c>
      <c r="O203" s="196" t="e">
        <f>VLOOKUP(I203,'사업장현황(25하)'!$A$2:$T$1836,6,FALSE)</f>
        <v>#N/A</v>
      </c>
      <c r="P203" s="196" t="e">
        <f>VLOOKUP(I203,'사업장현황(25하)'!$A$2:$T$1836,7,FALSE)</f>
        <v>#N/A</v>
      </c>
      <c r="Q203" s="196" t="e">
        <f>VLOOKUP(I203,'사업장현황(25하)'!$A$2:$T$1836,8,FALSE)</f>
        <v>#N/A</v>
      </c>
      <c r="R203" s="196" t="e">
        <f>VLOOKUP(I203,'사업장현황(25하)'!$A$2:$T$1836,9,FALSE)</f>
        <v>#N/A</v>
      </c>
      <c r="S203" s="196" t="e">
        <f>VLOOKUP(I203,'사업장현황(25하)'!$A$2:$T$1836,10,FALSE)</f>
        <v>#N/A</v>
      </c>
      <c r="T203" s="190" t="e">
        <f>VLOOKUP(I203,'사업장현황(25하)'!$A$2:$T$1836,12,FALSE)</f>
        <v>#N/A</v>
      </c>
      <c r="U203" s="219" t="e">
        <f>VLOOKUP(I203,'25하-천안140'!$J$3:$AV$1569,13,FALSE)</f>
        <v>#N/A</v>
      </c>
      <c r="V203" s="179" t="e">
        <f>VLOOKUP(I203,'25하-천안140'!$J$3:$AV$1569,14,FALSE)</f>
        <v>#N/A</v>
      </c>
      <c r="W203" s="179" t="e">
        <f>VLOOKUP(I203,'사업장현황(25하)'!$A$2:$T$1836,11,FALSE)</f>
        <v>#N/A</v>
      </c>
      <c r="X203" s="179"/>
      <c r="Y203" s="318"/>
      <c r="Z203" s="180"/>
      <c r="AA203" s="180"/>
      <c r="AB203" s="212"/>
      <c r="AC203" s="180">
        <f t="shared" si="6"/>
        <v>0</v>
      </c>
      <c r="AD203" s="219"/>
      <c r="AE203" s="180"/>
      <c r="AF203" s="219"/>
      <c r="AG203" s="180"/>
      <c r="AH203" s="299">
        <f t="shared" si="5"/>
        <v>0</v>
      </c>
      <c r="AI203" s="290"/>
      <c r="CD203" s="187"/>
      <c r="CT203" s="188"/>
    </row>
    <row r="204" spans="1:98" s="186" customFormat="1" ht="24.95" customHeight="1">
      <c r="A204" s="196"/>
      <c r="B204" s="196"/>
      <c r="C204" s="196"/>
      <c r="D204" s="219"/>
      <c r="E204" s="219" t="str">
        <f>HLOOKUP(WEEKDAY(D204,2),data!$A$1:$G$2,2)</f>
        <v>(토)</v>
      </c>
      <c r="F204" s="196"/>
      <c r="G204" s="196"/>
      <c r="H204" s="196"/>
      <c r="I204" s="190"/>
      <c r="J204" s="196" t="e">
        <f>VLOOKUP(I204,'25하-천안140'!$J$3:$AV$1569,2,FALSE)</f>
        <v>#N/A</v>
      </c>
      <c r="K204" s="289" t="e">
        <f>VLOOKUP(I204,'사업장현황(25하)'!$A$2:$T$1836,13,FALSE)</f>
        <v>#N/A</v>
      </c>
      <c r="L204" s="289" t="e">
        <f>VLOOKUP(I204,'사업장현황(25하)'!$A$2:$T$1836,14,FALSE)</f>
        <v>#N/A</v>
      </c>
      <c r="M204" s="190" t="e">
        <f>VLOOKUP(I204,'사업장현황(25하)'!$A$2:$T$1836,2,FALSE)</f>
        <v>#N/A</v>
      </c>
      <c r="N204" s="190" t="e">
        <f>VLOOKUP(I204,'사업장현황(25하)'!$A$2:$T$1836,4,FALSE)</f>
        <v>#N/A</v>
      </c>
      <c r="O204" s="196" t="e">
        <f>VLOOKUP(I204,'사업장현황(25하)'!$A$2:$T$1836,6,FALSE)</f>
        <v>#N/A</v>
      </c>
      <c r="P204" s="196" t="e">
        <f>VLOOKUP(I204,'사업장현황(25하)'!$A$2:$T$1836,7,FALSE)</f>
        <v>#N/A</v>
      </c>
      <c r="Q204" s="196" t="e">
        <f>VLOOKUP(I204,'사업장현황(25하)'!$A$2:$T$1836,8,FALSE)</f>
        <v>#N/A</v>
      </c>
      <c r="R204" s="196" t="e">
        <f>VLOOKUP(I204,'사업장현황(25하)'!$A$2:$T$1836,9,FALSE)</f>
        <v>#N/A</v>
      </c>
      <c r="S204" s="196" t="e">
        <f>VLOOKUP(I204,'사업장현황(25하)'!$A$2:$T$1836,10,FALSE)</f>
        <v>#N/A</v>
      </c>
      <c r="T204" s="190" t="e">
        <f>VLOOKUP(I204,'사업장현황(25하)'!$A$2:$T$1836,12,FALSE)</f>
        <v>#N/A</v>
      </c>
      <c r="U204" s="219" t="e">
        <f>VLOOKUP(I204,'25하-천안140'!$J$3:$AV$1569,13,FALSE)</f>
        <v>#N/A</v>
      </c>
      <c r="V204" s="179" t="e">
        <f>VLOOKUP(I204,'25하-천안140'!$J$3:$AV$1569,14,FALSE)</f>
        <v>#N/A</v>
      </c>
      <c r="W204" s="179" t="e">
        <f>VLOOKUP(I204,'사업장현황(25하)'!$A$2:$T$1836,11,FALSE)</f>
        <v>#N/A</v>
      </c>
      <c r="X204" s="179"/>
      <c r="Y204" s="219"/>
      <c r="Z204" s="180"/>
      <c r="AA204" s="180"/>
      <c r="AB204" s="212"/>
      <c r="AC204" s="180">
        <f t="shared" si="6"/>
        <v>0</v>
      </c>
      <c r="AD204" s="219"/>
      <c r="AE204" s="180"/>
      <c r="AF204" s="219"/>
      <c r="AG204" s="180"/>
      <c r="AH204" s="299">
        <f t="shared" si="5"/>
        <v>0</v>
      </c>
      <c r="AI204" s="290"/>
      <c r="CD204" s="187"/>
      <c r="CT204" s="188"/>
    </row>
    <row r="205" spans="1:98" s="186" customFormat="1" ht="24.95" customHeight="1">
      <c r="A205" s="196"/>
      <c r="B205" s="196"/>
      <c r="C205" s="196"/>
      <c r="D205" s="219"/>
      <c r="E205" s="219" t="str">
        <f>HLOOKUP(WEEKDAY(D205,2),data!$A$1:$G$2,2)</f>
        <v>(토)</v>
      </c>
      <c r="F205" s="196"/>
      <c r="G205" s="196"/>
      <c r="H205" s="196"/>
      <c r="I205" s="249"/>
      <c r="J205" s="196" t="e">
        <f>VLOOKUP(I205,'25하-천안140'!$J$3:$AV$1569,2,FALSE)</f>
        <v>#N/A</v>
      </c>
      <c r="K205" s="289" t="e">
        <f>VLOOKUP(I205,'사업장현황(25하)'!$A$2:$T$1836,13,FALSE)</f>
        <v>#N/A</v>
      </c>
      <c r="L205" s="289" t="e">
        <f>VLOOKUP(I205,'사업장현황(25하)'!$A$2:$T$1836,14,FALSE)</f>
        <v>#N/A</v>
      </c>
      <c r="M205" s="190" t="e">
        <f>VLOOKUP(I205,'사업장현황(25하)'!$A$2:$T$1836,2,FALSE)</f>
        <v>#N/A</v>
      </c>
      <c r="N205" s="190" t="e">
        <f>VLOOKUP(I205,'사업장현황(25하)'!$A$2:$T$1836,4,FALSE)</f>
        <v>#N/A</v>
      </c>
      <c r="O205" s="196" t="e">
        <f>VLOOKUP(I205,'사업장현황(25하)'!$A$2:$T$1836,6,FALSE)</f>
        <v>#N/A</v>
      </c>
      <c r="P205" s="196" t="e">
        <f>VLOOKUP(I205,'사업장현황(25하)'!$A$2:$T$1836,7,FALSE)</f>
        <v>#N/A</v>
      </c>
      <c r="Q205" s="196" t="e">
        <f>VLOOKUP(I205,'사업장현황(25하)'!$A$2:$T$1836,8,FALSE)</f>
        <v>#N/A</v>
      </c>
      <c r="R205" s="196" t="e">
        <f>VLOOKUP(I205,'사업장현황(25하)'!$A$2:$T$1836,9,FALSE)</f>
        <v>#N/A</v>
      </c>
      <c r="S205" s="196" t="e">
        <f>VLOOKUP(I205,'사업장현황(25하)'!$A$2:$T$1836,10,FALSE)</f>
        <v>#N/A</v>
      </c>
      <c r="T205" s="190" t="e">
        <f>VLOOKUP(I205,'사업장현황(25하)'!$A$2:$T$1836,12,FALSE)</f>
        <v>#N/A</v>
      </c>
      <c r="U205" s="219" t="e">
        <f>VLOOKUP(I205,'25하-천안140'!$J$3:$AV$1569,13,FALSE)</f>
        <v>#N/A</v>
      </c>
      <c r="V205" s="179" t="e">
        <f>VLOOKUP(I205,'25하-천안140'!$J$3:$AV$1569,14,FALSE)</f>
        <v>#N/A</v>
      </c>
      <c r="W205" s="179" t="e">
        <f>VLOOKUP(I205,'사업장현황(25하)'!$A$2:$T$1836,11,FALSE)</f>
        <v>#N/A</v>
      </c>
      <c r="X205" s="179"/>
      <c r="Y205" s="318"/>
      <c r="Z205" s="180"/>
      <c r="AA205" s="180"/>
      <c r="AB205" s="212"/>
      <c r="AC205" s="180">
        <f t="shared" si="6"/>
        <v>0</v>
      </c>
      <c r="AD205" s="219"/>
      <c r="AE205" s="180"/>
      <c r="AF205" s="219"/>
      <c r="AG205" s="180"/>
      <c r="AH205" s="299">
        <f t="shared" si="5"/>
        <v>0</v>
      </c>
      <c r="AI205" s="290"/>
      <c r="CD205" s="187"/>
      <c r="CT205" s="188"/>
    </row>
    <row r="206" spans="1:98" s="186" customFormat="1" ht="24.95" customHeight="1">
      <c r="A206" s="196"/>
      <c r="B206" s="196"/>
      <c r="C206" s="196"/>
      <c r="D206" s="219"/>
      <c r="E206" s="219" t="str">
        <f>HLOOKUP(WEEKDAY(D206,2),data!$A$1:$G$2,2)</f>
        <v>(토)</v>
      </c>
      <c r="F206" s="196"/>
      <c r="G206" s="196"/>
      <c r="H206" s="196"/>
      <c r="I206" s="249"/>
      <c r="J206" s="196" t="e">
        <f>VLOOKUP(I206,'25하-천안140'!$J$3:$AV$1569,2,FALSE)</f>
        <v>#N/A</v>
      </c>
      <c r="K206" s="289" t="e">
        <f>VLOOKUP(I206,'사업장현황(25하)'!$A$2:$T$1836,13,FALSE)</f>
        <v>#N/A</v>
      </c>
      <c r="L206" s="289" t="e">
        <f>VLOOKUP(I206,'사업장현황(25하)'!$A$2:$T$1836,14,FALSE)</f>
        <v>#N/A</v>
      </c>
      <c r="M206" s="190" t="e">
        <f>VLOOKUP(I206,'사업장현황(25하)'!$A$2:$T$1836,2,FALSE)</f>
        <v>#N/A</v>
      </c>
      <c r="N206" s="190" t="e">
        <f>VLOOKUP(I206,'사업장현황(25하)'!$A$2:$T$1836,4,FALSE)</f>
        <v>#N/A</v>
      </c>
      <c r="O206" s="196" t="e">
        <f>VLOOKUP(I206,'사업장현황(25하)'!$A$2:$T$1836,6,FALSE)</f>
        <v>#N/A</v>
      </c>
      <c r="P206" s="196" t="e">
        <f>VLOOKUP(I206,'사업장현황(25하)'!$A$2:$T$1836,7,FALSE)</f>
        <v>#N/A</v>
      </c>
      <c r="Q206" s="196" t="e">
        <f>VLOOKUP(I206,'사업장현황(25하)'!$A$2:$T$1836,8,FALSE)</f>
        <v>#N/A</v>
      </c>
      <c r="R206" s="196" t="e">
        <f>VLOOKUP(I206,'사업장현황(25하)'!$A$2:$T$1836,9,FALSE)</f>
        <v>#N/A</v>
      </c>
      <c r="S206" s="196" t="e">
        <f>VLOOKUP(I206,'사업장현황(25하)'!$A$2:$T$1836,10,FALSE)</f>
        <v>#N/A</v>
      </c>
      <c r="T206" s="190" t="e">
        <f>VLOOKUP(I206,'사업장현황(25하)'!$A$2:$T$1836,12,FALSE)</f>
        <v>#N/A</v>
      </c>
      <c r="U206" s="219" t="e">
        <f>VLOOKUP(I206,'25하-천안140'!$J$3:$AV$1569,13,FALSE)</f>
        <v>#N/A</v>
      </c>
      <c r="V206" s="179" t="e">
        <f>VLOOKUP(I206,'25하-천안140'!$J$3:$AV$1569,14,FALSE)</f>
        <v>#N/A</v>
      </c>
      <c r="W206" s="179" t="e">
        <f>VLOOKUP(I206,'사업장현황(25하)'!$A$2:$T$1836,11,FALSE)</f>
        <v>#N/A</v>
      </c>
      <c r="X206" s="179"/>
      <c r="Y206" s="318"/>
      <c r="Z206" s="180"/>
      <c r="AA206" s="180"/>
      <c r="AB206" s="212"/>
      <c r="AC206" s="180">
        <f t="shared" si="6"/>
        <v>0</v>
      </c>
      <c r="AD206" s="219"/>
      <c r="AE206" s="180"/>
      <c r="AF206" s="219"/>
      <c r="AG206" s="180"/>
      <c r="AH206" s="299">
        <f t="shared" si="5"/>
        <v>0</v>
      </c>
      <c r="AI206" s="290"/>
      <c r="CD206" s="187"/>
      <c r="CT206" s="188"/>
    </row>
    <row r="207" spans="1:98" s="186" customFormat="1" ht="24.95" customHeight="1">
      <c r="A207" s="196"/>
      <c r="B207" s="196"/>
      <c r="C207" s="196"/>
      <c r="D207" s="219"/>
      <c r="E207" s="219" t="str">
        <f>HLOOKUP(WEEKDAY(D207,2),data!$A$1:$G$2,2)</f>
        <v>(토)</v>
      </c>
      <c r="F207" s="196"/>
      <c r="G207" s="196"/>
      <c r="H207" s="196"/>
      <c r="I207" s="249"/>
      <c r="J207" s="196" t="e">
        <f>VLOOKUP(I207,'25하-천안140'!$J$3:$AV$1569,2,FALSE)</f>
        <v>#N/A</v>
      </c>
      <c r="K207" s="289" t="e">
        <f>VLOOKUP(I207,'사업장현황(25하)'!$A$2:$T$1836,13,FALSE)</f>
        <v>#N/A</v>
      </c>
      <c r="L207" s="289" t="e">
        <f>VLOOKUP(I207,'사업장현황(25하)'!$A$2:$T$1836,14,FALSE)</f>
        <v>#N/A</v>
      </c>
      <c r="M207" s="190" t="e">
        <f>VLOOKUP(I207,'사업장현황(25하)'!$A$2:$T$1836,2,FALSE)</f>
        <v>#N/A</v>
      </c>
      <c r="N207" s="190" t="e">
        <f>VLOOKUP(I207,'사업장현황(25하)'!$A$2:$T$1836,4,FALSE)</f>
        <v>#N/A</v>
      </c>
      <c r="O207" s="196" t="e">
        <f>VLOOKUP(I207,'사업장현황(25하)'!$A$2:$T$1836,6,FALSE)</f>
        <v>#N/A</v>
      </c>
      <c r="P207" s="196" t="e">
        <f>VLOOKUP(I207,'사업장현황(25하)'!$A$2:$T$1836,7,FALSE)</f>
        <v>#N/A</v>
      </c>
      <c r="Q207" s="196" t="e">
        <f>VLOOKUP(I207,'사업장현황(25하)'!$A$2:$T$1836,8,FALSE)</f>
        <v>#N/A</v>
      </c>
      <c r="R207" s="196" t="e">
        <f>VLOOKUP(I207,'사업장현황(25하)'!$A$2:$T$1836,9,FALSE)</f>
        <v>#N/A</v>
      </c>
      <c r="S207" s="196" t="e">
        <f>VLOOKUP(I207,'사업장현황(25하)'!$A$2:$T$1836,10,FALSE)</f>
        <v>#N/A</v>
      </c>
      <c r="T207" s="190" t="e">
        <f>VLOOKUP(I207,'사업장현황(25하)'!$A$2:$T$1836,12,FALSE)</f>
        <v>#N/A</v>
      </c>
      <c r="U207" s="219" t="e">
        <f>VLOOKUP(I207,'25하-천안140'!$J$3:$AV$1569,13,FALSE)</f>
        <v>#N/A</v>
      </c>
      <c r="V207" s="179" t="e">
        <f>VLOOKUP(I207,'25하-천안140'!$J$3:$AV$1569,14,FALSE)</f>
        <v>#N/A</v>
      </c>
      <c r="W207" s="179" t="e">
        <f>VLOOKUP(I207,'사업장현황(25하)'!$A$2:$T$1836,11,FALSE)</f>
        <v>#N/A</v>
      </c>
      <c r="X207" s="179"/>
      <c r="Y207" s="318"/>
      <c r="Z207" s="180"/>
      <c r="AA207" s="180"/>
      <c r="AB207" s="212"/>
      <c r="AC207" s="180">
        <f t="shared" si="6"/>
        <v>0</v>
      </c>
      <c r="AD207" s="219"/>
      <c r="AE207" s="180"/>
      <c r="AF207" s="219"/>
      <c r="AG207" s="180"/>
      <c r="AH207" s="299">
        <f t="shared" si="5"/>
        <v>0</v>
      </c>
      <c r="AI207" s="290"/>
      <c r="CD207" s="187"/>
      <c r="CT207" s="188"/>
    </row>
    <row r="208" spans="1:98" s="186" customFormat="1" ht="24.95" customHeight="1">
      <c r="A208" s="196"/>
      <c r="B208" s="196"/>
      <c r="C208" s="196"/>
      <c r="D208" s="219"/>
      <c r="E208" s="219" t="str">
        <f>HLOOKUP(WEEKDAY(D208,2),data!$A$1:$G$2,2)</f>
        <v>(토)</v>
      </c>
      <c r="F208" s="196"/>
      <c r="G208" s="196"/>
      <c r="H208" s="196"/>
      <c r="I208" s="249"/>
      <c r="J208" s="196" t="e">
        <f>VLOOKUP(I208,'25하-천안140'!$J$3:$AV$1569,2,FALSE)</f>
        <v>#N/A</v>
      </c>
      <c r="K208" s="289" t="e">
        <f>VLOOKUP(I208,'사업장현황(25하)'!$A$2:$T$1836,13,FALSE)</f>
        <v>#N/A</v>
      </c>
      <c r="L208" s="289" t="e">
        <f>VLOOKUP(I208,'사업장현황(25하)'!$A$2:$T$1836,14,FALSE)</f>
        <v>#N/A</v>
      </c>
      <c r="M208" s="190" t="e">
        <f>VLOOKUP(I208,'사업장현황(25하)'!$A$2:$T$1836,2,FALSE)</f>
        <v>#N/A</v>
      </c>
      <c r="N208" s="190" t="e">
        <f>VLOOKUP(I208,'사업장현황(25하)'!$A$2:$T$1836,4,FALSE)</f>
        <v>#N/A</v>
      </c>
      <c r="O208" s="196" t="e">
        <f>VLOOKUP(I208,'사업장현황(25하)'!$A$2:$T$1836,6,FALSE)</f>
        <v>#N/A</v>
      </c>
      <c r="P208" s="196" t="e">
        <f>VLOOKUP(I208,'사업장현황(25하)'!$A$2:$T$1836,7,FALSE)</f>
        <v>#N/A</v>
      </c>
      <c r="Q208" s="196" t="e">
        <f>VLOOKUP(I208,'사업장현황(25하)'!$A$2:$T$1836,8,FALSE)</f>
        <v>#N/A</v>
      </c>
      <c r="R208" s="196" t="e">
        <f>VLOOKUP(I208,'사업장현황(25하)'!$A$2:$T$1836,9,FALSE)</f>
        <v>#N/A</v>
      </c>
      <c r="S208" s="196" t="e">
        <f>VLOOKUP(I208,'사업장현황(25하)'!$A$2:$T$1836,10,FALSE)</f>
        <v>#N/A</v>
      </c>
      <c r="T208" s="190" t="e">
        <f>VLOOKUP(I208,'사업장현황(25하)'!$A$2:$T$1836,12,FALSE)</f>
        <v>#N/A</v>
      </c>
      <c r="U208" s="219" t="e">
        <f>VLOOKUP(I208,'25하-천안140'!$J$3:$AV$1569,13,FALSE)</f>
        <v>#N/A</v>
      </c>
      <c r="V208" s="179" t="e">
        <f>VLOOKUP(I208,'25하-천안140'!$J$3:$AV$1569,14,FALSE)</f>
        <v>#N/A</v>
      </c>
      <c r="W208" s="179" t="e">
        <f>VLOOKUP(I208,'사업장현황(25하)'!$A$2:$T$1836,11,FALSE)</f>
        <v>#N/A</v>
      </c>
      <c r="X208" s="179"/>
      <c r="Y208" s="219"/>
      <c r="Z208" s="180"/>
      <c r="AA208" s="180"/>
      <c r="AB208" s="212"/>
      <c r="AC208" s="180">
        <f t="shared" si="6"/>
        <v>0</v>
      </c>
      <c r="AD208" s="219"/>
      <c r="AE208" s="180"/>
      <c r="AF208" s="219"/>
      <c r="AG208" s="180"/>
      <c r="AH208" s="299">
        <f t="shared" si="5"/>
        <v>0</v>
      </c>
      <c r="AI208" s="290"/>
      <c r="CD208" s="187"/>
      <c r="CT208" s="188"/>
    </row>
    <row r="209" spans="1:98" s="186" customFormat="1" ht="24.95" customHeight="1">
      <c r="A209" s="196"/>
      <c r="B209" s="196"/>
      <c r="C209" s="196"/>
      <c r="D209" s="219"/>
      <c r="E209" s="219" t="str">
        <f>HLOOKUP(WEEKDAY(D209,2),data!$A$1:$G$2,2)</f>
        <v>(토)</v>
      </c>
      <c r="F209" s="196"/>
      <c r="G209" s="196"/>
      <c r="H209" s="196"/>
      <c r="I209" s="249"/>
      <c r="J209" s="196" t="e">
        <f>VLOOKUP(I209,'25하-천안140'!$J$3:$AV$1569,2,FALSE)</f>
        <v>#N/A</v>
      </c>
      <c r="K209" s="289" t="e">
        <f>VLOOKUP(I209,'사업장현황(25하)'!$A$2:$T$1836,13,FALSE)</f>
        <v>#N/A</v>
      </c>
      <c r="L209" s="289" t="e">
        <f>VLOOKUP(I209,'사업장현황(25하)'!$A$2:$T$1836,14,FALSE)</f>
        <v>#N/A</v>
      </c>
      <c r="M209" s="190" t="e">
        <f>VLOOKUP(I209,'사업장현황(25하)'!$A$2:$T$1836,2,FALSE)</f>
        <v>#N/A</v>
      </c>
      <c r="N209" s="190" t="e">
        <f>VLOOKUP(I209,'사업장현황(25하)'!$A$2:$T$1836,4,FALSE)</f>
        <v>#N/A</v>
      </c>
      <c r="O209" s="196" t="e">
        <f>VLOOKUP(I209,'사업장현황(25하)'!$A$2:$T$1836,6,FALSE)</f>
        <v>#N/A</v>
      </c>
      <c r="P209" s="196" t="e">
        <f>VLOOKUP(I209,'사업장현황(25하)'!$A$2:$T$1836,7,FALSE)</f>
        <v>#N/A</v>
      </c>
      <c r="Q209" s="196" t="e">
        <f>VLOOKUP(I209,'사업장현황(25하)'!$A$2:$T$1836,8,FALSE)</f>
        <v>#N/A</v>
      </c>
      <c r="R209" s="196" t="e">
        <f>VLOOKUP(I209,'사업장현황(25하)'!$A$2:$T$1836,9,FALSE)</f>
        <v>#N/A</v>
      </c>
      <c r="S209" s="196" t="e">
        <f>VLOOKUP(I209,'사업장현황(25하)'!$A$2:$T$1836,10,FALSE)</f>
        <v>#N/A</v>
      </c>
      <c r="T209" s="190" t="e">
        <f>VLOOKUP(I209,'사업장현황(25하)'!$A$2:$T$1836,12,FALSE)</f>
        <v>#N/A</v>
      </c>
      <c r="U209" s="219" t="e">
        <f>VLOOKUP(I209,'25하-천안140'!$J$3:$AV$1569,13,FALSE)</f>
        <v>#N/A</v>
      </c>
      <c r="V209" s="179" t="e">
        <f>VLOOKUP(I209,'25하-천안140'!$J$3:$AV$1569,14,FALSE)</f>
        <v>#N/A</v>
      </c>
      <c r="W209" s="179" t="e">
        <f>VLOOKUP(I209,'사업장현황(25하)'!$A$2:$T$1836,11,FALSE)</f>
        <v>#N/A</v>
      </c>
      <c r="X209" s="179"/>
      <c r="Y209" s="219"/>
      <c r="Z209" s="180"/>
      <c r="AA209" s="180"/>
      <c r="AB209" s="212"/>
      <c r="AC209" s="180">
        <f t="shared" si="6"/>
        <v>0</v>
      </c>
      <c r="AD209" s="219"/>
      <c r="AE209" s="180"/>
      <c r="AF209" s="219"/>
      <c r="AG209" s="180"/>
      <c r="AH209" s="299">
        <f t="shared" si="5"/>
        <v>0</v>
      </c>
      <c r="AI209" s="290"/>
      <c r="CD209" s="187"/>
      <c r="CT209" s="188"/>
    </row>
    <row r="210" spans="1:98" s="158" customFormat="1" ht="24.75" customHeight="1">
      <c r="A210" s="196"/>
      <c r="B210" s="196"/>
      <c r="C210" s="196"/>
      <c r="D210" s="219"/>
      <c r="E210" s="219" t="str">
        <f>HLOOKUP(WEEKDAY(D210,2),data!$A$1:$G$2,2)</f>
        <v>(토)</v>
      </c>
      <c r="F210" s="196"/>
      <c r="G210" s="196"/>
      <c r="H210" s="196"/>
      <c r="I210" s="249"/>
      <c r="J210" s="196" t="e">
        <f>VLOOKUP(I210,'25하-천안140'!$J$3:$AV$1569,2,FALSE)</f>
        <v>#N/A</v>
      </c>
      <c r="K210" s="289" t="e">
        <f>VLOOKUP(I210,'사업장현황(25하)'!$A$2:$T$1836,13,FALSE)</f>
        <v>#N/A</v>
      </c>
      <c r="L210" s="289" t="e">
        <f>VLOOKUP(I210,'사업장현황(25하)'!$A$2:$T$1836,14,FALSE)</f>
        <v>#N/A</v>
      </c>
      <c r="M210" s="190" t="e">
        <f>VLOOKUP(I210,'사업장현황(25하)'!$A$2:$T$1836,2,FALSE)</f>
        <v>#N/A</v>
      </c>
      <c r="N210" s="190" t="e">
        <f>VLOOKUP(I210,'사업장현황(25하)'!$A$2:$T$1836,4,FALSE)</f>
        <v>#N/A</v>
      </c>
      <c r="O210" s="196" t="e">
        <f>VLOOKUP(I210,'사업장현황(25하)'!$A$2:$T$1836,6,FALSE)</f>
        <v>#N/A</v>
      </c>
      <c r="P210" s="196" t="e">
        <f>VLOOKUP(I210,'사업장현황(25하)'!$A$2:$T$1836,7,FALSE)</f>
        <v>#N/A</v>
      </c>
      <c r="Q210" s="196" t="e">
        <f>VLOOKUP(I210,'사업장현황(25하)'!$A$2:$T$1836,8,FALSE)</f>
        <v>#N/A</v>
      </c>
      <c r="R210" s="196" t="e">
        <f>VLOOKUP(I210,'사업장현황(25하)'!$A$2:$T$1836,9,FALSE)</f>
        <v>#N/A</v>
      </c>
      <c r="S210" s="196" t="e">
        <f>VLOOKUP(I210,'사업장현황(25하)'!$A$2:$T$1836,10,FALSE)</f>
        <v>#N/A</v>
      </c>
      <c r="T210" s="190" t="e">
        <f>VLOOKUP(I210,'사업장현황(25하)'!$A$2:$T$1836,12,FALSE)</f>
        <v>#N/A</v>
      </c>
      <c r="U210" s="219" t="e">
        <f>VLOOKUP(I210,'25하-천안140'!$J$3:$AV$1569,13,FALSE)</f>
        <v>#N/A</v>
      </c>
      <c r="V210" s="179" t="e">
        <f>VLOOKUP(I210,'25하-천안140'!$J$3:$AV$1569,14,FALSE)</f>
        <v>#N/A</v>
      </c>
      <c r="W210" s="179" t="e">
        <f>VLOOKUP(I210,'사업장현황(25하)'!$A$2:$T$1836,11,FALSE)</f>
        <v>#N/A</v>
      </c>
      <c r="X210" s="179"/>
      <c r="Y210" s="318"/>
      <c r="Z210" s="180"/>
      <c r="AA210" s="180"/>
      <c r="AB210" s="212"/>
      <c r="AC210" s="180">
        <f t="shared" si="6"/>
        <v>0</v>
      </c>
      <c r="AD210" s="219"/>
      <c r="AE210" s="180"/>
      <c r="AF210" s="219"/>
      <c r="AG210" s="180"/>
      <c r="AH210" s="299">
        <f t="shared" si="5"/>
        <v>0</v>
      </c>
      <c r="AI210" s="290"/>
      <c r="CD210" s="159"/>
      <c r="CT210" s="160"/>
    </row>
    <row r="211" spans="1:98" s="158" customFormat="1" ht="24.75" customHeight="1">
      <c r="A211" s="196"/>
      <c r="B211" s="196"/>
      <c r="C211" s="196"/>
      <c r="D211" s="219"/>
      <c r="E211" s="219" t="str">
        <f>HLOOKUP(WEEKDAY(D211,2),data!$A$1:$G$2,2)</f>
        <v>(토)</v>
      </c>
      <c r="F211" s="196"/>
      <c r="G211" s="196"/>
      <c r="H211" s="196"/>
      <c r="I211" s="249"/>
      <c r="J211" s="196" t="e">
        <f>VLOOKUP(I211,'25하-천안140'!$J$3:$AV$1569,2,FALSE)</f>
        <v>#N/A</v>
      </c>
      <c r="K211" s="289" t="e">
        <f>VLOOKUP(I211,'사업장현황(25하)'!$A$2:$T$1836,13,FALSE)</f>
        <v>#N/A</v>
      </c>
      <c r="L211" s="289" t="e">
        <f>VLOOKUP(I211,'사업장현황(25하)'!$A$2:$T$1836,14,FALSE)</f>
        <v>#N/A</v>
      </c>
      <c r="M211" s="190" t="e">
        <f>VLOOKUP(I211,'사업장현황(25하)'!$A$2:$T$1836,2,FALSE)</f>
        <v>#N/A</v>
      </c>
      <c r="N211" s="190" t="e">
        <f>VLOOKUP(I211,'사업장현황(25하)'!$A$2:$T$1836,4,FALSE)</f>
        <v>#N/A</v>
      </c>
      <c r="O211" s="196" t="e">
        <f>VLOOKUP(I211,'사업장현황(25하)'!$A$2:$T$1836,6,FALSE)</f>
        <v>#N/A</v>
      </c>
      <c r="P211" s="196" t="e">
        <f>VLOOKUP(I211,'사업장현황(25하)'!$A$2:$T$1836,7,FALSE)</f>
        <v>#N/A</v>
      </c>
      <c r="Q211" s="196" t="e">
        <f>VLOOKUP(I211,'사업장현황(25하)'!$A$2:$T$1836,8,FALSE)</f>
        <v>#N/A</v>
      </c>
      <c r="R211" s="196" t="e">
        <f>VLOOKUP(I211,'사업장현황(25하)'!$A$2:$T$1836,9,FALSE)</f>
        <v>#N/A</v>
      </c>
      <c r="S211" s="196" t="e">
        <f>VLOOKUP(I211,'사업장현황(25하)'!$A$2:$T$1836,10,FALSE)</f>
        <v>#N/A</v>
      </c>
      <c r="T211" s="190" t="e">
        <f>VLOOKUP(I211,'사업장현황(25하)'!$A$2:$T$1836,12,FALSE)</f>
        <v>#N/A</v>
      </c>
      <c r="U211" s="219" t="e">
        <f>VLOOKUP(I211,'25하-천안140'!$J$3:$AV$1569,13,FALSE)</f>
        <v>#N/A</v>
      </c>
      <c r="V211" s="179" t="e">
        <f>VLOOKUP(I211,'25하-천안140'!$J$3:$AV$1569,14,FALSE)</f>
        <v>#N/A</v>
      </c>
      <c r="W211" s="179" t="e">
        <f>VLOOKUP(I211,'사업장현황(25하)'!$A$2:$T$1836,11,FALSE)</f>
        <v>#N/A</v>
      </c>
      <c r="X211" s="179"/>
      <c r="Y211" s="219"/>
      <c r="Z211" s="180"/>
      <c r="AA211" s="180"/>
      <c r="AB211" s="212"/>
      <c r="AC211" s="180">
        <f t="shared" si="6"/>
        <v>0</v>
      </c>
      <c r="AD211" s="219"/>
      <c r="AE211" s="180"/>
      <c r="AF211" s="219"/>
      <c r="AG211" s="180"/>
      <c r="AH211" s="299">
        <f t="shared" si="5"/>
        <v>0</v>
      </c>
      <c r="AI211" s="290"/>
      <c r="CD211" s="159"/>
      <c r="CT211" s="160"/>
    </row>
    <row r="212" spans="1:98" s="186" customFormat="1" ht="24.95" customHeight="1">
      <c r="A212" s="196"/>
      <c r="B212" s="196"/>
      <c r="C212" s="196"/>
      <c r="D212" s="219"/>
      <c r="E212" s="219" t="str">
        <f>HLOOKUP(WEEKDAY(D212,2),data!$A$1:$G$2,2)</f>
        <v>(토)</v>
      </c>
      <c r="F212" s="196"/>
      <c r="G212" s="196"/>
      <c r="H212" s="196"/>
      <c r="I212" s="249"/>
      <c r="J212" s="196" t="e">
        <f>VLOOKUP(I212,'25하-천안140'!$J$3:$AV$1569,2,FALSE)</f>
        <v>#N/A</v>
      </c>
      <c r="K212" s="289" t="e">
        <f>VLOOKUP(I212,'사업장현황(25하)'!$A$2:$T$1836,13,FALSE)</f>
        <v>#N/A</v>
      </c>
      <c r="L212" s="289" t="e">
        <f>VLOOKUP(I212,'사업장현황(25하)'!$A$2:$T$1836,14,FALSE)</f>
        <v>#N/A</v>
      </c>
      <c r="M212" s="190" t="e">
        <f>VLOOKUP(I212,'사업장현황(25하)'!$A$2:$T$1836,2,FALSE)</f>
        <v>#N/A</v>
      </c>
      <c r="N212" s="190" t="e">
        <f>VLOOKUP(I212,'사업장현황(25하)'!$A$2:$T$1836,4,FALSE)</f>
        <v>#N/A</v>
      </c>
      <c r="O212" s="196" t="e">
        <f>VLOOKUP(I212,'사업장현황(25하)'!$A$2:$T$1836,6,FALSE)</f>
        <v>#N/A</v>
      </c>
      <c r="P212" s="196" t="e">
        <f>VLOOKUP(I212,'사업장현황(25하)'!$A$2:$T$1836,7,FALSE)</f>
        <v>#N/A</v>
      </c>
      <c r="Q212" s="196" t="e">
        <f>VLOOKUP(I212,'사업장현황(25하)'!$A$2:$T$1836,8,FALSE)</f>
        <v>#N/A</v>
      </c>
      <c r="R212" s="196" t="e">
        <f>VLOOKUP(I212,'사업장현황(25하)'!$A$2:$T$1836,9,FALSE)</f>
        <v>#N/A</v>
      </c>
      <c r="S212" s="196" t="e">
        <f>VLOOKUP(I212,'사업장현황(25하)'!$A$2:$T$1836,10,FALSE)</f>
        <v>#N/A</v>
      </c>
      <c r="T212" s="190" t="e">
        <f>VLOOKUP(I212,'사업장현황(25하)'!$A$2:$T$1836,12,FALSE)</f>
        <v>#N/A</v>
      </c>
      <c r="U212" s="219" t="e">
        <f>VLOOKUP(I212,'25하-천안140'!$J$3:$AV$1569,13,FALSE)</f>
        <v>#N/A</v>
      </c>
      <c r="V212" s="179" t="e">
        <f>VLOOKUP(I212,'25하-천안140'!$J$3:$AV$1569,14,FALSE)</f>
        <v>#N/A</v>
      </c>
      <c r="W212" s="179" t="e">
        <f>VLOOKUP(I212,'사업장현황(25하)'!$A$2:$T$1836,11,FALSE)</f>
        <v>#N/A</v>
      </c>
      <c r="X212" s="179"/>
      <c r="Y212" s="219"/>
      <c r="Z212" s="180"/>
      <c r="AA212" s="180"/>
      <c r="AB212" s="212"/>
      <c r="AC212" s="180">
        <f t="shared" si="6"/>
        <v>0</v>
      </c>
      <c r="AD212" s="219"/>
      <c r="AE212" s="180"/>
      <c r="AF212" s="219"/>
      <c r="AG212" s="180"/>
      <c r="AH212" s="299">
        <f t="shared" si="5"/>
        <v>0</v>
      </c>
      <c r="AI212" s="290"/>
      <c r="CD212" s="187"/>
      <c r="CT212" s="188"/>
    </row>
    <row r="213" spans="1:98" s="186" customFormat="1" ht="24.95" customHeight="1">
      <c r="A213" s="196"/>
      <c r="B213" s="196"/>
      <c r="C213" s="196"/>
      <c r="D213" s="219"/>
      <c r="E213" s="219" t="str">
        <f>HLOOKUP(WEEKDAY(D213,2),data!$A$1:$G$2,2)</f>
        <v>(토)</v>
      </c>
      <c r="F213" s="196"/>
      <c r="G213" s="196"/>
      <c r="H213" s="196"/>
      <c r="I213" s="249"/>
      <c r="J213" s="196" t="e">
        <f>VLOOKUP(I213,'25하-천안140'!$J$3:$AV$1569,2,FALSE)</f>
        <v>#N/A</v>
      </c>
      <c r="K213" s="289" t="e">
        <f>VLOOKUP(I213,'사업장현황(25하)'!$A$2:$T$1836,13,FALSE)</f>
        <v>#N/A</v>
      </c>
      <c r="L213" s="289" t="e">
        <f>VLOOKUP(I213,'사업장현황(25하)'!$A$2:$T$1836,14,FALSE)</f>
        <v>#N/A</v>
      </c>
      <c r="M213" s="190" t="e">
        <f>VLOOKUP(I213,'사업장현황(25하)'!$A$2:$T$1836,2,FALSE)</f>
        <v>#N/A</v>
      </c>
      <c r="N213" s="190" t="e">
        <f>VLOOKUP(I213,'사업장현황(25하)'!$A$2:$T$1836,4,FALSE)</f>
        <v>#N/A</v>
      </c>
      <c r="O213" s="196" t="e">
        <f>VLOOKUP(I213,'사업장현황(25하)'!$A$2:$T$1836,6,FALSE)</f>
        <v>#N/A</v>
      </c>
      <c r="P213" s="196" t="e">
        <f>VLOOKUP(I213,'사업장현황(25하)'!$A$2:$T$1836,7,FALSE)</f>
        <v>#N/A</v>
      </c>
      <c r="Q213" s="196" t="e">
        <f>VLOOKUP(I213,'사업장현황(25하)'!$A$2:$T$1836,8,FALSE)</f>
        <v>#N/A</v>
      </c>
      <c r="R213" s="196" t="e">
        <f>VLOOKUP(I213,'사업장현황(25하)'!$A$2:$T$1836,9,FALSE)</f>
        <v>#N/A</v>
      </c>
      <c r="S213" s="196" t="e">
        <f>VLOOKUP(I213,'사업장현황(25하)'!$A$2:$T$1836,10,FALSE)</f>
        <v>#N/A</v>
      </c>
      <c r="T213" s="190" t="e">
        <f>VLOOKUP(I213,'사업장현황(25하)'!$A$2:$T$1836,12,FALSE)</f>
        <v>#N/A</v>
      </c>
      <c r="U213" s="219" t="e">
        <f>VLOOKUP(I213,'25하-천안140'!$J$3:$AV$1569,13,FALSE)</f>
        <v>#N/A</v>
      </c>
      <c r="V213" s="179" t="e">
        <f>VLOOKUP(I213,'25하-천안140'!$J$3:$AV$1569,14,FALSE)</f>
        <v>#N/A</v>
      </c>
      <c r="W213" s="179" t="e">
        <f>VLOOKUP(I213,'사업장현황(25하)'!$A$2:$T$1836,11,FALSE)</f>
        <v>#N/A</v>
      </c>
      <c r="X213" s="179"/>
      <c r="Y213" s="219"/>
      <c r="Z213" s="180"/>
      <c r="AA213" s="180"/>
      <c r="AB213" s="212"/>
      <c r="AC213" s="180">
        <f t="shared" si="6"/>
        <v>0</v>
      </c>
      <c r="AD213" s="219"/>
      <c r="AE213" s="180"/>
      <c r="AF213" s="219"/>
      <c r="AG213" s="180"/>
      <c r="AH213" s="299">
        <f t="shared" si="5"/>
        <v>0</v>
      </c>
      <c r="AI213" s="290"/>
      <c r="CD213" s="187"/>
      <c r="CT213" s="188"/>
    </row>
    <row r="214" spans="1:98" s="158" customFormat="1" ht="24.95" customHeight="1">
      <c r="A214" s="196"/>
      <c r="B214" s="196"/>
      <c r="C214" s="196"/>
      <c r="D214" s="219"/>
      <c r="E214" s="219" t="str">
        <f>HLOOKUP(WEEKDAY(D214,2),data!$A$1:$G$2,2)</f>
        <v>(토)</v>
      </c>
      <c r="F214" s="196"/>
      <c r="G214" s="196"/>
      <c r="H214" s="196"/>
      <c r="I214" s="249"/>
      <c r="J214" s="196" t="e">
        <f>VLOOKUP(I214,'25하-천안140'!$J$3:$AV$1569,2,FALSE)</f>
        <v>#N/A</v>
      </c>
      <c r="K214" s="289" t="e">
        <f>VLOOKUP(I214,'사업장현황(25하)'!$A$2:$T$1836,13,FALSE)</f>
        <v>#N/A</v>
      </c>
      <c r="L214" s="289" t="e">
        <f>VLOOKUP(I214,'사업장현황(25하)'!$A$2:$T$1836,14,FALSE)</f>
        <v>#N/A</v>
      </c>
      <c r="M214" s="190" t="e">
        <f>VLOOKUP(I214,'사업장현황(25하)'!$A$2:$T$1836,2,FALSE)</f>
        <v>#N/A</v>
      </c>
      <c r="N214" s="190" t="e">
        <f>VLOOKUP(I214,'사업장현황(25하)'!$A$2:$T$1836,4,FALSE)</f>
        <v>#N/A</v>
      </c>
      <c r="O214" s="196" t="e">
        <f>VLOOKUP(I214,'사업장현황(25하)'!$A$2:$T$1836,6,FALSE)</f>
        <v>#N/A</v>
      </c>
      <c r="P214" s="196" t="e">
        <f>VLOOKUP(I214,'사업장현황(25하)'!$A$2:$T$1836,7,FALSE)</f>
        <v>#N/A</v>
      </c>
      <c r="Q214" s="196" t="e">
        <f>VLOOKUP(I214,'사업장현황(25하)'!$A$2:$T$1836,8,FALSE)</f>
        <v>#N/A</v>
      </c>
      <c r="R214" s="196" t="e">
        <f>VLOOKUP(I214,'사업장현황(25하)'!$A$2:$T$1836,9,FALSE)</f>
        <v>#N/A</v>
      </c>
      <c r="S214" s="196" t="e">
        <f>VLOOKUP(I214,'사업장현황(25하)'!$A$2:$T$1836,10,FALSE)</f>
        <v>#N/A</v>
      </c>
      <c r="T214" s="190" t="e">
        <f>VLOOKUP(I214,'사업장현황(25하)'!$A$2:$T$1836,12,FALSE)</f>
        <v>#N/A</v>
      </c>
      <c r="U214" s="219" t="e">
        <f>VLOOKUP(I214,'25하-천안140'!$J$3:$AV$1569,13,FALSE)</f>
        <v>#N/A</v>
      </c>
      <c r="V214" s="179" t="e">
        <f>VLOOKUP(I214,'25하-천안140'!$J$3:$AV$1569,14,FALSE)</f>
        <v>#N/A</v>
      </c>
      <c r="W214" s="179" t="e">
        <f>VLOOKUP(I214,'사업장현황(25하)'!$A$2:$T$1836,11,FALSE)</f>
        <v>#N/A</v>
      </c>
      <c r="X214" s="179"/>
      <c r="Y214" s="219"/>
      <c r="Z214" s="180"/>
      <c r="AA214" s="180"/>
      <c r="AB214" s="212"/>
      <c r="AC214" s="180">
        <f t="shared" si="6"/>
        <v>0</v>
      </c>
      <c r="AD214" s="219"/>
      <c r="AE214" s="180"/>
      <c r="AF214" s="219"/>
      <c r="AG214" s="180"/>
      <c r="AH214" s="299">
        <f t="shared" si="5"/>
        <v>0</v>
      </c>
      <c r="AI214" s="290"/>
      <c r="CD214" s="159"/>
      <c r="CT214" s="160"/>
    </row>
    <row r="215" spans="1:98" s="158" customFormat="1" ht="24.6" customHeight="1">
      <c r="A215" s="196"/>
      <c r="B215" s="196"/>
      <c r="C215" s="196"/>
      <c r="D215" s="219"/>
      <c r="E215" s="219" t="str">
        <f>HLOOKUP(WEEKDAY(D215,2),data!$A$1:$G$2,2)</f>
        <v>(토)</v>
      </c>
      <c r="F215" s="196"/>
      <c r="G215" s="196"/>
      <c r="H215" s="196"/>
      <c r="I215" s="249"/>
      <c r="J215" s="196" t="e">
        <f>VLOOKUP(I215,'25하-천안140'!$J$3:$AV$1569,2,FALSE)</f>
        <v>#N/A</v>
      </c>
      <c r="K215" s="289" t="e">
        <f>VLOOKUP(I215,'사업장현황(25하)'!$A$2:$T$1836,13,FALSE)</f>
        <v>#N/A</v>
      </c>
      <c r="L215" s="289" t="e">
        <f>VLOOKUP(I215,'사업장현황(25하)'!$A$2:$T$1836,14,FALSE)</f>
        <v>#N/A</v>
      </c>
      <c r="M215" s="190" t="e">
        <f>VLOOKUP(I215,'사업장현황(25하)'!$A$2:$T$1836,2,FALSE)</f>
        <v>#N/A</v>
      </c>
      <c r="N215" s="190" t="e">
        <f>VLOOKUP(I215,'사업장현황(25하)'!$A$2:$T$1836,4,FALSE)</f>
        <v>#N/A</v>
      </c>
      <c r="O215" s="196" t="e">
        <f>VLOOKUP(I215,'사업장현황(25하)'!$A$2:$T$1836,6,FALSE)</f>
        <v>#N/A</v>
      </c>
      <c r="P215" s="196" t="e">
        <f>VLOOKUP(I215,'사업장현황(25하)'!$A$2:$T$1836,7,FALSE)</f>
        <v>#N/A</v>
      </c>
      <c r="Q215" s="196" t="e">
        <f>VLOOKUP(I215,'사업장현황(25하)'!$A$2:$T$1836,8,FALSE)</f>
        <v>#N/A</v>
      </c>
      <c r="R215" s="196" t="e">
        <f>VLOOKUP(I215,'사업장현황(25하)'!$A$2:$T$1836,9,FALSE)</f>
        <v>#N/A</v>
      </c>
      <c r="S215" s="196" t="e">
        <f>VLOOKUP(I215,'사업장현황(25하)'!$A$2:$T$1836,10,FALSE)</f>
        <v>#N/A</v>
      </c>
      <c r="T215" s="190" t="e">
        <f>VLOOKUP(I215,'사업장현황(25하)'!$A$2:$T$1836,12,FALSE)</f>
        <v>#N/A</v>
      </c>
      <c r="U215" s="219" t="e">
        <f>VLOOKUP(I215,'25하-천안140'!$J$3:$AV$1569,13,FALSE)</f>
        <v>#N/A</v>
      </c>
      <c r="V215" s="179" t="e">
        <f>VLOOKUP(I215,'25하-천안140'!$J$3:$AV$1569,14,FALSE)</f>
        <v>#N/A</v>
      </c>
      <c r="W215" s="179" t="e">
        <f>VLOOKUP(I215,'사업장현황(25하)'!$A$2:$T$1836,11,FALSE)</f>
        <v>#N/A</v>
      </c>
      <c r="X215" s="179"/>
      <c r="Y215" s="219"/>
      <c r="Z215" s="180"/>
      <c r="AA215" s="180"/>
      <c r="AB215" s="212"/>
      <c r="AC215" s="180">
        <f t="shared" si="6"/>
        <v>0</v>
      </c>
      <c r="AD215" s="219"/>
      <c r="AE215" s="180"/>
      <c r="AF215" s="219"/>
      <c r="AG215" s="180"/>
      <c r="AH215" s="299">
        <f t="shared" si="5"/>
        <v>0</v>
      </c>
      <c r="AI215" s="290"/>
      <c r="CD215" s="159"/>
      <c r="CT215" s="160"/>
    </row>
    <row r="216" spans="1:98" s="158" customFormat="1" ht="24.95" customHeight="1">
      <c r="A216" s="196"/>
      <c r="B216" s="196"/>
      <c r="C216" s="196"/>
      <c r="D216" s="219"/>
      <c r="E216" s="219" t="str">
        <f>HLOOKUP(WEEKDAY(D216,2),data!$A$1:$G$2,2)</f>
        <v>(토)</v>
      </c>
      <c r="F216" s="196"/>
      <c r="G216" s="196"/>
      <c r="H216" s="196"/>
      <c r="I216" s="249"/>
      <c r="J216" s="196" t="e">
        <f>VLOOKUP(I216,'25하-천안140'!$J$3:$AV$1569,2,FALSE)</f>
        <v>#N/A</v>
      </c>
      <c r="K216" s="289" t="e">
        <f>VLOOKUP(I216,'사업장현황(25하)'!$A$2:$T$1836,13,FALSE)</f>
        <v>#N/A</v>
      </c>
      <c r="L216" s="289" t="e">
        <f>VLOOKUP(I216,'사업장현황(25하)'!$A$2:$T$1836,14,FALSE)</f>
        <v>#N/A</v>
      </c>
      <c r="M216" s="190" t="e">
        <f>VLOOKUP(I216,'사업장현황(25하)'!$A$2:$T$1836,2,FALSE)</f>
        <v>#N/A</v>
      </c>
      <c r="N216" s="190" t="e">
        <f>VLOOKUP(I216,'사업장현황(25하)'!$A$2:$T$1836,4,FALSE)</f>
        <v>#N/A</v>
      </c>
      <c r="O216" s="196" t="e">
        <f>VLOOKUP(I216,'사업장현황(25하)'!$A$2:$T$1836,6,FALSE)</f>
        <v>#N/A</v>
      </c>
      <c r="P216" s="196" t="e">
        <f>VLOOKUP(I216,'사업장현황(25하)'!$A$2:$T$1836,7,FALSE)</f>
        <v>#N/A</v>
      </c>
      <c r="Q216" s="196" t="e">
        <f>VLOOKUP(I216,'사업장현황(25하)'!$A$2:$T$1836,8,FALSE)</f>
        <v>#N/A</v>
      </c>
      <c r="R216" s="196" t="e">
        <f>VLOOKUP(I216,'사업장현황(25하)'!$A$2:$T$1836,9,FALSE)</f>
        <v>#N/A</v>
      </c>
      <c r="S216" s="196" t="e">
        <f>VLOOKUP(I216,'사업장현황(25하)'!$A$2:$T$1836,10,FALSE)</f>
        <v>#N/A</v>
      </c>
      <c r="T216" s="190" t="e">
        <f>VLOOKUP(I216,'사업장현황(25하)'!$A$2:$T$1836,12,FALSE)</f>
        <v>#N/A</v>
      </c>
      <c r="U216" s="219" t="e">
        <f>VLOOKUP(I216,'25하-천안140'!$J$3:$AV$1569,13,FALSE)</f>
        <v>#N/A</v>
      </c>
      <c r="V216" s="179" t="e">
        <f>VLOOKUP(I216,'25하-천안140'!$J$3:$AV$1569,14,FALSE)</f>
        <v>#N/A</v>
      </c>
      <c r="W216" s="179" t="e">
        <f>VLOOKUP(I216,'사업장현황(25하)'!$A$2:$T$1836,11,FALSE)</f>
        <v>#N/A</v>
      </c>
      <c r="X216" s="179"/>
      <c r="Y216" s="219"/>
      <c r="Z216" s="180"/>
      <c r="AA216" s="180"/>
      <c r="AB216" s="212"/>
      <c r="AC216" s="180">
        <f t="shared" si="6"/>
        <v>0</v>
      </c>
      <c r="AD216" s="219"/>
      <c r="AE216" s="180"/>
      <c r="AF216" s="219"/>
      <c r="AG216" s="180"/>
      <c r="AH216" s="299">
        <f t="shared" si="5"/>
        <v>0</v>
      </c>
      <c r="AI216" s="290"/>
    </row>
    <row r="217" spans="1:98" s="158" customFormat="1" ht="24.95" customHeight="1">
      <c r="A217" s="196"/>
      <c r="B217" s="196"/>
      <c r="C217" s="196"/>
      <c r="D217" s="219"/>
      <c r="E217" s="219" t="str">
        <f>HLOOKUP(WEEKDAY(D217,2),data!$A$1:$G$2,2)</f>
        <v>(토)</v>
      </c>
      <c r="F217" s="196"/>
      <c r="G217" s="196"/>
      <c r="H217" s="196"/>
      <c r="I217" s="249"/>
      <c r="J217" s="196" t="e">
        <f>VLOOKUP(I217,'25하-천안140'!$J$3:$AV$1569,2,FALSE)</f>
        <v>#N/A</v>
      </c>
      <c r="K217" s="289" t="e">
        <f>VLOOKUP(I217,'사업장현황(25하)'!$A$2:$T$1836,13,FALSE)</f>
        <v>#N/A</v>
      </c>
      <c r="L217" s="289" t="e">
        <f>VLOOKUP(I217,'사업장현황(25하)'!$A$2:$T$1836,14,FALSE)</f>
        <v>#N/A</v>
      </c>
      <c r="M217" s="190" t="e">
        <f>VLOOKUP(I217,'사업장현황(25하)'!$A$2:$T$1836,2,FALSE)</f>
        <v>#N/A</v>
      </c>
      <c r="N217" s="190" t="e">
        <f>VLOOKUP(I217,'사업장현황(25하)'!$A$2:$T$1836,4,FALSE)</f>
        <v>#N/A</v>
      </c>
      <c r="O217" s="196" t="e">
        <f>VLOOKUP(I217,'사업장현황(25하)'!$A$2:$T$1836,6,FALSE)</f>
        <v>#N/A</v>
      </c>
      <c r="P217" s="196" t="e">
        <f>VLOOKUP(I217,'사업장현황(25하)'!$A$2:$T$1836,7,FALSE)</f>
        <v>#N/A</v>
      </c>
      <c r="Q217" s="196" t="e">
        <f>VLOOKUP(I217,'사업장현황(25하)'!$A$2:$T$1836,8,FALSE)</f>
        <v>#N/A</v>
      </c>
      <c r="R217" s="196" t="e">
        <f>VLOOKUP(I217,'사업장현황(25하)'!$A$2:$T$1836,9,FALSE)</f>
        <v>#N/A</v>
      </c>
      <c r="S217" s="196" t="e">
        <f>VLOOKUP(I217,'사업장현황(25하)'!$A$2:$T$1836,10,FALSE)</f>
        <v>#N/A</v>
      </c>
      <c r="T217" s="190" t="e">
        <f>VLOOKUP(I217,'사업장현황(25하)'!$A$2:$T$1836,12,FALSE)</f>
        <v>#N/A</v>
      </c>
      <c r="U217" s="219" t="e">
        <f>VLOOKUP(I217,'25하-천안140'!$J$3:$AV$1569,13,FALSE)</f>
        <v>#N/A</v>
      </c>
      <c r="V217" s="179" t="e">
        <f>VLOOKUP(I217,'25하-천안140'!$J$3:$AV$1569,14,FALSE)</f>
        <v>#N/A</v>
      </c>
      <c r="W217" s="179" t="e">
        <f>VLOOKUP(I217,'사업장현황(25하)'!$A$2:$T$1836,11,FALSE)</f>
        <v>#N/A</v>
      </c>
      <c r="X217" s="179"/>
      <c r="Y217" s="219"/>
      <c r="Z217" s="180"/>
      <c r="AA217" s="180"/>
      <c r="AB217" s="212"/>
      <c r="AC217" s="180">
        <f t="shared" si="6"/>
        <v>0</v>
      </c>
      <c r="AD217" s="219"/>
      <c r="AE217" s="180"/>
      <c r="AF217" s="219"/>
      <c r="AG217" s="180"/>
      <c r="AH217" s="299">
        <f t="shared" si="5"/>
        <v>0</v>
      </c>
      <c r="AI217" s="290"/>
    </row>
    <row r="218" spans="1:98" s="158" customFormat="1" ht="24.95" customHeight="1">
      <c r="A218" s="196"/>
      <c r="B218" s="196"/>
      <c r="C218" s="196"/>
      <c r="D218" s="219"/>
      <c r="E218" s="219" t="str">
        <f>HLOOKUP(WEEKDAY(D218,2),data!$A$1:$G$2,2)</f>
        <v>(토)</v>
      </c>
      <c r="F218" s="196"/>
      <c r="G218" s="196"/>
      <c r="H218" s="196"/>
      <c r="I218" s="249"/>
      <c r="J218" s="196" t="e">
        <f>VLOOKUP(I218,'25하-천안140'!$J$3:$AV$1569,2,FALSE)</f>
        <v>#N/A</v>
      </c>
      <c r="K218" s="289" t="e">
        <f>VLOOKUP(I218,'사업장현황(25하)'!$A$2:$T$1836,13,FALSE)</f>
        <v>#N/A</v>
      </c>
      <c r="L218" s="289" t="e">
        <f>VLOOKUP(I218,'사업장현황(25하)'!$A$2:$T$1836,14,FALSE)</f>
        <v>#N/A</v>
      </c>
      <c r="M218" s="190" t="e">
        <f>VLOOKUP(I218,'사업장현황(25하)'!$A$2:$T$1836,2,FALSE)</f>
        <v>#N/A</v>
      </c>
      <c r="N218" s="190" t="e">
        <f>VLOOKUP(I218,'사업장현황(25하)'!$A$2:$T$1836,4,FALSE)</f>
        <v>#N/A</v>
      </c>
      <c r="O218" s="196" t="e">
        <f>VLOOKUP(I218,'사업장현황(25하)'!$A$2:$T$1836,6,FALSE)</f>
        <v>#N/A</v>
      </c>
      <c r="P218" s="196" t="e">
        <f>VLOOKUP(I218,'사업장현황(25하)'!$A$2:$T$1836,7,FALSE)</f>
        <v>#N/A</v>
      </c>
      <c r="Q218" s="196" t="e">
        <f>VLOOKUP(I218,'사업장현황(25하)'!$A$2:$T$1836,8,FALSE)</f>
        <v>#N/A</v>
      </c>
      <c r="R218" s="196" t="e">
        <f>VLOOKUP(I218,'사업장현황(25하)'!$A$2:$T$1836,9,FALSE)</f>
        <v>#N/A</v>
      </c>
      <c r="S218" s="196" t="e">
        <f>VLOOKUP(I218,'사업장현황(25하)'!$A$2:$T$1836,10,FALSE)</f>
        <v>#N/A</v>
      </c>
      <c r="T218" s="190" t="e">
        <f>VLOOKUP(I218,'사업장현황(25하)'!$A$2:$T$1836,12,FALSE)</f>
        <v>#N/A</v>
      </c>
      <c r="U218" s="219" t="e">
        <f>VLOOKUP(I218,'25하-천안140'!$J$3:$AV$1569,13,FALSE)</f>
        <v>#N/A</v>
      </c>
      <c r="V218" s="179" t="e">
        <f>VLOOKUP(I218,'25하-천안140'!$J$3:$AV$1569,14,FALSE)</f>
        <v>#N/A</v>
      </c>
      <c r="W218" s="179" t="e">
        <f>VLOOKUP(I218,'사업장현황(25하)'!$A$2:$T$1836,11,FALSE)</f>
        <v>#N/A</v>
      </c>
      <c r="X218" s="179"/>
      <c r="Y218" s="219"/>
      <c r="Z218" s="180"/>
      <c r="AA218" s="180"/>
      <c r="AB218" s="212"/>
      <c r="AC218" s="180">
        <f t="shared" si="6"/>
        <v>0</v>
      </c>
      <c r="AD218" s="219"/>
      <c r="AE218" s="180"/>
      <c r="AF218" s="219"/>
      <c r="AG218" s="180"/>
      <c r="AH218" s="299">
        <f t="shared" si="5"/>
        <v>0</v>
      </c>
      <c r="AI218" s="290"/>
    </row>
    <row r="219" spans="1:98" s="186" customFormat="1" ht="24.95" customHeight="1">
      <c r="A219" s="196"/>
      <c r="B219" s="196"/>
      <c r="C219" s="196"/>
      <c r="D219" s="219"/>
      <c r="E219" s="219" t="str">
        <f>HLOOKUP(WEEKDAY(D219,2),data!$A$1:$G$2,2)</f>
        <v>(토)</v>
      </c>
      <c r="F219" s="196"/>
      <c r="G219" s="196"/>
      <c r="H219" s="196"/>
      <c r="I219" s="249"/>
      <c r="J219" s="196" t="e">
        <f>VLOOKUP(I219,'25하-천안140'!$J$3:$AV$1569,2,FALSE)</f>
        <v>#N/A</v>
      </c>
      <c r="K219" s="289" t="e">
        <f>VLOOKUP(I219,'사업장현황(25하)'!$A$2:$T$1836,13,FALSE)</f>
        <v>#N/A</v>
      </c>
      <c r="L219" s="289" t="e">
        <f>VLOOKUP(I219,'사업장현황(25하)'!$A$2:$T$1836,14,FALSE)</f>
        <v>#N/A</v>
      </c>
      <c r="M219" s="190" t="e">
        <f>VLOOKUP(I219,'사업장현황(25하)'!$A$2:$T$1836,2,FALSE)</f>
        <v>#N/A</v>
      </c>
      <c r="N219" s="190" t="e">
        <f>VLOOKUP(I219,'사업장현황(25하)'!$A$2:$T$1836,4,FALSE)</f>
        <v>#N/A</v>
      </c>
      <c r="O219" s="196" t="e">
        <f>VLOOKUP(I219,'사업장현황(25하)'!$A$2:$T$1836,6,FALSE)</f>
        <v>#N/A</v>
      </c>
      <c r="P219" s="196" t="e">
        <f>VLOOKUP(I219,'사업장현황(25하)'!$A$2:$T$1836,7,FALSE)</f>
        <v>#N/A</v>
      </c>
      <c r="Q219" s="196" t="e">
        <f>VLOOKUP(I219,'사업장현황(25하)'!$A$2:$T$1836,8,FALSE)</f>
        <v>#N/A</v>
      </c>
      <c r="R219" s="196" t="e">
        <f>VLOOKUP(I219,'사업장현황(25하)'!$A$2:$T$1836,9,FALSE)</f>
        <v>#N/A</v>
      </c>
      <c r="S219" s="196" t="e">
        <f>VLOOKUP(I219,'사업장현황(25하)'!$A$2:$T$1836,10,FALSE)</f>
        <v>#N/A</v>
      </c>
      <c r="T219" s="190" t="e">
        <f>VLOOKUP(I219,'사업장현황(25하)'!$A$2:$T$1836,12,FALSE)</f>
        <v>#N/A</v>
      </c>
      <c r="U219" s="219" t="e">
        <f>VLOOKUP(I219,'25하-천안140'!$J$3:$AV$1569,13,FALSE)</f>
        <v>#N/A</v>
      </c>
      <c r="V219" s="179" t="e">
        <f>VLOOKUP(I219,'25하-천안140'!$J$3:$AV$1569,14,FALSE)</f>
        <v>#N/A</v>
      </c>
      <c r="W219" s="179" t="e">
        <f>VLOOKUP(I219,'사업장현황(25하)'!$A$2:$T$1836,11,FALSE)</f>
        <v>#N/A</v>
      </c>
      <c r="X219" s="179"/>
      <c r="Y219" s="219"/>
      <c r="Z219" s="180"/>
      <c r="AA219" s="180"/>
      <c r="AB219" s="212"/>
      <c r="AC219" s="180">
        <f t="shared" si="6"/>
        <v>0</v>
      </c>
      <c r="AD219" s="219"/>
      <c r="AE219" s="180"/>
      <c r="AF219" s="219"/>
      <c r="AG219" s="180"/>
      <c r="AH219" s="299">
        <f t="shared" si="5"/>
        <v>0</v>
      </c>
      <c r="AI219" s="197"/>
      <c r="CD219" s="187"/>
      <c r="CT219" s="188"/>
    </row>
    <row r="220" spans="1:98" s="186" customFormat="1" ht="24.95" customHeight="1">
      <c r="A220" s="196"/>
      <c r="B220" s="196"/>
      <c r="C220" s="196"/>
      <c r="D220" s="219"/>
      <c r="E220" s="219" t="str">
        <f>HLOOKUP(WEEKDAY(D220,2),data!$A$1:$G$2,2)</f>
        <v>(토)</v>
      </c>
      <c r="F220" s="196"/>
      <c r="G220" s="196"/>
      <c r="H220" s="196"/>
      <c r="I220" s="249"/>
      <c r="J220" s="196" t="e">
        <f>VLOOKUP(I220,'25하-천안140'!$J$3:$AV$1569,2,FALSE)</f>
        <v>#N/A</v>
      </c>
      <c r="K220" s="289" t="e">
        <f>VLOOKUP(I220,'사업장현황(25하)'!$A$2:$T$1836,13,FALSE)</f>
        <v>#N/A</v>
      </c>
      <c r="L220" s="289" t="e">
        <f>VLOOKUP(I220,'사업장현황(25하)'!$A$2:$T$1836,14,FALSE)</f>
        <v>#N/A</v>
      </c>
      <c r="M220" s="190" t="e">
        <f>VLOOKUP(I220,'사업장현황(25하)'!$A$2:$T$1836,2,FALSE)</f>
        <v>#N/A</v>
      </c>
      <c r="N220" s="190" t="e">
        <f>VLOOKUP(I220,'사업장현황(25하)'!$A$2:$T$1836,4,FALSE)</f>
        <v>#N/A</v>
      </c>
      <c r="O220" s="196" t="e">
        <f>VLOOKUP(I220,'사업장현황(25하)'!$A$2:$T$1836,6,FALSE)</f>
        <v>#N/A</v>
      </c>
      <c r="P220" s="196" t="e">
        <f>VLOOKUP(I220,'사업장현황(25하)'!$A$2:$T$1836,7,FALSE)</f>
        <v>#N/A</v>
      </c>
      <c r="Q220" s="196" t="e">
        <f>VLOOKUP(I220,'사업장현황(25하)'!$A$2:$T$1836,8,FALSE)</f>
        <v>#N/A</v>
      </c>
      <c r="R220" s="196" t="e">
        <f>VLOOKUP(I220,'사업장현황(25하)'!$A$2:$T$1836,9,FALSE)</f>
        <v>#N/A</v>
      </c>
      <c r="S220" s="196" t="e">
        <f>VLOOKUP(I220,'사업장현황(25하)'!$A$2:$T$1836,10,FALSE)</f>
        <v>#N/A</v>
      </c>
      <c r="T220" s="190" t="e">
        <f>VLOOKUP(I220,'사업장현황(25하)'!$A$2:$T$1836,12,FALSE)</f>
        <v>#N/A</v>
      </c>
      <c r="U220" s="219" t="e">
        <f>VLOOKUP(I220,'25하-천안140'!$J$3:$AV$1569,13,FALSE)</f>
        <v>#N/A</v>
      </c>
      <c r="V220" s="179" t="e">
        <f>VLOOKUP(I220,'25하-천안140'!$J$3:$AV$1569,14,FALSE)</f>
        <v>#N/A</v>
      </c>
      <c r="W220" s="179" t="e">
        <f>VLOOKUP(I220,'사업장현황(25하)'!$A$2:$T$1836,11,FALSE)</f>
        <v>#N/A</v>
      </c>
      <c r="X220" s="179"/>
      <c r="Y220" s="219"/>
      <c r="Z220" s="180"/>
      <c r="AA220" s="180"/>
      <c r="AB220" s="212"/>
      <c r="AC220" s="180">
        <f t="shared" si="6"/>
        <v>0</v>
      </c>
      <c r="AD220" s="219"/>
      <c r="AE220" s="180"/>
      <c r="AF220" s="219"/>
      <c r="AG220" s="180"/>
      <c r="AH220" s="299">
        <f t="shared" si="5"/>
        <v>0</v>
      </c>
      <c r="AI220" s="197"/>
      <c r="CD220" s="187"/>
      <c r="CT220" s="188"/>
    </row>
    <row r="221" spans="1:98" s="186" customFormat="1" ht="24.95" customHeight="1">
      <c r="A221" s="196"/>
      <c r="B221" s="196"/>
      <c r="C221" s="196"/>
      <c r="D221" s="219"/>
      <c r="E221" s="219" t="str">
        <f>HLOOKUP(WEEKDAY(D221,2),data!$A$1:$G$2,2)</f>
        <v>(토)</v>
      </c>
      <c r="F221" s="196"/>
      <c r="G221" s="196"/>
      <c r="H221" s="196"/>
      <c r="I221" s="249"/>
      <c r="J221" s="196" t="e">
        <f>VLOOKUP(I221,'25하-천안140'!$J$3:$AV$1569,2,FALSE)</f>
        <v>#N/A</v>
      </c>
      <c r="K221" s="289" t="e">
        <f>VLOOKUP(I221,'사업장현황(25하)'!$A$2:$T$1836,13,FALSE)</f>
        <v>#N/A</v>
      </c>
      <c r="L221" s="289" t="e">
        <f>VLOOKUP(I221,'사업장현황(25하)'!$A$2:$T$1836,14,FALSE)</f>
        <v>#N/A</v>
      </c>
      <c r="M221" s="190" t="e">
        <f>VLOOKUP(I221,'사업장현황(25하)'!$A$2:$T$1836,2,FALSE)</f>
        <v>#N/A</v>
      </c>
      <c r="N221" s="190" t="e">
        <f>VLOOKUP(I221,'사업장현황(25하)'!$A$2:$T$1836,4,FALSE)</f>
        <v>#N/A</v>
      </c>
      <c r="O221" s="196" t="e">
        <f>VLOOKUP(I221,'사업장현황(25하)'!$A$2:$T$1836,6,FALSE)</f>
        <v>#N/A</v>
      </c>
      <c r="P221" s="196" t="e">
        <f>VLOOKUP(I221,'사업장현황(25하)'!$A$2:$T$1836,7,FALSE)</f>
        <v>#N/A</v>
      </c>
      <c r="Q221" s="196" t="e">
        <f>VLOOKUP(I221,'사업장현황(25하)'!$A$2:$T$1836,8,FALSE)</f>
        <v>#N/A</v>
      </c>
      <c r="R221" s="196" t="e">
        <f>VLOOKUP(I221,'사업장현황(25하)'!$A$2:$T$1836,9,FALSE)</f>
        <v>#N/A</v>
      </c>
      <c r="S221" s="196" t="e">
        <f>VLOOKUP(I221,'사업장현황(25하)'!$A$2:$T$1836,10,FALSE)</f>
        <v>#N/A</v>
      </c>
      <c r="T221" s="190" t="e">
        <f>VLOOKUP(I221,'사업장현황(25하)'!$A$2:$T$1836,12,FALSE)</f>
        <v>#N/A</v>
      </c>
      <c r="U221" s="219" t="e">
        <f>VLOOKUP(I221,'25하-천안140'!$J$3:$AV$1569,13,FALSE)</f>
        <v>#N/A</v>
      </c>
      <c r="V221" s="179" t="e">
        <f>VLOOKUP(I221,'25하-천안140'!$J$3:$AV$1569,14,FALSE)</f>
        <v>#N/A</v>
      </c>
      <c r="W221" s="179" t="e">
        <f>VLOOKUP(I221,'사업장현황(25하)'!$A$2:$T$1836,11,FALSE)</f>
        <v>#N/A</v>
      </c>
      <c r="X221" s="179"/>
      <c r="Y221" s="219"/>
      <c r="Z221" s="180"/>
      <c r="AA221" s="180"/>
      <c r="AB221" s="212"/>
      <c r="AC221" s="180">
        <f t="shared" si="6"/>
        <v>0</v>
      </c>
      <c r="AD221" s="219"/>
      <c r="AE221" s="180"/>
      <c r="AF221" s="219"/>
      <c r="AG221" s="180"/>
      <c r="AH221" s="299">
        <f t="shared" si="5"/>
        <v>0</v>
      </c>
      <c r="AI221" s="197"/>
      <c r="CD221" s="187"/>
      <c r="CT221" s="188"/>
    </row>
    <row r="222" spans="1:98" s="186" customFormat="1" ht="24.95" customHeight="1">
      <c r="A222" s="196"/>
      <c r="B222" s="196"/>
      <c r="C222" s="196"/>
      <c r="D222" s="219"/>
      <c r="E222" s="219" t="str">
        <f>HLOOKUP(WEEKDAY(D222,2),data!$A$1:$G$2,2)</f>
        <v>(토)</v>
      </c>
      <c r="F222" s="196"/>
      <c r="G222" s="196"/>
      <c r="H222" s="196"/>
      <c r="I222" s="249"/>
      <c r="J222" s="196" t="e">
        <f>VLOOKUP(I222,'25하-천안140'!$J$3:$AV$1569,2,FALSE)</f>
        <v>#N/A</v>
      </c>
      <c r="K222" s="289" t="e">
        <f>VLOOKUP(I222,'사업장현황(25하)'!$A$2:$T$1836,13,FALSE)</f>
        <v>#N/A</v>
      </c>
      <c r="L222" s="289" t="e">
        <f>VLOOKUP(I222,'사업장현황(25하)'!$A$2:$T$1836,14,FALSE)</f>
        <v>#N/A</v>
      </c>
      <c r="M222" s="190" t="e">
        <f>VLOOKUP(I222,'사업장현황(25하)'!$A$2:$T$1836,2,FALSE)</f>
        <v>#N/A</v>
      </c>
      <c r="N222" s="190" t="e">
        <f>VLOOKUP(I222,'사업장현황(25하)'!$A$2:$T$1836,4,FALSE)</f>
        <v>#N/A</v>
      </c>
      <c r="O222" s="196" t="e">
        <f>VLOOKUP(I222,'사업장현황(25하)'!$A$2:$T$1836,6,FALSE)</f>
        <v>#N/A</v>
      </c>
      <c r="P222" s="196" t="e">
        <f>VLOOKUP(I222,'사업장현황(25하)'!$A$2:$T$1836,7,FALSE)</f>
        <v>#N/A</v>
      </c>
      <c r="Q222" s="196" t="e">
        <f>VLOOKUP(I222,'사업장현황(25하)'!$A$2:$T$1836,8,FALSE)</f>
        <v>#N/A</v>
      </c>
      <c r="R222" s="196" t="e">
        <f>VLOOKUP(I222,'사업장현황(25하)'!$A$2:$T$1836,9,FALSE)</f>
        <v>#N/A</v>
      </c>
      <c r="S222" s="196" t="e">
        <f>VLOOKUP(I222,'사업장현황(25하)'!$A$2:$T$1836,10,FALSE)</f>
        <v>#N/A</v>
      </c>
      <c r="T222" s="190" t="e">
        <f>VLOOKUP(I222,'사업장현황(25하)'!$A$2:$T$1836,12,FALSE)</f>
        <v>#N/A</v>
      </c>
      <c r="U222" s="219" t="e">
        <f>VLOOKUP(I222,'25하-천안140'!$J$3:$AV$1569,13,FALSE)</f>
        <v>#N/A</v>
      </c>
      <c r="V222" s="179" t="e">
        <f>VLOOKUP(I222,'25하-천안140'!$J$3:$AV$1569,14,FALSE)</f>
        <v>#N/A</v>
      </c>
      <c r="W222" s="179" t="e">
        <f>VLOOKUP(I222,'사업장현황(25하)'!$A$2:$T$1836,11,FALSE)</f>
        <v>#N/A</v>
      </c>
      <c r="X222" s="179"/>
      <c r="Y222" s="219"/>
      <c r="Z222" s="180"/>
      <c r="AA222" s="180"/>
      <c r="AB222" s="212"/>
      <c r="AC222" s="180">
        <f t="shared" si="6"/>
        <v>0</v>
      </c>
      <c r="AD222" s="219"/>
      <c r="AE222" s="180"/>
      <c r="AF222" s="219"/>
      <c r="AG222" s="180"/>
      <c r="AH222" s="299">
        <f t="shared" si="5"/>
        <v>0</v>
      </c>
      <c r="AI222" s="197"/>
      <c r="CD222" s="187"/>
      <c r="CT222" s="188"/>
    </row>
    <row r="223" spans="1:98" s="186" customFormat="1" ht="24.95" customHeight="1">
      <c r="A223" s="196"/>
      <c r="B223" s="196"/>
      <c r="C223" s="196"/>
      <c r="D223" s="219"/>
      <c r="E223" s="219" t="str">
        <f>HLOOKUP(WEEKDAY(D223,2),data!$A$1:$G$2,2)</f>
        <v>(토)</v>
      </c>
      <c r="F223" s="196"/>
      <c r="G223" s="196"/>
      <c r="H223" s="196"/>
      <c r="I223" s="249"/>
      <c r="J223" s="196" t="e">
        <f>VLOOKUP(I223,'25하-천안140'!$J$3:$AV$1569,2,FALSE)</f>
        <v>#N/A</v>
      </c>
      <c r="K223" s="289" t="e">
        <f>VLOOKUP(I223,'사업장현황(25하)'!$A$2:$T$1836,13,FALSE)</f>
        <v>#N/A</v>
      </c>
      <c r="L223" s="289" t="e">
        <f>VLOOKUP(I223,'사업장현황(25하)'!$A$2:$T$1836,14,FALSE)</f>
        <v>#N/A</v>
      </c>
      <c r="M223" s="190" t="e">
        <f>VLOOKUP(I223,'사업장현황(25하)'!$A$2:$T$1836,2,FALSE)</f>
        <v>#N/A</v>
      </c>
      <c r="N223" s="190" t="e">
        <f>VLOOKUP(I223,'사업장현황(25하)'!$A$2:$T$1836,4,FALSE)</f>
        <v>#N/A</v>
      </c>
      <c r="O223" s="196" t="e">
        <f>VLOOKUP(I223,'사업장현황(25하)'!$A$2:$T$1836,6,FALSE)</f>
        <v>#N/A</v>
      </c>
      <c r="P223" s="196" t="e">
        <f>VLOOKUP(I223,'사업장현황(25하)'!$A$2:$T$1836,7,FALSE)</f>
        <v>#N/A</v>
      </c>
      <c r="Q223" s="196" t="e">
        <f>VLOOKUP(I223,'사업장현황(25하)'!$A$2:$T$1836,8,FALSE)</f>
        <v>#N/A</v>
      </c>
      <c r="R223" s="196" t="e">
        <f>VLOOKUP(I223,'사업장현황(25하)'!$A$2:$T$1836,9,FALSE)</f>
        <v>#N/A</v>
      </c>
      <c r="S223" s="196" t="e">
        <f>VLOOKUP(I223,'사업장현황(25하)'!$A$2:$T$1836,10,FALSE)</f>
        <v>#N/A</v>
      </c>
      <c r="T223" s="190" t="e">
        <f>VLOOKUP(I223,'사업장현황(25하)'!$A$2:$T$1836,12,FALSE)</f>
        <v>#N/A</v>
      </c>
      <c r="U223" s="219" t="e">
        <f>VLOOKUP(I223,'25하-천안140'!$J$3:$AV$1569,13,FALSE)</f>
        <v>#N/A</v>
      </c>
      <c r="V223" s="179" t="e">
        <f>VLOOKUP(I223,'25하-천안140'!$J$3:$AV$1569,14,FALSE)</f>
        <v>#N/A</v>
      </c>
      <c r="W223" s="179" t="e">
        <f>VLOOKUP(I223,'사업장현황(25하)'!$A$2:$T$1836,11,FALSE)</f>
        <v>#N/A</v>
      </c>
      <c r="X223" s="179"/>
      <c r="Y223" s="219"/>
      <c r="Z223" s="180"/>
      <c r="AA223" s="180"/>
      <c r="AB223" s="212"/>
      <c r="AC223" s="180">
        <f t="shared" si="6"/>
        <v>0</v>
      </c>
      <c r="AD223" s="219"/>
      <c r="AE223" s="180"/>
      <c r="AF223" s="219"/>
      <c r="AG223" s="180"/>
      <c r="AH223" s="299">
        <f t="shared" si="5"/>
        <v>0</v>
      </c>
      <c r="AI223" s="197"/>
      <c r="CD223" s="187"/>
      <c r="CT223" s="188"/>
    </row>
    <row r="224" spans="1:98" s="186" customFormat="1" ht="24.95" customHeight="1">
      <c r="A224" s="196"/>
      <c r="B224" s="196"/>
      <c r="C224" s="196"/>
      <c r="D224" s="219"/>
      <c r="E224" s="219" t="str">
        <f>HLOOKUP(WEEKDAY(D224,2),data!$A$1:$G$2,2)</f>
        <v>(토)</v>
      </c>
      <c r="F224" s="196"/>
      <c r="G224" s="196"/>
      <c r="H224" s="196"/>
      <c r="I224" s="249"/>
      <c r="J224" s="196" t="e">
        <f>VLOOKUP(I224,'25하-천안140'!$J$3:$AV$1569,2,FALSE)</f>
        <v>#N/A</v>
      </c>
      <c r="K224" s="289" t="e">
        <f>VLOOKUP(I224,'사업장현황(25하)'!$A$2:$T$1836,13,FALSE)</f>
        <v>#N/A</v>
      </c>
      <c r="L224" s="289" t="e">
        <f>VLOOKUP(I224,'사업장현황(25하)'!$A$2:$T$1836,14,FALSE)</f>
        <v>#N/A</v>
      </c>
      <c r="M224" s="190" t="e">
        <f>VLOOKUP(I224,'사업장현황(25하)'!$A$2:$T$1836,2,FALSE)</f>
        <v>#N/A</v>
      </c>
      <c r="N224" s="190" t="e">
        <f>VLOOKUP(I224,'사업장현황(25하)'!$A$2:$T$1836,4,FALSE)</f>
        <v>#N/A</v>
      </c>
      <c r="O224" s="196" t="e">
        <f>VLOOKUP(I224,'사업장현황(25하)'!$A$2:$T$1836,6,FALSE)</f>
        <v>#N/A</v>
      </c>
      <c r="P224" s="196" t="e">
        <f>VLOOKUP(I224,'사업장현황(25하)'!$A$2:$T$1836,7,FALSE)</f>
        <v>#N/A</v>
      </c>
      <c r="Q224" s="196" t="e">
        <f>VLOOKUP(I224,'사업장현황(25하)'!$A$2:$T$1836,8,FALSE)</f>
        <v>#N/A</v>
      </c>
      <c r="R224" s="196" t="e">
        <f>VLOOKUP(I224,'사업장현황(25하)'!$A$2:$T$1836,9,FALSE)</f>
        <v>#N/A</v>
      </c>
      <c r="S224" s="196" t="e">
        <f>VLOOKUP(I224,'사업장현황(25하)'!$A$2:$T$1836,10,FALSE)</f>
        <v>#N/A</v>
      </c>
      <c r="T224" s="190" t="e">
        <f>VLOOKUP(I224,'사업장현황(25하)'!$A$2:$T$1836,12,FALSE)</f>
        <v>#N/A</v>
      </c>
      <c r="U224" s="219" t="e">
        <f>VLOOKUP(I224,'25하-천안140'!$J$3:$AV$1569,13,FALSE)</f>
        <v>#N/A</v>
      </c>
      <c r="V224" s="179" t="e">
        <f>VLOOKUP(I224,'25하-천안140'!$J$3:$AV$1569,14,FALSE)</f>
        <v>#N/A</v>
      </c>
      <c r="W224" s="179" t="e">
        <f>VLOOKUP(I224,'사업장현황(25하)'!$A$2:$T$1836,11,FALSE)</f>
        <v>#N/A</v>
      </c>
      <c r="X224" s="179"/>
      <c r="Y224" s="219"/>
      <c r="Z224" s="180"/>
      <c r="AA224" s="180"/>
      <c r="AB224" s="212"/>
      <c r="AC224" s="180">
        <f t="shared" si="6"/>
        <v>0</v>
      </c>
      <c r="AD224" s="219"/>
      <c r="AE224" s="180"/>
      <c r="AF224" s="219"/>
      <c r="AG224" s="180"/>
      <c r="AH224" s="299">
        <f t="shared" si="5"/>
        <v>0</v>
      </c>
      <c r="AI224" s="197"/>
      <c r="CD224" s="187"/>
      <c r="CT224" s="188"/>
    </row>
    <row r="225" spans="1:98" s="186" customFormat="1" ht="24.95" customHeight="1">
      <c r="A225" s="196"/>
      <c r="B225" s="196"/>
      <c r="C225" s="196"/>
      <c r="D225" s="219"/>
      <c r="E225" s="219" t="str">
        <f>HLOOKUP(WEEKDAY(D225,2),data!$A$1:$G$2,2)</f>
        <v>(토)</v>
      </c>
      <c r="F225" s="196"/>
      <c r="G225" s="196"/>
      <c r="H225" s="196"/>
      <c r="I225" s="249"/>
      <c r="J225" s="196" t="e">
        <f>VLOOKUP(I225,'25하-천안140'!$J$3:$AV$1569,2,FALSE)</f>
        <v>#N/A</v>
      </c>
      <c r="K225" s="289" t="e">
        <f>VLOOKUP(I225,'사업장현황(25하)'!$A$2:$T$1836,13,FALSE)</f>
        <v>#N/A</v>
      </c>
      <c r="L225" s="289" t="e">
        <f>VLOOKUP(I225,'사업장현황(25하)'!$A$2:$T$1836,14,FALSE)</f>
        <v>#N/A</v>
      </c>
      <c r="M225" s="190" t="e">
        <f>VLOOKUP(I225,'사업장현황(25하)'!$A$2:$T$1836,2,FALSE)</f>
        <v>#N/A</v>
      </c>
      <c r="N225" s="190" t="e">
        <f>VLOOKUP(I225,'사업장현황(25하)'!$A$2:$T$1836,4,FALSE)</f>
        <v>#N/A</v>
      </c>
      <c r="O225" s="196" t="e">
        <f>VLOOKUP(I225,'사업장현황(25하)'!$A$2:$T$1836,6,FALSE)</f>
        <v>#N/A</v>
      </c>
      <c r="P225" s="196" t="e">
        <f>VLOOKUP(I225,'사업장현황(25하)'!$A$2:$T$1836,7,FALSE)</f>
        <v>#N/A</v>
      </c>
      <c r="Q225" s="196" t="e">
        <f>VLOOKUP(I225,'사업장현황(25하)'!$A$2:$T$1836,8,FALSE)</f>
        <v>#N/A</v>
      </c>
      <c r="R225" s="196" t="e">
        <f>VLOOKUP(I225,'사업장현황(25하)'!$A$2:$T$1836,9,FALSE)</f>
        <v>#N/A</v>
      </c>
      <c r="S225" s="196" t="e">
        <f>VLOOKUP(I225,'사업장현황(25하)'!$A$2:$T$1836,10,FALSE)</f>
        <v>#N/A</v>
      </c>
      <c r="T225" s="190" t="e">
        <f>VLOOKUP(I225,'사업장현황(25하)'!$A$2:$T$1836,12,FALSE)</f>
        <v>#N/A</v>
      </c>
      <c r="U225" s="219" t="e">
        <f>VLOOKUP(I225,'25하-천안140'!$J$3:$AV$1569,13,FALSE)</f>
        <v>#N/A</v>
      </c>
      <c r="V225" s="179" t="e">
        <f>VLOOKUP(I225,'25하-천안140'!$J$3:$AV$1569,14,FALSE)</f>
        <v>#N/A</v>
      </c>
      <c r="W225" s="179" t="e">
        <f>VLOOKUP(I225,'사업장현황(25하)'!$A$2:$T$1836,11,FALSE)</f>
        <v>#N/A</v>
      </c>
      <c r="X225" s="179"/>
      <c r="Y225" s="219"/>
      <c r="Z225" s="180"/>
      <c r="AA225" s="180"/>
      <c r="AB225" s="212"/>
      <c r="AC225" s="180">
        <f t="shared" si="6"/>
        <v>0</v>
      </c>
      <c r="AD225" s="219"/>
      <c r="AE225" s="180"/>
      <c r="AF225" s="219"/>
      <c r="AG225" s="180"/>
      <c r="AH225" s="299">
        <f t="shared" si="5"/>
        <v>0</v>
      </c>
      <c r="AI225" s="197"/>
      <c r="CD225" s="187"/>
      <c r="CT225" s="188"/>
    </row>
    <row r="226" spans="1:98" s="186" customFormat="1" ht="24.95" customHeight="1">
      <c r="A226" s="196"/>
      <c r="B226" s="196"/>
      <c r="C226" s="196"/>
      <c r="D226" s="219"/>
      <c r="E226" s="219" t="str">
        <f>HLOOKUP(WEEKDAY(D226,2),data!$A$1:$G$2,2)</f>
        <v>(토)</v>
      </c>
      <c r="F226" s="196"/>
      <c r="G226" s="196"/>
      <c r="H226" s="196"/>
      <c r="I226" s="249"/>
      <c r="J226" s="196" t="e">
        <f>VLOOKUP(I226,'25하-천안140'!$J$3:$AV$1569,2,FALSE)</f>
        <v>#N/A</v>
      </c>
      <c r="K226" s="289" t="e">
        <f>VLOOKUP(I226,'사업장현황(25하)'!$A$2:$T$1836,13,FALSE)</f>
        <v>#N/A</v>
      </c>
      <c r="L226" s="289" t="e">
        <f>VLOOKUP(I226,'사업장현황(25하)'!$A$2:$T$1836,14,FALSE)</f>
        <v>#N/A</v>
      </c>
      <c r="M226" s="190" t="e">
        <f>VLOOKUP(I226,'사업장현황(25하)'!$A$2:$T$1836,2,FALSE)</f>
        <v>#N/A</v>
      </c>
      <c r="N226" s="190" t="e">
        <f>VLOOKUP(I226,'사업장현황(25하)'!$A$2:$T$1836,4,FALSE)</f>
        <v>#N/A</v>
      </c>
      <c r="O226" s="196" t="e">
        <f>VLOOKUP(I226,'사업장현황(25하)'!$A$2:$T$1836,6,FALSE)</f>
        <v>#N/A</v>
      </c>
      <c r="P226" s="196" t="e">
        <f>VLOOKUP(I226,'사업장현황(25하)'!$A$2:$T$1836,7,FALSE)</f>
        <v>#N/A</v>
      </c>
      <c r="Q226" s="196" t="e">
        <f>VLOOKUP(I226,'사업장현황(25하)'!$A$2:$T$1836,8,FALSE)</f>
        <v>#N/A</v>
      </c>
      <c r="R226" s="196" t="e">
        <f>VLOOKUP(I226,'사업장현황(25하)'!$A$2:$T$1836,9,FALSE)</f>
        <v>#N/A</v>
      </c>
      <c r="S226" s="196" t="e">
        <f>VLOOKUP(I226,'사업장현황(25하)'!$A$2:$T$1836,10,FALSE)</f>
        <v>#N/A</v>
      </c>
      <c r="T226" s="190" t="e">
        <f>VLOOKUP(I226,'사업장현황(25하)'!$A$2:$T$1836,12,FALSE)</f>
        <v>#N/A</v>
      </c>
      <c r="U226" s="219" t="e">
        <f>VLOOKUP(I226,'25하-천안140'!$J$3:$AV$1569,13,FALSE)</f>
        <v>#N/A</v>
      </c>
      <c r="V226" s="179" t="e">
        <f>VLOOKUP(I226,'25하-천안140'!$J$3:$AV$1569,14,FALSE)</f>
        <v>#N/A</v>
      </c>
      <c r="W226" s="179" t="e">
        <f>VLOOKUP(I226,'사업장현황(25하)'!$A$2:$T$1836,11,FALSE)</f>
        <v>#N/A</v>
      </c>
      <c r="X226" s="179"/>
      <c r="Y226" s="219"/>
      <c r="Z226" s="180"/>
      <c r="AA226" s="180"/>
      <c r="AB226" s="212"/>
      <c r="AC226" s="180">
        <f t="shared" si="6"/>
        <v>0</v>
      </c>
      <c r="AD226" s="219"/>
      <c r="AE226" s="180"/>
      <c r="AF226" s="219"/>
      <c r="AG226" s="180"/>
      <c r="AH226" s="299">
        <f t="shared" si="5"/>
        <v>0</v>
      </c>
      <c r="AI226" s="197"/>
      <c r="CD226" s="187"/>
      <c r="CT226" s="188"/>
    </row>
    <row r="227" spans="1:98" s="186" customFormat="1" ht="24.95" customHeight="1">
      <c r="A227" s="196"/>
      <c r="B227" s="196"/>
      <c r="C227" s="196"/>
      <c r="D227" s="219"/>
      <c r="E227" s="219" t="str">
        <f>HLOOKUP(WEEKDAY(D227,2),data!$A$1:$G$2,2)</f>
        <v>(토)</v>
      </c>
      <c r="F227" s="196"/>
      <c r="G227" s="196"/>
      <c r="H227" s="196"/>
      <c r="I227" s="249"/>
      <c r="J227" s="196" t="e">
        <f>VLOOKUP(I227,'25하-천안140'!$J$3:$AV$1569,2,FALSE)</f>
        <v>#N/A</v>
      </c>
      <c r="K227" s="289" t="e">
        <f>VLOOKUP(I227,'사업장현황(25하)'!$A$2:$T$1836,13,FALSE)</f>
        <v>#N/A</v>
      </c>
      <c r="L227" s="289" t="e">
        <f>VLOOKUP(I227,'사업장현황(25하)'!$A$2:$T$1836,14,FALSE)</f>
        <v>#N/A</v>
      </c>
      <c r="M227" s="190" t="e">
        <f>VLOOKUP(I227,'사업장현황(25하)'!$A$2:$T$1836,2,FALSE)</f>
        <v>#N/A</v>
      </c>
      <c r="N227" s="190" t="e">
        <f>VLOOKUP(I227,'사업장현황(25하)'!$A$2:$T$1836,4,FALSE)</f>
        <v>#N/A</v>
      </c>
      <c r="O227" s="196" t="e">
        <f>VLOOKUP(I227,'사업장현황(25하)'!$A$2:$T$1836,6,FALSE)</f>
        <v>#N/A</v>
      </c>
      <c r="P227" s="196" t="e">
        <f>VLOOKUP(I227,'사업장현황(25하)'!$A$2:$T$1836,7,FALSE)</f>
        <v>#N/A</v>
      </c>
      <c r="Q227" s="196" t="e">
        <f>VLOOKUP(I227,'사업장현황(25하)'!$A$2:$T$1836,8,FALSE)</f>
        <v>#N/A</v>
      </c>
      <c r="R227" s="196" t="e">
        <f>VLOOKUP(I227,'사업장현황(25하)'!$A$2:$T$1836,9,FALSE)</f>
        <v>#N/A</v>
      </c>
      <c r="S227" s="196" t="e">
        <f>VLOOKUP(I227,'사업장현황(25하)'!$A$2:$T$1836,10,FALSE)</f>
        <v>#N/A</v>
      </c>
      <c r="T227" s="190" t="e">
        <f>VLOOKUP(I227,'사업장현황(25하)'!$A$2:$T$1836,12,FALSE)</f>
        <v>#N/A</v>
      </c>
      <c r="U227" s="219" t="e">
        <f>VLOOKUP(I227,'25하-천안140'!$J$3:$AV$1569,13,FALSE)</f>
        <v>#N/A</v>
      </c>
      <c r="V227" s="179" t="e">
        <f>VLOOKUP(I227,'25하-천안140'!$J$3:$AV$1569,14,FALSE)</f>
        <v>#N/A</v>
      </c>
      <c r="W227" s="179" t="e">
        <f>VLOOKUP(I227,'사업장현황(25하)'!$A$2:$T$1836,11,FALSE)</f>
        <v>#N/A</v>
      </c>
      <c r="X227" s="179"/>
      <c r="Y227" s="219"/>
      <c r="Z227" s="180"/>
      <c r="AA227" s="180"/>
      <c r="AB227" s="212"/>
      <c r="AC227" s="180">
        <f t="shared" si="6"/>
        <v>0</v>
      </c>
      <c r="AD227" s="219"/>
      <c r="AE227" s="180"/>
      <c r="AF227" s="219"/>
      <c r="AG227" s="180"/>
      <c r="AH227" s="299">
        <f t="shared" si="5"/>
        <v>0</v>
      </c>
      <c r="AI227" s="197"/>
      <c r="CD227" s="187"/>
      <c r="CT227" s="188"/>
    </row>
    <row r="228" spans="1:98" s="186" customFormat="1" ht="25.15" customHeight="1">
      <c r="A228" s="196"/>
      <c r="B228" s="196"/>
      <c r="C228" s="196"/>
      <c r="D228" s="219"/>
      <c r="E228" s="219" t="str">
        <f>HLOOKUP(WEEKDAY(D228,2),data!$A$1:$G$2,2)</f>
        <v>(토)</v>
      </c>
      <c r="F228" s="196"/>
      <c r="G228" s="196"/>
      <c r="H228" s="196"/>
      <c r="I228" s="249"/>
      <c r="J228" s="196" t="e">
        <f>VLOOKUP(I228,'25하-천안140'!$J$3:$AV$1569,2,FALSE)</f>
        <v>#N/A</v>
      </c>
      <c r="K228" s="289" t="e">
        <f>VLOOKUP(I228,'사업장현황(25하)'!$A$2:$T$1836,13,FALSE)</f>
        <v>#N/A</v>
      </c>
      <c r="L228" s="289" t="e">
        <f>VLOOKUP(I228,'사업장현황(25하)'!$A$2:$T$1836,14,FALSE)</f>
        <v>#N/A</v>
      </c>
      <c r="M228" s="190" t="e">
        <f>VLOOKUP(I228,'사업장현황(25하)'!$A$2:$T$1836,2,FALSE)</f>
        <v>#N/A</v>
      </c>
      <c r="N228" s="190" t="e">
        <f>VLOOKUP(I228,'사업장현황(25하)'!$A$2:$T$1836,4,FALSE)</f>
        <v>#N/A</v>
      </c>
      <c r="O228" s="196" t="e">
        <f>VLOOKUP(I228,'사업장현황(25하)'!$A$2:$T$1836,6,FALSE)</f>
        <v>#N/A</v>
      </c>
      <c r="P228" s="196" t="e">
        <f>VLOOKUP(I228,'사업장현황(25하)'!$A$2:$T$1836,7,FALSE)</f>
        <v>#N/A</v>
      </c>
      <c r="Q228" s="196" t="e">
        <f>VLOOKUP(I228,'사업장현황(25하)'!$A$2:$T$1836,8,FALSE)</f>
        <v>#N/A</v>
      </c>
      <c r="R228" s="196" t="e">
        <f>VLOOKUP(I228,'사업장현황(25하)'!$A$2:$T$1836,9,FALSE)</f>
        <v>#N/A</v>
      </c>
      <c r="S228" s="196" t="e">
        <f>VLOOKUP(I228,'사업장현황(25하)'!$A$2:$T$1836,10,FALSE)</f>
        <v>#N/A</v>
      </c>
      <c r="T228" s="190" t="e">
        <f>VLOOKUP(I228,'사업장현황(25하)'!$A$2:$T$1836,12,FALSE)</f>
        <v>#N/A</v>
      </c>
      <c r="U228" s="219" t="e">
        <f>VLOOKUP(I228,'25하-천안140'!$J$3:$AV$1569,13,FALSE)</f>
        <v>#N/A</v>
      </c>
      <c r="V228" s="179" t="e">
        <f>VLOOKUP(I228,'25하-천안140'!$J$3:$AV$1569,14,FALSE)</f>
        <v>#N/A</v>
      </c>
      <c r="W228" s="179" t="e">
        <f>VLOOKUP(I228,'사업장현황(25하)'!$A$2:$T$1836,11,FALSE)</f>
        <v>#N/A</v>
      </c>
      <c r="X228" s="179"/>
      <c r="Y228" s="219"/>
      <c r="Z228" s="180"/>
      <c r="AA228" s="180"/>
      <c r="AB228" s="212"/>
      <c r="AC228" s="180">
        <f t="shared" si="6"/>
        <v>0</v>
      </c>
      <c r="AD228" s="219"/>
      <c r="AE228" s="180"/>
      <c r="AF228" s="219"/>
      <c r="AG228" s="180"/>
      <c r="AH228" s="299">
        <f t="shared" si="5"/>
        <v>0</v>
      </c>
      <c r="AI228" s="197"/>
      <c r="CD228" s="187"/>
      <c r="CT228" s="188"/>
    </row>
    <row r="229" spans="1:98" s="186" customFormat="1" ht="25.15" customHeight="1">
      <c r="A229" s="196"/>
      <c r="B229" s="196"/>
      <c r="C229" s="196"/>
      <c r="D229" s="219"/>
      <c r="E229" s="219" t="str">
        <f>HLOOKUP(WEEKDAY(D229,2),data!$A$1:$G$2,2)</f>
        <v>(토)</v>
      </c>
      <c r="F229" s="196"/>
      <c r="G229" s="196"/>
      <c r="H229" s="196"/>
      <c r="I229" s="249"/>
      <c r="J229" s="196" t="e">
        <f>VLOOKUP(I229,'25하-천안140'!$J$3:$AV$1569,2,FALSE)</f>
        <v>#N/A</v>
      </c>
      <c r="K229" s="289" t="e">
        <f>VLOOKUP(I229,'사업장현황(25하)'!$A$2:$T$1836,13,FALSE)</f>
        <v>#N/A</v>
      </c>
      <c r="L229" s="289" t="e">
        <f>VLOOKUP(I229,'사업장현황(25하)'!$A$2:$T$1836,14,FALSE)</f>
        <v>#N/A</v>
      </c>
      <c r="M229" s="190" t="e">
        <f>VLOOKUP(I229,'사업장현황(25하)'!$A$2:$T$1836,2,FALSE)</f>
        <v>#N/A</v>
      </c>
      <c r="N229" s="190" t="e">
        <f>VLOOKUP(I229,'사업장현황(25하)'!$A$2:$T$1836,4,FALSE)</f>
        <v>#N/A</v>
      </c>
      <c r="O229" s="196" t="e">
        <f>VLOOKUP(I229,'사업장현황(25하)'!$A$2:$T$1836,6,FALSE)</f>
        <v>#N/A</v>
      </c>
      <c r="P229" s="196" t="e">
        <f>VLOOKUP(I229,'사업장현황(25하)'!$A$2:$T$1836,7,FALSE)</f>
        <v>#N/A</v>
      </c>
      <c r="Q229" s="196" t="e">
        <f>VLOOKUP(I229,'사업장현황(25하)'!$A$2:$T$1836,8,FALSE)</f>
        <v>#N/A</v>
      </c>
      <c r="R229" s="196" t="e">
        <f>VLOOKUP(I229,'사업장현황(25하)'!$A$2:$T$1836,9,FALSE)</f>
        <v>#N/A</v>
      </c>
      <c r="S229" s="196" t="e">
        <f>VLOOKUP(I229,'사업장현황(25하)'!$A$2:$T$1836,10,FALSE)</f>
        <v>#N/A</v>
      </c>
      <c r="T229" s="190" t="e">
        <f>VLOOKUP(I229,'사업장현황(25하)'!$A$2:$T$1836,12,FALSE)</f>
        <v>#N/A</v>
      </c>
      <c r="U229" s="219" t="e">
        <f>VLOOKUP(I229,'25하-천안140'!$J$3:$AV$1569,13,FALSE)</f>
        <v>#N/A</v>
      </c>
      <c r="V229" s="179" t="e">
        <f>VLOOKUP(I229,'25하-천안140'!$J$3:$AV$1569,14,FALSE)</f>
        <v>#N/A</v>
      </c>
      <c r="W229" s="179" t="e">
        <f>VLOOKUP(I229,'사업장현황(25하)'!$A$2:$T$1836,11,FALSE)</f>
        <v>#N/A</v>
      </c>
      <c r="X229" s="179"/>
      <c r="Y229" s="318"/>
      <c r="Z229" s="180"/>
      <c r="AA229" s="180"/>
      <c r="AB229" s="212"/>
      <c r="AC229" s="180">
        <f t="shared" si="6"/>
        <v>0</v>
      </c>
      <c r="AD229" s="219"/>
      <c r="AE229" s="180"/>
      <c r="AF229" s="219"/>
      <c r="AG229" s="180"/>
      <c r="AH229" s="299">
        <f t="shared" si="5"/>
        <v>0</v>
      </c>
      <c r="AI229" s="197"/>
      <c r="CD229" s="187"/>
      <c r="CT229" s="188"/>
    </row>
    <row r="230" spans="1:98" s="186" customFormat="1" ht="25.15" customHeight="1">
      <c r="A230" s="196"/>
      <c r="B230" s="196"/>
      <c r="C230" s="196"/>
      <c r="D230" s="219"/>
      <c r="E230" s="219" t="str">
        <f>HLOOKUP(WEEKDAY(D230,2),data!$A$1:$G$2,2)</f>
        <v>(토)</v>
      </c>
      <c r="F230" s="196"/>
      <c r="G230" s="196"/>
      <c r="H230" s="196"/>
      <c r="I230" s="249"/>
      <c r="J230" s="196" t="e">
        <f>VLOOKUP(I230,'25하-천안140'!$J$3:$AV$1569,2,FALSE)</f>
        <v>#N/A</v>
      </c>
      <c r="K230" s="289" t="e">
        <f>VLOOKUP(I230,'사업장현황(25하)'!$A$2:$T$1836,13,FALSE)</f>
        <v>#N/A</v>
      </c>
      <c r="L230" s="289" t="e">
        <f>VLOOKUP(I230,'사업장현황(25하)'!$A$2:$T$1836,14,FALSE)</f>
        <v>#N/A</v>
      </c>
      <c r="M230" s="190" t="e">
        <f>VLOOKUP(I230,'사업장현황(25하)'!$A$2:$T$1836,2,FALSE)</f>
        <v>#N/A</v>
      </c>
      <c r="N230" s="190" t="e">
        <f>VLOOKUP(I230,'사업장현황(25하)'!$A$2:$T$1836,4,FALSE)</f>
        <v>#N/A</v>
      </c>
      <c r="O230" s="196" t="e">
        <f>VLOOKUP(I230,'사업장현황(25하)'!$A$2:$T$1836,6,FALSE)</f>
        <v>#N/A</v>
      </c>
      <c r="P230" s="196" t="e">
        <f>VLOOKUP(I230,'사업장현황(25하)'!$A$2:$T$1836,7,FALSE)</f>
        <v>#N/A</v>
      </c>
      <c r="Q230" s="196" t="e">
        <f>VLOOKUP(I230,'사업장현황(25하)'!$A$2:$T$1836,8,FALSE)</f>
        <v>#N/A</v>
      </c>
      <c r="R230" s="196" t="e">
        <f>VLOOKUP(I230,'사업장현황(25하)'!$A$2:$T$1836,9,FALSE)</f>
        <v>#N/A</v>
      </c>
      <c r="S230" s="196" t="e">
        <f>VLOOKUP(I230,'사업장현황(25하)'!$A$2:$T$1836,10,FALSE)</f>
        <v>#N/A</v>
      </c>
      <c r="T230" s="190" t="e">
        <f>VLOOKUP(I230,'사업장현황(25하)'!$A$2:$T$1836,12,FALSE)</f>
        <v>#N/A</v>
      </c>
      <c r="U230" s="219" t="e">
        <f>VLOOKUP(I230,'25하-천안140'!$J$3:$AV$1569,13,FALSE)</f>
        <v>#N/A</v>
      </c>
      <c r="V230" s="179" t="e">
        <f>VLOOKUP(I230,'25하-천안140'!$J$3:$AV$1569,14,FALSE)</f>
        <v>#N/A</v>
      </c>
      <c r="W230" s="179" t="e">
        <f>VLOOKUP(I230,'사업장현황(25하)'!$A$2:$T$1836,11,FALSE)</f>
        <v>#N/A</v>
      </c>
      <c r="X230" s="179"/>
      <c r="Y230" s="318"/>
      <c r="Z230" s="180"/>
      <c r="AA230" s="180"/>
      <c r="AB230" s="212"/>
      <c r="AC230" s="180">
        <f t="shared" si="6"/>
        <v>0</v>
      </c>
      <c r="AD230" s="219"/>
      <c r="AE230" s="180"/>
      <c r="AF230" s="219"/>
      <c r="AG230" s="180"/>
      <c r="AH230" s="299">
        <f t="shared" si="5"/>
        <v>0</v>
      </c>
      <c r="AI230" s="197"/>
      <c r="CD230" s="187"/>
      <c r="CT230" s="188"/>
    </row>
    <row r="231" spans="1:98" s="186" customFormat="1" ht="24.95" customHeight="1">
      <c r="A231" s="196"/>
      <c r="B231" s="196"/>
      <c r="C231" s="196"/>
      <c r="D231" s="219"/>
      <c r="E231" s="219" t="str">
        <f>HLOOKUP(WEEKDAY(D231,2),data!$A$1:$G$2,2)</f>
        <v>(토)</v>
      </c>
      <c r="F231" s="196"/>
      <c r="G231" s="196"/>
      <c r="H231" s="196"/>
      <c r="I231" s="249"/>
      <c r="J231" s="196" t="e">
        <f>VLOOKUP(I231,'25하-천안140'!$J$3:$AV$1569,2,FALSE)</f>
        <v>#N/A</v>
      </c>
      <c r="K231" s="289" t="e">
        <f>VLOOKUP(I231,'사업장현황(25하)'!$A$2:$T$1836,13,FALSE)</f>
        <v>#N/A</v>
      </c>
      <c r="L231" s="289" t="e">
        <f>VLOOKUP(I231,'사업장현황(25하)'!$A$2:$T$1836,14,FALSE)</f>
        <v>#N/A</v>
      </c>
      <c r="M231" s="190" t="e">
        <f>VLOOKUP(I231,'사업장현황(25하)'!$A$2:$T$1836,2,FALSE)</f>
        <v>#N/A</v>
      </c>
      <c r="N231" s="190" t="e">
        <f>VLOOKUP(I231,'사업장현황(25하)'!$A$2:$T$1836,4,FALSE)</f>
        <v>#N/A</v>
      </c>
      <c r="O231" s="196" t="e">
        <f>VLOOKUP(I231,'사업장현황(25하)'!$A$2:$T$1836,6,FALSE)</f>
        <v>#N/A</v>
      </c>
      <c r="P231" s="196" t="e">
        <f>VLOOKUP(I231,'사업장현황(25하)'!$A$2:$T$1836,7,FALSE)</f>
        <v>#N/A</v>
      </c>
      <c r="Q231" s="196" t="e">
        <f>VLOOKUP(I231,'사업장현황(25하)'!$A$2:$T$1836,8,FALSE)</f>
        <v>#N/A</v>
      </c>
      <c r="R231" s="196" t="e">
        <f>VLOOKUP(I231,'사업장현황(25하)'!$A$2:$T$1836,9,FALSE)</f>
        <v>#N/A</v>
      </c>
      <c r="S231" s="196" t="e">
        <f>VLOOKUP(I231,'사업장현황(25하)'!$A$2:$T$1836,10,FALSE)</f>
        <v>#N/A</v>
      </c>
      <c r="T231" s="190" t="e">
        <f>VLOOKUP(I231,'사업장현황(25하)'!$A$2:$T$1836,12,FALSE)</f>
        <v>#N/A</v>
      </c>
      <c r="U231" s="219" t="e">
        <f>VLOOKUP(I231,'25하-천안140'!$J$3:$AV$1569,13,FALSE)</f>
        <v>#N/A</v>
      </c>
      <c r="V231" s="179" t="e">
        <f>VLOOKUP(I231,'25하-천안140'!$J$3:$AV$1569,14,FALSE)</f>
        <v>#N/A</v>
      </c>
      <c r="W231" s="179" t="e">
        <f>VLOOKUP(I231,'사업장현황(25하)'!$A$2:$T$1836,11,FALSE)</f>
        <v>#N/A</v>
      </c>
      <c r="X231" s="179"/>
      <c r="Y231" s="219"/>
      <c r="Z231" s="180"/>
      <c r="AA231" s="180"/>
      <c r="AB231" s="212"/>
      <c r="AC231" s="180">
        <f t="shared" si="6"/>
        <v>0</v>
      </c>
      <c r="AD231" s="219"/>
      <c r="AE231" s="180"/>
      <c r="AF231" s="219"/>
      <c r="AG231" s="180"/>
      <c r="AH231" s="299">
        <f t="shared" si="5"/>
        <v>0</v>
      </c>
      <c r="AI231" s="197"/>
      <c r="CD231" s="187"/>
      <c r="CT231" s="188"/>
    </row>
    <row r="232" spans="1:98" s="186" customFormat="1" ht="24.95" customHeight="1">
      <c r="A232" s="196"/>
      <c r="B232" s="196"/>
      <c r="C232" s="196"/>
      <c r="D232" s="219"/>
      <c r="E232" s="219" t="str">
        <f>HLOOKUP(WEEKDAY(D232,2),data!$A$1:$G$2,2)</f>
        <v>(토)</v>
      </c>
      <c r="F232" s="196"/>
      <c r="G232" s="196"/>
      <c r="H232" s="196"/>
      <c r="I232" s="249"/>
      <c r="J232" s="196" t="e">
        <f>VLOOKUP(I232,'25하-천안140'!$J$3:$AV$1569,2,FALSE)</f>
        <v>#N/A</v>
      </c>
      <c r="K232" s="289" t="e">
        <f>VLOOKUP(I232,'사업장현황(25하)'!$A$2:$T$1836,13,FALSE)</f>
        <v>#N/A</v>
      </c>
      <c r="L232" s="289" t="e">
        <f>VLOOKUP(I232,'사업장현황(25하)'!$A$2:$T$1836,14,FALSE)</f>
        <v>#N/A</v>
      </c>
      <c r="M232" s="190" t="e">
        <f>VLOOKUP(I232,'사업장현황(25하)'!$A$2:$T$1836,2,FALSE)</f>
        <v>#N/A</v>
      </c>
      <c r="N232" s="190" t="e">
        <f>VLOOKUP(I232,'사업장현황(25하)'!$A$2:$T$1836,4,FALSE)</f>
        <v>#N/A</v>
      </c>
      <c r="O232" s="196" t="e">
        <f>VLOOKUP(I232,'사업장현황(25하)'!$A$2:$T$1836,6,FALSE)</f>
        <v>#N/A</v>
      </c>
      <c r="P232" s="196" t="e">
        <f>VLOOKUP(I232,'사업장현황(25하)'!$A$2:$T$1836,7,FALSE)</f>
        <v>#N/A</v>
      </c>
      <c r="Q232" s="196" t="e">
        <f>VLOOKUP(I232,'사업장현황(25하)'!$A$2:$T$1836,8,FALSE)</f>
        <v>#N/A</v>
      </c>
      <c r="R232" s="196" t="e">
        <f>VLOOKUP(I232,'사업장현황(25하)'!$A$2:$T$1836,9,FALSE)</f>
        <v>#N/A</v>
      </c>
      <c r="S232" s="196" t="e">
        <f>VLOOKUP(I232,'사업장현황(25하)'!$A$2:$T$1836,10,FALSE)</f>
        <v>#N/A</v>
      </c>
      <c r="T232" s="190" t="e">
        <f>VLOOKUP(I232,'사업장현황(25하)'!$A$2:$T$1836,12,FALSE)</f>
        <v>#N/A</v>
      </c>
      <c r="U232" s="219" t="e">
        <f>VLOOKUP(I232,'25하-천안140'!$J$3:$AV$1569,13,FALSE)</f>
        <v>#N/A</v>
      </c>
      <c r="V232" s="179" t="e">
        <f>VLOOKUP(I232,'25하-천안140'!$J$3:$AV$1569,14,FALSE)</f>
        <v>#N/A</v>
      </c>
      <c r="W232" s="179" t="e">
        <f>VLOOKUP(I232,'사업장현황(25하)'!$A$2:$T$1836,11,FALSE)</f>
        <v>#N/A</v>
      </c>
      <c r="X232" s="179"/>
      <c r="Y232" s="318"/>
      <c r="Z232" s="180"/>
      <c r="AA232" s="180"/>
      <c r="AB232" s="212"/>
      <c r="AC232" s="180">
        <f t="shared" si="6"/>
        <v>0</v>
      </c>
      <c r="AD232" s="219"/>
      <c r="AE232" s="180"/>
      <c r="AF232" s="219"/>
      <c r="AG232" s="180"/>
      <c r="AH232" s="299">
        <f t="shared" si="5"/>
        <v>0</v>
      </c>
      <c r="AI232" s="197"/>
      <c r="CD232" s="187"/>
      <c r="CT232" s="188"/>
    </row>
    <row r="233" spans="1:98" s="186" customFormat="1" ht="25.15" customHeight="1">
      <c r="A233" s="196"/>
      <c r="B233" s="196"/>
      <c r="C233" s="196"/>
      <c r="D233" s="219"/>
      <c r="E233" s="219" t="str">
        <f>HLOOKUP(WEEKDAY(D233,2),data!$A$1:$G$2,2)</f>
        <v>(토)</v>
      </c>
      <c r="F233" s="196"/>
      <c r="G233" s="196"/>
      <c r="H233" s="196"/>
      <c r="I233" s="249"/>
      <c r="J233" s="196" t="e">
        <f>VLOOKUP(I233,'25하-천안140'!$J$3:$AV$1569,2,FALSE)</f>
        <v>#N/A</v>
      </c>
      <c r="K233" s="289" t="e">
        <f>VLOOKUP(I233,'사업장현황(25하)'!$A$2:$T$1836,13,FALSE)</f>
        <v>#N/A</v>
      </c>
      <c r="L233" s="289" t="e">
        <f>VLOOKUP(I233,'사업장현황(25하)'!$A$2:$T$1836,14,FALSE)</f>
        <v>#N/A</v>
      </c>
      <c r="M233" s="190" t="e">
        <f>VLOOKUP(I233,'사업장현황(25하)'!$A$2:$T$1836,2,FALSE)</f>
        <v>#N/A</v>
      </c>
      <c r="N233" s="190" t="e">
        <f>VLOOKUP(I233,'사업장현황(25하)'!$A$2:$T$1836,4,FALSE)</f>
        <v>#N/A</v>
      </c>
      <c r="O233" s="196" t="e">
        <f>VLOOKUP(I233,'사업장현황(25하)'!$A$2:$T$1836,6,FALSE)</f>
        <v>#N/A</v>
      </c>
      <c r="P233" s="196" t="e">
        <f>VLOOKUP(I233,'사업장현황(25하)'!$A$2:$T$1836,7,FALSE)</f>
        <v>#N/A</v>
      </c>
      <c r="Q233" s="196" t="e">
        <f>VLOOKUP(I233,'사업장현황(25하)'!$A$2:$T$1836,8,FALSE)</f>
        <v>#N/A</v>
      </c>
      <c r="R233" s="196" t="e">
        <f>VLOOKUP(I233,'사업장현황(25하)'!$A$2:$T$1836,9,FALSE)</f>
        <v>#N/A</v>
      </c>
      <c r="S233" s="196" t="e">
        <f>VLOOKUP(I233,'사업장현황(25하)'!$A$2:$T$1836,10,FALSE)</f>
        <v>#N/A</v>
      </c>
      <c r="T233" s="190" t="e">
        <f>VLOOKUP(I233,'사업장현황(25하)'!$A$2:$T$1836,12,FALSE)</f>
        <v>#N/A</v>
      </c>
      <c r="U233" s="219" t="e">
        <f>VLOOKUP(I233,'25하-천안140'!$J$3:$AV$1569,13,FALSE)</f>
        <v>#N/A</v>
      </c>
      <c r="V233" s="179" t="e">
        <f>VLOOKUP(I233,'25하-천안140'!$J$3:$AV$1569,14,FALSE)</f>
        <v>#N/A</v>
      </c>
      <c r="W233" s="179" t="e">
        <f>VLOOKUP(I233,'사업장현황(25하)'!$A$2:$T$1836,11,FALSE)</f>
        <v>#N/A</v>
      </c>
      <c r="X233" s="179"/>
      <c r="Y233" s="219"/>
      <c r="Z233" s="180"/>
      <c r="AA233" s="180"/>
      <c r="AB233" s="212"/>
      <c r="AC233" s="180">
        <f t="shared" si="6"/>
        <v>0</v>
      </c>
      <c r="AD233" s="219"/>
      <c r="AE233" s="180"/>
      <c r="AF233" s="219"/>
      <c r="AG233" s="180"/>
      <c r="AH233" s="299">
        <f t="shared" si="5"/>
        <v>0</v>
      </c>
      <c r="AI233" s="197"/>
      <c r="CD233" s="187"/>
      <c r="CT233" s="188"/>
    </row>
    <row r="234" spans="1:98" s="186" customFormat="1" ht="25.15" customHeight="1">
      <c r="A234" s="196"/>
      <c r="B234" s="196"/>
      <c r="C234" s="196"/>
      <c r="D234" s="219"/>
      <c r="E234" s="219" t="str">
        <f>HLOOKUP(WEEKDAY(D234,2),data!$A$1:$G$2,2)</f>
        <v>(토)</v>
      </c>
      <c r="F234" s="196"/>
      <c r="G234" s="196"/>
      <c r="H234" s="196"/>
      <c r="I234" s="249"/>
      <c r="J234" s="196" t="e">
        <f>VLOOKUP(I234,'25하-천안140'!$J$3:$AV$1569,2,FALSE)</f>
        <v>#N/A</v>
      </c>
      <c r="K234" s="289" t="e">
        <f>VLOOKUP(I234,'사업장현황(25하)'!$A$2:$T$1836,13,FALSE)</f>
        <v>#N/A</v>
      </c>
      <c r="L234" s="289" t="e">
        <f>VLOOKUP(I234,'사업장현황(25하)'!$A$2:$T$1836,14,FALSE)</f>
        <v>#N/A</v>
      </c>
      <c r="M234" s="190" t="e">
        <f>VLOOKUP(I234,'사업장현황(25하)'!$A$2:$T$1836,2,FALSE)</f>
        <v>#N/A</v>
      </c>
      <c r="N234" s="190" t="e">
        <f>VLOOKUP(I234,'사업장현황(25하)'!$A$2:$T$1836,4,FALSE)</f>
        <v>#N/A</v>
      </c>
      <c r="O234" s="196" t="e">
        <f>VLOOKUP(I234,'사업장현황(25하)'!$A$2:$T$1836,6,FALSE)</f>
        <v>#N/A</v>
      </c>
      <c r="P234" s="196" t="e">
        <f>VLOOKUP(I234,'사업장현황(25하)'!$A$2:$T$1836,7,FALSE)</f>
        <v>#N/A</v>
      </c>
      <c r="Q234" s="196" t="e">
        <f>VLOOKUP(I234,'사업장현황(25하)'!$A$2:$T$1836,8,FALSE)</f>
        <v>#N/A</v>
      </c>
      <c r="R234" s="196" t="e">
        <f>VLOOKUP(I234,'사업장현황(25하)'!$A$2:$T$1836,9,FALSE)</f>
        <v>#N/A</v>
      </c>
      <c r="S234" s="196" t="e">
        <f>VLOOKUP(I234,'사업장현황(25하)'!$A$2:$T$1836,10,FALSE)</f>
        <v>#N/A</v>
      </c>
      <c r="T234" s="190" t="e">
        <f>VLOOKUP(I234,'사업장현황(25하)'!$A$2:$T$1836,12,FALSE)</f>
        <v>#N/A</v>
      </c>
      <c r="U234" s="219" t="e">
        <f>VLOOKUP(I234,'25하-천안140'!$J$3:$AV$1569,13,FALSE)</f>
        <v>#N/A</v>
      </c>
      <c r="V234" s="179" t="e">
        <f>VLOOKUP(I234,'25하-천안140'!$J$3:$AV$1569,14,FALSE)</f>
        <v>#N/A</v>
      </c>
      <c r="W234" s="179" t="e">
        <f>VLOOKUP(I234,'사업장현황(25하)'!$A$2:$T$1836,11,FALSE)</f>
        <v>#N/A</v>
      </c>
      <c r="X234" s="179"/>
      <c r="Y234" s="318"/>
      <c r="Z234" s="180"/>
      <c r="AA234" s="180"/>
      <c r="AB234" s="212"/>
      <c r="AC234" s="180">
        <f t="shared" si="6"/>
        <v>0</v>
      </c>
      <c r="AD234" s="219"/>
      <c r="AE234" s="180"/>
      <c r="AF234" s="219"/>
      <c r="AG234" s="180"/>
      <c r="AH234" s="299">
        <f t="shared" si="5"/>
        <v>0</v>
      </c>
      <c r="AI234" s="197"/>
      <c r="CD234" s="187"/>
      <c r="CT234" s="188"/>
    </row>
    <row r="235" spans="1:98" s="186" customFormat="1" ht="24.95" customHeight="1">
      <c r="A235" s="196"/>
      <c r="B235" s="196"/>
      <c r="C235" s="196"/>
      <c r="D235" s="219"/>
      <c r="E235" s="219" t="str">
        <f>HLOOKUP(WEEKDAY(D235,2),data!$A$1:$G$2,2)</f>
        <v>(토)</v>
      </c>
      <c r="F235" s="196"/>
      <c r="G235" s="196"/>
      <c r="H235" s="196"/>
      <c r="I235" s="249"/>
      <c r="J235" s="196" t="e">
        <f>VLOOKUP(I235,'25하-천안140'!$J$3:$AV$1569,2,FALSE)</f>
        <v>#N/A</v>
      </c>
      <c r="K235" s="289" t="e">
        <f>VLOOKUP(I235,'사업장현황(25하)'!$A$2:$T$1836,13,FALSE)</f>
        <v>#N/A</v>
      </c>
      <c r="L235" s="289" t="e">
        <f>VLOOKUP(I235,'사업장현황(25하)'!$A$2:$T$1836,14,FALSE)</f>
        <v>#N/A</v>
      </c>
      <c r="M235" s="190" t="e">
        <f>VLOOKUP(I235,'사업장현황(25하)'!$A$2:$T$1836,2,FALSE)</f>
        <v>#N/A</v>
      </c>
      <c r="N235" s="190" t="e">
        <f>VLOOKUP(I235,'사업장현황(25하)'!$A$2:$T$1836,4,FALSE)</f>
        <v>#N/A</v>
      </c>
      <c r="O235" s="196" t="e">
        <f>VLOOKUP(I235,'사업장현황(25하)'!$A$2:$T$1836,6,FALSE)</f>
        <v>#N/A</v>
      </c>
      <c r="P235" s="196" t="e">
        <f>VLOOKUP(I235,'사업장현황(25하)'!$A$2:$T$1836,7,FALSE)</f>
        <v>#N/A</v>
      </c>
      <c r="Q235" s="196" t="e">
        <f>VLOOKUP(I235,'사업장현황(25하)'!$A$2:$T$1836,8,FALSE)</f>
        <v>#N/A</v>
      </c>
      <c r="R235" s="196" t="e">
        <f>VLOOKUP(I235,'사업장현황(25하)'!$A$2:$T$1836,9,FALSE)</f>
        <v>#N/A</v>
      </c>
      <c r="S235" s="196" t="e">
        <f>VLOOKUP(I235,'사업장현황(25하)'!$A$2:$T$1836,10,FALSE)</f>
        <v>#N/A</v>
      </c>
      <c r="T235" s="190" t="e">
        <f>VLOOKUP(I235,'사업장현황(25하)'!$A$2:$T$1836,12,FALSE)</f>
        <v>#N/A</v>
      </c>
      <c r="U235" s="219" t="e">
        <f>VLOOKUP(I235,'25하-천안140'!$J$3:$AV$1569,13,FALSE)</f>
        <v>#N/A</v>
      </c>
      <c r="V235" s="179" t="e">
        <f>VLOOKUP(I235,'25하-천안140'!$J$3:$AV$1569,14,FALSE)</f>
        <v>#N/A</v>
      </c>
      <c r="W235" s="179" t="e">
        <f>VLOOKUP(I235,'사업장현황(25하)'!$A$2:$T$1836,11,FALSE)</f>
        <v>#N/A</v>
      </c>
      <c r="X235" s="179"/>
      <c r="Y235" s="219"/>
      <c r="Z235" s="180"/>
      <c r="AA235" s="180"/>
      <c r="AB235" s="212"/>
      <c r="AC235" s="180">
        <f t="shared" si="6"/>
        <v>0</v>
      </c>
      <c r="AD235" s="219"/>
      <c r="AE235" s="180"/>
      <c r="AF235" s="219"/>
      <c r="AG235" s="180"/>
      <c r="AH235" s="299">
        <f t="shared" si="5"/>
        <v>0</v>
      </c>
      <c r="AI235" s="197"/>
      <c r="CD235" s="187"/>
      <c r="CT235" s="188"/>
    </row>
    <row r="236" spans="1:98" s="186" customFormat="1" ht="24.95" customHeight="1">
      <c r="A236" s="196"/>
      <c r="B236" s="196"/>
      <c r="C236" s="196"/>
      <c r="D236" s="219"/>
      <c r="E236" s="219" t="str">
        <f>HLOOKUP(WEEKDAY(D236,2),data!$A$1:$G$2,2)</f>
        <v>(토)</v>
      </c>
      <c r="F236" s="196"/>
      <c r="G236" s="196"/>
      <c r="H236" s="196"/>
      <c r="I236" s="249"/>
      <c r="J236" s="196" t="e">
        <f>VLOOKUP(I236,'25하-천안140'!$J$3:$AV$1569,2,FALSE)</f>
        <v>#N/A</v>
      </c>
      <c r="K236" s="289" t="e">
        <f>VLOOKUP(I236,'사업장현황(25하)'!$A$2:$T$1836,13,FALSE)</f>
        <v>#N/A</v>
      </c>
      <c r="L236" s="289" t="e">
        <f>VLOOKUP(I236,'사업장현황(25하)'!$A$2:$T$1836,14,FALSE)</f>
        <v>#N/A</v>
      </c>
      <c r="M236" s="190" t="e">
        <f>VLOOKUP(I236,'사업장현황(25하)'!$A$2:$T$1836,2,FALSE)</f>
        <v>#N/A</v>
      </c>
      <c r="N236" s="190" t="e">
        <f>VLOOKUP(I236,'사업장현황(25하)'!$A$2:$T$1836,4,FALSE)</f>
        <v>#N/A</v>
      </c>
      <c r="O236" s="196" t="e">
        <f>VLOOKUP(I236,'사업장현황(25하)'!$A$2:$T$1836,6,FALSE)</f>
        <v>#N/A</v>
      </c>
      <c r="P236" s="196" t="e">
        <f>VLOOKUP(I236,'사업장현황(25하)'!$A$2:$T$1836,7,FALSE)</f>
        <v>#N/A</v>
      </c>
      <c r="Q236" s="196" t="e">
        <f>VLOOKUP(I236,'사업장현황(25하)'!$A$2:$T$1836,8,FALSE)</f>
        <v>#N/A</v>
      </c>
      <c r="R236" s="196" t="e">
        <f>VLOOKUP(I236,'사업장현황(25하)'!$A$2:$T$1836,9,FALSE)</f>
        <v>#N/A</v>
      </c>
      <c r="S236" s="196" t="e">
        <f>VLOOKUP(I236,'사업장현황(25하)'!$A$2:$T$1836,10,FALSE)</f>
        <v>#N/A</v>
      </c>
      <c r="T236" s="190" t="e">
        <f>VLOOKUP(I236,'사업장현황(25하)'!$A$2:$T$1836,12,FALSE)</f>
        <v>#N/A</v>
      </c>
      <c r="U236" s="219" t="e">
        <f>VLOOKUP(I236,'25하-천안140'!$J$3:$AV$1569,13,FALSE)</f>
        <v>#N/A</v>
      </c>
      <c r="V236" s="179" t="e">
        <f>VLOOKUP(I236,'25하-천안140'!$J$3:$AV$1569,14,FALSE)</f>
        <v>#N/A</v>
      </c>
      <c r="W236" s="179" t="e">
        <f>VLOOKUP(I236,'사업장현황(25하)'!$A$2:$T$1836,11,FALSE)</f>
        <v>#N/A</v>
      </c>
      <c r="X236" s="179"/>
      <c r="Y236" s="219"/>
      <c r="Z236" s="180"/>
      <c r="AA236" s="180"/>
      <c r="AB236" s="212"/>
      <c r="AC236" s="180">
        <f t="shared" si="6"/>
        <v>0</v>
      </c>
      <c r="AD236" s="219"/>
      <c r="AE236" s="180"/>
      <c r="AF236" s="219"/>
      <c r="AG236" s="180"/>
      <c r="AH236" s="299">
        <f t="shared" si="5"/>
        <v>0</v>
      </c>
      <c r="AI236" s="197"/>
      <c r="CD236" s="187"/>
      <c r="CT236" s="188"/>
    </row>
    <row r="237" spans="1:98" s="186" customFormat="1" ht="24.95" customHeight="1">
      <c r="A237" s="196"/>
      <c r="B237" s="196"/>
      <c r="C237" s="196"/>
      <c r="D237" s="219"/>
      <c r="E237" s="219" t="str">
        <f>HLOOKUP(WEEKDAY(D237,2),data!$A$1:$G$2,2)</f>
        <v>(토)</v>
      </c>
      <c r="F237" s="196"/>
      <c r="G237" s="196"/>
      <c r="H237" s="196"/>
      <c r="I237" s="249"/>
      <c r="J237" s="196" t="e">
        <f>VLOOKUP(I237,'25하-천안140'!$J$3:$AV$1569,2,FALSE)</f>
        <v>#N/A</v>
      </c>
      <c r="K237" s="289" t="e">
        <f>VLOOKUP(I237,'사업장현황(25하)'!$A$2:$T$1836,13,FALSE)</f>
        <v>#N/A</v>
      </c>
      <c r="L237" s="289" t="e">
        <f>VLOOKUP(I237,'사업장현황(25하)'!$A$2:$T$1836,14,FALSE)</f>
        <v>#N/A</v>
      </c>
      <c r="M237" s="190" t="e">
        <f>VLOOKUP(I237,'사업장현황(25하)'!$A$2:$T$1836,2,FALSE)</f>
        <v>#N/A</v>
      </c>
      <c r="N237" s="190" t="e">
        <f>VLOOKUP(I237,'사업장현황(25하)'!$A$2:$T$1836,4,FALSE)</f>
        <v>#N/A</v>
      </c>
      <c r="O237" s="196" t="e">
        <f>VLOOKUP(I237,'사업장현황(25하)'!$A$2:$T$1836,6,FALSE)</f>
        <v>#N/A</v>
      </c>
      <c r="P237" s="196" t="e">
        <f>VLOOKUP(I237,'사업장현황(25하)'!$A$2:$T$1836,7,FALSE)</f>
        <v>#N/A</v>
      </c>
      <c r="Q237" s="196" t="e">
        <f>VLOOKUP(I237,'사업장현황(25하)'!$A$2:$T$1836,8,FALSE)</f>
        <v>#N/A</v>
      </c>
      <c r="R237" s="196" t="e">
        <f>VLOOKUP(I237,'사업장현황(25하)'!$A$2:$T$1836,9,FALSE)</f>
        <v>#N/A</v>
      </c>
      <c r="S237" s="196" t="e">
        <f>VLOOKUP(I237,'사업장현황(25하)'!$A$2:$T$1836,10,FALSE)</f>
        <v>#N/A</v>
      </c>
      <c r="T237" s="190" t="e">
        <f>VLOOKUP(I237,'사업장현황(25하)'!$A$2:$T$1836,12,FALSE)</f>
        <v>#N/A</v>
      </c>
      <c r="U237" s="219" t="e">
        <f>VLOOKUP(I237,'25하-천안140'!$J$3:$AV$1569,13,FALSE)</f>
        <v>#N/A</v>
      </c>
      <c r="V237" s="179" t="e">
        <f>VLOOKUP(I237,'25하-천안140'!$J$3:$AV$1569,14,FALSE)</f>
        <v>#N/A</v>
      </c>
      <c r="W237" s="179" t="e">
        <f>VLOOKUP(I237,'사업장현황(25하)'!$A$2:$T$1836,11,FALSE)</f>
        <v>#N/A</v>
      </c>
      <c r="X237" s="179"/>
      <c r="Y237" s="318"/>
      <c r="Z237" s="180"/>
      <c r="AA237" s="180"/>
      <c r="AB237" s="212"/>
      <c r="AC237" s="180">
        <f t="shared" si="6"/>
        <v>0</v>
      </c>
      <c r="AD237" s="219"/>
      <c r="AE237" s="180"/>
      <c r="AF237" s="219"/>
      <c r="AG237" s="180"/>
      <c r="AH237" s="299">
        <f t="shared" si="5"/>
        <v>0</v>
      </c>
      <c r="AI237" s="197"/>
      <c r="CD237" s="187"/>
      <c r="CT237" s="188"/>
    </row>
    <row r="238" spans="1:98" s="186" customFormat="1" ht="24.95" customHeight="1">
      <c r="A238" s="196"/>
      <c r="B238" s="196"/>
      <c r="C238" s="196"/>
      <c r="D238" s="219"/>
      <c r="E238" s="219" t="str">
        <f>HLOOKUP(WEEKDAY(D238,2),data!$A$1:$G$2,2)</f>
        <v>(토)</v>
      </c>
      <c r="F238" s="196"/>
      <c r="G238" s="196"/>
      <c r="H238" s="196"/>
      <c r="I238" s="249"/>
      <c r="J238" s="196" t="e">
        <f>VLOOKUP(I238,'25하-천안140'!$J$3:$AV$1569,2,FALSE)</f>
        <v>#N/A</v>
      </c>
      <c r="K238" s="289" t="e">
        <f>VLOOKUP(I238,'사업장현황(25하)'!$A$2:$T$1836,13,FALSE)</f>
        <v>#N/A</v>
      </c>
      <c r="L238" s="289" t="e">
        <f>VLOOKUP(I238,'사업장현황(25하)'!$A$2:$T$1836,14,FALSE)</f>
        <v>#N/A</v>
      </c>
      <c r="M238" s="190" t="e">
        <f>VLOOKUP(I238,'사업장현황(25하)'!$A$2:$T$1836,2,FALSE)</f>
        <v>#N/A</v>
      </c>
      <c r="N238" s="190" t="e">
        <f>VLOOKUP(I238,'사업장현황(25하)'!$A$2:$T$1836,4,FALSE)</f>
        <v>#N/A</v>
      </c>
      <c r="O238" s="196" t="e">
        <f>VLOOKUP(I238,'사업장현황(25하)'!$A$2:$T$1836,6,FALSE)</f>
        <v>#N/A</v>
      </c>
      <c r="P238" s="196" t="e">
        <f>VLOOKUP(I238,'사업장현황(25하)'!$A$2:$T$1836,7,FALSE)</f>
        <v>#N/A</v>
      </c>
      <c r="Q238" s="196" t="e">
        <f>VLOOKUP(I238,'사업장현황(25하)'!$A$2:$T$1836,8,FALSE)</f>
        <v>#N/A</v>
      </c>
      <c r="R238" s="196" t="e">
        <f>VLOOKUP(I238,'사업장현황(25하)'!$A$2:$T$1836,9,FALSE)</f>
        <v>#N/A</v>
      </c>
      <c r="S238" s="196" t="e">
        <f>VLOOKUP(I238,'사업장현황(25하)'!$A$2:$T$1836,10,FALSE)</f>
        <v>#N/A</v>
      </c>
      <c r="T238" s="190" t="e">
        <f>VLOOKUP(I238,'사업장현황(25하)'!$A$2:$T$1836,12,FALSE)</f>
        <v>#N/A</v>
      </c>
      <c r="U238" s="219" t="e">
        <f>VLOOKUP(I238,'25하-천안140'!$J$3:$AV$1569,13,FALSE)</f>
        <v>#N/A</v>
      </c>
      <c r="V238" s="179" t="e">
        <f>VLOOKUP(I238,'25하-천안140'!$J$3:$AV$1569,14,FALSE)</f>
        <v>#N/A</v>
      </c>
      <c r="W238" s="179" t="e">
        <f>VLOOKUP(I238,'사업장현황(25하)'!$A$2:$T$1836,11,FALSE)</f>
        <v>#N/A</v>
      </c>
      <c r="X238" s="179"/>
      <c r="Y238" s="219"/>
      <c r="Z238" s="180"/>
      <c r="AA238" s="180"/>
      <c r="AB238" s="212"/>
      <c r="AC238" s="180">
        <f t="shared" si="6"/>
        <v>0</v>
      </c>
      <c r="AD238" s="219"/>
      <c r="AE238" s="180"/>
      <c r="AF238" s="219"/>
      <c r="AG238" s="180"/>
      <c r="AH238" s="299">
        <f t="shared" si="5"/>
        <v>0</v>
      </c>
      <c r="AI238" s="197"/>
      <c r="CD238" s="187"/>
      <c r="CT238" s="188"/>
    </row>
    <row r="239" spans="1:98" s="158" customFormat="1" ht="24.95" customHeight="1">
      <c r="A239" s="196"/>
      <c r="B239" s="196"/>
      <c r="C239" s="196"/>
      <c r="D239" s="219"/>
      <c r="E239" s="219" t="str">
        <f>HLOOKUP(WEEKDAY(D239,2),data!$A$1:$G$2,2)</f>
        <v>(토)</v>
      </c>
      <c r="F239" s="196"/>
      <c r="G239" s="196"/>
      <c r="H239" s="196"/>
      <c r="I239" s="249"/>
      <c r="J239" s="196" t="e">
        <f>VLOOKUP(I239,'25하-천안140'!$J$3:$AV$1569,2,FALSE)</f>
        <v>#N/A</v>
      </c>
      <c r="K239" s="289" t="e">
        <f>VLOOKUP(I239,'사업장현황(25하)'!$A$2:$T$1836,13,FALSE)</f>
        <v>#N/A</v>
      </c>
      <c r="L239" s="289" t="e">
        <f>VLOOKUP(I239,'사업장현황(25하)'!$A$2:$T$1836,14,FALSE)</f>
        <v>#N/A</v>
      </c>
      <c r="M239" s="190" t="e">
        <f>VLOOKUP(I239,'사업장현황(25하)'!$A$2:$T$1836,2,FALSE)</f>
        <v>#N/A</v>
      </c>
      <c r="N239" s="190" t="e">
        <f>VLOOKUP(I239,'사업장현황(25하)'!$A$2:$T$1836,4,FALSE)</f>
        <v>#N/A</v>
      </c>
      <c r="O239" s="196" t="e">
        <f>VLOOKUP(I239,'사업장현황(25하)'!$A$2:$T$1836,6,FALSE)</f>
        <v>#N/A</v>
      </c>
      <c r="P239" s="196" t="e">
        <f>VLOOKUP(I239,'사업장현황(25하)'!$A$2:$T$1836,7,FALSE)</f>
        <v>#N/A</v>
      </c>
      <c r="Q239" s="196" t="e">
        <f>VLOOKUP(I239,'사업장현황(25하)'!$A$2:$T$1836,8,FALSE)</f>
        <v>#N/A</v>
      </c>
      <c r="R239" s="196" t="e">
        <f>VLOOKUP(I239,'사업장현황(25하)'!$A$2:$T$1836,9,FALSE)</f>
        <v>#N/A</v>
      </c>
      <c r="S239" s="196" t="e">
        <f>VLOOKUP(I239,'사업장현황(25하)'!$A$2:$T$1836,10,FALSE)</f>
        <v>#N/A</v>
      </c>
      <c r="T239" s="190" t="e">
        <f>VLOOKUP(I239,'사업장현황(25하)'!$A$2:$T$1836,12,FALSE)</f>
        <v>#N/A</v>
      </c>
      <c r="U239" s="219" t="e">
        <f>VLOOKUP(I239,'25하-천안140'!$J$3:$AV$1569,13,FALSE)</f>
        <v>#N/A</v>
      </c>
      <c r="V239" s="179" t="e">
        <f>VLOOKUP(I239,'25하-천안140'!$J$3:$AV$1569,14,FALSE)</f>
        <v>#N/A</v>
      </c>
      <c r="W239" s="179" t="e">
        <f>VLOOKUP(I239,'사업장현황(25하)'!$A$2:$T$1836,11,FALSE)</f>
        <v>#N/A</v>
      </c>
      <c r="X239" s="179"/>
      <c r="Y239" s="318"/>
      <c r="Z239" s="180"/>
      <c r="AA239" s="180"/>
      <c r="AB239" s="212"/>
      <c r="AC239" s="180">
        <f t="shared" si="6"/>
        <v>0</v>
      </c>
      <c r="AD239" s="219"/>
      <c r="AE239" s="180"/>
      <c r="AF239" s="219"/>
      <c r="AG239" s="180"/>
      <c r="AH239" s="299">
        <f t="shared" si="5"/>
        <v>0</v>
      </c>
      <c r="AI239" s="197"/>
      <c r="CD239" s="159"/>
      <c r="CT239" s="160"/>
    </row>
    <row r="240" spans="1:98" s="158" customFormat="1" ht="24.95" customHeight="1">
      <c r="A240" s="196"/>
      <c r="B240" s="196"/>
      <c r="C240" s="196"/>
      <c r="D240" s="219"/>
      <c r="E240" s="219" t="str">
        <f>HLOOKUP(WEEKDAY(D240,2),data!$A$1:$G$2,2)</f>
        <v>(토)</v>
      </c>
      <c r="F240" s="196"/>
      <c r="G240" s="196"/>
      <c r="H240" s="196"/>
      <c r="I240" s="249"/>
      <c r="J240" s="196" t="e">
        <f>VLOOKUP(I240,'25하-천안140'!$J$3:$AV$1569,2,FALSE)</f>
        <v>#N/A</v>
      </c>
      <c r="K240" s="289" t="e">
        <f>VLOOKUP(I240,'사업장현황(25하)'!$A$2:$T$1836,13,FALSE)</f>
        <v>#N/A</v>
      </c>
      <c r="L240" s="289" t="e">
        <f>VLOOKUP(I240,'사업장현황(25하)'!$A$2:$T$1836,14,FALSE)</f>
        <v>#N/A</v>
      </c>
      <c r="M240" s="190" t="e">
        <f>VLOOKUP(I240,'사업장현황(25하)'!$A$2:$T$1836,2,FALSE)</f>
        <v>#N/A</v>
      </c>
      <c r="N240" s="190" t="e">
        <f>VLOOKUP(I240,'사업장현황(25하)'!$A$2:$T$1836,4,FALSE)</f>
        <v>#N/A</v>
      </c>
      <c r="O240" s="196" t="e">
        <f>VLOOKUP(I240,'사업장현황(25하)'!$A$2:$T$1836,6,FALSE)</f>
        <v>#N/A</v>
      </c>
      <c r="P240" s="196" t="e">
        <f>VLOOKUP(I240,'사업장현황(25하)'!$A$2:$T$1836,7,FALSE)</f>
        <v>#N/A</v>
      </c>
      <c r="Q240" s="196" t="e">
        <f>VLOOKUP(I240,'사업장현황(25하)'!$A$2:$T$1836,8,FALSE)</f>
        <v>#N/A</v>
      </c>
      <c r="R240" s="196" t="e">
        <f>VLOOKUP(I240,'사업장현황(25하)'!$A$2:$T$1836,9,FALSE)</f>
        <v>#N/A</v>
      </c>
      <c r="S240" s="196" t="e">
        <f>VLOOKUP(I240,'사업장현황(25하)'!$A$2:$T$1836,10,FALSE)</f>
        <v>#N/A</v>
      </c>
      <c r="T240" s="190" t="e">
        <f>VLOOKUP(I240,'사업장현황(25하)'!$A$2:$T$1836,12,FALSE)</f>
        <v>#N/A</v>
      </c>
      <c r="U240" s="219" t="e">
        <f>VLOOKUP(I240,'25하-천안140'!$J$3:$AV$1569,13,FALSE)</f>
        <v>#N/A</v>
      </c>
      <c r="V240" s="179" t="e">
        <f>VLOOKUP(I240,'25하-천안140'!$J$3:$AV$1569,14,FALSE)</f>
        <v>#N/A</v>
      </c>
      <c r="W240" s="179" t="e">
        <f>VLOOKUP(I240,'사업장현황(25하)'!$A$2:$T$1836,11,FALSE)</f>
        <v>#N/A</v>
      </c>
      <c r="X240" s="179"/>
      <c r="Y240" s="219"/>
      <c r="Z240" s="180"/>
      <c r="AA240" s="180"/>
      <c r="AB240" s="212"/>
      <c r="AC240" s="180">
        <f t="shared" si="6"/>
        <v>0</v>
      </c>
      <c r="AD240" s="219"/>
      <c r="AE240" s="180"/>
      <c r="AF240" s="219"/>
      <c r="AG240" s="180"/>
      <c r="AH240" s="299">
        <f t="shared" si="5"/>
        <v>0</v>
      </c>
      <c r="AI240" s="197"/>
      <c r="CD240" s="159"/>
      <c r="CT240" s="160"/>
    </row>
    <row r="241" spans="1:98" s="186" customFormat="1" ht="24.95" customHeight="1">
      <c r="A241" s="196"/>
      <c r="B241" s="196"/>
      <c r="C241" s="196"/>
      <c r="D241" s="219"/>
      <c r="E241" s="219" t="str">
        <f>HLOOKUP(WEEKDAY(D241,2),data!$A$1:$G$2,2)</f>
        <v>(토)</v>
      </c>
      <c r="F241" s="196"/>
      <c r="G241" s="196"/>
      <c r="H241" s="196"/>
      <c r="I241" s="249"/>
      <c r="J241" s="196" t="e">
        <f>VLOOKUP(I241,'25하-천안140'!$J$3:$AV$1569,2,FALSE)</f>
        <v>#N/A</v>
      </c>
      <c r="K241" s="289" t="e">
        <f>VLOOKUP(I241,'사업장현황(25하)'!$A$2:$T$1836,13,FALSE)</f>
        <v>#N/A</v>
      </c>
      <c r="L241" s="289" t="e">
        <f>VLOOKUP(I241,'사업장현황(25하)'!$A$2:$T$1836,14,FALSE)</f>
        <v>#N/A</v>
      </c>
      <c r="M241" s="190" t="e">
        <f>VLOOKUP(I241,'사업장현황(25하)'!$A$2:$T$1836,2,FALSE)</f>
        <v>#N/A</v>
      </c>
      <c r="N241" s="190" t="e">
        <f>VLOOKUP(I241,'사업장현황(25하)'!$A$2:$T$1836,4,FALSE)</f>
        <v>#N/A</v>
      </c>
      <c r="O241" s="196" t="e">
        <f>VLOOKUP(I241,'사업장현황(25하)'!$A$2:$T$1836,6,FALSE)</f>
        <v>#N/A</v>
      </c>
      <c r="P241" s="196" t="e">
        <f>VLOOKUP(I241,'사업장현황(25하)'!$A$2:$T$1836,7,FALSE)</f>
        <v>#N/A</v>
      </c>
      <c r="Q241" s="196" t="e">
        <f>VLOOKUP(I241,'사업장현황(25하)'!$A$2:$T$1836,8,FALSE)</f>
        <v>#N/A</v>
      </c>
      <c r="R241" s="196" t="e">
        <f>VLOOKUP(I241,'사업장현황(25하)'!$A$2:$T$1836,9,FALSE)</f>
        <v>#N/A</v>
      </c>
      <c r="S241" s="196" t="e">
        <f>VLOOKUP(I241,'사업장현황(25하)'!$A$2:$T$1836,10,FALSE)</f>
        <v>#N/A</v>
      </c>
      <c r="T241" s="190" t="e">
        <f>VLOOKUP(I241,'사업장현황(25하)'!$A$2:$T$1836,12,FALSE)</f>
        <v>#N/A</v>
      </c>
      <c r="U241" s="219" t="e">
        <f>VLOOKUP(I241,'25하-천안140'!$J$3:$AV$1569,13,FALSE)</f>
        <v>#N/A</v>
      </c>
      <c r="V241" s="179" t="e">
        <f>VLOOKUP(I241,'25하-천안140'!$J$3:$AV$1569,14,FALSE)</f>
        <v>#N/A</v>
      </c>
      <c r="W241" s="179" t="e">
        <f>VLOOKUP(I241,'사업장현황(25하)'!$A$2:$T$1836,11,FALSE)</f>
        <v>#N/A</v>
      </c>
      <c r="X241" s="179"/>
      <c r="Y241" s="318"/>
      <c r="Z241" s="180"/>
      <c r="AA241" s="180"/>
      <c r="AB241" s="212"/>
      <c r="AC241" s="180">
        <f t="shared" si="6"/>
        <v>0</v>
      </c>
      <c r="AD241" s="219"/>
      <c r="AE241" s="180"/>
      <c r="AF241" s="219"/>
      <c r="AG241" s="180"/>
      <c r="AH241" s="299">
        <f t="shared" si="5"/>
        <v>0</v>
      </c>
      <c r="AI241" s="197"/>
      <c r="CD241" s="187"/>
      <c r="CT241" s="188"/>
    </row>
    <row r="242" spans="1:98" s="186" customFormat="1" ht="24.95" customHeight="1">
      <c r="A242" s="196"/>
      <c r="B242" s="196"/>
      <c r="C242" s="196"/>
      <c r="D242" s="219"/>
      <c r="E242" s="219" t="str">
        <f>HLOOKUP(WEEKDAY(D242,2),data!$A$1:$G$2,2)</f>
        <v>(토)</v>
      </c>
      <c r="F242" s="196"/>
      <c r="G242" s="196"/>
      <c r="H242" s="196"/>
      <c r="I242" s="249"/>
      <c r="J242" s="196" t="e">
        <f>VLOOKUP(I242,'25하-천안140'!$J$3:$AV$1569,2,FALSE)</f>
        <v>#N/A</v>
      </c>
      <c r="K242" s="289" t="e">
        <f>VLOOKUP(I242,'사업장현황(25하)'!$A$2:$T$1836,13,FALSE)</f>
        <v>#N/A</v>
      </c>
      <c r="L242" s="289" t="e">
        <f>VLOOKUP(I242,'사업장현황(25하)'!$A$2:$T$1836,14,FALSE)</f>
        <v>#N/A</v>
      </c>
      <c r="M242" s="190" t="e">
        <f>VLOOKUP(I242,'사업장현황(25하)'!$A$2:$T$1836,2,FALSE)</f>
        <v>#N/A</v>
      </c>
      <c r="N242" s="190" t="e">
        <f>VLOOKUP(I242,'사업장현황(25하)'!$A$2:$T$1836,4,FALSE)</f>
        <v>#N/A</v>
      </c>
      <c r="O242" s="196" t="e">
        <f>VLOOKUP(I242,'사업장현황(25하)'!$A$2:$T$1836,6,FALSE)</f>
        <v>#N/A</v>
      </c>
      <c r="P242" s="196" t="e">
        <f>VLOOKUP(I242,'사업장현황(25하)'!$A$2:$T$1836,7,FALSE)</f>
        <v>#N/A</v>
      </c>
      <c r="Q242" s="196" t="e">
        <f>VLOOKUP(I242,'사업장현황(25하)'!$A$2:$T$1836,8,FALSE)</f>
        <v>#N/A</v>
      </c>
      <c r="R242" s="196" t="e">
        <f>VLOOKUP(I242,'사업장현황(25하)'!$A$2:$T$1836,9,FALSE)</f>
        <v>#N/A</v>
      </c>
      <c r="S242" s="196" t="e">
        <f>VLOOKUP(I242,'사업장현황(25하)'!$A$2:$T$1836,10,FALSE)</f>
        <v>#N/A</v>
      </c>
      <c r="T242" s="190" t="e">
        <f>VLOOKUP(I242,'사업장현황(25하)'!$A$2:$T$1836,12,FALSE)</f>
        <v>#N/A</v>
      </c>
      <c r="U242" s="219" t="e">
        <f>VLOOKUP(I242,'25하-천안140'!$J$3:$AV$1569,13,FALSE)</f>
        <v>#N/A</v>
      </c>
      <c r="V242" s="179" t="e">
        <f>VLOOKUP(I242,'25하-천안140'!$J$3:$AV$1569,14,FALSE)</f>
        <v>#N/A</v>
      </c>
      <c r="W242" s="179" t="e">
        <f>VLOOKUP(I242,'사업장현황(25하)'!$A$2:$T$1836,11,FALSE)</f>
        <v>#N/A</v>
      </c>
      <c r="X242" s="179"/>
      <c r="Y242" s="219"/>
      <c r="Z242" s="180"/>
      <c r="AA242" s="180"/>
      <c r="AB242" s="212"/>
      <c r="AC242" s="180">
        <f t="shared" si="6"/>
        <v>0</v>
      </c>
      <c r="AD242" s="219"/>
      <c r="AE242" s="180"/>
      <c r="AF242" s="219"/>
      <c r="AG242" s="180"/>
      <c r="AH242" s="299">
        <f t="shared" si="5"/>
        <v>0</v>
      </c>
      <c r="AI242" s="197"/>
      <c r="CD242" s="187"/>
      <c r="CT242" s="188"/>
    </row>
    <row r="243" spans="1:98" s="158" customFormat="1" ht="24.95" customHeight="1">
      <c r="A243" s="196"/>
      <c r="B243" s="196"/>
      <c r="C243" s="196"/>
      <c r="D243" s="219"/>
      <c r="E243" s="219" t="str">
        <f>HLOOKUP(WEEKDAY(D243,2),data!$A$1:$G$2,2)</f>
        <v>(토)</v>
      </c>
      <c r="F243" s="196"/>
      <c r="G243" s="196"/>
      <c r="H243" s="196"/>
      <c r="I243" s="249"/>
      <c r="J243" s="196" t="e">
        <f>VLOOKUP(I243,'25하-천안140'!$J$3:$AV$1569,2,FALSE)</f>
        <v>#N/A</v>
      </c>
      <c r="K243" s="289" t="e">
        <f>VLOOKUP(I243,'사업장현황(25하)'!$A$2:$T$1836,13,FALSE)</f>
        <v>#N/A</v>
      </c>
      <c r="L243" s="289" t="e">
        <f>VLOOKUP(I243,'사업장현황(25하)'!$A$2:$T$1836,14,FALSE)</f>
        <v>#N/A</v>
      </c>
      <c r="M243" s="190" t="e">
        <f>VLOOKUP(I243,'사업장현황(25하)'!$A$2:$T$1836,2,FALSE)</f>
        <v>#N/A</v>
      </c>
      <c r="N243" s="190" t="e">
        <f>VLOOKUP(I243,'사업장현황(25하)'!$A$2:$T$1836,4,FALSE)</f>
        <v>#N/A</v>
      </c>
      <c r="O243" s="196" t="e">
        <f>VLOOKUP(I243,'사업장현황(25하)'!$A$2:$T$1836,6,FALSE)</f>
        <v>#N/A</v>
      </c>
      <c r="P243" s="196" t="e">
        <f>VLOOKUP(I243,'사업장현황(25하)'!$A$2:$T$1836,7,FALSE)</f>
        <v>#N/A</v>
      </c>
      <c r="Q243" s="196" t="e">
        <f>VLOOKUP(I243,'사업장현황(25하)'!$A$2:$T$1836,8,FALSE)</f>
        <v>#N/A</v>
      </c>
      <c r="R243" s="196" t="e">
        <f>VLOOKUP(I243,'사업장현황(25하)'!$A$2:$T$1836,9,FALSE)</f>
        <v>#N/A</v>
      </c>
      <c r="S243" s="196" t="e">
        <f>VLOOKUP(I243,'사업장현황(25하)'!$A$2:$T$1836,10,FALSE)</f>
        <v>#N/A</v>
      </c>
      <c r="T243" s="190" t="e">
        <f>VLOOKUP(I243,'사업장현황(25하)'!$A$2:$T$1836,12,FALSE)</f>
        <v>#N/A</v>
      </c>
      <c r="U243" s="219" t="e">
        <f>VLOOKUP(I243,'25하-천안140'!$J$3:$AV$1569,13,FALSE)</f>
        <v>#N/A</v>
      </c>
      <c r="V243" s="179" t="e">
        <f>VLOOKUP(I243,'25하-천안140'!$J$3:$AV$1569,14,FALSE)</f>
        <v>#N/A</v>
      </c>
      <c r="W243" s="179" t="e">
        <f>VLOOKUP(I243,'사업장현황(25하)'!$A$2:$T$1836,11,FALSE)</f>
        <v>#N/A</v>
      </c>
      <c r="X243" s="179"/>
      <c r="Y243" s="318"/>
      <c r="Z243" s="180"/>
      <c r="AA243" s="180"/>
      <c r="AB243" s="212"/>
      <c r="AC243" s="180">
        <f t="shared" si="6"/>
        <v>0</v>
      </c>
      <c r="AD243" s="219"/>
      <c r="AE243" s="180"/>
      <c r="AF243" s="219"/>
      <c r="AG243" s="180"/>
      <c r="AH243" s="299">
        <f t="shared" si="5"/>
        <v>0</v>
      </c>
      <c r="AI243" s="197"/>
      <c r="CD243" s="159"/>
      <c r="CT243" s="160"/>
    </row>
    <row r="244" spans="1:98" s="158" customFormat="1" ht="24.95" customHeight="1">
      <c r="A244" s="196"/>
      <c r="B244" s="196"/>
      <c r="C244" s="196"/>
      <c r="D244" s="219"/>
      <c r="E244" s="219" t="str">
        <f>HLOOKUP(WEEKDAY(D244,2),data!$A$1:$G$2,2)</f>
        <v>(토)</v>
      </c>
      <c r="F244" s="196"/>
      <c r="G244" s="196"/>
      <c r="H244" s="196"/>
      <c r="I244" s="249"/>
      <c r="J244" s="196" t="e">
        <f>VLOOKUP(I244,'25하-천안140'!$J$3:$AV$1569,2,FALSE)</f>
        <v>#N/A</v>
      </c>
      <c r="K244" s="289" t="e">
        <f>VLOOKUP(I244,'사업장현황(25하)'!$A$2:$T$1836,13,FALSE)</f>
        <v>#N/A</v>
      </c>
      <c r="L244" s="289" t="e">
        <f>VLOOKUP(I244,'사업장현황(25하)'!$A$2:$T$1836,14,FALSE)</f>
        <v>#N/A</v>
      </c>
      <c r="M244" s="190" t="e">
        <f>VLOOKUP(I244,'사업장현황(25하)'!$A$2:$T$1836,2,FALSE)</f>
        <v>#N/A</v>
      </c>
      <c r="N244" s="190" t="e">
        <f>VLOOKUP(I244,'사업장현황(25하)'!$A$2:$T$1836,4,FALSE)</f>
        <v>#N/A</v>
      </c>
      <c r="O244" s="196" t="e">
        <f>VLOOKUP(I244,'사업장현황(25하)'!$A$2:$T$1836,6,FALSE)</f>
        <v>#N/A</v>
      </c>
      <c r="P244" s="196" t="e">
        <f>VLOOKUP(I244,'사업장현황(25하)'!$A$2:$T$1836,7,FALSE)</f>
        <v>#N/A</v>
      </c>
      <c r="Q244" s="196" t="e">
        <f>VLOOKUP(I244,'사업장현황(25하)'!$A$2:$T$1836,8,FALSE)</f>
        <v>#N/A</v>
      </c>
      <c r="R244" s="196" t="e">
        <f>VLOOKUP(I244,'사업장현황(25하)'!$A$2:$T$1836,9,FALSE)</f>
        <v>#N/A</v>
      </c>
      <c r="S244" s="196" t="e">
        <f>VLOOKUP(I244,'사업장현황(25하)'!$A$2:$T$1836,10,FALSE)</f>
        <v>#N/A</v>
      </c>
      <c r="T244" s="190" t="e">
        <f>VLOOKUP(I244,'사업장현황(25하)'!$A$2:$T$1836,12,FALSE)</f>
        <v>#N/A</v>
      </c>
      <c r="U244" s="219" t="e">
        <f>VLOOKUP(I244,'25하-천안140'!$J$3:$AV$1569,13,FALSE)</f>
        <v>#N/A</v>
      </c>
      <c r="V244" s="179" t="e">
        <f>VLOOKUP(I244,'25하-천안140'!$J$3:$AV$1569,14,FALSE)</f>
        <v>#N/A</v>
      </c>
      <c r="W244" s="179" t="e">
        <f>VLOOKUP(I244,'사업장현황(25하)'!$A$2:$T$1836,11,FALSE)</f>
        <v>#N/A</v>
      </c>
      <c r="X244" s="179"/>
      <c r="Y244" s="219"/>
      <c r="Z244" s="180"/>
      <c r="AA244" s="180"/>
      <c r="AB244" s="212"/>
      <c r="AC244" s="180">
        <f t="shared" si="6"/>
        <v>0</v>
      </c>
      <c r="AD244" s="219"/>
      <c r="AE244" s="180"/>
      <c r="AF244" s="219"/>
      <c r="AG244" s="180"/>
      <c r="AH244" s="299">
        <f t="shared" si="5"/>
        <v>0</v>
      </c>
      <c r="AI244" s="197"/>
      <c r="CD244" s="159"/>
      <c r="CT244" s="160"/>
    </row>
    <row r="245" spans="1:98" s="186" customFormat="1" ht="24.95" customHeight="1">
      <c r="A245" s="196"/>
      <c r="B245" s="196"/>
      <c r="C245" s="196"/>
      <c r="D245" s="219"/>
      <c r="E245" s="219" t="str">
        <f>HLOOKUP(WEEKDAY(D245,2),data!$A$1:$G$2,2)</f>
        <v>(토)</v>
      </c>
      <c r="F245" s="196"/>
      <c r="G245" s="196"/>
      <c r="H245" s="196"/>
      <c r="I245" s="190"/>
      <c r="J245" s="196" t="e">
        <f>VLOOKUP(I245,'25하-천안140'!$J$3:$AV$1569,2,FALSE)</f>
        <v>#N/A</v>
      </c>
      <c r="K245" s="289" t="e">
        <f>VLOOKUP(I245,'사업장현황(25하)'!$A$2:$T$1836,13,FALSE)</f>
        <v>#N/A</v>
      </c>
      <c r="L245" s="289" t="e">
        <f>VLOOKUP(I245,'사업장현황(25하)'!$A$2:$T$1836,14,FALSE)</f>
        <v>#N/A</v>
      </c>
      <c r="M245" s="190" t="e">
        <f>VLOOKUP(I245,'사업장현황(25하)'!$A$2:$T$1836,2,FALSE)</f>
        <v>#N/A</v>
      </c>
      <c r="N245" s="190" t="e">
        <f>VLOOKUP(I245,'사업장현황(25하)'!$A$2:$T$1836,4,FALSE)</f>
        <v>#N/A</v>
      </c>
      <c r="O245" s="196" t="e">
        <f>VLOOKUP(I245,'사업장현황(25하)'!$A$2:$T$1836,6,FALSE)</f>
        <v>#N/A</v>
      </c>
      <c r="P245" s="196" t="e">
        <f>VLOOKUP(I245,'사업장현황(25하)'!$A$2:$T$1836,7,FALSE)</f>
        <v>#N/A</v>
      </c>
      <c r="Q245" s="196" t="e">
        <f>VLOOKUP(I245,'사업장현황(25하)'!$A$2:$T$1836,8,FALSE)</f>
        <v>#N/A</v>
      </c>
      <c r="R245" s="196" t="e">
        <f>VLOOKUP(I245,'사업장현황(25하)'!$A$2:$T$1836,9,FALSE)</f>
        <v>#N/A</v>
      </c>
      <c r="S245" s="196" t="e">
        <f>VLOOKUP(I245,'사업장현황(25하)'!$A$2:$T$1836,10,FALSE)</f>
        <v>#N/A</v>
      </c>
      <c r="T245" s="190" t="e">
        <f>VLOOKUP(I245,'사업장현황(25하)'!$A$2:$T$1836,12,FALSE)</f>
        <v>#N/A</v>
      </c>
      <c r="U245" s="219" t="e">
        <f>VLOOKUP(I245,'25하-천안140'!$J$3:$AV$1569,13,FALSE)</f>
        <v>#N/A</v>
      </c>
      <c r="V245" s="179" t="e">
        <f>VLOOKUP(I245,'25하-천안140'!$J$3:$AV$1569,14,FALSE)</f>
        <v>#N/A</v>
      </c>
      <c r="W245" s="179" t="e">
        <f>VLOOKUP(I245,'사업장현황(25하)'!$A$2:$T$1836,11,FALSE)</f>
        <v>#N/A</v>
      </c>
      <c r="X245" s="179"/>
      <c r="Y245" s="318"/>
      <c r="Z245" s="180"/>
      <c r="AA245" s="180"/>
      <c r="AB245" s="212"/>
      <c r="AC245" s="180">
        <f t="shared" si="6"/>
        <v>0</v>
      </c>
      <c r="AD245" s="219"/>
      <c r="AE245" s="180"/>
      <c r="AF245" s="219"/>
      <c r="AG245" s="180"/>
      <c r="AH245" s="299">
        <f t="shared" si="5"/>
        <v>0</v>
      </c>
      <c r="AI245" s="197"/>
      <c r="CD245" s="187"/>
      <c r="CT245" s="188"/>
    </row>
    <row r="246" spans="1:98" s="186" customFormat="1" ht="24.95" customHeight="1">
      <c r="A246" s="196"/>
      <c r="B246" s="196"/>
      <c r="C246" s="196"/>
      <c r="D246" s="219"/>
      <c r="E246" s="219" t="str">
        <f>HLOOKUP(WEEKDAY(D246,2),data!$A$1:$G$2,2)</f>
        <v>(토)</v>
      </c>
      <c r="F246" s="196"/>
      <c r="G246" s="196"/>
      <c r="H246" s="196"/>
      <c r="I246" s="190"/>
      <c r="J246" s="196" t="e">
        <f>VLOOKUP(I246,'25하-천안140'!$J$3:$AV$1569,2,FALSE)</f>
        <v>#N/A</v>
      </c>
      <c r="K246" s="289" t="e">
        <f>VLOOKUP(I246,'사업장현황(25하)'!$A$2:$T$1836,13,FALSE)</f>
        <v>#N/A</v>
      </c>
      <c r="L246" s="289" t="e">
        <f>VLOOKUP(I246,'사업장현황(25하)'!$A$2:$T$1836,14,FALSE)</f>
        <v>#N/A</v>
      </c>
      <c r="M246" s="190" t="e">
        <f>VLOOKUP(I246,'사업장현황(25하)'!$A$2:$T$1836,2,FALSE)</f>
        <v>#N/A</v>
      </c>
      <c r="N246" s="190" t="e">
        <f>VLOOKUP(I246,'사업장현황(25하)'!$A$2:$T$1836,4,FALSE)</f>
        <v>#N/A</v>
      </c>
      <c r="O246" s="196" t="e">
        <f>VLOOKUP(I246,'사업장현황(25하)'!$A$2:$T$1836,6,FALSE)</f>
        <v>#N/A</v>
      </c>
      <c r="P246" s="196" t="e">
        <f>VLOOKUP(I246,'사업장현황(25하)'!$A$2:$T$1836,7,FALSE)</f>
        <v>#N/A</v>
      </c>
      <c r="Q246" s="196" t="e">
        <f>VLOOKUP(I246,'사업장현황(25하)'!$A$2:$T$1836,8,FALSE)</f>
        <v>#N/A</v>
      </c>
      <c r="R246" s="196" t="e">
        <f>VLOOKUP(I246,'사업장현황(25하)'!$A$2:$T$1836,9,FALSE)</f>
        <v>#N/A</v>
      </c>
      <c r="S246" s="196" t="e">
        <f>VLOOKUP(I246,'사업장현황(25하)'!$A$2:$T$1836,10,FALSE)</f>
        <v>#N/A</v>
      </c>
      <c r="T246" s="190" t="e">
        <f>VLOOKUP(I246,'사업장현황(25하)'!$A$2:$T$1836,12,FALSE)</f>
        <v>#N/A</v>
      </c>
      <c r="U246" s="219" t="e">
        <f>VLOOKUP(I246,'25하-천안140'!$J$3:$AV$1569,13,FALSE)</f>
        <v>#N/A</v>
      </c>
      <c r="V246" s="179" t="e">
        <f>VLOOKUP(I246,'25하-천안140'!$J$3:$AV$1569,14,FALSE)</f>
        <v>#N/A</v>
      </c>
      <c r="W246" s="179" t="e">
        <f>VLOOKUP(I246,'사업장현황(25하)'!$A$2:$T$1836,11,FALSE)</f>
        <v>#N/A</v>
      </c>
      <c r="X246" s="179"/>
      <c r="Y246" s="219"/>
      <c r="Z246" s="180"/>
      <c r="AA246" s="180"/>
      <c r="AB246" s="212"/>
      <c r="AC246" s="180">
        <f t="shared" si="6"/>
        <v>0</v>
      </c>
      <c r="AD246" s="219"/>
      <c r="AE246" s="180"/>
      <c r="AF246" s="219"/>
      <c r="AG246" s="180"/>
      <c r="AH246" s="299">
        <f t="shared" si="5"/>
        <v>0</v>
      </c>
      <c r="AI246" s="301"/>
      <c r="CD246" s="187"/>
      <c r="CT246" s="188"/>
    </row>
    <row r="247" spans="1:98" s="158" customFormat="1" ht="24.95" customHeight="1">
      <c r="A247" s="196"/>
      <c r="B247" s="196"/>
      <c r="C247" s="196"/>
      <c r="D247" s="219"/>
      <c r="E247" s="219" t="str">
        <f>HLOOKUP(WEEKDAY(D247,2),data!$A$1:$G$2,2)</f>
        <v>(토)</v>
      </c>
      <c r="F247" s="196"/>
      <c r="G247" s="196"/>
      <c r="H247" s="196"/>
      <c r="I247" s="190"/>
      <c r="J247" s="196" t="e">
        <f>VLOOKUP(I247,'25하-천안140'!$J$3:$AV$1569,2,FALSE)</f>
        <v>#N/A</v>
      </c>
      <c r="K247" s="289" t="e">
        <f>VLOOKUP(I247,'사업장현황(25하)'!$A$2:$T$1836,13,FALSE)</f>
        <v>#N/A</v>
      </c>
      <c r="L247" s="289" t="e">
        <f>VLOOKUP(I247,'사업장현황(25하)'!$A$2:$T$1836,14,FALSE)</f>
        <v>#N/A</v>
      </c>
      <c r="M247" s="190" t="e">
        <f>VLOOKUP(I247,'사업장현황(25하)'!$A$2:$T$1836,2,FALSE)</f>
        <v>#N/A</v>
      </c>
      <c r="N247" s="190" t="e">
        <f>VLOOKUP(I247,'사업장현황(25하)'!$A$2:$T$1836,4,FALSE)</f>
        <v>#N/A</v>
      </c>
      <c r="O247" s="196" t="e">
        <f>VLOOKUP(I247,'사업장현황(25하)'!$A$2:$T$1836,6,FALSE)</f>
        <v>#N/A</v>
      </c>
      <c r="P247" s="196" t="e">
        <f>VLOOKUP(I247,'사업장현황(25하)'!$A$2:$T$1836,7,FALSE)</f>
        <v>#N/A</v>
      </c>
      <c r="Q247" s="196" t="e">
        <f>VLOOKUP(I247,'사업장현황(25하)'!$A$2:$T$1836,8,FALSE)</f>
        <v>#N/A</v>
      </c>
      <c r="R247" s="196" t="e">
        <f>VLOOKUP(I247,'사업장현황(25하)'!$A$2:$T$1836,9,FALSE)</f>
        <v>#N/A</v>
      </c>
      <c r="S247" s="196" t="e">
        <f>VLOOKUP(I247,'사업장현황(25하)'!$A$2:$T$1836,10,FALSE)</f>
        <v>#N/A</v>
      </c>
      <c r="T247" s="190" t="e">
        <f>VLOOKUP(I247,'사업장현황(25하)'!$A$2:$T$1836,12,FALSE)</f>
        <v>#N/A</v>
      </c>
      <c r="U247" s="219" t="e">
        <f>VLOOKUP(I247,'25하-천안140'!$J$3:$AV$1569,13,FALSE)</f>
        <v>#N/A</v>
      </c>
      <c r="V247" s="179" t="e">
        <f>VLOOKUP(I247,'25하-천안140'!$J$3:$AV$1569,14,FALSE)</f>
        <v>#N/A</v>
      </c>
      <c r="W247" s="179" t="e">
        <f>VLOOKUP(I247,'사업장현황(25하)'!$A$2:$T$1836,11,FALSE)</f>
        <v>#N/A</v>
      </c>
      <c r="X247" s="179"/>
      <c r="Y247" s="318"/>
      <c r="Z247" s="180"/>
      <c r="AA247" s="180"/>
      <c r="AB247" s="212"/>
      <c r="AC247" s="180">
        <f t="shared" si="6"/>
        <v>0</v>
      </c>
      <c r="AD247" s="219"/>
      <c r="AE247" s="180"/>
      <c r="AF247" s="219"/>
      <c r="AG247" s="180"/>
      <c r="AH247" s="299">
        <f t="shared" si="5"/>
        <v>0</v>
      </c>
      <c r="AI247" s="197"/>
      <c r="CD247" s="159"/>
      <c r="CT247" s="160"/>
    </row>
    <row r="248" spans="1:98" s="158" customFormat="1" ht="24.95" customHeight="1">
      <c r="A248" s="196"/>
      <c r="B248" s="196"/>
      <c r="C248" s="196"/>
      <c r="D248" s="219"/>
      <c r="E248" s="219" t="str">
        <f>HLOOKUP(WEEKDAY(D248,2),data!$A$1:$G$2,2)</f>
        <v>(토)</v>
      </c>
      <c r="F248" s="196"/>
      <c r="G248" s="196"/>
      <c r="H248" s="196"/>
      <c r="I248" s="190"/>
      <c r="J248" s="196" t="e">
        <f>VLOOKUP(I248,'25하-천안140'!$J$3:$AV$1569,2,FALSE)</f>
        <v>#N/A</v>
      </c>
      <c r="K248" s="289" t="e">
        <f>VLOOKUP(I248,'사업장현황(25하)'!$A$2:$T$1836,13,FALSE)</f>
        <v>#N/A</v>
      </c>
      <c r="L248" s="289" t="e">
        <f>VLOOKUP(I248,'사업장현황(25하)'!$A$2:$T$1836,14,FALSE)</f>
        <v>#N/A</v>
      </c>
      <c r="M248" s="190" t="e">
        <f>VLOOKUP(I248,'사업장현황(25하)'!$A$2:$T$1836,2,FALSE)</f>
        <v>#N/A</v>
      </c>
      <c r="N248" s="190" t="e">
        <f>VLOOKUP(I248,'사업장현황(25하)'!$A$2:$T$1836,4,FALSE)</f>
        <v>#N/A</v>
      </c>
      <c r="O248" s="196" t="e">
        <f>VLOOKUP(I248,'사업장현황(25하)'!$A$2:$T$1836,6,FALSE)</f>
        <v>#N/A</v>
      </c>
      <c r="P248" s="196" t="e">
        <f>VLOOKUP(I248,'사업장현황(25하)'!$A$2:$T$1836,7,FALSE)</f>
        <v>#N/A</v>
      </c>
      <c r="Q248" s="196" t="e">
        <f>VLOOKUP(I248,'사업장현황(25하)'!$A$2:$T$1836,8,FALSE)</f>
        <v>#N/A</v>
      </c>
      <c r="R248" s="196" t="e">
        <f>VLOOKUP(I248,'사업장현황(25하)'!$A$2:$T$1836,9,FALSE)</f>
        <v>#N/A</v>
      </c>
      <c r="S248" s="196" t="e">
        <f>VLOOKUP(I248,'사업장현황(25하)'!$A$2:$T$1836,10,FALSE)</f>
        <v>#N/A</v>
      </c>
      <c r="T248" s="190" t="e">
        <f>VLOOKUP(I248,'사업장현황(25하)'!$A$2:$T$1836,12,FALSE)</f>
        <v>#N/A</v>
      </c>
      <c r="U248" s="219" t="e">
        <f>VLOOKUP(I248,'25하-천안140'!$J$3:$AV$1569,13,FALSE)</f>
        <v>#N/A</v>
      </c>
      <c r="V248" s="179" t="e">
        <f>VLOOKUP(I248,'25하-천안140'!$J$3:$AV$1569,14,FALSE)</f>
        <v>#N/A</v>
      </c>
      <c r="W248" s="179" t="e">
        <f>VLOOKUP(I248,'사업장현황(25하)'!$A$2:$T$1836,11,FALSE)</f>
        <v>#N/A</v>
      </c>
      <c r="X248" s="179"/>
      <c r="Y248" s="219"/>
      <c r="Z248" s="180"/>
      <c r="AA248" s="180"/>
      <c r="AB248" s="212"/>
      <c r="AC248" s="180">
        <f t="shared" si="6"/>
        <v>0</v>
      </c>
      <c r="AD248" s="219"/>
      <c r="AE248" s="180"/>
      <c r="AF248" s="219"/>
      <c r="AG248" s="180"/>
      <c r="AH248" s="299">
        <f t="shared" si="5"/>
        <v>0</v>
      </c>
      <c r="AI248" s="197"/>
      <c r="CD248" s="159"/>
      <c r="CT248" s="160"/>
    </row>
    <row r="249" spans="1:98" s="186" customFormat="1" ht="24.95" customHeight="1">
      <c r="A249" s="196"/>
      <c r="B249" s="196"/>
      <c r="C249" s="196"/>
      <c r="D249" s="219"/>
      <c r="E249" s="219" t="str">
        <f>HLOOKUP(WEEKDAY(D249,2),data!$A$1:$G$2,2)</f>
        <v>(토)</v>
      </c>
      <c r="F249" s="196"/>
      <c r="G249" s="196"/>
      <c r="H249" s="196"/>
      <c r="I249" s="190"/>
      <c r="J249" s="196" t="e">
        <f>VLOOKUP(I249,'25하-천안140'!$J$3:$AV$1569,2,FALSE)</f>
        <v>#N/A</v>
      </c>
      <c r="K249" s="289" t="e">
        <f>VLOOKUP(I249,'사업장현황(25하)'!$A$2:$T$1836,13,FALSE)</f>
        <v>#N/A</v>
      </c>
      <c r="L249" s="289" t="e">
        <f>VLOOKUP(I249,'사업장현황(25하)'!$A$2:$T$1836,14,FALSE)</f>
        <v>#N/A</v>
      </c>
      <c r="M249" s="190" t="e">
        <f>VLOOKUP(I249,'사업장현황(25하)'!$A$2:$T$1836,2,FALSE)</f>
        <v>#N/A</v>
      </c>
      <c r="N249" s="190" t="e">
        <f>VLOOKUP(I249,'사업장현황(25하)'!$A$2:$T$1836,4,FALSE)</f>
        <v>#N/A</v>
      </c>
      <c r="O249" s="196" t="e">
        <f>VLOOKUP(I249,'사업장현황(25하)'!$A$2:$T$1836,6,FALSE)</f>
        <v>#N/A</v>
      </c>
      <c r="P249" s="196" t="e">
        <f>VLOOKUP(I249,'사업장현황(25하)'!$A$2:$T$1836,7,FALSE)</f>
        <v>#N/A</v>
      </c>
      <c r="Q249" s="196" t="e">
        <f>VLOOKUP(I249,'사업장현황(25하)'!$A$2:$T$1836,8,FALSE)</f>
        <v>#N/A</v>
      </c>
      <c r="R249" s="196" t="e">
        <f>VLOOKUP(I249,'사업장현황(25하)'!$A$2:$T$1836,9,FALSE)</f>
        <v>#N/A</v>
      </c>
      <c r="S249" s="196" t="e">
        <f>VLOOKUP(I249,'사업장현황(25하)'!$A$2:$T$1836,10,FALSE)</f>
        <v>#N/A</v>
      </c>
      <c r="T249" s="190" t="e">
        <f>VLOOKUP(I249,'사업장현황(25하)'!$A$2:$T$1836,12,FALSE)</f>
        <v>#N/A</v>
      </c>
      <c r="U249" s="219" t="e">
        <f>VLOOKUP(I249,'25하-천안140'!$J$3:$AV$1569,13,FALSE)</f>
        <v>#N/A</v>
      </c>
      <c r="V249" s="179" t="e">
        <f>VLOOKUP(I249,'25하-천안140'!$J$3:$AV$1569,14,FALSE)</f>
        <v>#N/A</v>
      </c>
      <c r="W249" s="179" t="e">
        <f>VLOOKUP(I249,'사업장현황(25하)'!$A$2:$T$1836,11,FALSE)</f>
        <v>#N/A</v>
      </c>
      <c r="X249" s="179"/>
      <c r="Y249" s="318"/>
      <c r="Z249" s="180"/>
      <c r="AA249" s="180"/>
      <c r="AB249" s="212"/>
      <c r="AC249" s="180">
        <f t="shared" si="6"/>
        <v>0</v>
      </c>
      <c r="AD249" s="219"/>
      <c r="AE249" s="180"/>
      <c r="AF249" s="219"/>
      <c r="AG249" s="180"/>
      <c r="AH249" s="299">
        <f t="shared" si="5"/>
        <v>0</v>
      </c>
      <c r="AI249" s="197"/>
      <c r="CD249" s="187"/>
      <c r="CT249" s="188"/>
    </row>
    <row r="250" spans="1:98" s="186" customFormat="1" ht="24.95" customHeight="1">
      <c r="A250" s="196"/>
      <c r="B250" s="196"/>
      <c r="C250" s="196"/>
      <c r="D250" s="219"/>
      <c r="E250" s="219" t="str">
        <f>HLOOKUP(WEEKDAY(D250,2),data!$A$1:$G$2,2)</f>
        <v>(토)</v>
      </c>
      <c r="F250" s="196"/>
      <c r="G250" s="196"/>
      <c r="H250" s="196"/>
      <c r="I250" s="190"/>
      <c r="J250" s="196" t="e">
        <f>VLOOKUP(I250,'25하-천안140'!$J$3:$AV$1569,2,FALSE)</f>
        <v>#N/A</v>
      </c>
      <c r="K250" s="289" t="e">
        <f>VLOOKUP(I250,'사업장현황(25하)'!$A$2:$T$1836,13,FALSE)</f>
        <v>#N/A</v>
      </c>
      <c r="L250" s="289" t="e">
        <f>VLOOKUP(I250,'사업장현황(25하)'!$A$2:$T$1836,14,FALSE)</f>
        <v>#N/A</v>
      </c>
      <c r="M250" s="190" t="e">
        <f>VLOOKUP(I250,'사업장현황(25하)'!$A$2:$T$1836,2,FALSE)</f>
        <v>#N/A</v>
      </c>
      <c r="N250" s="190" t="e">
        <f>VLOOKUP(I250,'사업장현황(25하)'!$A$2:$T$1836,4,FALSE)</f>
        <v>#N/A</v>
      </c>
      <c r="O250" s="196" t="e">
        <f>VLOOKUP(I250,'사업장현황(25하)'!$A$2:$T$1836,6,FALSE)</f>
        <v>#N/A</v>
      </c>
      <c r="P250" s="196" t="e">
        <f>VLOOKUP(I250,'사업장현황(25하)'!$A$2:$T$1836,7,FALSE)</f>
        <v>#N/A</v>
      </c>
      <c r="Q250" s="196" t="e">
        <f>VLOOKUP(I250,'사업장현황(25하)'!$A$2:$T$1836,8,FALSE)</f>
        <v>#N/A</v>
      </c>
      <c r="R250" s="196" t="e">
        <f>VLOOKUP(I250,'사업장현황(25하)'!$A$2:$T$1836,9,FALSE)</f>
        <v>#N/A</v>
      </c>
      <c r="S250" s="196" t="e">
        <f>VLOOKUP(I250,'사업장현황(25하)'!$A$2:$T$1836,10,FALSE)</f>
        <v>#N/A</v>
      </c>
      <c r="T250" s="190" t="e">
        <f>VLOOKUP(I250,'사업장현황(25하)'!$A$2:$T$1836,12,FALSE)</f>
        <v>#N/A</v>
      </c>
      <c r="U250" s="219" t="e">
        <f>VLOOKUP(I250,'25하-천안140'!$J$3:$AV$1569,13,FALSE)</f>
        <v>#N/A</v>
      </c>
      <c r="V250" s="179" t="e">
        <f>VLOOKUP(I250,'25하-천안140'!$J$3:$AV$1569,14,FALSE)</f>
        <v>#N/A</v>
      </c>
      <c r="W250" s="179" t="e">
        <f>VLOOKUP(I250,'사업장현황(25하)'!$A$2:$T$1836,11,FALSE)</f>
        <v>#N/A</v>
      </c>
      <c r="X250" s="179"/>
      <c r="Y250" s="219"/>
      <c r="Z250" s="180"/>
      <c r="AA250" s="180"/>
      <c r="AB250" s="212"/>
      <c r="AC250" s="180">
        <f t="shared" si="6"/>
        <v>0</v>
      </c>
      <c r="AD250" s="219"/>
      <c r="AE250" s="180"/>
      <c r="AF250" s="219"/>
      <c r="AG250" s="180"/>
      <c r="AH250" s="299">
        <f t="shared" si="5"/>
        <v>0</v>
      </c>
      <c r="AI250" s="197"/>
      <c r="CD250" s="187"/>
      <c r="CT250" s="188"/>
    </row>
    <row r="251" spans="1:98" s="186" customFormat="1" ht="24.95" customHeight="1">
      <c r="A251" s="196"/>
      <c r="B251" s="196"/>
      <c r="C251" s="196"/>
      <c r="D251" s="219"/>
      <c r="E251" s="219" t="str">
        <f>HLOOKUP(WEEKDAY(D251,2),data!$A$1:$G$2,2)</f>
        <v>(토)</v>
      </c>
      <c r="F251" s="196"/>
      <c r="G251" s="196"/>
      <c r="H251" s="196"/>
      <c r="I251" s="190"/>
      <c r="J251" s="196" t="e">
        <f>VLOOKUP(I251,'25하-천안140'!$J$3:$AV$1569,2,FALSE)</f>
        <v>#N/A</v>
      </c>
      <c r="K251" s="289" t="e">
        <f>VLOOKUP(I251,'사업장현황(25하)'!$A$2:$T$1836,13,FALSE)</f>
        <v>#N/A</v>
      </c>
      <c r="L251" s="289" t="e">
        <f>VLOOKUP(I251,'사업장현황(25하)'!$A$2:$T$1836,14,FALSE)</f>
        <v>#N/A</v>
      </c>
      <c r="M251" s="190" t="e">
        <f>VLOOKUP(I251,'사업장현황(25하)'!$A$2:$T$1836,2,FALSE)</f>
        <v>#N/A</v>
      </c>
      <c r="N251" s="190" t="e">
        <f>VLOOKUP(I251,'사업장현황(25하)'!$A$2:$T$1836,4,FALSE)</f>
        <v>#N/A</v>
      </c>
      <c r="O251" s="196" t="e">
        <f>VLOOKUP(I251,'사업장현황(25하)'!$A$2:$T$1836,6,FALSE)</f>
        <v>#N/A</v>
      </c>
      <c r="P251" s="196" t="e">
        <f>VLOOKUP(I251,'사업장현황(25하)'!$A$2:$T$1836,7,FALSE)</f>
        <v>#N/A</v>
      </c>
      <c r="Q251" s="196" t="e">
        <f>VLOOKUP(I251,'사업장현황(25하)'!$A$2:$T$1836,8,FALSE)</f>
        <v>#N/A</v>
      </c>
      <c r="R251" s="196" t="e">
        <f>VLOOKUP(I251,'사업장현황(25하)'!$A$2:$T$1836,9,FALSE)</f>
        <v>#N/A</v>
      </c>
      <c r="S251" s="196" t="e">
        <f>VLOOKUP(I251,'사업장현황(25하)'!$A$2:$T$1836,10,FALSE)</f>
        <v>#N/A</v>
      </c>
      <c r="T251" s="190" t="e">
        <f>VLOOKUP(I251,'사업장현황(25하)'!$A$2:$T$1836,12,FALSE)</f>
        <v>#N/A</v>
      </c>
      <c r="U251" s="219" t="e">
        <f>VLOOKUP(I251,'25하-천안140'!$J$3:$AV$1569,13,FALSE)</f>
        <v>#N/A</v>
      </c>
      <c r="V251" s="179" t="e">
        <f>VLOOKUP(I251,'25하-천안140'!$J$3:$AV$1569,14,FALSE)</f>
        <v>#N/A</v>
      </c>
      <c r="W251" s="179" t="e">
        <f>VLOOKUP(I251,'사업장현황(25하)'!$A$2:$T$1836,11,FALSE)</f>
        <v>#N/A</v>
      </c>
      <c r="X251" s="179"/>
      <c r="Y251" s="318"/>
      <c r="Z251" s="180"/>
      <c r="AA251" s="180"/>
      <c r="AB251" s="212"/>
      <c r="AC251" s="180">
        <f t="shared" si="6"/>
        <v>0</v>
      </c>
      <c r="AD251" s="219"/>
      <c r="AE251" s="180"/>
      <c r="AF251" s="219"/>
      <c r="AG251" s="180"/>
      <c r="AH251" s="299">
        <f t="shared" si="5"/>
        <v>0</v>
      </c>
      <c r="AI251" s="197"/>
      <c r="CD251" s="187"/>
      <c r="CT251" s="188"/>
    </row>
    <row r="252" spans="1:98" s="186" customFormat="1" ht="24.95" customHeight="1">
      <c r="A252" s="196"/>
      <c r="B252" s="196"/>
      <c r="C252" s="196"/>
      <c r="D252" s="219"/>
      <c r="E252" s="219" t="str">
        <f>HLOOKUP(WEEKDAY(D252,2),data!$A$1:$G$2,2)</f>
        <v>(토)</v>
      </c>
      <c r="F252" s="196"/>
      <c r="G252" s="196"/>
      <c r="H252" s="196"/>
      <c r="I252" s="190"/>
      <c r="J252" s="196" t="e">
        <f>VLOOKUP(I252,'25하-천안140'!$J$3:$AV$1569,2,FALSE)</f>
        <v>#N/A</v>
      </c>
      <c r="K252" s="289" t="e">
        <f>VLOOKUP(I252,'사업장현황(25하)'!$A$2:$T$1836,13,FALSE)</f>
        <v>#N/A</v>
      </c>
      <c r="L252" s="289" t="e">
        <f>VLOOKUP(I252,'사업장현황(25하)'!$A$2:$T$1836,14,FALSE)</f>
        <v>#N/A</v>
      </c>
      <c r="M252" s="190" t="e">
        <f>VLOOKUP(I252,'사업장현황(25하)'!$A$2:$T$1836,2,FALSE)</f>
        <v>#N/A</v>
      </c>
      <c r="N252" s="190" t="e">
        <f>VLOOKUP(I252,'사업장현황(25하)'!$A$2:$T$1836,4,FALSE)</f>
        <v>#N/A</v>
      </c>
      <c r="O252" s="196" t="e">
        <f>VLOOKUP(I252,'사업장현황(25하)'!$A$2:$T$1836,6,FALSE)</f>
        <v>#N/A</v>
      </c>
      <c r="P252" s="196" t="e">
        <f>VLOOKUP(I252,'사업장현황(25하)'!$A$2:$T$1836,7,FALSE)</f>
        <v>#N/A</v>
      </c>
      <c r="Q252" s="196" t="e">
        <f>VLOOKUP(I252,'사업장현황(25하)'!$A$2:$T$1836,8,FALSE)</f>
        <v>#N/A</v>
      </c>
      <c r="R252" s="196" t="e">
        <f>VLOOKUP(I252,'사업장현황(25하)'!$A$2:$T$1836,9,FALSE)</f>
        <v>#N/A</v>
      </c>
      <c r="S252" s="196" t="e">
        <f>VLOOKUP(I252,'사업장현황(25하)'!$A$2:$T$1836,10,FALSE)</f>
        <v>#N/A</v>
      </c>
      <c r="T252" s="190" t="e">
        <f>VLOOKUP(I252,'사업장현황(25하)'!$A$2:$T$1836,12,FALSE)</f>
        <v>#N/A</v>
      </c>
      <c r="U252" s="219" t="e">
        <f>VLOOKUP(I252,'25하-천안140'!$J$3:$AV$1569,13,FALSE)</f>
        <v>#N/A</v>
      </c>
      <c r="V252" s="179" t="e">
        <f>VLOOKUP(I252,'25하-천안140'!$J$3:$AV$1569,14,FALSE)</f>
        <v>#N/A</v>
      </c>
      <c r="W252" s="179" t="e">
        <f>VLOOKUP(I252,'사업장현황(25하)'!$A$2:$T$1836,11,FALSE)</f>
        <v>#N/A</v>
      </c>
      <c r="X252" s="179"/>
      <c r="Y252" s="219"/>
      <c r="Z252" s="180"/>
      <c r="AA252" s="180"/>
      <c r="AB252" s="212"/>
      <c r="AC252" s="180">
        <f t="shared" si="6"/>
        <v>0</v>
      </c>
      <c r="AD252" s="219"/>
      <c r="AE252" s="180"/>
      <c r="AF252" s="219"/>
      <c r="AG252" s="180"/>
      <c r="AH252" s="299">
        <f t="shared" si="5"/>
        <v>0</v>
      </c>
      <c r="AI252" s="197"/>
      <c r="CD252" s="187"/>
      <c r="CT252" s="188"/>
    </row>
    <row r="253" spans="1:98" s="186" customFormat="1" ht="24.95" customHeight="1">
      <c r="A253" s="196"/>
      <c r="B253" s="196"/>
      <c r="C253" s="196"/>
      <c r="D253" s="219"/>
      <c r="E253" s="219" t="str">
        <f>HLOOKUP(WEEKDAY(D253,2),data!$A$1:$G$2,2)</f>
        <v>(토)</v>
      </c>
      <c r="F253" s="196"/>
      <c r="G253" s="196"/>
      <c r="H253" s="196"/>
      <c r="I253" s="249"/>
      <c r="J253" s="196" t="e">
        <f>VLOOKUP(I253,'25하-천안140'!$J$3:$AV$1569,2,FALSE)</f>
        <v>#N/A</v>
      </c>
      <c r="K253" s="289" t="e">
        <f>VLOOKUP(I253,'사업장현황(25하)'!$A$2:$T$1836,13,FALSE)</f>
        <v>#N/A</v>
      </c>
      <c r="L253" s="289" t="e">
        <f>VLOOKUP(I253,'사업장현황(25하)'!$A$2:$T$1836,14,FALSE)</f>
        <v>#N/A</v>
      </c>
      <c r="M253" s="190" t="e">
        <f>VLOOKUP(I253,'사업장현황(25하)'!$A$2:$T$1836,2,FALSE)</f>
        <v>#N/A</v>
      </c>
      <c r="N253" s="190" t="e">
        <f>VLOOKUP(I253,'사업장현황(25하)'!$A$2:$T$1836,4,FALSE)</f>
        <v>#N/A</v>
      </c>
      <c r="O253" s="196" t="e">
        <f>VLOOKUP(I253,'사업장현황(25하)'!$A$2:$T$1836,6,FALSE)</f>
        <v>#N/A</v>
      </c>
      <c r="P253" s="196" t="e">
        <f>VLOOKUP(I253,'사업장현황(25하)'!$A$2:$T$1836,7,FALSE)</f>
        <v>#N/A</v>
      </c>
      <c r="Q253" s="196" t="e">
        <f>VLOOKUP(I253,'사업장현황(25하)'!$A$2:$T$1836,8,FALSE)</f>
        <v>#N/A</v>
      </c>
      <c r="R253" s="196" t="e">
        <f>VLOOKUP(I253,'사업장현황(25하)'!$A$2:$T$1836,9,FALSE)</f>
        <v>#N/A</v>
      </c>
      <c r="S253" s="196" t="e">
        <f>VLOOKUP(I253,'사업장현황(25하)'!$A$2:$T$1836,10,FALSE)</f>
        <v>#N/A</v>
      </c>
      <c r="T253" s="190" t="e">
        <f>VLOOKUP(I253,'사업장현황(25하)'!$A$2:$T$1836,12,FALSE)</f>
        <v>#N/A</v>
      </c>
      <c r="U253" s="219" t="e">
        <f>VLOOKUP(I253,'25하-천안140'!$J$3:$AV$1569,13,FALSE)</f>
        <v>#N/A</v>
      </c>
      <c r="V253" s="179" t="e">
        <f>VLOOKUP(I253,'25하-천안140'!$J$3:$AV$1569,14,FALSE)</f>
        <v>#N/A</v>
      </c>
      <c r="W253" s="179" t="e">
        <f>VLOOKUP(I253,'사업장현황(25하)'!$A$2:$T$1836,11,FALSE)</f>
        <v>#N/A</v>
      </c>
      <c r="X253" s="179"/>
      <c r="Y253" s="318"/>
      <c r="Z253" s="180"/>
      <c r="AA253" s="180"/>
      <c r="AB253" s="212"/>
      <c r="AC253" s="180">
        <f t="shared" si="6"/>
        <v>0</v>
      </c>
      <c r="AD253" s="219"/>
      <c r="AE253" s="180"/>
      <c r="AF253" s="219"/>
      <c r="AG253" s="180"/>
      <c r="AH253" s="299">
        <f t="shared" si="5"/>
        <v>0</v>
      </c>
      <c r="AI253" s="197"/>
      <c r="CD253" s="187"/>
      <c r="CT253" s="188"/>
    </row>
    <row r="254" spans="1:98" s="186" customFormat="1" ht="24.95" customHeight="1">
      <c r="A254" s="196"/>
      <c r="B254" s="196"/>
      <c r="C254" s="196"/>
      <c r="D254" s="219"/>
      <c r="E254" s="219" t="str">
        <f>HLOOKUP(WEEKDAY(D254,2),data!$A$1:$G$2,2)</f>
        <v>(토)</v>
      </c>
      <c r="F254" s="196"/>
      <c r="G254" s="196"/>
      <c r="H254" s="196"/>
      <c r="I254" s="249"/>
      <c r="J254" s="196" t="e">
        <f>VLOOKUP(I254,'25하-천안140'!$J$3:$AV$1569,2,FALSE)</f>
        <v>#N/A</v>
      </c>
      <c r="K254" s="289" t="e">
        <f>VLOOKUP(I254,'사업장현황(25하)'!$A$2:$T$1836,13,FALSE)</f>
        <v>#N/A</v>
      </c>
      <c r="L254" s="289" t="e">
        <f>VLOOKUP(I254,'사업장현황(25하)'!$A$2:$T$1836,14,FALSE)</f>
        <v>#N/A</v>
      </c>
      <c r="M254" s="190" t="e">
        <f>VLOOKUP(I254,'사업장현황(25하)'!$A$2:$T$1836,2,FALSE)</f>
        <v>#N/A</v>
      </c>
      <c r="N254" s="190" t="e">
        <f>VLOOKUP(I254,'사업장현황(25하)'!$A$2:$T$1836,4,FALSE)</f>
        <v>#N/A</v>
      </c>
      <c r="O254" s="196" t="e">
        <f>VLOOKUP(I254,'사업장현황(25하)'!$A$2:$T$1836,6,FALSE)</f>
        <v>#N/A</v>
      </c>
      <c r="P254" s="196" t="e">
        <f>VLOOKUP(I254,'사업장현황(25하)'!$A$2:$T$1836,7,FALSE)</f>
        <v>#N/A</v>
      </c>
      <c r="Q254" s="196" t="e">
        <f>VLOOKUP(I254,'사업장현황(25하)'!$A$2:$T$1836,8,FALSE)</f>
        <v>#N/A</v>
      </c>
      <c r="R254" s="196" t="e">
        <f>VLOOKUP(I254,'사업장현황(25하)'!$A$2:$T$1836,9,FALSE)</f>
        <v>#N/A</v>
      </c>
      <c r="S254" s="196" t="e">
        <f>VLOOKUP(I254,'사업장현황(25하)'!$A$2:$T$1836,10,FALSE)</f>
        <v>#N/A</v>
      </c>
      <c r="T254" s="190" t="e">
        <f>VLOOKUP(I254,'사업장현황(25하)'!$A$2:$T$1836,12,FALSE)</f>
        <v>#N/A</v>
      </c>
      <c r="U254" s="219" t="e">
        <f>VLOOKUP(I254,'25하-천안140'!$J$3:$AV$1569,13,FALSE)</f>
        <v>#N/A</v>
      </c>
      <c r="V254" s="179" t="e">
        <f>VLOOKUP(I254,'25하-천안140'!$J$3:$AV$1569,14,FALSE)</f>
        <v>#N/A</v>
      </c>
      <c r="W254" s="179" t="e">
        <f>VLOOKUP(I254,'사업장현황(25하)'!$A$2:$T$1836,11,FALSE)</f>
        <v>#N/A</v>
      </c>
      <c r="X254" s="179"/>
      <c r="Y254" s="219"/>
      <c r="Z254" s="180"/>
      <c r="AA254" s="180"/>
      <c r="AB254" s="212"/>
      <c r="AC254" s="180">
        <f t="shared" si="6"/>
        <v>0</v>
      </c>
      <c r="AD254" s="219"/>
      <c r="AE254" s="180"/>
      <c r="AF254" s="219"/>
      <c r="AG254" s="180"/>
      <c r="AH254" s="299">
        <f t="shared" si="5"/>
        <v>0</v>
      </c>
      <c r="AI254" s="197"/>
      <c r="CD254" s="187"/>
      <c r="CT254" s="188"/>
    </row>
    <row r="255" spans="1:98" s="186" customFormat="1" ht="24.95" customHeight="1">
      <c r="A255" s="196"/>
      <c r="B255" s="196"/>
      <c r="C255" s="196"/>
      <c r="D255" s="219"/>
      <c r="E255" s="219" t="str">
        <f>HLOOKUP(WEEKDAY(D255,2),data!$A$1:$G$2,2)</f>
        <v>(토)</v>
      </c>
      <c r="F255" s="196"/>
      <c r="G255" s="196"/>
      <c r="H255" s="196"/>
      <c r="I255" s="249"/>
      <c r="J255" s="196" t="e">
        <f>VLOOKUP(I255,'25하-천안140'!$J$3:$AV$1569,2,FALSE)</f>
        <v>#N/A</v>
      </c>
      <c r="K255" s="289" t="e">
        <f>VLOOKUP(I255,'사업장현황(25하)'!$A$2:$T$1836,13,FALSE)</f>
        <v>#N/A</v>
      </c>
      <c r="L255" s="289" t="e">
        <f>VLOOKUP(I255,'사업장현황(25하)'!$A$2:$T$1836,14,FALSE)</f>
        <v>#N/A</v>
      </c>
      <c r="M255" s="190" t="e">
        <f>VLOOKUP(I255,'사업장현황(25하)'!$A$2:$T$1836,2,FALSE)</f>
        <v>#N/A</v>
      </c>
      <c r="N255" s="190" t="e">
        <f>VLOOKUP(I255,'사업장현황(25하)'!$A$2:$T$1836,4,FALSE)</f>
        <v>#N/A</v>
      </c>
      <c r="O255" s="196" t="e">
        <f>VLOOKUP(I255,'사업장현황(25하)'!$A$2:$T$1836,6,FALSE)</f>
        <v>#N/A</v>
      </c>
      <c r="P255" s="196" t="e">
        <f>VLOOKUP(I255,'사업장현황(25하)'!$A$2:$T$1836,7,FALSE)</f>
        <v>#N/A</v>
      </c>
      <c r="Q255" s="196" t="e">
        <f>VLOOKUP(I255,'사업장현황(25하)'!$A$2:$T$1836,8,FALSE)</f>
        <v>#N/A</v>
      </c>
      <c r="R255" s="196" t="e">
        <f>VLOOKUP(I255,'사업장현황(25하)'!$A$2:$T$1836,9,FALSE)</f>
        <v>#N/A</v>
      </c>
      <c r="S255" s="196" t="e">
        <f>VLOOKUP(I255,'사업장현황(25하)'!$A$2:$T$1836,10,FALSE)</f>
        <v>#N/A</v>
      </c>
      <c r="T255" s="190" t="e">
        <f>VLOOKUP(I255,'사업장현황(25하)'!$A$2:$T$1836,12,FALSE)</f>
        <v>#N/A</v>
      </c>
      <c r="U255" s="219" t="e">
        <f>VLOOKUP(I255,'25하-천안140'!$J$3:$AV$1569,13,FALSE)</f>
        <v>#N/A</v>
      </c>
      <c r="V255" s="179" t="e">
        <f>VLOOKUP(I255,'25하-천안140'!$J$3:$AV$1569,14,FALSE)</f>
        <v>#N/A</v>
      </c>
      <c r="W255" s="179" t="e">
        <f>VLOOKUP(I255,'사업장현황(25하)'!$A$2:$T$1836,11,FALSE)</f>
        <v>#N/A</v>
      </c>
      <c r="X255" s="179"/>
      <c r="Y255" s="318"/>
      <c r="Z255" s="180"/>
      <c r="AA255" s="180"/>
      <c r="AB255" s="212"/>
      <c r="AC255" s="180">
        <f t="shared" si="6"/>
        <v>0</v>
      </c>
      <c r="AD255" s="219"/>
      <c r="AE255" s="180"/>
      <c r="AF255" s="219"/>
      <c r="AG255" s="180"/>
      <c r="AH255" s="299">
        <f t="shared" si="5"/>
        <v>0</v>
      </c>
      <c r="AI255" s="197"/>
      <c r="CD255" s="187"/>
      <c r="CT255" s="188"/>
    </row>
    <row r="256" spans="1:98" s="186" customFormat="1" ht="24.95" customHeight="1">
      <c r="A256" s="196"/>
      <c r="B256" s="196"/>
      <c r="C256" s="196"/>
      <c r="D256" s="219"/>
      <c r="E256" s="219" t="str">
        <f>HLOOKUP(WEEKDAY(D256,2),data!$A$1:$G$2,2)</f>
        <v>(토)</v>
      </c>
      <c r="F256" s="196"/>
      <c r="G256" s="196"/>
      <c r="H256" s="196"/>
      <c r="I256" s="249"/>
      <c r="J256" s="196" t="e">
        <f>VLOOKUP(I256,'25하-천안140'!$J$3:$AV$1569,2,FALSE)</f>
        <v>#N/A</v>
      </c>
      <c r="K256" s="289" t="e">
        <f>VLOOKUP(I256,'사업장현황(25하)'!$A$2:$T$1836,13,FALSE)</f>
        <v>#N/A</v>
      </c>
      <c r="L256" s="289" t="e">
        <f>VLOOKUP(I256,'사업장현황(25하)'!$A$2:$T$1836,14,FALSE)</f>
        <v>#N/A</v>
      </c>
      <c r="M256" s="190" t="e">
        <f>VLOOKUP(I256,'사업장현황(25하)'!$A$2:$T$1836,2,FALSE)</f>
        <v>#N/A</v>
      </c>
      <c r="N256" s="190" t="e">
        <f>VLOOKUP(I256,'사업장현황(25하)'!$A$2:$T$1836,4,FALSE)</f>
        <v>#N/A</v>
      </c>
      <c r="O256" s="196" t="e">
        <f>VLOOKUP(I256,'사업장현황(25하)'!$A$2:$T$1836,6,FALSE)</f>
        <v>#N/A</v>
      </c>
      <c r="P256" s="196" t="e">
        <f>VLOOKUP(I256,'사업장현황(25하)'!$A$2:$T$1836,7,FALSE)</f>
        <v>#N/A</v>
      </c>
      <c r="Q256" s="196" t="e">
        <f>VLOOKUP(I256,'사업장현황(25하)'!$A$2:$T$1836,8,FALSE)</f>
        <v>#N/A</v>
      </c>
      <c r="R256" s="196" t="e">
        <f>VLOOKUP(I256,'사업장현황(25하)'!$A$2:$T$1836,9,FALSE)</f>
        <v>#N/A</v>
      </c>
      <c r="S256" s="196" t="e">
        <f>VLOOKUP(I256,'사업장현황(25하)'!$A$2:$T$1836,10,FALSE)</f>
        <v>#N/A</v>
      </c>
      <c r="T256" s="190" t="e">
        <f>VLOOKUP(I256,'사업장현황(25하)'!$A$2:$T$1836,12,FALSE)</f>
        <v>#N/A</v>
      </c>
      <c r="U256" s="219" t="e">
        <f>VLOOKUP(I256,'25하-천안140'!$J$3:$AV$1569,13,FALSE)</f>
        <v>#N/A</v>
      </c>
      <c r="V256" s="179" t="e">
        <f>VLOOKUP(I256,'25하-천안140'!$J$3:$AV$1569,14,FALSE)</f>
        <v>#N/A</v>
      </c>
      <c r="W256" s="179" t="e">
        <f>VLOOKUP(I256,'사업장현황(25하)'!$A$2:$T$1836,11,FALSE)</f>
        <v>#N/A</v>
      </c>
      <c r="X256" s="179"/>
      <c r="Y256" s="219"/>
      <c r="Z256" s="180"/>
      <c r="AA256" s="180"/>
      <c r="AB256" s="212"/>
      <c r="AC256" s="180">
        <f t="shared" si="6"/>
        <v>0</v>
      </c>
      <c r="AD256" s="219"/>
      <c r="AE256" s="180"/>
      <c r="AF256" s="219"/>
      <c r="AG256" s="180"/>
      <c r="AH256" s="299">
        <f t="shared" si="5"/>
        <v>0</v>
      </c>
      <c r="AI256" s="197"/>
      <c r="CD256" s="187"/>
      <c r="CT256" s="188"/>
    </row>
    <row r="257" spans="1:98" s="186" customFormat="1" ht="24.95" customHeight="1">
      <c r="A257" s="196"/>
      <c r="B257" s="196"/>
      <c r="C257" s="196"/>
      <c r="D257" s="219"/>
      <c r="E257" s="219" t="str">
        <f>HLOOKUP(WEEKDAY(D257,2),data!$A$1:$G$2,2)</f>
        <v>(토)</v>
      </c>
      <c r="F257" s="196"/>
      <c r="G257" s="196"/>
      <c r="H257" s="196"/>
      <c r="I257" s="190"/>
      <c r="J257" s="196" t="e">
        <f>VLOOKUP(I257,'25하-천안140'!$J$3:$AV$1569,2,FALSE)</f>
        <v>#N/A</v>
      </c>
      <c r="K257" s="289" t="e">
        <f>VLOOKUP(I257,'사업장현황(25하)'!$A$2:$T$1836,13,FALSE)</f>
        <v>#N/A</v>
      </c>
      <c r="L257" s="289" t="e">
        <f>VLOOKUP(I257,'사업장현황(25하)'!$A$2:$T$1836,14,FALSE)</f>
        <v>#N/A</v>
      </c>
      <c r="M257" s="190" t="e">
        <f>VLOOKUP(I257,'사업장현황(25하)'!$A$2:$T$1836,2,FALSE)</f>
        <v>#N/A</v>
      </c>
      <c r="N257" s="190" t="e">
        <f>VLOOKUP(I257,'사업장현황(25하)'!$A$2:$T$1836,4,FALSE)</f>
        <v>#N/A</v>
      </c>
      <c r="O257" s="196" t="e">
        <f>VLOOKUP(I257,'사업장현황(25하)'!$A$2:$T$1836,6,FALSE)</f>
        <v>#N/A</v>
      </c>
      <c r="P257" s="196" t="e">
        <f>VLOOKUP(I257,'사업장현황(25하)'!$A$2:$T$1836,7,FALSE)</f>
        <v>#N/A</v>
      </c>
      <c r="Q257" s="196" t="e">
        <f>VLOOKUP(I257,'사업장현황(25하)'!$A$2:$T$1836,8,FALSE)</f>
        <v>#N/A</v>
      </c>
      <c r="R257" s="196" t="e">
        <f>VLOOKUP(I257,'사업장현황(25하)'!$A$2:$T$1836,9,FALSE)</f>
        <v>#N/A</v>
      </c>
      <c r="S257" s="196" t="e">
        <f>VLOOKUP(I257,'사업장현황(25하)'!$A$2:$T$1836,10,FALSE)</f>
        <v>#N/A</v>
      </c>
      <c r="T257" s="190" t="e">
        <f>VLOOKUP(I257,'사업장현황(25하)'!$A$2:$T$1836,12,FALSE)</f>
        <v>#N/A</v>
      </c>
      <c r="U257" s="219" t="e">
        <f>VLOOKUP(I257,'25하-천안140'!$J$3:$AV$1569,13,FALSE)</f>
        <v>#N/A</v>
      </c>
      <c r="V257" s="179" t="e">
        <f>VLOOKUP(I257,'25하-천안140'!$J$3:$AV$1569,14,FALSE)</f>
        <v>#N/A</v>
      </c>
      <c r="W257" s="179" t="e">
        <f>VLOOKUP(I257,'사업장현황(25하)'!$A$2:$T$1836,11,FALSE)</f>
        <v>#N/A</v>
      </c>
      <c r="X257" s="179"/>
      <c r="Y257" s="318"/>
      <c r="Z257" s="180"/>
      <c r="AA257" s="180"/>
      <c r="AB257" s="212"/>
      <c r="AC257" s="180">
        <f t="shared" si="6"/>
        <v>0</v>
      </c>
      <c r="AD257" s="219"/>
      <c r="AE257" s="180"/>
      <c r="AF257" s="219"/>
      <c r="AG257" s="180"/>
      <c r="AH257" s="299">
        <f t="shared" si="5"/>
        <v>0</v>
      </c>
      <c r="AI257" s="197"/>
      <c r="CD257" s="187"/>
      <c r="CT257" s="188"/>
    </row>
    <row r="258" spans="1:98" s="186" customFormat="1" ht="24.95" customHeight="1">
      <c r="A258" s="196"/>
      <c r="B258" s="196"/>
      <c r="C258" s="196"/>
      <c r="D258" s="219"/>
      <c r="E258" s="219" t="str">
        <f>HLOOKUP(WEEKDAY(D258,2),data!$A$1:$G$2,2)</f>
        <v>(토)</v>
      </c>
      <c r="F258" s="196"/>
      <c r="G258" s="196"/>
      <c r="H258" s="196"/>
      <c r="I258" s="190"/>
      <c r="J258" s="196" t="e">
        <f>VLOOKUP(I258,'25하-천안140'!$J$3:$AV$1569,2,FALSE)</f>
        <v>#N/A</v>
      </c>
      <c r="K258" s="289" t="e">
        <f>VLOOKUP(I258,'사업장현황(25하)'!$A$2:$T$1836,13,FALSE)</f>
        <v>#N/A</v>
      </c>
      <c r="L258" s="289" t="e">
        <f>VLOOKUP(I258,'사업장현황(25하)'!$A$2:$T$1836,14,FALSE)</f>
        <v>#N/A</v>
      </c>
      <c r="M258" s="190" t="e">
        <f>VLOOKUP(I258,'사업장현황(25하)'!$A$2:$T$1836,2,FALSE)</f>
        <v>#N/A</v>
      </c>
      <c r="N258" s="190" t="e">
        <f>VLOOKUP(I258,'사업장현황(25하)'!$A$2:$T$1836,4,FALSE)</f>
        <v>#N/A</v>
      </c>
      <c r="O258" s="196" t="e">
        <f>VLOOKUP(I258,'사업장현황(25하)'!$A$2:$T$1836,6,FALSE)</f>
        <v>#N/A</v>
      </c>
      <c r="P258" s="196" t="e">
        <f>VLOOKUP(I258,'사업장현황(25하)'!$A$2:$T$1836,7,FALSE)</f>
        <v>#N/A</v>
      </c>
      <c r="Q258" s="196" t="e">
        <f>VLOOKUP(I258,'사업장현황(25하)'!$A$2:$T$1836,8,FALSE)</f>
        <v>#N/A</v>
      </c>
      <c r="R258" s="196" t="e">
        <f>VLOOKUP(I258,'사업장현황(25하)'!$A$2:$T$1836,9,FALSE)</f>
        <v>#N/A</v>
      </c>
      <c r="S258" s="196" t="e">
        <f>VLOOKUP(I258,'사업장현황(25하)'!$A$2:$T$1836,10,FALSE)</f>
        <v>#N/A</v>
      </c>
      <c r="T258" s="190" t="e">
        <f>VLOOKUP(I258,'사업장현황(25하)'!$A$2:$T$1836,12,FALSE)</f>
        <v>#N/A</v>
      </c>
      <c r="U258" s="219" t="e">
        <f>VLOOKUP(I258,'25하-천안140'!$J$3:$AV$1569,13,FALSE)</f>
        <v>#N/A</v>
      </c>
      <c r="V258" s="179" t="e">
        <f>VLOOKUP(I258,'25하-천안140'!$J$3:$AV$1569,14,FALSE)</f>
        <v>#N/A</v>
      </c>
      <c r="W258" s="179" t="e">
        <f>VLOOKUP(I258,'사업장현황(25하)'!$A$2:$T$1836,11,FALSE)</f>
        <v>#N/A</v>
      </c>
      <c r="X258" s="179"/>
      <c r="Y258" s="219"/>
      <c r="Z258" s="180"/>
      <c r="AA258" s="180"/>
      <c r="AB258" s="212"/>
      <c r="AC258" s="180">
        <f t="shared" si="6"/>
        <v>0</v>
      </c>
      <c r="AD258" s="219"/>
      <c r="AE258" s="180"/>
      <c r="AF258" s="219"/>
      <c r="AG258" s="180"/>
      <c r="AH258" s="299">
        <f t="shared" si="5"/>
        <v>0</v>
      </c>
      <c r="AI258" s="197"/>
      <c r="CD258" s="187"/>
      <c r="CT258" s="188"/>
    </row>
    <row r="259" spans="1:98" s="186" customFormat="1" ht="24.95" customHeight="1">
      <c r="A259" s="196"/>
      <c r="B259" s="196"/>
      <c r="C259" s="196"/>
      <c r="D259" s="219"/>
      <c r="E259" s="219" t="str">
        <f>HLOOKUP(WEEKDAY(D259,2),data!$A$1:$G$2,2)</f>
        <v>(토)</v>
      </c>
      <c r="F259" s="196"/>
      <c r="G259" s="196"/>
      <c r="H259" s="196"/>
      <c r="I259" s="190"/>
      <c r="J259" s="196" t="e">
        <f>VLOOKUP(I259,'25하-천안140'!$J$3:$AV$1569,2,FALSE)</f>
        <v>#N/A</v>
      </c>
      <c r="K259" s="289" t="e">
        <f>VLOOKUP(I259,'사업장현황(25하)'!$A$2:$T$1836,13,FALSE)</f>
        <v>#N/A</v>
      </c>
      <c r="L259" s="289" t="e">
        <f>VLOOKUP(I259,'사업장현황(25하)'!$A$2:$T$1836,14,FALSE)</f>
        <v>#N/A</v>
      </c>
      <c r="M259" s="190" t="e">
        <f>VLOOKUP(I259,'사업장현황(25하)'!$A$2:$T$1836,2,FALSE)</f>
        <v>#N/A</v>
      </c>
      <c r="N259" s="190" t="e">
        <f>VLOOKUP(I259,'사업장현황(25하)'!$A$2:$T$1836,4,FALSE)</f>
        <v>#N/A</v>
      </c>
      <c r="O259" s="196" t="e">
        <f>VLOOKUP(I259,'사업장현황(25하)'!$A$2:$T$1836,6,FALSE)</f>
        <v>#N/A</v>
      </c>
      <c r="P259" s="196" t="e">
        <f>VLOOKUP(I259,'사업장현황(25하)'!$A$2:$T$1836,7,FALSE)</f>
        <v>#N/A</v>
      </c>
      <c r="Q259" s="196" t="e">
        <f>VLOOKUP(I259,'사업장현황(25하)'!$A$2:$T$1836,8,FALSE)</f>
        <v>#N/A</v>
      </c>
      <c r="R259" s="196" t="e">
        <f>VLOOKUP(I259,'사업장현황(25하)'!$A$2:$T$1836,9,FALSE)</f>
        <v>#N/A</v>
      </c>
      <c r="S259" s="196" t="e">
        <f>VLOOKUP(I259,'사업장현황(25하)'!$A$2:$T$1836,10,FALSE)</f>
        <v>#N/A</v>
      </c>
      <c r="T259" s="190" t="e">
        <f>VLOOKUP(I259,'사업장현황(25하)'!$A$2:$T$1836,12,FALSE)</f>
        <v>#N/A</v>
      </c>
      <c r="U259" s="219" t="e">
        <f>VLOOKUP(I259,'25하-천안140'!$J$3:$AV$1569,13,FALSE)</f>
        <v>#N/A</v>
      </c>
      <c r="V259" s="179" t="e">
        <f>VLOOKUP(I259,'25하-천안140'!$J$3:$AV$1569,14,FALSE)</f>
        <v>#N/A</v>
      </c>
      <c r="W259" s="179" t="e">
        <f>VLOOKUP(I259,'사업장현황(25하)'!$A$2:$T$1836,11,FALSE)</f>
        <v>#N/A</v>
      </c>
      <c r="X259" s="179"/>
      <c r="Y259" s="318"/>
      <c r="Z259" s="180"/>
      <c r="AA259" s="180"/>
      <c r="AB259" s="212"/>
      <c r="AC259" s="180">
        <f t="shared" si="6"/>
        <v>0</v>
      </c>
      <c r="AD259" s="219"/>
      <c r="AE259" s="180"/>
      <c r="AF259" s="219"/>
      <c r="AG259" s="180"/>
      <c r="AH259" s="299">
        <f t="shared" si="5"/>
        <v>0</v>
      </c>
      <c r="AI259" s="197"/>
      <c r="CD259" s="187"/>
      <c r="CT259" s="188"/>
    </row>
    <row r="260" spans="1:98" s="186" customFormat="1" ht="24.95" customHeight="1">
      <c r="A260" s="196"/>
      <c r="B260" s="196"/>
      <c r="C260" s="196"/>
      <c r="D260" s="219"/>
      <c r="E260" s="219" t="str">
        <f>HLOOKUP(WEEKDAY(D260,2),data!$A$1:$G$2,2)</f>
        <v>(토)</v>
      </c>
      <c r="F260" s="196"/>
      <c r="G260" s="196"/>
      <c r="H260" s="196"/>
      <c r="I260" s="190"/>
      <c r="J260" s="196" t="e">
        <f>VLOOKUP(I260,'25하-천안140'!$J$3:$AV$1569,2,FALSE)</f>
        <v>#N/A</v>
      </c>
      <c r="K260" s="289" t="e">
        <f>VLOOKUP(I260,'사업장현황(25하)'!$A$2:$T$1836,13,FALSE)</f>
        <v>#N/A</v>
      </c>
      <c r="L260" s="289" t="e">
        <f>VLOOKUP(I260,'사업장현황(25하)'!$A$2:$T$1836,14,FALSE)</f>
        <v>#N/A</v>
      </c>
      <c r="M260" s="190" t="e">
        <f>VLOOKUP(I260,'사업장현황(25하)'!$A$2:$T$1836,2,FALSE)</f>
        <v>#N/A</v>
      </c>
      <c r="N260" s="190" t="e">
        <f>VLOOKUP(I260,'사업장현황(25하)'!$A$2:$T$1836,4,FALSE)</f>
        <v>#N/A</v>
      </c>
      <c r="O260" s="196" t="e">
        <f>VLOOKUP(I260,'사업장현황(25하)'!$A$2:$T$1836,6,FALSE)</f>
        <v>#N/A</v>
      </c>
      <c r="P260" s="196" t="e">
        <f>VLOOKUP(I260,'사업장현황(25하)'!$A$2:$T$1836,7,FALSE)</f>
        <v>#N/A</v>
      </c>
      <c r="Q260" s="196" t="e">
        <f>VLOOKUP(I260,'사업장현황(25하)'!$A$2:$T$1836,8,FALSE)</f>
        <v>#N/A</v>
      </c>
      <c r="R260" s="196" t="e">
        <f>VLOOKUP(I260,'사업장현황(25하)'!$A$2:$T$1836,9,FALSE)</f>
        <v>#N/A</v>
      </c>
      <c r="S260" s="196" t="e">
        <f>VLOOKUP(I260,'사업장현황(25하)'!$A$2:$T$1836,10,FALSE)</f>
        <v>#N/A</v>
      </c>
      <c r="T260" s="190" t="e">
        <f>VLOOKUP(I260,'사업장현황(25하)'!$A$2:$T$1836,12,FALSE)</f>
        <v>#N/A</v>
      </c>
      <c r="U260" s="219" t="e">
        <f>VLOOKUP(I260,'25하-천안140'!$J$3:$AV$1569,13,FALSE)</f>
        <v>#N/A</v>
      </c>
      <c r="V260" s="179" t="e">
        <f>VLOOKUP(I260,'25하-천안140'!$J$3:$AV$1569,14,FALSE)</f>
        <v>#N/A</v>
      </c>
      <c r="W260" s="179" t="e">
        <f>VLOOKUP(I260,'사업장현황(25하)'!$A$2:$T$1836,11,FALSE)</f>
        <v>#N/A</v>
      </c>
      <c r="X260" s="179"/>
      <c r="Y260" s="219"/>
      <c r="Z260" s="180"/>
      <c r="AA260" s="180"/>
      <c r="AB260" s="212"/>
      <c r="AC260" s="180">
        <f t="shared" si="6"/>
        <v>0</v>
      </c>
      <c r="AD260" s="219"/>
      <c r="AE260" s="180"/>
      <c r="AF260" s="219"/>
      <c r="AG260" s="180"/>
      <c r="AH260" s="299">
        <f t="shared" si="5"/>
        <v>0</v>
      </c>
      <c r="AI260" s="197"/>
      <c r="CD260" s="187"/>
      <c r="CT260" s="188"/>
    </row>
    <row r="261" spans="1:98" s="186" customFormat="1" ht="24.95" customHeight="1">
      <c r="A261" s="196"/>
      <c r="B261" s="196"/>
      <c r="C261" s="196"/>
      <c r="D261" s="219"/>
      <c r="E261" s="219" t="str">
        <f>HLOOKUP(WEEKDAY(D261,2),data!$A$1:$G$2,2)</f>
        <v>(토)</v>
      </c>
      <c r="F261" s="196"/>
      <c r="G261" s="196"/>
      <c r="H261" s="196"/>
      <c r="I261" s="249"/>
      <c r="J261" s="196" t="e">
        <f>VLOOKUP(I261,'25하-천안140'!$J$3:$AV$1569,2,FALSE)</f>
        <v>#N/A</v>
      </c>
      <c r="K261" s="289" t="e">
        <f>VLOOKUP(I261,'사업장현황(25하)'!$A$2:$T$1836,13,FALSE)</f>
        <v>#N/A</v>
      </c>
      <c r="L261" s="289" t="e">
        <f>VLOOKUP(I261,'사업장현황(25하)'!$A$2:$T$1836,14,FALSE)</f>
        <v>#N/A</v>
      </c>
      <c r="M261" s="190" t="e">
        <f>VLOOKUP(I261,'사업장현황(25하)'!$A$2:$T$1836,2,FALSE)</f>
        <v>#N/A</v>
      </c>
      <c r="N261" s="190" t="e">
        <f>VLOOKUP(I261,'사업장현황(25하)'!$A$2:$T$1836,4,FALSE)</f>
        <v>#N/A</v>
      </c>
      <c r="O261" s="196" t="e">
        <f>VLOOKUP(I261,'사업장현황(25하)'!$A$2:$T$1836,6,FALSE)</f>
        <v>#N/A</v>
      </c>
      <c r="P261" s="196" t="e">
        <f>VLOOKUP(I261,'사업장현황(25하)'!$A$2:$T$1836,7,FALSE)</f>
        <v>#N/A</v>
      </c>
      <c r="Q261" s="196" t="e">
        <f>VLOOKUP(I261,'사업장현황(25하)'!$A$2:$T$1836,8,FALSE)</f>
        <v>#N/A</v>
      </c>
      <c r="R261" s="196" t="e">
        <f>VLOOKUP(I261,'사업장현황(25하)'!$A$2:$T$1836,9,FALSE)</f>
        <v>#N/A</v>
      </c>
      <c r="S261" s="196" t="e">
        <f>VLOOKUP(I261,'사업장현황(25하)'!$A$2:$T$1836,10,FALSE)</f>
        <v>#N/A</v>
      </c>
      <c r="T261" s="190" t="e">
        <f>VLOOKUP(I261,'사업장현황(25하)'!$A$2:$T$1836,12,FALSE)</f>
        <v>#N/A</v>
      </c>
      <c r="U261" s="219" t="e">
        <f>VLOOKUP(I261,'25하-천안140'!$J$3:$AV$1569,13,FALSE)</f>
        <v>#N/A</v>
      </c>
      <c r="V261" s="179" t="e">
        <f>VLOOKUP(I261,'25하-천안140'!$J$3:$AV$1569,14,FALSE)</f>
        <v>#N/A</v>
      </c>
      <c r="W261" s="179" t="e">
        <f>VLOOKUP(I261,'사업장현황(25하)'!$A$2:$T$1836,11,FALSE)</f>
        <v>#N/A</v>
      </c>
      <c r="X261" s="179"/>
      <c r="Y261" s="219"/>
      <c r="Z261" s="180"/>
      <c r="AA261" s="180"/>
      <c r="AB261" s="212"/>
      <c r="AC261" s="180">
        <f t="shared" si="6"/>
        <v>0</v>
      </c>
      <c r="AD261" s="219"/>
      <c r="AE261" s="180"/>
      <c r="AF261" s="219"/>
      <c r="AG261" s="180"/>
      <c r="AH261" s="299">
        <f t="shared" ref="AH261:AH323" si="7">SUM(AE261,AG261)</f>
        <v>0</v>
      </c>
      <c r="AI261" s="197"/>
      <c r="CD261" s="187"/>
      <c r="CT261" s="188"/>
    </row>
    <row r="262" spans="1:98" s="186" customFormat="1" ht="24.95" customHeight="1">
      <c r="A262" s="196"/>
      <c r="B262" s="196"/>
      <c r="C262" s="196"/>
      <c r="D262" s="219"/>
      <c r="E262" s="219" t="str">
        <f>HLOOKUP(WEEKDAY(D262,2),data!$A$1:$G$2,2)</f>
        <v>(토)</v>
      </c>
      <c r="F262" s="196"/>
      <c r="G262" s="196"/>
      <c r="H262" s="196"/>
      <c r="I262" s="249"/>
      <c r="J262" s="196" t="e">
        <f>VLOOKUP(I262,'25하-천안140'!$J$3:$AV$1569,2,FALSE)</f>
        <v>#N/A</v>
      </c>
      <c r="K262" s="289" t="e">
        <f>VLOOKUP(I262,'사업장현황(25하)'!$A$2:$T$1836,13,FALSE)</f>
        <v>#N/A</v>
      </c>
      <c r="L262" s="289" t="e">
        <f>VLOOKUP(I262,'사업장현황(25하)'!$A$2:$T$1836,14,FALSE)</f>
        <v>#N/A</v>
      </c>
      <c r="M262" s="190" t="e">
        <f>VLOOKUP(I262,'사업장현황(25하)'!$A$2:$T$1836,2,FALSE)</f>
        <v>#N/A</v>
      </c>
      <c r="N262" s="190" t="e">
        <f>VLOOKUP(I262,'사업장현황(25하)'!$A$2:$T$1836,4,FALSE)</f>
        <v>#N/A</v>
      </c>
      <c r="O262" s="196" t="e">
        <f>VLOOKUP(I262,'사업장현황(25하)'!$A$2:$T$1836,6,FALSE)</f>
        <v>#N/A</v>
      </c>
      <c r="P262" s="196" t="e">
        <f>VLOOKUP(I262,'사업장현황(25하)'!$A$2:$T$1836,7,FALSE)</f>
        <v>#N/A</v>
      </c>
      <c r="Q262" s="196" t="e">
        <f>VLOOKUP(I262,'사업장현황(25하)'!$A$2:$T$1836,8,FALSE)</f>
        <v>#N/A</v>
      </c>
      <c r="R262" s="196" t="e">
        <f>VLOOKUP(I262,'사업장현황(25하)'!$A$2:$T$1836,9,FALSE)</f>
        <v>#N/A</v>
      </c>
      <c r="S262" s="196" t="e">
        <f>VLOOKUP(I262,'사업장현황(25하)'!$A$2:$T$1836,10,FALSE)</f>
        <v>#N/A</v>
      </c>
      <c r="T262" s="190" t="e">
        <f>VLOOKUP(I262,'사업장현황(25하)'!$A$2:$T$1836,12,FALSE)</f>
        <v>#N/A</v>
      </c>
      <c r="U262" s="219" t="e">
        <f>VLOOKUP(I262,'25하-천안140'!$J$3:$AV$1569,13,FALSE)</f>
        <v>#N/A</v>
      </c>
      <c r="V262" s="179" t="e">
        <f>VLOOKUP(I262,'25하-천안140'!$J$3:$AV$1569,14,FALSE)</f>
        <v>#N/A</v>
      </c>
      <c r="W262" s="179" t="e">
        <f>VLOOKUP(I262,'사업장현황(25하)'!$A$2:$T$1836,11,FALSE)</f>
        <v>#N/A</v>
      </c>
      <c r="X262" s="179"/>
      <c r="Y262" s="219"/>
      <c r="Z262" s="180"/>
      <c r="AA262" s="180"/>
      <c r="AB262" s="212"/>
      <c r="AC262" s="180">
        <f t="shared" ref="AC262:AC323" si="8">SUM(Z262:AB262)</f>
        <v>0</v>
      </c>
      <c r="AD262" s="219"/>
      <c r="AE262" s="180"/>
      <c r="AF262" s="219"/>
      <c r="AG262" s="180"/>
      <c r="AH262" s="299">
        <f t="shared" si="7"/>
        <v>0</v>
      </c>
      <c r="AI262" s="197"/>
      <c r="CD262" s="187"/>
      <c r="CT262" s="188"/>
    </row>
    <row r="263" spans="1:98" s="186" customFormat="1" ht="24.95" customHeight="1">
      <c r="A263" s="196"/>
      <c r="B263" s="196"/>
      <c r="C263" s="196"/>
      <c r="D263" s="219"/>
      <c r="E263" s="219" t="str">
        <f>HLOOKUP(WEEKDAY(D263,2),data!$A$1:$G$2,2)</f>
        <v>(토)</v>
      </c>
      <c r="F263" s="196"/>
      <c r="G263" s="196"/>
      <c r="H263" s="196"/>
      <c r="I263" s="249"/>
      <c r="J263" s="196" t="e">
        <f>VLOOKUP(I263,'25하-천안140'!$J$3:$AV$1569,2,FALSE)</f>
        <v>#N/A</v>
      </c>
      <c r="K263" s="289" t="e">
        <f>VLOOKUP(I263,'사업장현황(25하)'!$A$2:$T$1836,13,FALSE)</f>
        <v>#N/A</v>
      </c>
      <c r="L263" s="289" t="e">
        <f>VLOOKUP(I263,'사업장현황(25하)'!$A$2:$T$1836,14,FALSE)</f>
        <v>#N/A</v>
      </c>
      <c r="M263" s="190" t="e">
        <f>VLOOKUP(I263,'사업장현황(25하)'!$A$2:$T$1836,2,FALSE)</f>
        <v>#N/A</v>
      </c>
      <c r="N263" s="190" t="e">
        <f>VLOOKUP(I263,'사업장현황(25하)'!$A$2:$T$1836,4,FALSE)</f>
        <v>#N/A</v>
      </c>
      <c r="O263" s="196" t="e">
        <f>VLOOKUP(I263,'사업장현황(25하)'!$A$2:$T$1836,6,FALSE)</f>
        <v>#N/A</v>
      </c>
      <c r="P263" s="196" t="e">
        <f>VLOOKUP(I263,'사업장현황(25하)'!$A$2:$T$1836,7,FALSE)</f>
        <v>#N/A</v>
      </c>
      <c r="Q263" s="196" t="e">
        <f>VLOOKUP(I263,'사업장현황(25하)'!$A$2:$T$1836,8,FALSE)</f>
        <v>#N/A</v>
      </c>
      <c r="R263" s="196" t="e">
        <f>VLOOKUP(I263,'사업장현황(25하)'!$A$2:$T$1836,9,FALSE)</f>
        <v>#N/A</v>
      </c>
      <c r="S263" s="196" t="e">
        <f>VLOOKUP(I263,'사업장현황(25하)'!$A$2:$T$1836,10,FALSE)</f>
        <v>#N/A</v>
      </c>
      <c r="T263" s="190" t="e">
        <f>VLOOKUP(I263,'사업장현황(25하)'!$A$2:$T$1836,12,FALSE)</f>
        <v>#N/A</v>
      </c>
      <c r="U263" s="219" t="e">
        <f>VLOOKUP(I263,'25하-천안140'!$J$3:$AV$1569,13,FALSE)</f>
        <v>#N/A</v>
      </c>
      <c r="V263" s="179" t="e">
        <f>VLOOKUP(I263,'25하-천안140'!$J$3:$AV$1569,14,FALSE)</f>
        <v>#N/A</v>
      </c>
      <c r="W263" s="179" t="e">
        <f>VLOOKUP(I263,'사업장현황(25하)'!$A$2:$T$1836,11,FALSE)</f>
        <v>#N/A</v>
      </c>
      <c r="X263" s="179"/>
      <c r="Y263" s="318"/>
      <c r="Z263" s="180"/>
      <c r="AA263" s="180"/>
      <c r="AB263" s="212"/>
      <c r="AC263" s="180">
        <f t="shared" si="8"/>
        <v>0</v>
      </c>
      <c r="AD263" s="219"/>
      <c r="AE263" s="180"/>
      <c r="AF263" s="219"/>
      <c r="AG263" s="180"/>
      <c r="AH263" s="299">
        <f t="shared" si="7"/>
        <v>0</v>
      </c>
      <c r="AI263" s="197"/>
      <c r="CD263" s="187"/>
      <c r="CT263" s="188"/>
    </row>
    <row r="264" spans="1:98" s="186" customFormat="1" ht="24.95" customHeight="1">
      <c r="A264" s="196"/>
      <c r="B264" s="196"/>
      <c r="C264" s="196"/>
      <c r="D264" s="219"/>
      <c r="E264" s="219" t="str">
        <f>HLOOKUP(WEEKDAY(D264,2),data!$A$1:$G$2,2)</f>
        <v>(토)</v>
      </c>
      <c r="F264" s="196"/>
      <c r="G264" s="196"/>
      <c r="H264" s="196"/>
      <c r="I264" s="249"/>
      <c r="J264" s="196" t="e">
        <f>VLOOKUP(I264,'25하-천안140'!$J$3:$AV$1569,2,FALSE)</f>
        <v>#N/A</v>
      </c>
      <c r="K264" s="289" t="e">
        <f>VLOOKUP(I264,'사업장현황(25하)'!$A$2:$T$1836,13,FALSE)</f>
        <v>#N/A</v>
      </c>
      <c r="L264" s="289" t="e">
        <f>VLOOKUP(I264,'사업장현황(25하)'!$A$2:$T$1836,14,FALSE)</f>
        <v>#N/A</v>
      </c>
      <c r="M264" s="190" t="e">
        <f>VLOOKUP(I264,'사업장현황(25하)'!$A$2:$T$1836,2,FALSE)</f>
        <v>#N/A</v>
      </c>
      <c r="N264" s="190" t="e">
        <f>VLOOKUP(I264,'사업장현황(25하)'!$A$2:$T$1836,4,FALSE)</f>
        <v>#N/A</v>
      </c>
      <c r="O264" s="196" t="e">
        <f>VLOOKUP(I264,'사업장현황(25하)'!$A$2:$T$1836,6,FALSE)</f>
        <v>#N/A</v>
      </c>
      <c r="P264" s="196" t="e">
        <f>VLOOKUP(I264,'사업장현황(25하)'!$A$2:$T$1836,7,FALSE)</f>
        <v>#N/A</v>
      </c>
      <c r="Q264" s="196" t="e">
        <f>VLOOKUP(I264,'사업장현황(25하)'!$A$2:$T$1836,8,FALSE)</f>
        <v>#N/A</v>
      </c>
      <c r="R264" s="196" t="e">
        <f>VLOOKUP(I264,'사업장현황(25하)'!$A$2:$T$1836,9,FALSE)</f>
        <v>#N/A</v>
      </c>
      <c r="S264" s="196" t="e">
        <f>VLOOKUP(I264,'사업장현황(25하)'!$A$2:$T$1836,10,FALSE)</f>
        <v>#N/A</v>
      </c>
      <c r="T264" s="190" t="e">
        <f>VLOOKUP(I264,'사업장현황(25하)'!$A$2:$T$1836,12,FALSE)</f>
        <v>#N/A</v>
      </c>
      <c r="U264" s="219" t="e">
        <f>VLOOKUP(I264,'25하-천안140'!$J$3:$AV$1569,13,FALSE)</f>
        <v>#N/A</v>
      </c>
      <c r="V264" s="179" t="e">
        <f>VLOOKUP(I264,'25하-천안140'!$J$3:$AV$1569,14,FALSE)</f>
        <v>#N/A</v>
      </c>
      <c r="W264" s="179" t="e">
        <f>VLOOKUP(I264,'사업장현황(25하)'!$A$2:$T$1836,11,FALSE)</f>
        <v>#N/A</v>
      </c>
      <c r="X264" s="179"/>
      <c r="Y264" s="219"/>
      <c r="Z264" s="180"/>
      <c r="AA264" s="180"/>
      <c r="AB264" s="212"/>
      <c r="AC264" s="180">
        <f t="shared" si="8"/>
        <v>0</v>
      </c>
      <c r="AD264" s="219"/>
      <c r="AE264" s="180"/>
      <c r="AF264" s="219"/>
      <c r="AG264" s="180"/>
      <c r="AH264" s="299">
        <f t="shared" si="7"/>
        <v>0</v>
      </c>
      <c r="AI264" s="197"/>
      <c r="CD264" s="187"/>
      <c r="CT264" s="188"/>
    </row>
    <row r="265" spans="1:98" s="186" customFormat="1" ht="24.95" customHeight="1">
      <c r="A265" s="196"/>
      <c r="B265" s="196"/>
      <c r="C265" s="196"/>
      <c r="D265" s="219"/>
      <c r="E265" s="219" t="str">
        <f>HLOOKUP(WEEKDAY(D265,2),data!$A$1:$G$2,2)</f>
        <v>(토)</v>
      </c>
      <c r="F265" s="196"/>
      <c r="G265" s="196"/>
      <c r="H265" s="196"/>
      <c r="I265" s="249"/>
      <c r="J265" s="196" t="e">
        <f>VLOOKUP(I265,'25하-천안140'!$J$3:$AV$1569,2,FALSE)</f>
        <v>#N/A</v>
      </c>
      <c r="K265" s="289" t="e">
        <f>VLOOKUP(I265,'사업장현황(25하)'!$A$2:$T$1836,13,FALSE)</f>
        <v>#N/A</v>
      </c>
      <c r="L265" s="289" t="e">
        <f>VLOOKUP(I265,'사업장현황(25하)'!$A$2:$T$1836,14,FALSE)</f>
        <v>#N/A</v>
      </c>
      <c r="M265" s="190" t="e">
        <f>VLOOKUP(I265,'사업장현황(25하)'!$A$2:$T$1836,2,FALSE)</f>
        <v>#N/A</v>
      </c>
      <c r="N265" s="190" t="e">
        <f>VLOOKUP(I265,'사업장현황(25하)'!$A$2:$T$1836,4,FALSE)</f>
        <v>#N/A</v>
      </c>
      <c r="O265" s="196" t="e">
        <f>VLOOKUP(I265,'사업장현황(25하)'!$A$2:$T$1836,6,FALSE)</f>
        <v>#N/A</v>
      </c>
      <c r="P265" s="196" t="e">
        <f>VLOOKUP(I265,'사업장현황(25하)'!$A$2:$T$1836,7,FALSE)</f>
        <v>#N/A</v>
      </c>
      <c r="Q265" s="196" t="e">
        <f>VLOOKUP(I265,'사업장현황(25하)'!$A$2:$T$1836,8,FALSE)</f>
        <v>#N/A</v>
      </c>
      <c r="R265" s="196" t="e">
        <f>VLOOKUP(I265,'사업장현황(25하)'!$A$2:$T$1836,9,FALSE)</f>
        <v>#N/A</v>
      </c>
      <c r="S265" s="196" t="e">
        <f>VLOOKUP(I265,'사업장현황(25하)'!$A$2:$T$1836,10,FALSE)</f>
        <v>#N/A</v>
      </c>
      <c r="T265" s="190" t="e">
        <f>VLOOKUP(I265,'사업장현황(25하)'!$A$2:$T$1836,12,FALSE)</f>
        <v>#N/A</v>
      </c>
      <c r="U265" s="219" t="e">
        <f>VLOOKUP(I265,'25하-천안140'!$J$3:$AV$1569,13,FALSE)</f>
        <v>#N/A</v>
      </c>
      <c r="V265" s="179" t="e">
        <f>VLOOKUP(I265,'25하-천안140'!$J$3:$AV$1569,14,FALSE)</f>
        <v>#N/A</v>
      </c>
      <c r="W265" s="179" t="e">
        <f>VLOOKUP(I265,'사업장현황(25하)'!$A$2:$T$1836,11,FALSE)</f>
        <v>#N/A</v>
      </c>
      <c r="X265" s="179"/>
      <c r="Y265" s="318"/>
      <c r="Z265" s="180"/>
      <c r="AA265" s="180"/>
      <c r="AB265" s="212"/>
      <c r="AC265" s="180">
        <f t="shared" si="8"/>
        <v>0</v>
      </c>
      <c r="AD265" s="219"/>
      <c r="AE265" s="180"/>
      <c r="AF265" s="219"/>
      <c r="AG265" s="180"/>
      <c r="AH265" s="299">
        <f t="shared" si="7"/>
        <v>0</v>
      </c>
      <c r="AI265" s="197"/>
      <c r="CD265" s="187"/>
      <c r="CT265" s="188"/>
    </row>
    <row r="266" spans="1:98" s="186" customFormat="1" ht="24.95" customHeight="1">
      <c r="A266" s="196"/>
      <c r="B266" s="196"/>
      <c r="C266" s="196"/>
      <c r="D266" s="219"/>
      <c r="E266" s="219" t="str">
        <f>HLOOKUP(WEEKDAY(D266,2),data!$A$1:$G$2,2)</f>
        <v>(토)</v>
      </c>
      <c r="F266" s="196"/>
      <c r="G266" s="196"/>
      <c r="H266" s="196"/>
      <c r="I266" s="249"/>
      <c r="J266" s="196" t="e">
        <f>VLOOKUP(I266,'25하-천안140'!$J$3:$AV$1569,2,FALSE)</f>
        <v>#N/A</v>
      </c>
      <c r="K266" s="289" t="e">
        <f>VLOOKUP(I266,'사업장현황(25하)'!$A$2:$T$1836,13,FALSE)</f>
        <v>#N/A</v>
      </c>
      <c r="L266" s="289" t="e">
        <f>VLOOKUP(I266,'사업장현황(25하)'!$A$2:$T$1836,14,FALSE)</f>
        <v>#N/A</v>
      </c>
      <c r="M266" s="190" t="e">
        <f>VLOOKUP(I266,'사업장현황(25하)'!$A$2:$T$1836,2,FALSE)</f>
        <v>#N/A</v>
      </c>
      <c r="N266" s="190" t="e">
        <f>VLOOKUP(I266,'사업장현황(25하)'!$A$2:$T$1836,4,FALSE)</f>
        <v>#N/A</v>
      </c>
      <c r="O266" s="196" t="e">
        <f>VLOOKUP(I266,'사업장현황(25하)'!$A$2:$T$1836,6,FALSE)</f>
        <v>#N/A</v>
      </c>
      <c r="P266" s="196" t="e">
        <f>VLOOKUP(I266,'사업장현황(25하)'!$A$2:$T$1836,7,FALSE)</f>
        <v>#N/A</v>
      </c>
      <c r="Q266" s="196" t="e">
        <f>VLOOKUP(I266,'사업장현황(25하)'!$A$2:$T$1836,8,FALSE)</f>
        <v>#N/A</v>
      </c>
      <c r="R266" s="196" t="e">
        <f>VLOOKUP(I266,'사업장현황(25하)'!$A$2:$T$1836,9,FALSE)</f>
        <v>#N/A</v>
      </c>
      <c r="S266" s="196" t="e">
        <f>VLOOKUP(I266,'사업장현황(25하)'!$A$2:$T$1836,10,FALSE)</f>
        <v>#N/A</v>
      </c>
      <c r="T266" s="190" t="e">
        <f>VLOOKUP(I266,'사업장현황(25하)'!$A$2:$T$1836,12,FALSE)</f>
        <v>#N/A</v>
      </c>
      <c r="U266" s="219" t="e">
        <f>VLOOKUP(I266,'25하-천안140'!$J$3:$AV$1569,13,FALSE)</f>
        <v>#N/A</v>
      </c>
      <c r="V266" s="179" t="e">
        <f>VLOOKUP(I266,'25하-천안140'!$J$3:$AV$1569,14,FALSE)</f>
        <v>#N/A</v>
      </c>
      <c r="W266" s="179" t="e">
        <f>VLOOKUP(I266,'사업장현황(25하)'!$A$2:$T$1836,11,FALSE)</f>
        <v>#N/A</v>
      </c>
      <c r="X266" s="179"/>
      <c r="Y266" s="318"/>
      <c r="Z266" s="180"/>
      <c r="AA266" s="180"/>
      <c r="AB266" s="212"/>
      <c r="AC266" s="180">
        <f t="shared" si="8"/>
        <v>0</v>
      </c>
      <c r="AD266" s="219"/>
      <c r="AE266" s="180"/>
      <c r="AF266" s="219"/>
      <c r="AG266" s="180"/>
      <c r="AH266" s="299">
        <f t="shared" si="7"/>
        <v>0</v>
      </c>
      <c r="AI266" s="197"/>
      <c r="CD266" s="187"/>
      <c r="CT266" s="188"/>
    </row>
    <row r="267" spans="1:98" s="186" customFormat="1" ht="24.95" customHeight="1">
      <c r="A267" s="196"/>
      <c r="B267" s="196"/>
      <c r="C267" s="196"/>
      <c r="D267" s="219"/>
      <c r="E267" s="219" t="str">
        <f>HLOOKUP(WEEKDAY(D267,2),data!$A$1:$G$2,2)</f>
        <v>(토)</v>
      </c>
      <c r="F267" s="196"/>
      <c r="G267" s="196"/>
      <c r="H267" s="196"/>
      <c r="I267" s="249"/>
      <c r="J267" s="196" t="e">
        <f>VLOOKUP(I267,'25하-천안140'!$J$3:$AV$1569,2,FALSE)</f>
        <v>#N/A</v>
      </c>
      <c r="K267" s="289" t="e">
        <f>VLOOKUP(I267,'사업장현황(25하)'!$A$2:$T$1836,13,FALSE)</f>
        <v>#N/A</v>
      </c>
      <c r="L267" s="289" t="e">
        <f>VLOOKUP(I267,'사업장현황(25하)'!$A$2:$T$1836,14,FALSE)</f>
        <v>#N/A</v>
      </c>
      <c r="M267" s="190" t="e">
        <f>VLOOKUP(I267,'사업장현황(25하)'!$A$2:$T$1836,2,FALSE)</f>
        <v>#N/A</v>
      </c>
      <c r="N267" s="190" t="e">
        <f>VLOOKUP(I267,'사업장현황(25하)'!$A$2:$T$1836,4,FALSE)</f>
        <v>#N/A</v>
      </c>
      <c r="O267" s="196" t="e">
        <f>VLOOKUP(I267,'사업장현황(25하)'!$A$2:$T$1836,6,FALSE)</f>
        <v>#N/A</v>
      </c>
      <c r="P267" s="196" t="e">
        <f>VLOOKUP(I267,'사업장현황(25하)'!$A$2:$T$1836,7,FALSE)</f>
        <v>#N/A</v>
      </c>
      <c r="Q267" s="196" t="e">
        <f>VLOOKUP(I267,'사업장현황(25하)'!$A$2:$T$1836,8,FALSE)</f>
        <v>#N/A</v>
      </c>
      <c r="R267" s="196" t="e">
        <f>VLOOKUP(I267,'사업장현황(25하)'!$A$2:$T$1836,9,FALSE)</f>
        <v>#N/A</v>
      </c>
      <c r="S267" s="196" t="e">
        <f>VLOOKUP(I267,'사업장현황(25하)'!$A$2:$T$1836,10,FALSE)</f>
        <v>#N/A</v>
      </c>
      <c r="T267" s="190" t="e">
        <f>VLOOKUP(I267,'사업장현황(25하)'!$A$2:$T$1836,12,FALSE)</f>
        <v>#N/A</v>
      </c>
      <c r="U267" s="219" t="e">
        <f>VLOOKUP(I267,'25하-천안140'!$J$3:$AV$1569,13,FALSE)</f>
        <v>#N/A</v>
      </c>
      <c r="V267" s="179" t="e">
        <f>VLOOKUP(I267,'25하-천안140'!$J$3:$AV$1569,14,FALSE)</f>
        <v>#N/A</v>
      </c>
      <c r="W267" s="179" t="e">
        <f>VLOOKUP(I267,'사업장현황(25하)'!$A$2:$T$1836,11,FALSE)</f>
        <v>#N/A</v>
      </c>
      <c r="X267" s="179"/>
      <c r="Y267" s="219"/>
      <c r="Z267" s="180"/>
      <c r="AA267" s="180"/>
      <c r="AB267" s="212"/>
      <c r="AC267" s="180">
        <f t="shared" si="8"/>
        <v>0</v>
      </c>
      <c r="AD267" s="219"/>
      <c r="AE267" s="180"/>
      <c r="AF267" s="219"/>
      <c r="AG267" s="180"/>
      <c r="AH267" s="299">
        <f t="shared" si="7"/>
        <v>0</v>
      </c>
      <c r="AI267" s="197"/>
      <c r="CD267" s="187"/>
      <c r="CT267" s="188"/>
    </row>
    <row r="268" spans="1:98" s="186" customFormat="1" ht="24.95" customHeight="1">
      <c r="A268" s="196"/>
      <c r="B268" s="196"/>
      <c r="C268" s="196"/>
      <c r="D268" s="219"/>
      <c r="E268" s="219" t="str">
        <f>HLOOKUP(WEEKDAY(D268,2),data!$A$1:$G$2,2)</f>
        <v>(토)</v>
      </c>
      <c r="F268" s="196"/>
      <c r="G268" s="196"/>
      <c r="H268" s="196"/>
      <c r="I268" s="249"/>
      <c r="J268" s="196" t="e">
        <f>VLOOKUP(I268,'25하-천안140'!$J$3:$AV$1569,2,FALSE)</f>
        <v>#N/A</v>
      </c>
      <c r="K268" s="289" t="e">
        <f>VLOOKUP(I268,'사업장현황(25하)'!$A$2:$T$1836,13,FALSE)</f>
        <v>#N/A</v>
      </c>
      <c r="L268" s="289" t="e">
        <f>VLOOKUP(I268,'사업장현황(25하)'!$A$2:$T$1836,14,FALSE)</f>
        <v>#N/A</v>
      </c>
      <c r="M268" s="190" t="e">
        <f>VLOOKUP(I268,'사업장현황(25하)'!$A$2:$T$1836,2,FALSE)</f>
        <v>#N/A</v>
      </c>
      <c r="N268" s="190" t="e">
        <f>VLOOKUP(I268,'사업장현황(25하)'!$A$2:$T$1836,4,FALSE)</f>
        <v>#N/A</v>
      </c>
      <c r="O268" s="196" t="e">
        <f>VLOOKUP(I268,'사업장현황(25하)'!$A$2:$T$1836,6,FALSE)</f>
        <v>#N/A</v>
      </c>
      <c r="P268" s="196" t="e">
        <f>VLOOKUP(I268,'사업장현황(25하)'!$A$2:$T$1836,7,FALSE)</f>
        <v>#N/A</v>
      </c>
      <c r="Q268" s="196" t="e">
        <f>VLOOKUP(I268,'사업장현황(25하)'!$A$2:$T$1836,8,FALSE)</f>
        <v>#N/A</v>
      </c>
      <c r="R268" s="196" t="e">
        <f>VLOOKUP(I268,'사업장현황(25하)'!$A$2:$T$1836,9,FALSE)</f>
        <v>#N/A</v>
      </c>
      <c r="S268" s="196" t="e">
        <f>VLOOKUP(I268,'사업장현황(25하)'!$A$2:$T$1836,10,FALSE)</f>
        <v>#N/A</v>
      </c>
      <c r="T268" s="190" t="e">
        <f>VLOOKUP(I268,'사업장현황(25하)'!$A$2:$T$1836,12,FALSE)</f>
        <v>#N/A</v>
      </c>
      <c r="U268" s="219" t="e">
        <f>VLOOKUP(I268,'25하-천안140'!$J$3:$AV$1569,13,FALSE)</f>
        <v>#N/A</v>
      </c>
      <c r="V268" s="179" t="e">
        <f>VLOOKUP(I268,'25하-천안140'!$J$3:$AV$1569,14,FALSE)</f>
        <v>#N/A</v>
      </c>
      <c r="W268" s="179" t="e">
        <f>VLOOKUP(I268,'사업장현황(25하)'!$A$2:$T$1836,11,FALSE)</f>
        <v>#N/A</v>
      </c>
      <c r="X268" s="179"/>
      <c r="Y268" s="318"/>
      <c r="Z268" s="180"/>
      <c r="AA268" s="180"/>
      <c r="AB268" s="212"/>
      <c r="AC268" s="180">
        <f t="shared" si="8"/>
        <v>0</v>
      </c>
      <c r="AD268" s="219"/>
      <c r="AE268" s="180"/>
      <c r="AF268" s="219"/>
      <c r="AG268" s="180"/>
      <c r="AH268" s="299">
        <f t="shared" si="7"/>
        <v>0</v>
      </c>
      <c r="AI268" s="197"/>
      <c r="CD268" s="187"/>
      <c r="CT268" s="188"/>
    </row>
    <row r="269" spans="1:98" s="186" customFormat="1" ht="24.95" customHeight="1">
      <c r="A269" s="196"/>
      <c r="B269" s="196"/>
      <c r="C269" s="196"/>
      <c r="D269" s="219"/>
      <c r="E269" s="219" t="str">
        <f>HLOOKUP(WEEKDAY(D269,2),data!$A$1:$G$2,2)</f>
        <v>(토)</v>
      </c>
      <c r="F269" s="196"/>
      <c r="G269" s="196"/>
      <c r="H269" s="196"/>
      <c r="I269" s="249"/>
      <c r="J269" s="196" t="e">
        <f>VLOOKUP(I269,'25하-천안140'!$J$3:$AV$1569,2,FALSE)</f>
        <v>#N/A</v>
      </c>
      <c r="K269" s="289" t="e">
        <f>VLOOKUP(I269,'사업장현황(25하)'!$A$2:$T$1836,13,FALSE)</f>
        <v>#N/A</v>
      </c>
      <c r="L269" s="289" t="e">
        <f>VLOOKUP(I269,'사업장현황(25하)'!$A$2:$T$1836,14,FALSE)</f>
        <v>#N/A</v>
      </c>
      <c r="M269" s="190" t="e">
        <f>VLOOKUP(I269,'사업장현황(25하)'!$A$2:$T$1836,2,FALSE)</f>
        <v>#N/A</v>
      </c>
      <c r="N269" s="190" t="e">
        <f>VLOOKUP(I269,'사업장현황(25하)'!$A$2:$T$1836,4,FALSE)</f>
        <v>#N/A</v>
      </c>
      <c r="O269" s="196" t="e">
        <f>VLOOKUP(I269,'사업장현황(25하)'!$A$2:$T$1836,6,FALSE)</f>
        <v>#N/A</v>
      </c>
      <c r="P269" s="196" t="e">
        <f>VLOOKUP(I269,'사업장현황(25하)'!$A$2:$T$1836,7,FALSE)</f>
        <v>#N/A</v>
      </c>
      <c r="Q269" s="196" t="e">
        <f>VLOOKUP(I269,'사업장현황(25하)'!$A$2:$T$1836,8,FALSE)</f>
        <v>#N/A</v>
      </c>
      <c r="R269" s="196" t="e">
        <f>VLOOKUP(I269,'사업장현황(25하)'!$A$2:$T$1836,9,FALSE)</f>
        <v>#N/A</v>
      </c>
      <c r="S269" s="196" t="e">
        <f>VLOOKUP(I269,'사업장현황(25하)'!$A$2:$T$1836,10,FALSE)</f>
        <v>#N/A</v>
      </c>
      <c r="T269" s="190" t="e">
        <f>VLOOKUP(I269,'사업장현황(25하)'!$A$2:$T$1836,12,FALSE)</f>
        <v>#N/A</v>
      </c>
      <c r="U269" s="219" t="e">
        <f>VLOOKUP(I269,'25하-천안140'!$J$3:$AV$1569,13,FALSE)</f>
        <v>#N/A</v>
      </c>
      <c r="V269" s="179" t="e">
        <f>VLOOKUP(I269,'25하-천안140'!$J$3:$AV$1569,14,FALSE)</f>
        <v>#N/A</v>
      </c>
      <c r="W269" s="179" t="e">
        <f>VLOOKUP(I269,'사업장현황(25하)'!$A$2:$T$1836,11,FALSE)</f>
        <v>#N/A</v>
      </c>
      <c r="X269" s="179"/>
      <c r="Y269" s="318"/>
      <c r="Z269" s="180"/>
      <c r="AA269" s="180"/>
      <c r="AB269" s="212"/>
      <c r="AC269" s="180">
        <f t="shared" si="8"/>
        <v>0</v>
      </c>
      <c r="AD269" s="219"/>
      <c r="AE269" s="180"/>
      <c r="AF269" s="219"/>
      <c r="AG269" s="180"/>
      <c r="AH269" s="299">
        <f t="shared" si="7"/>
        <v>0</v>
      </c>
      <c r="AI269" s="197"/>
      <c r="CD269" s="187"/>
      <c r="CT269" s="188"/>
    </row>
    <row r="270" spans="1:98" s="186" customFormat="1" ht="24.95" customHeight="1">
      <c r="A270" s="196"/>
      <c r="B270" s="196"/>
      <c r="C270" s="196"/>
      <c r="D270" s="219"/>
      <c r="E270" s="219" t="str">
        <f>HLOOKUP(WEEKDAY(D270,2),data!$A$1:$G$2,2)</f>
        <v>(토)</v>
      </c>
      <c r="F270" s="196"/>
      <c r="G270" s="196"/>
      <c r="H270" s="196"/>
      <c r="I270" s="249"/>
      <c r="J270" s="196" t="e">
        <f>VLOOKUP(I270,'25하-천안140'!$J$3:$AV$1569,2,FALSE)</f>
        <v>#N/A</v>
      </c>
      <c r="K270" s="289" t="e">
        <f>VLOOKUP(I270,'사업장현황(25하)'!$A$2:$T$1836,13,FALSE)</f>
        <v>#N/A</v>
      </c>
      <c r="L270" s="289" t="e">
        <f>VLOOKUP(I270,'사업장현황(25하)'!$A$2:$T$1836,14,FALSE)</f>
        <v>#N/A</v>
      </c>
      <c r="M270" s="190" t="e">
        <f>VLOOKUP(I270,'사업장현황(25하)'!$A$2:$T$1836,2,FALSE)</f>
        <v>#N/A</v>
      </c>
      <c r="N270" s="190" t="e">
        <f>VLOOKUP(I270,'사업장현황(25하)'!$A$2:$T$1836,4,FALSE)</f>
        <v>#N/A</v>
      </c>
      <c r="O270" s="196" t="e">
        <f>VLOOKUP(I270,'사업장현황(25하)'!$A$2:$T$1836,6,FALSE)</f>
        <v>#N/A</v>
      </c>
      <c r="P270" s="196" t="e">
        <f>VLOOKUP(I270,'사업장현황(25하)'!$A$2:$T$1836,7,FALSE)</f>
        <v>#N/A</v>
      </c>
      <c r="Q270" s="196" t="e">
        <f>VLOOKUP(I270,'사업장현황(25하)'!$A$2:$T$1836,8,FALSE)</f>
        <v>#N/A</v>
      </c>
      <c r="R270" s="196" t="e">
        <f>VLOOKUP(I270,'사업장현황(25하)'!$A$2:$T$1836,9,FALSE)</f>
        <v>#N/A</v>
      </c>
      <c r="S270" s="196" t="e">
        <f>VLOOKUP(I270,'사업장현황(25하)'!$A$2:$T$1836,10,FALSE)</f>
        <v>#N/A</v>
      </c>
      <c r="T270" s="190" t="e">
        <f>VLOOKUP(I270,'사업장현황(25하)'!$A$2:$T$1836,12,FALSE)</f>
        <v>#N/A</v>
      </c>
      <c r="U270" s="219" t="e">
        <f>VLOOKUP(I270,'25하-천안140'!$J$3:$AV$1569,13,FALSE)</f>
        <v>#N/A</v>
      </c>
      <c r="V270" s="179" t="e">
        <f>VLOOKUP(I270,'25하-천안140'!$J$3:$AV$1569,14,FALSE)</f>
        <v>#N/A</v>
      </c>
      <c r="W270" s="179" t="e">
        <f>VLOOKUP(I270,'사업장현황(25하)'!$A$2:$T$1836,11,FALSE)</f>
        <v>#N/A</v>
      </c>
      <c r="X270" s="179"/>
      <c r="Y270" s="219"/>
      <c r="Z270" s="180"/>
      <c r="AA270" s="180"/>
      <c r="AB270" s="212"/>
      <c r="AC270" s="180">
        <f t="shared" si="8"/>
        <v>0</v>
      </c>
      <c r="AD270" s="219"/>
      <c r="AE270" s="180"/>
      <c r="AF270" s="219"/>
      <c r="AG270" s="180"/>
      <c r="AH270" s="299">
        <f t="shared" si="7"/>
        <v>0</v>
      </c>
      <c r="AI270" s="197"/>
      <c r="CD270" s="187"/>
      <c r="CT270" s="188"/>
    </row>
    <row r="271" spans="1:98" s="186" customFormat="1" ht="24.95" customHeight="1">
      <c r="A271" s="196"/>
      <c r="B271" s="196"/>
      <c r="C271" s="196"/>
      <c r="D271" s="219"/>
      <c r="E271" s="219" t="str">
        <f>HLOOKUP(WEEKDAY(D271,2),data!$A$1:$G$2,2)</f>
        <v>(토)</v>
      </c>
      <c r="F271" s="196"/>
      <c r="G271" s="196"/>
      <c r="H271" s="196"/>
      <c r="I271" s="249"/>
      <c r="J271" s="196" t="e">
        <f>VLOOKUP(I271,'25하-천안140'!$J$3:$AV$1569,2,FALSE)</f>
        <v>#N/A</v>
      </c>
      <c r="K271" s="289" t="e">
        <f>VLOOKUP(I271,'사업장현황(25하)'!$A$2:$T$1836,13,FALSE)</f>
        <v>#N/A</v>
      </c>
      <c r="L271" s="289" t="e">
        <f>VLOOKUP(I271,'사업장현황(25하)'!$A$2:$T$1836,14,FALSE)</f>
        <v>#N/A</v>
      </c>
      <c r="M271" s="190" t="e">
        <f>VLOOKUP(I271,'사업장현황(25하)'!$A$2:$T$1836,2,FALSE)</f>
        <v>#N/A</v>
      </c>
      <c r="N271" s="190" t="e">
        <f>VLOOKUP(I271,'사업장현황(25하)'!$A$2:$T$1836,4,FALSE)</f>
        <v>#N/A</v>
      </c>
      <c r="O271" s="196" t="e">
        <f>VLOOKUP(I271,'사업장현황(25하)'!$A$2:$T$1836,6,FALSE)</f>
        <v>#N/A</v>
      </c>
      <c r="P271" s="196" t="e">
        <f>VLOOKUP(I271,'사업장현황(25하)'!$A$2:$T$1836,7,FALSE)</f>
        <v>#N/A</v>
      </c>
      <c r="Q271" s="196" t="e">
        <f>VLOOKUP(I271,'사업장현황(25하)'!$A$2:$T$1836,8,FALSE)</f>
        <v>#N/A</v>
      </c>
      <c r="R271" s="196" t="e">
        <f>VLOOKUP(I271,'사업장현황(25하)'!$A$2:$T$1836,9,FALSE)</f>
        <v>#N/A</v>
      </c>
      <c r="S271" s="196" t="e">
        <f>VLOOKUP(I271,'사업장현황(25하)'!$A$2:$T$1836,10,FALSE)</f>
        <v>#N/A</v>
      </c>
      <c r="T271" s="190" t="e">
        <f>VLOOKUP(I271,'사업장현황(25하)'!$A$2:$T$1836,12,FALSE)</f>
        <v>#N/A</v>
      </c>
      <c r="U271" s="219" t="e">
        <f>VLOOKUP(I271,'25하-천안140'!$J$3:$AV$1569,13,FALSE)</f>
        <v>#N/A</v>
      </c>
      <c r="V271" s="179" t="e">
        <f>VLOOKUP(I271,'25하-천안140'!$J$3:$AV$1569,14,FALSE)</f>
        <v>#N/A</v>
      </c>
      <c r="W271" s="179" t="e">
        <f>VLOOKUP(I271,'사업장현황(25하)'!$A$2:$T$1836,11,FALSE)</f>
        <v>#N/A</v>
      </c>
      <c r="X271" s="179"/>
      <c r="Y271" s="318"/>
      <c r="Z271" s="180"/>
      <c r="AA271" s="180"/>
      <c r="AB271" s="212"/>
      <c r="AC271" s="180">
        <f t="shared" si="8"/>
        <v>0</v>
      </c>
      <c r="AD271" s="219"/>
      <c r="AE271" s="180"/>
      <c r="AF271" s="219"/>
      <c r="AG271" s="180"/>
      <c r="AH271" s="299">
        <f t="shared" si="7"/>
        <v>0</v>
      </c>
      <c r="AI271" s="197"/>
      <c r="CD271" s="187"/>
      <c r="CT271" s="188"/>
    </row>
    <row r="272" spans="1:98" s="186" customFormat="1" ht="24.95" customHeight="1">
      <c r="A272" s="196"/>
      <c r="B272" s="196"/>
      <c r="C272" s="196"/>
      <c r="D272" s="219"/>
      <c r="E272" s="219" t="str">
        <f>HLOOKUP(WEEKDAY(D272,2),data!$A$1:$G$2,2)</f>
        <v>(토)</v>
      </c>
      <c r="F272" s="196"/>
      <c r="G272" s="196"/>
      <c r="H272" s="196"/>
      <c r="I272" s="249"/>
      <c r="J272" s="196" t="e">
        <f>VLOOKUP(I272,'25하-천안140'!$J$3:$AV$1569,2,FALSE)</f>
        <v>#N/A</v>
      </c>
      <c r="K272" s="289" t="e">
        <f>VLOOKUP(I272,'사업장현황(25하)'!$A$2:$T$1836,13,FALSE)</f>
        <v>#N/A</v>
      </c>
      <c r="L272" s="289" t="e">
        <f>VLOOKUP(I272,'사업장현황(25하)'!$A$2:$T$1836,14,FALSE)</f>
        <v>#N/A</v>
      </c>
      <c r="M272" s="190" t="e">
        <f>VLOOKUP(I272,'사업장현황(25하)'!$A$2:$T$1836,2,FALSE)</f>
        <v>#N/A</v>
      </c>
      <c r="N272" s="190" t="e">
        <f>VLOOKUP(I272,'사업장현황(25하)'!$A$2:$T$1836,4,FALSE)</f>
        <v>#N/A</v>
      </c>
      <c r="O272" s="196" t="e">
        <f>VLOOKUP(I272,'사업장현황(25하)'!$A$2:$T$1836,6,FALSE)</f>
        <v>#N/A</v>
      </c>
      <c r="P272" s="196" t="e">
        <f>VLOOKUP(I272,'사업장현황(25하)'!$A$2:$T$1836,7,FALSE)</f>
        <v>#N/A</v>
      </c>
      <c r="Q272" s="196" t="e">
        <f>VLOOKUP(I272,'사업장현황(25하)'!$A$2:$T$1836,8,FALSE)</f>
        <v>#N/A</v>
      </c>
      <c r="R272" s="196" t="e">
        <f>VLOOKUP(I272,'사업장현황(25하)'!$A$2:$T$1836,9,FALSE)</f>
        <v>#N/A</v>
      </c>
      <c r="S272" s="196" t="e">
        <f>VLOOKUP(I272,'사업장현황(25하)'!$A$2:$T$1836,10,FALSE)</f>
        <v>#N/A</v>
      </c>
      <c r="T272" s="190" t="e">
        <f>VLOOKUP(I272,'사업장현황(25하)'!$A$2:$T$1836,12,FALSE)</f>
        <v>#N/A</v>
      </c>
      <c r="U272" s="219" t="e">
        <f>VLOOKUP(I272,'25하-천안140'!$J$3:$AV$1569,13,FALSE)</f>
        <v>#N/A</v>
      </c>
      <c r="V272" s="179" t="e">
        <f>VLOOKUP(I272,'25하-천안140'!$J$3:$AV$1569,14,FALSE)</f>
        <v>#N/A</v>
      </c>
      <c r="W272" s="179" t="e">
        <f>VLOOKUP(I272,'사업장현황(25하)'!$A$2:$T$1836,11,FALSE)</f>
        <v>#N/A</v>
      </c>
      <c r="X272" s="179"/>
      <c r="Y272" s="219"/>
      <c r="Z272" s="180"/>
      <c r="AA272" s="180"/>
      <c r="AB272" s="212"/>
      <c r="AC272" s="180">
        <f t="shared" si="8"/>
        <v>0</v>
      </c>
      <c r="AD272" s="219"/>
      <c r="AE272" s="180"/>
      <c r="AF272" s="219"/>
      <c r="AG272" s="180"/>
      <c r="AH272" s="299">
        <f t="shared" si="7"/>
        <v>0</v>
      </c>
      <c r="AI272" s="197"/>
      <c r="CD272" s="187"/>
      <c r="CT272" s="188"/>
    </row>
    <row r="273" spans="1:98" s="186" customFormat="1" ht="24.95" customHeight="1">
      <c r="A273" s="196"/>
      <c r="B273" s="196"/>
      <c r="C273" s="196"/>
      <c r="D273" s="219"/>
      <c r="E273" s="219" t="str">
        <f>HLOOKUP(WEEKDAY(D273,2),data!$A$1:$G$2,2)</f>
        <v>(토)</v>
      </c>
      <c r="F273" s="196"/>
      <c r="G273" s="196"/>
      <c r="H273" s="196"/>
      <c r="I273" s="249"/>
      <c r="J273" s="196" t="e">
        <f>VLOOKUP(I273,'25하-천안140'!$J$3:$AV$1569,2,FALSE)</f>
        <v>#N/A</v>
      </c>
      <c r="K273" s="289" t="e">
        <f>VLOOKUP(I273,'사업장현황(25하)'!$A$2:$T$1836,13,FALSE)</f>
        <v>#N/A</v>
      </c>
      <c r="L273" s="289" t="e">
        <f>VLOOKUP(I273,'사업장현황(25하)'!$A$2:$T$1836,14,FALSE)</f>
        <v>#N/A</v>
      </c>
      <c r="M273" s="190" t="e">
        <f>VLOOKUP(I273,'사업장현황(25하)'!$A$2:$T$1836,2,FALSE)</f>
        <v>#N/A</v>
      </c>
      <c r="N273" s="190" t="e">
        <f>VLOOKUP(I273,'사업장현황(25하)'!$A$2:$T$1836,4,FALSE)</f>
        <v>#N/A</v>
      </c>
      <c r="O273" s="196" t="e">
        <f>VLOOKUP(I273,'사업장현황(25하)'!$A$2:$T$1836,6,FALSE)</f>
        <v>#N/A</v>
      </c>
      <c r="P273" s="196" t="e">
        <f>VLOOKUP(I273,'사업장현황(25하)'!$A$2:$T$1836,7,FALSE)</f>
        <v>#N/A</v>
      </c>
      <c r="Q273" s="196" t="e">
        <f>VLOOKUP(I273,'사업장현황(25하)'!$A$2:$T$1836,8,FALSE)</f>
        <v>#N/A</v>
      </c>
      <c r="R273" s="196" t="e">
        <f>VLOOKUP(I273,'사업장현황(25하)'!$A$2:$T$1836,9,FALSE)</f>
        <v>#N/A</v>
      </c>
      <c r="S273" s="196" t="e">
        <f>VLOOKUP(I273,'사업장현황(25하)'!$A$2:$T$1836,10,FALSE)</f>
        <v>#N/A</v>
      </c>
      <c r="T273" s="190" t="e">
        <f>VLOOKUP(I273,'사업장현황(25하)'!$A$2:$T$1836,12,FALSE)</f>
        <v>#N/A</v>
      </c>
      <c r="U273" s="219" t="e">
        <f>VLOOKUP(I273,'25하-천안140'!$J$3:$AV$1569,13,FALSE)</f>
        <v>#N/A</v>
      </c>
      <c r="V273" s="179" t="e">
        <f>VLOOKUP(I273,'25하-천안140'!$J$3:$AV$1569,14,FALSE)</f>
        <v>#N/A</v>
      </c>
      <c r="W273" s="179" t="e">
        <f>VLOOKUP(I273,'사업장현황(25하)'!$A$2:$T$1836,11,FALSE)</f>
        <v>#N/A</v>
      </c>
      <c r="X273" s="179"/>
      <c r="Y273" s="219"/>
      <c r="Z273" s="180"/>
      <c r="AA273" s="180"/>
      <c r="AB273" s="212"/>
      <c r="AC273" s="180">
        <f t="shared" si="8"/>
        <v>0</v>
      </c>
      <c r="AD273" s="219"/>
      <c r="AE273" s="180"/>
      <c r="AF273" s="219"/>
      <c r="AG273" s="180"/>
      <c r="AH273" s="299">
        <f t="shared" si="7"/>
        <v>0</v>
      </c>
      <c r="AI273" s="197"/>
      <c r="CD273" s="187"/>
      <c r="CT273" s="188"/>
    </row>
    <row r="274" spans="1:98" s="158" customFormat="1" ht="24.95" customHeight="1">
      <c r="A274" s="196"/>
      <c r="B274" s="196"/>
      <c r="C274" s="196"/>
      <c r="D274" s="219"/>
      <c r="E274" s="219" t="str">
        <f>HLOOKUP(WEEKDAY(D274,2),data!$A$1:$G$2,2)</f>
        <v>(토)</v>
      </c>
      <c r="F274" s="196"/>
      <c r="G274" s="196"/>
      <c r="H274" s="196"/>
      <c r="I274" s="249"/>
      <c r="J274" s="196" t="e">
        <f>VLOOKUP(I274,'25하-천안140'!$J$3:$AV$1569,2,FALSE)</f>
        <v>#N/A</v>
      </c>
      <c r="K274" s="289" t="e">
        <f>VLOOKUP(I274,'사업장현황(25하)'!$A$2:$T$1836,13,FALSE)</f>
        <v>#N/A</v>
      </c>
      <c r="L274" s="289" t="e">
        <f>VLOOKUP(I274,'사업장현황(25하)'!$A$2:$T$1836,14,FALSE)</f>
        <v>#N/A</v>
      </c>
      <c r="M274" s="190" t="e">
        <f>VLOOKUP(I274,'사업장현황(25하)'!$A$2:$T$1836,2,FALSE)</f>
        <v>#N/A</v>
      </c>
      <c r="N274" s="190" t="e">
        <f>VLOOKUP(I274,'사업장현황(25하)'!$A$2:$T$1836,4,FALSE)</f>
        <v>#N/A</v>
      </c>
      <c r="O274" s="196" t="e">
        <f>VLOOKUP(I274,'사업장현황(25하)'!$A$2:$T$1836,6,FALSE)</f>
        <v>#N/A</v>
      </c>
      <c r="P274" s="196" t="e">
        <f>VLOOKUP(I274,'사업장현황(25하)'!$A$2:$T$1836,7,FALSE)</f>
        <v>#N/A</v>
      </c>
      <c r="Q274" s="196" t="e">
        <f>VLOOKUP(I274,'사업장현황(25하)'!$A$2:$T$1836,8,FALSE)</f>
        <v>#N/A</v>
      </c>
      <c r="R274" s="196" t="e">
        <f>VLOOKUP(I274,'사업장현황(25하)'!$A$2:$T$1836,9,FALSE)</f>
        <v>#N/A</v>
      </c>
      <c r="S274" s="196" t="e">
        <f>VLOOKUP(I274,'사업장현황(25하)'!$A$2:$T$1836,10,FALSE)</f>
        <v>#N/A</v>
      </c>
      <c r="T274" s="190" t="e">
        <f>VLOOKUP(I274,'사업장현황(25하)'!$A$2:$T$1836,12,FALSE)</f>
        <v>#N/A</v>
      </c>
      <c r="U274" s="219" t="e">
        <f>VLOOKUP(I274,'25하-천안140'!$J$3:$AV$1569,13,FALSE)</f>
        <v>#N/A</v>
      </c>
      <c r="V274" s="179" t="e">
        <f>VLOOKUP(I274,'25하-천안140'!$J$3:$AV$1569,14,FALSE)</f>
        <v>#N/A</v>
      </c>
      <c r="W274" s="179" t="e">
        <f>VLOOKUP(I274,'사업장현황(25하)'!$A$2:$T$1836,11,FALSE)</f>
        <v>#N/A</v>
      </c>
      <c r="X274" s="179"/>
      <c r="Y274" s="318"/>
      <c r="Z274" s="180"/>
      <c r="AA274" s="180"/>
      <c r="AB274" s="212"/>
      <c r="AC274" s="180">
        <f t="shared" si="8"/>
        <v>0</v>
      </c>
      <c r="AD274" s="219"/>
      <c r="AE274" s="180"/>
      <c r="AF274" s="219"/>
      <c r="AG274" s="180"/>
      <c r="AH274" s="299">
        <f t="shared" si="7"/>
        <v>0</v>
      </c>
      <c r="AI274" s="197"/>
    </row>
    <row r="275" spans="1:98" s="186" customFormat="1" ht="24.95" customHeight="1">
      <c r="A275" s="196"/>
      <c r="B275" s="196"/>
      <c r="C275" s="196"/>
      <c r="D275" s="219"/>
      <c r="E275" s="219" t="str">
        <f>HLOOKUP(WEEKDAY(D275,2),data!$A$1:$G$2,2)</f>
        <v>(토)</v>
      </c>
      <c r="F275" s="196"/>
      <c r="G275" s="196"/>
      <c r="H275" s="196"/>
      <c r="I275" s="249"/>
      <c r="J275" s="196" t="e">
        <f>VLOOKUP(I275,'25하-천안140'!$J$3:$AV$1569,2,FALSE)</f>
        <v>#N/A</v>
      </c>
      <c r="K275" s="289" t="e">
        <f>VLOOKUP(I275,'사업장현황(25하)'!$A$2:$T$1836,13,FALSE)</f>
        <v>#N/A</v>
      </c>
      <c r="L275" s="289" t="e">
        <f>VLOOKUP(I275,'사업장현황(25하)'!$A$2:$T$1836,14,FALSE)</f>
        <v>#N/A</v>
      </c>
      <c r="M275" s="190" t="e">
        <f>VLOOKUP(I275,'사업장현황(25하)'!$A$2:$T$1836,2,FALSE)</f>
        <v>#N/A</v>
      </c>
      <c r="N275" s="190" t="e">
        <f>VLOOKUP(I275,'사업장현황(25하)'!$A$2:$T$1836,4,FALSE)</f>
        <v>#N/A</v>
      </c>
      <c r="O275" s="196" t="e">
        <f>VLOOKUP(I275,'사업장현황(25하)'!$A$2:$T$1836,6,FALSE)</f>
        <v>#N/A</v>
      </c>
      <c r="P275" s="196" t="e">
        <f>VLOOKUP(I275,'사업장현황(25하)'!$A$2:$T$1836,7,FALSE)</f>
        <v>#N/A</v>
      </c>
      <c r="Q275" s="196" t="e">
        <f>VLOOKUP(I275,'사업장현황(25하)'!$A$2:$T$1836,8,FALSE)</f>
        <v>#N/A</v>
      </c>
      <c r="R275" s="196" t="e">
        <f>VLOOKUP(I275,'사업장현황(25하)'!$A$2:$T$1836,9,FALSE)</f>
        <v>#N/A</v>
      </c>
      <c r="S275" s="196" t="e">
        <f>VLOOKUP(I275,'사업장현황(25하)'!$A$2:$T$1836,10,FALSE)</f>
        <v>#N/A</v>
      </c>
      <c r="T275" s="190" t="e">
        <f>VLOOKUP(I275,'사업장현황(25하)'!$A$2:$T$1836,12,FALSE)</f>
        <v>#N/A</v>
      </c>
      <c r="U275" s="219" t="e">
        <f>VLOOKUP(I275,'25하-천안140'!$J$3:$AV$1569,13,FALSE)</f>
        <v>#N/A</v>
      </c>
      <c r="V275" s="179" t="e">
        <f>VLOOKUP(I275,'25하-천안140'!$J$3:$AV$1569,14,FALSE)</f>
        <v>#N/A</v>
      </c>
      <c r="W275" s="179" t="e">
        <f>VLOOKUP(I275,'사업장현황(25하)'!$A$2:$T$1836,11,FALSE)</f>
        <v>#N/A</v>
      </c>
      <c r="X275" s="179"/>
      <c r="Y275" s="219"/>
      <c r="Z275" s="180"/>
      <c r="AA275" s="180"/>
      <c r="AB275" s="212"/>
      <c r="AC275" s="180">
        <f t="shared" si="8"/>
        <v>0</v>
      </c>
      <c r="AD275" s="219"/>
      <c r="AE275" s="180"/>
      <c r="AF275" s="219"/>
      <c r="AG275" s="180"/>
      <c r="AH275" s="299">
        <f t="shared" si="7"/>
        <v>0</v>
      </c>
      <c r="AI275" s="197"/>
      <c r="CD275" s="187"/>
      <c r="CT275" s="188"/>
    </row>
    <row r="276" spans="1:98" s="186" customFormat="1" ht="24.95" customHeight="1">
      <c r="A276" s="196"/>
      <c r="B276" s="196"/>
      <c r="C276" s="196"/>
      <c r="D276" s="219"/>
      <c r="E276" s="219" t="str">
        <f>HLOOKUP(WEEKDAY(D276,2),data!$A$1:$G$2,2)</f>
        <v>(토)</v>
      </c>
      <c r="F276" s="196"/>
      <c r="G276" s="196"/>
      <c r="H276" s="196"/>
      <c r="I276" s="249"/>
      <c r="J276" s="196" t="e">
        <f>VLOOKUP(I276,'25하-천안140'!$J$3:$AV$1569,2,FALSE)</f>
        <v>#N/A</v>
      </c>
      <c r="K276" s="289" t="e">
        <f>VLOOKUP(I276,'사업장현황(25하)'!$A$2:$T$1836,13,FALSE)</f>
        <v>#N/A</v>
      </c>
      <c r="L276" s="289" t="e">
        <f>VLOOKUP(I276,'사업장현황(25하)'!$A$2:$T$1836,14,FALSE)</f>
        <v>#N/A</v>
      </c>
      <c r="M276" s="190" t="e">
        <f>VLOOKUP(I276,'사업장현황(25하)'!$A$2:$T$1836,2,FALSE)</f>
        <v>#N/A</v>
      </c>
      <c r="N276" s="190" t="e">
        <f>VLOOKUP(I276,'사업장현황(25하)'!$A$2:$T$1836,4,FALSE)</f>
        <v>#N/A</v>
      </c>
      <c r="O276" s="196" t="e">
        <f>VLOOKUP(I276,'사업장현황(25하)'!$A$2:$T$1836,6,FALSE)</f>
        <v>#N/A</v>
      </c>
      <c r="P276" s="196" t="e">
        <f>VLOOKUP(I276,'사업장현황(25하)'!$A$2:$T$1836,7,FALSE)</f>
        <v>#N/A</v>
      </c>
      <c r="Q276" s="196" t="e">
        <f>VLOOKUP(I276,'사업장현황(25하)'!$A$2:$T$1836,8,FALSE)</f>
        <v>#N/A</v>
      </c>
      <c r="R276" s="196" t="e">
        <f>VLOOKUP(I276,'사업장현황(25하)'!$A$2:$T$1836,9,FALSE)</f>
        <v>#N/A</v>
      </c>
      <c r="S276" s="196" t="e">
        <f>VLOOKUP(I276,'사업장현황(25하)'!$A$2:$T$1836,10,FALSE)</f>
        <v>#N/A</v>
      </c>
      <c r="T276" s="190" t="e">
        <f>VLOOKUP(I276,'사업장현황(25하)'!$A$2:$T$1836,12,FALSE)</f>
        <v>#N/A</v>
      </c>
      <c r="U276" s="219" t="e">
        <f>VLOOKUP(I276,'25하-천안140'!$J$3:$AV$1569,13,FALSE)</f>
        <v>#N/A</v>
      </c>
      <c r="V276" s="179" t="e">
        <f>VLOOKUP(I276,'25하-천안140'!$J$3:$AV$1569,14,FALSE)</f>
        <v>#N/A</v>
      </c>
      <c r="W276" s="179" t="e">
        <f>VLOOKUP(I276,'사업장현황(25하)'!$A$2:$T$1836,11,FALSE)</f>
        <v>#N/A</v>
      </c>
      <c r="X276" s="179"/>
      <c r="Y276" s="318"/>
      <c r="Z276" s="180"/>
      <c r="AA276" s="180"/>
      <c r="AB276" s="212"/>
      <c r="AC276" s="180">
        <f t="shared" si="8"/>
        <v>0</v>
      </c>
      <c r="AD276" s="219"/>
      <c r="AE276" s="180"/>
      <c r="AF276" s="219"/>
      <c r="AG276" s="180"/>
      <c r="AH276" s="299">
        <f t="shared" si="7"/>
        <v>0</v>
      </c>
      <c r="AI276" s="197"/>
      <c r="CD276" s="187"/>
      <c r="CT276" s="188"/>
    </row>
    <row r="277" spans="1:98" s="186" customFormat="1" ht="24.95" customHeight="1">
      <c r="A277" s="196"/>
      <c r="B277" s="196"/>
      <c r="C277" s="196"/>
      <c r="D277" s="219"/>
      <c r="E277" s="219" t="str">
        <f>HLOOKUP(WEEKDAY(D277,2),data!$A$1:$G$2,2)</f>
        <v>(토)</v>
      </c>
      <c r="F277" s="196"/>
      <c r="G277" s="196"/>
      <c r="H277" s="196"/>
      <c r="I277" s="249"/>
      <c r="J277" s="196" t="e">
        <f>VLOOKUP(I277,'25하-천안140'!$J$3:$AV$1569,2,FALSE)</f>
        <v>#N/A</v>
      </c>
      <c r="K277" s="289" t="e">
        <f>VLOOKUP(I277,'사업장현황(25하)'!$A$2:$T$1836,13,FALSE)</f>
        <v>#N/A</v>
      </c>
      <c r="L277" s="289" t="e">
        <f>VLOOKUP(I277,'사업장현황(25하)'!$A$2:$T$1836,14,FALSE)</f>
        <v>#N/A</v>
      </c>
      <c r="M277" s="190" t="e">
        <f>VLOOKUP(I277,'사업장현황(25하)'!$A$2:$T$1836,2,FALSE)</f>
        <v>#N/A</v>
      </c>
      <c r="N277" s="190" t="e">
        <f>VLOOKUP(I277,'사업장현황(25하)'!$A$2:$T$1836,4,FALSE)</f>
        <v>#N/A</v>
      </c>
      <c r="O277" s="196" t="e">
        <f>VLOOKUP(I277,'사업장현황(25하)'!$A$2:$T$1836,6,FALSE)</f>
        <v>#N/A</v>
      </c>
      <c r="P277" s="196" t="e">
        <f>VLOOKUP(I277,'사업장현황(25하)'!$A$2:$T$1836,7,FALSE)</f>
        <v>#N/A</v>
      </c>
      <c r="Q277" s="196" t="e">
        <f>VLOOKUP(I277,'사업장현황(25하)'!$A$2:$T$1836,8,FALSE)</f>
        <v>#N/A</v>
      </c>
      <c r="R277" s="196" t="e">
        <f>VLOOKUP(I277,'사업장현황(25하)'!$A$2:$T$1836,9,FALSE)</f>
        <v>#N/A</v>
      </c>
      <c r="S277" s="196" t="e">
        <f>VLOOKUP(I277,'사업장현황(25하)'!$A$2:$T$1836,10,FALSE)</f>
        <v>#N/A</v>
      </c>
      <c r="T277" s="190" t="e">
        <f>VLOOKUP(I277,'사업장현황(25하)'!$A$2:$T$1836,12,FALSE)</f>
        <v>#N/A</v>
      </c>
      <c r="U277" s="219" t="e">
        <f>VLOOKUP(I277,'25하-천안140'!$J$3:$AV$1569,13,FALSE)</f>
        <v>#N/A</v>
      </c>
      <c r="V277" s="179" t="e">
        <f>VLOOKUP(I277,'25하-천안140'!$J$3:$AV$1569,14,FALSE)</f>
        <v>#N/A</v>
      </c>
      <c r="W277" s="179" t="e">
        <f>VLOOKUP(I277,'사업장현황(25하)'!$A$2:$T$1836,11,FALSE)</f>
        <v>#N/A</v>
      </c>
      <c r="X277" s="179"/>
      <c r="Y277" s="219"/>
      <c r="Z277" s="180"/>
      <c r="AA277" s="180"/>
      <c r="AB277" s="212"/>
      <c r="AC277" s="180">
        <f t="shared" si="8"/>
        <v>0</v>
      </c>
      <c r="AD277" s="219"/>
      <c r="AE277" s="180"/>
      <c r="AF277" s="219"/>
      <c r="AG277" s="180"/>
      <c r="AH277" s="299">
        <f t="shared" si="7"/>
        <v>0</v>
      </c>
      <c r="AI277" s="197"/>
      <c r="CD277" s="187"/>
      <c r="CT277" s="188"/>
    </row>
    <row r="278" spans="1:98" s="186" customFormat="1" ht="24.95" customHeight="1">
      <c r="A278" s="196"/>
      <c r="B278" s="196"/>
      <c r="C278" s="196"/>
      <c r="D278" s="219"/>
      <c r="E278" s="219" t="str">
        <f>HLOOKUP(WEEKDAY(D278,2),data!$A$1:$G$2,2)</f>
        <v>(토)</v>
      </c>
      <c r="F278" s="196"/>
      <c r="G278" s="196"/>
      <c r="H278" s="196"/>
      <c r="I278" s="249"/>
      <c r="J278" s="196" t="e">
        <f>VLOOKUP(I278,'25하-천안140'!$J$3:$AV$1569,2,FALSE)</f>
        <v>#N/A</v>
      </c>
      <c r="K278" s="289" t="e">
        <f>VLOOKUP(I278,'사업장현황(25하)'!$A$2:$T$1836,13,FALSE)</f>
        <v>#N/A</v>
      </c>
      <c r="L278" s="289" t="e">
        <f>VLOOKUP(I278,'사업장현황(25하)'!$A$2:$T$1836,14,FALSE)</f>
        <v>#N/A</v>
      </c>
      <c r="M278" s="190" t="e">
        <f>VLOOKUP(I278,'사업장현황(25하)'!$A$2:$T$1836,2,FALSE)</f>
        <v>#N/A</v>
      </c>
      <c r="N278" s="190" t="e">
        <f>VLOOKUP(I278,'사업장현황(25하)'!$A$2:$T$1836,4,FALSE)</f>
        <v>#N/A</v>
      </c>
      <c r="O278" s="196" t="e">
        <f>VLOOKUP(I278,'사업장현황(25하)'!$A$2:$T$1836,6,FALSE)</f>
        <v>#N/A</v>
      </c>
      <c r="P278" s="196" t="e">
        <f>VLOOKUP(I278,'사업장현황(25하)'!$A$2:$T$1836,7,FALSE)</f>
        <v>#N/A</v>
      </c>
      <c r="Q278" s="196" t="e">
        <f>VLOOKUP(I278,'사업장현황(25하)'!$A$2:$T$1836,8,FALSE)</f>
        <v>#N/A</v>
      </c>
      <c r="R278" s="196" t="e">
        <f>VLOOKUP(I278,'사업장현황(25하)'!$A$2:$T$1836,9,FALSE)</f>
        <v>#N/A</v>
      </c>
      <c r="S278" s="196" t="e">
        <f>VLOOKUP(I278,'사업장현황(25하)'!$A$2:$T$1836,10,FALSE)</f>
        <v>#N/A</v>
      </c>
      <c r="T278" s="190" t="e">
        <f>VLOOKUP(I278,'사업장현황(25하)'!$A$2:$T$1836,12,FALSE)</f>
        <v>#N/A</v>
      </c>
      <c r="U278" s="219" t="e">
        <f>VLOOKUP(I278,'25하-천안140'!$J$3:$AV$1569,13,FALSE)</f>
        <v>#N/A</v>
      </c>
      <c r="V278" s="179" t="e">
        <f>VLOOKUP(I278,'25하-천안140'!$J$3:$AV$1569,14,FALSE)</f>
        <v>#N/A</v>
      </c>
      <c r="W278" s="179" t="e">
        <f>VLOOKUP(I278,'사업장현황(25하)'!$A$2:$T$1836,11,FALSE)</f>
        <v>#N/A</v>
      </c>
      <c r="X278" s="179"/>
      <c r="Y278" s="219"/>
      <c r="Z278" s="180"/>
      <c r="AA278" s="180"/>
      <c r="AB278" s="212"/>
      <c r="AC278" s="180">
        <f t="shared" si="8"/>
        <v>0</v>
      </c>
      <c r="AD278" s="219"/>
      <c r="AE278" s="180"/>
      <c r="AF278" s="219"/>
      <c r="AG278" s="180"/>
      <c r="AH278" s="299">
        <f t="shared" si="7"/>
        <v>0</v>
      </c>
      <c r="AI278" s="197"/>
      <c r="CD278" s="187"/>
      <c r="CT278" s="188"/>
    </row>
    <row r="279" spans="1:98" s="186" customFormat="1" ht="24.95" customHeight="1">
      <c r="A279" s="196"/>
      <c r="B279" s="196"/>
      <c r="C279" s="196"/>
      <c r="D279" s="219"/>
      <c r="E279" s="219" t="str">
        <f>HLOOKUP(WEEKDAY(D279,2),data!$A$1:$G$2,2)</f>
        <v>(토)</v>
      </c>
      <c r="F279" s="196"/>
      <c r="G279" s="196"/>
      <c r="H279" s="196"/>
      <c r="I279" s="249"/>
      <c r="J279" s="196" t="e">
        <f>VLOOKUP(I279,'25하-천안140'!$J$3:$AV$1569,2,FALSE)</f>
        <v>#N/A</v>
      </c>
      <c r="K279" s="289" t="e">
        <f>VLOOKUP(I279,'사업장현황(25하)'!$A$2:$T$1836,13,FALSE)</f>
        <v>#N/A</v>
      </c>
      <c r="L279" s="289" t="e">
        <f>VLOOKUP(I279,'사업장현황(25하)'!$A$2:$T$1836,14,FALSE)</f>
        <v>#N/A</v>
      </c>
      <c r="M279" s="190" t="e">
        <f>VLOOKUP(I279,'사업장현황(25하)'!$A$2:$T$1836,2,FALSE)</f>
        <v>#N/A</v>
      </c>
      <c r="N279" s="190" t="e">
        <f>VLOOKUP(I279,'사업장현황(25하)'!$A$2:$T$1836,4,FALSE)</f>
        <v>#N/A</v>
      </c>
      <c r="O279" s="196" t="e">
        <f>VLOOKUP(I279,'사업장현황(25하)'!$A$2:$T$1836,6,FALSE)</f>
        <v>#N/A</v>
      </c>
      <c r="P279" s="196" t="e">
        <f>VLOOKUP(I279,'사업장현황(25하)'!$A$2:$T$1836,7,FALSE)</f>
        <v>#N/A</v>
      </c>
      <c r="Q279" s="196" t="e">
        <f>VLOOKUP(I279,'사업장현황(25하)'!$A$2:$T$1836,8,FALSE)</f>
        <v>#N/A</v>
      </c>
      <c r="R279" s="196" t="e">
        <f>VLOOKUP(I279,'사업장현황(25하)'!$A$2:$T$1836,9,FALSE)</f>
        <v>#N/A</v>
      </c>
      <c r="S279" s="196" t="e">
        <f>VLOOKUP(I279,'사업장현황(25하)'!$A$2:$T$1836,10,FALSE)</f>
        <v>#N/A</v>
      </c>
      <c r="T279" s="190" t="e">
        <f>VLOOKUP(I279,'사업장현황(25하)'!$A$2:$T$1836,12,FALSE)</f>
        <v>#N/A</v>
      </c>
      <c r="U279" s="219" t="e">
        <f>VLOOKUP(I279,'25하-천안140'!$J$3:$AV$1569,13,FALSE)</f>
        <v>#N/A</v>
      </c>
      <c r="V279" s="179" t="e">
        <f>VLOOKUP(I279,'25하-천안140'!$J$3:$AV$1569,14,FALSE)</f>
        <v>#N/A</v>
      </c>
      <c r="W279" s="179" t="e">
        <f>VLOOKUP(I279,'사업장현황(25하)'!$A$2:$T$1836,11,FALSE)</f>
        <v>#N/A</v>
      </c>
      <c r="X279" s="179"/>
      <c r="Y279" s="219"/>
      <c r="Z279" s="180"/>
      <c r="AA279" s="180"/>
      <c r="AB279" s="212"/>
      <c r="AC279" s="180">
        <f t="shared" si="8"/>
        <v>0</v>
      </c>
      <c r="AD279" s="219"/>
      <c r="AE279" s="180"/>
      <c r="AF279" s="219"/>
      <c r="AG279" s="180"/>
      <c r="AH279" s="299">
        <f t="shared" si="7"/>
        <v>0</v>
      </c>
      <c r="AI279" s="197"/>
      <c r="CD279" s="187"/>
      <c r="CT279" s="188"/>
    </row>
    <row r="280" spans="1:98" s="186" customFormat="1" ht="24.95" customHeight="1">
      <c r="A280" s="196"/>
      <c r="B280" s="196"/>
      <c r="C280" s="196"/>
      <c r="D280" s="219"/>
      <c r="E280" s="219" t="str">
        <f>HLOOKUP(WEEKDAY(D280,2),data!$A$1:$G$2,2)</f>
        <v>(토)</v>
      </c>
      <c r="F280" s="196"/>
      <c r="G280" s="196"/>
      <c r="H280" s="196"/>
      <c r="I280" s="249"/>
      <c r="J280" s="196" t="e">
        <f>VLOOKUP(I280,'25하-천안140'!$J$3:$AV$1569,2,FALSE)</f>
        <v>#N/A</v>
      </c>
      <c r="K280" s="289" t="e">
        <f>VLOOKUP(I280,'사업장현황(25하)'!$A$2:$T$1836,13,FALSE)</f>
        <v>#N/A</v>
      </c>
      <c r="L280" s="289" t="e">
        <f>VLOOKUP(I280,'사업장현황(25하)'!$A$2:$T$1836,14,FALSE)</f>
        <v>#N/A</v>
      </c>
      <c r="M280" s="190" t="e">
        <f>VLOOKUP(I280,'사업장현황(25하)'!$A$2:$T$1836,2,FALSE)</f>
        <v>#N/A</v>
      </c>
      <c r="N280" s="190" t="e">
        <f>VLOOKUP(I280,'사업장현황(25하)'!$A$2:$T$1836,4,FALSE)</f>
        <v>#N/A</v>
      </c>
      <c r="O280" s="196" t="e">
        <f>VLOOKUP(I280,'사업장현황(25하)'!$A$2:$T$1836,6,FALSE)</f>
        <v>#N/A</v>
      </c>
      <c r="P280" s="196" t="e">
        <f>VLOOKUP(I280,'사업장현황(25하)'!$A$2:$T$1836,7,FALSE)</f>
        <v>#N/A</v>
      </c>
      <c r="Q280" s="196" t="e">
        <f>VLOOKUP(I280,'사업장현황(25하)'!$A$2:$T$1836,8,FALSE)</f>
        <v>#N/A</v>
      </c>
      <c r="R280" s="196" t="e">
        <f>VLOOKUP(I280,'사업장현황(25하)'!$A$2:$T$1836,9,FALSE)</f>
        <v>#N/A</v>
      </c>
      <c r="S280" s="196" t="e">
        <f>VLOOKUP(I280,'사업장현황(25하)'!$A$2:$T$1836,10,FALSE)</f>
        <v>#N/A</v>
      </c>
      <c r="T280" s="190" t="e">
        <f>VLOOKUP(I280,'사업장현황(25하)'!$A$2:$T$1836,12,FALSE)</f>
        <v>#N/A</v>
      </c>
      <c r="U280" s="219" t="e">
        <f>VLOOKUP(I280,'25하-천안140'!$J$3:$AV$1569,13,FALSE)</f>
        <v>#N/A</v>
      </c>
      <c r="V280" s="179" t="e">
        <f>VLOOKUP(I280,'25하-천안140'!$J$3:$AV$1569,14,FALSE)</f>
        <v>#N/A</v>
      </c>
      <c r="W280" s="179" t="e">
        <f>VLOOKUP(I280,'사업장현황(25하)'!$A$2:$T$1836,11,FALSE)</f>
        <v>#N/A</v>
      </c>
      <c r="X280" s="179"/>
      <c r="Y280" s="219"/>
      <c r="Z280" s="180"/>
      <c r="AA280" s="180"/>
      <c r="AB280" s="212"/>
      <c r="AC280" s="180">
        <f t="shared" si="8"/>
        <v>0</v>
      </c>
      <c r="AD280" s="219"/>
      <c r="AE280" s="180"/>
      <c r="AF280" s="219"/>
      <c r="AG280" s="180"/>
      <c r="AH280" s="299">
        <f t="shared" si="7"/>
        <v>0</v>
      </c>
      <c r="AI280" s="197"/>
      <c r="CD280" s="187"/>
      <c r="CT280" s="188"/>
    </row>
    <row r="281" spans="1:98" s="186" customFormat="1" ht="24.95" customHeight="1">
      <c r="A281" s="196"/>
      <c r="B281" s="196"/>
      <c r="C281" s="196"/>
      <c r="D281" s="219"/>
      <c r="E281" s="219" t="str">
        <f>HLOOKUP(WEEKDAY(D281,2),data!$A$1:$G$2,2)</f>
        <v>(토)</v>
      </c>
      <c r="F281" s="196"/>
      <c r="G281" s="196"/>
      <c r="H281" s="196"/>
      <c r="I281" s="249"/>
      <c r="J281" s="196" t="e">
        <f>VLOOKUP(I281,'25하-천안140'!$J$3:$AV$1569,2,FALSE)</f>
        <v>#N/A</v>
      </c>
      <c r="K281" s="289" t="e">
        <f>VLOOKUP(I281,'사업장현황(25하)'!$A$2:$T$1836,13,FALSE)</f>
        <v>#N/A</v>
      </c>
      <c r="L281" s="289" t="e">
        <f>VLOOKUP(I281,'사업장현황(25하)'!$A$2:$T$1836,14,FALSE)</f>
        <v>#N/A</v>
      </c>
      <c r="M281" s="190" t="e">
        <f>VLOOKUP(I281,'사업장현황(25하)'!$A$2:$T$1836,2,FALSE)</f>
        <v>#N/A</v>
      </c>
      <c r="N281" s="190" t="e">
        <f>VLOOKUP(I281,'사업장현황(25하)'!$A$2:$T$1836,4,FALSE)</f>
        <v>#N/A</v>
      </c>
      <c r="O281" s="196" t="e">
        <f>VLOOKUP(I281,'사업장현황(25하)'!$A$2:$T$1836,6,FALSE)</f>
        <v>#N/A</v>
      </c>
      <c r="P281" s="196" t="e">
        <f>VLOOKUP(I281,'사업장현황(25하)'!$A$2:$T$1836,7,FALSE)</f>
        <v>#N/A</v>
      </c>
      <c r="Q281" s="196" t="e">
        <f>VLOOKUP(I281,'사업장현황(25하)'!$A$2:$T$1836,8,FALSE)</f>
        <v>#N/A</v>
      </c>
      <c r="R281" s="196" t="e">
        <f>VLOOKUP(I281,'사업장현황(25하)'!$A$2:$T$1836,9,FALSE)</f>
        <v>#N/A</v>
      </c>
      <c r="S281" s="196" t="e">
        <f>VLOOKUP(I281,'사업장현황(25하)'!$A$2:$T$1836,10,FALSE)</f>
        <v>#N/A</v>
      </c>
      <c r="T281" s="190" t="e">
        <f>VLOOKUP(I281,'사업장현황(25하)'!$A$2:$T$1836,12,FALSE)</f>
        <v>#N/A</v>
      </c>
      <c r="U281" s="219" t="e">
        <f>VLOOKUP(I281,'25하-천안140'!$J$3:$AV$1569,13,FALSE)</f>
        <v>#N/A</v>
      </c>
      <c r="V281" s="179" t="e">
        <f>VLOOKUP(I281,'25하-천안140'!$J$3:$AV$1569,14,FALSE)</f>
        <v>#N/A</v>
      </c>
      <c r="W281" s="179" t="e">
        <f>VLOOKUP(I281,'사업장현황(25하)'!$A$2:$T$1836,11,FALSE)</f>
        <v>#N/A</v>
      </c>
      <c r="X281" s="179"/>
      <c r="Y281" s="219"/>
      <c r="Z281" s="180"/>
      <c r="AA281" s="180"/>
      <c r="AB281" s="212"/>
      <c r="AC281" s="180">
        <f t="shared" si="8"/>
        <v>0</v>
      </c>
      <c r="AD281" s="219"/>
      <c r="AE281" s="180"/>
      <c r="AF281" s="219"/>
      <c r="AG281" s="180"/>
      <c r="AH281" s="299">
        <f t="shared" si="7"/>
        <v>0</v>
      </c>
      <c r="AI281" s="197"/>
      <c r="CD281" s="187"/>
      <c r="CT281" s="188"/>
    </row>
    <row r="282" spans="1:98" s="186" customFormat="1" ht="24.95" customHeight="1">
      <c r="A282" s="196"/>
      <c r="B282" s="196"/>
      <c r="C282" s="196"/>
      <c r="D282" s="219"/>
      <c r="E282" s="219" t="str">
        <f>HLOOKUP(WEEKDAY(D282,2),data!$A$1:$G$2,2)</f>
        <v>(토)</v>
      </c>
      <c r="F282" s="196"/>
      <c r="G282" s="196"/>
      <c r="H282" s="196"/>
      <c r="I282" s="249"/>
      <c r="J282" s="196" t="e">
        <f>VLOOKUP(I282,'25하-천안140'!$J$3:$AV$1569,2,FALSE)</f>
        <v>#N/A</v>
      </c>
      <c r="K282" s="289" t="e">
        <f>VLOOKUP(I282,'사업장현황(25하)'!$A$2:$T$1836,13,FALSE)</f>
        <v>#N/A</v>
      </c>
      <c r="L282" s="289" t="e">
        <f>VLOOKUP(I282,'사업장현황(25하)'!$A$2:$T$1836,14,FALSE)</f>
        <v>#N/A</v>
      </c>
      <c r="M282" s="190" t="e">
        <f>VLOOKUP(I282,'사업장현황(25하)'!$A$2:$T$1836,2,FALSE)</f>
        <v>#N/A</v>
      </c>
      <c r="N282" s="190" t="e">
        <f>VLOOKUP(I282,'사업장현황(25하)'!$A$2:$T$1836,4,FALSE)</f>
        <v>#N/A</v>
      </c>
      <c r="O282" s="196" t="e">
        <f>VLOOKUP(I282,'사업장현황(25하)'!$A$2:$T$1836,6,FALSE)</f>
        <v>#N/A</v>
      </c>
      <c r="P282" s="196" t="e">
        <f>VLOOKUP(I282,'사업장현황(25하)'!$A$2:$T$1836,7,FALSE)</f>
        <v>#N/A</v>
      </c>
      <c r="Q282" s="196" t="e">
        <f>VLOOKUP(I282,'사업장현황(25하)'!$A$2:$T$1836,8,FALSE)</f>
        <v>#N/A</v>
      </c>
      <c r="R282" s="196" t="e">
        <f>VLOOKUP(I282,'사업장현황(25하)'!$A$2:$T$1836,9,FALSE)</f>
        <v>#N/A</v>
      </c>
      <c r="S282" s="196" t="e">
        <f>VLOOKUP(I282,'사업장현황(25하)'!$A$2:$T$1836,10,FALSE)</f>
        <v>#N/A</v>
      </c>
      <c r="T282" s="190" t="e">
        <f>VLOOKUP(I282,'사업장현황(25하)'!$A$2:$T$1836,12,FALSE)</f>
        <v>#N/A</v>
      </c>
      <c r="U282" s="219" t="e">
        <f>VLOOKUP(I282,'25하-천안140'!$J$3:$AV$1569,13,FALSE)</f>
        <v>#N/A</v>
      </c>
      <c r="V282" s="179" t="e">
        <f>VLOOKUP(I282,'25하-천안140'!$J$3:$AV$1569,14,FALSE)</f>
        <v>#N/A</v>
      </c>
      <c r="W282" s="179" t="e">
        <f>VLOOKUP(I282,'사업장현황(25하)'!$A$2:$T$1836,11,FALSE)</f>
        <v>#N/A</v>
      </c>
      <c r="X282" s="179"/>
      <c r="Y282" s="219"/>
      <c r="Z282" s="180"/>
      <c r="AA282" s="180"/>
      <c r="AB282" s="212"/>
      <c r="AC282" s="180">
        <f t="shared" si="8"/>
        <v>0</v>
      </c>
      <c r="AD282" s="219"/>
      <c r="AE282" s="180"/>
      <c r="AF282" s="219"/>
      <c r="AG282" s="180"/>
      <c r="AH282" s="299">
        <f t="shared" si="7"/>
        <v>0</v>
      </c>
      <c r="AI282" s="197"/>
    </row>
    <row r="283" spans="1:98" s="186" customFormat="1" ht="24.95" customHeight="1">
      <c r="A283" s="196"/>
      <c r="B283" s="196"/>
      <c r="C283" s="196"/>
      <c r="D283" s="219"/>
      <c r="E283" s="219" t="str">
        <f>HLOOKUP(WEEKDAY(D283,2),data!$A$1:$G$2,2)</f>
        <v>(토)</v>
      </c>
      <c r="F283" s="196"/>
      <c r="G283" s="196"/>
      <c r="H283" s="196"/>
      <c r="I283" s="249"/>
      <c r="J283" s="196" t="e">
        <f>VLOOKUP(I283,'25하-천안140'!$J$3:$AV$1569,2,FALSE)</f>
        <v>#N/A</v>
      </c>
      <c r="K283" s="289" t="e">
        <f>VLOOKUP(I283,'사업장현황(25하)'!$A$2:$T$1836,13,FALSE)</f>
        <v>#N/A</v>
      </c>
      <c r="L283" s="289" t="e">
        <f>VLOOKUP(I283,'사업장현황(25하)'!$A$2:$T$1836,14,FALSE)</f>
        <v>#N/A</v>
      </c>
      <c r="M283" s="190" t="e">
        <f>VLOOKUP(I283,'사업장현황(25하)'!$A$2:$T$1836,2,FALSE)</f>
        <v>#N/A</v>
      </c>
      <c r="N283" s="190" t="e">
        <f>VLOOKUP(I283,'사업장현황(25하)'!$A$2:$T$1836,4,FALSE)</f>
        <v>#N/A</v>
      </c>
      <c r="O283" s="196" t="e">
        <f>VLOOKUP(I283,'사업장현황(25하)'!$A$2:$T$1836,6,FALSE)</f>
        <v>#N/A</v>
      </c>
      <c r="P283" s="196" t="e">
        <f>VLOOKUP(I283,'사업장현황(25하)'!$A$2:$T$1836,7,FALSE)</f>
        <v>#N/A</v>
      </c>
      <c r="Q283" s="196" t="e">
        <f>VLOOKUP(I283,'사업장현황(25하)'!$A$2:$T$1836,8,FALSE)</f>
        <v>#N/A</v>
      </c>
      <c r="R283" s="196" t="e">
        <f>VLOOKUP(I283,'사업장현황(25하)'!$A$2:$T$1836,9,FALSE)</f>
        <v>#N/A</v>
      </c>
      <c r="S283" s="196" t="e">
        <f>VLOOKUP(I283,'사업장현황(25하)'!$A$2:$T$1836,10,FALSE)</f>
        <v>#N/A</v>
      </c>
      <c r="T283" s="190" t="e">
        <f>VLOOKUP(I283,'사업장현황(25하)'!$A$2:$T$1836,12,FALSE)</f>
        <v>#N/A</v>
      </c>
      <c r="U283" s="219" t="e">
        <f>VLOOKUP(I283,'25하-천안140'!$J$3:$AV$1569,13,FALSE)</f>
        <v>#N/A</v>
      </c>
      <c r="V283" s="179" t="e">
        <f>VLOOKUP(I283,'25하-천안140'!$J$3:$AV$1569,14,FALSE)</f>
        <v>#N/A</v>
      </c>
      <c r="W283" s="179" t="e">
        <f>VLOOKUP(I283,'사업장현황(25하)'!$A$2:$T$1836,11,FALSE)</f>
        <v>#N/A</v>
      </c>
      <c r="X283" s="179"/>
      <c r="Y283" s="219"/>
      <c r="Z283" s="180"/>
      <c r="AA283" s="180"/>
      <c r="AB283" s="212"/>
      <c r="AC283" s="180">
        <f t="shared" si="8"/>
        <v>0</v>
      </c>
      <c r="AD283" s="219"/>
      <c r="AE283" s="180"/>
      <c r="AF283" s="219"/>
      <c r="AG283" s="180"/>
      <c r="AH283" s="299">
        <f t="shared" si="7"/>
        <v>0</v>
      </c>
      <c r="AI283" s="197"/>
    </row>
    <row r="284" spans="1:98" s="186" customFormat="1" ht="24.95" customHeight="1">
      <c r="A284" s="196"/>
      <c r="B284" s="196"/>
      <c r="C284" s="196"/>
      <c r="D284" s="219"/>
      <c r="E284" s="219" t="str">
        <f>HLOOKUP(WEEKDAY(D284,2),data!$A$1:$G$2,2)</f>
        <v>(토)</v>
      </c>
      <c r="F284" s="196"/>
      <c r="G284" s="196"/>
      <c r="H284" s="196"/>
      <c r="I284" s="249"/>
      <c r="J284" s="196" t="e">
        <f>VLOOKUP(I284,'25하-천안140'!$J$3:$AV$1569,2,FALSE)</f>
        <v>#N/A</v>
      </c>
      <c r="K284" s="289" t="e">
        <f>VLOOKUP(I284,'사업장현황(25하)'!$A$2:$T$1836,13,FALSE)</f>
        <v>#N/A</v>
      </c>
      <c r="L284" s="289" t="e">
        <f>VLOOKUP(I284,'사업장현황(25하)'!$A$2:$T$1836,14,FALSE)</f>
        <v>#N/A</v>
      </c>
      <c r="M284" s="190" t="e">
        <f>VLOOKUP(I284,'사업장현황(25하)'!$A$2:$T$1836,2,FALSE)</f>
        <v>#N/A</v>
      </c>
      <c r="N284" s="190" t="e">
        <f>VLOOKUP(I284,'사업장현황(25하)'!$A$2:$T$1836,4,FALSE)</f>
        <v>#N/A</v>
      </c>
      <c r="O284" s="196" t="e">
        <f>VLOOKUP(I284,'사업장현황(25하)'!$A$2:$T$1836,6,FALSE)</f>
        <v>#N/A</v>
      </c>
      <c r="P284" s="196" t="e">
        <f>VLOOKUP(I284,'사업장현황(25하)'!$A$2:$T$1836,7,FALSE)</f>
        <v>#N/A</v>
      </c>
      <c r="Q284" s="196" t="e">
        <f>VLOOKUP(I284,'사업장현황(25하)'!$A$2:$T$1836,8,FALSE)</f>
        <v>#N/A</v>
      </c>
      <c r="R284" s="196" t="e">
        <f>VLOOKUP(I284,'사업장현황(25하)'!$A$2:$T$1836,9,FALSE)</f>
        <v>#N/A</v>
      </c>
      <c r="S284" s="196" t="e">
        <f>VLOOKUP(I284,'사업장현황(25하)'!$A$2:$T$1836,10,FALSE)</f>
        <v>#N/A</v>
      </c>
      <c r="T284" s="190" t="e">
        <f>VLOOKUP(I284,'사업장현황(25하)'!$A$2:$T$1836,12,FALSE)</f>
        <v>#N/A</v>
      </c>
      <c r="U284" s="219" t="e">
        <f>VLOOKUP(I284,'25하-천안140'!$J$3:$AV$1569,13,FALSE)</f>
        <v>#N/A</v>
      </c>
      <c r="V284" s="179" t="e">
        <f>VLOOKUP(I284,'25하-천안140'!$J$3:$AV$1569,14,FALSE)</f>
        <v>#N/A</v>
      </c>
      <c r="W284" s="179" t="e">
        <f>VLOOKUP(I284,'사업장현황(25하)'!$A$2:$T$1836,11,FALSE)</f>
        <v>#N/A</v>
      </c>
      <c r="X284" s="179"/>
      <c r="Y284" s="219"/>
      <c r="Z284" s="180"/>
      <c r="AA284" s="180"/>
      <c r="AB284" s="212"/>
      <c r="AC284" s="180">
        <f t="shared" si="8"/>
        <v>0</v>
      </c>
      <c r="AD284" s="219"/>
      <c r="AE284" s="180"/>
      <c r="AF284" s="219"/>
      <c r="AG284" s="180"/>
      <c r="AH284" s="299">
        <f t="shared" si="7"/>
        <v>0</v>
      </c>
      <c r="AI284" s="197"/>
    </row>
    <row r="285" spans="1:98" s="186" customFormat="1" ht="24.95" customHeight="1">
      <c r="A285" s="196"/>
      <c r="B285" s="196"/>
      <c r="C285" s="196"/>
      <c r="D285" s="219"/>
      <c r="E285" s="219" t="str">
        <f>HLOOKUP(WEEKDAY(D285,2),data!$A$1:$G$2,2)</f>
        <v>(토)</v>
      </c>
      <c r="F285" s="196"/>
      <c r="G285" s="196"/>
      <c r="H285" s="196"/>
      <c r="I285" s="249"/>
      <c r="J285" s="196" t="e">
        <f>VLOOKUP(I285,'25하-천안140'!$J$3:$AV$1569,2,FALSE)</f>
        <v>#N/A</v>
      </c>
      <c r="K285" s="289" t="e">
        <f>VLOOKUP(I285,'사업장현황(25하)'!$A$2:$T$1836,13,FALSE)</f>
        <v>#N/A</v>
      </c>
      <c r="L285" s="289" t="e">
        <f>VLOOKUP(I285,'사업장현황(25하)'!$A$2:$T$1836,14,FALSE)</f>
        <v>#N/A</v>
      </c>
      <c r="M285" s="190" t="e">
        <f>VLOOKUP(I285,'사업장현황(25하)'!$A$2:$T$1836,2,FALSE)</f>
        <v>#N/A</v>
      </c>
      <c r="N285" s="190" t="e">
        <f>VLOOKUP(I285,'사업장현황(25하)'!$A$2:$T$1836,4,FALSE)</f>
        <v>#N/A</v>
      </c>
      <c r="O285" s="196" t="e">
        <f>VLOOKUP(I285,'사업장현황(25하)'!$A$2:$T$1836,6,FALSE)</f>
        <v>#N/A</v>
      </c>
      <c r="P285" s="196" t="e">
        <f>VLOOKUP(I285,'사업장현황(25하)'!$A$2:$T$1836,7,FALSE)</f>
        <v>#N/A</v>
      </c>
      <c r="Q285" s="196" t="e">
        <f>VLOOKUP(I285,'사업장현황(25하)'!$A$2:$T$1836,8,FALSE)</f>
        <v>#N/A</v>
      </c>
      <c r="R285" s="196" t="e">
        <f>VLOOKUP(I285,'사업장현황(25하)'!$A$2:$T$1836,9,FALSE)</f>
        <v>#N/A</v>
      </c>
      <c r="S285" s="196" t="e">
        <f>VLOOKUP(I285,'사업장현황(25하)'!$A$2:$T$1836,10,FALSE)</f>
        <v>#N/A</v>
      </c>
      <c r="T285" s="190" t="e">
        <f>VLOOKUP(I285,'사업장현황(25하)'!$A$2:$T$1836,12,FALSE)</f>
        <v>#N/A</v>
      </c>
      <c r="U285" s="219" t="e">
        <f>VLOOKUP(I285,'25하-천안140'!$J$3:$AV$1569,13,FALSE)</f>
        <v>#N/A</v>
      </c>
      <c r="V285" s="179" t="e">
        <f>VLOOKUP(I285,'25하-천안140'!$J$3:$AV$1569,14,FALSE)</f>
        <v>#N/A</v>
      </c>
      <c r="W285" s="179" t="e">
        <f>VLOOKUP(I285,'사업장현황(25하)'!$A$2:$T$1836,11,FALSE)</f>
        <v>#N/A</v>
      </c>
      <c r="X285" s="179"/>
      <c r="Y285" s="219"/>
      <c r="Z285" s="180"/>
      <c r="AA285" s="180"/>
      <c r="AB285" s="212"/>
      <c r="AC285" s="180">
        <f t="shared" si="8"/>
        <v>0</v>
      </c>
      <c r="AD285" s="219"/>
      <c r="AE285" s="180"/>
      <c r="AF285" s="219"/>
      <c r="AG285" s="180"/>
      <c r="AH285" s="299">
        <f t="shared" si="7"/>
        <v>0</v>
      </c>
      <c r="AI285" s="197"/>
    </row>
    <row r="286" spans="1:98" s="186" customFormat="1" ht="24.95" customHeight="1">
      <c r="A286" s="196"/>
      <c r="B286" s="196"/>
      <c r="C286" s="196"/>
      <c r="D286" s="219"/>
      <c r="E286" s="219" t="str">
        <f>HLOOKUP(WEEKDAY(D286,2),data!$A$1:$G$2,2)</f>
        <v>(토)</v>
      </c>
      <c r="F286" s="196"/>
      <c r="G286" s="196"/>
      <c r="H286" s="196"/>
      <c r="I286" s="249"/>
      <c r="J286" s="196" t="e">
        <f>VLOOKUP(I286,'25하-천안140'!$J$3:$AV$1569,2,FALSE)</f>
        <v>#N/A</v>
      </c>
      <c r="K286" s="289" t="e">
        <f>VLOOKUP(I286,'사업장현황(25하)'!$A$2:$T$1836,13,FALSE)</f>
        <v>#N/A</v>
      </c>
      <c r="L286" s="289" t="e">
        <f>VLOOKUP(I286,'사업장현황(25하)'!$A$2:$T$1836,14,FALSE)</f>
        <v>#N/A</v>
      </c>
      <c r="M286" s="190" t="e">
        <f>VLOOKUP(I286,'사업장현황(25하)'!$A$2:$T$1836,2,FALSE)</f>
        <v>#N/A</v>
      </c>
      <c r="N286" s="190" t="e">
        <f>VLOOKUP(I286,'사업장현황(25하)'!$A$2:$T$1836,4,FALSE)</f>
        <v>#N/A</v>
      </c>
      <c r="O286" s="196" t="e">
        <f>VLOOKUP(I286,'사업장현황(25하)'!$A$2:$T$1836,6,FALSE)</f>
        <v>#N/A</v>
      </c>
      <c r="P286" s="196" t="e">
        <f>VLOOKUP(I286,'사업장현황(25하)'!$A$2:$T$1836,7,FALSE)</f>
        <v>#N/A</v>
      </c>
      <c r="Q286" s="196" t="e">
        <f>VLOOKUP(I286,'사업장현황(25하)'!$A$2:$T$1836,8,FALSE)</f>
        <v>#N/A</v>
      </c>
      <c r="R286" s="196" t="e">
        <f>VLOOKUP(I286,'사업장현황(25하)'!$A$2:$T$1836,9,FALSE)</f>
        <v>#N/A</v>
      </c>
      <c r="S286" s="196" t="e">
        <f>VLOOKUP(I286,'사업장현황(25하)'!$A$2:$T$1836,10,FALSE)</f>
        <v>#N/A</v>
      </c>
      <c r="T286" s="190" t="e">
        <f>VLOOKUP(I286,'사업장현황(25하)'!$A$2:$T$1836,12,FALSE)</f>
        <v>#N/A</v>
      </c>
      <c r="U286" s="219" t="e">
        <f>VLOOKUP(I286,'25하-천안140'!$J$3:$AV$1569,13,FALSE)</f>
        <v>#N/A</v>
      </c>
      <c r="V286" s="179" t="e">
        <f>VLOOKUP(I286,'25하-천안140'!$J$3:$AV$1569,14,FALSE)</f>
        <v>#N/A</v>
      </c>
      <c r="W286" s="179" t="e">
        <f>VLOOKUP(I286,'사업장현황(25하)'!$A$2:$T$1836,11,FALSE)</f>
        <v>#N/A</v>
      </c>
      <c r="X286" s="179"/>
      <c r="Y286" s="219"/>
      <c r="Z286" s="180"/>
      <c r="AA286" s="180"/>
      <c r="AB286" s="212"/>
      <c r="AC286" s="180">
        <f t="shared" si="8"/>
        <v>0</v>
      </c>
      <c r="AD286" s="219"/>
      <c r="AE286" s="180"/>
      <c r="AF286" s="219"/>
      <c r="AG286" s="180"/>
      <c r="AH286" s="299">
        <f t="shared" si="7"/>
        <v>0</v>
      </c>
      <c r="AI286" s="197"/>
    </row>
    <row r="287" spans="1:98" s="186" customFormat="1" ht="24.95" customHeight="1">
      <c r="A287" s="196"/>
      <c r="B287" s="196"/>
      <c r="C287" s="196"/>
      <c r="D287" s="219"/>
      <c r="E287" s="219" t="str">
        <f>HLOOKUP(WEEKDAY(D287,2),data!$A$1:$G$2,2)</f>
        <v>(토)</v>
      </c>
      <c r="F287" s="196"/>
      <c r="G287" s="196"/>
      <c r="H287" s="196"/>
      <c r="I287" s="249"/>
      <c r="J287" s="196" t="e">
        <f>VLOOKUP(I287,'25하-천안140'!$J$3:$AV$1569,2,FALSE)</f>
        <v>#N/A</v>
      </c>
      <c r="K287" s="289" t="e">
        <f>VLOOKUP(I287,'사업장현황(25하)'!$A$2:$T$1836,13,FALSE)</f>
        <v>#N/A</v>
      </c>
      <c r="L287" s="289" t="e">
        <f>VLOOKUP(I287,'사업장현황(25하)'!$A$2:$T$1836,14,FALSE)</f>
        <v>#N/A</v>
      </c>
      <c r="M287" s="190" t="e">
        <f>VLOOKUP(I287,'사업장현황(25하)'!$A$2:$T$1836,2,FALSE)</f>
        <v>#N/A</v>
      </c>
      <c r="N287" s="190" t="e">
        <f>VLOOKUP(I287,'사업장현황(25하)'!$A$2:$T$1836,4,FALSE)</f>
        <v>#N/A</v>
      </c>
      <c r="O287" s="196" t="e">
        <f>VLOOKUP(I287,'사업장현황(25하)'!$A$2:$T$1836,6,FALSE)</f>
        <v>#N/A</v>
      </c>
      <c r="P287" s="196" t="e">
        <f>VLOOKUP(I287,'사업장현황(25하)'!$A$2:$T$1836,7,FALSE)</f>
        <v>#N/A</v>
      </c>
      <c r="Q287" s="196" t="e">
        <f>VLOOKUP(I287,'사업장현황(25하)'!$A$2:$T$1836,8,FALSE)</f>
        <v>#N/A</v>
      </c>
      <c r="R287" s="196" t="e">
        <f>VLOOKUP(I287,'사업장현황(25하)'!$A$2:$T$1836,9,FALSE)</f>
        <v>#N/A</v>
      </c>
      <c r="S287" s="196" t="e">
        <f>VLOOKUP(I287,'사업장현황(25하)'!$A$2:$T$1836,10,FALSE)</f>
        <v>#N/A</v>
      </c>
      <c r="T287" s="190" t="e">
        <f>VLOOKUP(I287,'사업장현황(25하)'!$A$2:$T$1836,12,FALSE)</f>
        <v>#N/A</v>
      </c>
      <c r="U287" s="219" t="e">
        <f>VLOOKUP(I287,'25하-천안140'!$J$3:$AV$1569,13,FALSE)</f>
        <v>#N/A</v>
      </c>
      <c r="V287" s="179" t="e">
        <f>VLOOKUP(I287,'25하-천안140'!$J$3:$AV$1569,14,FALSE)</f>
        <v>#N/A</v>
      </c>
      <c r="W287" s="179" t="e">
        <f>VLOOKUP(I287,'사업장현황(25하)'!$A$2:$T$1836,11,FALSE)</f>
        <v>#N/A</v>
      </c>
      <c r="X287" s="179"/>
      <c r="Y287" s="219"/>
      <c r="Z287" s="180"/>
      <c r="AA287" s="180"/>
      <c r="AB287" s="212"/>
      <c r="AC287" s="180">
        <f t="shared" si="8"/>
        <v>0</v>
      </c>
      <c r="AD287" s="219"/>
      <c r="AE287" s="180"/>
      <c r="AF287" s="219"/>
      <c r="AG287" s="180"/>
      <c r="AH287" s="299">
        <f t="shared" si="7"/>
        <v>0</v>
      </c>
      <c r="AI287" s="197"/>
    </row>
    <row r="288" spans="1:98" s="158" customFormat="1" ht="24.95" customHeight="1">
      <c r="A288" s="196"/>
      <c r="B288" s="196"/>
      <c r="C288" s="196"/>
      <c r="D288" s="219"/>
      <c r="E288" s="219" t="str">
        <f>HLOOKUP(WEEKDAY(D288,2),data!$A$1:$G$2,2)</f>
        <v>(토)</v>
      </c>
      <c r="F288" s="196"/>
      <c r="G288" s="196"/>
      <c r="H288" s="196"/>
      <c r="I288" s="249"/>
      <c r="J288" s="196" t="e">
        <f>VLOOKUP(I288,'25하-천안140'!$J$3:$AV$1569,2,FALSE)</f>
        <v>#N/A</v>
      </c>
      <c r="K288" s="289" t="e">
        <f>VLOOKUP(I288,'사업장현황(25하)'!$A$2:$T$1836,13,FALSE)</f>
        <v>#N/A</v>
      </c>
      <c r="L288" s="289" t="e">
        <f>VLOOKUP(I288,'사업장현황(25하)'!$A$2:$T$1836,14,FALSE)</f>
        <v>#N/A</v>
      </c>
      <c r="M288" s="190" t="e">
        <f>VLOOKUP(I288,'사업장현황(25하)'!$A$2:$T$1836,2,FALSE)</f>
        <v>#N/A</v>
      </c>
      <c r="N288" s="190" t="e">
        <f>VLOOKUP(I288,'사업장현황(25하)'!$A$2:$T$1836,4,FALSE)</f>
        <v>#N/A</v>
      </c>
      <c r="O288" s="196" t="e">
        <f>VLOOKUP(I288,'사업장현황(25하)'!$A$2:$T$1836,6,FALSE)</f>
        <v>#N/A</v>
      </c>
      <c r="P288" s="196" t="e">
        <f>VLOOKUP(I288,'사업장현황(25하)'!$A$2:$T$1836,7,FALSE)</f>
        <v>#N/A</v>
      </c>
      <c r="Q288" s="196" t="e">
        <f>VLOOKUP(I288,'사업장현황(25하)'!$A$2:$T$1836,8,FALSE)</f>
        <v>#N/A</v>
      </c>
      <c r="R288" s="196" t="e">
        <f>VLOOKUP(I288,'사업장현황(25하)'!$A$2:$T$1836,9,FALSE)</f>
        <v>#N/A</v>
      </c>
      <c r="S288" s="196" t="e">
        <f>VLOOKUP(I288,'사업장현황(25하)'!$A$2:$T$1836,10,FALSE)</f>
        <v>#N/A</v>
      </c>
      <c r="T288" s="190" t="e">
        <f>VLOOKUP(I288,'사업장현황(25하)'!$A$2:$T$1836,12,FALSE)</f>
        <v>#N/A</v>
      </c>
      <c r="U288" s="219" t="e">
        <f>VLOOKUP(I288,'25하-천안140'!$J$3:$AV$1569,13,FALSE)</f>
        <v>#N/A</v>
      </c>
      <c r="V288" s="179" t="e">
        <f>VLOOKUP(I288,'25하-천안140'!$J$3:$AV$1569,14,FALSE)</f>
        <v>#N/A</v>
      </c>
      <c r="W288" s="179" t="e">
        <f>VLOOKUP(I288,'사업장현황(25하)'!$A$2:$T$1836,11,FALSE)</f>
        <v>#N/A</v>
      </c>
      <c r="X288" s="179"/>
      <c r="Y288" s="219"/>
      <c r="Z288" s="180"/>
      <c r="AA288" s="180"/>
      <c r="AB288" s="212"/>
      <c r="AC288" s="180">
        <f t="shared" si="8"/>
        <v>0</v>
      </c>
      <c r="AD288" s="219"/>
      <c r="AE288" s="180"/>
      <c r="AF288" s="219"/>
      <c r="AG288" s="180"/>
      <c r="AH288" s="299">
        <f t="shared" si="7"/>
        <v>0</v>
      </c>
      <c r="AI288" s="197"/>
    </row>
    <row r="289" spans="1:98" s="158" customFormat="1" ht="24.95" customHeight="1">
      <c r="A289" s="196"/>
      <c r="B289" s="196"/>
      <c r="C289" s="196"/>
      <c r="D289" s="219"/>
      <c r="E289" s="219" t="str">
        <f>HLOOKUP(WEEKDAY(D289,2),data!$A$1:$G$2,2)</f>
        <v>(토)</v>
      </c>
      <c r="F289" s="196"/>
      <c r="G289" s="196"/>
      <c r="H289" s="196"/>
      <c r="I289" s="249"/>
      <c r="J289" s="196" t="e">
        <f>VLOOKUP(I289,'25하-천안140'!$J$3:$AV$1569,2,FALSE)</f>
        <v>#N/A</v>
      </c>
      <c r="K289" s="289" t="e">
        <f>VLOOKUP(I289,'사업장현황(25하)'!$A$2:$T$1836,13,FALSE)</f>
        <v>#N/A</v>
      </c>
      <c r="L289" s="289" t="e">
        <f>VLOOKUP(I289,'사업장현황(25하)'!$A$2:$T$1836,14,FALSE)</f>
        <v>#N/A</v>
      </c>
      <c r="M289" s="190" t="e">
        <f>VLOOKUP(I289,'사업장현황(25하)'!$A$2:$T$1836,2,FALSE)</f>
        <v>#N/A</v>
      </c>
      <c r="N289" s="190" t="e">
        <f>VLOOKUP(I289,'사업장현황(25하)'!$A$2:$T$1836,4,FALSE)</f>
        <v>#N/A</v>
      </c>
      <c r="O289" s="196" t="e">
        <f>VLOOKUP(I289,'사업장현황(25하)'!$A$2:$T$1836,6,FALSE)</f>
        <v>#N/A</v>
      </c>
      <c r="P289" s="196" t="e">
        <f>VLOOKUP(I289,'사업장현황(25하)'!$A$2:$T$1836,7,FALSE)</f>
        <v>#N/A</v>
      </c>
      <c r="Q289" s="196" t="e">
        <f>VLOOKUP(I289,'사업장현황(25하)'!$A$2:$T$1836,8,FALSE)</f>
        <v>#N/A</v>
      </c>
      <c r="R289" s="196" t="e">
        <f>VLOOKUP(I289,'사업장현황(25하)'!$A$2:$T$1836,9,FALSE)</f>
        <v>#N/A</v>
      </c>
      <c r="S289" s="196" t="e">
        <f>VLOOKUP(I289,'사업장현황(25하)'!$A$2:$T$1836,10,FALSE)</f>
        <v>#N/A</v>
      </c>
      <c r="T289" s="190" t="e">
        <f>VLOOKUP(I289,'사업장현황(25하)'!$A$2:$T$1836,12,FALSE)</f>
        <v>#N/A</v>
      </c>
      <c r="U289" s="219" t="e">
        <f>VLOOKUP(I289,'25하-천안140'!$J$3:$AV$1569,13,FALSE)</f>
        <v>#N/A</v>
      </c>
      <c r="V289" s="179" t="e">
        <f>VLOOKUP(I289,'25하-천안140'!$J$3:$AV$1569,14,FALSE)</f>
        <v>#N/A</v>
      </c>
      <c r="W289" s="179" t="e">
        <f>VLOOKUP(I289,'사업장현황(25하)'!$A$2:$T$1836,11,FALSE)</f>
        <v>#N/A</v>
      </c>
      <c r="X289" s="179"/>
      <c r="Y289" s="219"/>
      <c r="Z289" s="180"/>
      <c r="AA289" s="180"/>
      <c r="AB289" s="212"/>
      <c r="AC289" s="180">
        <f t="shared" si="8"/>
        <v>0</v>
      </c>
      <c r="AD289" s="219"/>
      <c r="AE289" s="180"/>
      <c r="AF289" s="219"/>
      <c r="AG289" s="180"/>
      <c r="AH289" s="299">
        <f t="shared" si="7"/>
        <v>0</v>
      </c>
      <c r="AI289" s="197"/>
    </row>
    <row r="290" spans="1:98" s="186" customFormat="1" ht="25.15" customHeight="1">
      <c r="A290" s="196"/>
      <c r="B290" s="196"/>
      <c r="C290" s="196"/>
      <c r="D290" s="219"/>
      <c r="E290" s="219" t="str">
        <f>HLOOKUP(WEEKDAY(D290,2),data!$A$1:$G$2,2)</f>
        <v>(토)</v>
      </c>
      <c r="F290" s="196"/>
      <c r="G290" s="196"/>
      <c r="H290" s="196"/>
      <c r="I290" s="249"/>
      <c r="J290" s="196" t="e">
        <f>VLOOKUP(I290,'25하-천안140'!$J$3:$AV$1569,2,FALSE)</f>
        <v>#N/A</v>
      </c>
      <c r="K290" s="289" t="e">
        <f>VLOOKUP(I290,'사업장현황(25하)'!$A$2:$T$1836,13,FALSE)</f>
        <v>#N/A</v>
      </c>
      <c r="L290" s="289" t="e">
        <f>VLOOKUP(I290,'사업장현황(25하)'!$A$2:$T$1836,14,FALSE)</f>
        <v>#N/A</v>
      </c>
      <c r="M290" s="190" t="e">
        <f>VLOOKUP(I290,'사업장현황(25하)'!$A$2:$T$1836,2,FALSE)</f>
        <v>#N/A</v>
      </c>
      <c r="N290" s="190" t="e">
        <f>VLOOKUP(I290,'사업장현황(25하)'!$A$2:$T$1836,4,FALSE)</f>
        <v>#N/A</v>
      </c>
      <c r="O290" s="196" t="e">
        <f>VLOOKUP(I290,'사업장현황(25하)'!$A$2:$T$1836,6,FALSE)</f>
        <v>#N/A</v>
      </c>
      <c r="P290" s="196" t="e">
        <f>VLOOKUP(I290,'사업장현황(25하)'!$A$2:$T$1836,7,FALSE)</f>
        <v>#N/A</v>
      </c>
      <c r="Q290" s="196" t="e">
        <f>VLOOKUP(I290,'사업장현황(25하)'!$A$2:$T$1836,8,FALSE)</f>
        <v>#N/A</v>
      </c>
      <c r="R290" s="196" t="e">
        <f>VLOOKUP(I290,'사업장현황(25하)'!$A$2:$T$1836,9,FALSE)</f>
        <v>#N/A</v>
      </c>
      <c r="S290" s="196" t="e">
        <f>VLOOKUP(I290,'사업장현황(25하)'!$A$2:$T$1836,10,FALSE)</f>
        <v>#N/A</v>
      </c>
      <c r="T290" s="190" t="e">
        <f>VLOOKUP(I290,'사업장현황(25하)'!$A$2:$T$1836,12,FALSE)</f>
        <v>#N/A</v>
      </c>
      <c r="U290" s="219" t="e">
        <f>VLOOKUP(I290,'25하-천안140'!$J$3:$AV$1569,13,FALSE)</f>
        <v>#N/A</v>
      </c>
      <c r="V290" s="179" t="e">
        <f>VLOOKUP(I290,'25하-천안140'!$J$3:$AV$1569,14,FALSE)</f>
        <v>#N/A</v>
      </c>
      <c r="W290" s="179" t="e">
        <f>VLOOKUP(I290,'사업장현황(25하)'!$A$2:$T$1836,11,FALSE)</f>
        <v>#N/A</v>
      </c>
      <c r="X290" s="179"/>
      <c r="Y290" s="219"/>
      <c r="Z290" s="180"/>
      <c r="AA290" s="180"/>
      <c r="AB290" s="212"/>
      <c r="AC290" s="180">
        <f t="shared" si="8"/>
        <v>0</v>
      </c>
      <c r="AD290" s="219"/>
      <c r="AE290" s="180"/>
      <c r="AF290" s="219"/>
      <c r="AG290" s="180"/>
      <c r="AH290" s="299">
        <f t="shared" si="7"/>
        <v>0</v>
      </c>
      <c r="AI290" s="197"/>
      <c r="CD290" s="187"/>
      <c r="CT290" s="188"/>
    </row>
    <row r="291" spans="1:98" s="186" customFormat="1" ht="25.15" customHeight="1">
      <c r="A291" s="196"/>
      <c r="B291" s="196"/>
      <c r="C291" s="196"/>
      <c r="D291" s="219"/>
      <c r="E291" s="219" t="str">
        <f>HLOOKUP(WEEKDAY(D291,2),data!$A$1:$G$2,2)</f>
        <v>(토)</v>
      </c>
      <c r="F291" s="196"/>
      <c r="G291" s="196"/>
      <c r="H291" s="196"/>
      <c r="I291" s="249"/>
      <c r="J291" s="196" t="e">
        <f>VLOOKUP(I291,'25하-천안140'!$J$3:$AV$1569,2,FALSE)</f>
        <v>#N/A</v>
      </c>
      <c r="K291" s="289" t="e">
        <f>VLOOKUP(I291,'사업장현황(25하)'!$A$2:$T$1836,13,FALSE)</f>
        <v>#N/A</v>
      </c>
      <c r="L291" s="289" t="e">
        <f>VLOOKUP(I291,'사업장현황(25하)'!$A$2:$T$1836,14,FALSE)</f>
        <v>#N/A</v>
      </c>
      <c r="M291" s="190" t="e">
        <f>VLOOKUP(I291,'사업장현황(25하)'!$A$2:$T$1836,2,FALSE)</f>
        <v>#N/A</v>
      </c>
      <c r="N291" s="190" t="e">
        <f>VLOOKUP(I291,'사업장현황(25하)'!$A$2:$T$1836,4,FALSE)</f>
        <v>#N/A</v>
      </c>
      <c r="O291" s="196" t="e">
        <f>VLOOKUP(I291,'사업장현황(25하)'!$A$2:$T$1836,6,FALSE)</f>
        <v>#N/A</v>
      </c>
      <c r="P291" s="196" t="e">
        <f>VLOOKUP(I291,'사업장현황(25하)'!$A$2:$T$1836,7,FALSE)</f>
        <v>#N/A</v>
      </c>
      <c r="Q291" s="196" t="e">
        <f>VLOOKUP(I291,'사업장현황(25하)'!$A$2:$T$1836,8,FALSE)</f>
        <v>#N/A</v>
      </c>
      <c r="R291" s="196" t="e">
        <f>VLOOKUP(I291,'사업장현황(25하)'!$A$2:$T$1836,9,FALSE)</f>
        <v>#N/A</v>
      </c>
      <c r="S291" s="196" t="e">
        <f>VLOOKUP(I291,'사업장현황(25하)'!$A$2:$T$1836,10,FALSE)</f>
        <v>#N/A</v>
      </c>
      <c r="T291" s="190" t="e">
        <f>VLOOKUP(I291,'사업장현황(25하)'!$A$2:$T$1836,12,FALSE)</f>
        <v>#N/A</v>
      </c>
      <c r="U291" s="219" t="e">
        <f>VLOOKUP(I291,'25하-천안140'!$J$3:$AV$1569,13,FALSE)</f>
        <v>#N/A</v>
      </c>
      <c r="V291" s="179" t="e">
        <f>VLOOKUP(I291,'25하-천안140'!$J$3:$AV$1569,14,FALSE)</f>
        <v>#N/A</v>
      </c>
      <c r="W291" s="179" t="e">
        <f>VLOOKUP(I291,'사업장현황(25하)'!$A$2:$T$1836,11,FALSE)</f>
        <v>#N/A</v>
      </c>
      <c r="X291" s="179"/>
      <c r="Y291" s="219"/>
      <c r="Z291" s="180"/>
      <c r="AA291" s="180"/>
      <c r="AB291" s="212"/>
      <c r="AC291" s="180">
        <f t="shared" si="8"/>
        <v>0</v>
      </c>
      <c r="AD291" s="219"/>
      <c r="AE291" s="180"/>
      <c r="AF291" s="219"/>
      <c r="AG291" s="180"/>
      <c r="AH291" s="299">
        <f t="shared" si="7"/>
        <v>0</v>
      </c>
      <c r="AI291" s="197"/>
      <c r="CD291" s="187"/>
      <c r="CT291" s="188"/>
    </row>
    <row r="292" spans="1:98" s="186" customFormat="1" ht="24.95" customHeight="1">
      <c r="A292" s="196"/>
      <c r="B292" s="196"/>
      <c r="C292" s="196"/>
      <c r="D292" s="219"/>
      <c r="E292" s="219" t="str">
        <f>HLOOKUP(WEEKDAY(D292,2),data!$A$1:$G$2,2)</f>
        <v>(토)</v>
      </c>
      <c r="F292" s="196"/>
      <c r="G292" s="196"/>
      <c r="H292" s="196"/>
      <c r="I292" s="249"/>
      <c r="J292" s="196" t="e">
        <f>VLOOKUP(I292,'25하-천안140'!$J$3:$AV$1569,2,FALSE)</f>
        <v>#N/A</v>
      </c>
      <c r="K292" s="289" t="e">
        <f>VLOOKUP(I292,'사업장현황(25하)'!$A$2:$T$1836,13,FALSE)</f>
        <v>#N/A</v>
      </c>
      <c r="L292" s="289" t="e">
        <f>VLOOKUP(I292,'사업장현황(25하)'!$A$2:$T$1836,14,FALSE)</f>
        <v>#N/A</v>
      </c>
      <c r="M292" s="190" t="e">
        <f>VLOOKUP(I292,'사업장현황(25하)'!$A$2:$T$1836,2,FALSE)</f>
        <v>#N/A</v>
      </c>
      <c r="N292" s="190" t="e">
        <f>VLOOKUP(I292,'사업장현황(25하)'!$A$2:$T$1836,4,FALSE)</f>
        <v>#N/A</v>
      </c>
      <c r="O292" s="196" t="e">
        <f>VLOOKUP(I292,'사업장현황(25하)'!$A$2:$T$1836,6,FALSE)</f>
        <v>#N/A</v>
      </c>
      <c r="P292" s="196" t="e">
        <f>VLOOKUP(I292,'사업장현황(25하)'!$A$2:$T$1836,7,FALSE)</f>
        <v>#N/A</v>
      </c>
      <c r="Q292" s="196" t="e">
        <f>VLOOKUP(I292,'사업장현황(25하)'!$A$2:$T$1836,8,FALSE)</f>
        <v>#N/A</v>
      </c>
      <c r="R292" s="196" t="e">
        <f>VLOOKUP(I292,'사업장현황(25하)'!$A$2:$T$1836,9,FALSE)</f>
        <v>#N/A</v>
      </c>
      <c r="S292" s="196" t="e">
        <f>VLOOKUP(I292,'사업장현황(25하)'!$A$2:$T$1836,10,FALSE)</f>
        <v>#N/A</v>
      </c>
      <c r="T292" s="190" t="e">
        <f>VLOOKUP(I292,'사업장현황(25하)'!$A$2:$T$1836,12,FALSE)</f>
        <v>#N/A</v>
      </c>
      <c r="U292" s="219" t="e">
        <f>VLOOKUP(I292,'25하-천안140'!$J$3:$AV$1569,13,FALSE)</f>
        <v>#N/A</v>
      </c>
      <c r="V292" s="179" t="e">
        <f>VLOOKUP(I292,'25하-천안140'!$J$3:$AV$1569,14,FALSE)</f>
        <v>#N/A</v>
      </c>
      <c r="W292" s="179" t="e">
        <f>VLOOKUP(I292,'사업장현황(25하)'!$A$2:$T$1836,11,FALSE)</f>
        <v>#N/A</v>
      </c>
      <c r="X292" s="179"/>
      <c r="Y292" s="219"/>
      <c r="Z292" s="180"/>
      <c r="AA292" s="180"/>
      <c r="AB292" s="212"/>
      <c r="AC292" s="180">
        <f t="shared" si="8"/>
        <v>0</v>
      </c>
      <c r="AD292" s="219"/>
      <c r="AE292" s="180"/>
      <c r="AF292" s="219"/>
      <c r="AG292" s="180"/>
      <c r="AH292" s="299">
        <f t="shared" si="7"/>
        <v>0</v>
      </c>
      <c r="AI292" s="197"/>
      <c r="CD292" s="187"/>
      <c r="CT292" s="188"/>
    </row>
    <row r="293" spans="1:98" s="186" customFormat="1" ht="24.95" customHeight="1">
      <c r="A293" s="196"/>
      <c r="B293" s="196"/>
      <c r="C293" s="196"/>
      <c r="D293" s="219"/>
      <c r="E293" s="219" t="str">
        <f>HLOOKUP(WEEKDAY(D293,2),data!$A$1:$G$2,2)</f>
        <v>(토)</v>
      </c>
      <c r="F293" s="196"/>
      <c r="G293" s="196"/>
      <c r="H293" s="196"/>
      <c r="I293" s="249"/>
      <c r="J293" s="196" t="e">
        <f>VLOOKUP(I293,'25하-천안140'!$J$3:$AV$1569,2,FALSE)</f>
        <v>#N/A</v>
      </c>
      <c r="K293" s="289" t="e">
        <f>VLOOKUP(I293,'사업장현황(25하)'!$A$2:$T$1836,13,FALSE)</f>
        <v>#N/A</v>
      </c>
      <c r="L293" s="289" t="e">
        <f>VLOOKUP(I293,'사업장현황(25하)'!$A$2:$T$1836,14,FALSE)</f>
        <v>#N/A</v>
      </c>
      <c r="M293" s="190" t="e">
        <f>VLOOKUP(I293,'사업장현황(25하)'!$A$2:$T$1836,2,FALSE)</f>
        <v>#N/A</v>
      </c>
      <c r="N293" s="190" t="e">
        <f>VLOOKUP(I293,'사업장현황(25하)'!$A$2:$T$1836,4,FALSE)</f>
        <v>#N/A</v>
      </c>
      <c r="O293" s="196" t="e">
        <f>VLOOKUP(I293,'사업장현황(25하)'!$A$2:$T$1836,6,FALSE)</f>
        <v>#N/A</v>
      </c>
      <c r="P293" s="196" t="e">
        <f>VLOOKUP(I293,'사업장현황(25하)'!$A$2:$T$1836,7,FALSE)</f>
        <v>#N/A</v>
      </c>
      <c r="Q293" s="196" t="e">
        <f>VLOOKUP(I293,'사업장현황(25하)'!$A$2:$T$1836,8,FALSE)</f>
        <v>#N/A</v>
      </c>
      <c r="R293" s="196" t="e">
        <f>VLOOKUP(I293,'사업장현황(25하)'!$A$2:$T$1836,9,FALSE)</f>
        <v>#N/A</v>
      </c>
      <c r="S293" s="196" t="e">
        <f>VLOOKUP(I293,'사업장현황(25하)'!$A$2:$T$1836,10,FALSE)</f>
        <v>#N/A</v>
      </c>
      <c r="T293" s="190" t="e">
        <f>VLOOKUP(I293,'사업장현황(25하)'!$A$2:$T$1836,12,FALSE)</f>
        <v>#N/A</v>
      </c>
      <c r="U293" s="219" t="e">
        <f>VLOOKUP(I293,'25하-천안140'!$J$3:$AV$1569,13,FALSE)</f>
        <v>#N/A</v>
      </c>
      <c r="V293" s="179" t="e">
        <f>VLOOKUP(I293,'25하-천안140'!$J$3:$AV$1569,14,FALSE)</f>
        <v>#N/A</v>
      </c>
      <c r="W293" s="179" t="e">
        <f>VLOOKUP(I293,'사업장현황(25하)'!$A$2:$T$1836,11,FALSE)</f>
        <v>#N/A</v>
      </c>
      <c r="X293" s="179"/>
      <c r="Y293" s="219"/>
      <c r="Z293" s="180"/>
      <c r="AA293" s="180"/>
      <c r="AB293" s="212"/>
      <c r="AC293" s="180">
        <f t="shared" si="8"/>
        <v>0</v>
      </c>
      <c r="AD293" s="219"/>
      <c r="AE293" s="180"/>
      <c r="AF293" s="219"/>
      <c r="AG293" s="180"/>
      <c r="AH293" s="299">
        <f t="shared" si="7"/>
        <v>0</v>
      </c>
      <c r="AI293" s="197"/>
      <c r="CD293" s="187"/>
      <c r="CT293" s="188"/>
    </row>
    <row r="294" spans="1:98" s="158" customFormat="1" ht="24.95" customHeight="1">
      <c r="A294" s="196"/>
      <c r="B294" s="196"/>
      <c r="C294" s="196"/>
      <c r="D294" s="219"/>
      <c r="E294" s="219" t="str">
        <f>HLOOKUP(WEEKDAY(D294,2),data!$A$1:$G$2,2)</f>
        <v>(토)</v>
      </c>
      <c r="F294" s="196"/>
      <c r="G294" s="196"/>
      <c r="H294" s="196"/>
      <c r="I294" s="249"/>
      <c r="J294" s="196" t="e">
        <f>VLOOKUP(I294,'25하-천안140'!$J$3:$AV$1569,2,FALSE)</f>
        <v>#N/A</v>
      </c>
      <c r="K294" s="289" t="e">
        <f>VLOOKUP(I294,'사업장현황(25하)'!$A$2:$T$1836,13,FALSE)</f>
        <v>#N/A</v>
      </c>
      <c r="L294" s="289" t="e">
        <f>VLOOKUP(I294,'사업장현황(25하)'!$A$2:$T$1836,14,FALSE)</f>
        <v>#N/A</v>
      </c>
      <c r="M294" s="190" t="e">
        <f>VLOOKUP(I294,'사업장현황(25하)'!$A$2:$T$1836,2,FALSE)</f>
        <v>#N/A</v>
      </c>
      <c r="N294" s="190" t="e">
        <f>VLOOKUP(I294,'사업장현황(25하)'!$A$2:$T$1836,4,FALSE)</f>
        <v>#N/A</v>
      </c>
      <c r="O294" s="196" t="e">
        <f>VLOOKUP(I294,'사업장현황(25하)'!$A$2:$T$1836,6,FALSE)</f>
        <v>#N/A</v>
      </c>
      <c r="P294" s="196" t="e">
        <f>VLOOKUP(I294,'사업장현황(25하)'!$A$2:$T$1836,7,FALSE)</f>
        <v>#N/A</v>
      </c>
      <c r="Q294" s="196" t="e">
        <f>VLOOKUP(I294,'사업장현황(25하)'!$A$2:$T$1836,8,FALSE)</f>
        <v>#N/A</v>
      </c>
      <c r="R294" s="196" t="e">
        <f>VLOOKUP(I294,'사업장현황(25하)'!$A$2:$T$1836,9,FALSE)</f>
        <v>#N/A</v>
      </c>
      <c r="S294" s="196" t="e">
        <f>VLOOKUP(I294,'사업장현황(25하)'!$A$2:$T$1836,10,FALSE)</f>
        <v>#N/A</v>
      </c>
      <c r="T294" s="190" t="e">
        <f>VLOOKUP(I294,'사업장현황(25하)'!$A$2:$T$1836,12,FALSE)</f>
        <v>#N/A</v>
      </c>
      <c r="U294" s="219" t="e">
        <f>VLOOKUP(I294,'25하-천안140'!$J$3:$AV$1569,13,FALSE)</f>
        <v>#N/A</v>
      </c>
      <c r="V294" s="179" t="e">
        <f>VLOOKUP(I294,'25하-천안140'!$J$3:$AV$1569,14,FALSE)</f>
        <v>#N/A</v>
      </c>
      <c r="W294" s="179" t="e">
        <f>VLOOKUP(I294,'사업장현황(25하)'!$A$2:$T$1836,11,FALSE)</f>
        <v>#N/A</v>
      </c>
      <c r="X294" s="179"/>
      <c r="Y294" s="219"/>
      <c r="Z294" s="180"/>
      <c r="AA294" s="180"/>
      <c r="AB294" s="212"/>
      <c r="AC294" s="180">
        <f t="shared" si="8"/>
        <v>0</v>
      </c>
      <c r="AD294" s="219"/>
      <c r="AE294" s="180"/>
      <c r="AF294" s="219"/>
      <c r="AG294" s="180"/>
      <c r="AH294" s="299">
        <f t="shared" si="7"/>
        <v>0</v>
      </c>
      <c r="AI294" s="197"/>
      <c r="CD294" s="159"/>
      <c r="CT294" s="160"/>
    </row>
    <row r="295" spans="1:98" s="158" customFormat="1" ht="24.6" customHeight="1">
      <c r="A295" s="196"/>
      <c r="B295" s="196"/>
      <c r="C295" s="196"/>
      <c r="D295" s="219"/>
      <c r="E295" s="219" t="str">
        <f>HLOOKUP(WEEKDAY(D295,2),data!$A$1:$G$2,2)</f>
        <v>(토)</v>
      </c>
      <c r="F295" s="196"/>
      <c r="G295" s="196"/>
      <c r="H295" s="196"/>
      <c r="I295" s="249"/>
      <c r="J295" s="196" t="e">
        <f>VLOOKUP(I295,'25하-천안140'!$J$3:$AV$1569,2,FALSE)</f>
        <v>#N/A</v>
      </c>
      <c r="K295" s="289" t="e">
        <f>VLOOKUP(I295,'사업장현황(25하)'!$A$2:$T$1836,13,FALSE)</f>
        <v>#N/A</v>
      </c>
      <c r="L295" s="289" t="e">
        <f>VLOOKUP(I295,'사업장현황(25하)'!$A$2:$T$1836,14,FALSE)</f>
        <v>#N/A</v>
      </c>
      <c r="M295" s="190" t="e">
        <f>VLOOKUP(I295,'사업장현황(25하)'!$A$2:$T$1836,2,FALSE)</f>
        <v>#N/A</v>
      </c>
      <c r="N295" s="190" t="e">
        <f>VLOOKUP(I295,'사업장현황(25하)'!$A$2:$T$1836,4,FALSE)</f>
        <v>#N/A</v>
      </c>
      <c r="O295" s="196" t="e">
        <f>VLOOKUP(I295,'사업장현황(25하)'!$A$2:$T$1836,6,FALSE)</f>
        <v>#N/A</v>
      </c>
      <c r="P295" s="196" t="e">
        <f>VLOOKUP(I295,'사업장현황(25하)'!$A$2:$T$1836,7,FALSE)</f>
        <v>#N/A</v>
      </c>
      <c r="Q295" s="196" t="e">
        <f>VLOOKUP(I295,'사업장현황(25하)'!$A$2:$T$1836,8,FALSE)</f>
        <v>#N/A</v>
      </c>
      <c r="R295" s="196" t="e">
        <f>VLOOKUP(I295,'사업장현황(25하)'!$A$2:$T$1836,9,FALSE)</f>
        <v>#N/A</v>
      </c>
      <c r="S295" s="196" t="e">
        <f>VLOOKUP(I295,'사업장현황(25하)'!$A$2:$T$1836,10,FALSE)</f>
        <v>#N/A</v>
      </c>
      <c r="T295" s="190" t="e">
        <f>VLOOKUP(I295,'사업장현황(25하)'!$A$2:$T$1836,12,FALSE)</f>
        <v>#N/A</v>
      </c>
      <c r="U295" s="219" t="e">
        <f>VLOOKUP(I295,'25하-천안140'!$J$3:$AV$1569,13,FALSE)</f>
        <v>#N/A</v>
      </c>
      <c r="V295" s="179" t="e">
        <f>VLOOKUP(I295,'25하-천안140'!$J$3:$AV$1569,14,FALSE)</f>
        <v>#N/A</v>
      </c>
      <c r="W295" s="179" t="e">
        <f>VLOOKUP(I295,'사업장현황(25하)'!$A$2:$T$1836,11,FALSE)</f>
        <v>#N/A</v>
      </c>
      <c r="X295" s="179"/>
      <c r="Y295" s="219"/>
      <c r="Z295" s="180"/>
      <c r="AA295" s="180"/>
      <c r="AB295" s="212"/>
      <c r="AC295" s="180">
        <f t="shared" si="8"/>
        <v>0</v>
      </c>
      <c r="AD295" s="219"/>
      <c r="AE295" s="180"/>
      <c r="AF295" s="219"/>
      <c r="AG295" s="180"/>
      <c r="AH295" s="299">
        <f t="shared" si="7"/>
        <v>0</v>
      </c>
      <c r="AI295" s="197"/>
      <c r="CD295" s="159"/>
      <c r="CT295" s="160"/>
    </row>
    <row r="296" spans="1:98" s="186" customFormat="1" ht="24.6" customHeight="1">
      <c r="A296" s="196"/>
      <c r="B296" s="196"/>
      <c r="C296" s="196"/>
      <c r="D296" s="219"/>
      <c r="E296" s="219" t="str">
        <f>HLOOKUP(WEEKDAY(D296,2),data!$A$1:$G$2,2)</f>
        <v>(토)</v>
      </c>
      <c r="F296" s="196"/>
      <c r="G296" s="196"/>
      <c r="H296" s="196"/>
      <c r="I296" s="249"/>
      <c r="J296" s="196" t="e">
        <f>VLOOKUP(I296,'25하-천안140'!$J$3:$AV$1569,2,FALSE)</f>
        <v>#N/A</v>
      </c>
      <c r="K296" s="289" t="e">
        <f>VLOOKUP(I296,'사업장현황(25하)'!$A$2:$T$1836,13,FALSE)</f>
        <v>#N/A</v>
      </c>
      <c r="L296" s="289" t="e">
        <f>VLOOKUP(I296,'사업장현황(25하)'!$A$2:$T$1836,14,FALSE)</f>
        <v>#N/A</v>
      </c>
      <c r="M296" s="190" t="e">
        <f>VLOOKUP(I296,'사업장현황(25하)'!$A$2:$T$1836,2,FALSE)</f>
        <v>#N/A</v>
      </c>
      <c r="N296" s="190" t="e">
        <f>VLOOKUP(I296,'사업장현황(25하)'!$A$2:$T$1836,4,FALSE)</f>
        <v>#N/A</v>
      </c>
      <c r="O296" s="196" t="e">
        <f>VLOOKUP(I296,'사업장현황(25하)'!$A$2:$T$1836,6,FALSE)</f>
        <v>#N/A</v>
      </c>
      <c r="P296" s="196" t="e">
        <f>VLOOKUP(I296,'사업장현황(25하)'!$A$2:$T$1836,7,FALSE)</f>
        <v>#N/A</v>
      </c>
      <c r="Q296" s="196" t="e">
        <f>VLOOKUP(I296,'사업장현황(25하)'!$A$2:$T$1836,8,FALSE)</f>
        <v>#N/A</v>
      </c>
      <c r="R296" s="196" t="e">
        <f>VLOOKUP(I296,'사업장현황(25하)'!$A$2:$T$1836,9,FALSE)</f>
        <v>#N/A</v>
      </c>
      <c r="S296" s="196" t="e">
        <f>VLOOKUP(I296,'사업장현황(25하)'!$A$2:$T$1836,10,FALSE)</f>
        <v>#N/A</v>
      </c>
      <c r="T296" s="190" t="e">
        <f>VLOOKUP(I296,'사업장현황(25하)'!$A$2:$T$1836,12,FALSE)</f>
        <v>#N/A</v>
      </c>
      <c r="U296" s="219" t="e">
        <f>VLOOKUP(I296,'25하-천안140'!$J$3:$AV$1569,13,FALSE)</f>
        <v>#N/A</v>
      </c>
      <c r="V296" s="179" t="e">
        <f>VLOOKUP(I296,'25하-천안140'!$J$3:$AV$1569,14,FALSE)</f>
        <v>#N/A</v>
      </c>
      <c r="W296" s="179" t="e">
        <f>VLOOKUP(I296,'사업장현황(25하)'!$A$2:$T$1836,11,FALSE)</f>
        <v>#N/A</v>
      </c>
      <c r="X296" s="179"/>
      <c r="Y296" s="219"/>
      <c r="Z296" s="180"/>
      <c r="AA296" s="180"/>
      <c r="AB296" s="212"/>
      <c r="AC296" s="180">
        <f t="shared" si="8"/>
        <v>0</v>
      </c>
      <c r="AD296" s="219"/>
      <c r="AE296" s="180"/>
      <c r="AF296" s="219"/>
      <c r="AG296" s="180"/>
      <c r="AH296" s="299">
        <f t="shared" si="7"/>
        <v>0</v>
      </c>
      <c r="AI296" s="197"/>
      <c r="CD296" s="187"/>
      <c r="CT296" s="188"/>
    </row>
    <row r="297" spans="1:98" s="186" customFormat="1" ht="24.6" customHeight="1">
      <c r="A297" s="196"/>
      <c r="B297" s="196"/>
      <c r="C297" s="196"/>
      <c r="D297" s="219"/>
      <c r="E297" s="219" t="str">
        <f>HLOOKUP(WEEKDAY(D297,2),data!$A$1:$G$2,2)</f>
        <v>(토)</v>
      </c>
      <c r="F297" s="196"/>
      <c r="G297" s="196"/>
      <c r="H297" s="196"/>
      <c r="I297" s="249"/>
      <c r="J297" s="196" t="e">
        <f>VLOOKUP(I297,'25하-천안140'!$J$3:$AV$1569,2,FALSE)</f>
        <v>#N/A</v>
      </c>
      <c r="K297" s="289" t="e">
        <f>VLOOKUP(I297,'사업장현황(25하)'!$A$2:$T$1836,13,FALSE)</f>
        <v>#N/A</v>
      </c>
      <c r="L297" s="289" t="e">
        <f>VLOOKUP(I297,'사업장현황(25하)'!$A$2:$T$1836,14,FALSE)</f>
        <v>#N/A</v>
      </c>
      <c r="M297" s="190" t="e">
        <f>VLOOKUP(I297,'사업장현황(25하)'!$A$2:$T$1836,2,FALSE)</f>
        <v>#N/A</v>
      </c>
      <c r="N297" s="190" t="e">
        <f>VLOOKUP(I297,'사업장현황(25하)'!$A$2:$T$1836,4,FALSE)</f>
        <v>#N/A</v>
      </c>
      <c r="O297" s="196" t="e">
        <f>VLOOKUP(I297,'사업장현황(25하)'!$A$2:$T$1836,6,FALSE)</f>
        <v>#N/A</v>
      </c>
      <c r="P297" s="196" t="e">
        <f>VLOOKUP(I297,'사업장현황(25하)'!$A$2:$T$1836,7,FALSE)</f>
        <v>#N/A</v>
      </c>
      <c r="Q297" s="196" t="e">
        <f>VLOOKUP(I297,'사업장현황(25하)'!$A$2:$T$1836,8,FALSE)</f>
        <v>#N/A</v>
      </c>
      <c r="R297" s="196" t="e">
        <f>VLOOKUP(I297,'사업장현황(25하)'!$A$2:$T$1836,9,FALSE)</f>
        <v>#N/A</v>
      </c>
      <c r="S297" s="196" t="e">
        <f>VLOOKUP(I297,'사업장현황(25하)'!$A$2:$T$1836,10,FALSE)</f>
        <v>#N/A</v>
      </c>
      <c r="T297" s="190" t="e">
        <f>VLOOKUP(I297,'사업장현황(25하)'!$A$2:$T$1836,12,FALSE)</f>
        <v>#N/A</v>
      </c>
      <c r="U297" s="219" t="e">
        <f>VLOOKUP(I297,'25하-천안140'!$J$3:$AV$1569,13,FALSE)</f>
        <v>#N/A</v>
      </c>
      <c r="V297" s="179" t="e">
        <f>VLOOKUP(I297,'25하-천안140'!$J$3:$AV$1569,14,FALSE)</f>
        <v>#N/A</v>
      </c>
      <c r="W297" s="179" t="e">
        <f>VLOOKUP(I297,'사업장현황(25하)'!$A$2:$T$1836,11,FALSE)</f>
        <v>#N/A</v>
      </c>
      <c r="X297" s="179"/>
      <c r="Y297" s="219"/>
      <c r="Z297" s="180"/>
      <c r="AA297" s="180"/>
      <c r="AB297" s="212"/>
      <c r="AC297" s="180">
        <f t="shared" si="8"/>
        <v>0</v>
      </c>
      <c r="AD297" s="219"/>
      <c r="AE297" s="180"/>
      <c r="AF297" s="219"/>
      <c r="AG297" s="180"/>
      <c r="AH297" s="299">
        <f t="shared" si="7"/>
        <v>0</v>
      </c>
      <c r="AI297" s="197"/>
      <c r="CD297" s="187"/>
      <c r="CT297" s="188"/>
    </row>
    <row r="298" spans="1:98" s="186" customFormat="1" ht="24.95" customHeight="1">
      <c r="A298" s="196"/>
      <c r="B298" s="196"/>
      <c r="C298" s="196"/>
      <c r="D298" s="219"/>
      <c r="E298" s="219" t="str">
        <f>HLOOKUP(WEEKDAY(D298,2),data!$A$1:$G$2,2)</f>
        <v>(토)</v>
      </c>
      <c r="F298" s="196"/>
      <c r="G298" s="196"/>
      <c r="H298" s="196"/>
      <c r="I298" s="249"/>
      <c r="J298" s="196" t="e">
        <f>VLOOKUP(I298,'25하-천안140'!$J$3:$AV$1569,2,FALSE)</f>
        <v>#N/A</v>
      </c>
      <c r="K298" s="289" t="e">
        <f>VLOOKUP(I298,'사업장현황(25하)'!$A$2:$T$1836,13,FALSE)</f>
        <v>#N/A</v>
      </c>
      <c r="L298" s="289" t="e">
        <f>VLOOKUP(I298,'사업장현황(25하)'!$A$2:$T$1836,14,FALSE)</f>
        <v>#N/A</v>
      </c>
      <c r="M298" s="190" t="e">
        <f>VLOOKUP(I298,'사업장현황(25하)'!$A$2:$T$1836,2,FALSE)</f>
        <v>#N/A</v>
      </c>
      <c r="N298" s="190" t="e">
        <f>VLOOKUP(I298,'사업장현황(25하)'!$A$2:$T$1836,4,FALSE)</f>
        <v>#N/A</v>
      </c>
      <c r="O298" s="196" t="e">
        <f>VLOOKUP(I298,'사업장현황(25하)'!$A$2:$T$1836,6,FALSE)</f>
        <v>#N/A</v>
      </c>
      <c r="P298" s="196" t="e">
        <f>VLOOKUP(I298,'사업장현황(25하)'!$A$2:$T$1836,7,FALSE)</f>
        <v>#N/A</v>
      </c>
      <c r="Q298" s="196" t="e">
        <f>VLOOKUP(I298,'사업장현황(25하)'!$A$2:$T$1836,8,FALSE)</f>
        <v>#N/A</v>
      </c>
      <c r="R298" s="196" t="e">
        <f>VLOOKUP(I298,'사업장현황(25하)'!$A$2:$T$1836,9,FALSE)</f>
        <v>#N/A</v>
      </c>
      <c r="S298" s="196" t="e">
        <f>VLOOKUP(I298,'사업장현황(25하)'!$A$2:$T$1836,10,FALSE)</f>
        <v>#N/A</v>
      </c>
      <c r="T298" s="190" t="e">
        <f>VLOOKUP(I298,'사업장현황(25하)'!$A$2:$T$1836,12,FALSE)</f>
        <v>#N/A</v>
      </c>
      <c r="U298" s="219" t="e">
        <f>VLOOKUP(I298,'25하-천안140'!$J$3:$AV$1569,13,FALSE)</f>
        <v>#N/A</v>
      </c>
      <c r="V298" s="179" t="e">
        <f>VLOOKUP(I298,'25하-천안140'!$J$3:$AV$1569,14,FALSE)</f>
        <v>#N/A</v>
      </c>
      <c r="W298" s="179" t="e">
        <f>VLOOKUP(I298,'사업장현황(25하)'!$A$2:$T$1836,11,FALSE)</f>
        <v>#N/A</v>
      </c>
      <c r="X298" s="179"/>
      <c r="Y298" s="219"/>
      <c r="Z298" s="180"/>
      <c r="AA298" s="180"/>
      <c r="AB298" s="212"/>
      <c r="AC298" s="180">
        <f t="shared" si="8"/>
        <v>0</v>
      </c>
      <c r="AD298" s="219"/>
      <c r="AE298" s="180"/>
      <c r="AF298" s="219"/>
      <c r="AG298" s="180"/>
      <c r="AH298" s="299">
        <f t="shared" si="7"/>
        <v>0</v>
      </c>
      <c r="AI298" s="197"/>
      <c r="CD298" s="187"/>
      <c r="CT298" s="188"/>
    </row>
    <row r="299" spans="1:98" s="186" customFormat="1" ht="24.95" customHeight="1">
      <c r="A299" s="196"/>
      <c r="B299" s="196"/>
      <c r="C299" s="196"/>
      <c r="D299" s="219"/>
      <c r="E299" s="219" t="str">
        <f>HLOOKUP(WEEKDAY(D299,2),data!$A$1:$G$2,2)</f>
        <v>(토)</v>
      </c>
      <c r="F299" s="196"/>
      <c r="G299" s="196"/>
      <c r="H299" s="196"/>
      <c r="I299" s="249"/>
      <c r="J299" s="196" t="e">
        <f>VLOOKUP(I299,'25하-천안140'!$J$3:$AV$1569,2,FALSE)</f>
        <v>#N/A</v>
      </c>
      <c r="K299" s="289" t="e">
        <f>VLOOKUP(I299,'사업장현황(25하)'!$A$2:$T$1836,13,FALSE)</f>
        <v>#N/A</v>
      </c>
      <c r="L299" s="289" t="e">
        <f>VLOOKUP(I299,'사업장현황(25하)'!$A$2:$T$1836,14,FALSE)</f>
        <v>#N/A</v>
      </c>
      <c r="M299" s="190" t="e">
        <f>VLOOKUP(I299,'사업장현황(25하)'!$A$2:$T$1836,2,FALSE)</f>
        <v>#N/A</v>
      </c>
      <c r="N299" s="190" t="e">
        <f>VLOOKUP(I299,'사업장현황(25하)'!$A$2:$T$1836,4,FALSE)</f>
        <v>#N/A</v>
      </c>
      <c r="O299" s="196" t="e">
        <f>VLOOKUP(I299,'사업장현황(25하)'!$A$2:$T$1836,6,FALSE)</f>
        <v>#N/A</v>
      </c>
      <c r="P299" s="196" t="e">
        <f>VLOOKUP(I299,'사업장현황(25하)'!$A$2:$T$1836,7,FALSE)</f>
        <v>#N/A</v>
      </c>
      <c r="Q299" s="196" t="e">
        <f>VLOOKUP(I299,'사업장현황(25하)'!$A$2:$T$1836,8,FALSE)</f>
        <v>#N/A</v>
      </c>
      <c r="R299" s="196" t="e">
        <f>VLOOKUP(I299,'사업장현황(25하)'!$A$2:$T$1836,9,FALSE)</f>
        <v>#N/A</v>
      </c>
      <c r="S299" s="196" t="e">
        <f>VLOOKUP(I299,'사업장현황(25하)'!$A$2:$T$1836,10,FALSE)</f>
        <v>#N/A</v>
      </c>
      <c r="T299" s="190" t="e">
        <f>VLOOKUP(I299,'사업장현황(25하)'!$A$2:$T$1836,12,FALSE)</f>
        <v>#N/A</v>
      </c>
      <c r="U299" s="219" t="e">
        <f>VLOOKUP(I299,'25하-천안140'!$J$3:$AV$1569,13,FALSE)</f>
        <v>#N/A</v>
      </c>
      <c r="V299" s="179" t="e">
        <f>VLOOKUP(I299,'25하-천안140'!$J$3:$AV$1569,14,FALSE)</f>
        <v>#N/A</v>
      </c>
      <c r="W299" s="179" t="e">
        <f>VLOOKUP(I299,'사업장현황(25하)'!$A$2:$T$1836,11,FALSE)</f>
        <v>#N/A</v>
      </c>
      <c r="X299" s="179"/>
      <c r="Y299" s="219"/>
      <c r="Z299" s="180"/>
      <c r="AA299" s="180"/>
      <c r="AB299" s="212"/>
      <c r="AC299" s="180">
        <f t="shared" si="8"/>
        <v>0</v>
      </c>
      <c r="AD299" s="219"/>
      <c r="AE299" s="180"/>
      <c r="AF299" s="219"/>
      <c r="AG299" s="180"/>
      <c r="AH299" s="299">
        <f t="shared" si="7"/>
        <v>0</v>
      </c>
      <c r="AI299" s="197"/>
      <c r="CD299" s="187"/>
      <c r="CT299" s="188"/>
    </row>
    <row r="300" spans="1:98" s="186" customFormat="1" ht="24.95" customHeight="1">
      <c r="A300" s="196"/>
      <c r="B300" s="196"/>
      <c r="C300" s="196"/>
      <c r="D300" s="219"/>
      <c r="E300" s="219" t="str">
        <f>HLOOKUP(WEEKDAY(D300,2),data!$A$1:$G$2,2)</f>
        <v>(토)</v>
      </c>
      <c r="F300" s="196"/>
      <c r="G300" s="196"/>
      <c r="H300" s="196"/>
      <c r="I300" s="249"/>
      <c r="J300" s="196" t="e">
        <f>VLOOKUP(I300,'25하-천안140'!$J$3:$AV$1569,2,FALSE)</f>
        <v>#N/A</v>
      </c>
      <c r="K300" s="289" t="e">
        <f>VLOOKUP(I300,'사업장현황(25하)'!$A$2:$T$1836,13,FALSE)</f>
        <v>#N/A</v>
      </c>
      <c r="L300" s="289" t="e">
        <f>VLOOKUP(I300,'사업장현황(25하)'!$A$2:$T$1836,14,FALSE)</f>
        <v>#N/A</v>
      </c>
      <c r="M300" s="190" t="e">
        <f>VLOOKUP(I300,'사업장현황(25하)'!$A$2:$T$1836,2,FALSE)</f>
        <v>#N/A</v>
      </c>
      <c r="N300" s="190" t="e">
        <f>VLOOKUP(I300,'사업장현황(25하)'!$A$2:$T$1836,4,FALSE)</f>
        <v>#N/A</v>
      </c>
      <c r="O300" s="196" t="e">
        <f>VLOOKUP(I300,'사업장현황(25하)'!$A$2:$T$1836,6,FALSE)</f>
        <v>#N/A</v>
      </c>
      <c r="P300" s="196" t="e">
        <f>VLOOKUP(I300,'사업장현황(25하)'!$A$2:$T$1836,7,FALSE)</f>
        <v>#N/A</v>
      </c>
      <c r="Q300" s="196" t="e">
        <f>VLOOKUP(I300,'사업장현황(25하)'!$A$2:$T$1836,8,FALSE)</f>
        <v>#N/A</v>
      </c>
      <c r="R300" s="196" t="e">
        <f>VLOOKUP(I300,'사업장현황(25하)'!$A$2:$T$1836,9,FALSE)</f>
        <v>#N/A</v>
      </c>
      <c r="S300" s="196" t="e">
        <f>VLOOKUP(I300,'사업장현황(25하)'!$A$2:$T$1836,10,FALSE)</f>
        <v>#N/A</v>
      </c>
      <c r="T300" s="190" t="e">
        <f>VLOOKUP(I300,'사업장현황(25하)'!$A$2:$T$1836,12,FALSE)</f>
        <v>#N/A</v>
      </c>
      <c r="U300" s="219" t="e">
        <f>VLOOKUP(I300,'25하-천안140'!$J$3:$AV$1569,13,FALSE)</f>
        <v>#N/A</v>
      </c>
      <c r="V300" s="179" t="e">
        <f>VLOOKUP(I300,'25하-천안140'!$J$3:$AV$1569,14,FALSE)</f>
        <v>#N/A</v>
      </c>
      <c r="W300" s="179" t="e">
        <f>VLOOKUP(I300,'사업장현황(25하)'!$A$2:$T$1836,11,FALSE)</f>
        <v>#N/A</v>
      </c>
      <c r="X300" s="179"/>
      <c r="Y300" s="219"/>
      <c r="Z300" s="180"/>
      <c r="AA300" s="180"/>
      <c r="AB300" s="212"/>
      <c r="AC300" s="180">
        <f t="shared" si="8"/>
        <v>0</v>
      </c>
      <c r="AD300" s="219"/>
      <c r="AE300" s="180"/>
      <c r="AF300" s="219"/>
      <c r="AG300" s="180"/>
      <c r="AH300" s="299">
        <f t="shared" si="7"/>
        <v>0</v>
      </c>
      <c r="AI300" s="197"/>
      <c r="CD300" s="187"/>
      <c r="CT300" s="188"/>
    </row>
    <row r="301" spans="1:98" s="186" customFormat="1" ht="24.95" customHeight="1">
      <c r="A301" s="196"/>
      <c r="B301" s="196"/>
      <c r="C301" s="196"/>
      <c r="D301" s="219"/>
      <c r="E301" s="219" t="str">
        <f>HLOOKUP(WEEKDAY(D301,2),data!$A$1:$G$2,2)</f>
        <v>(토)</v>
      </c>
      <c r="F301" s="196"/>
      <c r="G301" s="196"/>
      <c r="H301" s="196"/>
      <c r="I301" s="249"/>
      <c r="J301" s="196" t="e">
        <f>VLOOKUP(I301,'25하-천안140'!$J$3:$AV$1569,2,FALSE)</f>
        <v>#N/A</v>
      </c>
      <c r="K301" s="289" t="e">
        <f>VLOOKUP(I301,'사업장현황(25하)'!$A$2:$T$1836,13,FALSE)</f>
        <v>#N/A</v>
      </c>
      <c r="L301" s="289" t="e">
        <f>VLOOKUP(I301,'사업장현황(25하)'!$A$2:$T$1836,14,FALSE)</f>
        <v>#N/A</v>
      </c>
      <c r="M301" s="190" t="e">
        <f>VLOOKUP(I301,'사업장현황(25하)'!$A$2:$T$1836,2,FALSE)</f>
        <v>#N/A</v>
      </c>
      <c r="N301" s="190" t="e">
        <f>VLOOKUP(I301,'사업장현황(25하)'!$A$2:$T$1836,4,FALSE)</f>
        <v>#N/A</v>
      </c>
      <c r="O301" s="196" t="e">
        <f>VLOOKUP(I301,'사업장현황(25하)'!$A$2:$T$1836,6,FALSE)</f>
        <v>#N/A</v>
      </c>
      <c r="P301" s="196" t="e">
        <f>VLOOKUP(I301,'사업장현황(25하)'!$A$2:$T$1836,7,FALSE)</f>
        <v>#N/A</v>
      </c>
      <c r="Q301" s="196" t="e">
        <f>VLOOKUP(I301,'사업장현황(25하)'!$A$2:$T$1836,8,FALSE)</f>
        <v>#N/A</v>
      </c>
      <c r="R301" s="196" t="e">
        <f>VLOOKUP(I301,'사업장현황(25하)'!$A$2:$T$1836,9,FALSE)</f>
        <v>#N/A</v>
      </c>
      <c r="S301" s="196" t="e">
        <f>VLOOKUP(I301,'사업장현황(25하)'!$A$2:$T$1836,10,FALSE)</f>
        <v>#N/A</v>
      </c>
      <c r="T301" s="190" t="e">
        <f>VLOOKUP(I301,'사업장현황(25하)'!$A$2:$T$1836,12,FALSE)</f>
        <v>#N/A</v>
      </c>
      <c r="U301" s="219" t="e">
        <f>VLOOKUP(I301,'25하-천안140'!$J$3:$AV$1569,13,FALSE)</f>
        <v>#N/A</v>
      </c>
      <c r="V301" s="179" t="e">
        <f>VLOOKUP(I301,'25하-천안140'!$J$3:$AV$1569,14,FALSE)</f>
        <v>#N/A</v>
      </c>
      <c r="W301" s="179" t="e">
        <f>VLOOKUP(I301,'사업장현황(25하)'!$A$2:$T$1836,11,FALSE)</f>
        <v>#N/A</v>
      </c>
      <c r="X301" s="179"/>
      <c r="Y301" s="219"/>
      <c r="Z301" s="180"/>
      <c r="AA301" s="180"/>
      <c r="AB301" s="212"/>
      <c r="AC301" s="180">
        <f t="shared" si="8"/>
        <v>0</v>
      </c>
      <c r="AD301" s="219"/>
      <c r="AE301" s="180"/>
      <c r="AF301" s="219"/>
      <c r="AG301" s="180"/>
      <c r="AH301" s="299">
        <f t="shared" si="7"/>
        <v>0</v>
      </c>
      <c r="AI301" s="197"/>
      <c r="CD301" s="187"/>
      <c r="CT301" s="188"/>
    </row>
    <row r="302" spans="1:98" s="186" customFormat="1" ht="24.95" customHeight="1">
      <c r="A302" s="196"/>
      <c r="B302" s="196"/>
      <c r="C302" s="196"/>
      <c r="D302" s="219"/>
      <c r="E302" s="219" t="str">
        <f>HLOOKUP(WEEKDAY(D302,2),data!$A$1:$G$2,2)</f>
        <v>(토)</v>
      </c>
      <c r="F302" s="196"/>
      <c r="G302" s="196"/>
      <c r="H302" s="196"/>
      <c r="I302" s="249"/>
      <c r="J302" s="196" t="e">
        <f>VLOOKUP(I302,'25하-천안140'!$J$3:$AV$1569,2,FALSE)</f>
        <v>#N/A</v>
      </c>
      <c r="K302" s="289" t="e">
        <f>VLOOKUP(I302,'사업장현황(25하)'!$A$2:$T$1836,13,FALSE)</f>
        <v>#N/A</v>
      </c>
      <c r="L302" s="289" t="e">
        <f>VLOOKUP(I302,'사업장현황(25하)'!$A$2:$T$1836,14,FALSE)</f>
        <v>#N/A</v>
      </c>
      <c r="M302" s="190" t="e">
        <f>VLOOKUP(I302,'사업장현황(25하)'!$A$2:$T$1836,2,FALSE)</f>
        <v>#N/A</v>
      </c>
      <c r="N302" s="190" t="e">
        <f>VLOOKUP(I302,'사업장현황(25하)'!$A$2:$T$1836,4,FALSE)</f>
        <v>#N/A</v>
      </c>
      <c r="O302" s="196" t="e">
        <f>VLOOKUP(I302,'사업장현황(25하)'!$A$2:$T$1836,6,FALSE)</f>
        <v>#N/A</v>
      </c>
      <c r="P302" s="196" t="e">
        <f>VLOOKUP(I302,'사업장현황(25하)'!$A$2:$T$1836,7,FALSE)</f>
        <v>#N/A</v>
      </c>
      <c r="Q302" s="196" t="e">
        <f>VLOOKUP(I302,'사업장현황(25하)'!$A$2:$T$1836,8,FALSE)</f>
        <v>#N/A</v>
      </c>
      <c r="R302" s="196" t="e">
        <f>VLOOKUP(I302,'사업장현황(25하)'!$A$2:$T$1836,9,FALSE)</f>
        <v>#N/A</v>
      </c>
      <c r="S302" s="196" t="e">
        <f>VLOOKUP(I302,'사업장현황(25하)'!$A$2:$T$1836,10,FALSE)</f>
        <v>#N/A</v>
      </c>
      <c r="T302" s="190" t="e">
        <f>VLOOKUP(I302,'사업장현황(25하)'!$A$2:$T$1836,12,FALSE)</f>
        <v>#N/A</v>
      </c>
      <c r="U302" s="219" t="e">
        <f>VLOOKUP(I302,'25하-천안140'!$J$3:$AV$1569,13,FALSE)</f>
        <v>#N/A</v>
      </c>
      <c r="V302" s="179" t="e">
        <f>VLOOKUP(I302,'25하-천안140'!$J$3:$AV$1569,14,FALSE)</f>
        <v>#N/A</v>
      </c>
      <c r="W302" s="179" t="e">
        <f>VLOOKUP(I302,'사업장현황(25하)'!$A$2:$T$1836,11,FALSE)</f>
        <v>#N/A</v>
      </c>
      <c r="X302" s="179"/>
      <c r="Y302" s="219"/>
      <c r="Z302" s="180"/>
      <c r="AA302" s="180"/>
      <c r="AB302" s="212"/>
      <c r="AC302" s="180">
        <f t="shared" si="8"/>
        <v>0</v>
      </c>
      <c r="AD302" s="219"/>
      <c r="AE302" s="180"/>
      <c r="AF302" s="219"/>
      <c r="AG302" s="180"/>
      <c r="AH302" s="299">
        <f t="shared" si="7"/>
        <v>0</v>
      </c>
      <c r="AI302" s="197"/>
      <c r="CD302" s="187"/>
      <c r="CT302" s="188"/>
    </row>
    <row r="303" spans="1:98" s="186" customFormat="1" ht="24.95" customHeight="1">
      <c r="A303" s="196"/>
      <c r="B303" s="196"/>
      <c r="C303" s="196"/>
      <c r="D303" s="219"/>
      <c r="E303" s="219" t="str">
        <f>HLOOKUP(WEEKDAY(D303,2),data!$A$1:$G$2,2)</f>
        <v>(토)</v>
      </c>
      <c r="F303" s="196"/>
      <c r="G303" s="196"/>
      <c r="H303" s="196"/>
      <c r="I303" s="249"/>
      <c r="J303" s="196" t="e">
        <f>VLOOKUP(I303,'25하-천안140'!$J$3:$AV$1569,2,FALSE)</f>
        <v>#N/A</v>
      </c>
      <c r="K303" s="289" t="e">
        <f>VLOOKUP(I303,'사업장현황(25하)'!$A$2:$T$1836,13,FALSE)</f>
        <v>#N/A</v>
      </c>
      <c r="L303" s="289" t="e">
        <f>VLOOKUP(I303,'사업장현황(25하)'!$A$2:$T$1836,14,FALSE)</f>
        <v>#N/A</v>
      </c>
      <c r="M303" s="190" t="e">
        <f>VLOOKUP(I303,'사업장현황(25하)'!$A$2:$T$1836,2,FALSE)</f>
        <v>#N/A</v>
      </c>
      <c r="N303" s="190" t="e">
        <f>VLOOKUP(I303,'사업장현황(25하)'!$A$2:$T$1836,4,FALSE)</f>
        <v>#N/A</v>
      </c>
      <c r="O303" s="196" t="e">
        <f>VLOOKUP(I303,'사업장현황(25하)'!$A$2:$T$1836,6,FALSE)</f>
        <v>#N/A</v>
      </c>
      <c r="P303" s="196" t="e">
        <f>VLOOKUP(I303,'사업장현황(25하)'!$A$2:$T$1836,7,FALSE)</f>
        <v>#N/A</v>
      </c>
      <c r="Q303" s="196" t="e">
        <f>VLOOKUP(I303,'사업장현황(25하)'!$A$2:$T$1836,8,FALSE)</f>
        <v>#N/A</v>
      </c>
      <c r="R303" s="196" t="e">
        <f>VLOOKUP(I303,'사업장현황(25하)'!$A$2:$T$1836,9,FALSE)</f>
        <v>#N/A</v>
      </c>
      <c r="S303" s="196" t="e">
        <f>VLOOKUP(I303,'사업장현황(25하)'!$A$2:$T$1836,10,FALSE)</f>
        <v>#N/A</v>
      </c>
      <c r="T303" s="190" t="e">
        <f>VLOOKUP(I303,'사업장현황(25하)'!$A$2:$T$1836,12,FALSE)</f>
        <v>#N/A</v>
      </c>
      <c r="U303" s="219" t="e">
        <f>VLOOKUP(I303,'25하-천안140'!$J$3:$AV$1569,13,FALSE)</f>
        <v>#N/A</v>
      </c>
      <c r="V303" s="179" t="e">
        <f>VLOOKUP(I303,'25하-천안140'!$J$3:$AV$1569,14,FALSE)</f>
        <v>#N/A</v>
      </c>
      <c r="W303" s="179" t="e">
        <f>VLOOKUP(I303,'사업장현황(25하)'!$A$2:$T$1836,11,FALSE)</f>
        <v>#N/A</v>
      </c>
      <c r="X303" s="179"/>
      <c r="Y303" s="219"/>
      <c r="Z303" s="180"/>
      <c r="AA303" s="180"/>
      <c r="AB303" s="212"/>
      <c r="AC303" s="180">
        <f t="shared" si="8"/>
        <v>0</v>
      </c>
      <c r="AD303" s="219"/>
      <c r="AE303" s="180"/>
      <c r="AF303" s="219"/>
      <c r="AG303" s="180"/>
      <c r="AH303" s="299">
        <f t="shared" si="7"/>
        <v>0</v>
      </c>
      <c r="AI303" s="197"/>
      <c r="CD303" s="187"/>
      <c r="CT303" s="188"/>
    </row>
    <row r="304" spans="1:98" s="186" customFormat="1" ht="24.95" customHeight="1">
      <c r="A304" s="196"/>
      <c r="B304" s="196"/>
      <c r="C304" s="196"/>
      <c r="D304" s="219"/>
      <c r="E304" s="219" t="str">
        <f>HLOOKUP(WEEKDAY(D304,2),data!$A$1:$G$2,2)</f>
        <v>(토)</v>
      </c>
      <c r="F304" s="196"/>
      <c r="G304" s="196"/>
      <c r="H304" s="196"/>
      <c r="I304" s="249"/>
      <c r="J304" s="196" t="e">
        <f>VLOOKUP(I304,'25하-천안140'!$J$3:$AV$1569,2,FALSE)</f>
        <v>#N/A</v>
      </c>
      <c r="K304" s="289" t="e">
        <f>VLOOKUP(I304,'사업장현황(25하)'!$A$2:$T$1836,13,FALSE)</f>
        <v>#N/A</v>
      </c>
      <c r="L304" s="289" t="e">
        <f>VLOOKUP(I304,'사업장현황(25하)'!$A$2:$T$1836,14,FALSE)</f>
        <v>#N/A</v>
      </c>
      <c r="M304" s="190" t="e">
        <f>VLOOKUP(I304,'사업장현황(25하)'!$A$2:$T$1836,2,FALSE)</f>
        <v>#N/A</v>
      </c>
      <c r="N304" s="190" t="e">
        <f>VLOOKUP(I304,'사업장현황(25하)'!$A$2:$T$1836,4,FALSE)</f>
        <v>#N/A</v>
      </c>
      <c r="O304" s="196" t="e">
        <f>VLOOKUP(I304,'사업장현황(25하)'!$A$2:$T$1836,6,FALSE)</f>
        <v>#N/A</v>
      </c>
      <c r="P304" s="196" t="e">
        <f>VLOOKUP(I304,'사업장현황(25하)'!$A$2:$T$1836,7,FALSE)</f>
        <v>#N/A</v>
      </c>
      <c r="Q304" s="196" t="e">
        <f>VLOOKUP(I304,'사업장현황(25하)'!$A$2:$T$1836,8,FALSE)</f>
        <v>#N/A</v>
      </c>
      <c r="R304" s="196" t="e">
        <f>VLOOKUP(I304,'사업장현황(25하)'!$A$2:$T$1836,9,FALSE)</f>
        <v>#N/A</v>
      </c>
      <c r="S304" s="196" t="e">
        <f>VLOOKUP(I304,'사업장현황(25하)'!$A$2:$T$1836,10,FALSE)</f>
        <v>#N/A</v>
      </c>
      <c r="T304" s="190" t="e">
        <f>VLOOKUP(I304,'사업장현황(25하)'!$A$2:$T$1836,12,FALSE)</f>
        <v>#N/A</v>
      </c>
      <c r="U304" s="219" t="e">
        <f>VLOOKUP(I304,'25하-천안140'!$J$3:$AV$1569,13,FALSE)</f>
        <v>#N/A</v>
      </c>
      <c r="V304" s="179" t="e">
        <f>VLOOKUP(I304,'25하-천안140'!$J$3:$AV$1569,14,FALSE)</f>
        <v>#N/A</v>
      </c>
      <c r="W304" s="179" t="e">
        <f>VLOOKUP(I304,'사업장현황(25하)'!$A$2:$T$1836,11,FALSE)</f>
        <v>#N/A</v>
      </c>
      <c r="X304" s="179"/>
      <c r="Y304" s="219"/>
      <c r="Z304" s="180"/>
      <c r="AA304" s="180"/>
      <c r="AB304" s="212"/>
      <c r="AC304" s="180">
        <f t="shared" si="8"/>
        <v>0</v>
      </c>
      <c r="AD304" s="219"/>
      <c r="AE304" s="180"/>
      <c r="AF304" s="219"/>
      <c r="AG304" s="180"/>
      <c r="AH304" s="299">
        <f t="shared" si="7"/>
        <v>0</v>
      </c>
      <c r="AI304" s="197"/>
      <c r="CD304" s="187"/>
      <c r="CT304" s="188"/>
    </row>
    <row r="305" spans="1:98" s="186" customFormat="1" ht="24.95" customHeight="1">
      <c r="A305" s="196"/>
      <c r="B305" s="196"/>
      <c r="C305" s="196"/>
      <c r="D305" s="219"/>
      <c r="E305" s="219" t="str">
        <f>HLOOKUP(WEEKDAY(D305,2),data!$A$1:$G$2,2)</f>
        <v>(토)</v>
      </c>
      <c r="F305" s="196"/>
      <c r="G305" s="196"/>
      <c r="H305" s="196"/>
      <c r="I305" s="249"/>
      <c r="J305" s="196" t="e">
        <f>VLOOKUP(I305,'25하-천안140'!$J$3:$AV$1569,2,FALSE)</f>
        <v>#N/A</v>
      </c>
      <c r="K305" s="289" t="e">
        <f>VLOOKUP(I305,'사업장현황(25하)'!$A$2:$T$1836,13,FALSE)</f>
        <v>#N/A</v>
      </c>
      <c r="L305" s="289" t="e">
        <f>VLOOKUP(I305,'사업장현황(25하)'!$A$2:$T$1836,14,FALSE)</f>
        <v>#N/A</v>
      </c>
      <c r="M305" s="190" t="e">
        <f>VLOOKUP(I305,'사업장현황(25하)'!$A$2:$T$1836,2,FALSE)</f>
        <v>#N/A</v>
      </c>
      <c r="N305" s="190" t="e">
        <f>VLOOKUP(I305,'사업장현황(25하)'!$A$2:$T$1836,4,FALSE)</f>
        <v>#N/A</v>
      </c>
      <c r="O305" s="196" t="e">
        <f>VLOOKUP(I305,'사업장현황(25하)'!$A$2:$T$1836,6,FALSE)</f>
        <v>#N/A</v>
      </c>
      <c r="P305" s="196" t="e">
        <f>VLOOKUP(I305,'사업장현황(25하)'!$A$2:$T$1836,7,FALSE)</f>
        <v>#N/A</v>
      </c>
      <c r="Q305" s="196" t="e">
        <f>VLOOKUP(I305,'사업장현황(25하)'!$A$2:$T$1836,8,FALSE)</f>
        <v>#N/A</v>
      </c>
      <c r="R305" s="196" t="e">
        <f>VLOOKUP(I305,'사업장현황(25하)'!$A$2:$T$1836,9,FALSE)</f>
        <v>#N/A</v>
      </c>
      <c r="S305" s="196" t="e">
        <f>VLOOKUP(I305,'사업장현황(25하)'!$A$2:$T$1836,10,FALSE)</f>
        <v>#N/A</v>
      </c>
      <c r="T305" s="190" t="e">
        <f>VLOOKUP(I305,'사업장현황(25하)'!$A$2:$T$1836,12,FALSE)</f>
        <v>#N/A</v>
      </c>
      <c r="U305" s="219" t="e">
        <f>VLOOKUP(I305,'25하-천안140'!$J$3:$AV$1569,13,FALSE)</f>
        <v>#N/A</v>
      </c>
      <c r="V305" s="179" t="e">
        <f>VLOOKUP(I305,'25하-천안140'!$J$3:$AV$1569,14,FALSE)</f>
        <v>#N/A</v>
      </c>
      <c r="W305" s="179" t="e">
        <f>VLOOKUP(I305,'사업장현황(25하)'!$A$2:$T$1836,11,FALSE)</f>
        <v>#N/A</v>
      </c>
      <c r="X305" s="179"/>
      <c r="Y305" s="219"/>
      <c r="Z305" s="180"/>
      <c r="AA305" s="180"/>
      <c r="AB305" s="212"/>
      <c r="AC305" s="180">
        <f t="shared" si="8"/>
        <v>0</v>
      </c>
      <c r="AD305" s="219"/>
      <c r="AE305" s="180"/>
      <c r="AF305" s="219"/>
      <c r="AG305" s="180"/>
      <c r="AH305" s="299">
        <f t="shared" si="7"/>
        <v>0</v>
      </c>
      <c r="AI305" s="197"/>
      <c r="CD305" s="187"/>
      <c r="CT305" s="188"/>
    </row>
    <row r="306" spans="1:98" s="186" customFormat="1" ht="24.95" customHeight="1">
      <c r="A306" s="196"/>
      <c r="B306" s="196"/>
      <c r="C306" s="196"/>
      <c r="D306" s="219"/>
      <c r="E306" s="219" t="str">
        <f>HLOOKUP(WEEKDAY(D306,2),data!$A$1:$G$2,2)</f>
        <v>(토)</v>
      </c>
      <c r="F306" s="196"/>
      <c r="G306" s="196"/>
      <c r="H306" s="196"/>
      <c r="I306" s="249"/>
      <c r="J306" s="196" t="e">
        <f>VLOOKUP(I306,'25하-천안140'!$J$3:$AV$1569,2,FALSE)</f>
        <v>#N/A</v>
      </c>
      <c r="K306" s="289" t="e">
        <f>VLOOKUP(I306,'사업장현황(25하)'!$A$2:$T$1836,13,FALSE)</f>
        <v>#N/A</v>
      </c>
      <c r="L306" s="289" t="e">
        <f>VLOOKUP(I306,'사업장현황(25하)'!$A$2:$T$1836,14,FALSE)</f>
        <v>#N/A</v>
      </c>
      <c r="M306" s="190" t="e">
        <f>VLOOKUP(I306,'사업장현황(25하)'!$A$2:$T$1836,2,FALSE)</f>
        <v>#N/A</v>
      </c>
      <c r="N306" s="190" t="e">
        <f>VLOOKUP(I306,'사업장현황(25하)'!$A$2:$T$1836,4,FALSE)</f>
        <v>#N/A</v>
      </c>
      <c r="O306" s="196" t="e">
        <f>VLOOKUP(I306,'사업장현황(25하)'!$A$2:$T$1836,6,FALSE)</f>
        <v>#N/A</v>
      </c>
      <c r="P306" s="196" t="e">
        <f>VLOOKUP(I306,'사업장현황(25하)'!$A$2:$T$1836,7,FALSE)</f>
        <v>#N/A</v>
      </c>
      <c r="Q306" s="196" t="e">
        <f>VLOOKUP(I306,'사업장현황(25하)'!$A$2:$T$1836,8,FALSE)</f>
        <v>#N/A</v>
      </c>
      <c r="R306" s="196" t="e">
        <f>VLOOKUP(I306,'사업장현황(25하)'!$A$2:$T$1836,9,FALSE)</f>
        <v>#N/A</v>
      </c>
      <c r="S306" s="196" t="e">
        <f>VLOOKUP(I306,'사업장현황(25하)'!$A$2:$T$1836,10,FALSE)</f>
        <v>#N/A</v>
      </c>
      <c r="T306" s="190" t="e">
        <f>VLOOKUP(I306,'사업장현황(25하)'!$A$2:$T$1836,12,FALSE)</f>
        <v>#N/A</v>
      </c>
      <c r="U306" s="219" t="e">
        <f>VLOOKUP(I306,'25하-천안140'!$J$3:$AV$1569,13,FALSE)</f>
        <v>#N/A</v>
      </c>
      <c r="V306" s="179" t="e">
        <f>VLOOKUP(I306,'25하-천안140'!$J$3:$AV$1569,14,FALSE)</f>
        <v>#N/A</v>
      </c>
      <c r="W306" s="179" t="e">
        <f>VLOOKUP(I306,'사업장현황(25하)'!$A$2:$T$1836,11,FALSE)</f>
        <v>#N/A</v>
      </c>
      <c r="X306" s="179"/>
      <c r="Y306" s="219"/>
      <c r="Z306" s="180"/>
      <c r="AA306" s="180"/>
      <c r="AB306" s="212"/>
      <c r="AC306" s="180">
        <f t="shared" si="8"/>
        <v>0</v>
      </c>
      <c r="AD306" s="219"/>
      <c r="AE306" s="180"/>
      <c r="AF306" s="219"/>
      <c r="AG306" s="180"/>
      <c r="AH306" s="299">
        <f t="shared" si="7"/>
        <v>0</v>
      </c>
      <c r="AI306" s="197"/>
      <c r="CD306" s="187"/>
      <c r="CT306" s="188"/>
    </row>
    <row r="307" spans="1:98" s="186" customFormat="1" ht="24.95" customHeight="1">
      <c r="A307" s="196"/>
      <c r="B307" s="196"/>
      <c r="C307" s="196"/>
      <c r="D307" s="219"/>
      <c r="E307" s="219" t="str">
        <f>HLOOKUP(WEEKDAY(D307,2),data!$A$1:$G$2,2)</f>
        <v>(토)</v>
      </c>
      <c r="F307" s="196"/>
      <c r="G307" s="196"/>
      <c r="H307" s="196"/>
      <c r="I307" s="249"/>
      <c r="J307" s="196" t="e">
        <f>VLOOKUP(I307,'25하-천안140'!$J$3:$AV$1569,2,FALSE)</f>
        <v>#N/A</v>
      </c>
      <c r="K307" s="289" t="e">
        <f>VLOOKUP(I307,'사업장현황(25하)'!$A$2:$T$1836,13,FALSE)</f>
        <v>#N/A</v>
      </c>
      <c r="L307" s="289" t="e">
        <f>VLOOKUP(I307,'사업장현황(25하)'!$A$2:$T$1836,14,FALSE)</f>
        <v>#N/A</v>
      </c>
      <c r="M307" s="190" t="e">
        <f>VLOOKUP(I307,'사업장현황(25하)'!$A$2:$T$1836,2,FALSE)</f>
        <v>#N/A</v>
      </c>
      <c r="N307" s="190" t="e">
        <f>VLOOKUP(I307,'사업장현황(25하)'!$A$2:$T$1836,4,FALSE)</f>
        <v>#N/A</v>
      </c>
      <c r="O307" s="196" t="e">
        <f>VLOOKUP(I307,'사업장현황(25하)'!$A$2:$T$1836,6,FALSE)</f>
        <v>#N/A</v>
      </c>
      <c r="P307" s="196" t="e">
        <f>VLOOKUP(I307,'사업장현황(25하)'!$A$2:$T$1836,7,FALSE)</f>
        <v>#N/A</v>
      </c>
      <c r="Q307" s="196" t="e">
        <f>VLOOKUP(I307,'사업장현황(25하)'!$A$2:$T$1836,8,FALSE)</f>
        <v>#N/A</v>
      </c>
      <c r="R307" s="196" t="e">
        <f>VLOOKUP(I307,'사업장현황(25하)'!$A$2:$T$1836,9,FALSE)</f>
        <v>#N/A</v>
      </c>
      <c r="S307" s="196" t="e">
        <f>VLOOKUP(I307,'사업장현황(25하)'!$A$2:$T$1836,10,FALSE)</f>
        <v>#N/A</v>
      </c>
      <c r="T307" s="190" t="e">
        <f>VLOOKUP(I307,'사업장현황(25하)'!$A$2:$T$1836,12,FALSE)</f>
        <v>#N/A</v>
      </c>
      <c r="U307" s="219" t="e">
        <f>VLOOKUP(I307,'25하-천안140'!$J$3:$AV$1569,13,FALSE)</f>
        <v>#N/A</v>
      </c>
      <c r="V307" s="179" t="e">
        <f>VLOOKUP(I307,'25하-천안140'!$J$3:$AV$1569,14,FALSE)</f>
        <v>#N/A</v>
      </c>
      <c r="W307" s="179" t="e">
        <f>VLOOKUP(I307,'사업장현황(25하)'!$A$2:$T$1836,11,FALSE)</f>
        <v>#N/A</v>
      </c>
      <c r="X307" s="179"/>
      <c r="Y307" s="219"/>
      <c r="Z307" s="180"/>
      <c r="AA307" s="180"/>
      <c r="AB307" s="212"/>
      <c r="AC307" s="180">
        <f t="shared" si="8"/>
        <v>0</v>
      </c>
      <c r="AD307" s="219"/>
      <c r="AE307" s="180"/>
      <c r="AF307" s="219"/>
      <c r="AG307" s="180"/>
      <c r="AH307" s="299">
        <f t="shared" si="7"/>
        <v>0</v>
      </c>
      <c r="AI307" s="197"/>
      <c r="CD307" s="187"/>
      <c r="CT307" s="188"/>
    </row>
    <row r="308" spans="1:98" s="186" customFormat="1" ht="24.95" customHeight="1">
      <c r="A308" s="196"/>
      <c r="B308" s="196"/>
      <c r="C308" s="196"/>
      <c r="D308" s="219"/>
      <c r="E308" s="219" t="str">
        <f>HLOOKUP(WEEKDAY(D308,2),data!$A$1:$G$2,2)</f>
        <v>(토)</v>
      </c>
      <c r="F308" s="196"/>
      <c r="G308" s="196"/>
      <c r="H308" s="196"/>
      <c r="I308" s="249"/>
      <c r="J308" s="196" t="e">
        <f>VLOOKUP(I308,'25하-천안140'!$J$3:$AV$1569,2,FALSE)</f>
        <v>#N/A</v>
      </c>
      <c r="K308" s="289" t="e">
        <f>VLOOKUP(I308,'사업장현황(25하)'!$A$2:$T$1836,13,FALSE)</f>
        <v>#N/A</v>
      </c>
      <c r="L308" s="289" t="e">
        <f>VLOOKUP(I308,'사업장현황(25하)'!$A$2:$T$1836,14,FALSE)</f>
        <v>#N/A</v>
      </c>
      <c r="M308" s="190" t="e">
        <f>VLOOKUP(I308,'사업장현황(25하)'!$A$2:$T$1836,2,FALSE)</f>
        <v>#N/A</v>
      </c>
      <c r="N308" s="190" t="e">
        <f>VLOOKUP(I308,'사업장현황(25하)'!$A$2:$T$1836,4,FALSE)</f>
        <v>#N/A</v>
      </c>
      <c r="O308" s="196" t="e">
        <f>VLOOKUP(I308,'사업장현황(25하)'!$A$2:$T$1836,6,FALSE)</f>
        <v>#N/A</v>
      </c>
      <c r="P308" s="196" t="e">
        <f>VLOOKUP(I308,'사업장현황(25하)'!$A$2:$T$1836,7,FALSE)</f>
        <v>#N/A</v>
      </c>
      <c r="Q308" s="196" t="e">
        <f>VLOOKUP(I308,'사업장현황(25하)'!$A$2:$T$1836,8,FALSE)</f>
        <v>#N/A</v>
      </c>
      <c r="R308" s="196" t="e">
        <f>VLOOKUP(I308,'사업장현황(25하)'!$A$2:$T$1836,9,FALSE)</f>
        <v>#N/A</v>
      </c>
      <c r="S308" s="196" t="e">
        <f>VLOOKUP(I308,'사업장현황(25하)'!$A$2:$T$1836,10,FALSE)</f>
        <v>#N/A</v>
      </c>
      <c r="T308" s="190" t="e">
        <f>VLOOKUP(I308,'사업장현황(25하)'!$A$2:$T$1836,12,FALSE)</f>
        <v>#N/A</v>
      </c>
      <c r="U308" s="219" t="e">
        <f>VLOOKUP(I308,'25하-천안140'!$J$3:$AV$1569,13,FALSE)</f>
        <v>#N/A</v>
      </c>
      <c r="V308" s="179" t="e">
        <f>VLOOKUP(I308,'25하-천안140'!$J$3:$AV$1569,14,FALSE)</f>
        <v>#N/A</v>
      </c>
      <c r="W308" s="179" t="e">
        <f>VLOOKUP(I308,'사업장현황(25하)'!$A$2:$T$1836,11,FALSE)</f>
        <v>#N/A</v>
      </c>
      <c r="X308" s="179"/>
      <c r="Y308" s="219"/>
      <c r="Z308" s="180"/>
      <c r="AA308" s="180"/>
      <c r="AB308" s="212"/>
      <c r="AC308" s="180">
        <f t="shared" si="8"/>
        <v>0</v>
      </c>
      <c r="AD308" s="219"/>
      <c r="AE308" s="180"/>
      <c r="AF308" s="219"/>
      <c r="AG308" s="180"/>
      <c r="AH308" s="299">
        <f t="shared" si="7"/>
        <v>0</v>
      </c>
      <c r="AI308" s="197"/>
      <c r="CD308" s="187"/>
      <c r="CT308" s="188"/>
    </row>
    <row r="309" spans="1:98" s="186" customFormat="1" ht="24.95" customHeight="1">
      <c r="A309" s="196"/>
      <c r="B309" s="196"/>
      <c r="C309" s="196"/>
      <c r="D309" s="219"/>
      <c r="E309" s="219" t="str">
        <f>HLOOKUP(WEEKDAY(D309,2),data!$A$1:$G$2,2)</f>
        <v>(토)</v>
      </c>
      <c r="F309" s="196"/>
      <c r="G309" s="196"/>
      <c r="H309" s="196"/>
      <c r="I309" s="249"/>
      <c r="J309" s="196" t="e">
        <f>VLOOKUP(I309,'25하-천안140'!$J$3:$AV$1569,2,FALSE)</f>
        <v>#N/A</v>
      </c>
      <c r="K309" s="289" t="e">
        <f>VLOOKUP(I309,'사업장현황(25하)'!$A$2:$T$1836,13,FALSE)</f>
        <v>#N/A</v>
      </c>
      <c r="L309" s="289" t="e">
        <f>VLOOKUP(I309,'사업장현황(25하)'!$A$2:$T$1836,14,FALSE)</f>
        <v>#N/A</v>
      </c>
      <c r="M309" s="190" t="e">
        <f>VLOOKUP(I309,'사업장현황(25하)'!$A$2:$T$1836,2,FALSE)</f>
        <v>#N/A</v>
      </c>
      <c r="N309" s="190" t="e">
        <f>VLOOKUP(I309,'사업장현황(25하)'!$A$2:$T$1836,4,FALSE)</f>
        <v>#N/A</v>
      </c>
      <c r="O309" s="196" t="e">
        <f>VLOOKUP(I309,'사업장현황(25하)'!$A$2:$T$1836,6,FALSE)</f>
        <v>#N/A</v>
      </c>
      <c r="P309" s="196" t="e">
        <f>VLOOKUP(I309,'사업장현황(25하)'!$A$2:$T$1836,7,FALSE)</f>
        <v>#N/A</v>
      </c>
      <c r="Q309" s="196" t="e">
        <f>VLOOKUP(I309,'사업장현황(25하)'!$A$2:$T$1836,8,FALSE)</f>
        <v>#N/A</v>
      </c>
      <c r="R309" s="196" t="e">
        <f>VLOOKUP(I309,'사업장현황(25하)'!$A$2:$T$1836,9,FALSE)</f>
        <v>#N/A</v>
      </c>
      <c r="S309" s="196" t="e">
        <f>VLOOKUP(I309,'사업장현황(25하)'!$A$2:$T$1836,10,FALSE)</f>
        <v>#N/A</v>
      </c>
      <c r="T309" s="190" t="e">
        <f>VLOOKUP(I309,'사업장현황(25하)'!$A$2:$T$1836,12,FALSE)</f>
        <v>#N/A</v>
      </c>
      <c r="U309" s="219" t="e">
        <f>VLOOKUP(I309,'25하-천안140'!$J$3:$AV$1569,13,FALSE)</f>
        <v>#N/A</v>
      </c>
      <c r="V309" s="179" t="e">
        <f>VLOOKUP(I309,'25하-천안140'!$J$3:$AV$1569,14,FALSE)</f>
        <v>#N/A</v>
      </c>
      <c r="W309" s="179" t="e">
        <f>VLOOKUP(I309,'사업장현황(25하)'!$A$2:$T$1836,11,FALSE)</f>
        <v>#N/A</v>
      </c>
      <c r="X309" s="179"/>
      <c r="Y309" s="219"/>
      <c r="Z309" s="180"/>
      <c r="AA309" s="180"/>
      <c r="AB309" s="212"/>
      <c r="AC309" s="180">
        <f t="shared" si="8"/>
        <v>0</v>
      </c>
      <c r="AD309" s="219"/>
      <c r="AE309" s="180"/>
      <c r="AF309" s="219"/>
      <c r="AG309" s="180"/>
      <c r="AH309" s="299">
        <f t="shared" si="7"/>
        <v>0</v>
      </c>
      <c r="AI309" s="197"/>
      <c r="CD309" s="187"/>
      <c r="CT309" s="188"/>
    </row>
    <row r="310" spans="1:98" s="186" customFormat="1" ht="24.95" customHeight="1">
      <c r="A310" s="196"/>
      <c r="B310" s="196"/>
      <c r="C310" s="196"/>
      <c r="D310" s="219"/>
      <c r="E310" s="219" t="str">
        <f>HLOOKUP(WEEKDAY(D310,2),data!$A$1:$G$2,2)</f>
        <v>(토)</v>
      </c>
      <c r="F310" s="196"/>
      <c r="G310" s="196"/>
      <c r="H310" s="196"/>
      <c r="I310" s="249"/>
      <c r="J310" s="196" t="e">
        <f>VLOOKUP(I310,'25하-천안140'!$J$3:$AV$1569,2,FALSE)</f>
        <v>#N/A</v>
      </c>
      <c r="K310" s="289" t="e">
        <f>VLOOKUP(I310,'사업장현황(25하)'!$A$2:$T$1836,13,FALSE)</f>
        <v>#N/A</v>
      </c>
      <c r="L310" s="289" t="e">
        <f>VLOOKUP(I310,'사업장현황(25하)'!$A$2:$T$1836,14,FALSE)</f>
        <v>#N/A</v>
      </c>
      <c r="M310" s="190" t="e">
        <f>VLOOKUP(I310,'사업장현황(25하)'!$A$2:$T$1836,2,FALSE)</f>
        <v>#N/A</v>
      </c>
      <c r="N310" s="190" t="e">
        <f>VLOOKUP(I310,'사업장현황(25하)'!$A$2:$T$1836,4,FALSE)</f>
        <v>#N/A</v>
      </c>
      <c r="O310" s="196" t="e">
        <f>VLOOKUP(I310,'사업장현황(25하)'!$A$2:$T$1836,6,FALSE)</f>
        <v>#N/A</v>
      </c>
      <c r="P310" s="196" t="e">
        <f>VLOOKUP(I310,'사업장현황(25하)'!$A$2:$T$1836,7,FALSE)</f>
        <v>#N/A</v>
      </c>
      <c r="Q310" s="196" t="e">
        <f>VLOOKUP(I310,'사업장현황(25하)'!$A$2:$T$1836,8,FALSE)</f>
        <v>#N/A</v>
      </c>
      <c r="R310" s="196" t="e">
        <f>VLOOKUP(I310,'사업장현황(25하)'!$A$2:$T$1836,9,FALSE)</f>
        <v>#N/A</v>
      </c>
      <c r="S310" s="196" t="e">
        <f>VLOOKUP(I310,'사업장현황(25하)'!$A$2:$T$1836,10,FALSE)</f>
        <v>#N/A</v>
      </c>
      <c r="T310" s="190" t="e">
        <f>VLOOKUP(I310,'사업장현황(25하)'!$A$2:$T$1836,12,FALSE)</f>
        <v>#N/A</v>
      </c>
      <c r="U310" s="219" t="e">
        <f>VLOOKUP(I310,'25하-천안140'!$J$3:$AV$1569,13,FALSE)</f>
        <v>#N/A</v>
      </c>
      <c r="V310" s="179" t="e">
        <f>VLOOKUP(I310,'25하-천안140'!$J$3:$AV$1569,14,FALSE)</f>
        <v>#N/A</v>
      </c>
      <c r="W310" s="179" t="e">
        <f>VLOOKUP(I310,'사업장현황(25하)'!$A$2:$T$1836,11,FALSE)</f>
        <v>#N/A</v>
      </c>
      <c r="X310" s="179"/>
      <c r="Y310" s="219"/>
      <c r="Z310" s="180"/>
      <c r="AA310" s="180"/>
      <c r="AB310" s="212"/>
      <c r="AC310" s="180">
        <f t="shared" si="8"/>
        <v>0</v>
      </c>
      <c r="AD310" s="219"/>
      <c r="AE310" s="180"/>
      <c r="AF310" s="219"/>
      <c r="AG310" s="180"/>
      <c r="AH310" s="299">
        <f t="shared" si="7"/>
        <v>0</v>
      </c>
      <c r="AI310" s="197"/>
      <c r="CD310" s="187"/>
      <c r="CT310" s="188"/>
    </row>
    <row r="311" spans="1:98" s="186" customFormat="1" ht="24.95" customHeight="1">
      <c r="A311" s="196"/>
      <c r="B311" s="196"/>
      <c r="C311" s="196"/>
      <c r="D311" s="219"/>
      <c r="E311" s="219" t="str">
        <f>HLOOKUP(WEEKDAY(D311,2),data!$A$1:$G$2,2)</f>
        <v>(토)</v>
      </c>
      <c r="F311" s="196"/>
      <c r="G311" s="196"/>
      <c r="H311" s="196"/>
      <c r="I311" s="249"/>
      <c r="J311" s="196" t="e">
        <f>VLOOKUP(I311,'25하-천안140'!$J$3:$AV$1569,2,FALSE)</f>
        <v>#N/A</v>
      </c>
      <c r="K311" s="289" t="e">
        <f>VLOOKUP(I311,'사업장현황(25하)'!$A$2:$T$1836,13,FALSE)</f>
        <v>#N/A</v>
      </c>
      <c r="L311" s="289" t="e">
        <f>VLOOKUP(I311,'사업장현황(25하)'!$A$2:$T$1836,14,FALSE)</f>
        <v>#N/A</v>
      </c>
      <c r="M311" s="190" t="e">
        <f>VLOOKUP(I311,'사업장현황(25하)'!$A$2:$T$1836,2,FALSE)</f>
        <v>#N/A</v>
      </c>
      <c r="N311" s="190" t="e">
        <f>VLOOKUP(I311,'사업장현황(25하)'!$A$2:$T$1836,4,FALSE)</f>
        <v>#N/A</v>
      </c>
      <c r="O311" s="196" t="e">
        <f>VLOOKUP(I311,'사업장현황(25하)'!$A$2:$T$1836,6,FALSE)</f>
        <v>#N/A</v>
      </c>
      <c r="P311" s="196" t="e">
        <f>VLOOKUP(I311,'사업장현황(25하)'!$A$2:$T$1836,7,FALSE)</f>
        <v>#N/A</v>
      </c>
      <c r="Q311" s="196" t="e">
        <f>VLOOKUP(I311,'사업장현황(25하)'!$A$2:$T$1836,8,FALSE)</f>
        <v>#N/A</v>
      </c>
      <c r="R311" s="196" t="e">
        <f>VLOOKUP(I311,'사업장현황(25하)'!$A$2:$T$1836,9,FALSE)</f>
        <v>#N/A</v>
      </c>
      <c r="S311" s="196" t="e">
        <f>VLOOKUP(I311,'사업장현황(25하)'!$A$2:$T$1836,10,FALSE)</f>
        <v>#N/A</v>
      </c>
      <c r="T311" s="190" t="e">
        <f>VLOOKUP(I311,'사업장현황(25하)'!$A$2:$T$1836,12,FALSE)</f>
        <v>#N/A</v>
      </c>
      <c r="U311" s="219" t="e">
        <f>VLOOKUP(I311,'25하-천안140'!$J$3:$AV$1569,13,FALSE)</f>
        <v>#N/A</v>
      </c>
      <c r="V311" s="179" t="e">
        <f>VLOOKUP(I311,'25하-천안140'!$J$3:$AV$1569,14,FALSE)</f>
        <v>#N/A</v>
      </c>
      <c r="W311" s="179" t="e">
        <f>VLOOKUP(I311,'사업장현황(25하)'!$A$2:$T$1836,11,FALSE)</f>
        <v>#N/A</v>
      </c>
      <c r="X311" s="179"/>
      <c r="Y311" s="219"/>
      <c r="Z311" s="180"/>
      <c r="AA311" s="180"/>
      <c r="AB311" s="212"/>
      <c r="AC311" s="180">
        <f t="shared" si="8"/>
        <v>0</v>
      </c>
      <c r="AD311" s="219"/>
      <c r="AE311" s="180"/>
      <c r="AF311" s="219"/>
      <c r="AG311" s="180"/>
      <c r="AH311" s="299">
        <f t="shared" si="7"/>
        <v>0</v>
      </c>
      <c r="AI311" s="197"/>
      <c r="CD311" s="187"/>
      <c r="CT311" s="188"/>
    </row>
    <row r="312" spans="1:98" s="158" customFormat="1" ht="24.95" customHeight="1">
      <c r="A312" s="196"/>
      <c r="B312" s="196"/>
      <c r="C312" s="196"/>
      <c r="D312" s="219"/>
      <c r="E312" s="219" t="str">
        <f>HLOOKUP(WEEKDAY(D312,2),data!$A$1:$G$2,2)</f>
        <v>(토)</v>
      </c>
      <c r="F312" s="196"/>
      <c r="G312" s="196"/>
      <c r="H312" s="196"/>
      <c r="I312" s="249"/>
      <c r="J312" s="196" t="e">
        <f>VLOOKUP(I312,'25하-천안140'!$J$3:$AV$1569,2,FALSE)</f>
        <v>#N/A</v>
      </c>
      <c r="K312" s="289" t="e">
        <f>VLOOKUP(I312,'사업장현황(25하)'!$A$2:$T$1836,13,FALSE)</f>
        <v>#N/A</v>
      </c>
      <c r="L312" s="289" t="e">
        <f>VLOOKUP(I312,'사업장현황(25하)'!$A$2:$T$1836,14,FALSE)</f>
        <v>#N/A</v>
      </c>
      <c r="M312" s="190" t="e">
        <f>VLOOKUP(I312,'사업장현황(25하)'!$A$2:$T$1836,2,FALSE)</f>
        <v>#N/A</v>
      </c>
      <c r="N312" s="190" t="e">
        <f>VLOOKUP(I312,'사업장현황(25하)'!$A$2:$T$1836,4,FALSE)</f>
        <v>#N/A</v>
      </c>
      <c r="O312" s="196" t="e">
        <f>VLOOKUP(I312,'사업장현황(25하)'!$A$2:$T$1836,6,FALSE)</f>
        <v>#N/A</v>
      </c>
      <c r="P312" s="196" t="e">
        <f>VLOOKUP(I312,'사업장현황(25하)'!$A$2:$T$1836,7,FALSE)</f>
        <v>#N/A</v>
      </c>
      <c r="Q312" s="196" t="e">
        <f>VLOOKUP(I312,'사업장현황(25하)'!$A$2:$T$1836,8,FALSE)</f>
        <v>#N/A</v>
      </c>
      <c r="R312" s="196" t="e">
        <f>VLOOKUP(I312,'사업장현황(25하)'!$A$2:$T$1836,9,FALSE)</f>
        <v>#N/A</v>
      </c>
      <c r="S312" s="196" t="e">
        <f>VLOOKUP(I312,'사업장현황(25하)'!$A$2:$T$1836,10,FALSE)</f>
        <v>#N/A</v>
      </c>
      <c r="T312" s="190" t="e">
        <f>VLOOKUP(I312,'사업장현황(25하)'!$A$2:$T$1836,12,FALSE)</f>
        <v>#N/A</v>
      </c>
      <c r="U312" s="219" t="e">
        <f>VLOOKUP(I312,'25하-천안140'!$J$3:$AV$1569,13,FALSE)</f>
        <v>#N/A</v>
      </c>
      <c r="V312" s="179" t="e">
        <f>VLOOKUP(I312,'25하-천안140'!$J$3:$AV$1569,14,FALSE)</f>
        <v>#N/A</v>
      </c>
      <c r="W312" s="179" t="e">
        <f>VLOOKUP(I312,'사업장현황(25하)'!$A$2:$T$1836,11,FALSE)</f>
        <v>#N/A</v>
      </c>
      <c r="X312" s="179"/>
      <c r="Y312" s="219"/>
      <c r="Z312" s="180"/>
      <c r="AA312" s="180"/>
      <c r="AB312" s="212"/>
      <c r="AC312" s="180">
        <f t="shared" si="8"/>
        <v>0</v>
      </c>
      <c r="AD312" s="219"/>
      <c r="AE312" s="180"/>
      <c r="AF312" s="219"/>
      <c r="AG312" s="180"/>
      <c r="AH312" s="299">
        <f t="shared" si="7"/>
        <v>0</v>
      </c>
      <c r="AI312" s="299"/>
    </row>
    <row r="313" spans="1:98" s="186" customFormat="1" ht="24.95" customHeight="1">
      <c r="A313" s="196"/>
      <c r="B313" s="196"/>
      <c r="C313" s="196"/>
      <c r="D313" s="219"/>
      <c r="E313" s="219" t="str">
        <f>HLOOKUP(WEEKDAY(D313,2),data!$A$1:$G$2,2)</f>
        <v>(토)</v>
      </c>
      <c r="F313" s="196"/>
      <c r="G313" s="196"/>
      <c r="H313" s="196"/>
      <c r="I313" s="249"/>
      <c r="J313" s="196" t="e">
        <f>VLOOKUP(I313,'25하-천안140'!$J$3:$AV$1569,2,FALSE)</f>
        <v>#N/A</v>
      </c>
      <c r="K313" s="289" t="e">
        <f>VLOOKUP(I313,'사업장현황(25하)'!$A$2:$T$1836,13,FALSE)</f>
        <v>#N/A</v>
      </c>
      <c r="L313" s="289" t="e">
        <f>VLOOKUP(I313,'사업장현황(25하)'!$A$2:$T$1836,14,FALSE)</f>
        <v>#N/A</v>
      </c>
      <c r="M313" s="190" t="e">
        <f>VLOOKUP(I313,'사업장현황(25하)'!$A$2:$T$1836,2,FALSE)</f>
        <v>#N/A</v>
      </c>
      <c r="N313" s="190" t="e">
        <f>VLOOKUP(I313,'사업장현황(25하)'!$A$2:$T$1836,4,FALSE)</f>
        <v>#N/A</v>
      </c>
      <c r="O313" s="196" t="e">
        <f>VLOOKUP(I313,'사업장현황(25하)'!$A$2:$T$1836,6,FALSE)</f>
        <v>#N/A</v>
      </c>
      <c r="P313" s="196" t="e">
        <f>VLOOKUP(I313,'사업장현황(25하)'!$A$2:$T$1836,7,FALSE)</f>
        <v>#N/A</v>
      </c>
      <c r="Q313" s="196" t="e">
        <f>VLOOKUP(I313,'사업장현황(25하)'!$A$2:$T$1836,8,FALSE)</f>
        <v>#N/A</v>
      </c>
      <c r="R313" s="196" t="e">
        <f>VLOOKUP(I313,'사업장현황(25하)'!$A$2:$T$1836,9,FALSE)</f>
        <v>#N/A</v>
      </c>
      <c r="S313" s="196" t="e">
        <f>VLOOKUP(I313,'사업장현황(25하)'!$A$2:$T$1836,10,FALSE)</f>
        <v>#N/A</v>
      </c>
      <c r="T313" s="190" t="e">
        <f>VLOOKUP(I313,'사업장현황(25하)'!$A$2:$T$1836,12,FALSE)</f>
        <v>#N/A</v>
      </c>
      <c r="U313" s="219" t="e">
        <f>VLOOKUP(I313,'25하-천안140'!$J$3:$AV$1569,13,FALSE)</f>
        <v>#N/A</v>
      </c>
      <c r="V313" s="179" t="e">
        <f>VLOOKUP(I313,'25하-천안140'!$J$3:$AV$1569,14,FALSE)</f>
        <v>#N/A</v>
      </c>
      <c r="W313" s="179" t="e">
        <f>VLOOKUP(I313,'사업장현황(25하)'!$A$2:$T$1836,11,FALSE)</f>
        <v>#N/A</v>
      </c>
      <c r="X313" s="179"/>
      <c r="Y313" s="219"/>
      <c r="Z313" s="180"/>
      <c r="AA313" s="180"/>
      <c r="AB313" s="212"/>
      <c r="AC313" s="180">
        <f t="shared" si="8"/>
        <v>0</v>
      </c>
      <c r="AD313" s="219"/>
      <c r="AE313" s="180"/>
      <c r="AF313" s="219"/>
      <c r="AG313" s="180"/>
      <c r="AH313" s="299">
        <f t="shared" si="7"/>
        <v>0</v>
      </c>
      <c r="AI313" s="197"/>
    </row>
    <row r="314" spans="1:98" s="186" customFormat="1" ht="24.95" customHeight="1">
      <c r="A314" s="196"/>
      <c r="B314" s="196"/>
      <c r="C314" s="196"/>
      <c r="D314" s="219"/>
      <c r="E314" s="219" t="str">
        <f>HLOOKUP(WEEKDAY(D314,2),data!$A$1:$G$2,2)</f>
        <v>(토)</v>
      </c>
      <c r="F314" s="196"/>
      <c r="G314" s="196"/>
      <c r="H314" s="196"/>
      <c r="I314" s="249"/>
      <c r="J314" s="196" t="e">
        <f>VLOOKUP(I314,'25하-천안140'!$J$3:$AV$1569,2,FALSE)</f>
        <v>#N/A</v>
      </c>
      <c r="K314" s="289" t="e">
        <f>VLOOKUP(I314,'사업장현황(25하)'!$A$2:$T$1836,13,FALSE)</f>
        <v>#N/A</v>
      </c>
      <c r="L314" s="289" t="e">
        <f>VLOOKUP(I314,'사업장현황(25하)'!$A$2:$T$1836,14,FALSE)</f>
        <v>#N/A</v>
      </c>
      <c r="M314" s="190" t="e">
        <f>VLOOKUP(I314,'사업장현황(25하)'!$A$2:$T$1836,2,FALSE)</f>
        <v>#N/A</v>
      </c>
      <c r="N314" s="190" t="e">
        <f>VLOOKUP(I314,'사업장현황(25하)'!$A$2:$T$1836,4,FALSE)</f>
        <v>#N/A</v>
      </c>
      <c r="O314" s="196" t="e">
        <f>VLOOKUP(I314,'사업장현황(25하)'!$A$2:$T$1836,6,FALSE)</f>
        <v>#N/A</v>
      </c>
      <c r="P314" s="196" t="e">
        <f>VLOOKUP(I314,'사업장현황(25하)'!$A$2:$T$1836,7,FALSE)</f>
        <v>#N/A</v>
      </c>
      <c r="Q314" s="196" t="e">
        <f>VLOOKUP(I314,'사업장현황(25하)'!$A$2:$T$1836,8,FALSE)</f>
        <v>#N/A</v>
      </c>
      <c r="R314" s="196" t="e">
        <f>VLOOKUP(I314,'사업장현황(25하)'!$A$2:$T$1836,9,FALSE)</f>
        <v>#N/A</v>
      </c>
      <c r="S314" s="196" t="e">
        <f>VLOOKUP(I314,'사업장현황(25하)'!$A$2:$T$1836,10,FALSE)</f>
        <v>#N/A</v>
      </c>
      <c r="T314" s="190" t="e">
        <f>VLOOKUP(I314,'사업장현황(25하)'!$A$2:$T$1836,12,FALSE)</f>
        <v>#N/A</v>
      </c>
      <c r="U314" s="219" t="e">
        <f>VLOOKUP(I314,'25하-천안140'!$J$3:$AV$1569,13,FALSE)</f>
        <v>#N/A</v>
      </c>
      <c r="V314" s="179" t="e">
        <f>VLOOKUP(I314,'25하-천안140'!$J$3:$AV$1569,14,FALSE)</f>
        <v>#N/A</v>
      </c>
      <c r="W314" s="179" t="e">
        <f>VLOOKUP(I314,'사업장현황(25하)'!$A$2:$T$1836,11,FALSE)</f>
        <v>#N/A</v>
      </c>
      <c r="X314" s="179"/>
      <c r="Y314" s="219"/>
      <c r="Z314" s="180"/>
      <c r="AA314" s="180"/>
      <c r="AB314" s="212"/>
      <c r="AC314" s="180">
        <f t="shared" si="8"/>
        <v>0</v>
      </c>
      <c r="AD314" s="219"/>
      <c r="AE314" s="180"/>
      <c r="AF314" s="219"/>
      <c r="AG314" s="180"/>
      <c r="AH314" s="299">
        <f t="shared" si="7"/>
        <v>0</v>
      </c>
      <c r="AI314" s="197"/>
    </row>
    <row r="315" spans="1:98" s="186" customFormat="1" ht="24.95" customHeight="1">
      <c r="A315" s="196"/>
      <c r="B315" s="196"/>
      <c r="C315" s="196"/>
      <c r="D315" s="219"/>
      <c r="E315" s="219" t="str">
        <f>HLOOKUP(WEEKDAY(D315,2),data!$A$1:$G$2,2)</f>
        <v>(토)</v>
      </c>
      <c r="F315" s="196"/>
      <c r="G315" s="196"/>
      <c r="H315" s="196"/>
      <c r="I315" s="249"/>
      <c r="J315" s="196" t="e">
        <f>VLOOKUP(I315,'25하-천안140'!$J$3:$AV$1569,2,FALSE)</f>
        <v>#N/A</v>
      </c>
      <c r="K315" s="289" t="e">
        <f>VLOOKUP(I315,'사업장현황(25하)'!$A$2:$T$1836,13,FALSE)</f>
        <v>#N/A</v>
      </c>
      <c r="L315" s="289" t="e">
        <f>VLOOKUP(I315,'사업장현황(25하)'!$A$2:$T$1836,14,FALSE)</f>
        <v>#N/A</v>
      </c>
      <c r="M315" s="190" t="e">
        <f>VLOOKUP(I315,'사업장현황(25하)'!$A$2:$T$1836,2,FALSE)</f>
        <v>#N/A</v>
      </c>
      <c r="N315" s="190" t="e">
        <f>VLOOKUP(I315,'사업장현황(25하)'!$A$2:$T$1836,4,FALSE)</f>
        <v>#N/A</v>
      </c>
      <c r="O315" s="196" t="e">
        <f>VLOOKUP(I315,'사업장현황(25하)'!$A$2:$T$1836,6,FALSE)</f>
        <v>#N/A</v>
      </c>
      <c r="P315" s="196" t="e">
        <f>VLOOKUP(I315,'사업장현황(25하)'!$A$2:$T$1836,7,FALSE)</f>
        <v>#N/A</v>
      </c>
      <c r="Q315" s="196" t="e">
        <f>VLOOKUP(I315,'사업장현황(25하)'!$A$2:$T$1836,8,FALSE)</f>
        <v>#N/A</v>
      </c>
      <c r="R315" s="196" t="e">
        <f>VLOOKUP(I315,'사업장현황(25하)'!$A$2:$T$1836,9,FALSE)</f>
        <v>#N/A</v>
      </c>
      <c r="S315" s="196" t="e">
        <f>VLOOKUP(I315,'사업장현황(25하)'!$A$2:$T$1836,10,FALSE)</f>
        <v>#N/A</v>
      </c>
      <c r="T315" s="190" t="e">
        <f>VLOOKUP(I315,'사업장현황(25하)'!$A$2:$T$1836,12,FALSE)</f>
        <v>#N/A</v>
      </c>
      <c r="U315" s="219" t="e">
        <f>VLOOKUP(I315,'25하-천안140'!$J$3:$AV$1569,13,FALSE)</f>
        <v>#N/A</v>
      </c>
      <c r="V315" s="179" t="e">
        <f>VLOOKUP(I315,'25하-천안140'!$J$3:$AV$1569,14,FALSE)</f>
        <v>#N/A</v>
      </c>
      <c r="W315" s="179" t="e">
        <f>VLOOKUP(I315,'사업장현황(25하)'!$A$2:$T$1836,11,FALSE)</f>
        <v>#N/A</v>
      </c>
      <c r="X315" s="179"/>
      <c r="Y315" s="219"/>
      <c r="Z315" s="180"/>
      <c r="AA315" s="180"/>
      <c r="AB315" s="212"/>
      <c r="AC315" s="180">
        <f t="shared" si="8"/>
        <v>0</v>
      </c>
      <c r="AD315" s="219"/>
      <c r="AE315" s="180"/>
      <c r="AF315" s="219"/>
      <c r="AG315" s="180"/>
      <c r="AH315" s="299">
        <f t="shared" si="7"/>
        <v>0</v>
      </c>
      <c r="AI315" s="197"/>
      <c r="CD315" s="187"/>
      <c r="CT315" s="188"/>
    </row>
    <row r="316" spans="1:98" s="186" customFormat="1" ht="24.95" customHeight="1">
      <c r="A316" s="196"/>
      <c r="B316" s="196"/>
      <c r="C316" s="196"/>
      <c r="D316" s="219"/>
      <c r="E316" s="219" t="str">
        <f>HLOOKUP(WEEKDAY(D316,2),data!$A$1:$G$2,2)</f>
        <v>(토)</v>
      </c>
      <c r="F316" s="196"/>
      <c r="G316" s="196"/>
      <c r="H316" s="196"/>
      <c r="I316" s="249"/>
      <c r="J316" s="196" t="e">
        <f>VLOOKUP(I316,'25하-천안140'!$J$3:$AV$1569,2,FALSE)</f>
        <v>#N/A</v>
      </c>
      <c r="K316" s="289" t="e">
        <f>VLOOKUP(I316,'사업장현황(25하)'!$A$2:$T$1836,13,FALSE)</f>
        <v>#N/A</v>
      </c>
      <c r="L316" s="289" t="e">
        <f>VLOOKUP(I316,'사업장현황(25하)'!$A$2:$T$1836,14,FALSE)</f>
        <v>#N/A</v>
      </c>
      <c r="M316" s="190" t="e">
        <f>VLOOKUP(I316,'사업장현황(25하)'!$A$2:$T$1836,2,FALSE)</f>
        <v>#N/A</v>
      </c>
      <c r="N316" s="190" t="e">
        <f>VLOOKUP(I316,'사업장현황(25하)'!$A$2:$T$1836,4,FALSE)</f>
        <v>#N/A</v>
      </c>
      <c r="O316" s="196" t="e">
        <f>VLOOKUP(I316,'사업장현황(25하)'!$A$2:$T$1836,6,FALSE)</f>
        <v>#N/A</v>
      </c>
      <c r="P316" s="196" t="e">
        <f>VLOOKUP(I316,'사업장현황(25하)'!$A$2:$T$1836,7,FALSE)</f>
        <v>#N/A</v>
      </c>
      <c r="Q316" s="196" t="e">
        <f>VLOOKUP(I316,'사업장현황(25하)'!$A$2:$T$1836,8,FALSE)</f>
        <v>#N/A</v>
      </c>
      <c r="R316" s="196" t="e">
        <f>VLOOKUP(I316,'사업장현황(25하)'!$A$2:$T$1836,9,FALSE)</f>
        <v>#N/A</v>
      </c>
      <c r="S316" s="196" t="e">
        <f>VLOOKUP(I316,'사업장현황(25하)'!$A$2:$T$1836,10,FALSE)</f>
        <v>#N/A</v>
      </c>
      <c r="T316" s="190" t="e">
        <f>VLOOKUP(I316,'사업장현황(25하)'!$A$2:$T$1836,12,FALSE)</f>
        <v>#N/A</v>
      </c>
      <c r="U316" s="219" t="e">
        <f>VLOOKUP(I316,'25하-천안140'!$J$3:$AV$1569,13,FALSE)</f>
        <v>#N/A</v>
      </c>
      <c r="V316" s="179" t="e">
        <f>VLOOKUP(I316,'25하-천안140'!$J$3:$AV$1569,14,FALSE)</f>
        <v>#N/A</v>
      </c>
      <c r="W316" s="179" t="e">
        <f>VLOOKUP(I316,'사업장현황(25하)'!$A$2:$T$1836,11,FALSE)</f>
        <v>#N/A</v>
      </c>
      <c r="X316" s="179"/>
      <c r="Y316" s="219"/>
      <c r="Z316" s="180"/>
      <c r="AA316" s="180"/>
      <c r="AB316" s="212"/>
      <c r="AC316" s="180">
        <f t="shared" si="8"/>
        <v>0</v>
      </c>
      <c r="AD316" s="219"/>
      <c r="AE316" s="180"/>
      <c r="AF316" s="219"/>
      <c r="AG316" s="180"/>
      <c r="AH316" s="299">
        <f t="shared" si="7"/>
        <v>0</v>
      </c>
      <c r="AI316" s="197"/>
      <c r="CD316" s="187"/>
      <c r="CT316" s="188"/>
    </row>
    <row r="317" spans="1:98" s="186" customFormat="1" ht="24.95" customHeight="1">
      <c r="A317" s="196"/>
      <c r="B317" s="196"/>
      <c r="C317" s="196"/>
      <c r="D317" s="219"/>
      <c r="E317" s="219" t="str">
        <f>HLOOKUP(WEEKDAY(D317,2),data!$A$1:$G$2,2)</f>
        <v>(토)</v>
      </c>
      <c r="F317" s="196"/>
      <c r="G317" s="196"/>
      <c r="H317" s="196"/>
      <c r="I317" s="249"/>
      <c r="J317" s="196" t="e">
        <f>VLOOKUP(I317,'25하-천안140'!$J$3:$AV$1569,2,FALSE)</f>
        <v>#N/A</v>
      </c>
      <c r="K317" s="289" t="e">
        <f>VLOOKUP(I317,'사업장현황(25하)'!$A$2:$T$1836,13,FALSE)</f>
        <v>#N/A</v>
      </c>
      <c r="L317" s="289" t="e">
        <f>VLOOKUP(I317,'사업장현황(25하)'!$A$2:$T$1836,14,FALSE)</f>
        <v>#N/A</v>
      </c>
      <c r="M317" s="190" t="e">
        <f>VLOOKUP(I317,'사업장현황(25하)'!$A$2:$T$1836,2,FALSE)</f>
        <v>#N/A</v>
      </c>
      <c r="N317" s="190" t="e">
        <f>VLOOKUP(I317,'사업장현황(25하)'!$A$2:$T$1836,4,FALSE)</f>
        <v>#N/A</v>
      </c>
      <c r="O317" s="196" t="e">
        <f>VLOOKUP(I317,'사업장현황(25하)'!$A$2:$T$1836,6,FALSE)</f>
        <v>#N/A</v>
      </c>
      <c r="P317" s="196" t="e">
        <f>VLOOKUP(I317,'사업장현황(25하)'!$A$2:$T$1836,7,FALSE)</f>
        <v>#N/A</v>
      </c>
      <c r="Q317" s="196" t="e">
        <f>VLOOKUP(I317,'사업장현황(25하)'!$A$2:$T$1836,8,FALSE)</f>
        <v>#N/A</v>
      </c>
      <c r="R317" s="196" t="e">
        <f>VLOOKUP(I317,'사업장현황(25하)'!$A$2:$T$1836,9,FALSE)</f>
        <v>#N/A</v>
      </c>
      <c r="S317" s="196" t="e">
        <f>VLOOKUP(I317,'사업장현황(25하)'!$A$2:$T$1836,10,FALSE)</f>
        <v>#N/A</v>
      </c>
      <c r="T317" s="190" t="e">
        <f>VLOOKUP(I317,'사업장현황(25하)'!$A$2:$T$1836,12,FALSE)</f>
        <v>#N/A</v>
      </c>
      <c r="U317" s="219" t="e">
        <f>VLOOKUP(I317,'25하-천안140'!$J$3:$AV$1569,13,FALSE)</f>
        <v>#N/A</v>
      </c>
      <c r="V317" s="179" t="e">
        <f>VLOOKUP(I317,'25하-천안140'!$J$3:$AV$1569,14,FALSE)</f>
        <v>#N/A</v>
      </c>
      <c r="W317" s="179" t="e">
        <f>VLOOKUP(I317,'사업장현황(25하)'!$A$2:$T$1836,11,FALSE)</f>
        <v>#N/A</v>
      </c>
      <c r="X317" s="179"/>
      <c r="Y317" s="219"/>
      <c r="Z317" s="180"/>
      <c r="AA317" s="180"/>
      <c r="AB317" s="212"/>
      <c r="AC317" s="180">
        <f t="shared" si="8"/>
        <v>0</v>
      </c>
      <c r="AD317" s="219"/>
      <c r="AE317" s="180"/>
      <c r="AF317" s="219"/>
      <c r="AG317" s="180"/>
      <c r="AH317" s="299">
        <f t="shared" si="7"/>
        <v>0</v>
      </c>
      <c r="AI317" s="197"/>
      <c r="CD317" s="187"/>
      <c r="CT317" s="188"/>
    </row>
    <row r="318" spans="1:98" s="186" customFormat="1" ht="24.95" customHeight="1">
      <c r="A318" s="196"/>
      <c r="B318" s="196"/>
      <c r="C318" s="196"/>
      <c r="D318" s="219"/>
      <c r="E318" s="219" t="str">
        <f>HLOOKUP(WEEKDAY(D318,2),data!$A$1:$G$2,2)</f>
        <v>(토)</v>
      </c>
      <c r="F318" s="196"/>
      <c r="G318" s="196"/>
      <c r="H318" s="196"/>
      <c r="I318" s="249"/>
      <c r="J318" s="196" t="e">
        <f>VLOOKUP(I318,'25하-천안140'!$J$3:$AV$1569,2,FALSE)</f>
        <v>#N/A</v>
      </c>
      <c r="K318" s="289" t="e">
        <f>VLOOKUP(I318,'사업장현황(25하)'!$A$2:$T$1836,13,FALSE)</f>
        <v>#N/A</v>
      </c>
      <c r="L318" s="289" t="e">
        <f>VLOOKUP(I318,'사업장현황(25하)'!$A$2:$T$1836,14,FALSE)</f>
        <v>#N/A</v>
      </c>
      <c r="M318" s="190" t="e">
        <f>VLOOKUP(I318,'사업장현황(25하)'!$A$2:$T$1836,2,FALSE)</f>
        <v>#N/A</v>
      </c>
      <c r="N318" s="190" t="e">
        <f>VLOOKUP(I318,'사업장현황(25하)'!$A$2:$T$1836,4,FALSE)</f>
        <v>#N/A</v>
      </c>
      <c r="O318" s="196" t="e">
        <f>VLOOKUP(I318,'사업장현황(25하)'!$A$2:$T$1836,6,FALSE)</f>
        <v>#N/A</v>
      </c>
      <c r="P318" s="196" t="e">
        <f>VLOOKUP(I318,'사업장현황(25하)'!$A$2:$T$1836,7,FALSE)</f>
        <v>#N/A</v>
      </c>
      <c r="Q318" s="196" t="e">
        <f>VLOOKUP(I318,'사업장현황(25하)'!$A$2:$T$1836,8,FALSE)</f>
        <v>#N/A</v>
      </c>
      <c r="R318" s="196" t="e">
        <f>VLOOKUP(I318,'사업장현황(25하)'!$A$2:$T$1836,9,FALSE)</f>
        <v>#N/A</v>
      </c>
      <c r="S318" s="196" t="e">
        <f>VLOOKUP(I318,'사업장현황(25하)'!$A$2:$T$1836,10,FALSE)</f>
        <v>#N/A</v>
      </c>
      <c r="T318" s="190" t="e">
        <f>VLOOKUP(I318,'사업장현황(25하)'!$A$2:$T$1836,12,FALSE)</f>
        <v>#N/A</v>
      </c>
      <c r="U318" s="219" t="e">
        <f>VLOOKUP(I318,'25하-천안140'!$J$3:$AV$1569,13,FALSE)</f>
        <v>#N/A</v>
      </c>
      <c r="V318" s="179" t="e">
        <f>VLOOKUP(I318,'25하-천안140'!$J$3:$AV$1569,14,FALSE)</f>
        <v>#N/A</v>
      </c>
      <c r="W318" s="179" t="e">
        <f>VLOOKUP(I318,'사업장현황(25하)'!$A$2:$T$1836,11,FALSE)</f>
        <v>#N/A</v>
      </c>
      <c r="X318" s="179"/>
      <c r="Y318" s="219"/>
      <c r="Z318" s="180"/>
      <c r="AA318" s="180"/>
      <c r="AB318" s="212"/>
      <c r="AC318" s="180">
        <f t="shared" si="8"/>
        <v>0</v>
      </c>
      <c r="AD318" s="219"/>
      <c r="AE318" s="180"/>
      <c r="AF318" s="219"/>
      <c r="AG318" s="180"/>
      <c r="AH318" s="299">
        <f t="shared" si="7"/>
        <v>0</v>
      </c>
      <c r="AI318" s="197"/>
      <c r="CD318" s="187"/>
      <c r="CT318" s="188"/>
    </row>
    <row r="319" spans="1:98" s="186" customFormat="1" ht="24.95" customHeight="1">
      <c r="A319" s="196"/>
      <c r="B319" s="196"/>
      <c r="C319" s="196"/>
      <c r="D319" s="219"/>
      <c r="E319" s="219" t="str">
        <f>HLOOKUP(WEEKDAY(D319,2),data!$A$1:$G$2,2)</f>
        <v>(토)</v>
      </c>
      <c r="F319" s="196"/>
      <c r="G319" s="196"/>
      <c r="H319" s="196"/>
      <c r="I319" s="249"/>
      <c r="J319" s="196" t="e">
        <f>VLOOKUP(I319,'25하-천안140'!$J$3:$AV$1569,2,FALSE)</f>
        <v>#N/A</v>
      </c>
      <c r="K319" s="289" t="e">
        <f>VLOOKUP(I319,'사업장현황(25하)'!$A$2:$T$1836,13,FALSE)</f>
        <v>#N/A</v>
      </c>
      <c r="L319" s="289" t="e">
        <f>VLOOKUP(I319,'사업장현황(25하)'!$A$2:$T$1836,14,FALSE)</f>
        <v>#N/A</v>
      </c>
      <c r="M319" s="190" t="e">
        <f>VLOOKUP(I319,'사업장현황(25하)'!$A$2:$T$1836,2,FALSE)</f>
        <v>#N/A</v>
      </c>
      <c r="N319" s="190" t="e">
        <f>VLOOKUP(I319,'사업장현황(25하)'!$A$2:$T$1836,4,FALSE)</f>
        <v>#N/A</v>
      </c>
      <c r="O319" s="196" t="e">
        <f>VLOOKUP(I319,'사업장현황(25하)'!$A$2:$T$1836,6,FALSE)</f>
        <v>#N/A</v>
      </c>
      <c r="P319" s="196" t="e">
        <f>VLOOKUP(I319,'사업장현황(25하)'!$A$2:$T$1836,7,FALSE)</f>
        <v>#N/A</v>
      </c>
      <c r="Q319" s="196" t="e">
        <f>VLOOKUP(I319,'사업장현황(25하)'!$A$2:$T$1836,8,FALSE)</f>
        <v>#N/A</v>
      </c>
      <c r="R319" s="196" t="e">
        <f>VLOOKUP(I319,'사업장현황(25하)'!$A$2:$T$1836,9,FALSE)</f>
        <v>#N/A</v>
      </c>
      <c r="S319" s="196" t="e">
        <f>VLOOKUP(I319,'사업장현황(25하)'!$A$2:$T$1836,10,FALSE)</f>
        <v>#N/A</v>
      </c>
      <c r="T319" s="190" t="e">
        <f>VLOOKUP(I319,'사업장현황(25하)'!$A$2:$T$1836,12,FALSE)</f>
        <v>#N/A</v>
      </c>
      <c r="U319" s="219" t="e">
        <f>VLOOKUP(I319,'25하-천안140'!$J$3:$AV$1569,13,FALSE)</f>
        <v>#N/A</v>
      </c>
      <c r="V319" s="179" t="e">
        <f>VLOOKUP(I319,'25하-천안140'!$J$3:$AV$1569,14,FALSE)</f>
        <v>#N/A</v>
      </c>
      <c r="W319" s="179" t="e">
        <f>VLOOKUP(I319,'사업장현황(25하)'!$A$2:$T$1836,11,FALSE)</f>
        <v>#N/A</v>
      </c>
      <c r="X319" s="179"/>
      <c r="Y319" s="219"/>
      <c r="Z319" s="180"/>
      <c r="AA319" s="180"/>
      <c r="AB319" s="212"/>
      <c r="AC319" s="180">
        <f t="shared" si="8"/>
        <v>0</v>
      </c>
      <c r="AD319" s="219"/>
      <c r="AE319" s="180"/>
      <c r="AF319" s="219"/>
      <c r="AG319" s="180"/>
      <c r="AH319" s="299">
        <f t="shared" si="7"/>
        <v>0</v>
      </c>
      <c r="AI319" s="197"/>
      <c r="CD319" s="187"/>
      <c r="CT319" s="188"/>
    </row>
    <row r="320" spans="1:98" s="186" customFormat="1" ht="24.95" customHeight="1">
      <c r="A320" s="196"/>
      <c r="B320" s="196"/>
      <c r="C320" s="196"/>
      <c r="D320" s="219"/>
      <c r="E320" s="219" t="str">
        <f>HLOOKUP(WEEKDAY(D320,2),data!$A$1:$G$2,2)</f>
        <v>(토)</v>
      </c>
      <c r="F320" s="196"/>
      <c r="G320" s="196"/>
      <c r="H320" s="196"/>
      <c r="I320" s="249"/>
      <c r="J320" s="196" t="e">
        <f>VLOOKUP(I320,'25하-천안140'!$J$3:$AV$1569,2,FALSE)</f>
        <v>#N/A</v>
      </c>
      <c r="K320" s="289" t="e">
        <f>VLOOKUP(I320,'사업장현황(25하)'!$A$2:$T$1836,13,FALSE)</f>
        <v>#N/A</v>
      </c>
      <c r="L320" s="289" t="e">
        <f>VLOOKUP(I320,'사업장현황(25하)'!$A$2:$T$1836,14,FALSE)</f>
        <v>#N/A</v>
      </c>
      <c r="M320" s="190" t="e">
        <f>VLOOKUP(I320,'사업장현황(25하)'!$A$2:$T$1836,2,FALSE)</f>
        <v>#N/A</v>
      </c>
      <c r="N320" s="190" t="e">
        <f>VLOOKUP(I320,'사업장현황(25하)'!$A$2:$T$1836,4,FALSE)</f>
        <v>#N/A</v>
      </c>
      <c r="O320" s="196" t="e">
        <f>VLOOKUP(I320,'사업장현황(25하)'!$A$2:$T$1836,6,FALSE)</f>
        <v>#N/A</v>
      </c>
      <c r="P320" s="196" t="e">
        <f>VLOOKUP(I320,'사업장현황(25하)'!$A$2:$T$1836,7,FALSE)</f>
        <v>#N/A</v>
      </c>
      <c r="Q320" s="196" t="e">
        <f>VLOOKUP(I320,'사업장현황(25하)'!$A$2:$T$1836,8,FALSE)</f>
        <v>#N/A</v>
      </c>
      <c r="R320" s="196" t="e">
        <f>VLOOKUP(I320,'사업장현황(25하)'!$A$2:$T$1836,9,FALSE)</f>
        <v>#N/A</v>
      </c>
      <c r="S320" s="196" t="e">
        <f>VLOOKUP(I320,'사업장현황(25하)'!$A$2:$T$1836,10,FALSE)</f>
        <v>#N/A</v>
      </c>
      <c r="T320" s="190" t="e">
        <f>VLOOKUP(I320,'사업장현황(25하)'!$A$2:$T$1836,12,FALSE)</f>
        <v>#N/A</v>
      </c>
      <c r="U320" s="219" t="e">
        <f>VLOOKUP(I320,'25하-천안140'!$J$3:$AV$1569,13,FALSE)</f>
        <v>#N/A</v>
      </c>
      <c r="V320" s="179" t="e">
        <f>VLOOKUP(I320,'25하-천안140'!$J$3:$AV$1569,14,FALSE)</f>
        <v>#N/A</v>
      </c>
      <c r="W320" s="179" t="e">
        <f>VLOOKUP(I320,'사업장현황(25하)'!$A$2:$T$1836,11,FALSE)</f>
        <v>#N/A</v>
      </c>
      <c r="X320" s="179"/>
      <c r="Y320" s="219"/>
      <c r="Z320" s="180"/>
      <c r="AA320" s="180"/>
      <c r="AB320" s="212"/>
      <c r="AC320" s="180">
        <f t="shared" si="8"/>
        <v>0</v>
      </c>
      <c r="AD320" s="219"/>
      <c r="AE320" s="180"/>
      <c r="AF320" s="219"/>
      <c r="AG320" s="180"/>
      <c r="AH320" s="299">
        <f t="shared" si="7"/>
        <v>0</v>
      </c>
      <c r="AI320" s="197"/>
      <c r="CD320" s="187"/>
      <c r="CT320" s="188"/>
    </row>
    <row r="321" spans="1:98" s="186" customFormat="1" ht="24.95" customHeight="1">
      <c r="A321" s="196"/>
      <c r="B321" s="196"/>
      <c r="C321" s="196"/>
      <c r="D321" s="219"/>
      <c r="E321" s="219" t="str">
        <f>HLOOKUP(WEEKDAY(D321,2),data!$A$1:$G$2,2)</f>
        <v>(토)</v>
      </c>
      <c r="F321" s="196"/>
      <c r="G321" s="196"/>
      <c r="H321" s="196"/>
      <c r="I321" s="249"/>
      <c r="J321" s="196" t="e">
        <f>VLOOKUP(I321,'25하-천안140'!$J$3:$AV$1569,2,FALSE)</f>
        <v>#N/A</v>
      </c>
      <c r="K321" s="289" t="e">
        <f>VLOOKUP(I321,'사업장현황(25하)'!$A$2:$T$1836,13,FALSE)</f>
        <v>#N/A</v>
      </c>
      <c r="L321" s="289" t="e">
        <f>VLOOKUP(I321,'사업장현황(25하)'!$A$2:$T$1836,14,FALSE)</f>
        <v>#N/A</v>
      </c>
      <c r="M321" s="190" t="e">
        <f>VLOOKUP(I321,'사업장현황(25하)'!$A$2:$T$1836,2,FALSE)</f>
        <v>#N/A</v>
      </c>
      <c r="N321" s="190" t="e">
        <f>VLOOKUP(I321,'사업장현황(25하)'!$A$2:$T$1836,4,FALSE)</f>
        <v>#N/A</v>
      </c>
      <c r="O321" s="196" t="e">
        <f>VLOOKUP(I321,'사업장현황(25하)'!$A$2:$T$1836,6,FALSE)</f>
        <v>#N/A</v>
      </c>
      <c r="P321" s="196" t="e">
        <f>VLOOKUP(I321,'사업장현황(25하)'!$A$2:$T$1836,7,FALSE)</f>
        <v>#N/A</v>
      </c>
      <c r="Q321" s="196" t="e">
        <f>VLOOKUP(I321,'사업장현황(25하)'!$A$2:$T$1836,8,FALSE)</f>
        <v>#N/A</v>
      </c>
      <c r="R321" s="196" t="e">
        <f>VLOOKUP(I321,'사업장현황(25하)'!$A$2:$T$1836,9,FALSE)</f>
        <v>#N/A</v>
      </c>
      <c r="S321" s="196" t="e">
        <f>VLOOKUP(I321,'사업장현황(25하)'!$A$2:$T$1836,10,FALSE)</f>
        <v>#N/A</v>
      </c>
      <c r="T321" s="190" t="e">
        <f>VLOOKUP(I321,'사업장현황(25하)'!$A$2:$T$1836,12,FALSE)</f>
        <v>#N/A</v>
      </c>
      <c r="U321" s="219" t="e">
        <f>VLOOKUP(I321,'25하-천안140'!$J$3:$AV$1569,13,FALSE)</f>
        <v>#N/A</v>
      </c>
      <c r="V321" s="179" t="e">
        <f>VLOOKUP(I321,'25하-천안140'!$J$3:$AV$1569,14,FALSE)</f>
        <v>#N/A</v>
      </c>
      <c r="W321" s="179" t="e">
        <f>VLOOKUP(I321,'사업장현황(25하)'!$A$2:$T$1836,11,FALSE)</f>
        <v>#N/A</v>
      </c>
      <c r="X321" s="179"/>
      <c r="Y321" s="219"/>
      <c r="Z321" s="180"/>
      <c r="AA321" s="180"/>
      <c r="AB321" s="212"/>
      <c r="AC321" s="180">
        <f t="shared" si="8"/>
        <v>0</v>
      </c>
      <c r="AD321" s="219"/>
      <c r="AE321" s="180"/>
      <c r="AF321" s="219"/>
      <c r="AG321" s="180"/>
      <c r="AH321" s="299">
        <f t="shared" si="7"/>
        <v>0</v>
      </c>
      <c r="AI321" s="197"/>
      <c r="CD321" s="187"/>
      <c r="CT321" s="188"/>
    </row>
    <row r="322" spans="1:98" s="186" customFormat="1" ht="24.95" customHeight="1">
      <c r="A322" s="196"/>
      <c r="B322" s="196"/>
      <c r="C322" s="196"/>
      <c r="D322" s="219"/>
      <c r="E322" s="219" t="str">
        <f>HLOOKUP(WEEKDAY(D322,2),data!$A$1:$G$2,2)</f>
        <v>(토)</v>
      </c>
      <c r="F322" s="196"/>
      <c r="G322" s="196"/>
      <c r="H322" s="196"/>
      <c r="I322" s="249"/>
      <c r="J322" s="196" t="e">
        <f>VLOOKUP(I322,'25하-천안140'!$J$3:$AV$1569,2,FALSE)</f>
        <v>#N/A</v>
      </c>
      <c r="K322" s="289" t="e">
        <f>VLOOKUP(I322,'사업장현황(25하)'!$A$2:$T$1836,13,FALSE)</f>
        <v>#N/A</v>
      </c>
      <c r="L322" s="289" t="e">
        <f>VLOOKUP(I322,'사업장현황(25하)'!$A$2:$T$1836,14,FALSE)</f>
        <v>#N/A</v>
      </c>
      <c r="M322" s="190" t="e">
        <f>VLOOKUP(I322,'사업장현황(25하)'!$A$2:$T$1836,2,FALSE)</f>
        <v>#N/A</v>
      </c>
      <c r="N322" s="190" t="e">
        <f>VLOOKUP(I322,'사업장현황(25하)'!$A$2:$T$1836,4,FALSE)</f>
        <v>#N/A</v>
      </c>
      <c r="O322" s="196" t="e">
        <f>VLOOKUP(I322,'사업장현황(25하)'!$A$2:$T$1836,6,FALSE)</f>
        <v>#N/A</v>
      </c>
      <c r="P322" s="196" t="e">
        <f>VLOOKUP(I322,'사업장현황(25하)'!$A$2:$T$1836,7,FALSE)</f>
        <v>#N/A</v>
      </c>
      <c r="Q322" s="196" t="e">
        <f>VLOOKUP(I322,'사업장현황(25하)'!$A$2:$T$1836,8,FALSE)</f>
        <v>#N/A</v>
      </c>
      <c r="R322" s="196" t="e">
        <f>VLOOKUP(I322,'사업장현황(25하)'!$A$2:$T$1836,9,FALSE)</f>
        <v>#N/A</v>
      </c>
      <c r="S322" s="196" t="e">
        <f>VLOOKUP(I322,'사업장현황(25하)'!$A$2:$T$1836,10,FALSE)</f>
        <v>#N/A</v>
      </c>
      <c r="T322" s="190" t="e">
        <f>VLOOKUP(I322,'사업장현황(25하)'!$A$2:$T$1836,12,FALSE)</f>
        <v>#N/A</v>
      </c>
      <c r="U322" s="219" t="e">
        <f>VLOOKUP(I322,'25하-천안140'!$J$3:$AV$1569,13,FALSE)</f>
        <v>#N/A</v>
      </c>
      <c r="V322" s="179" t="e">
        <f>VLOOKUP(I322,'25하-천안140'!$J$3:$AV$1569,14,FALSE)</f>
        <v>#N/A</v>
      </c>
      <c r="W322" s="179" t="e">
        <f>VLOOKUP(I322,'사업장현황(25하)'!$A$2:$T$1836,11,FALSE)</f>
        <v>#N/A</v>
      </c>
      <c r="X322" s="179"/>
      <c r="Y322" s="219"/>
      <c r="Z322" s="180"/>
      <c r="AA322" s="180"/>
      <c r="AB322" s="212"/>
      <c r="AC322" s="180">
        <f t="shared" si="8"/>
        <v>0</v>
      </c>
      <c r="AD322" s="219"/>
      <c r="AE322" s="180"/>
      <c r="AF322" s="219"/>
      <c r="AG322" s="180"/>
      <c r="AH322" s="299">
        <f t="shared" si="7"/>
        <v>0</v>
      </c>
      <c r="AI322" s="197"/>
      <c r="CD322" s="187"/>
      <c r="CT322" s="188"/>
    </row>
    <row r="323" spans="1:98" s="186" customFormat="1" ht="24.95" customHeight="1">
      <c r="A323" s="196"/>
      <c r="B323" s="196"/>
      <c r="C323" s="196"/>
      <c r="D323" s="219"/>
      <c r="E323" s="219" t="str">
        <f>HLOOKUP(WEEKDAY(D323,2),data!$A$1:$G$2,2)</f>
        <v>(토)</v>
      </c>
      <c r="F323" s="196"/>
      <c r="G323" s="196"/>
      <c r="H323" s="196"/>
      <c r="I323" s="249"/>
      <c r="J323" s="196" t="e">
        <f>VLOOKUP(I323,'25하-천안140'!$J$3:$AV$1569,2,FALSE)</f>
        <v>#N/A</v>
      </c>
      <c r="K323" s="289" t="e">
        <f>VLOOKUP(I323,'사업장현황(25하)'!$A$2:$T$1836,13,FALSE)</f>
        <v>#N/A</v>
      </c>
      <c r="L323" s="289" t="e">
        <f>VLOOKUP(I323,'사업장현황(25하)'!$A$2:$T$1836,14,FALSE)</f>
        <v>#N/A</v>
      </c>
      <c r="M323" s="190" t="e">
        <f>VLOOKUP(I323,'사업장현황(25하)'!$A$2:$T$1836,2,FALSE)</f>
        <v>#N/A</v>
      </c>
      <c r="N323" s="190" t="e">
        <f>VLOOKUP(I323,'사업장현황(25하)'!$A$2:$T$1836,4,FALSE)</f>
        <v>#N/A</v>
      </c>
      <c r="O323" s="196" t="e">
        <f>VLOOKUP(I323,'사업장현황(25하)'!$A$2:$T$1836,6,FALSE)</f>
        <v>#N/A</v>
      </c>
      <c r="P323" s="196" t="e">
        <f>VLOOKUP(I323,'사업장현황(25하)'!$A$2:$T$1836,7,FALSE)</f>
        <v>#N/A</v>
      </c>
      <c r="Q323" s="196" t="e">
        <f>VLOOKUP(I323,'사업장현황(25하)'!$A$2:$T$1836,8,FALSE)</f>
        <v>#N/A</v>
      </c>
      <c r="R323" s="196" t="e">
        <f>VLOOKUP(I323,'사업장현황(25하)'!$A$2:$T$1836,9,FALSE)</f>
        <v>#N/A</v>
      </c>
      <c r="S323" s="196" t="e">
        <f>VLOOKUP(I323,'사업장현황(25하)'!$A$2:$T$1836,10,FALSE)</f>
        <v>#N/A</v>
      </c>
      <c r="T323" s="190" t="e">
        <f>VLOOKUP(I323,'사업장현황(25하)'!$A$2:$T$1836,12,FALSE)</f>
        <v>#N/A</v>
      </c>
      <c r="U323" s="219" t="e">
        <f>VLOOKUP(I323,'25하-천안140'!$J$3:$AV$1569,13,FALSE)</f>
        <v>#N/A</v>
      </c>
      <c r="V323" s="179" t="e">
        <f>VLOOKUP(I323,'25하-천안140'!$J$3:$AV$1569,14,FALSE)</f>
        <v>#N/A</v>
      </c>
      <c r="W323" s="179" t="e">
        <f>VLOOKUP(I323,'사업장현황(25하)'!$A$2:$T$1836,11,FALSE)</f>
        <v>#N/A</v>
      </c>
      <c r="X323" s="179"/>
      <c r="Y323" s="219"/>
      <c r="Z323" s="180"/>
      <c r="AA323" s="180"/>
      <c r="AB323" s="212"/>
      <c r="AC323" s="180">
        <f t="shared" si="8"/>
        <v>0</v>
      </c>
      <c r="AD323" s="219"/>
      <c r="AE323" s="180"/>
      <c r="AF323" s="219"/>
      <c r="AG323" s="180"/>
      <c r="AH323" s="299">
        <f t="shared" si="7"/>
        <v>0</v>
      </c>
      <c r="AI323" s="197"/>
      <c r="CD323" s="187"/>
      <c r="CT323" s="188"/>
    </row>
  </sheetData>
  <mergeCells count="25">
    <mergeCell ref="AI1:AI2"/>
    <mergeCell ref="N1:N2"/>
    <mergeCell ref="O1:O2"/>
    <mergeCell ref="P1:P2"/>
    <mergeCell ref="Q1:S1"/>
    <mergeCell ref="T1:T2"/>
    <mergeCell ref="U1:U2"/>
    <mergeCell ref="V1:V2"/>
    <mergeCell ref="W1:W2"/>
    <mergeCell ref="Y1:Y2"/>
    <mergeCell ref="AD1:AD2"/>
    <mergeCell ref="AF1:AF2"/>
    <mergeCell ref="X1:X2"/>
    <mergeCell ref="M1:M2"/>
    <mergeCell ref="A1:A2"/>
    <mergeCell ref="B1:B2"/>
    <mergeCell ref="C1:C2"/>
    <mergeCell ref="D1:E2"/>
    <mergeCell ref="F1:F2"/>
    <mergeCell ref="G1:G2"/>
    <mergeCell ref="H1:H2"/>
    <mergeCell ref="I1:I2"/>
    <mergeCell ref="J1:J2"/>
    <mergeCell ref="K1:K2"/>
    <mergeCell ref="L1:L2"/>
  </mergeCells>
  <phoneticPr fontId="2" type="noConversion"/>
  <conditionalFormatting sqref="Y3:Y196">
    <cfRule type="containsText" dxfId="142" priority="16" operator="containsText" text="전액국고">
      <formula>NOT(ISERROR(SEARCH("전액국고",Y3)))</formula>
    </cfRule>
    <cfRule type="containsText" dxfId="141" priority="17" operator="containsText" text="24년(상)국고">
      <formula>NOT(ISERROR(SEARCH("24년(상)국고",Y3)))</formula>
    </cfRule>
  </conditionalFormatting>
  <conditionalFormatting sqref="Y36 Y54">
    <cfRule type="containsText" dxfId="140" priority="9" operator="containsText" text="국고 전액">
      <formula>NOT(ISERROR(SEARCH("국고 전액",Y36)))</formula>
    </cfRule>
  </conditionalFormatting>
  <conditionalFormatting sqref="Y41">
    <cfRule type="containsText" dxfId="139" priority="15" operator="containsText" text="국고 전액">
      <formula>NOT(ISERROR(SEARCH("국고 전액",Y41)))</formula>
    </cfRule>
  </conditionalFormatting>
  <conditionalFormatting sqref="Y42:Y1048576 Y3:Y40">
    <cfRule type="containsText" dxfId="138" priority="22" operator="containsText" text="국고 전액">
      <formula>NOT(ISERROR(SEARCH("국고 전액",Y3)))</formula>
    </cfRule>
  </conditionalFormatting>
  <conditionalFormatting sqref="Y47">
    <cfRule type="containsText" dxfId="137" priority="10" operator="containsText" text="국고 전액">
      <formula>NOT(ISERROR(SEARCH("국고 전액",Y47)))</formula>
    </cfRule>
  </conditionalFormatting>
  <conditionalFormatting sqref="Y50">
    <cfRule type="containsText" dxfId="136" priority="14" operator="containsText" text="국고 전액">
      <formula>NOT(ISERROR(SEARCH("국고 전액",Y50)))</formula>
    </cfRule>
  </conditionalFormatting>
  <conditionalFormatting sqref="Y58:Y60">
    <cfRule type="containsText" dxfId="135" priority="12" operator="containsText" text="국고 전액">
      <formula>NOT(ISERROR(SEARCH("국고 전액",Y58)))</formula>
    </cfRule>
  </conditionalFormatting>
  <conditionalFormatting sqref="Y62">
    <cfRule type="containsText" dxfId="134" priority="11" operator="containsText" text="국고 전액">
      <formula>NOT(ISERROR(SEARCH("국고 전액",Y62)))</formula>
    </cfRule>
  </conditionalFormatting>
  <conditionalFormatting sqref="Y81">
    <cfRule type="containsText" dxfId="133" priority="7" operator="containsText" text="국고 전액">
      <formula>NOT(ISERROR(SEARCH("국고 전액",Y81)))</formula>
    </cfRule>
  </conditionalFormatting>
  <conditionalFormatting sqref="Y83">
    <cfRule type="containsText" dxfId="132" priority="8" operator="containsText" text="국고 전액">
      <formula>NOT(ISERROR(SEARCH("국고 전액",Y83)))</formula>
    </cfRule>
  </conditionalFormatting>
  <conditionalFormatting sqref="Y90:Y92">
    <cfRule type="containsText" dxfId="131" priority="6" operator="containsText" text="국고 전액">
      <formula>NOT(ISERROR(SEARCH("국고 전액",Y90)))</formula>
    </cfRule>
  </conditionalFormatting>
  <conditionalFormatting sqref="Y95:Y97">
    <cfRule type="containsText" dxfId="130" priority="5" operator="containsText" text="국고 전액">
      <formula>NOT(ISERROR(SEARCH("국고 전액",Y95)))</formula>
    </cfRule>
  </conditionalFormatting>
  <conditionalFormatting sqref="Y102">
    <cfRule type="containsText" dxfId="129" priority="4" operator="containsText" text="국고 전액">
      <formula>NOT(ISERROR(SEARCH("국고 전액",Y102)))</formula>
    </cfRule>
  </conditionalFormatting>
  <conditionalFormatting sqref="Y104:Y105">
    <cfRule type="containsText" dxfId="128" priority="3" operator="containsText" text="국고 전액">
      <formula>NOT(ISERROR(SEARCH("국고 전액",Y104)))</formula>
    </cfRule>
  </conditionalFormatting>
  <conditionalFormatting sqref="Y198">
    <cfRule type="containsText" dxfId="127" priority="74" operator="containsText" text="전액국고">
      <formula>NOT(ISERROR(SEARCH("전액국고",Y198)))</formula>
    </cfRule>
    <cfRule type="containsText" dxfId="126" priority="75" operator="containsText" text="24년(상)국고">
      <formula>NOT(ISERROR(SEARCH("24년(상)국고",Y198)))</formula>
    </cfRule>
  </conditionalFormatting>
  <conditionalFormatting sqref="Y200">
    <cfRule type="containsText" dxfId="125" priority="72" operator="containsText" text="전액국고">
      <formula>NOT(ISERROR(SEARCH("전액국고",Y200)))</formula>
    </cfRule>
    <cfRule type="containsText" dxfId="124" priority="73" operator="containsText" text="24년(상)국고">
      <formula>NOT(ISERROR(SEARCH("24년(상)국고",Y200)))</formula>
    </cfRule>
  </conditionalFormatting>
  <conditionalFormatting sqref="Y202">
    <cfRule type="containsText" dxfId="123" priority="70" operator="containsText" text="전액국고">
      <formula>NOT(ISERROR(SEARCH("전액국고",Y202)))</formula>
    </cfRule>
    <cfRule type="containsText" dxfId="122" priority="71" operator="containsText" text="24년(상)국고">
      <formula>NOT(ISERROR(SEARCH("24년(상)국고",Y202)))</formula>
    </cfRule>
  </conditionalFormatting>
  <conditionalFormatting sqref="Y204">
    <cfRule type="containsText" dxfId="121" priority="68" operator="containsText" text="전액국고">
      <formula>NOT(ISERROR(SEARCH("전액국고",Y204)))</formula>
    </cfRule>
    <cfRule type="containsText" dxfId="120" priority="69" operator="containsText" text="24년(상)국고">
      <formula>NOT(ISERROR(SEARCH("24년(상)국고",Y204)))</formula>
    </cfRule>
  </conditionalFormatting>
  <conditionalFormatting sqref="Y212:Y228 Y236 Y238 Y240 Y242 Y244 Y246 Y248 Y250 Y252 Y254 Y256 Y258 Y260:Y262 Y264 Y267 Y270 Y272:Y273 Y275 Y277:Y323">
    <cfRule type="containsText" dxfId="119" priority="79" operator="containsText" text="24년(상)국고">
      <formula>NOT(ISERROR(SEARCH("24년(상)국고",Y212)))</formula>
    </cfRule>
  </conditionalFormatting>
  <conditionalFormatting sqref="Y212:Y228 Y236 Y238 Y240 Y242 Y244 Y246 Y248 Y250 Y252 Y254 Y256 Y258 Y260:Y262 Y264 Y267 Y270 Y272:Y273 Y275 Y277:Y1048576">
    <cfRule type="containsText" dxfId="118" priority="78" operator="containsText" text="전액국고">
      <formula>NOT(ISERROR(SEARCH("전액국고",Y212)))</formula>
    </cfRule>
  </conditionalFormatting>
  <conditionalFormatting sqref="AA256">
    <cfRule type="containsText" dxfId="117" priority="42" operator="containsText" text="전액국고">
      <formula>NOT(ISERROR(SEARCH("전액국고",AA256)))</formula>
    </cfRule>
    <cfRule type="containsText" dxfId="116" priority="43" operator="containsText" text="24년(상)국고">
      <formula>NOT(ISERROR(SEARCH("24년(상)국고",AA256)))</formula>
    </cfRule>
  </conditionalFormatting>
  <conditionalFormatting sqref="AD3:AD1048576">
    <cfRule type="containsText" dxfId="115" priority="21" operator="containsText" text="국고X">
      <formula>NOT(ISERROR(SEARCH("국고X",AD3)))</formula>
    </cfRule>
  </conditionalFormatting>
  <conditionalFormatting sqref="AD46">
    <cfRule type="containsText" dxfId="114" priority="1" operator="containsText" text="전액국고">
      <formula>NOT(ISERROR(SEARCH("전액국고",AD46)))</formula>
    </cfRule>
    <cfRule type="containsText" dxfId="113" priority="2" operator="containsText" text="24년(상)국고">
      <formula>NOT(ISERROR(SEARCH("24년(상)국고",AD46)))</formula>
    </cfRule>
  </conditionalFormatting>
  <conditionalFormatting sqref="AD58">
    <cfRule type="containsText" dxfId="112" priority="37" operator="containsText" text="전액국고">
      <formula>NOT(ISERROR(SEARCH("전액국고",AD58)))</formula>
    </cfRule>
    <cfRule type="containsText" dxfId="111" priority="38" operator="containsText" text="24년(상)국고">
      <formula>NOT(ISERROR(SEARCH("24년(상)국고",AD58)))</formula>
    </cfRule>
  </conditionalFormatting>
  <conditionalFormatting sqref="AD82">
    <cfRule type="containsText" dxfId="110" priority="33" operator="containsText" text="전액국고">
      <formula>NOT(ISERROR(SEARCH("전액국고",AD82)))</formula>
    </cfRule>
    <cfRule type="containsText" dxfId="109" priority="34" operator="containsText" text="24년(상)국고">
      <formula>NOT(ISERROR(SEARCH("24년(상)국고",AD82)))</formula>
    </cfRule>
  </conditionalFormatting>
  <conditionalFormatting sqref="AD84:AD85">
    <cfRule type="containsText" dxfId="108" priority="31" operator="containsText" text="전액국고">
      <formula>NOT(ISERROR(SEARCH("전액국고",AD84)))</formula>
    </cfRule>
    <cfRule type="containsText" dxfId="107" priority="32" operator="containsText" text="24년(상)국고">
      <formula>NOT(ISERROR(SEARCH("24년(상)국고",AD84)))</formula>
    </cfRule>
  </conditionalFormatting>
  <conditionalFormatting sqref="AD94">
    <cfRule type="containsText" dxfId="106" priority="25" operator="containsText" text="전액국고">
      <formula>NOT(ISERROR(SEARCH("전액국고",AD94)))</formula>
    </cfRule>
    <cfRule type="containsText" dxfId="105" priority="26" operator="containsText" text="24년(상)국고">
      <formula>NOT(ISERROR(SEARCH("24년(상)국고",AD94)))</formula>
    </cfRule>
  </conditionalFormatting>
  <conditionalFormatting sqref="AD102">
    <cfRule type="containsText" dxfId="104" priority="29" operator="containsText" text="전액국고">
      <formula>NOT(ISERROR(SEARCH("전액국고",AD102)))</formula>
    </cfRule>
    <cfRule type="containsText" dxfId="103" priority="30" operator="containsText" text="24년(상)국고">
      <formula>NOT(ISERROR(SEARCH("24년(상)국고",AD102)))</formula>
    </cfRule>
  </conditionalFormatting>
  <conditionalFormatting sqref="AD108">
    <cfRule type="containsText" dxfId="102" priority="27" operator="containsText" text="전액국고">
      <formula>NOT(ISERROR(SEARCH("전액국고",AD108)))</formula>
    </cfRule>
    <cfRule type="containsText" dxfId="101" priority="28" operator="containsText" text="24년(상)국고">
      <formula>NOT(ISERROR(SEARCH("24년(상)국고",AD108)))</formula>
    </cfRule>
  </conditionalFormatting>
  <conditionalFormatting sqref="AG3:AG323 AE3:AE1048576">
    <cfRule type="expression" dxfId="100" priority="40">
      <formula>$Z3=$AE3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0000"/>
  </sheetPr>
  <dimension ref="A1:CU322"/>
  <sheetViews>
    <sheetView showZeros="0" zoomScaleNormal="100" workbookViewId="0">
      <pane xSplit="10" ySplit="2" topLeftCell="K3" activePane="bottomRight" state="frozen"/>
      <selection activeCell="H18" sqref="H18"/>
      <selection pane="topRight" activeCell="H18" sqref="H18"/>
      <selection pane="bottomLeft" activeCell="H18" sqref="H18"/>
      <selection pane="bottomRight" activeCell="V9" sqref="V9"/>
    </sheetView>
  </sheetViews>
  <sheetFormatPr defaultColWidth="8.75" defaultRowHeight="11.25"/>
  <cols>
    <col min="1" max="1" width="8.75" style="149"/>
    <col min="2" max="3" width="5.25" style="149" customWidth="1"/>
    <col min="4" max="4" width="4.25" style="317" customWidth="1"/>
    <col min="5" max="5" width="8.75" style="222" customWidth="1"/>
    <col min="6" max="6" width="3.75" style="222" customWidth="1"/>
    <col min="7" max="7" width="10.75" style="149" customWidth="1"/>
    <col min="8" max="8" width="4.25" style="149" customWidth="1"/>
    <col min="9" max="9" width="15.75" style="208" customWidth="1"/>
    <col min="10" max="10" width="33.875" style="206" bestFit="1" customWidth="1"/>
    <col min="11" max="11" width="5.25" style="149" customWidth="1"/>
    <col min="12" max="12" width="12.25" style="207" customWidth="1"/>
    <col min="13" max="13" width="12.25" style="168" customWidth="1"/>
    <col min="14" max="14" width="8.75" style="208" customWidth="1"/>
    <col min="15" max="15" width="35.75" style="209" customWidth="1"/>
    <col min="16" max="17" width="12.75" style="149" customWidth="1"/>
    <col min="18" max="19" width="8.75" style="149" customWidth="1"/>
    <col min="20" max="20" width="12.75" style="149" customWidth="1"/>
    <col min="21" max="21" width="25.75" style="208" customWidth="1"/>
    <col min="22" max="22" width="8.75" style="222" customWidth="1"/>
    <col min="23" max="23" width="8.75" style="149" customWidth="1"/>
    <col min="24" max="24" width="25.75" style="171" hidden="1" customWidth="1"/>
    <col min="25" max="25" width="10.375" style="149" hidden="1" customWidth="1"/>
    <col min="26" max="27" width="12" style="149" hidden="1" customWidth="1"/>
    <col min="28" max="28" width="10.75" style="216" hidden="1" customWidth="1"/>
    <col min="29" max="29" width="12" style="149" hidden="1" customWidth="1"/>
    <col min="30" max="30" width="8.75" style="222" hidden="1" customWidth="1"/>
    <col min="31" max="31" width="13.25" style="149" hidden="1" customWidth="1"/>
    <col min="32" max="32" width="8.75" style="222" hidden="1" customWidth="1"/>
    <col min="33" max="34" width="13.25" style="149" hidden="1" customWidth="1"/>
    <col min="35" max="35" width="35.25" style="149" hidden="1" customWidth="1"/>
    <col min="36" max="36" width="12.125" style="149" customWidth="1"/>
    <col min="37" max="16384" width="8.75" style="149"/>
  </cols>
  <sheetData>
    <row r="1" spans="1:99" ht="22.15" customHeight="1">
      <c r="B1" s="418" t="s">
        <v>3238</v>
      </c>
      <c r="C1" s="418" t="s">
        <v>0</v>
      </c>
      <c r="D1" s="430" t="s">
        <v>1</v>
      </c>
      <c r="E1" s="414" t="s">
        <v>1934</v>
      </c>
      <c r="F1" s="415"/>
      <c r="G1" s="418" t="s">
        <v>12</v>
      </c>
      <c r="H1" s="418" t="s">
        <v>2654</v>
      </c>
      <c r="I1" s="412" t="s">
        <v>2670</v>
      </c>
      <c r="J1" s="418" t="s">
        <v>5</v>
      </c>
      <c r="K1" s="418" t="s">
        <v>11</v>
      </c>
      <c r="L1" s="422" t="s">
        <v>2659</v>
      </c>
      <c r="M1" s="422" t="s">
        <v>2655</v>
      </c>
      <c r="N1" s="412" t="s">
        <v>6</v>
      </c>
      <c r="O1" s="412" t="s">
        <v>2657</v>
      </c>
      <c r="P1" s="422" t="s">
        <v>9</v>
      </c>
      <c r="Q1" s="422" t="s">
        <v>2658</v>
      </c>
      <c r="R1" s="424" t="s">
        <v>2680</v>
      </c>
      <c r="S1" s="424"/>
      <c r="T1" s="425"/>
      <c r="U1" s="426" t="s">
        <v>1933</v>
      </c>
      <c r="V1" s="420" t="s">
        <v>14</v>
      </c>
      <c r="W1" s="418" t="s">
        <v>15</v>
      </c>
      <c r="X1" s="410" t="s">
        <v>1746</v>
      </c>
      <c r="Y1" s="410" t="s">
        <v>16</v>
      </c>
      <c r="Z1" s="145" t="s">
        <v>2660</v>
      </c>
      <c r="AA1" s="145" t="s">
        <v>2661</v>
      </c>
      <c r="AB1" s="145" t="s">
        <v>22</v>
      </c>
      <c r="AC1" s="145" t="s">
        <v>2662</v>
      </c>
      <c r="AD1" s="408" t="s">
        <v>2663</v>
      </c>
      <c r="AE1" s="145" t="s">
        <v>2665</v>
      </c>
      <c r="AF1" s="408" t="s">
        <v>2664</v>
      </c>
      <c r="AG1" s="145" t="s">
        <v>2666</v>
      </c>
      <c r="AH1" s="145" t="s">
        <v>2667</v>
      </c>
      <c r="AI1" s="410" t="s">
        <v>867</v>
      </c>
      <c r="AJ1" s="450" t="s">
        <v>7841</v>
      </c>
    </row>
    <row r="2" spans="1:99" ht="27.6" customHeight="1">
      <c r="B2" s="419"/>
      <c r="C2" s="419"/>
      <c r="D2" s="431"/>
      <c r="E2" s="416"/>
      <c r="F2" s="417"/>
      <c r="G2" s="419"/>
      <c r="H2" s="419"/>
      <c r="I2" s="413"/>
      <c r="J2" s="419"/>
      <c r="K2" s="419"/>
      <c r="L2" s="423"/>
      <c r="M2" s="423"/>
      <c r="N2" s="413"/>
      <c r="O2" s="413"/>
      <c r="P2" s="423"/>
      <c r="Q2" s="423"/>
      <c r="R2" s="229" t="s">
        <v>25</v>
      </c>
      <c r="S2" s="229" t="s">
        <v>24</v>
      </c>
      <c r="T2" s="229" t="s">
        <v>26</v>
      </c>
      <c r="U2" s="413"/>
      <c r="V2" s="421"/>
      <c r="W2" s="419"/>
      <c r="X2" s="411"/>
      <c r="Y2" s="411"/>
      <c r="Z2" s="145">
        <f>SUM(Z3:Z646)</f>
        <v>0</v>
      </c>
      <c r="AA2" s="145">
        <f>SUM(AA3:AA646)</f>
        <v>0</v>
      </c>
      <c r="AB2" s="210">
        <f>SUM(AB3:AB750)</f>
        <v>0</v>
      </c>
      <c r="AC2" s="145">
        <f>SUM(AC3:AC795)</f>
        <v>0</v>
      </c>
      <c r="AD2" s="409"/>
      <c r="AE2" s="145">
        <f>SUM(AE3:AE795)</f>
        <v>0</v>
      </c>
      <c r="AF2" s="409"/>
      <c r="AG2" s="145">
        <f>SUM(AG3:AG795)</f>
        <v>0</v>
      </c>
      <c r="AH2" s="145">
        <f>SUM(AH3:AH795)</f>
        <v>0</v>
      </c>
      <c r="AI2" s="411"/>
      <c r="AJ2" s="450"/>
    </row>
    <row r="3" spans="1:99" s="158" customFormat="1" ht="24" customHeight="1">
      <c r="A3" s="158" t="str">
        <f>"대-"&amp;B3</f>
        <v>대-153</v>
      </c>
      <c r="B3" s="150">
        <v>153</v>
      </c>
      <c r="C3" s="150">
        <v>1</v>
      </c>
      <c r="D3" s="313" t="s">
        <v>3737</v>
      </c>
      <c r="E3" s="217">
        <v>45859</v>
      </c>
      <c r="F3" s="217" t="str">
        <f>HLOOKUP(WEEKDAY(E3,2),data!$A$1:$G$2,2)</f>
        <v>(월)</v>
      </c>
      <c r="G3" s="150" t="s">
        <v>3706</v>
      </c>
      <c r="H3" s="150">
        <v>2</v>
      </c>
      <c r="I3" s="152" t="s">
        <v>3722</v>
      </c>
      <c r="J3" s="190" t="s">
        <v>1153</v>
      </c>
      <c r="K3" s="150">
        <v>1</v>
      </c>
      <c r="L3" s="153">
        <f>VLOOKUP(J3,'사업장현황(25하)'!$A$2:$T$1836,13,FALSE)</f>
        <v>3142044036</v>
      </c>
      <c r="M3" s="150" t="str">
        <f>VLOOKUP(J3,'사업장현황(25하)'!$A$2:$T$1836,14,FALSE)</f>
        <v>31420440360</v>
      </c>
      <c r="N3" s="152" t="str">
        <f>VLOOKUP(J3,'사업장현황(25하)'!$A$2:$T$1836,2,FALSE)</f>
        <v>강윤구</v>
      </c>
      <c r="O3" s="152" t="str">
        <f>VLOOKUP(J3,'사업장현황(25하)'!$A$2:$T$1836,4,FALSE)</f>
        <v>대전광역시 대덕구 대덕대로 1400 (신일동)</v>
      </c>
      <c r="P3" s="150" t="str">
        <f>VLOOKUP(J3,'사업장현황(25하)'!$A$2:$T$1836,6,FALSE)</f>
        <v>042-931-8935</v>
      </c>
      <c r="Q3" s="150" t="str">
        <f>VLOOKUP(J3,'사업장현황(25하)'!$A$2:$T$1836,7,FALSE)</f>
        <v>042-931-8936</v>
      </c>
      <c r="R3" s="150" t="str">
        <f>VLOOKUP(J3,'사업장현황(25하)'!$A$2:$T$1836,8,FALSE)</f>
        <v>강윤구</v>
      </c>
      <c r="S3" s="150" t="str">
        <f>VLOOKUP(J3,'사업장현황(25하)'!$A$2:$T$1836,9,FALSE)</f>
        <v>대표</v>
      </c>
      <c r="T3" s="150" t="str">
        <f>VLOOKUP(J3,'사업장현황(25하)'!$A$2:$T$1836,10,FALSE)</f>
        <v>010-9959-8989</v>
      </c>
      <c r="U3" s="152" t="str">
        <f>VLOOKUP(J3,'사업장현황(25하)'!$A$2:$T$1836,12,FALSE)</f>
        <v>kuk9029@hanmail.net</v>
      </c>
      <c r="V3" s="217">
        <v>45882</v>
      </c>
      <c r="W3" s="151" t="s">
        <v>3922</v>
      </c>
      <c r="X3" s="151" t="str">
        <f>VLOOKUP(J3,'사업장현황(25하)'!$A$2:$T$1836,11,FALSE)</f>
        <v>kuk9029@hanmail.net</v>
      </c>
      <c r="Y3" s="154"/>
      <c r="Z3" s="155"/>
      <c r="AA3" s="155"/>
      <c r="AB3" s="155"/>
      <c r="AC3" s="155">
        <f>SUM(Z3:AB3)</f>
        <v>0</v>
      </c>
      <c r="AD3" s="217"/>
      <c r="AE3" s="155"/>
      <c r="AF3" s="217"/>
      <c r="AG3" s="155"/>
      <c r="AH3" s="145">
        <f>SUM(AE3,AG3)</f>
        <v>0</v>
      </c>
      <c r="AI3" s="156"/>
      <c r="AJ3" s="157" t="s">
        <v>5814</v>
      </c>
      <c r="CE3" s="159"/>
      <c r="CU3" s="160"/>
    </row>
    <row r="4" spans="1:99" s="164" customFormat="1" ht="24.95" customHeight="1">
      <c r="A4" s="158" t="str">
        <f t="shared" ref="A4:A67" si="0">"대-"&amp;B4</f>
        <v>대-154</v>
      </c>
      <c r="B4" s="150">
        <v>154</v>
      </c>
      <c r="C4" s="150">
        <v>2</v>
      </c>
      <c r="D4" s="313" t="s">
        <v>3694</v>
      </c>
      <c r="E4" s="217">
        <v>45859</v>
      </c>
      <c r="F4" s="217" t="str">
        <f>HLOOKUP(WEEKDAY(E4,2),data!$A$1:$G$2,2)</f>
        <v>(월)</v>
      </c>
      <c r="G4" s="150" t="s">
        <v>3719</v>
      </c>
      <c r="H4" s="150">
        <v>2</v>
      </c>
      <c r="I4" s="152" t="s">
        <v>3722</v>
      </c>
      <c r="J4" s="190" t="s">
        <v>1159</v>
      </c>
      <c r="K4" s="150">
        <v>9</v>
      </c>
      <c r="L4" s="153">
        <f>VLOOKUP(J4,'사업장현황(25하)'!$A$2:$T$1836,13,FALSE)</f>
        <v>3188104473</v>
      </c>
      <c r="M4" s="150" t="str">
        <f>VLOOKUP(J4,'사업장현황(25하)'!$A$2:$T$1836,14,FALSE)</f>
        <v>31881044730</v>
      </c>
      <c r="N4" s="152" t="str">
        <f>VLOOKUP(J4,'사업장현황(25하)'!$A$2:$T$1836,2,FALSE)</f>
        <v>박채은</v>
      </c>
      <c r="O4" s="152" t="str">
        <f>VLOOKUP(J4,'사업장현황(25하)'!$A$2:$T$1836,4,FALSE)</f>
        <v>대전광역시 대덕구 신일동로 7 (신일동)</v>
      </c>
      <c r="P4" s="150" t="str">
        <f>VLOOKUP(J4,'사업장현황(25하)'!$A$2:$T$1836,6,FALSE)</f>
        <v>042-935-0981</v>
      </c>
      <c r="Q4" s="150" t="str">
        <f>VLOOKUP(J4,'사업장현황(25하)'!$A$2:$T$1836,7,FALSE)</f>
        <v>042-936-1808</v>
      </c>
      <c r="R4" s="150" t="str">
        <f>VLOOKUP(J4,'사업장현황(25하)'!$A$2:$T$1836,8,FALSE)</f>
        <v>박채은</v>
      </c>
      <c r="S4" s="150" t="str">
        <f>VLOOKUP(J4,'사업장현황(25하)'!$A$2:$T$1836,9,FALSE)</f>
        <v>대표</v>
      </c>
      <c r="T4" s="150" t="str">
        <f>VLOOKUP(J4,'사업장현황(25하)'!$A$2:$T$1836,10,FALSE)</f>
        <v>010-7604-1770</v>
      </c>
      <c r="U4" s="152" t="str">
        <f>VLOOKUP(J4,'사업장현황(25하)'!$A$2:$T$1836,12,FALSE)</f>
        <v>gkwk1770@naver.com</v>
      </c>
      <c r="V4" s="217">
        <v>45882</v>
      </c>
      <c r="W4" s="151" t="s">
        <v>3922</v>
      </c>
      <c r="X4" s="151" t="str">
        <f>VLOOKUP(J4,'사업장현황(25하)'!$A$2:$T$1836,11,FALSE)</f>
        <v>gkwk1770@naver.com</v>
      </c>
      <c r="Y4" s="151"/>
      <c r="Z4" s="155"/>
      <c r="AA4" s="155"/>
      <c r="AB4" s="155"/>
      <c r="AC4" s="155">
        <f>SUM(Z4:AB4)</f>
        <v>0</v>
      </c>
      <c r="AD4" s="217"/>
      <c r="AE4" s="155"/>
      <c r="AF4" s="217"/>
      <c r="AG4" s="155"/>
      <c r="AH4" s="145">
        <f t="shared" ref="AH4:AH67" si="1">SUM(AE4,AG4)</f>
        <v>0</v>
      </c>
      <c r="AI4" s="162"/>
      <c r="AJ4" s="157" t="s">
        <v>6674</v>
      </c>
    </row>
    <row r="5" spans="1:99" s="164" customFormat="1" ht="24.95" customHeight="1">
      <c r="A5" s="158" t="str">
        <f t="shared" si="0"/>
        <v>대-155</v>
      </c>
      <c r="B5" s="150">
        <v>155</v>
      </c>
      <c r="C5" s="150">
        <v>3</v>
      </c>
      <c r="D5" s="313" t="s">
        <v>3694</v>
      </c>
      <c r="E5" s="217">
        <v>45859</v>
      </c>
      <c r="F5" s="217" t="str">
        <f>HLOOKUP(WEEKDAY(E5,2),data!$A$1:$G$2,2)</f>
        <v>(월)</v>
      </c>
      <c r="G5" s="165" t="s">
        <v>3718</v>
      </c>
      <c r="H5" s="150">
        <v>2</v>
      </c>
      <c r="I5" s="152" t="s">
        <v>3722</v>
      </c>
      <c r="J5" s="190" t="s">
        <v>1141</v>
      </c>
      <c r="K5" s="150">
        <v>3</v>
      </c>
      <c r="L5" s="153">
        <f>VLOOKUP(J5,'사업장현황(25하)'!$A$2:$T$1836,13,FALSE)</f>
        <v>6294700811</v>
      </c>
      <c r="M5" s="150" t="str">
        <f>VLOOKUP(J5,'사업장현황(25하)'!$A$2:$T$1836,14,FALSE)</f>
        <v>62947008110</v>
      </c>
      <c r="N5" s="152" t="str">
        <f>VLOOKUP(J5,'사업장현황(25하)'!$A$2:$T$1836,2,FALSE)</f>
        <v>김천호</v>
      </c>
      <c r="O5" s="152" t="str">
        <f>VLOOKUP(J5,'사업장현황(25하)'!$A$2:$T$1836,4,FALSE)</f>
        <v>대전광역시 대덕구 산업단지로 92-16 (신일동)</v>
      </c>
      <c r="P5" s="150" t="str">
        <f>VLOOKUP(J5,'사업장현황(25하)'!$A$2:$T$1836,6,FALSE)</f>
        <v>042-934-0277</v>
      </c>
      <c r="Q5" s="150" t="str">
        <f>VLOOKUP(J5,'사업장현황(25하)'!$A$2:$T$1836,7,FALSE)</f>
        <v>042-934-0278</v>
      </c>
      <c r="R5" s="150" t="str">
        <f>VLOOKUP(J5,'사업장현황(25하)'!$A$2:$T$1836,8,FALSE)</f>
        <v>황선희</v>
      </c>
      <c r="S5" s="150">
        <f>VLOOKUP(J5,'사업장현황(25하)'!$A$2:$T$1836,9,FALSE)</f>
        <v>0</v>
      </c>
      <c r="T5" s="150" t="str">
        <f>VLOOKUP(J5,'사업장현황(25하)'!$A$2:$T$1836,10,FALSE)</f>
        <v>010-9989-4864</v>
      </c>
      <c r="U5" s="152" t="str">
        <f>VLOOKUP(J5,'사업장현황(25하)'!$A$2:$T$1836,12,FALSE)</f>
        <v>drmotors0277@naver.com</v>
      </c>
      <c r="V5" s="217">
        <v>45882</v>
      </c>
      <c r="W5" s="151" t="s">
        <v>3922</v>
      </c>
      <c r="X5" s="151" t="str">
        <f>VLOOKUP(J5,'사업장현황(25하)'!$A$2:$T$1836,11,FALSE)</f>
        <v>drmotors0277@naver.com</v>
      </c>
      <c r="Y5" s="154"/>
      <c r="Z5" s="155"/>
      <c r="AA5" s="155"/>
      <c r="AB5" s="155"/>
      <c r="AC5" s="155">
        <f t="shared" ref="AC5:AC67" si="2">SUM(Z5:AB5)</f>
        <v>0</v>
      </c>
      <c r="AD5" s="217"/>
      <c r="AE5" s="155"/>
      <c r="AF5" s="217"/>
      <c r="AG5" s="155"/>
      <c r="AH5" s="145">
        <f t="shared" si="1"/>
        <v>0</v>
      </c>
      <c r="AI5" s="162"/>
      <c r="AJ5" s="157" t="s">
        <v>5906</v>
      </c>
    </row>
    <row r="6" spans="1:99" s="164" customFormat="1" ht="24.95" customHeight="1">
      <c r="A6" s="158" t="str">
        <f t="shared" si="0"/>
        <v>대-156</v>
      </c>
      <c r="B6" s="150">
        <v>156</v>
      </c>
      <c r="C6" s="150">
        <v>4</v>
      </c>
      <c r="D6" s="313" t="s">
        <v>3711</v>
      </c>
      <c r="E6" s="217">
        <v>45859</v>
      </c>
      <c r="F6" s="217" t="str">
        <f>HLOOKUP(WEEKDAY(E6,2),data!$A$1:$G$2,2)</f>
        <v>(월)</v>
      </c>
      <c r="G6" s="165" t="s">
        <v>3720</v>
      </c>
      <c r="H6" s="150">
        <v>2</v>
      </c>
      <c r="I6" s="152" t="s">
        <v>3722</v>
      </c>
      <c r="J6" s="190" t="s">
        <v>250</v>
      </c>
      <c r="K6" s="150">
        <v>8</v>
      </c>
      <c r="L6" s="153">
        <f>VLOOKUP(J6,'사업장현황(25하)'!$A$2:$T$1836,13,FALSE)</f>
        <v>4011261649</v>
      </c>
      <c r="M6" s="150" t="str">
        <f>VLOOKUP(J6,'사업장현황(25하)'!$A$2:$T$1836,14,FALSE)</f>
        <v>40112616490</v>
      </c>
      <c r="N6" s="152" t="str">
        <f>VLOOKUP(J6,'사업장현황(25하)'!$A$2:$T$1836,2,FALSE)</f>
        <v>권형철</v>
      </c>
      <c r="O6" s="152" t="str">
        <f>VLOOKUP(J6,'사업장현황(25하)'!$A$2:$T$1836,4,FALSE)</f>
        <v>대전광역시 대덕구 대전로1397번안길 54 (읍내동)</v>
      </c>
      <c r="P6" s="150" t="str">
        <f>VLOOKUP(J6,'사업장현황(25하)'!$A$2:$T$1836,6,FALSE)</f>
        <v>042-623-8252</v>
      </c>
      <c r="Q6" s="150" t="str">
        <f>VLOOKUP(J6,'사업장현황(25하)'!$A$2:$T$1836,7,FALSE)</f>
        <v>042-623-8251</v>
      </c>
      <c r="R6" s="150" t="str">
        <f>VLOOKUP(J6,'사업장현황(25하)'!$A$2:$T$1836,8,FALSE)</f>
        <v>권형철</v>
      </c>
      <c r="S6" s="150" t="str">
        <f>VLOOKUP(J6,'사업장현황(25하)'!$A$2:$T$1836,9,FALSE)</f>
        <v>대표</v>
      </c>
      <c r="T6" s="150" t="str">
        <f>VLOOKUP(J6,'사업장현황(25하)'!$A$2:$T$1836,10,FALSE)</f>
        <v>010-6432-0782</v>
      </c>
      <c r="U6" s="152" t="str">
        <f>VLOOKUP(J6,'사업장현황(25하)'!$A$2:$T$1836,12,FALSE)</f>
        <v>79kwohc@naver.com</v>
      </c>
      <c r="V6" s="217" t="s">
        <v>3931</v>
      </c>
      <c r="W6" s="151" t="s">
        <v>3932</v>
      </c>
      <c r="X6" s="151" t="str">
        <f>VLOOKUP(J6,'사업장현황(25하)'!$A$2:$T$1836,11,FALSE)</f>
        <v>79kwohc@naver.com</v>
      </c>
      <c r="Y6" s="151"/>
      <c r="Z6" s="155"/>
      <c r="AA6" s="155"/>
      <c r="AB6" s="155"/>
      <c r="AC6" s="155">
        <f t="shared" si="2"/>
        <v>0</v>
      </c>
      <c r="AD6" s="217"/>
      <c r="AE6" s="155"/>
      <c r="AF6" s="217"/>
      <c r="AG6" s="155"/>
      <c r="AH6" s="145">
        <f t="shared" si="1"/>
        <v>0</v>
      </c>
      <c r="AI6" s="162"/>
      <c r="AJ6" s="157" t="s">
        <v>6236</v>
      </c>
    </row>
    <row r="7" spans="1:99" s="164" customFormat="1" ht="24.95" customHeight="1">
      <c r="A7" s="158" t="str">
        <f t="shared" si="0"/>
        <v>대-157</v>
      </c>
      <c r="B7" s="150">
        <v>157</v>
      </c>
      <c r="C7" s="150">
        <v>5</v>
      </c>
      <c r="D7" s="313" t="s">
        <v>3716</v>
      </c>
      <c r="E7" s="217">
        <v>45859</v>
      </c>
      <c r="F7" s="217" t="str">
        <f>HLOOKUP(WEEKDAY(E7,2),data!$A$1:$G$2,2)</f>
        <v>(월)</v>
      </c>
      <c r="G7" s="165" t="s">
        <v>3713</v>
      </c>
      <c r="H7" s="150">
        <v>2</v>
      </c>
      <c r="I7" s="152" t="s">
        <v>3722</v>
      </c>
      <c r="J7" s="190" t="s">
        <v>1096</v>
      </c>
      <c r="K7" s="150">
        <v>11</v>
      </c>
      <c r="L7" s="153">
        <f>VLOOKUP(J7,'사업장현황(25하)'!$A$2:$T$1836,13,FALSE)</f>
        <v>8235000387</v>
      </c>
      <c r="M7" s="150" t="str">
        <f>VLOOKUP(J7,'사업장현황(25하)'!$A$2:$T$1836,14,FALSE)</f>
        <v>82350003870</v>
      </c>
      <c r="N7" s="152" t="str">
        <f>VLOOKUP(J7,'사업장현황(25하)'!$A$2:$T$1836,2,FALSE)</f>
        <v>전일하 외 5명</v>
      </c>
      <c r="O7" s="152" t="str">
        <f>VLOOKUP(J7,'사업장현황(25하)'!$A$2:$T$1836,4,FALSE)</f>
        <v>대전광역시 대덕구 신탄진로 1 (읍내동)</v>
      </c>
      <c r="P7" s="150" t="str">
        <f>VLOOKUP(J7,'사업장현황(25하)'!$A$2:$T$1836,6,FALSE)</f>
        <v>042-632-2220</v>
      </c>
      <c r="Q7" s="150" t="str">
        <f>VLOOKUP(J7,'사업장현황(25하)'!$A$2:$T$1836,7,FALSE)</f>
        <v>042-632-2228</v>
      </c>
      <c r="R7" s="150" t="str">
        <f>VLOOKUP(J7,'사업장현황(25하)'!$A$2:$T$1836,8,FALSE)</f>
        <v>전일하</v>
      </c>
      <c r="S7" s="150" t="str">
        <f>VLOOKUP(J7,'사업장현황(25하)'!$A$2:$T$1836,9,FALSE)</f>
        <v>대표</v>
      </c>
      <c r="T7" s="150" t="str">
        <f>VLOOKUP(J7,'사업장현황(25하)'!$A$2:$T$1836,10,FALSE)</f>
        <v>010-8838-9297</v>
      </c>
      <c r="U7" s="152" t="str">
        <f>VLOOKUP(J7,'사업장현황(25하)'!$A$2:$T$1836,12,FALSE)</f>
        <v>korex2220@naver.com</v>
      </c>
      <c r="V7" s="217" t="s">
        <v>3931</v>
      </c>
      <c r="W7" s="151" t="s">
        <v>3932</v>
      </c>
      <c r="X7" s="151" t="s">
        <v>2842</v>
      </c>
      <c r="Y7" s="154"/>
      <c r="Z7" s="155"/>
      <c r="AA7" s="155"/>
      <c r="AB7" s="155"/>
      <c r="AC7" s="155">
        <f t="shared" si="2"/>
        <v>0</v>
      </c>
      <c r="AD7" s="217"/>
      <c r="AE7" s="155"/>
      <c r="AF7" s="217"/>
      <c r="AG7" s="155"/>
      <c r="AH7" s="145">
        <f t="shared" si="1"/>
        <v>0</v>
      </c>
      <c r="AI7" s="162"/>
      <c r="AJ7" s="157" t="s">
        <v>5817</v>
      </c>
    </row>
    <row r="8" spans="1:99" s="168" customFormat="1" ht="24.95" customHeight="1">
      <c r="A8" s="158" t="str">
        <f t="shared" si="0"/>
        <v>대-158</v>
      </c>
      <c r="B8" s="150">
        <v>158</v>
      </c>
      <c r="C8" s="150">
        <v>6</v>
      </c>
      <c r="D8" s="313" t="s">
        <v>3736</v>
      </c>
      <c r="E8" s="217">
        <v>45859</v>
      </c>
      <c r="F8" s="217" t="str">
        <f>HLOOKUP(WEEKDAY(E8,2),data!$A$1:$G$2,2)</f>
        <v>(월)</v>
      </c>
      <c r="G8" s="165" t="s">
        <v>3721</v>
      </c>
      <c r="H8" s="150">
        <v>2</v>
      </c>
      <c r="I8" s="152" t="s">
        <v>3722</v>
      </c>
      <c r="J8" s="190" t="s">
        <v>3249</v>
      </c>
      <c r="K8" s="150">
        <v>18</v>
      </c>
      <c r="L8" s="153">
        <f>VLOOKUP(J8,'사업장현황(25하)'!$A$2:$T$1836,13,FALSE)</f>
        <v>5678103213</v>
      </c>
      <c r="M8" s="150">
        <f>VLOOKUP(J8,'사업장현황(25하)'!$A$2:$T$1836,14,FALSE)</f>
        <v>56781032130</v>
      </c>
      <c r="N8" s="152" t="str">
        <f>VLOOKUP(J8,'사업장현황(25하)'!$A$2:$T$1836,2,FALSE)</f>
        <v>박종길</v>
      </c>
      <c r="O8" s="152" t="str">
        <f>VLOOKUP(J8,'사업장현황(25하)'!$A$2:$T$1836,4,FALSE)</f>
        <v>대전광역시 대덕구 대화로50번길 96 (대화동)</v>
      </c>
      <c r="P8" s="150" t="str">
        <f>VLOOKUP(J8,'사업장현황(25하)'!$A$2:$T$1836,6,FALSE)</f>
        <v>042-626-1800</v>
      </c>
      <c r="Q8" s="150" t="str">
        <f>VLOOKUP(J8,'사업장현황(25하)'!$A$2:$T$1836,7,FALSE)</f>
        <v>042-631-0425</v>
      </c>
      <c r="R8" s="150" t="str">
        <f>VLOOKUP(J8,'사업장현황(25하)'!$A$2:$T$1836,8,FALSE)</f>
        <v>우종만</v>
      </c>
      <c r="S8" s="150" t="str">
        <f>VLOOKUP(J8,'사업장현황(25하)'!$A$2:$T$1836,9,FALSE)</f>
        <v>부사장</v>
      </c>
      <c r="T8" s="150" t="str">
        <f>VLOOKUP(J8,'사업장현황(25하)'!$A$2:$T$1836,10,FALSE)</f>
        <v>010-9624-1800</v>
      </c>
      <c r="U8" s="152" t="str">
        <f>VLOOKUP(J8,'사업장현황(25하)'!$A$2:$T$1836,12,FALSE)</f>
        <v>jjong2347@hanmail.net</v>
      </c>
      <c r="V8" s="217" t="s">
        <v>3931</v>
      </c>
      <c r="W8" s="151" t="s">
        <v>3932</v>
      </c>
      <c r="X8" s="151" t="s">
        <v>2842</v>
      </c>
      <c r="Y8" s="151"/>
      <c r="Z8" s="166"/>
      <c r="AA8" s="166"/>
      <c r="AB8" s="155"/>
      <c r="AC8" s="155">
        <f t="shared" si="2"/>
        <v>0</v>
      </c>
      <c r="AD8" s="217"/>
      <c r="AE8" s="155"/>
      <c r="AF8" s="217"/>
      <c r="AG8" s="155"/>
      <c r="AH8" s="145">
        <f t="shared" si="1"/>
        <v>0</v>
      </c>
      <c r="AI8" s="162"/>
      <c r="AJ8" s="157" t="s">
        <v>5868</v>
      </c>
      <c r="CE8" s="169"/>
      <c r="CU8" s="170"/>
    </row>
    <row r="9" spans="1:99" s="168" customFormat="1" ht="24.95" customHeight="1">
      <c r="A9" s="158" t="str">
        <f t="shared" si="0"/>
        <v>대-159</v>
      </c>
      <c r="B9" s="150">
        <v>159</v>
      </c>
      <c r="C9" s="150">
        <v>7</v>
      </c>
      <c r="D9" s="313" t="s">
        <v>3738</v>
      </c>
      <c r="E9" s="217">
        <v>45860</v>
      </c>
      <c r="F9" s="217" t="str">
        <f>HLOOKUP(WEEKDAY(E9,2),data!$A$1:$G$2,2)</f>
        <v>(화)</v>
      </c>
      <c r="G9" s="150" t="s">
        <v>2736</v>
      </c>
      <c r="H9" s="150">
        <v>2</v>
      </c>
      <c r="I9" s="152" t="s">
        <v>3722</v>
      </c>
      <c r="J9" s="190" t="s">
        <v>1166</v>
      </c>
      <c r="K9" s="150">
        <v>5</v>
      </c>
      <c r="L9" s="153">
        <f>VLOOKUP(J9,'사업장현황(25하)'!$A$2:$T$1836,13,FALSE)</f>
        <v>3063170903</v>
      </c>
      <c r="M9" s="150" t="str">
        <f>VLOOKUP(J9,'사업장현황(25하)'!$A$2:$T$1836,14,FALSE)</f>
        <v>30631709030</v>
      </c>
      <c r="N9" s="152" t="str">
        <f>VLOOKUP(J9,'사업장현황(25하)'!$A$2:$T$1836,2,FALSE)</f>
        <v>배석희</v>
      </c>
      <c r="O9" s="152" t="str">
        <f>VLOOKUP(J9,'사업장현황(25하)'!$A$2:$T$1836,4,FALSE)</f>
        <v>대전광역시 대덕구 상서당1길 50 (상서동)</v>
      </c>
      <c r="P9" s="150" t="str">
        <f>VLOOKUP(J9,'사업장현황(25하)'!$A$2:$T$1836,6,FALSE)</f>
        <v>042-932-7755</v>
      </c>
      <c r="Q9" s="150" t="str">
        <f>VLOOKUP(J9,'사업장현황(25하)'!$A$2:$T$1836,7,FALSE)</f>
        <v>042-934-9115</v>
      </c>
      <c r="R9" s="150" t="str">
        <f>VLOOKUP(J9,'사업장현황(25하)'!$A$2:$T$1836,8,FALSE)</f>
        <v>배석희</v>
      </c>
      <c r="S9" s="150" t="str">
        <f>VLOOKUP(J9,'사업장현황(25하)'!$A$2:$T$1836,9,FALSE)</f>
        <v>대표</v>
      </c>
      <c r="T9" s="150" t="str">
        <f>VLOOKUP(J9,'사업장현황(25하)'!$A$2:$T$1836,10,FALSE)</f>
        <v>010-4531-0228</v>
      </c>
      <c r="U9" s="152" t="str">
        <f>VLOOKUP(J9,'사업장현황(25하)'!$A$2:$T$1836,12,FALSE)</f>
        <v>kanglimcar@hanmail.net</v>
      </c>
      <c r="V9" s="217"/>
      <c r="W9" s="151"/>
      <c r="X9" s="151" t="str">
        <f>VLOOKUP(J9,'사업장현황(25하)'!$A$2:$T$1836,11,FALSE)</f>
        <v>kanglimcar@hanmail.net</v>
      </c>
      <c r="Y9" s="154"/>
      <c r="Z9" s="155"/>
      <c r="AA9" s="155"/>
      <c r="AB9" s="155"/>
      <c r="AC9" s="155">
        <f t="shared" si="2"/>
        <v>0</v>
      </c>
      <c r="AD9" s="217"/>
      <c r="AE9" s="155"/>
      <c r="AF9" s="217"/>
      <c r="AG9" s="155"/>
      <c r="AH9" s="145">
        <f t="shared" si="1"/>
        <v>0</v>
      </c>
      <c r="AI9" s="156"/>
      <c r="AJ9" s="157" t="s">
        <v>5600</v>
      </c>
      <c r="CE9" s="169"/>
      <c r="CU9" s="170"/>
    </row>
    <row r="10" spans="1:99" s="168" customFormat="1" ht="24.95" customHeight="1">
      <c r="A10" s="158" t="str">
        <f t="shared" si="0"/>
        <v>대-160</v>
      </c>
      <c r="B10" s="150">
        <v>160</v>
      </c>
      <c r="C10" s="150">
        <v>8</v>
      </c>
      <c r="D10" s="313" t="s">
        <v>3739</v>
      </c>
      <c r="E10" s="217">
        <v>45860</v>
      </c>
      <c r="F10" s="217" t="str">
        <f>HLOOKUP(WEEKDAY(E10,2),data!$A$1:$G$2,2)</f>
        <v>(화)</v>
      </c>
      <c r="G10" s="150" t="s">
        <v>3719</v>
      </c>
      <c r="H10" s="150">
        <v>2</v>
      </c>
      <c r="I10" s="152" t="s">
        <v>3722</v>
      </c>
      <c r="J10" s="190" t="s">
        <v>918</v>
      </c>
      <c r="K10" s="150">
        <v>10</v>
      </c>
      <c r="L10" s="153">
        <f>VLOOKUP(J10,'사업장현황(25하)'!$A$2:$T$1836,13,FALSE)</f>
        <v>3148626636</v>
      </c>
      <c r="M10" s="150" t="str">
        <f>VLOOKUP(J10,'사업장현황(25하)'!$A$2:$T$1836,14,FALSE)</f>
        <v>31486266360</v>
      </c>
      <c r="N10" s="152" t="str">
        <f>VLOOKUP(J10,'사업장현황(25하)'!$A$2:$T$1836,2,FALSE)</f>
        <v>한동철, 전욱진</v>
      </c>
      <c r="O10" s="152" t="str">
        <f>VLOOKUP(J10,'사업장현황(25하)'!$A$2:$T$1836,4,FALSE)</f>
        <v>대전광역시 대덕구 상서당3길 27-1 (상서동)</v>
      </c>
      <c r="P10" s="150" t="str">
        <f>VLOOKUP(J10,'사업장현황(25하)'!$A$2:$T$1836,6,FALSE)</f>
        <v>042-936-0086</v>
      </c>
      <c r="Q10" s="150" t="str">
        <f>VLOOKUP(J10,'사업장현황(25하)'!$A$2:$T$1836,7,FALSE)</f>
        <v>042-936-0097</v>
      </c>
      <c r="R10" s="150" t="str">
        <f>VLOOKUP(J10,'사업장현황(25하)'!$A$2:$T$1836,8,FALSE)</f>
        <v>최윤정</v>
      </c>
      <c r="S10" s="150" t="str">
        <f>VLOOKUP(J10,'사업장현황(25하)'!$A$2:$T$1836,9,FALSE)</f>
        <v>실장</v>
      </c>
      <c r="T10" s="150" t="str">
        <f>VLOOKUP(J10,'사업장현황(25하)'!$A$2:$T$1836,10,FALSE)</f>
        <v>010-2781-6547</v>
      </c>
      <c r="U10" s="152" t="str">
        <f>VLOOKUP(J10,'사업장현황(25하)'!$A$2:$T$1836,12,FALSE)</f>
        <v>cyj1072@gmail.com</v>
      </c>
      <c r="V10" s="217" t="s">
        <v>3931</v>
      </c>
      <c r="W10" s="151" t="s">
        <v>3932</v>
      </c>
      <c r="X10" s="151" t="str">
        <f>VLOOKUP(J10,'사업장현황(25하)'!$A$2:$T$1836,11,FALSE)</f>
        <v>cyj1072@gmail.com</v>
      </c>
      <c r="Y10" s="151"/>
      <c r="Z10" s="155"/>
      <c r="AA10" s="155"/>
      <c r="AB10" s="155"/>
      <c r="AC10" s="155">
        <f t="shared" si="2"/>
        <v>0</v>
      </c>
      <c r="AD10" s="217"/>
      <c r="AE10" s="155"/>
      <c r="AF10" s="217"/>
      <c r="AG10" s="155"/>
      <c r="AH10" s="145">
        <f t="shared" si="1"/>
        <v>0</v>
      </c>
      <c r="AI10" s="156"/>
      <c r="AJ10" s="157" t="s">
        <v>6672</v>
      </c>
      <c r="CE10" s="169"/>
      <c r="CU10" s="170"/>
    </row>
    <row r="11" spans="1:99" s="168" customFormat="1" ht="24.95" customHeight="1">
      <c r="A11" s="158" t="str">
        <f t="shared" si="0"/>
        <v>대-161</v>
      </c>
      <c r="B11" s="150">
        <v>161</v>
      </c>
      <c r="C11" s="150">
        <v>9</v>
      </c>
      <c r="D11" s="313" t="s">
        <v>3740</v>
      </c>
      <c r="E11" s="217">
        <v>45860</v>
      </c>
      <c r="F11" s="217" t="str">
        <f>HLOOKUP(WEEKDAY(E11,2),data!$A$1:$G$2,2)</f>
        <v>(화)</v>
      </c>
      <c r="G11" s="165" t="s">
        <v>3720</v>
      </c>
      <c r="H11" s="150">
        <v>2</v>
      </c>
      <c r="I11" s="152" t="s">
        <v>3722</v>
      </c>
      <c r="J11" s="190" t="s">
        <v>899</v>
      </c>
      <c r="K11" s="150">
        <v>9</v>
      </c>
      <c r="L11" s="153">
        <f>VLOOKUP(J11,'사업장현황(25하)'!$A$2:$T$1836,13,FALSE)</f>
        <v>3148134335</v>
      </c>
      <c r="M11" s="150" t="str">
        <f>VLOOKUP(J11,'사업장현황(25하)'!$A$2:$T$1836,14,FALSE)</f>
        <v>31481343350</v>
      </c>
      <c r="N11" s="152" t="str">
        <f>VLOOKUP(J11,'사업장현황(25하)'!$A$2:$T$1836,2,FALSE)</f>
        <v>이정희</v>
      </c>
      <c r="O11" s="152" t="str">
        <f>VLOOKUP(J11,'사업장현황(25하)'!$A$2:$T$1836,4,FALSE)</f>
        <v>대전광역시 대덕구 벚꽃길 100 (상서동)</v>
      </c>
      <c r="P11" s="150" t="str">
        <f>VLOOKUP(J11,'사업장현황(25하)'!$A$2:$T$1836,6,FALSE)</f>
        <v>042-932-0607</v>
      </c>
      <c r="Q11" s="150" t="str">
        <f>VLOOKUP(J11,'사업장현황(25하)'!$A$2:$T$1836,7,FALSE)</f>
        <v>042-932-6315</v>
      </c>
      <c r="R11" s="150" t="str">
        <f>VLOOKUP(J11,'사업장현황(25하)'!$A$2:$T$1836,8,FALSE)</f>
        <v>서승현</v>
      </c>
      <c r="S11" s="150" t="str">
        <f>VLOOKUP(J11,'사업장현황(25하)'!$A$2:$T$1836,9,FALSE)</f>
        <v>실장</v>
      </c>
      <c r="T11" s="150" t="str">
        <f>VLOOKUP(J11,'사업장현황(25하)'!$A$2:$T$1836,10,FALSE)</f>
        <v>010-3613-1895</v>
      </c>
      <c r="U11" s="152" t="str">
        <f>VLOOKUP(J11,'사업장현황(25하)'!$A$2:$T$1836,12,FALSE)</f>
        <v>bsd0298@naver.com</v>
      </c>
      <c r="V11" s="217" t="s">
        <v>3931</v>
      </c>
      <c r="W11" s="151" t="s">
        <v>3932</v>
      </c>
      <c r="X11" s="151" t="str">
        <f>VLOOKUP(J11,'사업장현황(25하)'!$A$2:$T$1836,11,FALSE)</f>
        <v>bsd0298@naver.com</v>
      </c>
      <c r="Y11" s="154"/>
      <c r="Z11" s="155"/>
      <c r="AA11" s="155"/>
      <c r="AB11" s="155"/>
      <c r="AC11" s="155">
        <f t="shared" si="2"/>
        <v>0</v>
      </c>
      <c r="AD11" s="217"/>
      <c r="AE11" s="155"/>
      <c r="AF11" s="217"/>
      <c r="AG11" s="155"/>
      <c r="AH11" s="145">
        <f t="shared" si="1"/>
        <v>0</v>
      </c>
      <c r="AI11" s="156"/>
      <c r="AJ11" s="157" t="s">
        <v>7213</v>
      </c>
      <c r="CE11" s="169"/>
      <c r="CU11" s="170"/>
    </row>
    <row r="12" spans="1:99" s="164" customFormat="1" ht="24.95" customHeight="1">
      <c r="A12" s="158" t="str">
        <f t="shared" si="0"/>
        <v>대-162</v>
      </c>
      <c r="B12" s="150">
        <v>162</v>
      </c>
      <c r="C12" s="150">
        <v>10</v>
      </c>
      <c r="D12" s="313" t="s">
        <v>3741</v>
      </c>
      <c r="E12" s="217">
        <v>45860</v>
      </c>
      <c r="F12" s="217" t="str">
        <f>HLOOKUP(WEEKDAY(E12,2),data!$A$1:$G$2,2)</f>
        <v>(화)</v>
      </c>
      <c r="G12" s="165" t="s">
        <v>3718</v>
      </c>
      <c r="H12" s="150">
        <v>2</v>
      </c>
      <c r="I12" s="152" t="s">
        <v>3722</v>
      </c>
      <c r="J12" s="190" t="s">
        <v>1072</v>
      </c>
      <c r="K12" s="150">
        <v>8</v>
      </c>
      <c r="L12" s="153">
        <f>VLOOKUP(J12,'사업장현황(25하)'!$A$2:$T$1836,13,FALSE)</f>
        <v>3062971855</v>
      </c>
      <c r="M12" s="150" t="str">
        <f>VLOOKUP(J12,'사업장현황(25하)'!$A$2:$T$1836,14,FALSE)</f>
        <v>30629718550</v>
      </c>
      <c r="N12" s="152" t="str">
        <f>VLOOKUP(J12,'사업장현황(25하)'!$A$2:$T$1836,2,FALSE)</f>
        <v>이기태 외 1명</v>
      </c>
      <c r="O12" s="152" t="str">
        <f>VLOOKUP(J12,'사업장현황(25하)'!$A$2:$T$1836,4,FALSE)</f>
        <v>대전광역시 대덕구 대화로 16 (대화동)</v>
      </c>
      <c r="P12" s="150" t="str">
        <f>VLOOKUP(J12,'사업장현황(25하)'!$A$2:$T$1836,6,FALSE)</f>
        <v>042-624-7771</v>
      </c>
      <c r="Q12" s="150" t="str">
        <f>VLOOKUP(J12,'사업장현황(25하)'!$A$2:$T$1836,7,FALSE)</f>
        <v>042-633-2688</v>
      </c>
      <c r="R12" s="150" t="str">
        <f>VLOOKUP(J12,'사업장현황(25하)'!$A$2:$T$1836,8,FALSE)</f>
        <v>이기태</v>
      </c>
      <c r="S12" s="150" t="str">
        <f>VLOOKUP(J12,'사업장현황(25하)'!$A$2:$T$1836,9,FALSE)</f>
        <v>대표</v>
      </c>
      <c r="T12" s="150" t="str">
        <f>VLOOKUP(J12,'사업장현황(25하)'!$A$2:$T$1836,10,FALSE)</f>
        <v>010-3408-7777</v>
      </c>
      <c r="U12" s="152" t="str">
        <f>VLOOKUP(J12,'사업장현황(25하)'!$A$2:$T$1836,12,FALSE)</f>
        <v>ds6247771@naver.com</v>
      </c>
      <c r="V12" s="217" t="s">
        <v>3974</v>
      </c>
      <c r="W12" s="151" t="s">
        <v>3975</v>
      </c>
      <c r="X12" s="151" t="str">
        <f>VLOOKUP(J12,'사업장현황(25하)'!$A$2:$T$1836,11,FALSE)</f>
        <v>ds6247771@naver.com</v>
      </c>
      <c r="Y12" s="151"/>
      <c r="Z12" s="155"/>
      <c r="AA12" s="155"/>
      <c r="AB12" s="155"/>
      <c r="AC12" s="155">
        <f t="shared" si="2"/>
        <v>0</v>
      </c>
      <c r="AD12" s="217"/>
      <c r="AE12" s="155"/>
      <c r="AF12" s="217"/>
      <c r="AG12" s="155"/>
      <c r="AH12" s="145">
        <f t="shared" si="1"/>
        <v>0</v>
      </c>
      <c r="AI12" s="156"/>
      <c r="AJ12" s="157" t="s">
        <v>5785</v>
      </c>
    </row>
    <row r="13" spans="1:99" s="164" customFormat="1" ht="24.95" customHeight="1">
      <c r="A13" s="158" t="str">
        <f t="shared" si="0"/>
        <v>대-163</v>
      </c>
      <c r="B13" s="150">
        <v>163</v>
      </c>
      <c r="C13" s="150">
        <v>11</v>
      </c>
      <c r="D13" s="313" t="s">
        <v>3741</v>
      </c>
      <c r="E13" s="217">
        <v>45860</v>
      </c>
      <c r="F13" s="217" t="str">
        <f>HLOOKUP(WEEKDAY(E13,2),data!$A$1:$G$2,2)</f>
        <v>(화)</v>
      </c>
      <c r="G13" s="165" t="s">
        <v>3713</v>
      </c>
      <c r="H13" s="150">
        <v>2</v>
      </c>
      <c r="I13" s="152" t="s">
        <v>3722</v>
      </c>
      <c r="J13" s="190" t="s">
        <v>1075</v>
      </c>
      <c r="K13" s="150">
        <v>3</v>
      </c>
      <c r="L13" s="153">
        <f>VLOOKUP(J13,'사업장현황(25하)'!$A$2:$T$1836,13,FALSE)</f>
        <v>3051899553</v>
      </c>
      <c r="M13" s="150" t="str">
        <f>VLOOKUP(J13,'사업장현황(25하)'!$A$2:$T$1836,14,FALSE)</f>
        <v>30518995530</v>
      </c>
      <c r="N13" s="152" t="str">
        <f>VLOOKUP(J13,'사업장현황(25하)'!$A$2:$T$1836,2,FALSE)</f>
        <v>박종대</v>
      </c>
      <c r="O13" s="152" t="str">
        <f>VLOOKUP(J13,'사업장현황(25하)'!$A$2:$T$1836,4,FALSE)</f>
        <v>대전광역시 대덕구 대화로 16 (대화동)</v>
      </c>
      <c r="P13" s="150" t="str">
        <f>VLOOKUP(J13,'사업장현황(25하)'!$A$2:$T$1836,6,FALSE)</f>
        <v>042-636-0363</v>
      </c>
      <c r="Q13" s="150" t="str">
        <f>VLOOKUP(J13,'사업장현황(25하)'!$A$2:$T$1836,7,FALSE)</f>
        <v>042-636-0364</v>
      </c>
      <c r="R13" s="150" t="str">
        <f>VLOOKUP(J13,'사업장현황(25하)'!$A$2:$T$1836,8,FALSE)</f>
        <v>박종대</v>
      </c>
      <c r="S13" s="150" t="str">
        <f>VLOOKUP(J13,'사업장현황(25하)'!$A$2:$T$1836,9,FALSE)</f>
        <v>대표</v>
      </c>
      <c r="T13" s="150" t="str">
        <f>VLOOKUP(J13,'사업장현황(25하)'!$A$2:$T$1836,10,FALSE)</f>
        <v>010-5092-0364</v>
      </c>
      <c r="U13" s="152" t="str">
        <f>VLOOKUP(J13,'사업장현황(25하)'!$A$2:$T$1836,12,FALSE)</f>
        <v>pppt0364@hanmail.net</v>
      </c>
      <c r="V13" s="217" t="s">
        <v>3974</v>
      </c>
      <c r="W13" s="151" t="s">
        <v>3975</v>
      </c>
      <c r="X13" s="151" t="str">
        <f>VLOOKUP(J13,'사업장현황(25하)'!$A$2:$T$1836,11,FALSE)</f>
        <v>pppt0364@hanmail.net</v>
      </c>
      <c r="Y13" s="154"/>
      <c r="Z13" s="155"/>
      <c r="AA13" s="155"/>
      <c r="AB13" s="155"/>
      <c r="AC13" s="155">
        <f t="shared" si="2"/>
        <v>0</v>
      </c>
      <c r="AD13" s="217"/>
      <c r="AE13" s="155"/>
      <c r="AF13" s="217"/>
      <c r="AG13" s="155"/>
      <c r="AH13" s="145">
        <f t="shared" si="1"/>
        <v>0</v>
      </c>
      <c r="AI13" s="156"/>
      <c r="AJ13" s="157" t="s">
        <v>5789</v>
      </c>
    </row>
    <row r="14" spans="1:99" s="168" customFormat="1" ht="24.95" customHeight="1">
      <c r="A14" s="158" t="str">
        <f t="shared" si="0"/>
        <v>대-164</v>
      </c>
      <c r="B14" s="150">
        <v>164</v>
      </c>
      <c r="C14" s="150">
        <v>12</v>
      </c>
      <c r="D14" s="313" t="s">
        <v>3741</v>
      </c>
      <c r="E14" s="217">
        <v>45860</v>
      </c>
      <c r="F14" s="217" t="str">
        <f>HLOOKUP(WEEKDAY(E14,2),data!$A$1:$G$2,2)</f>
        <v>(화)</v>
      </c>
      <c r="G14" s="165" t="s">
        <v>3721</v>
      </c>
      <c r="H14" s="150">
        <v>2</v>
      </c>
      <c r="I14" s="152" t="s">
        <v>3722</v>
      </c>
      <c r="J14" s="190" t="s">
        <v>1567</v>
      </c>
      <c r="K14" s="150">
        <v>1</v>
      </c>
      <c r="L14" s="153">
        <f>VLOOKUP(J14,'사업장현황(25하)'!$A$2:$T$1836,13,FALSE)</f>
        <v>3180131226</v>
      </c>
      <c r="M14" s="150" t="str">
        <f>VLOOKUP(J14,'사업장현황(25하)'!$A$2:$T$1836,14,FALSE)</f>
        <v>31801312260</v>
      </c>
      <c r="N14" s="152" t="str">
        <f>VLOOKUP(J14,'사업장현황(25하)'!$A$2:$T$1836,2,FALSE)</f>
        <v>홍돈기</v>
      </c>
      <c r="O14" s="152" t="str">
        <f>VLOOKUP(J14,'사업장현황(25하)'!$A$2:$T$1836,4,FALSE)</f>
        <v>대전광역시 대덕구 대화로52번길 162 (대화동)</v>
      </c>
      <c r="P14" s="150" t="str">
        <f>VLOOKUP(J14,'사업장현황(25하)'!$A$2:$T$1836,6,FALSE)</f>
        <v>042-625-1919</v>
      </c>
      <c r="Q14" s="150" t="str">
        <f>VLOOKUP(J14,'사업장현황(25하)'!$A$2:$T$1836,7,FALSE)</f>
        <v>042-625-5262</v>
      </c>
      <c r="R14" s="150" t="str">
        <f>VLOOKUP(J14,'사업장현황(25하)'!$A$2:$T$1836,8,FALSE)</f>
        <v>홍돈기</v>
      </c>
      <c r="S14" s="150" t="str">
        <f>VLOOKUP(J14,'사업장현황(25하)'!$A$2:$T$1836,9,FALSE)</f>
        <v>대표</v>
      </c>
      <c r="T14" s="150" t="str">
        <f>VLOOKUP(J14,'사업장현황(25하)'!$A$2:$T$1836,10,FALSE)</f>
        <v>010-4472-7913</v>
      </c>
      <c r="U14" s="152" t="str">
        <f>VLOOKUP(J14,'사업장현황(25하)'!$A$2:$T$1836,12,FALSE)</f>
        <v>ddd0225@naver.com</v>
      </c>
      <c r="V14" s="217" t="s">
        <v>3974</v>
      </c>
      <c r="W14" s="151" t="s">
        <v>3975</v>
      </c>
      <c r="X14" s="151" t="str">
        <f>VLOOKUP(J14,'사업장현황(25하)'!$A$2:$T$1836,11,FALSE)</f>
        <v>ddd0225@naver.com</v>
      </c>
      <c r="Y14" s="151"/>
      <c r="Z14" s="155"/>
      <c r="AA14" s="155"/>
      <c r="AB14" s="155"/>
      <c r="AC14" s="155">
        <f t="shared" si="2"/>
        <v>0</v>
      </c>
      <c r="AD14" s="217"/>
      <c r="AE14" s="155"/>
      <c r="AF14" s="217"/>
      <c r="AG14" s="155"/>
      <c r="AH14" s="145">
        <f t="shared" si="1"/>
        <v>0</v>
      </c>
      <c r="AI14" s="156"/>
      <c r="AJ14" s="157" t="s">
        <v>7472</v>
      </c>
      <c r="CE14" s="169"/>
      <c r="CU14" s="170"/>
    </row>
    <row r="15" spans="1:99" s="168" customFormat="1" ht="24.95" customHeight="1">
      <c r="A15" s="158" t="str">
        <f t="shared" si="0"/>
        <v>대-165</v>
      </c>
      <c r="B15" s="150">
        <v>165</v>
      </c>
      <c r="C15" s="150">
        <v>13</v>
      </c>
      <c r="D15" s="313" t="s">
        <v>3769</v>
      </c>
      <c r="E15" s="217">
        <v>45861</v>
      </c>
      <c r="F15" s="217" t="str">
        <f>HLOOKUP(WEEKDAY(E15,2),data!$A$1:$G$2,2)</f>
        <v>(수)</v>
      </c>
      <c r="G15" s="150" t="s">
        <v>2736</v>
      </c>
      <c r="H15" s="150">
        <v>2</v>
      </c>
      <c r="I15" s="152" t="s">
        <v>3722</v>
      </c>
      <c r="J15" s="190" t="s">
        <v>3781</v>
      </c>
      <c r="K15" s="150">
        <v>9</v>
      </c>
      <c r="L15" s="153">
        <f>VLOOKUP(J15,'사업장현황(25하)'!$A$2:$T$1836,13,FALSE)</f>
        <v>3058190707</v>
      </c>
      <c r="M15" s="150" t="str">
        <f>VLOOKUP(J15,'사업장현황(25하)'!$A$2:$T$1836,14,FALSE)</f>
        <v>30581907070</v>
      </c>
      <c r="N15" s="152" t="str">
        <f>VLOOKUP(J15,'사업장현황(25하)'!$A$2:$T$1836,2,FALSE)</f>
        <v>조일석</v>
      </c>
      <c r="O15" s="152" t="str">
        <f>VLOOKUP(J15,'사업장현황(25하)'!$A$2:$T$1836,4,FALSE)</f>
        <v>대전광역시 동구 대종로 27 (대성동)</v>
      </c>
      <c r="P15" s="150" t="str">
        <f>VLOOKUP(J15,'사업장현황(25하)'!$A$2:$T$1836,6,FALSE)</f>
        <v>042-274-4972</v>
      </c>
      <c r="Q15" s="150" t="str">
        <f>VLOOKUP(J15,'사업장현황(25하)'!$A$2:$T$1836,7,FALSE)</f>
        <v>042-274-4012</v>
      </c>
      <c r="R15" s="150" t="str">
        <f>VLOOKUP(J15,'사업장현황(25하)'!$A$2:$T$1836,8,FALSE)</f>
        <v>조일석</v>
      </c>
      <c r="S15" s="150" t="str">
        <f>VLOOKUP(J15,'사업장현황(25하)'!$A$2:$T$1836,9,FALSE)</f>
        <v>대표</v>
      </c>
      <c r="T15" s="150" t="str">
        <f>VLOOKUP(J15,'사업장현황(25하)'!$A$2:$T$1836,10,FALSE)</f>
        <v>010-5421-0720</v>
      </c>
      <c r="U15" s="152" t="str">
        <f>VLOOKUP(J15,'사업장현황(25하)'!$A$2:$T$1836,12,FALSE)</f>
        <v>hyunwoo4210720@naver.com</v>
      </c>
      <c r="V15" s="217"/>
      <c r="W15" s="151"/>
      <c r="X15" s="151" t="str">
        <f>VLOOKUP(J15,'사업장현황(25하)'!$A$2:$T$1836,11,FALSE)</f>
        <v>hyunwoo4210720@naver.com</v>
      </c>
      <c r="Y15" s="154"/>
      <c r="Z15" s="155"/>
      <c r="AA15" s="155"/>
      <c r="AB15" s="155"/>
      <c r="AC15" s="155">
        <f t="shared" si="2"/>
        <v>0</v>
      </c>
      <c r="AD15" s="217"/>
      <c r="AE15" s="155"/>
      <c r="AF15" s="217"/>
      <c r="AG15" s="155"/>
      <c r="AH15" s="145">
        <f t="shared" si="1"/>
        <v>0</v>
      </c>
      <c r="AI15" s="156"/>
      <c r="AJ15" s="157" t="s">
        <v>5526</v>
      </c>
      <c r="CE15" s="169"/>
      <c r="CU15" s="170"/>
    </row>
    <row r="16" spans="1:99" s="168" customFormat="1" ht="24.95" customHeight="1">
      <c r="A16" s="158" t="str">
        <f t="shared" si="0"/>
        <v>대-166</v>
      </c>
      <c r="B16" s="150">
        <v>166</v>
      </c>
      <c r="C16" s="150">
        <v>14</v>
      </c>
      <c r="D16" s="313" t="s">
        <v>3770</v>
      </c>
      <c r="E16" s="217">
        <v>45861</v>
      </c>
      <c r="F16" s="217" t="str">
        <f>HLOOKUP(WEEKDAY(E16,2),data!$A$1:$G$2,2)</f>
        <v>(수)</v>
      </c>
      <c r="G16" s="150" t="s">
        <v>3719</v>
      </c>
      <c r="H16" s="150">
        <v>2</v>
      </c>
      <c r="I16" s="152" t="s">
        <v>3722</v>
      </c>
      <c r="J16" s="190" t="s">
        <v>1404</v>
      </c>
      <c r="K16" s="150">
        <v>21</v>
      </c>
      <c r="L16" s="153">
        <f>VLOOKUP(J16,'사업장현황(25하)'!$A$2:$T$1836,13,FALSE)</f>
        <v>3058622015</v>
      </c>
      <c r="M16" s="150" t="str">
        <f>VLOOKUP(J16,'사업장현황(25하)'!$A$2:$T$1836,14,FALSE)</f>
        <v>30586220150</v>
      </c>
      <c r="N16" s="152" t="str">
        <f>VLOOKUP(J16,'사업장현황(25하)'!$A$2:$T$1836,2,FALSE)</f>
        <v>장영우</v>
      </c>
      <c r="O16" s="152" t="str">
        <f>VLOOKUP(J16,'사업장현황(25하)'!$A$2:$T$1836,4,FALSE)</f>
        <v>대전광역시 동구 대전로 265 (대성동)</v>
      </c>
      <c r="P16" s="150" t="str">
        <f>VLOOKUP(J16,'사업장현황(25하)'!$A$2:$T$1836,6,FALSE)</f>
        <v>042-282-1500</v>
      </c>
      <c r="Q16" s="150" t="str">
        <f>VLOOKUP(J16,'사업장현황(25하)'!$A$2:$T$1836,7,FALSE)</f>
        <v>042-282-1502</v>
      </c>
      <c r="R16" s="150" t="str">
        <f>VLOOKUP(J16,'사업장현황(25하)'!$A$2:$T$1836,8,FALSE)</f>
        <v>신예순</v>
      </c>
      <c r="S16" s="150" t="str">
        <f>VLOOKUP(J16,'사업장현황(25하)'!$A$2:$T$1836,9,FALSE)</f>
        <v>과장</v>
      </c>
      <c r="T16" s="150" t="str">
        <f>VLOOKUP(J16,'사업장현황(25하)'!$A$2:$T$1836,10,FALSE)</f>
        <v>010-2680-9096</v>
      </c>
      <c r="U16" s="152" t="str">
        <f>VLOOKUP(J16,'사업장현황(25하)'!$A$2:$T$1836,12,FALSE)</f>
        <v>jyu9839@hanmail.net</v>
      </c>
      <c r="V16" s="217"/>
      <c r="W16" s="151"/>
      <c r="X16" s="151" t="str">
        <f>VLOOKUP(J16,'사업장현황(25하)'!$A$2:$T$1836,11,FALSE)</f>
        <v>jyu9839@hanmail.net</v>
      </c>
      <c r="Y16" s="151"/>
      <c r="Z16" s="155"/>
      <c r="AA16" s="155"/>
      <c r="AB16" s="155"/>
      <c r="AC16" s="155">
        <f t="shared" si="2"/>
        <v>0</v>
      </c>
      <c r="AD16" s="217"/>
      <c r="AE16" s="155"/>
      <c r="AF16" s="217"/>
      <c r="AG16" s="155"/>
      <c r="AH16" s="145">
        <f t="shared" si="1"/>
        <v>0</v>
      </c>
      <c r="AI16" s="156"/>
      <c r="AJ16" s="157" t="s">
        <v>5687</v>
      </c>
      <c r="CE16" s="169"/>
      <c r="CU16" s="170"/>
    </row>
    <row r="17" spans="1:99" s="168" customFormat="1" ht="24.95" customHeight="1">
      <c r="A17" s="158" t="str">
        <f t="shared" si="0"/>
        <v>대-167</v>
      </c>
      <c r="B17" s="150">
        <v>167</v>
      </c>
      <c r="C17" s="150">
        <v>15</v>
      </c>
      <c r="D17" s="313" t="s">
        <v>3770</v>
      </c>
      <c r="E17" s="217">
        <v>45861</v>
      </c>
      <c r="F17" s="217" t="str">
        <f>HLOOKUP(WEEKDAY(E17,2),data!$A$1:$G$2,2)</f>
        <v>(수)</v>
      </c>
      <c r="G17" s="165" t="s">
        <v>2738</v>
      </c>
      <c r="H17" s="150">
        <v>2</v>
      </c>
      <c r="I17" s="152" t="s">
        <v>3722</v>
      </c>
      <c r="J17" s="190" t="s">
        <v>54</v>
      </c>
      <c r="K17" s="150">
        <v>3</v>
      </c>
      <c r="L17" s="153">
        <f>VLOOKUP(J17,'사업장현황(25하)'!$A$2:$T$1836,13,FALSE)</f>
        <v>3053045802</v>
      </c>
      <c r="M17" s="150" t="str">
        <f>VLOOKUP(J17,'사업장현황(25하)'!$A$2:$T$1836,14,FALSE)</f>
        <v>30530458020</v>
      </c>
      <c r="N17" s="152" t="str">
        <f>VLOOKUP(J17,'사업장현황(25하)'!$A$2:$T$1836,2,FALSE)</f>
        <v>서현수</v>
      </c>
      <c r="O17" s="152" t="str">
        <f>VLOOKUP(J17,'사업장현황(25하)'!$A$2:$T$1836,4,FALSE)</f>
        <v>대전광역시 동구 대전천동로 62 (대성동)</v>
      </c>
      <c r="P17" s="150" t="str">
        <f>VLOOKUP(J17,'사업장현황(25하)'!$A$2:$T$1836,6,FALSE)</f>
        <v>042-271-0330</v>
      </c>
      <c r="Q17" s="150" t="str">
        <f>VLOOKUP(J17,'사업장현황(25하)'!$A$2:$T$1836,7,FALSE)</f>
        <v>042-273-3485</v>
      </c>
      <c r="R17" s="150" t="str">
        <f>VLOOKUP(J17,'사업장현황(25하)'!$A$2:$T$1836,8,FALSE)</f>
        <v>서현수</v>
      </c>
      <c r="S17" s="150" t="str">
        <f>VLOOKUP(J17,'사업장현황(25하)'!$A$2:$T$1836,9,FALSE)</f>
        <v>대표</v>
      </c>
      <c r="T17" s="150" t="str">
        <f>VLOOKUP(J17,'사업장현황(25하)'!$A$2:$T$1836,10,FALSE)</f>
        <v>010-5423-0679</v>
      </c>
      <c r="U17" s="152" t="str">
        <f>VLOOKUP(J17,'사업장현황(25하)'!$A$2:$T$1836,12,FALSE)</f>
        <v>seo01225@naver.com</v>
      </c>
      <c r="V17" s="217"/>
      <c r="W17" s="151"/>
      <c r="X17" s="151" t="str">
        <f>VLOOKUP(J17,'사업장현황(25하)'!$A$2:$T$1836,11,FALSE)</f>
        <v>SE04394344@hometax.go.kr</v>
      </c>
      <c r="Y17" s="154"/>
      <c r="Z17" s="155"/>
      <c r="AA17" s="155"/>
      <c r="AB17" s="155"/>
      <c r="AC17" s="155">
        <f t="shared" si="2"/>
        <v>0</v>
      </c>
      <c r="AD17" s="217"/>
      <c r="AE17" s="155"/>
      <c r="AF17" s="217"/>
      <c r="AG17" s="155"/>
      <c r="AH17" s="145">
        <f t="shared" si="1"/>
        <v>0</v>
      </c>
      <c r="AI17" s="156"/>
      <c r="AJ17" s="157" t="s">
        <v>7477</v>
      </c>
      <c r="CE17" s="169"/>
      <c r="CU17" s="170"/>
    </row>
    <row r="18" spans="1:99" s="168" customFormat="1" ht="24.95" customHeight="1">
      <c r="A18" s="158" t="str">
        <f t="shared" si="0"/>
        <v>대-168</v>
      </c>
      <c r="B18" s="150">
        <v>168</v>
      </c>
      <c r="C18" s="150">
        <v>16</v>
      </c>
      <c r="D18" s="313" t="s">
        <v>3771</v>
      </c>
      <c r="E18" s="217">
        <v>45861</v>
      </c>
      <c r="F18" s="217" t="str">
        <f>HLOOKUP(WEEKDAY(E18,2),data!$A$1:$G$2,2)</f>
        <v>(수)</v>
      </c>
      <c r="G18" s="165" t="s">
        <v>3718</v>
      </c>
      <c r="H18" s="150">
        <v>2</v>
      </c>
      <c r="I18" s="152" t="s">
        <v>3722</v>
      </c>
      <c r="J18" s="190" t="s">
        <v>1048</v>
      </c>
      <c r="K18" s="150">
        <v>12</v>
      </c>
      <c r="L18" s="153">
        <f>VLOOKUP(J18,'사업장현황(25하)'!$A$2:$T$1836,13,FALSE)</f>
        <v>3068131720</v>
      </c>
      <c r="M18" s="150" t="str">
        <f>VLOOKUP(J18,'사업장현황(25하)'!$A$2:$T$1836,14,FALSE)</f>
        <v>30681317200</v>
      </c>
      <c r="N18" s="152" t="str">
        <f>VLOOKUP(J18,'사업장현황(25하)'!$A$2:$T$1836,2,FALSE)</f>
        <v>최남식</v>
      </c>
      <c r="O18" s="152" t="str">
        <f>VLOOKUP(J18,'사업장현황(25하)'!$A$2:$T$1836,4,FALSE)</f>
        <v>대전광역시 대덕구 대화로 101 (대화동)</v>
      </c>
      <c r="P18" s="150" t="str">
        <f>VLOOKUP(J18,'사업장현황(25하)'!$A$2:$T$1836,6,FALSE)</f>
        <v>042-627-5600</v>
      </c>
      <c r="Q18" s="150" t="str">
        <f>VLOOKUP(J18,'사업장현황(25하)'!$A$2:$T$1836,7,FALSE)</f>
        <v>042-627-2995</v>
      </c>
      <c r="R18" s="150" t="str">
        <f>VLOOKUP(J18,'사업장현황(25하)'!$A$2:$T$1836,8,FALSE)</f>
        <v>최남식</v>
      </c>
      <c r="S18" s="150" t="str">
        <f>VLOOKUP(J18,'사업장현황(25하)'!$A$2:$T$1836,9,FALSE)</f>
        <v>대표</v>
      </c>
      <c r="T18" s="150" t="str">
        <f>VLOOKUP(J18,'사업장현황(25하)'!$A$2:$T$1836,10,FALSE)</f>
        <v>010-5424-9766</v>
      </c>
      <c r="U18" s="152" t="str">
        <f>VLOOKUP(J18,'사업장현황(25하)'!$A$2:$T$1836,12,FALSE)</f>
        <v>ksjs1108@nate.com</v>
      </c>
      <c r="V18" s="217" t="s">
        <v>3974</v>
      </c>
      <c r="W18" s="151" t="s">
        <v>3975</v>
      </c>
      <c r="X18" s="151" t="str">
        <f>VLOOKUP(J18,'사업장현황(25하)'!$A$2:$T$1836,11,FALSE)</f>
        <v>cns5600@bill36524.com</v>
      </c>
      <c r="Y18" s="151"/>
      <c r="Z18" s="155"/>
      <c r="AA18" s="155"/>
      <c r="AB18" s="155"/>
      <c r="AC18" s="155">
        <f t="shared" si="2"/>
        <v>0</v>
      </c>
      <c r="AD18" s="217"/>
      <c r="AE18" s="155"/>
      <c r="AF18" s="217"/>
      <c r="AG18" s="155"/>
      <c r="AH18" s="145">
        <f t="shared" si="1"/>
        <v>0</v>
      </c>
      <c r="AI18" s="156"/>
      <c r="AJ18" s="157" t="s">
        <v>6115</v>
      </c>
      <c r="CE18" s="169"/>
      <c r="CU18" s="170"/>
    </row>
    <row r="19" spans="1:99" s="168" customFormat="1" ht="24.95" customHeight="1">
      <c r="A19" s="158" t="str">
        <f t="shared" si="0"/>
        <v>대-169</v>
      </c>
      <c r="B19" s="150">
        <v>169</v>
      </c>
      <c r="C19" s="150">
        <v>17</v>
      </c>
      <c r="D19" s="313" t="s">
        <v>3772</v>
      </c>
      <c r="E19" s="217">
        <v>45861</v>
      </c>
      <c r="F19" s="217" t="str">
        <f>HLOOKUP(WEEKDAY(E19,2),data!$A$1:$G$2,2)</f>
        <v>(수)</v>
      </c>
      <c r="G19" s="165" t="s">
        <v>2735</v>
      </c>
      <c r="H19" s="150">
        <v>2</v>
      </c>
      <c r="I19" s="152" t="s">
        <v>3722</v>
      </c>
      <c r="J19" s="190" t="s">
        <v>192</v>
      </c>
      <c r="K19" s="150">
        <v>5</v>
      </c>
      <c r="L19" s="153">
        <f>VLOOKUP(J19,'사업장현황(25하)'!$A$2:$T$1836,13,FALSE)</f>
        <v>3141420824</v>
      </c>
      <c r="M19" s="150" t="str">
        <f>VLOOKUP(J19,'사업장현황(25하)'!$A$2:$T$1836,14,FALSE)</f>
        <v>31414208240</v>
      </c>
      <c r="N19" s="152" t="str">
        <f>VLOOKUP(J19,'사업장현황(25하)'!$A$2:$T$1836,2,FALSE)</f>
        <v>정형기</v>
      </c>
      <c r="O19" s="152" t="str">
        <f>VLOOKUP(J19,'사업장현황(25하)'!$A$2:$T$1836,4,FALSE)</f>
        <v>대전광역시 대덕구 대화로 24 (대화동)</v>
      </c>
      <c r="P19" s="150" t="str">
        <f>VLOOKUP(J19,'사업장현황(25하)'!$A$2:$T$1836,6,FALSE)</f>
        <v>042-627-6100</v>
      </c>
      <c r="Q19" s="150" t="str">
        <f>VLOOKUP(J19,'사업장현황(25하)'!$A$2:$T$1836,7,FALSE)</f>
        <v>042-627-6101</v>
      </c>
      <c r="R19" s="150" t="str">
        <f>VLOOKUP(J19,'사업장현황(25하)'!$A$2:$T$1836,8,FALSE)</f>
        <v>한성수</v>
      </c>
      <c r="S19" s="150" t="str">
        <f>VLOOKUP(J19,'사업장현황(25하)'!$A$2:$T$1836,9,FALSE)</f>
        <v>부장</v>
      </c>
      <c r="T19" s="150" t="str">
        <f>VLOOKUP(J19,'사업장현황(25하)'!$A$2:$T$1836,10,FALSE)</f>
        <v>010-2967-1900</v>
      </c>
      <c r="U19" s="152" t="str">
        <f>VLOOKUP(J19,'사업장현황(25하)'!$A$2:$T$1836,12,FALSE)</f>
        <v>jhg1128@hanmail.net</v>
      </c>
      <c r="V19" s="217" t="s">
        <v>3974</v>
      </c>
      <c r="W19" s="151" t="s">
        <v>3975</v>
      </c>
      <c r="X19" s="151" t="str">
        <f>VLOOKUP(J19,'사업장현황(25하)'!$A$2:$T$1836,11,FALSE)</f>
        <v>jhg1128@hanmail.net</v>
      </c>
      <c r="Y19" s="154"/>
      <c r="Z19" s="155"/>
      <c r="AA19" s="155"/>
      <c r="AB19" s="155"/>
      <c r="AC19" s="155">
        <f t="shared" si="2"/>
        <v>0</v>
      </c>
      <c r="AD19" s="217"/>
      <c r="AE19" s="155"/>
      <c r="AF19" s="217"/>
      <c r="AG19" s="155"/>
      <c r="AH19" s="145">
        <f t="shared" si="1"/>
        <v>0</v>
      </c>
      <c r="AI19" s="156"/>
      <c r="AJ19" s="157" t="s">
        <v>6472</v>
      </c>
      <c r="CE19" s="169"/>
      <c r="CU19" s="170"/>
    </row>
    <row r="20" spans="1:99" s="158" customFormat="1" ht="24.95" customHeight="1">
      <c r="A20" s="158" t="str">
        <f t="shared" si="0"/>
        <v>대-170</v>
      </c>
      <c r="B20" s="150">
        <v>170</v>
      </c>
      <c r="C20" s="150">
        <v>18</v>
      </c>
      <c r="D20" s="313" t="s">
        <v>3773</v>
      </c>
      <c r="E20" s="217">
        <v>45861</v>
      </c>
      <c r="F20" s="217" t="str">
        <f>HLOOKUP(WEEKDAY(E20,2),data!$A$1:$G$2,2)</f>
        <v>(수)</v>
      </c>
      <c r="G20" s="165" t="s">
        <v>2737</v>
      </c>
      <c r="H20" s="150">
        <v>2</v>
      </c>
      <c r="I20" s="152" t="s">
        <v>3722</v>
      </c>
      <c r="J20" s="190" t="s">
        <v>1080</v>
      </c>
      <c r="K20" s="150">
        <v>9</v>
      </c>
      <c r="L20" s="153">
        <f>VLOOKUP(J20,'사업장현황(25하)'!$A$2:$T$1836,13,FALSE)</f>
        <v>3060321618</v>
      </c>
      <c r="M20" s="150" t="str">
        <f>VLOOKUP(J20,'사업장현황(25하)'!$A$2:$T$1836,14,FALSE)</f>
        <v>30603216180</v>
      </c>
      <c r="N20" s="152" t="str">
        <f>VLOOKUP(J20,'사업장현황(25하)'!$A$2:$T$1836,2,FALSE)</f>
        <v>박흥기</v>
      </c>
      <c r="O20" s="152" t="str">
        <f>VLOOKUP(J20,'사업장현황(25하)'!$A$2:$T$1836,4,FALSE)</f>
        <v>대전광역시 대덕구 대화로119번길 17 (대화동)</v>
      </c>
      <c r="P20" s="150" t="str">
        <f>VLOOKUP(J20,'사업장현황(25하)'!$A$2:$T$1836,6,FALSE)</f>
        <v>042-633-7778</v>
      </c>
      <c r="Q20" s="150" t="str">
        <f>VLOOKUP(J20,'사업장현황(25하)'!$A$2:$T$1836,7,FALSE)</f>
        <v>0505-116-3123</v>
      </c>
      <c r="R20" s="150" t="str">
        <f>VLOOKUP(J20,'사업장현황(25하)'!$A$2:$T$1836,8,FALSE)</f>
        <v>박흥기</v>
      </c>
      <c r="S20" s="150" t="str">
        <f>VLOOKUP(J20,'사업장현황(25하)'!$A$2:$T$1836,9,FALSE)</f>
        <v>대표</v>
      </c>
      <c r="T20" s="150" t="str">
        <f>VLOOKUP(J20,'사업장현황(25하)'!$A$2:$T$1836,10,FALSE)</f>
        <v>010-3118-9678</v>
      </c>
      <c r="U20" s="152" t="str">
        <f>VLOOKUP(J20,'사업장현황(25하)'!$A$2:$T$1836,12,FALSE)</f>
        <v>yhr2100@daum.net</v>
      </c>
      <c r="V20" s="217" t="s">
        <v>3974</v>
      </c>
      <c r="W20" s="151" t="s">
        <v>3975</v>
      </c>
      <c r="X20" s="151" t="str">
        <f>VLOOKUP(J20,'사업장현황(25하)'!$A$2:$T$1836,11,FALSE)</f>
        <v>yhr2100@daum.net</v>
      </c>
      <c r="Y20" s="151"/>
      <c r="Z20" s="155"/>
      <c r="AA20" s="155"/>
      <c r="AB20" s="155"/>
      <c r="AC20" s="155">
        <f t="shared" si="2"/>
        <v>0</v>
      </c>
      <c r="AD20" s="217"/>
      <c r="AE20" s="155"/>
      <c r="AF20" s="217"/>
      <c r="AG20" s="155"/>
      <c r="AH20" s="145">
        <f t="shared" si="1"/>
        <v>0</v>
      </c>
      <c r="AI20" s="156"/>
      <c r="AJ20" s="157" t="s">
        <v>7223</v>
      </c>
    </row>
    <row r="21" spans="1:99" s="158" customFormat="1" ht="24.95" customHeight="1">
      <c r="A21" s="158" t="str">
        <f t="shared" si="0"/>
        <v>대-171</v>
      </c>
      <c r="B21" s="150">
        <v>171</v>
      </c>
      <c r="C21" s="150">
        <v>19</v>
      </c>
      <c r="D21" s="313" t="s">
        <v>3774</v>
      </c>
      <c r="E21" s="217">
        <v>45862</v>
      </c>
      <c r="F21" s="217" t="str">
        <f>HLOOKUP(WEEKDAY(E21,2),data!$A$1:$G$2,2)</f>
        <v>(목)</v>
      </c>
      <c r="G21" s="150" t="s">
        <v>2736</v>
      </c>
      <c r="H21" s="150">
        <v>2</v>
      </c>
      <c r="I21" s="152" t="s">
        <v>3722</v>
      </c>
      <c r="J21" s="190" t="s">
        <v>95</v>
      </c>
      <c r="K21" s="150">
        <v>4</v>
      </c>
      <c r="L21" s="153">
        <f>VLOOKUP(J21,'사업장현황(25하)'!$A$2:$T$1836,13,FALSE)</f>
        <v>3180150543</v>
      </c>
      <c r="M21" s="150" t="str">
        <f>VLOOKUP(J21,'사업장현황(25하)'!$A$2:$T$1836,14,FALSE)</f>
        <v>31801505430</v>
      </c>
      <c r="N21" s="152" t="str">
        <f>VLOOKUP(J21,'사업장현황(25하)'!$A$2:$T$1836,2,FALSE)</f>
        <v>석용길</v>
      </c>
      <c r="O21" s="152" t="str">
        <f>VLOOKUP(J21,'사업장현황(25하)'!$A$2:$T$1836,4,FALSE)</f>
        <v>대전광역시 대덕구 산업단지로87번길 21 (신일동)</v>
      </c>
      <c r="P21" s="150" t="str">
        <f>VLOOKUP(J21,'사업장현황(25하)'!$A$2:$T$1836,6,FALSE)</f>
        <v>042-623-2771</v>
      </c>
      <c r="Q21" s="150" t="str">
        <f>VLOOKUP(J21,'사업장현황(25하)'!$A$2:$T$1836,7,FALSE)</f>
        <v>042-935-2771</v>
      </c>
      <c r="R21" s="150" t="str">
        <f>VLOOKUP(J21,'사업장현황(25하)'!$A$2:$T$1836,8,FALSE)</f>
        <v>석용길</v>
      </c>
      <c r="S21" s="150" t="str">
        <f>VLOOKUP(J21,'사업장현황(25하)'!$A$2:$T$1836,9,FALSE)</f>
        <v>대표</v>
      </c>
      <c r="T21" s="150" t="str">
        <f>VLOOKUP(J21,'사업장현황(25하)'!$A$2:$T$1836,10,FALSE)</f>
        <v>010-9447-2772</v>
      </c>
      <c r="U21" s="152" t="str">
        <f>VLOOKUP(J21,'사업장현황(25하)'!$A$2:$T$1836,12,FALSE)</f>
        <v>보고서 이메일전송 원하지 않음</v>
      </c>
      <c r="V21" s="217"/>
      <c r="W21" s="151"/>
      <c r="X21" s="151" t="str">
        <f>VLOOKUP(J21,'사업장현황(25하)'!$A$2:$T$1836,11,FALSE)</f>
        <v>load2772@hometax.go.kr</v>
      </c>
      <c r="Y21" s="154"/>
      <c r="Z21" s="155"/>
      <c r="AA21" s="155"/>
      <c r="AB21" s="155"/>
      <c r="AC21" s="155">
        <f t="shared" si="2"/>
        <v>0</v>
      </c>
      <c r="AD21" s="217"/>
      <c r="AE21" s="155"/>
      <c r="AF21" s="217"/>
      <c r="AG21" s="155"/>
      <c r="AH21" s="145">
        <f t="shared" si="1"/>
        <v>0</v>
      </c>
      <c r="AI21" s="156"/>
      <c r="AJ21" s="157" t="s">
        <v>5562</v>
      </c>
    </row>
    <row r="22" spans="1:99" s="164" customFormat="1" ht="24.95" customHeight="1">
      <c r="A22" s="158" t="str">
        <f t="shared" si="0"/>
        <v>대-172</v>
      </c>
      <c r="B22" s="150">
        <v>172</v>
      </c>
      <c r="C22" s="150">
        <v>20</v>
      </c>
      <c r="D22" s="313" t="s">
        <v>3774</v>
      </c>
      <c r="E22" s="217">
        <v>45862</v>
      </c>
      <c r="F22" s="217" t="str">
        <f>HLOOKUP(WEEKDAY(E22,2),data!$A$1:$G$2,2)</f>
        <v>(목)</v>
      </c>
      <c r="G22" s="150" t="s">
        <v>3719</v>
      </c>
      <c r="H22" s="150">
        <v>2</v>
      </c>
      <c r="I22" s="152" t="s">
        <v>3722</v>
      </c>
      <c r="J22" s="190" t="s">
        <v>1722</v>
      </c>
      <c r="K22" s="150">
        <v>3</v>
      </c>
      <c r="L22" s="153">
        <f>VLOOKUP(J22,'사업장현황(25하)'!$A$2:$T$1836,13,FALSE)</f>
        <v>3142472092</v>
      </c>
      <c r="M22" s="150" t="str">
        <f>VLOOKUP(J22,'사업장현황(25하)'!$A$2:$T$1836,14,FALSE)</f>
        <v>31424720920</v>
      </c>
      <c r="N22" s="152" t="str">
        <f>VLOOKUP(J22,'사업장현황(25하)'!$A$2:$T$1836,2,FALSE)</f>
        <v>최내수</v>
      </c>
      <c r="O22" s="152" t="str">
        <f>VLOOKUP(J22,'사업장현황(25하)'!$A$2:$T$1836,4,FALSE)</f>
        <v>대전광역시 대덕구 산업단지로87번길 21 (신일동)</v>
      </c>
      <c r="P22" s="150" t="str">
        <f>VLOOKUP(J22,'사업장현황(25하)'!$A$2:$T$1836,6,FALSE)</f>
        <v>042-931-0014</v>
      </c>
      <c r="Q22" s="150" t="str">
        <f>VLOOKUP(J22,'사업장현황(25하)'!$A$2:$T$1836,7,FALSE)</f>
        <v>042-934-0054</v>
      </c>
      <c r="R22" s="150" t="str">
        <f>VLOOKUP(J22,'사업장현황(25하)'!$A$2:$T$1836,8,FALSE)</f>
        <v>최내수</v>
      </c>
      <c r="S22" s="150" t="str">
        <f>VLOOKUP(J22,'사업장현황(25하)'!$A$2:$T$1836,9,FALSE)</f>
        <v>대표</v>
      </c>
      <c r="T22" s="150" t="str">
        <f>VLOOKUP(J22,'사업장현황(25하)'!$A$2:$T$1836,10,FALSE)</f>
        <v>010-4433-5254</v>
      </c>
      <c r="U22" s="152" t="str">
        <f>VLOOKUP(J22,'사업장현황(25하)'!$A$2:$T$1836,12,FALSE)</f>
        <v>doek0014@daum.net</v>
      </c>
      <c r="V22" s="217"/>
      <c r="W22" s="151"/>
      <c r="X22" s="151" t="str">
        <f>VLOOKUP(J22,'사업장현황(25하)'!$A$2:$T$1836,11,FALSE)</f>
        <v>ds0014@bill36524.com</v>
      </c>
      <c r="Y22" s="151"/>
      <c r="Z22" s="155"/>
      <c r="AA22" s="155"/>
      <c r="AB22" s="155"/>
      <c r="AC22" s="155">
        <f t="shared" si="2"/>
        <v>0</v>
      </c>
      <c r="AD22" s="217"/>
      <c r="AE22" s="155"/>
      <c r="AF22" s="217"/>
      <c r="AG22" s="155"/>
      <c r="AH22" s="145">
        <f t="shared" si="1"/>
        <v>0</v>
      </c>
      <c r="AI22" s="156"/>
      <c r="AJ22" s="157" t="s">
        <v>5850</v>
      </c>
    </row>
    <row r="23" spans="1:99" s="164" customFormat="1" ht="24.95" customHeight="1">
      <c r="A23" s="158" t="str">
        <f t="shared" si="0"/>
        <v>대-173</v>
      </c>
      <c r="B23" s="150">
        <v>173</v>
      </c>
      <c r="C23" s="150">
        <v>21</v>
      </c>
      <c r="D23" s="313" t="s">
        <v>3775</v>
      </c>
      <c r="E23" s="217">
        <v>45862</v>
      </c>
      <c r="F23" s="217" t="str">
        <f>HLOOKUP(WEEKDAY(E23,2),data!$A$1:$G$2,2)</f>
        <v>(목)</v>
      </c>
      <c r="G23" s="165" t="s">
        <v>2738</v>
      </c>
      <c r="H23" s="150">
        <v>2</v>
      </c>
      <c r="I23" s="152" t="s">
        <v>3722</v>
      </c>
      <c r="J23" s="190" t="s">
        <v>1719</v>
      </c>
      <c r="K23" s="150">
        <v>14</v>
      </c>
      <c r="L23" s="153">
        <f>VLOOKUP(J23,'사업장현황(25하)'!$A$2:$T$1836,13,FALSE)</f>
        <v>3058137925</v>
      </c>
      <c r="M23" s="150" t="str">
        <f>VLOOKUP(J23,'사업장현황(25하)'!$A$2:$T$1836,14,FALSE)</f>
        <v>30581379250</v>
      </c>
      <c r="N23" s="152" t="str">
        <f>VLOOKUP(J23,'사업장현황(25하)'!$A$2:$T$1836,2,FALSE)</f>
        <v>남정현</v>
      </c>
      <c r="O23" s="152" t="str">
        <f>VLOOKUP(J23,'사업장현황(25하)'!$A$2:$T$1836,4,FALSE)</f>
        <v>대전광역시 대덕구 신일동로33번길 85 (신일동)</v>
      </c>
      <c r="P23" s="150" t="str">
        <f>VLOOKUP(J23,'사업장현황(25하)'!$A$2:$T$1836,6,FALSE)</f>
        <v>042-936-7777</v>
      </c>
      <c r="Q23" s="150" t="str">
        <f>VLOOKUP(J23,'사업장현황(25하)'!$A$2:$T$1836,7,FALSE)</f>
        <v>042-936-7704</v>
      </c>
      <c r="R23" s="150" t="str">
        <f>VLOOKUP(J23,'사업장현황(25하)'!$A$2:$T$1836,8,FALSE)</f>
        <v>남화수</v>
      </c>
      <c r="S23" s="150" t="str">
        <f>VLOOKUP(J23,'사업장현황(25하)'!$A$2:$T$1836,9,FALSE)</f>
        <v>서비스팀장</v>
      </c>
      <c r="T23" s="150" t="str">
        <f>VLOOKUP(J23,'사업장현황(25하)'!$A$2:$T$1836,10,FALSE)</f>
        <v>010-6410-4269</v>
      </c>
      <c r="U23" s="152" t="str">
        <f>VLOOKUP(J23,'사업장현황(25하)'!$A$2:$T$1836,12,FALSE)</f>
        <v>forkland@hanmail.net</v>
      </c>
      <c r="V23" s="217"/>
      <c r="W23" s="151"/>
      <c r="X23" s="151" t="str">
        <f>VLOOKUP(J23,'사업장현황(25하)'!$A$2:$T$1836,11,FALSE)</f>
        <v>forkland@hanmail.net</v>
      </c>
      <c r="Y23" s="154"/>
      <c r="Z23" s="155"/>
      <c r="AA23" s="155"/>
      <c r="AB23" s="155"/>
      <c r="AC23" s="155">
        <f t="shared" si="2"/>
        <v>0</v>
      </c>
      <c r="AD23" s="217"/>
      <c r="AE23" s="155"/>
      <c r="AF23" s="217"/>
      <c r="AG23" s="155"/>
      <c r="AH23" s="145">
        <f t="shared" si="1"/>
        <v>0</v>
      </c>
      <c r="AI23" s="156"/>
      <c r="AJ23" s="157" t="s">
        <v>5957</v>
      </c>
    </row>
    <row r="24" spans="1:99" s="164" customFormat="1" ht="24.95" customHeight="1">
      <c r="A24" s="158" t="str">
        <f t="shared" si="0"/>
        <v>대-174</v>
      </c>
      <c r="B24" s="150">
        <v>174</v>
      </c>
      <c r="C24" s="150">
        <v>22</v>
      </c>
      <c r="D24" s="313" t="s">
        <v>3777</v>
      </c>
      <c r="E24" s="217">
        <v>45862</v>
      </c>
      <c r="F24" s="217" t="str">
        <f>HLOOKUP(WEEKDAY(E24,2),data!$A$1:$G$2,2)</f>
        <v>(목)</v>
      </c>
      <c r="G24" s="165" t="s">
        <v>3718</v>
      </c>
      <c r="H24" s="150">
        <v>2</v>
      </c>
      <c r="I24" s="152" t="s">
        <v>3722</v>
      </c>
      <c r="J24" s="190" t="s">
        <v>3798</v>
      </c>
      <c r="K24" s="150">
        <v>17</v>
      </c>
      <c r="L24" s="153">
        <f>VLOOKUP(J24,'사업장현황(25하)'!$A$2:$T$1836,13,FALSE)</f>
        <v>5248701151</v>
      </c>
      <c r="M24" s="150" t="str">
        <f>VLOOKUP(J24,'사업장현황(25하)'!$A$2:$T$1836,14,FALSE)</f>
        <v>52487011510</v>
      </c>
      <c r="N24" s="152" t="str">
        <f>VLOOKUP(J24,'사업장현황(25하)'!$A$2:$T$1836,2,FALSE)</f>
        <v>김희동</v>
      </c>
      <c r="O24" s="152" t="str">
        <f>VLOOKUP(J24,'사업장현황(25하)'!$A$2:$T$1836,4,FALSE)</f>
        <v>대전광역시 유성구 계백로 937 (원내동)</v>
      </c>
      <c r="P24" s="150" t="str">
        <f>VLOOKUP(J24,'사업장현황(25하)'!$A$2:$T$1836,6,FALSE)</f>
        <v>042-544-2222</v>
      </c>
      <c r="Q24" s="150" t="str">
        <f>VLOOKUP(J24,'사업장현황(25하)'!$A$2:$T$1836,7,FALSE)</f>
        <v>042-544-4041</v>
      </c>
      <c r="R24" s="150" t="str">
        <f>VLOOKUP(J24,'사업장현황(25하)'!$A$2:$T$1836,8,FALSE)</f>
        <v>윤숙</v>
      </c>
      <c r="S24" s="150">
        <f>VLOOKUP(J24,'사업장현황(25하)'!$A$2:$T$1836,9,FALSE)</f>
        <v>0</v>
      </c>
      <c r="T24" s="150" t="str">
        <f>VLOOKUP(J24,'사업장현황(25하)'!$A$2:$T$1836,10,FALSE)</f>
        <v>010-9420-4100</v>
      </c>
      <c r="U24" s="152" t="str">
        <f>VLOOKUP(J24,'사업장현황(25하)'!$A$2:$T$1836,12,FALSE)</f>
        <v>보고서 이메일전송 원하지 않음</v>
      </c>
      <c r="V24" s="217">
        <v>45890</v>
      </c>
      <c r="W24" s="151" t="s">
        <v>2737</v>
      </c>
      <c r="X24" s="151" t="str">
        <f>VLOOKUP(J24,'사업장현황(25하)'!$A$2:$T$1836,11,FALSE)</f>
        <v>8800sun@hometax.go.kr</v>
      </c>
      <c r="Y24" s="151"/>
      <c r="Z24" s="155"/>
      <c r="AA24" s="155"/>
      <c r="AB24" s="155"/>
      <c r="AC24" s="155">
        <f t="shared" si="2"/>
        <v>0</v>
      </c>
      <c r="AD24" s="217"/>
      <c r="AE24" s="155"/>
      <c r="AF24" s="217"/>
      <c r="AG24" s="155"/>
      <c r="AH24" s="145">
        <f t="shared" si="1"/>
        <v>0</v>
      </c>
      <c r="AI24" s="156"/>
      <c r="AJ24" s="157" t="s">
        <v>5117</v>
      </c>
    </row>
    <row r="25" spans="1:99" s="164" customFormat="1" ht="24.95" customHeight="1">
      <c r="A25" s="158" t="str">
        <f t="shared" si="0"/>
        <v>대-175</v>
      </c>
      <c r="B25" s="150">
        <v>175</v>
      </c>
      <c r="C25" s="150">
        <v>23</v>
      </c>
      <c r="D25" s="313" t="s">
        <v>3778</v>
      </c>
      <c r="E25" s="217">
        <v>45862</v>
      </c>
      <c r="F25" s="217" t="str">
        <f>HLOOKUP(WEEKDAY(E25,2),data!$A$1:$G$2,2)</f>
        <v>(목)</v>
      </c>
      <c r="G25" s="165" t="s">
        <v>2735</v>
      </c>
      <c r="H25" s="150">
        <v>2</v>
      </c>
      <c r="I25" s="152" t="s">
        <v>3722</v>
      </c>
      <c r="J25" s="190" t="s">
        <v>3799</v>
      </c>
      <c r="K25" s="150">
        <v>18</v>
      </c>
      <c r="L25" s="153">
        <f>VLOOKUP(J25,'사업장현황(25하)'!$A$2:$T$1836,13,FALSE)</f>
        <v>3148622265</v>
      </c>
      <c r="M25" s="150" t="str">
        <f>VLOOKUP(J25,'사업장현황(25하)'!$A$2:$T$1836,14,FALSE)</f>
        <v>91405986771</v>
      </c>
      <c r="N25" s="152" t="str">
        <f>VLOOKUP(J25,'사업장현황(25하)'!$A$2:$T$1836,2,FALSE)</f>
        <v>박성권</v>
      </c>
      <c r="O25" s="152" t="str">
        <f>VLOOKUP(J25,'사업장현황(25하)'!$A$2:$T$1836,4,FALSE)</f>
        <v>대전광역시 유성구 계백로 963 (원내동)</v>
      </c>
      <c r="P25" s="150" t="str">
        <f>VLOOKUP(J25,'사업장현황(25하)'!$A$2:$T$1836,6,FALSE)</f>
        <v>042-545-7181</v>
      </c>
      <c r="Q25" s="150" t="str">
        <f>VLOOKUP(J25,'사업장현황(25하)'!$A$2:$T$1836,7,FALSE)</f>
        <v>042-545-7184</v>
      </c>
      <c r="R25" s="150" t="str">
        <f>VLOOKUP(J25,'사업장현황(25하)'!$A$2:$T$1836,8,FALSE)</f>
        <v>공수연</v>
      </c>
      <c r="S25" s="150" t="str">
        <f>VLOOKUP(J25,'사업장현황(25하)'!$A$2:$T$1836,9,FALSE)</f>
        <v>공장장</v>
      </c>
      <c r="T25" s="150" t="str">
        <f>VLOOKUP(J25,'사업장현황(25하)'!$A$2:$T$1836,10,FALSE)</f>
        <v>010-4878-0003</v>
      </c>
      <c r="U25" s="152" t="str">
        <f>VLOOKUP(J25,'사업장현황(25하)'!$A$2:$T$1836,12,FALSE)</f>
        <v>kch10045@naver.com</v>
      </c>
      <c r="V25" s="217">
        <v>45890</v>
      </c>
      <c r="W25" s="151" t="s">
        <v>2737</v>
      </c>
      <c r="X25" s="151" t="str">
        <f>VLOOKUP(J25,'사업장현황(25하)'!$A$2:$T$1836,11,FALSE)</f>
        <v>sdj7184@hometax.go.kr</v>
      </c>
      <c r="Y25" s="154"/>
      <c r="Z25" s="155"/>
      <c r="AA25" s="155"/>
      <c r="AB25" s="155"/>
      <c r="AC25" s="155">
        <f t="shared" si="2"/>
        <v>0</v>
      </c>
      <c r="AD25" s="217"/>
      <c r="AE25" s="155"/>
      <c r="AF25" s="217"/>
      <c r="AG25" s="155"/>
      <c r="AH25" s="145">
        <f t="shared" si="1"/>
        <v>0</v>
      </c>
      <c r="AI25" s="156"/>
      <c r="AJ25" s="157" t="s">
        <v>5264</v>
      </c>
    </row>
    <row r="26" spans="1:99" s="164" customFormat="1" ht="24.95" customHeight="1">
      <c r="A26" s="158" t="str">
        <f t="shared" si="0"/>
        <v>대-176</v>
      </c>
      <c r="B26" s="150">
        <v>176</v>
      </c>
      <c r="C26" s="150">
        <v>24</v>
      </c>
      <c r="D26" s="313" t="s">
        <v>3776</v>
      </c>
      <c r="E26" s="217">
        <v>45862</v>
      </c>
      <c r="F26" s="217" t="str">
        <f>HLOOKUP(WEEKDAY(E26,2),data!$A$1:$G$2,2)</f>
        <v>(목)</v>
      </c>
      <c r="G26" s="165" t="s">
        <v>2737</v>
      </c>
      <c r="H26" s="150">
        <v>2</v>
      </c>
      <c r="I26" s="152" t="s">
        <v>3722</v>
      </c>
      <c r="J26" s="190" t="s">
        <v>1317</v>
      </c>
      <c r="K26" s="150">
        <v>22</v>
      </c>
      <c r="L26" s="153">
        <f>VLOOKUP(J26,'사업장현황(25하)'!$A$2:$T$1836,13,FALSE)</f>
        <v>3141227371</v>
      </c>
      <c r="M26" s="150" t="str">
        <f>VLOOKUP(J26,'사업장현황(25하)'!$A$2:$T$1836,14,FALSE)</f>
        <v>31412273710</v>
      </c>
      <c r="N26" s="152" t="str">
        <f>VLOOKUP(J26,'사업장현황(25하)'!$A$2:$T$1836,2,FALSE)</f>
        <v>김형호</v>
      </c>
      <c r="O26" s="152" t="str">
        <f>VLOOKUP(J26,'사업장현황(25하)'!$A$2:$T$1836,4,FALSE)</f>
        <v>대전광역시 유성구 계백로 919 (원내동)</v>
      </c>
      <c r="P26" s="150" t="str">
        <f>VLOOKUP(J26,'사업장현황(25하)'!$A$2:$T$1836,6,FALSE)</f>
        <v>042-545-8800</v>
      </c>
      <c r="Q26" s="150" t="str">
        <f>VLOOKUP(J26,'사업장현황(25하)'!$A$2:$T$1836,7,FALSE)</f>
        <v>042-545-2247</v>
      </c>
      <c r="R26" s="150" t="str">
        <f>VLOOKUP(J26,'사업장현황(25하)'!$A$2:$T$1836,8,FALSE)</f>
        <v>최희주</v>
      </c>
      <c r="S26" s="150" t="str">
        <f>VLOOKUP(J26,'사업장현황(25하)'!$A$2:$T$1836,9,FALSE)</f>
        <v>부장</v>
      </c>
      <c r="T26" s="150" t="str">
        <f>VLOOKUP(J26,'사업장현황(25하)'!$A$2:$T$1836,10,FALSE)</f>
        <v>010-7464-2672</v>
      </c>
      <c r="U26" s="152" t="str">
        <f>VLOOKUP(J26,'사업장현황(25하)'!$A$2:$T$1836,12,FALSE)</f>
        <v>ujs0042@hanmail.net</v>
      </c>
      <c r="V26" s="217">
        <v>45890</v>
      </c>
      <c r="W26" s="151" t="s">
        <v>2737</v>
      </c>
      <c r="X26" s="151" t="str">
        <f>VLOOKUP(J26,'사업장현황(25하)'!$A$2:$T$1836,11,FALSE)</f>
        <v>3141227371@bestbill.co.kr</v>
      </c>
      <c r="Y26" s="151"/>
      <c r="Z26" s="155"/>
      <c r="AA26" s="155"/>
      <c r="AB26" s="155"/>
      <c r="AC26" s="155">
        <f t="shared" si="2"/>
        <v>0</v>
      </c>
      <c r="AD26" s="217"/>
      <c r="AE26" s="155"/>
      <c r="AF26" s="217"/>
      <c r="AG26" s="155"/>
      <c r="AH26" s="145">
        <f t="shared" si="1"/>
        <v>0</v>
      </c>
      <c r="AI26" s="156"/>
      <c r="AJ26" s="157" t="s">
        <v>6508</v>
      </c>
    </row>
    <row r="27" spans="1:99" s="164" customFormat="1" ht="24.95" customHeight="1">
      <c r="A27" s="158" t="str">
        <f t="shared" si="0"/>
        <v>대-177</v>
      </c>
      <c r="B27" s="150">
        <v>177</v>
      </c>
      <c r="C27" s="150">
        <v>25</v>
      </c>
      <c r="D27" s="313" t="s">
        <v>3787</v>
      </c>
      <c r="E27" s="217">
        <v>45863</v>
      </c>
      <c r="F27" s="217" t="str">
        <f>HLOOKUP(WEEKDAY(E27,2),data!$A$1:$G$2,2)</f>
        <v>(금)</v>
      </c>
      <c r="G27" s="150" t="s">
        <v>2735</v>
      </c>
      <c r="H27" s="150">
        <v>2</v>
      </c>
      <c r="I27" s="152" t="s">
        <v>3747</v>
      </c>
      <c r="J27" s="190" t="s">
        <v>1055</v>
      </c>
      <c r="K27" s="150">
        <v>8</v>
      </c>
      <c r="L27" s="153">
        <f>VLOOKUP(J27,'사업장현황(25하)'!$A$2:$T$1836,13,FALSE)</f>
        <v>3052481428</v>
      </c>
      <c r="M27" s="150" t="str">
        <f>VLOOKUP(J27,'사업장현황(25하)'!$A$2:$T$1836,14,FALSE)</f>
        <v>30524814280</v>
      </c>
      <c r="N27" s="152" t="str">
        <f>VLOOKUP(J27,'사업장현황(25하)'!$A$2:$T$1836,2,FALSE)</f>
        <v>김성환</v>
      </c>
      <c r="O27" s="152" t="str">
        <f>VLOOKUP(J27,'사업장현황(25하)'!$A$2:$T$1836,4,FALSE)</f>
        <v>대전광역시 대덕구 대화로52번안길 34 (대화동)</v>
      </c>
      <c r="P27" s="150" t="str">
        <f>VLOOKUP(J27,'사업장현황(25하)'!$A$2:$T$1836,6,FALSE)</f>
        <v>042-635-0051</v>
      </c>
      <c r="Q27" s="150" t="str">
        <f>VLOOKUP(J27,'사업장현황(25하)'!$A$2:$T$1836,7,FALSE)</f>
        <v>042-635-0055</v>
      </c>
      <c r="R27" s="150" t="str">
        <f>VLOOKUP(J27,'사업장현황(25하)'!$A$2:$T$1836,8,FALSE)</f>
        <v>이윤경</v>
      </c>
      <c r="S27" s="150" t="str">
        <f>VLOOKUP(J27,'사업장현황(25하)'!$A$2:$T$1836,9,FALSE)</f>
        <v>과장</v>
      </c>
      <c r="T27" s="150" t="str">
        <f>VLOOKUP(J27,'사업장현황(25하)'!$A$2:$T$1836,10,FALSE)</f>
        <v>010-9271-9308</v>
      </c>
      <c r="U27" s="152" t="str">
        <f>VLOOKUP(J27,'사업장현황(25하)'!$A$2:$T$1836,12,FALSE)</f>
        <v>khssi@daum.net</v>
      </c>
      <c r="V27" s="217">
        <v>45890</v>
      </c>
      <c r="W27" s="151" t="s">
        <v>3984</v>
      </c>
      <c r="X27" s="151" t="str">
        <f>VLOOKUP(J27,'사업장현황(25하)'!$A$2:$T$1836,11,FALSE)</f>
        <v>khssi@daum.net</v>
      </c>
      <c r="Y27" s="154"/>
      <c r="Z27" s="155"/>
      <c r="AA27" s="155"/>
      <c r="AB27" s="155"/>
      <c r="AC27" s="155">
        <f t="shared" si="2"/>
        <v>0</v>
      </c>
      <c r="AD27" s="217"/>
      <c r="AE27" s="155"/>
      <c r="AF27" s="217"/>
      <c r="AG27" s="155"/>
      <c r="AH27" s="145">
        <f t="shared" si="1"/>
        <v>0</v>
      </c>
      <c r="AI27" s="156"/>
      <c r="AJ27" s="157" t="s">
        <v>5823</v>
      </c>
    </row>
    <row r="28" spans="1:99" s="164" customFormat="1" ht="24.95" customHeight="1">
      <c r="A28" s="158" t="str">
        <f t="shared" si="0"/>
        <v>대-178</v>
      </c>
      <c r="B28" s="150">
        <v>178</v>
      </c>
      <c r="C28" s="150">
        <v>26</v>
      </c>
      <c r="D28" s="313" t="s">
        <v>3788</v>
      </c>
      <c r="E28" s="217">
        <v>45863</v>
      </c>
      <c r="F28" s="217" t="str">
        <f>HLOOKUP(WEEKDAY(E28,2),data!$A$1:$G$2,2)</f>
        <v>(금)</v>
      </c>
      <c r="G28" s="150" t="s">
        <v>190</v>
      </c>
      <c r="H28" s="150">
        <v>2</v>
      </c>
      <c r="I28" s="152" t="s">
        <v>3747</v>
      </c>
      <c r="J28" s="190" t="s">
        <v>989</v>
      </c>
      <c r="K28" s="150">
        <v>11</v>
      </c>
      <c r="L28" s="153">
        <f>VLOOKUP(J28,'사업장현황(25하)'!$A$2:$T$1836,13,FALSE)</f>
        <v>3052599003</v>
      </c>
      <c r="M28" s="150" t="str">
        <f>VLOOKUP(J28,'사업장현황(25하)'!$A$2:$T$1836,14,FALSE)</f>
        <v>30525990030</v>
      </c>
      <c r="N28" s="152" t="str">
        <f>VLOOKUP(J28,'사업장현황(25하)'!$A$2:$T$1836,2,FALSE)</f>
        <v>조경애</v>
      </c>
      <c r="O28" s="152" t="str">
        <f>VLOOKUP(J28,'사업장현황(25하)'!$A$2:$T$1836,4,FALSE)</f>
        <v>대전광역시 대덕구 대화로32번길 223 (대화동)</v>
      </c>
      <c r="P28" s="150" t="str">
        <f>VLOOKUP(J28,'사업장현황(25하)'!$A$2:$T$1836,6,FALSE)</f>
        <v>042-636-3530</v>
      </c>
      <c r="Q28" s="150" t="str">
        <f>VLOOKUP(J28,'사업장현황(25하)'!$A$2:$T$1836,7,FALSE)</f>
        <v>042-625-3530</v>
      </c>
      <c r="R28" s="150" t="str">
        <f>VLOOKUP(J28,'사업장현황(25하)'!$A$2:$T$1836,8,FALSE)</f>
        <v>박선홍</v>
      </c>
      <c r="S28" s="150" t="str">
        <f>VLOOKUP(J28,'사업장현황(25하)'!$A$2:$T$1836,9,FALSE)</f>
        <v>공장장</v>
      </c>
      <c r="T28" s="150" t="str">
        <f>VLOOKUP(J28,'사업장현황(25하)'!$A$2:$T$1836,10,FALSE)</f>
        <v>010-4412-4118</v>
      </c>
      <c r="U28" s="152" t="str">
        <f>VLOOKUP(J28,'사업장현황(25하)'!$A$2:$T$1836,12,FALSE)</f>
        <v>sjh353000@hanmail.net</v>
      </c>
      <c r="V28" s="217">
        <v>45887</v>
      </c>
      <c r="W28" s="151" t="s">
        <v>3984</v>
      </c>
      <c r="X28" s="151" t="str">
        <f>VLOOKUP(J28,'사업장현황(25하)'!$A$2:$T$1836,11,FALSE)</f>
        <v>sjh353000@hanmail.net</v>
      </c>
      <c r="Y28" s="151"/>
      <c r="Z28" s="155"/>
      <c r="AA28" s="155"/>
      <c r="AB28" s="155"/>
      <c r="AC28" s="155">
        <f t="shared" si="2"/>
        <v>0</v>
      </c>
      <c r="AD28" s="217"/>
      <c r="AE28" s="155"/>
      <c r="AF28" s="217"/>
      <c r="AG28" s="155"/>
      <c r="AH28" s="145">
        <f t="shared" si="1"/>
        <v>0</v>
      </c>
      <c r="AI28" s="156"/>
      <c r="AJ28" s="157" t="s">
        <v>6346</v>
      </c>
    </row>
    <row r="29" spans="1:99" s="164" customFormat="1" ht="24.95" customHeight="1">
      <c r="A29" s="158" t="str">
        <f t="shared" si="0"/>
        <v>대-179</v>
      </c>
      <c r="B29" s="150">
        <v>179</v>
      </c>
      <c r="C29" s="150">
        <v>27</v>
      </c>
      <c r="D29" s="313" t="s">
        <v>3789</v>
      </c>
      <c r="E29" s="217">
        <v>45863</v>
      </c>
      <c r="F29" s="217" t="str">
        <f>HLOOKUP(WEEKDAY(E29,2),data!$A$1:$G$2,2)</f>
        <v>(금)</v>
      </c>
      <c r="G29" s="150" t="s">
        <v>3748</v>
      </c>
      <c r="H29" s="150">
        <v>2</v>
      </c>
      <c r="I29" s="152" t="s">
        <v>3747</v>
      </c>
      <c r="J29" s="190" t="s">
        <v>984</v>
      </c>
      <c r="K29" s="150">
        <v>11</v>
      </c>
      <c r="L29" s="153">
        <f>VLOOKUP(J29,'사업장현황(25하)'!$A$2:$T$1836,13,FALSE)</f>
        <v>7218800255</v>
      </c>
      <c r="M29" s="150" t="str">
        <f>VLOOKUP(J29,'사업장현황(25하)'!$A$2:$T$1836,14,FALSE)</f>
        <v>72188002550</v>
      </c>
      <c r="N29" s="152" t="str">
        <f>VLOOKUP(J29,'사업장현황(25하)'!$A$2:$T$1836,2,FALSE)</f>
        <v>이정열</v>
      </c>
      <c r="O29" s="152" t="str">
        <f>VLOOKUP(J29,'사업장현황(25하)'!$A$2:$T$1836,4,FALSE)</f>
        <v>대전광역시 대덕구 대화로32번길 217 (대화동)</v>
      </c>
      <c r="P29" s="150" t="str">
        <f>VLOOKUP(J29,'사업장현황(25하)'!$A$2:$T$1836,6,FALSE)</f>
        <v>042-633-1311</v>
      </c>
      <c r="Q29" s="150" t="str">
        <f>VLOOKUP(J29,'사업장현황(25하)'!$A$2:$T$1836,7,FALSE)</f>
        <v>042-633-8484</v>
      </c>
      <c r="R29" s="150" t="str">
        <f>VLOOKUP(J29,'사업장현황(25하)'!$A$2:$T$1836,8,FALSE)</f>
        <v>이상영</v>
      </c>
      <c r="S29" s="150" t="str">
        <f>VLOOKUP(J29,'사업장현황(25하)'!$A$2:$T$1836,9,FALSE)</f>
        <v>공장장</v>
      </c>
      <c r="T29" s="150" t="str">
        <f>VLOOKUP(J29,'사업장현황(25하)'!$A$2:$T$1836,10,FALSE)</f>
        <v>010-9553-2255</v>
      </c>
      <c r="U29" s="152" t="str">
        <f>VLOOKUP(J29,'사업장현황(25하)'!$A$2:$T$1836,12,FALSE)</f>
        <v>jim1811@hanmail.net</v>
      </c>
      <c r="V29" s="217">
        <v>45885</v>
      </c>
      <c r="W29" s="151" t="s">
        <v>3984</v>
      </c>
      <c r="X29" s="151" t="str">
        <f>VLOOKUP(J29,'사업장현황(25하)'!$A$2:$T$1836,11,FALSE)</f>
        <v>jim1811@daum.net</v>
      </c>
      <c r="Y29" s="154"/>
      <c r="Z29" s="155"/>
      <c r="AA29" s="155"/>
      <c r="AB29" s="155"/>
      <c r="AC29" s="155">
        <f t="shared" si="2"/>
        <v>0</v>
      </c>
      <c r="AD29" s="217"/>
      <c r="AE29" s="155"/>
      <c r="AF29" s="217"/>
      <c r="AG29" s="155"/>
      <c r="AH29" s="145">
        <f t="shared" si="1"/>
        <v>0</v>
      </c>
      <c r="AI29" s="156"/>
      <c r="AJ29" s="157" t="s">
        <v>7107</v>
      </c>
    </row>
    <row r="30" spans="1:99" s="168" customFormat="1" ht="24.95" customHeight="1">
      <c r="A30" s="158" t="str">
        <f t="shared" si="0"/>
        <v>대-180</v>
      </c>
      <c r="B30" s="150">
        <v>180</v>
      </c>
      <c r="C30" s="150">
        <v>28</v>
      </c>
      <c r="D30" s="313" t="s">
        <v>3794</v>
      </c>
      <c r="E30" s="217">
        <v>45863</v>
      </c>
      <c r="F30" s="217" t="str">
        <f>HLOOKUP(WEEKDAY(E30,2),data!$A$1:$G$2,2)</f>
        <v>(금)</v>
      </c>
      <c r="G30" s="150" t="s">
        <v>93</v>
      </c>
      <c r="H30" s="150">
        <v>2</v>
      </c>
      <c r="I30" s="152" t="s">
        <v>3747</v>
      </c>
      <c r="J30" s="190" t="s">
        <v>3956</v>
      </c>
      <c r="K30" s="150">
        <v>9</v>
      </c>
      <c r="L30" s="153">
        <f>VLOOKUP(J30,'사업장현황(25하)'!$A$2:$T$1836,13,FALSE)</f>
        <v>3058165912</v>
      </c>
      <c r="M30" s="150" t="str">
        <f>VLOOKUP(J30,'사업장현황(25하)'!$A$2:$T$1836,14,FALSE)</f>
        <v>30581659120</v>
      </c>
      <c r="N30" s="152" t="str">
        <f>VLOOKUP(J30,'사업장현황(25하)'!$A$2:$T$1836,2,FALSE)</f>
        <v>김영환</v>
      </c>
      <c r="O30" s="152" t="str">
        <f>VLOOKUP(J30,'사업장현황(25하)'!$A$2:$T$1836,4,FALSE)</f>
        <v>대전광역시 대덕구 신탄진로 319 (와동)</v>
      </c>
      <c r="P30" s="150" t="str">
        <f>VLOOKUP(J30,'사업장현황(25하)'!$A$2:$T$1836,6,FALSE)</f>
        <v>042-627-0020</v>
      </c>
      <c r="Q30" s="150" t="str">
        <f>VLOOKUP(J30,'사업장현황(25하)'!$A$2:$T$1836,7,FALSE)</f>
        <v>042-627-0028</v>
      </c>
      <c r="R30" s="150" t="str">
        <f>VLOOKUP(J30,'사업장현황(25하)'!$A$2:$T$1836,8,FALSE)</f>
        <v>김영환</v>
      </c>
      <c r="S30" s="150" t="str">
        <f>VLOOKUP(J30,'사업장현황(25하)'!$A$2:$T$1836,9,FALSE)</f>
        <v>대표</v>
      </c>
      <c r="T30" s="150" t="str">
        <f>VLOOKUP(J30,'사업장현황(25하)'!$A$2:$T$1836,10,FALSE)</f>
        <v>010-5406-2764</v>
      </c>
      <c r="U30" s="152" t="str">
        <f>VLOOKUP(J30,'사업장현황(25하)'!$A$2:$T$1836,12,FALSE)</f>
        <v>kh0020@hanmail.net</v>
      </c>
      <c r="V30" s="217">
        <v>45890</v>
      </c>
      <c r="W30" s="151" t="s">
        <v>2737</v>
      </c>
      <c r="X30" s="151" t="str">
        <f>VLOOKUP(J30,'사업장현황(25하)'!$A$2:$T$1836,11,FALSE)</f>
        <v>kh0020@hanmail.net</v>
      </c>
      <c r="Y30" s="151"/>
      <c r="Z30" s="155"/>
      <c r="AA30" s="155"/>
      <c r="AB30" s="155"/>
      <c r="AC30" s="155">
        <f t="shared" si="2"/>
        <v>0</v>
      </c>
      <c r="AD30" s="217"/>
      <c r="AE30" s="155"/>
      <c r="AF30" s="217"/>
      <c r="AG30" s="155"/>
      <c r="AH30" s="145">
        <f t="shared" si="1"/>
        <v>0</v>
      </c>
      <c r="AI30" s="156"/>
      <c r="AJ30" s="157" t="s">
        <v>5056</v>
      </c>
    </row>
    <row r="31" spans="1:99" s="168" customFormat="1" ht="24.95" customHeight="1">
      <c r="A31" s="158" t="str">
        <f t="shared" si="0"/>
        <v>대-181</v>
      </c>
      <c r="B31" s="150">
        <v>181</v>
      </c>
      <c r="C31" s="150">
        <v>29</v>
      </c>
      <c r="D31" s="313" t="s">
        <v>3794</v>
      </c>
      <c r="E31" s="217">
        <v>45863</v>
      </c>
      <c r="F31" s="217" t="str">
        <f>HLOOKUP(WEEKDAY(E31,2),data!$A$1:$G$2,2)</f>
        <v>(금)</v>
      </c>
      <c r="G31" s="150" t="s">
        <v>2736</v>
      </c>
      <c r="H31" s="150">
        <v>2</v>
      </c>
      <c r="I31" s="152" t="s">
        <v>3747</v>
      </c>
      <c r="J31" s="190" t="s">
        <v>551</v>
      </c>
      <c r="K31" s="150">
        <v>1</v>
      </c>
      <c r="L31" s="153">
        <f>VLOOKUP(J31,'사업장현황(25하)'!$A$2:$T$1836,13,FALSE)</f>
        <v>4401900059</v>
      </c>
      <c r="M31" s="150" t="str">
        <f>VLOOKUP(J31,'사업장현황(25하)'!$A$2:$T$1836,14,FALSE)</f>
        <v>44019000590</v>
      </c>
      <c r="N31" s="152" t="str">
        <f>VLOOKUP(J31,'사업장현황(25하)'!$A$2:$T$1836,2,FALSE)</f>
        <v>홍석준</v>
      </c>
      <c r="O31" s="152" t="str">
        <f>VLOOKUP(J31,'사업장현황(25하)'!$A$2:$T$1836,4,FALSE)</f>
        <v>대전광역시 대덕구 신탄진로 319 (와동)</v>
      </c>
      <c r="P31" s="150" t="str">
        <f>VLOOKUP(J31,'사업장현황(25하)'!$A$2:$T$1836,6,FALSE)</f>
        <v>042-523-1577</v>
      </c>
      <c r="Q31" s="150" t="str">
        <f>VLOOKUP(J31,'사업장현황(25하)'!$A$2:$T$1836,7,FALSE)</f>
        <v>042-523-1578</v>
      </c>
      <c r="R31" s="150" t="str">
        <f>VLOOKUP(J31,'사업장현황(25하)'!$A$2:$T$1836,8,FALSE)</f>
        <v>김선일</v>
      </c>
      <c r="S31" s="150" t="str">
        <f>VLOOKUP(J31,'사업장현황(25하)'!$A$2:$T$1836,9,FALSE)</f>
        <v>대표</v>
      </c>
      <c r="T31" s="150" t="str">
        <f>VLOOKUP(J31,'사업장현황(25하)'!$A$2:$T$1836,10,FALSE)</f>
        <v>010-3426-3410</v>
      </c>
      <c r="U31" s="152" t="str">
        <f>VLOOKUP(J31,'사업장현황(25하)'!$A$2:$T$1836,12,FALSE)</f>
        <v>bmwjuni73@naver.com</v>
      </c>
      <c r="V31" s="217">
        <v>45890</v>
      </c>
      <c r="W31" s="151" t="s">
        <v>2737</v>
      </c>
      <c r="X31" s="151" t="str">
        <f>VLOOKUP(J31,'사업장현황(25하)'!$A$2:$T$1836,11,FALSE)</f>
        <v>bmwjuni73@naver.com</v>
      </c>
      <c r="Y31" s="154"/>
      <c r="Z31" s="155"/>
      <c r="AA31" s="155"/>
      <c r="AB31" s="155"/>
      <c r="AC31" s="155">
        <f t="shared" si="2"/>
        <v>0</v>
      </c>
      <c r="AD31" s="217"/>
      <c r="AE31" s="155"/>
      <c r="AF31" s="217"/>
      <c r="AG31" s="155"/>
      <c r="AH31" s="145">
        <f t="shared" si="1"/>
        <v>0</v>
      </c>
      <c r="AI31" s="156"/>
      <c r="AJ31" s="157" t="s">
        <v>5959</v>
      </c>
    </row>
    <row r="32" spans="1:99" s="164" customFormat="1" ht="24.95" customHeight="1">
      <c r="A32" s="158" t="str">
        <f t="shared" si="0"/>
        <v>대-182</v>
      </c>
      <c r="B32" s="150">
        <v>182</v>
      </c>
      <c r="C32" s="150">
        <v>30</v>
      </c>
      <c r="D32" s="313" t="s">
        <v>3795</v>
      </c>
      <c r="E32" s="217">
        <v>45863</v>
      </c>
      <c r="F32" s="217" t="str">
        <f>HLOOKUP(WEEKDAY(E32,2),data!$A$1:$G$2,2)</f>
        <v>(금)</v>
      </c>
      <c r="G32" s="150" t="s">
        <v>240</v>
      </c>
      <c r="H32" s="150">
        <v>2</v>
      </c>
      <c r="I32" s="152" t="s">
        <v>3747</v>
      </c>
      <c r="J32" s="190" t="s">
        <v>1556</v>
      </c>
      <c r="K32" s="150">
        <v>10</v>
      </c>
      <c r="L32" s="153">
        <f>VLOOKUP(J32,'사업장현황(25하)'!$A$2:$T$1836,13,FALSE)</f>
        <v>1790302528</v>
      </c>
      <c r="M32" s="150" t="str">
        <f>VLOOKUP(J32,'사업장현황(25하)'!$A$2:$T$1836,14,FALSE)</f>
        <v>17903025280</v>
      </c>
      <c r="N32" s="152" t="str">
        <f>VLOOKUP(J32,'사업장현황(25하)'!$A$2:$T$1836,2,FALSE)</f>
        <v>배영일</v>
      </c>
      <c r="O32" s="152" t="str">
        <f>VLOOKUP(J32,'사업장현황(25하)'!$A$2:$T$1836,4,FALSE)</f>
        <v>대전광역시 대덕구 신탄진로 375 (와동, 대형물류)</v>
      </c>
      <c r="P32" s="150" t="str">
        <f>VLOOKUP(J32,'사업장현황(25하)'!$A$2:$T$1836,6,FALSE)</f>
        <v>042-625-6600</v>
      </c>
      <c r="Q32" s="150" t="str">
        <f>VLOOKUP(J32,'사업장현황(25하)'!$A$2:$T$1836,7,FALSE)</f>
        <v>042-841-3833</v>
      </c>
      <c r="R32" s="150" t="str">
        <f>VLOOKUP(J32,'사업장현황(25하)'!$A$2:$T$1836,8,FALSE)</f>
        <v>성윤숙</v>
      </c>
      <c r="S32" s="150" t="str">
        <f>VLOOKUP(J32,'사업장현황(25하)'!$A$2:$T$1836,9,FALSE)</f>
        <v>실장</v>
      </c>
      <c r="T32" s="150" t="str">
        <f>VLOOKUP(J32,'사업장현황(25하)'!$A$2:$T$1836,10,FALSE)</f>
        <v>010-3405-1500</v>
      </c>
      <c r="U32" s="152" t="str">
        <f>VLOOKUP(J32,'사업장현황(25하)'!$A$2:$T$1836,12,FALSE)</f>
        <v>byi1162@naver.com</v>
      </c>
      <c r="V32" s="217">
        <v>45890</v>
      </c>
      <c r="W32" s="151" t="s">
        <v>2737</v>
      </c>
      <c r="X32" s="151" t="str">
        <f>VLOOKUP(J32,'사업장현황(25하)'!$A$2:$T$1836,11,FALSE)</f>
        <v>byi1162@naver.com</v>
      </c>
      <c r="Y32" s="151"/>
      <c r="Z32" s="155"/>
      <c r="AA32" s="155"/>
      <c r="AB32" s="155"/>
      <c r="AC32" s="155">
        <f t="shared" si="2"/>
        <v>0</v>
      </c>
      <c r="AD32" s="217"/>
      <c r="AE32" s="155"/>
      <c r="AF32" s="217"/>
      <c r="AG32" s="155"/>
      <c r="AH32" s="145">
        <f t="shared" si="1"/>
        <v>0</v>
      </c>
      <c r="AI32" s="156"/>
      <c r="AJ32" s="157" t="s">
        <v>6287</v>
      </c>
    </row>
    <row r="33" spans="1:99" s="168" customFormat="1" ht="24.95" customHeight="1">
      <c r="A33" s="158" t="str">
        <f t="shared" si="0"/>
        <v>대-183</v>
      </c>
      <c r="B33" s="150">
        <v>183</v>
      </c>
      <c r="C33" s="150">
        <v>31</v>
      </c>
      <c r="D33" s="313" t="s">
        <v>3838</v>
      </c>
      <c r="E33" s="217">
        <v>45873</v>
      </c>
      <c r="F33" s="217" t="str">
        <f>HLOOKUP(WEEKDAY(E33,2),data!$A$1:$G$2,2)</f>
        <v>(월)</v>
      </c>
      <c r="G33" s="150" t="s">
        <v>2735</v>
      </c>
      <c r="H33" s="150">
        <v>2</v>
      </c>
      <c r="I33" s="152" t="s">
        <v>3747</v>
      </c>
      <c r="J33" s="190" t="s">
        <v>963</v>
      </c>
      <c r="K33" s="150">
        <v>5</v>
      </c>
      <c r="L33" s="153">
        <f>VLOOKUP(J33,'사업장현황(25하)'!$A$2:$T$1836,13,FALSE)</f>
        <v>3142901893</v>
      </c>
      <c r="M33" s="150" t="str">
        <f>VLOOKUP(J33,'사업장현황(25하)'!$A$2:$T$1836,14,FALSE)</f>
        <v>31429018930</v>
      </c>
      <c r="N33" s="152" t="str">
        <f>VLOOKUP(J33,'사업장현황(25하)'!$A$2:$T$1836,2,FALSE)</f>
        <v>전낙규 외 1명</v>
      </c>
      <c r="O33" s="152" t="str">
        <f>VLOOKUP(J33,'사업장현황(25하)'!$A$2:$T$1836,4,FALSE)</f>
        <v>대전광역시 중구 대흥로165번길 9 (대흥동)</v>
      </c>
      <c r="P33" s="150" t="str">
        <f>VLOOKUP(J33,'사업장현황(25하)'!$A$2:$T$1836,6,FALSE)</f>
        <v>042-544-8088</v>
      </c>
      <c r="Q33" s="150" t="str">
        <f>VLOOKUP(J33,'사업장현황(25하)'!$A$2:$T$1836,7,FALSE)</f>
        <v>042-544-8087</v>
      </c>
      <c r="R33" s="150" t="str">
        <f>VLOOKUP(J33,'사업장현황(25하)'!$A$2:$T$1836,8,FALSE)</f>
        <v>전정수</v>
      </c>
      <c r="S33" s="150" t="str">
        <f>VLOOKUP(J33,'사업장현황(25하)'!$A$2:$T$1836,9,FALSE)</f>
        <v>운영실장</v>
      </c>
      <c r="T33" s="150" t="str">
        <f>VLOOKUP(J33,'사업장현황(25하)'!$A$2:$T$1836,10,FALSE)</f>
        <v>010-4135-1090</v>
      </c>
      <c r="U33" s="152" t="str">
        <f>VLOOKUP(J33,'사업장현황(25하)'!$A$2:$T$1836,12,FALSE)</f>
        <v>cardh@hanmail.net</v>
      </c>
      <c r="V33" s="217" t="s">
        <v>4060</v>
      </c>
      <c r="W33" s="151" t="s">
        <v>2738</v>
      </c>
      <c r="X33" s="151" t="str">
        <f>VLOOKUP(J33,'사업장현황(25하)'!$A$2:$T$1836,11,FALSE)</f>
        <v>cardh@hanmail.net</v>
      </c>
      <c r="Y33" s="154"/>
      <c r="Z33" s="155"/>
      <c r="AA33" s="155"/>
      <c r="AB33" s="155"/>
      <c r="AC33" s="155">
        <f t="shared" si="2"/>
        <v>0</v>
      </c>
      <c r="AD33" s="217"/>
      <c r="AE33" s="155"/>
      <c r="AF33" s="217"/>
      <c r="AG33" s="155"/>
      <c r="AH33" s="145">
        <f t="shared" si="1"/>
        <v>0</v>
      </c>
      <c r="AI33" s="156"/>
      <c r="AJ33" s="157" t="s">
        <v>5827</v>
      </c>
      <c r="CE33" s="169"/>
      <c r="CU33" s="170"/>
    </row>
    <row r="34" spans="1:99" s="168" customFormat="1" ht="24.95" customHeight="1">
      <c r="A34" s="158" t="str">
        <f t="shared" si="0"/>
        <v>대-184</v>
      </c>
      <c r="B34" s="150">
        <v>184</v>
      </c>
      <c r="C34" s="150">
        <v>32</v>
      </c>
      <c r="D34" s="313" t="s">
        <v>3839</v>
      </c>
      <c r="E34" s="217">
        <v>45873</v>
      </c>
      <c r="F34" s="217" t="str">
        <f>HLOOKUP(WEEKDAY(E34,2),data!$A$1:$G$2,2)</f>
        <v>(월)</v>
      </c>
      <c r="G34" s="150" t="s">
        <v>190</v>
      </c>
      <c r="H34" s="150">
        <v>2</v>
      </c>
      <c r="I34" s="152" t="s">
        <v>3747</v>
      </c>
      <c r="J34" s="190" t="s">
        <v>979</v>
      </c>
      <c r="K34" s="150">
        <v>8</v>
      </c>
      <c r="L34" s="153">
        <f>VLOOKUP(J34,'사업장현황(25하)'!$A$2:$T$1836,13,FALSE)</f>
        <v>3053238775</v>
      </c>
      <c r="M34" s="150" t="str">
        <f>VLOOKUP(J34,'사업장현황(25하)'!$A$2:$T$1836,14,FALSE)</f>
        <v>30532387750</v>
      </c>
      <c r="N34" s="152" t="str">
        <f>VLOOKUP(J34,'사업장현황(25하)'!$A$2:$T$1836,2,FALSE)</f>
        <v>송재욱</v>
      </c>
      <c r="O34" s="152" t="str">
        <f>VLOOKUP(J34,'사업장현황(25하)'!$A$2:$T$1836,4,FALSE)</f>
        <v>대전광역시 중구 대종로 754 (중촌동)</v>
      </c>
      <c r="P34" s="150" t="str">
        <f>VLOOKUP(J34,'사업장현황(25하)'!$A$2:$T$1836,6,FALSE)</f>
        <v>042-222-4972</v>
      </c>
      <c r="Q34" s="150" t="str">
        <f>VLOOKUP(J34,'사업장현황(25하)'!$A$2:$T$1836,7,FALSE)</f>
        <v>042-221-4973</v>
      </c>
      <c r="R34" s="150" t="str">
        <f>VLOOKUP(J34,'사업장현황(25하)'!$A$2:$T$1836,8,FALSE)</f>
        <v>송재욱</v>
      </c>
      <c r="S34" s="150" t="str">
        <f>VLOOKUP(J34,'사업장현황(25하)'!$A$2:$T$1836,9,FALSE)</f>
        <v>대표</v>
      </c>
      <c r="T34" s="150" t="str">
        <f>VLOOKUP(J34,'사업장현황(25하)'!$A$2:$T$1836,10,FALSE)</f>
        <v>010-4568-7891</v>
      </c>
      <c r="U34" s="152" t="str">
        <f>VLOOKUP(J34,'사업장현황(25하)'!$A$2:$T$1836,12,FALSE)</f>
        <v>ls4972@hanmail.net</v>
      </c>
      <c r="V34" s="217" t="s">
        <v>4060</v>
      </c>
      <c r="W34" s="151" t="s">
        <v>2738</v>
      </c>
      <c r="X34" s="151" t="str">
        <f>VLOOKUP(J34,'사업장현황(25하)'!$A$2:$T$1836,11,FALSE)</f>
        <v>ls4972@hanmail.net</v>
      </c>
      <c r="Y34" s="151"/>
      <c r="Z34" s="155"/>
      <c r="AA34" s="155"/>
      <c r="AB34" s="155"/>
      <c r="AC34" s="155">
        <f t="shared" si="2"/>
        <v>0</v>
      </c>
      <c r="AD34" s="217"/>
      <c r="AE34" s="155"/>
      <c r="AF34" s="217"/>
      <c r="AG34" s="155"/>
      <c r="AH34" s="145">
        <f t="shared" si="1"/>
        <v>0</v>
      </c>
      <c r="AI34" s="156"/>
      <c r="AJ34" s="157" t="s">
        <v>6541</v>
      </c>
      <c r="CE34" s="169"/>
      <c r="CU34" s="170"/>
    </row>
    <row r="35" spans="1:99" s="164" customFormat="1" ht="24.95" customHeight="1">
      <c r="A35" s="158" t="str">
        <f t="shared" si="0"/>
        <v>대-185</v>
      </c>
      <c r="B35" s="150">
        <v>185</v>
      </c>
      <c r="C35" s="150">
        <v>33</v>
      </c>
      <c r="D35" s="313" t="s">
        <v>3840</v>
      </c>
      <c r="E35" s="217">
        <v>45873</v>
      </c>
      <c r="F35" s="217" t="str">
        <f>HLOOKUP(WEEKDAY(E35,2),data!$A$1:$G$2,2)</f>
        <v>(월)</v>
      </c>
      <c r="G35" s="150" t="s">
        <v>3748</v>
      </c>
      <c r="H35" s="150">
        <v>2</v>
      </c>
      <c r="I35" s="152" t="s">
        <v>3747</v>
      </c>
      <c r="J35" s="190" t="s">
        <v>980</v>
      </c>
      <c r="K35" s="150">
        <v>17</v>
      </c>
      <c r="L35" s="153">
        <f>VLOOKUP(J35,'사업장현황(25하)'!$A$2:$T$1836,13,FALSE)</f>
        <v>3058189705</v>
      </c>
      <c r="M35" s="150" t="str">
        <f>VLOOKUP(J35,'사업장현황(25하)'!$A$2:$T$1836,14,FALSE)</f>
        <v>30581897050</v>
      </c>
      <c r="N35" s="152" t="str">
        <f>VLOOKUP(J35,'사업장현황(25하)'!$A$2:$T$1836,2,FALSE)</f>
        <v>김동선</v>
      </c>
      <c r="O35" s="152" t="str">
        <f>VLOOKUP(J35,'사업장현황(25하)'!$A$2:$T$1836,4,FALSE)</f>
        <v>대전광역시 중구 유등천동로 790 (중촌동)</v>
      </c>
      <c r="P35" s="150" t="str">
        <f>VLOOKUP(J35,'사업장현황(25하)'!$A$2:$T$1836,6,FALSE)</f>
        <v>042-242-7770</v>
      </c>
      <c r="Q35" s="150" t="str">
        <f>VLOOKUP(J35,'사업장현황(25하)'!$A$2:$T$1836,7,FALSE)</f>
        <v>042-624-7272</v>
      </c>
      <c r="R35" s="150" t="str">
        <f>VLOOKUP(J35,'사업장현황(25하)'!$A$2:$T$1836,8,FALSE)</f>
        <v>김재곤</v>
      </c>
      <c r="S35" s="150" t="str">
        <f>VLOOKUP(J35,'사업장현황(25하)'!$A$2:$T$1836,9,FALSE)</f>
        <v>공장장</v>
      </c>
      <c r="T35" s="150" t="str">
        <f>VLOOKUP(J35,'사업장현황(25하)'!$A$2:$T$1836,10,FALSE)</f>
        <v>010-6421-7442</v>
      </c>
      <c r="U35" s="152" t="str">
        <f>VLOOKUP(J35,'사업장현황(25하)'!$A$2:$T$1836,12,FALSE)</f>
        <v>lovesy480@naver.com</v>
      </c>
      <c r="V35" s="217" t="s">
        <v>4060</v>
      </c>
      <c r="W35" s="151" t="s">
        <v>2738</v>
      </c>
      <c r="X35" s="151" t="str">
        <f>VLOOKUP(J35,'사업장현황(25하)'!$A$2:$T$1836,11,FALSE)</f>
        <v>lovesy480@naver.com</v>
      </c>
      <c r="Y35" s="154"/>
      <c r="Z35" s="155"/>
      <c r="AA35" s="155"/>
      <c r="AB35" s="155"/>
      <c r="AC35" s="155">
        <f t="shared" si="2"/>
        <v>0</v>
      </c>
      <c r="AD35" s="217"/>
      <c r="AE35" s="155"/>
      <c r="AF35" s="217"/>
      <c r="AG35" s="155"/>
      <c r="AH35" s="145">
        <f t="shared" si="1"/>
        <v>0</v>
      </c>
      <c r="AI35" s="156"/>
      <c r="AJ35" s="157" t="s">
        <v>7151</v>
      </c>
    </row>
    <row r="36" spans="1:99" s="164" customFormat="1" ht="24.95" customHeight="1">
      <c r="A36" s="158" t="str">
        <f t="shared" si="0"/>
        <v>대-186</v>
      </c>
      <c r="B36" s="150">
        <v>186</v>
      </c>
      <c r="C36" s="150">
        <v>34</v>
      </c>
      <c r="D36" s="313" t="s">
        <v>3841</v>
      </c>
      <c r="E36" s="217">
        <v>45873</v>
      </c>
      <c r="F36" s="217" t="str">
        <f>HLOOKUP(WEEKDAY(E36,2),data!$A$1:$G$2,2)</f>
        <v>(월)</v>
      </c>
      <c r="G36" s="150" t="s">
        <v>93</v>
      </c>
      <c r="H36" s="150">
        <v>1</v>
      </c>
      <c r="I36" s="152"/>
      <c r="J36" s="190" t="s">
        <v>1958</v>
      </c>
      <c r="K36" s="150">
        <v>7</v>
      </c>
      <c r="L36" s="153">
        <f>VLOOKUP(J36,'사업장현황(25하)'!$A$2:$T$1836,13,FALSE)</f>
        <v>3068120693</v>
      </c>
      <c r="M36" s="150" t="str">
        <f>VLOOKUP(J36,'사업장현황(25하)'!$A$2:$T$1836,14,FALSE)</f>
        <v>30681206930</v>
      </c>
      <c r="N36" s="152" t="str">
        <f>VLOOKUP(J36,'사업장현황(25하)'!$A$2:$T$1836,2,FALSE)</f>
        <v>양승희</v>
      </c>
      <c r="O36" s="152" t="str">
        <f>VLOOKUP(J36,'사업장현황(25하)'!$A$2:$T$1836,4,FALSE)</f>
        <v>대전광역시 동구 옥천로 273 (삼정동)</v>
      </c>
      <c r="P36" s="150" t="str">
        <f>VLOOKUP(J36,'사업장현황(25하)'!$A$2:$T$1836,6,FALSE)</f>
        <v>042-285-5200</v>
      </c>
      <c r="Q36" s="150" t="str">
        <f>VLOOKUP(J36,'사업장현황(25하)'!$A$2:$T$1836,7,FALSE)</f>
        <v>042-285-5203</v>
      </c>
      <c r="R36" s="150" t="str">
        <f>VLOOKUP(J36,'사업장현황(25하)'!$A$2:$T$1836,8,FALSE)</f>
        <v>정주하</v>
      </c>
      <c r="S36" s="150" t="str">
        <f>VLOOKUP(J36,'사업장현황(25하)'!$A$2:$T$1836,9,FALSE)</f>
        <v>과장</v>
      </c>
      <c r="T36" s="150" t="str">
        <f>VLOOKUP(J36,'사업장현황(25하)'!$A$2:$T$1836,10,FALSE)</f>
        <v>010-9400-9292</v>
      </c>
      <c r="U36" s="152">
        <f>VLOOKUP(J36,'사업장현황(25하)'!$A$2:$T$1836,12,FALSE)</f>
        <v>0</v>
      </c>
      <c r="V36" s="217">
        <v>45894</v>
      </c>
      <c r="W36" s="151" t="s">
        <v>4021</v>
      </c>
      <c r="X36" s="151" t="str">
        <f>VLOOKUP(J36,'사업장현황(25하)'!$A$2:$T$1836,11,FALSE)</f>
        <v>jh279321@naver.com</v>
      </c>
      <c r="Y36" s="151"/>
      <c r="Z36" s="155"/>
      <c r="AA36" s="155"/>
      <c r="AB36" s="155"/>
      <c r="AC36" s="155">
        <f t="shared" si="2"/>
        <v>0</v>
      </c>
      <c r="AD36" s="217"/>
      <c r="AE36" s="155"/>
      <c r="AF36" s="217"/>
      <c r="AG36" s="155"/>
      <c r="AH36" s="145">
        <f t="shared" si="1"/>
        <v>0</v>
      </c>
      <c r="AI36" s="156"/>
      <c r="AJ36" s="157" t="s">
        <v>5691</v>
      </c>
    </row>
    <row r="37" spans="1:99" s="164" customFormat="1" ht="24.95" customHeight="1">
      <c r="A37" s="158" t="str">
        <f t="shared" si="0"/>
        <v>대-187</v>
      </c>
      <c r="B37" s="150">
        <v>187</v>
      </c>
      <c r="C37" s="150">
        <v>35</v>
      </c>
      <c r="D37" s="313" t="s">
        <v>3842</v>
      </c>
      <c r="E37" s="217">
        <v>45873</v>
      </c>
      <c r="F37" s="217" t="str">
        <f>HLOOKUP(WEEKDAY(E37,2),data!$A$1:$G$2,2)</f>
        <v>(월)</v>
      </c>
      <c r="G37" s="150" t="s">
        <v>2736</v>
      </c>
      <c r="H37" s="150">
        <v>2</v>
      </c>
      <c r="I37" s="152" t="s">
        <v>3747</v>
      </c>
      <c r="J37" s="190" t="s">
        <v>1356</v>
      </c>
      <c r="K37" s="150">
        <v>8</v>
      </c>
      <c r="L37" s="153">
        <f>VLOOKUP(J37,'사업장현황(25하)'!$A$2:$T$1836,13,FALSE)</f>
        <v>7382500675</v>
      </c>
      <c r="M37" s="150" t="str">
        <f>VLOOKUP(J37,'사업장현황(25하)'!$A$2:$T$1836,14,FALSE)</f>
        <v>73825006750</v>
      </c>
      <c r="N37" s="152" t="str">
        <f>VLOOKUP(J37,'사업장현황(25하)'!$A$2:$T$1836,2,FALSE)</f>
        <v>신형철</v>
      </c>
      <c r="O37" s="152" t="str">
        <f>VLOOKUP(J37,'사업장현황(25하)'!$A$2:$T$1836,4,FALSE)</f>
        <v>대전광역시 동구 옥천로 273 (삼정동)</v>
      </c>
      <c r="P37" s="150" t="str">
        <f>VLOOKUP(J37,'사업장현황(25하)'!$A$2:$T$1836,6,FALSE)</f>
        <v>042-284-4910</v>
      </c>
      <c r="Q37" s="150" t="str">
        <f>VLOOKUP(J37,'사업장현황(25하)'!$A$2:$T$1836,7,FALSE)</f>
        <v>042-283-4910</v>
      </c>
      <c r="R37" s="150" t="str">
        <f>VLOOKUP(J37,'사업장현황(25하)'!$A$2:$T$1836,8,FALSE)</f>
        <v>신형철</v>
      </c>
      <c r="S37" s="150" t="str">
        <f>VLOOKUP(J37,'사업장현황(25하)'!$A$2:$T$1836,9,FALSE)</f>
        <v>대표</v>
      </c>
      <c r="T37" s="150" t="str">
        <f>VLOOKUP(J37,'사업장현황(25하)'!$A$2:$T$1836,10,FALSE)</f>
        <v>010-2222-4910</v>
      </c>
      <c r="U37" s="152" t="str">
        <f>VLOOKUP(J37,'사업장현황(25하)'!$A$2:$T$1836,12,FALSE)</f>
        <v>rcn27x@nate.com</v>
      </c>
      <c r="V37" s="217">
        <v>45894</v>
      </c>
      <c r="W37" s="151" t="s">
        <v>4021</v>
      </c>
      <c r="X37" s="151" t="str">
        <f>VLOOKUP(J37,'사업장현황(25하)'!$A$2:$T$1836,11,FALSE)</f>
        <v>rcn27x@nate.com</v>
      </c>
      <c r="Y37" s="154"/>
      <c r="Z37" s="155"/>
      <c r="AA37" s="155"/>
      <c r="AB37" s="155"/>
      <c r="AC37" s="155">
        <f t="shared" si="2"/>
        <v>0</v>
      </c>
      <c r="AD37" s="217"/>
      <c r="AE37" s="155"/>
      <c r="AF37" s="217"/>
      <c r="AG37" s="155"/>
      <c r="AH37" s="145">
        <f t="shared" si="1"/>
        <v>0</v>
      </c>
      <c r="AI37" s="156"/>
      <c r="AJ37" s="157" t="s">
        <v>6087</v>
      </c>
    </row>
    <row r="38" spans="1:99" s="164" customFormat="1" ht="24.95" customHeight="1">
      <c r="A38" s="158" t="str">
        <f t="shared" si="0"/>
        <v>대-188</v>
      </c>
      <c r="B38" s="150">
        <v>188</v>
      </c>
      <c r="C38" s="150">
        <v>36</v>
      </c>
      <c r="D38" s="313" t="s">
        <v>3842</v>
      </c>
      <c r="E38" s="217">
        <v>45873</v>
      </c>
      <c r="F38" s="217" t="str">
        <f>HLOOKUP(WEEKDAY(E38,2),data!$A$1:$G$2,2)</f>
        <v>(월)</v>
      </c>
      <c r="G38" s="150" t="s">
        <v>240</v>
      </c>
      <c r="H38" s="150">
        <v>2</v>
      </c>
      <c r="I38" s="152" t="s">
        <v>3747</v>
      </c>
      <c r="J38" s="190" t="s">
        <v>2761</v>
      </c>
      <c r="K38" s="150">
        <v>2</v>
      </c>
      <c r="L38" s="153">
        <f>VLOOKUP(J38,'사업장현황(25하)'!$A$2:$T$1836,13,FALSE)</f>
        <v>8754600756</v>
      </c>
      <c r="M38" s="150" t="str">
        <f>VLOOKUP(J38,'사업장현황(25하)'!$A$2:$T$1836,14,FALSE)</f>
        <v>87546007560</v>
      </c>
      <c r="N38" s="152" t="str">
        <f>VLOOKUP(J38,'사업장현황(25하)'!$A$2:$T$1836,2,FALSE)</f>
        <v>박승택</v>
      </c>
      <c r="O38" s="152" t="str">
        <f>VLOOKUP(J38,'사업장현황(25하)'!$A$2:$T$1836,4,FALSE)</f>
        <v>대전광역시 동구 옥천로 321 (삼정동)</v>
      </c>
      <c r="P38" s="150" t="str">
        <f>VLOOKUP(J38,'사업장현황(25하)'!$A$2:$T$1836,6,FALSE)</f>
        <v>042-282-3004</v>
      </c>
      <c r="Q38" s="150" t="str">
        <f>VLOOKUP(J38,'사업장현황(25하)'!$A$2:$T$1836,7,FALSE)</f>
        <v>042-282-3004</v>
      </c>
      <c r="R38" s="150" t="str">
        <f>VLOOKUP(J38,'사업장현황(25하)'!$A$2:$T$1836,8,FALSE)</f>
        <v>박승택</v>
      </c>
      <c r="S38" s="150" t="str">
        <f>VLOOKUP(J38,'사업장현황(25하)'!$A$2:$T$1836,9,FALSE)</f>
        <v>대표</v>
      </c>
      <c r="T38" s="150" t="str">
        <f>VLOOKUP(J38,'사업장현황(25하)'!$A$2:$T$1836,10,FALSE)</f>
        <v>010-2439-3900</v>
      </c>
      <c r="U38" s="152" t="str">
        <f>VLOOKUP(J38,'사업장현황(25하)'!$A$2:$T$1836,12,FALSE)</f>
        <v>pst4972@naver.com</v>
      </c>
      <c r="V38" s="217">
        <v>45896</v>
      </c>
      <c r="W38" s="151" t="s">
        <v>4049</v>
      </c>
      <c r="X38" s="151" t="str">
        <f>VLOOKUP(J38,'사업장현황(25하)'!$A$2:$T$1836,11,FALSE)</f>
        <v>pst4972@naver.com</v>
      </c>
      <c r="Y38" s="151"/>
      <c r="Z38" s="155"/>
      <c r="AA38" s="155"/>
      <c r="AB38" s="155"/>
      <c r="AC38" s="155">
        <f t="shared" si="2"/>
        <v>0</v>
      </c>
      <c r="AD38" s="217"/>
      <c r="AE38" s="155"/>
      <c r="AF38" s="217"/>
      <c r="AG38" s="155"/>
      <c r="AH38" s="145">
        <f t="shared" si="1"/>
        <v>0</v>
      </c>
      <c r="AI38" s="156"/>
      <c r="AJ38" s="157" t="s">
        <v>7922</v>
      </c>
    </row>
    <row r="39" spans="1:99" s="164" customFormat="1" ht="24.95" customHeight="1">
      <c r="A39" s="158" t="str">
        <f t="shared" si="0"/>
        <v>대-189</v>
      </c>
      <c r="B39" s="150">
        <v>189</v>
      </c>
      <c r="C39" s="150">
        <v>37</v>
      </c>
      <c r="D39" s="313" t="s">
        <v>3850</v>
      </c>
      <c r="E39" s="217">
        <v>45874</v>
      </c>
      <c r="F39" s="217" t="str">
        <f>HLOOKUP(WEEKDAY(E39,2),data!$A$1:$G$2,2)</f>
        <v>(화)</v>
      </c>
      <c r="G39" s="150" t="s">
        <v>2735</v>
      </c>
      <c r="H39" s="150">
        <v>2</v>
      </c>
      <c r="I39" s="152" t="s">
        <v>3747</v>
      </c>
      <c r="J39" s="190" t="s">
        <v>1386</v>
      </c>
      <c r="K39" s="150">
        <v>18</v>
      </c>
      <c r="L39" s="153">
        <f>VLOOKUP(J39,'사업장현황(25하)'!$A$2:$T$1836,13,FALSE)</f>
        <v>3148654087</v>
      </c>
      <c r="M39" s="150" t="str">
        <f>VLOOKUP(J39,'사업장현황(25하)'!$A$2:$T$1836,14,FALSE)</f>
        <v>31486540870</v>
      </c>
      <c r="N39" s="152" t="str">
        <f>VLOOKUP(J39,'사업장현황(25하)'!$A$2:$T$1836,2,FALSE)</f>
        <v>임성빈</v>
      </c>
      <c r="O39" s="152" t="str">
        <f>VLOOKUP(J39,'사업장현황(25하)'!$A$2:$T$1836,4,FALSE)</f>
        <v>대전광역시 서구 월드컵대로484번길 148-4 (월평동)</v>
      </c>
      <c r="P39" s="150" t="str">
        <f>VLOOKUP(J39,'사업장현황(25하)'!$A$2:$T$1836,6,FALSE)</f>
        <v>042-528-9700</v>
      </c>
      <c r="Q39" s="150" t="str">
        <f>VLOOKUP(J39,'사업장현황(25하)'!$A$2:$T$1836,7,FALSE)</f>
        <v>042-528-9701</v>
      </c>
      <c r="R39" s="150" t="str">
        <f>VLOOKUP(J39,'사업장현황(25하)'!$A$2:$T$1836,8,FALSE)</f>
        <v>김정부</v>
      </c>
      <c r="S39" s="150" t="str">
        <f>VLOOKUP(J39,'사업장현황(25하)'!$A$2:$T$1836,9,FALSE)</f>
        <v>전무</v>
      </c>
      <c r="T39" s="150" t="str">
        <f>VLOOKUP(J39,'사업장현황(25하)'!$A$2:$T$1836,10,FALSE)</f>
        <v>010-3455-3040</v>
      </c>
      <c r="U39" s="152" t="str">
        <f>VLOOKUP(J39,'사업장현황(25하)'!$A$2:$T$1836,12,FALSE)</f>
        <v>wp5289503@hanmail.net</v>
      </c>
      <c r="V39" s="217" t="s">
        <v>4060</v>
      </c>
      <c r="W39" s="151" t="s">
        <v>2738</v>
      </c>
      <c r="X39" s="151" t="str">
        <f>VLOOKUP(J39,'사업장현황(25하)'!$A$2:$T$1836,11,FALSE)</f>
        <v>wp5289503@hanmail.net</v>
      </c>
      <c r="Y39" s="154"/>
      <c r="Z39" s="155"/>
      <c r="AA39" s="155"/>
      <c r="AB39" s="155"/>
      <c r="AC39" s="155">
        <f t="shared" si="2"/>
        <v>0</v>
      </c>
      <c r="AD39" s="217"/>
      <c r="AE39" s="155"/>
      <c r="AF39" s="217"/>
      <c r="AG39" s="155"/>
      <c r="AH39" s="145">
        <f t="shared" si="1"/>
        <v>0</v>
      </c>
      <c r="AI39" s="156"/>
      <c r="AJ39" s="157" t="s">
        <v>5385</v>
      </c>
    </row>
    <row r="40" spans="1:99" s="168" customFormat="1" ht="24.95" customHeight="1">
      <c r="A40" s="158" t="str">
        <f t="shared" si="0"/>
        <v>대-190</v>
      </c>
      <c r="B40" s="150">
        <v>190</v>
      </c>
      <c r="C40" s="150">
        <v>38</v>
      </c>
      <c r="D40" s="313" t="s">
        <v>3851</v>
      </c>
      <c r="E40" s="217">
        <v>45874</v>
      </c>
      <c r="F40" s="217" t="str">
        <f>HLOOKUP(WEEKDAY(E40,2),data!$A$1:$G$2,2)</f>
        <v>(화)</v>
      </c>
      <c r="G40" s="150" t="s">
        <v>190</v>
      </c>
      <c r="H40" s="150">
        <v>2</v>
      </c>
      <c r="I40" s="152" t="s">
        <v>3747</v>
      </c>
      <c r="J40" s="190" t="s">
        <v>1383</v>
      </c>
      <c r="K40" s="150">
        <v>10</v>
      </c>
      <c r="L40" s="153">
        <f>VLOOKUP(J40,'사업장현황(25하)'!$A$2:$T$1836,13,FALSE)</f>
        <v>3148641578</v>
      </c>
      <c r="M40" s="150" t="str">
        <f>VLOOKUP(J40,'사업장현황(25하)'!$A$2:$T$1836,14,FALSE)</f>
        <v>31486415780</v>
      </c>
      <c r="N40" s="152" t="str">
        <f>VLOOKUP(J40,'사업장현황(25하)'!$A$2:$T$1836,2,FALSE)</f>
        <v>김홍동, 윤현석</v>
      </c>
      <c r="O40" s="152" t="str">
        <f>VLOOKUP(J40,'사업장현황(25하)'!$A$2:$T$1836,4,FALSE)</f>
        <v>대전광역시 서구 월드컵대로484번길 148-16 (월평동)</v>
      </c>
      <c r="P40" s="150" t="str">
        <f>VLOOKUP(J40,'사업장현황(25하)'!$A$2:$T$1836,6,FALSE)</f>
        <v>042-522-0033</v>
      </c>
      <c r="Q40" s="150" t="str">
        <f>VLOOKUP(J40,'사업장현황(25하)'!$A$2:$T$1836,7,FALSE)</f>
        <v>042-527-0030</v>
      </c>
      <c r="R40" s="150" t="str">
        <f>VLOOKUP(J40,'사업장현황(25하)'!$A$2:$T$1836,8,FALSE)</f>
        <v>김홍동</v>
      </c>
      <c r="S40" s="150" t="str">
        <f>VLOOKUP(J40,'사업장현황(25하)'!$A$2:$T$1836,9,FALSE)</f>
        <v>대표</v>
      </c>
      <c r="T40" s="150" t="str">
        <f>VLOOKUP(J40,'사업장현황(25하)'!$A$2:$T$1836,10,FALSE)</f>
        <v>010-5405-3767</v>
      </c>
      <c r="U40" s="152" t="str">
        <f>VLOOKUP(J40,'사업장현황(25하)'!$A$2:$T$1836,12,FALSE)</f>
        <v>kmhydr1@nate.com</v>
      </c>
      <c r="V40" s="217" t="s">
        <v>4060</v>
      </c>
      <c r="W40" s="151" t="s">
        <v>2738</v>
      </c>
      <c r="X40" s="151" t="str">
        <f>VLOOKUP(J40,'사업장현황(25하)'!$A$2:$T$1836,11,FALSE)</f>
        <v>kmhydr1@nate.com</v>
      </c>
      <c r="Y40" s="151"/>
      <c r="Z40" s="155"/>
      <c r="AA40" s="155"/>
      <c r="AB40" s="155"/>
      <c r="AC40" s="155">
        <f t="shared" si="2"/>
        <v>0</v>
      </c>
      <c r="AD40" s="217"/>
      <c r="AE40" s="155"/>
      <c r="AF40" s="217"/>
      <c r="AG40" s="155"/>
      <c r="AH40" s="145">
        <f t="shared" si="1"/>
        <v>0</v>
      </c>
      <c r="AI40" s="156"/>
      <c r="AJ40" s="157" t="s">
        <v>5961</v>
      </c>
      <c r="CE40" s="169"/>
      <c r="CU40" s="170"/>
    </row>
    <row r="41" spans="1:99" s="168" customFormat="1" ht="24.95" customHeight="1">
      <c r="A41" s="158" t="str">
        <f t="shared" si="0"/>
        <v>대-191</v>
      </c>
      <c r="B41" s="150">
        <v>191</v>
      </c>
      <c r="C41" s="150">
        <v>39</v>
      </c>
      <c r="D41" s="313" t="s">
        <v>3852</v>
      </c>
      <c r="E41" s="217">
        <v>45874</v>
      </c>
      <c r="F41" s="217" t="str">
        <f>HLOOKUP(WEEKDAY(E41,2),data!$A$1:$G$2,2)</f>
        <v>(화)</v>
      </c>
      <c r="G41" s="150" t="s">
        <v>3748</v>
      </c>
      <c r="H41" s="150">
        <v>2</v>
      </c>
      <c r="I41" s="152" t="s">
        <v>3747</v>
      </c>
      <c r="J41" s="190" t="s">
        <v>1757</v>
      </c>
      <c r="K41" s="150">
        <v>16</v>
      </c>
      <c r="L41" s="153">
        <f>VLOOKUP(J41,'사업장현황(25하)'!$A$2:$T$1836,13,FALSE)</f>
        <v>4188702122</v>
      </c>
      <c r="M41" s="150" t="str">
        <f>VLOOKUP(J41,'사업장현황(25하)'!$A$2:$T$1836,14,FALSE)</f>
        <v>41887021220</v>
      </c>
      <c r="N41" s="152" t="str">
        <f>VLOOKUP(J41,'사업장현황(25하)'!$A$2:$T$1836,2,FALSE)</f>
        <v>최기홍</v>
      </c>
      <c r="O41" s="152" t="str">
        <f>VLOOKUP(J41,'사업장현황(25하)'!$A$2:$T$1836,4,FALSE)</f>
        <v>대전광역시 서구 월드컵대로484번길 82-20 (월평동)</v>
      </c>
      <c r="P41" s="150" t="str">
        <f>VLOOKUP(J41,'사업장현황(25하)'!$A$2:$T$1836,6,FALSE)</f>
        <v>042-538-7796</v>
      </c>
      <c r="Q41" s="150" t="str">
        <f>VLOOKUP(J41,'사업장현황(25하)'!$A$2:$T$1836,7,FALSE)</f>
        <v>042-255-4119</v>
      </c>
      <c r="R41" s="150" t="str">
        <f>VLOOKUP(J41,'사업장현황(25하)'!$A$2:$T$1836,8,FALSE)</f>
        <v>이한정</v>
      </c>
      <c r="S41" s="150" t="str">
        <f>VLOOKUP(J41,'사업장현황(25하)'!$A$2:$T$1836,9,FALSE)</f>
        <v>부장</v>
      </c>
      <c r="T41" s="150" t="str">
        <f>VLOOKUP(J41,'사업장현황(25하)'!$A$2:$T$1836,10,FALSE)</f>
        <v>010-8231-0211</v>
      </c>
      <c r="U41" s="152" t="str">
        <f>VLOOKUP(J41,'사업장현황(25하)'!$A$2:$T$1836,12,FALSE)</f>
        <v xml:space="preserve">mone2689@naver.com </v>
      </c>
      <c r="V41" s="217" t="s">
        <v>4060</v>
      </c>
      <c r="W41" s="151" t="s">
        <v>2738</v>
      </c>
      <c r="X41" s="151" t="str">
        <f>VLOOKUP(J41,'사업장현황(25하)'!$A$2:$T$1836,11,FALSE)</f>
        <v xml:space="preserve">mone2689@naver.com </v>
      </c>
      <c r="Y41" s="154"/>
      <c r="Z41" s="155"/>
      <c r="AA41" s="155"/>
      <c r="AB41" s="155"/>
      <c r="AC41" s="155">
        <f t="shared" si="2"/>
        <v>0</v>
      </c>
      <c r="AD41" s="217"/>
      <c r="AE41" s="155"/>
      <c r="AF41" s="217"/>
      <c r="AG41" s="155"/>
      <c r="AH41" s="145">
        <f t="shared" si="1"/>
        <v>0</v>
      </c>
      <c r="AI41" s="156"/>
      <c r="AJ41" s="157" t="s">
        <v>6949</v>
      </c>
      <c r="CE41" s="169"/>
      <c r="CU41" s="170"/>
    </row>
    <row r="42" spans="1:99" s="164" customFormat="1" ht="24.95" customHeight="1">
      <c r="A42" s="158" t="str">
        <f t="shared" si="0"/>
        <v>대-192</v>
      </c>
      <c r="B42" s="150">
        <v>192</v>
      </c>
      <c r="C42" s="150">
        <v>40</v>
      </c>
      <c r="D42" s="313" t="s">
        <v>3853</v>
      </c>
      <c r="E42" s="217">
        <v>45874</v>
      </c>
      <c r="F42" s="217" t="str">
        <f>HLOOKUP(WEEKDAY(E42,2),data!$A$1:$G$2,2)</f>
        <v>(화)</v>
      </c>
      <c r="G42" s="150" t="s">
        <v>93</v>
      </c>
      <c r="H42" s="150">
        <v>2</v>
      </c>
      <c r="I42" s="152" t="s">
        <v>3747</v>
      </c>
      <c r="J42" s="190" t="s">
        <v>1083</v>
      </c>
      <c r="K42" s="150">
        <v>16</v>
      </c>
      <c r="L42" s="153">
        <f>VLOOKUP(J42,'사업장현황(25하)'!$A$2:$T$1836,13,FALSE)</f>
        <v>4698802369</v>
      </c>
      <c r="M42" s="150">
        <f>VLOOKUP(J42,'사업장현황(25하)'!$A$2:$T$1836,14,FALSE)</f>
        <v>46988023690</v>
      </c>
      <c r="N42" s="152" t="str">
        <f>VLOOKUP(J42,'사업장현황(25하)'!$A$2:$T$1836,2,FALSE)</f>
        <v>정규성</v>
      </c>
      <c r="O42" s="152" t="str">
        <f>VLOOKUP(J42,'사업장현황(25하)'!$A$2:$T$1836,4,FALSE)</f>
        <v>대전광역시 서구 혜천로 22 (정림동)</v>
      </c>
      <c r="P42" s="150" t="str">
        <f>VLOOKUP(J42,'사업장현황(25하)'!$A$2:$T$1836,6,FALSE)</f>
        <v>042-587-5484</v>
      </c>
      <c r="Q42" s="150" t="str">
        <f>VLOOKUP(J42,'사업장현황(25하)'!$A$2:$T$1836,7,FALSE)</f>
        <v>042-587-5486</v>
      </c>
      <c r="R42" s="150" t="str">
        <f>VLOOKUP(J42,'사업장현황(25하)'!$A$2:$T$1836,8,FALSE)</f>
        <v>정규성</v>
      </c>
      <c r="S42" s="150" t="str">
        <f>VLOOKUP(J42,'사업장현황(25하)'!$A$2:$T$1836,9,FALSE)</f>
        <v>대표</v>
      </c>
      <c r="T42" s="150" t="str">
        <f>VLOOKUP(J42,'사업장현황(25하)'!$A$2:$T$1836,10,FALSE)</f>
        <v>010-6622-9226</v>
      </c>
      <c r="U42" s="152" t="str">
        <f>VLOOKUP(J42,'사업장현황(25하)'!$A$2:$T$1836,12,FALSE)</f>
        <v>bm9226@hanmail.net</v>
      </c>
      <c r="V42" s="217" t="s">
        <v>4056</v>
      </c>
      <c r="W42" s="151" t="s">
        <v>4057</v>
      </c>
      <c r="X42" s="151" t="str">
        <f>VLOOKUP(J42,'사업장현황(25하)'!$A$2:$T$1836,11,FALSE)</f>
        <v>bm9226@hanmail.net</v>
      </c>
      <c r="Y42" s="151"/>
      <c r="Z42" s="155"/>
      <c r="AA42" s="155"/>
      <c r="AB42" s="155"/>
      <c r="AC42" s="155">
        <f t="shared" si="2"/>
        <v>0</v>
      </c>
      <c r="AD42" s="217"/>
      <c r="AE42" s="155"/>
      <c r="AF42" s="217"/>
      <c r="AG42" s="155"/>
      <c r="AH42" s="145">
        <f t="shared" si="1"/>
        <v>0</v>
      </c>
      <c r="AI42" s="156"/>
      <c r="AJ42" s="157" t="s">
        <v>5382</v>
      </c>
    </row>
    <row r="43" spans="1:99" s="164" customFormat="1" ht="24.95" customHeight="1">
      <c r="A43" s="158" t="str">
        <f t="shared" si="0"/>
        <v>대-193</v>
      </c>
      <c r="B43" s="150">
        <v>193</v>
      </c>
      <c r="C43" s="150">
        <v>41</v>
      </c>
      <c r="D43" s="313" t="s">
        <v>3854</v>
      </c>
      <c r="E43" s="217">
        <v>45874</v>
      </c>
      <c r="F43" s="217" t="str">
        <f>HLOOKUP(WEEKDAY(E43,2),data!$A$1:$G$2,2)</f>
        <v>(화)</v>
      </c>
      <c r="G43" s="150" t="s">
        <v>2736</v>
      </c>
      <c r="H43" s="150">
        <v>2</v>
      </c>
      <c r="I43" s="152" t="s">
        <v>3747</v>
      </c>
      <c r="J43" s="190" t="s">
        <v>1554</v>
      </c>
      <c r="K43" s="150">
        <v>9</v>
      </c>
      <c r="L43" s="153">
        <f>VLOOKUP(J43,'사업장현황(25하)'!$A$2:$T$1836,13,FALSE)</f>
        <v>3148186997</v>
      </c>
      <c r="M43" s="150" t="str">
        <f>VLOOKUP(J43,'사업장현황(25하)'!$A$2:$T$1836,14,FALSE)</f>
        <v>31481869970</v>
      </c>
      <c r="N43" s="152" t="str">
        <f>VLOOKUP(J43,'사업장현황(25하)'!$A$2:$T$1836,2,FALSE)</f>
        <v>김윤중</v>
      </c>
      <c r="O43" s="152" t="str">
        <f>VLOOKUP(J43,'사업장현황(25하)'!$A$2:$T$1836,4,FALSE)</f>
        <v>대전광역시 서구 복수북로 1 (정림동)</v>
      </c>
      <c r="P43" s="150" t="str">
        <f>VLOOKUP(J43,'사업장현황(25하)'!$A$2:$T$1836,6,FALSE)</f>
        <v>042-585-9119</v>
      </c>
      <c r="Q43" s="150" t="str">
        <f>VLOOKUP(J43,'사업장현황(25하)'!$A$2:$T$1836,7,FALSE)</f>
        <v>042-585-8900</v>
      </c>
      <c r="R43" s="150" t="str">
        <f>VLOOKUP(J43,'사업장현황(25하)'!$A$2:$T$1836,8,FALSE)</f>
        <v>임승열</v>
      </c>
      <c r="S43" s="150" t="str">
        <f>VLOOKUP(J43,'사업장현황(25하)'!$A$2:$T$1836,9,FALSE)</f>
        <v>대표</v>
      </c>
      <c r="T43" s="150" t="str">
        <f>VLOOKUP(J43,'사업장현황(25하)'!$A$2:$T$1836,10,FALSE)</f>
        <v>010-5428-0540</v>
      </c>
      <c r="U43" s="152" t="str">
        <f>VLOOKUP(J43,'사업장현황(25하)'!$A$2:$T$1836,12,FALSE)</f>
        <v>chung911900@hanmail.net</v>
      </c>
      <c r="V43" s="217" t="s">
        <v>4056</v>
      </c>
      <c r="W43" s="151" t="s">
        <v>4057</v>
      </c>
      <c r="X43" s="151" t="str">
        <f>VLOOKUP(J43,'사업장현황(25하)'!$A$2:$T$1836,11,FALSE)</f>
        <v>chung911900@hanmail.net</v>
      </c>
      <c r="Y43" s="154"/>
      <c r="Z43" s="155"/>
      <c r="AA43" s="155"/>
      <c r="AB43" s="155"/>
      <c r="AC43" s="155">
        <f t="shared" si="2"/>
        <v>0</v>
      </c>
      <c r="AD43" s="217"/>
      <c r="AE43" s="155"/>
      <c r="AF43" s="217"/>
      <c r="AG43" s="155"/>
      <c r="AH43" s="145">
        <f t="shared" si="1"/>
        <v>0</v>
      </c>
      <c r="AI43" s="156"/>
      <c r="AJ43" s="157" t="s">
        <v>5449</v>
      </c>
    </row>
    <row r="44" spans="1:99" s="168" customFormat="1" ht="24.95" customHeight="1">
      <c r="A44" s="158" t="str">
        <f t="shared" si="0"/>
        <v>대-194</v>
      </c>
      <c r="B44" s="150">
        <v>194</v>
      </c>
      <c r="C44" s="150">
        <v>42</v>
      </c>
      <c r="D44" s="313" t="s">
        <v>3855</v>
      </c>
      <c r="E44" s="217">
        <v>45874</v>
      </c>
      <c r="F44" s="217" t="str">
        <f>HLOOKUP(WEEKDAY(E44,2),data!$A$1:$G$2,2)</f>
        <v>(화)</v>
      </c>
      <c r="G44" s="150" t="s">
        <v>240</v>
      </c>
      <c r="H44" s="150">
        <v>2</v>
      </c>
      <c r="I44" s="152" t="s">
        <v>3747</v>
      </c>
      <c r="J44" s="190" t="s">
        <v>330</v>
      </c>
      <c r="K44" s="150">
        <v>8</v>
      </c>
      <c r="L44" s="153">
        <f>VLOOKUP(J44,'사업장현황(25하)'!$A$2:$T$1836,13,FALSE)</f>
        <v>3141285352</v>
      </c>
      <c r="M44" s="150" t="str">
        <f>VLOOKUP(J44,'사업장현황(25하)'!$A$2:$T$1836,14,FALSE)</f>
        <v>31412853520</v>
      </c>
      <c r="N44" s="152" t="str">
        <f>VLOOKUP(J44,'사업장현황(25하)'!$A$2:$T$1836,2,FALSE)</f>
        <v>안병철외 1명</v>
      </c>
      <c r="O44" s="152" t="str">
        <f>VLOOKUP(J44,'사업장현황(25하)'!$A$2:$T$1836,4,FALSE)</f>
        <v>대전광역시 서구 구봉로 474 (정림동)</v>
      </c>
      <c r="P44" s="150" t="str">
        <f>VLOOKUP(J44,'사업장현황(25하)'!$A$2:$T$1836,6,FALSE)</f>
        <v>042-581-0055</v>
      </c>
      <c r="Q44" s="150" t="str">
        <f>VLOOKUP(J44,'사업장현황(25하)'!$A$2:$T$1836,7,FALSE)</f>
        <v>042-581-0300</v>
      </c>
      <c r="R44" s="150" t="str">
        <f>VLOOKUP(J44,'사업장현황(25하)'!$A$2:$T$1836,8,FALSE)</f>
        <v>안병철</v>
      </c>
      <c r="S44" s="150" t="str">
        <f>VLOOKUP(J44,'사업장현황(25하)'!$A$2:$T$1836,9,FALSE)</f>
        <v>대표</v>
      </c>
      <c r="T44" s="150" t="str">
        <f>VLOOKUP(J44,'사업장현황(25하)'!$A$2:$T$1836,10,FALSE)</f>
        <v>010-5408-5876</v>
      </c>
      <c r="U44" s="152" t="str">
        <f>VLOOKUP(J44,'사업장현황(25하)'!$A$2:$T$1836,12,FALSE)</f>
        <v>jm85352@naver.com</v>
      </c>
      <c r="V44" s="217" t="s">
        <v>4056</v>
      </c>
      <c r="W44" s="151" t="s">
        <v>4057</v>
      </c>
      <c r="X44" s="151" t="str">
        <f>VLOOKUP(J44,'사업장현황(25하)'!$A$2:$T$1836,11,FALSE)</f>
        <v>jm85352@naver.com</v>
      </c>
      <c r="Y44" s="151"/>
      <c r="Z44" s="155"/>
      <c r="AA44" s="155"/>
      <c r="AB44" s="155"/>
      <c r="AC44" s="155">
        <f t="shared" si="2"/>
        <v>0</v>
      </c>
      <c r="AD44" s="217"/>
      <c r="AE44" s="155"/>
      <c r="AF44" s="217"/>
      <c r="AG44" s="155"/>
      <c r="AH44" s="145">
        <f t="shared" si="1"/>
        <v>0</v>
      </c>
      <c r="AI44" s="156"/>
      <c r="AJ44" s="157" t="s">
        <v>6583</v>
      </c>
      <c r="CE44" s="169"/>
      <c r="CU44" s="170"/>
    </row>
    <row r="45" spans="1:99" s="164" customFormat="1" ht="24.95" customHeight="1">
      <c r="A45" s="158" t="str">
        <f t="shared" si="0"/>
        <v>대-195</v>
      </c>
      <c r="B45" s="150">
        <v>195</v>
      </c>
      <c r="C45" s="150">
        <v>43</v>
      </c>
      <c r="D45" s="313" t="s">
        <v>3862</v>
      </c>
      <c r="E45" s="217">
        <v>45875</v>
      </c>
      <c r="F45" s="217" t="str">
        <f>HLOOKUP(WEEKDAY(E45,2),data!$A$1:$G$2,2)</f>
        <v>(수)</v>
      </c>
      <c r="G45" s="150" t="s">
        <v>2735</v>
      </c>
      <c r="H45" s="150">
        <v>2</v>
      </c>
      <c r="I45" s="152" t="s">
        <v>3747</v>
      </c>
      <c r="J45" s="190" t="s">
        <v>1645</v>
      </c>
      <c r="K45" s="150">
        <v>3</v>
      </c>
      <c r="L45" s="153">
        <f>VLOOKUP(J45,'사업장현황(25하)'!$A$2:$T$1836,13,FALSE)</f>
        <v>3052862491</v>
      </c>
      <c r="M45" s="150" t="str">
        <f>VLOOKUP(J45,'사업장현황(25하)'!$A$2:$T$1836,14,FALSE)</f>
        <v>30528624910</v>
      </c>
      <c r="N45" s="152" t="str">
        <f>VLOOKUP(J45,'사업장현황(25하)'!$A$2:$T$1836,2,FALSE)</f>
        <v>오치구</v>
      </c>
      <c r="O45" s="152" t="str">
        <f>VLOOKUP(J45,'사업장현황(25하)'!$A$2:$T$1836,4,FALSE)</f>
        <v>대전광역시 대덕구 대화로52번안길 40 (대화동)</v>
      </c>
      <c r="P45" s="150" t="str">
        <f>VLOOKUP(J45,'사업장현황(25하)'!$A$2:$T$1836,6,FALSE)</f>
        <v>042-637-4971</v>
      </c>
      <c r="Q45" s="150" t="str">
        <f>VLOOKUP(J45,'사업장현황(25하)'!$A$2:$T$1836,7,FALSE)</f>
        <v>042-637-4970</v>
      </c>
      <c r="R45" s="150" t="str">
        <f>VLOOKUP(J45,'사업장현황(25하)'!$A$2:$T$1836,8,FALSE)</f>
        <v>오치구</v>
      </c>
      <c r="S45" s="150" t="str">
        <f>VLOOKUP(J45,'사업장현황(25하)'!$A$2:$T$1836,9,FALSE)</f>
        <v>대표</v>
      </c>
      <c r="T45" s="150" t="str">
        <f>VLOOKUP(J45,'사업장현황(25하)'!$A$2:$T$1836,10,FALSE)</f>
        <v>010-6425-9234</v>
      </c>
      <c r="U45" s="152" t="str">
        <f>VLOOKUP(J45,'사업장현황(25하)'!$A$2:$T$1836,12,FALSE)</f>
        <v>mp4971@naver.com</v>
      </c>
      <c r="V45" s="217" t="s">
        <v>4060</v>
      </c>
      <c r="W45" s="151" t="s">
        <v>2738</v>
      </c>
      <c r="X45" s="151" t="str">
        <f>VLOOKUP(J45,'사업장현황(25하)'!$A$2:$T$1836,11,FALSE)</f>
        <v>mp4971@naver.com</v>
      </c>
      <c r="Y45" s="154"/>
      <c r="Z45" s="155"/>
      <c r="AA45" s="155"/>
      <c r="AB45" s="155"/>
      <c r="AC45" s="155">
        <f t="shared" si="2"/>
        <v>0</v>
      </c>
      <c r="AD45" s="217"/>
      <c r="AE45" s="155"/>
      <c r="AF45" s="217"/>
      <c r="AG45" s="155"/>
      <c r="AH45" s="145">
        <f t="shared" si="1"/>
        <v>0</v>
      </c>
      <c r="AI45" s="156"/>
      <c r="AJ45" s="157" t="s">
        <v>5971</v>
      </c>
      <c r="CE45" s="173"/>
      <c r="CU45" s="174"/>
    </row>
    <row r="46" spans="1:99" s="164" customFormat="1" ht="24.95" customHeight="1">
      <c r="A46" s="158" t="str">
        <f t="shared" si="0"/>
        <v>대-196</v>
      </c>
      <c r="B46" s="150">
        <v>196</v>
      </c>
      <c r="C46" s="150">
        <v>44</v>
      </c>
      <c r="D46" s="313" t="s">
        <v>3862</v>
      </c>
      <c r="E46" s="217">
        <v>45875</v>
      </c>
      <c r="F46" s="217" t="str">
        <f>HLOOKUP(WEEKDAY(E46,2),data!$A$1:$G$2,2)</f>
        <v>(수)</v>
      </c>
      <c r="G46" s="150" t="s">
        <v>190</v>
      </c>
      <c r="H46" s="150">
        <v>2</v>
      </c>
      <c r="I46" s="152" t="s">
        <v>3747</v>
      </c>
      <c r="J46" s="190" t="s">
        <v>1078</v>
      </c>
      <c r="K46" s="150">
        <v>3</v>
      </c>
      <c r="L46" s="153">
        <f>VLOOKUP(J46,'사업장현황(25하)'!$A$2:$T$1836,13,FALSE)</f>
        <v>3053255662</v>
      </c>
      <c r="M46" s="150" t="str">
        <f>VLOOKUP(J46,'사업장현황(25하)'!$A$2:$T$1836,14,FALSE)</f>
        <v>30532556620</v>
      </c>
      <c r="N46" s="152" t="str">
        <f>VLOOKUP(J46,'사업장현황(25하)'!$A$2:$T$1836,2,FALSE)</f>
        <v>박준혁</v>
      </c>
      <c r="O46" s="152" t="str">
        <f>VLOOKUP(J46,'사업장현황(25하)'!$A$2:$T$1836,4,FALSE)</f>
        <v>대전광역시 대덕구 대화로52번안길 104 (대화동)</v>
      </c>
      <c r="P46" s="150" t="str">
        <f>VLOOKUP(J46,'사업장현황(25하)'!$A$2:$T$1836,6,FALSE)</f>
        <v>042-627-0094</v>
      </c>
      <c r="Q46" s="150" t="str">
        <f>VLOOKUP(J46,'사업장현황(25하)'!$A$2:$T$1836,7,FALSE)</f>
        <v>042-637-8272</v>
      </c>
      <c r="R46" s="150" t="str">
        <f>VLOOKUP(J46,'사업장현황(25하)'!$A$2:$T$1836,8,FALSE)</f>
        <v>박준혁</v>
      </c>
      <c r="S46" s="150" t="str">
        <f>VLOOKUP(J46,'사업장현황(25하)'!$A$2:$T$1836,9,FALSE)</f>
        <v>대표</v>
      </c>
      <c r="T46" s="150" t="str">
        <f>VLOOKUP(J46,'사업장현황(25하)'!$A$2:$T$1836,10,FALSE)</f>
        <v>010-5258-1175</v>
      </c>
      <c r="U46" s="152" t="str">
        <f>VLOOKUP(J46,'사업장현황(25하)'!$A$2:$T$1836,12,FALSE)</f>
        <v>lsyjump@naver.com</v>
      </c>
      <c r="V46" s="217" t="s">
        <v>4060</v>
      </c>
      <c r="W46" s="151" t="s">
        <v>2738</v>
      </c>
      <c r="X46" s="151" t="str">
        <f>VLOOKUP(J46,'사업장현황(25하)'!$A$2:$T$1836,11,FALSE)</f>
        <v>lsyjump@naver.com</v>
      </c>
      <c r="Y46" s="151"/>
      <c r="Z46" s="155"/>
      <c r="AA46" s="155"/>
      <c r="AB46" s="155"/>
      <c r="AC46" s="155">
        <f t="shared" si="2"/>
        <v>0</v>
      </c>
      <c r="AD46" s="217"/>
      <c r="AE46" s="155"/>
      <c r="AF46" s="217"/>
      <c r="AG46" s="155"/>
      <c r="AH46" s="145">
        <f t="shared" si="1"/>
        <v>0</v>
      </c>
      <c r="AI46" s="156"/>
      <c r="AJ46" s="157" t="s">
        <v>6183</v>
      </c>
      <c r="CE46" s="173"/>
      <c r="CU46" s="174"/>
    </row>
    <row r="47" spans="1:99" s="168" customFormat="1" ht="24.95" customHeight="1">
      <c r="A47" s="158" t="str">
        <f t="shared" si="0"/>
        <v>대-197</v>
      </c>
      <c r="B47" s="150">
        <v>197</v>
      </c>
      <c r="C47" s="150">
        <v>45</v>
      </c>
      <c r="D47" s="313" t="s">
        <v>3863</v>
      </c>
      <c r="E47" s="217">
        <v>45875</v>
      </c>
      <c r="F47" s="217" t="str">
        <f>HLOOKUP(WEEKDAY(E47,2),data!$A$1:$G$2,2)</f>
        <v>(수)</v>
      </c>
      <c r="G47" s="150" t="s">
        <v>3748</v>
      </c>
      <c r="H47" s="150">
        <v>2</v>
      </c>
      <c r="I47" s="152" t="s">
        <v>3747</v>
      </c>
      <c r="J47" s="190" t="s">
        <v>124</v>
      </c>
      <c r="K47" s="150">
        <v>6</v>
      </c>
      <c r="L47" s="153">
        <f>VLOOKUP(J47,'사업장현황(25하)'!$A$2:$T$1836,13,FALSE)</f>
        <v>3052331936</v>
      </c>
      <c r="M47" s="150" t="str">
        <f>VLOOKUP(J47,'사업장현황(25하)'!$A$2:$T$1836,14,FALSE)</f>
        <v>92336241771</v>
      </c>
      <c r="N47" s="152" t="str">
        <f>VLOOKUP(J47,'사업장현황(25하)'!$A$2:$T$1836,2,FALSE)</f>
        <v>차주용</v>
      </c>
      <c r="O47" s="152" t="str">
        <f>VLOOKUP(J47,'사업장현황(25하)'!$A$2:$T$1836,4,FALSE)</f>
        <v>대전광역시 대덕구 대화로52번안길 76 (대화동)</v>
      </c>
      <c r="P47" s="150" t="str">
        <f>VLOOKUP(J47,'사업장현황(25하)'!$A$2:$T$1836,6,FALSE)</f>
        <v>042-623-6266</v>
      </c>
      <c r="Q47" s="150" t="str">
        <f>VLOOKUP(J47,'사업장현황(25하)'!$A$2:$T$1836,7,FALSE)</f>
        <v>042-623-7359</v>
      </c>
      <c r="R47" s="150" t="str">
        <f>VLOOKUP(J47,'사업장현황(25하)'!$A$2:$T$1836,8,FALSE)</f>
        <v>차주용</v>
      </c>
      <c r="S47" s="150" t="str">
        <f>VLOOKUP(J47,'사업장현황(25하)'!$A$2:$T$1836,9,FALSE)</f>
        <v>대표</v>
      </c>
      <c r="T47" s="150" t="str">
        <f>VLOOKUP(J47,'사업장현황(25하)'!$A$2:$T$1836,10,FALSE)</f>
        <v>010-5455-7359</v>
      </c>
      <c r="U47" s="152" t="str">
        <f>VLOOKUP(J47,'사업장현황(25하)'!$A$2:$T$1836,12,FALSE)</f>
        <v>ckwndyd2548@naver.com</v>
      </c>
      <c r="V47" s="217" t="s">
        <v>4060</v>
      </c>
      <c r="W47" s="151" t="s">
        <v>2738</v>
      </c>
      <c r="X47" s="151" t="str">
        <f>VLOOKUP(J47,'사업장현황(25하)'!$A$2:$T$1836,11,FALSE)</f>
        <v>ckwndyd2548@naver.com</v>
      </c>
      <c r="Y47" s="154"/>
      <c r="Z47" s="155"/>
      <c r="AA47" s="155"/>
      <c r="AB47" s="155"/>
      <c r="AC47" s="155">
        <f t="shared" si="2"/>
        <v>0</v>
      </c>
      <c r="AD47" s="217"/>
      <c r="AE47" s="155"/>
      <c r="AF47" s="217"/>
      <c r="AG47" s="155"/>
      <c r="AH47" s="145">
        <f t="shared" si="1"/>
        <v>0</v>
      </c>
      <c r="AI47" s="162"/>
      <c r="AJ47" s="157" t="s">
        <v>7264</v>
      </c>
      <c r="CE47" s="169"/>
      <c r="CU47" s="170"/>
    </row>
    <row r="48" spans="1:99" s="158" customFormat="1" ht="24.95" customHeight="1">
      <c r="A48" s="158" t="str">
        <f t="shared" si="0"/>
        <v>대-198</v>
      </c>
      <c r="B48" s="150">
        <v>198</v>
      </c>
      <c r="C48" s="150">
        <v>46</v>
      </c>
      <c r="D48" s="313" t="s">
        <v>3864</v>
      </c>
      <c r="E48" s="217">
        <v>45875</v>
      </c>
      <c r="F48" s="217" t="str">
        <f>HLOOKUP(WEEKDAY(E48,2),data!$A$1:$G$2,2)</f>
        <v>(수)</v>
      </c>
      <c r="G48" s="150" t="s">
        <v>93</v>
      </c>
      <c r="H48" s="150">
        <v>2</v>
      </c>
      <c r="I48" s="152" t="s">
        <v>3747</v>
      </c>
      <c r="J48" s="190" t="s">
        <v>1126</v>
      </c>
      <c r="K48" s="150">
        <v>12</v>
      </c>
      <c r="L48" s="153">
        <f>VLOOKUP(J48,'사업장현황(25하)'!$A$2:$T$1836,13,FALSE)</f>
        <v>5903100375</v>
      </c>
      <c r="M48" s="150" t="str">
        <f>VLOOKUP(J48,'사업장현황(25하)'!$A$2:$T$1836,14,FALSE)</f>
        <v>59031003750</v>
      </c>
      <c r="N48" s="152" t="str">
        <f>VLOOKUP(J48,'사업장현황(25하)'!$A$2:$T$1836,2,FALSE)</f>
        <v>정우현</v>
      </c>
      <c r="O48" s="152" t="str">
        <f>VLOOKUP(J48,'사업장현황(25하)'!$A$2:$T$1836,4,FALSE)</f>
        <v>대전광역시 대덕구 한밭대로1003번길 110 (오정동)</v>
      </c>
      <c r="P48" s="150" t="str">
        <f>VLOOKUP(J48,'사업장현황(25하)'!$A$2:$T$1836,6,FALSE)</f>
        <v>042-624-1479</v>
      </c>
      <c r="Q48" s="150" t="str">
        <f>VLOOKUP(J48,'사업장현황(25하)'!$A$2:$T$1836,7,FALSE)</f>
        <v>042-624-1478</v>
      </c>
      <c r="R48" s="150" t="str">
        <f>VLOOKUP(J48,'사업장현황(25하)'!$A$2:$T$1836,8,FALSE)</f>
        <v>정우현</v>
      </c>
      <c r="S48" s="150" t="str">
        <f>VLOOKUP(J48,'사업장현황(25하)'!$A$2:$T$1836,9,FALSE)</f>
        <v>대표</v>
      </c>
      <c r="T48" s="150" t="str">
        <f>VLOOKUP(J48,'사업장현황(25하)'!$A$2:$T$1836,10,FALSE)</f>
        <v>010-3174-1479</v>
      </c>
      <c r="U48" s="152" t="str">
        <f>VLOOKUP(J48,'사업장현황(25하)'!$A$2:$T$1836,12,FALSE)</f>
        <v>rmaqlc1479@daum.net</v>
      </c>
      <c r="V48" s="217" t="s">
        <v>4056</v>
      </c>
      <c r="W48" s="151" t="s">
        <v>4057</v>
      </c>
      <c r="X48" s="151" t="str">
        <f>VLOOKUP(J48,'사업장현황(25하)'!$A$2:$T$1836,11,FALSE)</f>
        <v>rmaqlc1479@daum.net</v>
      </c>
      <c r="Y48" s="151"/>
      <c r="Z48" s="155"/>
      <c r="AA48" s="155"/>
      <c r="AB48" s="155"/>
      <c r="AC48" s="155">
        <f t="shared" si="2"/>
        <v>0</v>
      </c>
      <c r="AD48" s="217"/>
      <c r="AE48" s="155"/>
      <c r="AF48" s="217"/>
      <c r="AG48" s="155"/>
      <c r="AH48" s="145">
        <f t="shared" si="1"/>
        <v>0</v>
      </c>
      <c r="AI48" s="156"/>
      <c r="AJ48" s="157" t="s">
        <v>5646</v>
      </c>
    </row>
    <row r="49" spans="1:99" s="158" customFormat="1" ht="24.95" customHeight="1">
      <c r="A49" s="158" t="str">
        <f t="shared" si="0"/>
        <v>대-199</v>
      </c>
      <c r="B49" s="150">
        <v>199</v>
      </c>
      <c r="C49" s="150">
        <v>47</v>
      </c>
      <c r="D49" s="313" t="s">
        <v>3865</v>
      </c>
      <c r="E49" s="217">
        <v>45875</v>
      </c>
      <c r="F49" s="217" t="str">
        <f>HLOOKUP(WEEKDAY(E49,2),data!$A$1:$G$2,2)</f>
        <v>(수)</v>
      </c>
      <c r="G49" s="150" t="s">
        <v>2736</v>
      </c>
      <c r="H49" s="150">
        <v>2</v>
      </c>
      <c r="I49" s="152" t="s">
        <v>3747</v>
      </c>
      <c r="J49" s="190" t="s">
        <v>1114</v>
      </c>
      <c r="K49" s="150">
        <v>7</v>
      </c>
      <c r="L49" s="153">
        <f>VLOOKUP(J49,'사업장현황(25하)'!$A$2:$T$1836,13,FALSE)</f>
        <v>3140169550</v>
      </c>
      <c r="M49" s="150" t="str">
        <f>VLOOKUP(J49,'사업장현황(25하)'!$A$2:$T$1836,14,FALSE)</f>
        <v>31401695500</v>
      </c>
      <c r="N49" s="152" t="str">
        <f>VLOOKUP(J49,'사업장현황(25하)'!$A$2:$T$1836,2,FALSE)</f>
        <v>차경준</v>
      </c>
      <c r="O49" s="152" t="str">
        <f>VLOOKUP(J49,'사업장현황(25하)'!$A$2:$T$1836,4,FALSE)</f>
        <v>대전광역시 대덕구 한남로138번길 12 (오정동)</v>
      </c>
      <c r="P49" s="150" t="str">
        <f>VLOOKUP(J49,'사업장현황(25하)'!$A$2:$T$1836,6,FALSE)</f>
        <v>042-623-7700</v>
      </c>
      <c r="Q49" s="150" t="str">
        <f>VLOOKUP(J49,'사업장현황(25하)'!$A$2:$T$1836,7,FALSE)</f>
        <v>042-627-6896</v>
      </c>
      <c r="R49" s="150" t="str">
        <f>VLOOKUP(J49,'사업장현황(25하)'!$A$2:$T$1836,8,FALSE)</f>
        <v>차명준</v>
      </c>
      <c r="S49" s="150" t="str">
        <f>VLOOKUP(J49,'사업장현황(25하)'!$A$2:$T$1836,9,FALSE)</f>
        <v>이사</v>
      </c>
      <c r="T49" s="150" t="str">
        <f>VLOOKUP(J49,'사업장현황(25하)'!$A$2:$T$1836,10,FALSE)</f>
        <v>010-8001-6097</v>
      </c>
      <c r="U49" s="152" t="str">
        <f>VLOOKUP(J49,'사업장현황(25하)'!$A$2:$T$1836,12,FALSE)</f>
        <v>liftcha@hanmail,net</v>
      </c>
      <c r="V49" s="217" t="s">
        <v>4056</v>
      </c>
      <c r="W49" s="151" t="s">
        <v>4057</v>
      </c>
      <c r="X49" s="151" t="str">
        <f>VLOOKUP(J49,'사업장현황(25하)'!$A$2:$T$1836,11,FALSE)</f>
        <v>liftcha@hanmail,net</v>
      </c>
      <c r="Y49" s="154"/>
      <c r="Z49" s="155"/>
      <c r="AA49" s="155"/>
      <c r="AB49" s="155"/>
      <c r="AC49" s="155">
        <f t="shared" si="2"/>
        <v>0</v>
      </c>
      <c r="AD49" s="217"/>
      <c r="AE49" s="155"/>
      <c r="AF49" s="217"/>
      <c r="AG49" s="155"/>
      <c r="AH49" s="145">
        <f t="shared" si="1"/>
        <v>0</v>
      </c>
      <c r="AI49" s="156"/>
      <c r="AJ49" s="157" t="s">
        <v>6277</v>
      </c>
    </row>
    <row r="50" spans="1:99" s="164" customFormat="1" ht="24.95" customHeight="1">
      <c r="A50" s="158" t="str">
        <f t="shared" si="0"/>
        <v>대-200</v>
      </c>
      <c r="B50" s="150">
        <v>200</v>
      </c>
      <c r="C50" s="150">
        <v>48</v>
      </c>
      <c r="D50" s="313" t="s">
        <v>3866</v>
      </c>
      <c r="E50" s="217">
        <v>45875</v>
      </c>
      <c r="F50" s="217" t="str">
        <f>HLOOKUP(WEEKDAY(E50,2),data!$A$1:$G$2,2)</f>
        <v>(수)</v>
      </c>
      <c r="G50" s="150" t="s">
        <v>240</v>
      </c>
      <c r="H50" s="150">
        <v>2</v>
      </c>
      <c r="I50" s="152" t="s">
        <v>3747</v>
      </c>
      <c r="J50" s="190" t="s">
        <v>1120</v>
      </c>
      <c r="K50" s="150">
        <v>7</v>
      </c>
      <c r="L50" s="153">
        <f>VLOOKUP(J50,'사업장현황(25하)'!$A$2:$T$1836,13,FALSE)</f>
        <v>4274100625</v>
      </c>
      <c r="M50" s="150" t="str">
        <f>VLOOKUP(J50,'사업장현황(25하)'!$A$2:$T$1836,14,FALSE)</f>
        <v>42741006250</v>
      </c>
      <c r="N50" s="152" t="str">
        <f>VLOOKUP(J50,'사업장현황(25하)'!$A$2:$T$1836,2,FALSE)</f>
        <v>김종성</v>
      </c>
      <c r="O50" s="152" t="str">
        <f>VLOOKUP(J50,'사업장현황(25하)'!$A$2:$T$1836,4,FALSE)</f>
        <v>대전광역시 대덕구 한밭대로1003번길 110 (오정동)</v>
      </c>
      <c r="P50" s="150" t="str">
        <f>VLOOKUP(J50,'사업장현황(25하)'!$A$2:$T$1836,6,FALSE)</f>
        <v>042-331-9104</v>
      </c>
      <c r="Q50" s="150" t="str">
        <f>VLOOKUP(J50,'사업장현황(25하)'!$A$2:$T$1836,7,FALSE)</f>
        <v>042-385-9105</v>
      </c>
      <c r="R50" s="150" t="str">
        <f>VLOOKUP(J50,'사업장현황(25하)'!$A$2:$T$1836,8,FALSE)</f>
        <v>이병철</v>
      </c>
      <c r="S50" s="150" t="str">
        <f>VLOOKUP(J50,'사업장현황(25하)'!$A$2:$T$1836,9,FALSE)</f>
        <v>관리부장</v>
      </c>
      <c r="T50" s="150" t="str">
        <f>VLOOKUP(J50,'사업장현황(25하)'!$A$2:$T$1836,10,FALSE)</f>
        <v>010-8438-9609</v>
      </c>
      <c r="U50" s="152" t="str">
        <f>VLOOKUP(J50,'사업장현황(25하)'!$A$2:$T$1836,12,FALSE)</f>
        <v>kjs-motors@daum.net</v>
      </c>
      <c r="V50" s="217" t="s">
        <v>4056</v>
      </c>
      <c r="W50" s="151" t="s">
        <v>4057</v>
      </c>
      <c r="X50" s="151" t="str">
        <f>VLOOKUP(J50,'사업장현황(25하)'!$A$2:$T$1836,11,FALSE)</f>
        <v>kjs-motors@daum.net</v>
      </c>
      <c r="Y50" s="151"/>
      <c r="Z50" s="155"/>
      <c r="AA50" s="155"/>
      <c r="AB50" s="155"/>
      <c r="AC50" s="155">
        <f t="shared" si="2"/>
        <v>0</v>
      </c>
      <c r="AD50" s="217"/>
      <c r="AE50" s="155"/>
      <c r="AF50" s="217"/>
      <c r="AG50" s="155"/>
      <c r="AH50" s="145">
        <f t="shared" si="1"/>
        <v>0</v>
      </c>
      <c r="AI50" s="156"/>
      <c r="AJ50" s="157" t="s">
        <v>6617</v>
      </c>
    </row>
    <row r="51" spans="1:99" s="164" customFormat="1" ht="24.95" customHeight="1">
      <c r="A51" s="158" t="str">
        <f t="shared" si="0"/>
        <v>대-201</v>
      </c>
      <c r="B51" s="150">
        <v>201</v>
      </c>
      <c r="C51" s="150">
        <v>49</v>
      </c>
      <c r="D51" s="313" t="s">
        <v>3878</v>
      </c>
      <c r="E51" s="217">
        <v>45876</v>
      </c>
      <c r="F51" s="217" t="str">
        <f>HLOOKUP(WEEKDAY(E51,2),data!$A$1:$G$2,2)</f>
        <v>(목)</v>
      </c>
      <c r="G51" s="150" t="s">
        <v>2735</v>
      </c>
      <c r="H51" s="150">
        <v>2</v>
      </c>
      <c r="I51" s="152" t="s">
        <v>3747</v>
      </c>
      <c r="J51" s="190" t="s">
        <v>2244</v>
      </c>
      <c r="K51" s="150">
        <v>10</v>
      </c>
      <c r="L51" s="153">
        <f>VLOOKUP(J51,'사업장현황(25하)'!$A$2:$T$1836,13,FALSE)</f>
        <v>3142451985</v>
      </c>
      <c r="M51" s="150" t="str">
        <f>VLOOKUP(J51,'사업장현황(25하)'!$A$2:$T$1836,14,FALSE)</f>
        <v>31424519850</v>
      </c>
      <c r="N51" s="152" t="str">
        <f>VLOOKUP(J51,'사업장현황(25하)'!$A$2:$T$1836,2,FALSE)</f>
        <v>권오실외 1명</v>
      </c>
      <c r="O51" s="152" t="str">
        <f>VLOOKUP(J51,'사업장현황(25하)'!$A$2:$T$1836,4,FALSE)</f>
        <v>대전광역시 서구 계룡로232번길 163 (월평동)</v>
      </c>
      <c r="P51" s="150" t="str">
        <f>VLOOKUP(J51,'사업장현황(25하)'!$A$2:$T$1836,6,FALSE)</f>
        <v>042-522-2285</v>
      </c>
      <c r="Q51" s="150" t="str">
        <f>VLOOKUP(J51,'사업장현황(25하)'!$A$2:$T$1836,7,FALSE)</f>
        <v>042-536-4052</v>
      </c>
      <c r="R51" s="150" t="str">
        <f>VLOOKUP(J51,'사업장현황(25하)'!$A$2:$T$1836,8,FALSE)</f>
        <v>김희란</v>
      </c>
      <c r="S51" s="150">
        <f>VLOOKUP(J51,'사업장현황(25하)'!$A$2:$T$1836,9,FALSE)</f>
        <v>0</v>
      </c>
      <c r="T51" s="150" t="str">
        <f>VLOOKUP(J51,'사업장현황(25하)'!$A$2:$T$1836,10,FALSE)</f>
        <v>010-2230-2600</v>
      </c>
      <c r="U51" s="152" t="str">
        <f>VLOOKUP(J51,'사업장현황(25하)'!$A$2:$T$1836,12,FALSE)</f>
        <v>dh20110714@daum.net</v>
      </c>
      <c r="V51" s="217" t="s">
        <v>4067</v>
      </c>
      <c r="W51" s="151" t="s">
        <v>2738</v>
      </c>
      <c r="X51" s="151" t="str">
        <f>VLOOKUP(J51,'사업장현황(25하)'!$A$2:$T$1836,11,FALSE)</f>
        <v>dh20110714@daum.net</v>
      </c>
      <c r="Y51" s="151"/>
      <c r="Z51" s="155"/>
      <c r="AA51" s="155"/>
      <c r="AB51" s="155"/>
      <c r="AC51" s="155">
        <f t="shared" si="2"/>
        <v>0</v>
      </c>
      <c r="AD51" s="217"/>
      <c r="AE51" s="155"/>
      <c r="AF51" s="217"/>
      <c r="AG51" s="155"/>
      <c r="AH51" s="145">
        <f t="shared" si="1"/>
        <v>0</v>
      </c>
      <c r="AI51" s="156"/>
      <c r="AJ51" s="157" t="s">
        <v>5752</v>
      </c>
    </row>
    <row r="52" spans="1:99" s="164" customFormat="1" ht="24.95" customHeight="1">
      <c r="A52" s="158" t="str">
        <f t="shared" si="0"/>
        <v>대-202</v>
      </c>
      <c r="B52" s="150">
        <v>202</v>
      </c>
      <c r="C52" s="150">
        <v>50</v>
      </c>
      <c r="D52" s="313" t="s">
        <v>3878</v>
      </c>
      <c r="E52" s="217">
        <v>45876</v>
      </c>
      <c r="F52" s="217" t="str">
        <f>HLOOKUP(WEEKDAY(E52,2),data!$A$1:$G$2,2)</f>
        <v>(목)</v>
      </c>
      <c r="G52" s="150" t="s">
        <v>190</v>
      </c>
      <c r="H52" s="150">
        <v>2</v>
      </c>
      <c r="I52" s="152" t="s">
        <v>3747</v>
      </c>
      <c r="J52" s="190" t="s">
        <v>1392</v>
      </c>
      <c r="K52" s="150">
        <v>2</v>
      </c>
      <c r="L52" s="153">
        <f>VLOOKUP(J52,'사업장현황(25하)'!$A$2:$T$1836,13,FALSE)</f>
        <v>5554400256</v>
      </c>
      <c r="M52" s="150" t="str">
        <f>VLOOKUP(J52,'사업장현황(25하)'!$A$2:$T$1836,14,FALSE)</f>
        <v>55544002560</v>
      </c>
      <c r="N52" s="152" t="str">
        <f>VLOOKUP(J52,'사업장현황(25하)'!$A$2:$T$1836,2,FALSE)</f>
        <v>정건우</v>
      </c>
      <c r="O52" s="152" t="str">
        <f>VLOOKUP(J52,'사업장현황(25하)'!$A$2:$T$1836,4,FALSE)</f>
        <v>대전광역시 서구 월드컵대로484번안길 34 (월평동)</v>
      </c>
      <c r="P52" s="150" t="str">
        <f>VLOOKUP(J52,'사업장현황(25하)'!$A$2:$T$1836,6,FALSE)</f>
        <v>042-521-1311</v>
      </c>
      <c r="Q52" s="150" t="str">
        <f>VLOOKUP(J52,'사업장현황(25하)'!$A$2:$T$1836,7,FALSE)</f>
        <v>042-521-1315</v>
      </c>
      <c r="R52" s="150" t="str">
        <f>VLOOKUP(J52,'사업장현황(25하)'!$A$2:$T$1836,8,FALSE)</f>
        <v>정건우</v>
      </c>
      <c r="S52" s="150" t="str">
        <f>VLOOKUP(J52,'사업장현황(25하)'!$A$2:$T$1836,9,FALSE)</f>
        <v>대표</v>
      </c>
      <c r="T52" s="150" t="str">
        <f>VLOOKUP(J52,'사업장현황(25하)'!$A$2:$T$1836,10,FALSE)</f>
        <v>010-5362-4894</v>
      </c>
      <c r="U52" s="152" t="str">
        <f>VLOOKUP(J52,'사업장현황(25하)'!$A$2:$T$1836,12,FALSE)</f>
        <v>jgw7226@naver.com</v>
      </c>
      <c r="V52" s="217" t="s">
        <v>4067</v>
      </c>
      <c r="W52" s="151" t="s">
        <v>2738</v>
      </c>
      <c r="X52" s="151" t="str">
        <f>VLOOKUP(J52,'사업장현황(25하)'!$A$2:$T$1836,11,FALSE)</f>
        <v>jgw7226@naver.com</v>
      </c>
      <c r="Y52" s="151"/>
      <c r="Z52" s="155"/>
      <c r="AA52" s="155"/>
      <c r="AB52" s="155"/>
      <c r="AC52" s="155">
        <f t="shared" si="2"/>
        <v>0</v>
      </c>
      <c r="AD52" s="217"/>
      <c r="AE52" s="155"/>
      <c r="AF52" s="217"/>
      <c r="AG52" s="155"/>
      <c r="AH52" s="145">
        <f t="shared" si="1"/>
        <v>0</v>
      </c>
      <c r="AI52" s="156"/>
      <c r="AJ52" s="157" t="s">
        <v>5859</v>
      </c>
    </row>
    <row r="53" spans="1:99" s="164" customFormat="1" ht="24.95" customHeight="1">
      <c r="A53" s="158" t="str">
        <f t="shared" si="0"/>
        <v>대-203</v>
      </c>
      <c r="B53" s="150">
        <v>203</v>
      </c>
      <c r="C53" s="150">
        <v>51</v>
      </c>
      <c r="D53" s="313" t="s">
        <v>3879</v>
      </c>
      <c r="E53" s="217">
        <v>45876</v>
      </c>
      <c r="F53" s="217" t="str">
        <f>HLOOKUP(WEEKDAY(E53,2),data!$A$1:$G$2,2)</f>
        <v>(목)</v>
      </c>
      <c r="G53" s="150" t="s">
        <v>3748</v>
      </c>
      <c r="H53" s="150">
        <v>2</v>
      </c>
      <c r="I53" s="152" t="s">
        <v>3747</v>
      </c>
      <c r="J53" s="190" t="s">
        <v>3849</v>
      </c>
      <c r="K53" s="150">
        <v>7</v>
      </c>
      <c r="L53" s="153">
        <f>VLOOKUP(J53,'사업장현황(25하)'!$A$2:$T$1836,13,FALSE)</f>
        <v>3080333274</v>
      </c>
      <c r="M53" s="150" t="str">
        <f>VLOOKUP(J53,'사업장현황(25하)'!$A$2:$T$1836,14,FALSE)</f>
        <v>30803332740</v>
      </c>
      <c r="N53" s="152" t="str">
        <f>VLOOKUP(J53,'사업장현황(25하)'!$A$2:$T$1836,2,FALSE)</f>
        <v>오남석</v>
      </c>
      <c r="O53" s="152" t="str">
        <f>VLOOKUP(J53,'사업장현황(25하)'!$A$2:$T$1836,4,FALSE)</f>
        <v>대전광역시 서구 계룡로232번길 157 (월평동)</v>
      </c>
      <c r="P53" s="150" t="str">
        <f>VLOOKUP(J53,'사업장현황(25하)'!$A$2:$T$1836,6,FALSE)</f>
        <v>042-522-8452</v>
      </c>
      <c r="Q53" s="150" t="str">
        <f>VLOOKUP(J53,'사업장현황(25하)'!$A$2:$T$1836,7,FALSE)</f>
        <v>042-525-8453</v>
      </c>
      <c r="R53" s="150" t="str">
        <f>VLOOKUP(J53,'사업장현황(25하)'!$A$2:$T$1836,8,FALSE)</f>
        <v>오남석</v>
      </c>
      <c r="S53" s="150" t="str">
        <f>VLOOKUP(J53,'사업장현황(25하)'!$A$2:$T$1836,9,FALSE)</f>
        <v>대표</v>
      </c>
      <c r="T53" s="150" t="str">
        <f>VLOOKUP(J53,'사업장현황(25하)'!$A$2:$T$1836,10,FALSE)</f>
        <v>010-9813-5579</v>
      </c>
      <c r="U53" s="152" t="str">
        <f>VLOOKUP(J53,'사업장현황(25하)'!$A$2:$T$1836,12,FALSE)</f>
        <v>sbtjsdn@naver.com</v>
      </c>
      <c r="V53" s="217" t="s">
        <v>4067</v>
      </c>
      <c r="W53" s="151" t="s">
        <v>2738</v>
      </c>
      <c r="X53" s="151" t="str">
        <f>VLOOKUP(J53,'사업장현황(25하)'!$A$2:$T$1836,11,FALSE)</f>
        <v>sbtjsdn@naver.com</v>
      </c>
      <c r="Y53" s="154"/>
      <c r="Z53" s="155"/>
      <c r="AA53" s="155"/>
      <c r="AB53" s="155"/>
      <c r="AC53" s="155">
        <f t="shared" si="2"/>
        <v>0</v>
      </c>
      <c r="AD53" s="217"/>
      <c r="AE53" s="155"/>
      <c r="AF53" s="217"/>
      <c r="AG53" s="155"/>
      <c r="AH53" s="145">
        <f t="shared" si="1"/>
        <v>0</v>
      </c>
      <c r="AI53" s="156"/>
      <c r="AJ53" s="157" t="s">
        <v>7420</v>
      </c>
    </row>
    <row r="54" spans="1:99" s="164" customFormat="1" ht="24.95" customHeight="1">
      <c r="A54" s="158" t="str">
        <f t="shared" si="0"/>
        <v>대-204</v>
      </c>
      <c r="B54" s="150">
        <v>204</v>
      </c>
      <c r="C54" s="150">
        <v>52</v>
      </c>
      <c r="D54" s="313" t="s">
        <v>3881</v>
      </c>
      <c r="E54" s="217">
        <v>45876</v>
      </c>
      <c r="F54" s="217" t="str">
        <f>HLOOKUP(WEEKDAY(E54,2),data!$A$1:$G$2,2)</f>
        <v>(목)</v>
      </c>
      <c r="G54" s="150" t="s">
        <v>93</v>
      </c>
      <c r="H54" s="150">
        <v>2</v>
      </c>
      <c r="I54" s="152" t="s">
        <v>3747</v>
      </c>
      <c r="J54" s="190" t="s">
        <v>940</v>
      </c>
      <c r="K54" s="150">
        <v>10</v>
      </c>
      <c r="L54" s="153">
        <f>VLOOKUP(J54,'사업장현황(25하)'!$A$2:$T$1836,13,FALSE)</f>
        <v>3142266015</v>
      </c>
      <c r="M54" s="150" t="str">
        <f>VLOOKUP(J54,'사업장현황(25하)'!$A$2:$T$1836,14,FALSE)</f>
        <v>31422660150</v>
      </c>
      <c r="N54" s="152" t="str">
        <f>VLOOKUP(J54,'사업장현황(25하)'!$A$2:$T$1836,2,FALSE)</f>
        <v>오연환</v>
      </c>
      <c r="O54" s="152" t="str">
        <f>VLOOKUP(J54,'사업장현황(25하)'!$A$2:$T$1836,4,FALSE)</f>
        <v>대전광역시 대덕구 신탄진로756번안길 52-25 (신탄진동)</v>
      </c>
      <c r="P54" s="150" t="str">
        <f>VLOOKUP(J54,'사업장현황(25하)'!$A$2:$T$1836,6,FALSE)</f>
        <v>042-932-7005</v>
      </c>
      <c r="Q54" s="150" t="str">
        <f>VLOOKUP(J54,'사업장현황(25하)'!$A$2:$T$1836,7,FALSE)</f>
        <v>042-932-7008</v>
      </c>
      <c r="R54" s="150" t="str">
        <f>VLOOKUP(J54,'사업장현황(25하)'!$A$2:$T$1836,8,FALSE)</f>
        <v>백병영</v>
      </c>
      <c r="S54" s="150" t="str">
        <f>VLOOKUP(J54,'사업장현황(25하)'!$A$2:$T$1836,9,FALSE)</f>
        <v>관리부장</v>
      </c>
      <c r="T54" s="150" t="str">
        <f>VLOOKUP(J54,'사업장현황(25하)'!$A$2:$T$1836,10,FALSE)</f>
        <v>010-3422-2013</v>
      </c>
      <c r="U54" s="152" t="str">
        <f>VLOOKUP(J54,'사업장현황(25하)'!$A$2:$T$1836,12,FALSE)</f>
        <v>oho0322@naver.com</v>
      </c>
      <c r="V54" s="217" t="s">
        <v>4056</v>
      </c>
      <c r="W54" s="151" t="s">
        <v>4057</v>
      </c>
      <c r="X54" s="151" t="str">
        <f>VLOOKUP(J54,'사업장현황(25하)'!$A$2:$T$1836,11,FALSE)</f>
        <v>oho0322@naver.com</v>
      </c>
      <c r="Y54" s="151"/>
      <c r="Z54" s="155"/>
      <c r="AA54" s="155"/>
      <c r="AB54" s="155"/>
      <c r="AC54" s="155">
        <f t="shared" si="2"/>
        <v>0</v>
      </c>
      <c r="AD54" s="217"/>
      <c r="AE54" s="155"/>
      <c r="AF54" s="217"/>
      <c r="AG54" s="155"/>
      <c r="AH54" s="145">
        <f t="shared" si="1"/>
        <v>0</v>
      </c>
      <c r="AI54" s="156"/>
      <c r="AJ54" s="157" t="s">
        <v>6302</v>
      </c>
    </row>
    <row r="55" spans="1:99" s="164" customFormat="1" ht="24.95" customHeight="1">
      <c r="A55" s="158" t="str">
        <f t="shared" si="0"/>
        <v>대-205</v>
      </c>
      <c r="B55" s="150">
        <v>205</v>
      </c>
      <c r="C55" s="150">
        <v>53</v>
      </c>
      <c r="D55" s="313" t="s">
        <v>3882</v>
      </c>
      <c r="E55" s="217">
        <v>45876</v>
      </c>
      <c r="F55" s="217" t="str">
        <f>HLOOKUP(WEEKDAY(E55,2),data!$A$1:$G$2,2)</f>
        <v>(목)</v>
      </c>
      <c r="G55" s="150" t="s">
        <v>2736</v>
      </c>
      <c r="H55" s="150">
        <v>2</v>
      </c>
      <c r="I55" s="152" t="s">
        <v>3747</v>
      </c>
      <c r="J55" s="190" t="s">
        <v>958</v>
      </c>
      <c r="K55" s="150">
        <v>5</v>
      </c>
      <c r="L55" s="153">
        <f>VLOOKUP(J55,'사업장현황(25하)'!$A$2:$T$1836,13,FALSE)</f>
        <v>7428601937</v>
      </c>
      <c r="M55" s="150" t="str">
        <f>VLOOKUP(J55,'사업장현황(25하)'!$A$2:$T$1836,14,FALSE)</f>
        <v>74286019370</v>
      </c>
      <c r="N55" s="152" t="str">
        <f>VLOOKUP(J55,'사업장현황(25하)'!$A$2:$T$1836,2,FALSE)</f>
        <v>김충연</v>
      </c>
      <c r="O55" s="152" t="str">
        <f>VLOOKUP(J55,'사업장현황(25하)'!$A$2:$T$1836,4,FALSE)</f>
        <v>대전광역시 대덕구 벚꽃길 86 (상서동)</v>
      </c>
      <c r="P55" s="150" t="str">
        <f>VLOOKUP(J55,'사업장현황(25하)'!$A$2:$T$1836,6,FALSE)</f>
        <v>042-933-2871</v>
      </c>
      <c r="Q55" s="150" t="str">
        <f>VLOOKUP(J55,'사업장현황(25하)'!$A$2:$T$1836,7,FALSE)</f>
        <v>042-933-2873</v>
      </c>
      <c r="R55" s="150" t="str">
        <f>VLOOKUP(J55,'사업장현황(25하)'!$A$2:$T$1836,8,FALSE)</f>
        <v>김충연</v>
      </c>
      <c r="S55" s="150" t="str">
        <f>VLOOKUP(J55,'사업장현황(25하)'!$A$2:$T$1836,9,FALSE)</f>
        <v>대표</v>
      </c>
      <c r="T55" s="150" t="str">
        <f>VLOOKUP(J55,'사업장현황(25하)'!$A$2:$T$1836,10,FALSE)</f>
        <v>010-2484-8495</v>
      </c>
      <c r="U55" s="152" t="str">
        <f>VLOOKUP(J55,'사업장현황(25하)'!$A$2:$T$1836,12,FALSE)</f>
        <v>kcy4130@naver.com</v>
      </c>
      <c r="V55" s="217" t="s">
        <v>4056</v>
      </c>
      <c r="W55" s="151" t="s">
        <v>4057</v>
      </c>
      <c r="X55" s="151" t="str">
        <f>VLOOKUP(J55,'사업장현황(25하)'!$A$2:$T$1836,11,FALSE)</f>
        <v>kcy4130@naver.com</v>
      </c>
      <c r="Y55" s="154"/>
      <c r="Z55" s="155"/>
      <c r="AA55" s="155"/>
      <c r="AB55" s="155"/>
      <c r="AC55" s="155">
        <f t="shared" si="2"/>
        <v>0</v>
      </c>
      <c r="AD55" s="217"/>
      <c r="AE55" s="155"/>
      <c r="AF55" s="217"/>
      <c r="AG55" s="155"/>
      <c r="AH55" s="145">
        <f t="shared" si="1"/>
        <v>0</v>
      </c>
      <c r="AI55" s="156"/>
      <c r="AJ55" s="157" t="s">
        <v>7423</v>
      </c>
    </row>
    <row r="56" spans="1:99" s="164" customFormat="1" ht="24.95" customHeight="1">
      <c r="A56" s="158" t="str">
        <f t="shared" si="0"/>
        <v>대-206</v>
      </c>
      <c r="B56" s="150">
        <v>206</v>
      </c>
      <c r="C56" s="150">
        <v>54</v>
      </c>
      <c r="D56" s="313" t="s">
        <v>3883</v>
      </c>
      <c r="E56" s="217">
        <v>45876</v>
      </c>
      <c r="F56" s="217" t="str">
        <f>HLOOKUP(WEEKDAY(E56,2),data!$A$1:$G$2,2)</f>
        <v>(목)</v>
      </c>
      <c r="G56" s="150" t="s">
        <v>240</v>
      </c>
      <c r="H56" s="150">
        <v>2</v>
      </c>
      <c r="I56" s="152" t="s">
        <v>3747</v>
      </c>
      <c r="J56" s="190" t="s">
        <v>3299</v>
      </c>
      <c r="K56" s="150">
        <v>12</v>
      </c>
      <c r="L56" s="153">
        <f>VLOOKUP(J56,'사업장현황(25하)'!$A$2:$T$1836,13,FALSE)</f>
        <v>3148624512</v>
      </c>
      <c r="M56" s="150" t="str">
        <f>VLOOKUP(J56,'사업장현황(25하)'!$A$2:$T$1836,14,FALSE)</f>
        <v>31486245120</v>
      </c>
      <c r="N56" s="152" t="str">
        <f>VLOOKUP(J56,'사업장현황(25하)'!$A$2:$T$1836,2,FALSE)</f>
        <v>이숙자</v>
      </c>
      <c r="O56" s="152" t="str">
        <f>VLOOKUP(J56,'사업장현황(25하)'!$A$2:$T$1836,4,FALSE)</f>
        <v>대전광역시 대덕구 신탄진로756번안길 79 (신탄진동)</v>
      </c>
      <c r="P56" s="150" t="str">
        <f>VLOOKUP(J56,'사업장현황(25하)'!$A$2:$T$1836,6,FALSE)</f>
        <v>042-933-1282</v>
      </c>
      <c r="Q56" s="150" t="str">
        <f>VLOOKUP(J56,'사업장현황(25하)'!$A$2:$T$1836,7,FALSE)</f>
        <v>042-933-1284</v>
      </c>
      <c r="R56" s="150" t="str">
        <f>VLOOKUP(J56,'사업장현황(25하)'!$A$2:$T$1836,8,FALSE)</f>
        <v>진대성</v>
      </c>
      <c r="S56" s="150" t="str">
        <f>VLOOKUP(J56,'사업장현황(25하)'!$A$2:$T$1836,9,FALSE)</f>
        <v>부사장</v>
      </c>
      <c r="T56" s="150" t="str">
        <f>VLOOKUP(J56,'사업장현황(25하)'!$A$2:$T$1836,10,FALSE)</f>
        <v>010-6313-5467</v>
      </c>
      <c r="U56" s="152" t="str">
        <f>VLOOKUP(J56,'사업장현황(25하)'!$A$2:$T$1836,12,FALSE)</f>
        <v>daejin24512@hanmail.net</v>
      </c>
      <c r="V56" s="217" t="s">
        <v>4056</v>
      </c>
      <c r="W56" s="151" t="s">
        <v>4057</v>
      </c>
      <c r="X56" s="151" t="str">
        <f>VLOOKUP(J56,'사업장현황(25하)'!$A$2:$T$1836,11,FALSE)</f>
        <v>daejin24512@hanmail.net</v>
      </c>
      <c r="Y56" s="151"/>
      <c r="Z56" s="155"/>
      <c r="AA56" s="155"/>
      <c r="AB56" s="155"/>
      <c r="AC56" s="155">
        <f t="shared" si="2"/>
        <v>0</v>
      </c>
      <c r="AD56" s="217"/>
      <c r="AE56" s="155"/>
      <c r="AF56" s="217"/>
      <c r="AG56" s="155"/>
      <c r="AH56" s="145">
        <f t="shared" si="1"/>
        <v>0</v>
      </c>
      <c r="AI56" s="156"/>
      <c r="AJ56" s="157" t="s">
        <v>4945</v>
      </c>
      <c r="CE56" s="173"/>
      <c r="CU56" s="174"/>
    </row>
    <row r="57" spans="1:99" s="164" customFormat="1" ht="24.95" customHeight="1">
      <c r="A57" s="158" t="str">
        <f t="shared" si="0"/>
        <v>대-207</v>
      </c>
      <c r="B57" s="150">
        <v>207</v>
      </c>
      <c r="C57" s="150">
        <v>55</v>
      </c>
      <c r="D57" s="313" t="s">
        <v>3894</v>
      </c>
      <c r="E57" s="217">
        <v>45877</v>
      </c>
      <c r="F57" s="217" t="str">
        <f>HLOOKUP(WEEKDAY(E57,2),data!$A$1:$G$2,2)</f>
        <v>(금)</v>
      </c>
      <c r="G57" s="150" t="s">
        <v>2735</v>
      </c>
      <c r="H57" s="150">
        <v>2</v>
      </c>
      <c r="I57" s="152" t="s">
        <v>3747</v>
      </c>
      <c r="J57" s="190" t="s">
        <v>1229</v>
      </c>
      <c r="K57" s="150">
        <v>3</v>
      </c>
      <c r="L57" s="153">
        <f>VLOOKUP(J57,'사업장현황(25하)'!$A$2:$T$1836,13,FALSE)</f>
        <v>6520601379</v>
      </c>
      <c r="M57" s="150" t="str">
        <f>VLOOKUP(J57,'사업장현황(25하)'!$A$2:$T$1836,14,FALSE)</f>
        <v>65206013790</v>
      </c>
      <c r="N57" s="152" t="str">
        <f>VLOOKUP(J57,'사업장현황(25하)'!$A$2:$T$1836,2,FALSE)</f>
        <v>오성우</v>
      </c>
      <c r="O57" s="152" t="str">
        <f>VLOOKUP(J57,'사업장현황(25하)'!$A$2:$T$1836,4,FALSE)</f>
        <v>대전광역시 동구 옥천로 235 (판암동)</v>
      </c>
      <c r="P57" s="150" t="str">
        <f>VLOOKUP(J57,'사업장현황(25하)'!$A$2:$T$1836,6,FALSE)</f>
        <v>042-273-5700</v>
      </c>
      <c r="Q57" s="150" t="str">
        <f>VLOOKUP(J57,'사업장현황(25하)'!$A$2:$T$1836,7,FALSE)</f>
        <v>042-273-8200</v>
      </c>
      <c r="R57" s="150" t="str">
        <f>VLOOKUP(J57,'사업장현황(25하)'!$A$2:$T$1836,8,FALSE)</f>
        <v>오성우</v>
      </c>
      <c r="S57" s="150" t="str">
        <f>VLOOKUP(J57,'사업장현황(25하)'!$A$2:$T$1836,9,FALSE)</f>
        <v>대표이사</v>
      </c>
      <c r="T57" s="150" t="str">
        <f>VLOOKUP(J57,'사업장현황(25하)'!$A$2:$T$1836,10,FALSE)</f>
        <v>010-9346-8757</v>
      </c>
      <c r="U57" s="152" t="str">
        <f>VLOOKUP(J57,'사업장현황(25하)'!$A$2:$T$1836,12,FALSE)</f>
        <v>osw0421@naver.com</v>
      </c>
      <c r="V57" s="217"/>
      <c r="W57" s="151"/>
      <c r="X57" s="151" t="str">
        <f>VLOOKUP(J57,'사업장현황(25하)'!$A$2:$T$1836,11,FALSE)</f>
        <v>mimimi3281@hanmail.net</v>
      </c>
      <c r="Y57" s="154"/>
      <c r="Z57" s="155"/>
      <c r="AA57" s="155"/>
      <c r="AB57" s="155"/>
      <c r="AC57" s="155">
        <f t="shared" si="2"/>
        <v>0</v>
      </c>
      <c r="AD57" s="217"/>
      <c r="AE57" s="155"/>
      <c r="AF57" s="217"/>
      <c r="AG57" s="155"/>
      <c r="AH57" s="145">
        <f t="shared" si="1"/>
        <v>0</v>
      </c>
      <c r="AI57" s="156"/>
      <c r="AJ57" s="157" t="s">
        <v>5861</v>
      </c>
      <c r="CE57" s="173"/>
      <c r="CU57" s="174"/>
    </row>
    <row r="58" spans="1:99" s="168" customFormat="1" ht="24.95" customHeight="1">
      <c r="A58" s="158" t="str">
        <f t="shared" si="0"/>
        <v>대-208</v>
      </c>
      <c r="B58" s="150">
        <v>208</v>
      </c>
      <c r="C58" s="150">
        <v>56</v>
      </c>
      <c r="D58" s="313" t="s">
        <v>3895</v>
      </c>
      <c r="E58" s="217">
        <v>45877</v>
      </c>
      <c r="F58" s="217" t="str">
        <f>HLOOKUP(WEEKDAY(E58,2),data!$A$1:$G$2,2)</f>
        <v>(금)</v>
      </c>
      <c r="G58" s="150" t="s">
        <v>190</v>
      </c>
      <c r="H58" s="150">
        <v>2</v>
      </c>
      <c r="I58" s="152" t="s">
        <v>3747</v>
      </c>
      <c r="J58" s="190" t="s">
        <v>1235</v>
      </c>
      <c r="K58" s="150">
        <v>8</v>
      </c>
      <c r="L58" s="153">
        <f>VLOOKUP(J58,'사업장현황(25하)'!$A$2:$T$1836,13,FALSE)</f>
        <v>4454100448</v>
      </c>
      <c r="M58" s="150" t="str">
        <f>VLOOKUP(J58,'사업장현황(25하)'!$A$2:$T$1836,14,FALSE)</f>
        <v>44541004480</v>
      </c>
      <c r="N58" s="152" t="str">
        <f>VLOOKUP(J58,'사업장현황(25하)'!$A$2:$T$1836,2,FALSE)</f>
        <v>송봉섭</v>
      </c>
      <c r="O58" s="152" t="str">
        <f>VLOOKUP(J58,'사업장현황(25하)'!$A$2:$T$1836,4,FALSE)</f>
        <v>대전광역시 동구 옥천로96번길 96-117 (판암동)</v>
      </c>
      <c r="P58" s="150" t="str">
        <f>VLOOKUP(J58,'사업장현황(25하)'!$A$2:$T$1836,6,FALSE)</f>
        <v>042-283-3006</v>
      </c>
      <c r="Q58" s="150" t="str">
        <f>VLOOKUP(J58,'사업장현황(25하)'!$A$2:$T$1836,7,FALSE)</f>
        <v>042-283-3005</v>
      </c>
      <c r="R58" s="150" t="str">
        <f>VLOOKUP(J58,'사업장현황(25하)'!$A$2:$T$1836,8,FALSE)</f>
        <v>이종식</v>
      </c>
      <c r="S58" s="150" t="str">
        <f>VLOOKUP(J58,'사업장현황(25하)'!$A$2:$T$1836,9,FALSE)</f>
        <v>전무</v>
      </c>
      <c r="T58" s="150" t="str">
        <f>VLOOKUP(J58,'사업장현황(25하)'!$A$2:$T$1836,10,FALSE)</f>
        <v>010-5108-2591</v>
      </c>
      <c r="U58" s="152" t="str">
        <f>VLOOKUP(J58,'사업장현황(25하)'!$A$2:$T$1836,12,FALSE)</f>
        <v>song9852@nate.com</v>
      </c>
      <c r="V58" s="217"/>
      <c r="W58" s="151"/>
      <c r="X58" s="151" t="str">
        <f>VLOOKUP(J58,'사업장현황(25하)'!$A$2:$T$1836,11,FALSE)</f>
        <v>song9852@nate.com</v>
      </c>
      <c r="Y58" s="151"/>
      <c r="Z58" s="155"/>
      <c r="AA58" s="155"/>
      <c r="AB58" s="155"/>
      <c r="AC58" s="155">
        <f t="shared" si="2"/>
        <v>0</v>
      </c>
      <c r="AD58" s="217"/>
      <c r="AE58" s="155"/>
      <c r="AF58" s="217"/>
      <c r="AG58" s="155"/>
      <c r="AH58" s="145">
        <f t="shared" si="1"/>
        <v>0</v>
      </c>
      <c r="AI58" s="156"/>
      <c r="AJ58" s="157" t="s">
        <v>6523</v>
      </c>
      <c r="CE58" s="169"/>
      <c r="CU58" s="170"/>
    </row>
    <row r="59" spans="1:99" s="168" customFormat="1" ht="24.95" customHeight="1">
      <c r="A59" s="158" t="str">
        <f t="shared" si="0"/>
        <v>대-209</v>
      </c>
      <c r="B59" s="150">
        <v>209</v>
      </c>
      <c r="C59" s="150">
        <v>57</v>
      </c>
      <c r="D59" s="313" t="s">
        <v>3896</v>
      </c>
      <c r="E59" s="217">
        <v>45877</v>
      </c>
      <c r="F59" s="217" t="str">
        <f>HLOOKUP(WEEKDAY(E59,2),data!$A$1:$G$2,2)</f>
        <v>(금)</v>
      </c>
      <c r="G59" s="150" t="s">
        <v>3748</v>
      </c>
      <c r="H59" s="150">
        <v>2</v>
      </c>
      <c r="I59" s="152" t="s">
        <v>3747</v>
      </c>
      <c r="J59" s="190" t="s">
        <v>3245</v>
      </c>
      <c r="K59" s="150">
        <v>17</v>
      </c>
      <c r="L59" s="153">
        <f>VLOOKUP(J59,'사업장현황(25하)'!$A$2:$T$1836,13,FALSE)</f>
        <v>3718703195</v>
      </c>
      <c r="M59" s="150">
        <f>VLOOKUP(J59,'사업장현황(25하)'!$A$2:$T$1836,14,FALSE)</f>
        <v>37187031950</v>
      </c>
      <c r="N59" s="152" t="str">
        <f>VLOOKUP(J59,'사업장현황(25하)'!$A$2:$T$1836,2,FALSE)</f>
        <v>박흥수</v>
      </c>
      <c r="O59" s="152" t="str">
        <f>VLOOKUP(J59,'사업장현황(25하)'!$A$2:$T$1836,4,FALSE)</f>
        <v>대전광역시 동구 대전로 723-8 (인동)</v>
      </c>
      <c r="P59" s="150" t="str">
        <f>VLOOKUP(J59,'사업장현황(25하)'!$A$2:$T$1836,6,FALSE)</f>
        <v>042-284-4974</v>
      </c>
      <c r="Q59" s="150" t="str">
        <f>VLOOKUP(J59,'사업장현황(25하)'!$A$2:$T$1836,7,FALSE)</f>
        <v>042-284-4975</v>
      </c>
      <c r="R59" s="150" t="str">
        <f>VLOOKUP(J59,'사업장현황(25하)'!$A$2:$T$1836,8,FALSE)</f>
        <v>김민선</v>
      </c>
      <c r="S59" s="150" t="str">
        <f>VLOOKUP(J59,'사업장현황(25하)'!$A$2:$T$1836,9,FALSE)</f>
        <v>실장</v>
      </c>
      <c r="T59" s="150" t="str">
        <f>VLOOKUP(J59,'사업장현황(25하)'!$A$2:$T$1836,10,FALSE)</f>
        <v>010-5353-7906</v>
      </c>
      <c r="U59" s="152" t="str">
        <f>VLOOKUP(J59,'사업장현황(25하)'!$A$2:$T$1836,12,FALSE)</f>
        <v>jsmotorsdj@naver.com</v>
      </c>
      <c r="V59" s="217" t="s">
        <v>4067</v>
      </c>
      <c r="W59" s="151" t="s">
        <v>2738</v>
      </c>
      <c r="X59" s="151" t="str">
        <f>VLOOKUP(J59,'사업장현황(25하)'!$A$2:$T$1836,11,FALSE)</f>
        <v>jsmotorsdj@naver.com</v>
      </c>
      <c r="Y59" s="154"/>
      <c r="Z59" s="155"/>
      <c r="AA59" s="155"/>
      <c r="AB59" s="155"/>
      <c r="AC59" s="155">
        <f t="shared" si="2"/>
        <v>0</v>
      </c>
      <c r="AD59" s="217"/>
      <c r="AE59" s="155"/>
      <c r="AF59" s="217"/>
      <c r="AG59" s="155"/>
      <c r="AH59" s="145">
        <f t="shared" si="1"/>
        <v>0</v>
      </c>
      <c r="AI59" s="156"/>
      <c r="AJ59" s="157" t="s">
        <v>7123</v>
      </c>
      <c r="CE59" s="169"/>
      <c r="CU59" s="170"/>
    </row>
    <row r="60" spans="1:99" s="168" customFormat="1" ht="24.95" customHeight="1">
      <c r="A60" s="158" t="str">
        <f t="shared" si="0"/>
        <v>대-210</v>
      </c>
      <c r="B60" s="150">
        <v>210</v>
      </c>
      <c r="C60" s="150">
        <v>58</v>
      </c>
      <c r="D60" s="313" t="s">
        <v>3897</v>
      </c>
      <c r="E60" s="217">
        <v>45877</v>
      </c>
      <c r="F60" s="217" t="str">
        <f>HLOOKUP(WEEKDAY(E60,2),data!$A$1:$G$2,2)</f>
        <v>(금)</v>
      </c>
      <c r="G60" s="150" t="s">
        <v>93</v>
      </c>
      <c r="H60" s="150">
        <v>2</v>
      </c>
      <c r="I60" s="152" t="s">
        <v>3747</v>
      </c>
      <c r="J60" s="190" t="s">
        <v>1456</v>
      </c>
      <c r="K60" s="150">
        <v>29</v>
      </c>
      <c r="L60" s="153">
        <f>VLOOKUP(J60,'사업장현황(25하)'!$A$2:$T$1836,13,FALSE)</f>
        <v>3148177921</v>
      </c>
      <c r="M60" s="150" t="str">
        <f>VLOOKUP(J60,'사업장현황(25하)'!$A$2:$T$1836,14,FALSE)</f>
        <v>31481779210</v>
      </c>
      <c r="N60" s="152" t="str">
        <f>VLOOKUP(J60,'사업장현황(25하)'!$A$2:$T$1836,2,FALSE)</f>
        <v>전춘식</v>
      </c>
      <c r="O60" s="152" t="str">
        <f>VLOOKUP(J60,'사업장현황(25하)'!$A$2:$T$1836,4,FALSE)</f>
        <v>대전광역시 유성구 한밭대로 398 (궁동)</v>
      </c>
      <c r="P60" s="150" t="str">
        <f>VLOOKUP(J60,'사업장현황(25하)'!$A$2:$T$1836,6,FALSE)</f>
        <v>042-824-4972</v>
      </c>
      <c r="Q60" s="150" t="str">
        <f>VLOOKUP(J60,'사업장현황(25하)'!$A$2:$T$1836,7,FALSE)</f>
        <v>042-824-4975</v>
      </c>
      <c r="R60" s="150" t="str">
        <f>VLOOKUP(J60,'사업장현황(25하)'!$A$2:$T$1836,8,FALSE)</f>
        <v>정진숙</v>
      </c>
      <c r="S60" s="150" t="str">
        <f>VLOOKUP(J60,'사업장현황(25하)'!$A$2:$T$1836,9,FALSE)</f>
        <v>실장</v>
      </c>
      <c r="T60" s="150" t="str">
        <f>VLOOKUP(J60,'사업장현황(25하)'!$A$2:$T$1836,10,FALSE)</f>
        <v>010-8914-5794</v>
      </c>
      <c r="U60" s="152" t="str">
        <f>VLOOKUP(J60,'사업장현황(25하)'!$A$2:$T$1836,12,FALSE)</f>
        <v>jjs2627@hanmail.net</v>
      </c>
      <c r="V60" s="217" t="s">
        <v>4056</v>
      </c>
      <c r="W60" s="151" t="s">
        <v>4057</v>
      </c>
      <c r="X60" s="151" t="str">
        <f>VLOOKUP(J60,'사업장현황(25하)'!$A$2:$T$1836,11,FALSE)</f>
        <v>jjs2627@hanmail.net</v>
      </c>
      <c r="Y60" s="151"/>
      <c r="Z60" s="155"/>
      <c r="AA60" s="155"/>
      <c r="AB60" s="155"/>
      <c r="AC60" s="155">
        <f t="shared" si="2"/>
        <v>0</v>
      </c>
      <c r="AD60" s="217"/>
      <c r="AE60" s="155"/>
      <c r="AF60" s="217"/>
      <c r="AG60" s="155"/>
      <c r="AH60" s="145">
        <f t="shared" si="1"/>
        <v>0</v>
      </c>
      <c r="AI60" s="156"/>
      <c r="AJ60" s="157" t="s">
        <v>5394</v>
      </c>
      <c r="CE60" s="169"/>
      <c r="CU60" s="170"/>
    </row>
    <row r="61" spans="1:99" s="168" customFormat="1" ht="24.95" customHeight="1">
      <c r="A61" s="158" t="str">
        <f t="shared" si="0"/>
        <v>대-211</v>
      </c>
      <c r="B61" s="150">
        <v>211</v>
      </c>
      <c r="C61" s="150">
        <v>59</v>
      </c>
      <c r="D61" s="313" t="s">
        <v>3898</v>
      </c>
      <c r="E61" s="217">
        <v>45877</v>
      </c>
      <c r="F61" s="217" t="str">
        <f>HLOOKUP(WEEKDAY(E61,2),data!$A$1:$G$2,2)</f>
        <v>(금)</v>
      </c>
      <c r="G61" s="150" t="s">
        <v>2736</v>
      </c>
      <c r="H61" s="150">
        <v>2</v>
      </c>
      <c r="I61" s="152" t="s">
        <v>3747</v>
      </c>
      <c r="J61" s="190" t="s">
        <v>1469</v>
      </c>
      <c r="K61" s="150">
        <v>9</v>
      </c>
      <c r="L61" s="153">
        <f>VLOOKUP(J61,'사업장현황(25하)'!$A$2:$T$1836,13,FALSE)</f>
        <v>7390501913</v>
      </c>
      <c r="M61" s="150" t="str">
        <f>VLOOKUP(J61,'사업장현황(25하)'!$A$2:$T$1836,14,FALSE)</f>
        <v>73905019130</v>
      </c>
      <c r="N61" s="152" t="str">
        <f>VLOOKUP(J61,'사업장현황(25하)'!$A$2:$T$1836,2,FALSE)</f>
        <v>이병찬</v>
      </c>
      <c r="O61" s="152" t="str">
        <f>VLOOKUP(J61,'사업장현황(25하)'!$A$2:$T$1836,4,FALSE)</f>
        <v>대전광역시 유성구 한밭대로 17 (구암동)</v>
      </c>
      <c r="P61" s="150" t="str">
        <f>VLOOKUP(J61,'사업장현황(25하)'!$A$2:$T$1836,6,FALSE)</f>
        <v>042-533-6841</v>
      </c>
      <c r="Q61" s="150" t="str">
        <f>VLOOKUP(J61,'사업장현황(25하)'!$A$2:$T$1836,7,FALSE)</f>
        <v>042-535-6841</v>
      </c>
      <c r="R61" s="150" t="str">
        <f>VLOOKUP(J61,'사업장현황(25하)'!$A$2:$T$1836,8,FALSE)</f>
        <v>이희숙</v>
      </c>
      <c r="S61" s="150" t="str">
        <f>VLOOKUP(J61,'사업장현황(25하)'!$A$2:$T$1836,9,FALSE)</f>
        <v>경리과장</v>
      </c>
      <c r="T61" s="150" t="str">
        <f>VLOOKUP(J61,'사업장현황(25하)'!$A$2:$T$1836,10,FALSE)</f>
        <v>010-4515-2813</v>
      </c>
      <c r="U61" s="152" t="str">
        <f>VLOOKUP(J61,'사업장현황(25하)'!$A$2:$T$1836,12,FALSE)</f>
        <v>tltmm1212@naver.com</v>
      </c>
      <c r="V61" s="217" t="s">
        <v>4056</v>
      </c>
      <c r="W61" s="151" t="s">
        <v>4057</v>
      </c>
      <c r="X61" s="151" t="str">
        <f>VLOOKUP(J61,'사업장현황(25하)'!$A$2:$T$1836,11,FALSE)</f>
        <v>tltmm1212@naver.com</v>
      </c>
      <c r="Y61" s="154"/>
      <c r="Z61" s="155"/>
      <c r="AA61" s="155"/>
      <c r="AB61" s="155"/>
      <c r="AC61" s="155">
        <f t="shared" si="2"/>
        <v>0</v>
      </c>
      <c r="AD61" s="217"/>
      <c r="AE61" s="155"/>
      <c r="AF61" s="217"/>
      <c r="AG61" s="155"/>
      <c r="AH61" s="145">
        <f t="shared" si="1"/>
        <v>0</v>
      </c>
      <c r="AI61" s="156"/>
      <c r="AJ61" s="157" t="s">
        <v>6341</v>
      </c>
      <c r="CE61" s="169"/>
      <c r="CU61" s="170"/>
    </row>
    <row r="62" spans="1:99" s="168" customFormat="1" ht="24.95" customHeight="1">
      <c r="A62" s="158" t="str">
        <f t="shared" si="0"/>
        <v>대-212</v>
      </c>
      <c r="B62" s="150">
        <v>212</v>
      </c>
      <c r="C62" s="150">
        <v>60</v>
      </c>
      <c r="D62" s="313" t="s">
        <v>3899</v>
      </c>
      <c r="E62" s="217">
        <v>45877</v>
      </c>
      <c r="F62" s="217" t="str">
        <f>HLOOKUP(WEEKDAY(E62,2),data!$A$1:$G$2,2)</f>
        <v>(금)</v>
      </c>
      <c r="G62" s="150" t="s">
        <v>240</v>
      </c>
      <c r="H62" s="150">
        <v>2</v>
      </c>
      <c r="I62" s="152" t="s">
        <v>3747</v>
      </c>
      <c r="J62" s="190" t="s">
        <v>1463</v>
      </c>
      <c r="K62" s="150">
        <v>25</v>
      </c>
      <c r="L62" s="153">
        <f>VLOOKUP(J62,'사업장현황(25하)'!$A$2:$T$1836,13,FALSE)</f>
        <v>3148625321</v>
      </c>
      <c r="M62" s="150" t="str">
        <f>VLOOKUP(J62,'사업장현황(25하)'!$A$2:$T$1836,14,FALSE)</f>
        <v>31486253210</v>
      </c>
      <c r="N62" s="152" t="str">
        <f>VLOOKUP(J62,'사업장현황(25하)'!$A$2:$T$1836,2,FALSE)</f>
        <v>임광재</v>
      </c>
      <c r="O62" s="152" t="str">
        <f>VLOOKUP(J62,'사업장현황(25하)'!$A$2:$T$1836,4,FALSE)</f>
        <v>대전광역시 유성구 월드컵대로 67-6 (장대동)</v>
      </c>
      <c r="P62" s="150" t="str">
        <f>VLOOKUP(J62,'사업장현황(25하)'!$A$2:$T$1836,6,FALSE)</f>
        <v>042-825-5582</v>
      </c>
      <c r="Q62" s="150" t="str">
        <f>VLOOKUP(J62,'사업장현황(25하)'!$A$2:$T$1836,7,FALSE)</f>
        <v>042-825-8583</v>
      </c>
      <c r="R62" s="150" t="str">
        <f>VLOOKUP(J62,'사업장현황(25하)'!$A$2:$T$1836,8,FALSE)</f>
        <v>이은희</v>
      </c>
      <c r="S62" s="150" t="str">
        <f>VLOOKUP(J62,'사업장현황(25하)'!$A$2:$T$1836,9,FALSE)</f>
        <v>차장</v>
      </c>
      <c r="T62" s="150" t="str">
        <f>VLOOKUP(J62,'사업장현황(25하)'!$A$2:$T$1836,10,FALSE)</f>
        <v>010-2530-2094</v>
      </c>
      <c r="U62" s="152" t="str">
        <f>VLOOKUP(J62,'사업장현황(25하)'!$A$2:$T$1836,12,FALSE)</f>
        <v>kjyim2000@hanmail.net</v>
      </c>
      <c r="V62" s="217" t="s">
        <v>4056</v>
      </c>
      <c r="W62" s="151" t="s">
        <v>4057</v>
      </c>
      <c r="X62" s="151" t="str">
        <f>VLOOKUP(J62,'사업장현황(25하)'!$A$2:$T$1836,11,FALSE)</f>
        <v>kjyim2000@hanmail.net</v>
      </c>
      <c r="Y62" s="151"/>
      <c r="Z62" s="155"/>
      <c r="AA62" s="155"/>
      <c r="AB62" s="155"/>
      <c r="AC62" s="155">
        <f t="shared" si="2"/>
        <v>0</v>
      </c>
      <c r="AD62" s="217"/>
      <c r="AE62" s="155"/>
      <c r="AF62" s="217"/>
      <c r="AG62" s="155"/>
      <c r="AH62" s="145">
        <f t="shared" si="1"/>
        <v>0</v>
      </c>
      <c r="AI62" s="156"/>
      <c r="AJ62" s="157" t="s">
        <v>7346</v>
      </c>
    </row>
    <row r="63" spans="1:99" s="168" customFormat="1" ht="24.95" customHeight="1">
      <c r="A63" s="158" t="str">
        <f t="shared" si="0"/>
        <v>대-213</v>
      </c>
      <c r="B63" s="150">
        <v>213</v>
      </c>
      <c r="C63" s="150">
        <v>61</v>
      </c>
      <c r="D63" s="313" t="s">
        <v>3902</v>
      </c>
      <c r="E63" s="217">
        <v>45880</v>
      </c>
      <c r="F63" s="217" t="str">
        <f>HLOOKUP(WEEKDAY(E63,2),data!$A$1:$G$2,2)</f>
        <v>(월)</v>
      </c>
      <c r="G63" s="150" t="s">
        <v>2735</v>
      </c>
      <c r="H63" s="150">
        <v>2</v>
      </c>
      <c r="I63" s="152" t="s">
        <v>3747</v>
      </c>
      <c r="J63" s="190" t="s">
        <v>7597</v>
      </c>
      <c r="K63" s="150">
        <v>43</v>
      </c>
      <c r="L63" s="153">
        <f>VLOOKUP(J63,'사업장현황(25하)'!$A$2:$T$1836,13,FALSE)</f>
        <v>3728802425</v>
      </c>
      <c r="M63" s="150" t="str">
        <f>VLOOKUP(J63,'사업장현황(25하)'!$A$2:$T$1836,14,FALSE)</f>
        <v>92230124771</v>
      </c>
      <c r="N63" s="152" t="str">
        <f>VLOOKUP(J63,'사업장현황(25하)'!$A$2:$T$1836,2,FALSE)</f>
        <v>정진숙</v>
      </c>
      <c r="O63" s="152" t="str">
        <f>VLOOKUP(J63,'사업장현황(25하)'!$A$2:$T$1836,4,FALSE)</f>
        <v>대전광역시 대덕구 대전로 1324 (읍내동)</v>
      </c>
      <c r="P63" s="150" t="str">
        <f>VLOOKUP(J63,'사업장현황(25하)'!$A$2:$T$1836,6,FALSE)</f>
        <v>042-634-1122</v>
      </c>
      <c r="Q63" s="150" t="str">
        <f>VLOOKUP(J63,'사업장현황(25하)'!$A$2:$T$1836,7,FALSE)</f>
        <v>042-631-6705</v>
      </c>
      <c r="R63" s="150" t="str">
        <f>VLOOKUP(J63,'사업장현황(25하)'!$A$2:$T$1836,8,FALSE)</f>
        <v>홍준호</v>
      </c>
      <c r="S63" s="150" t="str">
        <f>VLOOKUP(J63,'사업장현황(25하)'!$A$2:$T$1836,9,FALSE)</f>
        <v>이사</v>
      </c>
      <c r="T63" s="150" t="str">
        <f>VLOOKUP(J63,'사업장현황(25하)'!$A$2:$T$1836,10,FALSE)</f>
        <v>010-9234-8630</v>
      </c>
      <c r="U63" s="152" t="str">
        <f>VLOOKUP(J63,'사업장현황(25하)'!$A$2:$T$1836,12,FALSE)</f>
        <v>bdj3728@naver.com</v>
      </c>
      <c r="V63" s="217"/>
      <c r="W63" s="151"/>
      <c r="X63" s="151" t="str">
        <f>VLOOKUP(J63,'사업장현황(25하)'!$A$2:$T$1836,11,FALSE)</f>
        <v>bdj3728@naver.com</v>
      </c>
      <c r="Y63" s="154"/>
      <c r="Z63" s="155"/>
      <c r="AA63" s="155"/>
      <c r="AB63" s="155"/>
      <c r="AC63" s="155">
        <f t="shared" si="2"/>
        <v>0</v>
      </c>
      <c r="AD63" s="217"/>
      <c r="AE63" s="155"/>
      <c r="AF63" s="217"/>
      <c r="AG63" s="155"/>
      <c r="AH63" s="145">
        <f t="shared" si="1"/>
        <v>0</v>
      </c>
      <c r="AI63" s="156"/>
      <c r="AJ63" s="157" t="s">
        <v>6778</v>
      </c>
    </row>
    <row r="64" spans="1:99" s="168" customFormat="1" ht="24.95" customHeight="1">
      <c r="A64" s="158" t="str">
        <f t="shared" si="0"/>
        <v>대-214</v>
      </c>
      <c r="B64" s="150">
        <v>214</v>
      </c>
      <c r="C64" s="150">
        <v>62</v>
      </c>
      <c r="D64" s="313" t="s">
        <v>3903</v>
      </c>
      <c r="E64" s="217">
        <v>45880</v>
      </c>
      <c r="F64" s="217" t="str">
        <f>HLOOKUP(WEEKDAY(E64,2),data!$A$1:$G$2,2)</f>
        <v>(월)</v>
      </c>
      <c r="G64" s="150" t="s">
        <v>190</v>
      </c>
      <c r="H64" s="150">
        <v>2</v>
      </c>
      <c r="I64" s="152" t="s">
        <v>3747</v>
      </c>
      <c r="J64" s="190" t="s">
        <v>1275</v>
      </c>
      <c r="K64" s="150">
        <v>8</v>
      </c>
      <c r="L64" s="153">
        <f>VLOOKUP(J64,'사업장현황(25하)'!$A$2:$T$1836,13,FALSE)</f>
        <v>3210400394</v>
      </c>
      <c r="M64" s="150" t="str">
        <f>VLOOKUP(J64,'사업장현황(25하)'!$A$2:$T$1836,14,FALSE)</f>
        <v>32104003940</v>
      </c>
      <c r="N64" s="152" t="str">
        <f>VLOOKUP(J64,'사업장현황(25하)'!$A$2:$T$1836,2,FALSE)</f>
        <v>윤경수</v>
      </c>
      <c r="O64" s="152" t="str">
        <f>VLOOKUP(J64,'사업장현황(25하)'!$A$2:$T$1836,4,FALSE)</f>
        <v>대전광역시 대덕구 대전로 1419 (읍내동)</v>
      </c>
      <c r="P64" s="150" t="str">
        <f>VLOOKUP(J64,'사업장현황(25하)'!$A$2:$T$1836,6,FALSE)</f>
        <v>042-624-0359</v>
      </c>
      <c r="Q64" s="150" t="str">
        <f>VLOOKUP(J64,'사업장현황(25하)'!$A$2:$T$1836,7,FALSE)</f>
        <v>042-624-0350</v>
      </c>
      <c r="R64" s="150" t="str">
        <f>VLOOKUP(J64,'사업장현황(25하)'!$A$2:$T$1836,8,FALSE)</f>
        <v>윤경수</v>
      </c>
      <c r="S64" s="150" t="str">
        <f>VLOOKUP(J64,'사업장현황(25하)'!$A$2:$T$1836,9,FALSE)</f>
        <v>대표</v>
      </c>
      <c r="T64" s="150" t="str">
        <f>VLOOKUP(J64,'사업장현황(25하)'!$A$2:$T$1836,10,FALSE)</f>
        <v>010-6402-0359</v>
      </c>
      <c r="U64" s="152" t="str">
        <f>VLOOKUP(J64,'사업장현황(25하)'!$A$2:$T$1836,12,FALSE)</f>
        <v>tk0359@hanmail.net</v>
      </c>
      <c r="V64" s="217"/>
      <c r="W64" s="151"/>
      <c r="X64" s="151" t="str">
        <f>VLOOKUP(J64,'사업장현황(25하)'!$A$2:$T$1836,11,FALSE)</f>
        <v>tk0359@hanmail.net</v>
      </c>
      <c r="Y64" s="151"/>
      <c r="Z64" s="155"/>
      <c r="AA64" s="155"/>
      <c r="AB64" s="155"/>
      <c r="AC64" s="155">
        <f t="shared" si="2"/>
        <v>0</v>
      </c>
      <c r="AD64" s="217"/>
      <c r="AE64" s="155"/>
      <c r="AF64" s="217"/>
      <c r="AG64" s="155"/>
      <c r="AH64" s="145">
        <f t="shared" si="1"/>
        <v>0</v>
      </c>
      <c r="AI64" s="156"/>
      <c r="AJ64" s="157" t="s">
        <v>7380</v>
      </c>
      <c r="CE64" s="169"/>
      <c r="CU64" s="170"/>
    </row>
    <row r="65" spans="1:99" s="168" customFormat="1" ht="24.95" customHeight="1">
      <c r="A65" s="158" t="str">
        <f t="shared" si="0"/>
        <v>대-215</v>
      </c>
      <c r="B65" s="150">
        <v>215</v>
      </c>
      <c r="C65" s="150">
        <v>63</v>
      </c>
      <c r="D65" s="313" t="s">
        <v>3904</v>
      </c>
      <c r="E65" s="217">
        <v>45880</v>
      </c>
      <c r="F65" s="217" t="str">
        <f>HLOOKUP(WEEKDAY(E65,2),data!$A$1:$G$2,2)</f>
        <v>(월)</v>
      </c>
      <c r="G65" s="150" t="s">
        <v>3748</v>
      </c>
      <c r="H65" s="150">
        <v>2</v>
      </c>
      <c r="I65" s="152" t="s">
        <v>3747</v>
      </c>
      <c r="J65" s="190" t="s">
        <v>3837</v>
      </c>
      <c r="K65" s="150">
        <v>6</v>
      </c>
      <c r="L65" s="153">
        <f>VLOOKUP(J65,'사업장현황(25하)'!$A$2:$T$1836,13,FALSE)</f>
        <v>3140522586</v>
      </c>
      <c r="M65" s="150" t="str">
        <f>VLOOKUP(J65,'사업장현황(25하)'!$A$2:$T$1836,14,FALSE)</f>
        <v>31405225860</v>
      </c>
      <c r="N65" s="152" t="str">
        <f>VLOOKUP(J65,'사업장현황(25하)'!$A$2:$T$1836,2,FALSE)</f>
        <v>조덕구 외 1명</v>
      </c>
      <c r="O65" s="152" t="str">
        <f>VLOOKUP(J65,'사업장현황(25하)'!$A$2:$T$1836,4,FALSE)</f>
        <v>대전광역시 대덕구 아리랑로 69 (읍내동)</v>
      </c>
      <c r="P65" s="150" t="str">
        <f>VLOOKUP(J65,'사업장현황(25하)'!$A$2:$T$1836,6,FALSE)</f>
        <v>042-634-8800</v>
      </c>
      <c r="Q65" s="150" t="str">
        <f>VLOOKUP(J65,'사업장현황(25하)'!$A$2:$T$1836,7,FALSE)</f>
        <v>042-633-4972</v>
      </c>
      <c r="R65" s="150" t="str">
        <f>VLOOKUP(J65,'사업장현황(25하)'!$A$2:$T$1836,8,FALSE)</f>
        <v>조덕구</v>
      </c>
      <c r="S65" s="150" t="str">
        <f>VLOOKUP(J65,'사업장현황(25하)'!$A$2:$T$1836,9,FALSE)</f>
        <v>대표</v>
      </c>
      <c r="T65" s="150" t="str">
        <f>VLOOKUP(J65,'사업장현황(25하)'!$A$2:$T$1836,10,FALSE)</f>
        <v>010-2822-4004</v>
      </c>
      <c r="U65" s="152" t="str">
        <f>VLOOKUP(J65,'사업장현황(25하)'!$A$2:$T$1836,12,FALSE)</f>
        <v>duk6515@hanmail.net</v>
      </c>
      <c r="V65" s="217"/>
      <c r="W65" s="151"/>
      <c r="X65" s="151" t="str">
        <f>VLOOKUP(J65,'사업장현황(25하)'!$A$2:$T$1836,11,FALSE)</f>
        <v>duk6515@hanmail.net</v>
      </c>
      <c r="Y65" s="154"/>
      <c r="Z65" s="155"/>
      <c r="AA65" s="155"/>
      <c r="AB65" s="155"/>
      <c r="AC65" s="155">
        <f t="shared" si="2"/>
        <v>0</v>
      </c>
      <c r="AD65" s="217"/>
      <c r="AE65" s="155"/>
      <c r="AF65" s="217"/>
      <c r="AG65" s="155"/>
      <c r="AH65" s="145">
        <f t="shared" si="1"/>
        <v>0</v>
      </c>
      <c r="AI65" s="156"/>
      <c r="AJ65" s="157" t="s">
        <v>7382</v>
      </c>
    </row>
    <row r="66" spans="1:99" s="168" customFormat="1" ht="24.95" customHeight="1">
      <c r="A66" s="158" t="str">
        <f t="shared" si="0"/>
        <v>대-216</v>
      </c>
      <c r="B66" s="150">
        <v>216</v>
      </c>
      <c r="C66" s="150">
        <v>64</v>
      </c>
      <c r="D66" s="313" t="s">
        <v>3905</v>
      </c>
      <c r="E66" s="217">
        <v>45880</v>
      </c>
      <c r="F66" s="217" t="str">
        <f>HLOOKUP(WEEKDAY(E66,2),data!$A$1:$G$2,2)</f>
        <v>(월)</v>
      </c>
      <c r="G66" s="150" t="s">
        <v>93</v>
      </c>
      <c r="H66" s="150">
        <v>2</v>
      </c>
      <c r="I66" s="152" t="s">
        <v>3747</v>
      </c>
      <c r="J66" s="190" t="s">
        <v>1030</v>
      </c>
      <c r="K66" s="150">
        <v>19</v>
      </c>
      <c r="L66" s="153">
        <f>VLOOKUP(J66,'사업장현황(25하)'!$A$2:$T$1836,13,FALSE)</f>
        <v>3148633423</v>
      </c>
      <c r="M66" s="150" t="str">
        <f>VLOOKUP(J66,'사업장현황(25하)'!$A$2:$T$1836,14,FALSE)</f>
        <v>31486334230</v>
      </c>
      <c r="N66" s="152" t="str">
        <f>VLOOKUP(J66,'사업장현황(25하)'!$A$2:$T$1836,2,FALSE)</f>
        <v>차종근</v>
      </c>
      <c r="O66" s="152" t="str">
        <f>VLOOKUP(J66,'사업장현황(25하)'!$A$2:$T$1836,4,FALSE)</f>
        <v>대전광역시 서구 가수원로 103-13 (가수원동)</v>
      </c>
      <c r="P66" s="150" t="str">
        <f>VLOOKUP(J66,'사업장현황(25하)'!$A$2:$T$1836,6,FALSE)</f>
        <v>042-534-8400</v>
      </c>
      <c r="Q66" s="150" t="str">
        <f>VLOOKUP(J66,'사업장현황(25하)'!$A$2:$T$1836,7,FALSE)</f>
        <v>042-534-7266</v>
      </c>
      <c r="R66" s="150" t="str">
        <f>VLOOKUP(J66,'사업장현황(25하)'!$A$2:$T$1836,8,FALSE)</f>
        <v>차종근</v>
      </c>
      <c r="S66" s="150" t="str">
        <f>VLOOKUP(J66,'사업장현황(25하)'!$A$2:$T$1836,9,FALSE)</f>
        <v>대표이사</v>
      </c>
      <c r="T66" s="150" t="str">
        <f>VLOOKUP(J66,'사업장현황(25하)'!$A$2:$T$1836,10,FALSE)</f>
        <v>010-2489-8004</v>
      </c>
      <c r="U66" s="152" t="str">
        <f>VLOOKUP(J66,'사업장현황(25하)'!$A$2:$T$1836,12,FALSE)</f>
        <v>yyh4477@hanmail.net</v>
      </c>
      <c r="V66" s="217">
        <v>45909</v>
      </c>
      <c r="W66" s="151" t="s">
        <v>4078</v>
      </c>
      <c r="X66" s="151" t="str">
        <f>VLOOKUP(J66,'사업장현황(25하)'!$A$2:$T$1836,11,FALSE)</f>
        <v>yyh4477@hanmail.net</v>
      </c>
      <c r="Y66" s="151"/>
      <c r="Z66" s="155"/>
      <c r="AA66" s="155"/>
      <c r="AB66" s="155"/>
      <c r="AC66" s="155">
        <f t="shared" si="2"/>
        <v>0</v>
      </c>
      <c r="AD66" s="217"/>
      <c r="AE66" s="155"/>
      <c r="AF66" s="217"/>
      <c r="AG66" s="155"/>
      <c r="AH66" s="145">
        <f t="shared" si="1"/>
        <v>0</v>
      </c>
      <c r="AI66" s="156"/>
      <c r="AJ66" s="157" t="s">
        <v>6793</v>
      </c>
      <c r="CE66" s="169"/>
      <c r="CU66" s="170"/>
    </row>
    <row r="67" spans="1:99" s="168" customFormat="1" ht="24.95" customHeight="1">
      <c r="A67" s="158" t="str">
        <f t="shared" si="0"/>
        <v>대-217</v>
      </c>
      <c r="B67" s="150">
        <v>217</v>
      </c>
      <c r="C67" s="150">
        <v>65</v>
      </c>
      <c r="D67" s="313" t="s">
        <v>3906</v>
      </c>
      <c r="E67" s="217">
        <v>45880</v>
      </c>
      <c r="F67" s="217" t="str">
        <f>HLOOKUP(WEEKDAY(E67,2),data!$A$1:$G$2,2)</f>
        <v>(월)</v>
      </c>
      <c r="G67" s="150" t="s">
        <v>2736</v>
      </c>
      <c r="H67" s="150">
        <v>2</v>
      </c>
      <c r="I67" s="152" t="s">
        <v>3747</v>
      </c>
      <c r="J67" s="190" t="s">
        <v>1029</v>
      </c>
      <c r="K67" s="150">
        <v>9</v>
      </c>
      <c r="L67" s="153">
        <f>VLOOKUP(J67,'사업장현황(25하)'!$A$2:$T$1836,13,FALSE)</f>
        <v>4988500295</v>
      </c>
      <c r="M67" s="150" t="str">
        <f>VLOOKUP(J67,'사업장현황(25하)'!$A$2:$T$1836,14,FALSE)</f>
        <v>49885002950</v>
      </c>
      <c r="N67" s="152" t="str">
        <f>VLOOKUP(J67,'사업장현황(25하)'!$A$2:$T$1836,2,FALSE)</f>
        <v>장승호, 오재욱</v>
      </c>
      <c r="O67" s="152" t="str">
        <f>VLOOKUP(J67,'사업장현황(25하)'!$A$2:$T$1836,4,FALSE)</f>
        <v>대전광역시 서구 벌곡로 1358 (가수원동)</v>
      </c>
      <c r="P67" s="150" t="str">
        <f>VLOOKUP(J67,'사업장현황(25하)'!$A$2:$T$1836,6,FALSE)</f>
        <v>042-825-3369</v>
      </c>
      <c r="Q67" s="150" t="str">
        <f>VLOOKUP(J67,'사업장현황(25하)'!$A$2:$T$1836,7,FALSE)</f>
        <v>042-825-0110</v>
      </c>
      <c r="R67" s="150" t="str">
        <f>VLOOKUP(J67,'사업장현황(25하)'!$A$2:$T$1836,8,FALSE)</f>
        <v>전호인</v>
      </c>
      <c r="S67" s="150" t="str">
        <f>VLOOKUP(J67,'사업장현황(25하)'!$A$2:$T$1836,9,FALSE)</f>
        <v>대리</v>
      </c>
      <c r="T67" s="150" t="str">
        <f>VLOOKUP(J67,'사업장현황(25하)'!$A$2:$T$1836,10,FALSE)</f>
        <v>010-9085-0458</v>
      </c>
      <c r="U67" s="152" t="str">
        <f>VLOOKUP(J67,'사업장현황(25하)'!$A$2:$T$1836,12,FALSE)</f>
        <v>hijeon@lexusjb.com</v>
      </c>
      <c r="V67" s="217">
        <v>45909</v>
      </c>
      <c r="W67" s="151" t="s">
        <v>4078</v>
      </c>
      <c r="X67" s="151" t="str">
        <f>VLOOKUP(J67,'사업장현황(25하)'!$A$2:$T$1836,11,FALSE)</f>
        <v>toyotajb1@hometax.go.kr</v>
      </c>
      <c r="Y67" s="154"/>
      <c r="Z67" s="155"/>
      <c r="AA67" s="155"/>
      <c r="AB67" s="155"/>
      <c r="AC67" s="155">
        <f t="shared" si="2"/>
        <v>0</v>
      </c>
      <c r="AD67" s="217"/>
      <c r="AE67" s="155"/>
      <c r="AF67" s="217"/>
      <c r="AG67" s="155"/>
      <c r="AH67" s="145">
        <f t="shared" si="1"/>
        <v>0</v>
      </c>
      <c r="AI67" s="156"/>
      <c r="AJ67" s="157" t="s">
        <v>7226</v>
      </c>
      <c r="CE67" s="169"/>
      <c r="CU67" s="170"/>
    </row>
    <row r="68" spans="1:99" s="168" customFormat="1" ht="24.95" customHeight="1">
      <c r="A68" s="158" t="str">
        <f t="shared" ref="A68:A131" si="3">"대-"&amp;B68</f>
        <v>대-218</v>
      </c>
      <c r="B68" s="150">
        <v>218</v>
      </c>
      <c r="C68" s="150">
        <v>66</v>
      </c>
      <c r="D68" s="313" t="s">
        <v>3907</v>
      </c>
      <c r="E68" s="217">
        <v>45880</v>
      </c>
      <c r="F68" s="217" t="str">
        <f>HLOOKUP(WEEKDAY(E68,2),data!$A$1:$G$2,2)</f>
        <v>(월)</v>
      </c>
      <c r="G68" s="150" t="s">
        <v>240</v>
      </c>
      <c r="H68" s="150">
        <v>2</v>
      </c>
      <c r="I68" s="152" t="s">
        <v>3747</v>
      </c>
      <c r="J68" s="190" t="s">
        <v>1021</v>
      </c>
      <c r="K68" s="150">
        <v>17</v>
      </c>
      <c r="L68" s="153">
        <f>VLOOKUP(J68,'사업장현황(25하)'!$A$2:$T$1836,13,FALSE)</f>
        <v>3058540734</v>
      </c>
      <c r="M68" s="150" t="str">
        <f>VLOOKUP(J68,'사업장현황(25하)'!$A$2:$T$1836,14,FALSE)</f>
        <v>30585407340</v>
      </c>
      <c r="N68" s="152" t="str">
        <f>VLOOKUP(J68,'사업장현황(25하)'!$A$2:$T$1836,2,FALSE)</f>
        <v>장승호, 오재욱</v>
      </c>
      <c r="O68" s="152" t="str">
        <f>VLOOKUP(J68,'사업장현황(25하)'!$A$2:$T$1836,4,FALSE)</f>
        <v>대전광역시 서구 벌곡로 1358 (가수원동)</v>
      </c>
      <c r="P68" s="150" t="str">
        <f>VLOOKUP(J68,'사업장현황(25하)'!$A$2:$T$1836,6,FALSE)</f>
        <v>042-825-3369</v>
      </c>
      <c r="Q68" s="150" t="str">
        <f>VLOOKUP(J68,'사업장현황(25하)'!$A$2:$T$1836,7,FALSE)</f>
        <v>042-825-0110</v>
      </c>
      <c r="R68" s="150" t="str">
        <f>VLOOKUP(J68,'사업장현황(25하)'!$A$2:$T$1836,8,FALSE)</f>
        <v>전호인</v>
      </c>
      <c r="S68" s="150" t="str">
        <f>VLOOKUP(J68,'사업장현황(25하)'!$A$2:$T$1836,9,FALSE)</f>
        <v>대리</v>
      </c>
      <c r="T68" s="150" t="str">
        <f>VLOOKUP(J68,'사업장현황(25하)'!$A$2:$T$1836,10,FALSE)</f>
        <v>010-9085-0458</v>
      </c>
      <c r="U68" s="152" t="str">
        <f>VLOOKUP(J68,'사업장현황(25하)'!$A$2:$T$1836,12,FALSE)</f>
        <v>hijeon@lexusjb.com</v>
      </c>
      <c r="V68" s="217">
        <v>45909</v>
      </c>
      <c r="W68" s="151" t="s">
        <v>4078</v>
      </c>
      <c r="X68" s="151" t="str">
        <f>VLOOKUP(J68,'사업장현황(25하)'!$A$2:$T$1836,11,FALSE)</f>
        <v>toyotajb1@hometax.go.kr</v>
      </c>
      <c r="Y68" s="151"/>
      <c r="Z68" s="155"/>
      <c r="AA68" s="155"/>
      <c r="AB68" s="155"/>
      <c r="AC68" s="155">
        <f t="shared" ref="AC68:AC130" si="4">SUM(Z68:AB68)</f>
        <v>0</v>
      </c>
      <c r="AD68" s="217"/>
      <c r="AE68" s="155"/>
      <c r="AF68" s="217"/>
      <c r="AG68" s="155"/>
      <c r="AH68" s="145">
        <f t="shared" ref="AH68:AH130" si="5">SUM(AE68,AG68)</f>
        <v>0</v>
      </c>
      <c r="AI68" s="161"/>
      <c r="AJ68" s="157" t="s">
        <v>7231</v>
      </c>
      <c r="CE68" s="169"/>
      <c r="CU68" s="170"/>
    </row>
    <row r="69" spans="1:99" s="168" customFormat="1" ht="24.95" customHeight="1">
      <c r="A69" s="158" t="str">
        <f t="shared" si="3"/>
        <v>대-219</v>
      </c>
      <c r="B69" s="150">
        <v>219</v>
      </c>
      <c r="C69" s="150">
        <v>67</v>
      </c>
      <c r="D69" s="314" t="s">
        <v>3908</v>
      </c>
      <c r="E69" s="217">
        <v>45881</v>
      </c>
      <c r="F69" s="217" t="str">
        <f>HLOOKUP(WEEKDAY(E69,2),data!$A$1:$G$2,2)</f>
        <v>(화)</v>
      </c>
      <c r="G69" s="150" t="s">
        <v>2735</v>
      </c>
      <c r="H69" s="150">
        <v>2</v>
      </c>
      <c r="I69" s="152" t="s">
        <v>3747</v>
      </c>
      <c r="J69" s="190" t="s">
        <v>3800</v>
      </c>
      <c r="K69" s="175">
        <v>44</v>
      </c>
      <c r="L69" s="153">
        <f>VLOOKUP(J69,'사업장현황(25하)'!$A$2:$T$1836,13,FALSE)</f>
        <v>2428701579</v>
      </c>
      <c r="M69" s="150" t="str">
        <f>VLOOKUP(J69,'사업장현황(25하)'!$A$2:$T$1836,14,FALSE)</f>
        <v>24287015790</v>
      </c>
      <c r="N69" s="152" t="str">
        <f>VLOOKUP(J69,'사업장현황(25하)'!$A$2:$T$1836,2,FALSE)</f>
        <v>박흥준</v>
      </c>
      <c r="O69" s="152" t="str">
        <f>VLOOKUP(J69,'사업장현황(25하)'!$A$2:$T$1836,4,FALSE)</f>
        <v>대전광역시 동구 새울로 58-15 (용운동)</v>
      </c>
      <c r="P69" s="150" t="str">
        <f>VLOOKUP(J69,'사업장현황(25하)'!$A$2:$T$1836,6,FALSE)</f>
        <v>042-282-7008</v>
      </c>
      <c r="Q69" s="150" t="str">
        <f>VLOOKUP(J69,'사업장현황(25하)'!$A$2:$T$1836,7,FALSE)</f>
        <v>042-284-7008</v>
      </c>
      <c r="R69" s="150" t="str">
        <f>VLOOKUP(J69,'사업장현황(25하)'!$A$2:$T$1836,8,FALSE)</f>
        <v>김민선</v>
      </c>
      <c r="S69" s="150" t="str">
        <f>VLOOKUP(J69,'사업장현황(25하)'!$A$2:$T$1836,9,FALSE)</f>
        <v>실장</v>
      </c>
      <c r="T69" s="150" t="str">
        <f>VLOOKUP(J69,'사업장현황(25하)'!$A$2:$T$1836,10,FALSE)</f>
        <v>010-5353-7906</v>
      </c>
      <c r="U69" s="152" t="str">
        <f>VLOOKUP(J69,'사업장현황(25하)'!$A$2:$T$1836,12,FALSE)</f>
        <v>phj8858@daum.net</v>
      </c>
      <c r="V69" s="217">
        <v>45909</v>
      </c>
      <c r="W69" s="151" t="s">
        <v>4083</v>
      </c>
      <c r="X69" s="151" t="str">
        <f>VLOOKUP(J69,'사업장현황(25하)'!$A$2:$T$1836,11,FALSE)</f>
        <v>phj8858@daum.net</v>
      </c>
      <c r="Y69" s="154"/>
      <c r="Z69" s="155"/>
      <c r="AA69" s="155"/>
      <c r="AB69" s="155"/>
      <c r="AC69" s="155">
        <f t="shared" si="4"/>
        <v>0</v>
      </c>
      <c r="AD69" s="217"/>
      <c r="AE69" s="155"/>
      <c r="AF69" s="217"/>
      <c r="AG69" s="155"/>
      <c r="AH69" s="145">
        <f t="shared" si="5"/>
        <v>0</v>
      </c>
      <c r="AI69" s="177"/>
      <c r="AJ69" s="157" t="s">
        <v>6687</v>
      </c>
      <c r="CE69" s="169"/>
      <c r="CU69" s="170"/>
    </row>
    <row r="70" spans="1:99" s="164" customFormat="1" ht="24.95" customHeight="1">
      <c r="A70" s="158" t="str">
        <f t="shared" si="3"/>
        <v>대-220</v>
      </c>
      <c r="B70" s="150">
        <v>220</v>
      </c>
      <c r="C70" s="150">
        <v>68</v>
      </c>
      <c r="D70" s="313" t="s">
        <v>3909</v>
      </c>
      <c r="E70" s="217">
        <v>45881</v>
      </c>
      <c r="F70" s="217" t="str">
        <f>HLOOKUP(WEEKDAY(E70,2),data!$A$1:$G$2,2)</f>
        <v>(화)</v>
      </c>
      <c r="G70" s="150" t="s">
        <v>190</v>
      </c>
      <c r="H70" s="150">
        <v>2</v>
      </c>
      <c r="I70" s="152" t="s">
        <v>3747</v>
      </c>
      <c r="J70" s="190" t="s">
        <v>2190</v>
      </c>
      <c r="K70" s="150">
        <v>7</v>
      </c>
      <c r="L70" s="153">
        <f>VLOOKUP(J70,'사업장현황(25하)'!$A$2:$T$1836,13,FALSE)</f>
        <v>3058632584</v>
      </c>
      <c r="M70" s="150" t="str">
        <f>VLOOKUP(J70,'사업장현황(25하)'!$A$2:$T$1836,14,FALSE)</f>
        <v>30586325840</v>
      </c>
      <c r="N70" s="152" t="str">
        <f>VLOOKUP(J70,'사업장현황(25하)'!$A$2:$T$1836,2,FALSE)</f>
        <v>김상희, 정성윤</v>
      </c>
      <c r="O70" s="152" t="str">
        <f>VLOOKUP(J70,'사업장현황(25하)'!$A$2:$T$1836,4,FALSE)</f>
        <v>대전광역시 동구 대전로 707 (인동)</v>
      </c>
      <c r="P70" s="150" t="str">
        <f>VLOOKUP(J70,'사업장현황(25하)'!$A$2:$T$1836,6,FALSE)</f>
        <v>042-284-4971</v>
      </c>
      <c r="Q70" s="150" t="str">
        <f>VLOOKUP(J70,'사업장현황(25하)'!$A$2:$T$1836,7,FALSE)</f>
        <v>042-285-4973</v>
      </c>
      <c r="R70" s="150" t="str">
        <f>VLOOKUP(J70,'사업장현황(25하)'!$A$2:$T$1836,8,FALSE)</f>
        <v>변은진</v>
      </c>
      <c r="S70" s="150" t="str">
        <f>VLOOKUP(J70,'사업장현황(25하)'!$A$2:$T$1836,9,FALSE)</f>
        <v>대리</v>
      </c>
      <c r="T70" s="150" t="str">
        <f>VLOOKUP(J70,'사업장현황(25하)'!$A$2:$T$1836,10,FALSE)</f>
        <v>010-2747-5077</v>
      </c>
      <c r="U70" s="152" t="str">
        <f>VLOOKUP(J70,'사업장현황(25하)'!$A$2:$T$1836,12,FALSE)</f>
        <v>leere707@naver.com</v>
      </c>
      <c r="V70" s="217"/>
      <c r="W70" s="151"/>
      <c r="X70" s="151" t="str">
        <f>VLOOKUP(J70,'사업장현황(25하)'!$A$2:$T$1836,11,FALSE)</f>
        <v>leere707@naver.com</v>
      </c>
      <c r="Y70" s="151"/>
      <c r="Z70" s="155"/>
      <c r="AA70" s="155"/>
      <c r="AB70" s="211"/>
      <c r="AC70" s="155">
        <f t="shared" si="4"/>
        <v>0</v>
      </c>
      <c r="AD70" s="217"/>
      <c r="AE70" s="155"/>
      <c r="AF70" s="217"/>
      <c r="AG70" s="155"/>
      <c r="AH70" s="145">
        <f t="shared" si="5"/>
        <v>0</v>
      </c>
      <c r="AI70" s="156"/>
      <c r="AJ70" s="157" t="s">
        <v>7104</v>
      </c>
    </row>
    <row r="71" spans="1:99" s="164" customFormat="1" ht="24.95" customHeight="1">
      <c r="A71" s="158" t="str">
        <f t="shared" si="3"/>
        <v>대-221</v>
      </c>
      <c r="B71" s="150">
        <v>221</v>
      </c>
      <c r="C71" s="150">
        <v>69</v>
      </c>
      <c r="D71" s="313" t="s">
        <v>3910</v>
      </c>
      <c r="E71" s="217">
        <v>45881</v>
      </c>
      <c r="F71" s="217" t="str">
        <f>HLOOKUP(WEEKDAY(E71,2),data!$A$1:$G$2,2)</f>
        <v>(화)</v>
      </c>
      <c r="G71" s="150" t="s">
        <v>3748</v>
      </c>
      <c r="H71" s="150">
        <v>2</v>
      </c>
      <c r="I71" s="152" t="s">
        <v>3747</v>
      </c>
      <c r="J71" s="190" t="s">
        <v>1669</v>
      </c>
      <c r="K71" s="150">
        <v>11</v>
      </c>
      <c r="L71" s="153">
        <f>VLOOKUP(J71,'사업장현황(25하)'!$A$2:$T$1836,13,FALSE)</f>
        <v>5318101948</v>
      </c>
      <c r="M71" s="150" t="str">
        <f>VLOOKUP(J71,'사업장현황(25하)'!$A$2:$T$1836,14,FALSE)</f>
        <v>53181019480</v>
      </c>
      <c r="N71" s="152" t="str">
        <f>VLOOKUP(J71,'사업장현황(25하)'!$A$2:$T$1836,2,FALSE)</f>
        <v>정성윤</v>
      </c>
      <c r="O71" s="152" t="str">
        <f>VLOOKUP(J71,'사업장현황(25하)'!$A$2:$T$1836,4,FALSE)</f>
        <v>대전광역시 동구 대전로 707 (인동)</v>
      </c>
      <c r="P71" s="150" t="str">
        <f>VLOOKUP(J71,'사업장현황(25하)'!$A$2:$T$1836,6,FALSE)</f>
        <v>042-282-3008</v>
      </c>
      <c r="Q71" s="150" t="str">
        <f>VLOOKUP(J71,'사업장현황(25하)'!$A$2:$T$1836,7,FALSE)</f>
        <v>042-285-5008</v>
      </c>
      <c r="R71" s="150" t="str">
        <f>VLOOKUP(J71,'사업장현황(25하)'!$A$2:$T$1836,8,FALSE)</f>
        <v>변은진</v>
      </c>
      <c r="S71" s="150" t="str">
        <f>VLOOKUP(J71,'사업장현황(25하)'!$A$2:$T$1836,9,FALSE)</f>
        <v>대리</v>
      </c>
      <c r="T71" s="150" t="str">
        <f>VLOOKUP(J71,'사업장현황(25하)'!$A$2:$T$1836,10,FALSE)</f>
        <v>010-2747-5077</v>
      </c>
      <c r="U71" s="152" t="str">
        <f>VLOOKUP(J71,'사업장현황(25하)'!$A$2:$T$1836,12,FALSE)</f>
        <v>leere707@naver.com</v>
      </c>
      <c r="V71" s="217"/>
      <c r="W71" s="151"/>
      <c r="X71" s="151" t="str">
        <f>VLOOKUP(J71,'사업장현황(25하)'!$A$2:$T$1836,11,FALSE)</f>
        <v>leere707@naver.com</v>
      </c>
      <c r="Y71" s="154"/>
      <c r="Z71" s="155"/>
      <c r="AA71" s="155"/>
      <c r="AB71" s="211"/>
      <c r="AC71" s="155">
        <f t="shared" si="4"/>
        <v>0</v>
      </c>
      <c r="AD71" s="217"/>
      <c r="AE71" s="155"/>
      <c r="AF71" s="217"/>
      <c r="AG71" s="155"/>
      <c r="AH71" s="145">
        <f t="shared" si="5"/>
        <v>0</v>
      </c>
      <c r="AI71" s="178"/>
      <c r="AJ71" s="157" t="s">
        <v>6929</v>
      </c>
    </row>
    <row r="72" spans="1:99" s="168" customFormat="1" ht="24.95" customHeight="1">
      <c r="A72" s="158" t="str">
        <f t="shared" si="3"/>
        <v>대-222</v>
      </c>
      <c r="B72" s="150">
        <v>222</v>
      </c>
      <c r="C72" s="150">
        <v>70</v>
      </c>
      <c r="D72" s="313" t="s">
        <v>3911</v>
      </c>
      <c r="E72" s="217">
        <v>45881</v>
      </c>
      <c r="F72" s="217" t="str">
        <f>HLOOKUP(WEEKDAY(E72,2),data!$A$1:$G$2,2)</f>
        <v>(화)</v>
      </c>
      <c r="G72" s="150" t="s">
        <v>93</v>
      </c>
      <c r="H72" s="150">
        <v>2</v>
      </c>
      <c r="I72" s="152" t="s">
        <v>3747</v>
      </c>
      <c r="J72" s="190" t="s">
        <v>1086</v>
      </c>
      <c r="K72" s="150">
        <v>13</v>
      </c>
      <c r="L72" s="153">
        <f>VLOOKUP(J72,'사업장현황(25하)'!$A$2:$T$1836,13,FALSE)</f>
        <v>3142626215</v>
      </c>
      <c r="M72" s="150" t="str">
        <f>VLOOKUP(J72,'사업장현황(25하)'!$A$2:$T$1836,14,FALSE)</f>
        <v>31426262150</v>
      </c>
      <c r="N72" s="152" t="str">
        <f>VLOOKUP(J72,'사업장현황(25하)'!$A$2:$T$1836,2,FALSE)</f>
        <v>전용배 외 1명</v>
      </c>
      <c r="O72" s="152" t="str">
        <f>VLOOKUP(J72,'사업장현황(25하)'!$A$2:$T$1836,4,FALSE)</f>
        <v>대전광역시 서구 도산로181번길 21 (변동)</v>
      </c>
      <c r="P72" s="150" t="str">
        <f>VLOOKUP(J72,'사업장현황(25하)'!$A$2:$T$1836,6,FALSE)</f>
        <v>042-523-1535</v>
      </c>
      <c r="Q72" s="150" t="str">
        <f>VLOOKUP(J72,'사업장현황(25하)'!$A$2:$T$1836,7,FALSE)</f>
        <v>042-534-5809</v>
      </c>
      <c r="R72" s="150" t="str">
        <f>VLOOKUP(J72,'사업장현황(25하)'!$A$2:$T$1836,8,FALSE)</f>
        <v>이유정</v>
      </c>
      <c r="S72" s="150">
        <f>VLOOKUP(J72,'사업장현황(25하)'!$A$2:$T$1836,9,FALSE)</f>
        <v>0</v>
      </c>
      <c r="T72" s="150" t="str">
        <f>VLOOKUP(J72,'사업장현황(25하)'!$A$2:$T$1836,10,FALSE)</f>
        <v>010-4488-6896</v>
      </c>
      <c r="U72" s="152" t="str">
        <f>VLOOKUP(J72,'사업장현황(25하)'!$A$2:$T$1836,12,FALSE)</f>
        <v>dw1535@bill36524.com</v>
      </c>
      <c r="V72" s="217" t="s">
        <v>4079</v>
      </c>
      <c r="W72" s="151" t="s">
        <v>4080</v>
      </c>
      <c r="X72" s="151" t="str">
        <f>VLOOKUP(J72,'사업장현황(25하)'!$A$2:$T$1836,11,FALSE)</f>
        <v>dw1535@bill36524.com</v>
      </c>
      <c r="Y72" s="151"/>
      <c r="Z72" s="155"/>
      <c r="AA72" s="155"/>
      <c r="AB72" s="211"/>
      <c r="AC72" s="155">
        <f t="shared" si="4"/>
        <v>0</v>
      </c>
      <c r="AD72" s="217"/>
      <c r="AE72" s="155"/>
      <c r="AF72" s="217"/>
      <c r="AG72" s="155"/>
      <c r="AH72" s="145">
        <f t="shared" si="5"/>
        <v>0</v>
      </c>
      <c r="AI72" s="156"/>
      <c r="AJ72" s="157" t="s">
        <v>5793</v>
      </c>
      <c r="CE72" s="169"/>
      <c r="CU72" s="170"/>
    </row>
    <row r="73" spans="1:99" s="168" customFormat="1" ht="24.95" customHeight="1">
      <c r="A73" s="158" t="str">
        <f t="shared" si="3"/>
        <v>대-223</v>
      </c>
      <c r="B73" s="150">
        <v>223</v>
      </c>
      <c r="C73" s="150">
        <v>71</v>
      </c>
      <c r="D73" s="313" t="s">
        <v>3912</v>
      </c>
      <c r="E73" s="217">
        <v>45881</v>
      </c>
      <c r="F73" s="217" t="str">
        <f>HLOOKUP(WEEKDAY(E73,2),data!$A$1:$G$2,2)</f>
        <v>(화)</v>
      </c>
      <c r="G73" s="150" t="s">
        <v>2736</v>
      </c>
      <c r="H73" s="150">
        <v>2</v>
      </c>
      <c r="I73" s="152" t="s">
        <v>3747</v>
      </c>
      <c r="J73" s="190" t="s">
        <v>3387</v>
      </c>
      <c r="K73" s="150">
        <v>14</v>
      </c>
      <c r="L73" s="153">
        <f>VLOOKUP(J73,'사업장현황(25하)'!$A$2:$T$1836,13,FALSE)</f>
        <v>8622600621</v>
      </c>
      <c r="M73" s="150" t="str">
        <f>VLOOKUP(J73,'사업장현황(25하)'!$A$2:$T$1836,14,FALSE)</f>
        <v>86226006210</v>
      </c>
      <c r="N73" s="152" t="str">
        <f>VLOOKUP(J73,'사업장현황(25하)'!$A$2:$T$1836,2,FALSE)</f>
        <v>이한성</v>
      </c>
      <c r="O73" s="152" t="str">
        <f>VLOOKUP(J73,'사업장현황(25하)'!$A$2:$T$1836,4,FALSE)</f>
        <v>대전광역시 서구 도산로 169 (변동)</v>
      </c>
      <c r="P73" s="150" t="str">
        <f>VLOOKUP(J73,'사업장현황(25하)'!$A$2:$T$1836,6,FALSE)</f>
        <v>042-484-5459</v>
      </c>
      <c r="Q73" s="150" t="str">
        <f>VLOOKUP(J73,'사업장현황(25하)'!$A$2:$T$1836,7,FALSE)</f>
        <v>042-523-5459</v>
      </c>
      <c r="R73" s="150" t="str">
        <f>VLOOKUP(J73,'사업장현황(25하)'!$A$2:$T$1836,8,FALSE)</f>
        <v>이한성</v>
      </c>
      <c r="S73" s="150" t="str">
        <f>VLOOKUP(J73,'사업장현황(25하)'!$A$2:$T$1836,9,FALSE)</f>
        <v>대표</v>
      </c>
      <c r="T73" s="150" t="str">
        <f>VLOOKUP(J73,'사업장현황(25하)'!$A$2:$T$1836,10,FALSE)</f>
        <v>010-8033-5459</v>
      </c>
      <c r="U73" s="152" t="str">
        <f>VLOOKUP(J73,'사업장현황(25하)'!$A$2:$T$1836,12,FALSE)</f>
        <v>md5459@naver.com</v>
      </c>
      <c r="V73" s="217" t="s">
        <v>4079</v>
      </c>
      <c r="W73" s="151" t="s">
        <v>4080</v>
      </c>
      <c r="X73" s="151" t="str">
        <f>VLOOKUP(J73,'사업장현황(25하)'!$A$2:$T$1836,11,FALSE)</f>
        <v>md5459@naver.com</v>
      </c>
      <c r="Y73" s="154"/>
      <c r="Z73" s="155"/>
      <c r="AA73" s="155"/>
      <c r="AB73" s="211"/>
      <c r="AC73" s="155">
        <f t="shared" si="4"/>
        <v>0</v>
      </c>
      <c r="AD73" s="217"/>
      <c r="AE73" s="155"/>
      <c r="AF73" s="217"/>
      <c r="AG73" s="155"/>
      <c r="AH73" s="145">
        <f t="shared" si="5"/>
        <v>0</v>
      </c>
      <c r="AI73" s="156"/>
      <c r="AJ73" s="157" t="s">
        <v>5975</v>
      </c>
      <c r="CE73" s="169"/>
      <c r="CU73" s="170"/>
    </row>
    <row r="74" spans="1:99" s="164" customFormat="1" ht="24.95" customHeight="1">
      <c r="A74" s="158" t="str">
        <f t="shared" si="3"/>
        <v>대-224</v>
      </c>
      <c r="B74" s="150">
        <v>224</v>
      </c>
      <c r="C74" s="150">
        <v>72</v>
      </c>
      <c r="D74" s="313" t="s">
        <v>3913</v>
      </c>
      <c r="E74" s="217">
        <v>45881</v>
      </c>
      <c r="F74" s="217" t="str">
        <f>HLOOKUP(WEEKDAY(E74,2),data!$A$1:$G$2,2)</f>
        <v>(화)</v>
      </c>
      <c r="G74" s="150" t="s">
        <v>240</v>
      </c>
      <c r="H74" s="150">
        <v>2</v>
      </c>
      <c r="I74" s="152" t="s">
        <v>3747</v>
      </c>
      <c r="J74" s="190" t="s">
        <v>3832</v>
      </c>
      <c r="K74" s="150">
        <v>25</v>
      </c>
      <c r="L74" s="153">
        <f>VLOOKUP(J74,'사업장현황(25하)'!$A$2:$T$1836,13,FALSE)</f>
        <v>3148174206</v>
      </c>
      <c r="M74" s="150" t="str">
        <f>VLOOKUP(J74,'사업장현황(25하)'!$A$2:$T$1836,14,FALSE)</f>
        <v>31481742060</v>
      </c>
      <c r="N74" s="152" t="str">
        <f>VLOOKUP(J74,'사업장현황(25하)'!$A$2:$T$1836,2,FALSE)</f>
        <v>김이기, 김성현</v>
      </c>
      <c r="O74" s="152" t="str">
        <f>VLOOKUP(J74,'사업장현황(25하)'!$A$2:$T$1836,4,FALSE)</f>
        <v>대전광역시 서구 도산로 365 (용문동)</v>
      </c>
      <c r="P74" s="150" t="str">
        <f>VLOOKUP(J74,'사업장현황(25하)'!$A$2:$T$1836,6,FALSE)</f>
        <v>042-523-9301</v>
      </c>
      <c r="Q74" s="150" t="str">
        <f>VLOOKUP(J74,'사업장현황(25하)'!$A$2:$T$1836,7,FALSE)</f>
        <v>042-525-3466</v>
      </c>
      <c r="R74" s="150" t="str">
        <f>VLOOKUP(J74,'사업장현황(25하)'!$A$2:$T$1836,8,FALSE)</f>
        <v>김일영</v>
      </c>
      <c r="S74" s="150" t="str">
        <f>VLOOKUP(J74,'사업장현황(25하)'!$A$2:$T$1836,9,FALSE)</f>
        <v>상무</v>
      </c>
      <c r="T74" s="150" t="str">
        <f>VLOOKUP(J74,'사업장현황(25하)'!$A$2:$T$1836,10,FALSE)</f>
        <v>010-5434-9301</v>
      </c>
      <c r="U74" s="152" t="str">
        <f>VLOOKUP(J74,'사업장현황(25하)'!$A$2:$T$1836,12,FALSE)</f>
        <v>bm5239301@bill36524.com</v>
      </c>
      <c r="V74" s="217" t="s">
        <v>4079</v>
      </c>
      <c r="W74" s="151" t="s">
        <v>4080</v>
      </c>
      <c r="X74" s="151" t="str">
        <f>VLOOKUP(J74,'사업장현황(25하)'!$A$2:$T$1836,11,FALSE)</f>
        <v>bm5239301@bill36524.com</v>
      </c>
      <c r="Y74" s="151"/>
      <c r="Z74" s="155"/>
      <c r="AA74" s="155"/>
      <c r="AB74" s="211"/>
      <c r="AC74" s="155">
        <f t="shared" si="4"/>
        <v>0</v>
      </c>
      <c r="AD74" s="217"/>
      <c r="AE74" s="155"/>
      <c r="AF74" s="217"/>
      <c r="AG74" s="155"/>
      <c r="AH74" s="145">
        <f t="shared" si="5"/>
        <v>0</v>
      </c>
      <c r="AI74" s="156"/>
      <c r="AJ74" s="157" t="s">
        <v>6061</v>
      </c>
      <c r="CE74" s="173"/>
      <c r="CU74" s="174"/>
    </row>
    <row r="75" spans="1:99" s="164" customFormat="1" ht="24.95" customHeight="1">
      <c r="A75" s="158" t="str">
        <f t="shared" si="3"/>
        <v>대-225</v>
      </c>
      <c r="B75" s="150">
        <v>225</v>
      </c>
      <c r="C75" s="150">
        <v>73</v>
      </c>
      <c r="D75" s="313" t="s">
        <v>3919</v>
      </c>
      <c r="E75" s="217">
        <v>45882</v>
      </c>
      <c r="F75" s="217" t="str">
        <f>HLOOKUP(WEEKDAY(E75,2),data!$A$1:$G$2,2)</f>
        <v>(수)</v>
      </c>
      <c r="G75" s="150" t="s">
        <v>2735</v>
      </c>
      <c r="H75" s="150">
        <v>2</v>
      </c>
      <c r="I75" s="152" t="s">
        <v>3747</v>
      </c>
      <c r="J75" s="190" t="s">
        <v>935</v>
      </c>
      <c r="K75" s="150">
        <v>3</v>
      </c>
      <c r="L75" s="153">
        <f>VLOOKUP(J75,'사업장현황(25하)'!$A$2:$T$1836,13,FALSE)</f>
        <v>6281801613</v>
      </c>
      <c r="M75" s="150" t="str">
        <f>VLOOKUP(J75,'사업장현황(25하)'!$A$2:$T$1836,14,FALSE)</f>
        <v>62818016130</v>
      </c>
      <c r="N75" s="152" t="str">
        <f>VLOOKUP(J75,'사업장현황(25하)'!$A$2:$T$1836,2,FALSE)</f>
        <v>최한선</v>
      </c>
      <c r="O75" s="152" t="str">
        <f>VLOOKUP(J75,'사업장현황(25하)'!$A$2:$T$1836,4,FALSE)</f>
        <v>대전광역시 대덕구 신탄진로738번길 85 (신탄진동)</v>
      </c>
      <c r="P75" s="150" t="str">
        <f>VLOOKUP(J75,'사업장현황(25하)'!$A$2:$T$1836,6,FALSE)</f>
        <v>042-826-3171</v>
      </c>
      <c r="Q75" s="150" t="str">
        <f>VLOOKUP(J75,'사업장현황(25하)'!$A$2:$T$1836,7,FALSE)</f>
        <v>042-933-3171</v>
      </c>
      <c r="R75" s="150" t="str">
        <f>VLOOKUP(J75,'사업장현황(25하)'!$A$2:$T$1836,8,FALSE)</f>
        <v>최한선</v>
      </c>
      <c r="S75" s="150" t="str">
        <f>VLOOKUP(J75,'사업장현황(25하)'!$A$2:$T$1836,9,FALSE)</f>
        <v>대표</v>
      </c>
      <c r="T75" s="150" t="str">
        <f>VLOOKUP(J75,'사업장현황(25하)'!$A$2:$T$1836,10,FALSE)</f>
        <v>010-2238-3161</v>
      </c>
      <c r="U75" s="152" t="str">
        <f>VLOOKUP(J75,'사업장현황(25하)'!$A$2:$T$1836,12,FALSE)</f>
        <v>djpyd@naver.com</v>
      </c>
      <c r="V75" s="217"/>
      <c r="W75" s="151"/>
      <c r="X75" s="151" t="str">
        <f>VLOOKUP(J75,'사업장현황(25하)'!$A$2:$T$1836,11,FALSE)</f>
        <v>djpyd@naver.com
(계산서 발행 시 안내 문자 필수)</v>
      </c>
      <c r="Y75" s="154"/>
      <c r="Z75" s="155"/>
      <c r="AA75" s="155"/>
      <c r="AB75" s="211"/>
      <c r="AC75" s="155">
        <f t="shared" si="4"/>
        <v>0</v>
      </c>
      <c r="AD75" s="217"/>
      <c r="AE75" s="155"/>
      <c r="AF75" s="217"/>
      <c r="AG75" s="155"/>
      <c r="AH75" s="145">
        <f t="shared" si="5"/>
        <v>0</v>
      </c>
      <c r="AI75" s="156"/>
      <c r="AJ75" s="157" t="s">
        <v>6496</v>
      </c>
      <c r="CE75" s="173"/>
      <c r="CU75" s="174"/>
    </row>
    <row r="76" spans="1:99" s="168" customFormat="1" ht="24.95" customHeight="1">
      <c r="A76" s="158" t="str">
        <f t="shared" si="3"/>
        <v>대-226</v>
      </c>
      <c r="B76" s="150">
        <v>226</v>
      </c>
      <c r="C76" s="150">
        <v>74</v>
      </c>
      <c r="D76" s="313" t="s">
        <v>3919</v>
      </c>
      <c r="E76" s="217">
        <v>45882</v>
      </c>
      <c r="F76" s="217" t="str">
        <f>HLOOKUP(WEEKDAY(E76,2),data!$A$1:$G$2,2)</f>
        <v>(수)</v>
      </c>
      <c r="G76" s="150" t="s">
        <v>190</v>
      </c>
      <c r="H76" s="150">
        <v>2</v>
      </c>
      <c r="I76" s="152" t="s">
        <v>3747</v>
      </c>
      <c r="J76" s="190" t="s">
        <v>1173</v>
      </c>
      <c r="K76" s="150">
        <v>4</v>
      </c>
      <c r="L76" s="153">
        <f>VLOOKUP(J76,'사업장현황(25하)'!$A$2:$T$1836,13,FALSE)</f>
        <v>1922100212</v>
      </c>
      <c r="M76" s="150" t="str">
        <f>VLOOKUP(J76,'사업장현황(25하)'!$A$2:$T$1836,14,FALSE)</f>
        <v>19221002120</v>
      </c>
      <c r="N76" s="152" t="str">
        <f>VLOOKUP(J76,'사업장현황(25하)'!$A$2:$T$1836,2,FALSE)</f>
        <v>김진철</v>
      </c>
      <c r="O76" s="152" t="str">
        <f>VLOOKUP(J76,'사업장현황(25하)'!$A$2:$T$1836,4,FALSE)</f>
        <v>대전광역시 대덕구 상서당2길 15 (상서동)</v>
      </c>
      <c r="P76" s="150" t="str">
        <f>VLOOKUP(J76,'사업장현황(25하)'!$A$2:$T$1836,6,FALSE)</f>
        <v>042-935-4477</v>
      </c>
      <c r="Q76" s="150" t="str">
        <f>VLOOKUP(J76,'사업장현황(25하)'!$A$2:$T$1836,7,FALSE)</f>
        <v>042-936-7744</v>
      </c>
      <c r="R76" s="150" t="str">
        <f>VLOOKUP(J76,'사업장현황(25하)'!$A$2:$T$1836,8,FALSE)</f>
        <v>김진철</v>
      </c>
      <c r="S76" s="150" t="str">
        <f>VLOOKUP(J76,'사업장현황(25하)'!$A$2:$T$1836,9,FALSE)</f>
        <v>대표</v>
      </c>
      <c r="T76" s="150" t="str">
        <f>VLOOKUP(J76,'사업장현황(25하)'!$A$2:$T$1836,10,FALSE)</f>
        <v>010-5438-3301</v>
      </c>
      <c r="U76" s="152" t="str">
        <f>VLOOKUP(J76,'사업장현황(25하)'!$A$2:$T$1836,12,FALSE)</f>
        <v>jahee0125@naver.com</v>
      </c>
      <c r="V76" s="217"/>
      <c r="W76" s="151"/>
      <c r="X76" s="151" t="str">
        <f>VLOOKUP(J76,'사업장현황(25하)'!$A$2:$T$1836,11,FALSE)</f>
        <v>jahee0125@naver.com</v>
      </c>
      <c r="Y76" s="151"/>
      <c r="Z76" s="155"/>
      <c r="AA76" s="155"/>
      <c r="AB76" s="211"/>
      <c r="AC76" s="155">
        <f t="shared" si="4"/>
        <v>0</v>
      </c>
      <c r="AD76" s="217"/>
      <c r="AE76" s="155"/>
      <c r="AF76" s="217"/>
      <c r="AG76" s="155"/>
      <c r="AH76" s="145">
        <f t="shared" si="5"/>
        <v>0</v>
      </c>
      <c r="AI76" s="156"/>
      <c r="AJ76" s="157" t="s">
        <v>6614</v>
      </c>
      <c r="CE76" s="169"/>
      <c r="CU76" s="170"/>
    </row>
    <row r="77" spans="1:99" s="168" customFormat="1" ht="24.95" customHeight="1">
      <c r="A77" s="158" t="str">
        <f t="shared" si="3"/>
        <v>대-227</v>
      </c>
      <c r="B77" s="150">
        <v>227</v>
      </c>
      <c r="C77" s="150">
        <v>75</v>
      </c>
      <c r="D77" s="313" t="s">
        <v>3920</v>
      </c>
      <c r="E77" s="217">
        <v>45882</v>
      </c>
      <c r="F77" s="217" t="str">
        <f>HLOOKUP(WEEKDAY(E77,2),data!$A$1:$G$2,2)</f>
        <v>(수)</v>
      </c>
      <c r="G77" s="150" t="s">
        <v>3748</v>
      </c>
      <c r="H77" s="150">
        <v>2</v>
      </c>
      <c r="I77" s="152" t="s">
        <v>3747</v>
      </c>
      <c r="J77" s="190" t="s">
        <v>1180</v>
      </c>
      <c r="K77" s="150">
        <v>9</v>
      </c>
      <c r="L77" s="153">
        <f>VLOOKUP(J77,'사업장현황(25하)'!$A$2:$T$1836,13,FALSE)</f>
        <v>3448800039</v>
      </c>
      <c r="M77" s="150" t="str">
        <f>VLOOKUP(J77,'사업장현황(25하)'!$A$2:$T$1836,14,FALSE)</f>
        <v>34488000390</v>
      </c>
      <c r="N77" s="152" t="str">
        <f>VLOOKUP(J77,'사업장현황(25하)'!$A$2:$T$1836,2,FALSE)</f>
        <v>이동건</v>
      </c>
      <c r="O77" s="152" t="str">
        <f>VLOOKUP(J77,'사업장현황(25하)'!$A$2:$T$1836,4,FALSE)</f>
        <v>대전광역시 대덕구 상서당2길 29 (상서동)</v>
      </c>
      <c r="P77" s="150" t="str">
        <f>VLOOKUP(J77,'사업장현황(25하)'!$A$2:$T$1836,6,FALSE)</f>
        <v>042-935-2113</v>
      </c>
      <c r="Q77" s="150" t="str">
        <f>VLOOKUP(J77,'사업장현황(25하)'!$A$2:$T$1836,7,FALSE)</f>
        <v>042-935-2115</v>
      </c>
      <c r="R77" s="150" t="str">
        <f>VLOOKUP(J77,'사업장현황(25하)'!$A$2:$T$1836,8,FALSE)</f>
        <v>이동건</v>
      </c>
      <c r="S77" s="150" t="str">
        <f>VLOOKUP(J77,'사업장현황(25하)'!$A$2:$T$1836,9,FALSE)</f>
        <v>대표</v>
      </c>
      <c r="T77" s="150" t="str">
        <f>VLOOKUP(J77,'사업장현황(25하)'!$A$2:$T$1836,10,FALSE)</f>
        <v>010-2820-4538</v>
      </c>
      <c r="U77" s="152" t="str">
        <f>VLOOKUP(J77,'사업장현황(25하)'!$A$2:$T$1836,12,FALSE)</f>
        <v>dj7057@naver.com</v>
      </c>
      <c r="V77" s="217"/>
      <c r="W77" s="151"/>
      <c r="X77" s="151" t="str">
        <f>VLOOKUP(J77,'사업장현황(25하)'!$A$2:$T$1836,11,FALSE)</f>
        <v>dj7057@naver.com</v>
      </c>
      <c r="Y77" s="154"/>
      <c r="Z77" s="155"/>
      <c r="AA77" s="155"/>
      <c r="AB77" s="211"/>
      <c r="AC77" s="155">
        <f t="shared" si="4"/>
        <v>0</v>
      </c>
      <c r="AD77" s="217"/>
      <c r="AE77" s="155"/>
      <c r="AF77" s="217"/>
      <c r="AG77" s="155"/>
      <c r="AH77" s="145">
        <f t="shared" si="5"/>
        <v>0</v>
      </c>
      <c r="AI77" s="156"/>
      <c r="AJ77" s="157" t="s">
        <v>6676</v>
      </c>
      <c r="CE77" s="169"/>
      <c r="CU77" s="170"/>
    </row>
    <row r="78" spans="1:99" s="164" customFormat="1" ht="24.95" customHeight="1">
      <c r="A78" s="158" t="str">
        <f t="shared" si="3"/>
        <v>대-228</v>
      </c>
      <c r="B78" s="150">
        <v>228</v>
      </c>
      <c r="C78" s="150">
        <v>76</v>
      </c>
      <c r="D78" s="313" t="s">
        <v>3921</v>
      </c>
      <c r="E78" s="217">
        <v>45882</v>
      </c>
      <c r="F78" s="217" t="str">
        <f>HLOOKUP(WEEKDAY(E78,2),data!$A$1:$G$2,2)</f>
        <v>(수)</v>
      </c>
      <c r="G78" s="150" t="s">
        <v>93</v>
      </c>
      <c r="H78" s="150">
        <v>2</v>
      </c>
      <c r="I78" s="152" t="s">
        <v>3747</v>
      </c>
      <c r="J78" s="190" t="s">
        <v>2884</v>
      </c>
      <c r="K78" s="150">
        <v>15</v>
      </c>
      <c r="L78" s="153">
        <f>VLOOKUP(J78,'사업장현황(25하)'!$A$2:$T$1836,13,FALSE)</f>
        <v>3058185432</v>
      </c>
      <c r="M78" s="150" t="str">
        <f>VLOOKUP(J78,'사업장현황(25하)'!$A$2:$T$1836,14,FALSE)</f>
        <v>30581854320</v>
      </c>
      <c r="N78" s="152" t="str">
        <f>VLOOKUP(J78,'사업장현황(25하)'!$A$2:$T$1836,2,FALSE)</f>
        <v>임진수</v>
      </c>
      <c r="O78" s="152" t="str">
        <f>VLOOKUP(J78,'사업장현황(25하)'!$A$2:$T$1836,4,FALSE)</f>
        <v>대전광역시 동구 대종로 15 (대성동)</v>
      </c>
      <c r="P78" s="150" t="str">
        <f>VLOOKUP(J78,'사업장현황(25하)'!$A$2:$T$1836,6,FALSE)</f>
        <v>042-272-1500</v>
      </c>
      <c r="Q78" s="150" t="str">
        <f>VLOOKUP(J78,'사업장현황(25하)'!$A$2:$T$1836,7,FALSE)</f>
        <v>042-271-8287</v>
      </c>
      <c r="R78" s="150" t="str">
        <f>VLOOKUP(J78,'사업장현황(25하)'!$A$2:$T$1836,8,FALSE)</f>
        <v>김순근</v>
      </c>
      <c r="S78" s="150" t="str">
        <f>VLOOKUP(J78,'사업장현황(25하)'!$A$2:$T$1836,9,FALSE)</f>
        <v>공장장</v>
      </c>
      <c r="T78" s="150" t="str">
        <f>VLOOKUP(J78,'사업장현황(25하)'!$A$2:$T$1836,10,FALSE)</f>
        <v>010-3452-5142</v>
      </c>
      <c r="U78" s="152" t="str">
        <f>VLOOKUP(J78,'사업장현황(25하)'!$A$2:$T$1836,12,FALSE)</f>
        <v>dongbu1500@hanmail.net</v>
      </c>
      <c r="V78" s="217" t="s">
        <v>4206</v>
      </c>
      <c r="W78" s="151" t="s">
        <v>4205</v>
      </c>
      <c r="X78" s="151" t="str">
        <f>VLOOKUP(J78,'사업장현황(25하)'!$A$2:$T$1836,11,FALSE)</f>
        <v>db8287@hanmail.net, dongbu1500@hanmail.net</v>
      </c>
      <c r="Y78" s="151"/>
      <c r="Z78" s="155"/>
      <c r="AA78" s="155"/>
      <c r="AB78" s="211"/>
      <c r="AC78" s="155">
        <f t="shared" si="4"/>
        <v>0</v>
      </c>
      <c r="AD78" s="217"/>
      <c r="AE78" s="155"/>
      <c r="AF78" s="217"/>
      <c r="AG78" s="155"/>
      <c r="AH78" s="145">
        <f t="shared" si="5"/>
        <v>0</v>
      </c>
      <c r="AI78" s="156"/>
      <c r="AJ78" s="157" t="s">
        <v>5060</v>
      </c>
      <c r="CE78" s="173"/>
      <c r="CU78" s="174"/>
    </row>
    <row r="79" spans="1:99" s="164" customFormat="1" ht="24.95" customHeight="1">
      <c r="A79" s="158" t="str">
        <f t="shared" si="3"/>
        <v>대-229</v>
      </c>
      <c r="B79" s="150">
        <v>229</v>
      </c>
      <c r="C79" s="150">
        <v>77</v>
      </c>
      <c r="D79" s="313" t="s">
        <v>3921</v>
      </c>
      <c r="E79" s="217">
        <v>45882</v>
      </c>
      <c r="F79" s="217" t="str">
        <f>HLOOKUP(WEEKDAY(E79,2),data!$A$1:$G$2,2)</f>
        <v>(수)</v>
      </c>
      <c r="G79" s="150" t="s">
        <v>2736</v>
      </c>
      <c r="H79" s="150">
        <v>2</v>
      </c>
      <c r="I79" s="152" t="s">
        <v>3747</v>
      </c>
      <c r="J79" s="190" t="s">
        <v>1402</v>
      </c>
      <c r="K79" s="150">
        <v>3</v>
      </c>
      <c r="L79" s="153">
        <f>VLOOKUP(J79,'사업장현황(25하)'!$A$2:$T$1836,13,FALSE)</f>
        <v>3058193984</v>
      </c>
      <c r="M79" s="150" t="str">
        <f>VLOOKUP(J79,'사업장현황(25하)'!$A$2:$T$1836,14,FALSE)</f>
        <v>30581939840</v>
      </c>
      <c r="N79" s="152" t="str">
        <f>VLOOKUP(J79,'사업장현황(25하)'!$A$2:$T$1836,2,FALSE)</f>
        <v>김영수</v>
      </c>
      <c r="O79" s="152" t="str">
        <f>VLOOKUP(J79,'사업장현황(25하)'!$A$2:$T$1836,4,FALSE)</f>
        <v>대전광역시 동구 산내로 1400-1 (대성동)</v>
      </c>
      <c r="P79" s="150" t="str">
        <f>VLOOKUP(J79,'사업장현황(25하)'!$A$2:$T$1836,6,FALSE)</f>
        <v>042-273-6788</v>
      </c>
      <c r="Q79" s="150" t="str">
        <f>VLOOKUP(J79,'사업장현황(25하)'!$A$2:$T$1836,7,FALSE)</f>
        <v>042-254-0174</v>
      </c>
      <c r="R79" s="150" t="str">
        <f>VLOOKUP(J79,'사업장현황(25하)'!$A$2:$T$1836,8,FALSE)</f>
        <v>김영수</v>
      </c>
      <c r="S79" s="150" t="str">
        <f>VLOOKUP(J79,'사업장현황(25하)'!$A$2:$T$1836,9,FALSE)</f>
        <v>대표</v>
      </c>
      <c r="T79" s="150" t="str">
        <f>VLOOKUP(J79,'사업장현황(25하)'!$A$2:$T$1836,10,FALSE)</f>
        <v>010-5426-6788</v>
      </c>
      <c r="U79" s="152" t="str">
        <f>VLOOKUP(J79,'사업장현황(25하)'!$A$2:$T$1836,12,FALSE)</f>
        <v>young444@nate.com</v>
      </c>
      <c r="V79" s="217" t="s">
        <v>4206</v>
      </c>
      <c r="W79" s="151" t="s">
        <v>4205</v>
      </c>
      <c r="X79" s="151" t="str">
        <f>VLOOKUP(J79,'사업장현황(25하)'!$A$2:$T$1836,11,FALSE)</f>
        <v>young444@nate.com</v>
      </c>
      <c r="Y79" s="154"/>
      <c r="Z79" s="155"/>
      <c r="AA79" s="155"/>
      <c r="AB79" s="211"/>
      <c r="AC79" s="155">
        <f t="shared" si="4"/>
        <v>0</v>
      </c>
      <c r="AD79" s="217"/>
      <c r="AE79" s="155"/>
      <c r="AF79" s="217"/>
      <c r="AG79" s="155"/>
      <c r="AH79" s="145">
        <f t="shared" si="5"/>
        <v>0</v>
      </c>
      <c r="AI79" s="156"/>
      <c r="AJ79" s="157" t="s">
        <v>6456</v>
      </c>
      <c r="CE79" s="173"/>
      <c r="CU79" s="174"/>
    </row>
    <row r="80" spans="1:99" s="164" customFormat="1" ht="24.95" customHeight="1">
      <c r="A80" s="158" t="str">
        <f t="shared" si="3"/>
        <v>대-230</v>
      </c>
      <c r="B80" s="150">
        <v>230</v>
      </c>
      <c r="C80" s="150">
        <v>78</v>
      </c>
      <c r="D80" s="313" t="s">
        <v>3921</v>
      </c>
      <c r="E80" s="217">
        <v>45882</v>
      </c>
      <c r="F80" s="217" t="str">
        <f>HLOOKUP(WEEKDAY(E80,2),data!$A$1:$G$2,2)</f>
        <v>(수)</v>
      </c>
      <c r="G80" s="150" t="s">
        <v>240</v>
      </c>
      <c r="H80" s="150">
        <v>2</v>
      </c>
      <c r="I80" s="152" t="s">
        <v>3747</v>
      </c>
      <c r="J80" s="190" t="s">
        <v>1007</v>
      </c>
      <c r="K80" s="150">
        <v>3</v>
      </c>
      <c r="L80" s="153">
        <f>VLOOKUP(J80,'사업장현황(25하)'!$A$2:$T$1836,13,FALSE)</f>
        <v>4058601270</v>
      </c>
      <c r="M80" s="150" t="str">
        <f>VLOOKUP(J80,'사업장현황(25하)'!$A$2:$T$1836,14,FALSE)</f>
        <v>40586012700</v>
      </c>
      <c r="N80" s="152" t="str">
        <f>VLOOKUP(J80,'사업장현황(25하)'!$A$2:$T$1836,2,FALSE)</f>
        <v>명순영</v>
      </c>
      <c r="O80" s="152" t="str">
        <f>VLOOKUP(J80,'사업장현황(25하)'!$A$2:$T$1836,4,FALSE)</f>
        <v>대전광역시 동구 대종로 17 (대성동)</v>
      </c>
      <c r="P80" s="150">
        <f>VLOOKUP(J80,'사업장현황(25하)'!$A$2:$T$1836,6,FALSE)</f>
        <v>0</v>
      </c>
      <c r="Q80" s="150" t="str">
        <f>VLOOKUP(J80,'사업장현황(25하)'!$A$2:$T$1836,7,FALSE)</f>
        <v>0504-255-7964</v>
      </c>
      <c r="R80" s="150" t="str">
        <f>VLOOKUP(J80,'사업장현황(25하)'!$A$2:$T$1836,8,FALSE)</f>
        <v>명순영</v>
      </c>
      <c r="S80" s="150" t="str">
        <f>VLOOKUP(J80,'사업장현황(25하)'!$A$2:$T$1836,9,FALSE)</f>
        <v>대표</v>
      </c>
      <c r="T80" s="150" t="str">
        <f>VLOOKUP(J80,'사업장현황(25하)'!$A$2:$T$1836,10,FALSE)</f>
        <v>010-5401-5582</v>
      </c>
      <c r="U80" s="152" t="str">
        <f>VLOOKUP(J80,'사업장현황(25하)'!$A$2:$T$1836,12,FALSE)</f>
        <v>msy5582@naver.com</v>
      </c>
      <c r="V80" s="217" t="s">
        <v>4206</v>
      </c>
      <c r="W80" s="151" t="s">
        <v>4205</v>
      </c>
      <c r="X80" s="151" t="str">
        <f>VLOOKUP(J80,'사업장현황(25하)'!$A$2:$T$1836,11,FALSE)</f>
        <v>msy5582@naver.com</v>
      </c>
      <c r="Y80" s="179"/>
      <c r="Z80" s="155"/>
      <c r="AA80" s="155"/>
      <c r="AB80" s="211"/>
      <c r="AC80" s="155">
        <f t="shared" si="4"/>
        <v>0</v>
      </c>
      <c r="AD80" s="217"/>
      <c r="AE80" s="155"/>
      <c r="AF80" s="217"/>
      <c r="AG80" s="155"/>
      <c r="AH80" s="145">
        <f t="shared" si="5"/>
        <v>0</v>
      </c>
      <c r="AI80" s="156"/>
      <c r="AJ80" s="157" t="s">
        <v>6700</v>
      </c>
      <c r="CE80" s="173"/>
      <c r="CU80" s="174"/>
    </row>
    <row r="81" spans="1:99" s="164" customFormat="1" ht="24.95" customHeight="1">
      <c r="A81" s="158" t="str">
        <f t="shared" si="3"/>
        <v>대-231</v>
      </c>
      <c r="B81" s="150">
        <v>231</v>
      </c>
      <c r="C81" s="150">
        <v>79</v>
      </c>
      <c r="D81" s="313" t="s">
        <v>3925</v>
      </c>
      <c r="E81" s="217">
        <v>45883</v>
      </c>
      <c r="F81" s="217" t="str">
        <f>HLOOKUP(WEEKDAY(E81,2),data!$A$1:$G$2,2)</f>
        <v>(목)</v>
      </c>
      <c r="G81" s="150" t="s">
        <v>2735</v>
      </c>
      <c r="H81" s="150">
        <v>2</v>
      </c>
      <c r="I81" s="152" t="s">
        <v>3747</v>
      </c>
      <c r="J81" s="190" t="s">
        <v>1223</v>
      </c>
      <c r="K81" s="150">
        <v>12</v>
      </c>
      <c r="L81" s="153">
        <f>VLOOKUP(J81,'사업장현황(25하)'!$A$2:$T$1836,13,FALSE)</f>
        <v>3058164437</v>
      </c>
      <c r="M81" s="150" t="str">
        <f>VLOOKUP(J81,'사업장현황(25하)'!$A$2:$T$1836,14,FALSE)</f>
        <v>30581644370</v>
      </c>
      <c r="N81" s="152" t="str">
        <f>VLOOKUP(J81,'사업장현황(25하)'!$A$2:$T$1836,2,FALSE)</f>
        <v>전원식</v>
      </c>
      <c r="O81" s="152" t="str">
        <f>VLOOKUP(J81,'사업장현황(25하)'!$A$2:$T$1836,4,FALSE)</f>
        <v>대전광역시 동구 합내로 73 (가양동)</v>
      </c>
      <c r="P81" s="150" t="str">
        <f>VLOOKUP(J81,'사업장현황(25하)'!$A$2:$T$1836,6,FALSE)</f>
        <v>042-627-4972</v>
      </c>
      <c r="Q81" s="150" t="str">
        <f>VLOOKUP(J81,'사업장현황(25하)'!$A$2:$T$1836,7,FALSE)</f>
        <v>042-627-4949</v>
      </c>
      <c r="R81" s="150" t="str">
        <f>VLOOKUP(J81,'사업장현황(25하)'!$A$2:$T$1836,8,FALSE)</f>
        <v>정현숙</v>
      </c>
      <c r="S81" s="150">
        <f>VLOOKUP(J81,'사업장현황(25하)'!$A$2:$T$1836,9,FALSE)</f>
        <v>0</v>
      </c>
      <c r="T81" s="150" t="str">
        <f>VLOOKUP(J81,'사업장현황(25하)'!$A$2:$T$1836,10,FALSE)</f>
        <v>010-4739-7282</v>
      </c>
      <c r="U81" s="152" t="str">
        <f>VLOOKUP(J81,'사업장현황(25하)'!$A$2:$T$1836,12,FALSE)</f>
        <v>gs49722@naver.com</v>
      </c>
      <c r="V81" s="217">
        <v>45909</v>
      </c>
      <c r="W81" s="151" t="s">
        <v>4083</v>
      </c>
      <c r="X81" s="151" t="str">
        <f>VLOOKUP(J81,'사업장현황(25하)'!$A$2:$T$1836,11,FALSE)</f>
        <v>gs49722@naver.com</v>
      </c>
      <c r="Y81" s="154"/>
      <c r="Z81" s="155"/>
      <c r="AA81" s="155"/>
      <c r="AB81" s="211"/>
      <c r="AC81" s="155">
        <f t="shared" si="4"/>
        <v>0</v>
      </c>
      <c r="AD81" s="217"/>
      <c r="AE81" s="155"/>
      <c r="AF81" s="217"/>
      <c r="AG81" s="155"/>
      <c r="AH81" s="145">
        <f t="shared" si="5"/>
        <v>0</v>
      </c>
      <c r="AI81" s="156"/>
      <c r="AJ81" s="157" t="s">
        <v>5109</v>
      </c>
      <c r="CE81" s="173"/>
      <c r="CU81" s="174"/>
    </row>
    <row r="82" spans="1:99" s="168" customFormat="1" ht="24.95" customHeight="1">
      <c r="A82" s="158" t="str">
        <f t="shared" si="3"/>
        <v>대-232</v>
      </c>
      <c r="B82" s="150">
        <v>232</v>
      </c>
      <c r="C82" s="150">
        <v>80</v>
      </c>
      <c r="D82" s="313" t="s">
        <v>3926</v>
      </c>
      <c r="E82" s="217">
        <v>45883</v>
      </c>
      <c r="F82" s="217" t="str">
        <f>HLOOKUP(WEEKDAY(E82,2),data!$A$1:$G$2,2)</f>
        <v>(목)</v>
      </c>
      <c r="G82" s="150" t="s">
        <v>190</v>
      </c>
      <c r="H82" s="150">
        <v>2</v>
      </c>
      <c r="I82" s="152" t="s">
        <v>3747</v>
      </c>
      <c r="J82" s="190" t="s">
        <v>885</v>
      </c>
      <c r="K82" s="150">
        <v>9</v>
      </c>
      <c r="L82" s="153">
        <f>VLOOKUP(J82,'사업장현황(25하)'!$A$2:$T$1836,13,FALSE)</f>
        <v>6868101947</v>
      </c>
      <c r="M82" s="150" t="str">
        <f>VLOOKUP(J82,'사업장현황(25하)'!$A$2:$T$1836,14,FALSE)</f>
        <v>68681019470</v>
      </c>
      <c r="N82" s="152" t="str">
        <f>VLOOKUP(J82,'사업장현황(25하)'!$A$2:$T$1836,2,FALSE)</f>
        <v>김운배</v>
      </c>
      <c r="O82" s="152" t="str">
        <f>VLOOKUP(J82,'사업장현황(25하)'!$A$2:$T$1836,4,FALSE)</f>
        <v>대전광역시 동구 충무로209번길 81 (원동)</v>
      </c>
      <c r="P82" s="150" t="str">
        <f>VLOOKUP(J82,'사업장현황(25하)'!$A$2:$T$1836,6,FALSE)</f>
        <v>042-272-3737</v>
      </c>
      <c r="Q82" s="150" t="str">
        <f>VLOOKUP(J82,'사업장현황(25하)'!$A$2:$T$1836,7,FALSE)</f>
        <v>042-283-9033</v>
      </c>
      <c r="R82" s="150" t="str">
        <f>VLOOKUP(J82,'사업장현황(25하)'!$A$2:$T$1836,8,FALSE)</f>
        <v>김운배</v>
      </c>
      <c r="S82" s="150" t="str">
        <f>VLOOKUP(J82,'사업장현황(25하)'!$A$2:$T$1836,9,FALSE)</f>
        <v>대표</v>
      </c>
      <c r="T82" s="150" t="str">
        <f>VLOOKUP(J82,'사업장현황(25하)'!$A$2:$T$1836,10,FALSE)</f>
        <v>010-6403-9033</v>
      </c>
      <c r="U82" s="152" t="str">
        <f>VLOOKUP(J82,'사업장현황(25하)'!$A$2:$T$1836,12,FALSE)</f>
        <v>kwb9033@naver.com</v>
      </c>
      <c r="V82" s="217">
        <v>45909</v>
      </c>
      <c r="W82" s="151" t="s">
        <v>4083</v>
      </c>
      <c r="X82" s="151" t="str">
        <f>VLOOKUP(J82,'사업장현황(25하)'!$A$2:$T$1836,11,FALSE)</f>
        <v>kwb9033@naver.com</v>
      </c>
      <c r="Y82" s="179"/>
      <c r="Z82" s="155"/>
      <c r="AA82" s="155"/>
      <c r="AB82" s="211"/>
      <c r="AC82" s="155">
        <f t="shared" si="4"/>
        <v>0</v>
      </c>
      <c r="AD82" s="217"/>
      <c r="AE82" s="155"/>
      <c r="AF82" s="217"/>
      <c r="AG82" s="155"/>
      <c r="AH82" s="145">
        <f t="shared" si="5"/>
        <v>0</v>
      </c>
      <c r="AI82" s="156"/>
      <c r="AJ82" s="157" t="s">
        <v>5378</v>
      </c>
      <c r="CE82" s="169"/>
      <c r="CU82" s="170"/>
    </row>
    <row r="83" spans="1:99" s="168" customFormat="1" ht="24.95" customHeight="1">
      <c r="A83" s="158" t="str">
        <f t="shared" si="3"/>
        <v>대-233</v>
      </c>
      <c r="B83" s="150">
        <v>233</v>
      </c>
      <c r="C83" s="150">
        <v>81</v>
      </c>
      <c r="D83" s="313" t="s">
        <v>3927</v>
      </c>
      <c r="E83" s="217">
        <v>45883</v>
      </c>
      <c r="F83" s="217" t="str">
        <f>HLOOKUP(WEEKDAY(E83,2),data!$A$1:$G$2,2)</f>
        <v>(목)</v>
      </c>
      <c r="G83" s="150" t="s">
        <v>3748</v>
      </c>
      <c r="H83" s="150">
        <v>2</v>
      </c>
      <c r="I83" s="152" t="s">
        <v>3747</v>
      </c>
      <c r="J83" s="190" t="s">
        <v>999</v>
      </c>
      <c r="K83" s="150">
        <v>9</v>
      </c>
      <c r="L83" s="153">
        <f>VLOOKUP(J83,'사업장현황(25하)'!$A$2:$T$1836,13,FALSE)</f>
        <v>6830602222</v>
      </c>
      <c r="M83" s="150" t="str">
        <f>VLOOKUP(J83,'사업장현황(25하)'!$A$2:$T$1836,14,FALSE)</f>
        <v>68306022220</v>
      </c>
      <c r="N83" s="152" t="str">
        <f>VLOOKUP(J83,'사업장현황(25하)'!$A$2:$T$1836,2,FALSE)</f>
        <v>송현기</v>
      </c>
      <c r="O83" s="152" t="str">
        <f>VLOOKUP(J83,'사업장현황(25하)'!$A$2:$T$1836,4,FALSE)</f>
        <v>대전광역시 동구 산내로 1412-4 (대성동)</v>
      </c>
      <c r="P83" s="150" t="str">
        <f>VLOOKUP(J83,'사업장현황(25하)'!$A$2:$T$1836,6,FALSE)</f>
        <v>042-286-8770</v>
      </c>
      <c r="Q83" s="150" t="str">
        <f>VLOOKUP(J83,'사업장현황(25하)'!$A$2:$T$1836,7,FALSE)</f>
        <v>042-286-7772</v>
      </c>
      <c r="R83" s="150" t="str">
        <f>VLOOKUP(J83,'사업장현황(25하)'!$A$2:$T$1836,8,FALSE)</f>
        <v>송현기</v>
      </c>
      <c r="S83" s="150" t="str">
        <f>VLOOKUP(J83,'사업장현황(25하)'!$A$2:$T$1836,9,FALSE)</f>
        <v>대표</v>
      </c>
      <c r="T83" s="150" t="str">
        <f>VLOOKUP(J83,'사업장현황(25하)'!$A$2:$T$1836,10,FALSE)</f>
        <v>010-4480-3825</v>
      </c>
      <c r="U83" s="152" t="str">
        <f>VLOOKUP(J83,'사업장현황(25하)'!$A$2:$T$1836,12,FALSE)</f>
        <v>pqpq1230@naver.com</v>
      </c>
      <c r="V83" s="217">
        <v>45909</v>
      </c>
      <c r="W83" s="151" t="s">
        <v>4083</v>
      </c>
      <c r="X83" s="151" t="str">
        <f>VLOOKUP(J83,'사업장현황(25하)'!$A$2:$T$1836,11,FALSE)</f>
        <v>pqpq1230@naver.com</v>
      </c>
      <c r="Y83" s="154"/>
      <c r="Z83" s="155"/>
      <c r="AA83" s="155"/>
      <c r="AB83" s="211"/>
      <c r="AC83" s="155">
        <f t="shared" si="4"/>
        <v>0</v>
      </c>
      <c r="AD83" s="217"/>
      <c r="AE83" s="155"/>
      <c r="AF83" s="217"/>
      <c r="AG83" s="155"/>
      <c r="AH83" s="145">
        <f t="shared" si="5"/>
        <v>0</v>
      </c>
      <c r="AI83" s="156"/>
      <c r="AJ83" s="157" t="s">
        <v>5715</v>
      </c>
      <c r="CE83" s="169"/>
      <c r="CU83" s="170"/>
    </row>
    <row r="84" spans="1:99" s="168" customFormat="1" ht="24.95" customHeight="1">
      <c r="A84" s="158" t="str">
        <f t="shared" si="3"/>
        <v>대-234</v>
      </c>
      <c r="B84" s="150">
        <v>234</v>
      </c>
      <c r="C84" s="150">
        <v>82</v>
      </c>
      <c r="D84" s="313" t="s">
        <v>3928</v>
      </c>
      <c r="E84" s="217">
        <v>45883</v>
      </c>
      <c r="F84" s="217" t="str">
        <f>HLOOKUP(WEEKDAY(E84,2),data!$A$1:$G$2,2)</f>
        <v>(목)</v>
      </c>
      <c r="G84" s="150" t="s">
        <v>93</v>
      </c>
      <c r="H84" s="150">
        <v>2</v>
      </c>
      <c r="I84" s="152" t="s">
        <v>3747</v>
      </c>
      <c r="J84" s="190" t="s">
        <v>1200</v>
      </c>
      <c r="K84" s="150">
        <v>12</v>
      </c>
      <c r="L84" s="153">
        <f>VLOOKUP(J84,'사업장현황(25하)'!$A$2:$T$1836,13,FALSE)</f>
        <v>1548100136</v>
      </c>
      <c r="M84" s="150" t="str">
        <f>VLOOKUP(J84,'사업장현황(25하)'!$A$2:$T$1836,14,FALSE)</f>
        <v>15481001360</v>
      </c>
      <c r="N84" s="152" t="str">
        <f>VLOOKUP(J84,'사업장현황(25하)'!$A$2:$T$1836,2,FALSE)</f>
        <v>김원호</v>
      </c>
      <c r="O84" s="152" t="str">
        <f>VLOOKUP(J84,'사업장현황(25하)'!$A$2:$T$1836,4,FALSE)</f>
        <v>대전광역시 중구 대둔산로 127 (안영동)</v>
      </c>
      <c r="P84" s="150" t="str">
        <f>VLOOKUP(J84,'사업장현황(25하)'!$A$2:$T$1836,6,FALSE)</f>
        <v>042-583-4009</v>
      </c>
      <c r="Q84" s="150" t="str">
        <f>VLOOKUP(J84,'사업장현황(25하)'!$A$2:$T$1836,7,FALSE)</f>
        <v>042-582-4005</v>
      </c>
      <c r="R84" s="150" t="str">
        <f>VLOOKUP(J84,'사업장현황(25하)'!$A$2:$T$1836,8,FALSE)</f>
        <v>이건문</v>
      </c>
      <c r="S84" s="150" t="str">
        <f>VLOOKUP(J84,'사업장현황(25하)'!$A$2:$T$1836,9,FALSE)</f>
        <v>공장장</v>
      </c>
      <c r="T84" s="150" t="str">
        <f>VLOOKUP(J84,'사업장현황(25하)'!$A$2:$T$1836,10,FALSE)</f>
        <v>010-3993-7890</v>
      </c>
      <c r="U84" s="152" t="str">
        <f>VLOOKUP(J84,'사업장현황(25하)'!$A$2:$T$1836,12,FALSE)</f>
        <v>kkukkuro@hanmail.net</v>
      </c>
      <c r="V84" s="217" t="s">
        <v>4206</v>
      </c>
      <c r="W84" s="151" t="s">
        <v>4205</v>
      </c>
      <c r="X84" s="151" t="str">
        <f>VLOOKUP(J84,'사업장현황(25하)'!$A$2:$T$1836,11,FALSE)</f>
        <v>kkukkuro@hanmail.net</v>
      </c>
      <c r="Y84" s="179"/>
      <c r="Z84" s="155"/>
      <c r="AA84" s="155"/>
      <c r="AB84" s="211"/>
      <c r="AC84" s="155">
        <f t="shared" si="4"/>
        <v>0</v>
      </c>
      <c r="AD84" s="217"/>
      <c r="AE84" s="155"/>
      <c r="AF84" s="217"/>
      <c r="AG84" s="155"/>
      <c r="AH84" s="145">
        <f t="shared" si="5"/>
        <v>0</v>
      </c>
      <c r="AI84" s="156"/>
      <c r="AJ84" s="157" t="s">
        <v>5419</v>
      </c>
      <c r="CE84" s="169"/>
      <c r="CU84" s="170"/>
    </row>
    <row r="85" spans="1:99" s="168" customFormat="1" ht="24.95" customHeight="1">
      <c r="A85" s="158" t="str">
        <f t="shared" si="3"/>
        <v>대-235</v>
      </c>
      <c r="B85" s="150">
        <v>235</v>
      </c>
      <c r="C85" s="150">
        <v>83</v>
      </c>
      <c r="D85" s="313" t="s">
        <v>3929</v>
      </c>
      <c r="E85" s="217">
        <v>45883</v>
      </c>
      <c r="F85" s="217" t="str">
        <f>HLOOKUP(WEEKDAY(E85,2),data!$A$1:$G$2,2)</f>
        <v>(목)</v>
      </c>
      <c r="G85" s="150" t="s">
        <v>2736</v>
      </c>
      <c r="H85" s="150">
        <v>2</v>
      </c>
      <c r="I85" s="152" t="s">
        <v>3747</v>
      </c>
      <c r="J85" s="190" t="s">
        <v>1215</v>
      </c>
      <c r="K85" s="150">
        <v>23</v>
      </c>
      <c r="L85" s="153">
        <f>VLOOKUP(J85,'사업장현황(25하)'!$A$2:$T$1836,13,FALSE)</f>
        <v>3148657560</v>
      </c>
      <c r="M85" s="150" t="str">
        <f>VLOOKUP(J85,'사업장현황(25하)'!$A$2:$T$1836,14,FALSE)</f>
        <v>31486575600</v>
      </c>
      <c r="N85" s="152" t="str">
        <f>VLOOKUP(J85,'사업장현황(25하)'!$A$2:$T$1836,2,FALSE)</f>
        <v>김상중</v>
      </c>
      <c r="O85" s="152" t="str">
        <f>VLOOKUP(J85,'사업장현황(25하)'!$A$2:$T$1836,4,FALSE)</f>
        <v>대전광역시 중구 대둔산로 461 (산성동)</v>
      </c>
      <c r="P85" s="150" t="str">
        <f>VLOOKUP(J85,'사업장현황(25하)'!$A$2:$T$1836,6,FALSE)</f>
        <v>042-587-5582</v>
      </c>
      <c r="Q85" s="150" t="str">
        <f>VLOOKUP(J85,'사업장현황(25하)'!$A$2:$T$1836,7,FALSE)</f>
        <v>042-587-5585</v>
      </c>
      <c r="R85" s="150" t="str">
        <f>VLOOKUP(J85,'사업장현황(25하)'!$A$2:$T$1836,8,FALSE)</f>
        <v>한성민</v>
      </c>
      <c r="S85" s="150" t="str">
        <f>VLOOKUP(J85,'사업장현황(25하)'!$A$2:$T$1836,9,FALSE)</f>
        <v>과장</v>
      </c>
      <c r="T85" s="150" t="str">
        <f>VLOOKUP(J85,'사업장현황(25하)'!$A$2:$T$1836,10,FALSE)</f>
        <v>010-9322-5970</v>
      </c>
      <c r="U85" s="152" t="str">
        <f>VLOOKUP(J85,'사업장현황(25하)'!$A$2:$T$1836,12,FALSE)</f>
        <v>bestcenter88@hanmail.net</v>
      </c>
      <c r="V85" s="217" t="s">
        <v>4206</v>
      </c>
      <c r="W85" s="151" t="s">
        <v>4205</v>
      </c>
      <c r="X85" s="151" t="str">
        <f>VLOOKUP(J85,'사업장현황(25하)'!$A$2:$T$1836,11,FALSE)</f>
        <v>bestcenter88@hanmail.net</v>
      </c>
      <c r="Y85" s="154"/>
      <c r="Z85" s="155"/>
      <c r="AA85" s="155"/>
      <c r="AB85" s="211"/>
      <c r="AC85" s="155">
        <f t="shared" si="4"/>
        <v>0</v>
      </c>
      <c r="AD85" s="217"/>
      <c r="AE85" s="155"/>
      <c r="AF85" s="217"/>
      <c r="AG85" s="155"/>
      <c r="AH85" s="145">
        <f t="shared" si="5"/>
        <v>0</v>
      </c>
      <c r="AI85" s="156"/>
      <c r="AJ85" s="157" t="s">
        <v>7339</v>
      </c>
      <c r="CE85" s="169"/>
      <c r="CU85" s="170"/>
    </row>
    <row r="86" spans="1:99" s="164" customFormat="1" ht="26.45" customHeight="1">
      <c r="A86" s="158" t="str">
        <f t="shared" si="3"/>
        <v>대-236</v>
      </c>
      <c r="B86" s="150">
        <v>236</v>
      </c>
      <c r="C86" s="150">
        <v>84</v>
      </c>
      <c r="D86" s="313" t="s">
        <v>3930</v>
      </c>
      <c r="E86" s="217">
        <v>45883</v>
      </c>
      <c r="F86" s="217" t="str">
        <f>HLOOKUP(WEEKDAY(E86,2),data!$A$1:$G$2,2)</f>
        <v>(목)</v>
      </c>
      <c r="G86" s="150" t="s">
        <v>240</v>
      </c>
      <c r="H86" s="150">
        <v>2</v>
      </c>
      <c r="I86" s="152" t="s">
        <v>3747</v>
      </c>
      <c r="J86" s="190" t="s">
        <v>1205</v>
      </c>
      <c r="K86" s="150">
        <v>5</v>
      </c>
      <c r="L86" s="153">
        <f>VLOOKUP(J86,'사업장현황(25하)'!$A$2:$T$1836,13,FALSE)</f>
        <v>3053178464</v>
      </c>
      <c r="M86" s="150" t="str">
        <f>VLOOKUP(J86,'사업장현황(25하)'!$A$2:$T$1836,14,FALSE)</f>
        <v>30531784640</v>
      </c>
      <c r="N86" s="152" t="str">
        <f>VLOOKUP(J86,'사업장현황(25하)'!$A$2:$T$1836,2,FALSE)</f>
        <v>김형락 외 1명</v>
      </c>
      <c r="O86" s="152" t="str">
        <f>VLOOKUP(J86,'사업장현황(25하)'!$A$2:$T$1836,4,FALSE)</f>
        <v>대전광역시 중구 대둔산로128번길 2 (안영동)</v>
      </c>
      <c r="P86" s="150" t="str">
        <f>VLOOKUP(J86,'사업장현황(25하)'!$A$2:$T$1836,6,FALSE)</f>
        <v>042-586-6300</v>
      </c>
      <c r="Q86" s="150" t="str">
        <f>VLOOKUP(J86,'사업장현황(25하)'!$A$2:$T$1836,7,FALSE)</f>
        <v>042-586-5533</v>
      </c>
      <c r="R86" s="150" t="str">
        <f>VLOOKUP(J86,'사업장현황(25하)'!$A$2:$T$1836,8,FALSE)</f>
        <v>김형락</v>
      </c>
      <c r="S86" s="150" t="str">
        <f>VLOOKUP(J86,'사업장현황(25하)'!$A$2:$T$1836,9,FALSE)</f>
        <v>대표</v>
      </c>
      <c r="T86" s="150" t="str">
        <f>VLOOKUP(J86,'사업장현황(25하)'!$A$2:$T$1836,10,FALSE)</f>
        <v>010-5423-4480</v>
      </c>
      <c r="U86" s="152" t="str">
        <f>VLOOKUP(J86,'사업장현황(25하)'!$A$2:$T$1836,12,FALSE)</f>
        <v>khr4460@naver.com</v>
      </c>
      <c r="V86" s="217" t="s">
        <v>4206</v>
      </c>
      <c r="W86" s="151" t="s">
        <v>4205</v>
      </c>
      <c r="X86" s="151" t="str">
        <f>VLOOKUP(J86,'사업장현황(25하)'!$A$2:$T$1836,11,FALSE)</f>
        <v>khr4460@naver.com</v>
      </c>
      <c r="Y86" s="179"/>
      <c r="Z86" s="155"/>
      <c r="AA86" s="155"/>
      <c r="AB86" s="211"/>
      <c r="AC86" s="155">
        <f t="shared" si="4"/>
        <v>0</v>
      </c>
      <c r="AD86" s="217"/>
      <c r="AE86" s="155"/>
      <c r="AF86" s="217"/>
      <c r="AG86" s="155"/>
      <c r="AH86" s="145">
        <f t="shared" si="5"/>
        <v>0</v>
      </c>
      <c r="AI86" s="162"/>
      <c r="AJ86" s="157" t="s">
        <v>6344</v>
      </c>
    </row>
    <row r="87" spans="1:99" s="164" customFormat="1" ht="24.95" customHeight="1">
      <c r="A87" s="158" t="str">
        <f t="shared" si="3"/>
        <v>대-237</v>
      </c>
      <c r="B87" s="150">
        <v>237</v>
      </c>
      <c r="C87" s="150">
        <v>85</v>
      </c>
      <c r="D87" s="313" t="s">
        <v>3950</v>
      </c>
      <c r="E87" s="217">
        <v>45887</v>
      </c>
      <c r="F87" s="217" t="str">
        <f>HLOOKUP(WEEKDAY(E87,2),data!$A$1:$G$2,2)</f>
        <v>(월)</v>
      </c>
      <c r="G87" s="150" t="s">
        <v>2735</v>
      </c>
      <c r="H87" s="150">
        <v>2</v>
      </c>
      <c r="I87" s="152" t="s">
        <v>3747</v>
      </c>
      <c r="J87" s="190" t="s">
        <v>1210</v>
      </c>
      <c r="K87" s="150">
        <v>10</v>
      </c>
      <c r="L87" s="153">
        <f>VLOOKUP(J87,'사업장현황(25하)'!$A$2:$T$1836,13,FALSE)</f>
        <v>2788600757</v>
      </c>
      <c r="M87" s="150" t="str">
        <f>VLOOKUP(J87,'사업장현황(25하)'!$A$2:$T$1836,14,FALSE)</f>
        <v>27886007570</v>
      </c>
      <c r="N87" s="152" t="str">
        <f>VLOOKUP(J87,'사업장현황(25하)'!$A$2:$T$1836,2,FALSE)</f>
        <v>박정분</v>
      </c>
      <c r="O87" s="152" t="str">
        <f>VLOOKUP(J87,'사업장현황(25하)'!$A$2:$T$1836,4,FALSE)</f>
        <v>대전광역시 중구 유등천동로 324 (산성동)</v>
      </c>
      <c r="P87" s="150" t="str">
        <f>VLOOKUP(J87,'사업장현황(25하)'!$A$2:$T$1836,6,FALSE)</f>
        <v>042-584-2929</v>
      </c>
      <c r="Q87" s="150" t="str">
        <f>VLOOKUP(J87,'사업장현황(25하)'!$A$2:$T$1836,7,FALSE)</f>
        <v>042-586-0776</v>
      </c>
      <c r="R87" s="150" t="str">
        <f>VLOOKUP(J87,'사업장현황(25하)'!$A$2:$T$1836,8,FALSE)</f>
        <v>임헌량</v>
      </c>
      <c r="S87" s="150">
        <f>VLOOKUP(J87,'사업장현황(25하)'!$A$2:$T$1836,9,FALSE)</f>
        <v>0</v>
      </c>
      <c r="T87" s="150" t="str">
        <f>VLOOKUP(J87,'사업장현황(25하)'!$A$2:$T$1836,10,FALSE)</f>
        <v>010-8817-6722</v>
      </c>
      <c r="U87" s="152" t="str">
        <f>VLOOKUP(J87,'사업장현황(25하)'!$A$2:$T$1836,12,FALSE)</f>
        <v>ki5842929@naver.com</v>
      </c>
      <c r="V87" s="217" t="s">
        <v>4140</v>
      </c>
      <c r="W87" s="151" t="s">
        <v>2738</v>
      </c>
      <c r="X87" s="151" t="str">
        <f>VLOOKUP(J87,'사업장현황(25하)'!$A$2:$T$1836,11,FALSE)</f>
        <v>ki5842929@naver.com</v>
      </c>
      <c r="Y87" s="154"/>
      <c r="Z87" s="155"/>
      <c r="AA87" s="155"/>
      <c r="AB87" s="211"/>
      <c r="AC87" s="155">
        <f t="shared" si="4"/>
        <v>0</v>
      </c>
      <c r="AD87" s="217"/>
      <c r="AE87" s="155"/>
      <c r="AF87" s="217"/>
      <c r="AG87" s="155"/>
      <c r="AH87" s="145">
        <f t="shared" si="5"/>
        <v>0</v>
      </c>
      <c r="AI87" s="162"/>
      <c r="AJ87" s="157" t="s">
        <v>5096</v>
      </c>
    </row>
    <row r="88" spans="1:99" s="168" customFormat="1" ht="24.95" customHeight="1">
      <c r="A88" s="158" t="str">
        <f t="shared" si="3"/>
        <v>대-238</v>
      </c>
      <c r="B88" s="150">
        <v>238</v>
      </c>
      <c r="C88" s="150">
        <v>86</v>
      </c>
      <c r="D88" s="313" t="s">
        <v>3951</v>
      </c>
      <c r="E88" s="217">
        <v>45887</v>
      </c>
      <c r="F88" s="217" t="str">
        <f>HLOOKUP(WEEKDAY(E88,2),data!$A$1:$G$2,2)</f>
        <v>(월)</v>
      </c>
      <c r="G88" s="150" t="s">
        <v>190</v>
      </c>
      <c r="H88" s="150">
        <v>2</v>
      </c>
      <c r="I88" s="152" t="s">
        <v>3747</v>
      </c>
      <c r="J88" s="190" t="s">
        <v>1542</v>
      </c>
      <c r="K88" s="150">
        <v>11</v>
      </c>
      <c r="L88" s="153">
        <f>VLOOKUP(J88,'사업장현황(25하)'!$A$2:$T$1836,13,FALSE)</f>
        <v>7328702839</v>
      </c>
      <c r="M88" s="150" t="str">
        <f>VLOOKUP(J88,'사업장현황(25하)'!$A$2:$T$1836,14,FALSE)</f>
        <v>73287028390</v>
      </c>
      <c r="N88" s="152" t="str">
        <f>VLOOKUP(J88,'사업장현황(25하)'!$A$2:$T$1836,2,FALSE)</f>
        <v>김선기</v>
      </c>
      <c r="O88" s="152" t="str">
        <f>VLOOKUP(J88,'사업장현황(25하)'!$A$2:$T$1836,4,FALSE)</f>
        <v>대전광역시 서구 대덕대로 67 (괴정동)</v>
      </c>
      <c r="P88" s="150" t="str">
        <f>VLOOKUP(J88,'사업장현황(25하)'!$A$2:$T$1836,6,FALSE)</f>
        <v>042-532-2121</v>
      </c>
      <c r="Q88" s="150" t="str">
        <f>VLOOKUP(J88,'사업장현황(25하)'!$A$2:$T$1836,7,FALSE)</f>
        <v>042-531-5465</v>
      </c>
      <c r="R88" s="150" t="str">
        <f>VLOOKUP(J88,'사업장현황(25하)'!$A$2:$T$1836,8,FALSE)</f>
        <v>이현우</v>
      </c>
      <c r="S88" s="150" t="str">
        <f>VLOOKUP(J88,'사업장현황(25하)'!$A$2:$T$1836,9,FALSE)</f>
        <v>상무</v>
      </c>
      <c r="T88" s="150" t="str">
        <f>VLOOKUP(J88,'사업장현황(25하)'!$A$2:$T$1836,10,FALSE)</f>
        <v>010-9043-7066</v>
      </c>
      <c r="U88" s="152" t="str">
        <f>VLOOKUP(J88,'사업장현황(25하)'!$A$2:$T$1836,12,FALSE)</f>
        <v>jks2513@naver.com</v>
      </c>
      <c r="V88" s="217" t="s">
        <v>4140</v>
      </c>
      <c r="W88" s="151" t="s">
        <v>2738</v>
      </c>
      <c r="X88" s="151" t="str">
        <f>VLOOKUP(J88,'사업장현황(25하)'!$A$2:$T$1836,11,FALSE)</f>
        <v>jks2513@naver.com</v>
      </c>
      <c r="Y88" s="179"/>
      <c r="Z88" s="155"/>
      <c r="AA88" s="155"/>
      <c r="AB88" s="211"/>
      <c r="AC88" s="155">
        <f t="shared" si="4"/>
        <v>0</v>
      </c>
      <c r="AD88" s="217"/>
      <c r="AE88" s="155"/>
      <c r="AF88" s="217"/>
      <c r="AG88" s="155"/>
      <c r="AH88" s="145">
        <f t="shared" si="5"/>
        <v>0</v>
      </c>
      <c r="AI88" s="156"/>
      <c r="AJ88" s="157" t="s">
        <v>5286</v>
      </c>
      <c r="CE88" s="169"/>
      <c r="CU88" s="170"/>
    </row>
    <row r="89" spans="1:99" s="168" customFormat="1" ht="24.95" customHeight="1">
      <c r="A89" s="158" t="str">
        <f t="shared" si="3"/>
        <v>대-239</v>
      </c>
      <c r="B89" s="150">
        <v>239</v>
      </c>
      <c r="C89" s="150">
        <v>87</v>
      </c>
      <c r="D89" s="313" t="s">
        <v>3952</v>
      </c>
      <c r="E89" s="217">
        <v>45887</v>
      </c>
      <c r="F89" s="217" t="str">
        <f>HLOOKUP(WEEKDAY(E89,2),data!$A$1:$G$2,2)</f>
        <v>(월)</v>
      </c>
      <c r="G89" s="150" t="s">
        <v>3748</v>
      </c>
      <c r="H89" s="150">
        <v>2</v>
      </c>
      <c r="I89" s="152" t="s">
        <v>3747</v>
      </c>
      <c r="J89" s="190" t="s">
        <v>3958</v>
      </c>
      <c r="K89" s="150">
        <v>18</v>
      </c>
      <c r="L89" s="153">
        <f>VLOOKUP(J89,'사업장현황(25하)'!$A$2:$T$1836,13,FALSE)</f>
        <v>4798100976</v>
      </c>
      <c r="M89" s="150" t="str">
        <f>VLOOKUP(J89,'사업장현황(25하)'!$A$2:$T$1836,14,FALSE)</f>
        <v>47981009760</v>
      </c>
      <c r="N89" s="152" t="str">
        <f>VLOOKUP(J89,'사업장현황(25하)'!$A$2:$T$1836,2,FALSE)</f>
        <v>양진형</v>
      </c>
      <c r="O89" s="152" t="str">
        <f>VLOOKUP(J89,'사업장현황(25하)'!$A$2:$T$1836,4,FALSE)</f>
        <v>대전광역시 서구 대덕대로 69-11 (괴정동)</v>
      </c>
      <c r="P89" s="150" t="str">
        <f>VLOOKUP(J89,'사업장현황(25하)'!$A$2:$T$1836,6,FALSE)</f>
        <v>042-527-0203</v>
      </c>
      <c r="Q89" s="150" t="str">
        <f>VLOOKUP(J89,'사업장현황(25하)'!$A$2:$T$1836,7,FALSE)</f>
        <v>042-527-0005</v>
      </c>
      <c r="R89" s="150" t="str">
        <f>VLOOKUP(J89,'사업장현황(25하)'!$A$2:$T$1836,8,FALSE)</f>
        <v>양진형</v>
      </c>
      <c r="S89" s="150" t="str">
        <f>VLOOKUP(J89,'사업장현황(25하)'!$A$2:$T$1836,9,FALSE)</f>
        <v>대표</v>
      </c>
      <c r="T89" s="150" t="str">
        <f>VLOOKUP(J89,'사업장현황(25하)'!$A$2:$T$1836,10,FALSE)</f>
        <v>010-2448-4848</v>
      </c>
      <c r="U89" s="152" t="str">
        <f>VLOOKUP(J89,'사업장현황(25하)'!$A$2:$T$1836,12,FALSE)</f>
        <v>21cm0203@naver.com</v>
      </c>
      <c r="V89" s="217" t="s">
        <v>4140</v>
      </c>
      <c r="W89" s="151" t="s">
        <v>2738</v>
      </c>
      <c r="X89" s="151" t="str">
        <f>VLOOKUP(J89,'사업장현황(25하)'!$A$2:$T$1836,11,FALSE)</f>
        <v>21cm0203@naver.com</v>
      </c>
      <c r="Y89" s="154"/>
      <c r="Z89" s="155"/>
      <c r="AA89" s="155"/>
      <c r="AB89" s="211"/>
      <c r="AC89" s="155">
        <f t="shared" si="4"/>
        <v>0</v>
      </c>
      <c r="AD89" s="217"/>
      <c r="AE89" s="155"/>
      <c r="AF89" s="217"/>
      <c r="AG89" s="155"/>
      <c r="AH89" s="145">
        <f t="shared" si="5"/>
        <v>0</v>
      </c>
      <c r="AI89" s="156"/>
      <c r="AJ89" s="157" t="s">
        <v>5547</v>
      </c>
      <c r="CE89" s="169"/>
      <c r="CU89" s="170"/>
    </row>
    <row r="90" spans="1:99" s="164" customFormat="1" ht="26.45" customHeight="1">
      <c r="A90" s="158" t="str">
        <f t="shared" si="3"/>
        <v>대-240</v>
      </c>
      <c r="B90" s="150">
        <v>240</v>
      </c>
      <c r="C90" s="150">
        <v>88</v>
      </c>
      <c r="D90" s="313" t="s">
        <v>3953</v>
      </c>
      <c r="E90" s="217">
        <v>45887</v>
      </c>
      <c r="F90" s="217" t="str">
        <f>HLOOKUP(WEEKDAY(E90,2),data!$A$1:$G$2,2)</f>
        <v>(월)</v>
      </c>
      <c r="G90" s="150" t="s">
        <v>93</v>
      </c>
      <c r="H90" s="150">
        <v>2</v>
      </c>
      <c r="I90" s="152" t="s">
        <v>3747</v>
      </c>
      <c r="J90" s="190" t="s">
        <v>3880</v>
      </c>
      <c r="K90" s="150">
        <v>12</v>
      </c>
      <c r="L90" s="153">
        <f>VLOOKUP(J90,'사업장현황(25하)'!$A$2:$T$1836,13,FALSE)</f>
        <v>5248800426</v>
      </c>
      <c r="M90" s="150" t="str">
        <f>VLOOKUP(J90,'사업장현황(25하)'!$A$2:$T$1836,14,FALSE)</f>
        <v>52488004260</v>
      </c>
      <c r="N90" s="152" t="str">
        <f>VLOOKUP(J90,'사업장현황(25하)'!$A$2:$T$1836,2,FALSE)</f>
        <v>홍성용</v>
      </c>
      <c r="O90" s="152" t="str">
        <f>VLOOKUP(J90,'사업장현황(25하)'!$A$2:$T$1836,4,FALSE)</f>
        <v>대전광역시 유성구 유성대로 26-26 (원내동)</v>
      </c>
      <c r="P90" s="150" t="str">
        <f>VLOOKUP(J90,'사업장현황(25하)'!$A$2:$T$1836,6,FALSE)</f>
        <v>042-541-2282</v>
      </c>
      <c r="Q90" s="150" t="str">
        <f>VLOOKUP(J90,'사업장현황(25하)'!$A$2:$T$1836,7,FALSE)</f>
        <v>042-544-2282</v>
      </c>
      <c r="R90" s="150" t="str">
        <f>VLOOKUP(J90,'사업장현황(25하)'!$A$2:$T$1836,8,FALSE)</f>
        <v>홍성용</v>
      </c>
      <c r="S90" s="150" t="str">
        <f>VLOOKUP(J90,'사업장현황(25하)'!$A$2:$T$1836,9,FALSE)</f>
        <v>대표</v>
      </c>
      <c r="T90" s="150" t="str">
        <f>VLOOKUP(J90,'사업장현황(25하)'!$A$2:$T$1836,10,FALSE)</f>
        <v>010-6335-1488</v>
      </c>
      <c r="U90" s="152" t="str">
        <f>VLOOKUP(J90,'사업장현황(25하)'!$A$2:$T$1836,12,FALSE)</f>
        <v>love2772@hanmail.net</v>
      </c>
      <c r="V90" s="217">
        <v>45915</v>
      </c>
      <c r="W90" s="151" t="s">
        <v>4139</v>
      </c>
      <c r="X90" s="151" t="str">
        <f>VLOOKUP(J90,'사업장현황(25하)'!$A$2:$T$1836,11,FALSE)</f>
        <v>love2772@hanmail.net</v>
      </c>
      <c r="Y90" s="179"/>
      <c r="Z90" s="155"/>
      <c r="AA90" s="155"/>
      <c r="AB90" s="211"/>
      <c r="AC90" s="155">
        <f t="shared" si="4"/>
        <v>0</v>
      </c>
      <c r="AD90" s="217"/>
      <c r="AE90" s="155"/>
      <c r="AF90" s="217"/>
      <c r="AG90" s="155"/>
      <c r="AH90" s="145">
        <f t="shared" si="5"/>
        <v>0</v>
      </c>
      <c r="AI90" s="162"/>
      <c r="AJ90" s="157" t="s">
        <v>5268</v>
      </c>
    </row>
    <row r="91" spans="1:99" s="164" customFormat="1" ht="24.95" customHeight="1">
      <c r="A91" s="158" t="str">
        <f t="shared" si="3"/>
        <v>대-241</v>
      </c>
      <c r="B91" s="150">
        <v>241</v>
      </c>
      <c r="C91" s="150">
        <v>89</v>
      </c>
      <c r="D91" s="313" t="s">
        <v>3954</v>
      </c>
      <c r="E91" s="217">
        <v>45887</v>
      </c>
      <c r="F91" s="217" t="str">
        <f>HLOOKUP(WEEKDAY(E91,2),data!$A$1:$G$2,2)</f>
        <v>(월)</v>
      </c>
      <c r="G91" s="150" t="s">
        <v>2736</v>
      </c>
      <c r="H91" s="150">
        <v>2</v>
      </c>
      <c r="I91" s="152" t="s">
        <v>3747</v>
      </c>
      <c r="J91" s="190" t="s">
        <v>1497</v>
      </c>
      <c r="K91" s="150">
        <v>5</v>
      </c>
      <c r="L91" s="153">
        <f>VLOOKUP(J91,'사업장현황(25하)'!$A$2:$T$1836,13,FALSE)</f>
        <v>5263700094</v>
      </c>
      <c r="M91" s="150" t="str">
        <f>VLOOKUP(J91,'사업장현황(25하)'!$A$2:$T$1836,14,FALSE)</f>
        <v>52637000940</v>
      </c>
      <c r="N91" s="152" t="str">
        <f>VLOOKUP(J91,'사업장현황(25하)'!$A$2:$T$1836,2,FALSE)</f>
        <v>박성수</v>
      </c>
      <c r="O91" s="152" t="str">
        <f>VLOOKUP(J91,'사업장현황(25하)'!$A$2:$T$1836,4,FALSE)</f>
        <v>대전광역시 유성구 원내로 69-8 (원내동)</v>
      </c>
      <c r="P91" s="150" t="str">
        <f>VLOOKUP(J91,'사업장현황(25하)'!$A$2:$T$1836,6,FALSE)</f>
        <v>042-257-3100</v>
      </c>
      <c r="Q91" s="150" t="str">
        <f>VLOOKUP(J91,'사업장현황(25하)'!$A$2:$T$1836,7,FALSE)</f>
        <v>042-543-3110</v>
      </c>
      <c r="R91" s="150" t="str">
        <f>VLOOKUP(J91,'사업장현황(25하)'!$A$2:$T$1836,8,FALSE)</f>
        <v>이경민</v>
      </c>
      <c r="S91" s="150" t="str">
        <f>VLOOKUP(J91,'사업장현황(25하)'!$A$2:$T$1836,9,FALSE)</f>
        <v>실장</v>
      </c>
      <c r="T91" s="150" t="str">
        <f>VLOOKUP(J91,'사업장현황(25하)'!$A$2:$T$1836,10,FALSE)</f>
        <v>010-6347-5545</v>
      </c>
      <c r="U91" s="152" t="str">
        <f>VLOOKUP(J91,'사업장현황(25하)'!$A$2:$T$1836,12,FALSE)</f>
        <v>sunsuga1970@naver.com</v>
      </c>
      <c r="V91" s="217">
        <v>45915</v>
      </c>
      <c r="W91" s="151" t="s">
        <v>4139</v>
      </c>
      <c r="X91" s="151" t="str">
        <f>VLOOKUP(J91,'사업장현황(25하)'!$A$2:$T$1836,11,FALSE)</f>
        <v>sunsuga1970@naver.com</v>
      </c>
      <c r="Y91" s="154"/>
      <c r="Z91" s="155"/>
      <c r="AA91" s="155"/>
      <c r="AB91" s="211"/>
      <c r="AC91" s="155">
        <f t="shared" si="4"/>
        <v>0</v>
      </c>
      <c r="AD91" s="217"/>
      <c r="AE91" s="155"/>
      <c r="AF91" s="217"/>
      <c r="AG91" s="155"/>
      <c r="AH91" s="145">
        <f t="shared" si="5"/>
        <v>0</v>
      </c>
      <c r="AI91" s="162"/>
      <c r="AJ91" s="157" t="s">
        <v>5734</v>
      </c>
    </row>
    <row r="92" spans="1:99" s="164" customFormat="1" ht="26.45" customHeight="1">
      <c r="A92" s="158" t="str">
        <f t="shared" si="3"/>
        <v>대-242</v>
      </c>
      <c r="B92" s="150">
        <v>242</v>
      </c>
      <c r="C92" s="150">
        <v>90</v>
      </c>
      <c r="D92" s="313" t="s">
        <v>3955</v>
      </c>
      <c r="E92" s="217">
        <v>45887</v>
      </c>
      <c r="F92" s="217" t="str">
        <f>HLOOKUP(WEEKDAY(E92,2),data!$A$1:$G$2,2)</f>
        <v>(월)</v>
      </c>
      <c r="G92" s="150" t="s">
        <v>240</v>
      </c>
      <c r="H92" s="150">
        <v>2</v>
      </c>
      <c r="I92" s="152" t="s">
        <v>3747</v>
      </c>
      <c r="J92" s="190" t="s">
        <v>1323</v>
      </c>
      <c r="K92" s="150">
        <v>7</v>
      </c>
      <c r="L92" s="153">
        <f>VLOOKUP(J92,'사업장현황(25하)'!$A$2:$T$1836,13,FALSE)</f>
        <v>3148155534</v>
      </c>
      <c r="M92" s="150" t="str">
        <f>VLOOKUP(J92,'사업장현황(25하)'!$A$2:$T$1836,14,FALSE)</f>
        <v>31481555340</v>
      </c>
      <c r="N92" s="152" t="str">
        <f>VLOOKUP(J92,'사업장현황(25하)'!$A$2:$T$1836,2,FALSE)</f>
        <v>박영미, 장재완</v>
      </c>
      <c r="O92" s="152" t="str">
        <f>VLOOKUP(J92,'사업장현황(25하)'!$A$2:$T$1836,4,FALSE)</f>
        <v>대전광역시 유성구 진잠로 67 (원내동)</v>
      </c>
      <c r="P92" s="150" t="str">
        <f>VLOOKUP(J92,'사업장현황(25하)'!$A$2:$T$1836,6,FALSE)</f>
        <v>042-545-8297</v>
      </c>
      <c r="Q92" s="150" t="str">
        <f>VLOOKUP(J92,'사업장현황(25하)'!$A$2:$T$1836,7,FALSE)</f>
        <v>042-544-2844</v>
      </c>
      <c r="R92" s="150" t="str">
        <f>VLOOKUP(J92,'사업장현황(25하)'!$A$2:$T$1836,8,FALSE)</f>
        <v>장재완</v>
      </c>
      <c r="S92" s="150" t="str">
        <f>VLOOKUP(J92,'사업장현황(25하)'!$A$2:$T$1836,9,FALSE)</f>
        <v>대표</v>
      </c>
      <c r="T92" s="150" t="str">
        <f>VLOOKUP(J92,'사업장현황(25하)'!$A$2:$T$1836,10,FALSE)</f>
        <v>010-9760-9760</v>
      </c>
      <c r="U92" s="152" t="str">
        <f>VLOOKUP(J92,'사업장현황(25하)'!$A$2:$T$1836,12,FALSE)</f>
        <v>sdg8297@hanmail.net</v>
      </c>
      <c r="V92" s="217">
        <v>45915</v>
      </c>
      <c r="W92" s="151" t="s">
        <v>4139</v>
      </c>
      <c r="X92" s="151" t="str">
        <f>VLOOKUP(J92,'사업장현황(25하)'!$A$2:$T$1836,11,FALSE)</f>
        <v>sdg8297@hanmail.net</v>
      </c>
      <c r="Y92" s="179"/>
      <c r="Z92" s="155"/>
      <c r="AA92" s="155"/>
      <c r="AB92" s="211"/>
      <c r="AC92" s="155">
        <f t="shared" si="4"/>
        <v>0</v>
      </c>
      <c r="AD92" s="217"/>
      <c r="AE92" s="155"/>
      <c r="AF92" s="217"/>
      <c r="AG92" s="155"/>
      <c r="AH92" s="145">
        <f t="shared" si="5"/>
        <v>0</v>
      </c>
      <c r="AI92" s="162"/>
      <c r="AJ92" s="157" t="s">
        <v>6274</v>
      </c>
    </row>
    <row r="93" spans="1:99" s="164" customFormat="1" ht="24.95" customHeight="1">
      <c r="A93" s="158" t="str">
        <f t="shared" si="3"/>
        <v>대-243</v>
      </c>
      <c r="B93" s="150">
        <v>243</v>
      </c>
      <c r="C93" s="150">
        <v>91</v>
      </c>
      <c r="D93" s="313" t="s">
        <v>3959</v>
      </c>
      <c r="E93" s="217">
        <v>45888</v>
      </c>
      <c r="F93" s="217" t="str">
        <f>HLOOKUP(WEEKDAY(E93,2),data!$A$1:$G$2,2)</f>
        <v>(화)</v>
      </c>
      <c r="G93" s="165" t="s">
        <v>3867</v>
      </c>
      <c r="H93" s="150">
        <v>2</v>
      </c>
      <c r="I93" s="152" t="s">
        <v>3747</v>
      </c>
      <c r="J93" s="190" t="s">
        <v>2072</v>
      </c>
      <c r="K93" s="150">
        <v>11</v>
      </c>
      <c r="L93" s="153">
        <f>VLOOKUP(J93,'사업장현황(25하)'!$A$2:$T$1836,13,FALSE)</f>
        <v>3030524866</v>
      </c>
      <c r="M93" s="150" t="str">
        <f>VLOOKUP(J93,'사업장현황(25하)'!$A$2:$T$1836,14,FALSE)</f>
        <v>30305248660</v>
      </c>
      <c r="N93" s="152" t="str">
        <f>VLOOKUP(J93,'사업장현황(25하)'!$A$2:$T$1836,2,FALSE)</f>
        <v>최봉환</v>
      </c>
      <c r="O93" s="152" t="str">
        <f>VLOOKUP(J93,'사업장현황(25하)'!$A$2:$T$1836,4,FALSE)</f>
        <v>대전광역시 대덕구 갑천도시고속도로 1079 (신대동)</v>
      </c>
      <c r="P93" s="150" t="str">
        <f>VLOOKUP(J93,'사업장현황(25하)'!$A$2:$T$1836,6,FALSE)</f>
        <v>042-627-4143</v>
      </c>
      <c r="Q93" s="150" t="str">
        <f>VLOOKUP(J93,'사업장현황(25하)'!$A$2:$T$1836,7,FALSE)</f>
        <v>042-627-4148</v>
      </c>
      <c r="R93" s="150" t="str">
        <f>VLOOKUP(J93,'사업장현황(25하)'!$A$2:$T$1836,8,FALSE)</f>
        <v>최봉환</v>
      </c>
      <c r="S93" s="150" t="str">
        <f>VLOOKUP(J93,'사업장현황(25하)'!$A$2:$T$1836,9,FALSE)</f>
        <v>대표</v>
      </c>
      <c r="T93" s="150" t="str">
        <f>VLOOKUP(J93,'사업장현황(25하)'!$A$2:$T$1836,10,FALSE)</f>
        <v>010-5408-2244</v>
      </c>
      <c r="U93" s="152" t="str">
        <f>VLOOKUP(J93,'사업장현황(25하)'!$A$2:$T$1836,12,FALSE)</f>
        <v>NS24866@daum.net</v>
      </c>
      <c r="V93" s="217"/>
      <c r="W93" s="151"/>
      <c r="X93" s="151" t="str">
        <f>VLOOKUP(J93,'사업장현황(25하)'!$A$2:$T$1836,11,FALSE)</f>
        <v>NS24866@daum.net</v>
      </c>
      <c r="Y93" s="154"/>
      <c r="Z93" s="180"/>
      <c r="AA93" s="180"/>
      <c r="AB93" s="211"/>
      <c r="AC93" s="155">
        <f t="shared" si="4"/>
        <v>0</v>
      </c>
      <c r="AD93" s="217"/>
      <c r="AE93" s="155"/>
      <c r="AF93" s="217"/>
      <c r="AG93" s="155"/>
      <c r="AH93" s="145">
        <f t="shared" si="5"/>
        <v>0</v>
      </c>
      <c r="AI93" s="162"/>
      <c r="AJ93" s="157" t="s">
        <v>5731</v>
      </c>
    </row>
    <row r="94" spans="1:99" s="164" customFormat="1" ht="24.95" customHeight="1">
      <c r="A94" s="158" t="str">
        <f t="shared" si="3"/>
        <v>대-244</v>
      </c>
      <c r="B94" s="150">
        <v>244</v>
      </c>
      <c r="C94" s="150">
        <v>92</v>
      </c>
      <c r="D94" s="313" t="s">
        <v>3960</v>
      </c>
      <c r="E94" s="217">
        <v>45888</v>
      </c>
      <c r="F94" s="217" t="str">
        <f>HLOOKUP(WEEKDAY(E94,2),data!$A$1:$G$2,2)</f>
        <v>(화)</v>
      </c>
      <c r="G94" s="165" t="s">
        <v>3868</v>
      </c>
      <c r="H94" s="150">
        <v>2</v>
      </c>
      <c r="I94" s="152" t="s">
        <v>3747</v>
      </c>
      <c r="J94" s="190" t="s">
        <v>1650</v>
      </c>
      <c r="K94" s="150">
        <v>5</v>
      </c>
      <c r="L94" s="153">
        <f>VLOOKUP(J94,'사업장현황(25하)'!$A$2:$T$1836,13,FALSE)</f>
        <v>1022667006</v>
      </c>
      <c r="M94" s="150" t="str">
        <f>VLOOKUP(J94,'사업장현황(25하)'!$A$2:$T$1836,14,FALSE)</f>
        <v>10226670060</v>
      </c>
      <c r="N94" s="152" t="str">
        <f>VLOOKUP(J94,'사업장현황(25하)'!$A$2:$T$1836,2,FALSE)</f>
        <v>정영란</v>
      </c>
      <c r="O94" s="152" t="str">
        <f>VLOOKUP(J94,'사업장현황(25하)'!$A$2:$T$1836,4,FALSE)</f>
        <v>대전광역시 대덕구 아리랑로55번길 78 (신대동)</v>
      </c>
      <c r="P94" s="150" t="str">
        <f>VLOOKUP(J94,'사업장현황(25하)'!$A$2:$T$1836,6,FALSE)</f>
        <v>042-637-1002</v>
      </c>
      <c r="Q94" s="150" t="str">
        <f>VLOOKUP(J94,'사업장현황(25하)'!$A$2:$T$1836,7,FALSE)</f>
        <v>042-631-1003</v>
      </c>
      <c r="R94" s="150" t="str">
        <f>VLOOKUP(J94,'사업장현황(25하)'!$A$2:$T$1836,8,FALSE)</f>
        <v>정영란</v>
      </c>
      <c r="S94" s="150" t="str">
        <f>VLOOKUP(J94,'사업장현황(25하)'!$A$2:$T$1836,9,FALSE)</f>
        <v>대표</v>
      </c>
      <c r="T94" s="150" t="str">
        <f>VLOOKUP(J94,'사업장현황(25하)'!$A$2:$T$1836,10,FALSE)</f>
        <v>010-2237-1499</v>
      </c>
      <c r="U94" s="152" t="str">
        <f>VLOOKUP(J94,'사업장현황(25하)'!$A$2:$T$1836,12,FALSE)</f>
        <v>youngran4567@naver.com</v>
      </c>
      <c r="V94" s="217"/>
      <c r="W94" s="151"/>
      <c r="X94" s="151" t="str">
        <f>VLOOKUP(J94,'사업장현황(25하)'!$A$2:$T$1836,11,FALSE)</f>
        <v>youngran4567@naver.com</v>
      </c>
      <c r="Y94" s="179"/>
      <c r="Z94" s="180"/>
      <c r="AA94" s="180"/>
      <c r="AB94" s="211"/>
      <c r="AC94" s="155">
        <f t="shared" si="4"/>
        <v>0</v>
      </c>
      <c r="AD94" s="217"/>
      <c r="AE94" s="155"/>
      <c r="AF94" s="217"/>
      <c r="AG94" s="155"/>
      <c r="AH94" s="145">
        <f t="shared" si="5"/>
        <v>0</v>
      </c>
      <c r="AI94" s="162"/>
      <c r="AJ94" s="157" t="s">
        <v>5984</v>
      </c>
    </row>
    <row r="95" spans="1:99" s="164" customFormat="1" ht="24.95" customHeight="1">
      <c r="A95" s="158" t="str">
        <f t="shared" si="3"/>
        <v>대-245</v>
      </c>
      <c r="B95" s="150">
        <v>245</v>
      </c>
      <c r="C95" s="150">
        <v>93</v>
      </c>
      <c r="D95" s="313" t="s">
        <v>3961</v>
      </c>
      <c r="E95" s="217">
        <v>45888</v>
      </c>
      <c r="F95" s="217" t="str">
        <f>HLOOKUP(WEEKDAY(E95,2),data!$A$1:$G$2,2)</f>
        <v>(화)</v>
      </c>
      <c r="G95" s="165" t="s">
        <v>3869</v>
      </c>
      <c r="H95" s="150">
        <v>2</v>
      </c>
      <c r="I95" s="152" t="s">
        <v>3747</v>
      </c>
      <c r="J95" s="190" t="s">
        <v>3372</v>
      </c>
      <c r="K95" s="150">
        <v>12</v>
      </c>
      <c r="L95" s="153">
        <f>VLOOKUP(J95,'사업장현황(25하)'!$A$2:$T$1836,13,FALSE)</f>
        <v>3064776723</v>
      </c>
      <c r="M95" s="150" t="str">
        <f>VLOOKUP(J95,'사업장현황(25하)'!$A$2:$T$1836,14,FALSE)</f>
        <v>30647767230</v>
      </c>
      <c r="N95" s="152" t="str">
        <f>VLOOKUP(J95,'사업장현황(25하)'!$A$2:$T$1836,2,FALSE)</f>
        <v>김용이</v>
      </c>
      <c r="O95" s="152" t="str">
        <f>VLOOKUP(J95,'사업장현황(25하)'!$A$2:$T$1836,4,FALSE)</f>
        <v>대전광역시 대덕구 아리랑로55번길 7 (읍내동)</v>
      </c>
      <c r="P95" s="150" t="str">
        <f>VLOOKUP(J95,'사업장현황(25하)'!$A$2:$T$1836,6,FALSE)</f>
        <v>042-633-4004</v>
      </c>
      <c r="Q95" s="150" t="str">
        <f>VLOOKUP(J95,'사업장현황(25하)'!$A$2:$T$1836,7,FALSE)</f>
        <v>042-626-6424</v>
      </c>
      <c r="R95" s="150" t="str">
        <f>VLOOKUP(J95,'사업장현황(25하)'!$A$2:$T$1836,8,FALSE)</f>
        <v>홍은숙</v>
      </c>
      <c r="S95" s="150" t="str">
        <f>VLOOKUP(J95,'사업장현황(25하)'!$A$2:$T$1836,9,FALSE)</f>
        <v>관리이사</v>
      </c>
      <c r="T95" s="150" t="str">
        <f>VLOOKUP(J95,'사업장현황(25하)'!$A$2:$T$1836,10,FALSE)</f>
        <v>010-7444-5155</v>
      </c>
      <c r="U95" s="152" t="str">
        <f>VLOOKUP(J95,'사업장현황(25하)'!$A$2:$T$1836,12,FALSE)</f>
        <v>sdj3254@naver.com</v>
      </c>
      <c r="V95" s="217"/>
      <c r="W95" s="151"/>
      <c r="X95" s="151" t="str">
        <f>VLOOKUP(J95,'사업장현황(25하)'!$A$2:$T$1836,11,FALSE)</f>
        <v>sdj3254@hometax.go.kr</v>
      </c>
      <c r="Y95" s="154"/>
      <c r="Z95" s="180"/>
      <c r="AA95" s="180"/>
      <c r="AB95" s="211"/>
      <c r="AC95" s="155">
        <f t="shared" si="4"/>
        <v>0</v>
      </c>
      <c r="AD95" s="217"/>
      <c r="AE95" s="155"/>
      <c r="AF95" s="217"/>
      <c r="AG95" s="155"/>
      <c r="AH95" s="145">
        <f t="shared" si="5"/>
        <v>0</v>
      </c>
      <c r="AI95" s="162"/>
      <c r="AJ95" s="157" t="s">
        <v>7332</v>
      </c>
    </row>
    <row r="96" spans="1:99" s="164" customFormat="1" ht="24.95" customHeight="1">
      <c r="A96" s="158" t="str">
        <f t="shared" si="3"/>
        <v>대-246</v>
      </c>
      <c r="B96" s="150">
        <v>246</v>
      </c>
      <c r="C96" s="150">
        <v>94</v>
      </c>
      <c r="D96" s="313" t="s">
        <v>3962</v>
      </c>
      <c r="E96" s="217">
        <v>45888</v>
      </c>
      <c r="F96" s="217" t="str">
        <f>HLOOKUP(WEEKDAY(E96,2),data!$A$1:$G$2,2)</f>
        <v>(화)</v>
      </c>
      <c r="G96" s="150" t="s">
        <v>3875</v>
      </c>
      <c r="H96" s="150">
        <v>2</v>
      </c>
      <c r="I96" s="152" t="s">
        <v>3747</v>
      </c>
      <c r="J96" s="190" t="s">
        <v>1550</v>
      </c>
      <c r="K96" s="150">
        <v>14</v>
      </c>
      <c r="L96" s="153">
        <f>VLOOKUP(J96,'사업장현황(25하)'!$A$2:$T$1836,13,FALSE)</f>
        <v>3148190491</v>
      </c>
      <c r="M96" s="150" t="str">
        <f>VLOOKUP(J96,'사업장현황(25하)'!$A$2:$T$1836,14,FALSE)</f>
        <v>31481904910</v>
      </c>
      <c r="N96" s="152" t="str">
        <f>VLOOKUP(J96,'사업장현황(25하)'!$A$2:$T$1836,2,FALSE)</f>
        <v>한숭동</v>
      </c>
      <c r="O96" s="152" t="str">
        <f>VLOOKUP(J96,'사업장현황(25하)'!$A$2:$T$1836,4,FALSE)</f>
        <v>대전광역시 서구 혜천로 36 (정림동)</v>
      </c>
      <c r="P96" s="150" t="str">
        <f>VLOOKUP(J96,'사업장현황(25하)'!$A$2:$T$1836,6,FALSE)</f>
        <v>042-582-4662</v>
      </c>
      <c r="Q96" s="150" t="str">
        <f>VLOOKUP(J96,'사업장현황(25하)'!$A$2:$T$1836,7,FALSE)</f>
        <v>042-582-4661</v>
      </c>
      <c r="R96" s="150" t="str">
        <f>VLOOKUP(J96,'사업장현황(25하)'!$A$2:$T$1836,8,FALSE)</f>
        <v>박성근</v>
      </c>
      <c r="S96" s="150" t="str">
        <f>VLOOKUP(J96,'사업장현황(25하)'!$A$2:$T$1836,9,FALSE)</f>
        <v>공장장</v>
      </c>
      <c r="T96" s="150" t="str">
        <f>VLOOKUP(J96,'사업장현황(25하)'!$A$2:$T$1836,10,FALSE)</f>
        <v>010-5187-4700</v>
      </c>
      <c r="U96" s="152" t="str">
        <f>VLOOKUP(J96,'사업장현황(25하)'!$A$2:$T$1836,12,FALSE)</f>
        <v>hans6279@naver.com</v>
      </c>
      <c r="V96" s="217">
        <v>45915</v>
      </c>
      <c r="W96" s="151" t="s">
        <v>4139</v>
      </c>
      <c r="X96" s="151" t="str">
        <f>VLOOKUP(J96,'사업장현황(25하)'!$A$2:$T$1836,11,FALSE)</f>
        <v>hans6279@naver.com</v>
      </c>
      <c r="Y96" s="179"/>
      <c r="Z96" s="180"/>
      <c r="AA96" s="180"/>
      <c r="AB96" s="211"/>
      <c r="AC96" s="155">
        <f t="shared" si="4"/>
        <v>0</v>
      </c>
      <c r="AD96" s="217"/>
      <c r="AE96" s="155"/>
      <c r="AF96" s="217"/>
      <c r="AG96" s="155"/>
      <c r="AH96" s="145">
        <f t="shared" si="5"/>
        <v>0</v>
      </c>
      <c r="AI96" s="162"/>
      <c r="AJ96" s="157" t="s">
        <v>5524</v>
      </c>
    </row>
    <row r="97" spans="1:99" s="164" customFormat="1" ht="24.95" customHeight="1">
      <c r="A97" s="158" t="str">
        <f t="shared" si="3"/>
        <v>대-247</v>
      </c>
      <c r="B97" s="150">
        <v>247</v>
      </c>
      <c r="C97" s="150">
        <v>95</v>
      </c>
      <c r="D97" s="313" t="s">
        <v>3963</v>
      </c>
      <c r="E97" s="217">
        <v>45888</v>
      </c>
      <c r="F97" s="217" t="str">
        <f>HLOOKUP(WEEKDAY(E97,2),data!$A$1:$G$2,2)</f>
        <v>(화)</v>
      </c>
      <c r="G97" s="150" t="s">
        <v>3876</v>
      </c>
      <c r="H97" s="150">
        <v>2</v>
      </c>
      <c r="I97" s="152" t="s">
        <v>3747</v>
      </c>
      <c r="J97" s="190" t="s">
        <v>972</v>
      </c>
      <c r="K97" s="150">
        <v>6</v>
      </c>
      <c r="L97" s="153">
        <f>VLOOKUP(J97,'사업장현황(25하)'!$A$2:$T$1836,13,FALSE)</f>
        <v>4717000073</v>
      </c>
      <c r="M97" s="150" t="str">
        <f>VLOOKUP(J97,'사업장현황(25하)'!$A$2:$T$1836,14,FALSE)</f>
        <v>47170000730</v>
      </c>
      <c r="N97" s="152" t="str">
        <f>VLOOKUP(J97,'사업장현황(25하)'!$A$2:$T$1836,2,FALSE)</f>
        <v>김현수 외 1명</v>
      </c>
      <c r="O97" s="152" t="str">
        <f>VLOOKUP(J97,'사업장현황(25하)'!$A$2:$T$1836,4,FALSE)</f>
        <v>대전광역시 중구 당디로 126 (유천동)</v>
      </c>
      <c r="P97" s="150" t="str">
        <f>VLOOKUP(J97,'사업장현황(25하)'!$A$2:$T$1836,6,FALSE)</f>
        <v>042-585-3381</v>
      </c>
      <c r="Q97" s="150" t="str">
        <f>VLOOKUP(J97,'사업장현황(25하)'!$A$2:$T$1836,7,FALSE)</f>
        <v>042-585-3384</v>
      </c>
      <c r="R97" s="150" t="str">
        <f>VLOOKUP(J97,'사업장현황(25하)'!$A$2:$T$1836,8,FALSE)</f>
        <v>김재호</v>
      </c>
      <c r="S97" s="150" t="str">
        <f>VLOOKUP(J97,'사업장현황(25하)'!$A$2:$T$1836,9,FALSE)</f>
        <v>상무</v>
      </c>
      <c r="T97" s="150" t="str">
        <f>VLOOKUP(J97,'사업장현황(25하)'!$A$2:$T$1836,10,FALSE)</f>
        <v>010-4922-8912</v>
      </c>
      <c r="U97" s="152" t="str">
        <f>VLOOKUP(J97,'사업장현황(25하)'!$A$2:$T$1836,12,FALSE)</f>
        <v>eogks5853381@naver.com</v>
      </c>
      <c r="V97" s="217">
        <v>45915</v>
      </c>
      <c r="W97" s="151" t="s">
        <v>4139</v>
      </c>
      <c r="X97" s="151" t="str">
        <f>VLOOKUP(J97,'사업장현황(25하)'!$A$2:$T$1836,11,FALSE)</f>
        <v>eogks5853381@naver.com</v>
      </c>
      <c r="Y97" s="154"/>
      <c r="Z97" s="180"/>
      <c r="AA97" s="180"/>
      <c r="AB97" s="211"/>
      <c r="AC97" s="155">
        <f t="shared" si="4"/>
        <v>0</v>
      </c>
      <c r="AD97" s="217"/>
      <c r="AE97" s="155"/>
      <c r="AF97" s="217"/>
      <c r="AG97" s="155"/>
      <c r="AH97" s="145">
        <f t="shared" si="5"/>
        <v>0</v>
      </c>
      <c r="AI97" s="162"/>
      <c r="AJ97" s="157" t="s">
        <v>5820</v>
      </c>
    </row>
    <row r="98" spans="1:99" s="164" customFormat="1" ht="24.95" customHeight="1">
      <c r="A98" s="158" t="str">
        <f t="shared" si="3"/>
        <v>대-248</v>
      </c>
      <c r="B98" s="150">
        <v>248</v>
      </c>
      <c r="C98" s="150">
        <v>96</v>
      </c>
      <c r="D98" s="313" t="s">
        <v>3970</v>
      </c>
      <c r="E98" s="217">
        <v>45889</v>
      </c>
      <c r="F98" s="217" t="str">
        <f>HLOOKUP(WEEKDAY(E98,2),data!$A$1:$G$2,2)</f>
        <v>(수)</v>
      </c>
      <c r="G98" s="150" t="s">
        <v>2735</v>
      </c>
      <c r="H98" s="150">
        <v>2</v>
      </c>
      <c r="I98" s="152" t="s">
        <v>3747</v>
      </c>
      <c r="J98" s="190" t="s">
        <v>1370</v>
      </c>
      <c r="K98" s="150">
        <v>5</v>
      </c>
      <c r="L98" s="153">
        <f>VLOOKUP(J98,'사업장현황(25하)'!$A$2:$T$1836,13,FALSE)</f>
        <v>3140319409</v>
      </c>
      <c r="M98" s="150" t="str">
        <f>VLOOKUP(J98,'사업장현황(25하)'!$A$2:$T$1836,14,FALSE)</f>
        <v>31403194090</v>
      </c>
      <c r="N98" s="152" t="str">
        <f>VLOOKUP(J98,'사업장현황(25하)'!$A$2:$T$1836,2,FALSE)</f>
        <v>이시섭</v>
      </c>
      <c r="O98" s="152" t="str">
        <f>VLOOKUP(J98,'사업장현황(25하)'!$A$2:$T$1836,4,FALSE)</f>
        <v>대전광역시 대덕구 신탄진로 349 (와동)</v>
      </c>
      <c r="P98" s="150" t="str">
        <f>VLOOKUP(J98,'사업장현황(25하)'!$A$2:$T$1836,6,FALSE)</f>
        <v>042-583-8633</v>
      </c>
      <c r="Q98" s="150" t="str">
        <f>VLOOKUP(J98,'사업장현황(25하)'!$A$2:$T$1836,7,FALSE)</f>
        <v>042-624-8633</v>
      </c>
      <c r="R98" s="150" t="str">
        <f>VLOOKUP(J98,'사업장현황(25하)'!$A$2:$T$1836,8,FALSE)</f>
        <v>이기영</v>
      </c>
      <c r="S98" s="150" t="str">
        <f>VLOOKUP(J98,'사업장현황(25하)'!$A$2:$T$1836,9,FALSE)</f>
        <v>부장</v>
      </c>
      <c r="T98" s="150" t="str">
        <f>VLOOKUP(J98,'사업장현황(25하)'!$A$2:$T$1836,10,FALSE)</f>
        <v>010-8825-6004</v>
      </c>
      <c r="U98" s="152" t="str">
        <f>VLOOKUP(J98,'사업장현황(25하)'!$A$2:$T$1836,12,FALSE)</f>
        <v>0114086004@hanmail.net</v>
      </c>
      <c r="V98" s="217"/>
      <c r="W98" s="151"/>
      <c r="X98" s="151" t="str">
        <f>VLOOKUP(J98,'사업장현황(25하)'!$A$2:$T$1836,11,FALSE)</f>
        <v>0114086004@hanmail.net</v>
      </c>
      <c r="Y98" s="179"/>
      <c r="Z98" s="180"/>
      <c r="AA98" s="180"/>
      <c r="AB98" s="211"/>
      <c r="AC98" s="155">
        <f t="shared" si="4"/>
        <v>0</v>
      </c>
      <c r="AD98" s="217"/>
      <c r="AE98" s="155"/>
      <c r="AF98" s="217"/>
      <c r="AG98" s="155"/>
      <c r="AH98" s="145">
        <f t="shared" si="5"/>
        <v>0</v>
      </c>
      <c r="AI98" s="156"/>
      <c r="AJ98" s="157" t="s">
        <v>5799</v>
      </c>
    </row>
    <row r="99" spans="1:99" s="164" customFormat="1" ht="24.95" customHeight="1">
      <c r="A99" s="158" t="str">
        <f t="shared" si="3"/>
        <v>대-249</v>
      </c>
      <c r="B99" s="150">
        <v>249</v>
      </c>
      <c r="C99" s="150">
        <v>97</v>
      </c>
      <c r="D99" s="313" t="s">
        <v>3970</v>
      </c>
      <c r="E99" s="217">
        <v>45889</v>
      </c>
      <c r="F99" s="217" t="str">
        <f>HLOOKUP(WEEKDAY(E99,2),data!$A$1:$G$2,2)</f>
        <v>(수)</v>
      </c>
      <c r="G99" s="150" t="s">
        <v>190</v>
      </c>
      <c r="H99" s="150">
        <v>2</v>
      </c>
      <c r="I99" s="152" t="s">
        <v>3747</v>
      </c>
      <c r="J99" s="190" t="s">
        <v>2154</v>
      </c>
      <c r="K99" s="150">
        <v>4</v>
      </c>
      <c r="L99" s="153">
        <f>VLOOKUP(J99,'사업장현황(25하)'!$A$2:$T$1836,13,FALSE)</f>
        <v>2212564297</v>
      </c>
      <c r="M99" s="150">
        <f>VLOOKUP(J99,'사업장현황(25하)'!$A$2:$T$1836,14,FALSE)</f>
        <v>22125642970</v>
      </c>
      <c r="N99" s="152" t="str">
        <f>VLOOKUP(J99,'사업장현황(25하)'!$A$2:$T$1836,2,FALSE)</f>
        <v>김상근</v>
      </c>
      <c r="O99" s="152" t="str">
        <f>VLOOKUP(J99,'사업장현황(25하)'!$A$2:$T$1836,4,FALSE)</f>
        <v>대전광역시 대덕구 신탄진로583번길 10 (상서동)</v>
      </c>
      <c r="P99" s="150" t="str">
        <f>VLOOKUP(J99,'사업장현황(25하)'!$A$2:$T$1836,6,FALSE)</f>
        <v>042-932-6679</v>
      </c>
      <c r="Q99" s="150" t="str">
        <f>VLOOKUP(J99,'사업장현황(25하)'!$A$2:$T$1836,7,FALSE)</f>
        <v>044-864-1077</v>
      </c>
      <c r="R99" s="150" t="str">
        <f>VLOOKUP(J99,'사업장현황(25하)'!$A$2:$T$1836,8,FALSE)</f>
        <v>김상근</v>
      </c>
      <c r="S99" s="150" t="str">
        <f>VLOOKUP(J99,'사업장현황(25하)'!$A$2:$T$1836,9,FALSE)</f>
        <v>대표</v>
      </c>
      <c r="T99" s="150" t="str">
        <f>VLOOKUP(J99,'사업장현황(25하)'!$A$2:$T$1836,10,FALSE)</f>
        <v>010-5427-8828</v>
      </c>
      <c r="U99" s="152" t="str">
        <f>VLOOKUP(J99,'사업장현황(25하)'!$A$2:$T$1836,12,FALSE)</f>
        <v>sanggun7746@naver.com</v>
      </c>
      <c r="V99" s="217"/>
      <c r="W99" s="151"/>
      <c r="X99" s="151" t="str">
        <f>VLOOKUP(J99,'사업장현황(25하)'!$A$2:$T$1836,11,FALSE)</f>
        <v>sanggun7746@naver.com</v>
      </c>
      <c r="Y99" s="154"/>
      <c r="Z99" s="180"/>
      <c r="AA99" s="180"/>
      <c r="AB99" s="211"/>
      <c r="AC99" s="155">
        <f t="shared" si="4"/>
        <v>0</v>
      </c>
      <c r="AD99" s="217"/>
      <c r="AE99" s="155"/>
      <c r="AF99" s="217"/>
      <c r="AG99" s="155"/>
      <c r="AH99" s="145">
        <f t="shared" si="5"/>
        <v>0</v>
      </c>
      <c r="AI99" s="156"/>
      <c r="AJ99" s="157" t="s">
        <v>6238</v>
      </c>
    </row>
    <row r="100" spans="1:99" s="168" customFormat="1" ht="24.95" customHeight="1">
      <c r="A100" s="158" t="str">
        <f t="shared" si="3"/>
        <v>대-250</v>
      </c>
      <c r="B100" s="150">
        <v>250</v>
      </c>
      <c r="C100" s="150">
        <v>98</v>
      </c>
      <c r="D100" s="313" t="s">
        <v>3970</v>
      </c>
      <c r="E100" s="217">
        <v>45889</v>
      </c>
      <c r="F100" s="217" t="str">
        <f>HLOOKUP(WEEKDAY(E100,2),data!$A$1:$G$2,2)</f>
        <v>(수)</v>
      </c>
      <c r="G100" s="150" t="s">
        <v>3748</v>
      </c>
      <c r="H100" s="150">
        <v>2</v>
      </c>
      <c r="I100" s="152" t="s">
        <v>3747</v>
      </c>
      <c r="J100" s="190" t="s">
        <v>559</v>
      </c>
      <c r="K100" s="150">
        <v>3</v>
      </c>
      <c r="L100" s="153">
        <f>VLOOKUP(J100,'사업장현황(25하)'!$A$2:$T$1836,13,FALSE)</f>
        <v>3060322733</v>
      </c>
      <c r="M100" s="150" t="str">
        <f>VLOOKUP(J100,'사업장현황(25하)'!$A$2:$T$1836,14,FALSE)</f>
        <v>30603227330</v>
      </c>
      <c r="N100" s="152" t="str">
        <f>VLOOKUP(J100,'사업장현황(25하)'!$A$2:$T$1836,2,FALSE)</f>
        <v>김진덕</v>
      </c>
      <c r="O100" s="152" t="str">
        <f>VLOOKUP(J100,'사업장현황(25하)'!$A$2:$T$1836,4,FALSE)</f>
        <v>대전광역시 대덕구 방두말3길 14 (평촌동)</v>
      </c>
      <c r="P100" s="150" t="str">
        <f>VLOOKUP(J100,'사업장현황(25하)'!$A$2:$T$1836,6,FALSE)</f>
        <v>042-933-5197</v>
      </c>
      <c r="Q100" s="150" t="str">
        <f>VLOOKUP(J100,'사업장현황(25하)'!$A$2:$T$1836,7,FALSE)</f>
        <v>042-935-3738</v>
      </c>
      <c r="R100" s="150" t="str">
        <f>VLOOKUP(J100,'사업장현황(25하)'!$A$2:$T$1836,8,FALSE)</f>
        <v>김진덕</v>
      </c>
      <c r="S100" s="150" t="str">
        <f>VLOOKUP(J100,'사업장현황(25하)'!$A$2:$T$1836,9,FALSE)</f>
        <v>대표</v>
      </c>
      <c r="T100" s="150" t="str">
        <f>VLOOKUP(J100,'사업장현황(25하)'!$A$2:$T$1836,10,FALSE)</f>
        <v>010-5402-4885</v>
      </c>
      <c r="U100" s="152" t="str">
        <f>VLOOKUP(J100,'사업장현황(25하)'!$A$2:$T$1836,12,FALSE)</f>
        <v>sunart100@naver.com</v>
      </c>
      <c r="V100" s="217"/>
      <c r="W100" s="151"/>
      <c r="X100" s="151" t="str">
        <f>VLOOKUP(J100,'사업장현황(25하)'!$A$2:$T$1836,11,FALSE)</f>
        <v>sunart100@naver.com</v>
      </c>
      <c r="Y100" s="154"/>
      <c r="Z100" s="180"/>
      <c r="AA100" s="180"/>
      <c r="AB100" s="211"/>
      <c r="AC100" s="155">
        <f t="shared" si="4"/>
        <v>0</v>
      </c>
      <c r="AD100" s="217"/>
      <c r="AE100" s="155"/>
      <c r="AF100" s="217"/>
      <c r="AG100" s="155"/>
      <c r="AH100" s="145">
        <f t="shared" si="5"/>
        <v>0</v>
      </c>
      <c r="AI100" s="156"/>
      <c r="AJ100" s="157" t="s">
        <v>7405</v>
      </c>
      <c r="CE100" s="169"/>
      <c r="CU100" s="170"/>
    </row>
    <row r="101" spans="1:99" s="168" customFormat="1" ht="24.95" customHeight="1">
      <c r="A101" s="158" t="str">
        <f t="shared" si="3"/>
        <v>대-251</v>
      </c>
      <c r="B101" s="150">
        <v>251</v>
      </c>
      <c r="C101" s="150">
        <v>99</v>
      </c>
      <c r="D101" s="313" t="s">
        <v>3971</v>
      </c>
      <c r="E101" s="217">
        <v>45889</v>
      </c>
      <c r="F101" s="217" t="str">
        <f>HLOOKUP(WEEKDAY(E101,2),data!$A$1:$G$2,2)</f>
        <v>(수)</v>
      </c>
      <c r="G101" s="150" t="s">
        <v>93</v>
      </c>
      <c r="H101" s="150">
        <v>2</v>
      </c>
      <c r="I101" s="152" t="s">
        <v>3747</v>
      </c>
      <c r="J101" s="190" t="s">
        <v>3371</v>
      </c>
      <c r="K101" s="150">
        <v>13</v>
      </c>
      <c r="L101" s="153">
        <f>VLOOKUP(J101,'사업장현황(25하)'!$A$2:$T$1836,13,FALSE)</f>
        <v>3058176350</v>
      </c>
      <c r="M101" s="150" t="str">
        <f>VLOOKUP(J101,'사업장현황(25하)'!$A$2:$T$1836,14,FALSE)</f>
        <v>30581763500</v>
      </c>
      <c r="N101" s="152" t="str">
        <f>VLOOKUP(J101,'사업장현황(25하)'!$A$2:$T$1836,2,FALSE)</f>
        <v>김재경</v>
      </c>
      <c r="O101" s="152" t="str">
        <f>VLOOKUP(J101,'사업장현황(25하)'!$A$2:$T$1836,4,FALSE)</f>
        <v>대전광역시 대덕구 한밭대로 1088 (중리동)</v>
      </c>
      <c r="P101" s="150" t="str">
        <f>VLOOKUP(J101,'사업장현황(25하)'!$A$2:$T$1836,6,FALSE)</f>
        <v>042-624-4443</v>
      </c>
      <c r="Q101" s="150" t="str">
        <f>VLOOKUP(J101,'사업장현황(25하)'!$A$2:$T$1836,7,FALSE)</f>
        <v>042-628-4443</v>
      </c>
      <c r="R101" s="150" t="str">
        <f>VLOOKUP(J101,'사업장현황(25하)'!$A$2:$T$1836,8,FALSE)</f>
        <v>김재경</v>
      </c>
      <c r="S101" s="150" t="str">
        <f>VLOOKUP(J101,'사업장현황(25하)'!$A$2:$T$1836,9,FALSE)</f>
        <v>대표</v>
      </c>
      <c r="T101" s="150" t="str">
        <f>VLOOKUP(J101,'사업장현황(25하)'!$A$2:$T$1836,10,FALSE)</f>
        <v>010-5452-9293</v>
      </c>
      <c r="U101" s="152" t="str">
        <f>VLOOKUP(J101,'사업장현황(25하)'!$A$2:$T$1836,12,FALSE)</f>
        <v>qhfka1401@naver.com</v>
      </c>
      <c r="V101" s="217" t="s">
        <v>4163</v>
      </c>
      <c r="W101" s="151" t="s">
        <v>4164</v>
      </c>
      <c r="X101" s="151" t="str">
        <f>VLOOKUP(J101,'사업장현황(25하)'!$A$2:$T$1836,11,FALSE)</f>
        <v>qhfka1401@naver.com</v>
      </c>
      <c r="Y101" s="154"/>
      <c r="Z101" s="180"/>
      <c r="AA101" s="180"/>
      <c r="AB101" s="211"/>
      <c r="AC101" s="155">
        <f t="shared" si="4"/>
        <v>0</v>
      </c>
      <c r="AD101" s="217"/>
      <c r="AE101" s="155"/>
      <c r="AF101" s="217"/>
      <c r="AG101" s="155"/>
      <c r="AH101" s="145">
        <f t="shared" si="5"/>
        <v>0</v>
      </c>
      <c r="AI101" s="156"/>
      <c r="AJ101" s="157" t="s">
        <v>5006</v>
      </c>
      <c r="CE101" s="169"/>
      <c r="CU101" s="170"/>
    </row>
    <row r="102" spans="1:99" s="164" customFormat="1" ht="24.95" customHeight="1">
      <c r="A102" s="158" t="str">
        <f t="shared" si="3"/>
        <v>대-252</v>
      </c>
      <c r="B102" s="150">
        <v>252</v>
      </c>
      <c r="C102" s="150">
        <v>100</v>
      </c>
      <c r="D102" s="313" t="s">
        <v>3972</v>
      </c>
      <c r="E102" s="217">
        <v>45889</v>
      </c>
      <c r="F102" s="217" t="str">
        <f>HLOOKUP(WEEKDAY(E102,2),data!$A$1:$G$2,2)</f>
        <v>(수)</v>
      </c>
      <c r="G102" s="150" t="s">
        <v>2736</v>
      </c>
      <c r="H102" s="150">
        <v>2</v>
      </c>
      <c r="I102" s="152" t="s">
        <v>3747</v>
      </c>
      <c r="J102" s="190" t="s">
        <v>2090</v>
      </c>
      <c r="K102" s="150">
        <v>6</v>
      </c>
      <c r="L102" s="153">
        <f>VLOOKUP(J102,'사업장현황(25하)'!$A$2:$T$1836,13,FALSE)</f>
        <v>3052587486</v>
      </c>
      <c r="M102" s="150" t="str">
        <f>VLOOKUP(J102,'사업장현황(25하)'!$A$2:$T$1836,14,FALSE)</f>
        <v>30525874860</v>
      </c>
      <c r="N102" s="152" t="str">
        <f>VLOOKUP(J102,'사업장현황(25하)'!$A$2:$T$1836,2,FALSE)</f>
        <v>김기범 외 1명</v>
      </c>
      <c r="O102" s="152" t="str">
        <f>VLOOKUP(J102,'사업장현황(25하)'!$A$2:$T$1836,4,FALSE)</f>
        <v>대전광역시 대덕구 대전로 1433 (읍내동)</v>
      </c>
      <c r="P102" s="150" t="str">
        <f>VLOOKUP(J102,'사업장현황(25하)'!$A$2:$T$1836,6,FALSE)</f>
        <v>042-639-2987</v>
      </c>
      <c r="Q102" s="150" t="str">
        <f>VLOOKUP(J102,'사업장현황(25하)'!$A$2:$T$1836,7,FALSE)</f>
        <v>042-637-2987</v>
      </c>
      <c r="R102" s="150" t="str">
        <f>VLOOKUP(J102,'사업장현황(25하)'!$A$2:$T$1836,8,FALSE)</f>
        <v>김기범</v>
      </c>
      <c r="S102" s="150" t="str">
        <f>VLOOKUP(J102,'사업장현황(25하)'!$A$2:$T$1836,9,FALSE)</f>
        <v>대표</v>
      </c>
      <c r="T102" s="150" t="str">
        <f>VLOOKUP(J102,'사업장현황(25하)'!$A$2:$T$1836,10,FALSE)</f>
        <v>010-3903-2987</v>
      </c>
      <c r="U102" s="152" t="str">
        <f>VLOOKUP(J102,'사업장현황(25하)'!$A$2:$T$1836,12,FALSE)</f>
        <v>kbkim@hanmail.net</v>
      </c>
      <c r="V102" s="217" t="s">
        <v>4163</v>
      </c>
      <c r="W102" s="151" t="s">
        <v>4164</v>
      </c>
      <c r="X102" s="151" t="str">
        <f>VLOOKUP(J102,'사업장현황(25하)'!$A$2:$T$1836,11,FALSE)</f>
        <v>kbkim@hanmail.net</v>
      </c>
      <c r="Y102" s="179"/>
      <c r="Z102" s="180"/>
      <c r="AA102" s="180"/>
      <c r="AB102" s="211"/>
      <c r="AC102" s="155">
        <f t="shared" si="4"/>
        <v>0</v>
      </c>
      <c r="AD102" s="217"/>
      <c r="AE102" s="155"/>
      <c r="AF102" s="217"/>
      <c r="AG102" s="155"/>
      <c r="AH102" s="145">
        <f t="shared" si="5"/>
        <v>0</v>
      </c>
      <c r="AI102" s="156"/>
      <c r="AJ102" s="157" t="s">
        <v>5963</v>
      </c>
    </row>
    <row r="103" spans="1:99" s="164" customFormat="1" ht="24.95" customHeight="1">
      <c r="A103" s="158" t="str">
        <f t="shared" si="3"/>
        <v>대-253</v>
      </c>
      <c r="B103" s="150">
        <v>253</v>
      </c>
      <c r="C103" s="150">
        <v>101</v>
      </c>
      <c r="D103" s="313" t="s">
        <v>3972</v>
      </c>
      <c r="E103" s="217">
        <v>45889</v>
      </c>
      <c r="F103" s="217" t="str">
        <f>HLOOKUP(WEEKDAY(E103,2),data!$A$1:$G$2,2)</f>
        <v>(수)</v>
      </c>
      <c r="G103" s="150" t="s">
        <v>240</v>
      </c>
      <c r="H103" s="150">
        <v>2</v>
      </c>
      <c r="I103" s="152" t="s">
        <v>3747</v>
      </c>
      <c r="J103" s="190" t="s">
        <v>1272</v>
      </c>
      <c r="K103" s="150">
        <v>3</v>
      </c>
      <c r="L103" s="153">
        <f>VLOOKUP(J103,'사업장현황(25하)'!$A$2:$T$1836,13,FALSE)</f>
        <v>3141072983</v>
      </c>
      <c r="M103" s="150" t="str">
        <f>VLOOKUP(J103,'사업장현황(25하)'!$A$2:$T$1836,14,FALSE)</f>
        <v>31410729830</v>
      </c>
      <c r="N103" s="152" t="str">
        <f>VLOOKUP(J103,'사업장현황(25하)'!$A$2:$T$1836,2,FALSE)</f>
        <v>지용출</v>
      </c>
      <c r="O103" s="152" t="str">
        <f>VLOOKUP(J103,'사업장현황(25하)'!$A$2:$T$1836,4,FALSE)</f>
        <v>대전광역시 대덕구 대전로 1431 (읍내동)</v>
      </c>
      <c r="P103" s="150" t="str">
        <f>VLOOKUP(J103,'사업장현황(25하)'!$A$2:$T$1836,6,FALSE)</f>
        <v>042-935-8181</v>
      </c>
      <c r="Q103" s="150" t="str">
        <f>VLOOKUP(J103,'사업장현황(25하)'!$A$2:$T$1836,7,FALSE)</f>
        <v>042-935-2345</v>
      </c>
      <c r="R103" s="150" t="str">
        <f>VLOOKUP(J103,'사업장현황(25하)'!$A$2:$T$1836,8,FALSE)</f>
        <v>지혁</v>
      </c>
      <c r="S103" s="150" t="str">
        <f>VLOOKUP(J103,'사업장현황(25하)'!$A$2:$T$1836,9,FALSE)</f>
        <v>부장</v>
      </c>
      <c r="T103" s="150" t="str">
        <f>VLOOKUP(J103,'사업장현황(25하)'!$A$2:$T$1836,10,FALSE)</f>
        <v>010-5423-5389</v>
      </c>
      <c r="U103" s="152" t="str">
        <f>VLOOKUP(J103,'사업장현황(25하)'!$A$2:$T$1836,12,FALSE)</f>
        <v>yyong1404@hanmail.net</v>
      </c>
      <c r="V103" s="217" t="s">
        <v>4163</v>
      </c>
      <c r="W103" s="151" t="s">
        <v>4164</v>
      </c>
      <c r="X103" s="151" t="str">
        <f>VLOOKUP(J103,'사업장현황(25하)'!$A$2:$T$1836,11,FALSE)</f>
        <v>yyong1404@hanmail.net</v>
      </c>
      <c r="Y103" s="154"/>
      <c r="Z103" s="180"/>
      <c r="AA103" s="180"/>
      <c r="AB103" s="211"/>
      <c r="AC103" s="155">
        <f t="shared" si="4"/>
        <v>0</v>
      </c>
      <c r="AD103" s="217"/>
      <c r="AE103" s="155"/>
      <c r="AF103" s="217"/>
      <c r="AG103" s="155"/>
      <c r="AH103" s="145">
        <f t="shared" si="5"/>
        <v>0</v>
      </c>
      <c r="AI103" s="156"/>
      <c r="AJ103" s="157" t="s">
        <v>6554</v>
      </c>
    </row>
    <row r="104" spans="1:99" s="168" customFormat="1" ht="24.95" customHeight="1">
      <c r="A104" s="158" t="str">
        <f t="shared" si="3"/>
        <v>대-254</v>
      </c>
      <c r="B104" s="150">
        <v>254</v>
      </c>
      <c r="C104" s="150">
        <v>102</v>
      </c>
      <c r="D104" s="313" t="s">
        <v>3976</v>
      </c>
      <c r="E104" s="217">
        <v>45890</v>
      </c>
      <c r="F104" s="217" t="str">
        <f>HLOOKUP(WEEKDAY(E104,2),data!$A$1:$G$2,2)</f>
        <v>(목)</v>
      </c>
      <c r="G104" s="150" t="s">
        <v>93</v>
      </c>
      <c r="H104" s="150">
        <v>2</v>
      </c>
      <c r="I104" s="152" t="s">
        <v>3747</v>
      </c>
      <c r="J104" s="190" t="s">
        <v>1657</v>
      </c>
      <c r="K104" s="150">
        <v>6</v>
      </c>
      <c r="L104" s="153">
        <f>VLOOKUP(J104,'사업장현황(25하)'!$A$2:$T$1836,13,FALSE)</f>
        <v>3051765342</v>
      </c>
      <c r="M104" s="150" t="str">
        <f>VLOOKUP(J104,'사업장현황(25하)'!$A$2:$T$1836,14,FALSE)</f>
        <v>30517653420</v>
      </c>
      <c r="N104" s="152" t="str">
        <f>VLOOKUP(J104,'사업장현황(25하)'!$A$2:$T$1836,2,FALSE)</f>
        <v>남수현</v>
      </c>
      <c r="O104" s="152" t="str">
        <f>VLOOKUP(J104,'사업장현황(25하)'!$A$2:$T$1836,4,FALSE)</f>
        <v>대전광역시 동구 하소중로 72 (하소동)</v>
      </c>
      <c r="P104" s="150" t="str">
        <f>VLOOKUP(J104,'사업장현황(25하)'!$A$2:$T$1836,6,FALSE)</f>
        <v>042-933-2800</v>
      </c>
      <c r="Q104" s="150" t="str">
        <f>VLOOKUP(J104,'사업장현황(25하)'!$A$2:$T$1836,7,FALSE)</f>
        <v>042-933-2813</v>
      </c>
      <c r="R104" s="150" t="str">
        <f>VLOOKUP(J104,'사업장현황(25하)'!$A$2:$T$1836,8,FALSE)</f>
        <v>남수현</v>
      </c>
      <c r="S104" s="150" t="str">
        <f>VLOOKUP(J104,'사업장현황(25하)'!$A$2:$T$1836,9,FALSE)</f>
        <v>대표</v>
      </c>
      <c r="T104" s="150" t="str">
        <f>VLOOKUP(J104,'사업장현황(25하)'!$A$2:$T$1836,10,FALSE)</f>
        <v>010-5405-3838</v>
      </c>
      <c r="U104" s="152" t="str">
        <f>VLOOKUP(J104,'사업장현황(25하)'!$A$2:$T$1836,12,FALSE)</f>
        <v>samwoo0815@naver.com</v>
      </c>
      <c r="V104" s="217" t="s">
        <v>4163</v>
      </c>
      <c r="W104" s="151" t="s">
        <v>4164</v>
      </c>
      <c r="X104" s="151" t="str">
        <f>VLOOKUP(J104,'사업장현황(25하)'!$A$2:$T$1836,11,FALSE)</f>
        <v>samwoo0815@naver.com</v>
      </c>
      <c r="Y104" s="179"/>
      <c r="Z104" s="180"/>
      <c r="AA104" s="180"/>
      <c r="AB104" s="211"/>
      <c r="AC104" s="155">
        <f t="shared" si="4"/>
        <v>0</v>
      </c>
      <c r="AD104" s="217"/>
      <c r="AE104" s="155"/>
      <c r="AF104" s="217"/>
      <c r="AG104" s="155"/>
      <c r="AH104" s="145">
        <f t="shared" si="5"/>
        <v>0</v>
      </c>
      <c r="AI104" s="156"/>
      <c r="AJ104" s="157" t="s">
        <v>6119</v>
      </c>
      <c r="CE104" s="169"/>
      <c r="CU104" s="170"/>
    </row>
    <row r="105" spans="1:99" s="168" customFormat="1" ht="24.95" customHeight="1">
      <c r="A105" s="158" t="str">
        <f t="shared" si="3"/>
        <v>대-255</v>
      </c>
      <c r="B105" s="150">
        <v>255</v>
      </c>
      <c r="C105" s="150">
        <v>103</v>
      </c>
      <c r="D105" s="313" t="s">
        <v>3977</v>
      </c>
      <c r="E105" s="217">
        <v>45890</v>
      </c>
      <c r="F105" s="217" t="str">
        <f>HLOOKUP(WEEKDAY(E105,2),data!$A$1:$G$2,2)</f>
        <v>(목)</v>
      </c>
      <c r="G105" s="150" t="s">
        <v>2736</v>
      </c>
      <c r="H105" s="150">
        <v>2</v>
      </c>
      <c r="I105" s="152" t="s">
        <v>3747</v>
      </c>
      <c r="J105" s="190" t="s">
        <v>880</v>
      </c>
      <c r="K105" s="150">
        <v>6</v>
      </c>
      <c r="L105" s="153">
        <f>VLOOKUP(J105,'사업장현황(25하)'!$A$2:$T$1836,13,FALSE)</f>
        <v>8557200237</v>
      </c>
      <c r="M105" s="150" t="str">
        <f>VLOOKUP(J105,'사업장현황(25하)'!$A$2:$T$1836,14,FALSE)</f>
        <v>85572002370</v>
      </c>
      <c r="N105" s="152" t="str">
        <f>VLOOKUP(J105,'사업장현황(25하)'!$A$2:$T$1836,2,FALSE)</f>
        <v>한영식 외 1명</v>
      </c>
      <c r="O105" s="152" t="str">
        <f>VLOOKUP(J105,'사업장현황(25하)'!$A$2:$T$1836,4,FALSE)</f>
        <v>대전광역시 동구 안골로 45 (구도동)</v>
      </c>
      <c r="P105" s="150" t="str">
        <f>VLOOKUP(J105,'사업장현황(25하)'!$A$2:$T$1836,6,FALSE)</f>
        <v>042-282-2500</v>
      </c>
      <c r="Q105" s="150" t="str">
        <f>VLOOKUP(J105,'사업장현황(25하)'!$A$2:$T$1836,7,FALSE)</f>
        <v>042-282-2506</v>
      </c>
      <c r="R105" s="150" t="str">
        <f>VLOOKUP(J105,'사업장현황(25하)'!$A$2:$T$1836,8,FALSE)</f>
        <v>한영식</v>
      </c>
      <c r="S105" s="150" t="str">
        <f>VLOOKUP(J105,'사업장현황(25하)'!$A$2:$T$1836,9,FALSE)</f>
        <v>대표</v>
      </c>
      <c r="T105" s="150" t="str">
        <f>VLOOKUP(J105,'사업장현황(25하)'!$A$2:$T$1836,10,FALSE)</f>
        <v>010-3408-9008</v>
      </c>
      <c r="U105" s="152" t="str">
        <f>VLOOKUP(J105,'사업장현황(25하)'!$A$2:$T$1836,12,FALSE)</f>
        <v>gks3408@naver.com</v>
      </c>
      <c r="V105" s="217" t="s">
        <v>4163</v>
      </c>
      <c r="W105" s="151" t="s">
        <v>4164</v>
      </c>
      <c r="X105" s="151" t="str">
        <f>VLOOKUP(J105,'사업장현황(25하)'!$A$2:$T$1836,11,FALSE)</f>
        <v>gks3408@naver.com</v>
      </c>
      <c r="Y105" s="154"/>
      <c r="Z105" s="180"/>
      <c r="AA105" s="180"/>
      <c r="AB105" s="211"/>
      <c r="AC105" s="155">
        <f t="shared" si="4"/>
        <v>0</v>
      </c>
      <c r="AD105" s="217"/>
      <c r="AE105" s="155"/>
      <c r="AF105" s="217"/>
      <c r="AG105" s="155"/>
      <c r="AH105" s="145">
        <f t="shared" si="5"/>
        <v>0</v>
      </c>
      <c r="AI105" s="156"/>
      <c r="AJ105" s="157" t="s">
        <v>6544</v>
      </c>
      <c r="CE105" s="169"/>
      <c r="CU105" s="170"/>
    </row>
    <row r="106" spans="1:99" s="168" customFormat="1" ht="24.95" customHeight="1">
      <c r="A106" s="158" t="str">
        <f t="shared" si="3"/>
        <v>대-256</v>
      </c>
      <c r="B106" s="150">
        <v>256</v>
      </c>
      <c r="C106" s="150">
        <v>104</v>
      </c>
      <c r="D106" s="313" t="s">
        <v>3978</v>
      </c>
      <c r="E106" s="217">
        <v>45890</v>
      </c>
      <c r="F106" s="217" t="str">
        <f>HLOOKUP(WEEKDAY(E106,2),data!$A$1:$G$2,2)</f>
        <v>(목)</v>
      </c>
      <c r="G106" s="150" t="s">
        <v>240</v>
      </c>
      <c r="H106" s="150">
        <v>2</v>
      </c>
      <c r="I106" s="152" t="s">
        <v>3747</v>
      </c>
      <c r="J106" s="190" t="s">
        <v>651</v>
      </c>
      <c r="K106" s="150">
        <v>7</v>
      </c>
      <c r="L106" s="153">
        <f>VLOOKUP(J106,'사업장현황(25하)'!$A$2:$T$1836,13,FALSE)</f>
        <v>7760800156</v>
      </c>
      <c r="M106" s="150" t="str">
        <f>VLOOKUP(J106,'사업장현황(25하)'!$A$2:$T$1836,14,FALSE)</f>
        <v>77608001560</v>
      </c>
      <c r="N106" s="152" t="str">
        <f>VLOOKUP(J106,'사업장현황(25하)'!$A$2:$T$1836,2,FALSE)</f>
        <v>김경순 외 1명</v>
      </c>
      <c r="O106" s="152" t="str">
        <f>VLOOKUP(J106,'사업장현황(25하)'!$A$2:$T$1836,4,FALSE)</f>
        <v>대전광역시 동구 산내로1352번길 15 (낭월동)</v>
      </c>
      <c r="P106" s="150" t="str">
        <f>VLOOKUP(J106,'사업장현황(25하)'!$A$2:$T$1836,6,FALSE)</f>
        <v>042-274-1251</v>
      </c>
      <c r="Q106" s="150" t="str">
        <f>VLOOKUP(J106,'사업장현황(25하)'!$A$2:$T$1836,7,FALSE)</f>
        <v>042-274-1252</v>
      </c>
      <c r="R106" s="150" t="str">
        <f>VLOOKUP(J106,'사업장현황(25하)'!$A$2:$T$1836,8,FALSE)</f>
        <v>김경순</v>
      </c>
      <c r="S106" s="150" t="str">
        <f>VLOOKUP(J106,'사업장현황(25하)'!$A$2:$T$1836,9,FALSE)</f>
        <v>대표</v>
      </c>
      <c r="T106" s="150" t="str">
        <f>VLOOKUP(J106,'사업장현황(25하)'!$A$2:$T$1836,10,FALSE)</f>
        <v>010-5407-9727</v>
      </c>
      <c r="U106" s="152" t="str">
        <f>VLOOKUP(J106,'사업장현황(25하)'!$A$2:$T$1836,12,FALSE)</f>
        <v>pkb9727@hanmail.net</v>
      </c>
      <c r="V106" s="217" t="s">
        <v>4163</v>
      </c>
      <c r="W106" s="151" t="s">
        <v>4164</v>
      </c>
      <c r="X106" s="151" t="str">
        <f>VLOOKUP(J106,'사업장현황(25하)'!$A$2:$T$1836,11,FALSE)</f>
        <v>pkb9727@hanmail.net</v>
      </c>
      <c r="Y106" s="179"/>
      <c r="Z106" s="180"/>
      <c r="AA106" s="180"/>
      <c r="AB106" s="211"/>
      <c r="AC106" s="155">
        <f t="shared" si="4"/>
        <v>0</v>
      </c>
      <c r="AD106" s="217"/>
      <c r="AE106" s="155"/>
      <c r="AF106" s="217"/>
      <c r="AG106" s="155"/>
      <c r="AH106" s="145">
        <f t="shared" si="5"/>
        <v>0</v>
      </c>
      <c r="AI106" s="156"/>
      <c r="AJ106" s="157" t="s">
        <v>7474</v>
      </c>
      <c r="CE106" s="169"/>
      <c r="CU106" s="170"/>
    </row>
    <row r="107" spans="1:99" s="168" customFormat="1" ht="24.95" customHeight="1">
      <c r="A107" s="158" t="str">
        <f t="shared" si="3"/>
        <v>대-257</v>
      </c>
      <c r="B107" s="150">
        <v>257</v>
      </c>
      <c r="C107" s="150">
        <v>105</v>
      </c>
      <c r="D107" s="313" t="s">
        <v>4005</v>
      </c>
      <c r="E107" s="217">
        <v>45891</v>
      </c>
      <c r="F107" s="217" t="str">
        <f>HLOOKUP(WEEKDAY(E107,2),data!$A$1:$G$2,2)</f>
        <v>(금)</v>
      </c>
      <c r="G107" s="150" t="s">
        <v>93</v>
      </c>
      <c r="H107" s="150">
        <v>2</v>
      </c>
      <c r="I107" s="152" t="s">
        <v>3747</v>
      </c>
      <c r="J107" s="190" t="s">
        <v>2078</v>
      </c>
      <c r="K107" s="150">
        <v>11</v>
      </c>
      <c r="L107" s="153">
        <f>VLOOKUP(J107,'사업장현황(25하)'!$A$2:$T$1836,13,FALSE)</f>
        <v>6688601380</v>
      </c>
      <c r="M107" s="150" t="str">
        <f>VLOOKUP(J107,'사업장현황(25하)'!$A$2:$T$1836,14,FALSE)</f>
        <v>66886013800</v>
      </c>
      <c r="N107" s="152" t="str">
        <f>VLOOKUP(J107,'사업장현황(25하)'!$A$2:$T$1836,2,FALSE)</f>
        <v>이창순</v>
      </c>
      <c r="O107" s="152" t="str">
        <f>VLOOKUP(J107,'사업장현황(25하)'!$A$2:$T$1836,4,FALSE)</f>
        <v>대전광역시 대덕구 대덕대로 1403-1 (문평동)</v>
      </c>
      <c r="P107" s="150" t="str">
        <f>VLOOKUP(J107,'사업장현황(25하)'!$A$2:$T$1836,6,FALSE)</f>
        <v>042-933-1515</v>
      </c>
      <c r="Q107" s="150" t="str">
        <f>VLOOKUP(J107,'사업장현황(25하)'!$A$2:$T$1836,7,FALSE)</f>
        <v>042-934-7988</v>
      </c>
      <c r="R107" s="150" t="str">
        <f>VLOOKUP(J107,'사업장현황(25하)'!$A$2:$T$1836,8,FALSE)</f>
        <v>조중훈</v>
      </c>
      <c r="S107" s="150" t="str">
        <f>VLOOKUP(J107,'사업장현황(25하)'!$A$2:$T$1836,9,FALSE)</f>
        <v>관리부장</v>
      </c>
      <c r="T107" s="150" t="str">
        <f>VLOOKUP(J107,'사업장현황(25하)'!$A$2:$T$1836,10,FALSE)</f>
        <v>010-6404-5608</v>
      </c>
      <c r="U107" s="152" t="str">
        <f>VLOOKUP(J107,'사업장현황(25하)'!$A$2:$T$1836,12,FALSE)</f>
        <v>sttj1001@naver.com</v>
      </c>
      <c r="V107" s="217" t="s">
        <v>4163</v>
      </c>
      <c r="W107" s="151" t="s">
        <v>4164</v>
      </c>
      <c r="X107" s="151" t="str">
        <f>VLOOKUP(J107,'사업장현황(25하)'!$A$2:$T$1836,11,FALSE)</f>
        <v>sttj1001@naver.com</v>
      </c>
      <c r="Y107" s="151"/>
      <c r="Z107" s="155"/>
      <c r="AA107" s="155"/>
      <c r="AB107" s="211"/>
      <c r="AC107" s="155">
        <f t="shared" si="4"/>
        <v>0</v>
      </c>
      <c r="AD107" s="217"/>
      <c r="AE107" s="155"/>
      <c r="AF107" s="217"/>
      <c r="AG107" s="155"/>
      <c r="AH107" s="145">
        <f t="shared" si="5"/>
        <v>0</v>
      </c>
      <c r="AI107" s="156"/>
      <c r="AJ107" s="157" t="s">
        <v>6868</v>
      </c>
    </row>
    <row r="108" spans="1:99" s="168" customFormat="1" ht="24.95" customHeight="1">
      <c r="A108" s="158" t="str">
        <f t="shared" si="3"/>
        <v>대-258</v>
      </c>
      <c r="B108" s="150">
        <v>258</v>
      </c>
      <c r="C108" s="150">
        <v>106</v>
      </c>
      <c r="D108" s="313" t="s">
        <v>4006</v>
      </c>
      <c r="E108" s="217">
        <v>45891</v>
      </c>
      <c r="F108" s="217" t="str">
        <f>HLOOKUP(WEEKDAY(E108,2),data!$A$1:$G$2,2)</f>
        <v>(금)</v>
      </c>
      <c r="G108" s="150" t="s">
        <v>2736</v>
      </c>
      <c r="H108" s="150">
        <v>2</v>
      </c>
      <c r="I108" s="152" t="s">
        <v>3747</v>
      </c>
      <c r="J108" s="190" t="s">
        <v>1525</v>
      </c>
      <c r="K108" s="150">
        <v>10</v>
      </c>
      <c r="L108" s="153">
        <f>VLOOKUP(J108,'사업장현황(25하)'!$A$2:$T$1836,13,FALSE)</f>
        <v>3063174189</v>
      </c>
      <c r="M108" s="150" t="str">
        <f>VLOOKUP(J108,'사업장현황(25하)'!$A$2:$T$1836,14,FALSE)</f>
        <v>30631741890</v>
      </c>
      <c r="N108" s="152" t="str">
        <f>VLOOKUP(J108,'사업장현황(25하)'!$A$2:$T$1836,2,FALSE)</f>
        <v>김진호</v>
      </c>
      <c r="O108" s="152" t="str">
        <f>VLOOKUP(J108,'사업장현황(25하)'!$A$2:$T$1836,4,FALSE)</f>
        <v>대전광역시 대덕구 신탄진로 542 (상서동)</v>
      </c>
      <c r="P108" s="150" t="str">
        <f>VLOOKUP(J108,'사업장현황(25하)'!$A$2:$T$1836,6,FALSE)</f>
        <v>042-932-4477</v>
      </c>
      <c r="Q108" s="150" t="str">
        <f>VLOOKUP(J108,'사업장현황(25하)'!$A$2:$T$1836,7,FALSE)</f>
        <v>042-936-4477</v>
      </c>
      <c r="R108" s="150" t="str">
        <f>VLOOKUP(J108,'사업장현황(25하)'!$A$2:$T$1836,8,FALSE)</f>
        <v>김진호</v>
      </c>
      <c r="S108" s="150" t="str">
        <f>VLOOKUP(J108,'사업장현황(25하)'!$A$2:$T$1836,9,FALSE)</f>
        <v>대표</v>
      </c>
      <c r="T108" s="150" t="str">
        <f>VLOOKUP(J108,'사업장현황(25하)'!$A$2:$T$1836,10,FALSE)</f>
        <v>010-5406-6517</v>
      </c>
      <c r="U108" s="152" t="str">
        <f>VLOOKUP(J108,'사업장현황(25하)'!$A$2:$T$1836,12,FALSE)</f>
        <v>khk4477@hanmail.net</v>
      </c>
      <c r="V108" s="217" t="s">
        <v>4163</v>
      </c>
      <c r="W108" s="151" t="s">
        <v>4164</v>
      </c>
      <c r="X108" s="151" t="str">
        <f>VLOOKUP(J108,'사업장현황(25하)'!$A$2:$T$1836,11,FALSE)</f>
        <v>khk4477@hanmail.net</v>
      </c>
      <c r="Y108" s="151"/>
      <c r="Z108" s="155"/>
      <c r="AA108" s="155"/>
      <c r="AB108" s="211"/>
      <c r="AC108" s="155">
        <f t="shared" si="4"/>
        <v>0</v>
      </c>
      <c r="AD108" s="217"/>
      <c r="AE108" s="155"/>
      <c r="AF108" s="217"/>
      <c r="AG108" s="155"/>
      <c r="AH108" s="145">
        <f t="shared" si="5"/>
        <v>0</v>
      </c>
      <c r="AI108" s="156"/>
      <c r="AJ108" s="157" t="s">
        <v>7260</v>
      </c>
    </row>
    <row r="109" spans="1:99" s="168" customFormat="1" ht="24.95" customHeight="1">
      <c r="A109" s="158" t="str">
        <f t="shared" si="3"/>
        <v>대-259</v>
      </c>
      <c r="B109" s="150">
        <v>259</v>
      </c>
      <c r="C109" s="150">
        <v>107</v>
      </c>
      <c r="D109" s="313" t="s">
        <v>4007</v>
      </c>
      <c r="E109" s="217">
        <v>45891</v>
      </c>
      <c r="F109" s="217" t="str">
        <f>HLOOKUP(WEEKDAY(E109,2),data!$A$1:$G$2,2)</f>
        <v>(금)</v>
      </c>
      <c r="G109" s="150" t="s">
        <v>240</v>
      </c>
      <c r="H109" s="150">
        <v>2</v>
      </c>
      <c r="I109" s="152" t="s">
        <v>3747</v>
      </c>
      <c r="J109" s="190" t="s">
        <v>908</v>
      </c>
      <c r="K109" s="150">
        <v>5</v>
      </c>
      <c r="L109" s="153">
        <f>VLOOKUP(J109,'사업장현황(25하)'!$A$2:$T$1836,13,FALSE)</f>
        <v>3148632706</v>
      </c>
      <c r="M109" s="150" t="str">
        <f>VLOOKUP(J109,'사업장현황(25하)'!$A$2:$T$1836,14,FALSE)</f>
        <v>31486327060</v>
      </c>
      <c r="N109" s="152" t="str">
        <f>VLOOKUP(J109,'사업장현황(25하)'!$A$2:$T$1836,2,FALSE)</f>
        <v>박종안</v>
      </c>
      <c r="O109" s="152" t="str">
        <f>VLOOKUP(J109,'사업장현황(25하)'!$A$2:$T$1836,4,FALSE)</f>
        <v>대전광역시 대덕구 상서당1길 22-4 (상서동)</v>
      </c>
      <c r="P109" s="150" t="str">
        <f>VLOOKUP(J109,'사업장현황(25하)'!$A$2:$T$1836,6,FALSE)</f>
        <v>042-535-1096</v>
      </c>
      <c r="Q109" s="150" t="str">
        <f>VLOOKUP(J109,'사업장현황(25하)'!$A$2:$T$1836,7,FALSE)</f>
        <v>042-273-1007</v>
      </c>
      <c r="R109" s="150" t="str">
        <f>VLOOKUP(J109,'사업장현황(25하)'!$A$2:$T$1836,8,FALSE)</f>
        <v>김재봉</v>
      </c>
      <c r="S109" s="150" t="str">
        <f>VLOOKUP(J109,'사업장현황(25하)'!$A$2:$T$1836,9,FALSE)</f>
        <v>상무</v>
      </c>
      <c r="T109" s="150" t="str">
        <f>VLOOKUP(J109,'사업장현황(25하)'!$A$2:$T$1836,10,FALSE)</f>
        <v>010-3805-2840</v>
      </c>
      <c r="U109" s="152" t="str">
        <f>VLOOKUP(J109,'사업장현황(25하)'!$A$2:$T$1836,12,FALSE)</f>
        <v>handolmotors@gmail.com</v>
      </c>
      <c r="V109" s="217" t="s">
        <v>4163</v>
      </c>
      <c r="W109" s="151" t="s">
        <v>4164</v>
      </c>
      <c r="X109" s="151" t="str">
        <f>VLOOKUP(J109,'사업장현황(25하)'!$A$2:$T$1836,11,FALSE)</f>
        <v>HANDOL@hometax.go.kr</v>
      </c>
      <c r="Y109" s="151"/>
      <c r="Z109" s="155"/>
      <c r="AA109" s="155"/>
      <c r="AB109" s="211"/>
      <c r="AC109" s="155">
        <f t="shared" si="4"/>
        <v>0</v>
      </c>
      <c r="AD109" s="217"/>
      <c r="AE109" s="155"/>
      <c r="AF109" s="217"/>
      <c r="AG109" s="155"/>
      <c r="AH109" s="145">
        <f t="shared" si="5"/>
        <v>0</v>
      </c>
      <c r="AI109" s="156"/>
      <c r="AJ109" s="157" t="s">
        <v>7456</v>
      </c>
      <c r="CE109" s="169"/>
      <c r="CU109" s="170"/>
    </row>
    <row r="110" spans="1:99" s="168" customFormat="1" ht="24.95" customHeight="1">
      <c r="A110" s="158" t="str">
        <f t="shared" si="3"/>
        <v>대-260</v>
      </c>
      <c r="B110" s="150">
        <v>260</v>
      </c>
      <c r="C110" s="150">
        <v>108</v>
      </c>
      <c r="D110" s="313" t="s">
        <v>4015</v>
      </c>
      <c r="E110" s="217">
        <v>45894</v>
      </c>
      <c r="F110" s="217" t="str">
        <f>HLOOKUP(WEEKDAY(E110,2),data!$A$1:$G$2,2)</f>
        <v>(월)</v>
      </c>
      <c r="G110" s="150" t="s">
        <v>3871</v>
      </c>
      <c r="H110" s="150">
        <v>2</v>
      </c>
      <c r="I110" s="259" t="s">
        <v>3874</v>
      </c>
      <c r="J110" s="190" t="s">
        <v>3310</v>
      </c>
      <c r="K110" s="150">
        <v>3</v>
      </c>
      <c r="L110" s="153">
        <f>VLOOKUP(J110,'사업장현황(25하)'!$A$2:$T$1836,13,FALSE)</f>
        <v>6158616569</v>
      </c>
      <c r="M110" s="150" t="str">
        <f>VLOOKUP(J110,'사업장현황(25하)'!$A$2:$T$1836,14,FALSE)</f>
        <v>91920267621</v>
      </c>
      <c r="N110" s="152" t="str">
        <f>VLOOKUP(J110,'사업장현황(25하)'!$A$2:$T$1836,2,FALSE)</f>
        <v>최우</v>
      </c>
      <c r="O110" s="152" t="str">
        <f>VLOOKUP(J110,'사업장현황(25하)'!$A$2:$T$1836,4,FALSE)</f>
        <v>세종특별자치시 전의면 동신길 144 (신정리)</v>
      </c>
      <c r="P110" s="150" t="str">
        <f>VLOOKUP(J110,'사업장현황(25하)'!$A$2:$T$1836,6,FALSE)</f>
        <v>044-865-5937</v>
      </c>
      <c r="Q110" s="150" t="str">
        <f>VLOOKUP(J110,'사업장현황(25하)'!$A$2:$T$1836,7,FALSE)</f>
        <v>044-865-5938</v>
      </c>
      <c r="R110" s="150" t="str">
        <f>VLOOKUP(J110,'사업장현황(25하)'!$A$2:$T$1836,8,FALSE)</f>
        <v>홍다영</v>
      </c>
      <c r="S110" s="150" t="str">
        <f>VLOOKUP(J110,'사업장현황(25하)'!$A$2:$T$1836,9,FALSE)</f>
        <v>사원</v>
      </c>
      <c r="T110" s="150" t="str">
        <f>VLOOKUP(J110,'사업장현황(25하)'!$A$2:$T$1836,10,FALSE)</f>
        <v>010-9953-6065</v>
      </c>
      <c r="U110" s="152" t="str">
        <f>VLOOKUP(J110,'사업장현황(25하)'!$A$2:$T$1836,12,FALSE)</f>
        <v>meng3249@naver.com</v>
      </c>
      <c r="V110" s="217">
        <v>45918</v>
      </c>
      <c r="W110" s="151" t="s">
        <v>4162</v>
      </c>
      <c r="X110" s="151" t="str">
        <f>VLOOKUP(J110,'사업장현황(25하)'!$A$2:$T$1836,11,FALSE)</f>
        <v>meng3249@naver.com</v>
      </c>
      <c r="Y110" s="151"/>
      <c r="Z110" s="155"/>
      <c r="AA110" s="155"/>
      <c r="AB110" s="211"/>
      <c r="AC110" s="155">
        <f t="shared" si="4"/>
        <v>0</v>
      </c>
      <c r="AD110" s="217"/>
      <c r="AE110" s="155"/>
      <c r="AF110" s="217"/>
      <c r="AG110" s="155"/>
      <c r="AH110" s="145">
        <f t="shared" si="5"/>
        <v>0</v>
      </c>
      <c r="AI110" s="156"/>
      <c r="AJ110" s="157" t="s">
        <v>6877</v>
      </c>
      <c r="CE110" s="169"/>
      <c r="CU110" s="170"/>
    </row>
    <row r="111" spans="1:99" s="168" customFormat="1" ht="24.95" customHeight="1">
      <c r="A111" s="158" t="str">
        <f t="shared" si="3"/>
        <v>대-261</v>
      </c>
      <c r="B111" s="150">
        <v>261</v>
      </c>
      <c r="C111" s="150">
        <v>109</v>
      </c>
      <c r="D111" s="313" t="s">
        <v>4016</v>
      </c>
      <c r="E111" s="217">
        <v>45894</v>
      </c>
      <c r="F111" s="217" t="str">
        <f>HLOOKUP(WEEKDAY(E111,2),data!$A$1:$G$2,2)</f>
        <v>(월)</v>
      </c>
      <c r="G111" s="150" t="s">
        <v>3938</v>
      </c>
      <c r="H111" s="150">
        <v>2</v>
      </c>
      <c r="I111" s="152" t="s">
        <v>3747</v>
      </c>
      <c r="J111" s="234" t="s">
        <v>1752</v>
      </c>
      <c r="K111" s="150">
        <v>16</v>
      </c>
      <c r="L111" s="153">
        <f>VLOOKUP(J111,'사업장현황(25하)'!$A$2:$T$1836,13,FALSE)</f>
        <v>3148605849</v>
      </c>
      <c r="M111" s="150" t="str">
        <f>VLOOKUP(J111,'사업장현황(25하)'!$A$2:$T$1836,14,FALSE)</f>
        <v>31486058490</v>
      </c>
      <c r="N111" s="152" t="str">
        <f>VLOOKUP(J111,'사업장현황(25하)'!$A$2:$T$1836,2,FALSE)</f>
        <v>안경호, 최한석</v>
      </c>
      <c r="O111" s="152" t="str">
        <f>VLOOKUP(J111,'사업장현황(25하)'!$A$2:$T$1836,4,FALSE)</f>
        <v>대전광역시 서구 계룡로232번길 149 (월평동)</v>
      </c>
      <c r="P111" s="150" t="str">
        <f>VLOOKUP(J111,'사업장현황(25하)'!$A$2:$T$1836,6,FALSE)</f>
        <v>042-528-1800</v>
      </c>
      <c r="Q111" s="150" t="str">
        <f>VLOOKUP(J111,'사업장현황(25하)'!$A$2:$T$1836,7,FALSE)</f>
        <v>042-528-1833</v>
      </c>
      <c r="R111" s="150" t="str">
        <f>VLOOKUP(J111,'사업장현황(25하)'!$A$2:$T$1836,8,FALSE)</f>
        <v>임재세</v>
      </c>
      <c r="S111" s="150" t="str">
        <f>VLOOKUP(J111,'사업장현황(25하)'!$A$2:$T$1836,9,FALSE)</f>
        <v>관리부장</v>
      </c>
      <c r="T111" s="150" t="str">
        <f>VLOOKUP(J111,'사업장현황(25하)'!$A$2:$T$1836,10,FALSE)</f>
        <v>010-2125-3321</v>
      </c>
      <c r="U111" s="152" t="str">
        <f>VLOOKUP(J111,'사업장현황(25하)'!$A$2:$T$1836,12,FALSE)</f>
        <v>hsy05849@gmail.com</v>
      </c>
      <c r="V111" s="217" t="s">
        <v>4204</v>
      </c>
      <c r="W111" s="151" t="s">
        <v>4205</v>
      </c>
      <c r="X111" s="151" t="str">
        <f>VLOOKUP(J111,'사업장현황(25하)'!$A$2:$T$1836,11,FALSE)</f>
        <v>hsy05849@gmail.com</v>
      </c>
      <c r="Y111" s="151"/>
      <c r="Z111" s="155"/>
      <c r="AA111" s="155"/>
      <c r="AB111" s="211"/>
      <c r="AC111" s="155">
        <f t="shared" si="4"/>
        <v>0</v>
      </c>
      <c r="AD111" s="217"/>
      <c r="AE111" s="155"/>
      <c r="AF111" s="217"/>
      <c r="AG111" s="155"/>
      <c r="AH111" s="145">
        <f t="shared" si="5"/>
        <v>0</v>
      </c>
      <c r="AI111" s="156"/>
      <c r="AJ111" s="157" t="s">
        <v>6364</v>
      </c>
      <c r="CE111" s="169"/>
      <c r="CU111" s="170"/>
    </row>
    <row r="112" spans="1:99" s="164" customFormat="1" ht="24.95" customHeight="1">
      <c r="A112" s="158" t="str">
        <f t="shared" si="3"/>
        <v>대-262</v>
      </c>
      <c r="B112" s="150">
        <v>262</v>
      </c>
      <c r="C112" s="150">
        <v>110</v>
      </c>
      <c r="D112" s="313" t="s">
        <v>4017</v>
      </c>
      <c r="E112" s="217">
        <v>45894</v>
      </c>
      <c r="F112" s="217" t="str">
        <f>HLOOKUP(WEEKDAY(E112,2),data!$A$1:$G$2,2)</f>
        <v>(월)</v>
      </c>
      <c r="G112" s="150" t="s">
        <v>3937</v>
      </c>
      <c r="H112" s="150">
        <v>2</v>
      </c>
      <c r="I112" s="152" t="s">
        <v>3747</v>
      </c>
      <c r="J112" s="190" t="s">
        <v>1796</v>
      </c>
      <c r="K112" s="150">
        <v>37</v>
      </c>
      <c r="L112" s="153">
        <f>VLOOKUP(J112,'사업장현황(25하)'!$A$2:$T$1836,13,FALSE)</f>
        <v>3148100193</v>
      </c>
      <c r="M112" s="150" t="str">
        <f>VLOOKUP(J112,'사업장현황(25하)'!$A$2:$T$1836,14,FALSE)</f>
        <v>31481001930</v>
      </c>
      <c r="N112" s="152" t="str">
        <f>VLOOKUP(J112,'사업장현황(25하)'!$A$2:$T$1836,2,FALSE)</f>
        <v>장정민</v>
      </c>
      <c r="O112" s="152" t="str">
        <f>VLOOKUP(J112,'사업장현황(25하)'!$A$2:$T$1836,4,FALSE)</f>
        <v>대전광역시 서구 계룡로 510 (탄방동)</v>
      </c>
      <c r="P112" s="150" t="str">
        <f>VLOOKUP(J112,'사업장현황(25하)'!$A$2:$T$1836,6,FALSE)</f>
        <v>042-523-0033</v>
      </c>
      <c r="Q112" s="150" t="str">
        <f>VLOOKUP(J112,'사업장현황(25하)'!$A$2:$T$1836,7,FALSE)</f>
        <v>042-527-7611</v>
      </c>
      <c r="R112" s="150" t="str">
        <f>VLOOKUP(J112,'사업장현황(25하)'!$A$2:$T$1836,8,FALSE)</f>
        <v>이종대</v>
      </c>
      <c r="S112" s="150" t="str">
        <f>VLOOKUP(J112,'사업장현황(25하)'!$A$2:$T$1836,9,FALSE)</f>
        <v>부장</v>
      </c>
      <c r="T112" s="150" t="str">
        <f>VLOOKUP(J112,'사업장현황(25하)'!$A$2:$T$1836,10,FALSE)</f>
        <v>010-3591-3291</v>
      </c>
      <c r="U112" s="152" t="str">
        <f>VLOOKUP(J112,'사업장현황(25하)'!$A$2:$T$1836,12,FALSE)</f>
        <v>ys001965@naver.com</v>
      </c>
      <c r="V112" s="217" t="s">
        <v>4204</v>
      </c>
      <c r="W112" s="151" t="s">
        <v>4205</v>
      </c>
      <c r="X112" s="151" t="str">
        <f>VLOOKUP(J112,'사업장현황(25하)'!$A$2:$T$1836,11,FALSE)</f>
        <v>ys0033@hometax.go.kr</v>
      </c>
      <c r="Y112" s="151"/>
      <c r="Z112" s="155"/>
      <c r="AA112" s="155"/>
      <c r="AB112" s="211"/>
      <c r="AC112" s="155">
        <f t="shared" si="4"/>
        <v>0</v>
      </c>
      <c r="AD112" s="217"/>
      <c r="AE112" s="155"/>
      <c r="AF112" s="217"/>
      <c r="AG112" s="155"/>
      <c r="AH112" s="145">
        <f t="shared" si="5"/>
        <v>0</v>
      </c>
      <c r="AI112" s="156"/>
      <c r="AJ112" s="157" t="s">
        <v>4908</v>
      </c>
    </row>
    <row r="113" spans="1:99" s="164" customFormat="1" ht="24.95" customHeight="1">
      <c r="A113" s="158" t="str">
        <f t="shared" si="3"/>
        <v>대-263</v>
      </c>
      <c r="B113" s="150">
        <v>263</v>
      </c>
      <c r="C113" s="150">
        <v>111</v>
      </c>
      <c r="D113" s="313" t="s">
        <v>4018</v>
      </c>
      <c r="E113" s="217">
        <v>45894</v>
      </c>
      <c r="F113" s="217" t="str">
        <f>HLOOKUP(WEEKDAY(E113,2),data!$A$1:$G$2,2)</f>
        <v>(월)</v>
      </c>
      <c r="G113" s="150" t="s">
        <v>3939</v>
      </c>
      <c r="H113" s="150">
        <v>2</v>
      </c>
      <c r="I113" s="152" t="s">
        <v>3747</v>
      </c>
      <c r="J113" s="172" t="s">
        <v>1502</v>
      </c>
      <c r="K113" s="150">
        <v>13</v>
      </c>
      <c r="L113" s="153">
        <f>VLOOKUP(J113,'사업장현황(25하)'!$A$2:$T$1836,13,FALSE)</f>
        <v>3142222133</v>
      </c>
      <c r="M113" s="150" t="str">
        <f>VLOOKUP(J113,'사업장현황(25하)'!$A$2:$T$1836,14,FALSE)</f>
        <v>31422221330</v>
      </c>
      <c r="N113" s="152" t="str">
        <f>VLOOKUP(J113,'사업장현황(25하)'!$A$2:$T$1836,2,FALSE)</f>
        <v>강명근</v>
      </c>
      <c r="O113" s="152" t="str">
        <f>VLOOKUP(J113,'사업장현황(25하)'!$A$2:$T$1836,4,FALSE)</f>
        <v>대전광역시 유성구 학하북로 65 (학하동)</v>
      </c>
      <c r="P113" s="150" t="str">
        <f>VLOOKUP(J113,'사업장현황(25하)'!$A$2:$T$1836,6,FALSE)</f>
        <v>042-826-8572</v>
      </c>
      <c r="Q113" s="150" t="str">
        <f>VLOOKUP(J113,'사업장현황(25하)'!$A$2:$T$1836,7,FALSE)</f>
        <v>042-826-8574</v>
      </c>
      <c r="R113" s="150" t="str">
        <f>VLOOKUP(J113,'사업장현황(25하)'!$A$2:$T$1836,8,FALSE)</f>
        <v>강명근</v>
      </c>
      <c r="S113" s="150" t="str">
        <f>VLOOKUP(J113,'사업장현황(25하)'!$A$2:$T$1836,9,FALSE)</f>
        <v>대표</v>
      </c>
      <c r="T113" s="150" t="str">
        <f>VLOOKUP(J113,'사업장현황(25하)'!$A$2:$T$1836,10,FALSE)</f>
        <v>010-5401-4376</v>
      </c>
      <c r="U113" s="152" t="str">
        <f>VLOOKUP(J113,'사업장현황(25하)'!$A$2:$T$1836,12,FALSE)</f>
        <v>myungw2020@naver.vcom</v>
      </c>
      <c r="V113" s="217" t="s">
        <v>4204</v>
      </c>
      <c r="W113" s="151" t="s">
        <v>4205</v>
      </c>
      <c r="X113" s="151" t="str">
        <f>VLOOKUP(J113,'사업장현황(25하)'!$A$2:$T$1836,11,FALSE)</f>
        <v>myungw2020@naver.vcom</v>
      </c>
      <c r="Y113" s="151"/>
      <c r="Z113" s="155"/>
      <c r="AA113" s="155"/>
      <c r="AB113" s="211"/>
      <c r="AC113" s="155">
        <f t="shared" si="4"/>
        <v>0</v>
      </c>
      <c r="AD113" s="217"/>
      <c r="AE113" s="155"/>
      <c r="AF113" s="217"/>
      <c r="AG113" s="155"/>
      <c r="AH113" s="145">
        <f t="shared" si="5"/>
        <v>0</v>
      </c>
      <c r="AI113" s="156"/>
      <c r="AJ113" s="157" t="s">
        <v>5967</v>
      </c>
    </row>
    <row r="114" spans="1:99" s="168" customFormat="1" ht="24.95" customHeight="1">
      <c r="A114" s="158" t="str">
        <f t="shared" si="3"/>
        <v>대-264</v>
      </c>
      <c r="B114" s="150">
        <v>264</v>
      </c>
      <c r="C114" s="150">
        <v>112</v>
      </c>
      <c r="D114" s="313" t="s">
        <v>4019</v>
      </c>
      <c r="E114" s="217">
        <v>45894</v>
      </c>
      <c r="F114" s="217" t="str">
        <f>HLOOKUP(WEEKDAY(E114,2),data!$A$1:$G$2,2)</f>
        <v>(월)</v>
      </c>
      <c r="G114" s="150" t="s">
        <v>3944</v>
      </c>
      <c r="H114" s="150">
        <v>2</v>
      </c>
      <c r="I114" s="259" t="s">
        <v>3945</v>
      </c>
      <c r="J114" s="172" t="s">
        <v>3946</v>
      </c>
      <c r="K114" s="150">
        <v>7</v>
      </c>
      <c r="L114" s="153">
        <f>VLOOKUP(J114,'사업장현황(25하)'!$A$2:$T$1836,13,FALSE)</f>
        <v>3188102999</v>
      </c>
      <c r="M114" s="150" t="str">
        <f>VLOOKUP(J114,'사업장현황(25하)'!$A$2:$T$1836,14,FALSE)</f>
        <v>31881029990</v>
      </c>
      <c r="N114" s="152" t="str">
        <f>VLOOKUP(J114,'사업장현황(25하)'!$A$2:$T$1836,2,FALSE)</f>
        <v>백연옥</v>
      </c>
      <c r="O114" s="152" t="str">
        <f>VLOOKUP(J114,'사업장현황(25하)'!$A$2:$T$1836,4,FALSE)</f>
        <v>대전광역시 유성구 원계산로 238-33 (계산동)</v>
      </c>
      <c r="P114" s="150" t="str">
        <f>VLOOKUP(J114,'사업장현황(25하)'!$A$2:$T$1836,6,FALSE)</f>
        <v>042-867-7400</v>
      </c>
      <c r="Q114" s="150" t="str">
        <f>VLOOKUP(J114,'사업장현황(25하)'!$A$2:$T$1836,7,FALSE)</f>
        <v>042-867-7500</v>
      </c>
      <c r="R114" s="150" t="str">
        <f>VLOOKUP(J114,'사업장현황(25하)'!$A$2:$T$1836,8,FALSE)</f>
        <v>백연옥</v>
      </c>
      <c r="S114" s="150" t="str">
        <f>VLOOKUP(J114,'사업장현황(25하)'!$A$2:$T$1836,9,FALSE)</f>
        <v>대표</v>
      </c>
      <c r="T114" s="150" t="str">
        <f>VLOOKUP(J114,'사업장현황(25하)'!$A$2:$T$1836,10,FALSE)</f>
        <v>010-5455-7790</v>
      </c>
      <c r="U114" s="152" t="str">
        <f>VLOOKUP(J114,'사업장현황(25하)'!$A$2:$T$1836,12,FALSE)</f>
        <v>citrine4@naver.com</v>
      </c>
      <c r="V114" s="217" t="s">
        <v>4204</v>
      </c>
      <c r="W114" s="151" t="s">
        <v>4205</v>
      </c>
      <c r="X114" s="151" t="str">
        <f>VLOOKUP(J114,'사업장현황(25하)'!$A$2:$T$1836,11,FALSE)</f>
        <v>dalo7400@hometax.go.kr</v>
      </c>
      <c r="Y114" s="151"/>
      <c r="Z114" s="166"/>
      <c r="AA114" s="166"/>
      <c r="AB114" s="211"/>
      <c r="AC114" s="155">
        <f t="shared" si="4"/>
        <v>0</v>
      </c>
      <c r="AD114" s="217"/>
      <c r="AE114" s="155"/>
      <c r="AF114" s="217"/>
      <c r="AG114" s="155"/>
      <c r="AH114" s="145">
        <f t="shared" si="5"/>
        <v>0</v>
      </c>
      <c r="AI114" s="156"/>
      <c r="AJ114" s="157" t="s">
        <v>6664</v>
      </c>
    </row>
    <row r="115" spans="1:99" s="168" customFormat="1" ht="24.95" customHeight="1">
      <c r="A115" s="158" t="str">
        <f t="shared" si="3"/>
        <v>대-265</v>
      </c>
      <c r="B115" s="150">
        <v>265</v>
      </c>
      <c r="C115" s="150">
        <v>113</v>
      </c>
      <c r="D115" s="313" t="s">
        <v>4022</v>
      </c>
      <c r="E115" s="217">
        <v>45895</v>
      </c>
      <c r="F115" s="217" t="str">
        <f>HLOOKUP(WEEKDAY(E115,2),data!$A$1:$G$2,2)</f>
        <v>(화)</v>
      </c>
      <c r="G115" s="150" t="s">
        <v>3719</v>
      </c>
      <c r="H115" s="150">
        <v>2</v>
      </c>
      <c r="I115" s="259" t="s">
        <v>3945</v>
      </c>
      <c r="J115" s="190" t="s">
        <v>7621</v>
      </c>
      <c r="K115" s="150">
        <v>5</v>
      </c>
      <c r="L115" s="153" t="str">
        <f>VLOOKUP(J115,'사업장현황(25하)'!$A$2:$T$1836,13,FALSE)</f>
        <v>825-88-02399</v>
      </c>
      <c r="M115" s="150">
        <f>VLOOKUP(J115,'사업장현황(25하)'!$A$2:$T$1836,14,FALSE)</f>
        <v>82588023990</v>
      </c>
      <c r="N115" s="152" t="str">
        <f>VLOOKUP(J115,'사업장현황(25하)'!$A$2:$T$1836,2,FALSE)</f>
        <v>이희철</v>
      </c>
      <c r="O115" s="152" t="str">
        <f>VLOOKUP(J115,'사업장현황(25하)'!$A$2:$T$1836,4,FALSE)</f>
        <v>충청남도 금산군 금산읍 인삼로 216 (신대리, 조은자동차서비스)</v>
      </c>
      <c r="P115" s="150" t="str">
        <f>VLOOKUP(J115,'사업장현황(25하)'!$A$2:$T$1836,6,FALSE)</f>
        <v>041-751-7600</v>
      </c>
      <c r="Q115" s="150" t="str">
        <f>VLOOKUP(J115,'사업장현황(25하)'!$A$2:$T$1836,7,FALSE)</f>
        <v>041-751-2494</v>
      </c>
      <c r="R115" s="150" t="str">
        <f>VLOOKUP(J115,'사업장현황(25하)'!$A$2:$T$1836,8,FALSE)</f>
        <v>이희철</v>
      </c>
      <c r="S115" s="150" t="str">
        <f>VLOOKUP(J115,'사업장현황(25하)'!$A$2:$T$1836,9,FALSE)</f>
        <v>대표</v>
      </c>
      <c r="T115" s="150" t="str">
        <f>VLOOKUP(J115,'사업장현황(25하)'!$A$2:$T$1836,10,FALSE)</f>
        <v>010-9286-6932</v>
      </c>
      <c r="U115" s="152" t="str">
        <f>VLOOKUP(J115,'사업장현황(25하)'!$A$2:$T$1836,12,FALSE)</f>
        <v>yeynav@naver.com</v>
      </c>
      <c r="V115" s="217">
        <v>45924</v>
      </c>
      <c r="W115" s="151" t="s">
        <v>4210</v>
      </c>
      <c r="X115" s="151" t="str">
        <f>VLOOKUP(J115,'사업장현황(25하)'!$A$2:$T$1836,11,FALSE)</f>
        <v>yeynav@naver.com</v>
      </c>
      <c r="Y115" s="151"/>
      <c r="Z115" s="155"/>
      <c r="AA115" s="155"/>
      <c r="AB115" s="211"/>
      <c r="AC115" s="155">
        <f t="shared" si="4"/>
        <v>0</v>
      </c>
      <c r="AD115" s="217"/>
      <c r="AE115" s="155"/>
      <c r="AF115" s="217"/>
      <c r="AG115" s="155"/>
      <c r="AH115" s="145">
        <f t="shared" si="5"/>
        <v>0</v>
      </c>
      <c r="AI115" s="156"/>
      <c r="AJ115" s="157" t="s">
        <v>5430</v>
      </c>
    </row>
    <row r="116" spans="1:99" s="168" customFormat="1" ht="24.95" customHeight="1">
      <c r="A116" s="158" t="str">
        <f t="shared" si="3"/>
        <v>대-266</v>
      </c>
      <c r="B116" s="150">
        <v>266</v>
      </c>
      <c r="C116" s="150">
        <v>114</v>
      </c>
      <c r="D116" s="313" t="s">
        <v>4038</v>
      </c>
      <c r="E116" s="217">
        <v>45896</v>
      </c>
      <c r="F116" s="217" t="str">
        <f>HLOOKUP(WEEKDAY(E116,2),data!$A$1:$G$2,2)</f>
        <v>(수)</v>
      </c>
      <c r="G116" s="150" t="s">
        <v>3947</v>
      </c>
      <c r="H116" s="150">
        <v>2</v>
      </c>
      <c r="I116" s="152" t="s">
        <v>4039</v>
      </c>
      <c r="J116" s="190" t="s">
        <v>2281</v>
      </c>
      <c r="K116" s="150">
        <v>50</v>
      </c>
      <c r="L116" s="153">
        <f>VLOOKUP(J116,'사업장현황(25하)'!$A$2:$T$1836,13,FALSE)</f>
        <v>2048203788</v>
      </c>
      <c r="M116" s="150" t="str">
        <f>VLOOKUP(J116,'사업장현황(25하)'!$A$2:$T$1836,14,FALSE)</f>
        <v>20482037880</v>
      </c>
      <c r="N116" s="152" t="str">
        <f>VLOOKUP(J116,'사업장현황(25하)'!$A$2:$T$1836,2,FALSE)</f>
        <v>황태국</v>
      </c>
      <c r="O116" s="152" t="str">
        <f>VLOOKUP(J116,'사업장현황(25하)'!$A$2:$T$1836,4,FALSE)</f>
        <v>대전광역시 유성구 북유성대로 188 (죽동)</v>
      </c>
      <c r="P116" s="150" t="str">
        <f>VLOOKUP(J116,'사업장현황(25하)'!$A$2:$T$1836,6,FALSE)</f>
        <v>042-824-8360</v>
      </c>
      <c r="Q116" s="150" t="str">
        <f>VLOOKUP(J116,'사업장현황(25하)'!$A$2:$T$1836,7,FALSE)</f>
        <v>042-824-8365</v>
      </c>
      <c r="R116" s="150" t="str">
        <f>VLOOKUP(J116,'사업장현황(25하)'!$A$2:$T$1836,8,FALSE)</f>
        <v>김수빈</v>
      </c>
      <c r="S116" s="150">
        <f>VLOOKUP(J116,'사업장현황(25하)'!$A$2:$T$1836,9,FALSE)</f>
        <v>0</v>
      </c>
      <c r="T116" s="150" t="str">
        <f>VLOOKUP(J116,'사업장현황(25하)'!$A$2:$T$1836,10,FALSE)</f>
        <v>010-4201-4275</v>
      </c>
      <c r="U116" s="152" t="str">
        <f>VLOOKUP(J116,'사업장현황(25하)'!$A$2:$T$1836,12,FALSE)</f>
        <v>sbkim2@smlab.co.kr</v>
      </c>
      <c r="V116" s="217">
        <v>45925</v>
      </c>
      <c r="W116" s="151" t="s">
        <v>2736</v>
      </c>
      <c r="X116" s="151" t="str">
        <f>VLOOKUP(J116,'사업장현황(25하)'!$A$2:$T$1836,11,FALSE)</f>
        <v>sbkim2@smlab.co.kr</v>
      </c>
      <c r="Y116" s="151"/>
      <c r="Z116" s="155"/>
      <c r="AA116" s="155"/>
      <c r="AB116" s="211"/>
      <c r="AC116" s="155">
        <f t="shared" si="4"/>
        <v>0</v>
      </c>
      <c r="AD116" s="217"/>
      <c r="AE116" s="155"/>
      <c r="AF116" s="217"/>
      <c r="AG116" s="155"/>
      <c r="AH116" s="145">
        <f t="shared" si="5"/>
        <v>0</v>
      </c>
      <c r="AI116" s="156"/>
      <c r="AJ116" s="157" t="s">
        <v>6535</v>
      </c>
    </row>
    <row r="117" spans="1:99" s="168" customFormat="1" ht="24.95" customHeight="1">
      <c r="A117" s="158" t="str">
        <f t="shared" si="3"/>
        <v>대-267</v>
      </c>
      <c r="B117" s="150">
        <v>267</v>
      </c>
      <c r="C117" s="150">
        <v>115</v>
      </c>
      <c r="D117" s="313" t="s">
        <v>4050</v>
      </c>
      <c r="E117" s="217">
        <v>45897</v>
      </c>
      <c r="F117" s="217" t="str">
        <f>HLOOKUP(WEEKDAY(E117,2),data!$A$1:$G$2,2)</f>
        <v>(목)</v>
      </c>
      <c r="G117" s="150" t="s">
        <v>3718</v>
      </c>
      <c r="H117" s="150">
        <v>2</v>
      </c>
      <c r="I117" s="259" t="s">
        <v>3802</v>
      </c>
      <c r="J117" s="190" t="s">
        <v>4051</v>
      </c>
      <c r="K117" s="150">
        <v>3</v>
      </c>
      <c r="L117" s="153" t="str">
        <f>VLOOKUP(J117,'사업장현황(25하)'!$A$2:$T$1836,13,FALSE)</f>
        <v>588-81-00474</v>
      </c>
      <c r="M117" s="150">
        <f>VLOOKUP(J117,'사업장현황(25하)'!$A$2:$T$1836,14,FALSE)</f>
        <v>58881004746</v>
      </c>
      <c r="N117" s="152" t="str">
        <f>VLOOKUP(J117,'사업장현황(25하)'!$A$2:$T$1836,2,FALSE)</f>
        <v>조중구</v>
      </c>
      <c r="O117" s="152" t="str">
        <f>VLOOKUP(J117,'사업장현황(25하)'!$A$2:$T$1836,4,FALSE)</f>
        <v>충청남도 공주시 남공주산단길 210 (검상동)</v>
      </c>
      <c r="P117" s="150">
        <f>VLOOKUP(J117,'사업장현황(25하)'!$A$2:$T$1836,6,FALSE)</f>
        <v>0</v>
      </c>
      <c r="Q117" s="150">
        <f>VLOOKUP(J117,'사업장현황(25하)'!$A$2:$T$1836,7,FALSE)</f>
        <v>0</v>
      </c>
      <c r="R117" s="150" t="str">
        <f>VLOOKUP(J117,'사업장현황(25하)'!$A$2:$T$1836,8,FALSE)</f>
        <v>천연화</v>
      </c>
      <c r="S117" s="150" t="str">
        <f>VLOOKUP(J117,'사업장현황(25하)'!$A$2:$T$1836,9,FALSE)</f>
        <v>고문</v>
      </c>
      <c r="T117" s="150" t="str">
        <f>VLOOKUP(J117,'사업장현황(25하)'!$A$2:$T$1836,10,FALSE)</f>
        <v>010-4471-2435</v>
      </c>
      <c r="U117" s="152" t="str">
        <f>VLOOKUP(J117,'사업장현황(25하)'!$A$2:$T$1836,12,FALSE)</f>
        <v>cyh403@h1group.co.kr</v>
      </c>
      <c r="V117" s="217">
        <v>45925</v>
      </c>
      <c r="W117" s="151" t="s">
        <v>4236</v>
      </c>
      <c r="X117" s="151">
        <f>VLOOKUP(J117,'사업장현황(25하)'!$A$2:$T$1836,11,FALSE)</f>
        <v>0</v>
      </c>
      <c r="Y117" s="151"/>
      <c r="Z117" s="155"/>
      <c r="AA117" s="155"/>
      <c r="AB117" s="211"/>
      <c r="AC117" s="155">
        <f t="shared" si="4"/>
        <v>0</v>
      </c>
      <c r="AD117" s="217"/>
      <c r="AE117" s="155"/>
      <c r="AF117" s="217"/>
      <c r="AG117" s="155"/>
      <c r="AH117" s="145">
        <f t="shared" si="5"/>
        <v>0</v>
      </c>
      <c r="AI117" s="156"/>
      <c r="AJ117" s="157" t="s">
        <v>6911</v>
      </c>
    </row>
    <row r="118" spans="1:99" s="168" customFormat="1" ht="24.95" customHeight="1">
      <c r="A118" s="158" t="str">
        <f t="shared" si="3"/>
        <v>대-268</v>
      </c>
      <c r="B118" s="150">
        <v>268</v>
      </c>
      <c r="C118" s="150">
        <v>116</v>
      </c>
      <c r="D118" s="313" t="s">
        <v>4061</v>
      </c>
      <c r="E118" s="217">
        <v>45902</v>
      </c>
      <c r="F118" s="217" t="str">
        <f>HLOOKUP(WEEKDAY(E118,2),data!$A$1:$G$2,2)</f>
        <v>(화)</v>
      </c>
      <c r="G118" s="150" t="s">
        <v>2735</v>
      </c>
      <c r="H118" s="150">
        <v>2</v>
      </c>
      <c r="I118" s="259" t="s">
        <v>3722</v>
      </c>
      <c r="J118" s="190" t="s">
        <v>1296</v>
      </c>
      <c r="K118" s="150">
        <v>45</v>
      </c>
      <c r="L118" s="153">
        <f>VLOOKUP(J118,'사업장현황(25하)'!$A$2:$T$1836,13,FALSE)</f>
        <v>3148626446</v>
      </c>
      <c r="M118" s="150" t="str">
        <f>VLOOKUP(J118,'사업장현황(25하)'!$A$2:$T$1836,14,FALSE)</f>
        <v>31486264460</v>
      </c>
      <c r="N118" s="152" t="str">
        <f>VLOOKUP(J118,'사업장현황(25하)'!$A$2:$T$1836,2,FALSE)</f>
        <v>전긍수</v>
      </c>
      <c r="O118" s="152" t="str">
        <f>VLOOKUP(J118,'사업장현황(25하)'!$A$2:$T$1836,4,FALSE)</f>
        <v>대전광역시 서구 둔산남로 50 (탄방동)</v>
      </c>
      <c r="P118" s="150" t="str">
        <f>VLOOKUP(J118,'사업장현황(25하)'!$A$2:$T$1836,6,FALSE)</f>
        <v>042-620-7017</v>
      </c>
      <c r="Q118" s="150" t="str">
        <f>VLOOKUP(J118,'사업장현황(25하)'!$A$2:$T$1836,7,FALSE)</f>
        <v>042-620-7099</v>
      </c>
      <c r="R118" s="150" t="str">
        <f>VLOOKUP(J118,'사업장현황(25하)'!$A$2:$T$1836,8,FALSE)</f>
        <v>송수호</v>
      </c>
      <c r="S118" s="150">
        <f>VLOOKUP(J118,'사업장현황(25하)'!$A$2:$T$1836,9,FALSE)</f>
        <v>0</v>
      </c>
      <c r="T118" s="150" t="str">
        <f>VLOOKUP(J118,'사업장현황(25하)'!$A$2:$T$1836,10,FALSE)</f>
        <v>010-2217-8803</v>
      </c>
      <c r="U118" s="152" t="str">
        <f>VLOOKUP(J118,'사업장현황(25하)'!$A$2:$T$1836,12,FALSE)</f>
        <v>ssh@jlrmotors.co.kr</v>
      </c>
      <c r="V118" s="217"/>
      <c r="W118" s="151"/>
      <c r="X118" s="151" t="str">
        <f>VLOOKUP(J118,'사업장현황(25하)'!$A$2:$T$1836,11,FALSE)</f>
        <v>ssh@jlrmotors.co.kr</v>
      </c>
      <c r="Y118" s="151"/>
      <c r="Z118" s="155"/>
      <c r="AA118" s="155"/>
      <c r="AB118" s="211"/>
      <c r="AC118" s="155">
        <f t="shared" si="4"/>
        <v>0</v>
      </c>
      <c r="AD118" s="217"/>
      <c r="AE118" s="155"/>
      <c r="AF118" s="217"/>
      <c r="AG118" s="155"/>
      <c r="AH118" s="145">
        <f t="shared" si="5"/>
        <v>0</v>
      </c>
      <c r="AI118" s="156"/>
      <c r="AJ118" s="157" t="s">
        <v>5423</v>
      </c>
      <c r="CE118" s="169"/>
      <c r="CU118" s="170"/>
    </row>
    <row r="119" spans="1:99" s="168" customFormat="1" ht="24.95" customHeight="1">
      <c r="A119" s="158" t="str">
        <f t="shared" si="3"/>
        <v>대-269</v>
      </c>
      <c r="B119" s="150">
        <v>269</v>
      </c>
      <c r="C119" s="150">
        <v>117</v>
      </c>
      <c r="D119" s="313" t="s">
        <v>4062</v>
      </c>
      <c r="E119" s="217">
        <v>45902</v>
      </c>
      <c r="F119" s="217" t="str">
        <f>HLOOKUP(WEEKDAY(E119,2),data!$A$1:$G$2,2)</f>
        <v>(화)</v>
      </c>
      <c r="G119" s="150" t="s">
        <v>2738</v>
      </c>
      <c r="H119" s="150">
        <v>2</v>
      </c>
      <c r="I119" s="259" t="s">
        <v>3722</v>
      </c>
      <c r="J119" s="190" t="s">
        <v>1300</v>
      </c>
      <c r="K119" s="150">
        <v>8</v>
      </c>
      <c r="L119" s="153">
        <f>VLOOKUP(J119,'사업장현황(25하)'!$A$2:$T$1836,13,FALSE)</f>
        <v>6330601626</v>
      </c>
      <c r="M119" s="150" t="str">
        <f>VLOOKUP(J119,'사업장현황(25하)'!$A$2:$T$1836,14,FALSE)</f>
        <v>63306016260</v>
      </c>
      <c r="N119" s="152" t="str">
        <f>VLOOKUP(J119,'사업장현황(25하)'!$A$2:$T$1836,2,FALSE)</f>
        <v>이광림</v>
      </c>
      <c r="O119" s="152" t="str">
        <f>VLOOKUP(J119,'사업장현황(25하)'!$A$2:$T$1836,4,FALSE)</f>
        <v>대전광역시 유성구 유성대로 486 (복용동)</v>
      </c>
      <c r="P119" s="150" t="str">
        <f>VLOOKUP(J119,'사업장현황(25하)'!$A$2:$T$1836,6,FALSE)</f>
        <v>042-710-7866</v>
      </c>
      <c r="Q119" s="150" t="str">
        <f>VLOOKUP(J119,'사업장현황(25하)'!$A$2:$T$1836,7,FALSE)</f>
        <v>042-710-7867</v>
      </c>
      <c r="R119" s="150" t="str">
        <f>VLOOKUP(J119,'사업장현황(25하)'!$A$2:$T$1836,8,FALSE)</f>
        <v>이광림</v>
      </c>
      <c r="S119" s="150" t="str">
        <f>VLOOKUP(J119,'사업장현황(25하)'!$A$2:$T$1836,9,FALSE)</f>
        <v>대표</v>
      </c>
      <c r="T119" s="150" t="str">
        <f>VLOOKUP(J119,'사업장현황(25하)'!$A$2:$T$1836,10,FALSE)</f>
        <v>010-8800-6866</v>
      </c>
      <c r="U119" s="152" t="str">
        <f>VLOOKUP(J119,'사업장현황(25하)'!$A$2:$T$1836,12,FALSE)</f>
        <v>rhkdfla7878@naver.com</v>
      </c>
      <c r="V119" s="217"/>
      <c r="W119" s="151"/>
      <c r="X119" s="151" t="str">
        <f>VLOOKUP(J119,'사업장현황(25하)'!$A$2:$T$1836,11,FALSE)</f>
        <v>rhkdfla7878@naver.com</v>
      </c>
      <c r="Y119" s="151"/>
      <c r="Z119" s="155"/>
      <c r="AA119" s="155"/>
      <c r="AB119" s="211"/>
      <c r="AC119" s="155">
        <f t="shared" si="4"/>
        <v>0</v>
      </c>
      <c r="AD119" s="217"/>
      <c r="AE119" s="155"/>
      <c r="AF119" s="217"/>
      <c r="AG119" s="155"/>
      <c r="AH119" s="145">
        <f t="shared" si="5"/>
        <v>0</v>
      </c>
      <c r="AI119" s="156"/>
      <c r="AJ119" s="157" t="s">
        <v>6452</v>
      </c>
      <c r="CE119" s="169"/>
      <c r="CU119" s="170"/>
    </row>
    <row r="120" spans="1:99" s="168" customFormat="1" ht="24.95" customHeight="1">
      <c r="A120" s="158" t="str">
        <f t="shared" si="3"/>
        <v>대-270</v>
      </c>
      <c r="B120" s="150">
        <v>270</v>
      </c>
      <c r="C120" s="150">
        <v>118</v>
      </c>
      <c r="D120" s="313" t="s">
        <v>4062</v>
      </c>
      <c r="E120" s="217">
        <v>45902</v>
      </c>
      <c r="F120" s="217" t="str">
        <f>HLOOKUP(WEEKDAY(E120,2),data!$A$1:$G$2,2)</f>
        <v>(화)</v>
      </c>
      <c r="G120" s="150" t="s">
        <v>2736</v>
      </c>
      <c r="H120" s="150">
        <v>2</v>
      </c>
      <c r="I120" s="152" t="s">
        <v>3722</v>
      </c>
      <c r="J120" s="190" t="s">
        <v>4003</v>
      </c>
      <c r="K120" s="150">
        <v>2</v>
      </c>
      <c r="L120" s="153">
        <f>VLOOKUP(J120,'사업장현황(25하)'!$A$2:$T$1836,13,FALSE)</f>
        <v>3052115155</v>
      </c>
      <c r="M120" s="150" t="str">
        <f>VLOOKUP(J120,'사업장현황(25하)'!$A$2:$T$1836,14,FALSE)</f>
        <v>30521151550</v>
      </c>
      <c r="N120" s="152" t="str">
        <f>VLOOKUP(J120,'사업장현황(25하)'!$A$2:$T$1836,2,FALSE)</f>
        <v>이규희</v>
      </c>
      <c r="O120" s="152" t="str">
        <f>VLOOKUP(J120,'사업장현황(25하)'!$A$2:$T$1836,4,FALSE)</f>
        <v>대전광역시 대덕구 대전로1397번안길 67 (읍내동)</v>
      </c>
      <c r="P120" s="150" t="str">
        <f>VLOOKUP(J120,'사업장현황(25하)'!$A$2:$T$1836,6,FALSE)</f>
        <v>042-633-7182</v>
      </c>
      <c r="Q120" s="150" t="str">
        <f>VLOOKUP(J120,'사업장현황(25하)'!$A$2:$T$1836,7,FALSE)</f>
        <v>042-633-7184</v>
      </c>
      <c r="R120" s="150" t="str">
        <f>VLOOKUP(J120,'사업장현황(25하)'!$A$2:$T$1836,8,FALSE)</f>
        <v>이규희</v>
      </c>
      <c r="S120" s="150" t="str">
        <f>VLOOKUP(J120,'사업장현황(25하)'!$A$2:$T$1836,9,FALSE)</f>
        <v>대표</v>
      </c>
      <c r="T120" s="150" t="str">
        <f>VLOOKUP(J120,'사업장현황(25하)'!$A$2:$T$1836,10,FALSE)</f>
        <v>010-5403-1513</v>
      </c>
      <c r="U120" s="152" t="str">
        <f>VLOOKUP(J120,'사업장현황(25하)'!$A$2:$T$1836,12,FALSE)</f>
        <v>gosi67@naver.com</v>
      </c>
      <c r="V120" s="217">
        <v>45930</v>
      </c>
      <c r="W120" s="151" t="s">
        <v>4219</v>
      </c>
      <c r="X120" s="151" t="str">
        <f>VLOOKUP(J120,'사업장현황(25하)'!$A$2:$T$1836,11,FALSE)</f>
        <v>gosi67@naver.com</v>
      </c>
      <c r="Y120" s="151"/>
      <c r="Z120" s="155"/>
      <c r="AA120" s="155"/>
      <c r="AB120" s="211"/>
      <c r="AC120" s="155">
        <f t="shared" si="4"/>
        <v>0</v>
      </c>
      <c r="AD120" s="217"/>
      <c r="AE120" s="155"/>
      <c r="AF120" s="217"/>
      <c r="AG120" s="155"/>
      <c r="AH120" s="145">
        <f t="shared" si="5"/>
        <v>0</v>
      </c>
      <c r="AI120" s="156"/>
      <c r="AJ120" s="157" t="s">
        <v>5637</v>
      </c>
      <c r="CE120" s="169"/>
      <c r="CU120" s="170"/>
    </row>
    <row r="121" spans="1:99" s="164" customFormat="1" ht="24.95" customHeight="1">
      <c r="A121" s="158" t="str">
        <f t="shared" si="3"/>
        <v>대-271</v>
      </c>
      <c r="B121" s="150">
        <v>271</v>
      </c>
      <c r="C121" s="150">
        <v>119</v>
      </c>
      <c r="D121" s="313" t="s">
        <v>4063</v>
      </c>
      <c r="E121" s="217">
        <v>45902</v>
      </c>
      <c r="F121" s="217" t="str">
        <f>HLOOKUP(WEEKDAY(E121,2),data!$A$1:$G$2,2)</f>
        <v>(화)</v>
      </c>
      <c r="G121" s="150" t="s">
        <v>3718</v>
      </c>
      <c r="H121" s="150">
        <v>2</v>
      </c>
      <c r="I121" s="259" t="s">
        <v>3874</v>
      </c>
      <c r="J121" s="190" t="s">
        <v>2780</v>
      </c>
      <c r="K121" s="150">
        <v>9</v>
      </c>
      <c r="L121" s="153">
        <f>VLOOKUP(J121,'사업장현황(25하)'!$A$2:$T$1836,13,FALSE)</f>
        <v>3060278109</v>
      </c>
      <c r="M121" s="150">
        <f>VLOOKUP(J121,'사업장현황(25하)'!$A$2:$T$1836,14,FALSE)</f>
        <v>30602781090</v>
      </c>
      <c r="N121" s="152" t="str">
        <f>VLOOKUP(J121,'사업장현황(25하)'!$A$2:$T$1836,2,FALSE)</f>
        <v>오근환 외 1명</v>
      </c>
      <c r="O121" s="152" t="str">
        <f>VLOOKUP(J121,'사업장현황(25하)'!$A$2:$T$1836,4,FALSE)</f>
        <v>대전광역시 대덕구 대화로234번길 14 (대화동)</v>
      </c>
      <c r="P121" s="150" t="str">
        <f>VLOOKUP(J121,'사업장현황(25하)'!$A$2:$T$1836,6,FALSE)</f>
        <v>042-625-1521</v>
      </c>
      <c r="Q121" s="150" t="str">
        <f>VLOOKUP(J121,'사업장현황(25하)'!$A$2:$T$1836,7,FALSE)</f>
        <v>042-622-5726</v>
      </c>
      <c r="R121" s="150" t="str">
        <f>VLOOKUP(J121,'사업장현황(25하)'!$A$2:$T$1836,8,FALSE)</f>
        <v>오근환</v>
      </c>
      <c r="S121" s="150" t="str">
        <f>VLOOKUP(J121,'사업장현황(25하)'!$A$2:$T$1836,9,FALSE)</f>
        <v>대표</v>
      </c>
      <c r="T121" s="150" t="str">
        <f>VLOOKUP(J121,'사업장현황(25하)'!$A$2:$T$1836,10,FALSE)</f>
        <v>010-8818-6531</v>
      </c>
      <c r="U121" s="152" t="str">
        <f>VLOOKUP(J121,'사업장현황(25하)'!$A$2:$T$1836,12,FALSE)</f>
        <v>dh15222@naver.com</v>
      </c>
      <c r="V121" s="217">
        <v>45925</v>
      </c>
      <c r="W121" s="151" t="s">
        <v>4219</v>
      </c>
      <c r="X121" s="151" t="str">
        <f>VLOOKUP(J121,'사업장현황(25하)'!$A$2:$T$1836,11,FALSE)</f>
        <v>dh15222@naver.com</v>
      </c>
      <c r="Y121" s="151"/>
      <c r="Z121" s="155"/>
      <c r="AA121" s="155"/>
      <c r="AB121" s="211"/>
      <c r="AC121" s="155">
        <f t="shared" si="4"/>
        <v>0</v>
      </c>
      <c r="AD121" s="217"/>
      <c r="AE121" s="155"/>
      <c r="AF121" s="217"/>
      <c r="AG121" s="155"/>
      <c r="AH121" s="145">
        <f t="shared" si="5"/>
        <v>0</v>
      </c>
      <c r="AI121" s="156"/>
      <c r="AJ121" s="157" t="s">
        <v>6026</v>
      </c>
      <c r="CE121" s="173"/>
      <c r="CU121" s="174"/>
    </row>
    <row r="122" spans="1:99" s="164" customFormat="1" ht="24.95" customHeight="1">
      <c r="A122" s="158" t="str">
        <f t="shared" si="3"/>
        <v>대-272</v>
      </c>
      <c r="B122" s="150">
        <v>272</v>
      </c>
      <c r="C122" s="150">
        <v>120</v>
      </c>
      <c r="D122" s="313" t="s">
        <v>4064</v>
      </c>
      <c r="E122" s="217">
        <v>45903</v>
      </c>
      <c r="F122" s="217" t="str">
        <f>HLOOKUP(WEEKDAY(E122,2),data!$A$1:$G$2,2)</f>
        <v>(수)</v>
      </c>
      <c r="G122" s="150" t="s">
        <v>2735</v>
      </c>
      <c r="H122" s="150">
        <v>2</v>
      </c>
      <c r="I122" s="152" t="s">
        <v>3722</v>
      </c>
      <c r="J122" s="190" t="s">
        <v>1780</v>
      </c>
      <c r="K122" s="150">
        <v>5</v>
      </c>
      <c r="L122" s="153">
        <f>VLOOKUP(J122,'사업장현황(25하)'!$A$2:$T$1836,13,FALSE)</f>
        <v>7585000517</v>
      </c>
      <c r="M122" s="150" t="str">
        <f>VLOOKUP(J122,'사업장현황(25하)'!$A$2:$T$1836,14,FALSE)</f>
        <v>75850005170</v>
      </c>
      <c r="N122" s="152" t="str">
        <f>VLOOKUP(J122,'사업장현황(25하)'!$A$2:$T$1836,2,FALSE)</f>
        <v>최미정</v>
      </c>
      <c r="O122" s="152" t="str">
        <f>VLOOKUP(J122,'사업장현황(25하)'!$A$2:$T$1836,4,FALSE)</f>
        <v>대전광역시 대덕구 덕암로118번길 12 (상서동)</v>
      </c>
      <c r="P122" s="150">
        <f>VLOOKUP(J122,'사업장현황(25하)'!$A$2:$T$1836,6,FALSE)</f>
        <v>0</v>
      </c>
      <c r="Q122" s="150" t="str">
        <f>VLOOKUP(J122,'사업장현황(25하)'!$A$2:$T$1836,7,FALSE)</f>
        <v>042-933-9969</v>
      </c>
      <c r="R122" s="150" t="str">
        <f>VLOOKUP(J122,'사업장현황(25하)'!$A$2:$T$1836,8,FALSE)</f>
        <v>황진동</v>
      </c>
      <c r="S122" s="150" t="str">
        <f>VLOOKUP(J122,'사업장현황(25하)'!$A$2:$T$1836,9,FALSE)</f>
        <v>대표</v>
      </c>
      <c r="T122" s="150" t="str">
        <f>VLOOKUP(J122,'사업장현황(25하)'!$A$2:$T$1836,10,FALSE)</f>
        <v>010-6424-9969</v>
      </c>
      <c r="U122" s="152" t="str">
        <f>VLOOKUP(J122,'사업장현황(25하)'!$A$2:$T$1836,12,FALSE)</f>
        <v>ml3995@naver.com</v>
      </c>
      <c r="V122" s="217"/>
      <c r="W122" s="151"/>
      <c r="X122" s="151" t="str">
        <f>VLOOKUP(J122,'사업장현황(25하)'!$A$2:$T$1836,11,FALSE)</f>
        <v>ml3995@naver.com</v>
      </c>
      <c r="Y122" s="151"/>
      <c r="Z122" s="155"/>
      <c r="AA122" s="155"/>
      <c r="AB122" s="211"/>
      <c r="AC122" s="155">
        <f t="shared" si="4"/>
        <v>0</v>
      </c>
      <c r="AD122" s="217"/>
      <c r="AE122" s="155"/>
      <c r="AF122" s="217"/>
      <c r="AG122" s="155"/>
      <c r="AH122" s="145">
        <f t="shared" si="5"/>
        <v>0</v>
      </c>
      <c r="AI122" s="156"/>
      <c r="AJ122" s="157" t="s">
        <v>5864</v>
      </c>
      <c r="CE122" s="173"/>
      <c r="CU122" s="174"/>
    </row>
    <row r="123" spans="1:99" s="168" customFormat="1" ht="24.95" customHeight="1">
      <c r="A123" s="158" t="str">
        <f t="shared" si="3"/>
        <v>대-273</v>
      </c>
      <c r="B123" s="150">
        <v>273</v>
      </c>
      <c r="C123" s="150">
        <v>121</v>
      </c>
      <c r="D123" s="313" t="s">
        <v>4065</v>
      </c>
      <c r="E123" s="217">
        <v>45903</v>
      </c>
      <c r="F123" s="217" t="str">
        <f>HLOOKUP(WEEKDAY(E123,2),data!$A$1:$G$2,2)</f>
        <v>(수)</v>
      </c>
      <c r="G123" s="150" t="s">
        <v>3719</v>
      </c>
      <c r="H123" s="150">
        <v>2</v>
      </c>
      <c r="I123" s="152" t="s">
        <v>3722</v>
      </c>
      <c r="J123" s="190" t="s">
        <v>1522</v>
      </c>
      <c r="K123" s="152">
        <v>13</v>
      </c>
      <c r="L123" s="153">
        <f>VLOOKUP(J123,'사업장현황(25하)'!$A$2:$T$1836,13,FALSE)</f>
        <v>3068122347</v>
      </c>
      <c r="M123" s="150" t="str">
        <f>VLOOKUP(J123,'사업장현황(25하)'!$A$2:$T$1836,14,FALSE)</f>
        <v>30681223470</v>
      </c>
      <c r="N123" s="152" t="str">
        <f>VLOOKUP(J123,'사업장현황(25하)'!$A$2:$T$1836,2,FALSE)</f>
        <v>오재영</v>
      </c>
      <c r="O123" s="152" t="str">
        <f>VLOOKUP(J123,'사업장현황(25하)'!$A$2:$T$1836,4,FALSE)</f>
        <v>대전광역시 대덕구 상서당1길 7 (상서동)</v>
      </c>
      <c r="P123" s="150" t="str">
        <f>VLOOKUP(J123,'사업장현황(25하)'!$A$2:$T$1836,6,FALSE)</f>
        <v>042-932-9176</v>
      </c>
      <c r="Q123" s="150" t="str">
        <f>VLOOKUP(J123,'사업장현황(25하)'!$A$2:$T$1836,7,FALSE)</f>
        <v>042-931-7849</v>
      </c>
      <c r="R123" s="150" t="str">
        <f>VLOOKUP(J123,'사업장현황(25하)'!$A$2:$T$1836,8,FALSE)</f>
        <v>조득래</v>
      </c>
      <c r="S123" s="150" t="str">
        <f>VLOOKUP(J123,'사업장현황(25하)'!$A$2:$T$1836,9,FALSE)</f>
        <v>부장</v>
      </c>
      <c r="T123" s="150" t="str">
        <f>VLOOKUP(J123,'사업장현황(25하)'!$A$2:$T$1836,10,FALSE)</f>
        <v>010-2432-9176</v>
      </c>
      <c r="U123" s="152" t="str">
        <f>VLOOKUP(J123,'사업장현황(25하)'!$A$2:$T$1836,12,FALSE)</f>
        <v>yuyeu@hanmail.net</v>
      </c>
      <c r="V123" s="217"/>
      <c r="W123" s="151"/>
      <c r="X123" s="151" t="str">
        <f>VLOOKUP(J123,'사업장현황(25하)'!$A$2:$T$1836,11,FALSE)</f>
        <v>yuyeu@hanmail.net</v>
      </c>
      <c r="Y123" s="151"/>
      <c r="Z123" s="155"/>
      <c r="AA123" s="155"/>
      <c r="AB123" s="211"/>
      <c r="AC123" s="155">
        <f t="shared" si="4"/>
        <v>0</v>
      </c>
      <c r="AD123" s="217"/>
      <c r="AE123" s="155"/>
      <c r="AF123" s="217"/>
      <c r="AG123" s="155"/>
      <c r="AH123" s="145">
        <f t="shared" si="5"/>
        <v>0</v>
      </c>
      <c r="AI123" s="156"/>
      <c r="AJ123" s="157" t="s">
        <v>7454</v>
      </c>
      <c r="CE123" s="169"/>
      <c r="CU123" s="170"/>
    </row>
    <row r="124" spans="1:99" s="168" customFormat="1" ht="24.95" customHeight="1">
      <c r="A124" s="158" t="str">
        <f t="shared" si="3"/>
        <v>대-274</v>
      </c>
      <c r="B124" s="150">
        <v>274</v>
      </c>
      <c r="C124" s="150">
        <v>122</v>
      </c>
      <c r="D124" s="313" t="s">
        <v>4066</v>
      </c>
      <c r="E124" s="217">
        <v>45903</v>
      </c>
      <c r="F124" s="217" t="str">
        <f>HLOOKUP(WEEKDAY(E124,2),data!$A$1:$G$2,2)</f>
        <v>(수)</v>
      </c>
      <c r="G124" s="150" t="s">
        <v>2738</v>
      </c>
      <c r="H124" s="150">
        <v>2</v>
      </c>
      <c r="I124" s="152" t="s">
        <v>3722</v>
      </c>
      <c r="J124" s="190" t="s">
        <v>713</v>
      </c>
      <c r="K124" s="150">
        <v>6</v>
      </c>
      <c r="L124" s="153">
        <f>VLOOKUP(J124,'사업장현황(25하)'!$A$2:$T$1836,13,FALSE)</f>
        <v>3180124593</v>
      </c>
      <c r="M124" s="150" t="str">
        <f>VLOOKUP(J124,'사업장현황(25하)'!$A$2:$T$1836,14,FALSE)</f>
        <v>31801245930</v>
      </c>
      <c r="N124" s="152" t="str">
        <f>VLOOKUP(J124,'사업장현황(25하)'!$A$2:$T$1836,2,FALSE)</f>
        <v>신용관</v>
      </c>
      <c r="O124" s="152" t="str">
        <f>VLOOKUP(J124,'사업장현황(25하)'!$A$2:$T$1836,4,FALSE)</f>
        <v>대전광역시 대덕구 상서당1길 18 (상서동)</v>
      </c>
      <c r="P124" s="150" t="str">
        <f>VLOOKUP(J124,'사업장현황(25하)'!$A$2:$T$1836,6,FALSE)</f>
        <v>042-932-5828</v>
      </c>
      <c r="Q124" s="150" t="str">
        <f>VLOOKUP(J124,'사업장현황(25하)'!$A$2:$T$1836,7,FALSE)</f>
        <v>042-933-5828</v>
      </c>
      <c r="R124" s="150" t="str">
        <f>VLOOKUP(J124,'사업장현황(25하)'!$A$2:$T$1836,8,FALSE)</f>
        <v>신용관</v>
      </c>
      <c r="S124" s="150" t="str">
        <f>VLOOKUP(J124,'사업장현황(25하)'!$A$2:$T$1836,9,FALSE)</f>
        <v>대표</v>
      </c>
      <c r="T124" s="150" t="str">
        <f>VLOOKUP(J124,'사업장현황(25하)'!$A$2:$T$1836,10,FALSE)</f>
        <v>010-3443-5828</v>
      </c>
      <c r="U124" s="152" t="str">
        <f>VLOOKUP(J124,'사업장현황(25하)'!$A$2:$T$1836,12,FALSE)</f>
        <v>hanmaum5828@gmail.com</v>
      </c>
      <c r="V124" s="217"/>
      <c r="W124" s="151"/>
      <c r="X124" s="151" t="str">
        <f>VLOOKUP(J124,'사업장현황(25하)'!$A$2:$T$1836,11,FALSE)</f>
        <v>hanmaum5828@gmail.com</v>
      </c>
      <c r="Y124" s="151"/>
      <c r="Z124" s="155"/>
      <c r="AA124" s="155"/>
      <c r="AB124" s="211"/>
      <c r="AC124" s="155">
        <f t="shared" si="4"/>
        <v>0</v>
      </c>
      <c r="AD124" s="217"/>
      <c r="AE124" s="155"/>
      <c r="AF124" s="217"/>
      <c r="AG124" s="155"/>
      <c r="AH124" s="145">
        <f t="shared" si="5"/>
        <v>0</v>
      </c>
      <c r="AI124" s="156"/>
      <c r="AJ124" s="157" t="s">
        <v>7458</v>
      </c>
      <c r="CE124" s="169"/>
      <c r="CU124" s="170"/>
    </row>
    <row r="125" spans="1:99" s="168" customFormat="1" ht="24.95" customHeight="1">
      <c r="A125" s="158" t="str">
        <f t="shared" si="3"/>
        <v>대-275</v>
      </c>
      <c r="B125" s="150">
        <v>275</v>
      </c>
      <c r="C125" s="150">
        <v>123</v>
      </c>
      <c r="D125" s="313" t="s">
        <v>4068</v>
      </c>
      <c r="E125" s="217">
        <v>45904</v>
      </c>
      <c r="F125" s="217" t="str">
        <f>HLOOKUP(WEEKDAY(E125,2),data!$A$1:$G$2,2)</f>
        <v>(목)</v>
      </c>
      <c r="G125" s="150" t="s">
        <v>2736</v>
      </c>
      <c r="H125" s="150">
        <v>2</v>
      </c>
      <c r="I125" s="152" t="s">
        <v>3722</v>
      </c>
      <c r="J125" s="190" t="s">
        <v>3969</v>
      </c>
      <c r="K125" s="150">
        <v>2</v>
      </c>
      <c r="L125" s="153">
        <f>VLOOKUP(J125,'사업장현황(25하)'!$A$2:$T$1836,13,FALSE)</f>
        <v>1111269544</v>
      </c>
      <c r="M125" s="150" t="str">
        <f>VLOOKUP(J125,'사업장현황(25하)'!$A$2:$T$1836,14,FALSE)</f>
        <v>11112695440</v>
      </c>
      <c r="N125" s="152" t="str">
        <f>VLOOKUP(J125,'사업장현황(25하)'!$A$2:$T$1836,2,FALSE)</f>
        <v>서용범</v>
      </c>
      <c r="O125" s="152" t="str">
        <f>VLOOKUP(J125,'사업장현황(25하)'!$A$2:$T$1836,4,FALSE)</f>
        <v>대전광역시 대덕구 아리랑로55번길 64, 지하2층 (신대동)</v>
      </c>
      <c r="P125" s="150" t="str">
        <f>VLOOKUP(J125,'사업장현황(25하)'!$A$2:$T$1836,6,FALSE)</f>
        <v>042-936-3003</v>
      </c>
      <c r="Q125" s="150" t="str">
        <f>VLOOKUP(J125,'사업장현황(25하)'!$A$2:$T$1836,7,FALSE)</f>
        <v>042-936-3002</v>
      </c>
      <c r="R125" s="150" t="str">
        <f>VLOOKUP(J125,'사업장현황(25하)'!$A$2:$T$1836,8,FALSE)</f>
        <v>서용범</v>
      </c>
      <c r="S125" s="150" t="str">
        <f>VLOOKUP(J125,'사업장현황(25하)'!$A$2:$T$1836,9,FALSE)</f>
        <v>대표</v>
      </c>
      <c r="T125" s="150" t="str">
        <f>VLOOKUP(J125,'사업장현황(25하)'!$A$2:$T$1836,10,FALSE)</f>
        <v>010-3754-3175</v>
      </c>
      <c r="U125" s="152" t="str">
        <f>VLOOKUP(J125,'사업장현황(25하)'!$A$2:$T$1836,12,FALSE)</f>
        <v>bum3175@hanmail.net</v>
      </c>
      <c r="V125" s="217"/>
      <c r="W125" s="151"/>
      <c r="X125" s="151" t="str">
        <f>VLOOKUP(J125,'사업장현황(25하)'!$A$2:$T$1836,11,FALSE)</f>
        <v>bum3175@hanmail.net</v>
      </c>
      <c r="Y125" s="151"/>
      <c r="Z125" s="155"/>
      <c r="AA125" s="155"/>
      <c r="AB125" s="211"/>
      <c r="AC125" s="155">
        <f t="shared" si="4"/>
        <v>0</v>
      </c>
      <c r="AD125" s="217"/>
      <c r="AE125" s="155"/>
      <c r="AF125" s="217"/>
      <c r="AG125" s="155"/>
      <c r="AH125" s="145">
        <f t="shared" si="5"/>
        <v>0</v>
      </c>
      <c r="AI125" s="156"/>
      <c r="AJ125" s="157" t="s">
        <v>5739</v>
      </c>
      <c r="CE125" s="169"/>
      <c r="CU125" s="170"/>
    </row>
    <row r="126" spans="1:99" s="168" customFormat="1" ht="24.95" customHeight="1">
      <c r="A126" s="158" t="str">
        <f t="shared" si="3"/>
        <v>대-276</v>
      </c>
      <c r="B126" s="150">
        <v>276</v>
      </c>
      <c r="C126" s="150">
        <v>124</v>
      </c>
      <c r="D126" s="313" t="s">
        <v>4068</v>
      </c>
      <c r="E126" s="217">
        <v>45904</v>
      </c>
      <c r="F126" s="217" t="str">
        <f>HLOOKUP(WEEKDAY(E126,2),data!$A$1:$G$2,2)</f>
        <v>(목)</v>
      </c>
      <c r="G126" s="150" t="s">
        <v>2737</v>
      </c>
      <c r="H126" s="150">
        <v>2</v>
      </c>
      <c r="I126" s="152" t="s">
        <v>3722</v>
      </c>
      <c r="J126" s="172" t="s">
        <v>3428</v>
      </c>
      <c r="K126" s="150">
        <v>3</v>
      </c>
      <c r="L126" s="153">
        <f>VLOOKUP(J126,'사업장현황(25하)'!$A$2:$T$1836,13,FALSE)</f>
        <v>4705100652</v>
      </c>
      <c r="M126" s="150">
        <f>VLOOKUP(J126,'사업장현황(25하)'!$A$2:$T$1836,14,FALSE)</f>
        <v>47051006520</v>
      </c>
      <c r="N126" s="152" t="str">
        <f>VLOOKUP(J126,'사업장현황(25하)'!$A$2:$T$1836,2,FALSE)</f>
        <v>김윤환</v>
      </c>
      <c r="O126" s="152" t="str">
        <f>VLOOKUP(J126,'사업장현황(25하)'!$A$2:$T$1836,4,FALSE)</f>
        <v>대전광역시 대덕구 아리랑로55번길 78 (신대동)</v>
      </c>
      <c r="P126" s="150" t="str">
        <f>VLOOKUP(J126,'사업장현황(25하)'!$A$2:$T$1836,6,FALSE)</f>
        <v>042-628-9933</v>
      </c>
      <c r="Q126" s="150" t="str">
        <f>VLOOKUP(J126,'사업장현황(25하)'!$A$2:$T$1836,7,FALSE)</f>
        <v>042-628-9934</v>
      </c>
      <c r="R126" s="150" t="str">
        <f>VLOOKUP(J126,'사업장현황(25하)'!$A$2:$T$1836,8,FALSE)</f>
        <v>안도국</v>
      </c>
      <c r="S126" s="150" t="str">
        <f>VLOOKUP(J126,'사업장현황(25하)'!$A$2:$T$1836,9,FALSE)</f>
        <v>이사</v>
      </c>
      <c r="T126" s="150" t="str">
        <f>VLOOKUP(J126,'사업장현황(25하)'!$A$2:$T$1836,10,FALSE)</f>
        <v>010-2226-6494</v>
      </c>
      <c r="U126" s="152" t="str">
        <f>VLOOKUP(J126,'사업장현황(25하)'!$A$2:$T$1836,12,FALSE)</f>
        <v>ghks9933@naver.com</v>
      </c>
      <c r="V126" s="217"/>
      <c r="W126" s="151"/>
      <c r="X126" s="151" t="str">
        <f>VLOOKUP(J126,'사업장현황(25하)'!$A$2:$T$1836,11,FALSE)</f>
        <v>ghks9933@naver.com</v>
      </c>
      <c r="Y126" s="151"/>
      <c r="Z126" s="155"/>
      <c r="AA126" s="155"/>
      <c r="AB126" s="211"/>
      <c r="AC126" s="155">
        <f t="shared" si="4"/>
        <v>0</v>
      </c>
      <c r="AD126" s="217"/>
      <c r="AE126" s="155"/>
      <c r="AF126" s="217"/>
      <c r="AG126" s="155"/>
      <c r="AH126" s="145">
        <f t="shared" si="5"/>
        <v>0</v>
      </c>
      <c r="AI126" s="156"/>
      <c r="AJ126" s="157" t="s">
        <v>6245</v>
      </c>
      <c r="CE126" s="169"/>
      <c r="CU126" s="170"/>
    </row>
    <row r="127" spans="1:99" s="168" customFormat="1" ht="24.95" customHeight="1">
      <c r="A127" s="158" t="str">
        <f t="shared" si="3"/>
        <v>대-277</v>
      </c>
      <c r="B127" s="150">
        <v>277</v>
      </c>
      <c r="C127" s="150">
        <v>125</v>
      </c>
      <c r="D127" s="313" t="s">
        <v>4069</v>
      </c>
      <c r="E127" s="217">
        <v>45904</v>
      </c>
      <c r="F127" s="217" t="str">
        <f>HLOOKUP(WEEKDAY(E127,2),data!$A$1:$G$2,2)</f>
        <v>(목)</v>
      </c>
      <c r="G127" s="150" t="s">
        <v>2738</v>
      </c>
      <c r="H127" s="150">
        <v>2</v>
      </c>
      <c r="I127" s="152" t="s">
        <v>3722</v>
      </c>
      <c r="J127" s="190" t="s">
        <v>1288</v>
      </c>
      <c r="K127" s="150">
        <v>6</v>
      </c>
      <c r="L127" s="153">
        <f>VLOOKUP(J127,'사업장현황(25하)'!$A$2:$T$1836,13,FALSE)</f>
        <v>3140393020</v>
      </c>
      <c r="M127" s="150" t="str">
        <f>VLOOKUP(J127,'사업장현황(25하)'!$A$2:$T$1836,14,FALSE)</f>
        <v>31403930200</v>
      </c>
      <c r="N127" s="152" t="str">
        <f>VLOOKUP(J127,'사업장현황(25하)'!$A$2:$T$1836,2,FALSE)</f>
        <v>오영란</v>
      </c>
      <c r="O127" s="152" t="str">
        <f>VLOOKUP(J127,'사업장현황(25하)'!$A$2:$T$1836,4,FALSE)</f>
        <v>대전광역시 대덕구 아리랑로55번길 15 (읍내동)</v>
      </c>
      <c r="P127" s="150" t="str">
        <f>VLOOKUP(J127,'사업장현황(25하)'!$A$2:$T$1836,6,FALSE)</f>
        <v>042-634-4100</v>
      </c>
      <c r="Q127" s="150" t="str">
        <f>VLOOKUP(J127,'사업장현황(25하)'!$A$2:$T$1836,7,FALSE)</f>
        <v>042-634-4101</v>
      </c>
      <c r="R127" s="150" t="str">
        <f>VLOOKUP(J127,'사업장현황(25하)'!$A$2:$T$1836,8,FALSE)</f>
        <v>오관식</v>
      </c>
      <c r="S127" s="150" t="str">
        <f>VLOOKUP(J127,'사업장현황(25하)'!$A$2:$T$1836,9,FALSE)</f>
        <v>부장</v>
      </c>
      <c r="T127" s="150" t="str">
        <f>VLOOKUP(J127,'사업장현황(25하)'!$A$2:$T$1836,10,FALSE)</f>
        <v>010-4100-0269</v>
      </c>
      <c r="U127" s="152" t="str">
        <f>VLOOKUP(J127,'사업장현황(25하)'!$A$2:$T$1836,12,FALSE)</f>
        <v>ys6344100@hanmail.net</v>
      </c>
      <c r="V127" s="217"/>
      <c r="W127" s="151"/>
      <c r="X127" s="151" t="str">
        <f>VLOOKUP(J127,'사업장현황(25하)'!$A$2:$T$1836,11,FALSE)</f>
        <v>ys6344100@hanmail.net</v>
      </c>
      <c r="Y127" s="151"/>
      <c r="Z127" s="155"/>
      <c r="AA127" s="155"/>
      <c r="AB127" s="211"/>
      <c r="AC127" s="155">
        <f t="shared" si="4"/>
        <v>0</v>
      </c>
      <c r="AD127" s="217"/>
      <c r="AE127" s="155"/>
      <c r="AF127" s="217"/>
      <c r="AG127" s="155"/>
      <c r="AH127" s="145">
        <f t="shared" si="5"/>
        <v>0</v>
      </c>
      <c r="AI127" s="156"/>
      <c r="AJ127" s="157" t="s">
        <v>6505</v>
      </c>
      <c r="CE127" s="169"/>
      <c r="CU127" s="170"/>
    </row>
    <row r="128" spans="1:99" s="168" customFormat="1" ht="24.95" customHeight="1">
      <c r="A128" s="158" t="str">
        <f t="shared" si="3"/>
        <v>대-278</v>
      </c>
      <c r="B128" s="150">
        <v>278</v>
      </c>
      <c r="C128" s="150">
        <v>126</v>
      </c>
      <c r="D128" s="313" t="s">
        <v>4070</v>
      </c>
      <c r="E128" s="217">
        <v>45904</v>
      </c>
      <c r="F128" s="217" t="str">
        <f>HLOOKUP(WEEKDAY(E128,2),data!$A$1:$G$2,2)</f>
        <v>(목)</v>
      </c>
      <c r="G128" s="150" t="s">
        <v>2735</v>
      </c>
      <c r="H128" s="150">
        <v>2</v>
      </c>
      <c r="I128" s="152" t="s">
        <v>3722</v>
      </c>
      <c r="J128" s="190" t="s">
        <v>3333</v>
      </c>
      <c r="K128" s="150">
        <v>6</v>
      </c>
      <c r="L128" s="153">
        <f>VLOOKUP(J128,'사업장현황(25하)'!$A$2:$T$1836,13,FALSE)</f>
        <v>6098135227</v>
      </c>
      <c r="M128" s="150">
        <f>VLOOKUP(J128,'사업장현황(25하)'!$A$2:$T$1836,14,FALSE)</f>
        <v>60981352276</v>
      </c>
      <c r="N128" s="152" t="str">
        <f>VLOOKUP(J128,'사업장현황(25하)'!$A$2:$T$1836,2,FALSE)</f>
        <v>김영민</v>
      </c>
      <c r="O128" s="152" t="str">
        <f>VLOOKUP(J128,'사업장현황(25하)'!$A$2:$T$1836,4,FALSE)</f>
        <v>세종특별자치시 소정면 고등리 349</v>
      </c>
      <c r="P128" s="150">
        <f>VLOOKUP(J128,'사업장현황(25하)'!$A$2:$T$1836,6,FALSE)</f>
        <v>0</v>
      </c>
      <c r="Q128" s="150">
        <f>VLOOKUP(J128,'사업장현황(25하)'!$A$2:$T$1836,7,FALSE)</f>
        <v>0</v>
      </c>
      <c r="R128" s="150" t="str">
        <f>VLOOKUP(J128,'사업장현황(25하)'!$A$2:$T$1836,8,FALSE)</f>
        <v>문창현</v>
      </c>
      <c r="S128" s="150" t="str">
        <f>VLOOKUP(J128,'사업장현황(25하)'!$A$2:$T$1836,9,FALSE)</f>
        <v>선임</v>
      </c>
      <c r="T128" s="150" t="str">
        <f>VLOOKUP(J128,'사업장현황(25하)'!$A$2:$T$1836,10,FALSE)</f>
        <v>010-7647-2499</v>
      </c>
      <c r="U128" s="152" t="str">
        <f>VLOOKUP(J128,'사업장현황(25하)'!$A$2:$T$1836,12,FALSE)</f>
        <v>changhyun.moon@sfa.co.kr</v>
      </c>
      <c r="V128" s="217"/>
      <c r="W128" s="151"/>
      <c r="X128" s="151" t="str">
        <f>VLOOKUP(J128,'사업장현황(25하)'!$A$2:$T$1836,11,FALSE)</f>
        <v>changhyun.moon@sfa.co.kr</v>
      </c>
      <c r="Y128" s="151"/>
      <c r="Z128" s="155"/>
      <c r="AA128" s="155"/>
      <c r="AB128" s="211"/>
      <c r="AC128" s="155">
        <f t="shared" si="4"/>
        <v>0</v>
      </c>
      <c r="AD128" s="217"/>
      <c r="AE128" s="155"/>
      <c r="AF128" s="217"/>
      <c r="AG128" s="155"/>
      <c r="AH128" s="145">
        <f t="shared" si="5"/>
        <v>0</v>
      </c>
      <c r="AI128" s="156"/>
      <c r="AJ128" s="157" t="s">
        <v>5330</v>
      </c>
      <c r="CE128" s="169"/>
      <c r="CU128" s="170"/>
    </row>
    <row r="129" spans="1:99" s="168" customFormat="1" ht="24.6" customHeight="1">
      <c r="A129" s="158" t="str">
        <f t="shared" si="3"/>
        <v>대-279</v>
      </c>
      <c r="B129" s="150">
        <v>279</v>
      </c>
      <c r="C129" s="150">
        <v>127</v>
      </c>
      <c r="D129" s="313" t="s">
        <v>4071</v>
      </c>
      <c r="E129" s="217">
        <v>45908</v>
      </c>
      <c r="F129" s="217" t="str">
        <f>HLOOKUP(WEEKDAY(E129,2),data!$A$1:$G$2,2)</f>
        <v>(월)</v>
      </c>
      <c r="G129" s="150" t="s">
        <v>3718</v>
      </c>
      <c r="H129" s="150">
        <v>2</v>
      </c>
      <c r="I129" s="152" t="s">
        <v>3722</v>
      </c>
      <c r="J129" s="249" t="s">
        <v>2792</v>
      </c>
      <c r="K129" s="150">
        <v>74</v>
      </c>
      <c r="L129" s="153">
        <f>VLOOKUP(J129,'사업장현황(25하)'!$A$2:$T$1836,13,FALSE)</f>
        <v>6878100785</v>
      </c>
      <c r="M129" s="150">
        <f>VLOOKUP(J129,'사업장현황(25하)'!$A$2:$T$1836,14,FALSE)</f>
        <v>11881160786</v>
      </c>
      <c r="N129" s="152" t="str">
        <f>VLOOKUP(J129,'사업장현황(25하)'!$A$2:$T$1836,2,FALSE)</f>
        <v>김경엽</v>
      </c>
      <c r="O129" s="152" t="str">
        <f>VLOOKUP(J129,'사업장현황(25하)'!$A$2:$T$1836,4,FALSE)</f>
        <v>대전광역시 대덕구 문평서로 57 (문평동, 롯데칠성음료(주))</v>
      </c>
      <c r="P129" s="150">
        <f>VLOOKUP(J129,'사업장현황(25하)'!$A$2:$T$1836,6,FALSE)</f>
        <v>0</v>
      </c>
      <c r="Q129" s="150">
        <f>VLOOKUP(J129,'사업장현황(25하)'!$A$2:$T$1836,7,FALSE)</f>
        <v>0</v>
      </c>
      <c r="R129" s="150" t="str">
        <f>VLOOKUP(J129,'사업장현황(25하)'!$A$2:$T$1836,8,FALSE)</f>
        <v>박지현</v>
      </c>
      <c r="S129" s="150" t="str">
        <f>VLOOKUP(J129,'사업장현황(25하)'!$A$2:$T$1836,9,FALSE)</f>
        <v>안전관리</v>
      </c>
      <c r="T129" s="150" t="str">
        <f>VLOOKUP(J129,'사업장현황(25하)'!$A$2:$T$1836,10,FALSE)</f>
        <v>010-4921-9944</v>
      </c>
      <c r="U129" s="152" t="str">
        <f>VLOOKUP(J129,'사업장현황(25하)'!$A$2:$T$1836,12,FALSE)</f>
        <v>jihyun-park@lotte.net</v>
      </c>
      <c r="V129" s="217">
        <v>45930</v>
      </c>
      <c r="W129" s="151" t="s">
        <v>4236</v>
      </c>
      <c r="X129" s="151" t="str">
        <f>VLOOKUP(J129,'사업장현황(25하)'!$A$2:$T$1836,11,FALSE)</f>
        <v>jihyun-park@lotte.net</v>
      </c>
      <c r="Y129" s="151"/>
      <c r="Z129" s="155"/>
      <c r="AA129" s="155"/>
      <c r="AB129" s="211"/>
      <c r="AC129" s="155">
        <f t="shared" si="4"/>
        <v>0</v>
      </c>
      <c r="AD129" s="217"/>
      <c r="AE129" s="155"/>
      <c r="AF129" s="217"/>
      <c r="AG129" s="155"/>
      <c r="AH129" s="145">
        <f t="shared" si="5"/>
        <v>0</v>
      </c>
      <c r="AI129" s="156"/>
      <c r="AJ129" s="157" t="s">
        <v>5947</v>
      </c>
      <c r="CE129" s="169"/>
      <c r="CU129" s="170"/>
    </row>
    <row r="130" spans="1:99" s="168" customFormat="1" ht="24.6" customHeight="1">
      <c r="A130" s="158" t="str">
        <f t="shared" si="3"/>
        <v>대-280</v>
      </c>
      <c r="B130" s="150">
        <v>280</v>
      </c>
      <c r="C130" s="150">
        <v>128</v>
      </c>
      <c r="D130" s="313" t="s">
        <v>4084</v>
      </c>
      <c r="E130" s="217">
        <v>45910</v>
      </c>
      <c r="F130" s="217" t="str">
        <f>HLOOKUP(WEEKDAY(E130,2),data!$A$1:$G$2,2)</f>
        <v>(수)</v>
      </c>
      <c r="G130" s="150" t="s">
        <v>4045</v>
      </c>
      <c r="H130" s="150">
        <v>2</v>
      </c>
      <c r="I130" s="152" t="s">
        <v>3722</v>
      </c>
      <c r="J130" s="190" t="s">
        <v>4043</v>
      </c>
      <c r="K130" s="150">
        <v>6</v>
      </c>
      <c r="L130" s="153">
        <f>VLOOKUP(J130,'사업장현황(25하)'!$A$2:$T$1836,13,FALSE)</f>
        <v>7773900847</v>
      </c>
      <c r="M130" s="150" t="str">
        <f>VLOOKUP(J130,'사업장현황(25하)'!$A$2:$T$1836,14,FALSE)</f>
        <v>77739008470</v>
      </c>
      <c r="N130" s="152" t="str">
        <f>VLOOKUP(J130,'사업장현황(25하)'!$A$2:$T$1836,2,FALSE)</f>
        <v>한미례</v>
      </c>
      <c r="O130" s="152" t="str">
        <f>VLOOKUP(J130,'사업장현황(25하)'!$A$2:$T$1836,4,FALSE)</f>
        <v>대전광역시 동구 대전로 277-12 (대성동)</v>
      </c>
      <c r="P130" s="150" t="str">
        <f>VLOOKUP(J130,'사업장현황(25하)'!$A$2:$T$1836,6,FALSE)</f>
        <v>042-282-1552</v>
      </c>
      <c r="Q130" s="150" t="str">
        <f>VLOOKUP(J130,'사업장현황(25하)'!$A$2:$T$1836,7,FALSE)</f>
        <v>042-284-1552</v>
      </c>
      <c r="R130" s="150" t="str">
        <f>VLOOKUP(J130,'사업장현황(25하)'!$A$2:$T$1836,8,FALSE)</f>
        <v>김문규</v>
      </c>
      <c r="S130" s="150" t="str">
        <f>VLOOKUP(J130,'사업장현황(25하)'!$A$2:$T$1836,9,FALSE)</f>
        <v>대표</v>
      </c>
      <c r="T130" s="150" t="str">
        <f>VLOOKUP(J130,'사업장현황(25하)'!$A$2:$T$1836,10,FALSE)</f>
        <v>010-9554-4522</v>
      </c>
      <c r="U130" s="152" t="str">
        <f>VLOOKUP(J130,'사업장현황(25하)'!$A$2:$T$1836,12,FALSE)</f>
        <v>miye2430@naver.com</v>
      </c>
      <c r="V130" s="217" t="s">
        <v>4243</v>
      </c>
      <c r="W130" s="151" t="s">
        <v>4244</v>
      </c>
      <c r="X130" s="151" t="str">
        <f>VLOOKUP(J130,'사업장현황(25하)'!$A$2:$T$1836,11,FALSE)</f>
        <v>miye2430@naver.com</v>
      </c>
      <c r="Y130" s="151"/>
      <c r="Z130" s="155"/>
      <c r="AA130" s="155"/>
      <c r="AB130" s="211"/>
      <c r="AC130" s="155">
        <f t="shared" si="4"/>
        <v>0</v>
      </c>
      <c r="AD130" s="217"/>
      <c r="AE130" s="155"/>
      <c r="AF130" s="217"/>
      <c r="AG130" s="155"/>
      <c r="AH130" s="145">
        <f t="shared" si="5"/>
        <v>0</v>
      </c>
      <c r="AI130" s="156"/>
      <c r="AJ130" s="157" t="s">
        <v>5535</v>
      </c>
      <c r="CE130" s="169"/>
      <c r="CU130" s="170"/>
    </row>
    <row r="131" spans="1:99" s="168" customFormat="1" ht="24.6" customHeight="1">
      <c r="A131" s="158" t="str">
        <f t="shared" si="3"/>
        <v>대-281</v>
      </c>
      <c r="B131" s="150">
        <v>281</v>
      </c>
      <c r="C131" s="150">
        <v>129</v>
      </c>
      <c r="D131" s="313" t="s">
        <v>4085</v>
      </c>
      <c r="E131" s="217">
        <v>45910</v>
      </c>
      <c r="F131" s="217" t="str">
        <f>HLOOKUP(WEEKDAY(E131,2),data!$A$1:$G$2,2)</f>
        <v>(수)</v>
      </c>
      <c r="G131" s="150" t="s">
        <v>4046</v>
      </c>
      <c r="H131" s="150">
        <v>2</v>
      </c>
      <c r="I131" s="152" t="s">
        <v>3722</v>
      </c>
      <c r="J131" s="190" t="s">
        <v>1395</v>
      </c>
      <c r="K131" s="150">
        <v>8</v>
      </c>
      <c r="L131" s="153">
        <f>VLOOKUP(J131,'사업장현황(25하)'!$A$2:$T$1836,13,FALSE)</f>
        <v>4262900218</v>
      </c>
      <c r="M131" s="150" t="str">
        <f>VLOOKUP(J131,'사업장현황(25하)'!$A$2:$T$1836,14,FALSE)</f>
        <v>42629002180</v>
      </c>
      <c r="N131" s="152" t="str">
        <f>VLOOKUP(J131,'사업장현황(25하)'!$A$2:$T$1836,2,FALSE)</f>
        <v>황규선</v>
      </c>
      <c r="O131" s="152" t="str">
        <f>VLOOKUP(J131,'사업장현황(25하)'!$A$2:$T$1836,4,FALSE)</f>
        <v>대전광역시 동구 산내로 1400-1 (대성동)</v>
      </c>
      <c r="P131" s="150" t="str">
        <f>VLOOKUP(J131,'사업장현황(25하)'!$A$2:$T$1836,6,FALSE)</f>
        <v>042-272-3426</v>
      </c>
      <c r="Q131" s="150" t="str">
        <f>VLOOKUP(J131,'사업장현황(25하)'!$A$2:$T$1836,7,FALSE)</f>
        <v>042-272-5048</v>
      </c>
      <c r="R131" s="150" t="str">
        <f>VLOOKUP(J131,'사업장현황(25하)'!$A$2:$T$1836,8,FALSE)</f>
        <v>박주용</v>
      </c>
      <c r="S131" s="150" t="str">
        <f>VLOOKUP(J131,'사업장현황(25하)'!$A$2:$T$1836,9,FALSE)</f>
        <v>대표</v>
      </c>
      <c r="T131" s="150" t="str">
        <f>VLOOKUP(J131,'사업장현황(25하)'!$A$2:$T$1836,10,FALSE)</f>
        <v>010-5326-9960</v>
      </c>
      <c r="U131" s="152" t="str">
        <f>VLOOKUP(J131,'사업장현황(25하)'!$A$2:$T$1836,12,FALSE)</f>
        <v>snmts5048@hanmail.net</v>
      </c>
      <c r="V131" s="217" t="s">
        <v>4243</v>
      </c>
      <c r="W131" s="151" t="s">
        <v>4244</v>
      </c>
      <c r="X131" s="151" t="str">
        <f>VLOOKUP(J131,'사업장현황(25하)'!$A$2:$T$1836,11,FALSE)</f>
        <v>snmts5048@hanmail.net</v>
      </c>
      <c r="Y131" s="151"/>
      <c r="Z131" s="155"/>
      <c r="AA131" s="155"/>
      <c r="AB131" s="211"/>
      <c r="AC131" s="155">
        <f t="shared" ref="AC131:AC195" si="6">SUM(Z131:AB131)</f>
        <v>0</v>
      </c>
      <c r="AD131" s="217"/>
      <c r="AE131" s="155"/>
      <c r="AF131" s="217"/>
      <c r="AG131" s="155"/>
      <c r="AH131" s="145">
        <f t="shared" ref="AH131:AH195" si="7">SUM(AE131,AG131)</f>
        <v>0</v>
      </c>
      <c r="AI131" s="156"/>
      <c r="AJ131" s="157" t="s">
        <v>6076</v>
      </c>
      <c r="CE131" s="169"/>
      <c r="CU131" s="170"/>
    </row>
    <row r="132" spans="1:99" s="168" customFormat="1" ht="24.95" customHeight="1">
      <c r="A132" s="158" t="str">
        <f t="shared" ref="A132:A195" si="8">"대-"&amp;B132</f>
        <v>대-282</v>
      </c>
      <c r="B132" s="150">
        <v>282</v>
      </c>
      <c r="C132" s="150">
        <v>130</v>
      </c>
      <c r="D132" s="313" t="s">
        <v>4086</v>
      </c>
      <c r="E132" s="217">
        <v>45910</v>
      </c>
      <c r="F132" s="217" t="str">
        <f>HLOOKUP(WEEKDAY(E132,2),data!$A$1:$G$2,2)</f>
        <v>(수)</v>
      </c>
      <c r="G132" s="150" t="s">
        <v>4044</v>
      </c>
      <c r="H132" s="150">
        <v>2</v>
      </c>
      <c r="I132" s="152" t="s">
        <v>3722</v>
      </c>
      <c r="J132" s="190" t="s">
        <v>2762</v>
      </c>
      <c r="K132" s="150">
        <v>8</v>
      </c>
      <c r="L132" s="153">
        <f>VLOOKUP(J132,'사업장현황(25하)'!$A$2:$T$1836,13,FALSE)</f>
        <v>2211908993</v>
      </c>
      <c r="M132" s="150" t="str">
        <f>VLOOKUP(J132,'사업장현황(25하)'!$A$2:$T$1836,14,FALSE)</f>
        <v>22119089930</v>
      </c>
      <c r="N132" s="152" t="str">
        <f>VLOOKUP(J132,'사업장현황(25하)'!$A$2:$T$1836,2,FALSE)</f>
        <v>배형선</v>
      </c>
      <c r="O132" s="152" t="str">
        <f>VLOOKUP(J132,'사업장현황(25하)'!$A$2:$T$1836,4,FALSE)</f>
        <v>대전광역시 동구 옥천로 321, 지하1층 (삼정동)</v>
      </c>
      <c r="P132" s="150" t="str">
        <f>VLOOKUP(J132,'사업장현황(25하)'!$A$2:$T$1836,6,FALSE)</f>
        <v>042-283-4502</v>
      </c>
      <c r="Q132" s="150" t="str">
        <f>VLOOKUP(J132,'사업장현황(25하)'!$A$2:$T$1836,7,FALSE)</f>
        <v>042-283-4503</v>
      </c>
      <c r="R132" s="150" t="str">
        <f>VLOOKUP(J132,'사업장현황(25하)'!$A$2:$T$1836,8,FALSE)</f>
        <v>한진현</v>
      </c>
      <c r="S132" s="150" t="str">
        <f>VLOOKUP(J132,'사업장현황(25하)'!$A$2:$T$1836,9,FALSE)</f>
        <v>차장</v>
      </c>
      <c r="T132" s="150" t="str">
        <f>VLOOKUP(J132,'사업장현황(25하)'!$A$2:$T$1836,10,FALSE)</f>
        <v>010-6788-0988</v>
      </c>
      <c r="U132" s="152" t="str">
        <f>VLOOKUP(J132,'사업장현황(25하)'!$A$2:$T$1836,12,FALSE)</f>
        <v>hs-motors6936@daum.net</v>
      </c>
      <c r="V132" s="217" t="s">
        <v>4243</v>
      </c>
      <c r="W132" s="151" t="s">
        <v>4244</v>
      </c>
      <c r="X132" s="151" t="str">
        <f>VLOOKUP(J132,'사업장현황(25하)'!$A$2:$T$1836,11,FALSE)</f>
        <v>hs-motors6936@daum.net</v>
      </c>
      <c r="Y132" s="151"/>
      <c r="Z132" s="155"/>
      <c r="AA132" s="155"/>
      <c r="AB132" s="211"/>
      <c r="AC132" s="155">
        <f t="shared" si="6"/>
        <v>0</v>
      </c>
      <c r="AD132" s="217"/>
      <c r="AE132" s="155"/>
      <c r="AF132" s="217"/>
      <c r="AG132" s="155"/>
      <c r="AH132" s="145">
        <f t="shared" si="7"/>
        <v>0</v>
      </c>
      <c r="AI132" s="156"/>
      <c r="AJ132" s="157" t="s">
        <v>6428</v>
      </c>
      <c r="CE132" s="169"/>
      <c r="CU132" s="170"/>
    </row>
    <row r="133" spans="1:99" s="168" customFormat="1" ht="24.95" customHeight="1">
      <c r="A133" s="158" t="str">
        <f t="shared" si="8"/>
        <v>대-283</v>
      </c>
      <c r="B133" s="150">
        <v>283</v>
      </c>
      <c r="C133" s="150">
        <v>131</v>
      </c>
      <c r="D133" s="313" t="s">
        <v>4151</v>
      </c>
      <c r="E133" s="217">
        <v>45917</v>
      </c>
      <c r="F133" s="217" t="str">
        <f>HLOOKUP(WEEKDAY(E133,2),data!$A$1:$G$2,2)</f>
        <v>(수)</v>
      </c>
      <c r="G133" s="150" t="s">
        <v>4114</v>
      </c>
      <c r="H133" s="150">
        <v>2</v>
      </c>
      <c r="I133" s="152" t="s">
        <v>3722</v>
      </c>
      <c r="J133" s="190" t="s">
        <v>672</v>
      </c>
      <c r="K133" s="150">
        <v>8</v>
      </c>
      <c r="L133" s="153">
        <f>VLOOKUP(J133,'사업장현황(25하)'!$A$2:$T$1836,13,FALSE)</f>
        <v>3148552194</v>
      </c>
      <c r="M133" s="150" t="str">
        <f>VLOOKUP(J133,'사업장현황(25하)'!$A$2:$T$1836,14,FALSE)</f>
        <v>31485521940</v>
      </c>
      <c r="N133" s="152" t="str">
        <f>VLOOKUP(J133,'사업장현황(25하)'!$A$2:$T$1836,2,FALSE)</f>
        <v>전긍수</v>
      </c>
      <c r="O133" s="152" t="str">
        <f>VLOOKUP(J133,'사업장현황(25하)'!$A$2:$T$1836,4,FALSE)</f>
        <v>대전광역시 유성구 대학로76번길 99 (궁동)</v>
      </c>
      <c r="P133" s="150" t="str">
        <f>VLOOKUP(J133,'사업장현황(25하)'!$A$2:$T$1836,6,FALSE)</f>
        <v>042-861-5000</v>
      </c>
      <c r="Q133" s="150" t="str">
        <f>VLOOKUP(J133,'사업장현황(25하)'!$A$2:$T$1836,7,FALSE)</f>
        <v>042-826-9013</v>
      </c>
      <c r="R133" s="150" t="str">
        <f>VLOOKUP(J133,'사업장현황(25하)'!$A$2:$T$1836,8,FALSE)</f>
        <v>유광준</v>
      </c>
      <c r="S133" s="150" t="str">
        <f>VLOOKUP(J133,'사업장현황(25하)'!$A$2:$T$1836,9,FALSE)</f>
        <v>팀장</v>
      </c>
      <c r="T133" s="150" t="str">
        <f>VLOOKUP(J133,'사업장현황(25하)'!$A$2:$T$1836,10,FALSE)</f>
        <v>010-9244-8352</v>
      </c>
      <c r="U133" s="152" t="str">
        <f>VLOOKUP(J133,'사업장현황(25하)'!$A$2:$T$1836,12,FALSE)</f>
        <v>jnh5000@naver.com</v>
      </c>
      <c r="V133" s="217" t="s">
        <v>4277</v>
      </c>
      <c r="W133" s="151" t="s">
        <v>4278</v>
      </c>
      <c r="X133" s="151" t="str">
        <f>VLOOKUP(J133,'사업장현황(25하)'!$A$2:$T$1836,11,FALSE)</f>
        <v>jnh5000@naver.com</v>
      </c>
      <c r="Y133" s="151"/>
      <c r="Z133" s="155"/>
      <c r="AA133" s="155"/>
      <c r="AB133" s="211"/>
      <c r="AC133" s="155">
        <f t="shared" si="6"/>
        <v>0</v>
      </c>
      <c r="AD133" s="217"/>
      <c r="AE133" s="155"/>
      <c r="AF133" s="217"/>
      <c r="AG133" s="155"/>
      <c r="AH133" s="145">
        <f t="shared" si="7"/>
        <v>0</v>
      </c>
      <c r="AI133" s="156"/>
      <c r="AJ133" s="157" t="s">
        <v>7336</v>
      </c>
      <c r="CE133" s="169"/>
      <c r="CU133" s="170"/>
    </row>
    <row r="134" spans="1:99" s="168" customFormat="1" ht="24.95" customHeight="1">
      <c r="A134" s="158" t="str">
        <f t="shared" si="8"/>
        <v>대-284</v>
      </c>
      <c r="B134" s="150">
        <v>284</v>
      </c>
      <c r="C134" s="150">
        <v>132</v>
      </c>
      <c r="D134" s="313" t="s">
        <v>4313</v>
      </c>
      <c r="E134" s="217">
        <v>45950</v>
      </c>
      <c r="F134" s="217" t="str">
        <f>HLOOKUP(WEEKDAY(E134,2),data!$A$1:$G$2,2)</f>
        <v>(월)</v>
      </c>
      <c r="G134" s="150" t="s">
        <v>4314</v>
      </c>
      <c r="H134" s="150">
        <v>2</v>
      </c>
      <c r="I134" s="152" t="s">
        <v>4311</v>
      </c>
      <c r="J134" s="190" t="s">
        <v>1887</v>
      </c>
      <c r="K134" s="150">
        <v>27</v>
      </c>
      <c r="L134" s="153">
        <f>VLOOKUP(J134,'사업장현황(25하)'!$A$2:$T$1836,13,FALSE)</f>
        <v>3178105431</v>
      </c>
      <c r="M134" s="150" t="str">
        <f>VLOOKUP(J134,'사업장현황(25하)'!$A$2:$T$1836,14,FALSE)</f>
        <v>31781054310</v>
      </c>
      <c r="N134" s="152" t="str">
        <f>VLOOKUP(J134,'사업장현황(25하)'!$A$2:$T$1836,2,FALSE)</f>
        <v>주현석</v>
      </c>
      <c r="O134" s="152" t="str">
        <f>VLOOKUP(J134,'사업장현황(25하)'!$A$2:$T$1836,4,FALSE)</f>
        <v>대전광역시 유성구 테크노2로 215 (탑립동)</v>
      </c>
      <c r="P134" s="150" t="str">
        <f>VLOOKUP(J134,'사업장현황(25하)'!$A$2:$T$1836,6,FALSE)</f>
        <v>042-933-2555</v>
      </c>
      <c r="Q134" s="150" t="str">
        <f>VLOOKUP(J134,'사업장현황(25하)'!$A$2:$T$1836,7,FALSE)</f>
        <v>042-933-8343</v>
      </c>
      <c r="R134" s="150" t="str">
        <f>VLOOKUP(J134,'사업장현황(25하)'!$A$2:$T$1836,8,FALSE)</f>
        <v>정민</v>
      </c>
      <c r="S134" s="150" t="str">
        <f>VLOOKUP(J134,'사업장현황(25하)'!$A$2:$T$1836,9,FALSE)</f>
        <v>부장</v>
      </c>
      <c r="T134" s="150" t="str">
        <f>VLOOKUP(J134,'사업장현황(25하)'!$A$2:$T$1836,10,FALSE)</f>
        <v>010-4463-8000</v>
      </c>
      <c r="U134" s="152" t="str">
        <f>VLOOKUP(J134,'사업장현황(25하)'!$A$2:$T$1836,12,FALSE)</f>
        <v>verkybans@naver.com</v>
      </c>
      <c r="V134" s="217">
        <v>45980</v>
      </c>
      <c r="W134" s="151" t="s">
        <v>4536</v>
      </c>
      <c r="X134" s="151" t="str">
        <f>VLOOKUP(J134,'사업장현황(25하)'!$A$2:$T$1836,11,FALSE)</f>
        <v>dreamtns@daum.net</v>
      </c>
      <c r="Y134" s="151"/>
      <c r="Z134" s="155"/>
      <c r="AA134" s="155"/>
      <c r="AB134" s="211"/>
      <c r="AC134" s="155">
        <f t="shared" si="6"/>
        <v>0</v>
      </c>
      <c r="AD134" s="217"/>
      <c r="AE134" s="155"/>
      <c r="AF134" s="217"/>
      <c r="AG134" s="155"/>
      <c r="AH134" s="145">
        <f t="shared" si="7"/>
        <v>0</v>
      </c>
      <c r="AI134" s="156"/>
      <c r="AJ134" s="157" t="s">
        <v>6702</v>
      </c>
      <c r="CE134" s="169"/>
      <c r="CU134" s="170"/>
    </row>
    <row r="135" spans="1:99" s="168" customFormat="1" ht="24.95" customHeight="1">
      <c r="A135" s="158" t="str">
        <f t="shared" si="8"/>
        <v>대-285</v>
      </c>
      <c r="B135" s="150">
        <v>285</v>
      </c>
      <c r="C135" s="150">
        <v>133</v>
      </c>
      <c r="D135" s="313" t="s">
        <v>4319</v>
      </c>
      <c r="E135" s="217">
        <v>45950</v>
      </c>
      <c r="F135" s="217" t="str">
        <f>HLOOKUP(WEEKDAY(E135,2),data!$A$1:$G$2,2)</f>
        <v>(월)</v>
      </c>
      <c r="G135" s="150" t="s">
        <v>4316</v>
      </c>
      <c r="H135" s="150">
        <v>2</v>
      </c>
      <c r="I135" s="152" t="s">
        <v>4312</v>
      </c>
      <c r="J135" s="172" t="s">
        <v>3641</v>
      </c>
      <c r="K135" s="150">
        <v>5</v>
      </c>
      <c r="L135" s="153">
        <f>VLOOKUP(J135,'사업장현황(25하)'!$A$2:$T$1836,13,FALSE)</f>
        <v>3060230973</v>
      </c>
      <c r="M135" s="150">
        <f>VLOOKUP(J135,'사업장현황(25하)'!$A$2:$T$1836,14,FALSE)</f>
        <v>30602309730</v>
      </c>
      <c r="N135" s="152" t="str">
        <f>VLOOKUP(J135,'사업장현황(25하)'!$A$2:$T$1836,2,FALSE)</f>
        <v>송치만</v>
      </c>
      <c r="O135" s="152" t="str">
        <f>VLOOKUP(J135,'사업장현황(25하)'!$A$2:$T$1836,4,FALSE)</f>
        <v>대전광역시 대덕구 신탄진로 600 (상서동)</v>
      </c>
      <c r="P135" s="150" t="str">
        <f>VLOOKUP(J135,'사업장현황(25하)'!$A$2:$T$1836,6,FALSE)</f>
        <v>042-933-5100</v>
      </c>
      <c r="Q135" s="150" t="str">
        <f>VLOOKUP(J135,'사업장현황(25하)'!$A$2:$T$1836,7,FALSE)</f>
        <v>042-933-5020</v>
      </c>
      <c r="R135" s="150" t="str">
        <f>VLOOKUP(J135,'사업장현황(25하)'!$A$2:$T$1836,8,FALSE)</f>
        <v>송우선</v>
      </c>
      <c r="S135" s="150">
        <f>VLOOKUP(J135,'사업장현황(25하)'!$A$2:$T$1836,9,FALSE)</f>
        <v>0</v>
      </c>
      <c r="T135" s="150" t="str">
        <f>VLOOKUP(J135,'사업장현황(25하)'!$A$2:$T$1836,10,FALSE)</f>
        <v>010-3439-5100</v>
      </c>
      <c r="U135" s="152" t="str">
        <f>VLOOKUP(J135,'사업장현황(25하)'!$A$2:$T$1836,12,FALSE)</f>
        <v>chi1966@nate.com</v>
      </c>
      <c r="V135" s="217">
        <v>45974</v>
      </c>
      <c r="W135" s="151" t="s">
        <v>4507</v>
      </c>
      <c r="X135" s="151" t="str">
        <f>VLOOKUP(J135,'사업장현황(25하)'!$A$2:$T$1836,11,FALSE)</f>
        <v>chi1966@nate.com</v>
      </c>
      <c r="Y135" s="151"/>
      <c r="Z135" s="155"/>
      <c r="AA135" s="155"/>
      <c r="AB135" s="211"/>
      <c r="AC135" s="155">
        <f t="shared" si="6"/>
        <v>0</v>
      </c>
      <c r="AD135" s="217"/>
      <c r="AE135" s="155"/>
      <c r="AF135" s="217"/>
      <c r="AG135" s="155"/>
      <c r="AH135" s="145">
        <f t="shared" si="7"/>
        <v>0</v>
      </c>
      <c r="AI135" s="156"/>
      <c r="AJ135" s="157" t="s">
        <v>5808</v>
      </c>
      <c r="CE135" s="169"/>
      <c r="CU135" s="170"/>
    </row>
    <row r="136" spans="1:99" s="168" customFormat="1" ht="24.95" customHeight="1">
      <c r="A136" s="158" t="str">
        <f t="shared" si="8"/>
        <v>대-286</v>
      </c>
      <c r="B136" s="150">
        <v>286</v>
      </c>
      <c r="C136" s="150">
        <v>134</v>
      </c>
      <c r="D136" s="313" t="s">
        <v>4338</v>
      </c>
      <c r="E136" s="217">
        <v>45954</v>
      </c>
      <c r="F136" s="217" t="str">
        <f>HLOOKUP(WEEKDAY(E136,2),data!$A$1:$G$2,2)</f>
        <v>(금)</v>
      </c>
      <c r="G136" s="150" t="s">
        <v>4473</v>
      </c>
      <c r="H136" s="150">
        <v>2</v>
      </c>
      <c r="I136" s="152" t="s">
        <v>3722</v>
      </c>
      <c r="J136" s="190" t="s">
        <v>3052</v>
      </c>
      <c r="K136" s="150">
        <v>147</v>
      </c>
      <c r="L136" s="153">
        <f>VLOOKUP(J136,'사업장현황(25하)'!$A$2:$T$1836,13,FALSE)</f>
        <v>1078549859</v>
      </c>
      <c r="M136" s="150" t="str">
        <f>VLOOKUP(J136,'사업장현황(25하)'!$A$2:$T$1836,14,FALSE)</f>
        <v>13881017736</v>
      </c>
      <c r="N136" s="152" t="str">
        <f>VLOOKUP(J136,'사업장현황(25하)'!$A$2:$T$1836,2,FALSE)</f>
        <v>강호준, 조유선</v>
      </c>
      <c r="O136" s="152" t="str">
        <f>VLOOKUP(J136,'사업장현황(25하)'!$A$2:$T$1836,4,FALSE)</f>
        <v>충청남도 공주시 월송동 671-1</v>
      </c>
      <c r="P136" s="150" t="str">
        <f>VLOOKUP(J136,'사업장현황(25하)'!$A$2:$T$1836,6,FALSE)</f>
        <v>070-4103-0631</v>
      </c>
      <c r="Q136" s="150" t="str">
        <f>VLOOKUP(J136,'사업장현황(25하)'!$A$2:$T$1836,7,FALSE)</f>
        <v>070-4106-2042</v>
      </c>
      <c r="R136" s="150" t="str">
        <f>VLOOKUP(J136,'사업장현황(25하)'!$A$2:$T$1836,8,FALSE)</f>
        <v>안태호</v>
      </c>
      <c r="S136" s="150" t="str">
        <f>VLOOKUP(J136,'사업장현황(25하)'!$A$2:$T$1836,9,FALSE)</f>
        <v>과장</v>
      </c>
      <c r="T136" s="150" t="str">
        <f>VLOOKUP(J136,'사업장현황(25하)'!$A$2:$T$1836,10,FALSE)</f>
        <v>010-9055-4405</v>
      </c>
      <c r="U136" s="152" t="str">
        <f>VLOOKUP(J136,'사업장현황(25하)'!$A$2:$T$1836,12,FALSE)</f>
        <v>taeho.ahn@smlinescon.co.kr</v>
      </c>
      <c r="V136" s="217">
        <v>45980</v>
      </c>
      <c r="W136" s="151" t="s">
        <v>4539</v>
      </c>
      <c r="X136" s="151" t="str">
        <f>VLOOKUP(J136,'사업장현황(25하)'!$A$2:$T$1836,11,FALSE)</f>
        <v>taeho.ahn@smlinescon.co.kr</v>
      </c>
      <c r="Y136" s="151"/>
      <c r="Z136" s="180"/>
      <c r="AA136" s="180"/>
      <c r="AB136" s="211"/>
      <c r="AC136" s="155">
        <f t="shared" si="6"/>
        <v>0</v>
      </c>
      <c r="AD136" s="217"/>
      <c r="AE136" s="155"/>
      <c r="AF136" s="217"/>
      <c r="AG136" s="155"/>
      <c r="AH136" s="145">
        <f t="shared" si="7"/>
        <v>0</v>
      </c>
      <c r="AI136" s="156"/>
      <c r="AJ136" s="157" t="s">
        <v>6367</v>
      </c>
      <c r="CE136" s="169"/>
      <c r="CU136" s="170"/>
    </row>
    <row r="137" spans="1:99" s="168" customFormat="1" ht="24.95" customHeight="1">
      <c r="A137" s="158" t="str">
        <f t="shared" si="8"/>
        <v>대-287</v>
      </c>
      <c r="B137" s="150">
        <v>287</v>
      </c>
      <c r="C137" s="150">
        <v>135</v>
      </c>
      <c r="D137" s="313" t="s">
        <v>4450</v>
      </c>
      <c r="E137" s="217">
        <v>45965</v>
      </c>
      <c r="F137" s="217" t="str">
        <f>HLOOKUP(WEEKDAY(E137,2),data!$A$1:$G$2,2)</f>
        <v>(화)</v>
      </c>
      <c r="G137" s="150" t="s">
        <v>4451</v>
      </c>
      <c r="H137" s="150">
        <v>2</v>
      </c>
      <c r="I137" s="152" t="s">
        <v>3722</v>
      </c>
      <c r="J137" s="172" t="s">
        <v>3640</v>
      </c>
      <c r="K137" s="150">
        <v>10</v>
      </c>
      <c r="L137" s="153">
        <f>VLOOKUP(J137,'사업장현황(25하)'!$A$2:$T$1836,13,FALSE)</f>
        <v>1462300950</v>
      </c>
      <c r="M137" s="150">
        <f>VLOOKUP(J137,'사업장현황(25하)'!$A$2:$T$1836,14,FALSE)</f>
        <v>14623009500</v>
      </c>
      <c r="N137" s="152" t="str">
        <f>VLOOKUP(J137,'사업장현황(25하)'!$A$2:$T$1836,2,FALSE)</f>
        <v>전영근</v>
      </c>
      <c r="O137" s="152" t="str">
        <f>VLOOKUP(J137,'사업장현황(25하)'!$A$2:$T$1836,4,FALSE)</f>
        <v>대전광역시 서구 월드컵대로484번길 82-14 (월평동)</v>
      </c>
      <c r="P137" s="150" t="str">
        <f>VLOOKUP(J137,'사업장현황(25하)'!$A$2:$T$1836,6,FALSE)</f>
        <v>042-538-0071</v>
      </c>
      <c r="Q137" s="150" t="str">
        <f>VLOOKUP(J137,'사업장현황(25하)'!$A$2:$T$1836,7,FALSE)</f>
        <v>042-538-0073</v>
      </c>
      <c r="R137" s="150" t="str">
        <f>VLOOKUP(J137,'사업장현황(25하)'!$A$2:$T$1836,8,FALSE)</f>
        <v>전영근</v>
      </c>
      <c r="S137" s="150" t="str">
        <f>VLOOKUP(J137,'사업장현황(25하)'!$A$2:$T$1836,9,FALSE)</f>
        <v>대표</v>
      </c>
      <c r="T137" s="150" t="str">
        <f>VLOOKUP(J137,'사업장현황(25하)'!$A$2:$T$1836,10,FALSE)</f>
        <v>010-2494-5333</v>
      </c>
      <c r="U137" s="152" t="str">
        <f>VLOOKUP(J137,'사업장현황(25하)'!$A$2:$T$1836,12,FALSE)</f>
        <v>yujk53@hanmail.net</v>
      </c>
      <c r="V137" s="217">
        <v>45992</v>
      </c>
      <c r="W137" s="151" t="s">
        <v>4618</v>
      </c>
      <c r="X137" s="151" t="str">
        <f>VLOOKUP(J137,'사업장현황(25하)'!$A$2:$T$1836,11,FALSE)</f>
        <v>yujk53@hanmail.net</v>
      </c>
      <c r="Y137" s="151"/>
      <c r="Z137" s="180"/>
      <c r="AA137" s="180"/>
      <c r="AB137" s="211"/>
      <c r="AC137" s="155">
        <f t="shared" si="6"/>
        <v>0</v>
      </c>
      <c r="AD137" s="217"/>
      <c r="AE137" s="155"/>
      <c r="AF137" s="217"/>
      <c r="AG137" s="155"/>
      <c r="AH137" s="145">
        <f t="shared" si="7"/>
        <v>0</v>
      </c>
      <c r="AI137" s="156"/>
      <c r="AJ137" s="157" t="s">
        <v>5539</v>
      </c>
      <c r="CE137" s="169"/>
      <c r="CU137" s="170"/>
    </row>
    <row r="138" spans="1:99" s="168" customFormat="1" ht="24.95" customHeight="1">
      <c r="A138" s="158" t="str">
        <f t="shared" si="8"/>
        <v>대-288</v>
      </c>
      <c r="B138" s="150">
        <v>288</v>
      </c>
      <c r="C138" s="150">
        <v>136</v>
      </c>
      <c r="D138" s="313" t="s">
        <v>4475</v>
      </c>
      <c r="E138" s="217">
        <v>45968</v>
      </c>
      <c r="F138" s="217" t="str">
        <f>HLOOKUP(WEEKDAY(E138,2),data!$A$1:$G$2,2)</f>
        <v>(금)</v>
      </c>
      <c r="G138" s="150" t="s">
        <v>4476</v>
      </c>
      <c r="H138" s="150">
        <v>2</v>
      </c>
      <c r="I138" s="259" t="s">
        <v>4477</v>
      </c>
      <c r="J138" s="190" t="s">
        <v>2093</v>
      </c>
      <c r="K138" s="150">
        <v>57</v>
      </c>
      <c r="L138" s="153">
        <f>VLOOKUP(J138,'사업장현황(25하)'!$A$2:$T$1836,13,FALSE)</f>
        <v>3068104878</v>
      </c>
      <c r="M138" s="150" t="str">
        <f>VLOOKUP(J138,'사업장현황(25하)'!$A$2:$T$1836,14,FALSE)</f>
        <v>30681048780</v>
      </c>
      <c r="N138" s="152" t="str">
        <f>VLOOKUP(J138,'사업장현황(25하)'!$A$2:$T$1836,2,FALSE)</f>
        <v>여기석</v>
      </c>
      <c r="O138" s="152" t="str">
        <f>VLOOKUP(J138,'사업장현황(25하)'!$A$2:$T$1836,4,FALSE)</f>
        <v>대전광역시 대덕구 대전로1331번길 50 (읍내동, 한미타올)</v>
      </c>
      <c r="P138" s="150" t="str">
        <f>VLOOKUP(J138,'사업장현황(25하)'!$A$2:$T$1836,6,FALSE)</f>
        <v>042-625-4145</v>
      </c>
      <c r="Q138" s="150" t="str">
        <f>VLOOKUP(J138,'사업장현황(25하)'!$A$2:$T$1836,7,FALSE)</f>
        <v>042-625-4147</v>
      </c>
      <c r="R138" s="150" t="str">
        <f>VLOOKUP(J138,'사업장현황(25하)'!$A$2:$T$1836,8,FALSE)</f>
        <v>조한경</v>
      </c>
      <c r="S138" s="150" t="str">
        <f>VLOOKUP(J138,'사업장현황(25하)'!$A$2:$T$1836,9,FALSE)</f>
        <v>상무</v>
      </c>
      <c r="T138" s="150" t="str">
        <f>VLOOKUP(J138,'사업장현황(25하)'!$A$2:$T$1836,10,FALSE)</f>
        <v>010-8815-6316</v>
      </c>
      <c r="U138" s="152" t="str">
        <f>VLOOKUP(J138,'사업장현황(25하)'!$A$2:$T$1836,12,FALSE)</f>
        <v>chk8534@hanmail.net</v>
      </c>
      <c r="V138" s="217">
        <v>45993</v>
      </c>
      <c r="W138" s="151" t="s">
        <v>4638</v>
      </c>
      <c r="X138" s="151" t="str">
        <f>VLOOKUP(J138,'사업장현황(25하)'!$A$2:$T$1836,11,FALSE)</f>
        <v>hanmiacc4141@daum.net</v>
      </c>
      <c r="Y138" s="151"/>
      <c r="Z138" s="180"/>
      <c r="AA138" s="180"/>
      <c r="AB138" s="211"/>
      <c r="AC138" s="155">
        <f t="shared" si="6"/>
        <v>0</v>
      </c>
      <c r="AD138" s="217"/>
      <c r="AE138" s="155"/>
      <c r="AF138" s="217"/>
      <c r="AG138" s="155"/>
      <c r="AH138" s="145">
        <f t="shared" si="7"/>
        <v>0</v>
      </c>
      <c r="AI138" s="156"/>
      <c r="AJ138" s="157" t="s">
        <v>7460</v>
      </c>
      <c r="CE138" s="169"/>
      <c r="CU138" s="170"/>
    </row>
    <row r="139" spans="1:99" s="168" customFormat="1" ht="24.95" customHeight="1">
      <c r="A139" s="158" t="str">
        <f t="shared" si="8"/>
        <v>대-289</v>
      </c>
      <c r="B139" s="150">
        <v>289</v>
      </c>
      <c r="C139" s="150">
        <v>137</v>
      </c>
      <c r="D139" s="313" t="s">
        <v>4475</v>
      </c>
      <c r="E139" s="217">
        <v>45971</v>
      </c>
      <c r="F139" s="217" t="str">
        <f>HLOOKUP(WEEKDAY(E139,2),data!$A$1:$G$2,2)</f>
        <v>(월)</v>
      </c>
      <c r="G139" s="150" t="s">
        <v>4476</v>
      </c>
      <c r="H139" s="150">
        <v>2</v>
      </c>
      <c r="I139" s="152" t="s">
        <v>4478</v>
      </c>
      <c r="J139" s="249" t="s">
        <v>3500</v>
      </c>
      <c r="K139" s="150">
        <v>4</v>
      </c>
      <c r="L139" s="153">
        <f>VLOOKUP(J139,'사업장현황(25하)'!$A$2:$T$1836,13,FALSE)</f>
        <v>3088137832</v>
      </c>
      <c r="M139" s="150" t="str">
        <f>VLOOKUP(J139,'사업장현황(25하)'!$A$2:$T$1836,14,FALSE)</f>
        <v>30881378326</v>
      </c>
      <c r="N139" s="152" t="str">
        <f>VLOOKUP(J139,'사업장현황(25하)'!$A$2:$T$1836,2,FALSE)</f>
        <v>권철진</v>
      </c>
      <c r="O139" s="152" t="str">
        <f>VLOOKUP(J139,'사업장현황(25하)'!$A$2:$T$1836,4,FALSE)</f>
        <v>충청남도 계룡시 신도안면 신도안2길 96 (남선리, 군인아파트)</v>
      </c>
      <c r="P139" s="150" t="str">
        <f>VLOOKUP(J139,'사업장현황(25하)'!$A$2:$T$1836,6,FALSE)</f>
        <v>044-864-8122</v>
      </c>
      <c r="Q139" s="150" t="str">
        <f>VLOOKUP(J139,'사업장현황(25하)'!$A$2:$T$1836,7,FALSE)</f>
        <v>044-864-8124</v>
      </c>
      <c r="R139" s="150" t="str">
        <f>VLOOKUP(J139,'사업장현황(25하)'!$A$2:$T$1836,8,FALSE)</f>
        <v>김동혁</v>
      </c>
      <c r="S139" s="150" t="str">
        <f>VLOOKUP(J139,'사업장현황(25하)'!$A$2:$T$1836,9,FALSE)</f>
        <v>소장</v>
      </c>
      <c r="T139" s="150" t="str">
        <f>VLOOKUP(J139,'사업장현황(25하)'!$A$2:$T$1836,10,FALSE)</f>
        <v>010-4462-2029</v>
      </c>
      <c r="U139" s="152" t="str">
        <f>VLOOKUP(J139,'사업장현황(25하)'!$A$2:$T$1836,12,FALSE)</f>
        <v>dong880325@naver.com</v>
      </c>
      <c r="V139" s="217">
        <v>45985</v>
      </c>
      <c r="W139" s="151" t="s">
        <v>4571</v>
      </c>
      <c r="X139" s="151" t="str">
        <f>VLOOKUP(J139,'사업장현황(25하)'!$A$2:$T$1836,11,FALSE)</f>
        <v>LEOPLE@hometax.go.kr</v>
      </c>
      <c r="Y139" s="151"/>
      <c r="Z139" s="180"/>
      <c r="AA139" s="180"/>
      <c r="AB139" s="211"/>
      <c r="AC139" s="155">
        <f t="shared" si="6"/>
        <v>0</v>
      </c>
      <c r="AD139" s="217"/>
      <c r="AE139" s="155"/>
      <c r="AF139" s="217"/>
      <c r="AG139" s="155"/>
      <c r="AH139" s="145">
        <f t="shared" si="7"/>
        <v>0</v>
      </c>
      <c r="AI139" s="156"/>
      <c r="AJ139" s="157" t="s">
        <v>4977</v>
      </c>
      <c r="CE139" s="169"/>
      <c r="CU139" s="170"/>
    </row>
    <row r="140" spans="1:99" s="168" customFormat="1" ht="24.95" customHeight="1">
      <c r="A140" s="158" t="str">
        <f t="shared" si="8"/>
        <v>대-290</v>
      </c>
      <c r="B140" s="150">
        <v>290</v>
      </c>
      <c r="C140" s="150">
        <v>138</v>
      </c>
      <c r="D140" s="313" t="s">
        <v>4513</v>
      </c>
      <c r="E140" s="217">
        <v>45981</v>
      </c>
      <c r="F140" s="217" t="str">
        <f>HLOOKUP(WEEKDAY(E140,2),data!$A$1:$G$2,2)</f>
        <v>(목)</v>
      </c>
      <c r="G140" s="150" t="s">
        <v>4485</v>
      </c>
      <c r="H140" s="150">
        <v>2</v>
      </c>
      <c r="I140" s="152" t="s">
        <v>4486</v>
      </c>
      <c r="J140" s="190" t="s">
        <v>1737</v>
      </c>
      <c r="K140" s="150">
        <v>406</v>
      </c>
      <c r="L140" s="153">
        <f>VLOOKUP(J140,'사업장현황(25하)'!$A$2:$T$1836,13,FALSE)</f>
        <v>3078201717</v>
      </c>
      <c r="M140" s="150" t="str">
        <f>VLOOKUP(J140,'사업장현황(25하)'!$A$2:$T$1836,14,FALSE)</f>
        <v>30782017170</v>
      </c>
      <c r="N140" s="152" t="str">
        <f>VLOOKUP(J140,'사업장현황(25하)'!$A$2:$T$1836,2,FALSE)</f>
        <v>임수흠</v>
      </c>
      <c r="O140" s="152" t="str">
        <f>VLOOKUP(J140,'사업장현황(25하)'!$A$2:$T$1836,4,FALSE)</f>
        <v>충청남도 공주시 무령로 77 (웅진동, 공주의료원)</v>
      </c>
      <c r="P140" s="150" t="str">
        <f>VLOOKUP(J140,'사업장현황(25하)'!$A$2:$T$1836,6,FALSE)</f>
        <v>041-962-1251</v>
      </c>
      <c r="Q140" s="150" t="str">
        <f>VLOOKUP(J140,'사업장현황(25하)'!$A$2:$T$1836,7,FALSE)</f>
        <v>041-962-1219</v>
      </c>
      <c r="R140" s="150" t="str">
        <f>VLOOKUP(J140,'사업장현황(25하)'!$A$2:$T$1836,8,FALSE)</f>
        <v>이현미</v>
      </c>
      <c r="S140" s="150">
        <f>VLOOKUP(J140,'사업장현황(25하)'!$A$2:$T$1836,9,FALSE)</f>
        <v>0</v>
      </c>
      <c r="T140" s="150" t="str">
        <f>VLOOKUP(J140,'사업장현황(25하)'!$A$2:$T$1836,10,FALSE)</f>
        <v>010-6470-3761</v>
      </c>
      <c r="U140" s="152" t="str">
        <f>VLOOKUP(J140,'사업장현황(25하)'!$A$2:$T$1836,12,FALSE)</f>
        <v>leehen67@hanmail.net</v>
      </c>
      <c r="V140" s="217">
        <v>46007</v>
      </c>
      <c r="W140" s="151" t="s">
        <v>4708</v>
      </c>
      <c r="X140" s="151" t="str">
        <f>VLOOKUP(J140,'사업장현황(25하)'!$A$2:$T$1836,11,FALSE)</f>
        <v>gjmc1111@naver.com</v>
      </c>
      <c r="Y140" s="151"/>
      <c r="Z140" s="166"/>
      <c r="AA140" s="166"/>
      <c r="AB140" s="211"/>
      <c r="AC140" s="155">
        <f t="shared" si="6"/>
        <v>0</v>
      </c>
      <c r="AD140" s="217"/>
      <c r="AE140" s="155"/>
      <c r="AF140" s="217"/>
      <c r="AG140" s="155"/>
      <c r="AH140" s="145">
        <f t="shared" si="7"/>
        <v>0</v>
      </c>
      <c r="AI140" s="156"/>
      <c r="AJ140" s="157" t="s">
        <v>7319</v>
      </c>
      <c r="CE140" s="169"/>
      <c r="CU140" s="170"/>
    </row>
    <row r="141" spans="1:99" s="168" customFormat="1" ht="24.95" customHeight="1">
      <c r="A141" s="158" t="str">
        <f t="shared" si="8"/>
        <v>대-291</v>
      </c>
      <c r="B141" s="150">
        <v>291</v>
      </c>
      <c r="C141" s="150">
        <v>139</v>
      </c>
      <c r="D141" s="313" t="s">
        <v>4621</v>
      </c>
      <c r="E141" s="217">
        <v>45993</v>
      </c>
      <c r="F141" s="217" t="str">
        <f>HLOOKUP(WEEKDAY(E141,2),data!$A$1:$G$2,2)</f>
        <v>(화)</v>
      </c>
      <c r="G141" s="150" t="s">
        <v>4550</v>
      </c>
      <c r="H141" s="150">
        <v>2</v>
      </c>
      <c r="I141" s="152" t="s">
        <v>3722</v>
      </c>
      <c r="J141" s="190" t="s">
        <v>4543</v>
      </c>
      <c r="K141" s="150">
        <v>3</v>
      </c>
      <c r="L141" s="153">
        <f>VLOOKUP(J141,'사업장현황(25하)'!$A$2:$T$1836,13,FALSE)</f>
        <v>2391001800</v>
      </c>
      <c r="M141" s="150" t="str">
        <f>VLOOKUP(J141,'사업장현황(25하)'!$A$2:$T$1836,14,FALSE)</f>
        <v>23910018000</v>
      </c>
      <c r="N141" s="152" t="str">
        <f>VLOOKUP(J141,'사업장현황(25하)'!$A$2:$T$1836,2,FALSE)</f>
        <v>이경원</v>
      </c>
      <c r="O141" s="152" t="str">
        <f>VLOOKUP(J141,'사업장현황(25하)'!$A$2:$T$1836,4,FALSE)</f>
        <v>대전광역시 대덕구 신탄진로 566 (상서동)</v>
      </c>
      <c r="P141" s="150" t="str">
        <f>VLOOKUP(J141,'사업장현황(25하)'!$A$2:$T$1836,6,FALSE)</f>
        <v>042-936-3388</v>
      </c>
      <c r="Q141" s="150" t="str">
        <f>VLOOKUP(J141,'사업장현황(25하)'!$A$2:$T$1836,7,FALSE)</f>
        <v>042-936-4500</v>
      </c>
      <c r="R141" s="150" t="str">
        <f>VLOOKUP(J141,'사업장현황(25하)'!$A$2:$T$1836,8,FALSE)</f>
        <v>이경원</v>
      </c>
      <c r="S141" s="150" t="str">
        <f>VLOOKUP(J141,'사업장현황(25하)'!$A$2:$T$1836,9,FALSE)</f>
        <v>대표</v>
      </c>
      <c r="T141" s="150" t="str">
        <f>VLOOKUP(J141,'사업장현황(25하)'!$A$2:$T$1836,10,FALSE)</f>
        <v>010-8635-4241</v>
      </c>
      <c r="U141" s="152" t="str">
        <f>VLOOKUP(J141,'사업장현황(25하)'!$A$2:$T$1836,12,FALSE)</f>
        <v>darkox0063@naver.com</v>
      </c>
      <c r="V141" s="217" t="s">
        <v>4770</v>
      </c>
      <c r="W141" s="151" t="s">
        <v>4771</v>
      </c>
      <c r="X141" s="151" t="str">
        <f>VLOOKUP(J141,'사업장현황(25하)'!$A$2:$T$1836,11,FALSE)</f>
        <v>darkox0063@naver.com</v>
      </c>
      <c r="Y141" s="151"/>
      <c r="Z141" s="180"/>
      <c r="AA141" s="180"/>
      <c r="AB141" s="211"/>
      <c r="AC141" s="155">
        <f t="shared" si="6"/>
        <v>0</v>
      </c>
      <c r="AD141" s="217"/>
      <c r="AE141" s="155"/>
      <c r="AF141" s="217"/>
      <c r="AG141" s="155"/>
      <c r="AH141" s="145">
        <f t="shared" si="7"/>
        <v>0</v>
      </c>
      <c r="AI141" s="156"/>
      <c r="AJ141" s="157" t="s">
        <v>6389</v>
      </c>
      <c r="CE141" s="169"/>
      <c r="CU141" s="170"/>
    </row>
    <row r="142" spans="1:99" s="168" customFormat="1" ht="24.95" customHeight="1">
      <c r="A142" s="158" t="str">
        <f t="shared" si="8"/>
        <v>대-292</v>
      </c>
      <c r="B142" s="150">
        <v>292</v>
      </c>
      <c r="C142" s="150">
        <v>140</v>
      </c>
      <c r="D142" s="313" t="s">
        <v>4621</v>
      </c>
      <c r="E142" s="217">
        <v>45993</v>
      </c>
      <c r="F142" s="217" t="str">
        <f>HLOOKUP(WEEKDAY(E142,2),data!$A$1:$G$2,2)</f>
        <v>(화)</v>
      </c>
      <c r="G142" s="150" t="s">
        <v>4554</v>
      </c>
      <c r="H142" s="150">
        <v>2</v>
      </c>
      <c r="I142" s="152" t="s">
        <v>3722</v>
      </c>
      <c r="J142" s="190" t="s">
        <v>2166</v>
      </c>
      <c r="K142" s="150">
        <v>3</v>
      </c>
      <c r="L142" s="153">
        <f>VLOOKUP(J142,'사업장현황(25하)'!$A$2:$T$1836,13,FALSE)</f>
        <v>2520901485</v>
      </c>
      <c r="M142" s="150" t="str">
        <f>VLOOKUP(J142,'사업장현황(25하)'!$A$2:$T$1836,14,FALSE)</f>
        <v>25209014850</v>
      </c>
      <c r="N142" s="152" t="str">
        <f>VLOOKUP(J142,'사업장현황(25하)'!$A$2:$T$1836,2,FALSE)</f>
        <v>박화주</v>
      </c>
      <c r="O142" s="152" t="str">
        <f>VLOOKUP(J142,'사업장현황(25하)'!$A$2:$T$1836,4,FALSE)</f>
        <v>대전광역시 대덕구 신탄진로583번길 20 (상서동)</v>
      </c>
      <c r="P142" s="150" t="str">
        <f>VLOOKUP(J142,'사업장현황(25하)'!$A$2:$T$1836,6,FALSE)</f>
        <v>042-931-5236</v>
      </c>
      <c r="Q142" s="150" t="str">
        <f>VLOOKUP(J142,'사업장현황(25하)'!$A$2:$T$1836,7,FALSE)</f>
        <v>042-931-5237</v>
      </c>
      <c r="R142" s="150" t="str">
        <f>VLOOKUP(J142,'사업장현황(25하)'!$A$2:$T$1836,8,FALSE)</f>
        <v>박화주</v>
      </c>
      <c r="S142" s="150" t="str">
        <f>VLOOKUP(J142,'사업장현황(25하)'!$A$2:$T$1836,9,FALSE)</f>
        <v>대표</v>
      </c>
      <c r="T142" s="150" t="str">
        <f>VLOOKUP(J142,'사업장현황(25하)'!$A$2:$T$1836,10,FALSE)</f>
        <v>010-3944-5236</v>
      </c>
      <c r="U142" s="152" t="str">
        <f>VLOOKUP(J142,'사업장현황(25하)'!$A$2:$T$1836,12,FALSE)</f>
        <v>a39445236@gmail.com</v>
      </c>
      <c r="V142" s="217" t="s">
        <v>4770</v>
      </c>
      <c r="W142" s="151" t="s">
        <v>4771</v>
      </c>
      <c r="X142" s="151" t="str">
        <f>VLOOKUP(J142,'사업장현황(25하)'!$A$2:$T$1836,11,FALSE)</f>
        <v>a39445236@gmail.com</v>
      </c>
      <c r="Y142" s="151"/>
      <c r="Z142" s="180"/>
      <c r="AA142" s="180"/>
      <c r="AB142" s="211"/>
      <c r="AC142" s="155">
        <f t="shared" si="6"/>
        <v>0</v>
      </c>
      <c r="AD142" s="217"/>
      <c r="AE142" s="155"/>
      <c r="AF142" s="217"/>
      <c r="AG142" s="155"/>
      <c r="AH142" s="145">
        <f t="shared" si="7"/>
        <v>0</v>
      </c>
      <c r="AI142" s="156"/>
      <c r="AJ142" s="157" t="s">
        <v>7275</v>
      </c>
      <c r="CE142" s="169"/>
      <c r="CU142" s="170"/>
    </row>
    <row r="143" spans="1:99" s="158" customFormat="1" ht="24.95" customHeight="1">
      <c r="A143" s="158" t="str">
        <f t="shared" si="8"/>
        <v>대-293</v>
      </c>
      <c r="B143" s="150">
        <v>293</v>
      </c>
      <c r="C143" s="150">
        <v>141</v>
      </c>
      <c r="D143" s="313" t="s">
        <v>4622</v>
      </c>
      <c r="E143" s="217">
        <v>45993</v>
      </c>
      <c r="F143" s="217" t="str">
        <f>HLOOKUP(WEEKDAY(E143,2),data!$A$1:$G$2,2)</f>
        <v>(화)</v>
      </c>
      <c r="G143" s="150" t="s">
        <v>4555</v>
      </c>
      <c r="H143" s="150">
        <v>1</v>
      </c>
      <c r="I143" s="259"/>
      <c r="J143" s="190" t="s">
        <v>3062</v>
      </c>
      <c r="K143" s="150">
        <v>74</v>
      </c>
      <c r="L143" s="153">
        <f>VLOOKUP(J143,'사업장현황(25하)'!$A$2:$T$1836,13,FALSE)</f>
        <v>7308502523</v>
      </c>
      <c r="M143" s="150">
        <f>VLOOKUP(J143,'사업장현황(25하)'!$A$2:$T$1836,14,FALSE)</f>
        <v>73085025230</v>
      </c>
      <c r="N143" s="152" t="str">
        <f>VLOOKUP(J143,'사업장현황(25하)'!$A$2:$T$1836,2,FALSE)</f>
        <v>전웅</v>
      </c>
      <c r="O143" s="152" t="str">
        <f>VLOOKUP(J143,'사업장현황(25하)'!$A$2:$T$1836,4,FALSE)</f>
        <v>충청남도 금산군 추부면 금산로 2423-16 (추정리, (주)리튬플러스)</v>
      </c>
      <c r="P143" s="150" t="str">
        <f>VLOOKUP(J143,'사업장현황(25하)'!$A$2:$T$1836,6,FALSE)</f>
        <v>041-751-9901</v>
      </c>
      <c r="Q143" s="150" t="str">
        <f>VLOOKUP(J143,'사업장현황(25하)'!$A$2:$T$1836,7,FALSE)</f>
        <v>041-751-9902</v>
      </c>
      <c r="R143" s="150" t="str">
        <f>VLOOKUP(J143,'사업장현황(25하)'!$A$2:$T$1836,8,FALSE)</f>
        <v>권호순</v>
      </c>
      <c r="S143" s="150" t="str">
        <f>VLOOKUP(J143,'사업장현황(25하)'!$A$2:$T$1836,9,FALSE)</f>
        <v>프로</v>
      </c>
      <c r="T143" s="150" t="str">
        <f>VLOOKUP(J143,'사업장현황(25하)'!$A$2:$T$1836,10,FALSE)</f>
        <v>010-5411-8736</v>
      </c>
      <c r="U143" s="152" t="str">
        <f>VLOOKUP(J143,'사업장현황(25하)'!$A$2:$T$1836,12,FALSE)</f>
        <v>hs.kwon@hydroli.co.kr</v>
      </c>
      <c r="V143" s="217">
        <v>46015</v>
      </c>
      <c r="W143" s="151" t="s">
        <v>3718</v>
      </c>
      <c r="X143" s="151" t="str">
        <f>VLOOKUP(J143,'사업장현황(25하)'!$A$2:$T$1836,11,FALSE)</f>
        <v>hs.kwon@hydroli.co.kr</v>
      </c>
      <c r="Y143" s="151"/>
      <c r="Z143" s="155"/>
      <c r="AA143" s="155"/>
      <c r="AB143" s="211"/>
      <c r="AC143" s="155">
        <f t="shared" si="6"/>
        <v>0</v>
      </c>
      <c r="AD143" s="217"/>
      <c r="AE143" s="155"/>
      <c r="AF143" s="217"/>
      <c r="AG143" s="155"/>
      <c r="AH143" s="145">
        <f t="shared" si="7"/>
        <v>0</v>
      </c>
      <c r="AI143" s="156"/>
      <c r="AJ143" s="157" t="s">
        <v>5494</v>
      </c>
    </row>
    <row r="144" spans="1:99" s="158" customFormat="1" ht="24.95" customHeight="1">
      <c r="A144" s="158" t="str">
        <f t="shared" si="8"/>
        <v>대-294</v>
      </c>
      <c r="B144" s="150">
        <v>294</v>
      </c>
      <c r="C144" s="150">
        <v>142</v>
      </c>
      <c r="D144" s="313" t="s">
        <v>4623</v>
      </c>
      <c r="E144" s="217">
        <v>45993</v>
      </c>
      <c r="F144" s="217" t="str">
        <f>HLOOKUP(WEEKDAY(E144,2),data!$A$1:$G$2,2)</f>
        <v>(화)</v>
      </c>
      <c r="G144" s="150" t="s">
        <v>4597</v>
      </c>
      <c r="H144" s="150">
        <v>2</v>
      </c>
      <c r="I144" s="259" t="s">
        <v>3802</v>
      </c>
      <c r="J144" s="172" t="s">
        <v>7611</v>
      </c>
      <c r="K144" s="150">
        <v>7</v>
      </c>
      <c r="L144" s="153" t="str">
        <f>VLOOKUP(J144,'사업장현황(25하)'!$A$2:$T$1836,13,FALSE)</f>
        <v>621-81-43241</v>
      </c>
      <c r="M144" s="150">
        <f>VLOOKUP(J144,'사업장현황(25하)'!$A$2:$T$1836,14,FALSE)</f>
        <v>62181432416</v>
      </c>
      <c r="N144" s="152" t="str">
        <f>VLOOKUP(J144,'사업장현황(25하)'!$A$2:$T$1836,2,FALSE)</f>
        <v>하영호</v>
      </c>
      <c r="O144" s="152" t="str">
        <f>VLOOKUP(J144,'사업장현황(25하)'!$A$2:$T$1836,4,FALSE)</f>
        <v>충청남도 공주시 석장리길 87 (석장리동)</v>
      </c>
      <c r="P144" s="150">
        <f>VLOOKUP(J144,'사업장현황(25하)'!$A$2:$T$1836,6,FALSE)</f>
        <v>0</v>
      </c>
      <c r="Q144" s="150">
        <f>VLOOKUP(J144,'사업장현황(25하)'!$A$2:$T$1836,7,FALSE)</f>
        <v>0</v>
      </c>
      <c r="R144" s="150" t="str">
        <f>VLOOKUP(J144,'사업장현황(25하)'!$A$2:$T$1836,8,FALSE)</f>
        <v>송영준</v>
      </c>
      <c r="S144" s="150">
        <f>VLOOKUP(J144,'사업장현황(25하)'!$A$2:$T$1836,9,FALSE)</f>
        <v>0</v>
      </c>
      <c r="T144" s="150" t="str">
        <f>VLOOKUP(J144,'사업장현황(25하)'!$A$2:$T$1836,10,FALSE)</f>
        <v>010-8339-9373</v>
      </c>
      <c r="U144" s="152" t="str">
        <f>VLOOKUP(J144,'사업장현황(25하)'!$A$2:$T$1836,12,FALSE)</f>
        <v>yjoon0703@gmail.com</v>
      </c>
      <c r="V144" s="217">
        <v>46021</v>
      </c>
      <c r="W144" s="151" t="s">
        <v>4798</v>
      </c>
      <c r="X144" s="151">
        <f>VLOOKUP(J144,'사업장현황(25하)'!$A$2:$T$1836,11,FALSE)</f>
        <v>0</v>
      </c>
      <c r="Y144" s="151"/>
      <c r="Z144" s="155"/>
      <c r="AA144" s="155"/>
      <c r="AB144" s="211"/>
      <c r="AC144" s="155">
        <f t="shared" si="6"/>
        <v>0</v>
      </c>
      <c r="AD144" s="217"/>
      <c r="AE144" s="155"/>
      <c r="AF144" s="217"/>
      <c r="AG144" s="155"/>
      <c r="AH144" s="145">
        <f t="shared" si="7"/>
        <v>0</v>
      </c>
      <c r="AI144" s="156"/>
      <c r="AJ144" s="157" t="s">
        <v>5680</v>
      </c>
    </row>
    <row r="145" spans="1:99" s="182" customFormat="1" ht="24.95" customHeight="1">
      <c r="A145" s="158" t="str">
        <f t="shared" si="8"/>
        <v>대-295</v>
      </c>
      <c r="B145" s="150">
        <v>295</v>
      </c>
      <c r="C145" s="150">
        <v>143</v>
      </c>
      <c r="D145" s="313" t="s">
        <v>4624</v>
      </c>
      <c r="E145" s="217">
        <v>46000</v>
      </c>
      <c r="F145" s="217" t="str">
        <f>HLOOKUP(WEEKDAY(E145,2),data!$A$1:$G$2,2)</f>
        <v>(화)</v>
      </c>
      <c r="G145" s="150" t="s">
        <v>2736</v>
      </c>
      <c r="H145" s="150">
        <v>2</v>
      </c>
      <c r="I145" s="259" t="s">
        <v>3874</v>
      </c>
      <c r="J145" s="190" t="s">
        <v>1962</v>
      </c>
      <c r="K145" s="150">
        <v>103</v>
      </c>
      <c r="L145" s="153">
        <f>VLOOKUP(J145,'사업장현황(25하)'!$A$2:$T$1836,13,FALSE)</f>
        <v>7058200339</v>
      </c>
      <c r="M145" s="150" t="str">
        <f>VLOOKUP(J145,'사업장현황(25하)'!$A$2:$T$1836,14,FALSE)</f>
        <v>70582003390</v>
      </c>
      <c r="N145" s="152" t="str">
        <f>VLOOKUP(J145,'사업장현황(25하)'!$A$2:$T$1836,2,FALSE)</f>
        <v>박선희</v>
      </c>
      <c r="O145" s="152" t="str">
        <f>VLOOKUP(J145,'사업장현황(25하)'!$A$2:$T$1836,4,FALSE)</f>
        <v>충청남도 공주시 번영2로 18-10 (신관동)</v>
      </c>
      <c r="P145" s="150" t="str">
        <f>VLOOKUP(J145,'사업장현황(25하)'!$A$2:$T$1836,6,FALSE)</f>
        <v>041-850-7559</v>
      </c>
      <c r="Q145" s="150" t="str">
        <f>VLOOKUP(J145,'사업장현황(25하)'!$A$2:$T$1836,7,FALSE)</f>
        <v>041-854-5914</v>
      </c>
      <c r="R145" s="150" t="str">
        <f>VLOOKUP(J145,'사업장현황(25하)'!$A$2:$T$1836,8,FALSE)</f>
        <v>김형기</v>
      </c>
      <c r="S145" s="150" t="str">
        <f>VLOOKUP(J145,'사업장현황(25하)'!$A$2:$T$1836,9,FALSE)</f>
        <v>기획실장</v>
      </c>
      <c r="T145" s="150" t="str">
        <f>VLOOKUP(J145,'사업장현황(25하)'!$A$2:$T$1836,10,FALSE)</f>
        <v>010-9424-7346</v>
      </c>
      <c r="U145" s="152" t="str">
        <f>VLOOKUP(J145,'사업장현황(25하)'!$A$2:$T$1836,12,FALSE)</f>
        <v>kjhd00@gmail.com</v>
      </c>
      <c r="V145" s="217">
        <v>46028</v>
      </c>
      <c r="W145" s="151" t="s">
        <v>4816</v>
      </c>
      <c r="X145" s="151" t="str">
        <f>VLOOKUP(J145,'사업장현황(25하)'!$A$2:$T$1836,11,FALSE)</f>
        <v>kjhd00@gmail.com</v>
      </c>
      <c r="Y145" s="151"/>
      <c r="Z145" s="155"/>
      <c r="AA145" s="155"/>
      <c r="AB145" s="211"/>
      <c r="AC145" s="155">
        <f t="shared" si="6"/>
        <v>0</v>
      </c>
      <c r="AD145" s="217"/>
      <c r="AE145" s="155"/>
      <c r="AF145" s="217"/>
      <c r="AG145" s="155"/>
      <c r="AH145" s="145">
        <f t="shared" si="7"/>
        <v>0</v>
      </c>
      <c r="AI145" s="156"/>
      <c r="AJ145" s="157" t="s">
        <v>7538</v>
      </c>
      <c r="CE145" s="183"/>
      <c r="CU145" s="184"/>
    </row>
    <row r="146" spans="1:99" s="182" customFormat="1" ht="24.95" customHeight="1">
      <c r="A146" s="158" t="str">
        <f t="shared" si="8"/>
        <v>대-296</v>
      </c>
      <c r="B146" s="150">
        <v>296</v>
      </c>
      <c r="C146" s="150">
        <v>144</v>
      </c>
      <c r="D146" s="313" t="s">
        <v>4625</v>
      </c>
      <c r="E146" s="217">
        <v>46009</v>
      </c>
      <c r="F146" s="217" t="str">
        <f>HLOOKUP(WEEKDAY(E146,2),data!$A$1:$G$2,2)</f>
        <v>(목)</v>
      </c>
      <c r="G146" s="150" t="s">
        <v>3718</v>
      </c>
      <c r="H146" s="150">
        <v>1</v>
      </c>
      <c r="I146" s="152"/>
      <c r="J146" s="190" t="s">
        <v>2370</v>
      </c>
      <c r="K146" s="150">
        <v>72</v>
      </c>
      <c r="L146" s="153">
        <f>VLOOKUP(J146,'사업장현황(25하)'!$A$2:$T$1836,13,FALSE)</f>
        <v>3058195094</v>
      </c>
      <c r="M146" s="150">
        <f>VLOOKUP(J146,'사업장현황(25하)'!$A$2:$T$1836,14,FALSE)</f>
        <v>30581950940</v>
      </c>
      <c r="N146" s="152" t="str">
        <f>VLOOKUP(J146,'사업장현황(25하)'!$A$2:$T$1836,2,FALSE)</f>
        <v>백원채, 백창흠</v>
      </c>
      <c r="O146" s="152" t="str">
        <f>VLOOKUP(J146,'사업장현황(25하)'!$A$2:$T$1836,4,FALSE)</f>
        <v>충청남도 금산군 복수면 다복로 491-30 (용진리, 선진수출포장)</v>
      </c>
      <c r="P146" s="150" t="str">
        <f>VLOOKUP(J146,'사업장현황(25하)'!$A$2:$T$1836,6,FALSE)</f>
        <v>041-751-0212</v>
      </c>
      <c r="Q146" s="150" t="str">
        <f>VLOOKUP(J146,'사업장현황(25하)'!$A$2:$T$1836,7,FALSE)</f>
        <v>041-751-0215</v>
      </c>
      <c r="R146" s="150" t="str">
        <f>VLOOKUP(J146,'사업장현황(25하)'!$A$2:$T$1836,8,FALSE)</f>
        <v>설규상</v>
      </c>
      <c r="S146" s="150" t="str">
        <f>VLOOKUP(J146,'사업장현황(25하)'!$A$2:$T$1836,9,FALSE)</f>
        <v>부장</v>
      </c>
      <c r="T146" s="150" t="str">
        <f>VLOOKUP(J146,'사업장현황(25하)'!$A$2:$T$1836,10,FALSE)</f>
        <v>010-3406-8736</v>
      </c>
      <c r="U146" s="152" t="str">
        <f>VLOOKUP(J146,'사업장현황(25하)'!$A$2:$T$1836,12,FALSE)</f>
        <v>seol2334@naver.com</v>
      </c>
      <c r="V146" s="217"/>
      <c r="W146" s="151"/>
      <c r="X146" s="151" t="str">
        <f>VLOOKUP(J146,'사업장현황(25하)'!$A$2:$T$1836,11,FALSE)</f>
        <v>sunjinsuchul@hometax.go.kr</v>
      </c>
      <c r="Y146" s="151"/>
      <c r="Z146" s="155"/>
      <c r="AA146" s="155"/>
      <c r="AB146" s="211"/>
      <c r="AC146" s="155">
        <f t="shared" si="6"/>
        <v>0</v>
      </c>
      <c r="AD146" s="217"/>
      <c r="AE146" s="155"/>
      <c r="AF146" s="217"/>
      <c r="AG146" s="155"/>
      <c r="AH146" s="145">
        <f t="shared" si="7"/>
        <v>0</v>
      </c>
      <c r="AI146" s="156"/>
      <c r="AJ146" s="157" t="s">
        <v>6803</v>
      </c>
      <c r="CE146" s="183"/>
      <c r="CU146" s="184"/>
    </row>
    <row r="147" spans="1:99" s="168" customFormat="1" ht="24.95" customHeight="1">
      <c r="A147" s="158" t="str">
        <f t="shared" si="8"/>
        <v>대-297</v>
      </c>
      <c r="B147" s="150">
        <v>297</v>
      </c>
      <c r="C147" s="150">
        <v>145</v>
      </c>
      <c r="D147" s="313" t="s">
        <v>4626</v>
      </c>
      <c r="E147" s="217">
        <v>46013</v>
      </c>
      <c r="F147" s="217" t="str">
        <f>HLOOKUP(WEEKDAY(E147,2),data!$A$1:$G$2,2)</f>
        <v>(월)</v>
      </c>
      <c r="G147" s="150" t="s">
        <v>3718</v>
      </c>
      <c r="H147" s="150">
        <v>2</v>
      </c>
      <c r="I147" s="152" t="s">
        <v>3874</v>
      </c>
      <c r="J147" s="190" t="s">
        <v>1936</v>
      </c>
      <c r="K147" s="150">
        <v>44</v>
      </c>
      <c r="L147" s="153">
        <f>VLOOKUP(J147,'사업장현황(25하)'!$A$2:$T$1836,13,FALSE)</f>
        <v>3148164111</v>
      </c>
      <c r="M147" s="150" t="str">
        <f>VLOOKUP(J147,'사업장현황(25하)'!$A$2:$T$1836,14,FALSE)</f>
        <v>31481641110</v>
      </c>
      <c r="N147" s="152" t="str">
        <f>VLOOKUP(J147,'사업장현황(25하)'!$A$2:$T$1836,2,FALSE)</f>
        <v>이의환, 박정훈</v>
      </c>
      <c r="O147" s="152" t="str">
        <f>VLOOKUP(J147,'사업장현황(25하)'!$A$2:$T$1836,4,FALSE)</f>
        <v>대전광역시 서구 가수원로 39, 2층, 5층 (가수원동, 삼양빌딩)</v>
      </c>
      <c r="P147" s="150" t="str">
        <f>VLOOKUP(J147,'사업장현황(25하)'!$A$2:$T$1836,6,FALSE)</f>
        <v>042-533-6270</v>
      </c>
      <c r="Q147" s="150" t="str">
        <f>VLOOKUP(J147,'사업장현황(25하)'!$A$2:$T$1836,7,FALSE)</f>
        <v>042-531-6270</v>
      </c>
      <c r="R147" s="150" t="str">
        <f>VLOOKUP(J147,'사업장현황(25하)'!$A$2:$T$1836,8,FALSE)</f>
        <v>김명훈</v>
      </c>
      <c r="S147" s="150" t="str">
        <f>VLOOKUP(J147,'사업장현황(25하)'!$A$2:$T$1836,9,FALSE)</f>
        <v>팀장</v>
      </c>
      <c r="T147" s="150" t="str">
        <f>VLOOKUP(J147,'사업장현황(25하)'!$A$2:$T$1836,10,FALSE)</f>
        <v>010-4427-6050</v>
      </c>
      <c r="U147" s="152" t="str">
        <f>VLOOKUP(J147,'사업장현황(25하)'!$A$2:$T$1836,12,FALSE)</f>
        <v>goodbgf@nate.com</v>
      </c>
      <c r="V147" s="217"/>
      <c r="W147" s="151"/>
      <c r="X147" s="151" t="str">
        <f>VLOOKUP(J147,'사업장현황(25하)'!$A$2:$T$1836,11,FALSE)</f>
        <v>syeng92@hanmail.net</v>
      </c>
      <c r="Y147" s="151"/>
      <c r="Z147" s="155"/>
      <c r="AA147" s="155"/>
      <c r="AB147" s="211"/>
      <c r="AC147" s="155">
        <f t="shared" si="6"/>
        <v>0</v>
      </c>
      <c r="AD147" s="217"/>
      <c r="AE147" s="155"/>
      <c r="AF147" s="217"/>
      <c r="AG147" s="155"/>
      <c r="AH147" s="145">
        <f t="shared" si="7"/>
        <v>0</v>
      </c>
      <c r="AI147" s="156"/>
      <c r="AJ147" s="157" t="s">
        <v>5243</v>
      </c>
      <c r="CE147" s="169"/>
      <c r="CU147" s="170"/>
    </row>
    <row r="148" spans="1:99" s="168" customFormat="1" ht="24.95" customHeight="1">
      <c r="A148" s="158" t="str">
        <f t="shared" si="8"/>
        <v>대-298</v>
      </c>
      <c r="B148" s="150">
        <v>298</v>
      </c>
      <c r="C148" s="150">
        <v>146</v>
      </c>
      <c r="D148" s="313" t="s">
        <v>4742</v>
      </c>
      <c r="E148" s="217">
        <v>46020</v>
      </c>
      <c r="F148" s="217" t="str">
        <f>HLOOKUP(WEEKDAY(E148,2),data!$A$1:$G$2,2)</f>
        <v>(월)</v>
      </c>
      <c r="G148" s="150" t="s">
        <v>4743</v>
      </c>
      <c r="H148" s="150">
        <v>2</v>
      </c>
      <c r="I148" s="152" t="s">
        <v>3802</v>
      </c>
      <c r="J148" s="190" t="s">
        <v>4730</v>
      </c>
      <c r="K148" s="150">
        <v>15</v>
      </c>
      <c r="L148" s="153" t="str">
        <f>VLOOKUP(J148,'사업장현황(25하)'!$A$2:$T$1836,13,FALSE)</f>
        <v>796-87-01173</v>
      </c>
      <c r="M148" s="150">
        <f>VLOOKUP(J148,'사업장현황(25하)'!$A$2:$T$1836,14,FALSE)</f>
        <v>37387007246</v>
      </c>
      <c r="N148" s="152" t="str">
        <f>VLOOKUP(J148,'사업장현황(25하)'!$A$2:$T$1836,2,FALSE)</f>
        <v>도익한</v>
      </c>
      <c r="O148" s="152" t="str">
        <f>VLOOKUP(J148,'사업장현황(25하)'!$A$2:$T$1836,4,FALSE)</f>
        <v>세종특별자치시 전의면 산단길 22-17 (관정리)</v>
      </c>
      <c r="P148" s="150">
        <f>VLOOKUP(J148,'사업장현황(25하)'!$A$2:$T$1836,6,FALSE)</f>
        <v>0</v>
      </c>
      <c r="Q148" s="150">
        <f>VLOOKUP(J148,'사업장현황(25하)'!$A$2:$T$1836,7,FALSE)</f>
        <v>0</v>
      </c>
      <c r="R148" s="150" t="str">
        <f>VLOOKUP(J148,'사업장현황(25하)'!$A$2:$T$1836,8,FALSE)</f>
        <v>오봉규</v>
      </c>
      <c r="S148" s="150">
        <f>VLOOKUP(J148,'사업장현황(25하)'!$A$2:$T$1836,9,FALSE)</f>
        <v>0</v>
      </c>
      <c r="T148" s="150" t="str">
        <f>VLOOKUP(J148,'사업장현황(25하)'!$A$2:$T$1836,10,FALSE)</f>
        <v>010-9976-6850</v>
      </c>
      <c r="U148" s="152" t="str">
        <f>VLOOKUP(J148,'사업장현황(25하)'!$A$2:$T$1836,12,FALSE)</f>
        <v>bonggyu.oh@hyundaimovex.com</v>
      </c>
      <c r="V148" s="217"/>
      <c r="W148" s="151"/>
      <c r="X148" s="151">
        <f>VLOOKUP(J148,'사업장현황(25하)'!$A$2:$T$1836,11,FALSE)</f>
        <v>0</v>
      </c>
      <c r="Y148" s="151"/>
      <c r="Z148" s="155"/>
      <c r="AA148" s="155"/>
      <c r="AB148" s="211"/>
      <c r="AC148" s="155">
        <f t="shared" si="6"/>
        <v>0</v>
      </c>
      <c r="AD148" s="217"/>
      <c r="AE148" s="155"/>
      <c r="AF148" s="217"/>
      <c r="AG148" s="155"/>
      <c r="AH148" s="145">
        <f t="shared" si="7"/>
        <v>0</v>
      </c>
      <c r="AI148" s="156"/>
      <c r="AJ148" s="157" t="s">
        <v>7531</v>
      </c>
      <c r="CE148" s="169"/>
      <c r="CU148" s="170"/>
    </row>
    <row r="149" spans="1:99" s="168" customFormat="1" ht="24.95" customHeight="1">
      <c r="A149" s="158" t="str">
        <f t="shared" si="8"/>
        <v>대-299</v>
      </c>
      <c r="B149" s="150">
        <v>299</v>
      </c>
      <c r="C149" s="150">
        <v>147</v>
      </c>
      <c r="D149" s="313" t="s">
        <v>4774</v>
      </c>
      <c r="E149" s="217">
        <v>46020</v>
      </c>
      <c r="F149" s="217" t="str">
        <f>HLOOKUP(WEEKDAY(E149,2),data!$A$1:$G$2,2)</f>
        <v>(월)</v>
      </c>
      <c r="G149" s="150" t="s">
        <v>4766</v>
      </c>
      <c r="H149" s="150">
        <v>2</v>
      </c>
      <c r="I149" s="152" t="s">
        <v>3802</v>
      </c>
      <c r="J149" s="190" t="s">
        <v>4757</v>
      </c>
      <c r="K149" s="150">
        <v>7</v>
      </c>
      <c r="L149" s="153" t="str">
        <f>VLOOKUP(J149,'사업장현황(25하)'!$A$2:$T$1836,13,FALSE)</f>
        <v>312-81-57803</v>
      </c>
      <c r="M149" s="150">
        <f>VLOOKUP(J149,'사업장현황(25하)'!$A$2:$T$1836,14,FALSE)</f>
        <v>31281578036</v>
      </c>
      <c r="N149" s="152" t="str">
        <f>VLOOKUP(J149,'사업장현황(25하)'!$A$2:$T$1836,2,FALSE)</f>
        <v>홍창성</v>
      </c>
      <c r="O149" s="152" t="str">
        <f>VLOOKUP(J149,'사업장현황(25하)'!$A$2:$T$1836,4,FALSE)</f>
        <v>충청남도 공주시 금벽로 551(신관동)</v>
      </c>
      <c r="P149" s="150">
        <f>VLOOKUP(J149,'사업장현황(25하)'!$A$2:$T$1836,6,FALSE)</f>
        <v>0</v>
      </c>
      <c r="Q149" s="150">
        <f>VLOOKUP(J149,'사업장현황(25하)'!$A$2:$T$1836,7,FALSE)</f>
        <v>0</v>
      </c>
      <c r="R149" s="150" t="str">
        <f>VLOOKUP(J149,'사업장현황(25하)'!$A$2:$T$1836,8,FALSE)</f>
        <v>김미자</v>
      </c>
      <c r="S149" s="150" t="str">
        <f>VLOOKUP(J149,'사업장현황(25하)'!$A$2:$T$1836,9,FALSE)</f>
        <v>차장</v>
      </c>
      <c r="T149" s="150" t="str">
        <f>VLOOKUP(J149,'사업장현황(25하)'!$A$2:$T$1836,10,FALSE)</f>
        <v>010-3368-7363</v>
      </c>
      <c r="U149" s="152" t="str">
        <f>VLOOKUP(J149,'사업장현황(25하)'!$A$2:$T$1836,12,FALSE)</f>
        <v>nyc7363k@naver.com</v>
      </c>
      <c r="V149" s="217"/>
      <c r="W149" s="151"/>
      <c r="X149" s="151">
        <f>VLOOKUP(J149,'사업장현황(25하)'!$A$2:$T$1836,11,FALSE)</f>
        <v>0</v>
      </c>
      <c r="Y149" s="151"/>
      <c r="Z149" s="155"/>
      <c r="AA149" s="155"/>
      <c r="AB149" s="211"/>
      <c r="AC149" s="155">
        <f t="shared" si="6"/>
        <v>0</v>
      </c>
      <c r="AD149" s="217"/>
      <c r="AE149" s="155"/>
      <c r="AF149" s="217"/>
      <c r="AG149" s="155"/>
      <c r="AH149" s="145">
        <f t="shared" si="7"/>
        <v>0</v>
      </c>
      <c r="AI149" s="156"/>
      <c r="AJ149" s="157" t="s">
        <v>6125</v>
      </c>
      <c r="CE149" s="169"/>
      <c r="CU149" s="170"/>
    </row>
    <row r="150" spans="1:99" s="168" customFormat="1" ht="24.95" customHeight="1">
      <c r="A150" s="150" t="s">
        <v>7842</v>
      </c>
      <c r="B150" s="150" t="s">
        <v>7842</v>
      </c>
      <c r="C150" s="150" t="s">
        <v>7842</v>
      </c>
      <c r="D150" s="313" t="s">
        <v>7842</v>
      </c>
      <c r="E150" s="217" t="s">
        <v>7842</v>
      </c>
      <c r="F150" s="217" t="s">
        <v>7842</v>
      </c>
      <c r="G150" s="150" t="s">
        <v>7842</v>
      </c>
      <c r="H150" s="150" t="s">
        <v>7842</v>
      </c>
      <c r="I150" s="152" t="s">
        <v>7842</v>
      </c>
      <c r="J150" s="152" t="s">
        <v>7842</v>
      </c>
      <c r="K150" s="150" t="s">
        <v>7842</v>
      </c>
      <c r="L150" s="153" t="s">
        <v>7842</v>
      </c>
      <c r="M150" s="150" t="s">
        <v>7842</v>
      </c>
      <c r="N150" s="152" t="s">
        <v>7842</v>
      </c>
      <c r="O150" s="152" t="s">
        <v>7842</v>
      </c>
      <c r="P150" s="150" t="s">
        <v>7842</v>
      </c>
      <c r="Q150" s="150" t="s">
        <v>7842</v>
      </c>
      <c r="R150" s="150" t="s">
        <v>7842</v>
      </c>
      <c r="S150" s="150" t="s">
        <v>7842</v>
      </c>
      <c r="T150" s="150" t="s">
        <v>7842</v>
      </c>
      <c r="U150" s="152" t="s">
        <v>7842</v>
      </c>
      <c r="V150" s="217" t="s">
        <v>7842</v>
      </c>
      <c r="W150" s="151" t="s">
        <v>7842</v>
      </c>
      <c r="X150" s="151" t="s">
        <v>7842</v>
      </c>
      <c r="Y150" s="151" t="s">
        <v>7842</v>
      </c>
      <c r="Z150" s="155" t="s">
        <v>7842</v>
      </c>
      <c r="AA150" s="155" t="s">
        <v>7842</v>
      </c>
      <c r="AB150" s="211" t="s">
        <v>7842</v>
      </c>
      <c r="AC150" s="155" t="s">
        <v>7842</v>
      </c>
      <c r="AD150" s="217" t="s">
        <v>7842</v>
      </c>
      <c r="AE150" s="155" t="s">
        <v>7842</v>
      </c>
      <c r="AF150" s="217" t="s">
        <v>7842</v>
      </c>
      <c r="AG150" s="155" t="s">
        <v>7842</v>
      </c>
      <c r="AH150" s="161" t="s">
        <v>7842</v>
      </c>
      <c r="AI150" s="156" t="s">
        <v>7842</v>
      </c>
      <c r="AJ150" s="376" t="s">
        <v>7842</v>
      </c>
      <c r="CE150" s="169"/>
      <c r="CU150" s="170"/>
    </row>
    <row r="151" spans="1:99" s="168" customFormat="1" ht="24.95" customHeight="1">
      <c r="A151" s="158"/>
      <c r="B151" s="150"/>
      <c r="C151" s="150"/>
      <c r="D151" s="313"/>
      <c r="E151" s="217"/>
      <c r="F151" s="217"/>
      <c r="G151" s="150"/>
      <c r="H151" s="150"/>
      <c r="I151" s="152"/>
      <c r="J151" s="190"/>
      <c r="K151" s="150"/>
      <c r="L151" s="153"/>
      <c r="M151" s="150"/>
      <c r="N151" s="152"/>
      <c r="O151" s="152"/>
      <c r="P151" s="150"/>
      <c r="Q151" s="150"/>
      <c r="R151" s="150"/>
      <c r="S151" s="150"/>
      <c r="T151" s="150"/>
      <c r="U151" s="152"/>
      <c r="V151" s="217"/>
      <c r="W151" s="151"/>
      <c r="X151" s="151"/>
      <c r="Y151" s="151"/>
      <c r="Z151" s="155"/>
      <c r="AA151" s="155"/>
      <c r="AB151" s="211"/>
      <c r="AC151" s="155"/>
      <c r="AD151" s="217"/>
      <c r="AE151" s="155"/>
      <c r="AF151" s="217"/>
      <c r="AG151" s="155"/>
      <c r="AH151" s="145"/>
      <c r="AI151" s="156"/>
      <c r="AJ151" s="167"/>
      <c r="CE151" s="169"/>
      <c r="CU151" s="170"/>
    </row>
    <row r="152" spans="1:99" s="168" customFormat="1" ht="24.95" customHeight="1">
      <c r="A152" s="158" t="str">
        <f t="shared" si="8"/>
        <v>대-</v>
      </c>
      <c r="B152" s="150"/>
      <c r="C152" s="150"/>
      <c r="D152" s="313"/>
      <c r="E152" s="217"/>
      <c r="F152" s="217" t="str">
        <f>HLOOKUP(WEEKDAY(E152,2),data!$A$1:$G$2,2)</f>
        <v>(토)</v>
      </c>
      <c r="G152" s="150"/>
      <c r="H152" s="150"/>
      <c r="I152" s="152"/>
      <c r="J152" s="172"/>
      <c r="K152" s="150"/>
      <c r="L152" s="153" t="e">
        <f>VLOOKUP(J152,'사업장현황(25하)'!$A$2:$T$1836,13,FALSE)</f>
        <v>#N/A</v>
      </c>
      <c r="M152" s="150" t="e">
        <f>VLOOKUP(J152,'사업장현황(25하)'!$A$2:$T$1836,14,FALSE)</f>
        <v>#N/A</v>
      </c>
      <c r="N152" s="152" t="e">
        <f>VLOOKUP(J152,'사업장현황(25하)'!$A$2:$T$1836,2,FALSE)</f>
        <v>#N/A</v>
      </c>
      <c r="O152" s="152" t="e">
        <f>VLOOKUP(J152,'사업장현황(25하)'!$A$2:$T$1836,4,FALSE)</f>
        <v>#N/A</v>
      </c>
      <c r="P152" s="150" t="e">
        <f>VLOOKUP(J152,'사업장현황(25하)'!$A$2:$T$1836,6,FALSE)</f>
        <v>#N/A</v>
      </c>
      <c r="Q152" s="150" t="e">
        <f>VLOOKUP(J152,'사업장현황(25하)'!$A$2:$T$1836,7,FALSE)</f>
        <v>#N/A</v>
      </c>
      <c r="R152" s="150" t="e">
        <f>VLOOKUP(J152,'사업장현황(25하)'!$A$2:$T$1836,8,FALSE)</f>
        <v>#N/A</v>
      </c>
      <c r="S152" s="150" t="e">
        <f>VLOOKUP(J152,'사업장현황(25하)'!$A$2:$T$1836,9,FALSE)</f>
        <v>#N/A</v>
      </c>
      <c r="T152" s="150" t="e">
        <f>VLOOKUP(J152,'사업장현황(25하)'!$A$2:$T$1836,10,FALSE)</f>
        <v>#N/A</v>
      </c>
      <c r="U152" s="152" t="e">
        <f>VLOOKUP(J152,'사업장현황(25하)'!$A$2:$T$1836,12,FALSE)</f>
        <v>#N/A</v>
      </c>
      <c r="V152" s="217"/>
      <c r="W152" s="151"/>
      <c r="X152" s="151" t="e">
        <f>VLOOKUP(J152,'사업장현황(25하)'!$A$2:$T$1836,11,FALSE)</f>
        <v>#N/A</v>
      </c>
      <c r="Y152" s="151"/>
      <c r="Z152" s="155"/>
      <c r="AA152" s="155"/>
      <c r="AB152" s="211"/>
      <c r="AC152" s="155">
        <f t="shared" si="6"/>
        <v>0</v>
      </c>
      <c r="AD152" s="217"/>
      <c r="AE152" s="155"/>
      <c r="AF152" s="217"/>
      <c r="AG152" s="155"/>
      <c r="AH152" s="145">
        <f t="shared" si="7"/>
        <v>0</v>
      </c>
      <c r="AI152" s="156"/>
      <c r="AJ152" s="167"/>
      <c r="CE152" s="169"/>
      <c r="CU152" s="170"/>
    </row>
    <row r="153" spans="1:99" s="164" customFormat="1" ht="24.95" customHeight="1">
      <c r="A153" s="158" t="str">
        <f t="shared" si="8"/>
        <v>대-</v>
      </c>
      <c r="B153" s="150"/>
      <c r="C153" s="150"/>
      <c r="D153" s="313"/>
      <c r="E153" s="217"/>
      <c r="F153" s="217" t="str">
        <f>HLOOKUP(WEEKDAY(E153,2),data!$A$1:$G$2,2)</f>
        <v>(토)</v>
      </c>
      <c r="G153" s="150"/>
      <c r="H153" s="150"/>
      <c r="I153" s="152"/>
      <c r="J153" s="172"/>
      <c r="K153" s="150"/>
      <c r="L153" s="153" t="e">
        <f>VLOOKUP(J153,'사업장현황(25하)'!$A$2:$T$1836,13,FALSE)</f>
        <v>#N/A</v>
      </c>
      <c r="M153" s="150" t="e">
        <f>VLOOKUP(J153,'사업장현황(25하)'!$A$2:$T$1836,14,FALSE)</f>
        <v>#N/A</v>
      </c>
      <c r="N153" s="152" t="e">
        <f>VLOOKUP(J153,'사업장현황(25하)'!$A$2:$T$1836,2,FALSE)</f>
        <v>#N/A</v>
      </c>
      <c r="O153" s="152" t="e">
        <f>VLOOKUP(J153,'사업장현황(25하)'!$A$2:$T$1836,4,FALSE)</f>
        <v>#N/A</v>
      </c>
      <c r="P153" s="150" t="e">
        <f>VLOOKUP(J153,'사업장현황(25하)'!$A$2:$T$1836,6,FALSE)</f>
        <v>#N/A</v>
      </c>
      <c r="Q153" s="150" t="e">
        <f>VLOOKUP(J153,'사업장현황(25하)'!$A$2:$T$1836,7,FALSE)</f>
        <v>#N/A</v>
      </c>
      <c r="R153" s="150" t="e">
        <f>VLOOKUP(J153,'사업장현황(25하)'!$A$2:$T$1836,8,FALSE)</f>
        <v>#N/A</v>
      </c>
      <c r="S153" s="150" t="e">
        <f>VLOOKUP(J153,'사업장현황(25하)'!$A$2:$T$1836,9,FALSE)</f>
        <v>#N/A</v>
      </c>
      <c r="T153" s="150" t="e">
        <f>VLOOKUP(J153,'사업장현황(25하)'!$A$2:$T$1836,10,FALSE)</f>
        <v>#N/A</v>
      </c>
      <c r="U153" s="152" t="e">
        <f>VLOOKUP(J153,'사업장현황(25하)'!$A$2:$T$1836,12,FALSE)</f>
        <v>#N/A</v>
      </c>
      <c r="V153" s="217"/>
      <c r="W153" s="151"/>
      <c r="X153" s="151" t="e">
        <f>VLOOKUP(J153,'사업장현황(25하)'!$A$2:$T$1836,11,FALSE)</f>
        <v>#N/A</v>
      </c>
      <c r="Y153" s="151"/>
      <c r="Z153" s="155"/>
      <c r="AA153" s="155"/>
      <c r="AB153" s="211"/>
      <c r="AC153" s="155">
        <f t="shared" si="6"/>
        <v>0</v>
      </c>
      <c r="AD153" s="217"/>
      <c r="AE153" s="155"/>
      <c r="AF153" s="217"/>
      <c r="AG153" s="155"/>
      <c r="AH153" s="145">
        <f t="shared" si="7"/>
        <v>0</v>
      </c>
      <c r="AI153" s="156"/>
      <c r="AJ153" s="163"/>
      <c r="CE153" s="173"/>
      <c r="CU153" s="174"/>
    </row>
    <row r="154" spans="1:99" s="164" customFormat="1" ht="24.95" customHeight="1">
      <c r="A154" s="158" t="str">
        <f t="shared" si="8"/>
        <v>대-</v>
      </c>
      <c r="B154" s="150"/>
      <c r="C154" s="150"/>
      <c r="D154" s="313"/>
      <c r="E154" s="217"/>
      <c r="F154" s="217" t="str">
        <f>HLOOKUP(WEEKDAY(E154,2),data!$A$1:$G$2,2)</f>
        <v>(토)</v>
      </c>
      <c r="G154" s="150"/>
      <c r="H154" s="150"/>
      <c r="I154" s="152"/>
      <c r="J154" s="190"/>
      <c r="K154" s="150"/>
      <c r="L154" s="153" t="e">
        <f>VLOOKUP(J154,'사업장현황(25하)'!$A$2:$T$1836,13,FALSE)</f>
        <v>#N/A</v>
      </c>
      <c r="M154" s="150" t="e">
        <f>VLOOKUP(J154,'사업장현황(25하)'!$A$2:$T$1836,14,FALSE)</f>
        <v>#N/A</v>
      </c>
      <c r="N154" s="152" t="e">
        <f>VLOOKUP(J154,'사업장현황(25하)'!$A$2:$T$1836,2,FALSE)</f>
        <v>#N/A</v>
      </c>
      <c r="O154" s="152" t="e">
        <f>VLOOKUP(J154,'사업장현황(25하)'!$A$2:$T$1836,4,FALSE)</f>
        <v>#N/A</v>
      </c>
      <c r="P154" s="150" t="e">
        <f>VLOOKUP(J154,'사업장현황(25하)'!$A$2:$T$1836,6,FALSE)</f>
        <v>#N/A</v>
      </c>
      <c r="Q154" s="150" t="e">
        <f>VLOOKUP(J154,'사업장현황(25하)'!$A$2:$T$1836,7,FALSE)</f>
        <v>#N/A</v>
      </c>
      <c r="R154" s="150" t="e">
        <f>VLOOKUP(J154,'사업장현황(25하)'!$A$2:$T$1836,8,FALSE)</f>
        <v>#N/A</v>
      </c>
      <c r="S154" s="150" t="e">
        <f>VLOOKUP(J154,'사업장현황(25하)'!$A$2:$T$1836,9,FALSE)</f>
        <v>#N/A</v>
      </c>
      <c r="T154" s="150" t="e">
        <f>VLOOKUP(J154,'사업장현황(25하)'!$A$2:$T$1836,10,FALSE)</f>
        <v>#N/A</v>
      </c>
      <c r="U154" s="152" t="e">
        <f>VLOOKUP(J154,'사업장현황(25하)'!$A$2:$T$1836,12,FALSE)</f>
        <v>#N/A</v>
      </c>
      <c r="V154" s="217"/>
      <c r="W154" s="151"/>
      <c r="X154" s="151" t="e">
        <f>VLOOKUP(J154,'사업장현황(25하)'!$A$2:$T$1836,11,FALSE)</f>
        <v>#N/A</v>
      </c>
      <c r="Y154" s="151"/>
      <c r="Z154" s="155"/>
      <c r="AA154" s="155"/>
      <c r="AB154" s="211"/>
      <c r="AC154" s="155">
        <f t="shared" si="6"/>
        <v>0</v>
      </c>
      <c r="AD154" s="217"/>
      <c r="AE154" s="155"/>
      <c r="AF154" s="217"/>
      <c r="AG154" s="155"/>
      <c r="AH154" s="145">
        <f t="shared" si="7"/>
        <v>0</v>
      </c>
      <c r="AI154" s="156"/>
      <c r="AJ154" s="163"/>
      <c r="CE154" s="173"/>
      <c r="CU154" s="174"/>
    </row>
    <row r="155" spans="1:99" s="168" customFormat="1" ht="24.95" customHeight="1">
      <c r="A155" s="158" t="str">
        <f t="shared" si="8"/>
        <v>대-</v>
      </c>
      <c r="B155" s="150"/>
      <c r="C155" s="150"/>
      <c r="D155" s="313"/>
      <c r="E155" s="217"/>
      <c r="F155" s="217" t="str">
        <f>HLOOKUP(WEEKDAY(E155,2),data!$A$1:$G$2,2)</f>
        <v>(토)</v>
      </c>
      <c r="G155" s="150"/>
      <c r="H155" s="150"/>
      <c r="I155" s="152"/>
      <c r="J155" s="190"/>
      <c r="K155" s="150"/>
      <c r="L155" s="153" t="e">
        <f>VLOOKUP(J155,'사업장현황(25하)'!$A$2:$T$1836,13,FALSE)</f>
        <v>#N/A</v>
      </c>
      <c r="M155" s="150" t="e">
        <f>VLOOKUP(J155,'사업장현황(25하)'!$A$2:$T$1836,14,FALSE)</f>
        <v>#N/A</v>
      </c>
      <c r="N155" s="152" t="e">
        <f>VLOOKUP(J155,'사업장현황(25하)'!$A$2:$T$1836,2,FALSE)</f>
        <v>#N/A</v>
      </c>
      <c r="O155" s="152" t="e">
        <f>VLOOKUP(J155,'사업장현황(25하)'!$A$2:$T$1836,4,FALSE)</f>
        <v>#N/A</v>
      </c>
      <c r="P155" s="150" t="e">
        <f>VLOOKUP(J155,'사업장현황(25하)'!$A$2:$T$1836,6,FALSE)</f>
        <v>#N/A</v>
      </c>
      <c r="Q155" s="150" t="e">
        <f>VLOOKUP(J155,'사업장현황(25하)'!$A$2:$T$1836,7,FALSE)</f>
        <v>#N/A</v>
      </c>
      <c r="R155" s="150" t="e">
        <f>VLOOKUP(J155,'사업장현황(25하)'!$A$2:$T$1836,8,FALSE)</f>
        <v>#N/A</v>
      </c>
      <c r="S155" s="150" t="e">
        <f>VLOOKUP(J155,'사업장현황(25하)'!$A$2:$T$1836,9,FALSE)</f>
        <v>#N/A</v>
      </c>
      <c r="T155" s="150" t="e">
        <f>VLOOKUP(J155,'사업장현황(25하)'!$A$2:$T$1836,10,FALSE)</f>
        <v>#N/A</v>
      </c>
      <c r="U155" s="152" t="e">
        <f>VLOOKUP(J155,'사업장현황(25하)'!$A$2:$T$1836,12,FALSE)</f>
        <v>#N/A</v>
      </c>
      <c r="V155" s="217"/>
      <c r="W155" s="151"/>
      <c r="X155" s="151" t="e">
        <f>VLOOKUP(J155,'사업장현황(25하)'!$A$2:$T$1836,11,FALSE)</f>
        <v>#N/A</v>
      </c>
      <c r="Y155" s="151"/>
      <c r="Z155" s="155"/>
      <c r="AA155" s="155"/>
      <c r="AB155" s="211"/>
      <c r="AC155" s="155">
        <f t="shared" si="6"/>
        <v>0</v>
      </c>
      <c r="AD155" s="217"/>
      <c r="AE155" s="155"/>
      <c r="AF155" s="217"/>
      <c r="AG155" s="155"/>
      <c r="AH155" s="145">
        <f t="shared" si="7"/>
        <v>0</v>
      </c>
      <c r="AI155" s="156"/>
      <c r="AJ155" s="167"/>
      <c r="CE155" s="169"/>
      <c r="CU155" s="170"/>
    </row>
    <row r="156" spans="1:99" s="168" customFormat="1" ht="24.95" customHeight="1">
      <c r="A156" s="158" t="str">
        <f t="shared" si="8"/>
        <v>대-</v>
      </c>
      <c r="B156" s="150"/>
      <c r="C156" s="150"/>
      <c r="D156" s="313"/>
      <c r="E156" s="217"/>
      <c r="F156" s="217" t="str">
        <f>HLOOKUP(WEEKDAY(E156,2),data!$A$1:$G$2,2)</f>
        <v>(토)</v>
      </c>
      <c r="G156" s="150"/>
      <c r="H156" s="150"/>
      <c r="I156" s="152"/>
      <c r="J156" s="172"/>
      <c r="K156" s="150"/>
      <c r="L156" s="153" t="e">
        <f>VLOOKUP(J156,'사업장현황(25하)'!$A$2:$T$1836,13,FALSE)</f>
        <v>#N/A</v>
      </c>
      <c r="M156" s="150" t="e">
        <f>VLOOKUP(J156,'사업장현황(25하)'!$A$2:$T$1836,14,FALSE)</f>
        <v>#N/A</v>
      </c>
      <c r="N156" s="152" t="e">
        <f>VLOOKUP(J156,'사업장현황(25하)'!$A$2:$T$1836,2,FALSE)</f>
        <v>#N/A</v>
      </c>
      <c r="O156" s="152" t="e">
        <f>VLOOKUP(J156,'사업장현황(25하)'!$A$2:$T$1836,4,FALSE)</f>
        <v>#N/A</v>
      </c>
      <c r="P156" s="150" t="e">
        <f>VLOOKUP(J156,'사업장현황(25하)'!$A$2:$T$1836,6,FALSE)</f>
        <v>#N/A</v>
      </c>
      <c r="Q156" s="150" t="e">
        <f>VLOOKUP(J156,'사업장현황(25하)'!$A$2:$T$1836,7,FALSE)</f>
        <v>#N/A</v>
      </c>
      <c r="R156" s="150" t="e">
        <f>VLOOKUP(J156,'사업장현황(25하)'!$A$2:$T$1836,8,FALSE)</f>
        <v>#N/A</v>
      </c>
      <c r="S156" s="150" t="e">
        <f>VLOOKUP(J156,'사업장현황(25하)'!$A$2:$T$1836,9,FALSE)</f>
        <v>#N/A</v>
      </c>
      <c r="T156" s="150" t="e">
        <f>VLOOKUP(J156,'사업장현황(25하)'!$A$2:$T$1836,10,FALSE)</f>
        <v>#N/A</v>
      </c>
      <c r="U156" s="152" t="e">
        <f>VLOOKUP(J156,'사업장현황(25하)'!$A$2:$T$1836,12,FALSE)</f>
        <v>#N/A</v>
      </c>
      <c r="V156" s="217"/>
      <c r="W156" s="151"/>
      <c r="X156" s="151" t="e">
        <f>VLOOKUP(J156,'사업장현황(25하)'!$A$2:$T$1836,11,FALSE)</f>
        <v>#N/A</v>
      </c>
      <c r="Y156" s="151"/>
      <c r="Z156" s="155"/>
      <c r="AA156" s="155"/>
      <c r="AB156" s="211"/>
      <c r="AC156" s="155">
        <f t="shared" si="6"/>
        <v>0</v>
      </c>
      <c r="AD156" s="217"/>
      <c r="AE156" s="155"/>
      <c r="AF156" s="217"/>
      <c r="AG156" s="155"/>
      <c r="AH156" s="145">
        <f t="shared" si="7"/>
        <v>0</v>
      </c>
      <c r="AI156" s="156"/>
      <c r="AJ156" s="167"/>
      <c r="CE156" s="169"/>
      <c r="CU156" s="170"/>
    </row>
    <row r="157" spans="1:99" s="168" customFormat="1" ht="24.95" customHeight="1">
      <c r="A157" s="158" t="str">
        <f t="shared" si="8"/>
        <v>대-</v>
      </c>
      <c r="B157" s="150"/>
      <c r="C157" s="150"/>
      <c r="D157" s="313"/>
      <c r="E157" s="217"/>
      <c r="F157" s="217" t="str">
        <f>HLOOKUP(WEEKDAY(E157,2),data!$A$1:$G$2,2)</f>
        <v>(토)</v>
      </c>
      <c r="G157" s="150"/>
      <c r="H157" s="150"/>
      <c r="I157" s="152"/>
      <c r="J157" s="172"/>
      <c r="K157" s="150"/>
      <c r="L157" s="153" t="e">
        <f>VLOOKUP(J157,'사업장현황(25하)'!$A$2:$T$1836,13,FALSE)</f>
        <v>#N/A</v>
      </c>
      <c r="M157" s="150" t="e">
        <f>VLOOKUP(J157,'사업장현황(25하)'!$A$2:$T$1836,14,FALSE)</f>
        <v>#N/A</v>
      </c>
      <c r="N157" s="152" t="e">
        <f>VLOOKUP(J157,'사업장현황(25하)'!$A$2:$T$1836,2,FALSE)</f>
        <v>#N/A</v>
      </c>
      <c r="O157" s="152" t="e">
        <f>VLOOKUP(J157,'사업장현황(25하)'!$A$2:$T$1836,4,FALSE)</f>
        <v>#N/A</v>
      </c>
      <c r="P157" s="150" t="e">
        <f>VLOOKUP(J157,'사업장현황(25하)'!$A$2:$T$1836,6,FALSE)</f>
        <v>#N/A</v>
      </c>
      <c r="Q157" s="150" t="e">
        <f>VLOOKUP(J157,'사업장현황(25하)'!$A$2:$T$1836,7,FALSE)</f>
        <v>#N/A</v>
      </c>
      <c r="R157" s="150" t="e">
        <f>VLOOKUP(J157,'사업장현황(25하)'!$A$2:$T$1836,8,FALSE)</f>
        <v>#N/A</v>
      </c>
      <c r="S157" s="150" t="e">
        <f>VLOOKUP(J157,'사업장현황(25하)'!$A$2:$T$1836,9,FALSE)</f>
        <v>#N/A</v>
      </c>
      <c r="T157" s="150" t="e">
        <f>VLOOKUP(J157,'사업장현황(25하)'!$A$2:$T$1836,10,FALSE)</f>
        <v>#N/A</v>
      </c>
      <c r="U157" s="152" t="e">
        <f>VLOOKUP(J157,'사업장현황(25하)'!$A$2:$T$1836,12,FALSE)</f>
        <v>#N/A</v>
      </c>
      <c r="V157" s="217"/>
      <c r="W157" s="151"/>
      <c r="X157" s="151" t="e">
        <f>VLOOKUP(J157,'사업장현황(25하)'!$A$2:$T$1836,11,FALSE)</f>
        <v>#N/A</v>
      </c>
      <c r="Y157" s="151"/>
      <c r="Z157" s="155"/>
      <c r="AA157" s="155"/>
      <c r="AB157" s="211"/>
      <c r="AC157" s="155">
        <f t="shared" si="6"/>
        <v>0</v>
      </c>
      <c r="AD157" s="217"/>
      <c r="AE157" s="155"/>
      <c r="AF157" s="217"/>
      <c r="AG157" s="155"/>
      <c r="AH157" s="145">
        <f t="shared" si="7"/>
        <v>0</v>
      </c>
      <c r="AI157" s="156"/>
      <c r="AJ157" s="167"/>
      <c r="CE157" s="169"/>
      <c r="CU157" s="170"/>
    </row>
    <row r="158" spans="1:99" s="168" customFormat="1" ht="24.95" customHeight="1">
      <c r="A158" s="158" t="str">
        <f t="shared" si="8"/>
        <v>대-</v>
      </c>
      <c r="B158" s="150"/>
      <c r="C158" s="150"/>
      <c r="D158" s="313"/>
      <c r="E158" s="217"/>
      <c r="F158" s="217" t="str">
        <f>HLOOKUP(WEEKDAY(E158,2),data!$A$1:$G$2,2)</f>
        <v>(토)</v>
      </c>
      <c r="G158" s="150"/>
      <c r="H158" s="150"/>
      <c r="I158" s="152"/>
      <c r="J158" s="172"/>
      <c r="K158" s="150"/>
      <c r="L158" s="153" t="e">
        <f>VLOOKUP(J158,'사업장현황(25하)'!$A$2:$T$1836,13,FALSE)</f>
        <v>#N/A</v>
      </c>
      <c r="M158" s="150" t="e">
        <f>VLOOKUP(J158,'사업장현황(25하)'!$A$2:$T$1836,14,FALSE)</f>
        <v>#N/A</v>
      </c>
      <c r="N158" s="152" t="e">
        <f>VLOOKUP(J158,'사업장현황(25하)'!$A$2:$T$1836,2,FALSE)</f>
        <v>#N/A</v>
      </c>
      <c r="O158" s="152" t="e">
        <f>VLOOKUP(J158,'사업장현황(25하)'!$A$2:$T$1836,4,FALSE)</f>
        <v>#N/A</v>
      </c>
      <c r="P158" s="150" t="e">
        <f>VLOOKUP(J158,'사업장현황(25하)'!$A$2:$T$1836,6,FALSE)</f>
        <v>#N/A</v>
      </c>
      <c r="Q158" s="150" t="e">
        <f>VLOOKUP(J158,'사업장현황(25하)'!$A$2:$T$1836,7,FALSE)</f>
        <v>#N/A</v>
      </c>
      <c r="R158" s="150" t="e">
        <f>VLOOKUP(J158,'사업장현황(25하)'!$A$2:$T$1836,8,FALSE)</f>
        <v>#N/A</v>
      </c>
      <c r="S158" s="150" t="e">
        <f>VLOOKUP(J158,'사업장현황(25하)'!$A$2:$T$1836,9,FALSE)</f>
        <v>#N/A</v>
      </c>
      <c r="T158" s="150" t="e">
        <f>VLOOKUP(J158,'사업장현황(25하)'!$A$2:$T$1836,10,FALSE)</f>
        <v>#N/A</v>
      </c>
      <c r="U158" s="152" t="e">
        <f>VLOOKUP(J158,'사업장현황(25하)'!$A$2:$T$1836,12,FALSE)</f>
        <v>#N/A</v>
      </c>
      <c r="V158" s="217"/>
      <c r="W158" s="151"/>
      <c r="X158" s="151" t="e">
        <f>VLOOKUP(J158,'사업장현황(25하)'!$A$2:$T$1836,11,FALSE)</f>
        <v>#N/A</v>
      </c>
      <c r="Y158" s="151"/>
      <c r="Z158" s="155"/>
      <c r="AA158" s="155"/>
      <c r="AB158" s="211"/>
      <c r="AC158" s="155">
        <f t="shared" si="6"/>
        <v>0</v>
      </c>
      <c r="AD158" s="217"/>
      <c r="AE158" s="155"/>
      <c r="AF158" s="217"/>
      <c r="AG158" s="155"/>
      <c r="AH158" s="145">
        <f t="shared" si="7"/>
        <v>0</v>
      </c>
      <c r="AI158" s="156"/>
      <c r="AJ158" s="167"/>
      <c r="CE158" s="169"/>
      <c r="CU158" s="170"/>
    </row>
    <row r="159" spans="1:99" s="168" customFormat="1" ht="24.95" customHeight="1">
      <c r="A159" s="158" t="str">
        <f t="shared" si="8"/>
        <v>대-</v>
      </c>
      <c r="B159" s="150"/>
      <c r="C159" s="150"/>
      <c r="D159" s="313"/>
      <c r="E159" s="217"/>
      <c r="F159" s="217" t="str">
        <f>HLOOKUP(WEEKDAY(E159,2),data!$A$1:$G$2,2)</f>
        <v>(토)</v>
      </c>
      <c r="G159" s="150"/>
      <c r="H159" s="150"/>
      <c r="I159" s="152"/>
      <c r="J159" s="152"/>
      <c r="K159" s="150"/>
      <c r="L159" s="153" t="e">
        <f>VLOOKUP(J159,'사업장현황(25하)'!$A$2:$T$1836,13,FALSE)</f>
        <v>#N/A</v>
      </c>
      <c r="M159" s="150" t="e">
        <f>VLOOKUP(J159,'사업장현황(25하)'!$A$2:$T$1836,14,FALSE)</f>
        <v>#N/A</v>
      </c>
      <c r="N159" s="152" t="e">
        <f>VLOOKUP(J159,'사업장현황(25하)'!$A$2:$T$1836,2,FALSE)</f>
        <v>#N/A</v>
      </c>
      <c r="O159" s="152" t="e">
        <f>VLOOKUP(J159,'사업장현황(25하)'!$A$2:$T$1836,4,FALSE)</f>
        <v>#N/A</v>
      </c>
      <c r="P159" s="150" t="e">
        <f>VLOOKUP(J159,'사업장현황(25하)'!$A$2:$T$1836,6,FALSE)</f>
        <v>#N/A</v>
      </c>
      <c r="Q159" s="150" t="e">
        <f>VLOOKUP(J159,'사업장현황(25하)'!$A$2:$T$1836,7,FALSE)</f>
        <v>#N/A</v>
      </c>
      <c r="R159" s="150" t="e">
        <f>VLOOKUP(J159,'사업장현황(25하)'!$A$2:$T$1836,8,FALSE)</f>
        <v>#N/A</v>
      </c>
      <c r="S159" s="150" t="e">
        <f>VLOOKUP(J159,'사업장현황(25하)'!$A$2:$T$1836,9,FALSE)</f>
        <v>#N/A</v>
      </c>
      <c r="T159" s="150" t="e">
        <f>VLOOKUP(J159,'사업장현황(25하)'!$A$2:$T$1836,10,FALSE)</f>
        <v>#N/A</v>
      </c>
      <c r="U159" s="152" t="e">
        <f>VLOOKUP(J159,'사업장현황(25하)'!$A$2:$T$1836,12,FALSE)</f>
        <v>#N/A</v>
      </c>
      <c r="V159" s="217"/>
      <c r="W159" s="151"/>
      <c r="X159" s="151" t="e">
        <f>VLOOKUP(J159,'사업장현황(25하)'!$A$2:$T$1836,11,FALSE)</f>
        <v>#N/A</v>
      </c>
      <c r="Y159" s="151"/>
      <c r="Z159" s="166"/>
      <c r="AA159" s="166"/>
      <c r="AB159" s="211"/>
      <c r="AC159" s="155">
        <f t="shared" si="6"/>
        <v>0</v>
      </c>
      <c r="AD159" s="217"/>
      <c r="AE159" s="155"/>
      <c r="AF159" s="217"/>
      <c r="AG159" s="155"/>
      <c r="AH159" s="145">
        <f t="shared" si="7"/>
        <v>0</v>
      </c>
      <c r="AI159" s="156"/>
      <c r="AJ159" s="167"/>
      <c r="CE159" s="169"/>
      <c r="CU159" s="170"/>
    </row>
    <row r="160" spans="1:99" s="168" customFormat="1" ht="24.95" customHeight="1">
      <c r="A160" s="158" t="str">
        <f t="shared" si="8"/>
        <v>대-</v>
      </c>
      <c r="B160" s="150"/>
      <c r="C160" s="150"/>
      <c r="D160" s="313"/>
      <c r="E160" s="217"/>
      <c r="F160" s="217" t="str">
        <f>HLOOKUP(WEEKDAY(E160,2),data!$A$1:$G$2,2)</f>
        <v>(토)</v>
      </c>
      <c r="G160" s="150"/>
      <c r="H160" s="150"/>
      <c r="I160" s="152"/>
      <c r="J160" s="172"/>
      <c r="K160" s="150"/>
      <c r="L160" s="153" t="e">
        <f>VLOOKUP(J160,'사업장현황(25하)'!$A$2:$T$1836,13,FALSE)</f>
        <v>#N/A</v>
      </c>
      <c r="M160" s="150" t="e">
        <f>VLOOKUP(J160,'사업장현황(25하)'!$A$2:$T$1836,14,FALSE)</f>
        <v>#N/A</v>
      </c>
      <c r="N160" s="152" t="e">
        <f>VLOOKUP(J160,'사업장현황(25하)'!$A$2:$T$1836,2,FALSE)</f>
        <v>#N/A</v>
      </c>
      <c r="O160" s="152" t="e">
        <f>VLOOKUP(J160,'사업장현황(25하)'!$A$2:$T$1836,4,FALSE)</f>
        <v>#N/A</v>
      </c>
      <c r="P160" s="150" t="e">
        <f>VLOOKUP(J160,'사업장현황(25하)'!$A$2:$T$1836,6,FALSE)</f>
        <v>#N/A</v>
      </c>
      <c r="Q160" s="150" t="e">
        <f>VLOOKUP(J160,'사업장현황(25하)'!$A$2:$T$1836,7,FALSE)</f>
        <v>#N/A</v>
      </c>
      <c r="R160" s="150" t="e">
        <f>VLOOKUP(J160,'사업장현황(25하)'!$A$2:$T$1836,8,FALSE)</f>
        <v>#N/A</v>
      </c>
      <c r="S160" s="150" t="e">
        <f>VLOOKUP(J160,'사업장현황(25하)'!$A$2:$T$1836,9,FALSE)</f>
        <v>#N/A</v>
      </c>
      <c r="T160" s="150" t="e">
        <f>VLOOKUP(J160,'사업장현황(25하)'!$A$2:$T$1836,10,FALSE)</f>
        <v>#N/A</v>
      </c>
      <c r="U160" s="152" t="e">
        <f>VLOOKUP(J160,'사업장현황(25하)'!$A$2:$T$1836,12,FALSE)</f>
        <v>#N/A</v>
      </c>
      <c r="V160" s="217"/>
      <c r="W160" s="151"/>
      <c r="X160" s="151" t="e">
        <f>VLOOKUP(J160,'사업장현황(25하)'!$A$2:$T$1836,11,FALSE)</f>
        <v>#N/A</v>
      </c>
      <c r="Y160" s="151"/>
      <c r="Z160" s="155"/>
      <c r="AA160" s="155"/>
      <c r="AB160" s="211"/>
      <c r="AC160" s="155">
        <f t="shared" si="6"/>
        <v>0</v>
      </c>
      <c r="AD160" s="217"/>
      <c r="AE160" s="155"/>
      <c r="AF160" s="217"/>
      <c r="AG160" s="155"/>
      <c r="AH160" s="145">
        <f t="shared" si="7"/>
        <v>0</v>
      </c>
      <c r="AI160" s="156"/>
      <c r="AJ160" s="167"/>
      <c r="CE160" s="169"/>
      <c r="CU160" s="170"/>
    </row>
    <row r="161" spans="1:99" s="168" customFormat="1" ht="24.95" customHeight="1">
      <c r="A161" s="158" t="str">
        <f t="shared" si="8"/>
        <v>대-</v>
      </c>
      <c r="B161" s="150"/>
      <c r="C161" s="150"/>
      <c r="D161" s="313"/>
      <c r="E161" s="217"/>
      <c r="F161" s="217" t="str">
        <f>HLOOKUP(WEEKDAY(E161,2),data!$A$1:$G$2,2)</f>
        <v>(토)</v>
      </c>
      <c r="G161" s="150"/>
      <c r="H161" s="150"/>
      <c r="I161" s="152"/>
      <c r="J161" s="152"/>
      <c r="K161" s="150"/>
      <c r="L161" s="153" t="e">
        <f>VLOOKUP(J161,'사업장현황(25하)'!$A$2:$T$1836,13,FALSE)</f>
        <v>#N/A</v>
      </c>
      <c r="M161" s="150" t="e">
        <f>VLOOKUP(J161,'사업장현황(25하)'!$A$2:$T$1836,14,FALSE)</f>
        <v>#N/A</v>
      </c>
      <c r="N161" s="152" t="e">
        <f>VLOOKUP(J161,'사업장현황(25하)'!$A$2:$T$1836,2,FALSE)</f>
        <v>#N/A</v>
      </c>
      <c r="O161" s="152" t="e">
        <f>VLOOKUP(J161,'사업장현황(25하)'!$A$2:$T$1836,4,FALSE)</f>
        <v>#N/A</v>
      </c>
      <c r="P161" s="150" t="e">
        <f>VLOOKUP(J161,'사업장현황(25하)'!$A$2:$T$1836,6,FALSE)</f>
        <v>#N/A</v>
      </c>
      <c r="Q161" s="150" t="e">
        <f>VLOOKUP(J161,'사업장현황(25하)'!$A$2:$T$1836,7,FALSE)</f>
        <v>#N/A</v>
      </c>
      <c r="R161" s="150" t="e">
        <f>VLOOKUP(J161,'사업장현황(25하)'!$A$2:$T$1836,8,FALSE)</f>
        <v>#N/A</v>
      </c>
      <c r="S161" s="150" t="e">
        <f>VLOOKUP(J161,'사업장현황(25하)'!$A$2:$T$1836,9,FALSE)</f>
        <v>#N/A</v>
      </c>
      <c r="T161" s="150" t="e">
        <f>VLOOKUP(J161,'사업장현황(25하)'!$A$2:$T$1836,10,FALSE)</f>
        <v>#N/A</v>
      </c>
      <c r="U161" s="152" t="e">
        <f>VLOOKUP(J161,'사업장현황(25하)'!$A$2:$T$1836,12,FALSE)</f>
        <v>#N/A</v>
      </c>
      <c r="V161" s="217"/>
      <c r="W161" s="151"/>
      <c r="X161" s="151" t="e">
        <f>VLOOKUP(J161,'사업장현황(25하)'!$A$2:$T$1836,11,FALSE)</f>
        <v>#N/A</v>
      </c>
      <c r="Y161" s="151"/>
      <c r="Z161" s="155"/>
      <c r="AA161" s="155"/>
      <c r="AB161" s="211"/>
      <c r="AC161" s="155">
        <f t="shared" si="6"/>
        <v>0</v>
      </c>
      <c r="AD161" s="217"/>
      <c r="AE161" s="155"/>
      <c r="AF161" s="217"/>
      <c r="AG161" s="155"/>
      <c r="AH161" s="145">
        <f t="shared" si="7"/>
        <v>0</v>
      </c>
      <c r="AI161" s="156"/>
      <c r="AJ161" s="167"/>
      <c r="CE161" s="169"/>
      <c r="CU161" s="170"/>
    </row>
    <row r="162" spans="1:99" s="168" customFormat="1" ht="24.95" customHeight="1">
      <c r="A162" s="158" t="str">
        <f t="shared" si="8"/>
        <v>대-</v>
      </c>
      <c r="B162" s="150"/>
      <c r="C162" s="150"/>
      <c r="D162" s="313"/>
      <c r="E162" s="217"/>
      <c r="F162" s="217" t="str">
        <f>HLOOKUP(WEEKDAY(E162,2),data!$A$1:$G$2,2)</f>
        <v>(토)</v>
      </c>
      <c r="G162" s="150"/>
      <c r="H162" s="150"/>
      <c r="I162" s="152"/>
      <c r="J162" s="152"/>
      <c r="K162" s="150"/>
      <c r="L162" s="153" t="e">
        <f>VLOOKUP(J162,'사업장현황(25하)'!$A$2:$T$1836,13,FALSE)</f>
        <v>#N/A</v>
      </c>
      <c r="M162" s="150" t="e">
        <f>VLOOKUP(J162,'사업장현황(25하)'!$A$2:$T$1836,14,FALSE)</f>
        <v>#N/A</v>
      </c>
      <c r="N162" s="152" t="e">
        <f>VLOOKUP(J162,'사업장현황(25하)'!$A$2:$T$1836,2,FALSE)</f>
        <v>#N/A</v>
      </c>
      <c r="O162" s="152" t="e">
        <f>VLOOKUP(J162,'사업장현황(25하)'!$A$2:$T$1836,4,FALSE)</f>
        <v>#N/A</v>
      </c>
      <c r="P162" s="150" t="e">
        <f>VLOOKUP(J162,'사업장현황(25하)'!$A$2:$T$1836,6,FALSE)</f>
        <v>#N/A</v>
      </c>
      <c r="Q162" s="150" t="e">
        <f>VLOOKUP(J162,'사업장현황(25하)'!$A$2:$T$1836,7,FALSE)</f>
        <v>#N/A</v>
      </c>
      <c r="R162" s="150" t="e">
        <f>VLOOKUP(J162,'사업장현황(25하)'!$A$2:$T$1836,8,FALSE)</f>
        <v>#N/A</v>
      </c>
      <c r="S162" s="150" t="e">
        <f>VLOOKUP(J162,'사업장현황(25하)'!$A$2:$T$1836,9,FALSE)</f>
        <v>#N/A</v>
      </c>
      <c r="T162" s="150" t="e">
        <f>VLOOKUP(J162,'사업장현황(25하)'!$A$2:$T$1836,10,FALSE)</f>
        <v>#N/A</v>
      </c>
      <c r="U162" s="152" t="e">
        <f>VLOOKUP(J162,'사업장현황(25하)'!$A$2:$T$1836,12,FALSE)</f>
        <v>#N/A</v>
      </c>
      <c r="V162" s="217"/>
      <c r="W162" s="151"/>
      <c r="X162" s="151" t="e">
        <f>VLOOKUP(J162,'사업장현황(25하)'!$A$2:$T$1836,11,FALSE)</f>
        <v>#N/A</v>
      </c>
      <c r="Y162" s="151"/>
      <c r="Z162" s="155"/>
      <c r="AA162" s="155"/>
      <c r="AB162" s="211"/>
      <c r="AC162" s="155">
        <f t="shared" si="6"/>
        <v>0</v>
      </c>
      <c r="AD162" s="217"/>
      <c r="AE162" s="155"/>
      <c r="AF162" s="217"/>
      <c r="AG162" s="155"/>
      <c r="AH162" s="145">
        <f t="shared" si="7"/>
        <v>0</v>
      </c>
      <c r="AI162" s="156"/>
      <c r="AJ162" s="167"/>
      <c r="CE162" s="169"/>
      <c r="CU162" s="170"/>
    </row>
    <row r="163" spans="1:99" s="168" customFormat="1" ht="24.95" customHeight="1">
      <c r="A163" s="158" t="str">
        <f t="shared" si="8"/>
        <v>대-</v>
      </c>
      <c r="B163" s="150"/>
      <c r="C163" s="150"/>
      <c r="D163" s="313"/>
      <c r="E163" s="217"/>
      <c r="F163" s="217" t="str">
        <f>HLOOKUP(WEEKDAY(E163,2),data!$A$1:$G$2,2)</f>
        <v>(토)</v>
      </c>
      <c r="G163" s="150"/>
      <c r="H163" s="150"/>
      <c r="I163" s="152"/>
      <c r="J163" s="152"/>
      <c r="K163" s="150"/>
      <c r="L163" s="153" t="e">
        <f>VLOOKUP(J163,'사업장현황(25하)'!$A$2:$T$1836,13,FALSE)</f>
        <v>#N/A</v>
      </c>
      <c r="M163" s="150" t="e">
        <f>VLOOKUP(J163,'사업장현황(25하)'!$A$2:$T$1836,14,FALSE)</f>
        <v>#N/A</v>
      </c>
      <c r="N163" s="152" t="e">
        <f>VLOOKUP(J163,'사업장현황(25하)'!$A$2:$T$1836,2,FALSE)</f>
        <v>#N/A</v>
      </c>
      <c r="O163" s="152" t="e">
        <f>VLOOKUP(J163,'사업장현황(25하)'!$A$2:$T$1836,4,FALSE)</f>
        <v>#N/A</v>
      </c>
      <c r="P163" s="150" t="e">
        <f>VLOOKUP(J163,'사업장현황(25하)'!$A$2:$T$1836,6,FALSE)</f>
        <v>#N/A</v>
      </c>
      <c r="Q163" s="150" t="e">
        <f>VLOOKUP(J163,'사업장현황(25하)'!$A$2:$T$1836,7,FALSE)</f>
        <v>#N/A</v>
      </c>
      <c r="R163" s="150" t="e">
        <f>VLOOKUP(J163,'사업장현황(25하)'!$A$2:$T$1836,8,FALSE)</f>
        <v>#N/A</v>
      </c>
      <c r="S163" s="150" t="e">
        <f>VLOOKUP(J163,'사업장현황(25하)'!$A$2:$T$1836,9,FALSE)</f>
        <v>#N/A</v>
      </c>
      <c r="T163" s="150" t="e">
        <f>VLOOKUP(J163,'사업장현황(25하)'!$A$2:$T$1836,10,FALSE)</f>
        <v>#N/A</v>
      </c>
      <c r="U163" s="152" t="e">
        <f>VLOOKUP(J163,'사업장현황(25하)'!$A$2:$T$1836,12,FALSE)</f>
        <v>#N/A</v>
      </c>
      <c r="V163" s="217"/>
      <c r="W163" s="151"/>
      <c r="X163" s="151" t="e">
        <f>VLOOKUP(J163,'사업장현황(25하)'!$A$2:$T$1836,11,FALSE)</f>
        <v>#N/A</v>
      </c>
      <c r="Y163" s="151"/>
      <c r="Z163" s="155"/>
      <c r="AA163" s="155"/>
      <c r="AB163" s="211"/>
      <c r="AC163" s="155">
        <f t="shared" si="6"/>
        <v>0</v>
      </c>
      <c r="AD163" s="217"/>
      <c r="AE163" s="155"/>
      <c r="AF163" s="217"/>
      <c r="AG163" s="155"/>
      <c r="AH163" s="145">
        <f t="shared" si="7"/>
        <v>0</v>
      </c>
      <c r="AI163" s="156"/>
      <c r="AJ163" s="167"/>
      <c r="CE163" s="169"/>
      <c r="CU163" s="170"/>
    </row>
    <row r="164" spans="1:99" s="164" customFormat="1" ht="24.95" customHeight="1">
      <c r="A164" s="158" t="str">
        <f t="shared" si="8"/>
        <v>대-</v>
      </c>
      <c r="B164" s="150"/>
      <c r="C164" s="150"/>
      <c r="D164" s="313"/>
      <c r="E164" s="217"/>
      <c r="F164" s="217" t="str">
        <f>HLOOKUP(WEEKDAY(E164,2),data!$A$1:$G$2,2)</f>
        <v>(토)</v>
      </c>
      <c r="G164" s="150"/>
      <c r="H164" s="150"/>
      <c r="I164" s="152"/>
      <c r="J164" s="152"/>
      <c r="K164" s="150"/>
      <c r="L164" s="153" t="e">
        <f>VLOOKUP(J164,'사업장현황(25하)'!$A$2:$T$1836,13,FALSE)</f>
        <v>#N/A</v>
      </c>
      <c r="M164" s="150" t="e">
        <f>VLOOKUP(J164,'사업장현황(25하)'!$A$2:$T$1836,14,FALSE)</f>
        <v>#N/A</v>
      </c>
      <c r="N164" s="152" t="e">
        <f>VLOOKUP(J164,'사업장현황(25하)'!$A$2:$T$1836,2,FALSE)</f>
        <v>#N/A</v>
      </c>
      <c r="O164" s="152" t="e">
        <f>VLOOKUP(J164,'사업장현황(25하)'!$A$2:$T$1836,4,FALSE)</f>
        <v>#N/A</v>
      </c>
      <c r="P164" s="150" t="e">
        <f>VLOOKUP(J164,'사업장현황(25하)'!$A$2:$T$1836,6,FALSE)</f>
        <v>#N/A</v>
      </c>
      <c r="Q164" s="150" t="e">
        <f>VLOOKUP(J164,'사업장현황(25하)'!$A$2:$T$1836,7,FALSE)</f>
        <v>#N/A</v>
      </c>
      <c r="R164" s="150" t="e">
        <f>VLOOKUP(J164,'사업장현황(25하)'!$A$2:$T$1836,8,FALSE)</f>
        <v>#N/A</v>
      </c>
      <c r="S164" s="150" t="e">
        <f>VLOOKUP(J164,'사업장현황(25하)'!$A$2:$T$1836,9,FALSE)</f>
        <v>#N/A</v>
      </c>
      <c r="T164" s="150" t="e">
        <f>VLOOKUP(J164,'사업장현황(25하)'!$A$2:$T$1836,10,FALSE)</f>
        <v>#N/A</v>
      </c>
      <c r="U164" s="152" t="e">
        <f>VLOOKUP(J164,'사업장현황(25하)'!$A$2:$T$1836,12,FALSE)</f>
        <v>#N/A</v>
      </c>
      <c r="V164" s="217"/>
      <c r="W164" s="151"/>
      <c r="X164" s="151" t="e">
        <f>VLOOKUP(J164,'사업장현황(25하)'!$A$2:$T$1836,11,FALSE)</f>
        <v>#N/A</v>
      </c>
      <c r="Y164" s="151"/>
      <c r="Z164" s="155"/>
      <c r="AA164" s="155"/>
      <c r="AB164" s="211"/>
      <c r="AC164" s="155">
        <f t="shared" si="6"/>
        <v>0</v>
      </c>
      <c r="AD164" s="217"/>
      <c r="AE164" s="155"/>
      <c r="AF164" s="217"/>
      <c r="AG164" s="155"/>
      <c r="AH164" s="145">
        <f t="shared" si="7"/>
        <v>0</v>
      </c>
      <c r="AI164" s="156"/>
      <c r="AJ164" s="163"/>
    </row>
    <row r="165" spans="1:99" s="186" customFormat="1" ht="24.95" customHeight="1">
      <c r="A165" s="158" t="str">
        <f t="shared" si="8"/>
        <v>대-</v>
      </c>
      <c r="B165" s="150"/>
      <c r="C165" s="150"/>
      <c r="D165" s="313"/>
      <c r="E165" s="217"/>
      <c r="F165" s="217" t="str">
        <f>HLOOKUP(WEEKDAY(E165,2),data!$A$1:$G$2,2)</f>
        <v>(토)</v>
      </c>
      <c r="G165" s="150"/>
      <c r="H165" s="150"/>
      <c r="I165" s="152"/>
      <c r="J165" s="152"/>
      <c r="K165" s="150"/>
      <c r="L165" s="153" t="e">
        <f>VLOOKUP(J165,'사업장현황(25하)'!$A$2:$T$1836,13,FALSE)</f>
        <v>#N/A</v>
      </c>
      <c r="M165" s="150" t="e">
        <f>VLOOKUP(J165,'사업장현황(25하)'!$A$2:$T$1836,14,FALSE)</f>
        <v>#N/A</v>
      </c>
      <c r="N165" s="152" t="e">
        <f>VLOOKUP(J165,'사업장현황(25하)'!$A$2:$T$1836,2,FALSE)</f>
        <v>#N/A</v>
      </c>
      <c r="O165" s="152" t="e">
        <f>VLOOKUP(J165,'사업장현황(25하)'!$A$2:$T$1836,4,FALSE)</f>
        <v>#N/A</v>
      </c>
      <c r="P165" s="150" t="e">
        <f>VLOOKUP(J165,'사업장현황(25하)'!$A$2:$T$1836,6,FALSE)</f>
        <v>#N/A</v>
      </c>
      <c r="Q165" s="150" t="e">
        <f>VLOOKUP(J165,'사업장현황(25하)'!$A$2:$T$1836,7,FALSE)</f>
        <v>#N/A</v>
      </c>
      <c r="R165" s="150" t="e">
        <f>VLOOKUP(J165,'사업장현황(25하)'!$A$2:$T$1836,8,FALSE)</f>
        <v>#N/A</v>
      </c>
      <c r="S165" s="150" t="e">
        <f>VLOOKUP(J165,'사업장현황(25하)'!$A$2:$T$1836,9,FALSE)</f>
        <v>#N/A</v>
      </c>
      <c r="T165" s="150" t="e">
        <f>VLOOKUP(J165,'사업장현황(25하)'!$A$2:$T$1836,10,FALSE)</f>
        <v>#N/A</v>
      </c>
      <c r="U165" s="152" t="e">
        <f>VLOOKUP(J165,'사업장현황(25하)'!$A$2:$T$1836,12,FALSE)</f>
        <v>#N/A</v>
      </c>
      <c r="V165" s="217"/>
      <c r="W165" s="151"/>
      <c r="X165" s="151" t="e">
        <f>VLOOKUP(J165,'사업장현황(25하)'!$A$2:$T$1836,11,FALSE)</f>
        <v>#N/A</v>
      </c>
      <c r="Y165" s="151"/>
      <c r="Z165" s="155"/>
      <c r="AA165" s="155"/>
      <c r="AB165" s="211"/>
      <c r="AC165" s="155">
        <f t="shared" si="6"/>
        <v>0</v>
      </c>
      <c r="AD165" s="217"/>
      <c r="AE165" s="155"/>
      <c r="AF165" s="217"/>
      <c r="AG165" s="155"/>
      <c r="AH165" s="145">
        <f t="shared" si="7"/>
        <v>0</v>
      </c>
      <c r="AI165" s="156"/>
      <c r="AJ165" s="185"/>
      <c r="CE165" s="187"/>
      <c r="CU165" s="188"/>
    </row>
    <row r="166" spans="1:99" s="168" customFormat="1" ht="24.95" customHeight="1">
      <c r="A166" s="158" t="str">
        <f t="shared" si="8"/>
        <v>대-</v>
      </c>
      <c r="B166" s="150"/>
      <c r="C166" s="150"/>
      <c r="D166" s="313"/>
      <c r="E166" s="217"/>
      <c r="F166" s="217" t="str">
        <f>HLOOKUP(WEEKDAY(E166,2),data!$A$1:$G$2,2)</f>
        <v>(토)</v>
      </c>
      <c r="G166" s="150"/>
      <c r="H166" s="150"/>
      <c r="I166" s="152"/>
      <c r="J166" s="152"/>
      <c r="K166" s="150"/>
      <c r="L166" s="153" t="e">
        <f>VLOOKUP(J166,'사업장현황(25하)'!$A$2:$T$1836,13,FALSE)</f>
        <v>#N/A</v>
      </c>
      <c r="M166" s="150" t="e">
        <f>VLOOKUP(J166,'사업장현황(25하)'!$A$2:$T$1836,14,FALSE)</f>
        <v>#N/A</v>
      </c>
      <c r="N166" s="152" t="e">
        <f>VLOOKUP(J166,'사업장현황(25하)'!$A$2:$T$1836,2,FALSE)</f>
        <v>#N/A</v>
      </c>
      <c r="O166" s="152" t="e">
        <f>VLOOKUP(J166,'사업장현황(25하)'!$A$2:$T$1836,4,FALSE)</f>
        <v>#N/A</v>
      </c>
      <c r="P166" s="150" t="e">
        <f>VLOOKUP(J166,'사업장현황(25하)'!$A$2:$T$1836,6,FALSE)</f>
        <v>#N/A</v>
      </c>
      <c r="Q166" s="150" t="e">
        <f>VLOOKUP(J166,'사업장현황(25하)'!$A$2:$T$1836,7,FALSE)</f>
        <v>#N/A</v>
      </c>
      <c r="R166" s="150" t="e">
        <f>VLOOKUP(J166,'사업장현황(25하)'!$A$2:$T$1836,8,FALSE)</f>
        <v>#N/A</v>
      </c>
      <c r="S166" s="150" t="e">
        <f>VLOOKUP(J166,'사업장현황(25하)'!$A$2:$T$1836,9,FALSE)</f>
        <v>#N/A</v>
      </c>
      <c r="T166" s="150" t="e">
        <f>VLOOKUP(J166,'사업장현황(25하)'!$A$2:$T$1836,10,FALSE)</f>
        <v>#N/A</v>
      </c>
      <c r="U166" s="152" t="e">
        <f>VLOOKUP(J166,'사업장현황(25하)'!$A$2:$T$1836,12,FALSE)</f>
        <v>#N/A</v>
      </c>
      <c r="V166" s="217"/>
      <c r="W166" s="151"/>
      <c r="X166" s="151" t="e">
        <f>VLOOKUP(J166,'사업장현황(25하)'!$A$2:$T$1836,11,FALSE)</f>
        <v>#N/A</v>
      </c>
      <c r="Y166" s="151"/>
      <c r="Z166" s="155"/>
      <c r="AA166" s="155"/>
      <c r="AB166" s="211"/>
      <c r="AC166" s="155">
        <f t="shared" si="6"/>
        <v>0</v>
      </c>
      <c r="AD166" s="217"/>
      <c r="AE166" s="155"/>
      <c r="AF166" s="217"/>
      <c r="AG166" s="155"/>
      <c r="AH166" s="145">
        <f t="shared" si="7"/>
        <v>0</v>
      </c>
      <c r="AI166" s="156"/>
      <c r="AJ166" s="167"/>
      <c r="CE166" s="169"/>
      <c r="CU166" s="170"/>
    </row>
    <row r="167" spans="1:99" s="168" customFormat="1" ht="24.95" customHeight="1">
      <c r="A167" s="158" t="str">
        <f t="shared" si="8"/>
        <v>대-</v>
      </c>
      <c r="B167" s="150"/>
      <c r="C167" s="150"/>
      <c r="D167" s="313"/>
      <c r="E167" s="217"/>
      <c r="F167" s="217" t="str">
        <f>HLOOKUP(WEEKDAY(E167,2),data!$A$1:$G$2,2)</f>
        <v>(토)</v>
      </c>
      <c r="G167" s="150"/>
      <c r="H167" s="150"/>
      <c r="I167" s="152"/>
      <c r="J167" s="152"/>
      <c r="K167" s="150"/>
      <c r="L167" s="153" t="e">
        <f>VLOOKUP(J167,'사업장현황(25하)'!$A$2:$T$1836,13,FALSE)</f>
        <v>#N/A</v>
      </c>
      <c r="M167" s="150" t="e">
        <f>VLOOKUP(J167,'사업장현황(25하)'!$A$2:$T$1836,14,FALSE)</f>
        <v>#N/A</v>
      </c>
      <c r="N167" s="152" t="e">
        <f>VLOOKUP(J167,'사업장현황(25하)'!$A$2:$T$1836,2,FALSE)</f>
        <v>#N/A</v>
      </c>
      <c r="O167" s="152" t="e">
        <f>VLOOKUP(J167,'사업장현황(25하)'!$A$2:$T$1836,4,FALSE)</f>
        <v>#N/A</v>
      </c>
      <c r="P167" s="150" t="e">
        <f>VLOOKUP(J167,'사업장현황(25하)'!$A$2:$T$1836,6,FALSE)</f>
        <v>#N/A</v>
      </c>
      <c r="Q167" s="150" t="e">
        <f>VLOOKUP(J167,'사업장현황(25하)'!$A$2:$T$1836,7,FALSE)</f>
        <v>#N/A</v>
      </c>
      <c r="R167" s="150" t="e">
        <f>VLOOKUP(J167,'사업장현황(25하)'!$A$2:$T$1836,8,FALSE)</f>
        <v>#N/A</v>
      </c>
      <c r="S167" s="150" t="e">
        <f>VLOOKUP(J167,'사업장현황(25하)'!$A$2:$T$1836,9,FALSE)</f>
        <v>#N/A</v>
      </c>
      <c r="T167" s="150" t="e">
        <f>VLOOKUP(J167,'사업장현황(25하)'!$A$2:$T$1836,10,FALSE)</f>
        <v>#N/A</v>
      </c>
      <c r="U167" s="152" t="e">
        <f>VLOOKUP(J167,'사업장현황(25하)'!$A$2:$T$1836,12,FALSE)</f>
        <v>#N/A</v>
      </c>
      <c r="V167" s="217"/>
      <c r="W167" s="151"/>
      <c r="X167" s="151" t="e">
        <f>VLOOKUP(J167,'사업장현황(25하)'!$A$2:$T$1836,11,FALSE)</f>
        <v>#N/A</v>
      </c>
      <c r="Y167" s="151"/>
      <c r="Z167" s="155"/>
      <c r="AA167" s="155"/>
      <c r="AB167" s="211"/>
      <c r="AC167" s="155">
        <f t="shared" si="6"/>
        <v>0</v>
      </c>
      <c r="AD167" s="217"/>
      <c r="AE167" s="155"/>
      <c r="AF167" s="217"/>
      <c r="AG167" s="155"/>
      <c r="AH167" s="145">
        <f t="shared" si="7"/>
        <v>0</v>
      </c>
      <c r="AI167" s="156"/>
      <c r="AJ167" s="167"/>
      <c r="CE167" s="169"/>
      <c r="CU167" s="170"/>
    </row>
    <row r="168" spans="1:99" s="186" customFormat="1" ht="24.95" customHeight="1">
      <c r="A168" s="158" t="str">
        <f t="shared" si="8"/>
        <v>대-</v>
      </c>
      <c r="B168" s="150"/>
      <c r="C168" s="150"/>
      <c r="D168" s="313"/>
      <c r="E168" s="217"/>
      <c r="F168" s="217" t="str">
        <f>HLOOKUP(WEEKDAY(E168,2),data!$A$1:$G$2,2)</f>
        <v>(토)</v>
      </c>
      <c r="G168" s="150"/>
      <c r="H168" s="150"/>
      <c r="I168" s="152"/>
      <c r="J168" s="152"/>
      <c r="K168" s="150"/>
      <c r="L168" s="153" t="e">
        <f>VLOOKUP(J168,'사업장현황(25하)'!$A$2:$T$1836,13,FALSE)</f>
        <v>#N/A</v>
      </c>
      <c r="M168" s="150" t="e">
        <f>VLOOKUP(J168,'사업장현황(25하)'!$A$2:$T$1836,14,FALSE)</f>
        <v>#N/A</v>
      </c>
      <c r="N168" s="152" t="e">
        <f>VLOOKUP(J168,'사업장현황(25하)'!$A$2:$T$1836,2,FALSE)</f>
        <v>#N/A</v>
      </c>
      <c r="O168" s="152" t="e">
        <f>VLOOKUP(J168,'사업장현황(25하)'!$A$2:$T$1836,4,FALSE)</f>
        <v>#N/A</v>
      </c>
      <c r="P168" s="150" t="e">
        <f>VLOOKUP(J168,'사업장현황(25하)'!$A$2:$T$1836,6,FALSE)</f>
        <v>#N/A</v>
      </c>
      <c r="Q168" s="150" t="e">
        <f>VLOOKUP(J168,'사업장현황(25하)'!$A$2:$T$1836,7,FALSE)</f>
        <v>#N/A</v>
      </c>
      <c r="R168" s="150" t="e">
        <f>VLOOKUP(J168,'사업장현황(25하)'!$A$2:$T$1836,8,FALSE)</f>
        <v>#N/A</v>
      </c>
      <c r="S168" s="150" t="e">
        <f>VLOOKUP(J168,'사업장현황(25하)'!$A$2:$T$1836,9,FALSE)</f>
        <v>#N/A</v>
      </c>
      <c r="T168" s="150" t="e">
        <f>VLOOKUP(J168,'사업장현황(25하)'!$A$2:$T$1836,10,FALSE)</f>
        <v>#N/A</v>
      </c>
      <c r="U168" s="152" t="e">
        <f>VLOOKUP(J168,'사업장현황(25하)'!$A$2:$T$1836,12,FALSE)</f>
        <v>#N/A</v>
      </c>
      <c r="V168" s="217"/>
      <c r="W168" s="151"/>
      <c r="X168" s="151" t="e">
        <f>VLOOKUP(J168,'사업장현황(25하)'!$A$2:$T$1836,11,FALSE)</f>
        <v>#N/A</v>
      </c>
      <c r="Y168" s="151"/>
      <c r="Z168" s="155"/>
      <c r="AA168" s="155"/>
      <c r="AB168" s="211"/>
      <c r="AC168" s="155">
        <f t="shared" si="6"/>
        <v>0</v>
      </c>
      <c r="AD168" s="217"/>
      <c r="AE168" s="155"/>
      <c r="AF168" s="217"/>
      <c r="AG168" s="155"/>
      <c r="AH168" s="145">
        <f t="shared" si="7"/>
        <v>0</v>
      </c>
      <c r="AI168" s="156"/>
      <c r="AJ168" s="185"/>
      <c r="CE168" s="187"/>
      <c r="CU168" s="188"/>
    </row>
    <row r="169" spans="1:99" s="186" customFormat="1" ht="24.95" customHeight="1">
      <c r="A169" s="158" t="str">
        <f t="shared" si="8"/>
        <v>대-</v>
      </c>
      <c r="B169" s="150"/>
      <c r="C169" s="150"/>
      <c r="D169" s="313"/>
      <c r="E169" s="217"/>
      <c r="F169" s="217" t="str">
        <f>HLOOKUP(WEEKDAY(E169,2),data!$A$1:$G$2,2)</f>
        <v>(토)</v>
      </c>
      <c r="G169" s="150"/>
      <c r="H169" s="150"/>
      <c r="I169" s="152"/>
      <c r="J169" s="152"/>
      <c r="K169" s="150"/>
      <c r="L169" s="153" t="e">
        <f>VLOOKUP(J169,'사업장현황(25하)'!$A$2:$T$1836,13,FALSE)</f>
        <v>#N/A</v>
      </c>
      <c r="M169" s="150" t="e">
        <f>VLOOKUP(J169,'사업장현황(25하)'!$A$2:$T$1836,14,FALSE)</f>
        <v>#N/A</v>
      </c>
      <c r="N169" s="152" t="e">
        <f>VLOOKUP(J169,'사업장현황(25하)'!$A$2:$T$1836,2,FALSE)</f>
        <v>#N/A</v>
      </c>
      <c r="O169" s="152" t="e">
        <f>VLOOKUP(J169,'사업장현황(25하)'!$A$2:$T$1836,4,FALSE)</f>
        <v>#N/A</v>
      </c>
      <c r="P169" s="150" t="e">
        <f>VLOOKUP(J169,'사업장현황(25하)'!$A$2:$T$1836,6,FALSE)</f>
        <v>#N/A</v>
      </c>
      <c r="Q169" s="150" t="e">
        <f>VLOOKUP(J169,'사업장현황(25하)'!$A$2:$T$1836,7,FALSE)</f>
        <v>#N/A</v>
      </c>
      <c r="R169" s="150" t="e">
        <f>VLOOKUP(J169,'사업장현황(25하)'!$A$2:$T$1836,8,FALSE)</f>
        <v>#N/A</v>
      </c>
      <c r="S169" s="150" t="e">
        <f>VLOOKUP(J169,'사업장현황(25하)'!$A$2:$T$1836,9,FALSE)</f>
        <v>#N/A</v>
      </c>
      <c r="T169" s="150" t="e">
        <f>VLOOKUP(J169,'사업장현황(25하)'!$A$2:$T$1836,10,FALSE)</f>
        <v>#N/A</v>
      </c>
      <c r="U169" s="152" t="e">
        <f>VLOOKUP(J169,'사업장현황(25하)'!$A$2:$T$1836,12,FALSE)</f>
        <v>#N/A</v>
      </c>
      <c r="V169" s="217"/>
      <c r="W169" s="151"/>
      <c r="X169" s="151" t="e">
        <f>VLOOKUP(J169,'사업장현황(25하)'!$A$2:$T$1836,11,FALSE)</f>
        <v>#N/A</v>
      </c>
      <c r="Y169" s="151"/>
      <c r="Z169" s="155"/>
      <c r="AA169" s="155"/>
      <c r="AB169" s="211"/>
      <c r="AC169" s="155">
        <f t="shared" si="6"/>
        <v>0</v>
      </c>
      <c r="AD169" s="217"/>
      <c r="AE169" s="155"/>
      <c r="AF169" s="217"/>
      <c r="AG169" s="155"/>
      <c r="AH169" s="145">
        <f t="shared" si="7"/>
        <v>0</v>
      </c>
      <c r="AI169" s="156"/>
      <c r="AJ169" s="185"/>
      <c r="CE169" s="187"/>
      <c r="CU169" s="188"/>
    </row>
    <row r="170" spans="1:99" s="186" customFormat="1" ht="24.95" customHeight="1">
      <c r="A170" s="158" t="str">
        <f t="shared" si="8"/>
        <v>대-</v>
      </c>
      <c r="B170" s="150"/>
      <c r="C170" s="150"/>
      <c r="D170" s="313"/>
      <c r="E170" s="217"/>
      <c r="F170" s="217" t="str">
        <f>HLOOKUP(WEEKDAY(E170,2),data!$A$1:$G$2,2)</f>
        <v>(토)</v>
      </c>
      <c r="G170" s="150"/>
      <c r="H170" s="150"/>
      <c r="I170" s="152"/>
      <c r="J170" s="152"/>
      <c r="K170" s="150"/>
      <c r="L170" s="153" t="e">
        <f>VLOOKUP(J170,'사업장현황(25하)'!$A$2:$T$1836,13,FALSE)</f>
        <v>#N/A</v>
      </c>
      <c r="M170" s="150" t="e">
        <f>VLOOKUP(J170,'사업장현황(25하)'!$A$2:$T$1836,14,FALSE)</f>
        <v>#N/A</v>
      </c>
      <c r="N170" s="152" t="e">
        <f>VLOOKUP(J170,'사업장현황(25하)'!$A$2:$T$1836,2,FALSE)</f>
        <v>#N/A</v>
      </c>
      <c r="O170" s="152" t="e">
        <f>VLOOKUP(J170,'사업장현황(25하)'!$A$2:$T$1836,4,FALSE)</f>
        <v>#N/A</v>
      </c>
      <c r="P170" s="150" t="e">
        <f>VLOOKUP(J170,'사업장현황(25하)'!$A$2:$T$1836,6,FALSE)</f>
        <v>#N/A</v>
      </c>
      <c r="Q170" s="150" t="e">
        <f>VLOOKUP(J170,'사업장현황(25하)'!$A$2:$T$1836,7,FALSE)</f>
        <v>#N/A</v>
      </c>
      <c r="R170" s="150" t="e">
        <f>VLOOKUP(J170,'사업장현황(25하)'!$A$2:$T$1836,8,FALSE)</f>
        <v>#N/A</v>
      </c>
      <c r="S170" s="150" t="e">
        <f>VLOOKUP(J170,'사업장현황(25하)'!$A$2:$T$1836,9,FALSE)</f>
        <v>#N/A</v>
      </c>
      <c r="T170" s="150" t="e">
        <f>VLOOKUP(J170,'사업장현황(25하)'!$A$2:$T$1836,10,FALSE)</f>
        <v>#N/A</v>
      </c>
      <c r="U170" s="152" t="e">
        <f>VLOOKUP(J170,'사업장현황(25하)'!$A$2:$T$1836,12,FALSE)</f>
        <v>#N/A</v>
      </c>
      <c r="V170" s="217"/>
      <c r="W170" s="151"/>
      <c r="X170" s="151" t="e">
        <f>VLOOKUP(J170,'사업장현황(25하)'!$A$2:$T$1836,11,FALSE)</f>
        <v>#N/A</v>
      </c>
      <c r="Y170" s="151"/>
      <c r="Z170" s="155"/>
      <c r="AA170" s="155"/>
      <c r="AB170" s="211"/>
      <c r="AC170" s="155">
        <f t="shared" si="6"/>
        <v>0</v>
      </c>
      <c r="AD170" s="217"/>
      <c r="AE170" s="155"/>
      <c r="AF170" s="217"/>
      <c r="AG170" s="155"/>
      <c r="AH170" s="145">
        <f t="shared" si="7"/>
        <v>0</v>
      </c>
      <c r="AI170" s="156"/>
      <c r="AJ170" s="185"/>
      <c r="CE170" s="187"/>
      <c r="CU170" s="188"/>
    </row>
    <row r="171" spans="1:99" s="186" customFormat="1" ht="24.95" customHeight="1">
      <c r="A171" s="158" t="str">
        <f t="shared" si="8"/>
        <v>대-</v>
      </c>
      <c r="B171" s="150"/>
      <c r="C171" s="150"/>
      <c r="D171" s="313"/>
      <c r="E171" s="217"/>
      <c r="F171" s="217" t="str">
        <f>HLOOKUP(WEEKDAY(E171,2),data!$A$1:$G$2,2)</f>
        <v>(토)</v>
      </c>
      <c r="G171" s="150"/>
      <c r="H171" s="150"/>
      <c r="I171" s="152"/>
      <c r="J171" s="152"/>
      <c r="K171" s="150"/>
      <c r="L171" s="153" t="e">
        <f>VLOOKUP(J171,'사업장현황(25하)'!$A$2:$T$1836,13,FALSE)</f>
        <v>#N/A</v>
      </c>
      <c r="M171" s="150" t="e">
        <f>VLOOKUP(J171,'사업장현황(25하)'!$A$2:$T$1836,14,FALSE)</f>
        <v>#N/A</v>
      </c>
      <c r="N171" s="152" t="e">
        <f>VLOOKUP(J171,'사업장현황(25하)'!$A$2:$T$1836,2,FALSE)</f>
        <v>#N/A</v>
      </c>
      <c r="O171" s="152" t="e">
        <f>VLOOKUP(J171,'사업장현황(25하)'!$A$2:$T$1836,4,FALSE)</f>
        <v>#N/A</v>
      </c>
      <c r="P171" s="150" t="e">
        <f>VLOOKUP(J171,'사업장현황(25하)'!$A$2:$T$1836,6,FALSE)</f>
        <v>#N/A</v>
      </c>
      <c r="Q171" s="150" t="e">
        <f>VLOOKUP(J171,'사업장현황(25하)'!$A$2:$T$1836,7,FALSE)</f>
        <v>#N/A</v>
      </c>
      <c r="R171" s="150" t="e">
        <f>VLOOKUP(J171,'사업장현황(25하)'!$A$2:$T$1836,8,FALSE)</f>
        <v>#N/A</v>
      </c>
      <c r="S171" s="150" t="e">
        <f>VLOOKUP(J171,'사업장현황(25하)'!$A$2:$T$1836,9,FALSE)</f>
        <v>#N/A</v>
      </c>
      <c r="T171" s="150" t="e">
        <f>VLOOKUP(J171,'사업장현황(25하)'!$A$2:$T$1836,10,FALSE)</f>
        <v>#N/A</v>
      </c>
      <c r="U171" s="152" t="e">
        <f>VLOOKUP(J171,'사업장현황(25하)'!$A$2:$T$1836,12,FALSE)</f>
        <v>#N/A</v>
      </c>
      <c r="V171" s="217"/>
      <c r="W171" s="151"/>
      <c r="X171" s="151" t="e">
        <f>VLOOKUP(J171,'사업장현황(25하)'!$A$2:$T$1836,11,FALSE)</f>
        <v>#N/A</v>
      </c>
      <c r="Y171" s="151"/>
      <c r="Z171" s="155"/>
      <c r="AA171" s="155"/>
      <c r="AB171" s="211"/>
      <c r="AC171" s="155">
        <f t="shared" si="6"/>
        <v>0</v>
      </c>
      <c r="AD171" s="217"/>
      <c r="AE171" s="155"/>
      <c r="AF171" s="217"/>
      <c r="AG171" s="155"/>
      <c r="AH171" s="145">
        <f t="shared" si="7"/>
        <v>0</v>
      </c>
      <c r="AI171" s="156"/>
      <c r="AJ171" s="185"/>
      <c r="CE171" s="187"/>
      <c r="CU171" s="188"/>
    </row>
    <row r="172" spans="1:99" s="168" customFormat="1" ht="24.95" customHeight="1">
      <c r="A172" s="158" t="str">
        <f t="shared" si="8"/>
        <v>대-</v>
      </c>
      <c r="B172" s="150"/>
      <c r="C172" s="150"/>
      <c r="D172" s="313"/>
      <c r="E172" s="217"/>
      <c r="F172" s="217" t="str">
        <f>HLOOKUP(WEEKDAY(E172,2),data!$A$1:$G$2,2)</f>
        <v>(토)</v>
      </c>
      <c r="G172" s="150"/>
      <c r="H172" s="150"/>
      <c r="I172" s="152"/>
      <c r="J172" s="152"/>
      <c r="K172" s="150"/>
      <c r="L172" s="153" t="e">
        <f>VLOOKUP(J172,'사업장현황(25하)'!$A$2:$T$1836,13,FALSE)</f>
        <v>#N/A</v>
      </c>
      <c r="M172" s="150" t="e">
        <f>VLOOKUP(J172,'사업장현황(25하)'!$A$2:$T$1836,14,FALSE)</f>
        <v>#N/A</v>
      </c>
      <c r="N172" s="152" t="e">
        <f>VLOOKUP(J172,'사업장현황(25하)'!$A$2:$T$1836,2,FALSE)</f>
        <v>#N/A</v>
      </c>
      <c r="O172" s="152" t="e">
        <f>VLOOKUP(J172,'사업장현황(25하)'!$A$2:$T$1836,4,FALSE)</f>
        <v>#N/A</v>
      </c>
      <c r="P172" s="150" t="e">
        <f>VLOOKUP(J172,'사업장현황(25하)'!$A$2:$T$1836,6,FALSE)</f>
        <v>#N/A</v>
      </c>
      <c r="Q172" s="150" t="e">
        <f>VLOOKUP(J172,'사업장현황(25하)'!$A$2:$T$1836,7,FALSE)</f>
        <v>#N/A</v>
      </c>
      <c r="R172" s="150" t="e">
        <f>VLOOKUP(J172,'사업장현황(25하)'!$A$2:$T$1836,8,FALSE)</f>
        <v>#N/A</v>
      </c>
      <c r="S172" s="150" t="e">
        <f>VLOOKUP(J172,'사업장현황(25하)'!$A$2:$T$1836,9,FALSE)</f>
        <v>#N/A</v>
      </c>
      <c r="T172" s="150" t="e">
        <f>VLOOKUP(J172,'사업장현황(25하)'!$A$2:$T$1836,10,FALSE)</f>
        <v>#N/A</v>
      </c>
      <c r="U172" s="152" t="e">
        <f>VLOOKUP(J172,'사업장현황(25하)'!$A$2:$T$1836,12,FALSE)</f>
        <v>#N/A</v>
      </c>
      <c r="V172" s="217"/>
      <c r="W172" s="151"/>
      <c r="X172" s="151" t="e">
        <f>VLOOKUP(J172,'사업장현황(25하)'!$A$2:$T$1836,11,FALSE)</f>
        <v>#N/A</v>
      </c>
      <c r="Y172" s="151"/>
      <c r="Z172" s="155"/>
      <c r="AA172" s="155"/>
      <c r="AB172" s="211"/>
      <c r="AC172" s="155">
        <f t="shared" si="6"/>
        <v>0</v>
      </c>
      <c r="AD172" s="217"/>
      <c r="AE172" s="155"/>
      <c r="AF172" s="217"/>
      <c r="AG172" s="155"/>
      <c r="AH172" s="145">
        <f t="shared" si="7"/>
        <v>0</v>
      </c>
      <c r="AI172" s="156"/>
      <c r="AJ172" s="167"/>
      <c r="CE172" s="169"/>
      <c r="CU172" s="170"/>
    </row>
    <row r="173" spans="1:99" s="168" customFormat="1" ht="24.95" customHeight="1">
      <c r="A173" s="158" t="str">
        <f t="shared" si="8"/>
        <v>대-</v>
      </c>
      <c r="B173" s="150"/>
      <c r="C173" s="150"/>
      <c r="D173" s="313"/>
      <c r="E173" s="217"/>
      <c r="F173" s="217" t="str">
        <f>HLOOKUP(WEEKDAY(E173,2),data!$A$1:$G$2,2)</f>
        <v>(토)</v>
      </c>
      <c r="G173" s="150"/>
      <c r="H173" s="150"/>
      <c r="I173" s="152"/>
      <c r="J173" s="152"/>
      <c r="K173" s="150"/>
      <c r="L173" s="153" t="e">
        <f>VLOOKUP(J173,'사업장현황(25하)'!$A$2:$T$1836,13,FALSE)</f>
        <v>#N/A</v>
      </c>
      <c r="M173" s="150" t="e">
        <f>VLOOKUP(J173,'사업장현황(25하)'!$A$2:$T$1836,14,FALSE)</f>
        <v>#N/A</v>
      </c>
      <c r="N173" s="152" t="e">
        <f>VLOOKUP(J173,'사업장현황(25하)'!$A$2:$T$1836,2,FALSE)</f>
        <v>#N/A</v>
      </c>
      <c r="O173" s="152" t="e">
        <f>VLOOKUP(J173,'사업장현황(25하)'!$A$2:$T$1836,4,FALSE)</f>
        <v>#N/A</v>
      </c>
      <c r="P173" s="150" t="e">
        <f>VLOOKUP(J173,'사업장현황(25하)'!$A$2:$T$1836,6,FALSE)</f>
        <v>#N/A</v>
      </c>
      <c r="Q173" s="150" t="e">
        <f>VLOOKUP(J173,'사업장현황(25하)'!$A$2:$T$1836,7,FALSE)</f>
        <v>#N/A</v>
      </c>
      <c r="R173" s="150" t="e">
        <f>VLOOKUP(J173,'사업장현황(25하)'!$A$2:$T$1836,8,FALSE)</f>
        <v>#N/A</v>
      </c>
      <c r="S173" s="150" t="e">
        <f>VLOOKUP(J173,'사업장현황(25하)'!$A$2:$T$1836,9,FALSE)</f>
        <v>#N/A</v>
      </c>
      <c r="T173" s="150" t="e">
        <f>VLOOKUP(J173,'사업장현황(25하)'!$A$2:$T$1836,10,FALSE)</f>
        <v>#N/A</v>
      </c>
      <c r="U173" s="152" t="e">
        <f>VLOOKUP(J173,'사업장현황(25하)'!$A$2:$T$1836,12,FALSE)</f>
        <v>#N/A</v>
      </c>
      <c r="V173" s="217"/>
      <c r="W173" s="151"/>
      <c r="X173" s="151" t="e">
        <f>VLOOKUP(J173,'사업장현황(25하)'!$A$2:$T$1836,11,FALSE)</f>
        <v>#N/A</v>
      </c>
      <c r="Y173" s="151"/>
      <c r="Z173" s="155"/>
      <c r="AA173" s="155"/>
      <c r="AB173" s="211"/>
      <c r="AC173" s="155">
        <f t="shared" si="6"/>
        <v>0</v>
      </c>
      <c r="AD173" s="217"/>
      <c r="AE173" s="155"/>
      <c r="AF173" s="217"/>
      <c r="AG173" s="155"/>
      <c r="AH173" s="145">
        <f t="shared" si="7"/>
        <v>0</v>
      </c>
      <c r="AI173" s="156"/>
      <c r="AJ173" s="167"/>
      <c r="CE173" s="169"/>
      <c r="CU173" s="170"/>
    </row>
    <row r="174" spans="1:99" s="168" customFormat="1" ht="24.95" customHeight="1">
      <c r="A174" s="158" t="str">
        <f t="shared" si="8"/>
        <v>대-</v>
      </c>
      <c r="B174" s="150"/>
      <c r="C174" s="150"/>
      <c r="D174" s="313"/>
      <c r="E174" s="217"/>
      <c r="F174" s="217" t="str">
        <f>HLOOKUP(WEEKDAY(E174,2),data!$A$1:$G$2,2)</f>
        <v>(토)</v>
      </c>
      <c r="G174" s="150"/>
      <c r="H174" s="150"/>
      <c r="I174" s="152"/>
      <c r="J174" s="152"/>
      <c r="K174" s="150"/>
      <c r="L174" s="153" t="e">
        <f>VLOOKUP(J174,'사업장현황(25하)'!$A$2:$T$1836,13,FALSE)</f>
        <v>#N/A</v>
      </c>
      <c r="M174" s="150" t="e">
        <f>VLOOKUP(J174,'사업장현황(25하)'!$A$2:$T$1836,14,FALSE)</f>
        <v>#N/A</v>
      </c>
      <c r="N174" s="152" t="e">
        <f>VLOOKUP(J174,'사업장현황(25하)'!$A$2:$T$1836,2,FALSE)</f>
        <v>#N/A</v>
      </c>
      <c r="O174" s="152" t="e">
        <f>VLOOKUP(J174,'사업장현황(25하)'!$A$2:$T$1836,4,FALSE)</f>
        <v>#N/A</v>
      </c>
      <c r="P174" s="150" t="e">
        <f>VLOOKUP(J174,'사업장현황(25하)'!$A$2:$T$1836,6,FALSE)</f>
        <v>#N/A</v>
      </c>
      <c r="Q174" s="150" t="e">
        <f>VLOOKUP(J174,'사업장현황(25하)'!$A$2:$T$1836,7,FALSE)</f>
        <v>#N/A</v>
      </c>
      <c r="R174" s="150" t="e">
        <f>VLOOKUP(J174,'사업장현황(25하)'!$A$2:$T$1836,8,FALSE)</f>
        <v>#N/A</v>
      </c>
      <c r="S174" s="150" t="e">
        <f>VLOOKUP(J174,'사업장현황(25하)'!$A$2:$T$1836,9,FALSE)</f>
        <v>#N/A</v>
      </c>
      <c r="T174" s="150" t="e">
        <f>VLOOKUP(J174,'사업장현황(25하)'!$A$2:$T$1836,10,FALSE)</f>
        <v>#N/A</v>
      </c>
      <c r="U174" s="152" t="e">
        <f>VLOOKUP(J174,'사업장현황(25하)'!$A$2:$T$1836,12,FALSE)</f>
        <v>#N/A</v>
      </c>
      <c r="V174" s="217"/>
      <c r="W174" s="151"/>
      <c r="X174" s="151" t="e">
        <f>VLOOKUP(J174,'사업장현황(25하)'!$A$2:$T$1836,11,FALSE)</f>
        <v>#N/A</v>
      </c>
      <c r="Y174" s="151"/>
      <c r="Z174" s="155"/>
      <c r="AA174" s="155"/>
      <c r="AB174" s="211"/>
      <c r="AC174" s="155">
        <f t="shared" si="6"/>
        <v>0</v>
      </c>
      <c r="AD174" s="217"/>
      <c r="AE174" s="155"/>
      <c r="AF174" s="217"/>
      <c r="AG174" s="155"/>
      <c r="AH174" s="145">
        <f t="shared" si="7"/>
        <v>0</v>
      </c>
      <c r="AI174" s="156"/>
      <c r="AJ174" s="167"/>
      <c r="CE174" s="169"/>
      <c r="CU174" s="170"/>
    </row>
    <row r="175" spans="1:99" s="168" customFormat="1" ht="24.95" customHeight="1">
      <c r="A175" s="158" t="str">
        <f t="shared" si="8"/>
        <v>대-</v>
      </c>
      <c r="B175" s="150"/>
      <c r="C175" s="150"/>
      <c r="D175" s="313"/>
      <c r="E175" s="217"/>
      <c r="F175" s="217" t="str">
        <f>HLOOKUP(WEEKDAY(E175,2),data!$A$1:$G$2,2)</f>
        <v>(토)</v>
      </c>
      <c r="G175" s="150"/>
      <c r="H175" s="150"/>
      <c r="I175" s="152"/>
      <c r="J175" s="152"/>
      <c r="K175" s="150"/>
      <c r="L175" s="153" t="e">
        <f>VLOOKUP(J175,'사업장현황(25하)'!$A$2:$T$1836,13,FALSE)</f>
        <v>#N/A</v>
      </c>
      <c r="M175" s="150" t="e">
        <f>VLOOKUP(J175,'사업장현황(25하)'!$A$2:$T$1836,14,FALSE)</f>
        <v>#N/A</v>
      </c>
      <c r="N175" s="152" t="e">
        <f>VLOOKUP(J175,'사업장현황(25하)'!$A$2:$T$1836,2,FALSE)</f>
        <v>#N/A</v>
      </c>
      <c r="O175" s="152" t="e">
        <f>VLOOKUP(J175,'사업장현황(25하)'!$A$2:$T$1836,4,FALSE)</f>
        <v>#N/A</v>
      </c>
      <c r="P175" s="150" t="e">
        <f>VLOOKUP(J175,'사업장현황(25하)'!$A$2:$T$1836,6,FALSE)</f>
        <v>#N/A</v>
      </c>
      <c r="Q175" s="150" t="e">
        <f>VLOOKUP(J175,'사업장현황(25하)'!$A$2:$T$1836,7,FALSE)</f>
        <v>#N/A</v>
      </c>
      <c r="R175" s="150" t="e">
        <f>VLOOKUP(J175,'사업장현황(25하)'!$A$2:$T$1836,8,FALSE)</f>
        <v>#N/A</v>
      </c>
      <c r="S175" s="150" t="e">
        <f>VLOOKUP(J175,'사업장현황(25하)'!$A$2:$T$1836,9,FALSE)</f>
        <v>#N/A</v>
      </c>
      <c r="T175" s="150" t="e">
        <f>VLOOKUP(J175,'사업장현황(25하)'!$A$2:$T$1836,10,FALSE)</f>
        <v>#N/A</v>
      </c>
      <c r="U175" s="152" t="e">
        <f>VLOOKUP(J175,'사업장현황(25하)'!$A$2:$T$1836,12,FALSE)</f>
        <v>#N/A</v>
      </c>
      <c r="V175" s="217"/>
      <c r="W175" s="151"/>
      <c r="X175" s="151" t="e">
        <f>VLOOKUP(J175,'사업장현황(25하)'!$A$2:$T$1836,11,FALSE)</f>
        <v>#N/A</v>
      </c>
      <c r="Y175" s="151"/>
      <c r="Z175" s="155"/>
      <c r="AA175" s="155"/>
      <c r="AB175" s="211"/>
      <c r="AC175" s="155">
        <f t="shared" si="6"/>
        <v>0</v>
      </c>
      <c r="AD175" s="217"/>
      <c r="AE175" s="155"/>
      <c r="AF175" s="217"/>
      <c r="AG175" s="155"/>
      <c r="AH175" s="145">
        <f t="shared" si="7"/>
        <v>0</v>
      </c>
      <c r="AI175" s="156"/>
      <c r="AJ175" s="167"/>
      <c r="CE175" s="169"/>
      <c r="CU175" s="170"/>
    </row>
    <row r="176" spans="1:99" s="168" customFormat="1" ht="24.95" customHeight="1">
      <c r="A176" s="158" t="str">
        <f t="shared" si="8"/>
        <v>대-</v>
      </c>
      <c r="B176" s="150"/>
      <c r="C176" s="150"/>
      <c r="D176" s="313"/>
      <c r="E176" s="217"/>
      <c r="F176" s="217" t="str">
        <f>HLOOKUP(WEEKDAY(E176,2),data!$A$1:$G$2,2)</f>
        <v>(토)</v>
      </c>
      <c r="G176" s="150"/>
      <c r="H176" s="150"/>
      <c r="I176" s="152"/>
      <c r="J176" s="152"/>
      <c r="K176" s="150"/>
      <c r="L176" s="153" t="e">
        <f>VLOOKUP(J176,'사업장현황(25하)'!$A$2:$T$1836,13,FALSE)</f>
        <v>#N/A</v>
      </c>
      <c r="M176" s="150" t="e">
        <f>VLOOKUP(J176,'사업장현황(25하)'!$A$2:$T$1836,14,FALSE)</f>
        <v>#N/A</v>
      </c>
      <c r="N176" s="152" t="e">
        <f>VLOOKUP(J176,'사업장현황(25하)'!$A$2:$T$1836,2,FALSE)</f>
        <v>#N/A</v>
      </c>
      <c r="O176" s="152" t="e">
        <f>VLOOKUP(J176,'사업장현황(25하)'!$A$2:$T$1836,4,FALSE)</f>
        <v>#N/A</v>
      </c>
      <c r="P176" s="150" t="e">
        <f>VLOOKUP(J176,'사업장현황(25하)'!$A$2:$T$1836,6,FALSE)</f>
        <v>#N/A</v>
      </c>
      <c r="Q176" s="150" t="e">
        <f>VLOOKUP(J176,'사업장현황(25하)'!$A$2:$T$1836,7,FALSE)</f>
        <v>#N/A</v>
      </c>
      <c r="R176" s="150" t="e">
        <f>VLOOKUP(J176,'사업장현황(25하)'!$A$2:$T$1836,8,FALSE)</f>
        <v>#N/A</v>
      </c>
      <c r="S176" s="150" t="e">
        <f>VLOOKUP(J176,'사업장현황(25하)'!$A$2:$T$1836,9,FALSE)</f>
        <v>#N/A</v>
      </c>
      <c r="T176" s="150" t="e">
        <f>VLOOKUP(J176,'사업장현황(25하)'!$A$2:$T$1836,10,FALSE)</f>
        <v>#N/A</v>
      </c>
      <c r="U176" s="152" t="e">
        <f>VLOOKUP(J176,'사업장현황(25하)'!$A$2:$T$1836,12,FALSE)</f>
        <v>#N/A</v>
      </c>
      <c r="V176" s="217"/>
      <c r="W176" s="151"/>
      <c r="X176" s="151" t="e">
        <f>VLOOKUP(J176,'사업장현황(25하)'!$A$2:$T$1836,11,FALSE)</f>
        <v>#N/A</v>
      </c>
      <c r="Y176" s="151"/>
      <c r="Z176" s="155"/>
      <c r="AA176" s="155"/>
      <c r="AB176" s="211"/>
      <c r="AC176" s="155">
        <f t="shared" si="6"/>
        <v>0</v>
      </c>
      <c r="AD176" s="217"/>
      <c r="AE176" s="155"/>
      <c r="AF176" s="217"/>
      <c r="AG176" s="155"/>
      <c r="AH176" s="145">
        <f t="shared" si="7"/>
        <v>0</v>
      </c>
      <c r="AI176" s="156"/>
      <c r="AJ176" s="167"/>
      <c r="CE176" s="169"/>
      <c r="CU176" s="170"/>
    </row>
    <row r="177" spans="1:99" s="168" customFormat="1" ht="24.95" customHeight="1">
      <c r="A177" s="158" t="str">
        <f t="shared" si="8"/>
        <v>대-</v>
      </c>
      <c r="B177" s="150"/>
      <c r="C177" s="150"/>
      <c r="D177" s="313"/>
      <c r="E177" s="217"/>
      <c r="F177" s="217" t="str">
        <f>HLOOKUP(WEEKDAY(E177,2),data!$A$1:$G$2,2)</f>
        <v>(토)</v>
      </c>
      <c r="G177" s="150"/>
      <c r="H177" s="150"/>
      <c r="I177" s="152"/>
      <c r="J177" s="152"/>
      <c r="K177" s="150"/>
      <c r="L177" s="153" t="e">
        <f>VLOOKUP(J177,'사업장현황(25하)'!$A$2:$T$1836,13,FALSE)</f>
        <v>#N/A</v>
      </c>
      <c r="M177" s="150" t="e">
        <f>VLOOKUP(J177,'사업장현황(25하)'!$A$2:$T$1836,14,FALSE)</f>
        <v>#N/A</v>
      </c>
      <c r="N177" s="152" t="e">
        <f>VLOOKUP(J177,'사업장현황(25하)'!$A$2:$T$1836,2,FALSE)</f>
        <v>#N/A</v>
      </c>
      <c r="O177" s="152" t="e">
        <f>VLOOKUP(J177,'사업장현황(25하)'!$A$2:$T$1836,4,FALSE)</f>
        <v>#N/A</v>
      </c>
      <c r="P177" s="150" t="e">
        <f>VLOOKUP(J177,'사업장현황(25하)'!$A$2:$T$1836,6,FALSE)</f>
        <v>#N/A</v>
      </c>
      <c r="Q177" s="150" t="e">
        <f>VLOOKUP(J177,'사업장현황(25하)'!$A$2:$T$1836,7,FALSE)</f>
        <v>#N/A</v>
      </c>
      <c r="R177" s="150" t="e">
        <f>VLOOKUP(J177,'사업장현황(25하)'!$A$2:$T$1836,8,FALSE)</f>
        <v>#N/A</v>
      </c>
      <c r="S177" s="150" t="e">
        <f>VLOOKUP(J177,'사업장현황(25하)'!$A$2:$T$1836,9,FALSE)</f>
        <v>#N/A</v>
      </c>
      <c r="T177" s="150" t="e">
        <f>VLOOKUP(J177,'사업장현황(25하)'!$A$2:$T$1836,10,FALSE)</f>
        <v>#N/A</v>
      </c>
      <c r="U177" s="152" t="e">
        <f>VLOOKUP(J177,'사업장현황(25하)'!$A$2:$T$1836,12,FALSE)</f>
        <v>#N/A</v>
      </c>
      <c r="V177" s="217"/>
      <c r="W177" s="151"/>
      <c r="X177" s="151" t="e">
        <f>VLOOKUP(J177,'사업장현황(25하)'!$A$2:$T$1836,11,FALSE)</f>
        <v>#N/A</v>
      </c>
      <c r="Y177" s="151"/>
      <c r="Z177" s="155"/>
      <c r="AA177" s="155"/>
      <c r="AB177" s="211"/>
      <c r="AC177" s="155">
        <f t="shared" si="6"/>
        <v>0</v>
      </c>
      <c r="AD177" s="217"/>
      <c r="AE177" s="155"/>
      <c r="AF177" s="217"/>
      <c r="AG177" s="155"/>
      <c r="AH177" s="145">
        <f t="shared" si="7"/>
        <v>0</v>
      </c>
      <c r="AI177" s="156"/>
      <c r="AJ177" s="167"/>
      <c r="CE177" s="169"/>
      <c r="CU177" s="170"/>
    </row>
    <row r="178" spans="1:99" s="168" customFormat="1" ht="24.95" customHeight="1">
      <c r="A178" s="158" t="str">
        <f t="shared" si="8"/>
        <v>대-</v>
      </c>
      <c r="B178" s="150"/>
      <c r="C178" s="150"/>
      <c r="D178" s="313"/>
      <c r="E178" s="217"/>
      <c r="F178" s="217" t="str">
        <f>HLOOKUP(WEEKDAY(E178,2),data!$A$1:$G$2,2)</f>
        <v>(토)</v>
      </c>
      <c r="G178" s="150"/>
      <c r="H178" s="150"/>
      <c r="I178" s="152"/>
      <c r="J178" s="152"/>
      <c r="K178" s="150"/>
      <c r="L178" s="153" t="e">
        <f>VLOOKUP(J178,'사업장현황(25하)'!$A$2:$T$1836,13,FALSE)</f>
        <v>#N/A</v>
      </c>
      <c r="M178" s="150" t="e">
        <f>VLOOKUP(J178,'사업장현황(25하)'!$A$2:$T$1836,14,FALSE)</f>
        <v>#N/A</v>
      </c>
      <c r="N178" s="152" t="e">
        <f>VLOOKUP(J178,'사업장현황(25하)'!$A$2:$T$1836,2,FALSE)</f>
        <v>#N/A</v>
      </c>
      <c r="O178" s="152" t="e">
        <f>VLOOKUP(J178,'사업장현황(25하)'!$A$2:$T$1836,4,FALSE)</f>
        <v>#N/A</v>
      </c>
      <c r="P178" s="150" t="e">
        <f>VLOOKUP(J178,'사업장현황(25하)'!$A$2:$T$1836,6,FALSE)</f>
        <v>#N/A</v>
      </c>
      <c r="Q178" s="150" t="e">
        <f>VLOOKUP(J178,'사업장현황(25하)'!$A$2:$T$1836,7,FALSE)</f>
        <v>#N/A</v>
      </c>
      <c r="R178" s="150" t="e">
        <f>VLOOKUP(J178,'사업장현황(25하)'!$A$2:$T$1836,8,FALSE)</f>
        <v>#N/A</v>
      </c>
      <c r="S178" s="150" t="e">
        <f>VLOOKUP(J178,'사업장현황(25하)'!$A$2:$T$1836,9,FALSE)</f>
        <v>#N/A</v>
      </c>
      <c r="T178" s="150" t="e">
        <f>VLOOKUP(J178,'사업장현황(25하)'!$A$2:$T$1836,10,FALSE)</f>
        <v>#N/A</v>
      </c>
      <c r="U178" s="152" t="e">
        <f>VLOOKUP(J178,'사업장현황(25하)'!$A$2:$T$1836,12,FALSE)</f>
        <v>#N/A</v>
      </c>
      <c r="V178" s="217"/>
      <c r="W178" s="151"/>
      <c r="X178" s="151" t="e">
        <f>VLOOKUP(J178,'사업장현황(25하)'!$A$2:$T$1836,11,FALSE)</f>
        <v>#N/A</v>
      </c>
      <c r="Y178" s="151"/>
      <c r="Z178" s="155"/>
      <c r="AA178" s="155"/>
      <c r="AB178" s="211"/>
      <c r="AC178" s="155">
        <f t="shared" si="6"/>
        <v>0</v>
      </c>
      <c r="AD178" s="217"/>
      <c r="AE178" s="155"/>
      <c r="AF178" s="217"/>
      <c r="AG178" s="155"/>
      <c r="AH178" s="145">
        <f t="shared" si="7"/>
        <v>0</v>
      </c>
      <c r="AI178" s="156"/>
      <c r="AJ178" s="167"/>
      <c r="CE178" s="169"/>
      <c r="CU178" s="170"/>
    </row>
    <row r="179" spans="1:99" s="168" customFormat="1" ht="24.95" customHeight="1">
      <c r="A179" s="158" t="str">
        <f t="shared" si="8"/>
        <v>대-</v>
      </c>
      <c r="B179" s="150"/>
      <c r="C179" s="150"/>
      <c r="D179" s="313"/>
      <c r="E179" s="217"/>
      <c r="F179" s="217" t="str">
        <f>HLOOKUP(WEEKDAY(E179,2),data!$A$1:$G$2,2)</f>
        <v>(토)</v>
      </c>
      <c r="G179" s="150"/>
      <c r="H179" s="150"/>
      <c r="I179" s="152"/>
      <c r="J179" s="152"/>
      <c r="K179" s="150"/>
      <c r="L179" s="153" t="e">
        <f>VLOOKUP(J179,'사업장현황(25하)'!$A$2:$T$1836,13,FALSE)</f>
        <v>#N/A</v>
      </c>
      <c r="M179" s="150" t="e">
        <f>VLOOKUP(J179,'사업장현황(25하)'!$A$2:$T$1836,14,FALSE)</f>
        <v>#N/A</v>
      </c>
      <c r="N179" s="152" t="e">
        <f>VLOOKUP(J179,'사업장현황(25하)'!$A$2:$T$1836,2,FALSE)</f>
        <v>#N/A</v>
      </c>
      <c r="O179" s="152" t="e">
        <f>VLOOKUP(J179,'사업장현황(25하)'!$A$2:$T$1836,4,FALSE)</f>
        <v>#N/A</v>
      </c>
      <c r="P179" s="150" t="e">
        <f>VLOOKUP(J179,'사업장현황(25하)'!$A$2:$T$1836,6,FALSE)</f>
        <v>#N/A</v>
      </c>
      <c r="Q179" s="150" t="e">
        <f>VLOOKUP(J179,'사업장현황(25하)'!$A$2:$T$1836,7,FALSE)</f>
        <v>#N/A</v>
      </c>
      <c r="R179" s="150" t="e">
        <f>VLOOKUP(J179,'사업장현황(25하)'!$A$2:$T$1836,8,FALSE)</f>
        <v>#N/A</v>
      </c>
      <c r="S179" s="150" t="e">
        <f>VLOOKUP(J179,'사업장현황(25하)'!$A$2:$T$1836,9,FALSE)</f>
        <v>#N/A</v>
      </c>
      <c r="T179" s="150" t="e">
        <f>VLOOKUP(J179,'사업장현황(25하)'!$A$2:$T$1836,10,FALSE)</f>
        <v>#N/A</v>
      </c>
      <c r="U179" s="152" t="e">
        <f>VLOOKUP(J179,'사업장현황(25하)'!$A$2:$T$1836,12,FALSE)</f>
        <v>#N/A</v>
      </c>
      <c r="V179" s="217"/>
      <c r="W179" s="151"/>
      <c r="X179" s="151" t="e">
        <f>VLOOKUP(J179,'사업장현황(25하)'!$A$2:$T$1836,11,FALSE)</f>
        <v>#N/A</v>
      </c>
      <c r="Y179" s="151"/>
      <c r="Z179" s="155"/>
      <c r="AA179" s="155"/>
      <c r="AB179" s="211"/>
      <c r="AC179" s="155">
        <f t="shared" si="6"/>
        <v>0</v>
      </c>
      <c r="AD179" s="217"/>
      <c r="AE179" s="155"/>
      <c r="AF179" s="217"/>
      <c r="AG179" s="155"/>
      <c r="AH179" s="145">
        <f t="shared" si="7"/>
        <v>0</v>
      </c>
      <c r="AI179" s="156"/>
      <c r="AJ179" s="167"/>
      <c r="CE179" s="169"/>
      <c r="CU179" s="170"/>
    </row>
    <row r="180" spans="1:99" s="168" customFormat="1" ht="24.95" customHeight="1">
      <c r="A180" s="158" t="str">
        <f t="shared" si="8"/>
        <v>대-</v>
      </c>
      <c r="B180" s="150"/>
      <c r="C180" s="150"/>
      <c r="D180" s="313"/>
      <c r="E180" s="217"/>
      <c r="F180" s="217" t="str">
        <f>HLOOKUP(WEEKDAY(E180,2),data!$A$1:$G$2,2)</f>
        <v>(토)</v>
      </c>
      <c r="G180" s="150"/>
      <c r="H180" s="150"/>
      <c r="I180" s="152"/>
      <c r="J180" s="152"/>
      <c r="K180" s="150"/>
      <c r="L180" s="153" t="e">
        <f>VLOOKUP(J180,'사업장현황(25하)'!$A$2:$T$1836,13,FALSE)</f>
        <v>#N/A</v>
      </c>
      <c r="M180" s="150" t="e">
        <f>VLOOKUP(J180,'사업장현황(25하)'!$A$2:$T$1836,14,FALSE)</f>
        <v>#N/A</v>
      </c>
      <c r="N180" s="152" t="e">
        <f>VLOOKUP(J180,'사업장현황(25하)'!$A$2:$T$1836,2,FALSE)</f>
        <v>#N/A</v>
      </c>
      <c r="O180" s="152" t="e">
        <f>VLOOKUP(J180,'사업장현황(25하)'!$A$2:$T$1836,4,FALSE)</f>
        <v>#N/A</v>
      </c>
      <c r="P180" s="150" t="e">
        <f>VLOOKUP(J180,'사업장현황(25하)'!$A$2:$T$1836,6,FALSE)</f>
        <v>#N/A</v>
      </c>
      <c r="Q180" s="150" t="e">
        <f>VLOOKUP(J180,'사업장현황(25하)'!$A$2:$T$1836,7,FALSE)</f>
        <v>#N/A</v>
      </c>
      <c r="R180" s="150" t="e">
        <f>VLOOKUP(J180,'사업장현황(25하)'!$A$2:$T$1836,8,FALSE)</f>
        <v>#N/A</v>
      </c>
      <c r="S180" s="150" t="e">
        <f>VLOOKUP(J180,'사업장현황(25하)'!$A$2:$T$1836,9,FALSE)</f>
        <v>#N/A</v>
      </c>
      <c r="T180" s="150" t="e">
        <f>VLOOKUP(J180,'사업장현황(25하)'!$A$2:$T$1836,10,FALSE)</f>
        <v>#N/A</v>
      </c>
      <c r="U180" s="152" t="e">
        <f>VLOOKUP(J180,'사업장현황(25하)'!$A$2:$T$1836,12,FALSE)</f>
        <v>#N/A</v>
      </c>
      <c r="V180" s="217"/>
      <c r="W180" s="151"/>
      <c r="X180" s="151" t="e">
        <f>VLOOKUP(J180,'사업장현황(25하)'!$A$2:$T$1836,11,FALSE)</f>
        <v>#N/A</v>
      </c>
      <c r="Y180" s="151"/>
      <c r="Z180" s="155"/>
      <c r="AA180" s="155"/>
      <c r="AB180" s="211"/>
      <c r="AC180" s="155">
        <f t="shared" si="6"/>
        <v>0</v>
      </c>
      <c r="AD180" s="217"/>
      <c r="AE180" s="155"/>
      <c r="AF180" s="217"/>
      <c r="AG180" s="155"/>
      <c r="AH180" s="145">
        <f t="shared" si="7"/>
        <v>0</v>
      </c>
      <c r="AI180" s="156"/>
      <c r="AJ180" s="167"/>
      <c r="CE180" s="169"/>
      <c r="CU180" s="170"/>
    </row>
    <row r="181" spans="1:99" s="168" customFormat="1" ht="24.95" customHeight="1">
      <c r="A181" s="158" t="str">
        <f t="shared" si="8"/>
        <v>대-</v>
      </c>
      <c r="B181" s="150"/>
      <c r="C181" s="150"/>
      <c r="D181" s="313"/>
      <c r="E181" s="217"/>
      <c r="F181" s="217" t="str">
        <f>HLOOKUP(WEEKDAY(E181,2),data!$A$1:$G$2,2)</f>
        <v>(토)</v>
      </c>
      <c r="G181" s="150"/>
      <c r="H181" s="150"/>
      <c r="I181" s="152"/>
      <c r="J181" s="152"/>
      <c r="K181" s="150"/>
      <c r="L181" s="153" t="e">
        <f>VLOOKUP(J181,'사업장현황(25하)'!$A$2:$T$1836,13,FALSE)</f>
        <v>#N/A</v>
      </c>
      <c r="M181" s="150" t="e">
        <f>VLOOKUP(J181,'사업장현황(25하)'!$A$2:$T$1836,14,FALSE)</f>
        <v>#N/A</v>
      </c>
      <c r="N181" s="152" t="e">
        <f>VLOOKUP(J181,'사업장현황(25하)'!$A$2:$T$1836,2,FALSE)</f>
        <v>#N/A</v>
      </c>
      <c r="O181" s="152" t="e">
        <f>VLOOKUP(J181,'사업장현황(25하)'!$A$2:$T$1836,4,FALSE)</f>
        <v>#N/A</v>
      </c>
      <c r="P181" s="150" t="e">
        <f>VLOOKUP(J181,'사업장현황(25하)'!$A$2:$T$1836,6,FALSE)</f>
        <v>#N/A</v>
      </c>
      <c r="Q181" s="150" t="e">
        <f>VLOOKUP(J181,'사업장현황(25하)'!$A$2:$T$1836,7,FALSE)</f>
        <v>#N/A</v>
      </c>
      <c r="R181" s="150" t="e">
        <f>VLOOKUP(J181,'사업장현황(25하)'!$A$2:$T$1836,8,FALSE)</f>
        <v>#N/A</v>
      </c>
      <c r="S181" s="150" t="e">
        <f>VLOOKUP(J181,'사업장현황(25하)'!$A$2:$T$1836,9,FALSE)</f>
        <v>#N/A</v>
      </c>
      <c r="T181" s="150" t="e">
        <f>VLOOKUP(J181,'사업장현황(25하)'!$A$2:$T$1836,10,FALSE)</f>
        <v>#N/A</v>
      </c>
      <c r="U181" s="152" t="e">
        <f>VLOOKUP(J181,'사업장현황(25하)'!$A$2:$T$1836,12,FALSE)</f>
        <v>#N/A</v>
      </c>
      <c r="V181" s="217"/>
      <c r="W181" s="151"/>
      <c r="X181" s="151" t="e">
        <f>VLOOKUP(J181,'사업장현황(25하)'!$A$2:$T$1836,11,FALSE)</f>
        <v>#N/A</v>
      </c>
      <c r="Y181" s="151"/>
      <c r="Z181" s="155"/>
      <c r="AA181" s="155"/>
      <c r="AB181" s="211"/>
      <c r="AC181" s="155">
        <f t="shared" si="6"/>
        <v>0</v>
      </c>
      <c r="AD181" s="217"/>
      <c r="AE181" s="155"/>
      <c r="AF181" s="217"/>
      <c r="AG181" s="155"/>
      <c r="AH181" s="145">
        <f t="shared" si="7"/>
        <v>0</v>
      </c>
      <c r="AI181" s="156"/>
      <c r="AJ181" s="167"/>
      <c r="CE181" s="169"/>
      <c r="CU181" s="170"/>
    </row>
    <row r="182" spans="1:99" s="168" customFormat="1" ht="24.95" customHeight="1">
      <c r="A182" s="158" t="str">
        <f t="shared" si="8"/>
        <v>대-</v>
      </c>
      <c r="B182" s="150"/>
      <c r="C182" s="150"/>
      <c r="D182" s="313"/>
      <c r="E182" s="217"/>
      <c r="F182" s="217" t="str">
        <f>HLOOKUP(WEEKDAY(E182,2),data!$A$1:$G$2,2)</f>
        <v>(토)</v>
      </c>
      <c r="G182" s="150"/>
      <c r="H182" s="150"/>
      <c r="I182" s="152"/>
      <c r="J182" s="152"/>
      <c r="K182" s="150"/>
      <c r="L182" s="153" t="e">
        <f>VLOOKUP(J182,'사업장현황(25하)'!$A$2:$T$1836,13,FALSE)</f>
        <v>#N/A</v>
      </c>
      <c r="M182" s="150" t="e">
        <f>VLOOKUP(J182,'사업장현황(25하)'!$A$2:$T$1836,14,FALSE)</f>
        <v>#N/A</v>
      </c>
      <c r="N182" s="152" t="e">
        <f>VLOOKUP(J182,'사업장현황(25하)'!$A$2:$T$1836,2,FALSE)</f>
        <v>#N/A</v>
      </c>
      <c r="O182" s="152" t="e">
        <f>VLOOKUP(J182,'사업장현황(25하)'!$A$2:$T$1836,4,FALSE)</f>
        <v>#N/A</v>
      </c>
      <c r="P182" s="150" t="e">
        <f>VLOOKUP(J182,'사업장현황(25하)'!$A$2:$T$1836,6,FALSE)</f>
        <v>#N/A</v>
      </c>
      <c r="Q182" s="150" t="e">
        <f>VLOOKUP(J182,'사업장현황(25하)'!$A$2:$T$1836,7,FALSE)</f>
        <v>#N/A</v>
      </c>
      <c r="R182" s="150" t="e">
        <f>VLOOKUP(J182,'사업장현황(25하)'!$A$2:$T$1836,8,FALSE)</f>
        <v>#N/A</v>
      </c>
      <c r="S182" s="150" t="e">
        <f>VLOOKUP(J182,'사업장현황(25하)'!$A$2:$T$1836,9,FALSE)</f>
        <v>#N/A</v>
      </c>
      <c r="T182" s="150" t="e">
        <f>VLOOKUP(J182,'사업장현황(25하)'!$A$2:$T$1836,10,FALSE)</f>
        <v>#N/A</v>
      </c>
      <c r="U182" s="152" t="e">
        <f>VLOOKUP(J182,'사업장현황(25하)'!$A$2:$T$1836,12,FALSE)</f>
        <v>#N/A</v>
      </c>
      <c r="V182" s="217"/>
      <c r="W182" s="151"/>
      <c r="X182" s="151" t="e">
        <f>VLOOKUP(J182,'사업장현황(25하)'!$A$2:$T$1836,11,FALSE)</f>
        <v>#N/A</v>
      </c>
      <c r="Y182" s="151"/>
      <c r="Z182" s="155"/>
      <c r="AA182" s="155"/>
      <c r="AB182" s="211"/>
      <c r="AC182" s="155">
        <f t="shared" si="6"/>
        <v>0</v>
      </c>
      <c r="AD182" s="217"/>
      <c r="AE182" s="155"/>
      <c r="AF182" s="217"/>
      <c r="AG182" s="155"/>
      <c r="AH182" s="145">
        <f t="shared" si="7"/>
        <v>0</v>
      </c>
      <c r="AI182" s="156"/>
      <c r="AJ182" s="167"/>
      <c r="CE182" s="169"/>
      <c r="CU182" s="170"/>
    </row>
    <row r="183" spans="1:99" s="168" customFormat="1" ht="24.95" customHeight="1">
      <c r="A183" s="158" t="str">
        <f t="shared" si="8"/>
        <v>대-</v>
      </c>
      <c r="B183" s="150"/>
      <c r="C183" s="150"/>
      <c r="D183" s="313"/>
      <c r="E183" s="217"/>
      <c r="F183" s="217" t="str">
        <f>HLOOKUP(WEEKDAY(E183,2),data!$A$1:$G$2,2)</f>
        <v>(토)</v>
      </c>
      <c r="G183" s="150"/>
      <c r="H183" s="150"/>
      <c r="I183" s="152"/>
      <c r="J183" s="152"/>
      <c r="K183" s="150"/>
      <c r="L183" s="153" t="e">
        <f>VLOOKUP(J183,'사업장현황(25하)'!$A$2:$T$1836,13,FALSE)</f>
        <v>#N/A</v>
      </c>
      <c r="M183" s="150" t="e">
        <f>VLOOKUP(J183,'사업장현황(25하)'!$A$2:$T$1836,14,FALSE)</f>
        <v>#N/A</v>
      </c>
      <c r="N183" s="152" t="e">
        <f>VLOOKUP(J183,'사업장현황(25하)'!$A$2:$T$1836,2,FALSE)</f>
        <v>#N/A</v>
      </c>
      <c r="O183" s="152" t="e">
        <f>VLOOKUP(J183,'사업장현황(25하)'!$A$2:$T$1836,4,FALSE)</f>
        <v>#N/A</v>
      </c>
      <c r="P183" s="150" t="e">
        <f>VLOOKUP(J183,'사업장현황(25하)'!$A$2:$T$1836,6,FALSE)</f>
        <v>#N/A</v>
      </c>
      <c r="Q183" s="150" t="e">
        <f>VLOOKUP(J183,'사업장현황(25하)'!$A$2:$T$1836,7,FALSE)</f>
        <v>#N/A</v>
      </c>
      <c r="R183" s="150" t="e">
        <f>VLOOKUP(J183,'사업장현황(25하)'!$A$2:$T$1836,8,FALSE)</f>
        <v>#N/A</v>
      </c>
      <c r="S183" s="150" t="e">
        <f>VLOOKUP(J183,'사업장현황(25하)'!$A$2:$T$1836,9,FALSE)</f>
        <v>#N/A</v>
      </c>
      <c r="T183" s="150" t="e">
        <f>VLOOKUP(J183,'사업장현황(25하)'!$A$2:$T$1836,10,FALSE)</f>
        <v>#N/A</v>
      </c>
      <c r="U183" s="152" t="e">
        <f>VLOOKUP(J183,'사업장현황(25하)'!$A$2:$T$1836,12,FALSE)</f>
        <v>#N/A</v>
      </c>
      <c r="V183" s="217"/>
      <c r="W183" s="151"/>
      <c r="X183" s="151" t="e">
        <f>VLOOKUP(J183,'사업장현황(25하)'!$A$2:$T$1836,11,FALSE)</f>
        <v>#N/A</v>
      </c>
      <c r="Y183" s="151"/>
      <c r="Z183" s="155"/>
      <c r="AA183" s="155"/>
      <c r="AB183" s="211"/>
      <c r="AC183" s="155">
        <f t="shared" si="6"/>
        <v>0</v>
      </c>
      <c r="AD183" s="217"/>
      <c r="AE183" s="155"/>
      <c r="AF183" s="217"/>
      <c r="AG183" s="155"/>
      <c r="AH183" s="145">
        <f t="shared" si="7"/>
        <v>0</v>
      </c>
      <c r="AI183" s="156"/>
      <c r="AJ183" s="167"/>
      <c r="CE183" s="169"/>
      <c r="CU183" s="170"/>
    </row>
    <row r="184" spans="1:99" s="168" customFormat="1" ht="24.95" customHeight="1">
      <c r="A184" s="158" t="str">
        <f t="shared" si="8"/>
        <v>대-</v>
      </c>
      <c r="B184" s="150"/>
      <c r="C184" s="150"/>
      <c r="D184" s="313"/>
      <c r="E184" s="217"/>
      <c r="F184" s="217" t="str">
        <f>HLOOKUP(WEEKDAY(E184,2),data!$A$1:$G$2,2)</f>
        <v>(토)</v>
      </c>
      <c r="G184" s="150"/>
      <c r="H184" s="150"/>
      <c r="I184" s="152"/>
      <c r="J184" s="152"/>
      <c r="K184" s="150"/>
      <c r="L184" s="153" t="e">
        <f>VLOOKUP(J184,'사업장현황(25하)'!$A$2:$T$1836,13,FALSE)</f>
        <v>#N/A</v>
      </c>
      <c r="M184" s="150" t="e">
        <f>VLOOKUP(J184,'사업장현황(25하)'!$A$2:$T$1836,14,FALSE)</f>
        <v>#N/A</v>
      </c>
      <c r="N184" s="152" t="e">
        <f>VLOOKUP(J184,'사업장현황(25하)'!$A$2:$T$1836,2,FALSE)</f>
        <v>#N/A</v>
      </c>
      <c r="O184" s="152" t="e">
        <f>VLOOKUP(J184,'사업장현황(25하)'!$A$2:$T$1836,4,FALSE)</f>
        <v>#N/A</v>
      </c>
      <c r="P184" s="150" t="e">
        <f>VLOOKUP(J184,'사업장현황(25하)'!$A$2:$T$1836,6,FALSE)</f>
        <v>#N/A</v>
      </c>
      <c r="Q184" s="150" t="e">
        <f>VLOOKUP(J184,'사업장현황(25하)'!$A$2:$T$1836,7,FALSE)</f>
        <v>#N/A</v>
      </c>
      <c r="R184" s="150" t="e">
        <f>VLOOKUP(J184,'사업장현황(25하)'!$A$2:$T$1836,8,FALSE)</f>
        <v>#N/A</v>
      </c>
      <c r="S184" s="150" t="e">
        <f>VLOOKUP(J184,'사업장현황(25하)'!$A$2:$T$1836,9,FALSE)</f>
        <v>#N/A</v>
      </c>
      <c r="T184" s="150" t="e">
        <f>VLOOKUP(J184,'사업장현황(25하)'!$A$2:$T$1836,10,FALSE)</f>
        <v>#N/A</v>
      </c>
      <c r="U184" s="152" t="e">
        <f>VLOOKUP(J184,'사업장현황(25하)'!$A$2:$T$1836,12,FALSE)</f>
        <v>#N/A</v>
      </c>
      <c r="V184" s="217"/>
      <c r="W184" s="151"/>
      <c r="X184" s="151" t="e">
        <f>VLOOKUP(J184,'사업장현황(25하)'!$A$2:$T$1836,11,FALSE)</f>
        <v>#N/A</v>
      </c>
      <c r="Y184" s="151"/>
      <c r="Z184" s="155"/>
      <c r="AA184" s="155"/>
      <c r="AB184" s="211"/>
      <c r="AC184" s="155">
        <f t="shared" si="6"/>
        <v>0</v>
      </c>
      <c r="AD184" s="217"/>
      <c r="AE184" s="155"/>
      <c r="AF184" s="217"/>
      <c r="AG184" s="155"/>
      <c r="AH184" s="145">
        <f t="shared" si="7"/>
        <v>0</v>
      </c>
      <c r="AI184" s="156"/>
      <c r="AJ184" s="167"/>
    </row>
    <row r="185" spans="1:99" s="168" customFormat="1" ht="24.95" customHeight="1">
      <c r="A185" s="158" t="str">
        <f t="shared" si="8"/>
        <v>대-</v>
      </c>
      <c r="B185" s="150"/>
      <c r="C185" s="150"/>
      <c r="D185" s="313"/>
      <c r="E185" s="217"/>
      <c r="F185" s="217" t="str">
        <f>HLOOKUP(WEEKDAY(E185,2),data!$A$1:$G$2,2)</f>
        <v>(토)</v>
      </c>
      <c r="G185" s="150"/>
      <c r="H185" s="150"/>
      <c r="I185" s="152"/>
      <c r="J185" s="152"/>
      <c r="K185" s="150"/>
      <c r="L185" s="153" t="e">
        <f>VLOOKUP(J185,'사업장현황(25하)'!$A$2:$T$1836,13,FALSE)</f>
        <v>#N/A</v>
      </c>
      <c r="M185" s="150" t="e">
        <f>VLOOKUP(J185,'사업장현황(25하)'!$A$2:$T$1836,14,FALSE)</f>
        <v>#N/A</v>
      </c>
      <c r="N185" s="152" t="e">
        <f>VLOOKUP(J185,'사업장현황(25하)'!$A$2:$T$1836,2,FALSE)</f>
        <v>#N/A</v>
      </c>
      <c r="O185" s="152" t="e">
        <f>VLOOKUP(J185,'사업장현황(25하)'!$A$2:$T$1836,4,FALSE)</f>
        <v>#N/A</v>
      </c>
      <c r="P185" s="150" t="e">
        <f>VLOOKUP(J185,'사업장현황(25하)'!$A$2:$T$1836,6,FALSE)</f>
        <v>#N/A</v>
      </c>
      <c r="Q185" s="150" t="e">
        <f>VLOOKUP(J185,'사업장현황(25하)'!$A$2:$T$1836,7,FALSE)</f>
        <v>#N/A</v>
      </c>
      <c r="R185" s="150" t="e">
        <f>VLOOKUP(J185,'사업장현황(25하)'!$A$2:$T$1836,8,FALSE)</f>
        <v>#N/A</v>
      </c>
      <c r="S185" s="150" t="e">
        <f>VLOOKUP(J185,'사업장현황(25하)'!$A$2:$T$1836,9,FALSE)</f>
        <v>#N/A</v>
      </c>
      <c r="T185" s="150" t="e">
        <f>VLOOKUP(J185,'사업장현황(25하)'!$A$2:$T$1836,10,FALSE)</f>
        <v>#N/A</v>
      </c>
      <c r="U185" s="152" t="e">
        <f>VLOOKUP(J185,'사업장현황(25하)'!$A$2:$T$1836,12,FALSE)</f>
        <v>#N/A</v>
      </c>
      <c r="V185" s="217"/>
      <c r="W185" s="151"/>
      <c r="X185" s="151" t="e">
        <f>VLOOKUP(J185,'사업장현황(25하)'!$A$2:$T$1836,11,FALSE)</f>
        <v>#N/A</v>
      </c>
      <c r="Y185" s="151"/>
      <c r="Z185" s="155"/>
      <c r="AA185" s="155"/>
      <c r="AB185" s="211"/>
      <c r="AC185" s="155">
        <f t="shared" si="6"/>
        <v>0</v>
      </c>
      <c r="AD185" s="217"/>
      <c r="AE185" s="155"/>
      <c r="AF185" s="217"/>
      <c r="AG185" s="155"/>
      <c r="AH185" s="145">
        <f t="shared" si="7"/>
        <v>0</v>
      </c>
      <c r="AI185" s="156"/>
      <c r="AJ185" s="167"/>
    </row>
    <row r="186" spans="1:99" s="168" customFormat="1" ht="24.95" customHeight="1">
      <c r="A186" s="158" t="str">
        <f t="shared" si="8"/>
        <v>대-</v>
      </c>
      <c r="B186" s="150"/>
      <c r="C186" s="150"/>
      <c r="D186" s="313"/>
      <c r="E186" s="217"/>
      <c r="F186" s="217" t="str">
        <f>HLOOKUP(WEEKDAY(E186,2),data!$A$1:$G$2,2)</f>
        <v>(토)</v>
      </c>
      <c r="G186" s="150"/>
      <c r="H186" s="150"/>
      <c r="I186" s="152"/>
      <c r="J186" s="152"/>
      <c r="K186" s="150"/>
      <c r="L186" s="153" t="e">
        <f>VLOOKUP(J186,'사업장현황(25하)'!$A$2:$T$1836,13,FALSE)</f>
        <v>#N/A</v>
      </c>
      <c r="M186" s="150" t="e">
        <f>VLOOKUP(J186,'사업장현황(25하)'!$A$2:$T$1836,14,FALSE)</f>
        <v>#N/A</v>
      </c>
      <c r="N186" s="152" t="e">
        <f>VLOOKUP(J186,'사업장현황(25하)'!$A$2:$T$1836,2,FALSE)</f>
        <v>#N/A</v>
      </c>
      <c r="O186" s="152" t="e">
        <f>VLOOKUP(J186,'사업장현황(25하)'!$A$2:$T$1836,4,FALSE)</f>
        <v>#N/A</v>
      </c>
      <c r="P186" s="150" t="e">
        <f>VLOOKUP(J186,'사업장현황(25하)'!$A$2:$T$1836,6,FALSE)</f>
        <v>#N/A</v>
      </c>
      <c r="Q186" s="150" t="e">
        <f>VLOOKUP(J186,'사업장현황(25하)'!$A$2:$T$1836,7,FALSE)</f>
        <v>#N/A</v>
      </c>
      <c r="R186" s="150" t="e">
        <f>VLOOKUP(J186,'사업장현황(25하)'!$A$2:$T$1836,8,FALSE)</f>
        <v>#N/A</v>
      </c>
      <c r="S186" s="150" t="e">
        <f>VLOOKUP(J186,'사업장현황(25하)'!$A$2:$T$1836,9,FALSE)</f>
        <v>#N/A</v>
      </c>
      <c r="T186" s="150" t="e">
        <f>VLOOKUP(J186,'사업장현황(25하)'!$A$2:$T$1836,10,FALSE)</f>
        <v>#N/A</v>
      </c>
      <c r="U186" s="152" t="e">
        <f>VLOOKUP(J186,'사업장현황(25하)'!$A$2:$T$1836,12,FALSE)</f>
        <v>#N/A</v>
      </c>
      <c r="V186" s="217"/>
      <c r="W186" s="151"/>
      <c r="X186" s="151" t="e">
        <f>VLOOKUP(J186,'사업장현황(25하)'!$A$2:$T$1836,11,FALSE)</f>
        <v>#N/A</v>
      </c>
      <c r="Y186" s="151"/>
      <c r="Z186" s="155"/>
      <c r="AA186" s="155"/>
      <c r="AB186" s="211"/>
      <c r="AC186" s="155">
        <f t="shared" si="6"/>
        <v>0</v>
      </c>
      <c r="AD186" s="217"/>
      <c r="AE186" s="155"/>
      <c r="AF186" s="217"/>
      <c r="AG186" s="155"/>
      <c r="AH186" s="145">
        <f t="shared" si="7"/>
        <v>0</v>
      </c>
      <c r="AI186" s="156"/>
      <c r="AJ186" s="167"/>
    </row>
    <row r="187" spans="1:99" s="168" customFormat="1" ht="24.95" customHeight="1">
      <c r="A187" s="158" t="str">
        <f t="shared" si="8"/>
        <v>대-</v>
      </c>
      <c r="B187" s="150"/>
      <c r="C187" s="150"/>
      <c r="D187" s="313"/>
      <c r="E187" s="217"/>
      <c r="F187" s="217" t="str">
        <f>HLOOKUP(WEEKDAY(E187,2),data!$A$1:$G$2,2)</f>
        <v>(토)</v>
      </c>
      <c r="G187" s="150"/>
      <c r="H187" s="150"/>
      <c r="I187" s="152"/>
      <c r="J187" s="152"/>
      <c r="K187" s="150"/>
      <c r="L187" s="153" t="e">
        <f>VLOOKUP(J187,'사업장현황(25하)'!$A$2:$T$1836,13,FALSE)</f>
        <v>#N/A</v>
      </c>
      <c r="M187" s="150" t="e">
        <f>VLOOKUP(J187,'사업장현황(25하)'!$A$2:$T$1836,14,FALSE)</f>
        <v>#N/A</v>
      </c>
      <c r="N187" s="152" t="e">
        <f>VLOOKUP(J187,'사업장현황(25하)'!$A$2:$T$1836,2,FALSE)</f>
        <v>#N/A</v>
      </c>
      <c r="O187" s="152" t="e">
        <f>VLOOKUP(J187,'사업장현황(25하)'!$A$2:$T$1836,4,FALSE)</f>
        <v>#N/A</v>
      </c>
      <c r="P187" s="150" t="e">
        <f>VLOOKUP(J187,'사업장현황(25하)'!$A$2:$T$1836,6,FALSE)</f>
        <v>#N/A</v>
      </c>
      <c r="Q187" s="150" t="e">
        <f>VLOOKUP(J187,'사업장현황(25하)'!$A$2:$T$1836,7,FALSE)</f>
        <v>#N/A</v>
      </c>
      <c r="R187" s="150" t="e">
        <f>VLOOKUP(J187,'사업장현황(25하)'!$A$2:$T$1836,8,FALSE)</f>
        <v>#N/A</v>
      </c>
      <c r="S187" s="150" t="e">
        <f>VLOOKUP(J187,'사업장현황(25하)'!$A$2:$T$1836,9,FALSE)</f>
        <v>#N/A</v>
      </c>
      <c r="T187" s="150" t="e">
        <f>VLOOKUP(J187,'사업장현황(25하)'!$A$2:$T$1836,10,FALSE)</f>
        <v>#N/A</v>
      </c>
      <c r="U187" s="152" t="e">
        <f>VLOOKUP(J187,'사업장현황(25하)'!$A$2:$T$1836,12,FALSE)</f>
        <v>#N/A</v>
      </c>
      <c r="V187" s="217"/>
      <c r="W187" s="151"/>
      <c r="X187" s="151" t="e">
        <f>VLOOKUP(J187,'사업장현황(25하)'!$A$2:$T$1836,11,FALSE)</f>
        <v>#N/A</v>
      </c>
      <c r="Y187" s="151"/>
      <c r="Z187" s="155"/>
      <c r="AA187" s="155"/>
      <c r="AB187" s="211"/>
      <c r="AC187" s="155">
        <f t="shared" si="6"/>
        <v>0</v>
      </c>
      <c r="AD187" s="217"/>
      <c r="AE187" s="155"/>
      <c r="AF187" s="217"/>
      <c r="AG187" s="155"/>
      <c r="AH187" s="145">
        <f t="shared" si="7"/>
        <v>0</v>
      </c>
      <c r="AI187" s="156"/>
      <c r="AJ187" s="167"/>
    </row>
    <row r="188" spans="1:99" s="168" customFormat="1" ht="24.95" customHeight="1">
      <c r="A188" s="158" t="str">
        <f t="shared" si="8"/>
        <v>대-</v>
      </c>
      <c r="B188" s="150"/>
      <c r="C188" s="150"/>
      <c r="D188" s="313"/>
      <c r="E188" s="217"/>
      <c r="F188" s="217" t="str">
        <f>HLOOKUP(WEEKDAY(E188,2),data!$A$1:$G$2,2)</f>
        <v>(토)</v>
      </c>
      <c r="G188" s="150"/>
      <c r="H188" s="150"/>
      <c r="I188" s="152"/>
      <c r="J188" s="152"/>
      <c r="K188" s="150"/>
      <c r="L188" s="153" t="e">
        <f>VLOOKUP(J188,'사업장현황(25하)'!$A$2:$T$1836,13,FALSE)</f>
        <v>#N/A</v>
      </c>
      <c r="M188" s="150" t="e">
        <f>VLOOKUP(J188,'사업장현황(25하)'!$A$2:$T$1836,14,FALSE)</f>
        <v>#N/A</v>
      </c>
      <c r="N188" s="152" t="e">
        <f>VLOOKUP(J188,'사업장현황(25하)'!$A$2:$T$1836,2,FALSE)</f>
        <v>#N/A</v>
      </c>
      <c r="O188" s="152" t="e">
        <f>VLOOKUP(J188,'사업장현황(25하)'!$A$2:$T$1836,4,FALSE)</f>
        <v>#N/A</v>
      </c>
      <c r="P188" s="150" t="e">
        <f>VLOOKUP(J188,'사업장현황(25하)'!$A$2:$T$1836,6,FALSE)</f>
        <v>#N/A</v>
      </c>
      <c r="Q188" s="150" t="e">
        <f>VLOOKUP(J188,'사업장현황(25하)'!$A$2:$T$1836,7,FALSE)</f>
        <v>#N/A</v>
      </c>
      <c r="R188" s="150" t="e">
        <f>VLOOKUP(J188,'사업장현황(25하)'!$A$2:$T$1836,8,FALSE)</f>
        <v>#N/A</v>
      </c>
      <c r="S188" s="150" t="e">
        <f>VLOOKUP(J188,'사업장현황(25하)'!$A$2:$T$1836,9,FALSE)</f>
        <v>#N/A</v>
      </c>
      <c r="T188" s="150" t="e">
        <f>VLOOKUP(J188,'사업장현황(25하)'!$A$2:$T$1836,10,FALSE)</f>
        <v>#N/A</v>
      </c>
      <c r="U188" s="152" t="e">
        <f>VLOOKUP(J188,'사업장현황(25하)'!$A$2:$T$1836,12,FALSE)</f>
        <v>#N/A</v>
      </c>
      <c r="V188" s="217"/>
      <c r="W188" s="151"/>
      <c r="X188" s="151" t="e">
        <f>VLOOKUP(J188,'사업장현황(25하)'!$A$2:$T$1836,11,FALSE)</f>
        <v>#N/A</v>
      </c>
      <c r="Y188" s="151"/>
      <c r="Z188" s="155"/>
      <c r="AA188" s="155"/>
      <c r="AB188" s="211"/>
      <c r="AC188" s="155">
        <f t="shared" si="6"/>
        <v>0</v>
      </c>
      <c r="AD188" s="217"/>
      <c r="AE188" s="155"/>
      <c r="AF188" s="217"/>
      <c r="AG188" s="155"/>
      <c r="AH188" s="145">
        <f t="shared" si="7"/>
        <v>0</v>
      </c>
      <c r="AI188" s="156"/>
      <c r="AJ188" s="167"/>
      <c r="CE188" s="169"/>
      <c r="CU188" s="170"/>
    </row>
    <row r="189" spans="1:99" s="168" customFormat="1" ht="24.95" customHeight="1">
      <c r="A189" s="158" t="str">
        <f t="shared" si="8"/>
        <v>대-</v>
      </c>
      <c r="B189" s="150"/>
      <c r="C189" s="150"/>
      <c r="D189" s="313"/>
      <c r="E189" s="217"/>
      <c r="F189" s="217" t="str">
        <f>HLOOKUP(WEEKDAY(E189,2),data!$A$1:$G$2,2)</f>
        <v>(토)</v>
      </c>
      <c r="G189" s="150"/>
      <c r="H189" s="150"/>
      <c r="I189" s="152"/>
      <c r="J189" s="152"/>
      <c r="K189" s="150"/>
      <c r="L189" s="153" t="e">
        <f>VLOOKUP(J189,'사업장현황(25하)'!$A$2:$T$1836,13,FALSE)</f>
        <v>#N/A</v>
      </c>
      <c r="M189" s="150" t="e">
        <f>VLOOKUP(J189,'사업장현황(25하)'!$A$2:$T$1836,14,FALSE)</f>
        <v>#N/A</v>
      </c>
      <c r="N189" s="152" t="e">
        <f>VLOOKUP(J189,'사업장현황(25하)'!$A$2:$T$1836,2,FALSE)</f>
        <v>#N/A</v>
      </c>
      <c r="O189" s="152" t="e">
        <f>VLOOKUP(J189,'사업장현황(25하)'!$A$2:$T$1836,4,FALSE)</f>
        <v>#N/A</v>
      </c>
      <c r="P189" s="150" t="e">
        <f>VLOOKUP(J189,'사업장현황(25하)'!$A$2:$T$1836,6,FALSE)</f>
        <v>#N/A</v>
      </c>
      <c r="Q189" s="150" t="e">
        <f>VLOOKUP(J189,'사업장현황(25하)'!$A$2:$T$1836,7,FALSE)</f>
        <v>#N/A</v>
      </c>
      <c r="R189" s="150" t="e">
        <f>VLOOKUP(J189,'사업장현황(25하)'!$A$2:$T$1836,8,FALSE)</f>
        <v>#N/A</v>
      </c>
      <c r="S189" s="150" t="e">
        <f>VLOOKUP(J189,'사업장현황(25하)'!$A$2:$T$1836,9,FALSE)</f>
        <v>#N/A</v>
      </c>
      <c r="T189" s="150" t="e">
        <f>VLOOKUP(J189,'사업장현황(25하)'!$A$2:$T$1836,10,FALSE)</f>
        <v>#N/A</v>
      </c>
      <c r="U189" s="152" t="e">
        <f>VLOOKUP(J189,'사업장현황(25하)'!$A$2:$T$1836,12,FALSE)</f>
        <v>#N/A</v>
      </c>
      <c r="V189" s="217"/>
      <c r="W189" s="151"/>
      <c r="X189" s="151" t="e">
        <f>VLOOKUP(J189,'사업장현황(25하)'!$A$2:$T$1836,11,FALSE)</f>
        <v>#N/A</v>
      </c>
      <c r="Y189" s="151"/>
      <c r="Z189" s="155"/>
      <c r="AA189" s="155"/>
      <c r="AB189" s="211"/>
      <c r="AC189" s="155">
        <f t="shared" si="6"/>
        <v>0</v>
      </c>
      <c r="AD189" s="217"/>
      <c r="AE189" s="155"/>
      <c r="AF189" s="217"/>
      <c r="AG189" s="155"/>
      <c r="AH189" s="145">
        <f t="shared" si="7"/>
        <v>0</v>
      </c>
      <c r="AI189" s="156"/>
      <c r="AJ189" s="167"/>
      <c r="CE189" s="169"/>
      <c r="CU189" s="170"/>
    </row>
    <row r="190" spans="1:99" s="168" customFormat="1" ht="24.95" customHeight="1">
      <c r="A190" s="158" t="str">
        <f t="shared" si="8"/>
        <v>대-</v>
      </c>
      <c r="B190" s="150"/>
      <c r="C190" s="150"/>
      <c r="D190" s="313"/>
      <c r="E190" s="217"/>
      <c r="F190" s="217" t="str">
        <f>HLOOKUP(WEEKDAY(E190,2),data!$A$1:$G$2,2)</f>
        <v>(토)</v>
      </c>
      <c r="G190" s="150"/>
      <c r="H190" s="150"/>
      <c r="I190" s="152"/>
      <c r="J190" s="152"/>
      <c r="K190" s="150"/>
      <c r="L190" s="153" t="e">
        <f>VLOOKUP(J190,'사업장현황(25하)'!$A$2:$T$1836,13,FALSE)</f>
        <v>#N/A</v>
      </c>
      <c r="M190" s="150" t="e">
        <f>VLOOKUP(J190,'사업장현황(25하)'!$A$2:$T$1836,14,FALSE)</f>
        <v>#N/A</v>
      </c>
      <c r="N190" s="152" t="e">
        <f>VLOOKUP(J190,'사업장현황(25하)'!$A$2:$T$1836,2,FALSE)</f>
        <v>#N/A</v>
      </c>
      <c r="O190" s="152" t="e">
        <f>VLOOKUP(J190,'사업장현황(25하)'!$A$2:$T$1836,4,FALSE)</f>
        <v>#N/A</v>
      </c>
      <c r="P190" s="150" t="e">
        <f>VLOOKUP(J190,'사업장현황(25하)'!$A$2:$T$1836,6,FALSE)</f>
        <v>#N/A</v>
      </c>
      <c r="Q190" s="150" t="e">
        <f>VLOOKUP(J190,'사업장현황(25하)'!$A$2:$T$1836,7,FALSE)</f>
        <v>#N/A</v>
      </c>
      <c r="R190" s="150" t="e">
        <f>VLOOKUP(J190,'사업장현황(25하)'!$A$2:$T$1836,8,FALSE)</f>
        <v>#N/A</v>
      </c>
      <c r="S190" s="150" t="e">
        <f>VLOOKUP(J190,'사업장현황(25하)'!$A$2:$T$1836,9,FALSE)</f>
        <v>#N/A</v>
      </c>
      <c r="T190" s="150" t="e">
        <f>VLOOKUP(J190,'사업장현황(25하)'!$A$2:$T$1836,10,FALSE)</f>
        <v>#N/A</v>
      </c>
      <c r="U190" s="152" t="e">
        <f>VLOOKUP(J190,'사업장현황(25하)'!$A$2:$T$1836,12,FALSE)</f>
        <v>#N/A</v>
      </c>
      <c r="V190" s="217"/>
      <c r="W190" s="151"/>
      <c r="X190" s="151" t="e">
        <f>VLOOKUP(J190,'사업장현황(25하)'!$A$2:$T$1836,11,FALSE)</f>
        <v>#N/A</v>
      </c>
      <c r="Y190" s="151"/>
      <c r="Z190" s="155"/>
      <c r="AA190" s="155"/>
      <c r="AB190" s="211"/>
      <c r="AC190" s="155">
        <f t="shared" si="6"/>
        <v>0</v>
      </c>
      <c r="AD190" s="217"/>
      <c r="AE190" s="155"/>
      <c r="AF190" s="217"/>
      <c r="AG190" s="155"/>
      <c r="AH190" s="145">
        <f t="shared" si="7"/>
        <v>0</v>
      </c>
      <c r="AI190" s="156"/>
      <c r="AJ190" s="167"/>
      <c r="CE190" s="169"/>
      <c r="CU190" s="170"/>
    </row>
    <row r="191" spans="1:99" s="168" customFormat="1" ht="24.95" customHeight="1">
      <c r="A191" s="158" t="str">
        <f t="shared" si="8"/>
        <v>대-</v>
      </c>
      <c r="B191" s="150"/>
      <c r="C191" s="150"/>
      <c r="D191" s="313"/>
      <c r="E191" s="217"/>
      <c r="F191" s="217" t="str">
        <f>HLOOKUP(WEEKDAY(E191,2),data!$A$1:$G$2,2)</f>
        <v>(토)</v>
      </c>
      <c r="G191" s="150"/>
      <c r="H191" s="150"/>
      <c r="I191" s="152"/>
      <c r="J191" s="152"/>
      <c r="K191" s="150"/>
      <c r="L191" s="153" t="e">
        <f>VLOOKUP(J191,'사업장현황(25하)'!$A$2:$T$1836,13,FALSE)</f>
        <v>#N/A</v>
      </c>
      <c r="M191" s="150" t="e">
        <f>VLOOKUP(J191,'사업장현황(25하)'!$A$2:$T$1836,14,FALSE)</f>
        <v>#N/A</v>
      </c>
      <c r="N191" s="152" t="e">
        <f>VLOOKUP(J191,'사업장현황(25하)'!$A$2:$T$1836,2,FALSE)</f>
        <v>#N/A</v>
      </c>
      <c r="O191" s="152" t="e">
        <f>VLOOKUP(J191,'사업장현황(25하)'!$A$2:$T$1836,4,FALSE)</f>
        <v>#N/A</v>
      </c>
      <c r="P191" s="150" t="e">
        <f>VLOOKUP(J191,'사업장현황(25하)'!$A$2:$T$1836,6,FALSE)</f>
        <v>#N/A</v>
      </c>
      <c r="Q191" s="150" t="e">
        <f>VLOOKUP(J191,'사업장현황(25하)'!$A$2:$T$1836,7,FALSE)</f>
        <v>#N/A</v>
      </c>
      <c r="R191" s="150" t="e">
        <f>VLOOKUP(J191,'사업장현황(25하)'!$A$2:$T$1836,8,FALSE)</f>
        <v>#N/A</v>
      </c>
      <c r="S191" s="150" t="e">
        <f>VLOOKUP(J191,'사업장현황(25하)'!$A$2:$T$1836,9,FALSE)</f>
        <v>#N/A</v>
      </c>
      <c r="T191" s="150" t="e">
        <f>VLOOKUP(J191,'사업장현황(25하)'!$A$2:$T$1836,10,FALSE)</f>
        <v>#N/A</v>
      </c>
      <c r="U191" s="152" t="e">
        <f>VLOOKUP(J191,'사업장현황(25하)'!$A$2:$T$1836,12,FALSE)</f>
        <v>#N/A</v>
      </c>
      <c r="V191" s="217"/>
      <c r="W191" s="151"/>
      <c r="X191" s="151" t="e">
        <f>VLOOKUP(J191,'사업장현황(25하)'!$A$2:$T$1836,11,FALSE)</f>
        <v>#N/A</v>
      </c>
      <c r="Y191" s="151"/>
      <c r="Z191" s="155"/>
      <c r="AA191" s="155"/>
      <c r="AB191" s="211"/>
      <c r="AC191" s="155">
        <f t="shared" si="6"/>
        <v>0</v>
      </c>
      <c r="AD191" s="217"/>
      <c r="AE191" s="155"/>
      <c r="AF191" s="217"/>
      <c r="AG191" s="155"/>
      <c r="AH191" s="145">
        <f t="shared" si="7"/>
        <v>0</v>
      </c>
      <c r="AI191" s="156"/>
      <c r="AJ191" s="167"/>
      <c r="CE191" s="169"/>
      <c r="CU191" s="170"/>
    </row>
    <row r="192" spans="1:99" s="168" customFormat="1" ht="24.95" customHeight="1">
      <c r="A192" s="158" t="str">
        <f t="shared" si="8"/>
        <v>대-</v>
      </c>
      <c r="B192" s="150"/>
      <c r="C192" s="150"/>
      <c r="D192" s="313"/>
      <c r="E192" s="217"/>
      <c r="F192" s="217" t="str">
        <f>HLOOKUP(WEEKDAY(E192,2),data!$A$1:$G$2,2)</f>
        <v>(토)</v>
      </c>
      <c r="G192" s="150"/>
      <c r="H192" s="150"/>
      <c r="I192" s="152"/>
      <c r="J192" s="152"/>
      <c r="K192" s="150"/>
      <c r="L192" s="153" t="e">
        <f>VLOOKUP(J192,'사업장현황(25하)'!$A$2:$T$1836,13,FALSE)</f>
        <v>#N/A</v>
      </c>
      <c r="M192" s="150" t="e">
        <f>VLOOKUP(J192,'사업장현황(25하)'!$A$2:$T$1836,14,FALSE)</f>
        <v>#N/A</v>
      </c>
      <c r="N192" s="152" t="e">
        <f>VLOOKUP(J192,'사업장현황(25하)'!$A$2:$T$1836,2,FALSE)</f>
        <v>#N/A</v>
      </c>
      <c r="O192" s="152" t="e">
        <f>VLOOKUP(J192,'사업장현황(25하)'!$A$2:$T$1836,4,FALSE)</f>
        <v>#N/A</v>
      </c>
      <c r="P192" s="150" t="e">
        <f>VLOOKUP(J192,'사업장현황(25하)'!$A$2:$T$1836,6,FALSE)</f>
        <v>#N/A</v>
      </c>
      <c r="Q192" s="150" t="e">
        <f>VLOOKUP(J192,'사업장현황(25하)'!$A$2:$T$1836,7,FALSE)</f>
        <v>#N/A</v>
      </c>
      <c r="R192" s="150" t="e">
        <f>VLOOKUP(J192,'사업장현황(25하)'!$A$2:$T$1836,8,FALSE)</f>
        <v>#N/A</v>
      </c>
      <c r="S192" s="150" t="e">
        <f>VLOOKUP(J192,'사업장현황(25하)'!$A$2:$T$1836,9,FALSE)</f>
        <v>#N/A</v>
      </c>
      <c r="T192" s="150" t="e">
        <f>VLOOKUP(J192,'사업장현황(25하)'!$A$2:$T$1836,10,FALSE)</f>
        <v>#N/A</v>
      </c>
      <c r="U192" s="152" t="e">
        <f>VLOOKUP(J192,'사업장현황(25하)'!$A$2:$T$1836,12,FALSE)</f>
        <v>#N/A</v>
      </c>
      <c r="V192" s="217"/>
      <c r="W192" s="151"/>
      <c r="X192" s="151" t="e">
        <f>VLOOKUP(J192,'사업장현황(25하)'!$A$2:$T$1836,11,FALSE)</f>
        <v>#N/A</v>
      </c>
      <c r="Y192" s="151"/>
      <c r="Z192" s="155"/>
      <c r="AA192" s="155"/>
      <c r="AB192" s="211"/>
      <c r="AC192" s="155">
        <f t="shared" si="6"/>
        <v>0</v>
      </c>
      <c r="AD192" s="217"/>
      <c r="AE192" s="155"/>
      <c r="AF192" s="217"/>
      <c r="AG192" s="155"/>
      <c r="AH192" s="145">
        <f t="shared" si="7"/>
        <v>0</v>
      </c>
      <c r="AI192" s="156"/>
      <c r="AJ192" s="167"/>
      <c r="CE192" s="169"/>
      <c r="CU192" s="170"/>
    </row>
    <row r="193" spans="1:99" s="168" customFormat="1" ht="24.95" customHeight="1">
      <c r="A193" s="158" t="str">
        <f t="shared" si="8"/>
        <v>대-</v>
      </c>
      <c r="B193" s="150"/>
      <c r="C193" s="150"/>
      <c r="D193" s="313"/>
      <c r="E193" s="217"/>
      <c r="F193" s="217" t="str">
        <f>HLOOKUP(WEEKDAY(E193,2),data!$A$1:$G$2,2)</f>
        <v>(토)</v>
      </c>
      <c r="G193" s="150"/>
      <c r="H193" s="150"/>
      <c r="I193" s="152"/>
      <c r="J193" s="152"/>
      <c r="K193" s="150"/>
      <c r="L193" s="153" t="e">
        <f>VLOOKUP(J193,'사업장현황(25하)'!$A$2:$T$1836,13,FALSE)</f>
        <v>#N/A</v>
      </c>
      <c r="M193" s="150" t="e">
        <f>VLOOKUP(J193,'사업장현황(25하)'!$A$2:$T$1836,14,FALSE)</f>
        <v>#N/A</v>
      </c>
      <c r="N193" s="152" t="e">
        <f>VLOOKUP(J193,'사업장현황(25하)'!$A$2:$T$1836,2,FALSE)</f>
        <v>#N/A</v>
      </c>
      <c r="O193" s="152" t="e">
        <f>VLOOKUP(J193,'사업장현황(25하)'!$A$2:$T$1836,4,FALSE)</f>
        <v>#N/A</v>
      </c>
      <c r="P193" s="150" t="e">
        <f>VLOOKUP(J193,'사업장현황(25하)'!$A$2:$T$1836,6,FALSE)</f>
        <v>#N/A</v>
      </c>
      <c r="Q193" s="150" t="e">
        <f>VLOOKUP(J193,'사업장현황(25하)'!$A$2:$T$1836,7,FALSE)</f>
        <v>#N/A</v>
      </c>
      <c r="R193" s="150" t="e">
        <f>VLOOKUP(J193,'사업장현황(25하)'!$A$2:$T$1836,8,FALSE)</f>
        <v>#N/A</v>
      </c>
      <c r="S193" s="150" t="e">
        <f>VLOOKUP(J193,'사업장현황(25하)'!$A$2:$T$1836,9,FALSE)</f>
        <v>#N/A</v>
      </c>
      <c r="T193" s="150" t="e">
        <f>VLOOKUP(J193,'사업장현황(25하)'!$A$2:$T$1836,10,FALSE)</f>
        <v>#N/A</v>
      </c>
      <c r="U193" s="152" t="e">
        <f>VLOOKUP(J193,'사업장현황(25하)'!$A$2:$T$1836,12,FALSE)</f>
        <v>#N/A</v>
      </c>
      <c r="V193" s="217"/>
      <c r="W193" s="151"/>
      <c r="X193" s="151" t="e">
        <f>VLOOKUP(J193,'사업장현황(25하)'!$A$2:$T$1836,11,FALSE)</f>
        <v>#N/A</v>
      </c>
      <c r="Y193" s="151"/>
      <c r="Z193" s="155"/>
      <c r="AA193" s="155"/>
      <c r="AB193" s="211"/>
      <c r="AC193" s="155">
        <f t="shared" si="6"/>
        <v>0</v>
      </c>
      <c r="AD193" s="217"/>
      <c r="AE193" s="155"/>
      <c r="AF193" s="217"/>
      <c r="AG193" s="155"/>
      <c r="AH193" s="145">
        <f t="shared" si="7"/>
        <v>0</v>
      </c>
      <c r="AI193" s="156"/>
      <c r="AJ193" s="167"/>
      <c r="CE193" s="169"/>
      <c r="CU193" s="170"/>
    </row>
    <row r="194" spans="1:99" s="168" customFormat="1" ht="24.95" customHeight="1">
      <c r="A194" s="158" t="str">
        <f t="shared" si="8"/>
        <v>대-</v>
      </c>
      <c r="B194" s="150"/>
      <c r="C194" s="150"/>
      <c r="D194" s="313"/>
      <c r="E194" s="217"/>
      <c r="F194" s="217" t="str">
        <f>HLOOKUP(WEEKDAY(E194,2),data!$A$1:$G$2,2)</f>
        <v>(토)</v>
      </c>
      <c r="G194" s="150"/>
      <c r="H194" s="150"/>
      <c r="I194" s="152"/>
      <c r="J194" s="152"/>
      <c r="K194" s="150"/>
      <c r="L194" s="153" t="e">
        <f>VLOOKUP(J194,'사업장현황(25하)'!$A$2:$T$1836,13,FALSE)</f>
        <v>#N/A</v>
      </c>
      <c r="M194" s="150" t="e">
        <f>VLOOKUP(J194,'사업장현황(25하)'!$A$2:$T$1836,14,FALSE)</f>
        <v>#N/A</v>
      </c>
      <c r="N194" s="152" t="e">
        <f>VLOOKUP(J194,'사업장현황(25하)'!$A$2:$T$1836,2,FALSE)</f>
        <v>#N/A</v>
      </c>
      <c r="O194" s="152" t="e">
        <f>VLOOKUP(J194,'사업장현황(25하)'!$A$2:$T$1836,4,FALSE)</f>
        <v>#N/A</v>
      </c>
      <c r="P194" s="150" t="e">
        <f>VLOOKUP(J194,'사업장현황(25하)'!$A$2:$T$1836,6,FALSE)</f>
        <v>#N/A</v>
      </c>
      <c r="Q194" s="150" t="e">
        <f>VLOOKUP(J194,'사업장현황(25하)'!$A$2:$T$1836,7,FALSE)</f>
        <v>#N/A</v>
      </c>
      <c r="R194" s="150" t="e">
        <f>VLOOKUP(J194,'사업장현황(25하)'!$A$2:$T$1836,8,FALSE)</f>
        <v>#N/A</v>
      </c>
      <c r="S194" s="150" t="e">
        <f>VLOOKUP(J194,'사업장현황(25하)'!$A$2:$T$1836,9,FALSE)</f>
        <v>#N/A</v>
      </c>
      <c r="T194" s="150" t="e">
        <f>VLOOKUP(J194,'사업장현황(25하)'!$A$2:$T$1836,10,FALSE)</f>
        <v>#N/A</v>
      </c>
      <c r="U194" s="152" t="e">
        <f>VLOOKUP(J194,'사업장현황(25하)'!$A$2:$T$1836,12,FALSE)</f>
        <v>#N/A</v>
      </c>
      <c r="V194" s="217"/>
      <c r="W194" s="151"/>
      <c r="X194" s="151" t="e">
        <f>VLOOKUP(J194,'사업장현황(25하)'!$A$2:$T$1836,11,FALSE)</f>
        <v>#N/A</v>
      </c>
      <c r="Y194" s="151"/>
      <c r="Z194" s="155"/>
      <c r="AA194" s="155"/>
      <c r="AB194" s="211"/>
      <c r="AC194" s="155">
        <f t="shared" si="6"/>
        <v>0</v>
      </c>
      <c r="AD194" s="217"/>
      <c r="AE194" s="155"/>
      <c r="AF194" s="217"/>
      <c r="AG194" s="155"/>
      <c r="AH194" s="145">
        <f t="shared" si="7"/>
        <v>0</v>
      </c>
      <c r="AI194" s="156"/>
      <c r="AJ194" s="167"/>
      <c r="CE194" s="169"/>
      <c r="CU194" s="170"/>
    </row>
    <row r="195" spans="1:99" s="168" customFormat="1" ht="24.95" customHeight="1">
      <c r="A195" s="158" t="str">
        <f t="shared" si="8"/>
        <v>대-</v>
      </c>
      <c r="B195" s="150"/>
      <c r="C195" s="150"/>
      <c r="D195" s="313"/>
      <c r="E195" s="217"/>
      <c r="F195" s="217" t="str">
        <f>HLOOKUP(WEEKDAY(E195,2),data!$A$1:$G$2,2)</f>
        <v>(토)</v>
      </c>
      <c r="G195" s="150"/>
      <c r="H195" s="150"/>
      <c r="I195" s="152"/>
      <c r="J195" s="152"/>
      <c r="K195" s="150"/>
      <c r="L195" s="153" t="e">
        <f>VLOOKUP(J195,'사업장현황(25하)'!$A$2:$T$1836,13,FALSE)</f>
        <v>#N/A</v>
      </c>
      <c r="M195" s="150" t="e">
        <f>VLOOKUP(J195,'사업장현황(25하)'!$A$2:$T$1836,14,FALSE)</f>
        <v>#N/A</v>
      </c>
      <c r="N195" s="152" t="e">
        <f>VLOOKUP(J195,'사업장현황(25하)'!$A$2:$T$1836,2,FALSE)</f>
        <v>#N/A</v>
      </c>
      <c r="O195" s="152" t="e">
        <f>VLOOKUP(J195,'사업장현황(25하)'!$A$2:$T$1836,4,FALSE)</f>
        <v>#N/A</v>
      </c>
      <c r="P195" s="150" t="e">
        <f>VLOOKUP(J195,'사업장현황(25하)'!$A$2:$T$1836,6,FALSE)</f>
        <v>#N/A</v>
      </c>
      <c r="Q195" s="150" t="e">
        <f>VLOOKUP(J195,'사업장현황(25하)'!$A$2:$T$1836,7,FALSE)</f>
        <v>#N/A</v>
      </c>
      <c r="R195" s="150" t="e">
        <f>VLOOKUP(J195,'사업장현황(25하)'!$A$2:$T$1836,8,FALSE)</f>
        <v>#N/A</v>
      </c>
      <c r="S195" s="150" t="e">
        <f>VLOOKUP(J195,'사업장현황(25하)'!$A$2:$T$1836,9,FALSE)</f>
        <v>#N/A</v>
      </c>
      <c r="T195" s="150" t="e">
        <f>VLOOKUP(J195,'사업장현황(25하)'!$A$2:$T$1836,10,FALSE)</f>
        <v>#N/A</v>
      </c>
      <c r="U195" s="152" t="e">
        <f>VLOOKUP(J195,'사업장현황(25하)'!$A$2:$T$1836,12,FALSE)</f>
        <v>#N/A</v>
      </c>
      <c r="V195" s="217"/>
      <c r="W195" s="151"/>
      <c r="X195" s="151" t="e">
        <f>VLOOKUP(J195,'사업장현황(25하)'!$A$2:$T$1836,11,FALSE)</f>
        <v>#N/A</v>
      </c>
      <c r="Y195" s="151"/>
      <c r="Z195" s="155"/>
      <c r="AA195" s="155"/>
      <c r="AB195" s="211"/>
      <c r="AC195" s="155">
        <f t="shared" si="6"/>
        <v>0</v>
      </c>
      <c r="AD195" s="217"/>
      <c r="AE195" s="155"/>
      <c r="AF195" s="217"/>
      <c r="AG195" s="155"/>
      <c r="AH195" s="145">
        <f t="shared" si="7"/>
        <v>0</v>
      </c>
      <c r="AI195" s="156"/>
      <c r="AJ195" s="167"/>
      <c r="CE195" s="169"/>
      <c r="CU195" s="170"/>
    </row>
    <row r="196" spans="1:99" s="168" customFormat="1" ht="24.95" customHeight="1">
      <c r="A196" s="158" t="str">
        <f t="shared" ref="A196:A259" si="9">"대-"&amp;B196</f>
        <v>대-</v>
      </c>
      <c r="B196" s="150"/>
      <c r="C196" s="150"/>
      <c r="D196" s="313"/>
      <c r="E196" s="217"/>
      <c r="F196" s="217" t="str">
        <f>HLOOKUP(WEEKDAY(E196,2),data!$A$1:$G$2,2)</f>
        <v>(토)</v>
      </c>
      <c r="G196" s="150"/>
      <c r="H196" s="150"/>
      <c r="I196" s="152"/>
      <c r="J196" s="152"/>
      <c r="K196" s="150"/>
      <c r="L196" s="153" t="e">
        <f>VLOOKUP(J196,'사업장현황(25하)'!$A$2:$T$1836,13,FALSE)</f>
        <v>#N/A</v>
      </c>
      <c r="M196" s="150" t="e">
        <f>VLOOKUP(J196,'사업장현황(25하)'!$A$2:$T$1836,14,FALSE)</f>
        <v>#N/A</v>
      </c>
      <c r="N196" s="152" t="e">
        <f>VLOOKUP(J196,'사업장현황(25하)'!$A$2:$T$1836,2,FALSE)</f>
        <v>#N/A</v>
      </c>
      <c r="O196" s="152" t="e">
        <f>VLOOKUP(J196,'사업장현황(25하)'!$A$2:$T$1836,4,FALSE)</f>
        <v>#N/A</v>
      </c>
      <c r="P196" s="150" t="e">
        <f>VLOOKUP(J196,'사업장현황(25하)'!$A$2:$T$1836,6,FALSE)</f>
        <v>#N/A</v>
      </c>
      <c r="Q196" s="150" t="e">
        <f>VLOOKUP(J196,'사업장현황(25하)'!$A$2:$T$1836,7,FALSE)</f>
        <v>#N/A</v>
      </c>
      <c r="R196" s="150" t="e">
        <f>VLOOKUP(J196,'사업장현황(25하)'!$A$2:$T$1836,8,FALSE)</f>
        <v>#N/A</v>
      </c>
      <c r="S196" s="150" t="e">
        <f>VLOOKUP(J196,'사업장현황(25하)'!$A$2:$T$1836,9,FALSE)</f>
        <v>#N/A</v>
      </c>
      <c r="T196" s="150" t="e">
        <f>VLOOKUP(J196,'사업장현황(25하)'!$A$2:$T$1836,10,FALSE)</f>
        <v>#N/A</v>
      </c>
      <c r="U196" s="152" t="e">
        <f>VLOOKUP(J196,'사업장현황(25하)'!$A$2:$T$1836,12,FALSE)</f>
        <v>#N/A</v>
      </c>
      <c r="V196" s="217"/>
      <c r="W196" s="151"/>
      <c r="X196" s="151" t="e">
        <f>VLOOKUP(J196,'사업장현황(25하)'!$A$2:$T$1836,11,FALSE)</f>
        <v>#N/A</v>
      </c>
      <c r="Y196" s="189"/>
      <c r="Z196" s="180"/>
      <c r="AA196" s="180"/>
      <c r="AB196" s="211"/>
      <c r="AC196" s="155">
        <f t="shared" ref="AC196:AC259" si="10">SUM(Z196:AB196)</f>
        <v>0</v>
      </c>
      <c r="AD196" s="218"/>
      <c r="AE196" s="147"/>
      <c r="AF196" s="218"/>
      <c r="AG196" s="147"/>
      <c r="AH196" s="145">
        <f t="shared" ref="AH196:AH259" si="11">SUM(AE196,AG196)</f>
        <v>0</v>
      </c>
      <c r="AI196" s="156"/>
      <c r="AJ196" s="167"/>
      <c r="CE196" s="169"/>
      <c r="CU196" s="170"/>
    </row>
    <row r="197" spans="1:99" s="168" customFormat="1" ht="24.95" customHeight="1">
      <c r="A197" s="158" t="str">
        <f t="shared" si="9"/>
        <v>대-</v>
      </c>
      <c r="B197" s="150"/>
      <c r="C197" s="150"/>
      <c r="D197" s="313"/>
      <c r="E197" s="217"/>
      <c r="F197" s="217" t="str">
        <f>HLOOKUP(WEEKDAY(E197,2),data!$A$1:$G$2,2)</f>
        <v>(토)</v>
      </c>
      <c r="G197" s="150"/>
      <c r="H197" s="150"/>
      <c r="I197" s="152"/>
      <c r="J197" s="152"/>
      <c r="K197" s="150"/>
      <c r="L197" s="153" t="e">
        <f>VLOOKUP(J197,'사업장현황(25하)'!$A$2:$T$1836,13,FALSE)</f>
        <v>#N/A</v>
      </c>
      <c r="M197" s="150" t="e">
        <f>VLOOKUP(J197,'사업장현황(25하)'!$A$2:$T$1836,14,FALSE)</f>
        <v>#N/A</v>
      </c>
      <c r="N197" s="152" t="e">
        <f>VLOOKUP(J197,'사업장현황(25하)'!$A$2:$T$1836,2,FALSE)</f>
        <v>#N/A</v>
      </c>
      <c r="O197" s="152" t="e">
        <f>VLOOKUP(J197,'사업장현황(25하)'!$A$2:$T$1836,4,FALSE)</f>
        <v>#N/A</v>
      </c>
      <c r="P197" s="150" t="e">
        <f>VLOOKUP(J197,'사업장현황(25하)'!$A$2:$T$1836,6,FALSE)</f>
        <v>#N/A</v>
      </c>
      <c r="Q197" s="150" t="e">
        <f>VLOOKUP(J197,'사업장현황(25하)'!$A$2:$T$1836,7,FALSE)</f>
        <v>#N/A</v>
      </c>
      <c r="R197" s="150" t="e">
        <f>VLOOKUP(J197,'사업장현황(25하)'!$A$2:$T$1836,8,FALSE)</f>
        <v>#N/A</v>
      </c>
      <c r="S197" s="150" t="e">
        <f>VLOOKUP(J197,'사업장현황(25하)'!$A$2:$T$1836,9,FALSE)</f>
        <v>#N/A</v>
      </c>
      <c r="T197" s="150" t="e">
        <f>VLOOKUP(J197,'사업장현황(25하)'!$A$2:$T$1836,10,FALSE)</f>
        <v>#N/A</v>
      </c>
      <c r="U197" s="152" t="e">
        <f>VLOOKUP(J197,'사업장현황(25하)'!$A$2:$T$1836,12,FALSE)</f>
        <v>#N/A</v>
      </c>
      <c r="V197" s="217"/>
      <c r="W197" s="151"/>
      <c r="X197" s="151" t="e">
        <f>VLOOKUP(J197,'사업장현황(25하)'!$A$2:$T$1836,11,FALSE)</f>
        <v>#N/A</v>
      </c>
      <c r="Y197" s="151"/>
      <c r="Z197" s="180"/>
      <c r="AA197" s="180"/>
      <c r="AB197" s="211"/>
      <c r="AC197" s="155">
        <f t="shared" si="10"/>
        <v>0</v>
      </c>
      <c r="AD197" s="218"/>
      <c r="AE197" s="147"/>
      <c r="AF197" s="218"/>
      <c r="AG197" s="147"/>
      <c r="AH197" s="145">
        <f t="shared" si="11"/>
        <v>0</v>
      </c>
      <c r="AI197" s="156"/>
      <c r="AJ197" s="167"/>
      <c r="CE197" s="169"/>
      <c r="CU197" s="170"/>
    </row>
    <row r="198" spans="1:99" s="168" customFormat="1" ht="24.95" customHeight="1">
      <c r="A198" s="158" t="str">
        <f t="shared" si="9"/>
        <v>대-</v>
      </c>
      <c r="B198" s="150"/>
      <c r="C198" s="150"/>
      <c r="D198" s="313"/>
      <c r="E198" s="217"/>
      <c r="F198" s="217" t="str">
        <f>HLOOKUP(WEEKDAY(E198,2),data!$A$1:$G$2,2)</f>
        <v>(토)</v>
      </c>
      <c r="G198" s="150"/>
      <c r="H198" s="150"/>
      <c r="I198" s="152"/>
      <c r="J198" s="152"/>
      <c r="K198" s="150"/>
      <c r="L198" s="153" t="e">
        <f>VLOOKUP(J198,'사업장현황(25하)'!$A$2:$T$1836,13,FALSE)</f>
        <v>#N/A</v>
      </c>
      <c r="M198" s="150" t="e">
        <f>VLOOKUP(J198,'사업장현황(25하)'!$A$2:$T$1836,14,FALSE)</f>
        <v>#N/A</v>
      </c>
      <c r="N198" s="152" t="e">
        <f>VLOOKUP(J198,'사업장현황(25하)'!$A$2:$T$1836,2,FALSE)</f>
        <v>#N/A</v>
      </c>
      <c r="O198" s="152" t="e">
        <f>VLOOKUP(J198,'사업장현황(25하)'!$A$2:$T$1836,4,FALSE)</f>
        <v>#N/A</v>
      </c>
      <c r="P198" s="150" t="e">
        <f>VLOOKUP(J198,'사업장현황(25하)'!$A$2:$T$1836,6,FALSE)</f>
        <v>#N/A</v>
      </c>
      <c r="Q198" s="150" t="e">
        <f>VLOOKUP(J198,'사업장현황(25하)'!$A$2:$T$1836,7,FALSE)</f>
        <v>#N/A</v>
      </c>
      <c r="R198" s="150" t="e">
        <f>VLOOKUP(J198,'사업장현황(25하)'!$A$2:$T$1836,8,FALSE)</f>
        <v>#N/A</v>
      </c>
      <c r="S198" s="150" t="e">
        <f>VLOOKUP(J198,'사업장현황(25하)'!$A$2:$T$1836,9,FALSE)</f>
        <v>#N/A</v>
      </c>
      <c r="T198" s="150" t="e">
        <f>VLOOKUP(J198,'사업장현황(25하)'!$A$2:$T$1836,10,FALSE)</f>
        <v>#N/A</v>
      </c>
      <c r="U198" s="152" t="e">
        <f>VLOOKUP(J198,'사업장현황(25하)'!$A$2:$T$1836,12,FALSE)</f>
        <v>#N/A</v>
      </c>
      <c r="V198" s="217"/>
      <c r="W198" s="151"/>
      <c r="X198" s="151" t="e">
        <f>VLOOKUP(J198,'사업장현황(25하)'!$A$2:$T$1836,11,FALSE)</f>
        <v>#N/A</v>
      </c>
      <c r="Y198" s="189"/>
      <c r="Z198" s="180"/>
      <c r="AA198" s="180"/>
      <c r="AB198" s="211"/>
      <c r="AC198" s="155">
        <f t="shared" si="10"/>
        <v>0</v>
      </c>
      <c r="AD198" s="218"/>
      <c r="AE198" s="147"/>
      <c r="AF198" s="218"/>
      <c r="AG198" s="147"/>
      <c r="AH198" s="145">
        <f t="shared" si="11"/>
        <v>0</v>
      </c>
      <c r="AI198" s="156"/>
      <c r="AJ198" s="167"/>
      <c r="CE198" s="169"/>
      <c r="CU198" s="170"/>
    </row>
    <row r="199" spans="1:99" s="168" customFormat="1" ht="24.95" customHeight="1">
      <c r="A199" s="158" t="str">
        <f t="shared" si="9"/>
        <v>대-</v>
      </c>
      <c r="B199" s="150"/>
      <c r="C199" s="150"/>
      <c r="D199" s="313"/>
      <c r="E199" s="217"/>
      <c r="F199" s="217" t="str">
        <f>HLOOKUP(WEEKDAY(E199,2),data!$A$1:$G$2,2)</f>
        <v>(토)</v>
      </c>
      <c r="G199" s="150"/>
      <c r="H199" s="150"/>
      <c r="I199" s="152"/>
      <c r="J199" s="152"/>
      <c r="K199" s="150"/>
      <c r="L199" s="153" t="e">
        <f>VLOOKUP(J199,'사업장현황(25하)'!$A$2:$T$1836,13,FALSE)</f>
        <v>#N/A</v>
      </c>
      <c r="M199" s="150" t="e">
        <f>VLOOKUP(J199,'사업장현황(25하)'!$A$2:$T$1836,14,FALSE)</f>
        <v>#N/A</v>
      </c>
      <c r="N199" s="152" t="e">
        <f>VLOOKUP(J199,'사업장현황(25하)'!$A$2:$T$1836,2,FALSE)</f>
        <v>#N/A</v>
      </c>
      <c r="O199" s="152" t="e">
        <f>VLOOKUP(J199,'사업장현황(25하)'!$A$2:$T$1836,4,FALSE)</f>
        <v>#N/A</v>
      </c>
      <c r="P199" s="150" t="e">
        <f>VLOOKUP(J199,'사업장현황(25하)'!$A$2:$T$1836,6,FALSE)</f>
        <v>#N/A</v>
      </c>
      <c r="Q199" s="150" t="e">
        <f>VLOOKUP(J199,'사업장현황(25하)'!$A$2:$T$1836,7,FALSE)</f>
        <v>#N/A</v>
      </c>
      <c r="R199" s="150" t="e">
        <f>VLOOKUP(J199,'사업장현황(25하)'!$A$2:$T$1836,8,FALSE)</f>
        <v>#N/A</v>
      </c>
      <c r="S199" s="150" t="e">
        <f>VLOOKUP(J199,'사업장현황(25하)'!$A$2:$T$1836,9,FALSE)</f>
        <v>#N/A</v>
      </c>
      <c r="T199" s="150" t="e">
        <f>VLOOKUP(J199,'사업장현황(25하)'!$A$2:$T$1836,10,FALSE)</f>
        <v>#N/A</v>
      </c>
      <c r="U199" s="152" t="e">
        <f>VLOOKUP(J199,'사업장현황(25하)'!$A$2:$T$1836,12,FALSE)</f>
        <v>#N/A</v>
      </c>
      <c r="V199" s="217"/>
      <c r="W199" s="151"/>
      <c r="X199" s="151" t="e">
        <f>VLOOKUP(J199,'사업장현황(25하)'!$A$2:$T$1836,11,FALSE)</f>
        <v>#N/A</v>
      </c>
      <c r="Y199" s="151"/>
      <c r="Z199" s="180"/>
      <c r="AA199" s="180"/>
      <c r="AB199" s="211"/>
      <c r="AC199" s="155">
        <f t="shared" si="10"/>
        <v>0</v>
      </c>
      <c r="AD199" s="218"/>
      <c r="AE199" s="147"/>
      <c r="AF199" s="218"/>
      <c r="AG199" s="147"/>
      <c r="AH199" s="145">
        <f t="shared" si="11"/>
        <v>0</v>
      </c>
      <c r="AI199" s="156"/>
      <c r="AJ199" s="167"/>
      <c r="CE199" s="169"/>
      <c r="CU199" s="170"/>
    </row>
    <row r="200" spans="1:99" s="168" customFormat="1" ht="24.95" customHeight="1">
      <c r="A200" s="158" t="str">
        <f t="shared" si="9"/>
        <v>대-</v>
      </c>
      <c r="B200" s="150"/>
      <c r="C200" s="150"/>
      <c r="D200" s="313"/>
      <c r="E200" s="217"/>
      <c r="F200" s="217" t="str">
        <f>HLOOKUP(WEEKDAY(E200,2),data!$A$1:$G$2,2)</f>
        <v>(토)</v>
      </c>
      <c r="G200" s="150"/>
      <c r="H200" s="150"/>
      <c r="I200" s="152"/>
      <c r="J200" s="152"/>
      <c r="K200" s="150"/>
      <c r="L200" s="153" t="e">
        <f>VLOOKUP(J200,'사업장현황(25하)'!$A$2:$T$1836,13,FALSE)</f>
        <v>#N/A</v>
      </c>
      <c r="M200" s="150" t="e">
        <f>VLOOKUP(J200,'사업장현황(25하)'!$A$2:$T$1836,14,FALSE)</f>
        <v>#N/A</v>
      </c>
      <c r="N200" s="152" t="e">
        <f>VLOOKUP(J200,'사업장현황(25하)'!$A$2:$T$1836,2,FALSE)</f>
        <v>#N/A</v>
      </c>
      <c r="O200" s="152" t="e">
        <f>VLOOKUP(J200,'사업장현황(25하)'!$A$2:$T$1836,4,FALSE)</f>
        <v>#N/A</v>
      </c>
      <c r="P200" s="150" t="e">
        <f>VLOOKUP(J200,'사업장현황(25하)'!$A$2:$T$1836,6,FALSE)</f>
        <v>#N/A</v>
      </c>
      <c r="Q200" s="150" t="e">
        <f>VLOOKUP(J200,'사업장현황(25하)'!$A$2:$T$1836,7,FALSE)</f>
        <v>#N/A</v>
      </c>
      <c r="R200" s="150" t="e">
        <f>VLOOKUP(J200,'사업장현황(25하)'!$A$2:$T$1836,8,FALSE)</f>
        <v>#N/A</v>
      </c>
      <c r="S200" s="150" t="e">
        <f>VLOOKUP(J200,'사업장현황(25하)'!$A$2:$T$1836,9,FALSE)</f>
        <v>#N/A</v>
      </c>
      <c r="T200" s="150" t="e">
        <f>VLOOKUP(J200,'사업장현황(25하)'!$A$2:$T$1836,10,FALSE)</f>
        <v>#N/A</v>
      </c>
      <c r="U200" s="152" t="e">
        <f>VLOOKUP(J200,'사업장현황(25하)'!$A$2:$T$1836,12,FALSE)</f>
        <v>#N/A</v>
      </c>
      <c r="V200" s="217"/>
      <c r="W200" s="151"/>
      <c r="X200" s="151" t="e">
        <f>VLOOKUP(J200,'사업장현황(25하)'!$A$2:$T$1836,11,FALSE)</f>
        <v>#N/A</v>
      </c>
      <c r="Y200" s="189"/>
      <c r="Z200" s="180"/>
      <c r="AA200" s="180"/>
      <c r="AB200" s="211"/>
      <c r="AC200" s="155">
        <f t="shared" si="10"/>
        <v>0</v>
      </c>
      <c r="AD200" s="218"/>
      <c r="AE200" s="147"/>
      <c r="AF200" s="218"/>
      <c r="AG200" s="147"/>
      <c r="AH200" s="145">
        <f t="shared" si="11"/>
        <v>0</v>
      </c>
      <c r="AI200" s="156"/>
      <c r="AJ200" s="167"/>
      <c r="CE200" s="169"/>
      <c r="CU200" s="170"/>
    </row>
    <row r="201" spans="1:99" s="168" customFormat="1" ht="24.95" customHeight="1">
      <c r="A201" s="158" t="str">
        <f t="shared" si="9"/>
        <v>대-</v>
      </c>
      <c r="B201" s="150"/>
      <c r="C201" s="150"/>
      <c r="D201" s="313"/>
      <c r="E201" s="217"/>
      <c r="F201" s="217" t="str">
        <f>HLOOKUP(WEEKDAY(E201,2),data!$A$1:$G$2,2)</f>
        <v>(토)</v>
      </c>
      <c r="G201" s="150"/>
      <c r="H201" s="150"/>
      <c r="I201" s="152"/>
      <c r="J201" s="152"/>
      <c r="K201" s="150"/>
      <c r="L201" s="153" t="e">
        <f>VLOOKUP(J201,'사업장현황(25하)'!$A$2:$T$1836,13,FALSE)</f>
        <v>#N/A</v>
      </c>
      <c r="M201" s="150" t="e">
        <f>VLOOKUP(J201,'사업장현황(25하)'!$A$2:$T$1836,14,FALSE)</f>
        <v>#N/A</v>
      </c>
      <c r="N201" s="152" t="e">
        <f>VLOOKUP(J201,'사업장현황(25하)'!$A$2:$T$1836,2,FALSE)</f>
        <v>#N/A</v>
      </c>
      <c r="O201" s="152" t="e">
        <f>VLOOKUP(J201,'사업장현황(25하)'!$A$2:$T$1836,4,FALSE)</f>
        <v>#N/A</v>
      </c>
      <c r="P201" s="150" t="e">
        <f>VLOOKUP(J201,'사업장현황(25하)'!$A$2:$T$1836,6,FALSE)</f>
        <v>#N/A</v>
      </c>
      <c r="Q201" s="150" t="e">
        <f>VLOOKUP(J201,'사업장현황(25하)'!$A$2:$T$1836,7,FALSE)</f>
        <v>#N/A</v>
      </c>
      <c r="R201" s="150" t="e">
        <f>VLOOKUP(J201,'사업장현황(25하)'!$A$2:$T$1836,8,FALSE)</f>
        <v>#N/A</v>
      </c>
      <c r="S201" s="150" t="e">
        <f>VLOOKUP(J201,'사업장현황(25하)'!$A$2:$T$1836,9,FALSE)</f>
        <v>#N/A</v>
      </c>
      <c r="T201" s="150" t="e">
        <f>VLOOKUP(J201,'사업장현황(25하)'!$A$2:$T$1836,10,FALSE)</f>
        <v>#N/A</v>
      </c>
      <c r="U201" s="152" t="e">
        <f>VLOOKUP(J201,'사업장현황(25하)'!$A$2:$T$1836,12,FALSE)</f>
        <v>#N/A</v>
      </c>
      <c r="V201" s="217"/>
      <c r="W201" s="151"/>
      <c r="X201" s="151" t="e">
        <f>VLOOKUP(J201,'사업장현황(25하)'!$A$2:$T$1836,11,FALSE)</f>
        <v>#N/A</v>
      </c>
      <c r="Y201" s="151"/>
      <c r="Z201" s="180"/>
      <c r="AA201" s="180"/>
      <c r="AB201" s="211"/>
      <c r="AC201" s="155">
        <f t="shared" si="10"/>
        <v>0</v>
      </c>
      <c r="AD201" s="218"/>
      <c r="AE201" s="147"/>
      <c r="AF201" s="218"/>
      <c r="AG201" s="147"/>
      <c r="AH201" s="145">
        <f t="shared" si="11"/>
        <v>0</v>
      </c>
      <c r="AI201" s="156"/>
      <c r="AJ201" s="167"/>
      <c r="CE201" s="169"/>
      <c r="CU201" s="170"/>
    </row>
    <row r="202" spans="1:99" s="168" customFormat="1" ht="24.95" customHeight="1">
      <c r="A202" s="158" t="str">
        <f t="shared" si="9"/>
        <v>대-</v>
      </c>
      <c r="B202" s="150"/>
      <c r="C202" s="150"/>
      <c r="D202" s="313"/>
      <c r="E202" s="217"/>
      <c r="F202" s="217" t="str">
        <f>HLOOKUP(WEEKDAY(E202,2),data!$A$1:$G$2,2)</f>
        <v>(토)</v>
      </c>
      <c r="G202" s="150"/>
      <c r="H202" s="150"/>
      <c r="I202" s="152"/>
      <c r="J202" s="152"/>
      <c r="K202" s="150"/>
      <c r="L202" s="153" t="e">
        <f>VLOOKUP(J202,'사업장현황(25하)'!$A$2:$T$1836,13,FALSE)</f>
        <v>#N/A</v>
      </c>
      <c r="M202" s="150" t="e">
        <f>VLOOKUP(J202,'사업장현황(25하)'!$A$2:$T$1836,14,FALSE)</f>
        <v>#N/A</v>
      </c>
      <c r="N202" s="152" t="e">
        <f>VLOOKUP(J202,'사업장현황(25하)'!$A$2:$T$1836,2,FALSE)</f>
        <v>#N/A</v>
      </c>
      <c r="O202" s="152" t="e">
        <f>VLOOKUP(J202,'사업장현황(25하)'!$A$2:$T$1836,4,FALSE)</f>
        <v>#N/A</v>
      </c>
      <c r="P202" s="150" t="e">
        <f>VLOOKUP(J202,'사업장현황(25하)'!$A$2:$T$1836,6,FALSE)</f>
        <v>#N/A</v>
      </c>
      <c r="Q202" s="150" t="e">
        <f>VLOOKUP(J202,'사업장현황(25하)'!$A$2:$T$1836,7,FALSE)</f>
        <v>#N/A</v>
      </c>
      <c r="R202" s="150" t="e">
        <f>VLOOKUP(J202,'사업장현황(25하)'!$A$2:$T$1836,8,FALSE)</f>
        <v>#N/A</v>
      </c>
      <c r="S202" s="150" t="e">
        <f>VLOOKUP(J202,'사업장현황(25하)'!$A$2:$T$1836,9,FALSE)</f>
        <v>#N/A</v>
      </c>
      <c r="T202" s="150" t="e">
        <f>VLOOKUP(J202,'사업장현황(25하)'!$A$2:$T$1836,10,FALSE)</f>
        <v>#N/A</v>
      </c>
      <c r="U202" s="152" t="e">
        <f>VLOOKUP(J202,'사업장현황(25하)'!$A$2:$T$1836,12,FALSE)</f>
        <v>#N/A</v>
      </c>
      <c r="V202" s="217"/>
      <c r="W202" s="151"/>
      <c r="X202" s="151" t="e">
        <f>VLOOKUP(J202,'사업장현황(25하)'!$A$2:$T$1836,11,FALSE)</f>
        <v>#N/A</v>
      </c>
      <c r="Y202" s="189"/>
      <c r="Z202" s="180"/>
      <c r="AA202" s="180"/>
      <c r="AB202" s="211"/>
      <c r="AC202" s="155">
        <f t="shared" si="10"/>
        <v>0</v>
      </c>
      <c r="AD202" s="218"/>
      <c r="AE202" s="147"/>
      <c r="AF202" s="218"/>
      <c r="AG202" s="147"/>
      <c r="AH202" s="145">
        <f t="shared" si="11"/>
        <v>0</v>
      </c>
      <c r="AI202" s="156"/>
      <c r="AJ202" s="167"/>
      <c r="CE202" s="169"/>
      <c r="CU202" s="170"/>
    </row>
    <row r="203" spans="1:99" s="168" customFormat="1" ht="24.95" customHeight="1">
      <c r="A203" s="158" t="str">
        <f t="shared" si="9"/>
        <v>대-</v>
      </c>
      <c r="B203" s="150"/>
      <c r="C203" s="150"/>
      <c r="D203" s="313"/>
      <c r="E203" s="217"/>
      <c r="F203" s="217" t="str">
        <f>HLOOKUP(WEEKDAY(E203,2),data!$A$1:$G$2,2)</f>
        <v>(토)</v>
      </c>
      <c r="G203" s="150"/>
      <c r="H203" s="150"/>
      <c r="I203" s="152"/>
      <c r="J203" s="152"/>
      <c r="K203" s="150"/>
      <c r="L203" s="153" t="e">
        <f>VLOOKUP(J203,'사업장현황(25하)'!$A$2:$T$1836,13,FALSE)</f>
        <v>#N/A</v>
      </c>
      <c r="M203" s="150" t="e">
        <f>VLOOKUP(J203,'사업장현황(25하)'!$A$2:$T$1836,14,FALSE)</f>
        <v>#N/A</v>
      </c>
      <c r="N203" s="152" t="e">
        <f>VLOOKUP(J203,'사업장현황(25하)'!$A$2:$T$1836,2,FALSE)</f>
        <v>#N/A</v>
      </c>
      <c r="O203" s="152" t="e">
        <f>VLOOKUP(J203,'사업장현황(25하)'!$A$2:$T$1836,4,FALSE)</f>
        <v>#N/A</v>
      </c>
      <c r="P203" s="150" t="e">
        <f>VLOOKUP(J203,'사업장현황(25하)'!$A$2:$T$1836,6,FALSE)</f>
        <v>#N/A</v>
      </c>
      <c r="Q203" s="150" t="e">
        <f>VLOOKUP(J203,'사업장현황(25하)'!$A$2:$T$1836,7,FALSE)</f>
        <v>#N/A</v>
      </c>
      <c r="R203" s="150" t="e">
        <f>VLOOKUP(J203,'사업장현황(25하)'!$A$2:$T$1836,8,FALSE)</f>
        <v>#N/A</v>
      </c>
      <c r="S203" s="150" t="e">
        <f>VLOOKUP(J203,'사업장현황(25하)'!$A$2:$T$1836,9,FALSE)</f>
        <v>#N/A</v>
      </c>
      <c r="T203" s="150" t="e">
        <f>VLOOKUP(J203,'사업장현황(25하)'!$A$2:$T$1836,10,FALSE)</f>
        <v>#N/A</v>
      </c>
      <c r="U203" s="152" t="e">
        <f>VLOOKUP(J203,'사업장현황(25하)'!$A$2:$T$1836,12,FALSE)</f>
        <v>#N/A</v>
      </c>
      <c r="V203" s="217"/>
      <c r="W203" s="151"/>
      <c r="X203" s="151" t="e">
        <f>VLOOKUP(J203,'사업장현황(25하)'!$A$2:$T$1836,11,FALSE)</f>
        <v>#N/A</v>
      </c>
      <c r="Y203" s="151"/>
      <c r="Z203" s="180"/>
      <c r="AA203" s="180"/>
      <c r="AB203" s="211"/>
      <c r="AC203" s="155">
        <f t="shared" si="10"/>
        <v>0</v>
      </c>
      <c r="AD203" s="218"/>
      <c r="AE203" s="147"/>
      <c r="AF203" s="218"/>
      <c r="AG203" s="147"/>
      <c r="AH203" s="145">
        <f t="shared" si="11"/>
        <v>0</v>
      </c>
      <c r="AI203" s="156"/>
      <c r="AJ203" s="167"/>
      <c r="CE203" s="169"/>
      <c r="CU203" s="170"/>
    </row>
    <row r="204" spans="1:99" s="168" customFormat="1" ht="24.95" customHeight="1">
      <c r="A204" s="158" t="str">
        <f t="shared" si="9"/>
        <v>대-</v>
      </c>
      <c r="B204" s="150"/>
      <c r="C204" s="150"/>
      <c r="D204" s="313"/>
      <c r="E204" s="217"/>
      <c r="F204" s="217" t="str">
        <f>HLOOKUP(WEEKDAY(E204,2),data!$A$1:$G$2,2)</f>
        <v>(토)</v>
      </c>
      <c r="G204" s="150"/>
      <c r="H204" s="150"/>
      <c r="I204" s="152"/>
      <c r="J204" s="172"/>
      <c r="K204" s="150"/>
      <c r="L204" s="153" t="e">
        <f>VLOOKUP(J204,'사업장현황(25하)'!$A$2:$T$1836,13,FALSE)</f>
        <v>#N/A</v>
      </c>
      <c r="M204" s="150" t="e">
        <f>VLOOKUP(J204,'사업장현황(25하)'!$A$2:$T$1836,14,FALSE)</f>
        <v>#N/A</v>
      </c>
      <c r="N204" s="152" t="e">
        <f>VLOOKUP(J204,'사업장현황(25하)'!$A$2:$T$1836,2,FALSE)</f>
        <v>#N/A</v>
      </c>
      <c r="O204" s="152" t="e">
        <f>VLOOKUP(J204,'사업장현황(25하)'!$A$2:$T$1836,4,FALSE)</f>
        <v>#N/A</v>
      </c>
      <c r="P204" s="150" t="e">
        <f>VLOOKUP(J204,'사업장현황(25하)'!$A$2:$T$1836,6,FALSE)</f>
        <v>#N/A</v>
      </c>
      <c r="Q204" s="150" t="e">
        <f>VLOOKUP(J204,'사업장현황(25하)'!$A$2:$T$1836,7,FALSE)</f>
        <v>#N/A</v>
      </c>
      <c r="R204" s="150" t="e">
        <f>VLOOKUP(J204,'사업장현황(25하)'!$A$2:$T$1836,8,FALSE)</f>
        <v>#N/A</v>
      </c>
      <c r="S204" s="150" t="e">
        <f>VLOOKUP(J204,'사업장현황(25하)'!$A$2:$T$1836,9,FALSE)</f>
        <v>#N/A</v>
      </c>
      <c r="T204" s="150" t="e">
        <f>VLOOKUP(J204,'사업장현황(25하)'!$A$2:$T$1836,10,FALSE)</f>
        <v>#N/A</v>
      </c>
      <c r="U204" s="152" t="e">
        <f>VLOOKUP(J204,'사업장현황(25하)'!$A$2:$T$1836,12,FALSE)</f>
        <v>#N/A</v>
      </c>
      <c r="V204" s="217"/>
      <c r="W204" s="151"/>
      <c r="X204" s="151" t="e">
        <f>VLOOKUP(J204,'사업장현황(25하)'!$A$2:$T$1836,11,FALSE)</f>
        <v>#N/A</v>
      </c>
      <c r="Y204" s="189"/>
      <c r="Z204" s="180"/>
      <c r="AA204" s="180"/>
      <c r="AB204" s="211"/>
      <c r="AC204" s="155">
        <f t="shared" si="10"/>
        <v>0</v>
      </c>
      <c r="AD204" s="218"/>
      <c r="AE204" s="147"/>
      <c r="AF204" s="218"/>
      <c r="AG204" s="147"/>
      <c r="AH204" s="145">
        <f t="shared" si="11"/>
        <v>0</v>
      </c>
      <c r="AI204" s="156"/>
      <c r="AJ204" s="167"/>
      <c r="CE204" s="169"/>
      <c r="CU204" s="170"/>
    </row>
    <row r="205" spans="1:99" s="168" customFormat="1" ht="24.95" customHeight="1">
      <c r="A205" s="158" t="str">
        <f t="shared" si="9"/>
        <v>대-</v>
      </c>
      <c r="B205" s="150"/>
      <c r="C205" s="150"/>
      <c r="D205" s="313"/>
      <c r="E205" s="217"/>
      <c r="F205" s="217" t="str">
        <f>HLOOKUP(WEEKDAY(E205,2),data!$A$1:$G$2,2)</f>
        <v>(토)</v>
      </c>
      <c r="G205" s="150"/>
      <c r="H205" s="150"/>
      <c r="I205" s="152"/>
      <c r="J205" s="172"/>
      <c r="K205" s="150"/>
      <c r="L205" s="153" t="e">
        <f>VLOOKUP(J205,'사업장현황(25하)'!$A$2:$T$1836,13,FALSE)</f>
        <v>#N/A</v>
      </c>
      <c r="M205" s="150" t="e">
        <f>VLOOKUP(J205,'사업장현황(25하)'!$A$2:$T$1836,14,FALSE)</f>
        <v>#N/A</v>
      </c>
      <c r="N205" s="152" t="e">
        <f>VLOOKUP(J205,'사업장현황(25하)'!$A$2:$T$1836,2,FALSE)</f>
        <v>#N/A</v>
      </c>
      <c r="O205" s="152" t="e">
        <f>VLOOKUP(J205,'사업장현황(25하)'!$A$2:$T$1836,4,FALSE)</f>
        <v>#N/A</v>
      </c>
      <c r="P205" s="150" t="e">
        <f>VLOOKUP(J205,'사업장현황(25하)'!$A$2:$T$1836,6,FALSE)</f>
        <v>#N/A</v>
      </c>
      <c r="Q205" s="150" t="e">
        <f>VLOOKUP(J205,'사업장현황(25하)'!$A$2:$T$1836,7,FALSE)</f>
        <v>#N/A</v>
      </c>
      <c r="R205" s="150" t="e">
        <f>VLOOKUP(J205,'사업장현황(25하)'!$A$2:$T$1836,8,FALSE)</f>
        <v>#N/A</v>
      </c>
      <c r="S205" s="150" t="e">
        <f>VLOOKUP(J205,'사업장현황(25하)'!$A$2:$T$1836,9,FALSE)</f>
        <v>#N/A</v>
      </c>
      <c r="T205" s="150" t="e">
        <f>VLOOKUP(J205,'사업장현황(25하)'!$A$2:$T$1836,10,FALSE)</f>
        <v>#N/A</v>
      </c>
      <c r="U205" s="152" t="e">
        <f>VLOOKUP(J205,'사업장현황(25하)'!$A$2:$T$1836,12,FALSE)</f>
        <v>#N/A</v>
      </c>
      <c r="V205" s="217"/>
      <c r="W205" s="151"/>
      <c r="X205" s="151" t="e">
        <f>VLOOKUP(J205,'사업장현황(25하)'!$A$2:$T$1836,11,FALSE)</f>
        <v>#N/A</v>
      </c>
      <c r="Y205" s="189"/>
      <c r="Z205" s="180"/>
      <c r="AA205" s="180"/>
      <c r="AB205" s="211"/>
      <c r="AC205" s="155">
        <f t="shared" si="10"/>
        <v>0</v>
      </c>
      <c r="AD205" s="218"/>
      <c r="AE205" s="147"/>
      <c r="AF205" s="218"/>
      <c r="AG205" s="147"/>
      <c r="AH205" s="145">
        <f t="shared" si="11"/>
        <v>0</v>
      </c>
      <c r="AI205" s="156"/>
      <c r="AJ205" s="167"/>
      <c r="CE205" s="169"/>
      <c r="CU205" s="170"/>
    </row>
    <row r="206" spans="1:99" s="168" customFormat="1" ht="24.95" customHeight="1">
      <c r="A206" s="158" t="str">
        <f t="shared" si="9"/>
        <v>대-</v>
      </c>
      <c r="B206" s="150"/>
      <c r="C206" s="150"/>
      <c r="D206" s="313"/>
      <c r="E206" s="217"/>
      <c r="F206" s="217" t="str">
        <f>HLOOKUP(WEEKDAY(E206,2),data!$A$1:$G$2,2)</f>
        <v>(토)</v>
      </c>
      <c r="G206" s="150"/>
      <c r="H206" s="150"/>
      <c r="I206" s="152"/>
      <c r="J206" s="172"/>
      <c r="K206" s="150"/>
      <c r="L206" s="153" t="e">
        <f>VLOOKUP(J206,'사업장현황(25하)'!$A$2:$T$1836,13,FALSE)</f>
        <v>#N/A</v>
      </c>
      <c r="M206" s="150" t="e">
        <f>VLOOKUP(J206,'사업장현황(25하)'!$A$2:$T$1836,14,FALSE)</f>
        <v>#N/A</v>
      </c>
      <c r="N206" s="152" t="e">
        <f>VLOOKUP(J206,'사업장현황(25하)'!$A$2:$T$1836,2,FALSE)</f>
        <v>#N/A</v>
      </c>
      <c r="O206" s="152" t="e">
        <f>VLOOKUP(J206,'사업장현황(25하)'!$A$2:$T$1836,4,FALSE)</f>
        <v>#N/A</v>
      </c>
      <c r="P206" s="150" t="e">
        <f>VLOOKUP(J206,'사업장현황(25하)'!$A$2:$T$1836,6,FALSE)</f>
        <v>#N/A</v>
      </c>
      <c r="Q206" s="150" t="e">
        <f>VLOOKUP(J206,'사업장현황(25하)'!$A$2:$T$1836,7,FALSE)</f>
        <v>#N/A</v>
      </c>
      <c r="R206" s="150" t="e">
        <f>VLOOKUP(J206,'사업장현황(25하)'!$A$2:$T$1836,8,FALSE)</f>
        <v>#N/A</v>
      </c>
      <c r="S206" s="150" t="e">
        <f>VLOOKUP(J206,'사업장현황(25하)'!$A$2:$T$1836,9,FALSE)</f>
        <v>#N/A</v>
      </c>
      <c r="T206" s="150" t="e">
        <f>VLOOKUP(J206,'사업장현황(25하)'!$A$2:$T$1836,10,FALSE)</f>
        <v>#N/A</v>
      </c>
      <c r="U206" s="152" t="e">
        <f>VLOOKUP(J206,'사업장현황(25하)'!$A$2:$T$1836,12,FALSE)</f>
        <v>#N/A</v>
      </c>
      <c r="V206" s="217"/>
      <c r="W206" s="151"/>
      <c r="X206" s="151" t="e">
        <f>VLOOKUP(J206,'사업장현황(25하)'!$A$2:$T$1836,11,FALSE)</f>
        <v>#N/A</v>
      </c>
      <c r="Y206" s="189"/>
      <c r="Z206" s="180"/>
      <c r="AA206" s="180"/>
      <c r="AB206" s="211"/>
      <c r="AC206" s="155">
        <f t="shared" si="10"/>
        <v>0</v>
      </c>
      <c r="AD206" s="218"/>
      <c r="AE206" s="147"/>
      <c r="AF206" s="218"/>
      <c r="AG206" s="147"/>
      <c r="AH206" s="145">
        <f t="shared" si="11"/>
        <v>0</v>
      </c>
      <c r="AI206" s="156"/>
      <c r="AJ206" s="167"/>
      <c r="CE206" s="169"/>
      <c r="CU206" s="170"/>
    </row>
    <row r="207" spans="1:99" s="168" customFormat="1" ht="24.95" customHeight="1">
      <c r="A207" s="158" t="str">
        <f t="shared" si="9"/>
        <v>대-</v>
      </c>
      <c r="B207" s="150"/>
      <c r="C207" s="150"/>
      <c r="D207" s="313"/>
      <c r="E207" s="217"/>
      <c r="F207" s="217" t="str">
        <f>HLOOKUP(WEEKDAY(E207,2),data!$A$1:$G$2,2)</f>
        <v>(토)</v>
      </c>
      <c r="G207" s="150"/>
      <c r="H207" s="150"/>
      <c r="I207" s="152"/>
      <c r="J207" s="172"/>
      <c r="K207" s="150"/>
      <c r="L207" s="153" t="e">
        <f>VLOOKUP(J207,'사업장현황(25하)'!$A$2:$T$1836,13,FALSE)</f>
        <v>#N/A</v>
      </c>
      <c r="M207" s="150" t="e">
        <f>VLOOKUP(J207,'사업장현황(25하)'!$A$2:$T$1836,14,FALSE)</f>
        <v>#N/A</v>
      </c>
      <c r="N207" s="152" t="e">
        <f>VLOOKUP(J207,'사업장현황(25하)'!$A$2:$T$1836,2,FALSE)</f>
        <v>#N/A</v>
      </c>
      <c r="O207" s="152" t="e">
        <f>VLOOKUP(J207,'사업장현황(25하)'!$A$2:$T$1836,4,FALSE)</f>
        <v>#N/A</v>
      </c>
      <c r="P207" s="150" t="e">
        <f>VLOOKUP(J207,'사업장현황(25하)'!$A$2:$T$1836,6,FALSE)</f>
        <v>#N/A</v>
      </c>
      <c r="Q207" s="150" t="e">
        <f>VLOOKUP(J207,'사업장현황(25하)'!$A$2:$T$1836,7,FALSE)</f>
        <v>#N/A</v>
      </c>
      <c r="R207" s="150" t="e">
        <f>VLOOKUP(J207,'사업장현황(25하)'!$A$2:$T$1836,8,FALSE)</f>
        <v>#N/A</v>
      </c>
      <c r="S207" s="150" t="e">
        <f>VLOOKUP(J207,'사업장현황(25하)'!$A$2:$T$1836,9,FALSE)</f>
        <v>#N/A</v>
      </c>
      <c r="T207" s="150" t="e">
        <f>VLOOKUP(J207,'사업장현황(25하)'!$A$2:$T$1836,10,FALSE)</f>
        <v>#N/A</v>
      </c>
      <c r="U207" s="152" t="e">
        <f>VLOOKUP(J207,'사업장현황(25하)'!$A$2:$T$1836,12,FALSE)</f>
        <v>#N/A</v>
      </c>
      <c r="V207" s="217"/>
      <c r="W207" s="151"/>
      <c r="X207" s="151" t="e">
        <f>VLOOKUP(J207,'사업장현황(25하)'!$A$2:$T$1836,11,FALSE)</f>
        <v>#N/A</v>
      </c>
      <c r="Y207" s="179"/>
      <c r="Z207" s="180"/>
      <c r="AA207" s="180"/>
      <c r="AB207" s="211"/>
      <c r="AC207" s="155">
        <f t="shared" si="10"/>
        <v>0</v>
      </c>
      <c r="AD207" s="218"/>
      <c r="AE207" s="147"/>
      <c r="AF207" s="218"/>
      <c r="AG207" s="147"/>
      <c r="AH207" s="145">
        <f t="shared" si="11"/>
        <v>0</v>
      </c>
      <c r="AI207" s="156"/>
      <c r="AJ207" s="167"/>
      <c r="CE207" s="169"/>
      <c r="CU207" s="170"/>
    </row>
    <row r="208" spans="1:99" s="168" customFormat="1" ht="24.95" customHeight="1">
      <c r="A208" s="158" t="str">
        <f t="shared" si="9"/>
        <v>대-</v>
      </c>
      <c r="B208" s="150"/>
      <c r="C208" s="150"/>
      <c r="D208" s="313"/>
      <c r="E208" s="217"/>
      <c r="F208" s="217" t="str">
        <f>HLOOKUP(WEEKDAY(E208,2),data!$A$1:$G$2,2)</f>
        <v>(토)</v>
      </c>
      <c r="G208" s="150"/>
      <c r="H208" s="150"/>
      <c r="I208" s="152"/>
      <c r="J208" s="172"/>
      <c r="K208" s="150"/>
      <c r="L208" s="153" t="e">
        <f>VLOOKUP(J208,'사업장현황(25하)'!$A$2:$T$1836,13,FALSE)</f>
        <v>#N/A</v>
      </c>
      <c r="M208" s="150" t="e">
        <f>VLOOKUP(J208,'사업장현황(25하)'!$A$2:$T$1836,14,FALSE)</f>
        <v>#N/A</v>
      </c>
      <c r="N208" s="152" t="e">
        <f>VLOOKUP(J208,'사업장현황(25하)'!$A$2:$T$1836,2,FALSE)</f>
        <v>#N/A</v>
      </c>
      <c r="O208" s="152" t="e">
        <f>VLOOKUP(J208,'사업장현황(25하)'!$A$2:$T$1836,4,FALSE)</f>
        <v>#N/A</v>
      </c>
      <c r="P208" s="150" t="e">
        <f>VLOOKUP(J208,'사업장현황(25하)'!$A$2:$T$1836,6,FALSE)</f>
        <v>#N/A</v>
      </c>
      <c r="Q208" s="150" t="e">
        <f>VLOOKUP(J208,'사업장현황(25하)'!$A$2:$T$1836,7,FALSE)</f>
        <v>#N/A</v>
      </c>
      <c r="R208" s="150" t="e">
        <f>VLOOKUP(J208,'사업장현황(25하)'!$A$2:$T$1836,8,FALSE)</f>
        <v>#N/A</v>
      </c>
      <c r="S208" s="150" t="e">
        <f>VLOOKUP(J208,'사업장현황(25하)'!$A$2:$T$1836,9,FALSE)</f>
        <v>#N/A</v>
      </c>
      <c r="T208" s="150" t="e">
        <f>VLOOKUP(J208,'사업장현황(25하)'!$A$2:$T$1836,10,FALSE)</f>
        <v>#N/A</v>
      </c>
      <c r="U208" s="152" t="e">
        <f>VLOOKUP(J208,'사업장현황(25하)'!$A$2:$T$1836,12,FALSE)</f>
        <v>#N/A</v>
      </c>
      <c r="V208" s="217"/>
      <c r="W208" s="151"/>
      <c r="X208" s="151" t="e">
        <f>VLOOKUP(J208,'사업장현황(25하)'!$A$2:$T$1836,11,FALSE)</f>
        <v>#N/A</v>
      </c>
      <c r="Y208" s="179"/>
      <c r="Z208" s="180"/>
      <c r="AA208" s="180"/>
      <c r="AB208" s="211"/>
      <c r="AC208" s="155">
        <f t="shared" si="10"/>
        <v>0</v>
      </c>
      <c r="AD208" s="218"/>
      <c r="AE208" s="147"/>
      <c r="AF208" s="218"/>
      <c r="AG208" s="147"/>
      <c r="AH208" s="145">
        <f t="shared" si="11"/>
        <v>0</v>
      </c>
      <c r="AI208" s="156"/>
      <c r="AJ208" s="167"/>
      <c r="CE208" s="169"/>
      <c r="CU208" s="170"/>
    </row>
    <row r="209" spans="1:99" s="164" customFormat="1" ht="24.75" customHeight="1">
      <c r="A209" s="158" t="str">
        <f t="shared" si="9"/>
        <v>대-</v>
      </c>
      <c r="B209" s="150"/>
      <c r="C209" s="150"/>
      <c r="D209" s="313"/>
      <c r="E209" s="217"/>
      <c r="F209" s="217" t="str">
        <f>HLOOKUP(WEEKDAY(E209,2),data!$A$1:$G$2,2)</f>
        <v>(토)</v>
      </c>
      <c r="G209" s="150"/>
      <c r="H209" s="150"/>
      <c r="I209" s="152"/>
      <c r="J209" s="172"/>
      <c r="K209" s="150"/>
      <c r="L209" s="153" t="e">
        <f>VLOOKUP(J209,'사업장현황(25하)'!$A$2:$T$1836,13,FALSE)</f>
        <v>#N/A</v>
      </c>
      <c r="M209" s="150" t="e">
        <f>VLOOKUP(J209,'사업장현황(25하)'!$A$2:$T$1836,14,FALSE)</f>
        <v>#N/A</v>
      </c>
      <c r="N209" s="152" t="e">
        <f>VLOOKUP(J209,'사업장현황(25하)'!$A$2:$T$1836,2,FALSE)</f>
        <v>#N/A</v>
      </c>
      <c r="O209" s="152" t="e">
        <f>VLOOKUP(J209,'사업장현황(25하)'!$A$2:$T$1836,4,FALSE)</f>
        <v>#N/A</v>
      </c>
      <c r="P209" s="150" t="e">
        <f>VLOOKUP(J209,'사업장현황(25하)'!$A$2:$T$1836,6,FALSE)</f>
        <v>#N/A</v>
      </c>
      <c r="Q209" s="150" t="e">
        <f>VLOOKUP(J209,'사업장현황(25하)'!$A$2:$T$1836,7,FALSE)</f>
        <v>#N/A</v>
      </c>
      <c r="R209" s="150" t="e">
        <f>VLOOKUP(J209,'사업장현황(25하)'!$A$2:$T$1836,8,FALSE)</f>
        <v>#N/A</v>
      </c>
      <c r="S209" s="150" t="e">
        <f>VLOOKUP(J209,'사업장현황(25하)'!$A$2:$T$1836,9,FALSE)</f>
        <v>#N/A</v>
      </c>
      <c r="T209" s="150" t="e">
        <f>VLOOKUP(J209,'사업장현황(25하)'!$A$2:$T$1836,10,FALSE)</f>
        <v>#N/A</v>
      </c>
      <c r="U209" s="152" t="e">
        <f>VLOOKUP(J209,'사업장현황(25하)'!$A$2:$T$1836,12,FALSE)</f>
        <v>#N/A</v>
      </c>
      <c r="V209" s="217"/>
      <c r="W209" s="151"/>
      <c r="X209" s="151" t="e">
        <f>VLOOKUP(J209,'사업장현황(25하)'!$A$2:$T$1836,11,FALSE)</f>
        <v>#N/A</v>
      </c>
      <c r="Y209" s="189"/>
      <c r="Z209" s="180"/>
      <c r="AA209" s="180"/>
      <c r="AB209" s="211"/>
      <c r="AC209" s="155">
        <f t="shared" si="10"/>
        <v>0</v>
      </c>
      <c r="AD209" s="218"/>
      <c r="AE209" s="147"/>
      <c r="AF209" s="218"/>
      <c r="AG209" s="147"/>
      <c r="AH209" s="145">
        <f t="shared" si="11"/>
        <v>0</v>
      </c>
      <c r="AI209" s="156"/>
      <c r="AJ209" s="163"/>
      <c r="CE209" s="173"/>
      <c r="CU209" s="174"/>
    </row>
    <row r="210" spans="1:99" s="164" customFormat="1" ht="24.75" customHeight="1">
      <c r="A210" s="158" t="str">
        <f t="shared" si="9"/>
        <v>대-</v>
      </c>
      <c r="B210" s="150"/>
      <c r="C210" s="150"/>
      <c r="D210" s="313"/>
      <c r="E210" s="217"/>
      <c r="F210" s="217" t="str">
        <f>HLOOKUP(WEEKDAY(E210,2),data!$A$1:$G$2,2)</f>
        <v>(토)</v>
      </c>
      <c r="G210" s="150"/>
      <c r="H210" s="150"/>
      <c r="I210" s="152"/>
      <c r="J210" s="172"/>
      <c r="K210" s="150"/>
      <c r="L210" s="153" t="e">
        <f>VLOOKUP(J210,'사업장현황(25하)'!$A$2:$T$1836,13,FALSE)</f>
        <v>#N/A</v>
      </c>
      <c r="M210" s="150" t="e">
        <f>VLOOKUP(J210,'사업장현황(25하)'!$A$2:$T$1836,14,FALSE)</f>
        <v>#N/A</v>
      </c>
      <c r="N210" s="152" t="e">
        <f>VLOOKUP(J210,'사업장현황(25하)'!$A$2:$T$1836,2,FALSE)</f>
        <v>#N/A</v>
      </c>
      <c r="O210" s="152" t="e">
        <f>VLOOKUP(J210,'사업장현황(25하)'!$A$2:$T$1836,4,FALSE)</f>
        <v>#N/A</v>
      </c>
      <c r="P210" s="150" t="e">
        <f>VLOOKUP(J210,'사업장현황(25하)'!$A$2:$T$1836,6,FALSE)</f>
        <v>#N/A</v>
      </c>
      <c r="Q210" s="150" t="e">
        <f>VLOOKUP(J210,'사업장현황(25하)'!$A$2:$T$1836,7,FALSE)</f>
        <v>#N/A</v>
      </c>
      <c r="R210" s="150" t="e">
        <f>VLOOKUP(J210,'사업장현황(25하)'!$A$2:$T$1836,8,FALSE)</f>
        <v>#N/A</v>
      </c>
      <c r="S210" s="150" t="e">
        <f>VLOOKUP(J210,'사업장현황(25하)'!$A$2:$T$1836,9,FALSE)</f>
        <v>#N/A</v>
      </c>
      <c r="T210" s="150" t="e">
        <f>VLOOKUP(J210,'사업장현황(25하)'!$A$2:$T$1836,10,FALSE)</f>
        <v>#N/A</v>
      </c>
      <c r="U210" s="152" t="e">
        <f>VLOOKUP(J210,'사업장현황(25하)'!$A$2:$T$1836,12,FALSE)</f>
        <v>#N/A</v>
      </c>
      <c r="V210" s="217"/>
      <c r="W210" s="151"/>
      <c r="X210" s="151" t="e">
        <f>VLOOKUP(J210,'사업장현황(25하)'!$A$2:$T$1836,11,FALSE)</f>
        <v>#N/A</v>
      </c>
      <c r="Y210" s="179"/>
      <c r="Z210" s="180"/>
      <c r="AA210" s="180"/>
      <c r="AB210" s="211"/>
      <c r="AC210" s="155">
        <f t="shared" si="10"/>
        <v>0</v>
      </c>
      <c r="AD210" s="218"/>
      <c r="AE210" s="147"/>
      <c r="AF210" s="218"/>
      <c r="AG210" s="147"/>
      <c r="AH210" s="145">
        <f t="shared" si="11"/>
        <v>0</v>
      </c>
      <c r="AI210" s="156"/>
      <c r="AJ210" s="163"/>
      <c r="CE210" s="173"/>
      <c r="CU210" s="174"/>
    </row>
    <row r="211" spans="1:99" s="168" customFormat="1" ht="24.95" customHeight="1">
      <c r="A211" s="158" t="str">
        <f t="shared" si="9"/>
        <v>대-</v>
      </c>
      <c r="B211" s="150"/>
      <c r="C211" s="150"/>
      <c r="D211" s="313"/>
      <c r="E211" s="217"/>
      <c r="F211" s="217" t="str">
        <f>HLOOKUP(WEEKDAY(E211,2),data!$A$1:$G$2,2)</f>
        <v>(토)</v>
      </c>
      <c r="G211" s="150"/>
      <c r="H211" s="150"/>
      <c r="I211" s="152"/>
      <c r="J211" s="172"/>
      <c r="K211" s="150"/>
      <c r="L211" s="153" t="e">
        <f>VLOOKUP(J211,'사업장현황(25하)'!$A$2:$T$1836,13,FALSE)</f>
        <v>#N/A</v>
      </c>
      <c r="M211" s="150" t="e">
        <f>VLOOKUP(J211,'사업장현황(25하)'!$A$2:$T$1836,14,FALSE)</f>
        <v>#N/A</v>
      </c>
      <c r="N211" s="152" t="e">
        <f>VLOOKUP(J211,'사업장현황(25하)'!$A$2:$T$1836,2,FALSE)</f>
        <v>#N/A</v>
      </c>
      <c r="O211" s="152" t="e">
        <f>VLOOKUP(J211,'사업장현황(25하)'!$A$2:$T$1836,4,FALSE)</f>
        <v>#N/A</v>
      </c>
      <c r="P211" s="150" t="e">
        <f>VLOOKUP(J211,'사업장현황(25하)'!$A$2:$T$1836,6,FALSE)</f>
        <v>#N/A</v>
      </c>
      <c r="Q211" s="150" t="e">
        <f>VLOOKUP(J211,'사업장현황(25하)'!$A$2:$T$1836,7,FALSE)</f>
        <v>#N/A</v>
      </c>
      <c r="R211" s="150" t="e">
        <f>VLOOKUP(J211,'사업장현황(25하)'!$A$2:$T$1836,8,FALSE)</f>
        <v>#N/A</v>
      </c>
      <c r="S211" s="150" t="e">
        <f>VLOOKUP(J211,'사업장현황(25하)'!$A$2:$T$1836,9,FALSE)</f>
        <v>#N/A</v>
      </c>
      <c r="T211" s="150" t="e">
        <f>VLOOKUP(J211,'사업장현황(25하)'!$A$2:$T$1836,10,FALSE)</f>
        <v>#N/A</v>
      </c>
      <c r="U211" s="152" t="e">
        <f>VLOOKUP(J211,'사업장현황(25하)'!$A$2:$T$1836,12,FALSE)</f>
        <v>#N/A</v>
      </c>
      <c r="V211" s="217"/>
      <c r="W211" s="151"/>
      <c r="X211" s="151" t="e">
        <f>VLOOKUP(J211,'사업장현황(25하)'!$A$2:$T$1836,11,FALSE)</f>
        <v>#N/A</v>
      </c>
      <c r="Y211" s="151"/>
      <c r="Z211" s="155"/>
      <c r="AA211" s="155"/>
      <c r="AB211" s="211"/>
      <c r="AC211" s="155">
        <f t="shared" si="10"/>
        <v>0</v>
      </c>
      <c r="AD211" s="218"/>
      <c r="AE211" s="147"/>
      <c r="AF211" s="218"/>
      <c r="AG211" s="147"/>
      <c r="AH211" s="145">
        <f t="shared" si="11"/>
        <v>0</v>
      </c>
      <c r="AI211" s="156"/>
      <c r="AJ211" s="167"/>
      <c r="CE211" s="169"/>
      <c r="CU211" s="170"/>
    </row>
    <row r="212" spans="1:99" s="168" customFormat="1" ht="24.95" customHeight="1">
      <c r="A212" s="158" t="str">
        <f t="shared" si="9"/>
        <v>대-</v>
      </c>
      <c r="B212" s="150"/>
      <c r="C212" s="150"/>
      <c r="D212" s="313"/>
      <c r="E212" s="217"/>
      <c r="F212" s="217" t="str">
        <f>HLOOKUP(WEEKDAY(E212,2),data!$A$1:$G$2,2)</f>
        <v>(토)</v>
      </c>
      <c r="G212" s="150"/>
      <c r="H212" s="150"/>
      <c r="I212" s="152"/>
      <c r="J212" s="172"/>
      <c r="K212" s="150"/>
      <c r="L212" s="153" t="e">
        <f>VLOOKUP(J212,'사업장현황(25하)'!$A$2:$T$1836,13,FALSE)</f>
        <v>#N/A</v>
      </c>
      <c r="M212" s="150" t="e">
        <f>VLOOKUP(J212,'사업장현황(25하)'!$A$2:$T$1836,14,FALSE)</f>
        <v>#N/A</v>
      </c>
      <c r="N212" s="152" t="e">
        <f>VLOOKUP(J212,'사업장현황(25하)'!$A$2:$T$1836,2,FALSE)</f>
        <v>#N/A</v>
      </c>
      <c r="O212" s="152" t="e">
        <f>VLOOKUP(J212,'사업장현황(25하)'!$A$2:$T$1836,4,FALSE)</f>
        <v>#N/A</v>
      </c>
      <c r="P212" s="150" t="e">
        <f>VLOOKUP(J212,'사업장현황(25하)'!$A$2:$T$1836,6,FALSE)</f>
        <v>#N/A</v>
      </c>
      <c r="Q212" s="150" t="e">
        <f>VLOOKUP(J212,'사업장현황(25하)'!$A$2:$T$1836,7,FALSE)</f>
        <v>#N/A</v>
      </c>
      <c r="R212" s="150" t="e">
        <f>VLOOKUP(J212,'사업장현황(25하)'!$A$2:$T$1836,8,FALSE)</f>
        <v>#N/A</v>
      </c>
      <c r="S212" s="150" t="e">
        <f>VLOOKUP(J212,'사업장현황(25하)'!$A$2:$T$1836,9,FALSE)</f>
        <v>#N/A</v>
      </c>
      <c r="T212" s="150" t="e">
        <f>VLOOKUP(J212,'사업장현황(25하)'!$A$2:$T$1836,10,FALSE)</f>
        <v>#N/A</v>
      </c>
      <c r="U212" s="152" t="e">
        <f>VLOOKUP(J212,'사업장현황(25하)'!$A$2:$T$1836,12,FALSE)</f>
        <v>#N/A</v>
      </c>
      <c r="V212" s="217"/>
      <c r="W212" s="151"/>
      <c r="X212" s="151" t="e">
        <f>VLOOKUP(J212,'사업장현황(25하)'!$A$2:$T$1836,11,FALSE)</f>
        <v>#N/A</v>
      </c>
      <c r="Y212" s="151"/>
      <c r="Z212" s="155"/>
      <c r="AA212" s="155"/>
      <c r="AB212" s="211"/>
      <c r="AC212" s="155">
        <f t="shared" si="10"/>
        <v>0</v>
      </c>
      <c r="AD212" s="217"/>
      <c r="AE212" s="155"/>
      <c r="AF212" s="217"/>
      <c r="AG212" s="155"/>
      <c r="AH212" s="145">
        <f t="shared" si="11"/>
        <v>0</v>
      </c>
      <c r="AI212" s="156"/>
      <c r="AJ212" s="167"/>
      <c r="CE212" s="169"/>
      <c r="CU212" s="170"/>
    </row>
    <row r="213" spans="1:99" s="158" customFormat="1" ht="24.95" customHeight="1">
      <c r="A213" s="158" t="str">
        <f t="shared" si="9"/>
        <v>대-</v>
      </c>
      <c r="B213" s="150"/>
      <c r="C213" s="150"/>
      <c r="D213" s="313"/>
      <c r="E213" s="217"/>
      <c r="F213" s="217" t="str">
        <f>HLOOKUP(WEEKDAY(E213,2),data!$A$1:$G$2,2)</f>
        <v>(토)</v>
      </c>
      <c r="G213" s="150"/>
      <c r="H213" s="150"/>
      <c r="I213" s="152"/>
      <c r="J213" s="172"/>
      <c r="K213" s="150"/>
      <c r="L213" s="153" t="e">
        <f>VLOOKUP(J213,'사업장현황(25하)'!$A$2:$T$1836,13,FALSE)</f>
        <v>#N/A</v>
      </c>
      <c r="M213" s="150" t="e">
        <f>VLOOKUP(J213,'사업장현황(25하)'!$A$2:$T$1836,14,FALSE)</f>
        <v>#N/A</v>
      </c>
      <c r="N213" s="152" t="e">
        <f>VLOOKUP(J213,'사업장현황(25하)'!$A$2:$T$1836,2,FALSE)</f>
        <v>#N/A</v>
      </c>
      <c r="O213" s="152" t="e">
        <f>VLOOKUP(J213,'사업장현황(25하)'!$A$2:$T$1836,4,FALSE)</f>
        <v>#N/A</v>
      </c>
      <c r="P213" s="150" t="e">
        <f>VLOOKUP(J213,'사업장현황(25하)'!$A$2:$T$1836,6,FALSE)</f>
        <v>#N/A</v>
      </c>
      <c r="Q213" s="150" t="e">
        <f>VLOOKUP(J213,'사업장현황(25하)'!$A$2:$T$1836,7,FALSE)</f>
        <v>#N/A</v>
      </c>
      <c r="R213" s="150" t="e">
        <f>VLOOKUP(J213,'사업장현황(25하)'!$A$2:$T$1836,8,FALSE)</f>
        <v>#N/A</v>
      </c>
      <c r="S213" s="150" t="e">
        <f>VLOOKUP(J213,'사업장현황(25하)'!$A$2:$T$1836,9,FALSE)</f>
        <v>#N/A</v>
      </c>
      <c r="T213" s="150" t="e">
        <f>VLOOKUP(J213,'사업장현황(25하)'!$A$2:$T$1836,10,FALSE)</f>
        <v>#N/A</v>
      </c>
      <c r="U213" s="152" t="e">
        <f>VLOOKUP(J213,'사업장현황(25하)'!$A$2:$T$1836,12,FALSE)</f>
        <v>#N/A</v>
      </c>
      <c r="V213" s="217"/>
      <c r="W213" s="151"/>
      <c r="X213" s="151" t="e">
        <f>VLOOKUP(J213,'사업장현황(25하)'!$A$2:$T$1836,11,FALSE)</f>
        <v>#N/A</v>
      </c>
      <c r="Y213" s="151"/>
      <c r="Z213" s="155"/>
      <c r="AA213" s="155"/>
      <c r="AB213" s="211"/>
      <c r="AC213" s="155">
        <f t="shared" si="10"/>
        <v>0</v>
      </c>
      <c r="AD213" s="218"/>
      <c r="AE213" s="147"/>
      <c r="AF213" s="218"/>
      <c r="AG213" s="147"/>
      <c r="AH213" s="145">
        <f t="shared" si="11"/>
        <v>0</v>
      </c>
      <c r="AI213" s="156"/>
      <c r="AJ213" s="157"/>
      <c r="CE213" s="159"/>
      <c r="CU213" s="160"/>
    </row>
    <row r="214" spans="1:99" s="164" customFormat="1" ht="24.6" customHeight="1">
      <c r="A214" s="158" t="str">
        <f t="shared" si="9"/>
        <v>대-</v>
      </c>
      <c r="B214" s="150"/>
      <c r="C214" s="150"/>
      <c r="D214" s="313"/>
      <c r="E214" s="217"/>
      <c r="F214" s="217" t="str">
        <f>HLOOKUP(WEEKDAY(E214,2),data!$A$1:$G$2,2)</f>
        <v>(토)</v>
      </c>
      <c r="G214" s="150"/>
      <c r="H214" s="150"/>
      <c r="I214" s="152"/>
      <c r="J214" s="172"/>
      <c r="K214" s="150"/>
      <c r="L214" s="153" t="e">
        <f>VLOOKUP(J214,'사업장현황(25하)'!$A$2:$T$1836,13,FALSE)</f>
        <v>#N/A</v>
      </c>
      <c r="M214" s="150" t="e">
        <f>VLOOKUP(J214,'사업장현황(25하)'!$A$2:$T$1836,14,FALSE)</f>
        <v>#N/A</v>
      </c>
      <c r="N214" s="152" t="e">
        <f>VLOOKUP(J214,'사업장현황(25하)'!$A$2:$T$1836,2,FALSE)</f>
        <v>#N/A</v>
      </c>
      <c r="O214" s="152" t="e">
        <f>VLOOKUP(J214,'사업장현황(25하)'!$A$2:$T$1836,4,FALSE)</f>
        <v>#N/A</v>
      </c>
      <c r="P214" s="150" t="e">
        <f>VLOOKUP(J214,'사업장현황(25하)'!$A$2:$T$1836,6,FALSE)</f>
        <v>#N/A</v>
      </c>
      <c r="Q214" s="150" t="e">
        <f>VLOOKUP(J214,'사업장현황(25하)'!$A$2:$T$1836,7,FALSE)</f>
        <v>#N/A</v>
      </c>
      <c r="R214" s="150" t="e">
        <f>VLOOKUP(J214,'사업장현황(25하)'!$A$2:$T$1836,8,FALSE)</f>
        <v>#N/A</v>
      </c>
      <c r="S214" s="150" t="e">
        <f>VLOOKUP(J214,'사업장현황(25하)'!$A$2:$T$1836,9,FALSE)</f>
        <v>#N/A</v>
      </c>
      <c r="T214" s="150" t="e">
        <f>VLOOKUP(J214,'사업장현황(25하)'!$A$2:$T$1836,10,FALSE)</f>
        <v>#N/A</v>
      </c>
      <c r="U214" s="152" t="e">
        <f>VLOOKUP(J214,'사업장현황(25하)'!$A$2:$T$1836,12,FALSE)</f>
        <v>#N/A</v>
      </c>
      <c r="V214" s="217"/>
      <c r="W214" s="151"/>
      <c r="X214" s="151" t="e">
        <f>VLOOKUP(J214,'사업장현황(25하)'!$A$2:$T$1836,11,FALSE)</f>
        <v>#N/A</v>
      </c>
      <c r="Y214" s="151"/>
      <c r="Z214" s="155"/>
      <c r="AA214" s="155"/>
      <c r="AB214" s="211"/>
      <c r="AC214" s="155">
        <f t="shared" si="10"/>
        <v>0</v>
      </c>
      <c r="AD214" s="217"/>
      <c r="AE214" s="155"/>
      <c r="AF214" s="217"/>
      <c r="AG214" s="155"/>
      <c r="AH214" s="145">
        <f t="shared" si="11"/>
        <v>0</v>
      </c>
      <c r="AI214" s="156"/>
      <c r="AJ214" s="163"/>
      <c r="CE214" s="173"/>
      <c r="CU214" s="174"/>
    </row>
    <row r="215" spans="1:99" s="164" customFormat="1" ht="24.95" customHeight="1">
      <c r="A215" s="158" t="str">
        <f t="shared" si="9"/>
        <v>대-</v>
      </c>
      <c r="B215" s="150"/>
      <c r="C215" s="150"/>
      <c r="D215" s="313"/>
      <c r="E215" s="217"/>
      <c r="F215" s="217" t="str">
        <f>HLOOKUP(WEEKDAY(E215,2),data!$A$1:$G$2,2)</f>
        <v>(토)</v>
      </c>
      <c r="G215" s="150"/>
      <c r="H215" s="150"/>
      <c r="I215" s="152"/>
      <c r="J215" s="172"/>
      <c r="K215" s="150"/>
      <c r="L215" s="153" t="e">
        <f>VLOOKUP(J215,'사업장현황(25하)'!$A$2:$T$1836,13,FALSE)</f>
        <v>#N/A</v>
      </c>
      <c r="M215" s="150" t="e">
        <f>VLOOKUP(J215,'사업장현황(25하)'!$A$2:$T$1836,14,FALSE)</f>
        <v>#N/A</v>
      </c>
      <c r="N215" s="152" t="e">
        <f>VLOOKUP(J215,'사업장현황(25하)'!$A$2:$T$1836,2,FALSE)</f>
        <v>#N/A</v>
      </c>
      <c r="O215" s="152" t="e">
        <f>VLOOKUP(J215,'사업장현황(25하)'!$A$2:$T$1836,4,FALSE)</f>
        <v>#N/A</v>
      </c>
      <c r="P215" s="150" t="e">
        <f>VLOOKUP(J215,'사업장현황(25하)'!$A$2:$T$1836,6,FALSE)</f>
        <v>#N/A</v>
      </c>
      <c r="Q215" s="150" t="e">
        <f>VLOOKUP(J215,'사업장현황(25하)'!$A$2:$T$1836,7,FALSE)</f>
        <v>#N/A</v>
      </c>
      <c r="R215" s="150" t="e">
        <f>VLOOKUP(J215,'사업장현황(25하)'!$A$2:$T$1836,8,FALSE)</f>
        <v>#N/A</v>
      </c>
      <c r="S215" s="150" t="e">
        <f>VLOOKUP(J215,'사업장현황(25하)'!$A$2:$T$1836,9,FALSE)</f>
        <v>#N/A</v>
      </c>
      <c r="T215" s="150" t="e">
        <f>VLOOKUP(J215,'사업장현황(25하)'!$A$2:$T$1836,10,FALSE)</f>
        <v>#N/A</v>
      </c>
      <c r="U215" s="152" t="e">
        <f>VLOOKUP(J215,'사업장현황(25하)'!$A$2:$T$1836,12,FALSE)</f>
        <v>#N/A</v>
      </c>
      <c r="V215" s="217"/>
      <c r="W215" s="151"/>
      <c r="X215" s="151" t="e">
        <f>VLOOKUP(J215,'사업장현황(25하)'!$A$2:$T$1836,11,FALSE)</f>
        <v>#N/A</v>
      </c>
      <c r="Y215" s="151"/>
      <c r="Z215" s="155"/>
      <c r="AA215" s="155"/>
      <c r="AB215" s="211"/>
      <c r="AC215" s="155">
        <f t="shared" si="10"/>
        <v>0</v>
      </c>
      <c r="AD215" s="218"/>
      <c r="AE215" s="147"/>
      <c r="AF215" s="218"/>
      <c r="AG215" s="147"/>
      <c r="AH215" s="145">
        <f t="shared" si="11"/>
        <v>0</v>
      </c>
      <c r="AI215" s="156"/>
      <c r="AJ215" s="163"/>
    </row>
    <row r="216" spans="1:99" s="164" customFormat="1" ht="24.95" customHeight="1">
      <c r="A216" s="158" t="str">
        <f t="shared" si="9"/>
        <v>대-</v>
      </c>
      <c r="B216" s="150"/>
      <c r="C216" s="150"/>
      <c r="D216" s="313"/>
      <c r="E216" s="217"/>
      <c r="F216" s="217" t="str">
        <f>HLOOKUP(WEEKDAY(E216,2),data!$A$1:$G$2,2)</f>
        <v>(토)</v>
      </c>
      <c r="G216" s="150"/>
      <c r="H216" s="150"/>
      <c r="I216" s="152"/>
      <c r="J216" s="172"/>
      <c r="K216" s="150"/>
      <c r="L216" s="153" t="e">
        <f>VLOOKUP(J216,'사업장현황(25하)'!$A$2:$T$1836,13,FALSE)</f>
        <v>#N/A</v>
      </c>
      <c r="M216" s="150" t="e">
        <f>VLOOKUP(J216,'사업장현황(25하)'!$A$2:$T$1836,14,FALSE)</f>
        <v>#N/A</v>
      </c>
      <c r="N216" s="152" t="e">
        <f>VLOOKUP(J216,'사업장현황(25하)'!$A$2:$T$1836,2,FALSE)</f>
        <v>#N/A</v>
      </c>
      <c r="O216" s="152" t="e">
        <f>VLOOKUP(J216,'사업장현황(25하)'!$A$2:$T$1836,4,FALSE)</f>
        <v>#N/A</v>
      </c>
      <c r="P216" s="150" t="e">
        <f>VLOOKUP(J216,'사업장현황(25하)'!$A$2:$T$1836,6,FALSE)</f>
        <v>#N/A</v>
      </c>
      <c r="Q216" s="150" t="e">
        <f>VLOOKUP(J216,'사업장현황(25하)'!$A$2:$T$1836,7,FALSE)</f>
        <v>#N/A</v>
      </c>
      <c r="R216" s="150" t="e">
        <f>VLOOKUP(J216,'사업장현황(25하)'!$A$2:$T$1836,8,FALSE)</f>
        <v>#N/A</v>
      </c>
      <c r="S216" s="150" t="e">
        <f>VLOOKUP(J216,'사업장현황(25하)'!$A$2:$T$1836,9,FALSE)</f>
        <v>#N/A</v>
      </c>
      <c r="T216" s="150" t="e">
        <f>VLOOKUP(J216,'사업장현황(25하)'!$A$2:$T$1836,10,FALSE)</f>
        <v>#N/A</v>
      </c>
      <c r="U216" s="152" t="e">
        <f>VLOOKUP(J216,'사업장현황(25하)'!$A$2:$T$1836,12,FALSE)</f>
        <v>#N/A</v>
      </c>
      <c r="V216" s="217"/>
      <c r="W216" s="151"/>
      <c r="X216" s="151" t="e">
        <f>VLOOKUP(J216,'사업장현황(25하)'!$A$2:$T$1836,11,FALSE)</f>
        <v>#N/A</v>
      </c>
      <c r="Y216" s="151"/>
      <c r="Z216" s="155"/>
      <c r="AA216" s="155"/>
      <c r="AB216" s="211"/>
      <c r="AC216" s="155">
        <f t="shared" si="10"/>
        <v>0</v>
      </c>
      <c r="AD216" s="217"/>
      <c r="AE216" s="155"/>
      <c r="AF216" s="217"/>
      <c r="AG216" s="155"/>
      <c r="AH216" s="145">
        <f t="shared" si="11"/>
        <v>0</v>
      </c>
      <c r="AI216" s="156"/>
      <c r="AJ216" s="163"/>
    </row>
    <row r="217" spans="1:99" s="164" customFormat="1" ht="24.95" customHeight="1">
      <c r="A217" s="158" t="str">
        <f t="shared" si="9"/>
        <v>대-</v>
      </c>
      <c r="B217" s="150"/>
      <c r="C217" s="150"/>
      <c r="D217" s="313"/>
      <c r="E217" s="217"/>
      <c r="F217" s="217" t="str">
        <f>HLOOKUP(WEEKDAY(E217,2),data!$A$1:$G$2,2)</f>
        <v>(토)</v>
      </c>
      <c r="G217" s="150"/>
      <c r="H217" s="150"/>
      <c r="I217" s="152"/>
      <c r="J217" s="172"/>
      <c r="K217" s="150"/>
      <c r="L217" s="153" t="e">
        <f>VLOOKUP(J217,'사업장현황(25하)'!$A$2:$T$1836,13,FALSE)</f>
        <v>#N/A</v>
      </c>
      <c r="M217" s="150" t="e">
        <f>VLOOKUP(J217,'사업장현황(25하)'!$A$2:$T$1836,14,FALSE)</f>
        <v>#N/A</v>
      </c>
      <c r="N217" s="152" t="e">
        <f>VLOOKUP(J217,'사업장현황(25하)'!$A$2:$T$1836,2,FALSE)</f>
        <v>#N/A</v>
      </c>
      <c r="O217" s="152" t="e">
        <f>VLOOKUP(J217,'사업장현황(25하)'!$A$2:$T$1836,4,FALSE)</f>
        <v>#N/A</v>
      </c>
      <c r="P217" s="150" t="e">
        <f>VLOOKUP(J217,'사업장현황(25하)'!$A$2:$T$1836,6,FALSE)</f>
        <v>#N/A</v>
      </c>
      <c r="Q217" s="150" t="e">
        <f>VLOOKUP(J217,'사업장현황(25하)'!$A$2:$T$1836,7,FALSE)</f>
        <v>#N/A</v>
      </c>
      <c r="R217" s="150" t="e">
        <f>VLOOKUP(J217,'사업장현황(25하)'!$A$2:$T$1836,8,FALSE)</f>
        <v>#N/A</v>
      </c>
      <c r="S217" s="150" t="e">
        <f>VLOOKUP(J217,'사업장현황(25하)'!$A$2:$T$1836,9,FALSE)</f>
        <v>#N/A</v>
      </c>
      <c r="T217" s="150" t="e">
        <f>VLOOKUP(J217,'사업장현황(25하)'!$A$2:$T$1836,10,FALSE)</f>
        <v>#N/A</v>
      </c>
      <c r="U217" s="152" t="e">
        <f>VLOOKUP(J217,'사업장현황(25하)'!$A$2:$T$1836,12,FALSE)</f>
        <v>#N/A</v>
      </c>
      <c r="V217" s="217"/>
      <c r="W217" s="151"/>
      <c r="X217" s="151" t="e">
        <f>VLOOKUP(J217,'사업장현황(25하)'!$A$2:$T$1836,11,FALSE)</f>
        <v>#N/A</v>
      </c>
      <c r="Y217" s="151"/>
      <c r="Z217" s="155"/>
      <c r="AA217" s="155"/>
      <c r="AB217" s="211"/>
      <c r="AC217" s="155">
        <f t="shared" si="10"/>
        <v>0</v>
      </c>
      <c r="AD217" s="218"/>
      <c r="AE217" s="147"/>
      <c r="AF217" s="218"/>
      <c r="AG217" s="147"/>
      <c r="AH217" s="145">
        <f t="shared" si="11"/>
        <v>0</v>
      </c>
      <c r="AI217" s="156"/>
      <c r="AJ217" s="163"/>
    </row>
    <row r="218" spans="1:99" s="168" customFormat="1" ht="24.95" customHeight="1">
      <c r="A218" s="158" t="str">
        <f t="shared" si="9"/>
        <v>대-</v>
      </c>
      <c r="B218" s="150"/>
      <c r="C218" s="150"/>
      <c r="D218" s="313"/>
      <c r="E218" s="217"/>
      <c r="F218" s="217" t="str">
        <f>HLOOKUP(WEEKDAY(E218,2),data!$A$1:$G$2,2)</f>
        <v>(토)</v>
      </c>
      <c r="G218" s="150"/>
      <c r="H218" s="150"/>
      <c r="I218" s="152"/>
      <c r="J218" s="172"/>
      <c r="K218" s="150"/>
      <c r="L218" s="153" t="e">
        <f>VLOOKUP(J218,'사업장현황(25하)'!$A$2:$T$1836,13,FALSE)</f>
        <v>#N/A</v>
      </c>
      <c r="M218" s="150" t="e">
        <f>VLOOKUP(J218,'사업장현황(25하)'!$A$2:$T$1836,14,FALSE)</f>
        <v>#N/A</v>
      </c>
      <c r="N218" s="152" t="e">
        <f>VLOOKUP(J218,'사업장현황(25하)'!$A$2:$T$1836,2,FALSE)</f>
        <v>#N/A</v>
      </c>
      <c r="O218" s="152" t="e">
        <f>VLOOKUP(J218,'사업장현황(25하)'!$A$2:$T$1836,4,FALSE)</f>
        <v>#N/A</v>
      </c>
      <c r="P218" s="150" t="e">
        <f>VLOOKUP(J218,'사업장현황(25하)'!$A$2:$T$1836,6,FALSE)</f>
        <v>#N/A</v>
      </c>
      <c r="Q218" s="150" t="e">
        <f>VLOOKUP(J218,'사업장현황(25하)'!$A$2:$T$1836,7,FALSE)</f>
        <v>#N/A</v>
      </c>
      <c r="R218" s="150" t="e">
        <f>VLOOKUP(J218,'사업장현황(25하)'!$A$2:$T$1836,8,FALSE)</f>
        <v>#N/A</v>
      </c>
      <c r="S218" s="150" t="e">
        <f>VLOOKUP(J218,'사업장현황(25하)'!$A$2:$T$1836,9,FALSE)</f>
        <v>#N/A</v>
      </c>
      <c r="T218" s="150" t="e">
        <f>VLOOKUP(J218,'사업장현황(25하)'!$A$2:$T$1836,10,FALSE)</f>
        <v>#N/A</v>
      </c>
      <c r="U218" s="152" t="e">
        <f>VLOOKUP(J218,'사업장현황(25하)'!$A$2:$T$1836,12,FALSE)</f>
        <v>#N/A</v>
      </c>
      <c r="V218" s="217"/>
      <c r="W218" s="151"/>
      <c r="X218" s="151" t="e">
        <f>VLOOKUP(J218,'사업장현황(25하)'!$A$2:$T$1836,11,FALSE)</f>
        <v>#N/A</v>
      </c>
      <c r="Y218" s="151"/>
      <c r="Z218" s="155"/>
      <c r="AA218" s="155"/>
      <c r="AB218" s="211"/>
      <c r="AC218" s="155">
        <f t="shared" si="10"/>
        <v>0</v>
      </c>
      <c r="AD218" s="217"/>
      <c r="AE218" s="155"/>
      <c r="AF218" s="217"/>
      <c r="AG218" s="155"/>
      <c r="AH218" s="145">
        <f t="shared" si="11"/>
        <v>0</v>
      </c>
      <c r="AI218" s="161"/>
      <c r="AJ218" s="167"/>
      <c r="CE218" s="169"/>
      <c r="CU218" s="170"/>
    </row>
    <row r="219" spans="1:99" s="168" customFormat="1" ht="24.95" customHeight="1">
      <c r="A219" s="158" t="str">
        <f t="shared" si="9"/>
        <v>대-</v>
      </c>
      <c r="B219" s="150"/>
      <c r="C219" s="150"/>
      <c r="D219" s="313"/>
      <c r="E219" s="217"/>
      <c r="F219" s="217" t="str">
        <f>HLOOKUP(WEEKDAY(E219,2),data!$A$1:$G$2,2)</f>
        <v>(토)</v>
      </c>
      <c r="G219" s="150"/>
      <c r="H219" s="150"/>
      <c r="I219" s="152"/>
      <c r="J219" s="172"/>
      <c r="K219" s="150"/>
      <c r="L219" s="153" t="e">
        <f>VLOOKUP(J219,'사업장현황(25하)'!$A$2:$T$1836,13,FALSE)</f>
        <v>#N/A</v>
      </c>
      <c r="M219" s="150" t="e">
        <f>VLOOKUP(J219,'사업장현황(25하)'!$A$2:$T$1836,14,FALSE)</f>
        <v>#N/A</v>
      </c>
      <c r="N219" s="152" t="e">
        <f>VLOOKUP(J219,'사업장현황(25하)'!$A$2:$T$1836,2,FALSE)</f>
        <v>#N/A</v>
      </c>
      <c r="O219" s="152" t="e">
        <f>VLOOKUP(J219,'사업장현황(25하)'!$A$2:$T$1836,4,FALSE)</f>
        <v>#N/A</v>
      </c>
      <c r="P219" s="150" t="e">
        <f>VLOOKUP(J219,'사업장현황(25하)'!$A$2:$T$1836,6,FALSE)</f>
        <v>#N/A</v>
      </c>
      <c r="Q219" s="150" t="e">
        <f>VLOOKUP(J219,'사업장현황(25하)'!$A$2:$T$1836,7,FALSE)</f>
        <v>#N/A</v>
      </c>
      <c r="R219" s="150" t="e">
        <f>VLOOKUP(J219,'사업장현황(25하)'!$A$2:$T$1836,8,FALSE)</f>
        <v>#N/A</v>
      </c>
      <c r="S219" s="150" t="e">
        <f>VLOOKUP(J219,'사업장현황(25하)'!$A$2:$T$1836,9,FALSE)</f>
        <v>#N/A</v>
      </c>
      <c r="T219" s="150" t="e">
        <f>VLOOKUP(J219,'사업장현황(25하)'!$A$2:$T$1836,10,FALSE)</f>
        <v>#N/A</v>
      </c>
      <c r="U219" s="152" t="e">
        <f>VLOOKUP(J219,'사업장현황(25하)'!$A$2:$T$1836,12,FALSE)</f>
        <v>#N/A</v>
      </c>
      <c r="V219" s="217"/>
      <c r="W219" s="151"/>
      <c r="X219" s="151" t="e">
        <f>VLOOKUP(J219,'사업장현황(25하)'!$A$2:$T$1836,11,FALSE)</f>
        <v>#N/A</v>
      </c>
      <c r="Y219" s="151"/>
      <c r="Z219" s="155"/>
      <c r="AA219" s="155"/>
      <c r="AB219" s="211"/>
      <c r="AC219" s="155">
        <f t="shared" si="10"/>
        <v>0</v>
      </c>
      <c r="AD219" s="218"/>
      <c r="AE219" s="147"/>
      <c r="AF219" s="218"/>
      <c r="AG219" s="147"/>
      <c r="AH219" s="145">
        <f t="shared" si="11"/>
        <v>0</v>
      </c>
      <c r="AI219" s="161"/>
      <c r="AJ219" s="167"/>
      <c r="CE219" s="169"/>
      <c r="CU219" s="170"/>
    </row>
    <row r="220" spans="1:99" s="168" customFormat="1" ht="24.95" customHeight="1">
      <c r="A220" s="158" t="str">
        <f t="shared" si="9"/>
        <v>대-</v>
      </c>
      <c r="B220" s="150"/>
      <c r="C220" s="150"/>
      <c r="D220" s="313"/>
      <c r="E220" s="217"/>
      <c r="F220" s="217" t="str">
        <f>HLOOKUP(WEEKDAY(E220,2),data!$A$1:$G$2,2)</f>
        <v>(토)</v>
      </c>
      <c r="G220" s="150"/>
      <c r="H220" s="150"/>
      <c r="I220" s="152"/>
      <c r="J220" s="172"/>
      <c r="K220" s="150"/>
      <c r="L220" s="153" t="e">
        <f>VLOOKUP(J220,'사업장현황(25하)'!$A$2:$T$1836,13,FALSE)</f>
        <v>#N/A</v>
      </c>
      <c r="M220" s="150" t="e">
        <f>VLOOKUP(J220,'사업장현황(25하)'!$A$2:$T$1836,14,FALSE)</f>
        <v>#N/A</v>
      </c>
      <c r="N220" s="152" t="e">
        <f>VLOOKUP(J220,'사업장현황(25하)'!$A$2:$T$1836,2,FALSE)</f>
        <v>#N/A</v>
      </c>
      <c r="O220" s="152" t="e">
        <f>VLOOKUP(J220,'사업장현황(25하)'!$A$2:$T$1836,4,FALSE)</f>
        <v>#N/A</v>
      </c>
      <c r="P220" s="150" t="e">
        <f>VLOOKUP(J220,'사업장현황(25하)'!$A$2:$T$1836,6,FALSE)</f>
        <v>#N/A</v>
      </c>
      <c r="Q220" s="150" t="e">
        <f>VLOOKUP(J220,'사업장현황(25하)'!$A$2:$T$1836,7,FALSE)</f>
        <v>#N/A</v>
      </c>
      <c r="R220" s="150" t="e">
        <f>VLOOKUP(J220,'사업장현황(25하)'!$A$2:$T$1836,8,FALSE)</f>
        <v>#N/A</v>
      </c>
      <c r="S220" s="150" t="e">
        <f>VLOOKUP(J220,'사업장현황(25하)'!$A$2:$T$1836,9,FALSE)</f>
        <v>#N/A</v>
      </c>
      <c r="T220" s="150" t="e">
        <f>VLOOKUP(J220,'사업장현황(25하)'!$A$2:$T$1836,10,FALSE)</f>
        <v>#N/A</v>
      </c>
      <c r="U220" s="152" t="e">
        <f>VLOOKUP(J220,'사업장현황(25하)'!$A$2:$T$1836,12,FALSE)</f>
        <v>#N/A</v>
      </c>
      <c r="V220" s="217"/>
      <c r="W220" s="151"/>
      <c r="X220" s="151" t="e">
        <f>VLOOKUP(J220,'사업장현황(25하)'!$A$2:$T$1836,11,FALSE)</f>
        <v>#N/A</v>
      </c>
      <c r="Y220" s="151"/>
      <c r="Z220" s="155"/>
      <c r="AA220" s="155"/>
      <c r="AB220" s="211"/>
      <c r="AC220" s="155">
        <f t="shared" si="10"/>
        <v>0</v>
      </c>
      <c r="AD220" s="217"/>
      <c r="AE220" s="155"/>
      <c r="AF220" s="217"/>
      <c r="AG220" s="155"/>
      <c r="AH220" s="145">
        <f t="shared" si="11"/>
        <v>0</v>
      </c>
      <c r="AI220" s="161"/>
      <c r="AJ220" s="167"/>
      <c r="CE220" s="169"/>
      <c r="CU220" s="170"/>
    </row>
    <row r="221" spans="1:99" s="168" customFormat="1" ht="24.95" customHeight="1">
      <c r="A221" s="158" t="str">
        <f t="shared" si="9"/>
        <v>대-</v>
      </c>
      <c r="B221" s="150"/>
      <c r="C221" s="150"/>
      <c r="D221" s="313"/>
      <c r="E221" s="217"/>
      <c r="F221" s="217" t="str">
        <f>HLOOKUP(WEEKDAY(E221,2),data!$A$1:$G$2,2)</f>
        <v>(토)</v>
      </c>
      <c r="G221" s="150"/>
      <c r="H221" s="150"/>
      <c r="I221" s="152"/>
      <c r="J221" s="172"/>
      <c r="K221" s="150"/>
      <c r="L221" s="153" t="e">
        <f>VLOOKUP(J221,'사업장현황(25하)'!$A$2:$T$1836,13,FALSE)</f>
        <v>#N/A</v>
      </c>
      <c r="M221" s="150" t="e">
        <f>VLOOKUP(J221,'사업장현황(25하)'!$A$2:$T$1836,14,FALSE)</f>
        <v>#N/A</v>
      </c>
      <c r="N221" s="152" t="e">
        <f>VLOOKUP(J221,'사업장현황(25하)'!$A$2:$T$1836,2,FALSE)</f>
        <v>#N/A</v>
      </c>
      <c r="O221" s="152" t="e">
        <f>VLOOKUP(J221,'사업장현황(25하)'!$A$2:$T$1836,4,FALSE)</f>
        <v>#N/A</v>
      </c>
      <c r="P221" s="150" t="e">
        <f>VLOOKUP(J221,'사업장현황(25하)'!$A$2:$T$1836,6,FALSE)</f>
        <v>#N/A</v>
      </c>
      <c r="Q221" s="150" t="e">
        <f>VLOOKUP(J221,'사업장현황(25하)'!$A$2:$T$1836,7,FALSE)</f>
        <v>#N/A</v>
      </c>
      <c r="R221" s="150" t="e">
        <f>VLOOKUP(J221,'사업장현황(25하)'!$A$2:$T$1836,8,FALSE)</f>
        <v>#N/A</v>
      </c>
      <c r="S221" s="150" t="e">
        <f>VLOOKUP(J221,'사업장현황(25하)'!$A$2:$T$1836,9,FALSE)</f>
        <v>#N/A</v>
      </c>
      <c r="T221" s="150" t="e">
        <f>VLOOKUP(J221,'사업장현황(25하)'!$A$2:$T$1836,10,FALSE)</f>
        <v>#N/A</v>
      </c>
      <c r="U221" s="152" t="e">
        <f>VLOOKUP(J221,'사업장현황(25하)'!$A$2:$T$1836,12,FALSE)</f>
        <v>#N/A</v>
      </c>
      <c r="V221" s="217"/>
      <c r="W221" s="151"/>
      <c r="X221" s="151" t="e">
        <f>VLOOKUP(J221,'사업장현황(25하)'!$A$2:$T$1836,11,FALSE)</f>
        <v>#N/A</v>
      </c>
      <c r="Y221" s="151"/>
      <c r="Z221" s="155"/>
      <c r="AA221" s="155"/>
      <c r="AB221" s="211"/>
      <c r="AC221" s="155">
        <f t="shared" si="10"/>
        <v>0</v>
      </c>
      <c r="AD221" s="218"/>
      <c r="AE221" s="147"/>
      <c r="AF221" s="218"/>
      <c r="AG221" s="147"/>
      <c r="AH221" s="145">
        <f t="shared" si="11"/>
        <v>0</v>
      </c>
      <c r="AI221" s="161"/>
      <c r="AJ221" s="167"/>
      <c r="CE221" s="169"/>
      <c r="CU221" s="170"/>
    </row>
    <row r="222" spans="1:99" s="168" customFormat="1" ht="24.95" customHeight="1">
      <c r="A222" s="158" t="str">
        <f t="shared" si="9"/>
        <v>대-</v>
      </c>
      <c r="B222" s="150"/>
      <c r="C222" s="150"/>
      <c r="D222" s="313"/>
      <c r="E222" s="217"/>
      <c r="F222" s="217" t="str">
        <f>HLOOKUP(WEEKDAY(E222,2),data!$A$1:$G$2,2)</f>
        <v>(토)</v>
      </c>
      <c r="G222" s="150"/>
      <c r="H222" s="150"/>
      <c r="I222" s="152"/>
      <c r="J222" s="172"/>
      <c r="K222" s="150"/>
      <c r="L222" s="153" t="e">
        <f>VLOOKUP(J222,'사업장현황(25하)'!$A$2:$T$1836,13,FALSE)</f>
        <v>#N/A</v>
      </c>
      <c r="M222" s="150" t="e">
        <f>VLOOKUP(J222,'사업장현황(25하)'!$A$2:$T$1836,14,FALSE)</f>
        <v>#N/A</v>
      </c>
      <c r="N222" s="152" t="e">
        <f>VLOOKUP(J222,'사업장현황(25하)'!$A$2:$T$1836,2,FALSE)</f>
        <v>#N/A</v>
      </c>
      <c r="O222" s="152" t="e">
        <f>VLOOKUP(J222,'사업장현황(25하)'!$A$2:$T$1836,4,FALSE)</f>
        <v>#N/A</v>
      </c>
      <c r="P222" s="150" t="e">
        <f>VLOOKUP(J222,'사업장현황(25하)'!$A$2:$T$1836,6,FALSE)</f>
        <v>#N/A</v>
      </c>
      <c r="Q222" s="150" t="e">
        <f>VLOOKUP(J222,'사업장현황(25하)'!$A$2:$T$1836,7,FALSE)</f>
        <v>#N/A</v>
      </c>
      <c r="R222" s="150" t="e">
        <f>VLOOKUP(J222,'사업장현황(25하)'!$A$2:$T$1836,8,FALSE)</f>
        <v>#N/A</v>
      </c>
      <c r="S222" s="150" t="e">
        <f>VLOOKUP(J222,'사업장현황(25하)'!$A$2:$T$1836,9,FALSE)</f>
        <v>#N/A</v>
      </c>
      <c r="T222" s="150" t="e">
        <f>VLOOKUP(J222,'사업장현황(25하)'!$A$2:$T$1836,10,FALSE)</f>
        <v>#N/A</v>
      </c>
      <c r="U222" s="152" t="e">
        <f>VLOOKUP(J222,'사업장현황(25하)'!$A$2:$T$1836,12,FALSE)</f>
        <v>#N/A</v>
      </c>
      <c r="V222" s="217"/>
      <c r="W222" s="151"/>
      <c r="X222" s="151" t="e">
        <f>VLOOKUP(J222,'사업장현황(25하)'!$A$2:$T$1836,11,FALSE)</f>
        <v>#N/A</v>
      </c>
      <c r="Y222" s="151"/>
      <c r="Z222" s="155"/>
      <c r="AA222" s="155"/>
      <c r="AB222" s="211"/>
      <c r="AC222" s="155">
        <f t="shared" si="10"/>
        <v>0</v>
      </c>
      <c r="AD222" s="217"/>
      <c r="AE222" s="155"/>
      <c r="AF222" s="217"/>
      <c r="AG222" s="155"/>
      <c r="AH222" s="145">
        <f t="shared" si="11"/>
        <v>0</v>
      </c>
      <c r="AI222" s="161"/>
      <c r="AJ222" s="167"/>
      <c r="CE222" s="169"/>
      <c r="CU222" s="170"/>
    </row>
    <row r="223" spans="1:99" s="186" customFormat="1" ht="24.95" customHeight="1">
      <c r="A223" s="158" t="str">
        <f t="shared" si="9"/>
        <v>대-</v>
      </c>
      <c r="B223" s="150"/>
      <c r="C223" s="150"/>
      <c r="D223" s="313"/>
      <c r="E223" s="217"/>
      <c r="F223" s="217" t="str">
        <f>HLOOKUP(WEEKDAY(E223,2),data!$A$1:$G$2,2)</f>
        <v>(토)</v>
      </c>
      <c r="G223" s="150"/>
      <c r="H223" s="150"/>
      <c r="I223" s="152"/>
      <c r="J223" s="172"/>
      <c r="K223" s="150"/>
      <c r="L223" s="153" t="e">
        <f>VLOOKUP(J223,'사업장현황(25하)'!$A$2:$T$1836,13,FALSE)</f>
        <v>#N/A</v>
      </c>
      <c r="M223" s="150" t="e">
        <f>VLOOKUP(J223,'사업장현황(25하)'!$A$2:$T$1836,14,FALSE)</f>
        <v>#N/A</v>
      </c>
      <c r="N223" s="152" t="e">
        <f>VLOOKUP(J223,'사업장현황(25하)'!$A$2:$T$1836,2,FALSE)</f>
        <v>#N/A</v>
      </c>
      <c r="O223" s="152" t="e">
        <f>VLOOKUP(J223,'사업장현황(25하)'!$A$2:$T$1836,4,FALSE)</f>
        <v>#N/A</v>
      </c>
      <c r="P223" s="150" t="e">
        <f>VLOOKUP(J223,'사업장현황(25하)'!$A$2:$T$1836,6,FALSE)</f>
        <v>#N/A</v>
      </c>
      <c r="Q223" s="150" t="e">
        <f>VLOOKUP(J223,'사업장현황(25하)'!$A$2:$T$1836,7,FALSE)</f>
        <v>#N/A</v>
      </c>
      <c r="R223" s="150" t="e">
        <f>VLOOKUP(J223,'사업장현황(25하)'!$A$2:$T$1836,8,FALSE)</f>
        <v>#N/A</v>
      </c>
      <c r="S223" s="150" t="e">
        <f>VLOOKUP(J223,'사업장현황(25하)'!$A$2:$T$1836,9,FALSE)</f>
        <v>#N/A</v>
      </c>
      <c r="T223" s="150" t="e">
        <f>VLOOKUP(J223,'사업장현황(25하)'!$A$2:$T$1836,10,FALSE)</f>
        <v>#N/A</v>
      </c>
      <c r="U223" s="152" t="e">
        <f>VLOOKUP(J223,'사업장현황(25하)'!$A$2:$T$1836,12,FALSE)</f>
        <v>#N/A</v>
      </c>
      <c r="V223" s="217"/>
      <c r="W223" s="151"/>
      <c r="X223" s="151" t="e">
        <f>VLOOKUP(J223,'사업장현황(25하)'!$A$2:$T$1836,11,FALSE)</f>
        <v>#N/A</v>
      </c>
      <c r="Y223" s="151"/>
      <c r="Z223" s="155"/>
      <c r="AA223" s="155"/>
      <c r="AB223" s="211"/>
      <c r="AC223" s="155">
        <f t="shared" si="10"/>
        <v>0</v>
      </c>
      <c r="AD223" s="218"/>
      <c r="AE223" s="147"/>
      <c r="AF223" s="218"/>
      <c r="AG223" s="147"/>
      <c r="AH223" s="145">
        <f t="shared" si="11"/>
        <v>0</v>
      </c>
      <c r="AI223" s="161"/>
      <c r="AJ223" s="185"/>
      <c r="CE223" s="187"/>
      <c r="CU223" s="188"/>
    </row>
    <row r="224" spans="1:99" s="186" customFormat="1" ht="24.95" customHeight="1">
      <c r="A224" s="158" t="str">
        <f t="shared" si="9"/>
        <v>대-</v>
      </c>
      <c r="B224" s="150"/>
      <c r="C224" s="150"/>
      <c r="D224" s="313"/>
      <c r="E224" s="217"/>
      <c r="F224" s="217" t="str">
        <f>HLOOKUP(WEEKDAY(E224,2),data!$A$1:$G$2,2)</f>
        <v>(토)</v>
      </c>
      <c r="G224" s="150"/>
      <c r="H224" s="150"/>
      <c r="I224" s="152"/>
      <c r="J224" s="172"/>
      <c r="K224" s="150"/>
      <c r="L224" s="153" t="e">
        <f>VLOOKUP(J224,'사업장현황(25하)'!$A$2:$T$1836,13,FALSE)</f>
        <v>#N/A</v>
      </c>
      <c r="M224" s="150" t="e">
        <f>VLOOKUP(J224,'사업장현황(25하)'!$A$2:$T$1836,14,FALSE)</f>
        <v>#N/A</v>
      </c>
      <c r="N224" s="152" t="e">
        <f>VLOOKUP(J224,'사업장현황(25하)'!$A$2:$T$1836,2,FALSE)</f>
        <v>#N/A</v>
      </c>
      <c r="O224" s="152" t="e">
        <f>VLOOKUP(J224,'사업장현황(25하)'!$A$2:$T$1836,4,FALSE)</f>
        <v>#N/A</v>
      </c>
      <c r="P224" s="150" t="e">
        <f>VLOOKUP(J224,'사업장현황(25하)'!$A$2:$T$1836,6,FALSE)</f>
        <v>#N/A</v>
      </c>
      <c r="Q224" s="150" t="e">
        <f>VLOOKUP(J224,'사업장현황(25하)'!$A$2:$T$1836,7,FALSE)</f>
        <v>#N/A</v>
      </c>
      <c r="R224" s="150" t="e">
        <f>VLOOKUP(J224,'사업장현황(25하)'!$A$2:$T$1836,8,FALSE)</f>
        <v>#N/A</v>
      </c>
      <c r="S224" s="150" t="e">
        <f>VLOOKUP(J224,'사업장현황(25하)'!$A$2:$T$1836,9,FALSE)</f>
        <v>#N/A</v>
      </c>
      <c r="T224" s="150" t="e">
        <f>VLOOKUP(J224,'사업장현황(25하)'!$A$2:$T$1836,10,FALSE)</f>
        <v>#N/A</v>
      </c>
      <c r="U224" s="152" t="e">
        <f>VLOOKUP(J224,'사업장현황(25하)'!$A$2:$T$1836,12,FALSE)</f>
        <v>#N/A</v>
      </c>
      <c r="V224" s="217"/>
      <c r="W224" s="151"/>
      <c r="X224" s="151" t="e">
        <f>VLOOKUP(J224,'사업장현황(25하)'!$A$2:$T$1836,11,FALSE)</f>
        <v>#N/A</v>
      </c>
      <c r="Y224" s="151"/>
      <c r="Z224" s="155"/>
      <c r="AA224" s="155"/>
      <c r="AB224" s="211"/>
      <c r="AC224" s="155">
        <f t="shared" si="10"/>
        <v>0</v>
      </c>
      <c r="AD224" s="217"/>
      <c r="AE224" s="155"/>
      <c r="AF224" s="217"/>
      <c r="AG224" s="155"/>
      <c r="AH224" s="145">
        <f t="shared" si="11"/>
        <v>0</v>
      </c>
      <c r="AI224" s="161"/>
      <c r="AJ224" s="185"/>
      <c r="CE224" s="187"/>
      <c r="CU224" s="188"/>
    </row>
    <row r="225" spans="1:99" s="168" customFormat="1" ht="24.95" customHeight="1">
      <c r="A225" s="158" t="str">
        <f t="shared" si="9"/>
        <v>대-</v>
      </c>
      <c r="B225" s="150"/>
      <c r="C225" s="150"/>
      <c r="D225" s="313"/>
      <c r="E225" s="217"/>
      <c r="F225" s="217" t="str">
        <f>HLOOKUP(WEEKDAY(E225,2),data!$A$1:$G$2,2)</f>
        <v>(토)</v>
      </c>
      <c r="G225" s="150"/>
      <c r="H225" s="150"/>
      <c r="I225" s="152"/>
      <c r="J225" s="172"/>
      <c r="K225" s="150"/>
      <c r="L225" s="153" t="e">
        <f>VLOOKUP(J225,'사업장현황(25하)'!$A$2:$T$1836,13,FALSE)</f>
        <v>#N/A</v>
      </c>
      <c r="M225" s="150" t="e">
        <f>VLOOKUP(J225,'사업장현황(25하)'!$A$2:$T$1836,14,FALSE)</f>
        <v>#N/A</v>
      </c>
      <c r="N225" s="152" t="e">
        <f>VLOOKUP(J225,'사업장현황(25하)'!$A$2:$T$1836,2,FALSE)</f>
        <v>#N/A</v>
      </c>
      <c r="O225" s="152" t="e">
        <f>VLOOKUP(J225,'사업장현황(25하)'!$A$2:$T$1836,4,FALSE)</f>
        <v>#N/A</v>
      </c>
      <c r="P225" s="150" t="e">
        <f>VLOOKUP(J225,'사업장현황(25하)'!$A$2:$T$1836,6,FALSE)</f>
        <v>#N/A</v>
      </c>
      <c r="Q225" s="150" t="e">
        <f>VLOOKUP(J225,'사업장현황(25하)'!$A$2:$T$1836,7,FALSE)</f>
        <v>#N/A</v>
      </c>
      <c r="R225" s="150" t="e">
        <f>VLOOKUP(J225,'사업장현황(25하)'!$A$2:$T$1836,8,FALSE)</f>
        <v>#N/A</v>
      </c>
      <c r="S225" s="150" t="e">
        <f>VLOOKUP(J225,'사업장현황(25하)'!$A$2:$T$1836,9,FALSE)</f>
        <v>#N/A</v>
      </c>
      <c r="T225" s="150" t="e">
        <f>VLOOKUP(J225,'사업장현황(25하)'!$A$2:$T$1836,10,FALSE)</f>
        <v>#N/A</v>
      </c>
      <c r="U225" s="152" t="e">
        <f>VLOOKUP(J225,'사업장현황(25하)'!$A$2:$T$1836,12,FALSE)</f>
        <v>#N/A</v>
      </c>
      <c r="V225" s="217"/>
      <c r="W225" s="151"/>
      <c r="X225" s="151" t="e">
        <f>VLOOKUP(J225,'사업장현황(25하)'!$A$2:$T$1836,11,FALSE)</f>
        <v>#N/A</v>
      </c>
      <c r="Y225" s="151"/>
      <c r="Z225" s="155"/>
      <c r="AA225" s="155"/>
      <c r="AB225" s="211"/>
      <c r="AC225" s="155">
        <f t="shared" si="10"/>
        <v>0</v>
      </c>
      <c r="AD225" s="218"/>
      <c r="AE225" s="147"/>
      <c r="AF225" s="218"/>
      <c r="AG225" s="147"/>
      <c r="AH225" s="145">
        <f t="shared" si="11"/>
        <v>0</v>
      </c>
      <c r="AI225" s="161"/>
      <c r="AJ225" s="167"/>
      <c r="CE225" s="169"/>
      <c r="CU225" s="170"/>
    </row>
    <row r="226" spans="1:99" s="168" customFormat="1" ht="24.95" customHeight="1">
      <c r="A226" s="158" t="str">
        <f t="shared" si="9"/>
        <v>대-</v>
      </c>
      <c r="B226" s="150"/>
      <c r="C226" s="150"/>
      <c r="D226" s="313"/>
      <c r="E226" s="217"/>
      <c r="F226" s="217" t="str">
        <f>HLOOKUP(WEEKDAY(E226,2),data!$A$1:$G$2,2)</f>
        <v>(토)</v>
      </c>
      <c r="G226" s="150"/>
      <c r="H226" s="150"/>
      <c r="I226" s="152"/>
      <c r="J226" s="172"/>
      <c r="K226" s="150"/>
      <c r="L226" s="153" t="e">
        <f>VLOOKUP(J226,'사업장현황(25하)'!$A$2:$T$1836,13,FALSE)</f>
        <v>#N/A</v>
      </c>
      <c r="M226" s="150" t="e">
        <f>VLOOKUP(J226,'사업장현황(25하)'!$A$2:$T$1836,14,FALSE)</f>
        <v>#N/A</v>
      </c>
      <c r="N226" s="152" t="e">
        <f>VLOOKUP(J226,'사업장현황(25하)'!$A$2:$T$1836,2,FALSE)</f>
        <v>#N/A</v>
      </c>
      <c r="O226" s="152" t="e">
        <f>VLOOKUP(J226,'사업장현황(25하)'!$A$2:$T$1836,4,FALSE)</f>
        <v>#N/A</v>
      </c>
      <c r="P226" s="150" t="e">
        <f>VLOOKUP(J226,'사업장현황(25하)'!$A$2:$T$1836,6,FALSE)</f>
        <v>#N/A</v>
      </c>
      <c r="Q226" s="150" t="e">
        <f>VLOOKUP(J226,'사업장현황(25하)'!$A$2:$T$1836,7,FALSE)</f>
        <v>#N/A</v>
      </c>
      <c r="R226" s="150" t="e">
        <f>VLOOKUP(J226,'사업장현황(25하)'!$A$2:$T$1836,8,FALSE)</f>
        <v>#N/A</v>
      </c>
      <c r="S226" s="150" t="e">
        <f>VLOOKUP(J226,'사업장현황(25하)'!$A$2:$T$1836,9,FALSE)</f>
        <v>#N/A</v>
      </c>
      <c r="T226" s="150" t="e">
        <f>VLOOKUP(J226,'사업장현황(25하)'!$A$2:$T$1836,10,FALSE)</f>
        <v>#N/A</v>
      </c>
      <c r="U226" s="152" t="e">
        <f>VLOOKUP(J226,'사업장현황(25하)'!$A$2:$T$1836,12,FALSE)</f>
        <v>#N/A</v>
      </c>
      <c r="V226" s="217"/>
      <c r="W226" s="151"/>
      <c r="X226" s="151" t="e">
        <f>VLOOKUP(J226,'사업장현황(25하)'!$A$2:$T$1836,11,FALSE)</f>
        <v>#N/A</v>
      </c>
      <c r="Y226" s="151"/>
      <c r="Z226" s="155"/>
      <c r="AA226" s="155"/>
      <c r="AB226" s="211"/>
      <c r="AC226" s="155">
        <f t="shared" si="10"/>
        <v>0</v>
      </c>
      <c r="AD226" s="217"/>
      <c r="AE226" s="155"/>
      <c r="AF226" s="217"/>
      <c r="AG226" s="155"/>
      <c r="AH226" s="145">
        <f t="shared" si="11"/>
        <v>0</v>
      </c>
      <c r="AI226" s="161"/>
      <c r="AJ226" s="167"/>
      <c r="CE226" s="169"/>
      <c r="CU226" s="170"/>
    </row>
    <row r="227" spans="1:99" s="168" customFormat="1" ht="25.15" customHeight="1">
      <c r="A227" s="158" t="str">
        <f t="shared" si="9"/>
        <v>대-</v>
      </c>
      <c r="B227" s="150"/>
      <c r="C227" s="150"/>
      <c r="D227" s="313"/>
      <c r="E227" s="217"/>
      <c r="F227" s="217" t="str">
        <f>HLOOKUP(WEEKDAY(E227,2),data!$A$1:$G$2,2)</f>
        <v>(토)</v>
      </c>
      <c r="G227" s="150"/>
      <c r="H227" s="150"/>
      <c r="I227" s="152"/>
      <c r="J227" s="172"/>
      <c r="K227" s="150"/>
      <c r="L227" s="153" t="e">
        <f>VLOOKUP(J227,'사업장현황(25하)'!$A$2:$T$1836,13,FALSE)</f>
        <v>#N/A</v>
      </c>
      <c r="M227" s="150" t="e">
        <f>VLOOKUP(J227,'사업장현황(25하)'!$A$2:$T$1836,14,FALSE)</f>
        <v>#N/A</v>
      </c>
      <c r="N227" s="152" t="e">
        <f>VLOOKUP(J227,'사업장현황(25하)'!$A$2:$T$1836,2,FALSE)</f>
        <v>#N/A</v>
      </c>
      <c r="O227" s="152" t="e">
        <f>VLOOKUP(J227,'사업장현황(25하)'!$A$2:$T$1836,4,FALSE)</f>
        <v>#N/A</v>
      </c>
      <c r="P227" s="150" t="e">
        <f>VLOOKUP(J227,'사업장현황(25하)'!$A$2:$T$1836,6,FALSE)</f>
        <v>#N/A</v>
      </c>
      <c r="Q227" s="150" t="e">
        <f>VLOOKUP(J227,'사업장현황(25하)'!$A$2:$T$1836,7,FALSE)</f>
        <v>#N/A</v>
      </c>
      <c r="R227" s="150" t="e">
        <f>VLOOKUP(J227,'사업장현황(25하)'!$A$2:$T$1836,8,FALSE)</f>
        <v>#N/A</v>
      </c>
      <c r="S227" s="150" t="e">
        <f>VLOOKUP(J227,'사업장현황(25하)'!$A$2:$T$1836,9,FALSE)</f>
        <v>#N/A</v>
      </c>
      <c r="T227" s="150" t="e">
        <f>VLOOKUP(J227,'사업장현황(25하)'!$A$2:$T$1836,10,FALSE)</f>
        <v>#N/A</v>
      </c>
      <c r="U227" s="152" t="e">
        <f>VLOOKUP(J227,'사업장현황(25하)'!$A$2:$T$1836,12,FALSE)</f>
        <v>#N/A</v>
      </c>
      <c r="V227" s="217"/>
      <c r="W227" s="151"/>
      <c r="X227" s="151" t="e">
        <f>VLOOKUP(J227,'사업장현황(25하)'!$A$2:$T$1836,11,FALSE)</f>
        <v>#N/A</v>
      </c>
      <c r="Y227" s="151"/>
      <c r="Z227" s="155"/>
      <c r="AA227" s="155"/>
      <c r="AB227" s="211"/>
      <c r="AC227" s="155">
        <f t="shared" si="10"/>
        <v>0</v>
      </c>
      <c r="AD227" s="217"/>
      <c r="AE227" s="155"/>
      <c r="AF227" s="217"/>
      <c r="AG227" s="155"/>
      <c r="AH227" s="145">
        <f t="shared" si="11"/>
        <v>0</v>
      </c>
      <c r="AI227" s="161"/>
      <c r="AJ227" s="167"/>
      <c r="CE227" s="169"/>
      <c r="CU227" s="170"/>
    </row>
    <row r="228" spans="1:99" s="168" customFormat="1" ht="25.15" customHeight="1">
      <c r="A228" s="158" t="str">
        <f t="shared" si="9"/>
        <v>대-</v>
      </c>
      <c r="B228" s="150"/>
      <c r="C228" s="150"/>
      <c r="D228" s="313"/>
      <c r="E228" s="217"/>
      <c r="F228" s="217" t="str">
        <f>HLOOKUP(WEEKDAY(E228,2),data!$A$1:$G$2,2)</f>
        <v>(토)</v>
      </c>
      <c r="G228" s="150"/>
      <c r="H228" s="150"/>
      <c r="I228" s="152"/>
      <c r="J228" s="172"/>
      <c r="K228" s="150"/>
      <c r="L228" s="153" t="e">
        <f>VLOOKUP(J228,'사업장현황(25하)'!$A$2:$T$1836,13,FALSE)</f>
        <v>#N/A</v>
      </c>
      <c r="M228" s="150" t="e">
        <f>VLOOKUP(J228,'사업장현황(25하)'!$A$2:$T$1836,14,FALSE)</f>
        <v>#N/A</v>
      </c>
      <c r="N228" s="152" t="e">
        <f>VLOOKUP(J228,'사업장현황(25하)'!$A$2:$T$1836,2,FALSE)</f>
        <v>#N/A</v>
      </c>
      <c r="O228" s="152" t="e">
        <f>VLOOKUP(J228,'사업장현황(25하)'!$A$2:$T$1836,4,FALSE)</f>
        <v>#N/A</v>
      </c>
      <c r="P228" s="150" t="e">
        <f>VLOOKUP(J228,'사업장현황(25하)'!$A$2:$T$1836,6,FALSE)</f>
        <v>#N/A</v>
      </c>
      <c r="Q228" s="150" t="e">
        <f>VLOOKUP(J228,'사업장현황(25하)'!$A$2:$T$1836,7,FALSE)</f>
        <v>#N/A</v>
      </c>
      <c r="R228" s="150" t="e">
        <f>VLOOKUP(J228,'사업장현황(25하)'!$A$2:$T$1836,8,FALSE)</f>
        <v>#N/A</v>
      </c>
      <c r="S228" s="150" t="e">
        <f>VLOOKUP(J228,'사업장현황(25하)'!$A$2:$T$1836,9,FALSE)</f>
        <v>#N/A</v>
      </c>
      <c r="T228" s="150" t="e">
        <f>VLOOKUP(J228,'사업장현황(25하)'!$A$2:$T$1836,10,FALSE)</f>
        <v>#N/A</v>
      </c>
      <c r="U228" s="152" t="e">
        <f>VLOOKUP(J228,'사업장현황(25하)'!$A$2:$T$1836,12,FALSE)</f>
        <v>#N/A</v>
      </c>
      <c r="V228" s="217"/>
      <c r="W228" s="151"/>
      <c r="X228" s="151" t="e">
        <f>VLOOKUP(J228,'사업장현황(25하)'!$A$2:$T$1836,11,FALSE)</f>
        <v>#N/A</v>
      </c>
      <c r="Y228" s="189"/>
      <c r="Z228" s="155"/>
      <c r="AA228" s="155"/>
      <c r="AB228" s="211"/>
      <c r="AC228" s="155">
        <f t="shared" si="10"/>
        <v>0</v>
      </c>
      <c r="AD228" s="218"/>
      <c r="AE228" s="147"/>
      <c r="AF228" s="218"/>
      <c r="AG228" s="147"/>
      <c r="AH228" s="145">
        <f t="shared" si="11"/>
        <v>0</v>
      </c>
      <c r="AI228" s="161"/>
      <c r="AJ228" s="167"/>
      <c r="CE228" s="169"/>
      <c r="CU228" s="170"/>
    </row>
    <row r="229" spans="1:99" s="168" customFormat="1" ht="25.15" customHeight="1">
      <c r="A229" s="158" t="str">
        <f t="shared" si="9"/>
        <v>대-</v>
      </c>
      <c r="B229" s="150"/>
      <c r="C229" s="150"/>
      <c r="D229" s="313"/>
      <c r="E229" s="217"/>
      <c r="F229" s="217" t="str">
        <f>HLOOKUP(WEEKDAY(E229,2),data!$A$1:$G$2,2)</f>
        <v>(토)</v>
      </c>
      <c r="G229" s="150"/>
      <c r="H229" s="150"/>
      <c r="I229" s="152"/>
      <c r="J229" s="172"/>
      <c r="K229" s="150"/>
      <c r="L229" s="153" t="e">
        <f>VLOOKUP(J229,'사업장현황(25하)'!$A$2:$T$1836,13,FALSE)</f>
        <v>#N/A</v>
      </c>
      <c r="M229" s="150" t="e">
        <f>VLOOKUP(J229,'사업장현황(25하)'!$A$2:$T$1836,14,FALSE)</f>
        <v>#N/A</v>
      </c>
      <c r="N229" s="152" t="e">
        <f>VLOOKUP(J229,'사업장현황(25하)'!$A$2:$T$1836,2,FALSE)</f>
        <v>#N/A</v>
      </c>
      <c r="O229" s="152" t="e">
        <f>VLOOKUP(J229,'사업장현황(25하)'!$A$2:$T$1836,4,FALSE)</f>
        <v>#N/A</v>
      </c>
      <c r="P229" s="150" t="e">
        <f>VLOOKUP(J229,'사업장현황(25하)'!$A$2:$T$1836,6,FALSE)</f>
        <v>#N/A</v>
      </c>
      <c r="Q229" s="150" t="e">
        <f>VLOOKUP(J229,'사업장현황(25하)'!$A$2:$T$1836,7,FALSE)</f>
        <v>#N/A</v>
      </c>
      <c r="R229" s="150" t="e">
        <f>VLOOKUP(J229,'사업장현황(25하)'!$A$2:$T$1836,8,FALSE)</f>
        <v>#N/A</v>
      </c>
      <c r="S229" s="150" t="e">
        <f>VLOOKUP(J229,'사업장현황(25하)'!$A$2:$T$1836,9,FALSE)</f>
        <v>#N/A</v>
      </c>
      <c r="T229" s="150" t="e">
        <f>VLOOKUP(J229,'사업장현황(25하)'!$A$2:$T$1836,10,FALSE)</f>
        <v>#N/A</v>
      </c>
      <c r="U229" s="152" t="e">
        <f>VLOOKUP(J229,'사업장현황(25하)'!$A$2:$T$1836,12,FALSE)</f>
        <v>#N/A</v>
      </c>
      <c r="V229" s="217"/>
      <c r="W229" s="151"/>
      <c r="X229" s="151" t="e">
        <f>VLOOKUP(J229,'사업장현황(25하)'!$A$2:$T$1836,11,FALSE)</f>
        <v>#N/A</v>
      </c>
      <c r="Y229" s="189"/>
      <c r="Z229" s="155"/>
      <c r="AA229" s="155"/>
      <c r="AB229" s="211"/>
      <c r="AC229" s="155">
        <f t="shared" si="10"/>
        <v>0</v>
      </c>
      <c r="AD229" s="218"/>
      <c r="AE229" s="147"/>
      <c r="AF229" s="218"/>
      <c r="AG229" s="147"/>
      <c r="AH229" s="145">
        <f t="shared" si="11"/>
        <v>0</v>
      </c>
      <c r="AI229" s="161"/>
      <c r="AJ229" s="167"/>
      <c r="CE229" s="169"/>
      <c r="CU229" s="170"/>
    </row>
    <row r="230" spans="1:99" s="186" customFormat="1" ht="24.95" customHeight="1">
      <c r="A230" s="158" t="str">
        <f t="shared" si="9"/>
        <v>대-</v>
      </c>
      <c r="B230" s="150"/>
      <c r="C230" s="150"/>
      <c r="D230" s="313"/>
      <c r="E230" s="217"/>
      <c r="F230" s="217" t="str">
        <f>HLOOKUP(WEEKDAY(E230,2),data!$A$1:$G$2,2)</f>
        <v>(토)</v>
      </c>
      <c r="G230" s="150"/>
      <c r="H230" s="150"/>
      <c r="I230" s="152"/>
      <c r="J230" s="172"/>
      <c r="K230" s="150"/>
      <c r="L230" s="153" t="e">
        <f>VLOOKUP(J230,'사업장현황(25하)'!$A$2:$T$1836,13,FALSE)</f>
        <v>#N/A</v>
      </c>
      <c r="M230" s="150" t="e">
        <f>VLOOKUP(J230,'사업장현황(25하)'!$A$2:$T$1836,14,FALSE)</f>
        <v>#N/A</v>
      </c>
      <c r="N230" s="152" t="e">
        <f>VLOOKUP(J230,'사업장현황(25하)'!$A$2:$T$1836,2,FALSE)</f>
        <v>#N/A</v>
      </c>
      <c r="O230" s="152" t="e">
        <f>VLOOKUP(J230,'사업장현황(25하)'!$A$2:$T$1836,4,FALSE)</f>
        <v>#N/A</v>
      </c>
      <c r="P230" s="150" t="e">
        <f>VLOOKUP(J230,'사업장현황(25하)'!$A$2:$T$1836,6,FALSE)</f>
        <v>#N/A</v>
      </c>
      <c r="Q230" s="150" t="e">
        <f>VLOOKUP(J230,'사업장현황(25하)'!$A$2:$T$1836,7,FALSE)</f>
        <v>#N/A</v>
      </c>
      <c r="R230" s="150" t="e">
        <f>VLOOKUP(J230,'사업장현황(25하)'!$A$2:$T$1836,8,FALSE)</f>
        <v>#N/A</v>
      </c>
      <c r="S230" s="150" t="e">
        <f>VLOOKUP(J230,'사업장현황(25하)'!$A$2:$T$1836,9,FALSE)</f>
        <v>#N/A</v>
      </c>
      <c r="T230" s="150" t="e">
        <f>VLOOKUP(J230,'사업장현황(25하)'!$A$2:$T$1836,10,FALSE)</f>
        <v>#N/A</v>
      </c>
      <c r="U230" s="152" t="e">
        <f>VLOOKUP(J230,'사업장현황(25하)'!$A$2:$T$1836,12,FALSE)</f>
        <v>#N/A</v>
      </c>
      <c r="V230" s="217"/>
      <c r="W230" s="151"/>
      <c r="X230" s="151" t="e">
        <f>VLOOKUP(J230,'사업장현황(25하)'!$A$2:$T$1836,11,FALSE)</f>
        <v>#N/A</v>
      </c>
      <c r="Y230" s="179"/>
      <c r="Z230" s="155"/>
      <c r="AA230" s="155"/>
      <c r="AB230" s="211"/>
      <c r="AC230" s="155">
        <f t="shared" si="10"/>
        <v>0</v>
      </c>
      <c r="AD230" s="217"/>
      <c r="AE230" s="155"/>
      <c r="AF230" s="217"/>
      <c r="AG230" s="155"/>
      <c r="AH230" s="145">
        <f t="shared" si="11"/>
        <v>0</v>
      </c>
      <c r="AI230" s="161"/>
      <c r="AJ230" s="185"/>
      <c r="CE230" s="187"/>
      <c r="CU230" s="188"/>
    </row>
    <row r="231" spans="1:99" s="186" customFormat="1" ht="24.95" customHeight="1">
      <c r="A231" s="158" t="str">
        <f t="shared" si="9"/>
        <v>대-</v>
      </c>
      <c r="B231" s="150"/>
      <c r="C231" s="150"/>
      <c r="D231" s="313"/>
      <c r="E231" s="217"/>
      <c r="F231" s="217" t="str">
        <f>HLOOKUP(WEEKDAY(E231,2),data!$A$1:$G$2,2)</f>
        <v>(토)</v>
      </c>
      <c r="G231" s="150"/>
      <c r="H231" s="150"/>
      <c r="I231" s="152"/>
      <c r="J231" s="172"/>
      <c r="K231" s="150"/>
      <c r="L231" s="153" t="e">
        <f>VLOOKUP(J231,'사업장현황(25하)'!$A$2:$T$1836,13,FALSE)</f>
        <v>#N/A</v>
      </c>
      <c r="M231" s="150" t="e">
        <f>VLOOKUP(J231,'사업장현황(25하)'!$A$2:$T$1836,14,FALSE)</f>
        <v>#N/A</v>
      </c>
      <c r="N231" s="152" t="e">
        <f>VLOOKUP(J231,'사업장현황(25하)'!$A$2:$T$1836,2,FALSE)</f>
        <v>#N/A</v>
      </c>
      <c r="O231" s="152" t="e">
        <f>VLOOKUP(J231,'사업장현황(25하)'!$A$2:$T$1836,4,FALSE)</f>
        <v>#N/A</v>
      </c>
      <c r="P231" s="150" t="e">
        <f>VLOOKUP(J231,'사업장현황(25하)'!$A$2:$T$1836,6,FALSE)</f>
        <v>#N/A</v>
      </c>
      <c r="Q231" s="150" t="e">
        <f>VLOOKUP(J231,'사업장현황(25하)'!$A$2:$T$1836,7,FALSE)</f>
        <v>#N/A</v>
      </c>
      <c r="R231" s="150" t="e">
        <f>VLOOKUP(J231,'사업장현황(25하)'!$A$2:$T$1836,8,FALSE)</f>
        <v>#N/A</v>
      </c>
      <c r="S231" s="150" t="e">
        <f>VLOOKUP(J231,'사업장현황(25하)'!$A$2:$T$1836,9,FALSE)</f>
        <v>#N/A</v>
      </c>
      <c r="T231" s="150" t="e">
        <f>VLOOKUP(J231,'사업장현황(25하)'!$A$2:$T$1836,10,FALSE)</f>
        <v>#N/A</v>
      </c>
      <c r="U231" s="152" t="e">
        <f>VLOOKUP(J231,'사업장현황(25하)'!$A$2:$T$1836,12,FALSE)</f>
        <v>#N/A</v>
      </c>
      <c r="V231" s="217"/>
      <c r="W231" s="151"/>
      <c r="X231" s="151" t="e">
        <f>VLOOKUP(J231,'사업장현황(25하)'!$A$2:$T$1836,11,FALSE)</f>
        <v>#N/A</v>
      </c>
      <c r="Y231" s="189"/>
      <c r="Z231" s="155"/>
      <c r="AA231" s="155"/>
      <c r="AB231" s="211"/>
      <c r="AC231" s="155">
        <f t="shared" si="10"/>
        <v>0</v>
      </c>
      <c r="AD231" s="218"/>
      <c r="AE231" s="147"/>
      <c r="AF231" s="218"/>
      <c r="AG231" s="147"/>
      <c r="AH231" s="145">
        <f t="shared" si="11"/>
        <v>0</v>
      </c>
      <c r="AI231" s="161"/>
      <c r="AJ231" s="185"/>
      <c r="CE231" s="187"/>
      <c r="CU231" s="188"/>
    </row>
    <row r="232" spans="1:99" s="168" customFormat="1" ht="25.15" customHeight="1">
      <c r="A232" s="158" t="str">
        <f t="shared" si="9"/>
        <v>대-</v>
      </c>
      <c r="B232" s="150"/>
      <c r="C232" s="150"/>
      <c r="D232" s="313"/>
      <c r="E232" s="217"/>
      <c r="F232" s="217" t="str">
        <f>HLOOKUP(WEEKDAY(E232,2),data!$A$1:$G$2,2)</f>
        <v>(토)</v>
      </c>
      <c r="G232" s="150"/>
      <c r="H232" s="150"/>
      <c r="I232" s="152"/>
      <c r="J232" s="172"/>
      <c r="K232" s="150"/>
      <c r="L232" s="153" t="e">
        <f>VLOOKUP(J232,'사업장현황(25하)'!$A$2:$T$1836,13,FALSE)</f>
        <v>#N/A</v>
      </c>
      <c r="M232" s="150" t="e">
        <f>VLOOKUP(J232,'사업장현황(25하)'!$A$2:$T$1836,14,FALSE)</f>
        <v>#N/A</v>
      </c>
      <c r="N232" s="152" t="e">
        <f>VLOOKUP(J232,'사업장현황(25하)'!$A$2:$T$1836,2,FALSE)</f>
        <v>#N/A</v>
      </c>
      <c r="O232" s="152" t="e">
        <f>VLOOKUP(J232,'사업장현황(25하)'!$A$2:$T$1836,4,FALSE)</f>
        <v>#N/A</v>
      </c>
      <c r="P232" s="150" t="e">
        <f>VLOOKUP(J232,'사업장현황(25하)'!$A$2:$T$1836,6,FALSE)</f>
        <v>#N/A</v>
      </c>
      <c r="Q232" s="150" t="e">
        <f>VLOOKUP(J232,'사업장현황(25하)'!$A$2:$T$1836,7,FALSE)</f>
        <v>#N/A</v>
      </c>
      <c r="R232" s="150" t="e">
        <f>VLOOKUP(J232,'사업장현황(25하)'!$A$2:$T$1836,8,FALSE)</f>
        <v>#N/A</v>
      </c>
      <c r="S232" s="150" t="e">
        <f>VLOOKUP(J232,'사업장현황(25하)'!$A$2:$T$1836,9,FALSE)</f>
        <v>#N/A</v>
      </c>
      <c r="T232" s="150" t="e">
        <f>VLOOKUP(J232,'사업장현황(25하)'!$A$2:$T$1836,10,FALSE)</f>
        <v>#N/A</v>
      </c>
      <c r="U232" s="152" t="e">
        <f>VLOOKUP(J232,'사업장현황(25하)'!$A$2:$T$1836,12,FALSE)</f>
        <v>#N/A</v>
      </c>
      <c r="V232" s="217"/>
      <c r="W232" s="151"/>
      <c r="X232" s="151" t="e">
        <f>VLOOKUP(J232,'사업장현황(25하)'!$A$2:$T$1836,11,FALSE)</f>
        <v>#N/A</v>
      </c>
      <c r="Y232" s="179"/>
      <c r="Z232" s="155"/>
      <c r="AA232" s="155"/>
      <c r="AB232" s="211"/>
      <c r="AC232" s="155">
        <f t="shared" si="10"/>
        <v>0</v>
      </c>
      <c r="AD232" s="217"/>
      <c r="AE232" s="155"/>
      <c r="AF232" s="217"/>
      <c r="AG232" s="155"/>
      <c r="AH232" s="145">
        <f t="shared" si="11"/>
        <v>0</v>
      </c>
      <c r="AI232" s="161"/>
      <c r="AJ232" s="167"/>
      <c r="CE232" s="169"/>
      <c r="CU232" s="170"/>
    </row>
    <row r="233" spans="1:99" s="168" customFormat="1" ht="25.15" customHeight="1">
      <c r="A233" s="158" t="str">
        <f t="shared" si="9"/>
        <v>대-</v>
      </c>
      <c r="B233" s="150"/>
      <c r="C233" s="150"/>
      <c r="D233" s="313"/>
      <c r="E233" s="217"/>
      <c r="F233" s="217" t="str">
        <f>HLOOKUP(WEEKDAY(E233,2),data!$A$1:$G$2,2)</f>
        <v>(토)</v>
      </c>
      <c r="G233" s="150"/>
      <c r="H233" s="150"/>
      <c r="I233" s="152"/>
      <c r="J233" s="172"/>
      <c r="K233" s="150"/>
      <c r="L233" s="153" t="e">
        <f>VLOOKUP(J233,'사업장현황(25하)'!$A$2:$T$1836,13,FALSE)</f>
        <v>#N/A</v>
      </c>
      <c r="M233" s="150" t="e">
        <f>VLOOKUP(J233,'사업장현황(25하)'!$A$2:$T$1836,14,FALSE)</f>
        <v>#N/A</v>
      </c>
      <c r="N233" s="152" t="e">
        <f>VLOOKUP(J233,'사업장현황(25하)'!$A$2:$T$1836,2,FALSE)</f>
        <v>#N/A</v>
      </c>
      <c r="O233" s="152" t="e">
        <f>VLOOKUP(J233,'사업장현황(25하)'!$A$2:$T$1836,4,FALSE)</f>
        <v>#N/A</v>
      </c>
      <c r="P233" s="150" t="e">
        <f>VLOOKUP(J233,'사업장현황(25하)'!$A$2:$T$1836,6,FALSE)</f>
        <v>#N/A</v>
      </c>
      <c r="Q233" s="150" t="e">
        <f>VLOOKUP(J233,'사업장현황(25하)'!$A$2:$T$1836,7,FALSE)</f>
        <v>#N/A</v>
      </c>
      <c r="R233" s="150" t="e">
        <f>VLOOKUP(J233,'사업장현황(25하)'!$A$2:$T$1836,8,FALSE)</f>
        <v>#N/A</v>
      </c>
      <c r="S233" s="150" t="e">
        <f>VLOOKUP(J233,'사업장현황(25하)'!$A$2:$T$1836,9,FALSE)</f>
        <v>#N/A</v>
      </c>
      <c r="T233" s="150" t="e">
        <f>VLOOKUP(J233,'사업장현황(25하)'!$A$2:$T$1836,10,FALSE)</f>
        <v>#N/A</v>
      </c>
      <c r="U233" s="152" t="e">
        <f>VLOOKUP(J233,'사업장현황(25하)'!$A$2:$T$1836,12,FALSE)</f>
        <v>#N/A</v>
      </c>
      <c r="V233" s="217"/>
      <c r="W233" s="151"/>
      <c r="X233" s="151" t="e">
        <f>VLOOKUP(J233,'사업장현황(25하)'!$A$2:$T$1836,11,FALSE)</f>
        <v>#N/A</v>
      </c>
      <c r="Y233" s="189"/>
      <c r="Z233" s="155"/>
      <c r="AA233" s="155"/>
      <c r="AB233" s="211"/>
      <c r="AC233" s="155">
        <f t="shared" si="10"/>
        <v>0</v>
      </c>
      <c r="AD233" s="218"/>
      <c r="AE233" s="147"/>
      <c r="AF233" s="218"/>
      <c r="AG233" s="147"/>
      <c r="AH233" s="145">
        <f t="shared" si="11"/>
        <v>0</v>
      </c>
      <c r="AI233" s="161"/>
      <c r="AJ233" s="167"/>
      <c r="CE233" s="169"/>
      <c r="CU233" s="170"/>
    </row>
    <row r="234" spans="1:99" s="168" customFormat="1" ht="24.95" customHeight="1">
      <c r="A234" s="158" t="str">
        <f t="shared" si="9"/>
        <v>대-</v>
      </c>
      <c r="B234" s="150"/>
      <c r="C234" s="150"/>
      <c r="D234" s="313"/>
      <c r="E234" s="217"/>
      <c r="F234" s="217" t="str">
        <f>HLOOKUP(WEEKDAY(E234,2),data!$A$1:$G$2,2)</f>
        <v>(토)</v>
      </c>
      <c r="G234" s="150"/>
      <c r="H234" s="150"/>
      <c r="I234" s="152"/>
      <c r="J234" s="172"/>
      <c r="K234" s="150"/>
      <c r="L234" s="153" t="e">
        <f>VLOOKUP(J234,'사업장현황(25하)'!$A$2:$T$1836,13,FALSE)</f>
        <v>#N/A</v>
      </c>
      <c r="M234" s="150" t="e">
        <f>VLOOKUP(J234,'사업장현황(25하)'!$A$2:$T$1836,14,FALSE)</f>
        <v>#N/A</v>
      </c>
      <c r="N234" s="152" t="e">
        <f>VLOOKUP(J234,'사업장현황(25하)'!$A$2:$T$1836,2,FALSE)</f>
        <v>#N/A</v>
      </c>
      <c r="O234" s="152" t="e">
        <f>VLOOKUP(J234,'사업장현황(25하)'!$A$2:$T$1836,4,FALSE)</f>
        <v>#N/A</v>
      </c>
      <c r="P234" s="150" t="e">
        <f>VLOOKUP(J234,'사업장현황(25하)'!$A$2:$T$1836,6,FALSE)</f>
        <v>#N/A</v>
      </c>
      <c r="Q234" s="150" t="e">
        <f>VLOOKUP(J234,'사업장현황(25하)'!$A$2:$T$1836,7,FALSE)</f>
        <v>#N/A</v>
      </c>
      <c r="R234" s="150" t="e">
        <f>VLOOKUP(J234,'사업장현황(25하)'!$A$2:$T$1836,8,FALSE)</f>
        <v>#N/A</v>
      </c>
      <c r="S234" s="150" t="e">
        <f>VLOOKUP(J234,'사업장현황(25하)'!$A$2:$T$1836,9,FALSE)</f>
        <v>#N/A</v>
      </c>
      <c r="T234" s="150" t="e">
        <f>VLOOKUP(J234,'사업장현황(25하)'!$A$2:$T$1836,10,FALSE)</f>
        <v>#N/A</v>
      </c>
      <c r="U234" s="152" t="e">
        <f>VLOOKUP(J234,'사업장현황(25하)'!$A$2:$T$1836,12,FALSE)</f>
        <v>#N/A</v>
      </c>
      <c r="V234" s="217"/>
      <c r="W234" s="151"/>
      <c r="X234" s="151" t="e">
        <f>VLOOKUP(J234,'사업장현황(25하)'!$A$2:$T$1836,11,FALSE)</f>
        <v>#N/A</v>
      </c>
      <c r="Y234" s="179"/>
      <c r="Z234" s="155"/>
      <c r="AA234" s="155"/>
      <c r="AB234" s="211"/>
      <c r="AC234" s="155">
        <f t="shared" si="10"/>
        <v>0</v>
      </c>
      <c r="AD234" s="217"/>
      <c r="AE234" s="155"/>
      <c r="AF234" s="217"/>
      <c r="AG234" s="155"/>
      <c r="AH234" s="145">
        <f t="shared" si="11"/>
        <v>0</v>
      </c>
      <c r="AI234" s="161"/>
      <c r="AJ234" s="167"/>
      <c r="CE234" s="169"/>
      <c r="CU234" s="170"/>
    </row>
    <row r="235" spans="1:99" s="168" customFormat="1" ht="24.95" customHeight="1">
      <c r="A235" s="158" t="str">
        <f t="shared" si="9"/>
        <v>대-</v>
      </c>
      <c r="B235" s="150"/>
      <c r="C235" s="150"/>
      <c r="D235" s="313"/>
      <c r="E235" s="217"/>
      <c r="F235" s="217" t="str">
        <f>HLOOKUP(WEEKDAY(E235,2),data!$A$1:$G$2,2)</f>
        <v>(토)</v>
      </c>
      <c r="G235" s="150"/>
      <c r="H235" s="150"/>
      <c r="I235" s="152"/>
      <c r="J235" s="172"/>
      <c r="K235" s="150"/>
      <c r="L235" s="153" t="e">
        <f>VLOOKUP(J235,'사업장현황(25하)'!$A$2:$T$1836,13,FALSE)</f>
        <v>#N/A</v>
      </c>
      <c r="M235" s="150" t="e">
        <f>VLOOKUP(J235,'사업장현황(25하)'!$A$2:$T$1836,14,FALSE)</f>
        <v>#N/A</v>
      </c>
      <c r="N235" s="152" t="e">
        <f>VLOOKUP(J235,'사업장현황(25하)'!$A$2:$T$1836,2,FALSE)</f>
        <v>#N/A</v>
      </c>
      <c r="O235" s="152" t="e">
        <f>VLOOKUP(J235,'사업장현황(25하)'!$A$2:$T$1836,4,FALSE)</f>
        <v>#N/A</v>
      </c>
      <c r="P235" s="150" t="e">
        <f>VLOOKUP(J235,'사업장현황(25하)'!$A$2:$T$1836,6,FALSE)</f>
        <v>#N/A</v>
      </c>
      <c r="Q235" s="150" t="e">
        <f>VLOOKUP(J235,'사업장현황(25하)'!$A$2:$T$1836,7,FALSE)</f>
        <v>#N/A</v>
      </c>
      <c r="R235" s="150" t="e">
        <f>VLOOKUP(J235,'사업장현황(25하)'!$A$2:$T$1836,8,FALSE)</f>
        <v>#N/A</v>
      </c>
      <c r="S235" s="150" t="e">
        <f>VLOOKUP(J235,'사업장현황(25하)'!$A$2:$T$1836,9,FALSE)</f>
        <v>#N/A</v>
      </c>
      <c r="T235" s="150" t="e">
        <f>VLOOKUP(J235,'사업장현황(25하)'!$A$2:$T$1836,10,FALSE)</f>
        <v>#N/A</v>
      </c>
      <c r="U235" s="152" t="e">
        <f>VLOOKUP(J235,'사업장현황(25하)'!$A$2:$T$1836,12,FALSE)</f>
        <v>#N/A</v>
      </c>
      <c r="V235" s="217"/>
      <c r="W235" s="151"/>
      <c r="X235" s="151" t="e">
        <f>VLOOKUP(J235,'사업장현황(25하)'!$A$2:$T$1836,11,FALSE)</f>
        <v>#N/A</v>
      </c>
      <c r="Y235" s="151"/>
      <c r="Z235" s="155"/>
      <c r="AA235" s="155"/>
      <c r="AB235" s="211"/>
      <c r="AC235" s="155">
        <f t="shared" si="10"/>
        <v>0</v>
      </c>
      <c r="AD235" s="217"/>
      <c r="AE235" s="155"/>
      <c r="AF235" s="217"/>
      <c r="AG235" s="155"/>
      <c r="AH235" s="145">
        <f t="shared" si="11"/>
        <v>0</v>
      </c>
      <c r="AI235" s="161"/>
      <c r="AJ235" s="167"/>
      <c r="CE235" s="169"/>
      <c r="CU235" s="170"/>
    </row>
    <row r="236" spans="1:99" s="168" customFormat="1" ht="24.95" customHeight="1">
      <c r="A236" s="158" t="str">
        <f t="shared" si="9"/>
        <v>대-</v>
      </c>
      <c r="B236" s="150"/>
      <c r="C236" s="150"/>
      <c r="D236" s="313"/>
      <c r="E236" s="217"/>
      <c r="F236" s="217" t="str">
        <f>HLOOKUP(WEEKDAY(E236,2),data!$A$1:$G$2,2)</f>
        <v>(토)</v>
      </c>
      <c r="G236" s="150"/>
      <c r="H236" s="150"/>
      <c r="I236" s="152"/>
      <c r="J236" s="172"/>
      <c r="K236" s="150"/>
      <c r="L236" s="153" t="e">
        <f>VLOOKUP(J236,'사업장현황(25하)'!$A$2:$T$1836,13,FALSE)</f>
        <v>#N/A</v>
      </c>
      <c r="M236" s="150" t="e">
        <f>VLOOKUP(J236,'사업장현황(25하)'!$A$2:$T$1836,14,FALSE)</f>
        <v>#N/A</v>
      </c>
      <c r="N236" s="152" t="e">
        <f>VLOOKUP(J236,'사업장현황(25하)'!$A$2:$T$1836,2,FALSE)</f>
        <v>#N/A</v>
      </c>
      <c r="O236" s="152" t="e">
        <f>VLOOKUP(J236,'사업장현황(25하)'!$A$2:$T$1836,4,FALSE)</f>
        <v>#N/A</v>
      </c>
      <c r="P236" s="150" t="e">
        <f>VLOOKUP(J236,'사업장현황(25하)'!$A$2:$T$1836,6,FALSE)</f>
        <v>#N/A</v>
      </c>
      <c r="Q236" s="150" t="e">
        <f>VLOOKUP(J236,'사업장현황(25하)'!$A$2:$T$1836,7,FALSE)</f>
        <v>#N/A</v>
      </c>
      <c r="R236" s="150" t="e">
        <f>VLOOKUP(J236,'사업장현황(25하)'!$A$2:$T$1836,8,FALSE)</f>
        <v>#N/A</v>
      </c>
      <c r="S236" s="150" t="e">
        <f>VLOOKUP(J236,'사업장현황(25하)'!$A$2:$T$1836,9,FALSE)</f>
        <v>#N/A</v>
      </c>
      <c r="T236" s="150" t="e">
        <f>VLOOKUP(J236,'사업장현황(25하)'!$A$2:$T$1836,10,FALSE)</f>
        <v>#N/A</v>
      </c>
      <c r="U236" s="152" t="e">
        <f>VLOOKUP(J236,'사업장현황(25하)'!$A$2:$T$1836,12,FALSE)</f>
        <v>#N/A</v>
      </c>
      <c r="V236" s="217"/>
      <c r="W236" s="151"/>
      <c r="X236" s="151" t="e">
        <f>VLOOKUP(J236,'사업장현황(25하)'!$A$2:$T$1836,11,FALSE)</f>
        <v>#N/A</v>
      </c>
      <c r="Y236" s="189"/>
      <c r="Z236" s="155"/>
      <c r="AA236" s="155"/>
      <c r="AB236" s="211"/>
      <c r="AC236" s="155">
        <f t="shared" si="10"/>
        <v>0</v>
      </c>
      <c r="AD236" s="217"/>
      <c r="AE236" s="155"/>
      <c r="AF236" s="217"/>
      <c r="AG236" s="155"/>
      <c r="AH236" s="145">
        <f t="shared" si="11"/>
        <v>0</v>
      </c>
      <c r="AI236" s="161"/>
      <c r="AJ236" s="167"/>
      <c r="CE236" s="169"/>
      <c r="CU236" s="170"/>
    </row>
    <row r="237" spans="1:99" s="168" customFormat="1" ht="24.95" customHeight="1">
      <c r="A237" s="158" t="str">
        <f t="shared" si="9"/>
        <v>대-</v>
      </c>
      <c r="B237" s="150"/>
      <c r="C237" s="150"/>
      <c r="D237" s="313"/>
      <c r="E237" s="217"/>
      <c r="F237" s="217" t="str">
        <f>HLOOKUP(WEEKDAY(E237,2),data!$A$1:$G$2,2)</f>
        <v>(토)</v>
      </c>
      <c r="G237" s="150"/>
      <c r="H237" s="150"/>
      <c r="I237" s="152"/>
      <c r="J237" s="172"/>
      <c r="K237" s="150"/>
      <c r="L237" s="153" t="e">
        <f>VLOOKUP(J237,'사업장현황(25하)'!$A$2:$T$1836,13,FALSE)</f>
        <v>#N/A</v>
      </c>
      <c r="M237" s="150" t="e">
        <f>VLOOKUP(J237,'사업장현황(25하)'!$A$2:$T$1836,14,FALSE)</f>
        <v>#N/A</v>
      </c>
      <c r="N237" s="152" t="e">
        <f>VLOOKUP(J237,'사업장현황(25하)'!$A$2:$T$1836,2,FALSE)</f>
        <v>#N/A</v>
      </c>
      <c r="O237" s="152" t="e">
        <f>VLOOKUP(J237,'사업장현황(25하)'!$A$2:$T$1836,4,FALSE)</f>
        <v>#N/A</v>
      </c>
      <c r="P237" s="150" t="e">
        <f>VLOOKUP(J237,'사업장현황(25하)'!$A$2:$T$1836,6,FALSE)</f>
        <v>#N/A</v>
      </c>
      <c r="Q237" s="150" t="e">
        <f>VLOOKUP(J237,'사업장현황(25하)'!$A$2:$T$1836,7,FALSE)</f>
        <v>#N/A</v>
      </c>
      <c r="R237" s="150" t="e">
        <f>VLOOKUP(J237,'사업장현황(25하)'!$A$2:$T$1836,8,FALSE)</f>
        <v>#N/A</v>
      </c>
      <c r="S237" s="150" t="e">
        <f>VLOOKUP(J237,'사업장현황(25하)'!$A$2:$T$1836,9,FALSE)</f>
        <v>#N/A</v>
      </c>
      <c r="T237" s="150" t="e">
        <f>VLOOKUP(J237,'사업장현황(25하)'!$A$2:$T$1836,10,FALSE)</f>
        <v>#N/A</v>
      </c>
      <c r="U237" s="152" t="e">
        <f>VLOOKUP(J237,'사업장현황(25하)'!$A$2:$T$1836,12,FALSE)</f>
        <v>#N/A</v>
      </c>
      <c r="V237" s="217"/>
      <c r="W237" s="151"/>
      <c r="X237" s="151" t="e">
        <f>VLOOKUP(J237,'사업장현황(25하)'!$A$2:$T$1836,11,FALSE)</f>
        <v>#N/A</v>
      </c>
      <c r="Y237" s="151"/>
      <c r="Z237" s="155"/>
      <c r="AA237" s="155"/>
      <c r="AB237" s="211"/>
      <c r="AC237" s="155">
        <f t="shared" si="10"/>
        <v>0</v>
      </c>
      <c r="AD237" s="217"/>
      <c r="AE237" s="155"/>
      <c r="AF237" s="217"/>
      <c r="AG237" s="155"/>
      <c r="AH237" s="145">
        <f t="shared" si="11"/>
        <v>0</v>
      </c>
      <c r="AI237" s="161"/>
      <c r="AJ237" s="167"/>
      <c r="CE237" s="169"/>
      <c r="CU237" s="170"/>
    </row>
    <row r="238" spans="1:99" s="164" customFormat="1" ht="24.95" customHeight="1">
      <c r="A238" s="158" t="str">
        <f t="shared" si="9"/>
        <v>대-</v>
      </c>
      <c r="B238" s="150"/>
      <c r="C238" s="150"/>
      <c r="D238" s="313"/>
      <c r="E238" s="217"/>
      <c r="F238" s="217" t="str">
        <f>HLOOKUP(WEEKDAY(E238,2),data!$A$1:$G$2,2)</f>
        <v>(토)</v>
      </c>
      <c r="G238" s="150"/>
      <c r="H238" s="150"/>
      <c r="I238" s="152"/>
      <c r="J238" s="172"/>
      <c r="K238" s="150"/>
      <c r="L238" s="153" t="e">
        <f>VLOOKUP(J238,'사업장현황(25하)'!$A$2:$T$1836,13,FALSE)</f>
        <v>#N/A</v>
      </c>
      <c r="M238" s="150" t="e">
        <f>VLOOKUP(J238,'사업장현황(25하)'!$A$2:$T$1836,14,FALSE)</f>
        <v>#N/A</v>
      </c>
      <c r="N238" s="152" t="e">
        <f>VLOOKUP(J238,'사업장현황(25하)'!$A$2:$T$1836,2,FALSE)</f>
        <v>#N/A</v>
      </c>
      <c r="O238" s="152" t="e">
        <f>VLOOKUP(J238,'사업장현황(25하)'!$A$2:$T$1836,4,FALSE)</f>
        <v>#N/A</v>
      </c>
      <c r="P238" s="150" t="e">
        <f>VLOOKUP(J238,'사업장현황(25하)'!$A$2:$T$1836,6,FALSE)</f>
        <v>#N/A</v>
      </c>
      <c r="Q238" s="150" t="e">
        <f>VLOOKUP(J238,'사업장현황(25하)'!$A$2:$T$1836,7,FALSE)</f>
        <v>#N/A</v>
      </c>
      <c r="R238" s="150" t="e">
        <f>VLOOKUP(J238,'사업장현황(25하)'!$A$2:$T$1836,8,FALSE)</f>
        <v>#N/A</v>
      </c>
      <c r="S238" s="150" t="e">
        <f>VLOOKUP(J238,'사업장현황(25하)'!$A$2:$T$1836,9,FALSE)</f>
        <v>#N/A</v>
      </c>
      <c r="T238" s="150" t="e">
        <f>VLOOKUP(J238,'사업장현황(25하)'!$A$2:$T$1836,10,FALSE)</f>
        <v>#N/A</v>
      </c>
      <c r="U238" s="152" t="e">
        <f>VLOOKUP(J238,'사업장현황(25하)'!$A$2:$T$1836,12,FALSE)</f>
        <v>#N/A</v>
      </c>
      <c r="V238" s="217"/>
      <c r="W238" s="151"/>
      <c r="X238" s="151" t="e">
        <f>VLOOKUP(J238,'사업장현황(25하)'!$A$2:$T$1836,11,FALSE)</f>
        <v>#N/A</v>
      </c>
      <c r="Y238" s="189"/>
      <c r="Z238" s="155"/>
      <c r="AA238" s="155"/>
      <c r="AB238" s="211"/>
      <c r="AC238" s="155">
        <f t="shared" si="10"/>
        <v>0</v>
      </c>
      <c r="AD238" s="217"/>
      <c r="AE238" s="155"/>
      <c r="AF238" s="217"/>
      <c r="AG238" s="155"/>
      <c r="AH238" s="145">
        <f t="shared" si="11"/>
        <v>0</v>
      </c>
      <c r="AI238" s="161"/>
      <c r="AJ238" s="163"/>
      <c r="CE238" s="173"/>
      <c r="CU238" s="174"/>
    </row>
    <row r="239" spans="1:99" s="164" customFormat="1" ht="24.95" customHeight="1">
      <c r="A239" s="158" t="str">
        <f t="shared" si="9"/>
        <v>대-</v>
      </c>
      <c r="B239" s="150"/>
      <c r="C239" s="150"/>
      <c r="D239" s="313"/>
      <c r="E239" s="217"/>
      <c r="F239" s="217" t="str">
        <f>HLOOKUP(WEEKDAY(E239,2),data!$A$1:$G$2,2)</f>
        <v>(토)</v>
      </c>
      <c r="G239" s="150"/>
      <c r="H239" s="150"/>
      <c r="I239" s="152"/>
      <c r="J239" s="172"/>
      <c r="K239" s="150"/>
      <c r="L239" s="153" t="e">
        <f>VLOOKUP(J239,'사업장현황(25하)'!$A$2:$T$1836,13,FALSE)</f>
        <v>#N/A</v>
      </c>
      <c r="M239" s="150" t="e">
        <f>VLOOKUP(J239,'사업장현황(25하)'!$A$2:$T$1836,14,FALSE)</f>
        <v>#N/A</v>
      </c>
      <c r="N239" s="152" t="e">
        <f>VLOOKUP(J239,'사업장현황(25하)'!$A$2:$T$1836,2,FALSE)</f>
        <v>#N/A</v>
      </c>
      <c r="O239" s="152" t="e">
        <f>VLOOKUP(J239,'사업장현황(25하)'!$A$2:$T$1836,4,FALSE)</f>
        <v>#N/A</v>
      </c>
      <c r="P239" s="150" t="e">
        <f>VLOOKUP(J239,'사업장현황(25하)'!$A$2:$T$1836,6,FALSE)</f>
        <v>#N/A</v>
      </c>
      <c r="Q239" s="150" t="e">
        <f>VLOOKUP(J239,'사업장현황(25하)'!$A$2:$T$1836,7,FALSE)</f>
        <v>#N/A</v>
      </c>
      <c r="R239" s="150" t="e">
        <f>VLOOKUP(J239,'사업장현황(25하)'!$A$2:$T$1836,8,FALSE)</f>
        <v>#N/A</v>
      </c>
      <c r="S239" s="150" t="e">
        <f>VLOOKUP(J239,'사업장현황(25하)'!$A$2:$T$1836,9,FALSE)</f>
        <v>#N/A</v>
      </c>
      <c r="T239" s="150" t="e">
        <f>VLOOKUP(J239,'사업장현황(25하)'!$A$2:$T$1836,10,FALSE)</f>
        <v>#N/A</v>
      </c>
      <c r="U239" s="152" t="e">
        <f>VLOOKUP(J239,'사업장현황(25하)'!$A$2:$T$1836,12,FALSE)</f>
        <v>#N/A</v>
      </c>
      <c r="V239" s="217"/>
      <c r="W239" s="151"/>
      <c r="X239" s="151" t="e">
        <f>VLOOKUP(J239,'사업장현황(25하)'!$A$2:$T$1836,11,FALSE)</f>
        <v>#N/A</v>
      </c>
      <c r="Y239" s="151"/>
      <c r="Z239" s="155"/>
      <c r="AA239" s="155"/>
      <c r="AB239" s="211"/>
      <c r="AC239" s="155">
        <f t="shared" si="10"/>
        <v>0</v>
      </c>
      <c r="AD239" s="217"/>
      <c r="AE239" s="155"/>
      <c r="AF239" s="217"/>
      <c r="AG239" s="155"/>
      <c r="AH239" s="145">
        <f t="shared" si="11"/>
        <v>0</v>
      </c>
      <c r="AI239" s="161"/>
      <c r="AJ239" s="163"/>
      <c r="CE239" s="173"/>
      <c r="CU239" s="174"/>
    </row>
    <row r="240" spans="1:99" s="168" customFormat="1" ht="24.95" customHeight="1">
      <c r="A240" s="158" t="str">
        <f t="shared" si="9"/>
        <v>대-</v>
      </c>
      <c r="B240" s="150"/>
      <c r="C240" s="150"/>
      <c r="D240" s="313"/>
      <c r="E240" s="217"/>
      <c r="F240" s="217" t="str">
        <f>HLOOKUP(WEEKDAY(E240,2),data!$A$1:$G$2,2)</f>
        <v>(토)</v>
      </c>
      <c r="G240" s="150"/>
      <c r="H240" s="150"/>
      <c r="I240" s="152"/>
      <c r="J240" s="172"/>
      <c r="K240" s="150"/>
      <c r="L240" s="153" t="e">
        <f>VLOOKUP(J240,'사업장현황(25하)'!$A$2:$T$1836,13,FALSE)</f>
        <v>#N/A</v>
      </c>
      <c r="M240" s="150" t="e">
        <f>VLOOKUP(J240,'사업장현황(25하)'!$A$2:$T$1836,14,FALSE)</f>
        <v>#N/A</v>
      </c>
      <c r="N240" s="152" t="e">
        <f>VLOOKUP(J240,'사업장현황(25하)'!$A$2:$T$1836,2,FALSE)</f>
        <v>#N/A</v>
      </c>
      <c r="O240" s="152" t="e">
        <f>VLOOKUP(J240,'사업장현황(25하)'!$A$2:$T$1836,4,FALSE)</f>
        <v>#N/A</v>
      </c>
      <c r="P240" s="150" t="e">
        <f>VLOOKUP(J240,'사업장현황(25하)'!$A$2:$T$1836,6,FALSE)</f>
        <v>#N/A</v>
      </c>
      <c r="Q240" s="150" t="e">
        <f>VLOOKUP(J240,'사업장현황(25하)'!$A$2:$T$1836,7,FALSE)</f>
        <v>#N/A</v>
      </c>
      <c r="R240" s="150" t="e">
        <f>VLOOKUP(J240,'사업장현황(25하)'!$A$2:$T$1836,8,FALSE)</f>
        <v>#N/A</v>
      </c>
      <c r="S240" s="150" t="e">
        <f>VLOOKUP(J240,'사업장현황(25하)'!$A$2:$T$1836,9,FALSE)</f>
        <v>#N/A</v>
      </c>
      <c r="T240" s="150" t="e">
        <f>VLOOKUP(J240,'사업장현황(25하)'!$A$2:$T$1836,10,FALSE)</f>
        <v>#N/A</v>
      </c>
      <c r="U240" s="152" t="e">
        <f>VLOOKUP(J240,'사업장현황(25하)'!$A$2:$T$1836,12,FALSE)</f>
        <v>#N/A</v>
      </c>
      <c r="V240" s="217"/>
      <c r="W240" s="151"/>
      <c r="X240" s="151" t="e">
        <f>VLOOKUP(J240,'사업장현황(25하)'!$A$2:$T$1836,11,FALSE)</f>
        <v>#N/A</v>
      </c>
      <c r="Y240" s="189"/>
      <c r="Z240" s="155"/>
      <c r="AA240" s="155"/>
      <c r="AB240" s="211"/>
      <c r="AC240" s="155">
        <f t="shared" si="10"/>
        <v>0</v>
      </c>
      <c r="AD240" s="217"/>
      <c r="AE240" s="155"/>
      <c r="AF240" s="217"/>
      <c r="AG240" s="155"/>
      <c r="AH240" s="145">
        <f t="shared" si="11"/>
        <v>0</v>
      </c>
      <c r="AI240" s="161"/>
      <c r="AJ240" s="167"/>
      <c r="CE240" s="169"/>
      <c r="CU240" s="170"/>
    </row>
    <row r="241" spans="1:99" s="168" customFormat="1" ht="24.95" customHeight="1">
      <c r="A241" s="158" t="str">
        <f t="shared" si="9"/>
        <v>대-</v>
      </c>
      <c r="B241" s="150"/>
      <c r="C241" s="150"/>
      <c r="D241" s="313"/>
      <c r="E241" s="217"/>
      <c r="F241" s="217" t="str">
        <f>HLOOKUP(WEEKDAY(E241,2),data!$A$1:$G$2,2)</f>
        <v>(토)</v>
      </c>
      <c r="G241" s="150"/>
      <c r="H241" s="150"/>
      <c r="I241" s="152"/>
      <c r="J241" s="172"/>
      <c r="K241" s="150"/>
      <c r="L241" s="153" t="e">
        <f>VLOOKUP(J241,'사업장현황(25하)'!$A$2:$T$1836,13,FALSE)</f>
        <v>#N/A</v>
      </c>
      <c r="M241" s="150" t="e">
        <f>VLOOKUP(J241,'사업장현황(25하)'!$A$2:$T$1836,14,FALSE)</f>
        <v>#N/A</v>
      </c>
      <c r="N241" s="152" t="e">
        <f>VLOOKUP(J241,'사업장현황(25하)'!$A$2:$T$1836,2,FALSE)</f>
        <v>#N/A</v>
      </c>
      <c r="O241" s="152" t="e">
        <f>VLOOKUP(J241,'사업장현황(25하)'!$A$2:$T$1836,4,FALSE)</f>
        <v>#N/A</v>
      </c>
      <c r="P241" s="150" t="e">
        <f>VLOOKUP(J241,'사업장현황(25하)'!$A$2:$T$1836,6,FALSE)</f>
        <v>#N/A</v>
      </c>
      <c r="Q241" s="150" t="e">
        <f>VLOOKUP(J241,'사업장현황(25하)'!$A$2:$T$1836,7,FALSE)</f>
        <v>#N/A</v>
      </c>
      <c r="R241" s="150" t="e">
        <f>VLOOKUP(J241,'사업장현황(25하)'!$A$2:$T$1836,8,FALSE)</f>
        <v>#N/A</v>
      </c>
      <c r="S241" s="150" t="e">
        <f>VLOOKUP(J241,'사업장현황(25하)'!$A$2:$T$1836,9,FALSE)</f>
        <v>#N/A</v>
      </c>
      <c r="T241" s="150" t="e">
        <f>VLOOKUP(J241,'사업장현황(25하)'!$A$2:$T$1836,10,FALSE)</f>
        <v>#N/A</v>
      </c>
      <c r="U241" s="152" t="e">
        <f>VLOOKUP(J241,'사업장현황(25하)'!$A$2:$T$1836,12,FALSE)</f>
        <v>#N/A</v>
      </c>
      <c r="V241" s="217"/>
      <c r="W241" s="151"/>
      <c r="X241" s="151" t="e">
        <f>VLOOKUP(J241,'사업장현황(25하)'!$A$2:$T$1836,11,FALSE)</f>
        <v>#N/A</v>
      </c>
      <c r="Y241" s="151"/>
      <c r="Z241" s="155"/>
      <c r="AA241" s="155"/>
      <c r="AB241" s="211"/>
      <c r="AC241" s="155">
        <f t="shared" si="10"/>
        <v>0</v>
      </c>
      <c r="AD241" s="217"/>
      <c r="AE241" s="155"/>
      <c r="AF241" s="217"/>
      <c r="AG241" s="155"/>
      <c r="AH241" s="145">
        <f t="shared" si="11"/>
        <v>0</v>
      </c>
      <c r="AI241" s="161"/>
      <c r="AJ241" s="167"/>
      <c r="CE241" s="169"/>
      <c r="CU241" s="170"/>
    </row>
    <row r="242" spans="1:99" s="164" customFormat="1" ht="24.95" customHeight="1">
      <c r="A242" s="158" t="str">
        <f t="shared" si="9"/>
        <v>대-</v>
      </c>
      <c r="B242" s="150"/>
      <c r="C242" s="150"/>
      <c r="D242" s="313"/>
      <c r="E242" s="217"/>
      <c r="F242" s="217" t="str">
        <f>HLOOKUP(WEEKDAY(E242,2),data!$A$1:$G$2,2)</f>
        <v>(토)</v>
      </c>
      <c r="G242" s="150"/>
      <c r="H242" s="150"/>
      <c r="I242" s="152"/>
      <c r="J242" s="172"/>
      <c r="K242" s="150"/>
      <c r="L242" s="153" t="e">
        <f>VLOOKUP(J242,'사업장현황(25하)'!$A$2:$T$1836,13,FALSE)</f>
        <v>#N/A</v>
      </c>
      <c r="M242" s="150" t="e">
        <f>VLOOKUP(J242,'사업장현황(25하)'!$A$2:$T$1836,14,FALSE)</f>
        <v>#N/A</v>
      </c>
      <c r="N242" s="152" t="e">
        <f>VLOOKUP(J242,'사업장현황(25하)'!$A$2:$T$1836,2,FALSE)</f>
        <v>#N/A</v>
      </c>
      <c r="O242" s="152" t="e">
        <f>VLOOKUP(J242,'사업장현황(25하)'!$A$2:$T$1836,4,FALSE)</f>
        <v>#N/A</v>
      </c>
      <c r="P242" s="150" t="e">
        <f>VLOOKUP(J242,'사업장현황(25하)'!$A$2:$T$1836,6,FALSE)</f>
        <v>#N/A</v>
      </c>
      <c r="Q242" s="150" t="e">
        <f>VLOOKUP(J242,'사업장현황(25하)'!$A$2:$T$1836,7,FALSE)</f>
        <v>#N/A</v>
      </c>
      <c r="R242" s="150" t="e">
        <f>VLOOKUP(J242,'사업장현황(25하)'!$A$2:$T$1836,8,FALSE)</f>
        <v>#N/A</v>
      </c>
      <c r="S242" s="150" t="e">
        <f>VLOOKUP(J242,'사업장현황(25하)'!$A$2:$T$1836,9,FALSE)</f>
        <v>#N/A</v>
      </c>
      <c r="T242" s="150" t="e">
        <f>VLOOKUP(J242,'사업장현황(25하)'!$A$2:$T$1836,10,FALSE)</f>
        <v>#N/A</v>
      </c>
      <c r="U242" s="152" t="e">
        <f>VLOOKUP(J242,'사업장현황(25하)'!$A$2:$T$1836,12,FALSE)</f>
        <v>#N/A</v>
      </c>
      <c r="V242" s="217"/>
      <c r="W242" s="151"/>
      <c r="X242" s="151" t="e">
        <f>VLOOKUP(J242,'사업장현황(25하)'!$A$2:$T$1836,11,FALSE)</f>
        <v>#N/A</v>
      </c>
      <c r="Y242" s="189"/>
      <c r="Z242" s="155"/>
      <c r="AA242" s="155"/>
      <c r="AB242" s="211"/>
      <c r="AC242" s="155">
        <f t="shared" si="10"/>
        <v>0</v>
      </c>
      <c r="AD242" s="217"/>
      <c r="AE242" s="155"/>
      <c r="AF242" s="217"/>
      <c r="AG242" s="155"/>
      <c r="AH242" s="145">
        <f t="shared" si="11"/>
        <v>0</v>
      </c>
      <c r="AI242" s="161"/>
      <c r="AJ242" s="163"/>
      <c r="CE242" s="173"/>
      <c r="CU242" s="174"/>
    </row>
    <row r="243" spans="1:99" s="164" customFormat="1" ht="24.95" customHeight="1">
      <c r="A243" s="158" t="str">
        <f t="shared" si="9"/>
        <v>대-</v>
      </c>
      <c r="B243" s="150"/>
      <c r="C243" s="150"/>
      <c r="D243" s="313"/>
      <c r="E243" s="217"/>
      <c r="F243" s="217" t="str">
        <f>HLOOKUP(WEEKDAY(E243,2),data!$A$1:$G$2,2)</f>
        <v>(토)</v>
      </c>
      <c r="G243" s="150"/>
      <c r="H243" s="150"/>
      <c r="I243" s="152"/>
      <c r="J243" s="172"/>
      <c r="K243" s="150"/>
      <c r="L243" s="153" t="e">
        <f>VLOOKUP(J243,'사업장현황(25하)'!$A$2:$T$1836,13,FALSE)</f>
        <v>#N/A</v>
      </c>
      <c r="M243" s="150" t="e">
        <f>VLOOKUP(J243,'사업장현황(25하)'!$A$2:$T$1836,14,FALSE)</f>
        <v>#N/A</v>
      </c>
      <c r="N243" s="152" t="e">
        <f>VLOOKUP(J243,'사업장현황(25하)'!$A$2:$T$1836,2,FALSE)</f>
        <v>#N/A</v>
      </c>
      <c r="O243" s="152" t="e">
        <f>VLOOKUP(J243,'사업장현황(25하)'!$A$2:$T$1836,4,FALSE)</f>
        <v>#N/A</v>
      </c>
      <c r="P243" s="150" t="e">
        <f>VLOOKUP(J243,'사업장현황(25하)'!$A$2:$T$1836,6,FALSE)</f>
        <v>#N/A</v>
      </c>
      <c r="Q243" s="150" t="e">
        <f>VLOOKUP(J243,'사업장현황(25하)'!$A$2:$T$1836,7,FALSE)</f>
        <v>#N/A</v>
      </c>
      <c r="R243" s="150" t="e">
        <f>VLOOKUP(J243,'사업장현황(25하)'!$A$2:$T$1836,8,FALSE)</f>
        <v>#N/A</v>
      </c>
      <c r="S243" s="150" t="e">
        <f>VLOOKUP(J243,'사업장현황(25하)'!$A$2:$T$1836,9,FALSE)</f>
        <v>#N/A</v>
      </c>
      <c r="T243" s="150" t="e">
        <f>VLOOKUP(J243,'사업장현황(25하)'!$A$2:$T$1836,10,FALSE)</f>
        <v>#N/A</v>
      </c>
      <c r="U243" s="152" t="e">
        <f>VLOOKUP(J243,'사업장현황(25하)'!$A$2:$T$1836,12,FALSE)</f>
        <v>#N/A</v>
      </c>
      <c r="V243" s="217"/>
      <c r="W243" s="151"/>
      <c r="X243" s="151" t="e">
        <f>VLOOKUP(J243,'사업장현황(25하)'!$A$2:$T$1836,11,FALSE)</f>
        <v>#N/A</v>
      </c>
      <c r="Y243" s="151"/>
      <c r="Z243" s="155"/>
      <c r="AA243" s="155"/>
      <c r="AB243" s="211"/>
      <c r="AC243" s="155">
        <f t="shared" si="10"/>
        <v>0</v>
      </c>
      <c r="AD243" s="217"/>
      <c r="AE243" s="155"/>
      <c r="AF243" s="217"/>
      <c r="AG243" s="155"/>
      <c r="AH243" s="145">
        <f t="shared" si="11"/>
        <v>0</v>
      </c>
      <c r="AI243" s="161"/>
      <c r="AJ243" s="163"/>
      <c r="CE243" s="173"/>
      <c r="CU243" s="174"/>
    </row>
    <row r="244" spans="1:99" s="168" customFormat="1" ht="24.95" customHeight="1">
      <c r="A244" s="158" t="str">
        <f t="shared" si="9"/>
        <v>대-</v>
      </c>
      <c r="B244" s="150"/>
      <c r="C244" s="150"/>
      <c r="D244" s="313"/>
      <c r="E244" s="217"/>
      <c r="F244" s="217" t="str">
        <f>HLOOKUP(WEEKDAY(E244,2),data!$A$1:$G$2,2)</f>
        <v>(토)</v>
      </c>
      <c r="G244" s="150"/>
      <c r="H244" s="150"/>
      <c r="I244" s="152"/>
      <c r="J244" s="190"/>
      <c r="K244" s="150"/>
      <c r="L244" s="153" t="e">
        <f>VLOOKUP(J244,'사업장현황(25하)'!$A$2:$T$1836,13,FALSE)</f>
        <v>#N/A</v>
      </c>
      <c r="M244" s="150" t="e">
        <f>VLOOKUP(J244,'사업장현황(25하)'!$A$2:$T$1836,14,FALSE)</f>
        <v>#N/A</v>
      </c>
      <c r="N244" s="152" t="e">
        <f>VLOOKUP(J244,'사업장현황(25하)'!$A$2:$T$1836,2,FALSE)</f>
        <v>#N/A</v>
      </c>
      <c r="O244" s="152" t="e">
        <f>VLOOKUP(J244,'사업장현황(25하)'!$A$2:$T$1836,4,FALSE)</f>
        <v>#N/A</v>
      </c>
      <c r="P244" s="150" t="e">
        <f>VLOOKUP(J244,'사업장현황(25하)'!$A$2:$T$1836,6,FALSE)</f>
        <v>#N/A</v>
      </c>
      <c r="Q244" s="150" t="e">
        <f>VLOOKUP(J244,'사업장현황(25하)'!$A$2:$T$1836,7,FALSE)</f>
        <v>#N/A</v>
      </c>
      <c r="R244" s="150" t="e">
        <f>VLOOKUP(J244,'사업장현황(25하)'!$A$2:$T$1836,8,FALSE)</f>
        <v>#N/A</v>
      </c>
      <c r="S244" s="150" t="e">
        <f>VLOOKUP(J244,'사업장현황(25하)'!$A$2:$T$1836,9,FALSE)</f>
        <v>#N/A</v>
      </c>
      <c r="T244" s="150" t="e">
        <f>VLOOKUP(J244,'사업장현황(25하)'!$A$2:$T$1836,10,FALSE)</f>
        <v>#N/A</v>
      </c>
      <c r="U244" s="152" t="e">
        <f>VLOOKUP(J244,'사업장현황(25하)'!$A$2:$T$1836,12,FALSE)</f>
        <v>#N/A</v>
      </c>
      <c r="V244" s="217"/>
      <c r="W244" s="151"/>
      <c r="X244" s="151" t="e">
        <f>VLOOKUP(J244,'사업장현황(25하)'!$A$2:$T$1836,11,FALSE)</f>
        <v>#N/A</v>
      </c>
      <c r="Y244" s="189"/>
      <c r="Z244" s="155"/>
      <c r="AA244" s="155"/>
      <c r="AB244" s="211"/>
      <c r="AC244" s="155">
        <f t="shared" si="10"/>
        <v>0</v>
      </c>
      <c r="AD244" s="217"/>
      <c r="AE244" s="155"/>
      <c r="AF244" s="217"/>
      <c r="AG244" s="155"/>
      <c r="AH244" s="145">
        <f t="shared" si="11"/>
        <v>0</v>
      </c>
      <c r="AI244" s="161"/>
      <c r="AJ244" s="167"/>
      <c r="CE244" s="169"/>
      <c r="CU244" s="170"/>
    </row>
    <row r="245" spans="1:99" s="168" customFormat="1" ht="24.95" customHeight="1">
      <c r="A245" s="158" t="str">
        <f t="shared" si="9"/>
        <v>대-</v>
      </c>
      <c r="B245" s="150"/>
      <c r="C245" s="150"/>
      <c r="D245" s="313"/>
      <c r="E245" s="217"/>
      <c r="F245" s="217" t="str">
        <f>HLOOKUP(WEEKDAY(E245,2),data!$A$1:$G$2,2)</f>
        <v>(토)</v>
      </c>
      <c r="G245" s="150"/>
      <c r="H245" s="150"/>
      <c r="I245" s="152"/>
      <c r="J245" s="190"/>
      <c r="K245" s="150"/>
      <c r="L245" s="153" t="e">
        <f>VLOOKUP(J245,'사업장현황(25하)'!$A$2:$T$1836,13,FALSE)</f>
        <v>#N/A</v>
      </c>
      <c r="M245" s="150" t="e">
        <f>VLOOKUP(J245,'사업장현황(25하)'!$A$2:$T$1836,14,FALSE)</f>
        <v>#N/A</v>
      </c>
      <c r="N245" s="152" t="e">
        <f>VLOOKUP(J245,'사업장현황(25하)'!$A$2:$T$1836,2,FALSE)</f>
        <v>#N/A</v>
      </c>
      <c r="O245" s="152" t="e">
        <f>VLOOKUP(J245,'사업장현황(25하)'!$A$2:$T$1836,4,FALSE)</f>
        <v>#N/A</v>
      </c>
      <c r="P245" s="150" t="e">
        <f>VLOOKUP(J245,'사업장현황(25하)'!$A$2:$T$1836,6,FALSE)</f>
        <v>#N/A</v>
      </c>
      <c r="Q245" s="150" t="e">
        <f>VLOOKUP(J245,'사업장현황(25하)'!$A$2:$T$1836,7,FALSE)</f>
        <v>#N/A</v>
      </c>
      <c r="R245" s="150" t="e">
        <f>VLOOKUP(J245,'사업장현황(25하)'!$A$2:$T$1836,8,FALSE)</f>
        <v>#N/A</v>
      </c>
      <c r="S245" s="150" t="e">
        <f>VLOOKUP(J245,'사업장현황(25하)'!$A$2:$T$1836,9,FALSE)</f>
        <v>#N/A</v>
      </c>
      <c r="T245" s="150" t="e">
        <f>VLOOKUP(J245,'사업장현황(25하)'!$A$2:$T$1836,10,FALSE)</f>
        <v>#N/A</v>
      </c>
      <c r="U245" s="152" t="e">
        <f>VLOOKUP(J245,'사업장현황(25하)'!$A$2:$T$1836,12,FALSE)</f>
        <v>#N/A</v>
      </c>
      <c r="V245" s="217"/>
      <c r="W245" s="151"/>
      <c r="X245" s="151" t="e">
        <f>VLOOKUP(J245,'사업장현황(25하)'!$A$2:$T$1836,11,FALSE)</f>
        <v>#N/A</v>
      </c>
      <c r="Y245" s="151"/>
      <c r="Z245" s="155"/>
      <c r="AA245" s="155"/>
      <c r="AB245" s="211"/>
      <c r="AC245" s="155">
        <f t="shared" si="10"/>
        <v>0</v>
      </c>
      <c r="AD245" s="217"/>
      <c r="AE245" s="155"/>
      <c r="AF245" s="217"/>
      <c r="AG245" s="155"/>
      <c r="AH245" s="145">
        <f t="shared" si="11"/>
        <v>0</v>
      </c>
      <c r="AI245" s="191"/>
      <c r="AJ245" s="167"/>
      <c r="CE245" s="169"/>
      <c r="CU245" s="170"/>
    </row>
    <row r="246" spans="1:99" s="164" customFormat="1" ht="24.95" customHeight="1">
      <c r="A246" s="158" t="str">
        <f t="shared" si="9"/>
        <v>대-</v>
      </c>
      <c r="B246" s="150"/>
      <c r="C246" s="150"/>
      <c r="D246" s="313"/>
      <c r="E246" s="217"/>
      <c r="F246" s="217" t="str">
        <f>HLOOKUP(WEEKDAY(E246,2),data!$A$1:$G$2,2)</f>
        <v>(토)</v>
      </c>
      <c r="G246" s="150"/>
      <c r="H246" s="150"/>
      <c r="I246" s="152"/>
      <c r="J246" s="190"/>
      <c r="K246" s="150"/>
      <c r="L246" s="153" t="e">
        <f>VLOOKUP(J246,'사업장현황(25하)'!$A$2:$T$1836,13,FALSE)</f>
        <v>#N/A</v>
      </c>
      <c r="M246" s="150" t="e">
        <f>VLOOKUP(J246,'사업장현황(25하)'!$A$2:$T$1836,14,FALSE)</f>
        <v>#N/A</v>
      </c>
      <c r="N246" s="152" t="e">
        <f>VLOOKUP(J246,'사업장현황(25하)'!$A$2:$T$1836,2,FALSE)</f>
        <v>#N/A</v>
      </c>
      <c r="O246" s="152" t="e">
        <f>VLOOKUP(J246,'사업장현황(25하)'!$A$2:$T$1836,4,FALSE)</f>
        <v>#N/A</v>
      </c>
      <c r="P246" s="150" t="e">
        <f>VLOOKUP(J246,'사업장현황(25하)'!$A$2:$T$1836,6,FALSE)</f>
        <v>#N/A</v>
      </c>
      <c r="Q246" s="150" t="e">
        <f>VLOOKUP(J246,'사업장현황(25하)'!$A$2:$T$1836,7,FALSE)</f>
        <v>#N/A</v>
      </c>
      <c r="R246" s="150" t="e">
        <f>VLOOKUP(J246,'사업장현황(25하)'!$A$2:$T$1836,8,FALSE)</f>
        <v>#N/A</v>
      </c>
      <c r="S246" s="150" t="e">
        <f>VLOOKUP(J246,'사업장현황(25하)'!$A$2:$T$1836,9,FALSE)</f>
        <v>#N/A</v>
      </c>
      <c r="T246" s="150" t="e">
        <f>VLOOKUP(J246,'사업장현황(25하)'!$A$2:$T$1836,10,FALSE)</f>
        <v>#N/A</v>
      </c>
      <c r="U246" s="152" t="e">
        <f>VLOOKUP(J246,'사업장현황(25하)'!$A$2:$T$1836,12,FALSE)</f>
        <v>#N/A</v>
      </c>
      <c r="V246" s="217"/>
      <c r="W246" s="151"/>
      <c r="X246" s="151" t="e">
        <f>VLOOKUP(J246,'사업장현황(25하)'!$A$2:$T$1836,11,FALSE)</f>
        <v>#N/A</v>
      </c>
      <c r="Y246" s="189"/>
      <c r="Z246" s="155"/>
      <c r="AA246" s="155"/>
      <c r="AB246" s="211"/>
      <c r="AC246" s="155">
        <f t="shared" si="10"/>
        <v>0</v>
      </c>
      <c r="AD246" s="217"/>
      <c r="AE246" s="155"/>
      <c r="AF246" s="217"/>
      <c r="AG246" s="155"/>
      <c r="AH246" s="145">
        <f t="shared" si="11"/>
        <v>0</v>
      </c>
      <c r="AI246" s="161"/>
      <c r="AJ246" s="163"/>
      <c r="CE246" s="173"/>
      <c r="CU246" s="174"/>
    </row>
    <row r="247" spans="1:99" s="164" customFormat="1" ht="24.95" customHeight="1">
      <c r="A247" s="158" t="str">
        <f t="shared" si="9"/>
        <v>대-</v>
      </c>
      <c r="B247" s="150"/>
      <c r="C247" s="150"/>
      <c r="D247" s="313"/>
      <c r="E247" s="217"/>
      <c r="F247" s="217" t="str">
        <f>HLOOKUP(WEEKDAY(E247,2),data!$A$1:$G$2,2)</f>
        <v>(토)</v>
      </c>
      <c r="G247" s="150"/>
      <c r="H247" s="150"/>
      <c r="I247" s="152"/>
      <c r="J247" s="190"/>
      <c r="K247" s="150"/>
      <c r="L247" s="153" t="e">
        <f>VLOOKUP(J247,'사업장현황(25하)'!$A$2:$T$1836,13,FALSE)</f>
        <v>#N/A</v>
      </c>
      <c r="M247" s="150" t="e">
        <f>VLOOKUP(J247,'사업장현황(25하)'!$A$2:$T$1836,14,FALSE)</f>
        <v>#N/A</v>
      </c>
      <c r="N247" s="152" t="e">
        <f>VLOOKUP(J247,'사업장현황(25하)'!$A$2:$T$1836,2,FALSE)</f>
        <v>#N/A</v>
      </c>
      <c r="O247" s="152" t="e">
        <f>VLOOKUP(J247,'사업장현황(25하)'!$A$2:$T$1836,4,FALSE)</f>
        <v>#N/A</v>
      </c>
      <c r="P247" s="150" t="e">
        <f>VLOOKUP(J247,'사업장현황(25하)'!$A$2:$T$1836,6,FALSE)</f>
        <v>#N/A</v>
      </c>
      <c r="Q247" s="150" t="e">
        <f>VLOOKUP(J247,'사업장현황(25하)'!$A$2:$T$1836,7,FALSE)</f>
        <v>#N/A</v>
      </c>
      <c r="R247" s="150" t="e">
        <f>VLOOKUP(J247,'사업장현황(25하)'!$A$2:$T$1836,8,FALSE)</f>
        <v>#N/A</v>
      </c>
      <c r="S247" s="150" t="e">
        <f>VLOOKUP(J247,'사업장현황(25하)'!$A$2:$T$1836,9,FALSE)</f>
        <v>#N/A</v>
      </c>
      <c r="T247" s="150" t="e">
        <f>VLOOKUP(J247,'사업장현황(25하)'!$A$2:$T$1836,10,FALSE)</f>
        <v>#N/A</v>
      </c>
      <c r="U247" s="152" t="e">
        <f>VLOOKUP(J247,'사업장현황(25하)'!$A$2:$T$1836,12,FALSE)</f>
        <v>#N/A</v>
      </c>
      <c r="V247" s="217"/>
      <c r="W247" s="151"/>
      <c r="X247" s="151" t="e">
        <f>VLOOKUP(J247,'사업장현황(25하)'!$A$2:$T$1836,11,FALSE)</f>
        <v>#N/A</v>
      </c>
      <c r="Y247" s="151"/>
      <c r="Z247" s="155"/>
      <c r="AA247" s="155"/>
      <c r="AB247" s="211"/>
      <c r="AC247" s="155">
        <f t="shared" si="10"/>
        <v>0</v>
      </c>
      <c r="AD247" s="217"/>
      <c r="AE247" s="155"/>
      <c r="AF247" s="217"/>
      <c r="AG247" s="155"/>
      <c r="AH247" s="145">
        <f t="shared" si="11"/>
        <v>0</v>
      </c>
      <c r="AI247" s="161"/>
      <c r="AJ247" s="163"/>
      <c r="CE247" s="173"/>
      <c r="CU247" s="174"/>
    </row>
    <row r="248" spans="1:99" s="168" customFormat="1" ht="24.95" customHeight="1">
      <c r="A248" s="158" t="str">
        <f t="shared" si="9"/>
        <v>대-</v>
      </c>
      <c r="B248" s="150"/>
      <c r="C248" s="150"/>
      <c r="D248" s="313"/>
      <c r="E248" s="217"/>
      <c r="F248" s="217" t="str">
        <f>HLOOKUP(WEEKDAY(E248,2),data!$A$1:$G$2,2)</f>
        <v>(토)</v>
      </c>
      <c r="G248" s="150"/>
      <c r="H248" s="150"/>
      <c r="I248" s="152"/>
      <c r="J248" s="190"/>
      <c r="K248" s="150"/>
      <c r="L248" s="153" t="e">
        <f>VLOOKUP(J248,'사업장현황(25하)'!$A$2:$T$1836,13,FALSE)</f>
        <v>#N/A</v>
      </c>
      <c r="M248" s="150" t="e">
        <f>VLOOKUP(J248,'사업장현황(25하)'!$A$2:$T$1836,14,FALSE)</f>
        <v>#N/A</v>
      </c>
      <c r="N248" s="152" t="e">
        <f>VLOOKUP(J248,'사업장현황(25하)'!$A$2:$T$1836,2,FALSE)</f>
        <v>#N/A</v>
      </c>
      <c r="O248" s="152" t="e">
        <f>VLOOKUP(J248,'사업장현황(25하)'!$A$2:$T$1836,4,FALSE)</f>
        <v>#N/A</v>
      </c>
      <c r="P248" s="150" t="e">
        <f>VLOOKUP(J248,'사업장현황(25하)'!$A$2:$T$1836,6,FALSE)</f>
        <v>#N/A</v>
      </c>
      <c r="Q248" s="150" t="e">
        <f>VLOOKUP(J248,'사업장현황(25하)'!$A$2:$T$1836,7,FALSE)</f>
        <v>#N/A</v>
      </c>
      <c r="R248" s="150" t="e">
        <f>VLOOKUP(J248,'사업장현황(25하)'!$A$2:$T$1836,8,FALSE)</f>
        <v>#N/A</v>
      </c>
      <c r="S248" s="150" t="e">
        <f>VLOOKUP(J248,'사업장현황(25하)'!$A$2:$T$1836,9,FALSE)</f>
        <v>#N/A</v>
      </c>
      <c r="T248" s="150" t="e">
        <f>VLOOKUP(J248,'사업장현황(25하)'!$A$2:$T$1836,10,FALSE)</f>
        <v>#N/A</v>
      </c>
      <c r="U248" s="152" t="e">
        <f>VLOOKUP(J248,'사업장현황(25하)'!$A$2:$T$1836,12,FALSE)</f>
        <v>#N/A</v>
      </c>
      <c r="V248" s="217"/>
      <c r="W248" s="151"/>
      <c r="X248" s="151" t="e">
        <f>VLOOKUP(J248,'사업장현황(25하)'!$A$2:$T$1836,11,FALSE)</f>
        <v>#N/A</v>
      </c>
      <c r="Y248" s="189"/>
      <c r="Z248" s="155"/>
      <c r="AA248" s="155"/>
      <c r="AB248" s="211"/>
      <c r="AC248" s="155">
        <f t="shared" si="10"/>
        <v>0</v>
      </c>
      <c r="AD248" s="217"/>
      <c r="AE248" s="155"/>
      <c r="AF248" s="217"/>
      <c r="AG248" s="155"/>
      <c r="AH248" s="145">
        <f t="shared" si="11"/>
        <v>0</v>
      </c>
      <c r="AI248" s="161"/>
      <c r="AJ248" s="167"/>
      <c r="CE248" s="169"/>
      <c r="CU248" s="170"/>
    </row>
    <row r="249" spans="1:99" s="168" customFormat="1" ht="24.95" customHeight="1">
      <c r="A249" s="158" t="str">
        <f t="shared" si="9"/>
        <v>대-</v>
      </c>
      <c r="B249" s="150"/>
      <c r="C249" s="150"/>
      <c r="D249" s="313"/>
      <c r="E249" s="217"/>
      <c r="F249" s="217" t="str">
        <f>HLOOKUP(WEEKDAY(E249,2),data!$A$1:$G$2,2)</f>
        <v>(토)</v>
      </c>
      <c r="G249" s="150"/>
      <c r="H249" s="150"/>
      <c r="I249" s="152"/>
      <c r="J249" s="190"/>
      <c r="K249" s="150"/>
      <c r="L249" s="153" t="e">
        <f>VLOOKUP(J249,'사업장현황(25하)'!$A$2:$T$1836,13,FALSE)</f>
        <v>#N/A</v>
      </c>
      <c r="M249" s="150" t="e">
        <f>VLOOKUP(J249,'사업장현황(25하)'!$A$2:$T$1836,14,FALSE)</f>
        <v>#N/A</v>
      </c>
      <c r="N249" s="152" t="e">
        <f>VLOOKUP(J249,'사업장현황(25하)'!$A$2:$T$1836,2,FALSE)</f>
        <v>#N/A</v>
      </c>
      <c r="O249" s="152" t="e">
        <f>VLOOKUP(J249,'사업장현황(25하)'!$A$2:$T$1836,4,FALSE)</f>
        <v>#N/A</v>
      </c>
      <c r="P249" s="150" t="e">
        <f>VLOOKUP(J249,'사업장현황(25하)'!$A$2:$T$1836,6,FALSE)</f>
        <v>#N/A</v>
      </c>
      <c r="Q249" s="150" t="e">
        <f>VLOOKUP(J249,'사업장현황(25하)'!$A$2:$T$1836,7,FALSE)</f>
        <v>#N/A</v>
      </c>
      <c r="R249" s="150" t="e">
        <f>VLOOKUP(J249,'사업장현황(25하)'!$A$2:$T$1836,8,FALSE)</f>
        <v>#N/A</v>
      </c>
      <c r="S249" s="150" t="e">
        <f>VLOOKUP(J249,'사업장현황(25하)'!$A$2:$T$1836,9,FALSE)</f>
        <v>#N/A</v>
      </c>
      <c r="T249" s="150" t="e">
        <f>VLOOKUP(J249,'사업장현황(25하)'!$A$2:$T$1836,10,FALSE)</f>
        <v>#N/A</v>
      </c>
      <c r="U249" s="152" t="e">
        <f>VLOOKUP(J249,'사업장현황(25하)'!$A$2:$T$1836,12,FALSE)</f>
        <v>#N/A</v>
      </c>
      <c r="V249" s="217"/>
      <c r="W249" s="151"/>
      <c r="X249" s="151" t="e">
        <f>VLOOKUP(J249,'사업장현황(25하)'!$A$2:$T$1836,11,FALSE)</f>
        <v>#N/A</v>
      </c>
      <c r="Y249" s="151"/>
      <c r="Z249" s="155"/>
      <c r="AA249" s="155"/>
      <c r="AB249" s="211"/>
      <c r="AC249" s="155">
        <f t="shared" si="10"/>
        <v>0</v>
      </c>
      <c r="AD249" s="217"/>
      <c r="AE249" s="155"/>
      <c r="AF249" s="217"/>
      <c r="AG249" s="155"/>
      <c r="AH249" s="145">
        <f t="shared" si="11"/>
        <v>0</v>
      </c>
      <c r="AI249" s="161"/>
      <c r="AJ249" s="167"/>
      <c r="CE249" s="169"/>
      <c r="CU249" s="170"/>
    </row>
    <row r="250" spans="1:99" s="186" customFormat="1" ht="24.95" customHeight="1">
      <c r="A250" s="158" t="str">
        <f t="shared" si="9"/>
        <v>대-</v>
      </c>
      <c r="B250" s="150"/>
      <c r="C250" s="150"/>
      <c r="D250" s="313"/>
      <c r="E250" s="217"/>
      <c r="F250" s="217" t="str">
        <f>HLOOKUP(WEEKDAY(E250,2),data!$A$1:$G$2,2)</f>
        <v>(토)</v>
      </c>
      <c r="G250" s="150"/>
      <c r="H250" s="150"/>
      <c r="I250" s="152"/>
      <c r="J250" s="190"/>
      <c r="K250" s="150"/>
      <c r="L250" s="153" t="e">
        <f>VLOOKUP(J250,'사업장현황(25하)'!$A$2:$T$1836,13,FALSE)</f>
        <v>#N/A</v>
      </c>
      <c r="M250" s="150" t="e">
        <f>VLOOKUP(J250,'사업장현황(25하)'!$A$2:$T$1836,14,FALSE)</f>
        <v>#N/A</v>
      </c>
      <c r="N250" s="152" t="e">
        <f>VLOOKUP(J250,'사업장현황(25하)'!$A$2:$T$1836,2,FALSE)</f>
        <v>#N/A</v>
      </c>
      <c r="O250" s="152" t="e">
        <f>VLOOKUP(J250,'사업장현황(25하)'!$A$2:$T$1836,4,FALSE)</f>
        <v>#N/A</v>
      </c>
      <c r="P250" s="150" t="e">
        <f>VLOOKUP(J250,'사업장현황(25하)'!$A$2:$T$1836,6,FALSE)</f>
        <v>#N/A</v>
      </c>
      <c r="Q250" s="150" t="e">
        <f>VLOOKUP(J250,'사업장현황(25하)'!$A$2:$T$1836,7,FALSE)</f>
        <v>#N/A</v>
      </c>
      <c r="R250" s="150" t="e">
        <f>VLOOKUP(J250,'사업장현황(25하)'!$A$2:$T$1836,8,FALSE)</f>
        <v>#N/A</v>
      </c>
      <c r="S250" s="150" t="e">
        <f>VLOOKUP(J250,'사업장현황(25하)'!$A$2:$T$1836,9,FALSE)</f>
        <v>#N/A</v>
      </c>
      <c r="T250" s="150" t="e">
        <f>VLOOKUP(J250,'사업장현황(25하)'!$A$2:$T$1836,10,FALSE)</f>
        <v>#N/A</v>
      </c>
      <c r="U250" s="152" t="e">
        <f>VLOOKUP(J250,'사업장현황(25하)'!$A$2:$T$1836,12,FALSE)</f>
        <v>#N/A</v>
      </c>
      <c r="V250" s="217"/>
      <c r="W250" s="151"/>
      <c r="X250" s="151" t="e">
        <f>VLOOKUP(J250,'사업장현황(25하)'!$A$2:$T$1836,11,FALSE)</f>
        <v>#N/A</v>
      </c>
      <c r="Y250" s="189"/>
      <c r="Z250" s="155"/>
      <c r="AA250" s="155"/>
      <c r="AB250" s="211"/>
      <c r="AC250" s="155">
        <f t="shared" si="10"/>
        <v>0</v>
      </c>
      <c r="AD250" s="217"/>
      <c r="AE250" s="155"/>
      <c r="AF250" s="217"/>
      <c r="AG250" s="155"/>
      <c r="AH250" s="145">
        <f t="shared" si="11"/>
        <v>0</v>
      </c>
      <c r="AI250" s="161"/>
      <c r="AJ250" s="185"/>
      <c r="CE250" s="187"/>
      <c r="CU250" s="188"/>
    </row>
    <row r="251" spans="1:99" s="186" customFormat="1" ht="24.95" customHeight="1">
      <c r="A251" s="158" t="str">
        <f t="shared" si="9"/>
        <v>대-</v>
      </c>
      <c r="B251" s="150"/>
      <c r="C251" s="150"/>
      <c r="D251" s="313"/>
      <c r="E251" s="217"/>
      <c r="F251" s="217" t="str">
        <f>HLOOKUP(WEEKDAY(E251,2),data!$A$1:$G$2,2)</f>
        <v>(토)</v>
      </c>
      <c r="G251" s="150"/>
      <c r="H251" s="150"/>
      <c r="I251" s="152"/>
      <c r="J251" s="190"/>
      <c r="K251" s="150"/>
      <c r="L251" s="153" t="e">
        <f>VLOOKUP(J251,'사업장현황(25하)'!$A$2:$T$1836,13,FALSE)</f>
        <v>#N/A</v>
      </c>
      <c r="M251" s="150" t="e">
        <f>VLOOKUP(J251,'사업장현황(25하)'!$A$2:$T$1836,14,FALSE)</f>
        <v>#N/A</v>
      </c>
      <c r="N251" s="152" t="e">
        <f>VLOOKUP(J251,'사업장현황(25하)'!$A$2:$T$1836,2,FALSE)</f>
        <v>#N/A</v>
      </c>
      <c r="O251" s="152" t="e">
        <f>VLOOKUP(J251,'사업장현황(25하)'!$A$2:$T$1836,4,FALSE)</f>
        <v>#N/A</v>
      </c>
      <c r="P251" s="150" t="e">
        <f>VLOOKUP(J251,'사업장현황(25하)'!$A$2:$T$1836,6,FALSE)</f>
        <v>#N/A</v>
      </c>
      <c r="Q251" s="150" t="e">
        <f>VLOOKUP(J251,'사업장현황(25하)'!$A$2:$T$1836,7,FALSE)</f>
        <v>#N/A</v>
      </c>
      <c r="R251" s="150" t="e">
        <f>VLOOKUP(J251,'사업장현황(25하)'!$A$2:$T$1836,8,FALSE)</f>
        <v>#N/A</v>
      </c>
      <c r="S251" s="150" t="e">
        <f>VLOOKUP(J251,'사업장현황(25하)'!$A$2:$T$1836,9,FALSE)</f>
        <v>#N/A</v>
      </c>
      <c r="T251" s="150" t="e">
        <f>VLOOKUP(J251,'사업장현황(25하)'!$A$2:$T$1836,10,FALSE)</f>
        <v>#N/A</v>
      </c>
      <c r="U251" s="152" t="e">
        <f>VLOOKUP(J251,'사업장현황(25하)'!$A$2:$T$1836,12,FALSE)</f>
        <v>#N/A</v>
      </c>
      <c r="V251" s="217"/>
      <c r="W251" s="151"/>
      <c r="X251" s="151" t="e">
        <f>VLOOKUP(J251,'사업장현황(25하)'!$A$2:$T$1836,11,FALSE)</f>
        <v>#N/A</v>
      </c>
      <c r="Y251" s="151"/>
      <c r="Z251" s="155"/>
      <c r="AA251" s="155"/>
      <c r="AB251" s="211"/>
      <c r="AC251" s="155">
        <f t="shared" si="10"/>
        <v>0</v>
      </c>
      <c r="AD251" s="217"/>
      <c r="AE251" s="155"/>
      <c r="AF251" s="217"/>
      <c r="AG251" s="155"/>
      <c r="AH251" s="145">
        <f t="shared" si="11"/>
        <v>0</v>
      </c>
      <c r="AI251" s="161"/>
      <c r="AJ251" s="185"/>
      <c r="CE251" s="187"/>
      <c r="CU251" s="188"/>
    </row>
    <row r="252" spans="1:99" s="168" customFormat="1" ht="24.95" customHeight="1">
      <c r="A252" s="158" t="str">
        <f t="shared" si="9"/>
        <v>대-</v>
      </c>
      <c r="B252" s="150"/>
      <c r="C252" s="150"/>
      <c r="D252" s="313"/>
      <c r="E252" s="217"/>
      <c r="F252" s="217" t="str">
        <f>HLOOKUP(WEEKDAY(E252,2),data!$A$1:$G$2,2)</f>
        <v>(토)</v>
      </c>
      <c r="G252" s="150"/>
      <c r="H252" s="150"/>
      <c r="I252" s="152"/>
      <c r="J252" s="172"/>
      <c r="K252" s="150"/>
      <c r="L252" s="153" t="e">
        <f>VLOOKUP(J252,'사업장현황(25하)'!$A$2:$T$1836,13,FALSE)</f>
        <v>#N/A</v>
      </c>
      <c r="M252" s="150" t="e">
        <f>VLOOKUP(J252,'사업장현황(25하)'!$A$2:$T$1836,14,FALSE)</f>
        <v>#N/A</v>
      </c>
      <c r="N252" s="152" t="e">
        <f>VLOOKUP(J252,'사업장현황(25하)'!$A$2:$T$1836,2,FALSE)</f>
        <v>#N/A</v>
      </c>
      <c r="O252" s="152" t="e">
        <f>VLOOKUP(J252,'사업장현황(25하)'!$A$2:$T$1836,4,FALSE)</f>
        <v>#N/A</v>
      </c>
      <c r="P252" s="150" t="e">
        <f>VLOOKUP(J252,'사업장현황(25하)'!$A$2:$T$1836,6,FALSE)</f>
        <v>#N/A</v>
      </c>
      <c r="Q252" s="150" t="e">
        <f>VLOOKUP(J252,'사업장현황(25하)'!$A$2:$T$1836,7,FALSE)</f>
        <v>#N/A</v>
      </c>
      <c r="R252" s="150" t="e">
        <f>VLOOKUP(J252,'사업장현황(25하)'!$A$2:$T$1836,8,FALSE)</f>
        <v>#N/A</v>
      </c>
      <c r="S252" s="150" t="e">
        <f>VLOOKUP(J252,'사업장현황(25하)'!$A$2:$T$1836,9,FALSE)</f>
        <v>#N/A</v>
      </c>
      <c r="T252" s="150" t="e">
        <f>VLOOKUP(J252,'사업장현황(25하)'!$A$2:$T$1836,10,FALSE)</f>
        <v>#N/A</v>
      </c>
      <c r="U252" s="152" t="e">
        <f>VLOOKUP(J252,'사업장현황(25하)'!$A$2:$T$1836,12,FALSE)</f>
        <v>#N/A</v>
      </c>
      <c r="V252" s="217"/>
      <c r="W252" s="151"/>
      <c r="X252" s="151" t="e">
        <f>VLOOKUP(J252,'사업장현황(25하)'!$A$2:$T$1836,11,FALSE)</f>
        <v>#N/A</v>
      </c>
      <c r="Y252" s="189"/>
      <c r="Z252" s="155"/>
      <c r="AA252" s="155"/>
      <c r="AB252" s="211"/>
      <c r="AC252" s="155">
        <f t="shared" si="10"/>
        <v>0</v>
      </c>
      <c r="AD252" s="217"/>
      <c r="AE252" s="155"/>
      <c r="AF252" s="217"/>
      <c r="AG252" s="155"/>
      <c r="AH252" s="145">
        <f t="shared" si="11"/>
        <v>0</v>
      </c>
      <c r="AI252" s="161"/>
      <c r="AJ252" s="167"/>
      <c r="CE252" s="169"/>
      <c r="CU252" s="170"/>
    </row>
    <row r="253" spans="1:99" s="168" customFormat="1" ht="24.95" customHeight="1">
      <c r="A253" s="158" t="str">
        <f t="shared" si="9"/>
        <v>대-</v>
      </c>
      <c r="B253" s="150"/>
      <c r="C253" s="150"/>
      <c r="D253" s="313"/>
      <c r="E253" s="217"/>
      <c r="F253" s="217" t="str">
        <f>HLOOKUP(WEEKDAY(E253,2),data!$A$1:$G$2,2)</f>
        <v>(토)</v>
      </c>
      <c r="G253" s="150"/>
      <c r="H253" s="150"/>
      <c r="I253" s="152"/>
      <c r="J253" s="172"/>
      <c r="K253" s="150"/>
      <c r="L253" s="153" t="e">
        <f>VLOOKUP(J253,'사업장현황(25하)'!$A$2:$T$1836,13,FALSE)</f>
        <v>#N/A</v>
      </c>
      <c r="M253" s="150" t="e">
        <f>VLOOKUP(J253,'사업장현황(25하)'!$A$2:$T$1836,14,FALSE)</f>
        <v>#N/A</v>
      </c>
      <c r="N253" s="152" t="e">
        <f>VLOOKUP(J253,'사업장현황(25하)'!$A$2:$T$1836,2,FALSE)</f>
        <v>#N/A</v>
      </c>
      <c r="O253" s="152" t="e">
        <f>VLOOKUP(J253,'사업장현황(25하)'!$A$2:$T$1836,4,FALSE)</f>
        <v>#N/A</v>
      </c>
      <c r="P253" s="150" t="e">
        <f>VLOOKUP(J253,'사업장현황(25하)'!$A$2:$T$1836,6,FALSE)</f>
        <v>#N/A</v>
      </c>
      <c r="Q253" s="150" t="e">
        <f>VLOOKUP(J253,'사업장현황(25하)'!$A$2:$T$1836,7,FALSE)</f>
        <v>#N/A</v>
      </c>
      <c r="R253" s="150" t="e">
        <f>VLOOKUP(J253,'사업장현황(25하)'!$A$2:$T$1836,8,FALSE)</f>
        <v>#N/A</v>
      </c>
      <c r="S253" s="150" t="e">
        <f>VLOOKUP(J253,'사업장현황(25하)'!$A$2:$T$1836,9,FALSE)</f>
        <v>#N/A</v>
      </c>
      <c r="T253" s="150" t="e">
        <f>VLOOKUP(J253,'사업장현황(25하)'!$A$2:$T$1836,10,FALSE)</f>
        <v>#N/A</v>
      </c>
      <c r="U253" s="152" t="e">
        <f>VLOOKUP(J253,'사업장현황(25하)'!$A$2:$T$1836,12,FALSE)</f>
        <v>#N/A</v>
      </c>
      <c r="V253" s="217"/>
      <c r="W253" s="151"/>
      <c r="X253" s="151" t="e">
        <f>VLOOKUP(J253,'사업장현황(25하)'!$A$2:$T$1836,11,FALSE)</f>
        <v>#N/A</v>
      </c>
      <c r="Y253" s="151"/>
      <c r="Z253" s="155"/>
      <c r="AA253" s="155"/>
      <c r="AB253" s="211"/>
      <c r="AC253" s="155">
        <f t="shared" si="10"/>
        <v>0</v>
      </c>
      <c r="AD253" s="217"/>
      <c r="AE253" s="155"/>
      <c r="AF253" s="217"/>
      <c r="AG253" s="155"/>
      <c r="AH253" s="145">
        <f t="shared" si="11"/>
        <v>0</v>
      </c>
      <c r="AI253" s="161"/>
      <c r="AJ253" s="167"/>
      <c r="CE253" s="169"/>
      <c r="CU253" s="170"/>
    </row>
    <row r="254" spans="1:99" s="168" customFormat="1" ht="24.95" customHeight="1">
      <c r="A254" s="158" t="str">
        <f t="shared" si="9"/>
        <v>대-</v>
      </c>
      <c r="B254" s="150"/>
      <c r="C254" s="150"/>
      <c r="D254" s="313"/>
      <c r="E254" s="217"/>
      <c r="F254" s="217" t="str">
        <f>HLOOKUP(WEEKDAY(E254,2),data!$A$1:$G$2,2)</f>
        <v>(토)</v>
      </c>
      <c r="G254" s="150"/>
      <c r="H254" s="150"/>
      <c r="I254" s="152"/>
      <c r="J254" s="172"/>
      <c r="K254" s="150"/>
      <c r="L254" s="153" t="e">
        <f>VLOOKUP(J254,'사업장현황(25하)'!$A$2:$T$1836,13,FALSE)</f>
        <v>#N/A</v>
      </c>
      <c r="M254" s="150" t="e">
        <f>VLOOKUP(J254,'사업장현황(25하)'!$A$2:$T$1836,14,FALSE)</f>
        <v>#N/A</v>
      </c>
      <c r="N254" s="152" t="e">
        <f>VLOOKUP(J254,'사업장현황(25하)'!$A$2:$T$1836,2,FALSE)</f>
        <v>#N/A</v>
      </c>
      <c r="O254" s="152" t="e">
        <f>VLOOKUP(J254,'사업장현황(25하)'!$A$2:$T$1836,4,FALSE)</f>
        <v>#N/A</v>
      </c>
      <c r="P254" s="150" t="e">
        <f>VLOOKUP(J254,'사업장현황(25하)'!$A$2:$T$1836,6,FALSE)</f>
        <v>#N/A</v>
      </c>
      <c r="Q254" s="150" t="e">
        <f>VLOOKUP(J254,'사업장현황(25하)'!$A$2:$T$1836,7,FALSE)</f>
        <v>#N/A</v>
      </c>
      <c r="R254" s="150" t="e">
        <f>VLOOKUP(J254,'사업장현황(25하)'!$A$2:$T$1836,8,FALSE)</f>
        <v>#N/A</v>
      </c>
      <c r="S254" s="150" t="e">
        <f>VLOOKUP(J254,'사업장현황(25하)'!$A$2:$T$1836,9,FALSE)</f>
        <v>#N/A</v>
      </c>
      <c r="T254" s="150" t="e">
        <f>VLOOKUP(J254,'사업장현황(25하)'!$A$2:$T$1836,10,FALSE)</f>
        <v>#N/A</v>
      </c>
      <c r="U254" s="152" t="e">
        <f>VLOOKUP(J254,'사업장현황(25하)'!$A$2:$T$1836,12,FALSE)</f>
        <v>#N/A</v>
      </c>
      <c r="V254" s="217"/>
      <c r="W254" s="151"/>
      <c r="X254" s="151" t="e">
        <f>VLOOKUP(J254,'사업장현황(25하)'!$A$2:$T$1836,11,FALSE)</f>
        <v>#N/A</v>
      </c>
      <c r="Y254" s="189"/>
      <c r="Z254" s="155"/>
      <c r="AA254" s="155"/>
      <c r="AB254" s="211"/>
      <c r="AC254" s="155">
        <f t="shared" si="10"/>
        <v>0</v>
      </c>
      <c r="AD254" s="217"/>
      <c r="AE254" s="155"/>
      <c r="AF254" s="217"/>
      <c r="AG254" s="155"/>
      <c r="AH254" s="145">
        <f t="shared" si="11"/>
        <v>0</v>
      </c>
      <c r="AI254" s="161"/>
      <c r="AJ254" s="167"/>
      <c r="CE254" s="169"/>
      <c r="CU254" s="170"/>
    </row>
    <row r="255" spans="1:99" s="168" customFormat="1" ht="24.95" customHeight="1">
      <c r="A255" s="158" t="str">
        <f t="shared" si="9"/>
        <v>대-</v>
      </c>
      <c r="B255" s="150"/>
      <c r="C255" s="150"/>
      <c r="D255" s="313"/>
      <c r="E255" s="217"/>
      <c r="F255" s="217" t="str">
        <f>HLOOKUP(WEEKDAY(E255,2),data!$A$1:$G$2,2)</f>
        <v>(토)</v>
      </c>
      <c r="G255" s="150"/>
      <c r="H255" s="150"/>
      <c r="I255" s="152"/>
      <c r="J255" s="172"/>
      <c r="K255" s="150"/>
      <c r="L255" s="153" t="e">
        <f>VLOOKUP(J255,'사업장현황(25하)'!$A$2:$T$1836,13,FALSE)</f>
        <v>#N/A</v>
      </c>
      <c r="M255" s="150" t="e">
        <f>VLOOKUP(J255,'사업장현황(25하)'!$A$2:$T$1836,14,FALSE)</f>
        <v>#N/A</v>
      </c>
      <c r="N255" s="152" t="e">
        <f>VLOOKUP(J255,'사업장현황(25하)'!$A$2:$T$1836,2,FALSE)</f>
        <v>#N/A</v>
      </c>
      <c r="O255" s="152" t="e">
        <f>VLOOKUP(J255,'사업장현황(25하)'!$A$2:$T$1836,4,FALSE)</f>
        <v>#N/A</v>
      </c>
      <c r="P255" s="150" t="e">
        <f>VLOOKUP(J255,'사업장현황(25하)'!$A$2:$T$1836,6,FALSE)</f>
        <v>#N/A</v>
      </c>
      <c r="Q255" s="150" t="e">
        <f>VLOOKUP(J255,'사업장현황(25하)'!$A$2:$T$1836,7,FALSE)</f>
        <v>#N/A</v>
      </c>
      <c r="R255" s="150" t="e">
        <f>VLOOKUP(J255,'사업장현황(25하)'!$A$2:$T$1836,8,FALSE)</f>
        <v>#N/A</v>
      </c>
      <c r="S255" s="150" t="e">
        <f>VLOOKUP(J255,'사업장현황(25하)'!$A$2:$T$1836,9,FALSE)</f>
        <v>#N/A</v>
      </c>
      <c r="T255" s="150" t="e">
        <f>VLOOKUP(J255,'사업장현황(25하)'!$A$2:$T$1836,10,FALSE)</f>
        <v>#N/A</v>
      </c>
      <c r="U255" s="152" t="e">
        <f>VLOOKUP(J255,'사업장현황(25하)'!$A$2:$T$1836,12,FALSE)</f>
        <v>#N/A</v>
      </c>
      <c r="V255" s="217"/>
      <c r="W255" s="151"/>
      <c r="X255" s="151" t="e">
        <f>VLOOKUP(J255,'사업장현황(25하)'!$A$2:$T$1836,11,FALSE)</f>
        <v>#N/A</v>
      </c>
      <c r="Y255" s="151"/>
      <c r="Z255" s="155"/>
      <c r="AA255" s="155"/>
      <c r="AB255" s="211"/>
      <c r="AC255" s="155">
        <f t="shared" si="10"/>
        <v>0</v>
      </c>
      <c r="AD255" s="217"/>
      <c r="AE255" s="155"/>
      <c r="AF255" s="217"/>
      <c r="AG255" s="155"/>
      <c r="AH255" s="145">
        <f t="shared" si="11"/>
        <v>0</v>
      </c>
      <c r="AI255" s="161"/>
      <c r="AJ255" s="167"/>
      <c r="CE255" s="169"/>
      <c r="CU255" s="170"/>
    </row>
    <row r="256" spans="1:99" s="168" customFormat="1" ht="24.95" customHeight="1">
      <c r="A256" s="158" t="str">
        <f t="shared" si="9"/>
        <v>대-</v>
      </c>
      <c r="B256" s="150"/>
      <c r="C256" s="150"/>
      <c r="D256" s="313"/>
      <c r="E256" s="217"/>
      <c r="F256" s="217" t="str">
        <f>HLOOKUP(WEEKDAY(E256,2),data!$A$1:$G$2,2)</f>
        <v>(토)</v>
      </c>
      <c r="G256" s="150"/>
      <c r="H256" s="150"/>
      <c r="I256" s="152"/>
      <c r="J256" s="152"/>
      <c r="K256" s="150"/>
      <c r="L256" s="153" t="e">
        <f>VLOOKUP(J256,'사업장현황(25하)'!$A$2:$T$1836,13,FALSE)</f>
        <v>#N/A</v>
      </c>
      <c r="M256" s="150" t="e">
        <f>VLOOKUP(J256,'사업장현황(25하)'!$A$2:$T$1836,14,FALSE)</f>
        <v>#N/A</v>
      </c>
      <c r="N256" s="152" t="e">
        <f>VLOOKUP(J256,'사업장현황(25하)'!$A$2:$T$1836,2,FALSE)</f>
        <v>#N/A</v>
      </c>
      <c r="O256" s="152" t="e">
        <f>VLOOKUP(J256,'사업장현황(25하)'!$A$2:$T$1836,4,FALSE)</f>
        <v>#N/A</v>
      </c>
      <c r="P256" s="150" t="e">
        <f>VLOOKUP(J256,'사업장현황(25하)'!$A$2:$T$1836,6,FALSE)</f>
        <v>#N/A</v>
      </c>
      <c r="Q256" s="150" t="e">
        <f>VLOOKUP(J256,'사업장현황(25하)'!$A$2:$T$1836,7,FALSE)</f>
        <v>#N/A</v>
      </c>
      <c r="R256" s="150" t="e">
        <f>VLOOKUP(J256,'사업장현황(25하)'!$A$2:$T$1836,8,FALSE)</f>
        <v>#N/A</v>
      </c>
      <c r="S256" s="150" t="e">
        <f>VLOOKUP(J256,'사업장현황(25하)'!$A$2:$T$1836,9,FALSE)</f>
        <v>#N/A</v>
      </c>
      <c r="T256" s="150" t="e">
        <f>VLOOKUP(J256,'사업장현황(25하)'!$A$2:$T$1836,10,FALSE)</f>
        <v>#N/A</v>
      </c>
      <c r="U256" s="152" t="e">
        <f>VLOOKUP(J256,'사업장현황(25하)'!$A$2:$T$1836,12,FALSE)</f>
        <v>#N/A</v>
      </c>
      <c r="V256" s="217"/>
      <c r="W256" s="151"/>
      <c r="X256" s="151" t="e">
        <f>VLOOKUP(J256,'사업장현황(25하)'!$A$2:$T$1836,11,FALSE)</f>
        <v>#N/A</v>
      </c>
      <c r="Y256" s="189"/>
      <c r="Z256" s="155"/>
      <c r="AA256" s="155"/>
      <c r="AB256" s="211"/>
      <c r="AC256" s="155">
        <f t="shared" si="10"/>
        <v>0</v>
      </c>
      <c r="AD256" s="217"/>
      <c r="AE256" s="155"/>
      <c r="AF256" s="217"/>
      <c r="AG256" s="155"/>
      <c r="AH256" s="145">
        <f t="shared" si="11"/>
        <v>0</v>
      </c>
      <c r="AI256" s="161"/>
      <c r="AJ256" s="167"/>
      <c r="CE256" s="169"/>
      <c r="CU256" s="170"/>
    </row>
    <row r="257" spans="1:99" s="168" customFormat="1" ht="24.95" customHeight="1">
      <c r="A257" s="158" t="str">
        <f t="shared" si="9"/>
        <v>대-</v>
      </c>
      <c r="B257" s="150"/>
      <c r="C257" s="150"/>
      <c r="D257" s="313"/>
      <c r="E257" s="217"/>
      <c r="F257" s="217" t="str">
        <f>HLOOKUP(WEEKDAY(E257,2),data!$A$1:$G$2,2)</f>
        <v>(토)</v>
      </c>
      <c r="G257" s="150"/>
      <c r="H257" s="150"/>
      <c r="I257" s="152"/>
      <c r="J257" s="152"/>
      <c r="K257" s="150"/>
      <c r="L257" s="153" t="e">
        <f>VLOOKUP(J257,'사업장현황(25하)'!$A$2:$T$1836,13,FALSE)</f>
        <v>#N/A</v>
      </c>
      <c r="M257" s="150" t="e">
        <f>VLOOKUP(J257,'사업장현황(25하)'!$A$2:$T$1836,14,FALSE)</f>
        <v>#N/A</v>
      </c>
      <c r="N257" s="152" t="e">
        <f>VLOOKUP(J257,'사업장현황(25하)'!$A$2:$T$1836,2,FALSE)</f>
        <v>#N/A</v>
      </c>
      <c r="O257" s="152" t="e">
        <f>VLOOKUP(J257,'사업장현황(25하)'!$A$2:$T$1836,4,FALSE)</f>
        <v>#N/A</v>
      </c>
      <c r="P257" s="150" t="e">
        <f>VLOOKUP(J257,'사업장현황(25하)'!$A$2:$T$1836,6,FALSE)</f>
        <v>#N/A</v>
      </c>
      <c r="Q257" s="150" t="e">
        <f>VLOOKUP(J257,'사업장현황(25하)'!$A$2:$T$1836,7,FALSE)</f>
        <v>#N/A</v>
      </c>
      <c r="R257" s="150" t="e">
        <f>VLOOKUP(J257,'사업장현황(25하)'!$A$2:$T$1836,8,FALSE)</f>
        <v>#N/A</v>
      </c>
      <c r="S257" s="150" t="e">
        <f>VLOOKUP(J257,'사업장현황(25하)'!$A$2:$T$1836,9,FALSE)</f>
        <v>#N/A</v>
      </c>
      <c r="T257" s="150" t="e">
        <f>VLOOKUP(J257,'사업장현황(25하)'!$A$2:$T$1836,10,FALSE)</f>
        <v>#N/A</v>
      </c>
      <c r="U257" s="152" t="e">
        <f>VLOOKUP(J257,'사업장현황(25하)'!$A$2:$T$1836,12,FALSE)</f>
        <v>#N/A</v>
      </c>
      <c r="V257" s="217"/>
      <c r="W257" s="151"/>
      <c r="X257" s="151" t="e">
        <f>VLOOKUP(J257,'사업장현황(25하)'!$A$2:$T$1836,11,FALSE)</f>
        <v>#N/A</v>
      </c>
      <c r="Y257" s="151"/>
      <c r="Z257" s="155"/>
      <c r="AA257" s="155"/>
      <c r="AB257" s="211"/>
      <c r="AC257" s="155">
        <f t="shared" si="10"/>
        <v>0</v>
      </c>
      <c r="AD257" s="217"/>
      <c r="AE257" s="155"/>
      <c r="AF257" s="217"/>
      <c r="AG257" s="155"/>
      <c r="AH257" s="145">
        <f t="shared" si="11"/>
        <v>0</v>
      </c>
      <c r="AI257" s="161"/>
      <c r="AJ257" s="167"/>
      <c r="CE257" s="169"/>
      <c r="CU257" s="170"/>
    </row>
    <row r="258" spans="1:99" s="168" customFormat="1" ht="24.95" customHeight="1">
      <c r="A258" s="158" t="str">
        <f t="shared" si="9"/>
        <v>대-</v>
      </c>
      <c r="B258" s="150"/>
      <c r="C258" s="150"/>
      <c r="D258" s="313"/>
      <c r="E258" s="217"/>
      <c r="F258" s="217" t="str">
        <f>HLOOKUP(WEEKDAY(E258,2),data!$A$1:$G$2,2)</f>
        <v>(토)</v>
      </c>
      <c r="G258" s="150"/>
      <c r="H258" s="150"/>
      <c r="I258" s="152"/>
      <c r="J258" s="152"/>
      <c r="K258" s="150"/>
      <c r="L258" s="153" t="e">
        <f>VLOOKUP(J258,'사업장현황(25하)'!$A$2:$T$1836,13,FALSE)</f>
        <v>#N/A</v>
      </c>
      <c r="M258" s="150" t="e">
        <f>VLOOKUP(J258,'사업장현황(25하)'!$A$2:$T$1836,14,FALSE)</f>
        <v>#N/A</v>
      </c>
      <c r="N258" s="152" t="e">
        <f>VLOOKUP(J258,'사업장현황(25하)'!$A$2:$T$1836,2,FALSE)</f>
        <v>#N/A</v>
      </c>
      <c r="O258" s="152" t="e">
        <f>VLOOKUP(J258,'사업장현황(25하)'!$A$2:$T$1836,4,FALSE)</f>
        <v>#N/A</v>
      </c>
      <c r="P258" s="150" t="e">
        <f>VLOOKUP(J258,'사업장현황(25하)'!$A$2:$T$1836,6,FALSE)</f>
        <v>#N/A</v>
      </c>
      <c r="Q258" s="150" t="e">
        <f>VLOOKUP(J258,'사업장현황(25하)'!$A$2:$T$1836,7,FALSE)</f>
        <v>#N/A</v>
      </c>
      <c r="R258" s="150" t="e">
        <f>VLOOKUP(J258,'사업장현황(25하)'!$A$2:$T$1836,8,FALSE)</f>
        <v>#N/A</v>
      </c>
      <c r="S258" s="150" t="e">
        <f>VLOOKUP(J258,'사업장현황(25하)'!$A$2:$T$1836,9,FALSE)</f>
        <v>#N/A</v>
      </c>
      <c r="T258" s="150" t="e">
        <f>VLOOKUP(J258,'사업장현황(25하)'!$A$2:$T$1836,10,FALSE)</f>
        <v>#N/A</v>
      </c>
      <c r="U258" s="152" t="e">
        <f>VLOOKUP(J258,'사업장현황(25하)'!$A$2:$T$1836,12,FALSE)</f>
        <v>#N/A</v>
      </c>
      <c r="V258" s="217"/>
      <c r="W258" s="151"/>
      <c r="X258" s="151" t="e">
        <f>VLOOKUP(J258,'사업장현황(25하)'!$A$2:$T$1836,11,FALSE)</f>
        <v>#N/A</v>
      </c>
      <c r="Y258" s="189"/>
      <c r="Z258" s="155"/>
      <c r="AA258" s="155"/>
      <c r="AB258" s="211"/>
      <c r="AC258" s="155">
        <f t="shared" si="10"/>
        <v>0</v>
      </c>
      <c r="AD258" s="217"/>
      <c r="AE258" s="155"/>
      <c r="AF258" s="217"/>
      <c r="AG258" s="155"/>
      <c r="AH258" s="145">
        <f t="shared" si="11"/>
        <v>0</v>
      </c>
      <c r="AI258" s="161"/>
      <c r="AJ258" s="167"/>
      <c r="CE258" s="169"/>
      <c r="CU258" s="170"/>
    </row>
    <row r="259" spans="1:99" s="168" customFormat="1" ht="24.95" customHeight="1">
      <c r="A259" s="158" t="str">
        <f t="shared" si="9"/>
        <v>대-</v>
      </c>
      <c r="B259" s="150"/>
      <c r="C259" s="150"/>
      <c r="D259" s="313"/>
      <c r="E259" s="217"/>
      <c r="F259" s="217" t="str">
        <f>HLOOKUP(WEEKDAY(E259,2),data!$A$1:$G$2,2)</f>
        <v>(토)</v>
      </c>
      <c r="G259" s="150"/>
      <c r="H259" s="150"/>
      <c r="I259" s="152"/>
      <c r="J259" s="152"/>
      <c r="K259" s="150"/>
      <c r="L259" s="153" t="e">
        <f>VLOOKUP(J259,'사업장현황(25하)'!$A$2:$T$1836,13,FALSE)</f>
        <v>#N/A</v>
      </c>
      <c r="M259" s="150" t="e">
        <f>VLOOKUP(J259,'사업장현황(25하)'!$A$2:$T$1836,14,FALSE)</f>
        <v>#N/A</v>
      </c>
      <c r="N259" s="152" t="e">
        <f>VLOOKUP(J259,'사업장현황(25하)'!$A$2:$T$1836,2,FALSE)</f>
        <v>#N/A</v>
      </c>
      <c r="O259" s="152" t="e">
        <f>VLOOKUP(J259,'사업장현황(25하)'!$A$2:$T$1836,4,FALSE)</f>
        <v>#N/A</v>
      </c>
      <c r="P259" s="150" t="e">
        <f>VLOOKUP(J259,'사업장현황(25하)'!$A$2:$T$1836,6,FALSE)</f>
        <v>#N/A</v>
      </c>
      <c r="Q259" s="150" t="e">
        <f>VLOOKUP(J259,'사업장현황(25하)'!$A$2:$T$1836,7,FALSE)</f>
        <v>#N/A</v>
      </c>
      <c r="R259" s="150" t="e">
        <f>VLOOKUP(J259,'사업장현황(25하)'!$A$2:$T$1836,8,FALSE)</f>
        <v>#N/A</v>
      </c>
      <c r="S259" s="150" t="e">
        <f>VLOOKUP(J259,'사업장현황(25하)'!$A$2:$T$1836,9,FALSE)</f>
        <v>#N/A</v>
      </c>
      <c r="T259" s="150" t="e">
        <f>VLOOKUP(J259,'사업장현황(25하)'!$A$2:$T$1836,10,FALSE)</f>
        <v>#N/A</v>
      </c>
      <c r="U259" s="152" t="e">
        <f>VLOOKUP(J259,'사업장현황(25하)'!$A$2:$T$1836,12,FALSE)</f>
        <v>#N/A</v>
      </c>
      <c r="V259" s="217"/>
      <c r="W259" s="151"/>
      <c r="X259" s="151" t="e">
        <f>VLOOKUP(J259,'사업장현황(25하)'!$A$2:$T$1836,11,FALSE)</f>
        <v>#N/A</v>
      </c>
      <c r="Y259" s="151"/>
      <c r="Z259" s="155"/>
      <c r="AA259" s="155"/>
      <c r="AB259" s="211"/>
      <c r="AC259" s="155">
        <f t="shared" si="10"/>
        <v>0</v>
      </c>
      <c r="AD259" s="217"/>
      <c r="AE259" s="155"/>
      <c r="AF259" s="217"/>
      <c r="AG259" s="155"/>
      <c r="AH259" s="145">
        <f t="shared" si="11"/>
        <v>0</v>
      </c>
      <c r="AI259" s="161"/>
      <c r="AJ259" s="167"/>
      <c r="CE259" s="169"/>
      <c r="CU259" s="170"/>
    </row>
    <row r="260" spans="1:99" s="186" customFormat="1" ht="24.95" customHeight="1">
      <c r="A260" s="158" t="str">
        <f t="shared" ref="A260:A322" si="12">"대-"&amp;B260</f>
        <v>대-</v>
      </c>
      <c r="B260" s="150"/>
      <c r="C260" s="150"/>
      <c r="D260" s="313"/>
      <c r="E260" s="217"/>
      <c r="F260" s="217" t="str">
        <f>HLOOKUP(WEEKDAY(E260,2),data!$A$1:$G$2,2)</f>
        <v>(토)</v>
      </c>
      <c r="G260" s="150"/>
      <c r="H260" s="150"/>
      <c r="I260" s="152"/>
      <c r="J260" s="172"/>
      <c r="K260" s="150"/>
      <c r="L260" s="153" t="e">
        <f>VLOOKUP(J260,'사업장현황(25하)'!$A$2:$T$1836,13,FALSE)</f>
        <v>#N/A</v>
      </c>
      <c r="M260" s="150" t="e">
        <f>VLOOKUP(J260,'사업장현황(25하)'!$A$2:$T$1836,14,FALSE)</f>
        <v>#N/A</v>
      </c>
      <c r="N260" s="152" t="e">
        <f>VLOOKUP(J260,'사업장현황(25하)'!$A$2:$T$1836,2,FALSE)</f>
        <v>#N/A</v>
      </c>
      <c r="O260" s="152" t="e">
        <f>VLOOKUP(J260,'사업장현황(25하)'!$A$2:$T$1836,4,FALSE)</f>
        <v>#N/A</v>
      </c>
      <c r="P260" s="150" t="e">
        <f>VLOOKUP(J260,'사업장현황(25하)'!$A$2:$T$1836,6,FALSE)</f>
        <v>#N/A</v>
      </c>
      <c r="Q260" s="150" t="e">
        <f>VLOOKUP(J260,'사업장현황(25하)'!$A$2:$T$1836,7,FALSE)</f>
        <v>#N/A</v>
      </c>
      <c r="R260" s="150" t="e">
        <f>VLOOKUP(J260,'사업장현황(25하)'!$A$2:$T$1836,8,FALSE)</f>
        <v>#N/A</v>
      </c>
      <c r="S260" s="150" t="e">
        <f>VLOOKUP(J260,'사업장현황(25하)'!$A$2:$T$1836,9,FALSE)</f>
        <v>#N/A</v>
      </c>
      <c r="T260" s="150" t="e">
        <f>VLOOKUP(J260,'사업장현황(25하)'!$A$2:$T$1836,10,FALSE)</f>
        <v>#N/A</v>
      </c>
      <c r="U260" s="152" t="e">
        <f>VLOOKUP(J260,'사업장현황(25하)'!$A$2:$T$1836,12,FALSE)</f>
        <v>#N/A</v>
      </c>
      <c r="V260" s="217"/>
      <c r="W260" s="151"/>
      <c r="X260" s="151" t="e">
        <f>VLOOKUP(J260,'사업장현황(25하)'!$A$2:$T$1836,11,FALSE)</f>
        <v>#N/A</v>
      </c>
      <c r="Y260" s="151"/>
      <c r="Z260" s="155"/>
      <c r="AA260" s="155"/>
      <c r="AB260" s="211"/>
      <c r="AC260" s="155">
        <f t="shared" ref="AC260:AC322" si="13">SUM(Z260:AB260)</f>
        <v>0</v>
      </c>
      <c r="AD260" s="217"/>
      <c r="AE260" s="155"/>
      <c r="AF260" s="217"/>
      <c r="AG260" s="155"/>
      <c r="AH260" s="145">
        <f t="shared" ref="AH260:AH322" si="14">SUM(AE260,AG260)</f>
        <v>0</v>
      </c>
      <c r="AI260" s="161"/>
      <c r="AJ260" s="185"/>
      <c r="CE260" s="187"/>
      <c r="CU260" s="188"/>
    </row>
    <row r="261" spans="1:99" s="186" customFormat="1" ht="24.95" customHeight="1">
      <c r="A261" s="158" t="str">
        <f t="shared" si="12"/>
        <v>대-</v>
      </c>
      <c r="B261" s="150"/>
      <c r="C261" s="150"/>
      <c r="D261" s="313"/>
      <c r="E261" s="217"/>
      <c r="F261" s="217" t="str">
        <f>HLOOKUP(WEEKDAY(E261,2),data!$A$1:$G$2,2)</f>
        <v>(토)</v>
      </c>
      <c r="G261" s="150"/>
      <c r="H261" s="150"/>
      <c r="I261" s="152"/>
      <c r="J261" s="172"/>
      <c r="K261" s="150"/>
      <c r="L261" s="153" t="e">
        <f>VLOOKUP(J261,'사업장현황(25하)'!$A$2:$T$1836,13,FALSE)</f>
        <v>#N/A</v>
      </c>
      <c r="M261" s="150" t="e">
        <f>VLOOKUP(J261,'사업장현황(25하)'!$A$2:$T$1836,14,FALSE)</f>
        <v>#N/A</v>
      </c>
      <c r="N261" s="152" t="e">
        <f>VLOOKUP(J261,'사업장현황(25하)'!$A$2:$T$1836,2,FALSE)</f>
        <v>#N/A</v>
      </c>
      <c r="O261" s="152" t="e">
        <f>VLOOKUP(J261,'사업장현황(25하)'!$A$2:$T$1836,4,FALSE)</f>
        <v>#N/A</v>
      </c>
      <c r="P261" s="150" t="e">
        <f>VLOOKUP(J261,'사업장현황(25하)'!$A$2:$T$1836,6,FALSE)</f>
        <v>#N/A</v>
      </c>
      <c r="Q261" s="150" t="e">
        <f>VLOOKUP(J261,'사업장현황(25하)'!$A$2:$T$1836,7,FALSE)</f>
        <v>#N/A</v>
      </c>
      <c r="R261" s="150" t="e">
        <f>VLOOKUP(J261,'사업장현황(25하)'!$A$2:$T$1836,8,FALSE)</f>
        <v>#N/A</v>
      </c>
      <c r="S261" s="150" t="e">
        <f>VLOOKUP(J261,'사업장현황(25하)'!$A$2:$T$1836,9,FALSE)</f>
        <v>#N/A</v>
      </c>
      <c r="T261" s="150" t="e">
        <f>VLOOKUP(J261,'사업장현황(25하)'!$A$2:$T$1836,10,FALSE)</f>
        <v>#N/A</v>
      </c>
      <c r="U261" s="152" t="e">
        <f>VLOOKUP(J261,'사업장현황(25하)'!$A$2:$T$1836,12,FALSE)</f>
        <v>#N/A</v>
      </c>
      <c r="V261" s="217"/>
      <c r="W261" s="151"/>
      <c r="X261" s="151" t="e">
        <f>VLOOKUP(J261,'사업장현황(25하)'!$A$2:$T$1836,11,FALSE)</f>
        <v>#N/A</v>
      </c>
      <c r="Y261" s="151"/>
      <c r="Z261" s="155"/>
      <c r="AA261" s="155"/>
      <c r="AB261" s="211"/>
      <c r="AC261" s="155">
        <f t="shared" si="13"/>
        <v>0</v>
      </c>
      <c r="AD261" s="217"/>
      <c r="AE261" s="155"/>
      <c r="AF261" s="217"/>
      <c r="AG261" s="155"/>
      <c r="AH261" s="145">
        <f t="shared" si="14"/>
        <v>0</v>
      </c>
      <c r="AI261" s="161"/>
      <c r="AJ261" s="185"/>
      <c r="CE261" s="187"/>
      <c r="CU261" s="188"/>
    </row>
    <row r="262" spans="1:99" s="168" customFormat="1" ht="24.95" customHeight="1">
      <c r="A262" s="158" t="str">
        <f t="shared" si="12"/>
        <v>대-</v>
      </c>
      <c r="B262" s="150"/>
      <c r="C262" s="150"/>
      <c r="D262" s="313"/>
      <c r="E262" s="217"/>
      <c r="F262" s="217" t="str">
        <f>HLOOKUP(WEEKDAY(E262,2),data!$A$1:$G$2,2)</f>
        <v>(토)</v>
      </c>
      <c r="G262" s="150"/>
      <c r="H262" s="150"/>
      <c r="I262" s="152"/>
      <c r="J262" s="172"/>
      <c r="K262" s="150"/>
      <c r="L262" s="153" t="e">
        <f>VLOOKUP(J262,'사업장현황(25하)'!$A$2:$T$1836,13,FALSE)</f>
        <v>#N/A</v>
      </c>
      <c r="M262" s="150" t="e">
        <f>VLOOKUP(J262,'사업장현황(25하)'!$A$2:$T$1836,14,FALSE)</f>
        <v>#N/A</v>
      </c>
      <c r="N262" s="152" t="e">
        <f>VLOOKUP(J262,'사업장현황(25하)'!$A$2:$T$1836,2,FALSE)</f>
        <v>#N/A</v>
      </c>
      <c r="O262" s="152" t="e">
        <f>VLOOKUP(J262,'사업장현황(25하)'!$A$2:$T$1836,4,FALSE)</f>
        <v>#N/A</v>
      </c>
      <c r="P262" s="150" t="e">
        <f>VLOOKUP(J262,'사업장현황(25하)'!$A$2:$T$1836,6,FALSE)</f>
        <v>#N/A</v>
      </c>
      <c r="Q262" s="150" t="e">
        <f>VLOOKUP(J262,'사업장현황(25하)'!$A$2:$T$1836,7,FALSE)</f>
        <v>#N/A</v>
      </c>
      <c r="R262" s="150" t="e">
        <f>VLOOKUP(J262,'사업장현황(25하)'!$A$2:$T$1836,8,FALSE)</f>
        <v>#N/A</v>
      </c>
      <c r="S262" s="150" t="e">
        <f>VLOOKUP(J262,'사업장현황(25하)'!$A$2:$T$1836,9,FALSE)</f>
        <v>#N/A</v>
      </c>
      <c r="T262" s="150" t="e">
        <f>VLOOKUP(J262,'사업장현황(25하)'!$A$2:$T$1836,10,FALSE)</f>
        <v>#N/A</v>
      </c>
      <c r="U262" s="152" t="e">
        <f>VLOOKUP(J262,'사업장현황(25하)'!$A$2:$T$1836,12,FALSE)</f>
        <v>#N/A</v>
      </c>
      <c r="V262" s="217"/>
      <c r="W262" s="151"/>
      <c r="X262" s="151" t="e">
        <f>VLOOKUP(J262,'사업장현황(25하)'!$A$2:$T$1836,11,FALSE)</f>
        <v>#N/A</v>
      </c>
      <c r="Y262" s="189"/>
      <c r="Z262" s="155"/>
      <c r="AA262" s="155"/>
      <c r="AB262" s="211"/>
      <c r="AC262" s="155">
        <f t="shared" si="13"/>
        <v>0</v>
      </c>
      <c r="AD262" s="217"/>
      <c r="AE262" s="155"/>
      <c r="AF262" s="217"/>
      <c r="AG262" s="155"/>
      <c r="AH262" s="145">
        <f t="shared" si="14"/>
        <v>0</v>
      </c>
      <c r="AI262" s="161"/>
      <c r="AJ262" s="167"/>
      <c r="CE262" s="169"/>
      <c r="CU262" s="170"/>
    </row>
    <row r="263" spans="1:99" s="168" customFormat="1" ht="24.95" customHeight="1">
      <c r="A263" s="158" t="str">
        <f t="shared" si="12"/>
        <v>대-</v>
      </c>
      <c r="B263" s="150"/>
      <c r="C263" s="150"/>
      <c r="D263" s="313"/>
      <c r="E263" s="217"/>
      <c r="F263" s="217" t="str">
        <f>HLOOKUP(WEEKDAY(E263,2),data!$A$1:$G$2,2)</f>
        <v>(토)</v>
      </c>
      <c r="G263" s="150"/>
      <c r="H263" s="150"/>
      <c r="I263" s="152"/>
      <c r="J263" s="172"/>
      <c r="K263" s="150"/>
      <c r="L263" s="153" t="e">
        <f>VLOOKUP(J263,'사업장현황(25하)'!$A$2:$T$1836,13,FALSE)</f>
        <v>#N/A</v>
      </c>
      <c r="M263" s="150" t="e">
        <f>VLOOKUP(J263,'사업장현황(25하)'!$A$2:$T$1836,14,FALSE)</f>
        <v>#N/A</v>
      </c>
      <c r="N263" s="152" t="e">
        <f>VLOOKUP(J263,'사업장현황(25하)'!$A$2:$T$1836,2,FALSE)</f>
        <v>#N/A</v>
      </c>
      <c r="O263" s="152" t="e">
        <f>VLOOKUP(J263,'사업장현황(25하)'!$A$2:$T$1836,4,FALSE)</f>
        <v>#N/A</v>
      </c>
      <c r="P263" s="150" t="e">
        <f>VLOOKUP(J263,'사업장현황(25하)'!$A$2:$T$1836,6,FALSE)</f>
        <v>#N/A</v>
      </c>
      <c r="Q263" s="150" t="e">
        <f>VLOOKUP(J263,'사업장현황(25하)'!$A$2:$T$1836,7,FALSE)</f>
        <v>#N/A</v>
      </c>
      <c r="R263" s="150" t="e">
        <f>VLOOKUP(J263,'사업장현황(25하)'!$A$2:$T$1836,8,FALSE)</f>
        <v>#N/A</v>
      </c>
      <c r="S263" s="150" t="e">
        <f>VLOOKUP(J263,'사업장현황(25하)'!$A$2:$T$1836,9,FALSE)</f>
        <v>#N/A</v>
      </c>
      <c r="T263" s="150" t="e">
        <f>VLOOKUP(J263,'사업장현황(25하)'!$A$2:$T$1836,10,FALSE)</f>
        <v>#N/A</v>
      </c>
      <c r="U263" s="152" t="e">
        <f>VLOOKUP(J263,'사업장현황(25하)'!$A$2:$T$1836,12,FALSE)</f>
        <v>#N/A</v>
      </c>
      <c r="V263" s="217"/>
      <c r="W263" s="151"/>
      <c r="X263" s="151" t="e">
        <f>VLOOKUP(J263,'사업장현황(25하)'!$A$2:$T$1836,11,FALSE)</f>
        <v>#N/A</v>
      </c>
      <c r="Y263" s="151"/>
      <c r="Z263" s="155"/>
      <c r="AA263" s="155"/>
      <c r="AB263" s="211"/>
      <c r="AC263" s="155">
        <f t="shared" si="13"/>
        <v>0</v>
      </c>
      <c r="AD263" s="217"/>
      <c r="AE263" s="155"/>
      <c r="AF263" s="217"/>
      <c r="AG263" s="155"/>
      <c r="AH263" s="145">
        <f t="shared" si="14"/>
        <v>0</v>
      </c>
      <c r="AI263" s="161"/>
      <c r="AJ263" s="167"/>
      <c r="CE263" s="169"/>
      <c r="CU263" s="170"/>
    </row>
    <row r="264" spans="1:99" s="168" customFormat="1" ht="24.95" customHeight="1">
      <c r="A264" s="158" t="str">
        <f t="shared" si="12"/>
        <v>대-</v>
      </c>
      <c r="B264" s="150"/>
      <c r="C264" s="150"/>
      <c r="D264" s="313"/>
      <c r="E264" s="217"/>
      <c r="F264" s="217" t="str">
        <f>HLOOKUP(WEEKDAY(E264,2),data!$A$1:$G$2,2)</f>
        <v>(토)</v>
      </c>
      <c r="G264" s="150"/>
      <c r="H264" s="150"/>
      <c r="I264" s="152"/>
      <c r="J264" s="172"/>
      <c r="K264" s="150"/>
      <c r="L264" s="153" t="e">
        <f>VLOOKUP(J264,'사업장현황(25하)'!$A$2:$T$1836,13,FALSE)</f>
        <v>#N/A</v>
      </c>
      <c r="M264" s="150" t="e">
        <f>VLOOKUP(J264,'사업장현황(25하)'!$A$2:$T$1836,14,FALSE)</f>
        <v>#N/A</v>
      </c>
      <c r="N264" s="152" t="e">
        <f>VLOOKUP(J264,'사업장현황(25하)'!$A$2:$T$1836,2,FALSE)</f>
        <v>#N/A</v>
      </c>
      <c r="O264" s="152" t="e">
        <f>VLOOKUP(J264,'사업장현황(25하)'!$A$2:$T$1836,4,FALSE)</f>
        <v>#N/A</v>
      </c>
      <c r="P264" s="150" t="e">
        <f>VLOOKUP(J264,'사업장현황(25하)'!$A$2:$T$1836,6,FALSE)</f>
        <v>#N/A</v>
      </c>
      <c r="Q264" s="150" t="e">
        <f>VLOOKUP(J264,'사업장현황(25하)'!$A$2:$T$1836,7,FALSE)</f>
        <v>#N/A</v>
      </c>
      <c r="R264" s="150" t="e">
        <f>VLOOKUP(J264,'사업장현황(25하)'!$A$2:$T$1836,8,FALSE)</f>
        <v>#N/A</v>
      </c>
      <c r="S264" s="150" t="e">
        <f>VLOOKUP(J264,'사업장현황(25하)'!$A$2:$T$1836,9,FALSE)</f>
        <v>#N/A</v>
      </c>
      <c r="T264" s="150" t="e">
        <f>VLOOKUP(J264,'사업장현황(25하)'!$A$2:$T$1836,10,FALSE)</f>
        <v>#N/A</v>
      </c>
      <c r="U264" s="152" t="e">
        <f>VLOOKUP(J264,'사업장현황(25하)'!$A$2:$T$1836,12,FALSE)</f>
        <v>#N/A</v>
      </c>
      <c r="V264" s="217"/>
      <c r="W264" s="151"/>
      <c r="X264" s="151" t="e">
        <f>VLOOKUP(J264,'사업장현황(25하)'!$A$2:$T$1836,11,FALSE)</f>
        <v>#N/A</v>
      </c>
      <c r="Y264" s="189"/>
      <c r="Z264" s="155"/>
      <c r="AA264" s="155"/>
      <c r="AB264" s="211"/>
      <c r="AC264" s="155">
        <f t="shared" si="13"/>
        <v>0</v>
      </c>
      <c r="AD264" s="217"/>
      <c r="AE264" s="155"/>
      <c r="AF264" s="217"/>
      <c r="AG264" s="155"/>
      <c r="AH264" s="145">
        <f t="shared" si="14"/>
        <v>0</v>
      </c>
      <c r="AI264" s="161"/>
      <c r="AJ264" s="167"/>
      <c r="CE264" s="169"/>
      <c r="CU264" s="170"/>
    </row>
    <row r="265" spans="1:99" s="168" customFormat="1" ht="24.95" customHeight="1">
      <c r="A265" s="158" t="str">
        <f t="shared" si="12"/>
        <v>대-</v>
      </c>
      <c r="B265" s="150"/>
      <c r="C265" s="150"/>
      <c r="D265" s="313"/>
      <c r="E265" s="217"/>
      <c r="F265" s="217" t="str">
        <f>HLOOKUP(WEEKDAY(E265,2),data!$A$1:$G$2,2)</f>
        <v>(토)</v>
      </c>
      <c r="G265" s="150"/>
      <c r="H265" s="150"/>
      <c r="I265" s="152"/>
      <c r="J265" s="172"/>
      <c r="K265" s="150"/>
      <c r="L265" s="153" t="e">
        <f>VLOOKUP(J265,'사업장현황(25하)'!$A$2:$T$1836,13,FALSE)</f>
        <v>#N/A</v>
      </c>
      <c r="M265" s="150" t="e">
        <f>VLOOKUP(J265,'사업장현황(25하)'!$A$2:$T$1836,14,FALSE)</f>
        <v>#N/A</v>
      </c>
      <c r="N265" s="152" t="e">
        <f>VLOOKUP(J265,'사업장현황(25하)'!$A$2:$T$1836,2,FALSE)</f>
        <v>#N/A</v>
      </c>
      <c r="O265" s="152" t="e">
        <f>VLOOKUP(J265,'사업장현황(25하)'!$A$2:$T$1836,4,FALSE)</f>
        <v>#N/A</v>
      </c>
      <c r="P265" s="150" t="e">
        <f>VLOOKUP(J265,'사업장현황(25하)'!$A$2:$T$1836,6,FALSE)</f>
        <v>#N/A</v>
      </c>
      <c r="Q265" s="150" t="e">
        <f>VLOOKUP(J265,'사업장현황(25하)'!$A$2:$T$1836,7,FALSE)</f>
        <v>#N/A</v>
      </c>
      <c r="R265" s="150" t="e">
        <f>VLOOKUP(J265,'사업장현황(25하)'!$A$2:$T$1836,8,FALSE)</f>
        <v>#N/A</v>
      </c>
      <c r="S265" s="150" t="e">
        <f>VLOOKUP(J265,'사업장현황(25하)'!$A$2:$T$1836,9,FALSE)</f>
        <v>#N/A</v>
      </c>
      <c r="T265" s="150" t="e">
        <f>VLOOKUP(J265,'사업장현황(25하)'!$A$2:$T$1836,10,FALSE)</f>
        <v>#N/A</v>
      </c>
      <c r="U265" s="152" t="e">
        <f>VLOOKUP(J265,'사업장현황(25하)'!$A$2:$T$1836,12,FALSE)</f>
        <v>#N/A</v>
      </c>
      <c r="V265" s="217"/>
      <c r="W265" s="151"/>
      <c r="X265" s="151" t="e">
        <f>VLOOKUP(J265,'사업장현황(25하)'!$A$2:$T$1836,11,FALSE)</f>
        <v>#N/A</v>
      </c>
      <c r="Y265" s="189"/>
      <c r="Z265" s="155"/>
      <c r="AA265" s="155"/>
      <c r="AB265" s="211"/>
      <c r="AC265" s="155">
        <f t="shared" si="13"/>
        <v>0</v>
      </c>
      <c r="AD265" s="217"/>
      <c r="AE265" s="155"/>
      <c r="AF265" s="217"/>
      <c r="AG265" s="155"/>
      <c r="AH265" s="145">
        <f t="shared" si="14"/>
        <v>0</v>
      </c>
      <c r="AI265" s="161"/>
      <c r="AJ265" s="167"/>
      <c r="CE265" s="169"/>
      <c r="CU265" s="170"/>
    </row>
    <row r="266" spans="1:99" s="168" customFormat="1" ht="24.95" customHeight="1">
      <c r="A266" s="158" t="str">
        <f t="shared" si="12"/>
        <v>대-</v>
      </c>
      <c r="B266" s="150"/>
      <c r="C266" s="150"/>
      <c r="D266" s="313"/>
      <c r="E266" s="217"/>
      <c r="F266" s="217" t="str">
        <f>HLOOKUP(WEEKDAY(E266,2),data!$A$1:$G$2,2)</f>
        <v>(토)</v>
      </c>
      <c r="G266" s="150"/>
      <c r="H266" s="150"/>
      <c r="I266" s="152"/>
      <c r="J266" s="172"/>
      <c r="K266" s="150"/>
      <c r="L266" s="153" t="e">
        <f>VLOOKUP(J266,'사업장현황(25하)'!$A$2:$T$1836,13,FALSE)</f>
        <v>#N/A</v>
      </c>
      <c r="M266" s="150" t="e">
        <f>VLOOKUP(J266,'사업장현황(25하)'!$A$2:$T$1836,14,FALSE)</f>
        <v>#N/A</v>
      </c>
      <c r="N266" s="152" t="e">
        <f>VLOOKUP(J266,'사업장현황(25하)'!$A$2:$T$1836,2,FALSE)</f>
        <v>#N/A</v>
      </c>
      <c r="O266" s="152" t="e">
        <f>VLOOKUP(J266,'사업장현황(25하)'!$A$2:$T$1836,4,FALSE)</f>
        <v>#N/A</v>
      </c>
      <c r="P266" s="150" t="e">
        <f>VLOOKUP(J266,'사업장현황(25하)'!$A$2:$T$1836,6,FALSE)</f>
        <v>#N/A</v>
      </c>
      <c r="Q266" s="150" t="e">
        <f>VLOOKUP(J266,'사업장현황(25하)'!$A$2:$T$1836,7,FALSE)</f>
        <v>#N/A</v>
      </c>
      <c r="R266" s="150" t="e">
        <f>VLOOKUP(J266,'사업장현황(25하)'!$A$2:$T$1836,8,FALSE)</f>
        <v>#N/A</v>
      </c>
      <c r="S266" s="150" t="e">
        <f>VLOOKUP(J266,'사업장현황(25하)'!$A$2:$T$1836,9,FALSE)</f>
        <v>#N/A</v>
      </c>
      <c r="T266" s="150" t="e">
        <f>VLOOKUP(J266,'사업장현황(25하)'!$A$2:$T$1836,10,FALSE)</f>
        <v>#N/A</v>
      </c>
      <c r="U266" s="152" t="e">
        <f>VLOOKUP(J266,'사업장현황(25하)'!$A$2:$T$1836,12,FALSE)</f>
        <v>#N/A</v>
      </c>
      <c r="V266" s="217"/>
      <c r="W266" s="151"/>
      <c r="X266" s="151" t="e">
        <f>VLOOKUP(J266,'사업장현황(25하)'!$A$2:$T$1836,11,FALSE)</f>
        <v>#N/A</v>
      </c>
      <c r="Y266" s="151"/>
      <c r="Z266" s="155"/>
      <c r="AA266" s="155"/>
      <c r="AB266" s="211"/>
      <c r="AC266" s="155">
        <f t="shared" si="13"/>
        <v>0</v>
      </c>
      <c r="AD266" s="217"/>
      <c r="AE266" s="155"/>
      <c r="AF266" s="217"/>
      <c r="AG266" s="155"/>
      <c r="AH266" s="145">
        <f t="shared" si="14"/>
        <v>0</v>
      </c>
      <c r="AI266" s="161"/>
      <c r="AJ266" s="167"/>
      <c r="CE266" s="169"/>
      <c r="CU266" s="170"/>
    </row>
    <row r="267" spans="1:99" s="168" customFormat="1" ht="24.95" customHeight="1">
      <c r="A267" s="158" t="str">
        <f t="shared" si="12"/>
        <v>대-</v>
      </c>
      <c r="B267" s="150"/>
      <c r="C267" s="150"/>
      <c r="D267" s="313"/>
      <c r="E267" s="217"/>
      <c r="F267" s="217" t="str">
        <f>HLOOKUP(WEEKDAY(E267,2),data!$A$1:$G$2,2)</f>
        <v>(토)</v>
      </c>
      <c r="G267" s="150"/>
      <c r="H267" s="150"/>
      <c r="I267" s="152"/>
      <c r="J267" s="172"/>
      <c r="K267" s="150"/>
      <c r="L267" s="153" t="e">
        <f>VLOOKUP(J267,'사업장현황(25하)'!$A$2:$T$1836,13,FALSE)</f>
        <v>#N/A</v>
      </c>
      <c r="M267" s="150" t="e">
        <f>VLOOKUP(J267,'사업장현황(25하)'!$A$2:$T$1836,14,FALSE)</f>
        <v>#N/A</v>
      </c>
      <c r="N267" s="152" t="e">
        <f>VLOOKUP(J267,'사업장현황(25하)'!$A$2:$T$1836,2,FALSE)</f>
        <v>#N/A</v>
      </c>
      <c r="O267" s="152" t="e">
        <f>VLOOKUP(J267,'사업장현황(25하)'!$A$2:$T$1836,4,FALSE)</f>
        <v>#N/A</v>
      </c>
      <c r="P267" s="150" t="e">
        <f>VLOOKUP(J267,'사업장현황(25하)'!$A$2:$T$1836,6,FALSE)</f>
        <v>#N/A</v>
      </c>
      <c r="Q267" s="150" t="e">
        <f>VLOOKUP(J267,'사업장현황(25하)'!$A$2:$T$1836,7,FALSE)</f>
        <v>#N/A</v>
      </c>
      <c r="R267" s="150" t="e">
        <f>VLOOKUP(J267,'사업장현황(25하)'!$A$2:$T$1836,8,FALSE)</f>
        <v>#N/A</v>
      </c>
      <c r="S267" s="150" t="e">
        <f>VLOOKUP(J267,'사업장현황(25하)'!$A$2:$T$1836,9,FALSE)</f>
        <v>#N/A</v>
      </c>
      <c r="T267" s="150" t="e">
        <f>VLOOKUP(J267,'사업장현황(25하)'!$A$2:$T$1836,10,FALSE)</f>
        <v>#N/A</v>
      </c>
      <c r="U267" s="152" t="e">
        <f>VLOOKUP(J267,'사업장현황(25하)'!$A$2:$T$1836,12,FALSE)</f>
        <v>#N/A</v>
      </c>
      <c r="V267" s="217"/>
      <c r="W267" s="151"/>
      <c r="X267" s="151" t="e">
        <f>VLOOKUP(J267,'사업장현황(25하)'!$A$2:$T$1836,11,FALSE)</f>
        <v>#N/A</v>
      </c>
      <c r="Y267" s="189"/>
      <c r="Z267" s="155"/>
      <c r="AA267" s="155"/>
      <c r="AB267" s="211"/>
      <c r="AC267" s="155">
        <f t="shared" si="13"/>
        <v>0</v>
      </c>
      <c r="AD267" s="217"/>
      <c r="AE267" s="155"/>
      <c r="AF267" s="217"/>
      <c r="AG267" s="155"/>
      <c r="AH267" s="145">
        <f t="shared" si="14"/>
        <v>0</v>
      </c>
      <c r="AI267" s="161"/>
      <c r="AJ267" s="167"/>
      <c r="CE267" s="169"/>
      <c r="CU267" s="170"/>
    </row>
    <row r="268" spans="1:99" s="168" customFormat="1" ht="24.95" customHeight="1">
      <c r="A268" s="158" t="str">
        <f t="shared" si="12"/>
        <v>대-</v>
      </c>
      <c r="B268" s="150"/>
      <c r="C268" s="150"/>
      <c r="D268" s="313"/>
      <c r="E268" s="217"/>
      <c r="F268" s="217" t="str">
        <f>HLOOKUP(WEEKDAY(E268,2),data!$A$1:$G$2,2)</f>
        <v>(토)</v>
      </c>
      <c r="G268" s="150"/>
      <c r="H268" s="150"/>
      <c r="I268" s="152"/>
      <c r="J268" s="172"/>
      <c r="K268" s="150"/>
      <c r="L268" s="153" t="e">
        <f>VLOOKUP(J268,'사업장현황(25하)'!$A$2:$T$1836,13,FALSE)</f>
        <v>#N/A</v>
      </c>
      <c r="M268" s="150" t="e">
        <f>VLOOKUP(J268,'사업장현황(25하)'!$A$2:$T$1836,14,FALSE)</f>
        <v>#N/A</v>
      </c>
      <c r="N268" s="152" t="e">
        <f>VLOOKUP(J268,'사업장현황(25하)'!$A$2:$T$1836,2,FALSE)</f>
        <v>#N/A</v>
      </c>
      <c r="O268" s="152" t="e">
        <f>VLOOKUP(J268,'사업장현황(25하)'!$A$2:$T$1836,4,FALSE)</f>
        <v>#N/A</v>
      </c>
      <c r="P268" s="150" t="e">
        <f>VLOOKUP(J268,'사업장현황(25하)'!$A$2:$T$1836,6,FALSE)</f>
        <v>#N/A</v>
      </c>
      <c r="Q268" s="150" t="e">
        <f>VLOOKUP(J268,'사업장현황(25하)'!$A$2:$T$1836,7,FALSE)</f>
        <v>#N/A</v>
      </c>
      <c r="R268" s="150" t="e">
        <f>VLOOKUP(J268,'사업장현황(25하)'!$A$2:$T$1836,8,FALSE)</f>
        <v>#N/A</v>
      </c>
      <c r="S268" s="150" t="e">
        <f>VLOOKUP(J268,'사업장현황(25하)'!$A$2:$T$1836,9,FALSE)</f>
        <v>#N/A</v>
      </c>
      <c r="T268" s="150" t="e">
        <f>VLOOKUP(J268,'사업장현황(25하)'!$A$2:$T$1836,10,FALSE)</f>
        <v>#N/A</v>
      </c>
      <c r="U268" s="152" t="e">
        <f>VLOOKUP(J268,'사업장현황(25하)'!$A$2:$T$1836,12,FALSE)</f>
        <v>#N/A</v>
      </c>
      <c r="V268" s="217"/>
      <c r="W268" s="151"/>
      <c r="X268" s="151" t="e">
        <f>VLOOKUP(J268,'사업장현황(25하)'!$A$2:$T$1836,11,FALSE)</f>
        <v>#N/A</v>
      </c>
      <c r="Y268" s="189"/>
      <c r="Z268" s="155"/>
      <c r="AA268" s="155"/>
      <c r="AB268" s="211"/>
      <c r="AC268" s="155">
        <f t="shared" si="13"/>
        <v>0</v>
      </c>
      <c r="AD268" s="217"/>
      <c r="AE268" s="155"/>
      <c r="AF268" s="217"/>
      <c r="AG268" s="155"/>
      <c r="AH268" s="145">
        <f t="shared" si="14"/>
        <v>0</v>
      </c>
      <c r="AI268" s="161"/>
      <c r="AJ268" s="167"/>
      <c r="CE268" s="169"/>
      <c r="CU268" s="170"/>
    </row>
    <row r="269" spans="1:99" s="168" customFormat="1" ht="24.95" customHeight="1">
      <c r="A269" s="158" t="str">
        <f t="shared" si="12"/>
        <v>대-</v>
      </c>
      <c r="B269" s="150"/>
      <c r="C269" s="150"/>
      <c r="D269" s="313"/>
      <c r="E269" s="217"/>
      <c r="F269" s="217" t="str">
        <f>HLOOKUP(WEEKDAY(E269,2),data!$A$1:$G$2,2)</f>
        <v>(토)</v>
      </c>
      <c r="G269" s="150"/>
      <c r="H269" s="150"/>
      <c r="I269" s="152"/>
      <c r="J269" s="172"/>
      <c r="K269" s="150"/>
      <c r="L269" s="153" t="e">
        <f>VLOOKUP(J269,'사업장현황(25하)'!$A$2:$T$1836,13,FALSE)</f>
        <v>#N/A</v>
      </c>
      <c r="M269" s="150" t="e">
        <f>VLOOKUP(J269,'사업장현황(25하)'!$A$2:$T$1836,14,FALSE)</f>
        <v>#N/A</v>
      </c>
      <c r="N269" s="152" t="e">
        <f>VLOOKUP(J269,'사업장현황(25하)'!$A$2:$T$1836,2,FALSE)</f>
        <v>#N/A</v>
      </c>
      <c r="O269" s="152" t="e">
        <f>VLOOKUP(J269,'사업장현황(25하)'!$A$2:$T$1836,4,FALSE)</f>
        <v>#N/A</v>
      </c>
      <c r="P269" s="150" t="e">
        <f>VLOOKUP(J269,'사업장현황(25하)'!$A$2:$T$1836,6,FALSE)</f>
        <v>#N/A</v>
      </c>
      <c r="Q269" s="150" t="e">
        <f>VLOOKUP(J269,'사업장현황(25하)'!$A$2:$T$1836,7,FALSE)</f>
        <v>#N/A</v>
      </c>
      <c r="R269" s="150" t="e">
        <f>VLOOKUP(J269,'사업장현황(25하)'!$A$2:$T$1836,8,FALSE)</f>
        <v>#N/A</v>
      </c>
      <c r="S269" s="150" t="e">
        <f>VLOOKUP(J269,'사업장현황(25하)'!$A$2:$T$1836,9,FALSE)</f>
        <v>#N/A</v>
      </c>
      <c r="T269" s="150" t="e">
        <f>VLOOKUP(J269,'사업장현황(25하)'!$A$2:$T$1836,10,FALSE)</f>
        <v>#N/A</v>
      </c>
      <c r="U269" s="152" t="e">
        <f>VLOOKUP(J269,'사업장현황(25하)'!$A$2:$T$1836,12,FALSE)</f>
        <v>#N/A</v>
      </c>
      <c r="V269" s="217"/>
      <c r="W269" s="151"/>
      <c r="X269" s="151" t="e">
        <f>VLOOKUP(J269,'사업장현황(25하)'!$A$2:$T$1836,11,FALSE)</f>
        <v>#N/A</v>
      </c>
      <c r="Y269" s="151"/>
      <c r="Z269" s="155"/>
      <c r="AA269" s="155"/>
      <c r="AB269" s="211"/>
      <c r="AC269" s="155">
        <f t="shared" si="13"/>
        <v>0</v>
      </c>
      <c r="AD269" s="217"/>
      <c r="AE269" s="155"/>
      <c r="AF269" s="217"/>
      <c r="AG269" s="155"/>
      <c r="AH269" s="145">
        <f t="shared" si="14"/>
        <v>0</v>
      </c>
      <c r="AI269" s="161"/>
      <c r="AJ269" s="167"/>
      <c r="CE269" s="169"/>
      <c r="CU269" s="170"/>
    </row>
    <row r="270" spans="1:99" s="168" customFormat="1" ht="24.95" customHeight="1">
      <c r="A270" s="158" t="str">
        <f t="shared" si="12"/>
        <v>대-</v>
      </c>
      <c r="B270" s="150"/>
      <c r="C270" s="150"/>
      <c r="D270" s="313"/>
      <c r="E270" s="217"/>
      <c r="F270" s="217" t="str">
        <f>HLOOKUP(WEEKDAY(E270,2),data!$A$1:$G$2,2)</f>
        <v>(토)</v>
      </c>
      <c r="G270" s="150"/>
      <c r="H270" s="150"/>
      <c r="I270" s="152"/>
      <c r="J270" s="172"/>
      <c r="K270" s="150"/>
      <c r="L270" s="153" t="e">
        <f>VLOOKUP(J270,'사업장현황(25하)'!$A$2:$T$1836,13,FALSE)</f>
        <v>#N/A</v>
      </c>
      <c r="M270" s="150" t="e">
        <f>VLOOKUP(J270,'사업장현황(25하)'!$A$2:$T$1836,14,FALSE)</f>
        <v>#N/A</v>
      </c>
      <c r="N270" s="152" t="e">
        <f>VLOOKUP(J270,'사업장현황(25하)'!$A$2:$T$1836,2,FALSE)</f>
        <v>#N/A</v>
      </c>
      <c r="O270" s="152" t="e">
        <f>VLOOKUP(J270,'사업장현황(25하)'!$A$2:$T$1836,4,FALSE)</f>
        <v>#N/A</v>
      </c>
      <c r="P270" s="150" t="e">
        <f>VLOOKUP(J270,'사업장현황(25하)'!$A$2:$T$1836,6,FALSE)</f>
        <v>#N/A</v>
      </c>
      <c r="Q270" s="150" t="e">
        <f>VLOOKUP(J270,'사업장현황(25하)'!$A$2:$T$1836,7,FALSE)</f>
        <v>#N/A</v>
      </c>
      <c r="R270" s="150" t="e">
        <f>VLOOKUP(J270,'사업장현황(25하)'!$A$2:$T$1836,8,FALSE)</f>
        <v>#N/A</v>
      </c>
      <c r="S270" s="150" t="e">
        <f>VLOOKUP(J270,'사업장현황(25하)'!$A$2:$T$1836,9,FALSE)</f>
        <v>#N/A</v>
      </c>
      <c r="T270" s="150" t="e">
        <f>VLOOKUP(J270,'사업장현황(25하)'!$A$2:$T$1836,10,FALSE)</f>
        <v>#N/A</v>
      </c>
      <c r="U270" s="152" t="e">
        <f>VLOOKUP(J270,'사업장현황(25하)'!$A$2:$T$1836,12,FALSE)</f>
        <v>#N/A</v>
      </c>
      <c r="V270" s="217"/>
      <c r="W270" s="151"/>
      <c r="X270" s="151" t="e">
        <f>VLOOKUP(J270,'사업장현황(25하)'!$A$2:$T$1836,11,FALSE)</f>
        <v>#N/A</v>
      </c>
      <c r="Y270" s="189"/>
      <c r="Z270" s="155"/>
      <c r="AA270" s="155"/>
      <c r="AB270" s="211"/>
      <c r="AC270" s="155">
        <f t="shared" si="13"/>
        <v>0</v>
      </c>
      <c r="AD270" s="217"/>
      <c r="AE270" s="155"/>
      <c r="AF270" s="217"/>
      <c r="AG270" s="155"/>
      <c r="AH270" s="145">
        <f t="shared" si="14"/>
        <v>0</v>
      </c>
      <c r="AI270" s="161"/>
      <c r="AJ270" s="167"/>
      <c r="CE270" s="169"/>
      <c r="CU270" s="170"/>
    </row>
    <row r="271" spans="1:99" s="168" customFormat="1" ht="24.95" customHeight="1">
      <c r="A271" s="158" t="str">
        <f t="shared" si="12"/>
        <v>대-</v>
      </c>
      <c r="B271" s="150"/>
      <c r="C271" s="150"/>
      <c r="D271" s="313"/>
      <c r="E271" s="217"/>
      <c r="F271" s="217" t="str">
        <f>HLOOKUP(WEEKDAY(E271,2),data!$A$1:$G$2,2)</f>
        <v>(토)</v>
      </c>
      <c r="G271" s="150"/>
      <c r="H271" s="150"/>
      <c r="I271" s="152"/>
      <c r="J271" s="172"/>
      <c r="K271" s="150"/>
      <c r="L271" s="153" t="e">
        <f>VLOOKUP(J271,'사업장현황(25하)'!$A$2:$T$1836,13,FALSE)</f>
        <v>#N/A</v>
      </c>
      <c r="M271" s="150" t="e">
        <f>VLOOKUP(J271,'사업장현황(25하)'!$A$2:$T$1836,14,FALSE)</f>
        <v>#N/A</v>
      </c>
      <c r="N271" s="152" t="e">
        <f>VLOOKUP(J271,'사업장현황(25하)'!$A$2:$T$1836,2,FALSE)</f>
        <v>#N/A</v>
      </c>
      <c r="O271" s="152" t="e">
        <f>VLOOKUP(J271,'사업장현황(25하)'!$A$2:$T$1836,4,FALSE)</f>
        <v>#N/A</v>
      </c>
      <c r="P271" s="150" t="e">
        <f>VLOOKUP(J271,'사업장현황(25하)'!$A$2:$T$1836,6,FALSE)</f>
        <v>#N/A</v>
      </c>
      <c r="Q271" s="150" t="e">
        <f>VLOOKUP(J271,'사업장현황(25하)'!$A$2:$T$1836,7,FALSE)</f>
        <v>#N/A</v>
      </c>
      <c r="R271" s="150" t="e">
        <f>VLOOKUP(J271,'사업장현황(25하)'!$A$2:$T$1836,8,FALSE)</f>
        <v>#N/A</v>
      </c>
      <c r="S271" s="150" t="e">
        <f>VLOOKUP(J271,'사업장현황(25하)'!$A$2:$T$1836,9,FALSE)</f>
        <v>#N/A</v>
      </c>
      <c r="T271" s="150" t="e">
        <f>VLOOKUP(J271,'사업장현황(25하)'!$A$2:$T$1836,10,FALSE)</f>
        <v>#N/A</v>
      </c>
      <c r="U271" s="152" t="e">
        <f>VLOOKUP(J271,'사업장현황(25하)'!$A$2:$T$1836,12,FALSE)</f>
        <v>#N/A</v>
      </c>
      <c r="V271" s="217"/>
      <c r="W271" s="151"/>
      <c r="X271" s="151" t="e">
        <f>VLOOKUP(J271,'사업장현황(25하)'!$A$2:$T$1836,11,FALSE)</f>
        <v>#N/A</v>
      </c>
      <c r="Y271" s="151"/>
      <c r="Z271" s="155"/>
      <c r="AA271" s="155"/>
      <c r="AB271" s="211"/>
      <c r="AC271" s="155">
        <f t="shared" si="13"/>
        <v>0</v>
      </c>
      <c r="AD271" s="217"/>
      <c r="AE271" s="155"/>
      <c r="AF271" s="217"/>
      <c r="AG271" s="155"/>
      <c r="AH271" s="145">
        <f t="shared" si="14"/>
        <v>0</v>
      </c>
      <c r="AI271" s="161"/>
      <c r="AJ271" s="167"/>
      <c r="CE271" s="169"/>
      <c r="CU271" s="170"/>
    </row>
    <row r="272" spans="1:99" s="168" customFormat="1" ht="24.95" customHeight="1">
      <c r="A272" s="158" t="str">
        <f t="shared" si="12"/>
        <v>대-</v>
      </c>
      <c r="B272" s="150"/>
      <c r="C272" s="150"/>
      <c r="D272" s="313"/>
      <c r="E272" s="217"/>
      <c r="F272" s="217" t="str">
        <f>HLOOKUP(WEEKDAY(E272,2),data!$A$1:$G$2,2)</f>
        <v>(토)</v>
      </c>
      <c r="G272" s="150"/>
      <c r="H272" s="150"/>
      <c r="I272" s="152"/>
      <c r="J272" s="172"/>
      <c r="K272" s="150"/>
      <c r="L272" s="153" t="e">
        <f>VLOOKUP(J272,'사업장현황(25하)'!$A$2:$T$1836,13,FALSE)</f>
        <v>#N/A</v>
      </c>
      <c r="M272" s="150" t="e">
        <f>VLOOKUP(J272,'사업장현황(25하)'!$A$2:$T$1836,14,FALSE)</f>
        <v>#N/A</v>
      </c>
      <c r="N272" s="152" t="e">
        <f>VLOOKUP(J272,'사업장현황(25하)'!$A$2:$T$1836,2,FALSE)</f>
        <v>#N/A</v>
      </c>
      <c r="O272" s="152" t="e">
        <f>VLOOKUP(J272,'사업장현황(25하)'!$A$2:$T$1836,4,FALSE)</f>
        <v>#N/A</v>
      </c>
      <c r="P272" s="150" t="e">
        <f>VLOOKUP(J272,'사업장현황(25하)'!$A$2:$T$1836,6,FALSE)</f>
        <v>#N/A</v>
      </c>
      <c r="Q272" s="150" t="e">
        <f>VLOOKUP(J272,'사업장현황(25하)'!$A$2:$T$1836,7,FALSE)</f>
        <v>#N/A</v>
      </c>
      <c r="R272" s="150" t="e">
        <f>VLOOKUP(J272,'사업장현황(25하)'!$A$2:$T$1836,8,FALSE)</f>
        <v>#N/A</v>
      </c>
      <c r="S272" s="150" t="e">
        <f>VLOOKUP(J272,'사업장현황(25하)'!$A$2:$T$1836,9,FALSE)</f>
        <v>#N/A</v>
      </c>
      <c r="T272" s="150" t="e">
        <f>VLOOKUP(J272,'사업장현황(25하)'!$A$2:$T$1836,10,FALSE)</f>
        <v>#N/A</v>
      </c>
      <c r="U272" s="152" t="e">
        <f>VLOOKUP(J272,'사업장현황(25하)'!$A$2:$T$1836,12,FALSE)</f>
        <v>#N/A</v>
      </c>
      <c r="V272" s="217"/>
      <c r="W272" s="151"/>
      <c r="X272" s="151" t="e">
        <f>VLOOKUP(J272,'사업장현황(25하)'!$A$2:$T$1836,11,FALSE)</f>
        <v>#N/A</v>
      </c>
      <c r="Y272" s="151"/>
      <c r="Z272" s="155"/>
      <c r="AA272" s="155"/>
      <c r="AB272" s="211"/>
      <c r="AC272" s="155">
        <f t="shared" si="13"/>
        <v>0</v>
      </c>
      <c r="AD272" s="217"/>
      <c r="AE272" s="155"/>
      <c r="AF272" s="217"/>
      <c r="AG272" s="155"/>
      <c r="AH272" s="145">
        <f t="shared" si="14"/>
        <v>0</v>
      </c>
      <c r="AI272" s="161"/>
      <c r="AJ272" s="167"/>
      <c r="CE272" s="169"/>
      <c r="CU272" s="170"/>
    </row>
    <row r="273" spans="1:99" s="158" customFormat="1" ht="24.95" customHeight="1">
      <c r="A273" s="158" t="str">
        <f t="shared" si="12"/>
        <v>대-</v>
      </c>
      <c r="B273" s="150"/>
      <c r="C273" s="150"/>
      <c r="D273" s="313"/>
      <c r="E273" s="217"/>
      <c r="F273" s="217" t="str">
        <f>HLOOKUP(WEEKDAY(E273,2),data!$A$1:$G$2,2)</f>
        <v>(토)</v>
      </c>
      <c r="G273" s="150"/>
      <c r="H273" s="150"/>
      <c r="I273" s="152"/>
      <c r="J273" s="172"/>
      <c r="K273" s="150"/>
      <c r="L273" s="153" t="e">
        <f>VLOOKUP(J273,'사업장현황(25하)'!$A$2:$T$1836,13,FALSE)</f>
        <v>#N/A</v>
      </c>
      <c r="M273" s="150" t="e">
        <f>VLOOKUP(J273,'사업장현황(25하)'!$A$2:$T$1836,14,FALSE)</f>
        <v>#N/A</v>
      </c>
      <c r="N273" s="152" t="e">
        <f>VLOOKUP(J273,'사업장현황(25하)'!$A$2:$T$1836,2,FALSE)</f>
        <v>#N/A</v>
      </c>
      <c r="O273" s="152" t="e">
        <f>VLOOKUP(J273,'사업장현황(25하)'!$A$2:$T$1836,4,FALSE)</f>
        <v>#N/A</v>
      </c>
      <c r="P273" s="150" t="e">
        <f>VLOOKUP(J273,'사업장현황(25하)'!$A$2:$T$1836,6,FALSE)</f>
        <v>#N/A</v>
      </c>
      <c r="Q273" s="150" t="e">
        <f>VLOOKUP(J273,'사업장현황(25하)'!$A$2:$T$1836,7,FALSE)</f>
        <v>#N/A</v>
      </c>
      <c r="R273" s="150" t="e">
        <f>VLOOKUP(J273,'사업장현황(25하)'!$A$2:$T$1836,8,FALSE)</f>
        <v>#N/A</v>
      </c>
      <c r="S273" s="150" t="e">
        <f>VLOOKUP(J273,'사업장현황(25하)'!$A$2:$T$1836,9,FALSE)</f>
        <v>#N/A</v>
      </c>
      <c r="T273" s="150" t="e">
        <f>VLOOKUP(J273,'사업장현황(25하)'!$A$2:$T$1836,10,FALSE)</f>
        <v>#N/A</v>
      </c>
      <c r="U273" s="152" t="e">
        <f>VLOOKUP(J273,'사업장현황(25하)'!$A$2:$T$1836,12,FALSE)</f>
        <v>#N/A</v>
      </c>
      <c r="V273" s="217"/>
      <c r="W273" s="151"/>
      <c r="X273" s="151" t="e">
        <f>VLOOKUP(J273,'사업장현황(25하)'!$A$2:$T$1836,11,FALSE)</f>
        <v>#N/A</v>
      </c>
      <c r="Y273" s="189"/>
      <c r="Z273" s="155"/>
      <c r="AA273" s="155"/>
      <c r="AB273" s="211"/>
      <c r="AC273" s="155">
        <f t="shared" si="13"/>
        <v>0</v>
      </c>
      <c r="AD273" s="217"/>
      <c r="AE273" s="155"/>
      <c r="AF273" s="217"/>
      <c r="AG273" s="155"/>
      <c r="AH273" s="145">
        <f t="shared" si="14"/>
        <v>0</v>
      </c>
      <c r="AI273" s="161"/>
      <c r="AJ273" s="157"/>
    </row>
    <row r="274" spans="1:99" s="168" customFormat="1" ht="24.95" customHeight="1">
      <c r="A274" s="158" t="str">
        <f t="shared" si="12"/>
        <v>대-</v>
      </c>
      <c r="B274" s="150"/>
      <c r="C274" s="150"/>
      <c r="D274" s="313"/>
      <c r="E274" s="217"/>
      <c r="F274" s="217" t="str">
        <f>HLOOKUP(WEEKDAY(E274,2),data!$A$1:$G$2,2)</f>
        <v>(토)</v>
      </c>
      <c r="G274" s="150"/>
      <c r="H274" s="150"/>
      <c r="I274" s="152"/>
      <c r="J274" s="172"/>
      <c r="K274" s="150"/>
      <c r="L274" s="153" t="e">
        <f>VLOOKUP(J274,'사업장현황(25하)'!$A$2:$T$1836,13,FALSE)</f>
        <v>#N/A</v>
      </c>
      <c r="M274" s="150" t="e">
        <f>VLOOKUP(J274,'사업장현황(25하)'!$A$2:$T$1836,14,FALSE)</f>
        <v>#N/A</v>
      </c>
      <c r="N274" s="152" t="e">
        <f>VLOOKUP(J274,'사업장현황(25하)'!$A$2:$T$1836,2,FALSE)</f>
        <v>#N/A</v>
      </c>
      <c r="O274" s="152" t="e">
        <f>VLOOKUP(J274,'사업장현황(25하)'!$A$2:$T$1836,4,FALSE)</f>
        <v>#N/A</v>
      </c>
      <c r="P274" s="150" t="e">
        <f>VLOOKUP(J274,'사업장현황(25하)'!$A$2:$T$1836,6,FALSE)</f>
        <v>#N/A</v>
      </c>
      <c r="Q274" s="150" t="e">
        <f>VLOOKUP(J274,'사업장현황(25하)'!$A$2:$T$1836,7,FALSE)</f>
        <v>#N/A</v>
      </c>
      <c r="R274" s="150" t="e">
        <f>VLOOKUP(J274,'사업장현황(25하)'!$A$2:$T$1836,8,FALSE)</f>
        <v>#N/A</v>
      </c>
      <c r="S274" s="150" t="e">
        <f>VLOOKUP(J274,'사업장현황(25하)'!$A$2:$T$1836,9,FALSE)</f>
        <v>#N/A</v>
      </c>
      <c r="T274" s="150" t="e">
        <f>VLOOKUP(J274,'사업장현황(25하)'!$A$2:$T$1836,10,FALSE)</f>
        <v>#N/A</v>
      </c>
      <c r="U274" s="152" t="e">
        <f>VLOOKUP(J274,'사업장현황(25하)'!$A$2:$T$1836,12,FALSE)</f>
        <v>#N/A</v>
      </c>
      <c r="V274" s="217"/>
      <c r="W274" s="151"/>
      <c r="X274" s="151" t="e">
        <f>VLOOKUP(J274,'사업장현황(25하)'!$A$2:$T$1836,11,FALSE)</f>
        <v>#N/A</v>
      </c>
      <c r="Y274" s="151"/>
      <c r="Z274" s="155"/>
      <c r="AA274" s="155"/>
      <c r="AB274" s="211"/>
      <c r="AC274" s="155">
        <f t="shared" si="13"/>
        <v>0</v>
      </c>
      <c r="AD274" s="217"/>
      <c r="AE274" s="155"/>
      <c r="AF274" s="217"/>
      <c r="AG274" s="155"/>
      <c r="AH274" s="145">
        <f t="shared" si="14"/>
        <v>0</v>
      </c>
      <c r="AI274" s="161"/>
      <c r="AJ274" s="167"/>
      <c r="CE274" s="169"/>
      <c r="CU274" s="170"/>
    </row>
    <row r="275" spans="1:99" s="186" customFormat="1" ht="24.95" customHeight="1">
      <c r="A275" s="158" t="str">
        <f t="shared" si="12"/>
        <v>대-</v>
      </c>
      <c r="B275" s="150"/>
      <c r="C275" s="150"/>
      <c r="D275" s="313"/>
      <c r="E275" s="217"/>
      <c r="F275" s="217" t="str">
        <f>HLOOKUP(WEEKDAY(E275,2),data!$A$1:$G$2,2)</f>
        <v>(토)</v>
      </c>
      <c r="G275" s="150"/>
      <c r="H275" s="150"/>
      <c r="I275" s="152"/>
      <c r="J275" s="172"/>
      <c r="K275" s="150"/>
      <c r="L275" s="153" t="e">
        <f>VLOOKUP(J275,'사업장현황(25하)'!$A$2:$T$1836,13,FALSE)</f>
        <v>#N/A</v>
      </c>
      <c r="M275" s="150" t="e">
        <f>VLOOKUP(J275,'사업장현황(25하)'!$A$2:$T$1836,14,FALSE)</f>
        <v>#N/A</v>
      </c>
      <c r="N275" s="152" t="e">
        <f>VLOOKUP(J275,'사업장현황(25하)'!$A$2:$T$1836,2,FALSE)</f>
        <v>#N/A</v>
      </c>
      <c r="O275" s="152" t="e">
        <f>VLOOKUP(J275,'사업장현황(25하)'!$A$2:$T$1836,4,FALSE)</f>
        <v>#N/A</v>
      </c>
      <c r="P275" s="150" t="e">
        <f>VLOOKUP(J275,'사업장현황(25하)'!$A$2:$T$1836,6,FALSE)</f>
        <v>#N/A</v>
      </c>
      <c r="Q275" s="150" t="e">
        <f>VLOOKUP(J275,'사업장현황(25하)'!$A$2:$T$1836,7,FALSE)</f>
        <v>#N/A</v>
      </c>
      <c r="R275" s="150" t="e">
        <f>VLOOKUP(J275,'사업장현황(25하)'!$A$2:$T$1836,8,FALSE)</f>
        <v>#N/A</v>
      </c>
      <c r="S275" s="150" t="e">
        <f>VLOOKUP(J275,'사업장현황(25하)'!$A$2:$T$1836,9,FALSE)</f>
        <v>#N/A</v>
      </c>
      <c r="T275" s="150" t="e">
        <f>VLOOKUP(J275,'사업장현황(25하)'!$A$2:$T$1836,10,FALSE)</f>
        <v>#N/A</v>
      </c>
      <c r="U275" s="152" t="e">
        <f>VLOOKUP(J275,'사업장현황(25하)'!$A$2:$T$1836,12,FALSE)</f>
        <v>#N/A</v>
      </c>
      <c r="V275" s="217"/>
      <c r="W275" s="151"/>
      <c r="X275" s="151" t="e">
        <f>VLOOKUP(J275,'사업장현황(25하)'!$A$2:$T$1836,11,FALSE)</f>
        <v>#N/A</v>
      </c>
      <c r="Y275" s="189"/>
      <c r="Z275" s="155"/>
      <c r="AA275" s="155"/>
      <c r="AB275" s="211"/>
      <c r="AC275" s="155">
        <f t="shared" si="13"/>
        <v>0</v>
      </c>
      <c r="AD275" s="217"/>
      <c r="AE275" s="155"/>
      <c r="AF275" s="217"/>
      <c r="AG275" s="155"/>
      <c r="AH275" s="145">
        <f t="shared" si="14"/>
        <v>0</v>
      </c>
      <c r="AI275" s="161"/>
      <c r="AJ275" s="185"/>
      <c r="CE275" s="187"/>
      <c r="CU275" s="188"/>
    </row>
    <row r="276" spans="1:99" s="186" customFormat="1" ht="24.95" customHeight="1">
      <c r="A276" s="158" t="str">
        <f t="shared" si="12"/>
        <v>대-</v>
      </c>
      <c r="B276" s="150"/>
      <c r="C276" s="150"/>
      <c r="D276" s="313"/>
      <c r="E276" s="217"/>
      <c r="F276" s="217" t="str">
        <f>HLOOKUP(WEEKDAY(E276,2),data!$A$1:$G$2,2)</f>
        <v>(토)</v>
      </c>
      <c r="G276" s="150"/>
      <c r="H276" s="150"/>
      <c r="I276" s="152"/>
      <c r="J276" s="172"/>
      <c r="K276" s="150"/>
      <c r="L276" s="153" t="e">
        <f>VLOOKUP(J276,'사업장현황(25하)'!$A$2:$T$1836,13,FALSE)</f>
        <v>#N/A</v>
      </c>
      <c r="M276" s="150" t="e">
        <f>VLOOKUP(J276,'사업장현황(25하)'!$A$2:$T$1836,14,FALSE)</f>
        <v>#N/A</v>
      </c>
      <c r="N276" s="152" t="e">
        <f>VLOOKUP(J276,'사업장현황(25하)'!$A$2:$T$1836,2,FALSE)</f>
        <v>#N/A</v>
      </c>
      <c r="O276" s="152" t="e">
        <f>VLOOKUP(J276,'사업장현황(25하)'!$A$2:$T$1836,4,FALSE)</f>
        <v>#N/A</v>
      </c>
      <c r="P276" s="150" t="e">
        <f>VLOOKUP(J276,'사업장현황(25하)'!$A$2:$T$1836,6,FALSE)</f>
        <v>#N/A</v>
      </c>
      <c r="Q276" s="150" t="e">
        <f>VLOOKUP(J276,'사업장현황(25하)'!$A$2:$T$1836,7,FALSE)</f>
        <v>#N/A</v>
      </c>
      <c r="R276" s="150" t="e">
        <f>VLOOKUP(J276,'사업장현황(25하)'!$A$2:$T$1836,8,FALSE)</f>
        <v>#N/A</v>
      </c>
      <c r="S276" s="150" t="e">
        <f>VLOOKUP(J276,'사업장현황(25하)'!$A$2:$T$1836,9,FALSE)</f>
        <v>#N/A</v>
      </c>
      <c r="T276" s="150" t="e">
        <f>VLOOKUP(J276,'사업장현황(25하)'!$A$2:$T$1836,10,FALSE)</f>
        <v>#N/A</v>
      </c>
      <c r="U276" s="152" t="e">
        <f>VLOOKUP(J276,'사업장현황(25하)'!$A$2:$T$1836,12,FALSE)</f>
        <v>#N/A</v>
      </c>
      <c r="V276" s="217"/>
      <c r="W276" s="151"/>
      <c r="X276" s="151" t="e">
        <f>VLOOKUP(J276,'사업장현황(25하)'!$A$2:$T$1836,11,FALSE)</f>
        <v>#N/A</v>
      </c>
      <c r="Y276" s="151"/>
      <c r="Z276" s="155"/>
      <c r="AA276" s="155"/>
      <c r="AB276" s="211"/>
      <c r="AC276" s="155">
        <f t="shared" si="13"/>
        <v>0</v>
      </c>
      <c r="AD276" s="217"/>
      <c r="AE276" s="155"/>
      <c r="AF276" s="217"/>
      <c r="AG276" s="155"/>
      <c r="AH276" s="145">
        <f t="shared" si="14"/>
        <v>0</v>
      </c>
      <c r="AI276" s="161"/>
      <c r="AJ276" s="185"/>
      <c r="CE276" s="187"/>
      <c r="CU276" s="188"/>
    </row>
    <row r="277" spans="1:99" s="168" customFormat="1" ht="24.95" customHeight="1">
      <c r="A277" s="158" t="str">
        <f t="shared" si="12"/>
        <v>대-</v>
      </c>
      <c r="B277" s="150"/>
      <c r="C277" s="150"/>
      <c r="D277" s="313"/>
      <c r="E277" s="217"/>
      <c r="F277" s="217" t="str">
        <f>HLOOKUP(WEEKDAY(E277,2),data!$A$1:$G$2,2)</f>
        <v>(토)</v>
      </c>
      <c r="G277" s="150"/>
      <c r="H277" s="150"/>
      <c r="I277" s="152"/>
      <c r="J277" s="172"/>
      <c r="K277" s="150"/>
      <c r="L277" s="153" t="e">
        <f>VLOOKUP(J277,'사업장현황(25하)'!$A$2:$T$1836,13,FALSE)</f>
        <v>#N/A</v>
      </c>
      <c r="M277" s="150" t="e">
        <f>VLOOKUP(J277,'사업장현황(25하)'!$A$2:$T$1836,14,FALSE)</f>
        <v>#N/A</v>
      </c>
      <c r="N277" s="152" t="e">
        <f>VLOOKUP(J277,'사업장현황(25하)'!$A$2:$T$1836,2,FALSE)</f>
        <v>#N/A</v>
      </c>
      <c r="O277" s="152" t="e">
        <f>VLOOKUP(J277,'사업장현황(25하)'!$A$2:$T$1836,4,FALSE)</f>
        <v>#N/A</v>
      </c>
      <c r="P277" s="150" t="e">
        <f>VLOOKUP(J277,'사업장현황(25하)'!$A$2:$T$1836,6,FALSE)</f>
        <v>#N/A</v>
      </c>
      <c r="Q277" s="150" t="e">
        <f>VLOOKUP(J277,'사업장현황(25하)'!$A$2:$T$1836,7,FALSE)</f>
        <v>#N/A</v>
      </c>
      <c r="R277" s="150" t="e">
        <f>VLOOKUP(J277,'사업장현황(25하)'!$A$2:$T$1836,8,FALSE)</f>
        <v>#N/A</v>
      </c>
      <c r="S277" s="150" t="e">
        <f>VLOOKUP(J277,'사업장현황(25하)'!$A$2:$T$1836,9,FALSE)</f>
        <v>#N/A</v>
      </c>
      <c r="T277" s="150" t="e">
        <f>VLOOKUP(J277,'사업장현황(25하)'!$A$2:$T$1836,10,FALSE)</f>
        <v>#N/A</v>
      </c>
      <c r="U277" s="152" t="e">
        <f>VLOOKUP(J277,'사업장현황(25하)'!$A$2:$T$1836,12,FALSE)</f>
        <v>#N/A</v>
      </c>
      <c r="V277" s="217"/>
      <c r="W277" s="151"/>
      <c r="X277" s="151" t="e">
        <f>VLOOKUP(J277,'사업장현황(25하)'!$A$2:$T$1836,11,FALSE)</f>
        <v>#N/A</v>
      </c>
      <c r="Y277" s="151"/>
      <c r="Z277" s="155"/>
      <c r="AA277" s="155"/>
      <c r="AB277" s="211"/>
      <c r="AC277" s="155">
        <f t="shared" si="13"/>
        <v>0</v>
      </c>
      <c r="AD277" s="217"/>
      <c r="AE277" s="155"/>
      <c r="AF277" s="217"/>
      <c r="AG277" s="155"/>
      <c r="AH277" s="145">
        <f t="shared" si="14"/>
        <v>0</v>
      </c>
      <c r="AI277" s="161"/>
      <c r="AJ277" s="167"/>
      <c r="CE277" s="169"/>
      <c r="CU277" s="170"/>
    </row>
    <row r="278" spans="1:99" s="168" customFormat="1" ht="24.95" customHeight="1">
      <c r="A278" s="158" t="str">
        <f t="shared" si="12"/>
        <v>대-</v>
      </c>
      <c r="B278" s="150"/>
      <c r="C278" s="150"/>
      <c r="D278" s="313"/>
      <c r="E278" s="217"/>
      <c r="F278" s="217" t="str">
        <f>HLOOKUP(WEEKDAY(E278,2),data!$A$1:$G$2,2)</f>
        <v>(토)</v>
      </c>
      <c r="G278" s="150"/>
      <c r="H278" s="150"/>
      <c r="I278" s="152"/>
      <c r="J278" s="172"/>
      <c r="K278" s="150"/>
      <c r="L278" s="153" t="e">
        <f>VLOOKUP(J278,'사업장현황(25하)'!$A$2:$T$1836,13,FALSE)</f>
        <v>#N/A</v>
      </c>
      <c r="M278" s="150" t="e">
        <f>VLOOKUP(J278,'사업장현황(25하)'!$A$2:$T$1836,14,FALSE)</f>
        <v>#N/A</v>
      </c>
      <c r="N278" s="152" t="e">
        <f>VLOOKUP(J278,'사업장현황(25하)'!$A$2:$T$1836,2,FALSE)</f>
        <v>#N/A</v>
      </c>
      <c r="O278" s="152" t="e">
        <f>VLOOKUP(J278,'사업장현황(25하)'!$A$2:$T$1836,4,FALSE)</f>
        <v>#N/A</v>
      </c>
      <c r="P278" s="150" t="e">
        <f>VLOOKUP(J278,'사업장현황(25하)'!$A$2:$T$1836,6,FALSE)</f>
        <v>#N/A</v>
      </c>
      <c r="Q278" s="150" t="e">
        <f>VLOOKUP(J278,'사업장현황(25하)'!$A$2:$T$1836,7,FALSE)</f>
        <v>#N/A</v>
      </c>
      <c r="R278" s="150" t="e">
        <f>VLOOKUP(J278,'사업장현황(25하)'!$A$2:$T$1836,8,FALSE)</f>
        <v>#N/A</v>
      </c>
      <c r="S278" s="150" t="e">
        <f>VLOOKUP(J278,'사업장현황(25하)'!$A$2:$T$1836,9,FALSE)</f>
        <v>#N/A</v>
      </c>
      <c r="T278" s="150" t="e">
        <f>VLOOKUP(J278,'사업장현황(25하)'!$A$2:$T$1836,10,FALSE)</f>
        <v>#N/A</v>
      </c>
      <c r="U278" s="152" t="e">
        <f>VLOOKUP(J278,'사업장현황(25하)'!$A$2:$T$1836,12,FALSE)</f>
        <v>#N/A</v>
      </c>
      <c r="V278" s="217"/>
      <c r="W278" s="151"/>
      <c r="X278" s="151" t="e">
        <f>VLOOKUP(J278,'사업장현황(25하)'!$A$2:$T$1836,11,FALSE)</f>
        <v>#N/A</v>
      </c>
      <c r="Y278" s="151"/>
      <c r="Z278" s="155"/>
      <c r="AA278" s="155"/>
      <c r="AB278" s="211"/>
      <c r="AC278" s="155">
        <f t="shared" si="13"/>
        <v>0</v>
      </c>
      <c r="AD278" s="217"/>
      <c r="AE278" s="155"/>
      <c r="AF278" s="217"/>
      <c r="AG278" s="155"/>
      <c r="AH278" s="145">
        <f t="shared" si="14"/>
        <v>0</v>
      </c>
      <c r="AI278" s="161"/>
      <c r="AJ278" s="167"/>
      <c r="CE278" s="169"/>
      <c r="CU278" s="170"/>
    </row>
    <row r="279" spans="1:99" s="168" customFormat="1" ht="24.95" customHeight="1">
      <c r="A279" s="158" t="str">
        <f t="shared" si="12"/>
        <v>대-</v>
      </c>
      <c r="B279" s="150"/>
      <c r="C279" s="150"/>
      <c r="D279" s="313"/>
      <c r="E279" s="217"/>
      <c r="F279" s="217" t="str">
        <f>HLOOKUP(WEEKDAY(E279,2),data!$A$1:$G$2,2)</f>
        <v>(토)</v>
      </c>
      <c r="G279" s="150"/>
      <c r="H279" s="150"/>
      <c r="I279" s="152"/>
      <c r="J279" s="172"/>
      <c r="K279" s="150"/>
      <c r="L279" s="153" t="e">
        <f>VLOOKUP(J279,'사업장현황(25하)'!$A$2:$T$1836,13,FALSE)</f>
        <v>#N/A</v>
      </c>
      <c r="M279" s="150" t="e">
        <f>VLOOKUP(J279,'사업장현황(25하)'!$A$2:$T$1836,14,FALSE)</f>
        <v>#N/A</v>
      </c>
      <c r="N279" s="152" t="e">
        <f>VLOOKUP(J279,'사업장현황(25하)'!$A$2:$T$1836,2,FALSE)</f>
        <v>#N/A</v>
      </c>
      <c r="O279" s="152" t="e">
        <f>VLOOKUP(J279,'사업장현황(25하)'!$A$2:$T$1836,4,FALSE)</f>
        <v>#N/A</v>
      </c>
      <c r="P279" s="150" t="e">
        <f>VLOOKUP(J279,'사업장현황(25하)'!$A$2:$T$1836,6,FALSE)</f>
        <v>#N/A</v>
      </c>
      <c r="Q279" s="150" t="e">
        <f>VLOOKUP(J279,'사업장현황(25하)'!$A$2:$T$1836,7,FALSE)</f>
        <v>#N/A</v>
      </c>
      <c r="R279" s="150" t="e">
        <f>VLOOKUP(J279,'사업장현황(25하)'!$A$2:$T$1836,8,FALSE)</f>
        <v>#N/A</v>
      </c>
      <c r="S279" s="150" t="e">
        <f>VLOOKUP(J279,'사업장현황(25하)'!$A$2:$T$1836,9,FALSE)</f>
        <v>#N/A</v>
      </c>
      <c r="T279" s="150" t="e">
        <f>VLOOKUP(J279,'사업장현황(25하)'!$A$2:$T$1836,10,FALSE)</f>
        <v>#N/A</v>
      </c>
      <c r="U279" s="152" t="e">
        <f>VLOOKUP(J279,'사업장현황(25하)'!$A$2:$T$1836,12,FALSE)</f>
        <v>#N/A</v>
      </c>
      <c r="V279" s="217"/>
      <c r="W279" s="151"/>
      <c r="X279" s="151" t="e">
        <f>VLOOKUP(J279,'사업장현황(25하)'!$A$2:$T$1836,11,FALSE)</f>
        <v>#N/A</v>
      </c>
      <c r="Y279" s="151"/>
      <c r="Z279" s="155"/>
      <c r="AA279" s="155"/>
      <c r="AB279" s="211"/>
      <c r="AC279" s="155">
        <f t="shared" si="13"/>
        <v>0</v>
      </c>
      <c r="AD279" s="217"/>
      <c r="AE279" s="155"/>
      <c r="AF279" s="217"/>
      <c r="AG279" s="155"/>
      <c r="AH279" s="145">
        <f t="shared" si="14"/>
        <v>0</v>
      </c>
      <c r="AI279" s="161"/>
      <c r="AJ279" s="167"/>
      <c r="CE279" s="169"/>
      <c r="CU279" s="170"/>
    </row>
    <row r="280" spans="1:99" s="168" customFormat="1" ht="24.95" customHeight="1">
      <c r="A280" s="158" t="str">
        <f t="shared" si="12"/>
        <v>대-</v>
      </c>
      <c r="B280" s="150"/>
      <c r="C280" s="150"/>
      <c r="D280" s="313"/>
      <c r="E280" s="217"/>
      <c r="F280" s="217" t="str">
        <f>HLOOKUP(WEEKDAY(E280,2),data!$A$1:$G$2,2)</f>
        <v>(토)</v>
      </c>
      <c r="G280" s="150"/>
      <c r="H280" s="150"/>
      <c r="I280" s="152"/>
      <c r="J280" s="172"/>
      <c r="K280" s="150"/>
      <c r="L280" s="153" t="e">
        <f>VLOOKUP(J280,'사업장현황(25하)'!$A$2:$T$1836,13,FALSE)</f>
        <v>#N/A</v>
      </c>
      <c r="M280" s="150" t="e">
        <f>VLOOKUP(J280,'사업장현황(25하)'!$A$2:$T$1836,14,FALSE)</f>
        <v>#N/A</v>
      </c>
      <c r="N280" s="152" t="e">
        <f>VLOOKUP(J280,'사업장현황(25하)'!$A$2:$T$1836,2,FALSE)</f>
        <v>#N/A</v>
      </c>
      <c r="O280" s="152" t="e">
        <f>VLOOKUP(J280,'사업장현황(25하)'!$A$2:$T$1836,4,FALSE)</f>
        <v>#N/A</v>
      </c>
      <c r="P280" s="150" t="e">
        <f>VLOOKUP(J280,'사업장현황(25하)'!$A$2:$T$1836,6,FALSE)</f>
        <v>#N/A</v>
      </c>
      <c r="Q280" s="150" t="e">
        <f>VLOOKUP(J280,'사업장현황(25하)'!$A$2:$T$1836,7,FALSE)</f>
        <v>#N/A</v>
      </c>
      <c r="R280" s="150" t="e">
        <f>VLOOKUP(J280,'사업장현황(25하)'!$A$2:$T$1836,8,FALSE)</f>
        <v>#N/A</v>
      </c>
      <c r="S280" s="150" t="e">
        <f>VLOOKUP(J280,'사업장현황(25하)'!$A$2:$T$1836,9,FALSE)</f>
        <v>#N/A</v>
      </c>
      <c r="T280" s="150" t="e">
        <f>VLOOKUP(J280,'사업장현황(25하)'!$A$2:$T$1836,10,FALSE)</f>
        <v>#N/A</v>
      </c>
      <c r="U280" s="152" t="e">
        <f>VLOOKUP(J280,'사업장현황(25하)'!$A$2:$T$1836,12,FALSE)</f>
        <v>#N/A</v>
      </c>
      <c r="V280" s="217"/>
      <c r="W280" s="151"/>
      <c r="X280" s="151" t="e">
        <f>VLOOKUP(J280,'사업장현황(25하)'!$A$2:$T$1836,11,FALSE)</f>
        <v>#N/A</v>
      </c>
      <c r="Y280" s="151"/>
      <c r="Z280" s="155"/>
      <c r="AA280" s="155"/>
      <c r="AB280" s="211"/>
      <c r="AC280" s="155">
        <f t="shared" si="13"/>
        <v>0</v>
      </c>
      <c r="AD280" s="217"/>
      <c r="AE280" s="155"/>
      <c r="AF280" s="217"/>
      <c r="AG280" s="155"/>
      <c r="AH280" s="145">
        <f t="shared" si="14"/>
        <v>0</v>
      </c>
      <c r="AI280" s="161"/>
      <c r="AJ280" s="167"/>
      <c r="CE280" s="169"/>
      <c r="CU280" s="170"/>
    </row>
    <row r="281" spans="1:99" s="168" customFormat="1" ht="24.95" customHeight="1">
      <c r="A281" s="158" t="str">
        <f t="shared" si="12"/>
        <v>대-</v>
      </c>
      <c r="B281" s="150"/>
      <c r="C281" s="150"/>
      <c r="D281" s="313"/>
      <c r="E281" s="217"/>
      <c r="F281" s="217" t="str">
        <f>HLOOKUP(WEEKDAY(E281,2),data!$A$1:$G$2,2)</f>
        <v>(토)</v>
      </c>
      <c r="G281" s="150"/>
      <c r="H281" s="150"/>
      <c r="I281" s="152"/>
      <c r="J281" s="172"/>
      <c r="K281" s="150"/>
      <c r="L281" s="153" t="e">
        <f>VLOOKUP(J281,'사업장현황(25하)'!$A$2:$T$1836,13,FALSE)</f>
        <v>#N/A</v>
      </c>
      <c r="M281" s="150" t="e">
        <f>VLOOKUP(J281,'사업장현황(25하)'!$A$2:$T$1836,14,FALSE)</f>
        <v>#N/A</v>
      </c>
      <c r="N281" s="152" t="e">
        <f>VLOOKUP(J281,'사업장현황(25하)'!$A$2:$T$1836,2,FALSE)</f>
        <v>#N/A</v>
      </c>
      <c r="O281" s="152" t="e">
        <f>VLOOKUP(J281,'사업장현황(25하)'!$A$2:$T$1836,4,FALSE)</f>
        <v>#N/A</v>
      </c>
      <c r="P281" s="150" t="e">
        <f>VLOOKUP(J281,'사업장현황(25하)'!$A$2:$T$1836,6,FALSE)</f>
        <v>#N/A</v>
      </c>
      <c r="Q281" s="150" t="e">
        <f>VLOOKUP(J281,'사업장현황(25하)'!$A$2:$T$1836,7,FALSE)</f>
        <v>#N/A</v>
      </c>
      <c r="R281" s="150" t="e">
        <f>VLOOKUP(J281,'사업장현황(25하)'!$A$2:$T$1836,8,FALSE)</f>
        <v>#N/A</v>
      </c>
      <c r="S281" s="150" t="e">
        <f>VLOOKUP(J281,'사업장현황(25하)'!$A$2:$T$1836,9,FALSE)</f>
        <v>#N/A</v>
      </c>
      <c r="T281" s="150" t="e">
        <f>VLOOKUP(J281,'사업장현황(25하)'!$A$2:$T$1836,10,FALSE)</f>
        <v>#N/A</v>
      </c>
      <c r="U281" s="152" t="e">
        <f>VLOOKUP(J281,'사업장현황(25하)'!$A$2:$T$1836,12,FALSE)</f>
        <v>#N/A</v>
      </c>
      <c r="V281" s="217"/>
      <c r="W281" s="151"/>
      <c r="X281" s="151" t="e">
        <f>VLOOKUP(J281,'사업장현황(25하)'!$A$2:$T$1836,11,FALSE)</f>
        <v>#N/A</v>
      </c>
      <c r="Y281" s="151"/>
      <c r="Z281" s="155"/>
      <c r="AA281" s="155"/>
      <c r="AB281" s="211"/>
      <c r="AC281" s="155">
        <f t="shared" si="13"/>
        <v>0</v>
      </c>
      <c r="AD281" s="217"/>
      <c r="AE281" s="155"/>
      <c r="AF281" s="217"/>
      <c r="AG281" s="155"/>
      <c r="AH281" s="145">
        <f t="shared" si="14"/>
        <v>0</v>
      </c>
      <c r="AI281" s="161"/>
      <c r="AJ281" s="167"/>
    </row>
    <row r="282" spans="1:99" s="168" customFormat="1" ht="24.95" customHeight="1">
      <c r="A282" s="158" t="str">
        <f t="shared" si="12"/>
        <v>대-</v>
      </c>
      <c r="B282" s="150"/>
      <c r="C282" s="150"/>
      <c r="D282" s="313"/>
      <c r="E282" s="217"/>
      <c r="F282" s="217" t="str">
        <f>HLOOKUP(WEEKDAY(E282,2),data!$A$1:$G$2,2)</f>
        <v>(토)</v>
      </c>
      <c r="G282" s="150"/>
      <c r="H282" s="150"/>
      <c r="I282" s="152"/>
      <c r="J282" s="172"/>
      <c r="K282" s="150"/>
      <c r="L282" s="153" t="e">
        <f>VLOOKUP(J282,'사업장현황(25하)'!$A$2:$T$1836,13,FALSE)</f>
        <v>#N/A</v>
      </c>
      <c r="M282" s="150" t="e">
        <f>VLOOKUP(J282,'사업장현황(25하)'!$A$2:$T$1836,14,FALSE)</f>
        <v>#N/A</v>
      </c>
      <c r="N282" s="152" t="e">
        <f>VLOOKUP(J282,'사업장현황(25하)'!$A$2:$T$1836,2,FALSE)</f>
        <v>#N/A</v>
      </c>
      <c r="O282" s="152" t="e">
        <f>VLOOKUP(J282,'사업장현황(25하)'!$A$2:$T$1836,4,FALSE)</f>
        <v>#N/A</v>
      </c>
      <c r="P282" s="150" t="e">
        <f>VLOOKUP(J282,'사업장현황(25하)'!$A$2:$T$1836,6,FALSE)</f>
        <v>#N/A</v>
      </c>
      <c r="Q282" s="150" t="e">
        <f>VLOOKUP(J282,'사업장현황(25하)'!$A$2:$T$1836,7,FALSE)</f>
        <v>#N/A</v>
      </c>
      <c r="R282" s="150" t="e">
        <f>VLOOKUP(J282,'사업장현황(25하)'!$A$2:$T$1836,8,FALSE)</f>
        <v>#N/A</v>
      </c>
      <c r="S282" s="150" t="e">
        <f>VLOOKUP(J282,'사업장현황(25하)'!$A$2:$T$1836,9,FALSE)</f>
        <v>#N/A</v>
      </c>
      <c r="T282" s="150" t="e">
        <f>VLOOKUP(J282,'사업장현황(25하)'!$A$2:$T$1836,10,FALSE)</f>
        <v>#N/A</v>
      </c>
      <c r="U282" s="152" t="e">
        <f>VLOOKUP(J282,'사업장현황(25하)'!$A$2:$T$1836,12,FALSE)</f>
        <v>#N/A</v>
      </c>
      <c r="V282" s="217"/>
      <c r="W282" s="151"/>
      <c r="X282" s="151" t="e">
        <f>VLOOKUP(J282,'사업장현황(25하)'!$A$2:$T$1836,11,FALSE)</f>
        <v>#N/A</v>
      </c>
      <c r="Y282" s="151"/>
      <c r="Z282" s="155"/>
      <c r="AA282" s="155"/>
      <c r="AB282" s="211"/>
      <c r="AC282" s="155">
        <f t="shared" si="13"/>
        <v>0</v>
      </c>
      <c r="AD282" s="217"/>
      <c r="AE282" s="155"/>
      <c r="AF282" s="217"/>
      <c r="AG282" s="155"/>
      <c r="AH282" s="145">
        <f t="shared" si="14"/>
        <v>0</v>
      </c>
      <c r="AI282" s="161"/>
      <c r="AJ282" s="167"/>
    </row>
    <row r="283" spans="1:99" s="168" customFormat="1" ht="24.95" customHeight="1">
      <c r="A283" s="158" t="str">
        <f t="shared" si="12"/>
        <v>대-</v>
      </c>
      <c r="B283" s="150"/>
      <c r="C283" s="150"/>
      <c r="D283" s="313"/>
      <c r="E283" s="217"/>
      <c r="F283" s="217" t="str">
        <f>HLOOKUP(WEEKDAY(E283,2),data!$A$1:$G$2,2)</f>
        <v>(토)</v>
      </c>
      <c r="G283" s="150"/>
      <c r="H283" s="150"/>
      <c r="I283" s="152"/>
      <c r="J283" s="172"/>
      <c r="K283" s="150"/>
      <c r="L283" s="153" t="e">
        <f>VLOOKUP(J283,'사업장현황(25하)'!$A$2:$T$1836,13,FALSE)</f>
        <v>#N/A</v>
      </c>
      <c r="M283" s="150" t="e">
        <f>VLOOKUP(J283,'사업장현황(25하)'!$A$2:$T$1836,14,FALSE)</f>
        <v>#N/A</v>
      </c>
      <c r="N283" s="152" t="e">
        <f>VLOOKUP(J283,'사업장현황(25하)'!$A$2:$T$1836,2,FALSE)</f>
        <v>#N/A</v>
      </c>
      <c r="O283" s="152" t="e">
        <f>VLOOKUP(J283,'사업장현황(25하)'!$A$2:$T$1836,4,FALSE)</f>
        <v>#N/A</v>
      </c>
      <c r="P283" s="150" t="e">
        <f>VLOOKUP(J283,'사업장현황(25하)'!$A$2:$T$1836,6,FALSE)</f>
        <v>#N/A</v>
      </c>
      <c r="Q283" s="150" t="e">
        <f>VLOOKUP(J283,'사업장현황(25하)'!$A$2:$T$1836,7,FALSE)</f>
        <v>#N/A</v>
      </c>
      <c r="R283" s="150" t="e">
        <f>VLOOKUP(J283,'사업장현황(25하)'!$A$2:$T$1836,8,FALSE)</f>
        <v>#N/A</v>
      </c>
      <c r="S283" s="150" t="e">
        <f>VLOOKUP(J283,'사업장현황(25하)'!$A$2:$T$1836,9,FALSE)</f>
        <v>#N/A</v>
      </c>
      <c r="T283" s="150" t="e">
        <f>VLOOKUP(J283,'사업장현황(25하)'!$A$2:$T$1836,10,FALSE)</f>
        <v>#N/A</v>
      </c>
      <c r="U283" s="152" t="e">
        <f>VLOOKUP(J283,'사업장현황(25하)'!$A$2:$T$1836,12,FALSE)</f>
        <v>#N/A</v>
      </c>
      <c r="V283" s="217"/>
      <c r="W283" s="151"/>
      <c r="X283" s="151" t="e">
        <f>VLOOKUP(J283,'사업장현황(25하)'!$A$2:$T$1836,11,FALSE)</f>
        <v>#N/A</v>
      </c>
      <c r="Y283" s="151"/>
      <c r="Z283" s="155"/>
      <c r="AA283" s="155"/>
      <c r="AB283" s="211"/>
      <c r="AC283" s="155">
        <f t="shared" si="13"/>
        <v>0</v>
      </c>
      <c r="AD283" s="217"/>
      <c r="AE283" s="155"/>
      <c r="AF283" s="217"/>
      <c r="AG283" s="155"/>
      <c r="AH283" s="145">
        <f t="shared" si="14"/>
        <v>0</v>
      </c>
      <c r="AI283" s="161"/>
      <c r="AJ283" s="167"/>
    </row>
    <row r="284" spans="1:99" s="168" customFormat="1" ht="24.95" customHeight="1">
      <c r="A284" s="158" t="str">
        <f t="shared" si="12"/>
        <v>대-</v>
      </c>
      <c r="B284" s="150"/>
      <c r="C284" s="150"/>
      <c r="D284" s="313"/>
      <c r="E284" s="217"/>
      <c r="F284" s="217" t="str">
        <f>HLOOKUP(WEEKDAY(E284,2),data!$A$1:$G$2,2)</f>
        <v>(토)</v>
      </c>
      <c r="G284" s="150"/>
      <c r="H284" s="150"/>
      <c r="I284" s="152"/>
      <c r="J284" s="172"/>
      <c r="K284" s="150"/>
      <c r="L284" s="153" t="e">
        <f>VLOOKUP(J284,'사업장현황(25하)'!$A$2:$T$1836,13,FALSE)</f>
        <v>#N/A</v>
      </c>
      <c r="M284" s="150" t="e">
        <f>VLOOKUP(J284,'사업장현황(25하)'!$A$2:$T$1836,14,FALSE)</f>
        <v>#N/A</v>
      </c>
      <c r="N284" s="152" t="e">
        <f>VLOOKUP(J284,'사업장현황(25하)'!$A$2:$T$1836,2,FALSE)</f>
        <v>#N/A</v>
      </c>
      <c r="O284" s="152" t="e">
        <f>VLOOKUP(J284,'사업장현황(25하)'!$A$2:$T$1836,4,FALSE)</f>
        <v>#N/A</v>
      </c>
      <c r="P284" s="150" t="e">
        <f>VLOOKUP(J284,'사업장현황(25하)'!$A$2:$T$1836,6,FALSE)</f>
        <v>#N/A</v>
      </c>
      <c r="Q284" s="150" t="e">
        <f>VLOOKUP(J284,'사업장현황(25하)'!$A$2:$T$1836,7,FALSE)</f>
        <v>#N/A</v>
      </c>
      <c r="R284" s="150" t="e">
        <f>VLOOKUP(J284,'사업장현황(25하)'!$A$2:$T$1836,8,FALSE)</f>
        <v>#N/A</v>
      </c>
      <c r="S284" s="150" t="e">
        <f>VLOOKUP(J284,'사업장현황(25하)'!$A$2:$T$1836,9,FALSE)</f>
        <v>#N/A</v>
      </c>
      <c r="T284" s="150" t="e">
        <f>VLOOKUP(J284,'사업장현황(25하)'!$A$2:$T$1836,10,FALSE)</f>
        <v>#N/A</v>
      </c>
      <c r="U284" s="152" t="e">
        <f>VLOOKUP(J284,'사업장현황(25하)'!$A$2:$T$1836,12,FALSE)</f>
        <v>#N/A</v>
      </c>
      <c r="V284" s="217"/>
      <c r="W284" s="151"/>
      <c r="X284" s="151" t="e">
        <f>VLOOKUP(J284,'사업장현황(25하)'!$A$2:$T$1836,11,FALSE)</f>
        <v>#N/A</v>
      </c>
      <c r="Y284" s="151"/>
      <c r="Z284" s="155"/>
      <c r="AA284" s="155"/>
      <c r="AB284" s="211"/>
      <c r="AC284" s="155">
        <f t="shared" si="13"/>
        <v>0</v>
      </c>
      <c r="AD284" s="217"/>
      <c r="AE284" s="155"/>
      <c r="AF284" s="217"/>
      <c r="AG284" s="155"/>
      <c r="AH284" s="145">
        <f t="shared" si="14"/>
        <v>0</v>
      </c>
      <c r="AI284" s="161"/>
      <c r="AJ284" s="167"/>
    </row>
    <row r="285" spans="1:99" s="168" customFormat="1" ht="24.95" customHeight="1">
      <c r="A285" s="158" t="str">
        <f t="shared" si="12"/>
        <v>대-</v>
      </c>
      <c r="B285" s="150"/>
      <c r="C285" s="150"/>
      <c r="D285" s="313"/>
      <c r="E285" s="217"/>
      <c r="F285" s="217" t="str">
        <f>HLOOKUP(WEEKDAY(E285,2),data!$A$1:$G$2,2)</f>
        <v>(토)</v>
      </c>
      <c r="G285" s="150"/>
      <c r="H285" s="150"/>
      <c r="I285" s="152"/>
      <c r="J285" s="172"/>
      <c r="K285" s="150"/>
      <c r="L285" s="153" t="e">
        <f>VLOOKUP(J285,'사업장현황(25하)'!$A$2:$T$1836,13,FALSE)</f>
        <v>#N/A</v>
      </c>
      <c r="M285" s="150" t="e">
        <f>VLOOKUP(J285,'사업장현황(25하)'!$A$2:$T$1836,14,FALSE)</f>
        <v>#N/A</v>
      </c>
      <c r="N285" s="152" t="e">
        <f>VLOOKUP(J285,'사업장현황(25하)'!$A$2:$T$1836,2,FALSE)</f>
        <v>#N/A</v>
      </c>
      <c r="O285" s="152" t="e">
        <f>VLOOKUP(J285,'사업장현황(25하)'!$A$2:$T$1836,4,FALSE)</f>
        <v>#N/A</v>
      </c>
      <c r="P285" s="150" t="e">
        <f>VLOOKUP(J285,'사업장현황(25하)'!$A$2:$T$1836,6,FALSE)</f>
        <v>#N/A</v>
      </c>
      <c r="Q285" s="150" t="e">
        <f>VLOOKUP(J285,'사업장현황(25하)'!$A$2:$T$1836,7,FALSE)</f>
        <v>#N/A</v>
      </c>
      <c r="R285" s="150" t="e">
        <f>VLOOKUP(J285,'사업장현황(25하)'!$A$2:$T$1836,8,FALSE)</f>
        <v>#N/A</v>
      </c>
      <c r="S285" s="150" t="e">
        <f>VLOOKUP(J285,'사업장현황(25하)'!$A$2:$T$1836,9,FALSE)</f>
        <v>#N/A</v>
      </c>
      <c r="T285" s="150" t="e">
        <f>VLOOKUP(J285,'사업장현황(25하)'!$A$2:$T$1836,10,FALSE)</f>
        <v>#N/A</v>
      </c>
      <c r="U285" s="152" t="e">
        <f>VLOOKUP(J285,'사업장현황(25하)'!$A$2:$T$1836,12,FALSE)</f>
        <v>#N/A</v>
      </c>
      <c r="V285" s="217"/>
      <c r="W285" s="151"/>
      <c r="X285" s="151" t="e">
        <f>VLOOKUP(J285,'사업장현황(25하)'!$A$2:$T$1836,11,FALSE)</f>
        <v>#N/A</v>
      </c>
      <c r="Y285" s="151"/>
      <c r="Z285" s="155"/>
      <c r="AA285" s="155"/>
      <c r="AB285" s="211"/>
      <c r="AC285" s="155">
        <f t="shared" si="13"/>
        <v>0</v>
      </c>
      <c r="AD285" s="217"/>
      <c r="AE285" s="155"/>
      <c r="AF285" s="217"/>
      <c r="AG285" s="155"/>
      <c r="AH285" s="145">
        <f t="shared" si="14"/>
        <v>0</v>
      </c>
      <c r="AI285" s="161"/>
      <c r="AJ285" s="167"/>
    </row>
    <row r="286" spans="1:99" s="168" customFormat="1" ht="24.95" customHeight="1">
      <c r="A286" s="158" t="str">
        <f t="shared" si="12"/>
        <v>대-</v>
      </c>
      <c r="B286" s="150"/>
      <c r="C286" s="150"/>
      <c r="D286" s="313"/>
      <c r="E286" s="217"/>
      <c r="F286" s="217" t="str">
        <f>HLOOKUP(WEEKDAY(E286,2),data!$A$1:$G$2,2)</f>
        <v>(토)</v>
      </c>
      <c r="G286" s="150"/>
      <c r="H286" s="150"/>
      <c r="I286" s="152"/>
      <c r="J286" s="172"/>
      <c r="K286" s="150"/>
      <c r="L286" s="153" t="e">
        <f>VLOOKUP(J286,'사업장현황(25하)'!$A$2:$T$1836,13,FALSE)</f>
        <v>#N/A</v>
      </c>
      <c r="M286" s="150" t="e">
        <f>VLOOKUP(J286,'사업장현황(25하)'!$A$2:$T$1836,14,FALSE)</f>
        <v>#N/A</v>
      </c>
      <c r="N286" s="152" t="e">
        <f>VLOOKUP(J286,'사업장현황(25하)'!$A$2:$T$1836,2,FALSE)</f>
        <v>#N/A</v>
      </c>
      <c r="O286" s="152" t="e">
        <f>VLOOKUP(J286,'사업장현황(25하)'!$A$2:$T$1836,4,FALSE)</f>
        <v>#N/A</v>
      </c>
      <c r="P286" s="150" t="e">
        <f>VLOOKUP(J286,'사업장현황(25하)'!$A$2:$T$1836,6,FALSE)</f>
        <v>#N/A</v>
      </c>
      <c r="Q286" s="150" t="e">
        <f>VLOOKUP(J286,'사업장현황(25하)'!$A$2:$T$1836,7,FALSE)</f>
        <v>#N/A</v>
      </c>
      <c r="R286" s="150" t="e">
        <f>VLOOKUP(J286,'사업장현황(25하)'!$A$2:$T$1836,8,FALSE)</f>
        <v>#N/A</v>
      </c>
      <c r="S286" s="150" t="e">
        <f>VLOOKUP(J286,'사업장현황(25하)'!$A$2:$T$1836,9,FALSE)</f>
        <v>#N/A</v>
      </c>
      <c r="T286" s="150" t="e">
        <f>VLOOKUP(J286,'사업장현황(25하)'!$A$2:$T$1836,10,FALSE)</f>
        <v>#N/A</v>
      </c>
      <c r="U286" s="152" t="e">
        <f>VLOOKUP(J286,'사업장현황(25하)'!$A$2:$T$1836,12,FALSE)</f>
        <v>#N/A</v>
      </c>
      <c r="V286" s="217"/>
      <c r="W286" s="151"/>
      <c r="X286" s="151" t="e">
        <f>VLOOKUP(J286,'사업장현황(25하)'!$A$2:$T$1836,11,FALSE)</f>
        <v>#N/A</v>
      </c>
      <c r="Y286" s="151"/>
      <c r="Z286" s="155"/>
      <c r="AA286" s="155"/>
      <c r="AB286" s="211"/>
      <c r="AC286" s="155">
        <f t="shared" si="13"/>
        <v>0</v>
      </c>
      <c r="AD286" s="217"/>
      <c r="AE286" s="155"/>
      <c r="AF286" s="217"/>
      <c r="AG286" s="155"/>
      <c r="AH286" s="145">
        <f t="shared" si="14"/>
        <v>0</v>
      </c>
      <c r="AI286" s="161"/>
      <c r="AJ286" s="167"/>
    </row>
    <row r="287" spans="1:99" s="164" customFormat="1" ht="24.95" customHeight="1">
      <c r="A287" s="158" t="str">
        <f t="shared" si="12"/>
        <v>대-</v>
      </c>
      <c r="B287" s="150"/>
      <c r="C287" s="150"/>
      <c r="D287" s="313"/>
      <c r="E287" s="217"/>
      <c r="F287" s="217" t="str">
        <f>HLOOKUP(WEEKDAY(E287,2),data!$A$1:$G$2,2)</f>
        <v>(토)</v>
      </c>
      <c r="G287" s="150"/>
      <c r="H287" s="150"/>
      <c r="I287" s="152"/>
      <c r="J287" s="172"/>
      <c r="K287" s="150"/>
      <c r="L287" s="153" t="e">
        <f>VLOOKUP(J287,'사업장현황(25하)'!$A$2:$T$1836,13,FALSE)</f>
        <v>#N/A</v>
      </c>
      <c r="M287" s="150" t="e">
        <f>VLOOKUP(J287,'사업장현황(25하)'!$A$2:$T$1836,14,FALSE)</f>
        <v>#N/A</v>
      </c>
      <c r="N287" s="152" t="e">
        <f>VLOOKUP(J287,'사업장현황(25하)'!$A$2:$T$1836,2,FALSE)</f>
        <v>#N/A</v>
      </c>
      <c r="O287" s="152" t="e">
        <f>VLOOKUP(J287,'사업장현황(25하)'!$A$2:$T$1836,4,FALSE)</f>
        <v>#N/A</v>
      </c>
      <c r="P287" s="150" t="e">
        <f>VLOOKUP(J287,'사업장현황(25하)'!$A$2:$T$1836,6,FALSE)</f>
        <v>#N/A</v>
      </c>
      <c r="Q287" s="150" t="e">
        <f>VLOOKUP(J287,'사업장현황(25하)'!$A$2:$T$1836,7,FALSE)</f>
        <v>#N/A</v>
      </c>
      <c r="R287" s="150" t="e">
        <f>VLOOKUP(J287,'사업장현황(25하)'!$A$2:$T$1836,8,FALSE)</f>
        <v>#N/A</v>
      </c>
      <c r="S287" s="150" t="e">
        <f>VLOOKUP(J287,'사업장현황(25하)'!$A$2:$T$1836,9,FALSE)</f>
        <v>#N/A</v>
      </c>
      <c r="T287" s="150" t="e">
        <f>VLOOKUP(J287,'사업장현황(25하)'!$A$2:$T$1836,10,FALSE)</f>
        <v>#N/A</v>
      </c>
      <c r="U287" s="152" t="e">
        <f>VLOOKUP(J287,'사업장현황(25하)'!$A$2:$T$1836,12,FALSE)</f>
        <v>#N/A</v>
      </c>
      <c r="V287" s="217"/>
      <c r="W287" s="151"/>
      <c r="X287" s="151" t="e">
        <f>VLOOKUP(J287,'사업장현황(25하)'!$A$2:$T$1836,11,FALSE)</f>
        <v>#N/A</v>
      </c>
      <c r="Y287" s="151"/>
      <c r="Z287" s="155"/>
      <c r="AA287" s="155"/>
      <c r="AB287" s="211"/>
      <c r="AC287" s="155">
        <f t="shared" si="13"/>
        <v>0</v>
      </c>
      <c r="AD287" s="217"/>
      <c r="AE287" s="155"/>
      <c r="AF287" s="217"/>
      <c r="AG287" s="155"/>
      <c r="AH287" s="145">
        <f t="shared" si="14"/>
        <v>0</v>
      </c>
      <c r="AI287" s="161"/>
      <c r="AJ287" s="163"/>
    </row>
    <row r="288" spans="1:99" s="164" customFormat="1" ht="24.95" customHeight="1">
      <c r="A288" s="158" t="str">
        <f t="shared" si="12"/>
        <v>대-</v>
      </c>
      <c r="B288" s="150"/>
      <c r="C288" s="150"/>
      <c r="D288" s="313"/>
      <c r="E288" s="217"/>
      <c r="F288" s="217" t="str">
        <f>HLOOKUP(WEEKDAY(E288,2),data!$A$1:$G$2,2)</f>
        <v>(토)</v>
      </c>
      <c r="G288" s="150"/>
      <c r="H288" s="150"/>
      <c r="I288" s="152"/>
      <c r="J288" s="172"/>
      <c r="K288" s="150"/>
      <c r="L288" s="153" t="e">
        <f>VLOOKUP(J288,'사업장현황(25하)'!$A$2:$T$1836,13,FALSE)</f>
        <v>#N/A</v>
      </c>
      <c r="M288" s="150" t="e">
        <f>VLOOKUP(J288,'사업장현황(25하)'!$A$2:$T$1836,14,FALSE)</f>
        <v>#N/A</v>
      </c>
      <c r="N288" s="152" t="e">
        <f>VLOOKUP(J288,'사업장현황(25하)'!$A$2:$T$1836,2,FALSE)</f>
        <v>#N/A</v>
      </c>
      <c r="O288" s="152" t="e">
        <f>VLOOKUP(J288,'사업장현황(25하)'!$A$2:$T$1836,4,FALSE)</f>
        <v>#N/A</v>
      </c>
      <c r="P288" s="150" t="e">
        <f>VLOOKUP(J288,'사업장현황(25하)'!$A$2:$T$1836,6,FALSE)</f>
        <v>#N/A</v>
      </c>
      <c r="Q288" s="150" t="e">
        <f>VLOOKUP(J288,'사업장현황(25하)'!$A$2:$T$1836,7,FALSE)</f>
        <v>#N/A</v>
      </c>
      <c r="R288" s="150" t="e">
        <f>VLOOKUP(J288,'사업장현황(25하)'!$A$2:$T$1836,8,FALSE)</f>
        <v>#N/A</v>
      </c>
      <c r="S288" s="150" t="e">
        <f>VLOOKUP(J288,'사업장현황(25하)'!$A$2:$T$1836,9,FALSE)</f>
        <v>#N/A</v>
      </c>
      <c r="T288" s="150" t="e">
        <f>VLOOKUP(J288,'사업장현황(25하)'!$A$2:$T$1836,10,FALSE)</f>
        <v>#N/A</v>
      </c>
      <c r="U288" s="152" t="e">
        <f>VLOOKUP(J288,'사업장현황(25하)'!$A$2:$T$1836,12,FALSE)</f>
        <v>#N/A</v>
      </c>
      <c r="V288" s="217"/>
      <c r="W288" s="151"/>
      <c r="X288" s="151" t="e">
        <f>VLOOKUP(J288,'사업장현황(25하)'!$A$2:$T$1836,11,FALSE)</f>
        <v>#N/A</v>
      </c>
      <c r="Y288" s="151"/>
      <c r="Z288" s="155"/>
      <c r="AA288" s="155"/>
      <c r="AB288" s="211"/>
      <c r="AC288" s="155">
        <f t="shared" si="13"/>
        <v>0</v>
      </c>
      <c r="AD288" s="217"/>
      <c r="AE288" s="155"/>
      <c r="AF288" s="217"/>
      <c r="AG288" s="155"/>
      <c r="AH288" s="145">
        <f t="shared" si="14"/>
        <v>0</v>
      </c>
      <c r="AI288" s="161"/>
      <c r="AJ288" s="163"/>
    </row>
    <row r="289" spans="1:99" s="168" customFormat="1" ht="25.15" customHeight="1">
      <c r="A289" s="158" t="str">
        <f t="shared" si="12"/>
        <v>대-</v>
      </c>
      <c r="B289" s="150"/>
      <c r="C289" s="150"/>
      <c r="D289" s="313"/>
      <c r="E289" s="217"/>
      <c r="F289" s="217" t="str">
        <f>HLOOKUP(WEEKDAY(E289,2),data!$A$1:$G$2,2)</f>
        <v>(토)</v>
      </c>
      <c r="G289" s="150"/>
      <c r="H289" s="150"/>
      <c r="I289" s="152"/>
      <c r="J289" s="172"/>
      <c r="K289" s="150"/>
      <c r="L289" s="153" t="e">
        <f>VLOOKUP(J289,'사업장현황(25하)'!$A$2:$T$1836,13,FALSE)</f>
        <v>#N/A</v>
      </c>
      <c r="M289" s="150" t="e">
        <f>VLOOKUP(J289,'사업장현황(25하)'!$A$2:$T$1836,14,FALSE)</f>
        <v>#N/A</v>
      </c>
      <c r="N289" s="152" t="e">
        <f>VLOOKUP(J289,'사업장현황(25하)'!$A$2:$T$1836,2,FALSE)</f>
        <v>#N/A</v>
      </c>
      <c r="O289" s="152" t="e">
        <f>VLOOKUP(J289,'사업장현황(25하)'!$A$2:$T$1836,4,FALSE)</f>
        <v>#N/A</v>
      </c>
      <c r="P289" s="150" t="e">
        <f>VLOOKUP(J289,'사업장현황(25하)'!$A$2:$T$1836,6,FALSE)</f>
        <v>#N/A</v>
      </c>
      <c r="Q289" s="150" t="e">
        <f>VLOOKUP(J289,'사업장현황(25하)'!$A$2:$T$1836,7,FALSE)</f>
        <v>#N/A</v>
      </c>
      <c r="R289" s="150" t="e">
        <f>VLOOKUP(J289,'사업장현황(25하)'!$A$2:$T$1836,8,FALSE)</f>
        <v>#N/A</v>
      </c>
      <c r="S289" s="150" t="e">
        <f>VLOOKUP(J289,'사업장현황(25하)'!$A$2:$T$1836,9,FALSE)</f>
        <v>#N/A</v>
      </c>
      <c r="T289" s="150" t="e">
        <f>VLOOKUP(J289,'사업장현황(25하)'!$A$2:$T$1836,10,FALSE)</f>
        <v>#N/A</v>
      </c>
      <c r="U289" s="152" t="e">
        <f>VLOOKUP(J289,'사업장현황(25하)'!$A$2:$T$1836,12,FALSE)</f>
        <v>#N/A</v>
      </c>
      <c r="V289" s="217"/>
      <c r="W289" s="151"/>
      <c r="X289" s="151" t="e">
        <f>VLOOKUP(J289,'사업장현황(25하)'!$A$2:$T$1836,11,FALSE)</f>
        <v>#N/A</v>
      </c>
      <c r="Y289" s="151"/>
      <c r="Z289" s="155"/>
      <c r="AA289" s="155"/>
      <c r="AB289" s="211"/>
      <c r="AC289" s="155">
        <f t="shared" si="13"/>
        <v>0</v>
      </c>
      <c r="AD289" s="217"/>
      <c r="AE289" s="155"/>
      <c r="AF289" s="217"/>
      <c r="AG289" s="155"/>
      <c r="AH289" s="145">
        <f t="shared" si="14"/>
        <v>0</v>
      </c>
      <c r="AI289" s="161"/>
      <c r="AJ289" s="167"/>
      <c r="CE289" s="169"/>
      <c r="CU289" s="170"/>
    </row>
    <row r="290" spans="1:99" s="168" customFormat="1" ht="25.15" customHeight="1">
      <c r="A290" s="158" t="str">
        <f t="shared" si="12"/>
        <v>대-</v>
      </c>
      <c r="B290" s="150"/>
      <c r="C290" s="150"/>
      <c r="D290" s="313"/>
      <c r="E290" s="217"/>
      <c r="F290" s="217" t="str">
        <f>HLOOKUP(WEEKDAY(E290,2),data!$A$1:$G$2,2)</f>
        <v>(토)</v>
      </c>
      <c r="G290" s="150"/>
      <c r="H290" s="150"/>
      <c r="I290" s="152"/>
      <c r="J290" s="172"/>
      <c r="K290" s="150"/>
      <c r="L290" s="153" t="e">
        <f>VLOOKUP(J290,'사업장현황(25하)'!$A$2:$T$1836,13,FALSE)</f>
        <v>#N/A</v>
      </c>
      <c r="M290" s="150" t="e">
        <f>VLOOKUP(J290,'사업장현황(25하)'!$A$2:$T$1836,14,FALSE)</f>
        <v>#N/A</v>
      </c>
      <c r="N290" s="152" t="e">
        <f>VLOOKUP(J290,'사업장현황(25하)'!$A$2:$T$1836,2,FALSE)</f>
        <v>#N/A</v>
      </c>
      <c r="O290" s="152" t="e">
        <f>VLOOKUP(J290,'사업장현황(25하)'!$A$2:$T$1836,4,FALSE)</f>
        <v>#N/A</v>
      </c>
      <c r="P290" s="150" t="e">
        <f>VLOOKUP(J290,'사업장현황(25하)'!$A$2:$T$1836,6,FALSE)</f>
        <v>#N/A</v>
      </c>
      <c r="Q290" s="150" t="e">
        <f>VLOOKUP(J290,'사업장현황(25하)'!$A$2:$T$1836,7,FALSE)</f>
        <v>#N/A</v>
      </c>
      <c r="R290" s="150" t="e">
        <f>VLOOKUP(J290,'사업장현황(25하)'!$A$2:$T$1836,8,FALSE)</f>
        <v>#N/A</v>
      </c>
      <c r="S290" s="150" t="e">
        <f>VLOOKUP(J290,'사업장현황(25하)'!$A$2:$T$1836,9,FALSE)</f>
        <v>#N/A</v>
      </c>
      <c r="T290" s="150" t="e">
        <f>VLOOKUP(J290,'사업장현황(25하)'!$A$2:$T$1836,10,FALSE)</f>
        <v>#N/A</v>
      </c>
      <c r="U290" s="152" t="e">
        <f>VLOOKUP(J290,'사업장현황(25하)'!$A$2:$T$1836,12,FALSE)</f>
        <v>#N/A</v>
      </c>
      <c r="V290" s="217"/>
      <c r="W290" s="151"/>
      <c r="X290" s="151" t="e">
        <f>VLOOKUP(J290,'사업장현황(25하)'!$A$2:$T$1836,11,FALSE)</f>
        <v>#N/A</v>
      </c>
      <c r="Y290" s="151"/>
      <c r="Z290" s="155"/>
      <c r="AA290" s="155"/>
      <c r="AB290" s="211"/>
      <c r="AC290" s="155">
        <f t="shared" si="13"/>
        <v>0</v>
      </c>
      <c r="AD290" s="217"/>
      <c r="AE290" s="155"/>
      <c r="AF290" s="217"/>
      <c r="AG290" s="155"/>
      <c r="AH290" s="145">
        <f t="shared" si="14"/>
        <v>0</v>
      </c>
      <c r="AI290" s="161"/>
      <c r="AJ290" s="167"/>
      <c r="CE290" s="169"/>
      <c r="CU290" s="170"/>
    </row>
    <row r="291" spans="1:99" s="168" customFormat="1" ht="24.95" customHeight="1">
      <c r="A291" s="158" t="str">
        <f t="shared" si="12"/>
        <v>대-</v>
      </c>
      <c r="B291" s="150"/>
      <c r="C291" s="150"/>
      <c r="D291" s="313"/>
      <c r="E291" s="217"/>
      <c r="F291" s="217" t="str">
        <f>HLOOKUP(WEEKDAY(E291,2),data!$A$1:$G$2,2)</f>
        <v>(토)</v>
      </c>
      <c r="G291" s="150"/>
      <c r="H291" s="150"/>
      <c r="I291" s="152"/>
      <c r="J291" s="172"/>
      <c r="K291" s="150"/>
      <c r="L291" s="153" t="e">
        <f>VLOOKUP(J291,'사업장현황(25하)'!$A$2:$T$1836,13,FALSE)</f>
        <v>#N/A</v>
      </c>
      <c r="M291" s="150" t="e">
        <f>VLOOKUP(J291,'사업장현황(25하)'!$A$2:$T$1836,14,FALSE)</f>
        <v>#N/A</v>
      </c>
      <c r="N291" s="152" t="e">
        <f>VLOOKUP(J291,'사업장현황(25하)'!$A$2:$T$1836,2,FALSE)</f>
        <v>#N/A</v>
      </c>
      <c r="O291" s="152" t="e">
        <f>VLOOKUP(J291,'사업장현황(25하)'!$A$2:$T$1836,4,FALSE)</f>
        <v>#N/A</v>
      </c>
      <c r="P291" s="150" t="e">
        <f>VLOOKUP(J291,'사업장현황(25하)'!$A$2:$T$1836,6,FALSE)</f>
        <v>#N/A</v>
      </c>
      <c r="Q291" s="150" t="e">
        <f>VLOOKUP(J291,'사업장현황(25하)'!$A$2:$T$1836,7,FALSE)</f>
        <v>#N/A</v>
      </c>
      <c r="R291" s="150" t="e">
        <f>VLOOKUP(J291,'사업장현황(25하)'!$A$2:$T$1836,8,FALSE)</f>
        <v>#N/A</v>
      </c>
      <c r="S291" s="150" t="e">
        <f>VLOOKUP(J291,'사업장현황(25하)'!$A$2:$T$1836,9,FALSE)</f>
        <v>#N/A</v>
      </c>
      <c r="T291" s="150" t="e">
        <f>VLOOKUP(J291,'사업장현황(25하)'!$A$2:$T$1836,10,FALSE)</f>
        <v>#N/A</v>
      </c>
      <c r="U291" s="152" t="e">
        <f>VLOOKUP(J291,'사업장현황(25하)'!$A$2:$T$1836,12,FALSE)</f>
        <v>#N/A</v>
      </c>
      <c r="V291" s="217"/>
      <c r="W291" s="151"/>
      <c r="X291" s="151" t="e">
        <f>VLOOKUP(J291,'사업장현황(25하)'!$A$2:$T$1836,11,FALSE)</f>
        <v>#N/A</v>
      </c>
      <c r="Y291" s="151"/>
      <c r="Z291" s="155"/>
      <c r="AA291" s="155"/>
      <c r="AB291" s="211"/>
      <c r="AC291" s="155">
        <f t="shared" si="13"/>
        <v>0</v>
      </c>
      <c r="AD291" s="217"/>
      <c r="AE291" s="155"/>
      <c r="AF291" s="217"/>
      <c r="AG291" s="155"/>
      <c r="AH291" s="145">
        <f t="shared" si="14"/>
        <v>0</v>
      </c>
      <c r="AI291" s="161"/>
      <c r="AJ291" s="167"/>
      <c r="CE291" s="169"/>
      <c r="CU291" s="170"/>
    </row>
    <row r="292" spans="1:99" s="168" customFormat="1" ht="24.95" customHeight="1">
      <c r="A292" s="158" t="str">
        <f t="shared" si="12"/>
        <v>대-</v>
      </c>
      <c r="B292" s="150"/>
      <c r="C292" s="150"/>
      <c r="D292" s="313"/>
      <c r="E292" s="217"/>
      <c r="F292" s="217" t="str">
        <f>HLOOKUP(WEEKDAY(E292,2),data!$A$1:$G$2,2)</f>
        <v>(토)</v>
      </c>
      <c r="G292" s="150"/>
      <c r="H292" s="150"/>
      <c r="I292" s="152"/>
      <c r="J292" s="172"/>
      <c r="K292" s="150"/>
      <c r="L292" s="153" t="e">
        <f>VLOOKUP(J292,'사업장현황(25하)'!$A$2:$T$1836,13,FALSE)</f>
        <v>#N/A</v>
      </c>
      <c r="M292" s="150" t="e">
        <f>VLOOKUP(J292,'사업장현황(25하)'!$A$2:$T$1836,14,FALSE)</f>
        <v>#N/A</v>
      </c>
      <c r="N292" s="152" t="e">
        <f>VLOOKUP(J292,'사업장현황(25하)'!$A$2:$T$1836,2,FALSE)</f>
        <v>#N/A</v>
      </c>
      <c r="O292" s="152" t="e">
        <f>VLOOKUP(J292,'사업장현황(25하)'!$A$2:$T$1836,4,FALSE)</f>
        <v>#N/A</v>
      </c>
      <c r="P292" s="150" t="e">
        <f>VLOOKUP(J292,'사업장현황(25하)'!$A$2:$T$1836,6,FALSE)</f>
        <v>#N/A</v>
      </c>
      <c r="Q292" s="150" t="e">
        <f>VLOOKUP(J292,'사업장현황(25하)'!$A$2:$T$1836,7,FALSE)</f>
        <v>#N/A</v>
      </c>
      <c r="R292" s="150" t="e">
        <f>VLOOKUP(J292,'사업장현황(25하)'!$A$2:$T$1836,8,FALSE)</f>
        <v>#N/A</v>
      </c>
      <c r="S292" s="150" t="e">
        <f>VLOOKUP(J292,'사업장현황(25하)'!$A$2:$T$1836,9,FALSE)</f>
        <v>#N/A</v>
      </c>
      <c r="T292" s="150" t="e">
        <f>VLOOKUP(J292,'사업장현황(25하)'!$A$2:$T$1836,10,FALSE)</f>
        <v>#N/A</v>
      </c>
      <c r="U292" s="152" t="e">
        <f>VLOOKUP(J292,'사업장현황(25하)'!$A$2:$T$1836,12,FALSE)</f>
        <v>#N/A</v>
      </c>
      <c r="V292" s="217"/>
      <c r="W292" s="151"/>
      <c r="X292" s="151" t="e">
        <f>VLOOKUP(J292,'사업장현황(25하)'!$A$2:$T$1836,11,FALSE)</f>
        <v>#N/A</v>
      </c>
      <c r="Y292" s="151"/>
      <c r="Z292" s="155"/>
      <c r="AA292" s="155"/>
      <c r="AB292" s="211"/>
      <c r="AC292" s="155">
        <f t="shared" si="13"/>
        <v>0</v>
      </c>
      <c r="AD292" s="217"/>
      <c r="AE292" s="155"/>
      <c r="AF292" s="217"/>
      <c r="AG292" s="155"/>
      <c r="AH292" s="145">
        <f t="shared" si="14"/>
        <v>0</v>
      </c>
      <c r="AI292" s="161"/>
      <c r="AJ292" s="167"/>
      <c r="CE292" s="169"/>
      <c r="CU292" s="170"/>
    </row>
    <row r="293" spans="1:99" s="158" customFormat="1" ht="24.95" customHeight="1">
      <c r="A293" s="158" t="str">
        <f t="shared" si="12"/>
        <v>대-</v>
      </c>
      <c r="B293" s="150"/>
      <c r="C293" s="150"/>
      <c r="D293" s="313"/>
      <c r="E293" s="217"/>
      <c r="F293" s="217" t="str">
        <f>HLOOKUP(WEEKDAY(E293,2),data!$A$1:$G$2,2)</f>
        <v>(토)</v>
      </c>
      <c r="G293" s="150"/>
      <c r="H293" s="150"/>
      <c r="I293" s="152"/>
      <c r="J293" s="172"/>
      <c r="K293" s="150"/>
      <c r="L293" s="153" t="e">
        <f>VLOOKUP(J293,'사업장현황(25하)'!$A$2:$T$1836,13,FALSE)</f>
        <v>#N/A</v>
      </c>
      <c r="M293" s="150" t="e">
        <f>VLOOKUP(J293,'사업장현황(25하)'!$A$2:$T$1836,14,FALSE)</f>
        <v>#N/A</v>
      </c>
      <c r="N293" s="152" t="e">
        <f>VLOOKUP(J293,'사업장현황(25하)'!$A$2:$T$1836,2,FALSE)</f>
        <v>#N/A</v>
      </c>
      <c r="O293" s="152" t="e">
        <f>VLOOKUP(J293,'사업장현황(25하)'!$A$2:$T$1836,4,FALSE)</f>
        <v>#N/A</v>
      </c>
      <c r="P293" s="150" t="e">
        <f>VLOOKUP(J293,'사업장현황(25하)'!$A$2:$T$1836,6,FALSE)</f>
        <v>#N/A</v>
      </c>
      <c r="Q293" s="150" t="e">
        <f>VLOOKUP(J293,'사업장현황(25하)'!$A$2:$T$1836,7,FALSE)</f>
        <v>#N/A</v>
      </c>
      <c r="R293" s="150" t="e">
        <f>VLOOKUP(J293,'사업장현황(25하)'!$A$2:$T$1836,8,FALSE)</f>
        <v>#N/A</v>
      </c>
      <c r="S293" s="150" t="e">
        <f>VLOOKUP(J293,'사업장현황(25하)'!$A$2:$T$1836,9,FALSE)</f>
        <v>#N/A</v>
      </c>
      <c r="T293" s="150" t="e">
        <f>VLOOKUP(J293,'사업장현황(25하)'!$A$2:$T$1836,10,FALSE)</f>
        <v>#N/A</v>
      </c>
      <c r="U293" s="152" t="e">
        <f>VLOOKUP(J293,'사업장현황(25하)'!$A$2:$T$1836,12,FALSE)</f>
        <v>#N/A</v>
      </c>
      <c r="V293" s="217"/>
      <c r="W293" s="151"/>
      <c r="X293" s="151" t="e">
        <f>VLOOKUP(J293,'사업장현황(25하)'!$A$2:$T$1836,11,FALSE)</f>
        <v>#N/A</v>
      </c>
      <c r="Y293" s="151"/>
      <c r="Z293" s="155"/>
      <c r="AA293" s="155"/>
      <c r="AB293" s="211"/>
      <c r="AC293" s="155">
        <f t="shared" si="13"/>
        <v>0</v>
      </c>
      <c r="AD293" s="217"/>
      <c r="AE293" s="155"/>
      <c r="AF293" s="217"/>
      <c r="AG293" s="155"/>
      <c r="AH293" s="145">
        <f t="shared" si="14"/>
        <v>0</v>
      </c>
      <c r="AI293" s="161"/>
      <c r="AJ293" s="157"/>
      <c r="CE293" s="159"/>
      <c r="CU293" s="160"/>
    </row>
    <row r="294" spans="1:99" s="164" customFormat="1" ht="24.6" customHeight="1">
      <c r="A294" s="158" t="str">
        <f t="shared" si="12"/>
        <v>대-</v>
      </c>
      <c r="B294" s="150"/>
      <c r="C294" s="150"/>
      <c r="D294" s="313"/>
      <c r="E294" s="217"/>
      <c r="F294" s="217" t="str">
        <f>HLOOKUP(WEEKDAY(E294,2),data!$A$1:$G$2,2)</f>
        <v>(토)</v>
      </c>
      <c r="G294" s="150"/>
      <c r="H294" s="150"/>
      <c r="I294" s="152"/>
      <c r="J294" s="172"/>
      <c r="K294" s="150"/>
      <c r="L294" s="153" t="e">
        <f>VLOOKUP(J294,'사업장현황(25하)'!$A$2:$T$1836,13,FALSE)</f>
        <v>#N/A</v>
      </c>
      <c r="M294" s="150" t="e">
        <f>VLOOKUP(J294,'사업장현황(25하)'!$A$2:$T$1836,14,FALSE)</f>
        <v>#N/A</v>
      </c>
      <c r="N294" s="152" t="e">
        <f>VLOOKUP(J294,'사업장현황(25하)'!$A$2:$T$1836,2,FALSE)</f>
        <v>#N/A</v>
      </c>
      <c r="O294" s="152" t="e">
        <f>VLOOKUP(J294,'사업장현황(25하)'!$A$2:$T$1836,4,FALSE)</f>
        <v>#N/A</v>
      </c>
      <c r="P294" s="150" t="e">
        <f>VLOOKUP(J294,'사업장현황(25하)'!$A$2:$T$1836,6,FALSE)</f>
        <v>#N/A</v>
      </c>
      <c r="Q294" s="150" t="e">
        <f>VLOOKUP(J294,'사업장현황(25하)'!$A$2:$T$1836,7,FALSE)</f>
        <v>#N/A</v>
      </c>
      <c r="R294" s="150" t="e">
        <f>VLOOKUP(J294,'사업장현황(25하)'!$A$2:$T$1836,8,FALSE)</f>
        <v>#N/A</v>
      </c>
      <c r="S294" s="150" t="e">
        <f>VLOOKUP(J294,'사업장현황(25하)'!$A$2:$T$1836,9,FALSE)</f>
        <v>#N/A</v>
      </c>
      <c r="T294" s="150" t="e">
        <f>VLOOKUP(J294,'사업장현황(25하)'!$A$2:$T$1836,10,FALSE)</f>
        <v>#N/A</v>
      </c>
      <c r="U294" s="152" t="e">
        <f>VLOOKUP(J294,'사업장현황(25하)'!$A$2:$T$1836,12,FALSE)</f>
        <v>#N/A</v>
      </c>
      <c r="V294" s="217"/>
      <c r="W294" s="151"/>
      <c r="X294" s="151" t="e">
        <f>VLOOKUP(J294,'사업장현황(25하)'!$A$2:$T$1836,11,FALSE)</f>
        <v>#N/A</v>
      </c>
      <c r="Y294" s="151"/>
      <c r="Z294" s="155"/>
      <c r="AA294" s="155"/>
      <c r="AB294" s="211"/>
      <c r="AC294" s="155">
        <f t="shared" si="13"/>
        <v>0</v>
      </c>
      <c r="AD294" s="217"/>
      <c r="AE294" s="155"/>
      <c r="AF294" s="217"/>
      <c r="AG294" s="155"/>
      <c r="AH294" s="145">
        <f t="shared" si="14"/>
        <v>0</v>
      </c>
      <c r="AI294" s="161"/>
      <c r="AJ294" s="163"/>
      <c r="CE294" s="173"/>
      <c r="CU294" s="174"/>
    </row>
    <row r="295" spans="1:99" s="168" customFormat="1" ht="24.6" customHeight="1">
      <c r="A295" s="158" t="str">
        <f t="shared" si="12"/>
        <v>대-</v>
      </c>
      <c r="B295" s="192"/>
      <c r="C295" s="192"/>
      <c r="D295" s="315"/>
      <c r="E295" s="218"/>
      <c r="F295" s="217" t="str">
        <f>HLOOKUP(WEEKDAY(E295,2),data!$A$1:$G$2,2)</f>
        <v>(토)</v>
      </c>
      <c r="G295" s="192"/>
      <c r="H295" s="192"/>
      <c r="I295" s="195"/>
      <c r="J295" s="193"/>
      <c r="K295" s="192"/>
      <c r="L295" s="153" t="e">
        <f>VLOOKUP(J295,'사업장현황(25하)'!$A$2:$T$1836,13,FALSE)</f>
        <v>#N/A</v>
      </c>
      <c r="M295" s="150" t="e">
        <f>VLOOKUP(J295,'사업장현황(25하)'!$A$2:$T$1836,14,FALSE)</f>
        <v>#N/A</v>
      </c>
      <c r="N295" s="152" t="e">
        <f>VLOOKUP(J295,'사업장현황(25하)'!$A$2:$T$1836,2,FALSE)</f>
        <v>#N/A</v>
      </c>
      <c r="O295" s="152" t="e">
        <f>VLOOKUP(J295,'사업장현황(25하)'!$A$2:$T$1836,4,FALSE)</f>
        <v>#N/A</v>
      </c>
      <c r="P295" s="150" t="e">
        <f>VLOOKUP(J295,'사업장현황(25하)'!$A$2:$T$1836,6,FALSE)</f>
        <v>#N/A</v>
      </c>
      <c r="Q295" s="150" t="e">
        <f>VLOOKUP(J295,'사업장현황(25하)'!$A$2:$T$1836,7,FALSE)</f>
        <v>#N/A</v>
      </c>
      <c r="R295" s="150" t="e">
        <f>VLOOKUP(J295,'사업장현황(25하)'!$A$2:$T$1836,8,FALSE)</f>
        <v>#N/A</v>
      </c>
      <c r="S295" s="150" t="e">
        <f>VLOOKUP(J295,'사업장현황(25하)'!$A$2:$T$1836,9,FALSE)</f>
        <v>#N/A</v>
      </c>
      <c r="T295" s="150" t="e">
        <f>VLOOKUP(J295,'사업장현황(25하)'!$A$2:$T$1836,10,FALSE)</f>
        <v>#N/A</v>
      </c>
      <c r="U295" s="152" t="e">
        <f>VLOOKUP(J295,'사업장현황(25하)'!$A$2:$T$1836,12,FALSE)</f>
        <v>#N/A</v>
      </c>
      <c r="V295" s="217"/>
      <c r="W295" s="151"/>
      <c r="X295" s="151" t="e">
        <f>VLOOKUP(J295,'사업장현황(25하)'!$A$2:$T$1836,11,FALSE)</f>
        <v>#N/A</v>
      </c>
      <c r="Y295" s="154"/>
      <c r="Z295" s="180"/>
      <c r="AA295" s="180"/>
      <c r="AB295" s="212"/>
      <c r="AC295" s="155">
        <f t="shared" si="13"/>
        <v>0</v>
      </c>
      <c r="AD295" s="218"/>
      <c r="AE295" s="147"/>
      <c r="AF295" s="218"/>
      <c r="AG295" s="147"/>
      <c r="AH295" s="145">
        <f t="shared" si="14"/>
        <v>0</v>
      </c>
      <c r="AI295" s="146"/>
      <c r="AJ295" s="167"/>
      <c r="CE295" s="169"/>
      <c r="CU295" s="170"/>
    </row>
    <row r="296" spans="1:99" s="168" customFormat="1" ht="24.6" customHeight="1">
      <c r="A296" s="158" t="str">
        <f t="shared" si="12"/>
        <v>대-</v>
      </c>
      <c r="B296" s="192"/>
      <c r="C296" s="192"/>
      <c r="D296" s="315"/>
      <c r="E296" s="218"/>
      <c r="F296" s="217" t="str">
        <f>HLOOKUP(WEEKDAY(E296,2),data!$A$1:$G$2,2)</f>
        <v>(토)</v>
      </c>
      <c r="G296" s="192"/>
      <c r="H296" s="192"/>
      <c r="I296" s="195"/>
      <c r="J296" s="193"/>
      <c r="K296" s="192"/>
      <c r="L296" s="153" t="e">
        <f>VLOOKUP(J296,'사업장현황(25하)'!$A$2:$T$1836,13,FALSE)</f>
        <v>#N/A</v>
      </c>
      <c r="M296" s="150" t="e">
        <f>VLOOKUP(J296,'사업장현황(25하)'!$A$2:$T$1836,14,FALSE)</f>
        <v>#N/A</v>
      </c>
      <c r="N296" s="152" t="e">
        <f>VLOOKUP(J296,'사업장현황(25하)'!$A$2:$T$1836,2,FALSE)</f>
        <v>#N/A</v>
      </c>
      <c r="O296" s="152" t="e">
        <f>VLOOKUP(J296,'사업장현황(25하)'!$A$2:$T$1836,4,FALSE)</f>
        <v>#N/A</v>
      </c>
      <c r="P296" s="150" t="e">
        <f>VLOOKUP(J296,'사업장현황(25하)'!$A$2:$T$1836,6,FALSE)</f>
        <v>#N/A</v>
      </c>
      <c r="Q296" s="150" t="e">
        <f>VLOOKUP(J296,'사업장현황(25하)'!$A$2:$T$1836,7,FALSE)</f>
        <v>#N/A</v>
      </c>
      <c r="R296" s="150" t="e">
        <f>VLOOKUP(J296,'사업장현황(25하)'!$A$2:$T$1836,8,FALSE)</f>
        <v>#N/A</v>
      </c>
      <c r="S296" s="150" t="e">
        <f>VLOOKUP(J296,'사업장현황(25하)'!$A$2:$T$1836,9,FALSE)</f>
        <v>#N/A</v>
      </c>
      <c r="T296" s="150" t="e">
        <f>VLOOKUP(J296,'사업장현황(25하)'!$A$2:$T$1836,10,FALSE)</f>
        <v>#N/A</v>
      </c>
      <c r="U296" s="152" t="e">
        <f>VLOOKUP(J296,'사업장현황(25하)'!$A$2:$T$1836,12,FALSE)</f>
        <v>#N/A</v>
      </c>
      <c r="V296" s="217"/>
      <c r="W296" s="151"/>
      <c r="X296" s="151" t="e">
        <f>VLOOKUP(J296,'사업장현황(25하)'!$A$2:$T$1836,11,FALSE)</f>
        <v>#N/A</v>
      </c>
      <c r="Y296" s="179"/>
      <c r="Z296" s="180"/>
      <c r="AA296" s="180"/>
      <c r="AB296" s="212"/>
      <c r="AC296" s="155">
        <f t="shared" si="13"/>
        <v>0</v>
      </c>
      <c r="AD296" s="219"/>
      <c r="AE296" s="180"/>
      <c r="AF296" s="219"/>
      <c r="AG296" s="180"/>
      <c r="AH296" s="145">
        <f t="shared" si="14"/>
        <v>0</v>
      </c>
      <c r="AI296" s="146"/>
      <c r="AJ296" s="167"/>
      <c r="CE296" s="169"/>
      <c r="CU296" s="170"/>
    </row>
    <row r="297" spans="1:99" s="168" customFormat="1" ht="24.95" customHeight="1">
      <c r="A297" s="158" t="str">
        <f t="shared" si="12"/>
        <v>대-</v>
      </c>
      <c r="B297" s="192"/>
      <c r="C297" s="192"/>
      <c r="D297" s="315"/>
      <c r="E297" s="218"/>
      <c r="F297" s="217" t="str">
        <f>HLOOKUP(WEEKDAY(E297,2),data!$A$1:$G$2,2)</f>
        <v>(토)</v>
      </c>
      <c r="G297" s="192"/>
      <c r="H297" s="192"/>
      <c r="I297" s="195"/>
      <c r="J297" s="193"/>
      <c r="K297" s="192"/>
      <c r="L297" s="153" t="e">
        <f>VLOOKUP(J297,'사업장현황(25하)'!$A$2:$T$1836,13,FALSE)</f>
        <v>#N/A</v>
      </c>
      <c r="M297" s="150" t="e">
        <f>VLOOKUP(J297,'사업장현황(25하)'!$A$2:$T$1836,14,FALSE)</f>
        <v>#N/A</v>
      </c>
      <c r="N297" s="152" t="e">
        <f>VLOOKUP(J297,'사업장현황(25하)'!$A$2:$T$1836,2,FALSE)</f>
        <v>#N/A</v>
      </c>
      <c r="O297" s="152" t="e">
        <f>VLOOKUP(J297,'사업장현황(25하)'!$A$2:$T$1836,4,FALSE)</f>
        <v>#N/A</v>
      </c>
      <c r="P297" s="150" t="e">
        <f>VLOOKUP(J297,'사업장현황(25하)'!$A$2:$T$1836,6,FALSE)</f>
        <v>#N/A</v>
      </c>
      <c r="Q297" s="150" t="e">
        <f>VLOOKUP(J297,'사업장현황(25하)'!$A$2:$T$1836,7,FALSE)</f>
        <v>#N/A</v>
      </c>
      <c r="R297" s="150" t="e">
        <f>VLOOKUP(J297,'사업장현황(25하)'!$A$2:$T$1836,8,FALSE)</f>
        <v>#N/A</v>
      </c>
      <c r="S297" s="150" t="e">
        <f>VLOOKUP(J297,'사업장현황(25하)'!$A$2:$T$1836,9,FALSE)</f>
        <v>#N/A</v>
      </c>
      <c r="T297" s="150" t="e">
        <f>VLOOKUP(J297,'사업장현황(25하)'!$A$2:$T$1836,10,FALSE)</f>
        <v>#N/A</v>
      </c>
      <c r="U297" s="152" t="e">
        <f>VLOOKUP(J297,'사업장현황(25하)'!$A$2:$T$1836,12,FALSE)</f>
        <v>#N/A</v>
      </c>
      <c r="V297" s="217"/>
      <c r="W297" s="151"/>
      <c r="X297" s="151" t="e">
        <f>VLOOKUP(J297,'사업장현황(25하)'!$A$2:$T$1836,11,FALSE)</f>
        <v>#N/A</v>
      </c>
      <c r="Y297" s="154"/>
      <c r="Z297" s="180"/>
      <c r="AA297" s="180"/>
      <c r="AB297" s="212"/>
      <c r="AC297" s="155">
        <f t="shared" si="13"/>
        <v>0</v>
      </c>
      <c r="AD297" s="218"/>
      <c r="AE297" s="147"/>
      <c r="AF297" s="218"/>
      <c r="AG297" s="147"/>
      <c r="AH297" s="145">
        <f t="shared" si="14"/>
        <v>0</v>
      </c>
      <c r="AI297" s="146"/>
      <c r="AJ297" s="167"/>
      <c r="CE297" s="169"/>
      <c r="CU297" s="170"/>
    </row>
    <row r="298" spans="1:99" s="168" customFormat="1" ht="24.95" customHeight="1">
      <c r="A298" s="158" t="str">
        <f t="shared" si="12"/>
        <v>대-</v>
      </c>
      <c r="B298" s="192"/>
      <c r="C298" s="192"/>
      <c r="D298" s="315"/>
      <c r="E298" s="218"/>
      <c r="F298" s="217" t="str">
        <f>HLOOKUP(WEEKDAY(E298,2),data!$A$1:$G$2,2)</f>
        <v>(토)</v>
      </c>
      <c r="G298" s="192"/>
      <c r="H298" s="192"/>
      <c r="I298" s="195"/>
      <c r="J298" s="193"/>
      <c r="K298" s="192"/>
      <c r="L298" s="153" t="e">
        <f>VLOOKUP(J298,'사업장현황(25하)'!$A$2:$T$1836,13,FALSE)</f>
        <v>#N/A</v>
      </c>
      <c r="M298" s="150" t="e">
        <f>VLOOKUP(J298,'사업장현황(25하)'!$A$2:$T$1836,14,FALSE)</f>
        <v>#N/A</v>
      </c>
      <c r="N298" s="152" t="e">
        <f>VLOOKUP(J298,'사업장현황(25하)'!$A$2:$T$1836,2,FALSE)</f>
        <v>#N/A</v>
      </c>
      <c r="O298" s="152" t="e">
        <f>VLOOKUP(J298,'사업장현황(25하)'!$A$2:$T$1836,4,FALSE)</f>
        <v>#N/A</v>
      </c>
      <c r="P298" s="150" t="e">
        <f>VLOOKUP(J298,'사업장현황(25하)'!$A$2:$T$1836,6,FALSE)</f>
        <v>#N/A</v>
      </c>
      <c r="Q298" s="150" t="e">
        <f>VLOOKUP(J298,'사업장현황(25하)'!$A$2:$T$1836,7,FALSE)</f>
        <v>#N/A</v>
      </c>
      <c r="R298" s="150" t="e">
        <f>VLOOKUP(J298,'사업장현황(25하)'!$A$2:$T$1836,8,FALSE)</f>
        <v>#N/A</v>
      </c>
      <c r="S298" s="150" t="e">
        <f>VLOOKUP(J298,'사업장현황(25하)'!$A$2:$T$1836,9,FALSE)</f>
        <v>#N/A</v>
      </c>
      <c r="T298" s="150" t="e">
        <f>VLOOKUP(J298,'사업장현황(25하)'!$A$2:$T$1836,10,FALSE)</f>
        <v>#N/A</v>
      </c>
      <c r="U298" s="152" t="e">
        <f>VLOOKUP(J298,'사업장현황(25하)'!$A$2:$T$1836,12,FALSE)</f>
        <v>#N/A</v>
      </c>
      <c r="V298" s="217"/>
      <c r="W298" s="151"/>
      <c r="X298" s="151" t="e">
        <f>VLOOKUP(J298,'사업장현황(25하)'!$A$2:$T$1836,11,FALSE)</f>
        <v>#N/A</v>
      </c>
      <c r="Y298" s="179"/>
      <c r="Z298" s="180"/>
      <c r="AA298" s="180"/>
      <c r="AB298" s="212"/>
      <c r="AC298" s="155">
        <f t="shared" si="13"/>
        <v>0</v>
      </c>
      <c r="AD298" s="219"/>
      <c r="AE298" s="180"/>
      <c r="AF298" s="219"/>
      <c r="AG298" s="180"/>
      <c r="AH298" s="145">
        <f t="shared" si="14"/>
        <v>0</v>
      </c>
      <c r="AI298" s="146"/>
      <c r="AJ298" s="167"/>
      <c r="CE298" s="169"/>
      <c r="CU298" s="170"/>
    </row>
    <row r="299" spans="1:99" s="168" customFormat="1" ht="24.95" customHeight="1">
      <c r="A299" s="158" t="str">
        <f t="shared" si="12"/>
        <v>대-</v>
      </c>
      <c r="B299" s="192"/>
      <c r="C299" s="192"/>
      <c r="D299" s="315"/>
      <c r="E299" s="218"/>
      <c r="F299" s="217" t="str">
        <f>HLOOKUP(WEEKDAY(E299,2),data!$A$1:$G$2,2)</f>
        <v>(토)</v>
      </c>
      <c r="G299" s="192"/>
      <c r="H299" s="192"/>
      <c r="I299" s="195"/>
      <c r="J299" s="193"/>
      <c r="K299" s="192"/>
      <c r="L299" s="153" t="e">
        <f>VLOOKUP(J299,'사업장현황(25하)'!$A$2:$T$1836,13,FALSE)</f>
        <v>#N/A</v>
      </c>
      <c r="M299" s="150" t="e">
        <f>VLOOKUP(J299,'사업장현황(25하)'!$A$2:$T$1836,14,FALSE)</f>
        <v>#N/A</v>
      </c>
      <c r="N299" s="152" t="e">
        <f>VLOOKUP(J299,'사업장현황(25하)'!$A$2:$T$1836,2,FALSE)</f>
        <v>#N/A</v>
      </c>
      <c r="O299" s="152" t="e">
        <f>VLOOKUP(J299,'사업장현황(25하)'!$A$2:$T$1836,4,FALSE)</f>
        <v>#N/A</v>
      </c>
      <c r="P299" s="150" t="e">
        <f>VLOOKUP(J299,'사업장현황(25하)'!$A$2:$T$1836,6,FALSE)</f>
        <v>#N/A</v>
      </c>
      <c r="Q299" s="150" t="e">
        <f>VLOOKUP(J299,'사업장현황(25하)'!$A$2:$T$1836,7,FALSE)</f>
        <v>#N/A</v>
      </c>
      <c r="R299" s="150" t="e">
        <f>VLOOKUP(J299,'사업장현황(25하)'!$A$2:$T$1836,8,FALSE)</f>
        <v>#N/A</v>
      </c>
      <c r="S299" s="150" t="e">
        <f>VLOOKUP(J299,'사업장현황(25하)'!$A$2:$T$1836,9,FALSE)</f>
        <v>#N/A</v>
      </c>
      <c r="T299" s="150" t="e">
        <f>VLOOKUP(J299,'사업장현황(25하)'!$A$2:$T$1836,10,FALSE)</f>
        <v>#N/A</v>
      </c>
      <c r="U299" s="152" t="e">
        <f>VLOOKUP(J299,'사업장현황(25하)'!$A$2:$T$1836,12,FALSE)</f>
        <v>#N/A</v>
      </c>
      <c r="V299" s="217"/>
      <c r="W299" s="151"/>
      <c r="X299" s="151" t="e">
        <f>VLOOKUP(J299,'사업장현황(25하)'!$A$2:$T$1836,11,FALSE)</f>
        <v>#N/A</v>
      </c>
      <c r="Y299" s="154"/>
      <c r="Z299" s="180"/>
      <c r="AA299" s="180"/>
      <c r="AB299" s="212"/>
      <c r="AC299" s="155">
        <f t="shared" si="13"/>
        <v>0</v>
      </c>
      <c r="AD299" s="218"/>
      <c r="AE299" s="147"/>
      <c r="AF299" s="218"/>
      <c r="AG299" s="147"/>
      <c r="AH299" s="145">
        <f t="shared" si="14"/>
        <v>0</v>
      </c>
      <c r="AI299" s="146"/>
      <c r="AJ299" s="167"/>
      <c r="CE299" s="169"/>
      <c r="CU299" s="170"/>
    </row>
    <row r="300" spans="1:99" s="168" customFormat="1" ht="24.95" customHeight="1">
      <c r="A300" s="158" t="str">
        <f t="shared" si="12"/>
        <v>대-</v>
      </c>
      <c r="B300" s="192"/>
      <c r="C300" s="192"/>
      <c r="D300" s="315"/>
      <c r="E300" s="218"/>
      <c r="F300" s="217" t="str">
        <f>HLOOKUP(WEEKDAY(E300,2),data!$A$1:$G$2,2)</f>
        <v>(토)</v>
      </c>
      <c r="G300" s="192"/>
      <c r="H300" s="192"/>
      <c r="I300" s="195"/>
      <c r="J300" s="193"/>
      <c r="K300" s="192"/>
      <c r="L300" s="153" t="e">
        <f>VLOOKUP(J300,'사업장현황(25하)'!$A$2:$T$1836,13,FALSE)</f>
        <v>#N/A</v>
      </c>
      <c r="M300" s="150" t="e">
        <f>VLOOKUP(J300,'사업장현황(25하)'!$A$2:$T$1836,14,FALSE)</f>
        <v>#N/A</v>
      </c>
      <c r="N300" s="152" t="e">
        <f>VLOOKUP(J300,'사업장현황(25하)'!$A$2:$T$1836,2,FALSE)</f>
        <v>#N/A</v>
      </c>
      <c r="O300" s="152" t="e">
        <f>VLOOKUP(J300,'사업장현황(25하)'!$A$2:$T$1836,4,FALSE)</f>
        <v>#N/A</v>
      </c>
      <c r="P300" s="150" t="e">
        <f>VLOOKUP(J300,'사업장현황(25하)'!$A$2:$T$1836,6,FALSE)</f>
        <v>#N/A</v>
      </c>
      <c r="Q300" s="150" t="e">
        <f>VLOOKUP(J300,'사업장현황(25하)'!$A$2:$T$1836,7,FALSE)</f>
        <v>#N/A</v>
      </c>
      <c r="R300" s="150" t="e">
        <f>VLOOKUP(J300,'사업장현황(25하)'!$A$2:$T$1836,8,FALSE)</f>
        <v>#N/A</v>
      </c>
      <c r="S300" s="150" t="e">
        <f>VLOOKUP(J300,'사업장현황(25하)'!$A$2:$T$1836,9,FALSE)</f>
        <v>#N/A</v>
      </c>
      <c r="T300" s="150" t="e">
        <f>VLOOKUP(J300,'사업장현황(25하)'!$A$2:$T$1836,10,FALSE)</f>
        <v>#N/A</v>
      </c>
      <c r="U300" s="152" t="e">
        <f>VLOOKUP(J300,'사업장현황(25하)'!$A$2:$T$1836,12,FALSE)</f>
        <v>#N/A</v>
      </c>
      <c r="V300" s="217"/>
      <c r="W300" s="151"/>
      <c r="X300" s="151" t="e">
        <f>VLOOKUP(J300,'사업장현황(25하)'!$A$2:$T$1836,11,FALSE)</f>
        <v>#N/A</v>
      </c>
      <c r="Y300" s="179"/>
      <c r="Z300" s="180"/>
      <c r="AA300" s="180"/>
      <c r="AB300" s="212"/>
      <c r="AC300" s="155">
        <f t="shared" si="13"/>
        <v>0</v>
      </c>
      <c r="AD300" s="219"/>
      <c r="AE300" s="180"/>
      <c r="AF300" s="219"/>
      <c r="AG300" s="180"/>
      <c r="AH300" s="145">
        <f t="shared" si="14"/>
        <v>0</v>
      </c>
      <c r="AI300" s="146"/>
      <c r="AJ300" s="167"/>
      <c r="CE300" s="169"/>
      <c r="CU300" s="170"/>
    </row>
    <row r="301" spans="1:99" s="168" customFormat="1" ht="24.95" customHeight="1">
      <c r="A301" s="158" t="str">
        <f t="shared" si="12"/>
        <v>대-</v>
      </c>
      <c r="B301" s="192"/>
      <c r="C301" s="192"/>
      <c r="D301" s="315"/>
      <c r="E301" s="218"/>
      <c r="F301" s="217" t="str">
        <f>HLOOKUP(WEEKDAY(E301,2),data!$A$1:$G$2,2)</f>
        <v>(토)</v>
      </c>
      <c r="G301" s="192"/>
      <c r="H301" s="192"/>
      <c r="I301" s="195"/>
      <c r="J301" s="193"/>
      <c r="K301" s="192"/>
      <c r="L301" s="153" t="e">
        <f>VLOOKUP(J301,'사업장현황(25하)'!$A$2:$T$1836,13,FALSE)</f>
        <v>#N/A</v>
      </c>
      <c r="M301" s="150" t="e">
        <f>VLOOKUP(J301,'사업장현황(25하)'!$A$2:$T$1836,14,FALSE)</f>
        <v>#N/A</v>
      </c>
      <c r="N301" s="152" t="e">
        <f>VLOOKUP(J301,'사업장현황(25하)'!$A$2:$T$1836,2,FALSE)</f>
        <v>#N/A</v>
      </c>
      <c r="O301" s="152" t="e">
        <f>VLOOKUP(J301,'사업장현황(25하)'!$A$2:$T$1836,4,FALSE)</f>
        <v>#N/A</v>
      </c>
      <c r="P301" s="150" t="e">
        <f>VLOOKUP(J301,'사업장현황(25하)'!$A$2:$T$1836,6,FALSE)</f>
        <v>#N/A</v>
      </c>
      <c r="Q301" s="150" t="e">
        <f>VLOOKUP(J301,'사업장현황(25하)'!$A$2:$T$1836,7,FALSE)</f>
        <v>#N/A</v>
      </c>
      <c r="R301" s="150" t="e">
        <f>VLOOKUP(J301,'사업장현황(25하)'!$A$2:$T$1836,8,FALSE)</f>
        <v>#N/A</v>
      </c>
      <c r="S301" s="150" t="e">
        <f>VLOOKUP(J301,'사업장현황(25하)'!$A$2:$T$1836,9,FALSE)</f>
        <v>#N/A</v>
      </c>
      <c r="T301" s="150" t="e">
        <f>VLOOKUP(J301,'사업장현황(25하)'!$A$2:$T$1836,10,FALSE)</f>
        <v>#N/A</v>
      </c>
      <c r="U301" s="152" t="e">
        <f>VLOOKUP(J301,'사업장현황(25하)'!$A$2:$T$1836,12,FALSE)</f>
        <v>#N/A</v>
      </c>
      <c r="V301" s="217"/>
      <c r="W301" s="151"/>
      <c r="X301" s="151" t="e">
        <f>VLOOKUP(J301,'사업장현황(25하)'!$A$2:$T$1836,11,FALSE)</f>
        <v>#N/A</v>
      </c>
      <c r="Y301" s="154"/>
      <c r="Z301" s="180"/>
      <c r="AA301" s="180"/>
      <c r="AB301" s="212"/>
      <c r="AC301" s="155">
        <f t="shared" si="13"/>
        <v>0</v>
      </c>
      <c r="AD301" s="218"/>
      <c r="AE301" s="147"/>
      <c r="AF301" s="218"/>
      <c r="AG301" s="147"/>
      <c r="AH301" s="145">
        <f t="shared" si="14"/>
        <v>0</v>
      </c>
      <c r="AI301" s="146"/>
      <c r="AJ301" s="167"/>
      <c r="CE301" s="169"/>
      <c r="CU301" s="170"/>
    </row>
    <row r="302" spans="1:99" s="168" customFormat="1" ht="24.95" customHeight="1">
      <c r="A302" s="158" t="str">
        <f t="shared" si="12"/>
        <v>대-</v>
      </c>
      <c r="B302" s="192"/>
      <c r="C302" s="192"/>
      <c r="D302" s="315"/>
      <c r="E302" s="218"/>
      <c r="F302" s="217" t="str">
        <f>HLOOKUP(WEEKDAY(E302,2),data!$A$1:$G$2,2)</f>
        <v>(토)</v>
      </c>
      <c r="G302" s="192"/>
      <c r="H302" s="192"/>
      <c r="I302" s="195"/>
      <c r="J302" s="193"/>
      <c r="K302" s="192"/>
      <c r="L302" s="153" t="e">
        <f>VLOOKUP(J302,'사업장현황(25하)'!$A$2:$T$1836,13,FALSE)</f>
        <v>#N/A</v>
      </c>
      <c r="M302" s="150" t="e">
        <f>VLOOKUP(J302,'사업장현황(25하)'!$A$2:$T$1836,14,FALSE)</f>
        <v>#N/A</v>
      </c>
      <c r="N302" s="152" t="e">
        <f>VLOOKUP(J302,'사업장현황(25하)'!$A$2:$T$1836,2,FALSE)</f>
        <v>#N/A</v>
      </c>
      <c r="O302" s="152" t="e">
        <f>VLOOKUP(J302,'사업장현황(25하)'!$A$2:$T$1836,4,FALSE)</f>
        <v>#N/A</v>
      </c>
      <c r="P302" s="150" t="e">
        <f>VLOOKUP(J302,'사업장현황(25하)'!$A$2:$T$1836,6,FALSE)</f>
        <v>#N/A</v>
      </c>
      <c r="Q302" s="150" t="e">
        <f>VLOOKUP(J302,'사업장현황(25하)'!$A$2:$T$1836,7,FALSE)</f>
        <v>#N/A</v>
      </c>
      <c r="R302" s="150" t="e">
        <f>VLOOKUP(J302,'사업장현황(25하)'!$A$2:$T$1836,8,FALSE)</f>
        <v>#N/A</v>
      </c>
      <c r="S302" s="150" t="e">
        <f>VLOOKUP(J302,'사업장현황(25하)'!$A$2:$T$1836,9,FALSE)</f>
        <v>#N/A</v>
      </c>
      <c r="T302" s="150" t="e">
        <f>VLOOKUP(J302,'사업장현황(25하)'!$A$2:$T$1836,10,FALSE)</f>
        <v>#N/A</v>
      </c>
      <c r="U302" s="152" t="e">
        <f>VLOOKUP(J302,'사업장현황(25하)'!$A$2:$T$1836,12,FALSE)</f>
        <v>#N/A</v>
      </c>
      <c r="V302" s="217"/>
      <c r="W302" s="151"/>
      <c r="X302" s="151" t="e">
        <f>VLOOKUP(J302,'사업장현황(25하)'!$A$2:$T$1836,11,FALSE)</f>
        <v>#N/A</v>
      </c>
      <c r="Y302" s="179"/>
      <c r="Z302" s="180"/>
      <c r="AA302" s="180"/>
      <c r="AB302" s="212"/>
      <c r="AC302" s="155">
        <f t="shared" si="13"/>
        <v>0</v>
      </c>
      <c r="AD302" s="219"/>
      <c r="AE302" s="180"/>
      <c r="AF302" s="219"/>
      <c r="AG302" s="180"/>
      <c r="AH302" s="145">
        <f t="shared" si="14"/>
        <v>0</v>
      </c>
      <c r="AI302" s="146"/>
      <c r="AJ302" s="167"/>
      <c r="CE302" s="169"/>
      <c r="CU302" s="170"/>
    </row>
    <row r="303" spans="1:99" s="168" customFormat="1" ht="24.95" customHeight="1">
      <c r="A303" s="158" t="str">
        <f t="shared" si="12"/>
        <v>대-</v>
      </c>
      <c r="B303" s="192"/>
      <c r="C303" s="192"/>
      <c r="D303" s="315"/>
      <c r="E303" s="218"/>
      <c r="F303" s="217" t="str">
        <f>HLOOKUP(WEEKDAY(E303,2),data!$A$1:$G$2,2)</f>
        <v>(토)</v>
      </c>
      <c r="G303" s="192"/>
      <c r="H303" s="192"/>
      <c r="I303" s="195"/>
      <c r="J303" s="193"/>
      <c r="K303" s="192"/>
      <c r="L303" s="153" t="e">
        <f>VLOOKUP(J303,'사업장현황(25하)'!$A$2:$T$1836,13,FALSE)</f>
        <v>#N/A</v>
      </c>
      <c r="M303" s="150" t="e">
        <f>VLOOKUP(J303,'사업장현황(25하)'!$A$2:$T$1836,14,FALSE)</f>
        <v>#N/A</v>
      </c>
      <c r="N303" s="152" t="e">
        <f>VLOOKUP(J303,'사업장현황(25하)'!$A$2:$T$1836,2,FALSE)</f>
        <v>#N/A</v>
      </c>
      <c r="O303" s="152" t="e">
        <f>VLOOKUP(J303,'사업장현황(25하)'!$A$2:$T$1836,4,FALSE)</f>
        <v>#N/A</v>
      </c>
      <c r="P303" s="150" t="e">
        <f>VLOOKUP(J303,'사업장현황(25하)'!$A$2:$T$1836,6,FALSE)</f>
        <v>#N/A</v>
      </c>
      <c r="Q303" s="150" t="e">
        <f>VLOOKUP(J303,'사업장현황(25하)'!$A$2:$T$1836,7,FALSE)</f>
        <v>#N/A</v>
      </c>
      <c r="R303" s="150" t="e">
        <f>VLOOKUP(J303,'사업장현황(25하)'!$A$2:$T$1836,8,FALSE)</f>
        <v>#N/A</v>
      </c>
      <c r="S303" s="150" t="e">
        <f>VLOOKUP(J303,'사업장현황(25하)'!$A$2:$T$1836,9,FALSE)</f>
        <v>#N/A</v>
      </c>
      <c r="T303" s="150" t="e">
        <f>VLOOKUP(J303,'사업장현황(25하)'!$A$2:$T$1836,10,FALSE)</f>
        <v>#N/A</v>
      </c>
      <c r="U303" s="152" t="e">
        <f>VLOOKUP(J303,'사업장현황(25하)'!$A$2:$T$1836,12,FALSE)</f>
        <v>#N/A</v>
      </c>
      <c r="V303" s="217"/>
      <c r="W303" s="151"/>
      <c r="X303" s="151" t="e">
        <f>VLOOKUP(J303,'사업장현황(25하)'!$A$2:$T$1836,11,FALSE)</f>
        <v>#N/A</v>
      </c>
      <c r="Y303" s="154"/>
      <c r="Z303" s="180"/>
      <c r="AA303" s="180"/>
      <c r="AB303" s="212"/>
      <c r="AC303" s="155">
        <f t="shared" si="13"/>
        <v>0</v>
      </c>
      <c r="AD303" s="219"/>
      <c r="AE303" s="180"/>
      <c r="AF303" s="219"/>
      <c r="AG303" s="180"/>
      <c r="AH303" s="145">
        <f t="shared" si="14"/>
        <v>0</v>
      </c>
      <c r="AI303" s="146"/>
      <c r="AJ303" s="167"/>
      <c r="CE303" s="169"/>
      <c r="CU303" s="170"/>
    </row>
    <row r="304" spans="1:99" s="168" customFormat="1" ht="24.95" customHeight="1">
      <c r="A304" s="158" t="str">
        <f t="shared" si="12"/>
        <v>대-</v>
      </c>
      <c r="B304" s="192"/>
      <c r="C304" s="192"/>
      <c r="D304" s="315"/>
      <c r="E304" s="218"/>
      <c r="F304" s="217" t="str">
        <f>HLOOKUP(WEEKDAY(E304,2),data!$A$1:$G$2,2)</f>
        <v>(토)</v>
      </c>
      <c r="G304" s="192"/>
      <c r="H304" s="192"/>
      <c r="I304" s="195"/>
      <c r="J304" s="193"/>
      <c r="K304" s="192"/>
      <c r="L304" s="153" t="e">
        <f>VLOOKUP(J304,'사업장현황(25하)'!$A$2:$T$1836,13,FALSE)</f>
        <v>#N/A</v>
      </c>
      <c r="M304" s="150" t="e">
        <f>VLOOKUP(J304,'사업장현황(25하)'!$A$2:$T$1836,14,FALSE)</f>
        <v>#N/A</v>
      </c>
      <c r="N304" s="152" t="e">
        <f>VLOOKUP(J304,'사업장현황(25하)'!$A$2:$T$1836,2,FALSE)</f>
        <v>#N/A</v>
      </c>
      <c r="O304" s="152" t="e">
        <f>VLOOKUP(J304,'사업장현황(25하)'!$A$2:$T$1836,4,FALSE)</f>
        <v>#N/A</v>
      </c>
      <c r="P304" s="150" t="e">
        <f>VLOOKUP(J304,'사업장현황(25하)'!$A$2:$T$1836,6,FALSE)</f>
        <v>#N/A</v>
      </c>
      <c r="Q304" s="150" t="e">
        <f>VLOOKUP(J304,'사업장현황(25하)'!$A$2:$T$1836,7,FALSE)</f>
        <v>#N/A</v>
      </c>
      <c r="R304" s="150" t="e">
        <f>VLOOKUP(J304,'사업장현황(25하)'!$A$2:$T$1836,8,FALSE)</f>
        <v>#N/A</v>
      </c>
      <c r="S304" s="150" t="e">
        <f>VLOOKUP(J304,'사업장현황(25하)'!$A$2:$T$1836,9,FALSE)</f>
        <v>#N/A</v>
      </c>
      <c r="T304" s="150" t="e">
        <f>VLOOKUP(J304,'사업장현황(25하)'!$A$2:$T$1836,10,FALSE)</f>
        <v>#N/A</v>
      </c>
      <c r="U304" s="152" t="e">
        <f>VLOOKUP(J304,'사업장현황(25하)'!$A$2:$T$1836,12,FALSE)</f>
        <v>#N/A</v>
      </c>
      <c r="V304" s="217"/>
      <c r="W304" s="151"/>
      <c r="X304" s="151" t="e">
        <f>VLOOKUP(J304,'사업장현황(25하)'!$A$2:$T$1836,11,FALSE)</f>
        <v>#N/A</v>
      </c>
      <c r="Y304" s="179"/>
      <c r="Z304" s="180"/>
      <c r="AA304" s="180"/>
      <c r="AB304" s="212"/>
      <c r="AC304" s="155">
        <f t="shared" si="13"/>
        <v>0</v>
      </c>
      <c r="AD304" s="219"/>
      <c r="AE304" s="180"/>
      <c r="AF304" s="219"/>
      <c r="AG304" s="180"/>
      <c r="AH304" s="145">
        <f t="shared" si="14"/>
        <v>0</v>
      </c>
      <c r="AI304" s="146"/>
      <c r="AJ304" s="167"/>
      <c r="CE304" s="169"/>
      <c r="CU304" s="170"/>
    </row>
    <row r="305" spans="1:99" s="168" customFormat="1" ht="24.95" customHeight="1">
      <c r="A305" s="158" t="str">
        <f t="shared" si="12"/>
        <v>대-</v>
      </c>
      <c r="B305" s="192"/>
      <c r="C305" s="192"/>
      <c r="D305" s="315"/>
      <c r="E305" s="218"/>
      <c r="F305" s="217" t="str">
        <f>HLOOKUP(WEEKDAY(E305,2),data!$A$1:$G$2,2)</f>
        <v>(토)</v>
      </c>
      <c r="G305" s="192"/>
      <c r="H305" s="192"/>
      <c r="I305" s="195"/>
      <c r="J305" s="193"/>
      <c r="K305" s="192"/>
      <c r="L305" s="153" t="e">
        <f>VLOOKUP(J305,'사업장현황(25하)'!$A$2:$T$1836,13,FALSE)</f>
        <v>#N/A</v>
      </c>
      <c r="M305" s="150" t="e">
        <f>VLOOKUP(J305,'사업장현황(25하)'!$A$2:$T$1836,14,FALSE)</f>
        <v>#N/A</v>
      </c>
      <c r="N305" s="152" t="e">
        <f>VLOOKUP(J305,'사업장현황(25하)'!$A$2:$T$1836,2,FALSE)</f>
        <v>#N/A</v>
      </c>
      <c r="O305" s="152" t="e">
        <f>VLOOKUP(J305,'사업장현황(25하)'!$A$2:$T$1836,4,FALSE)</f>
        <v>#N/A</v>
      </c>
      <c r="P305" s="150" t="e">
        <f>VLOOKUP(J305,'사업장현황(25하)'!$A$2:$T$1836,6,FALSE)</f>
        <v>#N/A</v>
      </c>
      <c r="Q305" s="150" t="e">
        <f>VLOOKUP(J305,'사업장현황(25하)'!$A$2:$T$1836,7,FALSE)</f>
        <v>#N/A</v>
      </c>
      <c r="R305" s="150" t="e">
        <f>VLOOKUP(J305,'사업장현황(25하)'!$A$2:$T$1836,8,FALSE)</f>
        <v>#N/A</v>
      </c>
      <c r="S305" s="150" t="e">
        <f>VLOOKUP(J305,'사업장현황(25하)'!$A$2:$T$1836,9,FALSE)</f>
        <v>#N/A</v>
      </c>
      <c r="T305" s="150" t="e">
        <f>VLOOKUP(J305,'사업장현황(25하)'!$A$2:$T$1836,10,FALSE)</f>
        <v>#N/A</v>
      </c>
      <c r="U305" s="152" t="e">
        <f>VLOOKUP(J305,'사업장현황(25하)'!$A$2:$T$1836,12,FALSE)</f>
        <v>#N/A</v>
      </c>
      <c r="V305" s="217"/>
      <c r="W305" s="151"/>
      <c r="X305" s="151" t="e">
        <f>VLOOKUP(J305,'사업장현황(25하)'!$A$2:$T$1836,11,FALSE)</f>
        <v>#N/A</v>
      </c>
      <c r="Y305" s="154"/>
      <c r="Z305" s="180"/>
      <c r="AA305" s="180"/>
      <c r="AB305" s="212"/>
      <c r="AC305" s="155">
        <f t="shared" si="13"/>
        <v>0</v>
      </c>
      <c r="AD305" s="218"/>
      <c r="AE305" s="147"/>
      <c r="AF305" s="218"/>
      <c r="AG305" s="147"/>
      <c r="AH305" s="145">
        <f t="shared" si="14"/>
        <v>0</v>
      </c>
      <c r="AI305" s="146"/>
      <c r="AJ305" s="167"/>
      <c r="CE305" s="169"/>
      <c r="CU305" s="170"/>
    </row>
    <row r="306" spans="1:99" s="168" customFormat="1" ht="24.95" customHeight="1">
      <c r="A306" s="158" t="str">
        <f t="shared" si="12"/>
        <v>대-</v>
      </c>
      <c r="B306" s="192"/>
      <c r="C306" s="192"/>
      <c r="D306" s="315"/>
      <c r="E306" s="218"/>
      <c r="F306" s="217" t="str">
        <f>HLOOKUP(WEEKDAY(E306,2),data!$A$1:$G$2,2)</f>
        <v>(토)</v>
      </c>
      <c r="G306" s="192"/>
      <c r="H306" s="192"/>
      <c r="I306" s="195"/>
      <c r="J306" s="193"/>
      <c r="K306" s="192"/>
      <c r="L306" s="153" t="e">
        <f>VLOOKUP(J306,'사업장현황(25하)'!$A$2:$T$1836,13,FALSE)</f>
        <v>#N/A</v>
      </c>
      <c r="M306" s="150" t="e">
        <f>VLOOKUP(J306,'사업장현황(25하)'!$A$2:$T$1836,14,FALSE)</f>
        <v>#N/A</v>
      </c>
      <c r="N306" s="152" t="e">
        <f>VLOOKUP(J306,'사업장현황(25하)'!$A$2:$T$1836,2,FALSE)</f>
        <v>#N/A</v>
      </c>
      <c r="O306" s="152" t="e">
        <f>VLOOKUP(J306,'사업장현황(25하)'!$A$2:$T$1836,4,FALSE)</f>
        <v>#N/A</v>
      </c>
      <c r="P306" s="150" t="e">
        <f>VLOOKUP(J306,'사업장현황(25하)'!$A$2:$T$1836,6,FALSE)</f>
        <v>#N/A</v>
      </c>
      <c r="Q306" s="150" t="e">
        <f>VLOOKUP(J306,'사업장현황(25하)'!$A$2:$T$1836,7,FALSE)</f>
        <v>#N/A</v>
      </c>
      <c r="R306" s="150" t="e">
        <f>VLOOKUP(J306,'사업장현황(25하)'!$A$2:$T$1836,8,FALSE)</f>
        <v>#N/A</v>
      </c>
      <c r="S306" s="150" t="e">
        <f>VLOOKUP(J306,'사업장현황(25하)'!$A$2:$T$1836,9,FALSE)</f>
        <v>#N/A</v>
      </c>
      <c r="T306" s="150" t="e">
        <f>VLOOKUP(J306,'사업장현황(25하)'!$A$2:$T$1836,10,FALSE)</f>
        <v>#N/A</v>
      </c>
      <c r="U306" s="152" t="e">
        <f>VLOOKUP(J306,'사업장현황(25하)'!$A$2:$T$1836,12,FALSE)</f>
        <v>#N/A</v>
      </c>
      <c r="V306" s="217"/>
      <c r="W306" s="151"/>
      <c r="X306" s="151" t="e">
        <f>VLOOKUP(J306,'사업장현황(25하)'!$A$2:$T$1836,11,FALSE)</f>
        <v>#N/A</v>
      </c>
      <c r="Y306" s="154"/>
      <c r="Z306" s="180"/>
      <c r="AA306" s="180"/>
      <c r="AB306" s="212"/>
      <c r="AC306" s="155">
        <f t="shared" si="13"/>
        <v>0</v>
      </c>
      <c r="AD306" s="219"/>
      <c r="AE306" s="180"/>
      <c r="AF306" s="219"/>
      <c r="AG306" s="180"/>
      <c r="AH306" s="145">
        <f t="shared" si="14"/>
        <v>0</v>
      </c>
      <c r="AI306" s="146"/>
      <c r="AJ306" s="167"/>
      <c r="CE306" s="169"/>
      <c r="CU306" s="170"/>
    </row>
    <row r="307" spans="1:99" s="168" customFormat="1" ht="24.95" customHeight="1">
      <c r="A307" s="158" t="str">
        <f t="shared" si="12"/>
        <v>대-</v>
      </c>
      <c r="B307" s="192"/>
      <c r="C307" s="192"/>
      <c r="D307" s="315"/>
      <c r="E307" s="218"/>
      <c r="F307" s="217" t="str">
        <f>HLOOKUP(WEEKDAY(E307,2),data!$A$1:$G$2,2)</f>
        <v>(토)</v>
      </c>
      <c r="G307" s="192"/>
      <c r="H307" s="192"/>
      <c r="I307" s="195"/>
      <c r="J307" s="193"/>
      <c r="K307" s="192"/>
      <c r="L307" s="153" t="e">
        <f>VLOOKUP(J307,'사업장현황(25하)'!$A$2:$T$1836,13,FALSE)</f>
        <v>#N/A</v>
      </c>
      <c r="M307" s="150" t="e">
        <f>VLOOKUP(J307,'사업장현황(25하)'!$A$2:$T$1836,14,FALSE)</f>
        <v>#N/A</v>
      </c>
      <c r="N307" s="152" t="e">
        <f>VLOOKUP(J307,'사업장현황(25하)'!$A$2:$T$1836,2,FALSE)</f>
        <v>#N/A</v>
      </c>
      <c r="O307" s="152" t="e">
        <f>VLOOKUP(J307,'사업장현황(25하)'!$A$2:$T$1836,4,FALSE)</f>
        <v>#N/A</v>
      </c>
      <c r="P307" s="150" t="e">
        <f>VLOOKUP(J307,'사업장현황(25하)'!$A$2:$T$1836,6,FALSE)</f>
        <v>#N/A</v>
      </c>
      <c r="Q307" s="150" t="e">
        <f>VLOOKUP(J307,'사업장현황(25하)'!$A$2:$T$1836,7,FALSE)</f>
        <v>#N/A</v>
      </c>
      <c r="R307" s="150" t="e">
        <f>VLOOKUP(J307,'사업장현황(25하)'!$A$2:$T$1836,8,FALSE)</f>
        <v>#N/A</v>
      </c>
      <c r="S307" s="150" t="e">
        <f>VLOOKUP(J307,'사업장현황(25하)'!$A$2:$T$1836,9,FALSE)</f>
        <v>#N/A</v>
      </c>
      <c r="T307" s="150" t="e">
        <f>VLOOKUP(J307,'사업장현황(25하)'!$A$2:$T$1836,10,FALSE)</f>
        <v>#N/A</v>
      </c>
      <c r="U307" s="152" t="e">
        <f>VLOOKUP(J307,'사업장현황(25하)'!$A$2:$T$1836,12,FALSE)</f>
        <v>#N/A</v>
      </c>
      <c r="V307" s="217"/>
      <c r="W307" s="151"/>
      <c r="X307" s="151" t="e">
        <f>VLOOKUP(J307,'사업장현황(25하)'!$A$2:$T$1836,11,FALSE)</f>
        <v>#N/A</v>
      </c>
      <c r="Y307" s="154"/>
      <c r="Z307" s="180"/>
      <c r="AA307" s="180"/>
      <c r="AB307" s="212"/>
      <c r="AC307" s="155">
        <f t="shared" si="13"/>
        <v>0</v>
      </c>
      <c r="AD307" s="218"/>
      <c r="AE307" s="147"/>
      <c r="AF307" s="218"/>
      <c r="AG307" s="147"/>
      <c r="AH307" s="145">
        <f t="shared" si="14"/>
        <v>0</v>
      </c>
      <c r="AI307" s="146"/>
      <c r="AJ307" s="167"/>
      <c r="CE307" s="169"/>
      <c r="CU307" s="170"/>
    </row>
    <row r="308" spans="1:99" s="168" customFormat="1" ht="24.95" customHeight="1">
      <c r="A308" s="158" t="str">
        <f t="shared" si="12"/>
        <v>대-</v>
      </c>
      <c r="B308" s="192"/>
      <c r="C308" s="192"/>
      <c r="D308" s="315"/>
      <c r="E308" s="218"/>
      <c r="F308" s="217" t="str">
        <f>HLOOKUP(WEEKDAY(E308,2),data!$A$1:$G$2,2)</f>
        <v>(토)</v>
      </c>
      <c r="G308" s="192"/>
      <c r="H308" s="192"/>
      <c r="I308" s="195"/>
      <c r="J308" s="193"/>
      <c r="K308" s="192"/>
      <c r="L308" s="153" t="e">
        <f>VLOOKUP(J308,'사업장현황(25하)'!$A$2:$T$1836,13,FALSE)</f>
        <v>#N/A</v>
      </c>
      <c r="M308" s="150" t="e">
        <f>VLOOKUP(J308,'사업장현황(25하)'!$A$2:$T$1836,14,FALSE)</f>
        <v>#N/A</v>
      </c>
      <c r="N308" s="152" t="e">
        <f>VLOOKUP(J308,'사업장현황(25하)'!$A$2:$T$1836,2,FALSE)</f>
        <v>#N/A</v>
      </c>
      <c r="O308" s="152" t="e">
        <f>VLOOKUP(J308,'사업장현황(25하)'!$A$2:$T$1836,4,FALSE)</f>
        <v>#N/A</v>
      </c>
      <c r="P308" s="150" t="e">
        <f>VLOOKUP(J308,'사업장현황(25하)'!$A$2:$T$1836,6,FALSE)</f>
        <v>#N/A</v>
      </c>
      <c r="Q308" s="150" t="e">
        <f>VLOOKUP(J308,'사업장현황(25하)'!$A$2:$T$1836,7,FALSE)</f>
        <v>#N/A</v>
      </c>
      <c r="R308" s="150" t="e">
        <f>VLOOKUP(J308,'사업장현황(25하)'!$A$2:$T$1836,8,FALSE)</f>
        <v>#N/A</v>
      </c>
      <c r="S308" s="150" t="e">
        <f>VLOOKUP(J308,'사업장현황(25하)'!$A$2:$T$1836,9,FALSE)</f>
        <v>#N/A</v>
      </c>
      <c r="T308" s="150" t="e">
        <f>VLOOKUP(J308,'사업장현황(25하)'!$A$2:$T$1836,10,FALSE)</f>
        <v>#N/A</v>
      </c>
      <c r="U308" s="152" t="e">
        <f>VLOOKUP(J308,'사업장현황(25하)'!$A$2:$T$1836,12,FALSE)</f>
        <v>#N/A</v>
      </c>
      <c r="V308" s="217"/>
      <c r="W308" s="151"/>
      <c r="X308" s="151" t="e">
        <f>VLOOKUP(J308,'사업장현황(25하)'!$A$2:$T$1836,11,FALSE)</f>
        <v>#N/A</v>
      </c>
      <c r="Y308" s="154"/>
      <c r="Z308" s="180"/>
      <c r="AA308" s="180"/>
      <c r="AB308" s="212"/>
      <c r="AC308" s="155">
        <f t="shared" si="13"/>
        <v>0</v>
      </c>
      <c r="AD308" s="219"/>
      <c r="AE308" s="180"/>
      <c r="AF308" s="219"/>
      <c r="AG308" s="180"/>
      <c r="AH308" s="145">
        <f t="shared" si="14"/>
        <v>0</v>
      </c>
      <c r="AI308" s="146"/>
      <c r="AJ308" s="167"/>
      <c r="CE308" s="169"/>
      <c r="CU308" s="170"/>
    </row>
    <row r="309" spans="1:99" s="186" customFormat="1" ht="24.95" customHeight="1">
      <c r="A309" s="158" t="str">
        <f t="shared" si="12"/>
        <v>대-</v>
      </c>
      <c r="B309" s="196"/>
      <c r="C309" s="196"/>
      <c r="D309" s="316"/>
      <c r="E309" s="218"/>
      <c r="F309" s="217" t="str">
        <f>HLOOKUP(WEEKDAY(E309,2),data!$A$1:$G$2,2)</f>
        <v>(토)</v>
      </c>
      <c r="G309" s="192"/>
      <c r="H309" s="192"/>
      <c r="I309" s="195"/>
      <c r="J309" s="193"/>
      <c r="K309" s="192"/>
      <c r="L309" s="153" t="e">
        <f>VLOOKUP(J309,'사업장현황(25하)'!$A$2:$T$1836,13,FALSE)</f>
        <v>#N/A</v>
      </c>
      <c r="M309" s="150" t="e">
        <f>VLOOKUP(J309,'사업장현황(25하)'!$A$2:$T$1836,14,FALSE)</f>
        <v>#N/A</v>
      </c>
      <c r="N309" s="152" t="e">
        <f>VLOOKUP(J309,'사업장현황(25하)'!$A$2:$T$1836,2,FALSE)</f>
        <v>#N/A</v>
      </c>
      <c r="O309" s="152" t="e">
        <f>VLOOKUP(J309,'사업장현황(25하)'!$A$2:$T$1836,4,FALSE)</f>
        <v>#N/A</v>
      </c>
      <c r="P309" s="150" t="e">
        <f>VLOOKUP(J309,'사업장현황(25하)'!$A$2:$T$1836,6,FALSE)</f>
        <v>#N/A</v>
      </c>
      <c r="Q309" s="150" t="e">
        <f>VLOOKUP(J309,'사업장현황(25하)'!$A$2:$T$1836,7,FALSE)</f>
        <v>#N/A</v>
      </c>
      <c r="R309" s="150" t="e">
        <f>VLOOKUP(J309,'사업장현황(25하)'!$A$2:$T$1836,8,FALSE)</f>
        <v>#N/A</v>
      </c>
      <c r="S309" s="150" t="e">
        <f>VLOOKUP(J309,'사업장현황(25하)'!$A$2:$T$1836,9,FALSE)</f>
        <v>#N/A</v>
      </c>
      <c r="T309" s="150" t="e">
        <f>VLOOKUP(J309,'사업장현황(25하)'!$A$2:$T$1836,10,FALSE)</f>
        <v>#N/A</v>
      </c>
      <c r="U309" s="152" t="e">
        <f>VLOOKUP(J309,'사업장현황(25하)'!$A$2:$T$1836,12,FALSE)</f>
        <v>#N/A</v>
      </c>
      <c r="V309" s="217"/>
      <c r="W309" s="151"/>
      <c r="X309" s="151" t="e">
        <f>VLOOKUP(J309,'사업장현황(25하)'!$A$2:$T$1836,11,FALSE)</f>
        <v>#N/A</v>
      </c>
      <c r="Y309" s="154"/>
      <c r="Z309" s="147"/>
      <c r="AA309" s="147"/>
      <c r="AB309" s="213"/>
      <c r="AC309" s="155">
        <f t="shared" si="13"/>
        <v>0</v>
      </c>
      <c r="AD309" s="219"/>
      <c r="AE309" s="180"/>
      <c r="AF309" s="219"/>
      <c r="AG309" s="180"/>
      <c r="AH309" s="145">
        <f t="shared" si="14"/>
        <v>0</v>
      </c>
      <c r="AI309" s="197"/>
      <c r="AJ309" s="185"/>
      <c r="CE309" s="187"/>
      <c r="CU309" s="188"/>
    </row>
    <row r="310" spans="1:99" s="168" customFormat="1" ht="24.95" customHeight="1">
      <c r="A310" s="158" t="str">
        <f t="shared" si="12"/>
        <v>대-</v>
      </c>
      <c r="B310" s="192"/>
      <c r="C310" s="192"/>
      <c r="D310" s="315"/>
      <c r="E310" s="218"/>
      <c r="F310" s="217" t="str">
        <f>HLOOKUP(WEEKDAY(E310,2),data!$A$1:$G$2,2)</f>
        <v>(토)</v>
      </c>
      <c r="G310" s="192"/>
      <c r="H310" s="192"/>
      <c r="I310" s="195"/>
      <c r="J310" s="193"/>
      <c r="K310" s="192"/>
      <c r="L310" s="153" t="e">
        <f>VLOOKUP(J310,'사업장현황(25하)'!$A$2:$T$1836,13,FALSE)</f>
        <v>#N/A</v>
      </c>
      <c r="M310" s="150" t="e">
        <f>VLOOKUP(J310,'사업장현황(25하)'!$A$2:$T$1836,14,FALSE)</f>
        <v>#N/A</v>
      </c>
      <c r="N310" s="152" t="e">
        <f>VLOOKUP(J310,'사업장현황(25하)'!$A$2:$T$1836,2,FALSE)</f>
        <v>#N/A</v>
      </c>
      <c r="O310" s="152" t="e">
        <f>VLOOKUP(J310,'사업장현황(25하)'!$A$2:$T$1836,4,FALSE)</f>
        <v>#N/A</v>
      </c>
      <c r="P310" s="150" t="e">
        <f>VLOOKUP(J310,'사업장현황(25하)'!$A$2:$T$1836,6,FALSE)</f>
        <v>#N/A</v>
      </c>
      <c r="Q310" s="150" t="e">
        <f>VLOOKUP(J310,'사업장현황(25하)'!$A$2:$T$1836,7,FALSE)</f>
        <v>#N/A</v>
      </c>
      <c r="R310" s="150" t="e">
        <f>VLOOKUP(J310,'사업장현황(25하)'!$A$2:$T$1836,8,FALSE)</f>
        <v>#N/A</v>
      </c>
      <c r="S310" s="150" t="e">
        <f>VLOOKUP(J310,'사업장현황(25하)'!$A$2:$T$1836,9,FALSE)</f>
        <v>#N/A</v>
      </c>
      <c r="T310" s="150" t="e">
        <f>VLOOKUP(J310,'사업장현황(25하)'!$A$2:$T$1836,10,FALSE)</f>
        <v>#N/A</v>
      </c>
      <c r="U310" s="152" t="e">
        <f>VLOOKUP(J310,'사업장현황(25하)'!$A$2:$T$1836,12,FALSE)</f>
        <v>#N/A</v>
      </c>
      <c r="V310" s="217"/>
      <c r="W310" s="151"/>
      <c r="X310" s="151" t="e">
        <f>VLOOKUP(J310,'사업장현황(25하)'!$A$2:$T$1836,11,FALSE)</f>
        <v>#N/A</v>
      </c>
      <c r="Y310" s="154"/>
      <c r="Z310" s="147"/>
      <c r="AA310" s="147"/>
      <c r="AB310" s="213"/>
      <c r="AC310" s="155">
        <f t="shared" si="13"/>
        <v>0</v>
      </c>
      <c r="AD310" s="218"/>
      <c r="AE310" s="147"/>
      <c r="AF310" s="218"/>
      <c r="AG310" s="147"/>
      <c r="AH310" s="145">
        <f t="shared" si="14"/>
        <v>0</v>
      </c>
      <c r="AI310" s="146"/>
      <c r="AJ310" s="167"/>
      <c r="CE310" s="169"/>
      <c r="CU310" s="170"/>
    </row>
    <row r="311" spans="1:99" s="164" customFormat="1" ht="24.95" customHeight="1">
      <c r="A311" s="158" t="str">
        <f t="shared" si="12"/>
        <v>대-</v>
      </c>
      <c r="B311" s="192"/>
      <c r="C311" s="192"/>
      <c r="D311" s="315"/>
      <c r="E311" s="218"/>
      <c r="F311" s="217" t="str">
        <f>HLOOKUP(WEEKDAY(E311,2),data!$A$1:$G$2,2)</f>
        <v>(토)</v>
      </c>
      <c r="G311" s="192"/>
      <c r="H311" s="192"/>
      <c r="I311" s="195"/>
      <c r="J311" s="193"/>
      <c r="K311" s="192"/>
      <c r="L311" s="153" t="e">
        <f>VLOOKUP(J311,'사업장현황(25하)'!$A$2:$T$1836,13,FALSE)</f>
        <v>#N/A</v>
      </c>
      <c r="M311" s="150" t="e">
        <f>VLOOKUP(J311,'사업장현황(25하)'!$A$2:$T$1836,14,FALSE)</f>
        <v>#N/A</v>
      </c>
      <c r="N311" s="152" t="e">
        <f>VLOOKUP(J311,'사업장현황(25하)'!$A$2:$T$1836,2,FALSE)</f>
        <v>#N/A</v>
      </c>
      <c r="O311" s="152" t="e">
        <f>VLOOKUP(J311,'사업장현황(25하)'!$A$2:$T$1836,4,FALSE)</f>
        <v>#N/A</v>
      </c>
      <c r="P311" s="150" t="e">
        <f>VLOOKUP(J311,'사업장현황(25하)'!$A$2:$T$1836,6,FALSE)</f>
        <v>#N/A</v>
      </c>
      <c r="Q311" s="150" t="e">
        <f>VLOOKUP(J311,'사업장현황(25하)'!$A$2:$T$1836,7,FALSE)</f>
        <v>#N/A</v>
      </c>
      <c r="R311" s="150" t="e">
        <f>VLOOKUP(J311,'사업장현황(25하)'!$A$2:$T$1836,8,FALSE)</f>
        <v>#N/A</v>
      </c>
      <c r="S311" s="150" t="e">
        <f>VLOOKUP(J311,'사업장현황(25하)'!$A$2:$T$1836,9,FALSE)</f>
        <v>#N/A</v>
      </c>
      <c r="T311" s="150" t="e">
        <f>VLOOKUP(J311,'사업장현황(25하)'!$A$2:$T$1836,10,FALSE)</f>
        <v>#N/A</v>
      </c>
      <c r="U311" s="152" t="e">
        <f>VLOOKUP(J311,'사업장현황(25하)'!$A$2:$T$1836,12,FALSE)</f>
        <v>#N/A</v>
      </c>
      <c r="V311" s="217"/>
      <c r="W311" s="151"/>
      <c r="X311" s="151" t="e">
        <f>VLOOKUP(J311,'사업장현황(25하)'!$A$2:$T$1836,11,FALSE)</f>
        <v>#N/A</v>
      </c>
      <c r="Y311" s="154"/>
      <c r="Z311" s="147"/>
      <c r="AA311" s="147"/>
      <c r="AB311" s="213"/>
      <c r="AC311" s="155">
        <f t="shared" si="13"/>
        <v>0</v>
      </c>
      <c r="AD311" s="218"/>
      <c r="AE311" s="147"/>
      <c r="AF311" s="218"/>
      <c r="AG311" s="147"/>
      <c r="AH311" s="145">
        <f t="shared" si="14"/>
        <v>0</v>
      </c>
      <c r="AI311" s="145"/>
      <c r="AJ311" s="163"/>
    </row>
    <row r="312" spans="1:99" s="168" customFormat="1" ht="24.95" customHeight="1">
      <c r="A312" s="158" t="str">
        <f t="shared" si="12"/>
        <v>대-</v>
      </c>
      <c r="B312" s="192"/>
      <c r="C312" s="192"/>
      <c r="D312" s="315"/>
      <c r="E312" s="218"/>
      <c r="F312" s="217" t="str">
        <f>HLOOKUP(WEEKDAY(E312,2),data!$A$1:$G$2,2)</f>
        <v>(토)</v>
      </c>
      <c r="G312" s="196"/>
      <c r="H312" s="196"/>
      <c r="I312" s="190"/>
      <c r="J312" s="193"/>
      <c r="K312" s="196"/>
      <c r="L312" s="153" t="e">
        <f>VLOOKUP(J312,'사업장현황(25하)'!$A$2:$T$1836,13,FALSE)</f>
        <v>#N/A</v>
      </c>
      <c r="M312" s="150" t="e">
        <f>VLOOKUP(J312,'사업장현황(25하)'!$A$2:$T$1836,14,FALSE)</f>
        <v>#N/A</v>
      </c>
      <c r="N312" s="152" t="e">
        <f>VLOOKUP(J312,'사업장현황(25하)'!$A$2:$T$1836,2,FALSE)</f>
        <v>#N/A</v>
      </c>
      <c r="O312" s="152" t="e">
        <f>VLOOKUP(J312,'사업장현황(25하)'!$A$2:$T$1836,4,FALSE)</f>
        <v>#N/A</v>
      </c>
      <c r="P312" s="150" t="e">
        <f>VLOOKUP(J312,'사업장현황(25하)'!$A$2:$T$1836,6,FALSE)</f>
        <v>#N/A</v>
      </c>
      <c r="Q312" s="150" t="e">
        <f>VLOOKUP(J312,'사업장현황(25하)'!$A$2:$T$1836,7,FALSE)</f>
        <v>#N/A</v>
      </c>
      <c r="R312" s="150" t="e">
        <f>VLOOKUP(J312,'사업장현황(25하)'!$A$2:$T$1836,8,FALSE)</f>
        <v>#N/A</v>
      </c>
      <c r="S312" s="150" t="e">
        <f>VLOOKUP(J312,'사업장현황(25하)'!$A$2:$T$1836,9,FALSE)</f>
        <v>#N/A</v>
      </c>
      <c r="T312" s="150" t="e">
        <f>VLOOKUP(J312,'사업장현황(25하)'!$A$2:$T$1836,10,FALSE)</f>
        <v>#N/A</v>
      </c>
      <c r="U312" s="152" t="e">
        <f>VLOOKUP(J312,'사업장현황(25하)'!$A$2:$T$1836,12,FALSE)</f>
        <v>#N/A</v>
      </c>
      <c r="V312" s="217"/>
      <c r="W312" s="151"/>
      <c r="X312" s="151" t="e">
        <f>VLOOKUP(J312,'사업장현황(25하)'!$A$2:$T$1836,11,FALSE)</f>
        <v>#N/A</v>
      </c>
      <c r="Y312" s="154"/>
      <c r="Z312" s="180"/>
      <c r="AA312" s="180"/>
      <c r="AB312" s="212"/>
      <c r="AC312" s="155">
        <f t="shared" si="13"/>
        <v>0</v>
      </c>
      <c r="AD312" s="219"/>
      <c r="AE312" s="180"/>
      <c r="AF312" s="219"/>
      <c r="AG312" s="180"/>
      <c r="AH312" s="145">
        <f t="shared" si="14"/>
        <v>0</v>
      </c>
      <c r="AI312" s="146"/>
      <c r="AJ312" s="167"/>
    </row>
    <row r="313" spans="1:99" s="168" customFormat="1" ht="24.95" customHeight="1">
      <c r="A313" s="158" t="str">
        <f t="shared" si="12"/>
        <v>대-</v>
      </c>
      <c r="B313" s="192"/>
      <c r="C313" s="192"/>
      <c r="D313" s="315"/>
      <c r="E313" s="219"/>
      <c r="F313" s="217" t="str">
        <f>HLOOKUP(WEEKDAY(E313,2),data!$A$1:$G$2,2)</f>
        <v>(토)</v>
      </c>
      <c r="G313" s="196"/>
      <c r="H313" s="196"/>
      <c r="I313" s="190"/>
      <c r="J313" s="193"/>
      <c r="K313" s="196"/>
      <c r="L313" s="153" t="e">
        <f>VLOOKUP(J313,'사업장현황(25하)'!$A$2:$T$1836,13,FALSE)</f>
        <v>#N/A</v>
      </c>
      <c r="M313" s="150" t="e">
        <f>VLOOKUP(J313,'사업장현황(25하)'!$A$2:$T$1836,14,FALSE)</f>
        <v>#N/A</v>
      </c>
      <c r="N313" s="152" t="e">
        <f>VLOOKUP(J313,'사업장현황(25하)'!$A$2:$T$1836,2,FALSE)</f>
        <v>#N/A</v>
      </c>
      <c r="O313" s="152" t="e">
        <f>VLOOKUP(J313,'사업장현황(25하)'!$A$2:$T$1836,4,FALSE)</f>
        <v>#N/A</v>
      </c>
      <c r="P313" s="150" t="e">
        <f>VLOOKUP(J313,'사업장현황(25하)'!$A$2:$T$1836,6,FALSE)</f>
        <v>#N/A</v>
      </c>
      <c r="Q313" s="150" t="e">
        <f>VLOOKUP(J313,'사업장현황(25하)'!$A$2:$T$1836,7,FALSE)</f>
        <v>#N/A</v>
      </c>
      <c r="R313" s="150" t="e">
        <f>VLOOKUP(J313,'사업장현황(25하)'!$A$2:$T$1836,8,FALSE)</f>
        <v>#N/A</v>
      </c>
      <c r="S313" s="150" t="e">
        <f>VLOOKUP(J313,'사업장현황(25하)'!$A$2:$T$1836,9,FALSE)</f>
        <v>#N/A</v>
      </c>
      <c r="T313" s="150" t="e">
        <f>VLOOKUP(J313,'사업장현황(25하)'!$A$2:$T$1836,10,FALSE)</f>
        <v>#N/A</v>
      </c>
      <c r="U313" s="152" t="e">
        <f>VLOOKUP(J313,'사업장현황(25하)'!$A$2:$T$1836,12,FALSE)</f>
        <v>#N/A</v>
      </c>
      <c r="V313" s="217"/>
      <c r="W313" s="151"/>
      <c r="X313" s="151" t="e">
        <f>VLOOKUP(J313,'사업장현황(25하)'!$A$2:$T$1836,11,FALSE)</f>
        <v>#N/A</v>
      </c>
      <c r="Y313" s="154"/>
      <c r="Z313" s="180"/>
      <c r="AA313" s="180"/>
      <c r="AB313" s="212"/>
      <c r="AC313" s="155">
        <f t="shared" si="13"/>
        <v>0</v>
      </c>
      <c r="AD313" s="219"/>
      <c r="AE313" s="180"/>
      <c r="AF313" s="219"/>
      <c r="AG313" s="180"/>
      <c r="AH313" s="145">
        <f t="shared" si="14"/>
        <v>0</v>
      </c>
      <c r="AI313" s="146"/>
      <c r="AJ313" s="167"/>
    </row>
    <row r="314" spans="1:99" s="168" customFormat="1" ht="24.95" customHeight="1">
      <c r="A314" s="158" t="str">
        <f t="shared" si="12"/>
        <v>대-</v>
      </c>
      <c r="B314" s="192"/>
      <c r="C314" s="192"/>
      <c r="D314" s="315"/>
      <c r="E314" s="218"/>
      <c r="F314" s="217" t="str">
        <f>HLOOKUP(WEEKDAY(E314,2),data!$A$1:$G$2,2)</f>
        <v>(토)</v>
      </c>
      <c r="G314" s="196"/>
      <c r="H314" s="196"/>
      <c r="I314" s="190"/>
      <c r="J314" s="193"/>
      <c r="K314" s="196"/>
      <c r="L314" s="153" t="e">
        <f>VLOOKUP(J314,'사업장현황(25하)'!$A$2:$T$1836,13,FALSE)</f>
        <v>#N/A</v>
      </c>
      <c r="M314" s="150" t="e">
        <f>VLOOKUP(J314,'사업장현황(25하)'!$A$2:$T$1836,14,FALSE)</f>
        <v>#N/A</v>
      </c>
      <c r="N314" s="152" t="e">
        <f>VLOOKUP(J314,'사업장현황(25하)'!$A$2:$T$1836,2,FALSE)</f>
        <v>#N/A</v>
      </c>
      <c r="O314" s="152" t="e">
        <f>VLOOKUP(J314,'사업장현황(25하)'!$A$2:$T$1836,4,FALSE)</f>
        <v>#N/A</v>
      </c>
      <c r="P314" s="150" t="e">
        <f>VLOOKUP(J314,'사업장현황(25하)'!$A$2:$T$1836,6,FALSE)</f>
        <v>#N/A</v>
      </c>
      <c r="Q314" s="150" t="e">
        <f>VLOOKUP(J314,'사업장현황(25하)'!$A$2:$T$1836,7,FALSE)</f>
        <v>#N/A</v>
      </c>
      <c r="R314" s="150" t="e">
        <f>VLOOKUP(J314,'사업장현황(25하)'!$A$2:$T$1836,8,FALSE)</f>
        <v>#N/A</v>
      </c>
      <c r="S314" s="150" t="e">
        <f>VLOOKUP(J314,'사업장현황(25하)'!$A$2:$T$1836,9,FALSE)</f>
        <v>#N/A</v>
      </c>
      <c r="T314" s="150" t="e">
        <f>VLOOKUP(J314,'사업장현황(25하)'!$A$2:$T$1836,10,FALSE)</f>
        <v>#N/A</v>
      </c>
      <c r="U314" s="152" t="e">
        <f>VLOOKUP(J314,'사업장현황(25하)'!$A$2:$T$1836,12,FALSE)</f>
        <v>#N/A</v>
      </c>
      <c r="V314" s="217"/>
      <c r="W314" s="151"/>
      <c r="X314" s="151" t="e">
        <f>VLOOKUP(J314,'사업장현황(25하)'!$A$2:$T$1836,11,FALSE)</f>
        <v>#N/A</v>
      </c>
      <c r="Y314" s="154"/>
      <c r="Z314" s="180"/>
      <c r="AA314" s="180"/>
      <c r="AB314" s="212"/>
      <c r="AC314" s="155">
        <f t="shared" si="13"/>
        <v>0</v>
      </c>
      <c r="AD314" s="219"/>
      <c r="AE314" s="180"/>
      <c r="AF314" s="219"/>
      <c r="AG314" s="180"/>
      <c r="AH314" s="145">
        <f t="shared" si="14"/>
        <v>0</v>
      </c>
      <c r="AI314" s="146"/>
      <c r="AJ314" s="167"/>
      <c r="CE314" s="169"/>
      <c r="CU314" s="170"/>
    </row>
    <row r="315" spans="1:99" s="168" customFormat="1" ht="24.95" customHeight="1">
      <c r="A315" s="158" t="str">
        <f t="shared" si="12"/>
        <v>대-</v>
      </c>
      <c r="B315" s="192"/>
      <c r="C315" s="192"/>
      <c r="D315" s="315"/>
      <c r="E315" s="218"/>
      <c r="F315" s="217" t="str">
        <f>HLOOKUP(WEEKDAY(E315,2),data!$A$1:$G$2,2)</f>
        <v>(토)</v>
      </c>
      <c r="G315" s="196"/>
      <c r="H315" s="192"/>
      <c r="I315" s="190"/>
      <c r="J315" s="193"/>
      <c r="K315" s="196"/>
      <c r="L315" s="153" t="e">
        <f>VLOOKUP(J315,'사업장현황(25하)'!$A$2:$T$1836,13,FALSE)</f>
        <v>#N/A</v>
      </c>
      <c r="M315" s="150" t="e">
        <f>VLOOKUP(J315,'사업장현황(25하)'!$A$2:$T$1836,14,FALSE)</f>
        <v>#N/A</v>
      </c>
      <c r="N315" s="152" t="e">
        <f>VLOOKUP(J315,'사업장현황(25하)'!$A$2:$T$1836,2,FALSE)</f>
        <v>#N/A</v>
      </c>
      <c r="O315" s="152" t="e">
        <f>VLOOKUP(J315,'사업장현황(25하)'!$A$2:$T$1836,4,FALSE)</f>
        <v>#N/A</v>
      </c>
      <c r="P315" s="150" t="e">
        <f>VLOOKUP(J315,'사업장현황(25하)'!$A$2:$T$1836,6,FALSE)</f>
        <v>#N/A</v>
      </c>
      <c r="Q315" s="150" t="e">
        <f>VLOOKUP(J315,'사업장현황(25하)'!$A$2:$T$1836,7,FALSE)</f>
        <v>#N/A</v>
      </c>
      <c r="R315" s="150" t="e">
        <f>VLOOKUP(J315,'사업장현황(25하)'!$A$2:$T$1836,8,FALSE)</f>
        <v>#N/A</v>
      </c>
      <c r="S315" s="150" t="e">
        <f>VLOOKUP(J315,'사업장현황(25하)'!$A$2:$T$1836,9,FALSE)</f>
        <v>#N/A</v>
      </c>
      <c r="T315" s="150" t="e">
        <f>VLOOKUP(J315,'사업장현황(25하)'!$A$2:$T$1836,10,FALSE)</f>
        <v>#N/A</v>
      </c>
      <c r="U315" s="152" t="e">
        <f>VLOOKUP(J315,'사업장현황(25하)'!$A$2:$T$1836,12,FALSE)</f>
        <v>#N/A</v>
      </c>
      <c r="V315" s="217"/>
      <c r="W315" s="151"/>
      <c r="X315" s="151" t="e">
        <f>VLOOKUP(J315,'사업장현황(25하)'!$A$2:$T$1836,11,FALSE)</f>
        <v>#N/A</v>
      </c>
      <c r="Y315" s="154"/>
      <c r="Z315" s="180"/>
      <c r="AA315" s="180"/>
      <c r="AB315" s="212"/>
      <c r="AC315" s="155">
        <f t="shared" si="13"/>
        <v>0</v>
      </c>
      <c r="AD315" s="219"/>
      <c r="AE315" s="180"/>
      <c r="AF315" s="219"/>
      <c r="AG315" s="180"/>
      <c r="AH315" s="145">
        <f t="shared" si="14"/>
        <v>0</v>
      </c>
      <c r="AI315" s="146"/>
      <c r="AJ315" s="167"/>
      <c r="CE315" s="169"/>
      <c r="CU315" s="170"/>
    </row>
    <row r="316" spans="1:99" s="168" customFormat="1" ht="24.95" customHeight="1">
      <c r="A316" s="158" t="str">
        <f t="shared" si="12"/>
        <v>대-</v>
      </c>
      <c r="B316" s="192"/>
      <c r="C316" s="192"/>
      <c r="D316" s="315"/>
      <c r="E316" s="218"/>
      <c r="F316" s="217" t="str">
        <f>HLOOKUP(WEEKDAY(E316,2),data!$A$1:$G$2,2)</f>
        <v>(토)</v>
      </c>
      <c r="G316" s="192"/>
      <c r="H316" s="192"/>
      <c r="I316" s="195"/>
      <c r="J316" s="193"/>
      <c r="K316" s="192"/>
      <c r="L316" s="153" t="e">
        <f>VLOOKUP(J316,'사업장현황(25하)'!$A$2:$T$1836,13,FALSE)</f>
        <v>#N/A</v>
      </c>
      <c r="M316" s="150" t="e">
        <f>VLOOKUP(J316,'사업장현황(25하)'!$A$2:$T$1836,14,FALSE)</f>
        <v>#N/A</v>
      </c>
      <c r="N316" s="152" t="e">
        <f>VLOOKUP(J316,'사업장현황(25하)'!$A$2:$T$1836,2,FALSE)</f>
        <v>#N/A</v>
      </c>
      <c r="O316" s="152" t="e">
        <f>VLOOKUP(J316,'사업장현황(25하)'!$A$2:$T$1836,4,FALSE)</f>
        <v>#N/A</v>
      </c>
      <c r="P316" s="150" t="e">
        <f>VLOOKUP(J316,'사업장현황(25하)'!$A$2:$T$1836,6,FALSE)</f>
        <v>#N/A</v>
      </c>
      <c r="Q316" s="150" t="e">
        <f>VLOOKUP(J316,'사업장현황(25하)'!$A$2:$T$1836,7,FALSE)</f>
        <v>#N/A</v>
      </c>
      <c r="R316" s="150" t="e">
        <f>VLOOKUP(J316,'사업장현황(25하)'!$A$2:$T$1836,8,FALSE)</f>
        <v>#N/A</v>
      </c>
      <c r="S316" s="150" t="e">
        <f>VLOOKUP(J316,'사업장현황(25하)'!$A$2:$T$1836,9,FALSE)</f>
        <v>#N/A</v>
      </c>
      <c r="T316" s="150" t="e">
        <f>VLOOKUP(J316,'사업장현황(25하)'!$A$2:$T$1836,10,FALSE)</f>
        <v>#N/A</v>
      </c>
      <c r="U316" s="152" t="e">
        <f>VLOOKUP(J316,'사업장현황(25하)'!$A$2:$T$1836,12,FALSE)</f>
        <v>#N/A</v>
      </c>
      <c r="V316" s="217"/>
      <c r="W316" s="151"/>
      <c r="X316" s="151" t="e">
        <f>VLOOKUP(J316,'사업장현황(25하)'!$A$2:$T$1836,11,FALSE)</f>
        <v>#N/A</v>
      </c>
      <c r="Y316" s="154"/>
      <c r="Z316" s="180"/>
      <c r="AA316" s="180"/>
      <c r="AB316" s="212"/>
      <c r="AC316" s="155">
        <f t="shared" si="13"/>
        <v>0</v>
      </c>
      <c r="AD316" s="218"/>
      <c r="AE316" s="147"/>
      <c r="AF316" s="218"/>
      <c r="AG316" s="147"/>
      <c r="AH316" s="145">
        <f t="shared" si="14"/>
        <v>0</v>
      </c>
      <c r="AI316" s="146"/>
      <c r="AJ316" s="167"/>
      <c r="CE316" s="169"/>
      <c r="CU316" s="170"/>
    </row>
    <row r="317" spans="1:99" s="168" customFormat="1" ht="24.95" customHeight="1">
      <c r="A317" s="158" t="str">
        <f t="shared" si="12"/>
        <v>대-</v>
      </c>
      <c r="B317" s="192"/>
      <c r="C317" s="192"/>
      <c r="D317" s="315"/>
      <c r="E317" s="218"/>
      <c r="F317" s="217" t="str">
        <f>HLOOKUP(WEEKDAY(E317,2),data!$A$1:$G$2,2)</f>
        <v>(토)</v>
      </c>
      <c r="G317" s="192"/>
      <c r="H317" s="192"/>
      <c r="I317" s="195"/>
      <c r="J317" s="193"/>
      <c r="K317" s="192"/>
      <c r="L317" s="153" t="e">
        <f>VLOOKUP(J317,'사업장현황(25하)'!$A$2:$T$1836,13,FALSE)</f>
        <v>#N/A</v>
      </c>
      <c r="M317" s="150" t="e">
        <f>VLOOKUP(J317,'사업장현황(25하)'!$A$2:$T$1836,14,FALSE)</f>
        <v>#N/A</v>
      </c>
      <c r="N317" s="152" t="e">
        <f>VLOOKUP(J317,'사업장현황(25하)'!$A$2:$T$1836,2,FALSE)</f>
        <v>#N/A</v>
      </c>
      <c r="O317" s="152" t="e">
        <f>VLOOKUP(J317,'사업장현황(25하)'!$A$2:$T$1836,4,FALSE)</f>
        <v>#N/A</v>
      </c>
      <c r="P317" s="150" t="e">
        <f>VLOOKUP(J317,'사업장현황(25하)'!$A$2:$T$1836,6,FALSE)</f>
        <v>#N/A</v>
      </c>
      <c r="Q317" s="150" t="e">
        <f>VLOOKUP(J317,'사업장현황(25하)'!$A$2:$T$1836,7,FALSE)</f>
        <v>#N/A</v>
      </c>
      <c r="R317" s="150" t="e">
        <f>VLOOKUP(J317,'사업장현황(25하)'!$A$2:$T$1836,8,FALSE)</f>
        <v>#N/A</v>
      </c>
      <c r="S317" s="150" t="e">
        <f>VLOOKUP(J317,'사업장현황(25하)'!$A$2:$T$1836,9,FALSE)</f>
        <v>#N/A</v>
      </c>
      <c r="T317" s="150" t="e">
        <f>VLOOKUP(J317,'사업장현황(25하)'!$A$2:$T$1836,10,FALSE)</f>
        <v>#N/A</v>
      </c>
      <c r="U317" s="152" t="e">
        <f>VLOOKUP(J317,'사업장현황(25하)'!$A$2:$T$1836,12,FALSE)</f>
        <v>#N/A</v>
      </c>
      <c r="V317" s="217"/>
      <c r="W317" s="151"/>
      <c r="X317" s="151" t="e">
        <f>VLOOKUP(J317,'사업장현황(25하)'!$A$2:$T$1836,11,FALSE)</f>
        <v>#N/A</v>
      </c>
      <c r="Y317" s="154"/>
      <c r="Z317" s="180"/>
      <c r="AA317" s="180"/>
      <c r="AB317" s="212"/>
      <c r="AC317" s="155">
        <f t="shared" si="13"/>
        <v>0</v>
      </c>
      <c r="AD317" s="219"/>
      <c r="AE317" s="180"/>
      <c r="AF317" s="219"/>
      <c r="AG317" s="180"/>
      <c r="AH317" s="145">
        <f t="shared" si="14"/>
        <v>0</v>
      </c>
      <c r="AI317" s="146"/>
      <c r="AJ317" s="167"/>
      <c r="CE317" s="169"/>
      <c r="CU317" s="170"/>
    </row>
    <row r="318" spans="1:99" s="168" customFormat="1" ht="24.95" customHeight="1">
      <c r="A318" s="158" t="str">
        <f t="shared" si="12"/>
        <v>대-</v>
      </c>
      <c r="B318" s="192"/>
      <c r="C318" s="192"/>
      <c r="D318" s="315"/>
      <c r="E318" s="218"/>
      <c r="F318" s="217" t="str">
        <f>HLOOKUP(WEEKDAY(E318,2),data!$A$1:$G$2,2)</f>
        <v>(토)</v>
      </c>
      <c r="G318" s="192"/>
      <c r="H318" s="192"/>
      <c r="I318" s="195"/>
      <c r="J318" s="193"/>
      <c r="K318" s="192"/>
      <c r="L318" s="153" t="e">
        <f>VLOOKUP(J318,'사업장현황(25하)'!$A$2:$T$1836,13,FALSE)</f>
        <v>#N/A</v>
      </c>
      <c r="M318" s="150" t="e">
        <f>VLOOKUP(J318,'사업장현황(25하)'!$A$2:$T$1836,14,FALSE)</f>
        <v>#N/A</v>
      </c>
      <c r="N318" s="152" t="e">
        <f>VLOOKUP(J318,'사업장현황(25하)'!$A$2:$T$1836,2,FALSE)</f>
        <v>#N/A</v>
      </c>
      <c r="O318" s="152" t="e">
        <f>VLOOKUP(J318,'사업장현황(25하)'!$A$2:$T$1836,4,FALSE)</f>
        <v>#N/A</v>
      </c>
      <c r="P318" s="150" t="e">
        <f>VLOOKUP(J318,'사업장현황(25하)'!$A$2:$T$1836,6,FALSE)</f>
        <v>#N/A</v>
      </c>
      <c r="Q318" s="150" t="e">
        <f>VLOOKUP(J318,'사업장현황(25하)'!$A$2:$T$1836,7,FALSE)</f>
        <v>#N/A</v>
      </c>
      <c r="R318" s="150" t="e">
        <f>VLOOKUP(J318,'사업장현황(25하)'!$A$2:$T$1836,8,FALSE)</f>
        <v>#N/A</v>
      </c>
      <c r="S318" s="150" t="e">
        <f>VLOOKUP(J318,'사업장현황(25하)'!$A$2:$T$1836,9,FALSE)</f>
        <v>#N/A</v>
      </c>
      <c r="T318" s="150" t="e">
        <f>VLOOKUP(J318,'사업장현황(25하)'!$A$2:$T$1836,10,FALSE)</f>
        <v>#N/A</v>
      </c>
      <c r="U318" s="152" t="e">
        <f>VLOOKUP(J318,'사업장현황(25하)'!$A$2:$T$1836,12,FALSE)</f>
        <v>#N/A</v>
      </c>
      <c r="V318" s="217"/>
      <c r="W318" s="151"/>
      <c r="X318" s="151" t="e">
        <f>VLOOKUP(J318,'사업장현황(25하)'!$A$2:$T$1836,11,FALSE)</f>
        <v>#N/A</v>
      </c>
      <c r="Y318" s="154"/>
      <c r="Z318" s="180"/>
      <c r="AA318" s="180"/>
      <c r="AB318" s="212"/>
      <c r="AC318" s="155">
        <f t="shared" si="13"/>
        <v>0</v>
      </c>
      <c r="AD318" s="218"/>
      <c r="AE318" s="147"/>
      <c r="AF318" s="218"/>
      <c r="AG318" s="147"/>
      <c r="AH318" s="145">
        <f t="shared" si="14"/>
        <v>0</v>
      </c>
      <c r="AI318" s="146"/>
      <c r="AJ318" s="167"/>
      <c r="CE318" s="169"/>
      <c r="CU318" s="170"/>
    </row>
    <row r="319" spans="1:99" s="168" customFormat="1" ht="24.95" customHeight="1">
      <c r="A319" s="158" t="str">
        <f t="shared" si="12"/>
        <v>대-</v>
      </c>
      <c r="B319" s="192"/>
      <c r="C319" s="192"/>
      <c r="D319" s="315"/>
      <c r="E319" s="218"/>
      <c r="F319" s="217" t="str">
        <f>HLOOKUP(WEEKDAY(E319,2),data!$A$1:$G$2,2)</f>
        <v>(토)</v>
      </c>
      <c r="G319" s="192"/>
      <c r="H319" s="192"/>
      <c r="I319" s="195"/>
      <c r="J319" s="193"/>
      <c r="K319" s="192"/>
      <c r="L319" s="153" t="e">
        <f>VLOOKUP(J319,'사업장현황(25하)'!$A$2:$T$1836,13,FALSE)</f>
        <v>#N/A</v>
      </c>
      <c r="M319" s="150" t="e">
        <f>VLOOKUP(J319,'사업장현황(25하)'!$A$2:$T$1836,14,FALSE)</f>
        <v>#N/A</v>
      </c>
      <c r="N319" s="152" t="e">
        <f>VLOOKUP(J319,'사업장현황(25하)'!$A$2:$T$1836,2,FALSE)</f>
        <v>#N/A</v>
      </c>
      <c r="O319" s="152" t="e">
        <f>VLOOKUP(J319,'사업장현황(25하)'!$A$2:$T$1836,4,FALSE)</f>
        <v>#N/A</v>
      </c>
      <c r="P319" s="150" t="e">
        <f>VLOOKUP(J319,'사업장현황(25하)'!$A$2:$T$1836,6,FALSE)</f>
        <v>#N/A</v>
      </c>
      <c r="Q319" s="150" t="e">
        <f>VLOOKUP(J319,'사업장현황(25하)'!$A$2:$T$1836,7,FALSE)</f>
        <v>#N/A</v>
      </c>
      <c r="R319" s="150" t="e">
        <f>VLOOKUP(J319,'사업장현황(25하)'!$A$2:$T$1836,8,FALSE)</f>
        <v>#N/A</v>
      </c>
      <c r="S319" s="150" t="e">
        <f>VLOOKUP(J319,'사업장현황(25하)'!$A$2:$T$1836,9,FALSE)</f>
        <v>#N/A</v>
      </c>
      <c r="T319" s="150" t="e">
        <f>VLOOKUP(J319,'사업장현황(25하)'!$A$2:$T$1836,10,FALSE)</f>
        <v>#N/A</v>
      </c>
      <c r="U319" s="152" t="e">
        <f>VLOOKUP(J319,'사업장현황(25하)'!$A$2:$T$1836,12,FALSE)</f>
        <v>#N/A</v>
      </c>
      <c r="V319" s="217"/>
      <c r="W319" s="151"/>
      <c r="X319" s="151" t="e">
        <f>VLOOKUP(J319,'사업장현황(25하)'!$A$2:$T$1836,11,FALSE)</f>
        <v>#N/A</v>
      </c>
      <c r="Y319" s="154"/>
      <c r="Z319" s="180"/>
      <c r="AA319" s="180"/>
      <c r="AB319" s="212"/>
      <c r="AC319" s="155">
        <f t="shared" si="13"/>
        <v>0</v>
      </c>
      <c r="AD319" s="219"/>
      <c r="AE319" s="180"/>
      <c r="AF319" s="219"/>
      <c r="AG319" s="180"/>
      <c r="AH319" s="145">
        <f t="shared" si="14"/>
        <v>0</v>
      </c>
      <c r="AI319" s="146"/>
      <c r="AJ319" s="167"/>
      <c r="CE319" s="169"/>
      <c r="CU319" s="170"/>
    </row>
    <row r="320" spans="1:99" s="168" customFormat="1" ht="24.95" customHeight="1">
      <c r="A320" s="158" t="str">
        <f t="shared" si="12"/>
        <v>대-</v>
      </c>
      <c r="B320" s="192"/>
      <c r="C320" s="192"/>
      <c r="D320" s="315"/>
      <c r="E320" s="218"/>
      <c r="F320" s="217" t="str">
        <f>HLOOKUP(WEEKDAY(E320,2),data!$A$1:$G$2,2)</f>
        <v>(토)</v>
      </c>
      <c r="G320" s="192"/>
      <c r="H320" s="192"/>
      <c r="I320" s="195"/>
      <c r="J320" s="193"/>
      <c r="K320" s="192"/>
      <c r="L320" s="153" t="e">
        <f>VLOOKUP(J320,'사업장현황(25하)'!$A$2:$T$1836,13,FALSE)</f>
        <v>#N/A</v>
      </c>
      <c r="M320" s="150" t="e">
        <f>VLOOKUP(J320,'사업장현황(25하)'!$A$2:$T$1836,14,FALSE)</f>
        <v>#N/A</v>
      </c>
      <c r="N320" s="152" t="e">
        <f>VLOOKUP(J320,'사업장현황(25하)'!$A$2:$T$1836,2,FALSE)</f>
        <v>#N/A</v>
      </c>
      <c r="O320" s="152" t="e">
        <f>VLOOKUP(J320,'사업장현황(25하)'!$A$2:$T$1836,4,FALSE)</f>
        <v>#N/A</v>
      </c>
      <c r="P320" s="150" t="e">
        <f>VLOOKUP(J320,'사업장현황(25하)'!$A$2:$T$1836,6,FALSE)</f>
        <v>#N/A</v>
      </c>
      <c r="Q320" s="150" t="e">
        <f>VLOOKUP(J320,'사업장현황(25하)'!$A$2:$T$1836,7,FALSE)</f>
        <v>#N/A</v>
      </c>
      <c r="R320" s="150" t="e">
        <f>VLOOKUP(J320,'사업장현황(25하)'!$A$2:$T$1836,8,FALSE)</f>
        <v>#N/A</v>
      </c>
      <c r="S320" s="150" t="e">
        <f>VLOOKUP(J320,'사업장현황(25하)'!$A$2:$T$1836,9,FALSE)</f>
        <v>#N/A</v>
      </c>
      <c r="T320" s="150" t="e">
        <f>VLOOKUP(J320,'사업장현황(25하)'!$A$2:$T$1836,10,FALSE)</f>
        <v>#N/A</v>
      </c>
      <c r="U320" s="152" t="e">
        <f>VLOOKUP(J320,'사업장현황(25하)'!$A$2:$T$1836,12,FALSE)</f>
        <v>#N/A</v>
      </c>
      <c r="V320" s="217"/>
      <c r="W320" s="151"/>
      <c r="X320" s="151" t="e">
        <f>VLOOKUP(J320,'사업장현황(25하)'!$A$2:$T$1836,11,FALSE)</f>
        <v>#N/A</v>
      </c>
      <c r="Y320" s="154"/>
      <c r="Z320" s="180"/>
      <c r="AA320" s="180"/>
      <c r="AB320" s="212"/>
      <c r="AC320" s="155">
        <f t="shared" si="13"/>
        <v>0</v>
      </c>
      <c r="AD320" s="218"/>
      <c r="AE320" s="147"/>
      <c r="AF320" s="218"/>
      <c r="AG320" s="147"/>
      <c r="AH320" s="145">
        <f t="shared" si="14"/>
        <v>0</v>
      </c>
      <c r="AI320" s="146"/>
      <c r="AJ320" s="167"/>
      <c r="CE320" s="169"/>
      <c r="CU320" s="170"/>
    </row>
    <row r="321" spans="1:99" s="168" customFormat="1" ht="24.95" customHeight="1">
      <c r="A321" s="158" t="str">
        <f t="shared" si="12"/>
        <v>대-</v>
      </c>
      <c r="B321" s="192"/>
      <c r="C321" s="192"/>
      <c r="D321" s="315"/>
      <c r="E321" s="218"/>
      <c r="F321" s="217" t="str">
        <f>HLOOKUP(WEEKDAY(E321,2),data!$A$1:$G$2,2)</f>
        <v>(토)</v>
      </c>
      <c r="G321" s="192"/>
      <c r="H321" s="192"/>
      <c r="I321" s="195"/>
      <c r="J321" s="193"/>
      <c r="K321" s="192"/>
      <c r="L321" s="153" t="e">
        <f>VLOOKUP(J321,'사업장현황(25하)'!$A$2:$T$1836,13,FALSE)</f>
        <v>#N/A</v>
      </c>
      <c r="M321" s="150" t="e">
        <f>VLOOKUP(J321,'사업장현황(25하)'!$A$2:$T$1836,14,FALSE)</f>
        <v>#N/A</v>
      </c>
      <c r="N321" s="152" t="e">
        <f>VLOOKUP(J321,'사업장현황(25하)'!$A$2:$T$1836,2,FALSE)</f>
        <v>#N/A</v>
      </c>
      <c r="O321" s="152" t="e">
        <f>VLOOKUP(J321,'사업장현황(25하)'!$A$2:$T$1836,4,FALSE)</f>
        <v>#N/A</v>
      </c>
      <c r="P321" s="150" t="e">
        <f>VLOOKUP(J321,'사업장현황(25하)'!$A$2:$T$1836,6,FALSE)</f>
        <v>#N/A</v>
      </c>
      <c r="Q321" s="150" t="e">
        <f>VLOOKUP(J321,'사업장현황(25하)'!$A$2:$T$1836,7,FALSE)</f>
        <v>#N/A</v>
      </c>
      <c r="R321" s="150" t="e">
        <f>VLOOKUP(J321,'사업장현황(25하)'!$A$2:$T$1836,8,FALSE)</f>
        <v>#N/A</v>
      </c>
      <c r="S321" s="150" t="e">
        <f>VLOOKUP(J321,'사업장현황(25하)'!$A$2:$T$1836,9,FALSE)</f>
        <v>#N/A</v>
      </c>
      <c r="T321" s="150" t="e">
        <f>VLOOKUP(J321,'사업장현황(25하)'!$A$2:$T$1836,10,FALSE)</f>
        <v>#N/A</v>
      </c>
      <c r="U321" s="152" t="e">
        <f>VLOOKUP(J321,'사업장현황(25하)'!$A$2:$T$1836,12,FALSE)</f>
        <v>#N/A</v>
      </c>
      <c r="V321" s="217"/>
      <c r="W321" s="151"/>
      <c r="X321" s="151" t="e">
        <f>VLOOKUP(J321,'사업장현황(25하)'!$A$2:$T$1836,11,FALSE)</f>
        <v>#N/A</v>
      </c>
      <c r="Y321" s="154"/>
      <c r="Z321" s="180"/>
      <c r="AA321" s="180"/>
      <c r="AB321" s="212"/>
      <c r="AC321" s="155">
        <f t="shared" si="13"/>
        <v>0</v>
      </c>
      <c r="AD321" s="219"/>
      <c r="AE321" s="180"/>
      <c r="AF321" s="219"/>
      <c r="AG321" s="180"/>
      <c r="AH321" s="145">
        <f t="shared" si="14"/>
        <v>0</v>
      </c>
      <c r="AI321" s="146"/>
      <c r="AJ321" s="167"/>
      <c r="CE321" s="169"/>
      <c r="CU321" s="170"/>
    </row>
    <row r="322" spans="1:99" s="168" customFormat="1" ht="24.95" customHeight="1">
      <c r="A322" s="158" t="str">
        <f t="shared" si="12"/>
        <v>대-</v>
      </c>
      <c r="B322" s="192"/>
      <c r="C322" s="192"/>
      <c r="D322" s="315"/>
      <c r="E322" s="218"/>
      <c r="F322" s="217" t="str">
        <f>HLOOKUP(WEEKDAY(E322,2),data!$A$1:$G$2,2)</f>
        <v>(토)</v>
      </c>
      <c r="G322" s="192"/>
      <c r="H322" s="192"/>
      <c r="I322" s="195"/>
      <c r="J322" s="193"/>
      <c r="K322" s="192"/>
      <c r="L322" s="153" t="e">
        <f>VLOOKUP(J322,'사업장현황(25하)'!$A$2:$T$1836,13,FALSE)</f>
        <v>#N/A</v>
      </c>
      <c r="M322" s="150" t="e">
        <f>VLOOKUP(J322,'사업장현황(25하)'!$A$2:$T$1836,14,FALSE)</f>
        <v>#N/A</v>
      </c>
      <c r="N322" s="152" t="e">
        <f>VLOOKUP(J322,'사업장현황(25하)'!$A$2:$T$1836,2,FALSE)</f>
        <v>#N/A</v>
      </c>
      <c r="O322" s="152" t="e">
        <f>VLOOKUP(J322,'사업장현황(25하)'!$A$2:$T$1836,4,FALSE)</f>
        <v>#N/A</v>
      </c>
      <c r="P322" s="150" t="e">
        <f>VLOOKUP(J322,'사업장현황(25하)'!$A$2:$T$1836,6,FALSE)</f>
        <v>#N/A</v>
      </c>
      <c r="Q322" s="150" t="e">
        <f>VLOOKUP(J322,'사업장현황(25하)'!$A$2:$T$1836,7,FALSE)</f>
        <v>#N/A</v>
      </c>
      <c r="R322" s="150" t="e">
        <f>VLOOKUP(J322,'사업장현황(25하)'!$A$2:$T$1836,8,FALSE)</f>
        <v>#N/A</v>
      </c>
      <c r="S322" s="150" t="e">
        <f>VLOOKUP(J322,'사업장현황(25하)'!$A$2:$T$1836,9,FALSE)</f>
        <v>#N/A</v>
      </c>
      <c r="T322" s="150" t="e">
        <f>VLOOKUP(J322,'사업장현황(25하)'!$A$2:$T$1836,10,FALSE)</f>
        <v>#N/A</v>
      </c>
      <c r="U322" s="152" t="e">
        <f>VLOOKUP(J322,'사업장현황(25하)'!$A$2:$T$1836,12,FALSE)</f>
        <v>#N/A</v>
      </c>
      <c r="V322" s="217"/>
      <c r="W322" s="151"/>
      <c r="X322" s="151" t="e">
        <f>VLOOKUP(J322,'사업장현황(25하)'!$A$2:$T$1836,11,FALSE)</f>
        <v>#N/A</v>
      </c>
      <c r="Y322" s="154"/>
      <c r="Z322" s="180"/>
      <c r="AA322" s="180"/>
      <c r="AB322" s="212"/>
      <c r="AC322" s="155">
        <f t="shared" si="13"/>
        <v>0</v>
      </c>
      <c r="AD322" s="219"/>
      <c r="AE322" s="180"/>
      <c r="AF322" s="219"/>
      <c r="AG322" s="180"/>
      <c r="AH322" s="145">
        <f t="shared" si="14"/>
        <v>0</v>
      </c>
      <c r="AI322" s="146"/>
      <c r="AJ322" s="167"/>
      <c r="CE322" s="169"/>
      <c r="CU322" s="170"/>
    </row>
  </sheetData>
  <autoFilter ref="B2:CU322" xr:uid="{00000000-0009-0000-0000-000005000000}"/>
  <customSheetViews>
    <customSheetView guid="{AE8DC4F1-988D-43F4-B9F1-70FBC19EFEDB}" showAutoFilter="1">
      <pane xSplit="9" ySplit="3" topLeftCell="R113" activePane="bottomRight" state="frozen"/>
      <selection pane="bottomRight" activeCell="Y116" sqref="Y116"/>
      <pageMargins left="0.7" right="0.7" top="0.75" bottom="0.75" header="0.3" footer="0.3"/>
      <pageSetup paperSize="9" orientation="portrait" r:id="rId1"/>
      <autoFilter ref="A1:AB163" xr:uid="{65770DE7-600D-4CBA-B071-2D9FCFE4BE33}">
        <filterColumn colId="11" showButton="0"/>
        <filterColumn colId="12" showButton="0"/>
      </autoFilter>
    </customSheetView>
    <customSheetView guid="{2EAB0631-2A5C-4841-B6FF-A86974A888A3}">
      <selection activeCell="G15" sqref="G15"/>
      <pageMargins left="0.7" right="0.7" top="0.75" bottom="0.75" header="0.3" footer="0.3"/>
      <pageSetup paperSize="9" orientation="portrait" r:id="rId2"/>
    </customSheetView>
    <customSheetView guid="{CB5509C0-2719-4C2B-BB8D-22612A9D84CB}" topLeftCell="I1">
      <pane ySplit="2" topLeftCell="A19" activePane="bottomLeft" state="frozen"/>
      <selection pane="bottomLeft" activeCell="AD28" sqref="AD28"/>
      <pageMargins left="0.7" right="0.7" top="0.75" bottom="0.75" header="0.3" footer="0.3"/>
      <pageSetup paperSize="9" orientation="portrait" r:id="rId3"/>
    </customSheetView>
    <customSheetView guid="{E7368075-5041-45F2-AA8D-0902314E8D69}" showPageBreaks="1" topLeftCell="I1">
      <selection activeCell="Y9" sqref="Y9"/>
      <pageMargins left="0.7" right="0.7" top="0.75" bottom="0.75" header="0.3" footer="0.3"/>
      <pageSetup paperSize="9" orientation="portrait" r:id="rId4"/>
    </customSheetView>
  </customSheetViews>
  <mergeCells count="25">
    <mergeCell ref="U1:U2"/>
    <mergeCell ref="M1:M2"/>
    <mergeCell ref="I1:I2"/>
    <mergeCell ref="AI1:AI2"/>
    <mergeCell ref="W1:W2"/>
    <mergeCell ref="Y1:Y2"/>
    <mergeCell ref="X1:X2"/>
    <mergeCell ref="AD1:AD2"/>
    <mergeCell ref="AF1:AF2"/>
    <mergeCell ref="AJ1:AJ2"/>
    <mergeCell ref="B1:B2"/>
    <mergeCell ref="C1:C2"/>
    <mergeCell ref="D1:D2"/>
    <mergeCell ref="V1:V2"/>
    <mergeCell ref="J1:J2"/>
    <mergeCell ref="L1:L2"/>
    <mergeCell ref="N1:N2"/>
    <mergeCell ref="O1:O2"/>
    <mergeCell ref="R1:T1"/>
    <mergeCell ref="P1:P2"/>
    <mergeCell ref="Q1:Q2"/>
    <mergeCell ref="G1:G2"/>
    <mergeCell ref="E1:F2"/>
    <mergeCell ref="H1:H2"/>
    <mergeCell ref="K1:K2"/>
  </mergeCells>
  <phoneticPr fontId="2" type="noConversion"/>
  <conditionalFormatting sqref="K1:K1048576">
    <cfRule type="cellIs" dxfId="99" priority="10" operator="lessThan">
      <formula>5</formula>
    </cfRule>
  </conditionalFormatting>
  <conditionalFormatting sqref="K3:K322">
    <cfRule type="cellIs" dxfId="98" priority="11" operator="greaterThan">
      <formula>20</formula>
    </cfRule>
  </conditionalFormatting>
  <conditionalFormatting sqref="Y3:Y195 Y211:Y227 Y235 Y237 Y239 Y241 Y243 Y245 Y247 Y249 Y251 Y253 Y255 Y257 Y259:Y261 Y263 Y266 Y269 Y271:Y272 Y274 Y276:Y322">
    <cfRule type="containsText" dxfId="97" priority="13" operator="containsText" text="24년(상)국고">
      <formula>NOT(ISERROR(SEARCH("24년(상)국고",Y3)))</formula>
    </cfRule>
  </conditionalFormatting>
  <conditionalFormatting sqref="Y3:Y195 Y211:Y227 Y235 Y237 Y239 Y241 Y243 Y245 Y247 Y249 Y251 Y253 Y255 Y257 Y259:Y261 Y263 Y266 Y269 Y271:Y272 Y274 Y276:Y1048576">
    <cfRule type="containsText" dxfId="96" priority="12" operator="containsText" text="전액국고">
      <formula>NOT(ISERROR(SEARCH("전액국고",Y3)))</formula>
    </cfRule>
  </conditionalFormatting>
  <conditionalFormatting sqref="Y197">
    <cfRule type="containsText" dxfId="95" priority="7" operator="containsText" text="전액국고">
      <formula>NOT(ISERROR(SEARCH("전액국고",Y197)))</formula>
    </cfRule>
    <cfRule type="containsText" dxfId="94" priority="8" operator="containsText" text="24년(상)국고">
      <formula>NOT(ISERROR(SEARCH("24년(상)국고",Y197)))</formula>
    </cfRule>
  </conditionalFormatting>
  <conditionalFormatting sqref="Y199">
    <cfRule type="containsText" dxfId="93" priority="5" operator="containsText" text="전액국고">
      <formula>NOT(ISERROR(SEARCH("전액국고",Y199)))</formula>
    </cfRule>
    <cfRule type="containsText" dxfId="92" priority="6" operator="containsText" text="24년(상)국고">
      <formula>NOT(ISERROR(SEARCH("24년(상)국고",Y199)))</formula>
    </cfRule>
  </conditionalFormatting>
  <conditionalFormatting sqref="Y201">
    <cfRule type="containsText" dxfId="91" priority="3" operator="containsText" text="전액국고">
      <formula>NOT(ISERROR(SEARCH("전액국고",Y201)))</formula>
    </cfRule>
    <cfRule type="containsText" dxfId="90" priority="4" operator="containsText" text="24년(상)국고">
      <formula>NOT(ISERROR(SEARCH("24년(상)국고",Y201)))</formula>
    </cfRule>
  </conditionalFormatting>
  <conditionalFormatting sqref="Y203">
    <cfRule type="containsText" dxfId="89" priority="1" operator="containsText" text="전액국고">
      <formula>NOT(ISERROR(SEARCH("전액국고",Y203)))</formula>
    </cfRule>
    <cfRule type="containsText" dxfId="88" priority="2" operator="containsText" text="24년(상)국고">
      <formula>NOT(ISERROR(SEARCH("24년(상)국고",Y203)))</formula>
    </cfRule>
  </conditionalFormatting>
  <pageMargins left="0.7" right="0.7" top="0.75" bottom="0.75" header="0.3" footer="0.3"/>
  <pageSetup paperSize="9" orientation="portrait"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rgb="FFFF0000"/>
  </sheetPr>
  <dimension ref="A1:CU507"/>
  <sheetViews>
    <sheetView showZeros="0" zoomScaleNormal="100" workbookViewId="0">
      <pane xSplit="14" ySplit="3" topLeftCell="O32" activePane="bottomRight" state="frozen"/>
      <selection activeCell="I133" sqref="I133"/>
      <selection pane="topRight" activeCell="I133" sqref="I133"/>
      <selection pane="bottomLeft" activeCell="I133" sqref="I133"/>
      <selection pane="bottomRight" activeCell="AD2" sqref="AD2:AD3"/>
    </sheetView>
  </sheetViews>
  <sheetFormatPr defaultColWidth="8.75" defaultRowHeight="11.25"/>
  <cols>
    <col min="1" max="1" width="5.25" style="271" customWidth="1"/>
    <col min="2" max="2" width="5.25" style="271" hidden="1" customWidth="1"/>
    <col min="3" max="3" width="4.25" style="271" hidden="1" customWidth="1"/>
    <col min="4" max="4" width="8.75" style="273" customWidth="1"/>
    <col min="5" max="5" width="3.75" style="273" customWidth="1"/>
    <col min="6" max="6" width="10.75" style="271" hidden="1" customWidth="1"/>
    <col min="7" max="7" width="4.25" style="271" hidden="1" customWidth="1"/>
    <col min="8" max="8" width="15.75" style="271" hidden="1" customWidth="1"/>
    <col min="9" max="9" width="33.875" style="309" bestFit="1" customWidth="1"/>
    <col min="10" max="10" width="5.25" style="271" hidden="1" customWidth="1"/>
    <col min="11" max="11" width="12.25" style="310" hidden="1" customWidth="1"/>
    <col min="12" max="12" width="12.25" style="321" hidden="1" customWidth="1"/>
    <col min="13" max="13" width="8.75" style="311" hidden="1" customWidth="1"/>
    <col min="14" max="14" width="35.75" style="255" hidden="1" customWidth="1"/>
    <col min="15" max="16" width="12.75" style="271" hidden="1" customWidth="1"/>
    <col min="17" max="18" width="8.75" style="271" hidden="1" customWidth="1"/>
    <col min="19" max="19" width="12.75" style="271" hidden="1" customWidth="1"/>
    <col min="20" max="20" width="25.75" style="311" hidden="1" customWidth="1"/>
    <col min="21" max="21" width="8.75" style="273" hidden="1" customWidth="1"/>
    <col min="22" max="23" width="8.75" style="271" hidden="1" customWidth="1"/>
    <col min="24" max="24" width="25.75" style="250" hidden="1" customWidth="1"/>
    <col min="25" max="25" width="10.375" style="273" customWidth="1"/>
    <col min="26" max="27" width="12" style="271" customWidth="1"/>
    <col min="28" max="28" width="10.75" style="272" customWidth="1"/>
    <col min="29" max="29" width="12" style="271" customWidth="1"/>
    <col min="30" max="30" width="8.75" style="273" customWidth="1"/>
    <col min="31" max="31" width="13.25" style="271" customWidth="1"/>
    <col min="32" max="32" width="8.75" style="273" customWidth="1"/>
    <col min="33" max="34" width="13.25" style="271" customWidth="1"/>
    <col min="35" max="35" width="35.25" style="271" customWidth="1"/>
    <col min="36" max="36" width="11.5" style="271" customWidth="1"/>
    <col min="37" max="16384" width="8.75" style="271"/>
  </cols>
  <sheetData>
    <row r="1" spans="1:99" ht="24" customHeight="1">
      <c r="W1" s="271">
        <v>1</v>
      </c>
      <c r="X1" s="404">
        <v>2</v>
      </c>
      <c r="Y1" s="404">
        <v>3</v>
      </c>
      <c r="Z1" s="404">
        <v>4</v>
      </c>
      <c r="AA1" s="404">
        <v>5</v>
      </c>
      <c r="AB1" s="404">
        <v>6</v>
      </c>
      <c r="AC1" s="404">
        <v>7</v>
      </c>
      <c r="AD1" s="404">
        <v>8</v>
      </c>
      <c r="AE1" s="404">
        <v>9</v>
      </c>
      <c r="AF1" s="404">
        <v>10</v>
      </c>
      <c r="AG1" s="404">
        <v>11</v>
      </c>
      <c r="AH1" s="404">
        <v>12</v>
      </c>
      <c r="AI1" s="404">
        <v>13</v>
      </c>
    </row>
    <row r="2" spans="1:99" ht="22.15" customHeight="1">
      <c r="A2" s="434" t="s">
        <v>2671</v>
      </c>
      <c r="B2" s="435" t="s">
        <v>0</v>
      </c>
      <c r="C2" s="435" t="s">
        <v>1</v>
      </c>
      <c r="D2" s="437" t="s">
        <v>1934</v>
      </c>
      <c r="E2" s="438"/>
      <c r="F2" s="435" t="s">
        <v>12</v>
      </c>
      <c r="G2" s="435" t="s">
        <v>2654</v>
      </c>
      <c r="H2" s="435" t="s">
        <v>2670</v>
      </c>
      <c r="I2" s="435" t="s">
        <v>5</v>
      </c>
      <c r="J2" s="435" t="s">
        <v>11</v>
      </c>
      <c r="K2" s="441" t="s">
        <v>2659</v>
      </c>
      <c r="L2" s="441" t="s">
        <v>2655</v>
      </c>
      <c r="M2" s="432" t="s">
        <v>6</v>
      </c>
      <c r="N2" s="432" t="s">
        <v>2657</v>
      </c>
      <c r="O2" s="441" t="s">
        <v>9</v>
      </c>
      <c r="P2" s="441" t="s">
        <v>2658</v>
      </c>
      <c r="Q2" s="443" t="s">
        <v>2680</v>
      </c>
      <c r="R2" s="443"/>
      <c r="S2" s="444"/>
      <c r="T2" s="445" t="s">
        <v>1933</v>
      </c>
      <c r="U2" s="446" t="s">
        <v>14</v>
      </c>
      <c r="V2" s="435" t="s">
        <v>15</v>
      </c>
      <c r="W2" s="448" t="s">
        <v>7841</v>
      </c>
      <c r="X2" s="435" t="s">
        <v>1746</v>
      </c>
      <c r="Y2" s="435" t="s">
        <v>16</v>
      </c>
      <c r="Z2" s="297" t="s">
        <v>2660</v>
      </c>
      <c r="AA2" s="297" t="s">
        <v>2661</v>
      </c>
      <c r="AB2" s="297" t="s">
        <v>22</v>
      </c>
      <c r="AC2" s="297" t="s">
        <v>2682</v>
      </c>
      <c r="AD2" s="446" t="s">
        <v>2663</v>
      </c>
      <c r="AE2" s="297" t="s">
        <v>2665</v>
      </c>
      <c r="AF2" s="446" t="s">
        <v>2664</v>
      </c>
      <c r="AG2" s="297" t="s">
        <v>2666</v>
      </c>
      <c r="AH2" s="297" t="s">
        <v>2667</v>
      </c>
      <c r="AI2" s="435" t="s">
        <v>3687</v>
      </c>
      <c r="AJ2" s="451"/>
    </row>
    <row r="3" spans="1:99" ht="27.6" customHeight="1">
      <c r="A3" s="434"/>
      <c r="B3" s="436"/>
      <c r="C3" s="436"/>
      <c r="D3" s="439"/>
      <c r="E3" s="440"/>
      <c r="F3" s="436"/>
      <c r="G3" s="436"/>
      <c r="H3" s="436"/>
      <c r="I3" s="436"/>
      <c r="J3" s="436"/>
      <c r="K3" s="442"/>
      <c r="L3" s="442"/>
      <c r="M3" s="433"/>
      <c r="N3" s="433"/>
      <c r="O3" s="442"/>
      <c r="P3" s="442"/>
      <c r="Q3" s="230" t="s">
        <v>25</v>
      </c>
      <c r="R3" s="230" t="s">
        <v>24</v>
      </c>
      <c r="S3" s="230" t="s">
        <v>26</v>
      </c>
      <c r="T3" s="433"/>
      <c r="U3" s="447"/>
      <c r="V3" s="436"/>
      <c r="W3" s="449"/>
      <c r="X3" s="436"/>
      <c r="Y3" s="436"/>
      <c r="Z3" s="299">
        <f>SUM(Z4:Z831)</f>
        <v>51050000</v>
      </c>
      <c r="AA3" s="299">
        <f>SUM(AA4:AA831)</f>
        <v>54738720</v>
      </c>
      <c r="AB3" s="300">
        <f>SUM(AB4:AB935)</f>
        <v>0</v>
      </c>
      <c r="AC3" s="299">
        <f>SUM(AC4:AC980)</f>
        <v>105788720</v>
      </c>
      <c r="AD3" s="447"/>
      <c r="AE3" s="299">
        <f>SUM(AE4:AE980)</f>
        <v>40750000</v>
      </c>
      <c r="AF3" s="447"/>
      <c r="AG3" s="299">
        <f>SUM(AG4:AG980)</f>
        <v>51584750</v>
      </c>
      <c r="AH3" s="299">
        <f>SUM(AH4:AH980)</f>
        <v>92334750</v>
      </c>
      <c r="AI3" s="436"/>
      <c r="AJ3" s="451"/>
    </row>
    <row r="4" spans="1:99" s="158" customFormat="1" ht="24.95" customHeight="1">
      <c r="A4" s="196">
        <v>1</v>
      </c>
      <c r="B4" s="196">
        <v>1</v>
      </c>
      <c r="C4" s="196"/>
      <c r="D4" s="217">
        <v>45859</v>
      </c>
      <c r="E4" s="219" t="str">
        <f>HLOOKUP(WEEKDAY(D4,2),data!$A$1:$G$2,2)</f>
        <v>(월)</v>
      </c>
      <c r="F4" s="196"/>
      <c r="G4" s="196"/>
      <c r="H4" s="196"/>
      <c r="I4" s="190" t="s">
        <v>1153</v>
      </c>
      <c r="J4" s="196">
        <f>VLOOKUP(I4,'25하-대전160'!$J$3:$AW$1562,2,FALSE)</f>
        <v>1</v>
      </c>
      <c r="K4" s="289">
        <f>VLOOKUP(I4,'사업장현황(25하)'!$A$2:$T$1836,13,FALSE)</f>
        <v>3142044036</v>
      </c>
      <c r="L4" s="316" t="str">
        <f>VLOOKUP(I4,'사업장현황(25하)'!$A$2:$T$1836,14,FALSE)</f>
        <v>31420440360</v>
      </c>
      <c r="M4" s="190" t="str">
        <f>VLOOKUP(I4,'사업장현황(25하)'!$A$2:$T$1836,2,FALSE)</f>
        <v>강윤구</v>
      </c>
      <c r="N4" s="190" t="str">
        <f>VLOOKUP(I4,'사업장현황(25하)'!$A$2:$T$1836,4,FALSE)</f>
        <v>대전광역시 대덕구 대덕대로 1400 (신일동)</v>
      </c>
      <c r="O4" s="196" t="str">
        <f>VLOOKUP(I4,'사업장현황(25하)'!$A$2:$T$1836,6,FALSE)</f>
        <v>042-931-8935</v>
      </c>
      <c r="P4" s="196" t="str">
        <f>VLOOKUP(I4,'사업장현황(25하)'!$A$2:$T$1836,7,FALSE)</f>
        <v>042-931-8936</v>
      </c>
      <c r="Q4" s="196" t="str">
        <f>VLOOKUP(I4,'사업장현황(25하)'!$A$2:$T$1836,8,FALSE)</f>
        <v>강윤구</v>
      </c>
      <c r="R4" s="196" t="str">
        <f>VLOOKUP(I4,'사업장현황(25하)'!$A$2:$T$1836,9,FALSE)</f>
        <v>대표</v>
      </c>
      <c r="S4" s="196" t="str">
        <f>VLOOKUP(I4,'사업장현황(25하)'!$A$2:$T$1836,10,FALSE)</f>
        <v>010-9959-8989</v>
      </c>
      <c r="T4" s="190" t="str">
        <f>VLOOKUP(I4,'사업장현황(25하)'!$A$2:$T$1836,12,FALSE)</f>
        <v>kuk9029@hanmail.net</v>
      </c>
      <c r="U4" s="219">
        <f>VLOOKUP(I4,'25하-대전160'!$J$3:$AW$1562,13,FALSE)</f>
        <v>45882</v>
      </c>
      <c r="V4" s="219" t="str">
        <f>VLOOKUP(I4,'25하-대전160'!$J$3:$AW$1562,14,FALSE)</f>
        <v>이주형</v>
      </c>
      <c r="W4" s="219" t="s">
        <v>5814</v>
      </c>
      <c r="X4" s="179" t="str">
        <f>VLOOKUP(I4,'사업장현황(25하)'!$A$2:$T$1836,11,FALSE)</f>
        <v>kuk9029@hanmail.net</v>
      </c>
      <c r="Y4" s="219">
        <v>45860</v>
      </c>
      <c r="Z4" s="180">
        <v>200000</v>
      </c>
      <c r="AA4" s="180">
        <v>400000</v>
      </c>
      <c r="AB4" s="180"/>
      <c r="AC4" s="180">
        <f>SUM(Z4:AB4)</f>
        <v>600000</v>
      </c>
      <c r="AD4" s="219">
        <v>45902</v>
      </c>
      <c r="AE4" s="180">
        <v>200000</v>
      </c>
      <c r="AF4" s="219">
        <v>45919</v>
      </c>
      <c r="AG4" s="180">
        <v>400000</v>
      </c>
      <c r="AH4" s="299">
        <f>SUM(AE4,AG4)</f>
        <v>600000</v>
      </c>
      <c r="AI4" s="290"/>
      <c r="AJ4" s="157"/>
      <c r="CE4" s="159"/>
      <c r="CU4" s="160"/>
    </row>
    <row r="5" spans="1:99" s="158" customFormat="1" ht="24.95" customHeight="1">
      <c r="A5" s="196">
        <v>2</v>
      </c>
      <c r="B5" s="196"/>
      <c r="C5" s="196"/>
      <c r="D5" s="217">
        <v>45859</v>
      </c>
      <c r="E5" s="219" t="str">
        <f>HLOOKUP(WEEKDAY(D5,2),data!$A$1:$G$2,2)</f>
        <v>(월)</v>
      </c>
      <c r="F5" s="196"/>
      <c r="G5" s="196"/>
      <c r="H5" s="196"/>
      <c r="I5" s="190" t="s">
        <v>1159</v>
      </c>
      <c r="J5" s="196">
        <f>VLOOKUP(I5,'25하-대전160'!$J$3:$AW$1562,2,FALSE)</f>
        <v>9</v>
      </c>
      <c r="K5" s="289">
        <f>VLOOKUP(I5,'사업장현황(25하)'!$A$2:$T$1836,13,FALSE)</f>
        <v>3188104473</v>
      </c>
      <c r="L5" s="316" t="str">
        <f>VLOOKUP(I5,'사업장현황(25하)'!$A$2:$T$1836,14,FALSE)</f>
        <v>31881044730</v>
      </c>
      <c r="M5" s="190" t="str">
        <f>VLOOKUP(I5,'사업장현황(25하)'!$A$2:$T$1836,2,FALSE)</f>
        <v>박채은</v>
      </c>
      <c r="N5" s="190" t="str">
        <f>VLOOKUP(I5,'사업장현황(25하)'!$A$2:$T$1836,4,FALSE)</f>
        <v>대전광역시 대덕구 신일동로 7 (신일동)</v>
      </c>
      <c r="O5" s="196" t="str">
        <f>VLOOKUP(I5,'사업장현황(25하)'!$A$2:$T$1836,6,FALSE)</f>
        <v>042-935-0981</v>
      </c>
      <c r="P5" s="196" t="str">
        <f>VLOOKUP(I5,'사업장현황(25하)'!$A$2:$T$1836,7,FALSE)</f>
        <v>042-936-1808</v>
      </c>
      <c r="Q5" s="196" t="str">
        <f>VLOOKUP(I5,'사업장현황(25하)'!$A$2:$T$1836,8,FALSE)</f>
        <v>박채은</v>
      </c>
      <c r="R5" s="196" t="str">
        <f>VLOOKUP(I5,'사업장현황(25하)'!$A$2:$T$1836,9,FALSE)</f>
        <v>대표</v>
      </c>
      <c r="S5" s="196" t="str">
        <f>VLOOKUP(I5,'사업장현황(25하)'!$A$2:$T$1836,10,FALSE)</f>
        <v>010-7604-1770</v>
      </c>
      <c r="T5" s="190" t="str">
        <f>VLOOKUP(I5,'사업장현황(25하)'!$A$2:$T$1836,12,FALSE)</f>
        <v>gkwk1770@naver.com</v>
      </c>
      <c r="U5" s="219">
        <f>VLOOKUP(I5,'25하-대전160'!$J$3:$AW$1562,13,FALSE)</f>
        <v>45882</v>
      </c>
      <c r="V5" s="219" t="str">
        <f>VLOOKUP(I5,'25하-대전160'!$J$3:$AW$1562,14,FALSE)</f>
        <v>이주형</v>
      </c>
      <c r="W5" s="219" t="s">
        <v>6674</v>
      </c>
      <c r="X5" s="179" t="str">
        <f>VLOOKUP(I5,'사업장현황(25하)'!$A$2:$T$1836,11,FALSE)</f>
        <v>gkwk1770@naver.com</v>
      </c>
      <c r="Y5" s="219">
        <v>45860</v>
      </c>
      <c r="Z5" s="180">
        <v>200000</v>
      </c>
      <c r="AA5" s="180">
        <v>400000</v>
      </c>
      <c r="AB5" s="180"/>
      <c r="AC5" s="180">
        <f>SUM(Z5:AB5)</f>
        <v>600000</v>
      </c>
      <c r="AD5" s="219">
        <v>45883</v>
      </c>
      <c r="AE5" s="180">
        <v>200000</v>
      </c>
      <c r="AF5" s="219">
        <v>45919</v>
      </c>
      <c r="AG5" s="180">
        <v>400000</v>
      </c>
      <c r="AH5" s="299">
        <f t="shared" ref="AH5:AH68" si="0">SUM(AE5,AG5)</f>
        <v>600000</v>
      </c>
      <c r="AI5" s="262"/>
      <c r="AJ5" s="157"/>
    </row>
    <row r="6" spans="1:99" s="158" customFormat="1" ht="24.95" customHeight="1">
      <c r="A6" s="196">
        <v>3</v>
      </c>
      <c r="B6" s="196"/>
      <c r="C6" s="196"/>
      <c r="D6" s="217">
        <v>45859</v>
      </c>
      <c r="E6" s="219" t="str">
        <f>HLOOKUP(WEEKDAY(D6,2),data!$A$1:$G$2,2)</f>
        <v>(월)</v>
      </c>
      <c r="F6" s="291"/>
      <c r="G6" s="196"/>
      <c r="H6" s="291"/>
      <c r="I6" s="190" t="s">
        <v>1141</v>
      </c>
      <c r="J6" s="196">
        <f>VLOOKUP(I6,'25하-대전160'!$J$3:$AW$1562,2,FALSE)</f>
        <v>3</v>
      </c>
      <c r="K6" s="289">
        <f>VLOOKUP(I6,'사업장현황(25하)'!$A$2:$T$1836,13,FALSE)</f>
        <v>6294700811</v>
      </c>
      <c r="L6" s="316" t="str">
        <f>VLOOKUP(I6,'사업장현황(25하)'!$A$2:$T$1836,14,FALSE)</f>
        <v>62947008110</v>
      </c>
      <c r="M6" s="190" t="str">
        <f>VLOOKUP(I6,'사업장현황(25하)'!$A$2:$T$1836,2,FALSE)</f>
        <v>김천호</v>
      </c>
      <c r="N6" s="190" t="str">
        <f>VLOOKUP(I6,'사업장현황(25하)'!$A$2:$T$1836,4,FALSE)</f>
        <v>대전광역시 대덕구 산업단지로 92-16 (신일동)</v>
      </c>
      <c r="O6" s="196" t="str">
        <f>VLOOKUP(I6,'사업장현황(25하)'!$A$2:$T$1836,6,FALSE)</f>
        <v>042-934-0277</v>
      </c>
      <c r="P6" s="196" t="str">
        <f>VLOOKUP(I6,'사업장현황(25하)'!$A$2:$T$1836,7,FALSE)</f>
        <v>042-934-0278</v>
      </c>
      <c r="Q6" s="196" t="str">
        <f>VLOOKUP(I6,'사업장현황(25하)'!$A$2:$T$1836,8,FALSE)</f>
        <v>황선희</v>
      </c>
      <c r="R6" s="196">
        <f>VLOOKUP(I6,'사업장현황(25하)'!$A$2:$T$1836,9,FALSE)</f>
        <v>0</v>
      </c>
      <c r="S6" s="196" t="str">
        <f>VLOOKUP(I6,'사업장현황(25하)'!$A$2:$T$1836,10,FALSE)</f>
        <v>010-9989-4864</v>
      </c>
      <c r="T6" s="190" t="str">
        <f>VLOOKUP(I6,'사업장현황(25하)'!$A$2:$T$1836,12,FALSE)</f>
        <v>drmotors0277@naver.com</v>
      </c>
      <c r="U6" s="219">
        <f>VLOOKUP(I6,'25하-대전160'!$J$3:$AW$1562,13,FALSE)</f>
        <v>45882</v>
      </c>
      <c r="V6" s="219" t="str">
        <f>VLOOKUP(I6,'25하-대전160'!$J$3:$AW$1562,14,FALSE)</f>
        <v>이주형</v>
      </c>
      <c r="W6" s="219" t="s">
        <v>5906</v>
      </c>
      <c r="X6" s="179" t="str">
        <f>VLOOKUP(I6,'사업장현황(25하)'!$A$2:$T$1836,11,FALSE)</f>
        <v>drmotors0277@naver.com</v>
      </c>
      <c r="Y6" s="219">
        <v>45860</v>
      </c>
      <c r="Z6" s="180">
        <v>200000</v>
      </c>
      <c r="AA6" s="180">
        <v>400000</v>
      </c>
      <c r="AB6" s="180"/>
      <c r="AC6" s="180">
        <f t="shared" ref="AC6:AC55" si="1">SUM(Z6:AB6)</f>
        <v>600000</v>
      </c>
      <c r="AD6" s="219">
        <v>45930</v>
      </c>
      <c r="AE6" s="180">
        <v>200000</v>
      </c>
      <c r="AF6" s="219">
        <v>45919</v>
      </c>
      <c r="AG6" s="180">
        <v>400000</v>
      </c>
      <c r="AH6" s="299">
        <f t="shared" si="0"/>
        <v>600000</v>
      </c>
      <c r="AI6" s="262"/>
      <c r="AJ6" s="157"/>
    </row>
    <row r="7" spans="1:99" s="158" customFormat="1" ht="24.95" customHeight="1">
      <c r="A7" s="196">
        <v>4</v>
      </c>
      <c r="B7" s="196"/>
      <c r="C7" s="196"/>
      <c r="D7" s="217">
        <v>45859</v>
      </c>
      <c r="E7" s="219" t="str">
        <f>HLOOKUP(WEEKDAY(D7,2),data!$A$1:$G$2,2)</f>
        <v>(월)</v>
      </c>
      <c r="F7" s="291"/>
      <c r="G7" s="196"/>
      <c r="H7" s="291"/>
      <c r="I7" s="190" t="s">
        <v>250</v>
      </c>
      <c r="J7" s="196">
        <f>VLOOKUP(I7,'25하-대전160'!$J$3:$AW$1562,2,FALSE)</f>
        <v>8</v>
      </c>
      <c r="K7" s="289">
        <f>VLOOKUP(I7,'사업장현황(25하)'!$A$2:$T$1836,13,FALSE)</f>
        <v>4011261649</v>
      </c>
      <c r="L7" s="316" t="str">
        <f>VLOOKUP(I7,'사업장현황(25하)'!$A$2:$T$1836,14,FALSE)</f>
        <v>40112616490</v>
      </c>
      <c r="M7" s="190" t="str">
        <f>VLOOKUP(I7,'사업장현황(25하)'!$A$2:$T$1836,2,FALSE)</f>
        <v>권형철</v>
      </c>
      <c r="N7" s="190" t="str">
        <f>VLOOKUP(I7,'사업장현황(25하)'!$A$2:$T$1836,4,FALSE)</f>
        <v>대전광역시 대덕구 대전로1397번안길 54 (읍내동)</v>
      </c>
      <c r="O7" s="196" t="str">
        <f>VLOOKUP(I7,'사업장현황(25하)'!$A$2:$T$1836,6,FALSE)</f>
        <v>042-623-8252</v>
      </c>
      <c r="P7" s="196" t="str">
        <f>VLOOKUP(I7,'사업장현황(25하)'!$A$2:$T$1836,7,FALSE)</f>
        <v>042-623-8251</v>
      </c>
      <c r="Q7" s="196" t="str">
        <f>VLOOKUP(I7,'사업장현황(25하)'!$A$2:$T$1836,8,FALSE)</f>
        <v>권형철</v>
      </c>
      <c r="R7" s="196" t="str">
        <f>VLOOKUP(I7,'사업장현황(25하)'!$A$2:$T$1836,9,FALSE)</f>
        <v>대표</v>
      </c>
      <c r="S7" s="196" t="str">
        <f>VLOOKUP(I7,'사업장현황(25하)'!$A$2:$T$1836,10,FALSE)</f>
        <v>010-6432-0782</v>
      </c>
      <c r="T7" s="190" t="str">
        <f>VLOOKUP(I7,'사업장현황(25하)'!$A$2:$T$1836,12,FALSE)</f>
        <v>79kwohc@naver.com</v>
      </c>
      <c r="U7" s="219" t="str">
        <f>VLOOKUP(I7,'25하-대전160'!$J$3:$AW$1562,13,FALSE)</f>
        <v>8월 14일</v>
      </c>
      <c r="V7" s="219" t="str">
        <f>VLOOKUP(I7,'25하-대전160'!$J$3:$AW$1562,14,FALSE)</f>
        <v>고유빈</v>
      </c>
      <c r="W7" s="219" t="s">
        <v>6236</v>
      </c>
      <c r="X7" s="179" t="str">
        <f>VLOOKUP(I7,'사업장현황(25하)'!$A$2:$T$1836,11,FALSE)</f>
        <v>79kwohc@naver.com</v>
      </c>
      <c r="Y7" s="219">
        <v>45860</v>
      </c>
      <c r="Z7" s="180">
        <v>200000</v>
      </c>
      <c r="AA7" s="180">
        <v>400000</v>
      </c>
      <c r="AB7" s="180"/>
      <c r="AC7" s="180">
        <f t="shared" si="1"/>
        <v>600000</v>
      </c>
      <c r="AD7" s="219">
        <v>45866</v>
      </c>
      <c r="AE7" s="180">
        <v>200000</v>
      </c>
      <c r="AF7" s="219">
        <v>45919</v>
      </c>
      <c r="AG7" s="180">
        <v>400000</v>
      </c>
      <c r="AH7" s="299">
        <f t="shared" si="0"/>
        <v>600000</v>
      </c>
      <c r="AI7" s="262"/>
      <c r="AJ7" s="157"/>
    </row>
    <row r="8" spans="1:99" s="158" customFormat="1" ht="24.95" customHeight="1">
      <c r="A8" s="196">
        <v>5</v>
      </c>
      <c r="B8" s="196"/>
      <c r="C8" s="196"/>
      <c r="D8" s="217">
        <v>45859</v>
      </c>
      <c r="E8" s="219" t="str">
        <f>HLOOKUP(WEEKDAY(D8,2),data!$A$1:$G$2,2)</f>
        <v>(월)</v>
      </c>
      <c r="F8" s="291"/>
      <c r="G8" s="196"/>
      <c r="H8" s="291"/>
      <c r="I8" s="190" t="s">
        <v>1096</v>
      </c>
      <c r="J8" s="196">
        <f>VLOOKUP(I8,'25하-대전160'!$J$3:$AW$1562,2,FALSE)</f>
        <v>11</v>
      </c>
      <c r="K8" s="289">
        <f>VLOOKUP(I8,'사업장현황(25하)'!$A$2:$T$1836,13,FALSE)</f>
        <v>8235000387</v>
      </c>
      <c r="L8" s="316" t="str">
        <f>VLOOKUP(I8,'사업장현황(25하)'!$A$2:$T$1836,14,FALSE)</f>
        <v>82350003870</v>
      </c>
      <c r="M8" s="190" t="str">
        <f>VLOOKUP(I8,'사업장현황(25하)'!$A$2:$T$1836,2,FALSE)</f>
        <v>전일하 외 5명</v>
      </c>
      <c r="N8" s="190" t="str">
        <f>VLOOKUP(I8,'사업장현황(25하)'!$A$2:$T$1836,4,FALSE)</f>
        <v>대전광역시 대덕구 신탄진로 1 (읍내동)</v>
      </c>
      <c r="O8" s="196" t="str">
        <f>VLOOKUP(I8,'사업장현황(25하)'!$A$2:$T$1836,6,FALSE)</f>
        <v>042-632-2220</v>
      </c>
      <c r="P8" s="196" t="str">
        <f>VLOOKUP(I8,'사업장현황(25하)'!$A$2:$T$1836,7,FALSE)</f>
        <v>042-632-2228</v>
      </c>
      <c r="Q8" s="196" t="str">
        <f>VLOOKUP(I8,'사업장현황(25하)'!$A$2:$T$1836,8,FALSE)</f>
        <v>전일하</v>
      </c>
      <c r="R8" s="196" t="str">
        <f>VLOOKUP(I8,'사업장현황(25하)'!$A$2:$T$1836,9,FALSE)</f>
        <v>대표</v>
      </c>
      <c r="S8" s="196" t="str">
        <f>VLOOKUP(I8,'사업장현황(25하)'!$A$2:$T$1836,10,FALSE)</f>
        <v>010-8838-9297</v>
      </c>
      <c r="T8" s="190" t="str">
        <f>VLOOKUP(I8,'사업장현황(25하)'!$A$2:$T$1836,12,FALSE)</f>
        <v>korex2220@naver.com</v>
      </c>
      <c r="U8" s="219" t="str">
        <f>VLOOKUP(I8,'25하-대전160'!$J$3:$AW$1562,13,FALSE)</f>
        <v>8월 14일</v>
      </c>
      <c r="V8" s="219" t="str">
        <f>VLOOKUP(I8,'25하-대전160'!$J$3:$AW$1562,14,FALSE)</f>
        <v>고유빈</v>
      </c>
      <c r="W8" s="219" t="s">
        <v>5817</v>
      </c>
      <c r="X8" s="179" t="str">
        <f>VLOOKUP(I8,'사업장현황(25하)'!$A$2:$T$1836,11,FALSE)</f>
        <v>korex2220@naver.com</v>
      </c>
      <c r="Y8" s="219">
        <v>45860</v>
      </c>
      <c r="Z8" s="180">
        <v>200000</v>
      </c>
      <c r="AA8" s="180">
        <v>400000</v>
      </c>
      <c r="AB8" s="180"/>
      <c r="AC8" s="180">
        <f t="shared" si="1"/>
        <v>600000</v>
      </c>
      <c r="AD8" s="219">
        <v>46007</v>
      </c>
      <c r="AE8" s="180">
        <v>200000</v>
      </c>
      <c r="AF8" s="219">
        <v>45919</v>
      </c>
      <c r="AG8" s="180">
        <v>400000</v>
      </c>
      <c r="AH8" s="299">
        <f t="shared" si="0"/>
        <v>600000</v>
      </c>
      <c r="AI8" s="262"/>
      <c r="AJ8" s="157"/>
    </row>
    <row r="9" spans="1:99" s="186" customFormat="1" ht="24.95" customHeight="1">
      <c r="A9" s="196">
        <v>6</v>
      </c>
      <c r="B9" s="196"/>
      <c r="C9" s="196"/>
      <c r="D9" s="217">
        <v>45859</v>
      </c>
      <c r="E9" s="219" t="str">
        <f>HLOOKUP(WEEKDAY(D9,2),data!$A$1:$G$2,2)</f>
        <v>(월)</v>
      </c>
      <c r="F9" s="291"/>
      <c r="G9" s="196"/>
      <c r="H9" s="291"/>
      <c r="I9" s="190" t="s">
        <v>3249</v>
      </c>
      <c r="J9" s="196">
        <f>VLOOKUP(I9,'25하-대전160'!$J$3:$AW$1562,2,FALSE)</f>
        <v>18</v>
      </c>
      <c r="K9" s="289">
        <f>VLOOKUP(I9,'사업장현황(25하)'!$A$2:$T$1836,13,FALSE)</f>
        <v>5678103213</v>
      </c>
      <c r="L9" s="316">
        <f>VLOOKUP(I9,'사업장현황(25하)'!$A$2:$T$1836,14,FALSE)</f>
        <v>56781032130</v>
      </c>
      <c r="M9" s="190" t="str">
        <f>VLOOKUP(I9,'사업장현황(25하)'!$A$2:$T$1836,2,FALSE)</f>
        <v>박종길</v>
      </c>
      <c r="N9" s="190" t="str">
        <f>VLOOKUP(I9,'사업장현황(25하)'!$A$2:$T$1836,4,FALSE)</f>
        <v>대전광역시 대덕구 대화로50번길 96 (대화동)</v>
      </c>
      <c r="O9" s="196" t="str">
        <f>VLOOKUP(I9,'사업장현황(25하)'!$A$2:$T$1836,6,FALSE)</f>
        <v>042-626-1800</v>
      </c>
      <c r="P9" s="196" t="str">
        <f>VLOOKUP(I9,'사업장현황(25하)'!$A$2:$T$1836,7,FALSE)</f>
        <v>042-631-0425</v>
      </c>
      <c r="Q9" s="196" t="str">
        <f>VLOOKUP(I9,'사업장현황(25하)'!$A$2:$T$1836,8,FALSE)</f>
        <v>우종만</v>
      </c>
      <c r="R9" s="196" t="str">
        <f>VLOOKUP(I9,'사업장현황(25하)'!$A$2:$T$1836,9,FALSE)</f>
        <v>부사장</v>
      </c>
      <c r="S9" s="196" t="str">
        <f>VLOOKUP(I9,'사업장현황(25하)'!$A$2:$T$1836,10,FALSE)</f>
        <v>010-9624-1800</v>
      </c>
      <c r="T9" s="190" t="str">
        <f>VLOOKUP(I9,'사업장현황(25하)'!$A$2:$T$1836,12,FALSE)</f>
        <v>jjong2347@hanmail.net</v>
      </c>
      <c r="U9" s="219" t="str">
        <f>VLOOKUP(I9,'25하-대전160'!$J$3:$AW$1562,13,FALSE)</f>
        <v>8월 14일</v>
      </c>
      <c r="V9" s="219" t="str">
        <f>VLOOKUP(I9,'25하-대전160'!$J$3:$AW$1562,14,FALSE)</f>
        <v>고유빈</v>
      </c>
      <c r="W9" s="219" t="s">
        <v>5868</v>
      </c>
      <c r="X9" s="179" t="str">
        <f>VLOOKUP(I9,'사업장현황(25하)'!$A$2:$T$1836,11,FALSE)</f>
        <v>jjong2347@hanmail.net</v>
      </c>
      <c r="Y9" s="219">
        <v>45860</v>
      </c>
      <c r="Z9" s="180">
        <v>200000</v>
      </c>
      <c r="AA9" s="180">
        <v>400000</v>
      </c>
      <c r="AB9" s="180"/>
      <c r="AC9" s="180">
        <f t="shared" si="1"/>
        <v>600000</v>
      </c>
      <c r="AD9" s="219">
        <v>45897</v>
      </c>
      <c r="AE9" s="180">
        <v>200000</v>
      </c>
      <c r="AF9" s="219">
        <v>45919</v>
      </c>
      <c r="AG9" s="180">
        <v>400000</v>
      </c>
      <c r="AH9" s="299">
        <f t="shared" si="0"/>
        <v>600000</v>
      </c>
      <c r="AI9" s="262"/>
      <c r="AJ9" s="185"/>
      <c r="CE9" s="187"/>
      <c r="CU9" s="188"/>
    </row>
    <row r="10" spans="1:99" s="186" customFormat="1" ht="24.95" customHeight="1">
      <c r="A10" s="196">
        <v>7</v>
      </c>
      <c r="B10" s="196"/>
      <c r="C10" s="196"/>
      <c r="D10" s="217">
        <v>45860</v>
      </c>
      <c r="E10" s="219" t="str">
        <f>HLOOKUP(WEEKDAY(D10,2),data!$A$1:$G$2,2)</f>
        <v>(화)</v>
      </c>
      <c r="F10" s="291"/>
      <c r="G10" s="196"/>
      <c r="H10" s="291"/>
      <c r="I10" s="190" t="s">
        <v>1166</v>
      </c>
      <c r="J10" s="196">
        <f>VLOOKUP(I10,'25하-대전160'!$J$3:$AW$1562,2,FALSE)</f>
        <v>5</v>
      </c>
      <c r="K10" s="289">
        <f>VLOOKUP(I10,'사업장현황(25하)'!$A$2:$T$1836,13,FALSE)</f>
        <v>3063170903</v>
      </c>
      <c r="L10" s="316" t="str">
        <f>VLOOKUP(I10,'사업장현황(25하)'!$A$2:$T$1836,14,FALSE)</f>
        <v>30631709030</v>
      </c>
      <c r="M10" s="190" t="str">
        <f>VLOOKUP(I10,'사업장현황(25하)'!$A$2:$T$1836,2,FALSE)</f>
        <v>배석희</v>
      </c>
      <c r="N10" s="190" t="str">
        <f>VLOOKUP(I10,'사업장현황(25하)'!$A$2:$T$1836,4,FALSE)</f>
        <v>대전광역시 대덕구 상서당1길 50 (상서동)</v>
      </c>
      <c r="O10" s="196" t="str">
        <f>VLOOKUP(I10,'사업장현황(25하)'!$A$2:$T$1836,6,FALSE)</f>
        <v>042-932-7755</v>
      </c>
      <c r="P10" s="196" t="str">
        <f>VLOOKUP(I10,'사업장현황(25하)'!$A$2:$T$1836,7,FALSE)</f>
        <v>042-934-9115</v>
      </c>
      <c r="Q10" s="196" t="str">
        <f>VLOOKUP(I10,'사업장현황(25하)'!$A$2:$T$1836,8,FALSE)</f>
        <v>배석희</v>
      </c>
      <c r="R10" s="196" t="str">
        <f>VLOOKUP(I10,'사업장현황(25하)'!$A$2:$T$1836,9,FALSE)</f>
        <v>대표</v>
      </c>
      <c r="S10" s="196" t="str">
        <f>VLOOKUP(I10,'사업장현황(25하)'!$A$2:$T$1836,10,FALSE)</f>
        <v>010-4531-0228</v>
      </c>
      <c r="T10" s="190" t="str">
        <f>VLOOKUP(I10,'사업장현황(25하)'!$A$2:$T$1836,12,FALSE)</f>
        <v>kanglimcar@hanmail.net</v>
      </c>
      <c r="U10" s="219" t="s">
        <v>3948</v>
      </c>
      <c r="V10" s="219" t="s">
        <v>3949</v>
      </c>
      <c r="W10" s="219" t="s">
        <v>5600</v>
      </c>
      <c r="X10" s="179" t="str">
        <f>VLOOKUP(I10,'사업장현황(25하)'!$A$2:$T$1836,11,FALSE)</f>
        <v>kanglimcar@hanmail.net</v>
      </c>
      <c r="Y10" s="219">
        <v>45861</v>
      </c>
      <c r="Z10" s="180">
        <v>200000</v>
      </c>
      <c r="AA10" s="180">
        <v>400000</v>
      </c>
      <c r="AB10" s="180"/>
      <c r="AC10" s="180">
        <f t="shared" si="1"/>
        <v>600000</v>
      </c>
      <c r="AD10" s="219">
        <v>45861</v>
      </c>
      <c r="AE10" s="180">
        <v>200000</v>
      </c>
      <c r="AF10" s="219">
        <v>45919</v>
      </c>
      <c r="AG10" s="180">
        <v>400000</v>
      </c>
      <c r="AH10" s="299">
        <f t="shared" si="0"/>
        <v>600000</v>
      </c>
      <c r="AI10" s="290"/>
      <c r="AJ10" s="185"/>
      <c r="CE10" s="187"/>
      <c r="CU10" s="188"/>
    </row>
    <row r="11" spans="1:99" s="186" customFormat="1" ht="24.95" customHeight="1">
      <c r="A11" s="196">
        <v>8</v>
      </c>
      <c r="B11" s="196"/>
      <c r="C11" s="196"/>
      <c r="D11" s="217">
        <v>45860</v>
      </c>
      <c r="E11" s="219" t="str">
        <f>HLOOKUP(WEEKDAY(D11,2),data!$A$1:$G$2,2)</f>
        <v>(화)</v>
      </c>
      <c r="F11" s="291"/>
      <c r="G11" s="196"/>
      <c r="H11" s="291"/>
      <c r="I11" s="190" t="s">
        <v>918</v>
      </c>
      <c r="J11" s="196">
        <f>VLOOKUP(I11,'25하-대전160'!$J$3:$AW$1562,2,FALSE)</f>
        <v>10</v>
      </c>
      <c r="K11" s="289">
        <f>VLOOKUP(I11,'사업장현황(25하)'!$A$2:$T$1836,13,FALSE)</f>
        <v>3148626636</v>
      </c>
      <c r="L11" s="316" t="str">
        <f>VLOOKUP(I11,'사업장현황(25하)'!$A$2:$T$1836,14,FALSE)</f>
        <v>31486266360</v>
      </c>
      <c r="M11" s="190" t="str">
        <f>VLOOKUP(I11,'사업장현황(25하)'!$A$2:$T$1836,2,FALSE)</f>
        <v>한동철, 전욱진</v>
      </c>
      <c r="N11" s="190" t="str">
        <f>VLOOKUP(I11,'사업장현황(25하)'!$A$2:$T$1836,4,FALSE)</f>
        <v>대전광역시 대덕구 상서당3길 27-1 (상서동)</v>
      </c>
      <c r="O11" s="196" t="str">
        <f>VLOOKUP(I11,'사업장현황(25하)'!$A$2:$T$1836,6,FALSE)</f>
        <v>042-936-0086</v>
      </c>
      <c r="P11" s="196" t="str">
        <f>VLOOKUP(I11,'사업장현황(25하)'!$A$2:$T$1836,7,FALSE)</f>
        <v>042-936-0097</v>
      </c>
      <c r="Q11" s="196" t="str">
        <f>VLOOKUP(I11,'사업장현황(25하)'!$A$2:$T$1836,8,FALSE)</f>
        <v>최윤정</v>
      </c>
      <c r="R11" s="196" t="str">
        <f>VLOOKUP(I11,'사업장현황(25하)'!$A$2:$T$1836,9,FALSE)</f>
        <v>실장</v>
      </c>
      <c r="S11" s="196" t="str">
        <f>VLOOKUP(I11,'사업장현황(25하)'!$A$2:$T$1836,10,FALSE)</f>
        <v>010-2781-6547</v>
      </c>
      <c r="T11" s="190" t="str">
        <f>VLOOKUP(I11,'사업장현황(25하)'!$A$2:$T$1836,12,FALSE)</f>
        <v>cyj1072@gmail.com</v>
      </c>
      <c r="U11" s="219" t="str">
        <f>VLOOKUP(I11,'25하-대전160'!$J$3:$AW$1562,13,FALSE)</f>
        <v>8월 14일</v>
      </c>
      <c r="V11" s="219" t="str">
        <f>VLOOKUP(I11,'25하-대전160'!$J$3:$AW$1562,14,FALSE)</f>
        <v>고유빈</v>
      </c>
      <c r="W11" s="219" t="s">
        <v>6672</v>
      </c>
      <c r="X11" s="179" t="str">
        <f>VLOOKUP(I11,'사업장현황(25하)'!$A$2:$T$1836,11,FALSE)</f>
        <v>cyj1072@gmail.com</v>
      </c>
      <c r="Y11" s="219">
        <v>45861</v>
      </c>
      <c r="Z11" s="180">
        <v>200000</v>
      </c>
      <c r="AA11" s="180">
        <v>400000</v>
      </c>
      <c r="AB11" s="180"/>
      <c r="AC11" s="180">
        <f t="shared" si="1"/>
        <v>600000</v>
      </c>
      <c r="AD11" s="219">
        <v>45869</v>
      </c>
      <c r="AE11" s="180">
        <v>200000</v>
      </c>
      <c r="AF11" s="219">
        <v>45919</v>
      </c>
      <c r="AG11" s="180">
        <v>400000</v>
      </c>
      <c r="AH11" s="299">
        <f t="shared" si="0"/>
        <v>600000</v>
      </c>
      <c r="AI11" s="290"/>
      <c r="AJ11" s="185"/>
      <c r="CE11" s="187"/>
      <c r="CU11" s="188"/>
    </row>
    <row r="12" spans="1:99" s="186" customFormat="1" ht="24.95" customHeight="1">
      <c r="A12" s="196">
        <v>9</v>
      </c>
      <c r="B12" s="196"/>
      <c r="C12" s="196"/>
      <c r="D12" s="217">
        <v>45860</v>
      </c>
      <c r="E12" s="219" t="str">
        <f>HLOOKUP(WEEKDAY(D12,2),data!$A$1:$G$2,2)</f>
        <v>(화)</v>
      </c>
      <c r="F12" s="291"/>
      <c r="G12" s="196"/>
      <c r="H12" s="291"/>
      <c r="I12" s="190" t="s">
        <v>899</v>
      </c>
      <c r="J12" s="196">
        <f>VLOOKUP(I12,'25하-대전160'!$J$3:$AW$1562,2,FALSE)</f>
        <v>9</v>
      </c>
      <c r="K12" s="289">
        <f>VLOOKUP(I12,'사업장현황(25하)'!$A$2:$T$1836,13,FALSE)</f>
        <v>3148134335</v>
      </c>
      <c r="L12" s="316" t="str">
        <f>VLOOKUP(I12,'사업장현황(25하)'!$A$2:$T$1836,14,FALSE)</f>
        <v>31481343350</v>
      </c>
      <c r="M12" s="190" t="str">
        <f>VLOOKUP(I12,'사업장현황(25하)'!$A$2:$T$1836,2,FALSE)</f>
        <v>이정희</v>
      </c>
      <c r="N12" s="190" t="str">
        <f>VLOOKUP(I12,'사업장현황(25하)'!$A$2:$T$1836,4,FALSE)</f>
        <v>대전광역시 대덕구 벚꽃길 100 (상서동)</v>
      </c>
      <c r="O12" s="196" t="str">
        <f>VLOOKUP(I12,'사업장현황(25하)'!$A$2:$T$1836,6,FALSE)</f>
        <v>042-932-0607</v>
      </c>
      <c r="P12" s="196" t="str">
        <f>VLOOKUP(I12,'사업장현황(25하)'!$A$2:$T$1836,7,FALSE)</f>
        <v>042-932-6315</v>
      </c>
      <c r="Q12" s="196" t="str">
        <f>VLOOKUP(I12,'사업장현황(25하)'!$A$2:$T$1836,8,FALSE)</f>
        <v>서승현</v>
      </c>
      <c r="R12" s="196" t="str">
        <f>VLOOKUP(I12,'사업장현황(25하)'!$A$2:$T$1836,9,FALSE)</f>
        <v>실장</v>
      </c>
      <c r="S12" s="196" t="str">
        <f>VLOOKUP(I12,'사업장현황(25하)'!$A$2:$T$1836,10,FALSE)</f>
        <v>010-3613-1895</v>
      </c>
      <c r="T12" s="190" t="str">
        <f>VLOOKUP(I12,'사업장현황(25하)'!$A$2:$T$1836,12,FALSE)</f>
        <v>bsd0298@naver.com</v>
      </c>
      <c r="U12" s="219" t="str">
        <f>VLOOKUP(I12,'25하-대전160'!$J$3:$AW$1562,13,FALSE)</f>
        <v>8월 14일</v>
      </c>
      <c r="V12" s="219" t="str">
        <f>VLOOKUP(I12,'25하-대전160'!$J$3:$AW$1562,14,FALSE)</f>
        <v>고유빈</v>
      </c>
      <c r="W12" s="219" t="s">
        <v>7213</v>
      </c>
      <c r="X12" s="179" t="str">
        <f>VLOOKUP(I12,'사업장현황(25하)'!$A$2:$T$1836,11,FALSE)</f>
        <v>bsd0298@naver.com</v>
      </c>
      <c r="Y12" s="219">
        <v>45861</v>
      </c>
      <c r="Z12" s="180">
        <v>200000</v>
      </c>
      <c r="AA12" s="180">
        <v>400000</v>
      </c>
      <c r="AB12" s="180"/>
      <c r="AC12" s="180">
        <f t="shared" si="1"/>
        <v>600000</v>
      </c>
      <c r="AD12" s="219">
        <v>45890</v>
      </c>
      <c r="AE12" s="180">
        <v>200000</v>
      </c>
      <c r="AF12" s="219">
        <v>45919</v>
      </c>
      <c r="AG12" s="180">
        <v>400000</v>
      </c>
      <c r="AH12" s="299">
        <f t="shared" si="0"/>
        <v>600000</v>
      </c>
      <c r="AI12" s="290"/>
      <c r="AJ12" s="185"/>
      <c r="CE12" s="187"/>
      <c r="CU12" s="188"/>
    </row>
    <row r="13" spans="1:99" s="158" customFormat="1" ht="24.95" customHeight="1">
      <c r="A13" s="196">
        <v>10</v>
      </c>
      <c r="B13" s="196"/>
      <c r="C13" s="196"/>
      <c r="D13" s="217">
        <v>45860</v>
      </c>
      <c r="E13" s="219" t="str">
        <f>HLOOKUP(WEEKDAY(D13,2),data!$A$1:$G$2,2)</f>
        <v>(화)</v>
      </c>
      <c r="F13" s="291"/>
      <c r="G13" s="196"/>
      <c r="H13" s="291"/>
      <c r="I13" s="190" t="s">
        <v>1072</v>
      </c>
      <c r="J13" s="196">
        <f>VLOOKUP(I13,'25하-대전160'!$J$3:$AW$1562,2,FALSE)</f>
        <v>8</v>
      </c>
      <c r="K13" s="289">
        <f>VLOOKUP(I13,'사업장현황(25하)'!$A$2:$T$1836,13,FALSE)</f>
        <v>3062971855</v>
      </c>
      <c r="L13" s="316" t="str">
        <f>VLOOKUP(I13,'사업장현황(25하)'!$A$2:$T$1836,14,FALSE)</f>
        <v>30629718550</v>
      </c>
      <c r="M13" s="190" t="str">
        <f>VLOOKUP(I13,'사업장현황(25하)'!$A$2:$T$1836,2,FALSE)</f>
        <v>이기태 외 1명</v>
      </c>
      <c r="N13" s="190" t="str">
        <f>VLOOKUP(I13,'사업장현황(25하)'!$A$2:$T$1836,4,FALSE)</f>
        <v>대전광역시 대덕구 대화로 16 (대화동)</v>
      </c>
      <c r="O13" s="196" t="str">
        <f>VLOOKUP(I13,'사업장현황(25하)'!$A$2:$T$1836,6,FALSE)</f>
        <v>042-624-7771</v>
      </c>
      <c r="P13" s="196" t="str">
        <f>VLOOKUP(I13,'사업장현황(25하)'!$A$2:$T$1836,7,FALSE)</f>
        <v>042-633-2688</v>
      </c>
      <c r="Q13" s="196" t="str">
        <f>VLOOKUP(I13,'사업장현황(25하)'!$A$2:$T$1836,8,FALSE)</f>
        <v>이기태</v>
      </c>
      <c r="R13" s="196" t="str">
        <f>VLOOKUP(I13,'사업장현황(25하)'!$A$2:$T$1836,9,FALSE)</f>
        <v>대표</v>
      </c>
      <c r="S13" s="196" t="str">
        <f>VLOOKUP(I13,'사업장현황(25하)'!$A$2:$T$1836,10,FALSE)</f>
        <v>010-3408-7777</v>
      </c>
      <c r="T13" s="190" t="str">
        <f>VLOOKUP(I13,'사업장현황(25하)'!$A$2:$T$1836,12,FALSE)</f>
        <v>ds6247771@naver.com</v>
      </c>
      <c r="U13" s="219" t="str">
        <f>VLOOKUP(I13,'25하-대전160'!$J$3:$AW$1562,13,FALSE)</f>
        <v>8월 20일</v>
      </c>
      <c r="V13" s="219" t="str">
        <f>VLOOKUP(I13,'25하-대전160'!$J$3:$AW$1562,14,FALSE)</f>
        <v>배윤민</v>
      </c>
      <c r="W13" s="219" t="s">
        <v>5785</v>
      </c>
      <c r="X13" s="179" t="str">
        <f>VLOOKUP(I13,'사업장현황(25하)'!$A$2:$T$1836,11,FALSE)</f>
        <v>ds6247771@naver.com</v>
      </c>
      <c r="Y13" s="219">
        <v>45861</v>
      </c>
      <c r="Z13" s="180">
        <v>200000</v>
      </c>
      <c r="AA13" s="180">
        <v>400000</v>
      </c>
      <c r="AB13" s="180"/>
      <c r="AC13" s="180">
        <f t="shared" si="1"/>
        <v>600000</v>
      </c>
      <c r="AD13" s="219">
        <v>45912</v>
      </c>
      <c r="AE13" s="180">
        <v>200000</v>
      </c>
      <c r="AF13" s="219">
        <v>45919</v>
      </c>
      <c r="AG13" s="180">
        <v>400000</v>
      </c>
      <c r="AH13" s="299">
        <f t="shared" si="0"/>
        <v>600000</v>
      </c>
      <c r="AI13" s="290"/>
      <c r="AJ13" s="157"/>
    </row>
    <row r="14" spans="1:99" s="158" customFormat="1" ht="24.95" customHeight="1">
      <c r="A14" s="196">
        <v>11</v>
      </c>
      <c r="B14" s="196"/>
      <c r="C14" s="196"/>
      <c r="D14" s="217">
        <v>45860</v>
      </c>
      <c r="E14" s="219" t="str">
        <f>HLOOKUP(WEEKDAY(D14,2),data!$A$1:$G$2,2)</f>
        <v>(화)</v>
      </c>
      <c r="F14" s="196"/>
      <c r="G14" s="196"/>
      <c r="H14" s="196"/>
      <c r="I14" s="190" t="s">
        <v>1075</v>
      </c>
      <c r="J14" s="196">
        <f>VLOOKUP(I14,'25하-대전160'!$J$3:$AW$1562,2,FALSE)</f>
        <v>3</v>
      </c>
      <c r="K14" s="289">
        <f>VLOOKUP(I14,'사업장현황(25하)'!$A$2:$T$1836,13,FALSE)</f>
        <v>3051899553</v>
      </c>
      <c r="L14" s="316" t="str">
        <f>VLOOKUP(I14,'사업장현황(25하)'!$A$2:$T$1836,14,FALSE)</f>
        <v>30518995530</v>
      </c>
      <c r="M14" s="190" t="str">
        <f>VLOOKUP(I14,'사업장현황(25하)'!$A$2:$T$1836,2,FALSE)</f>
        <v>박종대</v>
      </c>
      <c r="N14" s="190" t="str">
        <f>VLOOKUP(I14,'사업장현황(25하)'!$A$2:$T$1836,4,FALSE)</f>
        <v>대전광역시 대덕구 대화로 16 (대화동)</v>
      </c>
      <c r="O14" s="196" t="str">
        <f>VLOOKUP(I14,'사업장현황(25하)'!$A$2:$T$1836,6,FALSE)</f>
        <v>042-636-0363</v>
      </c>
      <c r="P14" s="196" t="str">
        <f>VLOOKUP(I14,'사업장현황(25하)'!$A$2:$T$1836,7,FALSE)</f>
        <v>042-636-0364</v>
      </c>
      <c r="Q14" s="196" t="str">
        <f>VLOOKUP(I14,'사업장현황(25하)'!$A$2:$T$1836,8,FALSE)</f>
        <v>박종대</v>
      </c>
      <c r="R14" s="196" t="str">
        <f>VLOOKUP(I14,'사업장현황(25하)'!$A$2:$T$1836,9,FALSE)</f>
        <v>대표</v>
      </c>
      <c r="S14" s="196" t="str">
        <f>VLOOKUP(I14,'사업장현황(25하)'!$A$2:$T$1836,10,FALSE)</f>
        <v>010-5092-0364</v>
      </c>
      <c r="T14" s="190" t="str">
        <f>VLOOKUP(I14,'사업장현황(25하)'!$A$2:$T$1836,12,FALSE)</f>
        <v>pppt0364@hanmail.net</v>
      </c>
      <c r="U14" s="219" t="str">
        <f>VLOOKUP(I14,'25하-대전160'!$J$3:$AW$1562,13,FALSE)</f>
        <v>8월 20일</v>
      </c>
      <c r="V14" s="219" t="str">
        <f>VLOOKUP(I14,'25하-대전160'!$J$3:$AW$1562,14,FALSE)</f>
        <v>배윤민</v>
      </c>
      <c r="W14" s="219" t="s">
        <v>5789</v>
      </c>
      <c r="X14" s="179" t="str">
        <f>VLOOKUP(I14,'사업장현황(25하)'!$A$2:$T$1836,11,FALSE)</f>
        <v>pppt0364@hanmail.net</v>
      </c>
      <c r="Y14" s="219">
        <v>45861</v>
      </c>
      <c r="Z14" s="180">
        <v>200000</v>
      </c>
      <c r="AA14" s="180">
        <v>400000</v>
      </c>
      <c r="AB14" s="180"/>
      <c r="AC14" s="180">
        <f t="shared" si="1"/>
        <v>600000</v>
      </c>
      <c r="AD14" s="219">
        <v>45901</v>
      </c>
      <c r="AE14" s="180">
        <v>200000</v>
      </c>
      <c r="AF14" s="219">
        <v>45919</v>
      </c>
      <c r="AG14" s="180">
        <v>400000</v>
      </c>
      <c r="AH14" s="299">
        <f t="shared" si="0"/>
        <v>600000</v>
      </c>
      <c r="AI14" s="290"/>
      <c r="AJ14" s="157"/>
    </row>
    <row r="15" spans="1:99" s="186" customFormat="1" ht="24.95" customHeight="1">
      <c r="A15" s="196">
        <v>12</v>
      </c>
      <c r="B15" s="196"/>
      <c r="C15" s="196"/>
      <c r="D15" s="217">
        <v>45860</v>
      </c>
      <c r="E15" s="219" t="str">
        <f>HLOOKUP(WEEKDAY(D15,2),data!$A$1:$G$2,2)</f>
        <v>(화)</v>
      </c>
      <c r="F15" s="196"/>
      <c r="G15" s="196"/>
      <c r="H15" s="196"/>
      <c r="I15" s="190" t="s">
        <v>1567</v>
      </c>
      <c r="J15" s="196">
        <f>VLOOKUP(I15,'25하-대전160'!$J$3:$AW$1562,2,FALSE)</f>
        <v>1</v>
      </c>
      <c r="K15" s="289">
        <f>VLOOKUP(I15,'사업장현황(25하)'!$A$2:$T$1836,13,FALSE)</f>
        <v>3180131226</v>
      </c>
      <c r="L15" s="316" t="str">
        <f>VLOOKUP(I15,'사업장현황(25하)'!$A$2:$T$1836,14,FALSE)</f>
        <v>31801312260</v>
      </c>
      <c r="M15" s="190" t="str">
        <f>VLOOKUP(I15,'사업장현황(25하)'!$A$2:$T$1836,2,FALSE)</f>
        <v>홍돈기</v>
      </c>
      <c r="N15" s="190" t="str">
        <f>VLOOKUP(I15,'사업장현황(25하)'!$A$2:$T$1836,4,FALSE)</f>
        <v>대전광역시 대덕구 대화로52번길 162 (대화동)</v>
      </c>
      <c r="O15" s="196" t="str">
        <f>VLOOKUP(I15,'사업장현황(25하)'!$A$2:$T$1836,6,FALSE)</f>
        <v>042-625-1919</v>
      </c>
      <c r="P15" s="196" t="str">
        <f>VLOOKUP(I15,'사업장현황(25하)'!$A$2:$T$1836,7,FALSE)</f>
        <v>042-625-5262</v>
      </c>
      <c r="Q15" s="196" t="str">
        <f>VLOOKUP(I15,'사업장현황(25하)'!$A$2:$T$1836,8,FALSE)</f>
        <v>홍돈기</v>
      </c>
      <c r="R15" s="196" t="str">
        <f>VLOOKUP(I15,'사업장현황(25하)'!$A$2:$T$1836,9,FALSE)</f>
        <v>대표</v>
      </c>
      <c r="S15" s="196" t="str">
        <f>VLOOKUP(I15,'사업장현황(25하)'!$A$2:$T$1836,10,FALSE)</f>
        <v>010-4472-7913</v>
      </c>
      <c r="T15" s="190" t="str">
        <f>VLOOKUP(I15,'사업장현황(25하)'!$A$2:$T$1836,12,FALSE)</f>
        <v>ddd0225@naver.com</v>
      </c>
      <c r="U15" s="219" t="str">
        <f>VLOOKUP(I15,'25하-대전160'!$J$3:$AW$1562,13,FALSE)</f>
        <v>8월 20일</v>
      </c>
      <c r="V15" s="219" t="str">
        <f>VLOOKUP(I15,'25하-대전160'!$J$3:$AW$1562,14,FALSE)</f>
        <v>배윤민</v>
      </c>
      <c r="W15" s="219" t="s">
        <v>7472</v>
      </c>
      <c r="X15" s="179" t="str">
        <f>VLOOKUP(I15,'사업장현황(25하)'!$A$2:$T$1836,11,FALSE)</f>
        <v>ddd0225@naver.com</v>
      </c>
      <c r="Y15" s="219">
        <v>45861</v>
      </c>
      <c r="Z15" s="180">
        <v>200000</v>
      </c>
      <c r="AA15" s="180">
        <v>400000</v>
      </c>
      <c r="AB15" s="180"/>
      <c r="AC15" s="180">
        <f t="shared" si="1"/>
        <v>600000</v>
      </c>
      <c r="AD15" s="219">
        <v>45862</v>
      </c>
      <c r="AE15" s="180">
        <v>200000</v>
      </c>
      <c r="AF15" s="219">
        <v>45919</v>
      </c>
      <c r="AG15" s="180">
        <v>400000</v>
      </c>
      <c r="AH15" s="299">
        <f t="shared" si="0"/>
        <v>600000</v>
      </c>
      <c r="AI15" s="290"/>
      <c r="AJ15" s="185"/>
      <c r="CE15" s="187"/>
      <c r="CU15" s="188"/>
    </row>
    <row r="16" spans="1:99" s="186" customFormat="1" ht="24.95" customHeight="1">
      <c r="A16" s="196">
        <v>13</v>
      </c>
      <c r="B16" s="196"/>
      <c r="C16" s="196"/>
      <c r="D16" s="219">
        <v>45861</v>
      </c>
      <c r="E16" s="219" t="str">
        <f>HLOOKUP(WEEKDAY(D16,2),data!$A$1:$G$2,2)</f>
        <v>(수)</v>
      </c>
      <c r="F16" s="196"/>
      <c r="G16" s="196"/>
      <c r="H16" s="196"/>
      <c r="I16" s="190" t="s">
        <v>3781</v>
      </c>
      <c r="J16" s="196">
        <f>VLOOKUP(I16,'25하-대전160'!$J$3:$AW$1562,2,FALSE)</f>
        <v>9</v>
      </c>
      <c r="K16" s="289">
        <f>VLOOKUP(I16,'사업장현황(25하)'!$A$2:$T$1836,13,FALSE)</f>
        <v>3058190707</v>
      </c>
      <c r="L16" s="316" t="str">
        <f>VLOOKUP(I16,'사업장현황(25하)'!$A$2:$T$1836,14,FALSE)</f>
        <v>30581907070</v>
      </c>
      <c r="M16" s="190" t="str">
        <f>VLOOKUP(I16,'사업장현황(25하)'!$A$2:$T$1836,2,FALSE)</f>
        <v>조일석</v>
      </c>
      <c r="N16" s="190" t="str">
        <f>VLOOKUP(I16,'사업장현황(25하)'!$A$2:$T$1836,4,FALSE)</f>
        <v>대전광역시 동구 대종로 27 (대성동)</v>
      </c>
      <c r="O16" s="196" t="str">
        <f>VLOOKUP(I16,'사업장현황(25하)'!$A$2:$T$1836,6,FALSE)</f>
        <v>042-274-4972</v>
      </c>
      <c r="P16" s="196" t="str">
        <f>VLOOKUP(I16,'사업장현황(25하)'!$A$2:$T$1836,7,FALSE)</f>
        <v>042-274-4012</v>
      </c>
      <c r="Q16" s="196" t="str">
        <f>VLOOKUP(I16,'사업장현황(25하)'!$A$2:$T$1836,8,FALSE)</f>
        <v>조일석</v>
      </c>
      <c r="R16" s="196" t="str">
        <f>VLOOKUP(I16,'사업장현황(25하)'!$A$2:$T$1836,9,FALSE)</f>
        <v>대표</v>
      </c>
      <c r="S16" s="196" t="str">
        <f>VLOOKUP(I16,'사업장현황(25하)'!$A$2:$T$1836,10,FALSE)</f>
        <v>010-5421-0720</v>
      </c>
      <c r="T16" s="190" t="str">
        <f>VLOOKUP(I16,'사업장현황(25하)'!$A$2:$T$1836,12,FALSE)</f>
        <v>hyunwoo4210720@naver.com</v>
      </c>
      <c r="U16" s="219" t="s">
        <v>3948</v>
      </c>
      <c r="V16" s="219" t="s">
        <v>3949</v>
      </c>
      <c r="W16" s="219" t="s">
        <v>5526</v>
      </c>
      <c r="X16" s="179" t="str">
        <f>VLOOKUP(I16,'사업장현황(25하)'!$A$2:$T$1836,11,FALSE)</f>
        <v>hyunwoo4210720@naver.com</v>
      </c>
      <c r="Y16" s="219">
        <v>45862</v>
      </c>
      <c r="Z16" s="180">
        <v>200000</v>
      </c>
      <c r="AA16" s="180">
        <v>400000</v>
      </c>
      <c r="AB16" s="180"/>
      <c r="AC16" s="180">
        <f t="shared" si="1"/>
        <v>600000</v>
      </c>
      <c r="AD16" s="219">
        <v>45869</v>
      </c>
      <c r="AE16" s="180">
        <v>200000</v>
      </c>
      <c r="AF16" s="219">
        <v>45919</v>
      </c>
      <c r="AG16" s="180">
        <v>400000</v>
      </c>
      <c r="AH16" s="299">
        <f t="shared" si="0"/>
        <v>600000</v>
      </c>
      <c r="AI16" s="290"/>
      <c r="AJ16" s="185"/>
      <c r="CE16" s="187"/>
      <c r="CU16" s="188"/>
    </row>
    <row r="17" spans="1:99" s="186" customFormat="1" ht="24.95" customHeight="1">
      <c r="A17" s="196">
        <v>14</v>
      </c>
      <c r="B17" s="196"/>
      <c r="C17" s="196"/>
      <c r="D17" s="219">
        <v>45861</v>
      </c>
      <c r="E17" s="219" t="str">
        <f>HLOOKUP(WEEKDAY(D17,2),data!$A$1:$G$2,2)</f>
        <v>(수)</v>
      </c>
      <c r="F17" s="196"/>
      <c r="G17" s="196"/>
      <c r="H17" s="196"/>
      <c r="I17" s="152" t="s">
        <v>1404</v>
      </c>
      <c r="J17" s="196">
        <f>VLOOKUP(I17,'25하-대전160'!$J$3:$AW$1562,2,FALSE)</f>
        <v>21</v>
      </c>
      <c r="K17" s="289">
        <f>VLOOKUP(I17,'사업장현황(25하)'!$A$2:$T$1836,13,FALSE)</f>
        <v>3058622015</v>
      </c>
      <c r="L17" s="316" t="str">
        <f>VLOOKUP(I17,'사업장현황(25하)'!$A$2:$T$1836,14,FALSE)</f>
        <v>30586220150</v>
      </c>
      <c r="M17" s="190" t="str">
        <f>VLOOKUP(I17,'사업장현황(25하)'!$A$2:$T$1836,2,FALSE)</f>
        <v>장영우</v>
      </c>
      <c r="N17" s="190" t="str">
        <f>VLOOKUP(I17,'사업장현황(25하)'!$A$2:$T$1836,4,FALSE)</f>
        <v>대전광역시 동구 대전로 265 (대성동)</v>
      </c>
      <c r="O17" s="196" t="str">
        <f>VLOOKUP(I17,'사업장현황(25하)'!$A$2:$T$1836,6,FALSE)</f>
        <v>042-282-1500</v>
      </c>
      <c r="P17" s="196" t="str">
        <f>VLOOKUP(I17,'사업장현황(25하)'!$A$2:$T$1836,7,FALSE)</f>
        <v>042-282-1502</v>
      </c>
      <c r="Q17" s="196" t="str">
        <f>VLOOKUP(I17,'사업장현황(25하)'!$A$2:$T$1836,8,FALSE)</f>
        <v>신예순</v>
      </c>
      <c r="R17" s="196" t="str">
        <f>VLOOKUP(I17,'사업장현황(25하)'!$A$2:$T$1836,9,FALSE)</f>
        <v>과장</v>
      </c>
      <c r="S17" s="196" t="str">
        <f>VLOOKUP(I17,'사업장현황(25하)'!$A$2:$T$1836,10,FALSE)</f>
        <v>010-2680-9096</v>
      </c>
      <c r="T17" s="190" t="str">
        <f>VLOOKUP(I17,'사업장현황(25하)'!$A$2:$T$1836,12,FALSE)</f>
        <v>jyu9839@hanmail.net</v>
      </c>
      <c r="U17" s="219" t="s">
        <v>3948</v>
      </c>
      <c r="V17" s="219" t="s">
        <v>3949</v>
      </c>
      <c r="W17" s="219" t="s">
        <v>5687</v>
      </c>
      <c r="X17" s="179" t="str">
        <f>VLOOKUP(I17,'사업장현황(25하)'!$A$2:$T$1836,11,FALSE)</f>
        <v>jyu9839@hanmail.net</v>
      </c>
      <c r="Y17" s="219">
        <v>45862</v>
      </c>
      <c r="Z17" s="180">
        <v>200000</v>
      </c>
      <c r="AA17" s="180">
        <v>400000</v>
      </c>
      <c r="AB17" s="180"/>
      <c r="AC17" s="180">
        <f t="shared" si="1"/>
        <v>600000</v>
      </c>
      <c r="AD17" s="219">
        <v>45888</v>
      </c>
      <c r="AE17" s="180">
        <v>200000</v>
      </c>
      <c r="AF17" s="219">
        <v>45919</v>
      </c>
      <c r="AG17" s="180">
        <v>400000</v>
      </c>
      <c r="AH17" s="299">
        <f t="shared" si="0"/>
        <v>600000</v>
      </c>
      <c r="AI17" s="290"/>
      <c r="AJ17" s="185"/>
      <c r="CE17" s="187"/>
      <c r="CU17" s="188"/>
    </row>
    <row r="18" spans="1:99" s="186" customFormat="1" ht="24.95" customHeight="1">
      <c r="A18" s="196">
        <v>15</v>
      </c>
      <c r="B18" s="196"/>
      <c r="C18" s="196"/>
      <c r="D18" s="219">
        <v>45861</v>
      </c>
      <c r="E18" s="219" t="str">
        <f>HLOOKUP(WEEKDAY(D18,2),data!$A$1:$G$2,2)</f>
        <v>(수)</v>
      </c>
      <c r="F18" s="196"/>
      <c r="G18" s="196"/>
      <c r="H18" s="196"/>
      <c r="I18" s="152" t="s">
        <v>54</v>
      </c>
      <c r="J18" s="196">
        <f>VLOOKUP(I18,'25하-대전160'!$J$3:$AW$1562,2,FALSE)</f>
        <v>3</v>
      </c>
      <c r="K18" s="289">
        <f>VLOOKUP(I18,'사업장현황(25하)'!$A$2:$T$1836,13,FALSE)</f>
        <v>3053045802</v>
      </c>
      <c r="L18" s="316" t="str">
        <f>VLOOKUP(I18,'사업장현황(25하)'!$A$2:$T$1836,14,FALSE)</f>
        <v>30530458020</v>
      </c>
      <c r="M18" s="190" t="str">
        <f>VLOOKUP(I18,'사업장현황(25하)'!$A$2:$T$1836,2,FALSE)</f>
        <v>서현수</v>
      </c>
      <c r="N18" s="190" t="str">
        <f>VLOOKUP(I18,'사업장현황(25하)'!$A$2:$T$1836,4,FALSE)</f>
        <v>대전광역시 동구 대전천동로 62 (대성동)</v>
      </c>
      <c r="O18" s="196" t="str">
        <f>VLOOKUP(I18,'사업장현황(25하)'!$A$2:$T$1836,6,FALSE)</f>
        <v>042-271-0330</v>
      </c>
      <c r="P18" s="196" t="str">
        <f>VLOOKUP(I18,'사업장현황(25하)'!$A$2:$T$1836,7,FALSE)</f>
        <v>042-273-3485</v>
      </c>
      <c r="Q18" s="196" t="str">
        <f>VLOOKUP(I18,'사업장현황(25하)'!$A$2:$T$1836,8,FALSE)</f>
        <v>서현수</v>
      </c>
      <c r="R18" s="196" t="str">
        <f>VLOOKUP(I18,'사업장현황(25하)'!$A$2:$T$1836,9,FALSE)</f>
        <v>대표</v>
      </c>
      <c r="S18" s="196" t="str">
        <f>VLOOKUP(I18,'사업장현황(25하)'!$A$2:$T$1836,10,FALSE)</f>
        <v>010-5423-0679</v>
      </c>
      <c r="T18" s="190" t="str">
        <f>VLOOKUP(I18,'사업장현황(25하)'!$A$2:$T$1836,12,FALSE)</f>
        <v>seo01225@naver.com</v>
      </c>
      <c r="U18" s="219" t="s">
        <v>3948</v>
      </c>
      <c r="V18" s="219" t="s">
        <v>3949</v>
      </c>
      <c r="W18" s="219" t="s">
        <v>7477</v>
      </c>
      <c r="X18" s="179" t="str">
        <f>VLOOKUP(I18,'사업장현황(25하)'!$A$2:$T$1836,11,FALSE)</f>
        <v>SE04394344@hometax.go.kr</v>
      </c>
      <c r="Y18" s="219">
        <v>45862</v>
      </c>
      <c r="Z18" s="180">
        <v>200000</v>
      </c>
      <c r="AA18" s="180">
        <v>400000</v>
      </c>
      <c r="AB18" s="180"/>
      <c r="AC18" s="180">
        <f t="shared" si="1"/>
        <v>600000</v>
      </c>
      <c r="AD18" s="219">
        <v>46017</v>
      </c>
      <c r="AE18" s="180">
        <v>200000</v>
      </c>
      <c r="AF18" s="219">
        <v>45919</v>
      </c>
      <c r="AG18" s="180">
        <v>400000</v>
      </c>
      <c r="AH18" s="299">
        <f t="shared" si="0"/>
        <v>600000</v>
      </c>
      <c r="AI18" s="290"/>
      <c r="AJ18" s="185"/>
      <c r="CE18" s="187"/>
      <c r="CU18" s="188"/>
    </row>
    <row r="19" spans="1:99" s="186" customFormat="1" ht="24.95" customHeight="1">
      <c r="A19" s="196">
        <v>16</v>
      </c>
      <c r="B19" s="196"/>
      <c r="C19" s="196"/>
      <c r="D19" s="219">
        <v>45861</v>
      </c>
      <c r="E19" s="219" t="str">
        <f>HLOOKUP(WEEKDAY(D19,2),data!$A$1:$G$2,2)</f>
        <v>(수)</v>
      </c>
      <c r="F19" s="196"/>
      <c r="G19" s="196"/>
      <c r="H19" s="196"/>
      <c r="I19" s="152" t="s">
        <v>1048</v>
      </c>
      <c r="J19" s="196">
        <f>VLOOKUP(I19,'25하-대전160'!$J$3:$AW$1562,2,FALSE)</f>
        <v>12</v>
      </c>
      <c r="K19" s="289">
        <f>VLOOKUP(I19,'사업장현황(25하)'!$A$2:$T$1836,13,FALSE)</f>
        <v>3068131720</v>
      </c>
      <c r="L19" s="316" t="str">
        <f>VLOOKUP(I19,'사업장현황(25하)'!$A$2:$T$1836,14,FALSE)</f>
        <v>30681317200</v>
      </c>
      <c r="M19" s="190" t="str">
        <f>VLOOKUP(I19,'사업장현황(25하)'!$A$2:$T$1836,2,FALSE)</f>
        <v>최남식</v>
      </c>
      <c r="N19" s="190" t="str">
        <f>VLOOKUP(I19,'사업장현황(25하)'!$A$2:$T$1836,4,FALSE)</f>
        <v>대전광역시 대덕구 대화로 101 (대화동)</v>
      </c>
      <c r="O19" s="196" t="str">
        <f>VLOOKUP(I19,'사업장현황(25하)'!$A$2:$T$1836,6,FALSE)</f>
        <v>042-627-5600</v>
      </c>
      <c r="P19" s="196" t="str">
        <f>VLOOKUP(I19,'사업장현황(25하)'!$A$2:$T$1836,7,FALSE)</f>
        <v>042-627-2995</v>
      </c>
      <c r="Q19" s="196" t="str">
        <f>VLOOKUP(I19,'사업장현황(25하)'!$A$2:$T$1836,8,FALSE)</f>
        <v>최남식</v>
      </c>
      <c r="R19" s="196" t="str">
        <f>VLOOKUP(I19,'사업장현황(25하)'!$A$2:$T$1836,9,FALSE)</f>
        <v>대표</v>
      </c>
      <c r="S19" s="196" t="str">
        <f>VLOOKUP(I19,'사업장현황(25하)'!$A$2:$T$1836,10,FALSE)</f>
        <v>010-5424-9766</v>
      </c>
      <c r="T19" s="190" t="str">
        <f>VLOOKUP(I19,'사업장현황(25하)'!$A$2:$T$1836,12,FALSE)</f>
        <v>ksjs1108@nate.com</v>
      </c>
      <c r="U19" s="219"/>
      <c r="V19" s="219" t="str">
        <f>VLOOKUP(I19,'25하-대전160'!$J$3:$AW$1562,14,FALSE)</f>
        <v>배윤민</v>
      </c>
      <c r="W19" s="219" t="s">
        <v>6115</v>
      </c>
      <c r="X19" s="179" t="str">
        <f>VLOOKUP(I19,'사업장현황(25하)'!$A$2:$T$1836,11,FALSE)</f>
        <v>cns5600@bill36524.com</v>
      </c>
      <c r="Y19" s="219">
        <v>45862</v>
      </c>
      <c r="Z19" s="180">
        <v>200000</v>
      </c>
      <c r="AA19" s="180">
        <v>400000</v>
      </c>
      <c r="AB19" s="180"/>
      <c r="AC19" s="180">
        <f t="shared" si="1"/>
        <v>600000</v>
      </c>
      <c r="AD19" s="219">
        <v>45887</v>
      </c>
      <c r="AE19" s="180">
        <v>200000</v>
      </c>
      <c r="AF19" s="219">
        <v>45919</v>
      </c>
      <c r="AG19" s="180">
        <v>400000</v>
      </c>
      <c r="AH19" s="299">
        <f t="shared" si="0"/>
        <v>600000</v>
      </c>
      <c r="AI19" s="290"/>
      <c r="AJ19" s="185"/>
      <c r="CE19" s="187"/>
      <c r="CU19" s="188"/>
    </row>
    <row r="20" spans="1:99" s="186" customFormat="1" ht="24.95" customHeight="1">
      <c r="A20" s="196">
        <v>17</v>
      </c>
      <c r="B20" s="196"/>
      <c r="C20" s="196"/>
      <c r="D20" s="219">
        <v>45861</v>
      </c>
      <c r="E20" s="219" t="str">
        <f>HLOOKUP(WEEKDAY(D20,2),data!$A$1:$G$2,2)</f>
        <v>(수)</v>
      </c>
      <c r="F20" s="196"/>
      <c r="G20" s="196"/>
      <c r="H20" s="196"/>
      <c r="I20" s="152" t="s">
        <v>192</v>
      </c>
      <c r="J20" s="196">
        <f>VLOOKUP(I20,'25하-대전160'!$J$3:$AW$1562,2,FALSE)</f>
        <v>5</v>
      </c>
      <c r="K20" s="289">
        <f>VLOOKUP(I20,'사업장현황(25하)'!$A$2:$T$1836,13,FALSE)</f>
        <v>3141420824</v>
      </c>
      <c r="L20" s="316" t="str">
        <f>VLOOKUP(I20,'사업장현황(25하)'!$A$2:$T$1836,14,FALSE)</f>
        <v>31414208240</v>
      </c>
      <c r="M20" s="190" t="str">
        <f>VLOOKUP(I20,'사업장현황(25하)'!$A$2:$T$1836,2,FALSE)</f>
        <v>정형기</v>
      </c>
      <c r="N20" s="190" t="str">
        <f>VLOOKUP(I20,'사업장현황(25하)'!$A$2:$T$1836,4,FALSE)</f>
        <v>대전광역시 대덕구 대화로 24 (대화동)</v>
      </c>
      <c r="O20" s="196" t="str">
        <f>VLOOKUP(I20,'사업장현황(25하)'!$A$2:$T$1836,6,FALSE)</f>
        <v>042-627-6100</v>
      </c>
      <c r="P20" s="196" t="str">
        <f>VLOOKUP(I20,'사업장현황(25하)'!$A$2:$T$1836,7,FALSE)</f>
        <v>042-627-6101</v>
      </c>
      <c r="Q20" s="196" t="str">
        <f>VLOOKUP(I20,'사업장현황(25하)'!$A$2:$T$1836,8,FALSE)</f>
        <v>한성수</v>
      </c>
      <c r="R20" s="196" t="str">
        <f>VLOOKUP(I20,'사업장현황(25하)'!$A$2:$T$1836,9,FALSE)</f>
        <v>부장</v>
      </c>
      <c r="S20" s="196" t="str">
        <f>VLOOKUP(I20,'사업장현황(25하)'!$A$2:$T$1836,10,FALSE)</f>
        <v>010-2967-1900</v>
      </c>
      <c r="T20" s="190" t="str">
        <f>VLOOKUP(I20,'사업장현황(25하)'!$A$2:$T$1836,12,FALSE)</f>
        <v>jhg1128@hanmail.net</v>
      </c>
      <c r="U20" s="219" t="str">
        <f>VLOOKUP(I20,'25하-대전160'!$J$3:$AW$1562,13,FALSE)</f>
        <v>8월 20일</v>
      </c>
      <c r="V20" s="219" t="str">
        <f>VLOOKUP(I20,'25하-대전160'!$J$3:$AW$1562,14,FALSE)</f>
        <v>배윤민</v>
      </c>
      <c r="W20" s="219" t="s">
        <v>6472</v>
      </c>
      <c r="X20" s="179" t="str">
        <f>VLOOKUP(I20,'사업장현황(25하)'!$A$2:$T$1836,11,FALSE)</f>
        <v>jhg1128@hanmail.net</v>
      </c>
      <c r="Y20" s="219">
        <v>45862</v>
      </c>
      <c r="Z20" s="180">
        <v>200000</v>
      </c>
      <c r="AA20" s="180">
        <v>400000</v>
      </c>
      <c r="AB20" s="180"/>
      <c r="AC20" s="180">
        <f t="shared" si="1"/>
        <v>600000</v>
      </c>
      <c r="AD20" s="219">
        <v>45894</v>
      </c>
      <c r="AE20" s="180">
        <v>200000</v>
      </c>
      <c r="AF20" s="219">
        <v>45919</v>
      </c>
      <c r="AG20" s="180">
        <v>400000</v>
      </c>
      <c r="AH20" s="299">
        <f t="shared" si="0"/>
        <v>600000</v>
      </c>
      <c r="AI20" s="290"/>
      <c r="AJ20" s="185"/>
      <c r="CE20" s="187"/>
      <c r="CU20" s="188"/>
    </row>
    <row r="21" spans="1:99" s="158" customFormat="1" ht="24.95" customHeight="1">
      <c r="A21" s="196">
        <v>18</v>
      </c>
      <c r="B21" s="196"/>
      <c r="C21" s="196"/>
      <c r="D21" s="219">
        <v>45861</v>
      </c>
      <c r="E21" s="219" t="str">
        <f>HLOOKUP(WEEKDAY(D21,2),data!$A$1:$G$2,2)</f>
        <v>(수)</v>
      </c>
      <c r="F21" s="196"/>
      <c r="G21" s="196"/>
      <c r="H21" s="196"/>
      <c r="I21" s="152" t="s">
        <v>1080</v>
      </c>
      <c r="J21" s="196">
        <f>VLOOKUP(I21,'25하-대전160'!$J$3:$AW$1562,2,FALSE)</f>
        <v>9</v>
      </c>
      <c r="K21" s="289">
        <f>VLOOKUP(I21,'사업장현황(25하)'!$A$2:$T$1836,13,FALSE)</f>
        <v>3060321618</v>
      </c>
      <c r="L21" s="316" t="str">
        <f>VLOOKUP(I21,'사업장현황(25하)'!$A$2:$T$1836,14,FALSE)</f>
        <v>30603216180</v>
      </c>
      <c r="M21" s="190" t="str">
        <f>VLOOKUP(I21,'사업장현황(25하)'!$A$2:$T$1836,2,FALSE)</f>
        <v>박흥기</v>
      </c>
      <c r="N21" s="190" t="str">
        <f>VLOOKUP(I21,'사업장현황(25하)'!$A$2:$T$1836,4,FALSE)</f>
        <v>대전광역시 대덕구 대화로119번길 17 (대화동)</v>
      </c>
      <c r="O21" s="196" t="str">
        <f>VLOOKUP(I21,'사업장현황(25하)'!$A$2:$T$1836,6,FALSE)</f>
        <v>042-633-7778</v>
      </c>
      <c r="P21" s="196" t="str">
        <f>VLOOKUP(I21,'사업장현황(25하)'!$A$2:$T$1836,7,FALSE)</f>
        <v>0505-116-3123</v>
      </c>
      <c r="Q21" s="196" t="str">
        <f>VLOOKUP(I21,'사업장현황(25하)'!$A$2:$T$1836,8,FALSE)</f>
        <v>박흥기</v>
      </c>
      <c r="R21" s="196" t="str">
        <f>VLOOKUP(I21,'사업장현황(25하)'!$A$2:$T$1836,9,FALSE)</f>
        <v>대표</v>
      </c>
      <c r="S21" s="196" t="str">
        <f>VLOOKUP(I21,'사업장현황(25하)'!$A$2:$T$1836,10,FALSE)</f>
        <v>010-3118-9678</v>
      </c>
      <c r="T21" s="190" t="str">
        <f>VLOOKUP(I21,'사업장현황(25하)'!$A$2:$T$1836,12,FALSE)</f>
        <v>yhr2100@daum.net</v>
      </c>
      <c r="U21" s="219" t="str">
        <f>VLOOKUP(I21,'25하-대전160'!$J$3:$AW$1562,13,FALSE)</f>
        <v>8월 20일</v>
      </c>
      <c r="V21" s="219" t="str">
        <f>VLOOKUP(I21,'25하-대전160'!$J$3:$AW$1562,14,FALSE)</f>
        <v>배윤민</v>
      </c>
      <c r="W21" s="219" t="s">
        <v>7223</v>
      </c>
      <c r="X21" s="179" t="str">
        <f>VLOOKUP(I21,'사업장현황(25하)'!$A$2:$T$1836,11,FALSE)</f>
        <v>yhr2100@daum.net</v>
      </c>
      <c r="Y21" s="219">
        <v>45862</v>
      </c>
      <c r="Z21" s="180">
        <v>200000</v>
      </c>
      <c r="AA21" s="180">
        <v>400000</v>
      </c>
      <c r="AB21" s="180"/>
      <c r="AC21" s="180">
        <f t="shared" si="1"/>
        <v>600000</v>
      </c>
      <c r="AD21" s="219">
        <v>45894</v>
      </c>
      <c r="AE21" s="180">
        <v>200000</v>
      </c>
      <c r="AF21" s="219">
        <v>45919</v>
      </c>
      <c r="AG21" s="180">
        <v>400000</v>
      </c>
      <c r="AH21" s="299">
        <f t="shared" si="0"/>
        <v>600000</v>
      </c>
      <c r="AI21" s="290"/>
      <c r="AJ21" s="157"/>
    </row>
    <row r="22" spans="1:99" s="158" customFormat="1" ht="24.95" customHeight="1">
      <c r="A22" s="196">
        <v>19</v>
      </c>
      <c r="B22" s="196"/>
      <c r="C22" s="196"/>
      <c r="D22" s="219">
        <v>45862</v>
      </c>
      <c r="E22" s="219" t="str">
        <f>HLOOKUP(WEEKDAY(D22,2),data!$A$1:$G$2,2)</f>
        <v>(목)</v>
      </c>
      <c r="F22" s="196"/>
      <c r="G22" s="196"/>
      <c r="H22" s="196"/>
      <c r="I22" s="152" t="s">
        <v>95</v>
      </c>
      <c r="J22" s="196">
        <f>VLOOKUP(I22,'25하-대전160'!$J$3:$AW$1562,2,FALSE)</f>
        <v>4</v>
      </c>
      <c r="K22" s="289">
        <f>VLOOKUP(I22,'사업장현황(25하)'!$A$2:$T$1836,13,FALSE)</f>
        <v>3180150543</v>
      </c>
      <c r="L22" s="316" t="str">
        <f>VLOOKUP(I22,'사업장현황(25하)'!$A$2:$T$1836,14,FALSE)</f>
        <v>31801505430</v>
      </c>
      <c r="M22" s="190" t="str">
        <f>VLOOKUP(I22,'사업장현황(25하)'!$A$2:$T$1836,2,FALSE)</f>
        <v>석용길</v>
      </c>
      <c r="N22" s="190" t="str">
        <f>VLOOKUP(I22,'사업장현황(25하)'!$A$2:$T$1836,4,FALSE)</f>
        <v>대전광역시 대덕구 산업단지로87번길 21 (신일동)</v>
      </c>
      <c r="O22" s="196" t="str">
        <f>VLOOKUP(I22,'사업장현황(25하)'!$A$2:$T$1836,6,FALSE)</f>
        <v>042-623-2771</v>
      </c>
      <c r="P22" s="196" t="str">
        <f>VLOOKUP(I22,'사업장현황(25하)'!$A$2:$T$1836,7,FALSE)</f>
        <v>042-935-2771</v>
      </c>
      <c r="Q22" s="196" t="str">
        <f>VLOOKUP(I22,'사업장현황(25하)'!$A$2:$T$1836,8,FALSE)</f>
        <v>석용길</v>
      </c>
      <c r="R22" s="196" t="str">
        <f>VLOOKUP(I22,'사업장현황(25하)'!$A$2:$T$1836,9,FALSE)</f>
        <v>대표</v>
      </c>
      <c r="S22" s="196" t="str">
        <f>VLOOKUP(I22,'사업장현황(25하)'!$A$2:$T$1836,10,FALSE)</f>
        <v>010-9447-2772</v>
      </c>
      <c r="T22" s="190" t="str">
        <f>VLOOKUP(I22,'사업장현황(25하)'!$A$2:$T$1836,12,FALSE)</f>
        <v>보고서 이메일전송 원하지 않음</v>
      </c>
      <c r="U22" s="219" t="s">
        <v>3948</v>
      </c>
      <c r="V22" s="219" t="s">
        <v>3949</v>
      </c>
      <c r="W22" s="219" t="s">
        <v>5562</v>
      </c>
      <c r="X22" s="179" t="str">
        <f>VLOOKUP(I22,'사업장현황(25하)'!$A$2:$T$1836,11,FALSE)</f>
        <v>load2772@hometax.go.kr</v>
      </c>
      <c r="Y22" s="219">
        <v>45863</v>
      </c>
      <c r="Z22" s="180">
        <v>200000</v>
      </c>
      <c r="AA22" s="180">
        <v>400000</v>
      </c>
      <c r="AB22" s="180"/>
      <c r="AC22" s="180">
        <f t="shared" si="1"/>
        <v>600000</v>
      </c>
      <c r="AD22" s="219">
        <v>45873</v>
      </c>
      <c r="AE22" s="180">
        <v>200000</v>
      </c>
      <c r="AF22" s="219">
        <v>45919</v>
      </c>
      <c r="AG22" s="180">
        <v>400000</v>
      </c>
      <c r="AH22" s="299">
        <f t="shared" si="0"/>
        <v>600000</v>
      </c>
      <c r="AI22" s="290"/>
      <c r="AJ22" s="157"/>
    </row>
    <row r="23" spans="1:99" s="158" customFormat="1" ht="24.95" customHeight="1">
      <c r="A23" s="196">
        <v>20</v>
      </c>
      <c r="B23" s="196"/>
      <c r="C23" s="196"/>
      <c r="D23" s="219">
        <v>45862</v>
      </c>
      <c r="E23" s="219" t="str">
        <f>HLOOKUP(WEEKDAY(D23,2),data!$A$1:$G$2,2)</f>
        <v>(목)</v>
      </c>
      <c r="F23" s="196"/>
      <c r="G23" s="196"/>
      <c r="H23" s="196"/>
      <c r="I23" s="152" t="s">
        <v>1722</v>
      </c>
      <c r="J23" s="196">
        <f>VLOOKUP(I23,'25하-대전160'!$J$3:$AW$1562,2,FALSE)</f>
        <v>3</v>
      </c>
      <c r="K23" s="289">
        <f>VLOOKUP(I23,'사업장현황(25하)'!$A$2:$T$1836,13,FALSE)</f>
        <v>3142472092</v>
      </c>
      <c r="L23" s="316" t="str">
        <f>VLOOKUP(I23,'사업장현황(25하)'!$A$2:$T$1836,14,FALSE)</f>
        <v>31424720920</v>
      </c>
      <c r="M23" s="190" t="str">
        <f>VLOOKUP(I23,'사업장현황(25하)'!$A$2:$T$1836,2,FALSE)</f>
        <v>최내수</v>
      </c>
      <c r="N23" s="190" t="str">
        <f>VLOOKUP(I23,'사업장현황(25하)'!$A$2:$T$1836,4,FALSE)</f>
        <v>대전광역시 대덕구 산업단지로87번길 21 (신일동)</v>
      </c>
      <c r="O23" s="196" t="str">
        <f>VLOOKUP(I23,'사업장현황(25하)'!$A$2:$T$1836,6,FALSE)</f>
        <v>042-931-0014</v>
      </c>
      <c r="P23" s="196" t="str">
        <f>VLOOKUP(I23,'사업장현황(25하)'!$A$2:$T$1836,7,FALSE)</f>
        <v>042-934-0054</v>
      </c>
      <c r="Q23" s="196" t="str">
        <f>VLOOKUP(I23,'사업장현황(25하)'!$A$2:$T$1836,8,FALSE)</f>
        <v>최내수</v>
      </c>
      <c r="R23" s="196" t="str">
        <f>VLOOKUP(I23,'사업장현황(25하)'!$A$2:$T$1836,9,FALSE)</f>
        <v>대표</v>
      </c>
      <c r="S23" s="196" t="str">
        <f>VLOOKUP(I23,'사업장현황(25하)'!$A$2:$T$1836,10,FALSE)</f>
        <v>010-4433-5254</v>
      </c>
      <c r="T23" s="190" t="str">
        <f>VLOOKUP(I23,'사업장현황(25하)'!$A$2:$T$1836,12,FALSE)</f>
        <v>doek0014@daum.net</v>
      </c>
      <c r="U23" s="219" t="s">
        <v>3948</v>
      </c>
      <c r="V23" s="219" t="s">
        <v>3949</v>
      </c>
      <c r="W23" s="219" t="s">
        <v>5850</v>
      </c>
      <c r="X23" s="179" t="str">
        <f>VLOOKUP(I23,'사업장현황(25하)'!$A$2:$T$1836,11,FALSE)</f>
        <v>ds0014@bill36524.com</v>
      </c>
      <c r="Y23" s="219">
        <v>45863</v>
      </c>
      <c r="Z23" s="180">
        <v>200000</v>
      </c>
      <c r="AA23" s="180">
        <v>400000</v>
      </c>
      <c r="AB23" s="180"/>
      <c r="AC23" s="180">
        <f t="shared" si="1"/>
        <v>600000</v>
      </c>
      <c r="AD23" s="219">
        <v>45868</v>
      </c>
      <c r="AE23" s="180">
        <v>200000</v>
      </c>
      <c r="AF23" s="219">
        <v>45919</v>
      </c>
      <c r="AG23" s="180">
        <v>400000</v>
      </c>
      <c r="AH23" s="299">
        <f t="shared" si="0"/>
        <v>600000</v>
      </c>
      <c r="AI23" s="290"/>
      <c r="AJ23" s="157"/>
    </row>
    <row r="24" spans="1:99" s="158" customFormat="1" ht="24.95" customHeight="1">
      <c r="A24" s="196">
        <v>21</v>
      </c>
      <c r="B24" s="196"/>
      <c r="C24" s="196"/>
      <c r="D24" s="219">
        <v>45862</v>
      </c>
      <c r="E24" s="219" t="str">
        <f>HLOOKUP(WEEKDAY(D24,2),data!$A$1:$G$2,2)</f>
        <v>(목)</v>
      </c>
      <c r="F24" s="196"/>
      <c r="G24" s="196"/>
      <c r="H24" s="196"/>
      <c r="I24" s="152" t="s">
        <v>1719</v>
      </c>
      <c r="J24" s="196">
        <f>VLOOKUP(I24,'25하-대전160'!$J$3:$AW$1562,2,FALSE)</f>
        <v>14</v>
      </c>
      <c r="K24" s="289">
        <f>VLOOKUP(I24,'사업장현황(25하)'!$A$2:$T$1836,13,FALSE)</f>
        <v>3058137925</v>
      </c>
      <c r="L24" s="316" t="str">
        <f>VLOOKUP(I24,'사업장현황(25하)'!$A$2:$T$1836,14,FALSE)</f>
        <v>30581379250</v>
      </c>
      <c r="M24" s="190" t="str">
        <f>VLOOKUP(I24,'사업장현황(25하)'!$A$2:$T$1836,2,FALSE)</f>
        <v>남정현</v>
      </c>
      <c r="N24" s="190" t="str">
        <f>VLOOKUP(I24,'사업장현황(25하)'!$A$2:$T$1836,4,FALSE)</f>
        <v>대전광역시 대덕구 신일동로33번길 85 (신일동)</v>
      </c>
      <c r="O24" s="196" t="str">
        <f>VLOOKUP(I24,'사업장현황(25하)'!$A$2:$T$1836,6,FALSE)</f>
        <v>042-936-7777</v>
      </c>
      <c r="P24" s="196" t="str">
        <f>VLOOKUP(I24,'사업장현황(25하)'!$A$2:$T$1836,7,FALSE)</f>
        <v>042-936-7704</v>
      </c>
      <c r="Q24" s="196" t="str">
        <f>VLOOKUP(I24,'사업장현황(25하)'!$A$2:$T$1836,8,FALSE)</f>
        <v>남화수</v>
      </c>
      <c r="R24" s="196" t="str">
        <f>VLOOKUP(I24,'사업장현황(25하)'!$A$2:$T$1836,9,FALSE)</f>
        <v>서비스팀장</v>
      </c>
      <c r="S24" s="196" t="str">
        <f>VLOOKUP(I24,'사업장현황(25하)'!$A$2:$T$1836,10,FALSE)</f>
        <v>010-6410-4269</v>
      </c>
      <c r="T24" s="190" t="str">
        <f>VLOOKUP(I24,'사업장현황(25하)'!$A$2:$T$1836,12,FALSE)</f>
        <v>forkland@hanmail.net</v>
      </c>
      <c r="U24" s="219" t="s">
        <v>3948</v>
      </c>
      <c r="V24" s="219" t="s">
        <v>3949</v>
      </c>
      <c r="W24" s="219" t="s">
        <v>5957</v>
      </c>
      <c r="X24" s="179" t="str">
        <f>VLOOKUP(I24,'사업장현황(25하)'!$A$2:$T$1836,11,FALSE)</f>
        <v>forkland@hanmail.net</v>
      </c>
      <c r="Y24" s="219">
        <v>45863</v>
      </c>
      <c r="Z24" s="180">
        <v>200000</v>
      </c>
      <c r="AA24" s="180">
        <v>400000</v>
      </c>
      <c r="AB24" s="180"/>
      <c r="AC24" s="180">
        <f t="shared" si="1"/>
        <v>600000</v>
      </c>
      <c r="AD24" s="219">
        <v>45880</v>
      </c>
      <c r="AE24" s="180">
        <v>200000</v>
      </c>
      <c r="AF24" s="219">
        <v>45919</v>
      </c>
      <c r="AG24" s="180">
        <v>400000</v>
      </c>
      <c r="AH24" s="299">
        <f t="shared" si="0"/>
        <v>600000</v>
      </c>
      <c r="AI24" s="290"/>
      <c r="AJ24" s="157"/>
    </row>
    <row r="25" spans="1:99" s="158" customFormat="1" ht="24.95" customHeight="1">
      <c r="A25" s="196">
        <v>22</v>
      </c>
      <c r="B25" s="196"/>
      <c r="C25" s="196"/>
      <c r="D25" s="219">
        <v>45862</v>
      </c>
      <c r="E25" s="219" t="str">
        <f>HLOOKUP(WEEKDAY(D25,2),data!$A$1:$G$2,2)</f>
        <v>(목)</v>
      </c>
      <c r="F25" s="196"/>
      <c r="G25" s="196"/>
      <c r="H25" s="196"/>
      <c r="I25" s="152" t="s">
        <v>3798</v>
      </c>
      <c r="J25" s="196">
        <f>VLOOKUP(I25,'25하-대전160'!$J$3:$AW$1562,2,FALSE)</f>
        <v>17</v>
      </c>
      <c r="K25" s="289">
        <f>VLOOKUP(I25,'사업장현황(25하)'!$A$2:$T$1836,13,FALSE)</f>
        <v>5248701151</v>
      </c>
      <c r="L25" s="316" t="str">
        <f>VLOOKUP(I25,'사업장현황(25하)'!$A$2:$T$1836,14,FALSE)</f>
        <v>52487011510</v>
      </c>
      <c r="M25" s="190" t="str">
        <f>VLOOKUP(I25,'사업장현황(25하)'!$A$2:$T$1836,2,FALSE)</f>
        <v>김희동</v>
      </c>
      <c r="N25" s="190" t="str">
        <f>VLOOKUP(I25,'사업장현황(25하)'!$A$2:$T$1836,4,FALSE)</f>
        <v>대전광역시 유성구 계백로 937 (원내동)</v>
      </c>
      <c r="O25" s="196" t="str">
        <f>VLOOKUP(I25,'사업장현황(25하)'!$A$2:$T$1836,6,FALSE)</f>
        <v>042-544-2222</v>
      </c>
      <c r="P25" s="196" t="str">
        <f>VLOOKUP(I25,'사업장현황(25하)'!$A$2:$T$1836,7,FALSE)</f>
        <v>042-544-4041</v>
      </c>
      <c r="Q25" s="196" t="str">
        <f>VLOOKUP(I25,'사업장현황(25하)'!$A$2:$T$1836,8,FALSE)</f>
        <v>윤숙</v>
      </c>
      <c r="R25" s="196">
        <f>VLOOKUP(I25,'사업장현황(25하)'!$A$2:$T$1836,9,FALSE)</f>
        <v>0</v>
      </c>
      <c r="S25" s="196" t="str">
        <f>VLOOKUP(I25,'사업장현황(25하)'!$A$2:$T$1836,10,FALSE)</f>
        <v>010-9420-4100</v>
      </c>
      <c r="T25" s="190" t="str">
        <f>VLOOKUP(I25,'사업장현황(25하)'!$A$2:$T$1836,12,FALSE)</f>
        <v>보고서 이메일전송 원하지 않음</v>
      </c>
      <c r="U25" s="219">
        <f>VLOOKUP(I25,'25하-대전160'!$J$3:$AW$1562,13,FALSE)</f>
        <v>45890</v>
      </c>
      <c r="V25" s="219" t="str">
        <f>VLOOKUP(I25,'25하-대전160'!$J$3:$AW$1562,14,FALSE)</f>
        <v>배윤민</v>
      </c>
      <c r="W25" s="219" t="s">
        <v>5117</v>
      </c>
      <c r="X25" s="179" t="str">
        <f>VLOOKUP(I25,'사업장현황(25하)'!$A$2:$T$1836,11,FALSE)</f>
        <v>8800sun@hometax.go.kr</v>
      </c>
      <c r="Y25" s="219">
        <v>45863</v>
      </c>
      <c r="Z25" s="180">
        <v>200000</v>
      </c>
      <c r="AA25" s="180">
        <v>400000</v>
      </c>
      <c r="AB25" s="180"/>
      <c r="AC25" s="180">
        <f t="shared" si="1"/>
        <v>600000</v>
      </c>
      <c r="AD25" s="219">
        <v>45880</v>
      </c>
      <c r="AE25" s="180">
        <v>200000</v>
      </c>
      <c r="AF25" s="219">
        <v>45919</v>
      </c>
      <c r="AG25" s="180">
        <v>400000</v>
      </c>
      <c r="AH25" s="299">
        <f t="shared" si="0"/>
        <v>600000</v>
      </c>
      <c r="AI25" s="290"/>
      <c r="AJ25" s="157"/>
    </row>
    <row r="26" spans="1:99" s="158" customFormat="1" ht="24.95" customHeight="1">
      <c r="A26" s="196">
        <v>23</v>
      </c>
      <c r="B26" s="196"/>
      <c r="C26" s="196"/>
      <c r="D26" s="219">
        <v>45862</v>
      </c>
      <c r="E26" s="219" t="str">
        <f>HLOOKUP(WEEKDAY(D26,2),data!$A$1:$G$2,2)</f>
        <v>(목)</v>
      </c>
      <c r="F26" s="196"/>
      <c r="G26" s="196"/>
      <c r="H26" s="196"/>
      <c r="I26" s="190" t="s">
        <v>3799</v>
      </c>
      <c r="J26" s="196">
        <f>VLOOKUP(I26,'25하-대전160'!$J$3:$AW$1562,2,FALSE)</f>
        <v>18</v>
      </c>
      <c r="K26" s="289">
        <f>VLOOKUP(I26,'사업장현황(25하)'!$A$2:$T$1836,13,FALSE)</f>
        <v>3148622265</v>
      </c>
      <c r="L26" s="316" t="str">
        <f>VLOOKUP(I26,'사업장현황(25하)'!$A$2:$T$1836,14,FALSE)</f>
        <v>91405986771</v>
      </c>
      <c r="M26" s="190" t="str">
        <f>VLOOKUP(I26,'사업장현황(25하)'!$A$2:$T$1836,2,FALSE)</f>
        <v>박성권</v>
      </c>
      <c r="N26" s="190" t="str">
        <f>VLOOKUP(I26,'사업장현황(25하)'!$A$2:$T$1836,4,FALSE)</f>
        <v>대전광역시 유성구 계백로 963 (원내동)</v>
      </c>
      <c r="O26" s="196" t="str">
        <f>VLOOKUP(I26,'사업장현황(25하)'!$A$2:$T$1836,6,FALSE)</f>
        <v>042-545-7181</v>
      </c>
      <c r="P26" s="196" t="str">
        <f>VLOOKUP(I26,'사업장현황(25하)'!$A$2:$T$1836,7,FALSE)</f>
        <v>042-545-7184</v>
      </c>
      <c r="Q26" s="196" t="str">
        <f>VLOOKUP(I26,'사업장현황(25하)'!$A$2:$T$1836,8,FALSE)</f>
        <v>공수연</v>
      </c>
      <c r="R26" s="196" t="str">
        <f>VLOOKUP(I26,'사업장현황(25하)'!$A$2:$T$1836,9,FALSE)</f>
        <v>공장장</v>
      </c>
      <c r="S26" s="196" t="str">
        <f>VLOOKUP(I26,'사업장현황(25하)'!$A$2:$T$1836,10,FALSE)</f>
        <v>010-4878-0003</v>
      </c>
      <c r="T26" s="190" t="str">
        <f>VLOOKUP(I26,'사업장현황(25하)'!$A$2:$T$1836,12,FALSE)</f>
        <v>kch10045@naver.com</v>
      </c>
      <c r="U26" s="219">
        <f>VLOOKUP(I26,'25하-대전160'!$J$3:$AW$1562,13,FALSE)</f>
        <v>45890</v>
      </c>
      <c r="V26" s="219" t="str">
        <f>VLOOKUP(I26,'25하-대전160'!$J$3:$AW$1562,14,FALSE)</f>
        <v>배윤민</v>
      </c>
      <c r="W26" s="219" t="s">
        <v>5264</v>
      </c>
      <c r="X26" s="179" t="str">
        <f>VLOOKUP(I26,'사업장현황(25하)'!$A$2:$T$1836,11,FALSE)</f>
        <v>sdj7184@hometax.go.kr</v>
      </c>
      <c r="Y26" s="219">
        <v>45863</v>
      </c>
      <c r="Z26" s="180">
        <v>200000</v>
      </c>
      <c r="AA26" s="180">
        <v>400000</v>
      </c>
      <c r="AB26" s="180"/>
      <c r="AC26" s="180">
        <f t="shared" si="1"/>
        <v>600000</v>
      </c>
      <c r="AD26" s="219">
        <v>45988</v>
      </c>
      <c r="AE26" s="180">
        <v>200000</v>
      </c>
      <c r="AF26" s="219">
        <v>45919</v>
      </c>
      <c r="AG26" s="180">
        <v>400000</v>
      </c>
      <c r="AH26" s="299">
        <f t="shared" si="0"/>
        <v>600000</v>
      </c>
      <c r="AI26" s="290"/>
      <c r="AJ26" s="157"/>
    </row>
    <row r="27" spans="1:99" s="158" customFormat="1" ht="24.95" customHeight="1">
      <c r="A27" s="196">
        <v>24</v>
      </c>
      <c r="B27" s="196"/>
      <c r="C27" s="196"/>
      <c r="D27" s="219">
        <v>45862</v>
      </c>
      <c r="E27" s="219" t="str">
        <f>HLOOKUP(WEEKDAY(D27,2),data!$A$1:$G$2,2)</f>
        <v>(목)</v>
      </c>
      <c r="F27" s="196"/>
      <c r="G27" s="196"/>
      <c r="H27" s="196"/>
      <c r="I27" s="152" t="s">
        <v>1317</v>
      </c>
      <c r="J27" s="196">
        <f>VLOOKUP(I27,'25하-대전160'!$J$3:$AW$1562,2,FALSE)</f>
        <v>22</v>
      </c>
      <c r="K27" s="289">
        <f>VLOOKUP(I27,'사업장현황(25하)'!$A$2:$T$1836,13,FALSE)</f>
        <v>3141227371</v>
      </c>
      <c r="L27" s="316" t="str">
        <f>VLOOKUP(I27,'사업장현황(25하)'!$A$2:$T$1836,14,FALSE)</f>
        <v>31412273710</v>
      </c>
      <c r="M27" s="190" t="str">
        <f>VLOOKUP(I27,'사업장현황(25하)'!$A$2:$T$1836,2,FALSE)</f>
        <v>김형호</v>
      </c>
      <c r="N27" s="190" t="str">
        <f>VLOOKUP(I27,'사업장현황(25하)'!$A$2:$T$1836,4,FALSE)</f>
        <v>대전광역시 유성구 계백로 919 (원내동)</v>
      </c>
      <c r="O27" s="196" t="str">
        <f>VLOOKUP(I27,'사업장현황(25하)'!$A$2:$T$1836,6,FALSE)</f>
        <v>042-545-8800</v>
      </c>
      <c r="P27" s="196" t="str">
        <f>VLOOKUP(I27,'사업장현황(25하)'!$A$2:$T$1836,7,FALSE)</f>
        <v>042-545-2247</v>
      </c>
      <c r="Q27" s="196" t="str">
        <f>VLOOKUP(I27,'사업장현황(25하)'!$A$2:$T$1836,8,FALSE)</f>
        <v>최희주</v>
      </c>
      <c r="R27" s="196" t="str">
        <f>VLOOKUP(I27,'사업장현황(25하)'!$A$2:$T$1836,9,FALSE)</f>
        <v>부장</v>
      </c>
      <c r="S27" s="196" t="str">
        <f>VLOOKUP(I27,'사업장현황(25하)'!$A$2:$T$1836,10,FALSE)</f>
        <v>010-7464-2672</v>
      </c>
      <c r="T27" s="190" t="str">
        <f>VLOOKUP(I27,'사업장현황(25하)'!$A$2:$T$1836,12,FALSE)</f>
        <v>ujs0042@hanmail.net</v>
      </c>
      <c r="U27" s="219">
        <f>VLOOKUP(I27,'25하-대전160'!$J$3:$AW$1562,13,FALSE)</f>
        <v>45890</v>
      </c>
      <c r="V27" s="219" t="str">
        <f>VLOOKUP(I27,'25하-대전160'!$J$3:$AW$1562,14,FALSE)</f>
        <v>배윤민</v>
      </c>
      <c r="W27" s="219" t="s">
        <v>6508</v>
      </c>
      <c r="X27" s="179" t="str">
        <f>VLOOKUP(I27,'사업장현황(25하)'!$A$2:$T$1836,11,FALSE)</f>
        <v>3141227371@bestbill.co.kr</v>
      </c>
      <c r="Y27" s="219">
        <v>45863</v>
      </c>
      <c r="Z27" s="180">
        <v>350000</v>
      </c>
      <c r="AA27" s="180">
        <v>400000</v>
      </c>
      <c r="AB27" s="180"/>
      <c r="AC27" s="180">
        <f t="shared" si="1"/>
        <v>750000</v>
      </c>
      <c r="AD27" s="219">
        <v>45869</v>
      </c>
      <c r="AE27" s="180">
        <v>350000</v>
      </c>
      <c r="AF27" s="219">
        <v>45919</v>
      </c>
      <c r="AG27" s="180">
        <v>400000</v>
      </c>
      <c r="AH27" s="299">
        <f t="shared" si="0"/>
        <v>750000</v>
      </c>
      <c r="AI27" s="290"/>
      <c r="AJ27" s="157"/>
    </row>
    <row r="28" spans="1:99" s="158" customFormat="1" ht="24.95" customHeight="1">
      <c r="A28" s="196">
        <v>25</v>
      </c>
      <c r="B28" s="196"/>
      <c r="C28" s="196"/>
      <c r="D28" s="219">
        <v>45863</v>
      </c>
      <c r="E28" s="219" t="str">
        <f>HLOOKUP(WEEKDAY(D28,2),data!$A$1:$G$2,2)</f>
        <v>(금)</v>
      </c>
      <c r="F28" s="196"/>
      <c r="G28" s="196"/>
      <c r="H28" s="196"/>
      <c r="I28" s="152" t="s">
        <v>1055</v>
      </c>
      <c r="J28" s="196">
        <f>VLOOKUP(I28,'25하-대전160'!$J$3:$AW$1562,2,FALSE)</f>
        <v>8</v>
      </c>
      <c r="K28" s="289">
        <f>VLOOKUP(I28,'사업장현황(25하)'!$A$2:$T$1836,13,FALSE)</f>
        <v>3052481428</v>
      </c>
      <c r="L28" s="316" t="str">
        <f>VLOOKUP(I28,'사업장현황(25하)'!$A$2:$T$1836,14,FALSE)</f>
        <v>30524814280</v>
      </c>
      <c r="M28" s="190" t="str">
        <f>VLOOKUP(I28,'사업장현황(25하)'!$A$2:$T$1836,2,FALSE)</f>
        <v>김성환</v>
      </c>
      <c r="N28" s="190" t="str">
        <f>VLOOKUP(I28,'사업장현황(25하)'!$A$2:$T$1836,4,FALSE)</f>
        <v>대전광역시 대덕구 대화로52번안길 34 (대화동)</v>
      </c>
      <c r="O28" s="196" t="str">
        <f>VLOOKUP(I28,'사업장현황(25하)'!$A$2:$T$1836,6,FALSE)</f>
        <v>042-635-0051</v>
      </c>
      <c r="P28" s="196" t="str">
        <f>VLOOKUP(I28,'사업장현황(25하)'!$A$2:$T$1836,7,FALSE)</f>
        <v>042-635-0055</v>
      </c>
      <c r="Q28" s="196" t="str">
        <f>VLOOKUP(I28,'사업장현황(25하)'!$A$2:$T$1836,8,FALSE)</f>
        <v>이윤경</v>
      </c>
      <c r="R28" s="196" t="str">
        <f>VLOOKUP(I28,'사업장현황(25하)'!$A$2:$T$1836,9,FALSE)</f>
        <v>과장</v>
      </c>
      <c r="S28" s="196" t="str">
        <f>VLOOKUP(I28,'사업장현황(25하)'!$A$2:$T$1836,10,FALSE)</f>
        <v>010-9271-9308</v>
      </c>
      <c r="T28" s="190" t="str">
        <f>VLOOKUP(I28,'사업장현황(25하)'!$A$2:$T$1836,12,FALSE)</f>
        <v>khssi@daum.net</v>
      </c>
      <c r="U28" s="219">
        <f>VLOOKUP(I28,'25하-대전160'!$J$3:$AW$1562,13,FALSE)</f>
        <v>45890</v>
      </c>
      <c r="V28" s="219" t="str">
        <f>VLOOKUP(I28,'25하-대전160'!$J$3:$AW$1562,14,FALSE)</f>
        <v>강종구</v>
      </c>
      <c r="W28" s="219" t="s">
        <v>5823</v>
      </c>
      <c r="X28" s="179" t="str">
        <f>VLOOKUP(I28,'사업장현황(25하)'!$A$2:$T$1836,11,FALSE)</f>
        <v>khssi@daum.net</v>
      </c>
      <c r="Y28" s="219">
        <v>45866</v>
      </c>
      <c r="Z28" s="180">
        <v>200000</v>
      </c>
      <c r="AA28" s="180">
        <v>400000</v>
      </c>
      <c r="AB28" s="180"/>
      <c r="AC28" s="180">
        <f t="shared" si="1"/>
        <v>600000</v>
      </c>
      <c r="AD28" s="219">
        <v>45867</v>
      </c>
      <c r="AE28" s="180">
        <v>200000</v>
      </c>
      <c r="AF28" s="219">
        <v>45919</v>
      </c>
      <c r="AG28" s="180">
        <v>400000</v>
      </c>
      <c r="AH28" s="299">
        <f t="shared" si="0"/>
        <v>600000</v>
      </c>
      <c r="AI28" s="290"/>
      <c r="AJ28" s="157"/>
    </row>
    <row r="29" spans="1:99" s="158" customFormat="1" ht="24.95" customHeight="1">
      <c r="A29" s="196">
        <v>26</v>
      </c>
      <c r="B29" s="196"/>
      <c r="C29" s="196"/>
      <c r="D29" s="219">
        <v>45863</v>
      </c>
      <c r="E29" s="219" t="str">
        <f>HLOOKUP(WEEKDAY(D29,2),data!$A$1:$G$2,2)</f>
        <v>(금)</v>
      </c>
      <c r="F29" s="196"/>
      <c r="G29" s="196"/>
      <c r="H29" s="196"/>
      <c r="I29" s="152" t="s">
        <v>989</v>
      </c>
      <c r="J29" s="196">
        <f>VLOOKUP(I29,'25하-대전160'!$J$3:$AW$1562,2,FALSE)</f>
        <v>11</v>
      </c>
      <c r="K29" s="289">
        <f>VLOOKUP(I29,'사업장현황(25하)'!$A$2:$T$1836,13,FALSE)</f>
        <v>3052599003</v>
      </c>
      <c r="L29" s="316" t="str">
        <f>VLOOKUP(I29,'사업장현황(25하)'!$A$2:$T$1836,14,FALSE)</f>
        <v>30525990030</v>
      </c>
      <c r="M29" s="190" t="str">
        <f>VLOOKUP(I29,'사업장현황(25하)'!$A$2:$T$1836,2,FALSE)</f>
        <v>조경애</v>
      </c>
      <c r="N29" s="190" t="str">
        <f>VLOOKUP(I29,'사업장현황(25하)'!$A$2:$T$1836,4,FALSE)</f>
        <v>대전광역시 대덕구 대화로32번길 223 (대화동)</v>
      </c>
      <c r="O29" s="196" t="str">
        <f>VLOOKUP(I29,'사업장현황(25하)'!$A$2:$T$1836,6,FALSE)</f>
        <v>042-636-3530</v>
      </c>
      <c r="P29" s="196" t="str">
        <f>VLOOKUP(I29,'사업장현황(25하)'!$A$2:$T$1836,7,FALSE)</f>
        <v>042-625-3530</v>
      </c>
      <c r="Q29" s="196" t="str">
        <f>VLOOKUP(I29,'사업장현황(25하)'!$A$2:$T$1836,8,FALSE)</f>
        <v>박선홍</v>
      </c>
      <c r="R29" s="196" t="str">
        <f>VLOOKUP(I29,'사업장현황(25하)'!$A$2:$T$1836,9,FALSE)</f>
        <v>공장장</v>
      </c>
      <c r="S29" s="196" t="str">
        <f>VLOOKUP(I29,'사업장현황(25하)'!$A$2:$T$1836,10,FALSE)</f>
        <v>010-4412-4118</v>
      </c>
      <c r="T29" s="190" t="str">
        <f>VLOOKUP(I29,'사업장현황(25하)'!$A$2:$T$1836,12,FALSE)</f>
        <v>sjh353000@hanmail.net</v>
      </c>
      <c r="U29" s="219">
        <f>VLOOKUP(I29,'25하-대전160'!$J$3:$AW$1562,13,FALSE)</f>
        <v>45887</v>
      </c>
      <c r="V29" s="219" t="str">
        <f>VLOOKUP(I29,'25하-대전160'!$J$3:$AW$1562,14,FALSE)</f>
        <v>강종구</v>
      </c>
      <c r="W29" s="219" t="s">
        <v>6346</v>
      </c>
      <c r="X29" s="179" t="str">
        <f>VLOOKUP(I29,'사업장현황(25하)'!$A$2:$T$1836,11,FALSE)</f>
        <v>sjh353000@hanmail.net</v>
      </c>
      <c r="Y29" s="219">
        <v>45866</v>
      </c>
      <c r="Z29" s="180">
        <v>200000</v>
      </c>
      <c r="AA29" s="180">
        <v>400000</v>
      </c>
      <c r="AB29" s="180"/>
      <c r="AC29" s="180">
        <f t="shared" si="1"/>
        <v>600000</v>
      </c>
      <c r="AD29" s="219">
        <v>45961</v>
      </c>
      <c r="AE29" s="180">
        <v>200000</v>
      </c>
      <c r="AF29" s="219">
        <v>45919</v>
      </c>
      <c r="AG29" s="180">
        <v>400000</v>
      </c>
      <c r="AH29" s="299">
        <f t="shared" si="0"/>
        <v>600000</v>
      </c>
      <c r="AI29" s="290"/>
      <c r="AJ29" s="157"/>
    </row>
    <row r="30" spans="1:99" s="158" customFormat="1" ht="24.95" customHeight="1">
      <c r="A30" s="196">
        <v>27</v>
      </c>
      <c r="B30" s="196"/>
      <c r="C30" s="196"/>
      <c r="D30" s="219">
        <v>45863</v>
      </c>
      <c r="E30" s="219" t="str">
        <f>HLOOKUP(WEEKDAY(D30,2),data!$A$1:$G$2,2)</f>
        <v>(금)</v>
      </c>
      <c r="F30" s="196"/>
      <c r="G30" s="196"/>
      <c r="H30" s="196"/>
      <c r="I30" s="152" t="s">
        <v>984</v>
      </c>
      <c r="J30" s="196">
        <f>VLOOKUP(I30,'25하-대전160'!$J$3:$AW$1562,2,FALSE)</f>
        <v>11</v>
      </c>
      <c r="K30" s="289">
        <f>VLOOKUP(I30,'사업장현황(25하)'!$A$2:$T$1836,13,FALSE)</f>
        <v>7218800255</v>
      </c>
      <c r="L30" s="316" t="str">
        <f>VLOOKUP(I30,'사업장현황(25하)'!$A$2:$T$1836,14,FALSE)</f>
        <v>72188002550</v>
      </c>
      <c r="M30" s="190" t="str">
        <f>VLOOKUP(I30,'사업장현황(25하)'!$A$2:$T$1836,2,FALSE)</f>
        <v>이정열</v>
      </c>
      <c r="N30" s="190" t="str">
        <f>VLOOKUP(I30,'사업장현황(25하)'!$A$2:$T$1836,4,FALSE)</f>
        <v>대전광역시 대덕구 대화로32번길 217 (대화동)</v>
      </c>
      <c r="O30" s="196" t="str">
        <f>VLOOKUP(I30,'사업장현황(25하)'!$A$2:$T$1836,6,FALSE)</f>
        <v>042-633-1311</v>
      </c>
      <c r="P30" s="196" t="str">
        <f>VLOOKUP(I30,'사업장현황(25하)'!$A$2:$T$1836,7,FALSE)</f>
        <v>042-633-8484</v>
      </c>
      <c r="Q30" s="196" t="str">
        <f>VLOOKUP(I30,'사업장현황(25하)'!$A$2:$T$1836,8,FALSE)</f>
        <v>이상영</v>
      </c>
      <c r="R30" s="196" t="str">
        <f>VLOOKUP(I30,'사업장현황(25하)'!$A$2:$T$1836,9,FALSE)</f>
        <v>공장장</v>
      </c>
      <c r="S30" s="196" t="str">
        <f>VLOOKUP(I30,'사업장현황(25하)'!$A$2:$T$1836,10,FALSE)</f>
        <v>010-9553-2255</v>
      </c>
      <c r="T30" s="190" t="str">
        <f>VLOOKUP(I30,'사업장현황(25하)'!$A$2:$T$1836,12,FALSE)</f>
        <v>jim1811@hanmail.net</v>
      </c>
      <c r="U30" s="219">
        <f>VLOOKUP(I30,'25하-대전160'!$J$3:$AW$1562,13,FALSE)</f>
        <v>45885</v>
      </c>
      <c r="V30" s="219" t="str">
        <f>VLOOKUP(I30,'25하-대전160'!$J$3:$AW$1562,14,FALSE)</f>
        <v>강종구</v>
      </c>
      <c r="W30" s="219" t="s">
        <v>7107</v>
      </c>
      <c r="X30" s="179" t="str">
        <f>VLOOKUP(I30,'사업장현황(25하)'!$A$2:$T$1836,11,FALSE)</f>
        <v>jim1811@daum.net</v>
      </c>
      <c r="Y30" s="219">
        <v>45866</v>
      </c>
      <c r="Z30" s="180">
        <v>200000</v>
      </c>
      <c r="AA30" s="180">
        <v>400000</v>
      </c>
      <c r="AB30" s="180"/>
      <c r="AC30" s="180">
        <f t="shared" si="1"/>
        <v>600000</v>
      </c>
      <c r="AD30" s="219">
        <v>45867</v>
      </c>
      <c r="AE30" s="180">
        <v>200000</v>
      </c>
      <c r="AF30" s="219">
        <v>45919</v>
      </c>
      <c r="AG30" s="180">
        <v>400000</v>
      </c>
      <c r="AH30" s="299">
        <f t="shared" si="0"/>
        <v>600000</v>
      </c>
      <c r="AI30" s="290"/>
      <c r="AJ30" s="157"/>
    </row>
    <row r="31" spans="1:99" s="186" customFormat="1" ht="24.95" customHeight="1">
      <c r="A31" s="196">
        <v>28</v>
      </c>
      <c r="B31" s="196"/>
      <c r="C31" s="196"/>
      <c r="D31" s="219">
        <v>45863</v>
      </c>
      <c r="E31" s="219" t="str">
        <f>HLOOKUP(WEEKDAY(D31,2),data!$A$1:$G$2,2)</f>
        <v>(금)</v>
      </c>
      <c r="F31" s="196"/>
      <c r="G31" s="196"/>
      <c r="H31" s="196"/>
      <c r="I31" s="152" t="s">
        <v>3956</v>
      </c>
      <c r="J31" s="196">
        <f>VLOOKUP(I31,'25하-대전160'!$J$3:$AW$1562,2,FALSE)</f>
        <v>9</v>
      </c>
      <c r="K31" s="289">
        <f>VLOOKUP(I31,'사업장현황(25하)'!$A$2:$T$1836,13,FALSE)</f>
        <v>3058165912</v>
      </c>
      <c r="L31" s="316" t="str">
        <f>VLOOKUP(I31,'사업장현황(25하)'!$A$2:$T$1836,14,FALSE)</f>
        <v>30581659120</v>
      </c>
      <c r="M31" s="190" t="str">
        <f>VLOOKUP(I31,'사업장현황(25하)'!$A$2:$T$1836,2,FALSE)</f>
        <v>김영환</v>
      </c>
      <c r="N31" s="190" t="str">
        <f>VLOOKUP(I31,'사업장현황(25하)'!$A$2:$T$1836,4,FALSE)</f>
        <v>대전광역시 대덕구 신탄진로 319 (와동)</v>
      </c>
      <c r="O31" s="196" t="str">
        <f>VLOOKUP(I31,'사업장현황(25하)'!$A$2:$T$1836,6,FALSE)</f>
        <v>042-627-0020</v>
      </c>
      <c r="P31" s="196" t="str">
        <f>VLOOKUP(I31,'사업장현황(25하)'!$A$2:$T$1836,7,FALSE)</f>
        <v>042-627-0028</v>
      </c>
      <c r="Q31" s="196" t="str">
        <f>VLOOKUP(I31,'사업장현황(25하)'!$A$2:$T$1836,8,FALSE)</f>
        <v>김영환</v>
      </c>
      <c r="R31" s="196" t="str">
        <f>VLOOKUP(I31,'사업장현황(25하)'!$A$2:$T$1836,9,FALSE)</f>
        <v>대표</v>
      </c>
      <c r="S31" s="196" t="str">
        <f>VLOOKUP(I31,'사업장현황(25하)'!$A$2:$T$1836,10,FALSE)</f>
        <v>010-5406-2764</v>
      </c>
      <c r="T31" s="190" t="str">
        <f>VLOOKUP(I31,'사업장현황(25하)'!$A$2:$T$1836,12,FALSE)</f>
        <v>kh0020@hanmail.net</v>
      </c>
      <c r="U31" s="219">
        <f>VLOOKUP(I31,'25하-대전160'!$J$3:$AW$1562,13,FALSE)</f>
        <v>45890</v>
      </c>
      <c r="V31" s="219" t="str">
        <f>VLOOKUP(I31,'25하-대전160'!$J$3:$AW$1562,14,FALSE)</f>
        <v>배윤민</v>
      </c>
      <c r="W31" s="219" t="s">
        <v>5056</v>
      </c>
      <c r="X31" s="179" t="str">
        <f>VLOOKUP(I31,'사업장현황(25하)'!$A$2:$T$1836,11,FALSE)</f>
        <v>kh0020@hanmail.net</v>
      </c>
      <c r="Y31" s="219">
        <v>45866</v>
      </c>
      <c r="Z31" s="180">
        <v>200000</v>
      </c>
      <c r="AA31" s="180">
        <v>400000</v>
      </c>
      <c r="AB31" s="180"/>
      <c r="AC31" s="180">
        <f t="shared" si="1"/>
        <v>600000</v>
      </c>
      <c r="AD31" s="219">
        <v>45868</v>
      </c>
      <c r="AE31" s="180">
        <v>200000</v>
      </c>
      <c r="AF31" s="219">
        <v>45919</v>
      </c>
      <c r="AG31" s="180">
        <v>400000</v>
      </c>
      <c r="AH31" s="299">
        <f t="shared" si="0"/>
        <v>600000</v>
      </c>
      <c r="AI31" s="290"/>
      <c r="AJ31" s="185"/>
    </row>
    <row r="32" spans="1:99" s="186" customFormat="1" ht="24.95" customHeight="1">
      <c r="A32" s="196">
        <v>29</v>
      </c>
      <c r="B32" s="196"/>
      <c r="C32" s="196"/>
      <c r="D32" s="219">
        <v>45863</v>
      </c>
      <c r="E32" s="219" t="str">
        <f>HLOOKUP(WEEKDAY(D32,2),data!$A$1:$G$2,2)</f>
        <v>(금)</v>
      </c>
      <c r="F32" s="196"/>
      <c r="G32" s="196"/>
      <c r="H32" s="196"/>
      <c r="I32" s="172" t="s">
        <v>551</v>
      </c>
      <c r="J32" s="196">
        <f>VLOOKUP(I32,'25하-대전160'!$J$3:$AW$1562,2,FALSE)</f>
        <v>1</v>
      </c>
      <c r="K32" s="289">
        <f>VLOOKUP(I32,'사업장현황(25하)'!$A$2:$T$1836,13,FALSE)</f>
        <v>4401900059</v>
      </c>
      <c r="L32" s="316" t="str">
        <f>VLOOKUP(I32,'사업장현황(25하)'!$A$2:$T$1836,14,FALSE)</f>
        <v>44019000590</v>
      </c>
      <c r="M32" s="190" t="str">
        <f>VLOOKUP(I32,'사업장현황(25하)'!$A$2:$T$1836,2,FALSE)</f>
        <v>홍석준</v>
      </c>
      <c r="N32" s="152" t="str">
        <f>VLOOKUP(I32,'사업장현황(25하)'!$A$2:$T$1836,4,FALSE)</f>
        <v>대전광역시 대덕구 신탄진로 319 (와동)</v>
      </c>
      <c r="O32" s="196" t="str">
        <f>VLOOKUP(I32,'사업장현황(25하)'!$A$2:$T$1836,6,FALSE)</f>
        <v>042-523-1577</v>
      </c>
      <c r="P32" s="196" t="str">
        <f>VLOOKUP(I32,'사업장현황(25하)'!$A$2:$T$1836,7,FALSE)</f>
        <v>042-523-1578</v>
      </c>
      <c r="Q32" s="196" t="str">
        <f>VLOOKUP(I32,'사업장현황(25하)'!$A$2:$T$1836,8,FALSE)</f>
        <v>김선일</v>
      </c>
      <c r="R32" s="196" t="str">
        <f>VLOOKUP(I32,'사업장현황(25하)'!$A$2:$T$1836,9,FALSE)</f>
        <v>대표</v>
      </c>
      <c r="S32" s="196" t="str">
        <f>VLOOKUP(I32,'사업장현황(25하)'!$A$2:$T$1836,10,FALSE)</f>
        <v>010-3426-3410</v>
      </c>
      <c r="T32" s="190" t="str">
        <f>VLOOKUP(I32,'사업장현황(25하)'!$A$2:$T$1836,12,FALSE)</f>
        <v>bmwjuni73@naver.com</v>
      </c>
      <c r="U32" s="219">
        <f>VLOOKUP(I32,'25하-대전160'!$J$3:$AW$1562,13,FALSE)</f>
        <v>45890</v>
      </c>
      <c r="V32" s="219" t="str">
        <f>VLOOKUP(I32,'25하-대전160'!$J$3:$AW$1562,14,FALSE)</f>
        <v>배윤민</v>
      </c>
      <c r="W32" s="219" t="s">
        <v>5959</v>
      </c>
      <c r="X32" s="179" t="str">
        <f>VLOOKUP(I32,'사업장현황(25하)'!$A$2:$T$1836,11,FALSE)</f>
        <v>bmwjuni73@naver.com</v>
      </c>
      <c r="Y32" s="219">
        <v>45866</v>
      </c>
      <c r="Z32" s="180">
        <v>200000</v>
      </c>
      <c r="AA32" s="180">
        <v>400000</v>
      </c>
      <c r="AB32" s="180"/>
      <c r="AC32" s="180">
        <f t="shared" si="1"/>
        <v>600000</v>
      </c>
      <c r="AD32" s="219"/>
      <c r="AE32" s="180"/>
      <c r="AF32" s="219">
        <v>45919</v>
      </c>
      <c r="AG32" s="180">
        <v>400000</v>
      </c>
      <c r="AH32" s="299">
        <f t="shared" si="0"/>
        <v>400000</v>
      </c>
      <c r="AI32" s="290"/>
      <c r="AJ32" s="185"/>
    </row>
    <row r="33" spans="1:99" s="158" customFormat="1" ht="24.95" customHeight="1">
      <c r="A33" s="196">
        <v>30</v>
      </c>
      <c r="B33" s="196"/>
      <c r="C33" s="196"/>
      <c r="D33" s="219">
        <v>45863</v>
      </c>
      <c r="E33" s="219" t="str">
        <f>HLOOKUP(WEEKDAY(D33,2),data!$A$1:$G$2,2)</f>
        <v>(금)</v>
      </c>
      <c r="F33" s="196"/>
      <c r="G33" s="196"/>
      <c r="H33" s="196"/>
      <c r="I33" s="172" t="s">
        <v>1556</v>
      </c>
      <c r="J33" s="196">
        <f>VLOOKUP(I33,'25하-대전160'!$J$3:$AW$1562,2,FALSE)</f>
        <v>10</v>
      </c>
      <c r="K33" s="289">
        <f>VLOOKUP(I33,'사업장현황(25하)'!$A$2:$T$1836,13,FALSE)</f>
        <v>1790302528</v>
      </c>
      <c r="L33" s="316" t="str">
        <f>VLOOKUP(I33,'사업장현황(25하)'!$A$2:$T$1836,14,FALSE)</f>
        <v>17903025280</v>
      </c>
      <c r="M33" s="190" t="str">
        <f>VLOOKUP(I33,'사업장현황(25하)'!$A$2:$T$1836,2,FALSE)</f>
        <v>배영일</v>
      </c>
      <c r="N33" s="190" t="str">
        <f>VLOOKUP(I33,'사업장현황(25하)'!$A$2:$T$1836,4,FALSE)</f>
        <v>대전광역시 대덕구 신탄진로 375 (와동, 대형물류)</v>
      </c>
      <c r="O33" s="196" t="str">
        <f>VLOOKUP(I33,'사업장현황(25하)'!$A$2:$T$1836,6,FALSE)</f>
        <v>042-625-6600</v>
      </c>
      <c r="P33" s="196" t="str">
        <f>VLOOKUP(I33,'사업장현황(25하)'!$A$2:$T$1836,7,FALSE)</f>
        <v>042-841-3833</v>
      </c>
      <c r="Q33" s="196" t="str">
        <f>VLOOKUP(I33,'사업장현황(25하)'!$A$2:$T$1836,8,FALSE)</f>
        <v>성윤숙</v>
      </c>
      <c r="R33" s="196" t="str">
        <f>VLOOKUP(I33,'사업장현황(25하)'!$A$2:$T$1836,9,FALSE)</f>
        <v>실장</v>
      </c>
      <c r="S33" s="196" t="str">
        <f>VLOOKUP(I33,'사업장현황(25하)'!$A$2:$T$1836,10,FALSE)</f>
        <v>010-3405-1500</v>
      </c>
      <c r="T33" s="190" t="str">
        <f>VLOOKUP(I33,'사업장현황(25하)'!$A$2:$T$1836,12,FALSE)</f>
        <v>byi1162@naver.com</v>
      </c>
      <c r="U33" s="219">
        <f>VLOOKUP(I33,'25하-대전160'!$J$3:$AW$1562,13,FALSE)</f>
        <v>45890</v>
      </c>
      <c r="V33" s="219" t="str">
        <f>VLOOKUP(I33,'25하-대전160'!$J$3:$AW$1562,14,FALSE)</f>
        <v>배윤민</v>
      </c>
      <c r="W33" s="219" t="s">
        <v>6287</v>
      </c>
      <c r="X33" s="179" t="str">
        <f>VLOOKUP(I33,'사업장현황(25하)'!$A$2:$T$1836,11,FALSE)</f>
        <v>byi1162@naver.com</v>
      </c>
      <c r="Y33" s="219">
        <v>45866</v>
      </c>
      <c r="Z33" s="180">
        <v>200000</v>
      </c>
      <c r="AA33" s="180">
        <v>400000</v>
      </c>
      <c r="AB33" s="180"/>
      <c r="AC33" s="180">
        <f t="shared" si="1"/>
        <v>600000</v>
      </c>
      <c r="AD33" s="219">
        <v>45895</v>
      </c>
      <c r="AE33" s="180">
        <v>200000</v>
      </c>
      <c r="AF33" s="219">
        <v>45919</v>
      </c>
      <c r="AG33" s="180">
        <v>400000</v>
      </c>
      <c r="AH33" s="299">
        <f t="shared" si="0"/>
        <v>600000</v>
      </c>
      <c r="AI33" s="290"/>
      <c r="AJ33" s="157"/>
    </row>
    <row r="34" spans="1:99" s="186" customFormat="1" ht="24.95" customHeight="1">
      <c r="A34" s="196">
        <v>31</v>
      </c>
      <c r="B34" s="196"/>
      <c r="C34" s="196"/>
      <c r="D34" s="217">
        <v>45873</v>
      </c>
      <c r="E34" s="219" t="str">
        <f>HLOOKUP(WEEKDAY(D34,2),data!$A$1:$G$2,2)</f>
        <v>(월)</v>
      </c>
      <c r="F34" s="196"/>
      <c r="G34" s="196"/>
      <c r="H34" s="196"/>
      <c r="I34" s="190" t="s">
        <v>963</v>
      </c>
      <c r="J34" s="196">
        <f>VLOOKUP(I34,'25하-대전160'!$J$3:$AW$1562,2,FALSE)</f>
        <v>5</v>
      </c>
      <c r="K34" s="289">
        <f>VLOOKUP(I34,'사업장현황(25하)'!$A$2:$T$1836,13,FALSE)</f>
        <v>3142901893</v>
      </c>
      <c r="L34" s="316" t="str">
        <f>VLOOKUP(I34,'사업장현황(25하)'!$A$2:$T$1836,14,FALSE)</f>
        <v>31429018930</v>
      </c>
      <c r="M34" s="190" t="str">
        <f>VLOOKUP(I34,'사업장현황(25하)'!$A$2:$T$1836,2,FALSE)</f>
        <v>전낙규 외 1명</v>
      </c>
      <c r="N34" s="190" t="str">
        <f>VLOOKUP(I34,'사업장현황(25하)'!$A$2:$T$1836,4,FALSE)</f>
        <v>대전광역시 중구 대흥로165번길 9 (대흥동)</v>
      </c>
      <c r="O34" s="196" t="str">
        <f>VLOOKUP(I34,'사업장현황(25하)'!$A$2:$T$1836,6,FALSE)</f>
        <v>042-544-8088</v>
      </c>
      <c r="P34" s="196" t="str">
        <f>VLOOKUP(I34,'사업장현황(25하)'!$A$2:$T$1836,7,FALSE)</f>
        <v>042-544-8087</v>
      </c>
      <c r="Q34" s="196" t="str">
        <f>VLOOKUP(I34,'사업장현황(25하)'!$A$2:$T$1836,8,FALSE)</f>
        <v>전정수</v>
      </c>
      <c r="R34" s="196" t="str">
        <f>VLOOKUP(I34,'사업장현황(25하)'!$A$2:$T$1836,9,FALSE)</f>
        <v>운영실장</v>
      </c>
      <c r="S34" s="196" t="str">
        <f>VLOOKUP(I34,'사업장현황(25하)'!$A$2:$T$1836,10,FALSE)</f>
        <v>010-4135-1090</v>
      </c>
      <c r="T34" s="190" t="str">
        <f>VLOOKUP(I34,'사업장현황(25하)'!$A$2:$T$1836,12,FALSE)</f>
        <v>cardh@hanmail.net</v>
      </c>
      <c r="U34" s="219" t="str">
        <f>VLOOKUP(I34,'25하-대전160'!$J$3:$AW$1562,13,FALSE)</f>
        <v>9월 1일</v>
      </c>
      <c r="V34" s="219" t="str">
        <f>VLOOKUP(I34,'25하-대전160'!$J$3:$AW$1562,14,FALSE)</f>
        <v>고유빈</v>
      </c>
      <c r="W34" s="219" t="s">
        <v>5827</v>
      </c>
      <c r="X34" s="179" t="str">
        <f>VLOOKUP(I34,'사업장현황(25하)'!$A$2:$T$1836,11,FALSE)</f>
        <v>cardh@hanmail.net</v>
      </c>
      <c r="Y34" s="219">
        <v>45874</v>
      </c>
      <c r="Z34" s="180">
        <v>200000</v>
      </c>
      <c r="AA34" s="180">
        <v>400000</v>
      </c>
      <c r="AB34" s="180"/>
      <c r="AC34" s="180">
        <f t="shared" si="1"/>
        <v>600000</v>
      </c>
      <c r="AD34" s="219">
        <v>45905</v>
      </c>
      <c r="AE34" s="180">
        <v>200000</v>
      </c>
      <c r="AF34" s="219">
        <v>45919</v>
      </c>
      <c r="AG34" s="180">
        <v>400000</v>
      </c>
      <c r="AH34" s="299">
        <f t="shared" si="0"/>
        <v>600000</v>
      </c>
      <c r="AI34" s="290"/>
      <c r="AJ34" s="185"/>
      <c r="CE34" s="187"/>
      <c r="CU34" s="188"/>
    </row>
    <row r="35" spans="1:99" s="186" customFormat="1" ht="24.95" customHeight="1">
      <c r="A35" s="196">
        <v>32</v>
      </c>
      <c r="B35" s="196"/>
      <c r="C35" s="196"/>
      <c r="D35" s="217">
        <v>45873</v>
      </c>
      <c r="E35" s="219" t="str">
        <f>HLOOKUP(WEEKDAY(D35,2),data!$A$1:$G$2,2)</f>
        <v>(월)</v>
      </c>
      <c r="F35" s="196"/>
      <c r="G35" s="196"/>
      <c r="H35" s="196"/>
      <c r="I35" s="190" t="s">
        <v>979</v>
      </c>
      <c r="J35" s="196">
        <f>VLOOKUP(I35,'25하-대전160'!$J$3:$AW$1562,2,FALSE)</f>
        <v>8</v>
      </c>
      <c r="K35" s="289">
        <f>VLOOKUP(I35,'사업장현황(25하)'!$A$2:$T$1836,13,FALSE)</f>
        <v>3053238775</v>
      </c>
      <c r="L35" s="316" t="str">
        <f>VLOOKUP(I35,'사업장현황(25하)'!$A$2:$T$1836,14,FALSE)</f>
        <v>30532387750</v>
      </c>
      <c r="M35" s="190" t="str">
        <f>VLOOKUP(I35,'사업장현황(25하)'!$A$2:$T$1836,2,FALSE)</f>
        <v>송재욱</v>
      </c>
      <c r="N35" s="190" t="str">
        <f>VLOOKUP(I35,'사업장현황(25하)'!$A$2:$T$1836,4,FALSE)</f>
        <v>대전광역시 중구 대종로 754 (중촌동)</v>
      </c>
      <c r="O35" s="196" t="str">
        <f>VLOOKUP(I35,'사업장현황(25하)'!$A$2:$T$1836,6,FALSE)</f>
        <v>042-222-4972</v>
      </c>
      <c r="P35" s="196" t="str">
        <f>VLOOKUP(I35,'사업장현황(25하)'!$A$2:$T$1836,7,FALSE)</f>
        <v>042-221-4973</v>
      </c>
      <c r="Q35" s="196" t="str">
        <f>VLOOKUP(I35,'사업장현황(25하)'!$A$2:$T$1836,8,FALSE)</f>
        <v>송재욱</v>
      </c>
      <c r="R35" s="196" t="str">
        <f>VLOOKUP(I35,'사업장현황(25하)'!$A$2:$T$1836,9,FALSE)</f>
        <v>대표</v>
      </c>
      <c r="S35" s="196" t="str">
        <f>VLOOKUP(I35,'사업장현황(25하)'!$A$2:$T$1836,10,FALSE)</f>
        <v>010-4568-7891</v>
      </c>
      <c r="T35" s="190" t="str">
        <f>VLOOKUP(I35,'사업장현황(25하)'!$A$2:$T$1836,12,FALSE)</f>
        <v>ls4972@hanmail.net</v>
      </c>
      <c r="U35" s="219" t="str">
        <f>VLOOKUP(I35,'25하-대전160'!$J$3:$AW$1562,13,FALSE)</f>
        <v>9월 1일</v>
      </c>
      <c r="V35" s="219" t="str">
        <f>VLOOKUP(I35,'25하-대전160'!$J$3:$AW$1562,14,FALSE)</f>
        <v>고유빈</v>
      </c>
      <c r="W35" s="219" t="s">
        <v>6541</v>
      </c>
      <c r="X35" s="179" t="str">
        <f>VLOOKUP(I35,'사업장현황(25하)'!$A$2:$T$1836,11,FALSE)</f>
        <v>ls4972@hanmail.net</v>
      </c>
      <c r="Y35" s="219">
        <v>45874</v>
      </c>
      <c r="Z35" s="180">
        <v>200000</v>
      </c>
      <c r="AA35" s="180">
        <v>400000</v>
      </c>
      <c r="AB35" s="180"/>
      <c r="AC35" s="180">
        <f t="shared" si="1"/>
        <v>600000</v>
      </c>
      <c r="AD35" s="219">
        <v>45874</v>
      </c>
      <c r="AE35" s="180">
        <v>200000</v>
      </c>
      <c r="AF35" s="219">
        <v>45919</v>
      </c>
      <c r="AG35" s="180">
        <v>400000</v>
      </c>
      <c r="AH35" s="299">
        <f t="shared" si="0"/>
        <v>600000</v>
      </c>
      <c r="AI35" s="290"/>
      <c r="AJ35" s="185"/>
      <c r="CE35" s="187"/>
      <c r="CU35" s="188"/>
    </row>
    <row r="36" spans="1:99" s="158" customFormat="1" ht="24.95" customHeight="1">
      <c r="A36" s="196">
        <v>33</v>
      </c>
      <c r="B36" s="196"/>
      <c r="C36" s="196"/>
      <c r="D36" s="217">
        <v>45873</v>
      </c>
      <c r="E36" s="219" t="str">
        <f>HLOOKUP(WEEKDAY(D36,2),data!$A$1:$G$2,2)</f>
        <v>(월)</v>
      </c>
      <c r="F36" s="196"/>
      <c r="G36" s="196"/>
      <c r="H36" s="196"/>
      <c r="I36" s="190" t="s">
        <v>980</v>
      </c>
      <c r="J36" s="196">
        <f>VLOOKUP(I36,'25하-대전160'!$J$3:$AW$1562,2,FALSE)</f>
        <v>17</v>
      </c>
      <c r="K36" s="289">
        <f>VLOOKUP(I36,'사업장현황(25하)'!$A$2:$T$1836,13,FALSE)</f>
        <v>3058189705</v>
      </c>
      <c r="L36" s="316" t="str">
        <f>VLOOKUP(I36,'사업장현황(25하)'!$A$2:$T$1836,14,FALSE)</f>
        <v>30581897050</v>
      </c>
      <c r="M36" s="190" t="str">
        <f>VLOOKUP(I36,'사업장현황(25하)'!$A$2:$T$1836,2,FALSE)</f>
        <v>김동선</v>
      </c>
      <c r="N36" s="190" t="str">
        <f>VLOOKUP(I36,'사업장현황(25하)'!$A$2:$T$1836,4,FALSE)</f>
        <v>대전광역시 중구 유등천동로 790 (중촌동)</v>
      </c>
      <c r="O36" s="196" t="str">
        <f>VLOOKUP(I36,'사업장현황(25하)'!$A$2:$T$1836,6,FALSE)</f>
        <v>042-242-7770</v>
      </c>
      <c r="P36" s="196" t="str">
        <f>VLOOKUP(I36,'사업장현황(25하)'!$A$2:$T$1836,7,FALSE)</f>
        <v>042-624-7272</v>
      </c>
      <c r="Q36" s="196" t="str">
        <f>VLOOKUP(I36,'사업장현황(25하)'!$A$2:$T$1836,8,FALSE)</f>
        <v>김재곤</v>
      </c>
      <c r="R36" s="196" t="str">
        <f>VLOOKUP(I36,'사업장현황(25하)'!$A$2:$T$1836,9,FALSE)</f>
        <v>공장장</v>
      </c>
      <c r="S36" s="196" t="str">
        <f>VLOOKUP(I36,'사업장현황(25하)'!$A$2:$T$1836,10,FALSE)</f>
        <v>010-6421-7442</v>
      </c>
      <c r="T36" s="190" t="str">
        <f>VLOOKUP(I36,'사업장현황(25하)'!$A$2:$T$1836,12,FALSE)</f>
        <v>lovesy480@naver.com</v>
      </c>
      <c r="U36" s="219" t="str">
        <f>VLOOKUP(I36,'25하-대전160'!$J$3:$AW$1562,13,FALSE)</f>
        <v>9월 1일</v>
      </c>
      <c r="V36" s="219" t="str">
        <f>VLOOKUP(I36,'25하-대전160'!$J$3:$AW$1562,14,FALSE)</f>
        <v>고유빈</v>
      </c>
      <c r="W36" s="219" t="s">
        <v>7151</v>
      </c>
      <c r="X36" s="179" t="str">
        <f>VLOOKUP(I36,'사업장현황(25하)'!$A$2:$T$1836,11,FALSE)</f>
        <v>lovesy480@naver.com</v>
      </c>
      <c r="Y36" s="219">
        <v>45874</v>
      </c>
      <c r="Z36" s="180">
        <v>200000</v>
      </c>
      <c r="AA36" s="180">
        <v>400000</v>
      </c>
      <c r="AB36" s="180"/>
      <c r="AC36" s="180">
        <f t="shared" si="1"/>
        <v>600000</v>
      </c>
      <c r="AD36" s="219">
        <v>45874</v>
      </c>
      <c r="AE36" s="180">
        <v>200000</v>
      </c>
      <c r="AF36" s="219">
        <v>45919</v>
      </c>
      <c r="AG36" s="180">
        <v>400000</v>
      </c>
      <c r="AH36" s="299">
        <f t="shared" si="0"/>
        <v>600000</v>
      </c>
      <c r="AI36" s="290"/>
      <c r="AJ36" s="157"/>
    </row>
    <row r="37" spans="1:99" s="158" customFormat="1" ht="24.95" customHeight="1">
      <c r="A37" s="196">
        <v>34</v>
      </c>
      <c r="B37" s="196"/>
      <c r="C37" s="196"/>
      <c r="D37" s="217">
        <v>45873</v>
      </c>
      <c r="E37" s="219" t="str">
        <f>HLOOKUP(WEEKDAY(D37,2),data!$A$1:$G$2,2)</f>
        <v>(월)</v>
      </c>
      <c r="F37" s="196"/>
      <c r="G37" s="196"/>
      <c r="H37" s="196"/>
      <c r="I37" s="190" t="s">
        <v>1958</v>
      </c>
      <c r="J37" s="196">
        <f>VLOOKUP(I37,'25하-대전160'!$J$3:$AW$1562,2,FALSE)</f>
        <v>7</v>
      </c>
      <c r="K37" s="289">
        <f>VLOOKUP(I37,'사업장현황(25하)'!$A$2:$T$1836,13,FALSE)</f>
        <v>3068120693</v>
      </c>
      <c r="L37" s="316" t="str">
        <f>VLOOKUP(I37,'사업장현황(25하)'!$A$2:$T$1836,14,FALSE)</f>
        <v>30681206930</v>
      </c>
      <c r="M37" s="190" t="str">
        <f>VLOOKUP(I37,'사업장현황(25하)'!$A$2:$T$1836,2,FALSE)</f>
        <v>양승희</v>
      </c>
      <c r="N37" s="190" t="str">
        <f>VLOOKUP(I37,'사업장현황(25하)'!$A$2:$T$1836,4,FALSE)</f>
        <v>대전광역시 동구 옥천로 273 (삼정동)</v>
      </c>
      <c r="O37" s="196" t="str">
        <f>VLOOKUP(I37,'사업장현황(25하)'!$A$2:$T$1836,6,FALSE)</f>
        <v>042-285-5200</v>
      </c>
      <c r="P37" s="196" t="str">
        <f>VLOOKUP(I37,'사업장현황(25하)'!$A$2:$T$1836,7,FALSE)</f>
        <v>042-285-5203</v>
      </c>
      <c r="Q37" s="196" t="str">
        <f>VLOOKUP(I37,'사업장현황(25하)'!$A$2:$T$1836,8,FALSE)</f>
        <v>정주하</v>
      </c>
      <c r="R37" s="196" t="str">
        <f>VLOOKUP(I37,'사업장현황(25하)'!$A$2:$T$1836,9,FALSE)</f>
        <v>과장</v>
      </c>
      <c r="S37" s="196" t="str">
        <f>VLOOKUP(I37,'사업장현황(25하)'!$A$2:$T$1836,10,FALSE)</f>
        <v>010-9400-9292</v>
      </c>
      <c r="T37" s="190">
        <f>VLOOKUP(I37,'사업장현황(25하)'!$A$2:$T$1836,12,FALSE)</f>
        <v>0</v>
      </c>
      <c r="U37" s="219">
        <f>VLOOKUP(I37,'25하-대전160'!$J$3:$AW$1562,13,FALSE)</f>
        <v>45894</v>
      </c>
      <c r="V37" s="219" t="str">
        <f>VLOOKUP(I37,'25하-대전160'!$J$3:$AW$1562,14,FALSE)</f>
        <v>한기문</v>
      </c>
      <c r="W37" s="219" t="s">
        <v>5691</v>
      </c>
      <c r="X37" s="179" t="str">
        <f>VLOOKUP(I37,'사업장현황(25하)'!$A$2:$T$1836,11,FALSE)</f>
        <v>jh279321@naver.com</v>
      </c>
      <c r="Y37" s="219" t="s">
        <v>3843</v>
      </c>
      <c r="Z37" s="180">
        <v>0</v>
      </c>
      <c r="AA37" s="180">
        <v>400000</v>
      </c>
      <c r="AB37" s="180"/>
      <c r="AC37" s="180">
        <f t="shared" si="1"/>
        <v>400000</v>
      </c>
      <c r="AD37" s="219"/>
      <c r="AE37" s="180"/>
      <c r="AF37" s="219">
        <v>45919</v>
      </c>
      <c r="AG37" s="180">
        <v>400000</v>
      </c>
      <c r="AH37" s="299">
        <f t="shared" si="0"/>
        <v>400000</v>
      </c>
      <c r="AI37" s="290"/>
      <c r="AJ37" s="157"/>
    </row>
    <row r="38" spans="1:99" s="158" customFormat="1" ht="24.95" customHeight="1">
      <c r="A38" s="196">
        <v>35</v>
      </c>
      <c r="B38" s="196"/>
      <c r="C38" s="196"/>
      <c r="D38" s="217">
        <v>45873</v>
      </c>
      <c r="E38" s="219" t="str">
        <f>HLOOKUP(WEEKDAY(D38,2),data!$A$1:$G$2,2)</f>
        <v>(월)</v>
      </c>
      <c r="F38" s="196"/>
      <c r="G38" s="196"/>
      <c r="H38" s="196"/>
      <c r="I38" s="190" t="s">
        <v>1356</v>
      </c>
      <c r="J38" s="196">
        <f>VLOOKUP(I38,'25하-대전160'!$J$3:$AW$1562,2,FALSE)</f>
        <v>8</v>
      </c>
      <c r="K38" s="289">
        <f>VLOOKUP(I38,'사업장현황(25하)'!$A$2:$T$1836,13,FALSE)</f>
        <v>7382500675</v>
      </c>
      <c r="L38" s="316" t="str">
        <f>VLOOKUP(I38,'사업장현황(25하)'!$A$2:$T$1836,14,FALSE)</f>
        <v>73825006750</v>
      </c>
      <c r="M38" s="190" t="str">
        <f>VLOOKUP(I38,'사업장현황(25하)'!$A$2:$T$1836,2,FALSE)</f>
        <v>신형철</v>
      </c>
      <c r="N38" s="190" t="str">
        <f>VLOOKUP(I38,'사업장현황(25하)'!$A$2:$T$1836,4,FALSE)</f>
        <v>대전광역시 동구 옥천로 273 (삼정동)</v>
      </c>
      <c r="O38" s="196" t="str">
        <f>VLOOKUP(I38,'사업장현황(25하)'!$A$2:$T$1836,6,FALSE)</f>
        <v>042-284-4910</v>
      </c>
      <c r="P38" s="196" t="str">
        <f>VLOOKUP(I38,'사업장현황(25하)'!$A$2:$T$1836,7,FALSE)</f>
        <v>042-283-4910</v>
      </c>
      <c r="Q38" s="196" t="str">
        <f>VLOOKUP(I38,'사업장현황(25하)'!$A$2:$T$1836,8,FALSE)</f>
        <v>신형철</v>
      </c>
      <c r="R38" s="196" t="str">
        <f>VLOOKUP(I38,'사업장현황(25하)'!$A$2:$T$1836,9,FALSE)</f>
        <v>대표</v>
      </c>
      <c r="S38" s="196" t="str">
        <f>VLOOKUP(I38,'사업장현황(25하)'!$A$2:$T$1836,10,FALSE)</f>
        <v>010-2222-4910</v>
      </c>
      <c r="T38" s="190" t="str">
        <f>VLOOKUP(I38,'사업장현황(25하)'!$A$2:$T$1836,12,FALSE)</f>
        <v>rcn27x@nate.com</v>
      </c>
      <c r="U38" s="219">
        <f>VLOOKUP(I38,'25하-대전160'!$J$3:$AW$1562,13,FALSE)</f>
        <v>45894</v>
      </c>
      <c r="V38" s="219" t="str">
        <f>VLOOKUP(I38,'25하-대전160'!$J$3:$AW$1562,14,FALSE)</f>
        <v>한기문</v>
      </c>
      <c r="W38" s="219" t="s">
        <v>6087</v>
      </c>
      <c r="X38" s="179" t="str">
        <f>VLOOKUP(I38,'사업장현황(25하)'!$A$2:$T$1836,11,FALSE)</f>
        <v>rcn27x@nate.com</v>
      </c>
      <c r="Y38" s="219">
        <v>45874</v>
      </c>
      <c r="Z38" s="180">
        <v>200000</v>
      </c>
      <c r="AA38" s="180">
        <v>400000</v>
      </c>
      <c r="AB38" s="180"/>
      <c r="AC38" s="180">
        <f t="shared" si="1"/>
        <v>600000</v>
      </c>
      <c r="AD38" s="219">
        <v>46015</v>
      </c>
      <c r="AE38" s="180">
        <v>200000</v>
      </c>
      <c r="AF38" s="219">
        <v>45919</v>
      </c>
      <c r="AG38" s="180">
        <v>400000</v>
      </c>
      <c r="AH38" s="299">
        <f t="shared" si="0"/>
        <v>600000</v>
      </c>
      <c r="AI38" s="290"/>
      <c r="AJ38" s="157"/>
    </row>
    <row r="39" spans="1:99" s="158" customFormat="1" ht="24.95" customHeight="1">
      <c r="A39" s="196">
        <v>36</v>
      </c>
      <c r="B39" s="196"/>
      <c r="C39" s="196"/>
      <c r="D39" s="217">
        <v>45873</v>
      </c>
      <c r="E39" s="219" t="str">
        <f>HLOOKUP(WEEKDAY(D39,2),data!$A$1:$G$2,2)</f>
        <v>(월)</v>
      </c>
      <c r="F39" s="196"/>
      <c r="G39" s="196"/>
      <c r="H39" s="196"/>
      <c r="I39" s="190" t="s">
        <v>2761</v>
      </c>
      <c r="J39" s="196">
        <f>VLOOKUP(I39,'25하-대전160'!$J$3:$AW$1562,2,FALSE)</f>
        <v>2</v>
      </c>
      <c r="K39" s="289">
        <f>VLOOKUP(I39,'사업장현황(25하)'!$A$2:$T$1836,13,FALSE)</f>
        <v>8754600756</v>
      </c>
      <c r="L39" s="316" t="str">
        <f>VLOOKUP(I39,'사업장현황(25하)'!$A$2:$T$1836,14,FALSE)</f>
        <v>87546007560</v>
      </c>
      <c r="M39" s="190" t="str">
        <f>VLOOKUP(I39,'사업장현황(25하)'!$A$2:$T$1836,2,FALSE)</f>
        <v>박승택</v>
      </c>
      <c r="N39" s="190" t="str">
        <f>VLOOKUP(I39,'사업장현황(25하)'!$A$2:$T$1836,4,FALSE)</f>
        <v>대전광역시 동구 옥천로 321 (삼정동)</v>
      </c>
      <c r="O39" s="196" t="str">
        <f>VLOOKUP(I39,'사업장현황(25하)'!$A$2:$T$1836,6,FALSE)</f>
        <v>042-282-3004</v>
      </c>
      <c r="P39" s="196" t="str">
        <f>VLOOKUP(I39,'사업장현황(25하)'!$A$2:$T$1836,7,FALSE)</f>
        <v>042-282-3004</v>
      </c>
      <c r="Q39" s="196" t="str">
        <f>VLOOKUP(I39,'사업장현황(25하)'!$A$2:$T$1836,8,FALSE)</f>
        <v>박승택</v>
      </c>
      <c r="R39" s="196" t="str">
        <f>VLOOKUP(I39,'사업장현황(25하)'!$A$2:$T$1836,9,FALSE)</f>
        <v>대표</v>
      </c>
      <c r="S39" s="196" t="str">
        <f>VLOOKUP(I39,'사업장현황(25하)'!$A$2:$T$1836,10,FALSE)</f>
        <v>010-2439-3900</v>
      </c>
      <c r="T39" s="190" t="str">
        <f>VLOOKUP(I39,'사업장현황(25하)'!$A$2:$T$1836,12,FALSE)</f>
        <v>pst4972@naver.com</v>
      </c>
      <c r="U39" s="219">
        <f>VLOOKUP(I39,'25하-대전160'!$J$3:$AW$1562,13,FALSE)</f>
        <v>45896</v>
      </c>
      <c r="V39" s="219" t="str">
        <f>VLOOKUP(I39,'25하-대전160'!$J$3:$AW$1562,14,FALSE)</f>
        <v>한기문</v>
      </c>
      <c r="W39" s="219" t="s">
        <v>7922</v>
      </c>
      <c r="X39" s="179" t="str">
        <f>VLOOKUP(I39,'사업장현황(25하)'!$A$2:$T$1836,11,FALSE)</f>
        <v>pst4972@naver.com</v>
      </c>
      <c r="Y39" s="219">
        <v>45874</v>
      </c>
      <c r="Z39" s="180">
        <v>200000</v>
      </c>
      <c r="AA39" s="180">
        <v>400000</v>
      </c>
      <c r="AB39" s="180"/>
      <c r="AC39" s="180">
        <f t="shared" si="1"/>
        <v>600000</v>
      </c>
      <c r="AD39" s="219">
        <v>46014</v>
      </c>
      <c r="AE39" s="180">
        <v>200000</v>
      </c>
      <c r="AF39" s="219">
        <v>45919</v>
      </c>
      <c r="AG39" s="180">
        <v>400000</v>
      </c>
      <c r="AH39" s="299">
        <f t="shared" si="0"/>
        <v>600000</v>
      </c>
      <c r="AI39" s="290"/>
      <c r="AJ39" s="157"/>
    </row>
    <row r="40" spans="1:99" s="158" customFormat="1" ht="24.95" customHeight="1">
      <c r="A40" s="196">
        <v>37</v>
      </c>
      <c r="B40" s="196"/>
      <c r="C40" s="196"/>
      <c r="D40" s="217">
        <v>45874</v>
      </c>
      <c r="E40" s="219" t="str">
        <f>HLOOKUP(WEEKDAY(D40,2),data!$A$1:$G$2,2)</f>
        <v>(화)</v>
      </c>
      <c r="F40" s="196"/>
      <c r="G40" s="196"/>
      <c r="H40" s="196"/>
      <c r="I40" s="190" t="s">
        <v>1386</v>
      </c>
      <c r="J40" s="196">
        <f>VLOOKUP(I40,'25하-대전160'!$J$3:$AW$1562,2,FALSE)</f>
        <v>18</v>
      </c>
      <c r="K40" s="289">
        <f>VLOOKUP(I40,'사업장현황(25하)'!$A$2:$T$1836,13,FALSE)</f>
        <v>3148654087</v>
      </c>
      <c r="L40" s="316" t="str">
        <f>VLOOKUP(I40,'사업장현황(25하)'!$A$2:$T$1836,14,FALSE)</f>
        <v>31486540870</v>
      </c>
      <c r="M40" s="190" t="str">
        <f>VLOOKUP(I40,'사업장현황(25하)'!$A$2:$T$1836,2,FALSE)</f>
        <v>임성빈</v>
      </c>
      <c r="N40" s="190" t="str">
        <f>VLOOKUP(I40,'사업장현황(25하)'!$A$2:$T$1836,4,FALSE)</f>
        <v>대전광역시 서구 월드컵대로484번길 148-4 (월평동)</v>
      </c>
      <c r="O40" s="196" t="str">
        <f>VLOOKUP(I40,'사업장현황(25하)'!$A$2:$T$1836,6,FALSE)</f>
        <v>042-528-9700</v>
      </c>
      <c r="P40" s="196" t="str">
        <f>VLOOKUP(I40,'사업장현황(25하)'!$A$2:$T$1836,7,FALSE)</f>
        <v>042-528-9701</v>
      </c>
      <c r="Q40" s="196" t="str">
        <f>VLOOKUP(I40,'사업장현황(25하)'!$A$2:$T$1836,8,FALSE)</f>
        <v>김정부</v>
      </c>
      <c r="R40" s="196" t="str">
        <f>VLOOKUP(I40,'사업장현황(25하)'!$A$2:$T$1836,9,FALSE)</f>
        <v>전무</v>
      </c>
      <c r="S40" s="196" t="str">
        <f>VLOOKUP(I40,'사업장현황(25하)'!$A$2:$T$1836,10,FALSE)</f>
        <v>010-3455-3040</v>
      </c>
      <c r="T40" s="190" t="str">
        <f>VLOOKUP(I40,'사업장현황(25하)'!$A$2:$T$1836,12,FALSE)</f>
        <v>wp5289503@hanmail.net</v>
      </c>
      <c r="U40" s="219" t="str">
        <f>VLOOKUP(I40,'25하-대전160'!$J$3:$AW$1562,13,FALSE)</f>
        <v>9월 1일</v>
      </c>
      <c r="V40" s="219" t="str">
        <f>VLOOKUP(I40,'25하-대전160'!$J$3:$AW$1562,14,FALSE)</f>
        <v>고유빈</v>
      </c>
      <c r="W40" s="219" t="s">
        <v>5385</v>
      </c>
      <c r="X40" s="179" t="str">
        <f>VLOOKUP(I40,'사업장현황(25하)'!$A$2:$T$1836,11,FALSE)</f>
        <v>wp5289503@hanmail.net</v>
      </c>
      <c r="Y40" s="219">
        <v>45875</v>
      </c>
      <c r="Z40" s="180">
        <v>200000</v>
      </c>
      <c r="AA40" s="180">
        <v>400000</v>
      </c>
      <c r="AB40" s="180"/>
      <c r="AC40" s="180">
        <f t="shared" si="1"/>
        <v>600000</v>
      </c>
      <c r="AD40" s="219">
        <v>45906</v>
      </c>
      <c r="AE40" s="180">
        <v>200000</v>
      </c>
      <c r="AF40" s="219">
        <v>45919</v>
      </c>
      <c r="AG40" s="180">
        <v>400000</v>
      </c>
      <c r="AH40" s="299">
        <f t="shared" si="0"/>
        <v>600000</v>
      </c>
      <c r="AI40" s="290"/>
      <c r="AJ40" s="157"/>
    </row>
    <row r="41" spans="1:99" s="186" customFormat="1" ht="24.95" customHeight="1">
      <c r="A41" s="196">
        <v>38</v>
      </c>
      <c r="B41" s="196"/>
      <c r="C41" s="196"/>
      <c r="D41" s="217">
        <v>45874</v>
      </c>
      <c r="E41" s="219" t="str">
        <f>HLOOKUP(WEEKDAY(D41,2),data!$A$1:$G$2,2)</f>
        <v>(화)</v>
      </c>
      <c r="F41" s="196"/>
      <c r="G41" s="196"/>
      <c r="H41" s="196"/>
      <c r="I41" s="190" t="s">
        <v>1383</v>
      </c>
      <c r="J41" s="196">
        <f>VLOOKUP(I41,'25하-대전160'!$J$3:$AW$1562,2,FALSE)</f>
        <v>10</v>
      </c>
      <c r="K41" s="289">
        <f>VLOOKUP(I41,'사업장현황(25하)'!$A$2:$T$1836,13,FALSE)</f>
        <v>3148641578</v>
      </c>
      <c r="L41" s="316" t="str">
        <f>VLOOKUP(I41,'사업장현황(25하)'!$A$2:$T$1836,14,FALSE)</f>
        <v>31486415780</v>
      </c>
      <c r="M41" s="190" t="str">
        <f>VLOOKUP(I41,'사업장현황(25하)'!$A$2:$T$1836,2,FALSE)</f>
        <v>김홍동, 윤현석</v>
      </c>
      <c r="N41" s="190" t="str">
        <f>VLOOKUP(I41,'사업장현황(25하)'!$A$2:$T$1836,4,FALSE)</f>
        <v>대전광역시 서구 월드컵대로484번길 148-16 (월평동)</v>
      </c>
      <c r="O41" s="196" t="str">
        <f>VLOOKUP(I41,'사업장현황(25하)'!$A$2:$T$1836,6,FALSE)</f>
        <v>042-522-0033</v>
      </c>
      <c r="P41" s="196" t="str">
        <f>VLOOKUP(I41,'사업장현황(25하)'!$A$2:$T$1836,7,FALSE)</f>
        <v>042-527-0030</v>
      </c>
      <c r="Q41" s="196" t="str">
        <f>VLOOKUP(I41,'사업장현황(25하)'!$A$2:$T$1836,8,FALSE)</f>
        <v>김홍동</v>
      </c>
      <c r="R41" s="196" t="str">
        <f>VLOOKUP(I41,'사업장현황(25하)'!$A$2:$T$1836,9,FALSE)</f>
        <v>대표</v>
      </c>
      <c r="S41" s="196" t="str">
        <f>VLOOKUP(I41,'사업장현황(25하)'!$A$2:$T$1836,10,FALSE)</f>
        <v>010-5405-3767</v>
      </c>
      <c r="T41" s="190" t="str">
        <f>VLOOKUP(I41,'사업장현황(25하)'!$A$2:$T$1836,12,FALSE)</f>
        <v>kmhydr1@nate.com</v>
      </c>
      <c r="U41" s="219" t="str">
        <f>VLOOKUP(I41,'25하-대전160'!$J$3:$AW$1562,13,FALSE)</f>
        <v>9월 1일</v>
      </c>
      <c r="V41" s="219" t="str">
        <f>VLOOKUP(I41,'25하-대전160'!$J$3:$AW$1562,14,FALSE)</f>
        <v>고유빈</v>
      </c>
      <c r="W41" s="219" t="s">
        <v>5961</v>
      </c>
      <c r="X41" s="179" t="str">
        <f>VLOOKUP(I41,'사업장현황(25하)'!$A$2:$T$1836,11,FALSE)</f>
        <v>kmhydr1@nate.com</v>
      </c>
      <c r="Y41" s="219">
        <v>45875</v>
      </c>
      <c r="Z41" s="180">
        <v>200000</v>
      </c>
      <c r="AA41" s="180">
        <v>400000</v>
      </c>
      <c r="AB41" s="180"/>
      <c r="AC41" s="180">
        <f t="shared" si="1"/>
        <v>600000</v>
      </c>
      <c r="AD41" s="219">
        <v>45908</v>
      </c>
      <c r="AE41" s="180">
        <v>200000</v>
      </c>
      <c r="AF41" s="219">
        <v>45919</v>
      </c>
      <c r="AG41" s="180">
        <v>400000</v>
      </c>
      <c r="AH41" s="299">
        <f t="shared" si="0"/>
        <v>600000</v>
      </c>
      <c r="AI41" s="290"/>
      <c r="AJ41" s="185"/>
      <c r="CE41" s="187"/>
      <c r="CU41" s="188"/>
    </row>
    <row r="42" spans="1:99" s="186" customFormat="1" ht="24.95" customHeight="1">
      <c r="A42" s="196">
        <v>39</v>
      </c>
      <c r="B42" s="196"/>
      <c r="C42" s="196"/>
      <c r="D42" s="217">
        <v>45874</v>
      </c>
      <c r="E42" s="219" t="str">
        <f>HLOOKUP(WEEKDAY(D42,2),data!$A$1:$G$2,2)</f>
        <v>(화)</v>
      </c>
      <c r="F42" s="196"/>
      <c r="G42" s="196"/>
      <c r="H42" s="196"/>
      <c r="I42" s="190" t="s">
        <v>1757</v>
      </c>
      <c r="J42" s="196">
        <f>VLOOKUP(I42,'25하-대전160'!$J$3:$AW$1562,2,FALSE)</f>
        <v>16</v>
      </c>
      <c r="K42" s="289">
        <f>VLOOKUP(I42,'사업장현황(25하)'!$A$2:$T$1836,13,FALSE)</f>
        <v>4188702122</v>
      </c>
      <c r="L42" s="316" t="str">
        <f>VLOOKUP(I42,'사업장현황(25하)'!$A$2:$T$1836,14,FALSE)</f>
        <v>41887021220</v>
      </c>
      <c r="M42" s="190" t="str">
        <f>VLOOKUP(I42,'사업장현황(25하)'!$A$2:$T$1836,2,FALSE)</f>
        <v>최기홍</v>
      </c>
      <c r="N42" s="190" t="str">
        <f>VLOOKUP(I42,'사업장현황(25하)'!$A$2:$T$1836,4,FALSE)</f>
        <v>대전광역시 서구 월드컵대로484번길 82-20 (월평동)</v>
      </c>
      <c r="O42" s="196" t="str">
        <f>VLOOKUP(I42,'사업장현황(25하)'!$A$2:$T$1836,6,FALSE)</f>
        <v>042-538-7796</v>
      </c>
      <c r="P42" s="196" t="str">
        <f>VLOOKUP(I42,'사업장현황(25하)'!$A$2:$T$1836,7,FALSE)</f>
        <v>042-255-4119</v>
      </c>
      <c r="Q42" s="196" t="str">
        <f>VLOOKUP(I42,'사업장현황(25하)'!$A$2:$T$1836,8,FALSE)</f>
        <v>이한정</v>
      </c>
      <c r="R42" s="196" t="str">
        <f>VLOOKUP(I42,'사업장현황(25하)'!$A$2:$T$1836,9,FALSE)</f>
        <v>부장</v>
      </c>
      <c r="S42" s="196" t="str">
        <f>VLOOKUP(I42,'사업장현황(25하)'!$A$2:$T$1836,10,FALSE)</f>
        <v>010-8231-0211</v>
      </c>
      <c r="T42" s="190" t="str">
        <f>VLOOKUP(I42,'사업장현황(25하)'!$A$2:$T$1836,12,FALSE)</f>
        <v xml:space="preserve">mone2689@naver.com </v>
      </c>
      <c r="U42" s="219" t="str">
        <f>VLOOKUP(I42,'25하-대전160'!$J$3:$AW$1562,13,FALSE)</f>
        <v>9월 1일</v>
      </c>
      <c r="V42" s="219" t="str">
        <f>VLOOKUP(I42,'25하-대전160'!$J$3:$AW$1562,14,FALSE)</f>
        <v>고유빈</v>
      </c>
      <c r="W42" s="219" t="s">
        <v>6949</v>
      </c>
      <c r="X42" s="179" t="str">
        <f>VLOOKUP(I42,'사업장현황(25하)'!$A$2:$T$1836,11,FALSE)</f>
        <v xml:space="preserve">mone2689@naver.com </v>
      </c>
      <c r="Y42" s="219">
        <v>45875</v>
      </c>
      <c r="Z42" s="180">
        <v>200000</v>
      </c>
      <c r="AA42" s="180">
        <v>400000</v>
      </c>
      <c r="AB42" s="180"/>
      <c r="AC42" s="180">
        <f t="shared" si="1"/>
        <v>600000</v>
      </c>
      <c r="AD42" s="219">
        <v>45924</v>
      </c>
      <c r="AE42" s="180">
        <v>200000</v>
      </c>
      <c r="AF42" s="219">
        <v>45919</v>
      </c>
      <c r="AG42" s="180">
        <v>400000</v>
      </c>
      <c r="AH42" s="299">
        <f t="shared" si="0"/>
        <v>600000</v>
      </c>
      <c r="AI42" s="290"/>
      <c r="AJ42" s="185"/>
      <c r="CE42" s="187"/>
      <c r="CU42" s="188"/>
    </row>
    <row r="43" spans="1:99" s="158" customFormat="1" ht="24.95" customHeight="1">
      <c r="A43" s="196">
        <v>40</v>
      </c>
      <c r="B43" s="196"/>
      <c r="C43" s="196"/>
      <c r="D43" s="217">
        <v>45874</v>
      </c>
      <c r="E43" s="219" t="str">
        <f>HLOOKUP(WEEKDAY(D43,2),data!$A$1:$G$2,2)</f>
        <v>(화)</v>
      </c>
      <c r="F43" s="196"/>
      <c r="G43" s="196"/>
      <c r="H43" s="196"/>
      <c r="I43" s="190" t="s">
        <v>1083</v>
      </c>
      <c r="J43" s="196">
        <f>VLOOKUP(I43,'25하-대전160'!$J$3:$AW$1562,2,FALSE)</f>
        <v>16</v>
      </c>
      <c r="K43" s="289">
        <f>VLOOKUP(I43,'사업장현황(25하)'!$A$2:$T$1836,13,FALSE)</f>
        <v>4698802369</v>
      </c>
      <c r="L43" s="316">
        <f>VLOOKUP(I43,'사업장현황(25하)'!$A$2:$T$1836,14,FALSE)</f>
        <v>46988023690</v>
      </c>
      <c r="M43" s="190" t="str">
        <f>VLOOKUP(I43,'사업장현황(25하)'!$A$2:$T$1836,2,FALSE)</f>
        <v>정규성</v>
      </c>
      <c r="N43" s="190" t="str">
        <f>VLOOKUP(I43,'사업장현황(25하)'!$A$2:$T$1836,4,FALSE)</f>
        <v>대전광역시 서구 혜천로 22 (정림동)</v>
      </c>
      <c r="O43" s="196" t="str">
        <f>VLOOKUP(I43,'사업장현황(25하)'!$A$2:$T$1836,6,FALSE)</f>
        <v>042-587-5484</v>
      </c>
      <c r="P43" s="196" t="str">
        <f>VLOOKUP(I43,'사업장현황(25하)'!$A$2:$T$1836,7,FALSE)</f>
        <v>042-587-5486</v>
      </c>
      <c r="Q43" s="196" t="str">
        <f>VLOOKUP(I43,'사업장현황(25하)'!$A$2:$T$1836,8,FALSE)</f>
        <v>정규성</v>
      </c>
      <c r="R43" s="196" t="str">
        <f>VLOOKUP(I43,'사업장현황(25하)'!$A$2:$T$1836,9,FALSE)</f>
        <v>대표</v>
      </c>
      <c r="S43" s="196" t="str">
        <f>VLOOKUP(I43,'사업장현황(25하)'!$A$2:$T$1836,10,FALSE)</f>
        <v>010-6622-9226</v>
      </c>
      <c r="T43" s="190" t="str">
        <f>VLOOKUP(I43,'사업장현황(25하)'!$A$2:$T$1836,12,FALSE)</f>
        <v>bm9226@hanmail.net</v>
      </c>
      <c r="U43" s="219" t="str">
        <f>VLOOKUP(I43,'25하-대전160'!$J$3:$AW$1562,13,FALSE)</f>
        <v>8월 28일</v>
      </c>
      <c r="V43" s="219" t="str">
        <f>VLOOKUP(I43,'25하-대전160'!$J$3:$AW$1562,14,FALSE)</f>
        <v>배윤민</v>
      </c>
      <c r="W43" s="219" t="s">
        <v>5382</v>
      </c>
      <c r="X43" s="179" t="str">
        <f>VLOOKUP(I43,'사업장현황(25하)'!$A$2:$T$1836,11,FALSE)</f>
        <v>bm9226@hanmail.net</v>
      </c>
      <c r="Y43" s="219">
        <v>45875</v>
      </c>
      <c r="Z43" s="180">
        <v>200000</v>
      </c>
      <c r="AA43" s="180">
        <v>400000</v>
      </c>
      <c r="AB43" s="180"/>
      <c r="AC43" s="180">
        <f t="shared" si="1"/>
        <v>600000</v>
      </c>
      <c r="AD43" s="219">
        <v>45950</v>
      </c>
      <c r="AE43" s="180">
        <v>200000</v>
      </c>
      <c r="AF43" s="219">
        <v>45919</v>
      </c>
      <c r="AG43" s="180">
        <v>400000</v>
      </c>
      <c r="AH43" s="299">
        <f t="shared" si="0"/>
        <v>600000</v>
      </c>
      <c r="AI43" s="290"/>
      <c r="AJ43" s="157"/>
    </row>
    <row r="44" spans="1:99" s="158" customFormat="1" ht="24.95" customHeight="1">
      <c r="A44" s="196">
        <v>41</v>
      </c>
      <c r="B44" s="196"/>
      <c r="C44" s="196"/>
      <c r="D44" s="217">
        <v>45874</v>
      </c>
      <c r="E44" s="219" t="str">
        <f>HLOOKUP(WEEKDAY(D44,2),data!$A$1:$G$2,2)</f>
        <v>(화)</v>
      </c>
      <c r="F44" s="196"/>
      <c r="G44" s="196"/>
      <c r="H44" s="196"/>
      <c r="I44" s="190" t="s">
        <v>1554</v>
      </c>
      <c r="J44" s="196">
        <f>VLOOKUP(I44,'25하-대전160'!$J$3:$AW$1562,2,FALSE)</f>
        <v>9</v>
      </c>
      <c r="K44" s="289">
        <f>VLOOKUP(I44,'사업장현황(25하)'!$A$2:$T$1836,13,FALSE)</f>
        <v>3148186997</v>
      </c>
      <c r="L44" s="316" t="str">
        <f>VLOOKUP(I44,'사업장현황(25하)'!$A$2:$T$1836,14,FALSE)</f>
        <v>31481869970</v>
      </c>
      <c r="M44" s="190" t="str">
        <f>VLOOKUP(I44,'사업장현황(25하)'!$A$2:$T$1836,2,FALSE)</f>
        <v>김윤중</v>
      </c>
      <c r="N44" s="190" t="str">
        <f>VLOOKUP(I44,'사업장현황(25하)'!$A$2:$T$1836,4,FALSE)</f>
        <v>대전광역시 서구 복수북로 1 (정림동)</v>
      </c>
      <c r="O44" s="196" t="str">
        <f>VLOOKUP(I44,'사업장현황(25하)'!$A$2:$T$1836,6,FALSE)</f>
        <v>042-585-9119</v>
      </c>
      <c r="P44" s="196" t="str">
        <f>VLOOKUP(I44,'사업장현황(25하)'!$A$2:$T$1836,7,FALSE)</f>
        <v>042-585-8900</v>
      </c>
      <c r="Q44" s="196" t="str">
        <f>VLOOKUP(I44,'사업장현황(25하)'!$A$2:$T$1836,8,FALSE)</f>
        <v>임승열</v>
      </c>
      <c r="R44" s="196" t="str">
        <f>VLOOKUP(I44,'사업장현황(25하)'!$A$2:$T$1836,9,FALSE)</f>
        <v>대표</v>
      </c>
      <c r="S44" s="196" t="str">
        <f>VLOOKUP(I44,'사업장현황(25하)'!$A$2:$T$1836,10,FALSE)</f>
        <v>010-5428-0540</v>
      </c>
      <c r="T44" s="190" t="str">
        <f>VLOOKUP(I44,'사업장현황(25하)'!$A$2:$T$1836,12,FALSE)</f>
        <v>chung911900@hanmail.net</v>
      </c>
      <c r="U44" s="219" t="str">
        <f>VLOOKUP(I44,'25하-대전160'!$J$3:$AW$1562,13,FALSE)</f>
        <v>8월 28일</v>
      </c>
      <c r="V44" s="219" t="str">
        <f>VLOOKUP(I44,'25하-대전160'!$J$3:$AW$1562,14,FALSE)</f>
        <v>배윤민</v>
      </c>
      <c r="W44" s="219" t="s">
        <v>5449</v>
      </c>
      <c r="X44" s="179" t="str">
        <f>VLOOKUP(I44,'사업장현황(25하)'!$A$2:$T$1836,11,FALSE)</f>
        <v>chung911900@hanmail.net</v>
      </c>
      <c r="Y44" s="219">
        <v>45875</v>
      </c>
      <c r="Z44" s="180">
        <v>200000</v>
      </c>
      <c r="AA44" s="180">
        <v>400000</v>
      </c>
      <c r="AB44" s="180"/>
      <c r="AC44" s="180">
        <f t="shared" si="1"/>
        <v>600000</v>
      </c>
      <c r="AD44" s="219">
        <v>45897</v>
      </c>
      <c r="AE44" s="180">
        <v>200000</v>
      </c>
      <c r="AF44" s="219">
        <v>45919</v>
      </c>
      <c r="AG44" s="180">
        <v>400000</v>
      </c>
      <c r="AH44" s="299">
        <f t="shared" si="0"/>
        <v>600000</v>
      </c>
      <c r="AI44" s="290"/>
      <c r="AJ44" s="157"/>
    </row>
    <row r="45" spans="1:99" s="186" customFormat="1" ht="24.95" customHeight="1">
      <c r="A45" s="196">
        <v>42</v>
      </c>
      <c r="B45" s="196"/>
      <c r="C45" s="196"/>
      <c r="D45" s="217">
        <v>45874</v>
      </c>
      <c r="E45" s="219" t="str">
        <f>HLOOKUP(WEEKDAY(D45,2),data!$A$1:$G$2,2)</f>
        <v>(화)</v>
      </c>
      <c r="F45" s="196"/>
      <c r="G45" s="196"/>
      <c r="H45" s="196"/>
      <c r="I45" s="190" t="s">
        <v>330</v>
      </c>
      <c r="J45" s="196">
        <f>VLOOKUP(I45,'25하-대전160'!$J$3:$AW$1562,2,FALSE)</f>
        <v>8</v>
      </c>
      <c r="K45" s="289">
        <f>VLOOKUP(I45,'사업장현황(25하)'!$A$2:$T$1836,13,FALSE)</f>
        <v>3141285352</v>
      </c>
      <c r="L45" s="316" t="str">
        <f>VLOOKUP(I45,'사업장현황(25하)'!$A$2:$T$1836,14,FALSE)</f>
        <v>31412853520</v>
      </c>
      <c r="M45" s="190" t="str">
        <f>VLOOKUP(I45,'사업장현황(25하)'!$A$2:$T$1836,2,FALSE)</f>
        <v>안병철외 1명</v>
      </c>
      <c r="N45" s="190" t="str">
        <f>VLOOKUP(I45,'사업장현황(25하)'!$A$2:$T$1836,4,FALSE)</f>
        <v>대전광역시 서구 구봉로 474 (정림동)</v>
      </c>
      <c r="O45" s="196" t="str">
        <f>VLOOKUP(I45,'사업장현황(25하)'!$A$2:$T$1836,6,FALSE)</f>
        <v>042-581-0055</v>
      </c>
      <c r="P45" s="196" t="str">
        <f>VLOOKUP(I45,'사업장현황(25하)'!$A$2:$T$1836,7,FALSE)</f>
        <v>042-581-0300</v>
      </c>
      <c r="Q45" s="196" t="str">
        <f>VLOOKUP(I45,'사업장현황(25하)'!$A$2:$T$1836,8,FALSE)</f>
        <v>안병철</v>
      </c>
      <c r="R45" s="196" t="str">
        <f>VLOOKUP(I45,'사업장현황(25하)'!$A$2:$T$1836,9,FALSE)</f>
        <v>대표</v>
      </c>
      <c r="S45" s="196" t="str">
        <f>VLOOKUP(I45,'사업장현황(25하)'!$A$2:$T$1836,10,FALSE)</f>
        <v>010-5408-5876</v>
      </c>
      <c r="T45" s="190" t="str">
        <f>VLOOKUP(I45,'사업장현황(25하)'!$A$2:$T$1836,12,FALSE)</f>
        <v>jm85352@naver.com</v>
      </c>
      <c r="U45" s="219" t="str">
        <f>VLOOKUP(I45,'25하-대전160'!$J$3:$AW$1562,13,FALSE)</f>
        <v>8월 28일</v>
      </c>
      <c r="V45" s="219" t="str">
        <f>VLOOKUP(I45,'25하-대전160'!$J$3:$AW$1562,14,FALSE)</f>
        <v>배윤민</v>
      </c>
      <c r="W45" s="219" t="s">
        <v>6583</v>
      </c>
      <c r="X45" s="179" t="str">
        <f>VLOOKUP(I45,'사업장현황(25하)'!$A$2:$T$1836,11,FALSE)</f>
        <v>jm85352@naver.com</v>
      </c>
      <c r="Y45" s="219">
        <v>45875</v>
      </c>
      <c r="Z45" s="180">
        <v>200000</v>
      </c>
      <c r="AA45" s="180">
        <v>400000</v>
      </c>
      <c r="AB45" s="180"/>
      <c r="AC45" s="180">
        <f t="shared" si="1"/>
        <v>600000</v>
      </c>
      <c r="AD45" s="219">
        <v>45880</v>
      </c>
      <c r="AE45" s="180">
        <v>200000</v>
      </c>
      <c r="AF45" s="219">
        <v>45919</v>
      </c>
      <c r="AG45" s="180">
        <v>400000</v>
      </c>
      <c r="AH45" s="299">
        <f t="shared" si="0"/>
        <v>600000</v>
      </c>
      <c r="AI45" s="290"/>
      <c r="AJ45" s="185"/>
      <c r="CE45" s="187"/>
      <c r="CU45" s="188"/>
    </row>
    <row r="46" spans="1:99" s="158" customFormat="1" ht="24.95" customHeight="1">
      <c r="A46" s="196">
        <v>43</v>
      </c>
      <c r="B46" s="196"/>
      <c r="C46" s="196"/>
      <c r="D46" s="217">
        <v>45875</v>
      </c>
      <c r="E46" s="219" t="str">
        <f>HLOOKUP(WEEKDAY(D46,2),data!$A$1:$G$2,2)</f>
        <v>(수)</v>
      </c>
      <c r="F46" s="196"/>
      <c r="G46" s="196"/>
      <c r="H46" s="196"/>
      <c r="I46" s="190" t="s">
        <v>1645</v>
      </c>
      <c r="J46" s="196">
        <f>VLOOKUP(I46,'25하-대전160'!$J$3:$AW$1562,2,FALSE)</f>
        <v>3</v>
      </c>
      <c r="K46" s="289">
        <f>VLOOKUP(I46,'사업장현황(25하)'!$A$2:$T$1836,13,FALSE)</f>
        <v>3052862491</v>
      </c>
      <c r="L46" s="316" t="str">
        <f>VLOOKUP(I46,'사업장현황(25하)'!$A$2:$T$1836,14,FALSE)</f>
        <v>30528624910</v>
      </c>
      <c r="M46" s="190" t="str">
        <f>VLOOKUP(I46,'사업장현황(25하)'!$A$2:$T$1836,2,FALSE)</f>
        <v>오치구</v>
      </c>
      <c r="N46" s="190" t="str">
        <f>VLOOKUP(I46,'사업장현황(25하)'!$A$2:$T$1836,4,FALSE)</f>
        <v>대전광역시 대덕구 대화로52번안길 40 (대화동)</v>
      </c>
      <c r="O46" s="196" t="str">
        <f>VLOOKUP(I46,'사업장현황(25하)'!$A$2:$T$1836,6,FALSE)</f>
        <v>042-637-4971</v>
      </c>
      <c r="P46" s="196" t="str">
        <f>VLOOKUP(I46,'사업장현황(25하)'!$A$2:$T$1836,7,FALSE)</f>
        <v>042-637-4970</v>
      </c>
      <c r="Q46" s="196" t="str">
        <f>VLOOKUP(I46,'사업장현황(25하)'!$A$2:$T$1836,8,FALSE)</f>
        <v>오치구</v>
      </c>
      <c r="R46" s="196" t="str">
        <f>VLOOKUP(I46,'사업장현황(25하)'!$A$2:$T$1836,9,FALSE)</f>
        <v>대표</v>
      </c>
      <c r="S46" s="196" t="str">
        <f>VLOOKUP(I46,'사업장현황(25하)'!$A$2:$T$1836,10,FALSE)</f>
        <v>010-6425-9234</v>
      </c>
      <c r="T46" s="190" t="str">
        <f>VLOOKUP(I46,'사업장현황(25하)'!$A$2:$T$1836,12,FALSE)</f>
        <v>mp4971@naver.com</v>
      </c>
      <c r="U46" s="219" t="str">
        <f>VLOOKUP(I46,'25하-대전160'!$J$3:$AW$1562,13,FALSE)</f>
        <v>9월 1일</v>
      </c>
      <c r="V46" s="219" t="str">
        <f>VLOOKUP(I46,'25하-대전160'!$J$3:$AW$1562,14,FALSE)</f>
        <v>고유빈</v>
      </c>
      <c r="W46" s="219" t="s">
        <v>5971</v>
      </c>
      <c r="X46" s="179" t="str">
        <f>VLOOKUP(I46,'사업장현황(25하)'!$A$2:$T$1836,11,FALSE)</f>
        <v>mp4971@naver.com</v>
      </c>
      <c r="Y46" s="219">
        <v>45876</v>
      </c>
      <c r="Z46" s="180">
        <v>200000</v>
      </c>
      <c r="AA46" s="180">
        <v>400000</v>
      </c>
      <c r="AB46" s="180"/>
      <c r="AC46" s="180">
        <f t="shared" si="1"/>
        <v>600000</v>
      </c>
      <c r="AD46" s="219">
        <v>45995</v>
      </c>
      <c r="AE46" s="180">
        <v>200000</v>
      </c>
      <c r="AF46" s="219">
        <v>45919</v>
      </c>
      <c r="AG46" s="180">
        <v>400000</v>
      </c>
      <c r="AH46" s="299">
        <f t="shared" si="0"/>
        <v>600000</v>
      </c>
      <c r="AI46" s="290"/>
      <c r="AJ46" s="157"/>
      <c r="CE46" s="159"/>
      <c r="CU46" s="160"/>
    </row>
    <row r="47" spans="1:99" s="158" customFormat="1" ht="24.95" customHeight="1">
      <c r="A47" s="196">
        <v>44</v>
      </c>
      <c r="B47" s="196"/>
      <c r="C47" s="196"/>
      <c r="D47" s="217">
        <v>45875</v>
      </c>
      <c r="E47" s="219" t="str">
        <f>HLOOKUP(WEEKDAY(D47,2),data!$A$1:$G$2,2)</f>
        <v>(수)</v>
      </c>
      <c r="F47" s="196"/>
      <c r="G47" s="196"/>
      <c r="H47" s="196"/>
      <c r="I47" s="190" t="s">
        <v>1078</v>
      </c>
      <c r="J47" s="196">
        <f>VLOOKUP(I47,'25하-대전160'!$J$3:$AW$1562,2,FALSE)</f>
        <v>3</v>
      </c>
      <c r="K47" s="289">
        <f>VLOOKUP(I47,'사업장현황(25하)'!$A$2:$T$1836,13,FALSE)</f>
        <v>3053255662</v>
      </c>
      <c r="L47" s="316" t="str">
        <f>VLOOKUP(I47,'사업장현황(25하)'!$A$2:$T$1836,14,FALSE)</f>
        <v>30532556620</v>
      </c>
      <c r="M47" s="190" t="str">
        <f>VLOOKUP(I47,'사업장현황(25하)'!$A$2:$T$1836,2,FALSE)</f>
        <v>박준혁</v>
      </c>
      <c r="N47" s="190" t="str">
        <f>VLOOKUP(I47,'사업장현황(25하)'!$A$2:$T$1836,4,FALSE)</f>
        <v>대전광역시 대덕구 대화로52번안길 104 (대화동)</v>
      </c>
      <c r="O47" s="196" t="str">
        <f>VLOOKUP(I47,'사업장현황(25하)'!$A$2:$T$1836,6,FALSE)</f>
        <v>042-627-0094</v>
      </c>
      <c r="P47" s="196" t="str">
        <f>VLOOKUP(I47,'사업장현황(25하)'!$A$2:$T$1836,7,FALSE)</f>
        <v>042-637-8272</v>
      </c>
      <c r="Q47" s="196" t="str">
        <f>VLOOKUP(I47,'사업장현황(25하)'!$A$2:$T$1836,8,FALSE)</f>
        <v>박준혁</v>
      </c>
      <c r="R47" s="196" t="str">
        <f>VLOOKUP(I47,'사업장현황(25하)'!$A$2:$T$1836,9,FALSE)</f>
        <v>대표</v>
      </c>
      <c r="S47" s="196" t="str">
        <f>VLOOKUP(I47,'사업장현황(25하)'!$A$2:$T$1836,10,FALSE)</f>
        <v>010-5258-1175</v>
      </c>
      <c r="T47" s="190" t="str">
        <f>VLOOKUP(I47,'사업장현황(25하)'!$A$2:$T$1836,12,FALSE)</f>
        <v>lsyjump@naver.com</v>
      </c>
      <c r="U47" s="219" t="str">
        <f>VLOOKUP(I47,'25하-대전160'!$J$3:$AW$1562,13,FALSE)</f>
        <v>9월 1일</v>
      </c>
      <c r="V47" s="219" t="str">
        <f>VLOOKUP(I47,'25하-대전160'!$J$3:$AW$1562,14,FALSE)</f>
        <v>고유빈</v>
      </c>
      <c r="W47" s="219" t="s">
        <v>6183</v>
      </c>
      <c r="X47" s="179" t="str">
        <f>VLOOKUP(I47,'사업장현황(25하)'!$A$2:$T$1836,11,FALSE)</f>
        <v>lsyjump@naver.com</v>
      </c>
      <c r="Y47" s="219">
        <v>45876</v>
      </c>
      <c r="Z47" s="180">
        <v>200000</v>
      </c>
      <c r="AA47" s="180">
        <v>400000</v>
      </c>
      <c r="AB47" s="180"/>
      <c r="AC47" s="180">
        <f t="shared" si="1"/>
        <v>600000</v>
      </c>
      <c r="AD47" s="219">
        <v>45904</v>
      </c>
      <c r="AE47" s="180">
        <v>200000</v>
      </c>
      <c r="AF47" s="219">
        <v>45919</v>
      </c>
      <c r="AG47" s="180">
        <v>400000</v>
      </c>
      <c r="AH47" s="299">
        <f t="shared" si="0"/>
        <v>600000</v>
      </c>
      <c r="AI47" s="290"/>
      <c r="AJ47" s="157"/>
      <c r="CE47" s="159"/>
      <c r="CU47" s="160"/>
    </row>
    <row r="48" spans="1:99" s="186" customFormat="1" ht="24.95" customHeight="1">
      <c r="A48" s="196">
        <v>45</v>
      </c>
      <c r="B48" s="196"/>
      <c r="C48" s="196"/>
      <c r="D48" s="217">
        <v>45875</v>
      </c>
      <c r="E48" s="219" t="str">
        <f>HLOOKUP(WEEKDAY(D48,2),data!$A$1:$G$2,2)</f>
        <v>(수)</v>
      </c>
      <c r="F48" s="196"/>
      <c r="G48" s="196"/>
      <c r="H48" s="196"/>
      <c r="I48" s="190" t="s">
        <v>124</v>
      </c>
      <c r="J48" s="196">
        <f>VLOOKUP(I48,'25하-대전160'!$J$3:$AW$1562,2,FALSE)</f>
        <v>6</v>
      </c>
      <c r="K48" s="289">
        <f>VLOOKUP(I48,'사업장현황(25하)'!$A$2:$T$1836,13,FALSE)</f>
        <v>3052331936</v>
      </c>
      <c r="L48" s="316" t="str">
        <f>VLOOKUP(I48,'사업장현황(25하)'!$A$2:$T$1836,14,FALSE)</f>
        <v>92336241771</v>
      </c>
      <c r="M48" s="190" t="str">
        <f>VLOOKUP(I48,'사업장현황(25하)'!$A$2:$T$1836,2,FALSE)</f>
        <v>차주용</v>
      </c>
      <c r="N48" s="190" t="str">
        <f>VLOOKUP(I48,'사업장현황(25하)'!$A$2:$T$1836,4,FALSE)</f>
        <v>대전광역시 대덕구 대화로52번안길 76 (대화동)</v>
      </c>
      <c r="O48" s="196" t="str">
        <f>VLOOKUP(I48,'사업장현황(25하)'!$A$2:$T$1836,6,FALSE)</f>
        <v>042-623-6266</v>
      </c>
      <c r="P48" s="196" t="str">
        <f>VLOOKUP(I48,'사업장현황(25하)'!$A$2:$T$1836,7,FALSE)</f>
        <v>042-623-7359</v>
      </c>
      <c r="Q48" s="196" t="str">
        <f>VLOOKUP(I48,'사업장현황(25하)'!$A$2:$T$1836,8,FALSE)</f>
        <v>차주용</v>
      </c>
      <c r="R48" s="196" t="str">
        <f>VLOOKUP(I48,'사업장현황(25하)'!$A$2:$T$1836,9,FALSE)</f>
        <v>대표</v>
      </c>
      <c r="S48" s="196" t="str">
        <f>VLOOKUP(I48,'사업장현황(25하)'!$A$2:$T$1836,10,FALSE)</f>
        <v>010-5455-7359</v>
      </c>
      <c r="T48" s="190" t="str">
        <f>VLOOKUP(I48,'사업장현황(25하)'!$A$2:$T$1836,12,FALSE)</f>
        <v>ckwndyd2548@naver.com</v>
      </c>
      <c r="U48" s="219" t="str">
        <f>VLOOKUP(I48,'25하-대전160'!$J$3:$AW$1562,13,FALSE)</f>
        <v>9월 1일</v>
      </c>
      <c r="V48" s="219" t="str">
        <f>VLOOKUP(I48,'25하-대전160'!$J$3:$AW$1562,14,FALSE)</f>
        <v>고유빈</v>
      </c>
      <c r="W48" s="219" t="s">
        <v>7264</v>
      </c>
      <c r="X48" s="179" t="str">
        <f>VLOOKUP(I48,'사업장현황(25하)'!$A$2:$T$1836,11,FALSE)</f>
        <v>ckwndyd2548@naver.com</v>
      </c>
      <c r="Y48" s="219">
        <v>45876</v>
      </c>
      <c r="Z48" s="180">
        <v>200000</v>
      </c>
      <c r="AA48" s="180">
        <v>400000</v>
      </c>
      <c r="AB48" s="180"/>
      <c r="AC48" s="180">
        <f t="shared" si="1"/>
        <v>600000</v>
      </c>
      <c r="AD48" s="219"/>
      <c r="AE48" s="180"/>
      <c r="AF48" s="219">
        <v>45919</v>
      </c>
      <c r="AG48" s="180">
        <v>400000</v>
      </c>
      <c r="AH48" s="299">
        <f t="shared" si="0"/>
        <v>400000</v>
      </c>
      <c r="AI48" s="262"/>
      <c r="AJ48" s="185"/>
      <c r="CE48" s="187"/>
      <c r="CU48" s="188"/>
    </row>
    <row r="49" spans="1:99" s="158" customFormat="1" ht="24.95" customHeight="1">
      <c r="A49" s="196">
        <v>46</v>
      </c>
      <c r="B49" s="196"/>
      <c r="C49" s="196"/>
      <c r="D49" s="217">
        <v>45875</v>
      </c>
      <c r="E49" s="219" t="str">
        <f>HLOOKUP(WEEKDAY(D49,2),data!$A$1:$G$2,2)</f>
        <v>(수)</v>
      </c>
      <c r="F49" s="196"/>
      <c r="G49" s="196"/>
      <c r="H49" s="196"/>
      <c r="I49" s="190" t="s">
        <v>1126</v>
      </c>
      <c r="J49" s="196">
        <f>VLOOKUP(I49,'25하-대전160'!$J$3:$AW$1562,2,FALSE)</f>
        <v>12</v>
      </c>
      <c r="K49" s="289">
        <f>VLOOKUP(I49,'사업장현황(25하)'!$A$2:$T$1836,13,FALSE)</f>
        <v>5903100375</v>
      </c>
      <c r="L49" s="316" t="str">
        <f>VLOOKUP(I49,'사업장현황(25하)'!$A$2:$T$1836,14,FALSE)</f>
        <v>59031003750</v>
      </c>
      <c r="M49" s="190" t="str">
        <f>VLOOKUP(I49,'사업장현황(25하)'!$A$2:$T$1836,2,FALSE)</f>
        <v>정우현</v>
      </c>
      <c r="N49" s="190" t="str">
        <f>VLOOKUP(I49,'사업장현황(25하)'!$A$2:$T$1836,4,FALSE)</f>
        <v>대전광역시 대덕구 한밭대로1003번길 110 (오정동)</v>
      </c>
      <c r="O49" s="196" t="str">
        <f>VLOOKUP(I49,'사업장현황(25하)'!$A$2:$T$1836,6,FALSE)</f>
        <v>042-624-1479</v>
      </c>
      <c r="P49" s="196" t="str">
        <f>VLOOKUP(I49,'사업장현황(25하)'!$A$2:$T$1836,7,FALSE)</f>
        <v>042-624-1478</v>
      </c>
      <c r="Q49" s="196" t="str">
        <f>VLOOKUP(I49,'사업장현황(25하)'!$A$2:$T$1836,8,FALSE)</f>
        <v>정우현</v>
      </c>
      <c r="R49" s="196" t="str">
        <f>VLOOKUP(I49,'사업장현황(25하)'!$A$2:$T$1836,9,FALSE)</f>
        <v>대표</v>
      </c>
      <c r="S49" s="196" t="str">
        <f>VLOOKUP(I49,'사업장현황(25하)'!$A$2:$T$1836,10,FALSE)</f>
        <v>010-3174-1479</v>
      </c>
      <c r="T49" s="190" t="str">
        <f>VLOOKUP(I49,'사업장현황(25하)'!$A$2:$T$1836,12,FALSE)</f>
        <v>rmaqlc1479@daum.net</v>
      </c>
      <c r="U49" s="219" t="str">
        <f>VLOOKUP(I49,'25하-대전160'!$J$3:$AW$1562,13,FALSE)</f>
        <v>8월 28일</v>
      </c>
      <c r="V49" s="219" t="str">
        <f>VLOOKUP(I49,'25하-대전160'!$J$3:$AW$1562,14,FALSE)</f>
        <v>배윤민</v>
      </c>
      <c r="W49" s="219" t="s">
        <v>5646</v>
      </c>
      <c r="X49" s="179" t="str">
        <f>VLOOKUP(I49,'사업장현황(25하)'!$A$2:$T$1836,11,FALSE)</f>
        <v>rmaqlc1479@daum.net</v>
      </c>
      <c r="Y49" s="219">
        <v>45876</v>
      </c>
      <c r="Z49" s="180">
        <v>200000</v>
      </c>
      <c r="AA49" s="180">
        <v>400000</v>
      </c>
      <c r="AB49" s="180"/>
      <c r="AC49" s="180">
        <f t="shared" si="1"/>
        <v>600000</v>
      </c>
      <c r="AD49" s="219">
        <v>45877</v>
      </c>
      <c r="AE49" s="180">
        <v>200000</v>
      </c>
      <c r="AF49" s="219">
        <v>45919</v>
      </c>
      <c r="AG49" s="180">
        <v>400000</v>
      </c>
      <c r="AH49" s="299">
        <f t="shared" si="0"/>
        <v>600000</v>
      </c>
      <c r="AI49" s="290"/>
      <c r="AJ49" s="157"/>
    </row>
    <row r="50" spans="1:99" s="158" customFormat="1" ht="24.95" customHeight="1">
      <c r="A50" s="196">
        <v>47</v>
      </c>
      <c r="B50" s="196"/>
      <c r="C50" s="196"/>
      <c r="D50" s="217">
        <v>45875</v>
      </c>
      <c r="E50" s="219" t="str">
        <f>HLOOKUP(WEEKDAY(D50,2),data!$A$1:$G$2,2)</f>
        <v>(수)</v>
      </c>
      <c r="F50" s="196"/>
      <c r="G50" s="196"/>
      <c r="H50" s="196"/>
      <c r="I50" s="190" t="s">
        <v>1114</v>
      </c>
      <c r="J50" s="196">
        <f>VLOOKUP(I50,'25하-대전160'!$J$3:$AW$1562,2,FALSE)</f>
        <v>7</v>
      </c>
      <c r="K50" s="289">
        <f>VLOOKUP(I50,'사업장현황(25하)'!$A$2:$T$1836,13,FALSE)</f>
        <v>3140169550</v>
      </c>
      <c r="L50" s="316" t="str">
        <f>VLOOKUP(I50,'사업장현황(25하)'!$A$2:$T$1836,14,FALSE)</f>
        <v>31401695500</v>
      </c>
      <c r="M50" s="190" t="str">
        <f>VLOOKUP(I50,'사업장현황(25하)'!$A$2:$T$1836,2,FALSE)</f>
        <v>차경준</v>
      </c>
      <c r="N50" s="190" t="str">
        <f>VLOOKUP(I50,'사업장현황(25하)'!$A$2:$T$1836,4,FALSE)</f>
        <v>대전광역시 대덕구 한남로138번길 12 (오정동)</v>
      </c>
      <c r="O50" s="196" t="str">
        <f>VLOOKUP(I50,'사업장현황(25하)'!$A$2:$T$1836,6,FALSE)</f>
        <v>042-623-7700</v>
      </c>
      <c r="P50" s="196" t="str">
        <f>VLOOKUP(I50,'사업장현황(25하)'!$A$2:$T$1836,7,FALSE)</f>
        <v>042-627-6896</v>
      </c>
      <c r="Q50" s="196" t="str">
        <f>VLOOKUP(I50,'사업장현황(25하)'!$A$2:$T$1836,8,FALSE)</f>
        <v>차명준</v>
      </c>
      <c r="R50" s="196" t="str">
        <f>VLOOKUP(I50,'사업장현황(25하)'!$A$2:$T$1836,9,FALSE)</f>
        <v>이사</v>
      </c>
      <c r="S50" s="196" t="str">
        <f>VLOOKUP(I50,'사업장현황(25하)'!$A$2:$T$1836,10,FALSE)</f>
        <v>010-8001-6097</v>
      </c>
      <c r="T50" s="190" t="str">
        <f>VLOOKUP(I50,'사업장현황(25하)'!$A$2:$T$1836,12,FALSE)</f>
        <v>liftcha@hanmail,net</v>
      </c>
      <c r="U50" s="219" t="str">
        <f>VLOOKUP(I50,'25하-대전160'!$J$3:$AW$1562,13,FALSE)</f>
        <v>8월 28일</v>
      </c>
      <c r="V50" s="219" t="str">
        <f>VLOOKUP(I50,'25하-대전160'!$J$3:$AW$1562,14,FALSE)</f>
        <v>배윤민</v>
      </c>
      <c r="W50" s="219" t="s">
        <v>6277</v>
      </c>
      <c r="X50" s="179" t="str">
        <f>VLOOKUP(I50,'사업장현황(25하)'!$A$2:$T$1836,11,FALSE)</f>
        <v>liftcha@hanmail,net</v>
      </c>
      <c r="Y50" s="219">
        <v>45876</v>
      </c>
      <c r="Z50" s="180">
        <v>200000</v>
      </c>
      <c r="AA50" s="180">
        <v>400000</v>
      </c>
      <c r="AB50" s="180"/>
      <c r="AC50" s="180">
        <f t="shared" si="1"/>
        <v>600000</v>
      </c>
      <c r="AD50" s="219">
        <v>45905</v>
      </c>
      <c r="AE50" s="180">
        <v>200000</v>
      </c>
      <c r="AF50" s="219">
        <v>45919</v>
      </c>
      <c r="AG50" s="180">
        <v>400000</v>
      </c>
      <c r="AH50" s="299">
        <f t="shared" si="0"/>
        <v>600000</v>
      </c>
      <c r="AI50" s="290"/>
      <c r="AJ50" s="157"/>
    </row>
    <row r="51" spans="1:99" s="158" customFormat="1" ht="24.95" customHeight="1">
      <c r="A51" s="196">
        <v>48</v>
      </c>
      <c r="B51" s="196"/>
      <c r="C51" s="196"/>
      <c r="D51" s="217">
        <v>45875</v>
      </c>
      <c r="E51" s="219" t="str">
        <f>HLOOKUP(WEEKDAY(D51,2),data!$A$1:$G$2,2)</f>
        <v>(수)</v>
      </c>
      <c r="F51" s="196"/>
      <c r="G51" s="196"/>
      <c r="H51" s="196"/>
      <c r="I51" s="190" t="s">
        <v>1120</v>
      </c>
      <c r="J51" s="196">
        <f>VLOOKUP(I51,'25하-대전160'!$J$3:$AW$1562,2,FALSE)</f>
        <v>7</v>
      </c>
      <c r="K51" s="289">
        <f>VLOOKUP(I51,'사업장현황(25하)'!$A$2:$T$1836,13,FALSE)</f>
        <v>4274100625</v>
      </c>
      <c r="L51" s="316" t="str">
        <f>VLOOKUP(I51,'사업장현황(25하)'!$A$2:$T$1836,14,FALSE)</f>
        <v>42741006250</v>
      </c>
      <c r="M51" s="190" t="str">
        <f>VLOOKUP(I51,'사업장현황(25하)'!$A$2:$T$1836,2,FALSE)</f>
        <v>김종성</v>
      </c>
      <c r="N51" s="190" t="str">
        <f>VLOOKUP(I51,'사업장현황(25하)'!$A$2:$T$1836,4,FALSE)</f>
        <v>대전광역시 대덕구 한밭대로1003번길 110 (오정동)</v>
      </c>
      <c r="O51" s="196" t="str">
        <f>VLOOKUP(I51,'사업장현황(25하)'!$A$2:$T$1836,6,FALSE)</f>
        <v>042-331-9104</v>
      </c>
      <c r="P51" s="196" t="str">
        <f>VLOOKUP(I51,'사업장현황(25하)'!$A$2:$T$1836,7,FALSE)</f>
        <v>042-385-9105</v>
      </c>
      <c r="Q51" s="196" t="str">
        <f>VLOOKUP(I51,'사업장현황(25하)'!$A$2:$T$1836,8,FALSE)</f>
        <v>이병철</v>
      </c>
      <c r="R51" s="196" t="str">
        <f>VLOOKUP(I51,'사업장현황(25하)'!$A$2:$T$1836,9,FALSE)</f>
        <v>관리부장</v>
      </c>
      <c r="S51" s="196" t="str">
        <f>VLOOKUP(I51,'사업장현황(25하)'!$A$2:$T$1836,10,FALSE)</f>
        <v>010-8438-9609</v>
      </c>
      <c r="T51" s="190" t="str">
        <f>VLOOKUP(I51,'사업장현황(25하)'!$A$2:$T$1836,12,FALSE)</f>
        <v>kjs-motors@daum.net</v>
      </c>
      <c r="U51" s="219" t="str">
        <f>VLOOKUP(I51,'25하-대전160'!$J$3:$AW$1562,13,FALSE)</f>
        <v>8월 28일</v>
      </c>
      <c r="V51" s="219" t="str">
        <f>VLOOKUP(I51,'25하-대전160'!$J$3:$AW$1562,14,FALSE)</f>
        <v>배윤민</v>
      </c>
      <c r="W51" s="219" t="s">
        <v>6617</v>
      </c>
      <c r="X51" s="179" t="str">
        <f>VLOOKUP(I51,'사업장현황(25하)'!$A$2:$T$1836,11,FALSE)</f>
        <v>kjs-motors@daum.net</v>
      </c>
      <c r="Y51" s="219">
        <v>45876</v>
      </c>
      <c r="Z51" s="180">
        <v>200000</v>
      </c>
      <c r="AA51" s="180">
        <v>400000</v>
      </c>
      <c r="AB51" s="180"/>
      <c r="AC51" s="180">
        <f t="shared" si="1"/>
        <v>600000</v>
      </c>
      <c r="AD51" s="219">
        <v>45897</v>
      </c>
      <c r="AE51" s="180">
        <v>200000</v>
      </c>
      <c r="AF51" s="219">
        <v>45919</v>
      </c>
      <c r="AG51" s="180">
        <v>400000</v>
      </c>
      <c r="AH51" s="299">
        <f t="shared" si="0"/>
        <v>600000</v>
      </c>
      <c r="AI51" s="290"/>
      <c r="AJ51" s="157"/>
    </row>
    <row r="52" spans="1:99" s="158" customFormat="1" ht="24.95" customHeight="1">
      <c r="A52" s="196">
        <v>49</v>
      </c>
      <c r="B52" s="196"/>
      <c r="C52" s="196"/>
      <c r="D52" s="217">
        <v>45876</v>
      </c>
      <c r="E52" s="219" t="str">
        <f>HLOOKUP(WEEKDAY(D52,2),data!$A$1:$G$2,2)</f>
        <v>(목)</v>
      </c>
      <c r="F52" s="196"/>
      <c r="G52" s="196"/>
      <c r="H52" s="196"/>
      <c r="I52" s="190" t="s">
        <v>2244</v>
      </c>
      <c r="J52" s="196">
        <f>VLOOKUP(I52,'25하-대전160'!$J$3:$AW$1562,2,FALSE)</f>
        <v>10</v>
      </c>
      <c r="K52" s="289">
        <f>VLOOKUP(I52,'사업장현황(25하)'!$A$2:$T$1836,13,FALSE)</f>
        <v>3142451985</v>
      </c>
      <c r="L52" s="316" t="str">
        <f>VLOOKUP(I52,'사업장현황(25하)'!$A$2:$T$1836,14,FALSE)</f>
        <v>31424519850</v>
      </c>
      <c r="M52" s="190" t="str">
        <f>VLOOKUP(I52,'사업장현황(25하)'!$A$2:$T$1836,2,FALSE)</f>
        <v>권오실외 1명</v>
      </c>
      <c r="N52" s="190" t="str">
        <f>VLOOKUP(I52,'사업장현황(25하)'!$A$2:$T$1836,4,FALSE)</f>
        <v>대전광역시 서구 계룡로232번길 163 (월평동)</v>
      </c>
      <c r="O52" s="196" t="str">
        <f>VLOOKUP(I52,'사업장현황(25하)'!$A$2:$T$1836,6,FALSE)</f>
        <v>042-522-2285</v>
      </c>
      <c r="P52" s="196" t="str">
        <f>VLOOKUP(I52,'사업장현황(25하)'!$A$2:$T$1836,7,FALSE)</f>
        <v>042-536-4052</v>
      </c>
      <c r="Q52" s="196" t="str">
        <f>VLOOKUP(I52,'사업장현황(25하)'!$A$2:$T$1836,8,FALSE)</f>
        <v>김희란</v>
      </c>
      <c r="R52" s="196">
        <f>VLOOKUP(I52,'사업장현황(25하)'!$A$2:$T$1836,9,FALSE)</f>
        <v>0</v>
      </c>
      <c r="S52" s="196" t="str">
        <f>VLOOKUP(I52,'사업장현황(25하)'!$A$2:$T$1836,10,FALSE)</f>
        <v>010-2230-2600</v>
      </c>
      <c r="T52" s="190" t="str">
        <f>VLOOKUP(I52,'사업장현황(25하)'!$A$2:$T$1836,12,FALSE)</f>
        <v>dh20110714@daum.net</v>
      </c>
      <c r="U52" s="219" t="str">
        <f>VLOOKUP(I52,'25하-대전160'!$J$3:$AW$1562,13,FALSE)</f>
        <v>9월 3일</v>
      </c>
      <c r="V52" s="219" t="str">
        <f>VLOOKUP(I52,'25하-대전160'!$J$3:$AW$1562,14,FALSE)</f>
        <v>고유빈</v>
      </c>
      <c r="W52" s="219" t="s">
        <v>5752</v>
      </c>
      <c r="X52" s="179" t="str">
        <f>VLOOKUP(I52,'사업장현황(25하)'!$A$2:$T$1836,11,FALSE)</f>
        <v>dh20110714@daum.net</v>
      </c>
      <c r="Y52" s="219">
        <v>45877</v>
      </c>
      <c r="Z52" s="180">
        <v>200000</v>
      </c>
      <c r="AA52" s="180">
        <v>400000</v>
      </c>
      <c r="AB52" s="180"/>
      <c r="AC52" s="180">
        <f t="shared" si="1"/>
        <v>600000</v>
      </c>
      <c r="AD52" s="219">
        <v>45877</v>
      </c>
      <c r="AE52" s="180">
        <v>200000</v>
      </c>
      <c r="AF52" s="219">
        <v>45919</v>
      </c>
      <c r="AG52" s="180">
        <v>400000</v>
      </c>
      <c r="AH52" s="299">
        <f t="shared" si="0"/>
        <v>600000</v>
      </c>
      <c r="AI52" s="290"/>
      <c r="AJ52" s="157"/>
    </row>
    <row r="53" spans="1:99" s="158" customFormat="1" ht="24.95" customHeight="1">
      <c r="A53" s="196">
        <v>50</v>
      </c>
      <c r="B53" s="196"/>
      <c r="C53" s="196"/>
      <c r="D53" s="217">
        <v>45876</v>
      </c>
      <c r="E53" s="219" t="str">
        <f>HLOOKUP(WEEKDAY(D53,2),data!$A$1:$G$2,2)</f>
        <v>(목)</v>
      </c>
      <c r="F53" s="196"/>
      <c r="G53" s="196"/>
      <c r="H53" s="196"/>
      <c r="I53" s="190" t="s">
        <v>1392</v>
      </c>
      <c r="J53" s="196">
        <f>VLOOKUP(I53,'25하-대전160'!$J$3:$AW$1562,2,FALSE)</f>
        <v>2</v>
      </c>
      <c r="K53" s="289">
        <f>VLOOKUP(I53,'사업장현황(25하)'!$A$2:$T$1836,13,FALSE)</f>
        <v>5554400256</v>
      </c>
      <c r="L53" s="316" t="str">
        <f>VLOOKUP(I53,'사업장현황(25하)'!$A$2:$T$1836,14,FALSE)</f>
        <v>55544002560</v>
      </c>
      <c r="M53" s="190" t="str">
        <f>VLOOKUP(I53,'사업장현황(25하)'!$A$2:$T$1836,2,FALSE)</f>
        <v>정건우</v>
      </c>
      <c r="N53" s="190" t="str">
        <f>VLOOKUP(I53,'사업장현황(25하)'!$A$2:$T$1836,4,FALSE)</f>
        <v>대전광역시 서구 월드컵대로484번안길 34 (월평동)</v>
      </c>
      <c r="O53" s="196" t="str">
        <f>VLOOKUP(I53,'사업장현황(25하)'!$A$2:$T$1836,6,FALSE)</f>
        <v>042-521-1311</v>
      </c>
      <c r="P53" s="196" t="str">
        <f>VLOOKUP(I53,'사업장현황(25하)'!$A$2:$T$1836,7,FALSE)</f>
        <v>042-521-1315</v>
      </c>
      <c r="Q53" s="196" t="str">
        <f>VLOOKUP(I53,'사업장현황(25하)'!$A$2:$T$1836,8,FALSE)</f>
        <v>정건우</v>
      </c>
      <c r="R53" s="196" t="str">
        <f>VLOOKUP(I53,'사업장현황(25하)'!$A$2:$T$1836,9,FALSE)</f>
        <v>대표</v>
      </c>
      <c r="S53" s="196" t="str">
        <f>VLOOKUP(I53,'사업장현황(25하)'!$A$2:$T$1836,10,FALSE)</f>
        <v>010-5362-4894</v>
      </c>
      <c r="T53" s="190" t="str">
        <f>VLOOKUP(I53,'사업장현황(25하)'!$A$2:$T$1836,12,FALSE)</f>
        <v>jgw7226@naver.com</v>
      </c>
      <c r="U53" s="219" t="str">
        <f>VLOOKUP(I53,'25하-대전160'!$J$3:$AW$1562,13,FALSE)</f>
        <v>9월 3일</v>
      </c>
      <c r="V53" s="219" t="str">
        <f>VLOOKUP(I53,'25하-대전160'!$J$3:$AW$1562,14,FALSE)</f>
        <v>고유빈</v>
      </c>
      <c r="W53" s="219" t="s">
        <v>5859</v>
      </c>
      <c r="X53" s="179" t="str">
        <f>VLOOKUP(I53,'사업장현황(25하)'!$A$2:$T$1836,11,FALSE)</f>
        <v>jgw7226@naver.com</v>
      </c>
      <c r="Y53" s="219">
        <v>45877</v>
      </c>
      <c r="Z53" s="180">
        <v>200000</v>
      </c>
      <c r="AA53" s="180">
        <v>400000</v>
      </c>
      <c r="AB53" s="180"/>
      <c r="AC53" s="180">
        <f t="shared" si="1"/>
        <v>600000</v>
      </c>
      <c r="AD53" s="219">
        <v>46007</v>
      </c>
      <c r="AE53" s="180">
        <v>200000</v>
      </c>
      <c r="AF53" s="219">
        <v>45919</v>
      </c>
      <c r="AG53" s="180">
        <v>400000</v>
      </c>
      <c r="AH53" s="299">
        <f t="shared" si="0"/>
        <v>600000</v>
      </c>
      <c r="AI53" s="290"/>
      <c r="AJ53" s="157"/>
    </row>
    <row r="54" spans="1:99" s="158" customFormat="1" ht="24.95" customHeight="1">
      <c r="A54" s="196">
        <v>51</v>
      </c>
      <c r="B54" s="196"/>
      <c r="C54" s="196"/>
      <c r="D54" s="217">
        <v>45876</v>
      </c>
      <c r="E54" s="219" t="str">
        <f>HLOOKUP(WEEKDAY(D54,2),data!$A$1:$G$2,2)</f>
        <v>(목)</v>
      </c>
      <c r="F54" s="196"/>
      <c r="G54" s="196"/>
      <c r="H54" s="196"/>
      <c r="I54" s="190" t="s">
        <v>3849</v>
      </c>
      <c r="J54" s="196">
        <f>VLOOKUP(I54,'25하-대전160'!$J$3:$AW$1562,2,FALSE)</f>
        <v>7</v>
      </c>
      <c r="K54" s="289">
        <f>VLOOKUP(I54,'사업장현황(25하)'!$A$2:$T$1836,13,FALSE)</f>
        <v>3080333274</v>
      </c>
      <c r="L54" s="316" t="str">
        <f>VLOOKUP(I54,'사업장현황(25하)'!$A$2:$T$1836,14,FALSE)</f>
        <v>30803332740</v>
      </c>
      <c r="M54" s="190" t="str">
        <f>VLOOKUP(I54,'사업장현황(25하)'!$A$2:$T$1836,2,FALSE)</f>
        <v>오남석</v>
      </c>
      <c r="N54" s="190" t="str">
        <f>VLOOKUP(I54,'사업장현황(25하)'!$A$2:$T$1836,4,FALSE)</f>
        <v>대전광역시 서구 계룡로232번길 157 (월평동)</v>
      </c>
      <c r="O54" s="196" t="str">
        <f>VLOOKUP(I54,'사업장현황(25하)'!$A$2:$T$1836,6,FALSE)</f>
        <v>042-522-8452</v>
      </c>
      <c r="P54" s="196" t="str">
        <f>VLOOKUP(I54,'사업장현황(25하)'!$A$2:$T$1836,7,FALSE)</f>
        <v>042-525-8453</v>
      </c>
      <c r="Q54" s="196" t="str">
        <f>VLOOKUP(I54,'사업장현황(25하)'!$A$2:$T$1836,8,FALSE)</f>
        <v>오남석</v>
      </c>
      <c r="R54" s="196" t="str">
        <f>VLOOKUP(I54,'사업장현황(25하)'!$A$2:$T$1836,9,FALSE)</f>
        <v>대표</v>
      </c>
      <c r="S54" s="196" t="str">
        <f>VLOOKUP(I54,'사업장현황(25하)'!$A$2:$T$1836,10,FALSE)</f>
        <v>010-9813-5579</v>
      </c>
      <c r="T54" s="190" t="str">
        <f>VLOOKUP(I54,'사업장현황(25하)'!$A$2:$T$1836,12,FALSE)</f>
        <v>sbtjsdn@naver.com</v>
      </c>
      <c r="U54" s="219" t="str">
        <f>VLOOKUP(I54,'25하-대전160'!$J$3:$AW$1562,13,FALSE)</f>
        <v>9월 3일</v>
      </c>
      <c r="V54" s="219" t="str">
        <f>VLOOKUP(I54,'25하-대전160'!$J$3:$AW$1562,14,FALSE)</f>
        <v>고유빈</v>
      </c>
      <c r="W54" s="219" t="s">
        <v>7420</v>
      </c>
      <c r="X54" s="179" t="str">
        <f>VLOOKUP(I54,'사업장현황(25하)'!$A$2:$T$1836,11,FALSE)</f>
        <v>sbtjsdn@naver.com</v>
      </c>
      <c r="Y54" s="219">
        <v>45877</v>
      </c>
      <c r="Z54" s="180">
        <v>200000</v>
      </c>
      <c r="AA54" s="180">
        <v>400000</v>
      </c>
      <c r="AB54" s="180"/>
      <c r="AC54" s="180">
        <f t="shared" si="1"/>
        <v>600000</v>
      </c>
      <c r="AD54" s="219">
        <v>45877</v>
      </c>
      <c r="AE54" s="180">
        <v>200000</v>
      </c>
      <c r="AF54" s="219">
        <v>45919</v>
      </c>
      <c r="AG54" s="180">
        <v>400000</v>
      </c>
      <c r="AH54" s="299">
        <f t="shared" si="0"/>
        <v>600000</v>
      </c>
      <c r="AI54" s="290"/>
      <c r="AJ54" s="157"/>
    </row>
    <row r="55" spans="1:99" s="158" customFormat="1" ht="24.95" customHeight="1">
      <c r="A55" s="196">
        <v>52</v>
      </c>
      <c r="B55" s="196"/>
      <c r="C55" s="196"/>
      <c r="D55" s="217">
        <v>45876</v>
      </c>
      <c r="E55" s="219" t="str">
        <f>HLOOKUP(WEEKDAY(D55,2),data!$A$1:$G$2,2)</f>
        <v>(목)</v>
      </c>
      <c r="F55" s="196"/>
      <c r="G55" s="196"/>
      <c r="H55" s="196"/>
      <c r="I55" s="190" t="s">
        <v>940</v>
      </c>
      <c r="J55" s="196">
        <f>VLOOKUP(I55,'25하-대전160'!$J$3:$AW$1562,2,FALSE)</f>
        <v>10</v>
      </c>
      <c r="K55" s="289">
        <f>VLOOKUP(I55,'사업장현황(25하)'!$A$2:$T$1836,13,FALSE)</f>
        <v>3142266015</v>
      </c>
      <c r="L55" s="316" t="str">
        <f>VLOOKUP(I55,'사업장현황(25하)'!$A$2:$T$1836,14,FALSE)</f>
        <v>31422660150</v>
      </c>
      <c r="M55" s="190" t="str">
        <f>VLOOKUP(I55,'사업장현황(25하)'!$A$2:$T$1836,2,FALSE)</f>
        <v>오연환</v>
      </c>
      <c r="N55" s="190" t="str">
        <f>VLOOKUP(I55,'사업장현황(25하)'!$A$2:$T$1836,4,FALSE)</f>
        <v>대전광역시 대덕구 신탄진로756번안길 52-25 (신탄진동)</v>
      </c>
      <c r="O55" s="196" t="str">
        <f>VLOOKUP(I55,'사업장현황(25하)'!$A$2:$T$1836,6,FALSE)</f>
        <v>042-932-7005</v>
      </c>
      <c r="P55" s="196" t="str">
        <f>VLOOKUP(I55,'사업장현황(25하)'!$A$2:$T$1836,7,FALSE)</f>
        <v>042-932-7008</v>
      </c>
      <c r="Q55" s="196" t="str">
        <f>VLOOKUP(I55,'사업장현황(25하)'!$A$2:$T$1836,8,FALSE)</f>
        <v>백병영</v>
      </c>
      <c r="R55" s="196" t="str">
        <f>VLOOKUP(I55,'사업장현황(25하)'!$A$2:$T$1836,9,FALSE)</f>
        <v>관리부장</v>
      </c>
      <c r="S55" s="196" t="str">
        <f>VLOOKUP(I55,'사업장현황(25하)'!$A$2:$T$1836,10,FALSE)</f>
        <v>010-3422-2013</v>
      </c>
      <c r="T55" s="190" t="str">
        <f>VLOOKUP(I55,'사업장현황(25하)'!$A$2:$T$1836,12,FALSE)</f>
        <v>oho0322@naver.com</v>
      </c>
      <c r="U55" s="219" t="str">
        <f>VLOOKUP(I55,'25하-대전160'!$J$3:$AW$1562,13,FALSE)</f>
        <v>8월 28일</v>
      </c>
      <c r="V55" s="219" t="str">
        <f>VLOOKUP(I55,'25하-대전160'!$J$3:$AW$1562,14,FALSE)</f>
        <v>배윤민</v>
      </c>
      <c r="W55" s="219" t="s">
        <v>6302</v>
      </c>
      <c r="X55" s="179" t="str">
        <f>VLOOKUP(I55,'사업장현황(25하)'!$A$2:$T$1836,11,FALSE)</f>
        <v>oho0322@naver.com</v>
      </c>
      <c r="Y55" s="219">
        <v>45877</v>
      </c>
      <c r="Z55" s="180">
        <v>200000</v>
      </c>
      <c r="AA55" s="180">
        <v>400000</v>
      </c>
      <c r="AB55" s="180"/>
      <c r="AC55" s="180">
        <f t="shared" si="1"/>
        <v>600000</v>
      </c>
      <c r="AD55" s="219">
        <v>45916</v>
      </c>
      <c r="AE55" s="180">
        <v>200000</v>
      </c>
      <c r="AF55" s="219">
        <v>45919</v>
      </c>
      <c r="AG55" s="180">
        <v>400000</v>
      </c>
      <c r="AH55" s="299">
        <f t="shared" si="0"/>
        <v>600000</v>
      </c>
      <c r="AI55" s="290"/>
      <c r="AJ55" s="157"/>
    </row>
    <row r="56" spans="1:99" s="158" customFormat="1" ht="24.95" customHeight="1">
      <c r="A56" s="196">
        <v>53</v>
      </c>
      <c r="B56" s="196"/>
      <c r="C56" s="196"/>
      <c r="D56" s="217">
        <v>45876</v>
      </c>
      <c r="E56" s="219" t="str">
        <f>HLOOKUP(WEEKDAY(D56,2),data!$A$1:$G$2,2)</f>
        <v>(목)</v>
      </c>
      <c r="F56" s="196"/>
      <c r="G56" s="196"/>
      <c r="H56" s="196"/>
      <c r="I56" s="190" t="s">
        <v>958</v>
      </c>
      <c r="J56" s="196">
        <f>VLOOKUP(I56,'25하-대전160'!$J$3:$AW$1562,2,FALSE)</f>
        <v>5</v>
      </c>
      <c r="K56" s="289">
        <f>VLOOKUP(I56,'사업장현황(25하)'!$A$2:$T$1836,13,FALSE)</f>
        <v>7428601937</v>
      </c>
      <c r="L56" s="316" t="str">
        <f>VLOOKUP(I56,'사업장현황(25하)'!$A$2:$T$1836,14,FALSE)</f>
        <v>74286019370</v>
      </c>
      <c r="M56" s="190" t="str">
        <f>VLOOKUP(I56,'사업장현황(25하)'!$A$2:$T$1836,2,FALSE)</f>
        <v>김충연</v>
      </c>
      <c r="N56" s="190" t="str">
        <f>VLOOKUP(I56,'사업장현황(25하)'!$A$2:$T$1836,4,FALSE)</f>
        <v>대전광역시 대덕구 벚꽃길 86 (상서동)</v>
      </c>
      <c r="O56" s="196" t="str">
        <f>VLOOKUP(I56,'사업장현황(25하)'!$A$2:$T$1836,6,FALSE)</f>
        <v>042-933-2871</v>
      </c>
      <c r="P56" s="196" t="str">
        <f>VLOOKUP(I56,'사업장현황(25하)'!$A$2:$T$1836,7,FALSE)</f>
        <v>042-933-2873</v>
      </c>
      <c r="Q56" s="196" t="str">
        <f>VLOOKUP(I56,'사업장현황(25하)'!$A$2:$T$1836,8,FALSE)</f>
        <v>김충연</v>
      </c>
      <c r="R56" s="196" t="str">
        <f>VLOOKUP(I56,'사업장현황(25하)'!$A$2:$T$1836,9,FALSE)</f>
        <v>대표</v>
      </c>
      <c r="S56" s="196" t="str">
        <f>VLOOKUP(I56,'사업장현황(25하)'!$A$2:$T$1836,10,FALSE)</f>
        <v>010-2484-8495</v>
      </c>
      <c r="T56" s="190" t="str">
        <f>VLOOKUP(I56,'사업장현황(25하)'!$A$2:$T$1836,12,FALSE)</f>
        <v>kcy4130@naver.com</v>
      </c>
      <c r="U56" s="219" t="str">
        <f>VLOOKUP(I56,'25하-대전160'!$J$3:$AW$1562,13,FALSE)</f>
        <v>8월 28일</v>
      </c>
      <c r="V56" s="219" t="str">
        <f>VLOOKUP(I56,'25하-대전160'!$J$3:$AW$1562,14,FALSE)</f>
        <v>배윤민</v>
      </c>
      <c r="W56" s="219" t="s">
        <v>7423</v>
      </c>
      <c r="X56" s="179" t="str">
        <f>VLOOKUP(I56,'사업장현황(25하)'!$A$2:$T$1836,11,FALSE)</f>
        <v>kcy4130@naver.com</v>
      </c>
      <c r="Y56" s="219">
        <v>45877</v>
      </c>
      <c r="Z56" s="180">
        <v>200000</v>
      </c>
      <c r="AA56" s="180">
        <v>400000</v>
      </c>
      <c r="AB56" s="180"/>
      <c r="AC56" s="180">
        <f t="shared" ref="AC56:AC69" si="2">SUM(Z56:AB56)</f>
        <v>600000</v>
      </c>
      <c r="AD56" s="219">
        <v>45897</v>
      </c>
      <c r="AE56" s="180">
        <v>200000</v>
      </c>
      <c r="AF56" s="219">
        <v>45919</v>
      </c>
      <c r="AG56" s="180">
        <v>400000</v>
      </c>
      <c r="AH56" s="299">
        <f t="shared" si="0"/>
        <v>600000</v>
      </c>
      <c r="AI56" s="290"/>
      <c r="AJ56" s="157"/>
    </row>
    <row r="57" spans="1:99" s="158" customFormat="1" ht="24.95" customHeight="1">
      <c r="A57" s="196">
        <v>54</v>
      </c>
      <c r="B57" s="196"/>
      <c r="C57" s="196"/>
      <c r="D57" s="217">
        <v>45876</v>
      </c>
      <c r="E57" s="219" t="str">
        <f>HLOOKUP(WEEKDAY(D57,2),data!$A$1:$G$2,2)</f>
        <v>(목)</v>
      </c>
      <c r="F57" s="196"/>
      <c r="G57" s="196"/>
      <c r="H57" s="196"/>
      <c r="I57" s="190" t="s">
        <v>3299</v>
      </c>
      <c r="J57" s="196">
        <f>VLOOKUP(I57,'25하-대전160'!$J$3:$AW$1562,2,FALSE)</f>
        <v>12</v>
      </c>
      <c r="K57" s="289">
        <f>VLOOKUP(I57,'사업장현황(25하)'!$A$2:$T$1836,13,FALSE)</f>
        <v>3148624512</v>
      </c>
      <c r="L57" s="316" t="str">
        <f>VLOOKUP(I57,'사업장현황(25하)'!$A$2:$T$1836,14,FALSE)</f>
        <v>31486245120</v>
      </c>
      <c r="M57" s="190" t="str">
        <f>VLOOKUP(I57,'사업장현황(25하)'!$A$2:$T$1836,2,FALSE)</f>
        <v>이숙자</v>
      </c>
      <c r="N57" s="190" t="str">
        <f>VLOOKUP(I57,'사업장현황(25하)'!$A$2:$T$1836,4,FALSE)</f>
        <v>대전광역시 대덕구 신탄진로756번안길 79 (신탄진동)</v>
      </c>
      <c r="O57" s="196" t="str">
        <f>VLOOKUP(I57,'사업장현황(25하)'!$A$2:$T$1836,6,FALSE)</f>
        <v>042-933-1282</v>
      </c>
      <c r="P57" s="196" t="str">
        <f>VLOOKUP(I57,'사업장현황(25하)'!$A$2:$T$1836,7,FALSE)</f>
        <v>042-933-1284</v>
      </c>
      <c r="Q57" s="196" t="str">
        <f>VLOOKUP(I57,'사업장현황(25하)'!$A$2:$T$1836,8,FALSE)</f>
        <v>진대성</v>
      </c>
      <c r="R57" s="196" t="str">
        <f>VLOOKUP(I57,'사업장현황(25하)'!$A$2:$T$1836,9,FALSE)</f>
        <v>부사장</v>
      </c>
      <c r="S57" s="196" t="str">
        <f>VLOOKUP(I57,'사업장현황(25하)'!$A$2:$T$1836,10,FALSE)</f>
        <v>010-6313-5467</v>
      </c>
      <c r="T57" s="190" t="str">
        <f>VLOOKUP(I57,'사업장현황(25하)'!$A$2:$T$1836,12,FALSE)</f>
        <v>daejin24512@hanmail.net</v>
      </c>
      <c r="U57" s="219" t="str">
        <f>VLOOKUP(I57,'25하-대전160'!$J$3:$AW$1562,13,FALSE)</f>
        <v>8월 28일</v>
      </c>
      <c r="V57" s="219" t="str">
        <f>VLOOKUP(I57,'25하-대전160'!$J$3:$AW$1562,14,FALSE)</f>
        <v>배윤민</v>
      </c>
      <c r="W57" s="219" t="s">
        <v>4945</v>
      </c>
      <c r="X57" s="179" t="str">
        <f>VLOOKUP(I57,'사업장현황(25하)'!$A$2:$T$1836,11,FALSE)</f>
        <v>daejin24512@hanmail.net</v>
      </c>
      <c r="Y57" s="219">
        <v>45877</v>
      </c>
      <c r="Z57" s="180">
        <v>200000</v>
      </c>
      <c r="AA57" s="180">
        <v>400000</v>
      </c>
      <c r="AB57" s="180"/>
      <c r="AC57" s="180">
        <f t="shared" si="2"/>
        <v>600000</v>
      </c>
      <c r="AD57" s="219">
        <v>46006</v>
      </c>
      <c r="AE57" s="180">
        <v>200000</v>
      </c>
      <c r="AF57" s="219">
        <v>45919</v>
      </c>
      <c r="AG57" s="180">
        <v>400000</v>
      </c>
      <c r="AH57" s="299">
        <f t="shared" si="0"/>
        <v>600000</v>
      </c>
      <c r="AI57" s="290"/>
      <c r="AJ57" s="157"/>
      <c r="CE57" s="159"/>
      <c r="CU57" s="160"/>
    </row>
    <row r="58" spans="1:99" s="158" customFormat="1" ht="24.95" customHeight="1">
      <c r="A58" s="196">
        <v>55</v>
      </c>
      <c r="B58" s="196"/>
      <c r="C58" s="196"/>
      <c r="D58" s="217">
        <v>45877</v>
      </c>
      <c r="E58" s="219" t="str">
        <f>HLOOKUP(WEEKDAY(D58,2),data!$A$1:$G$2,2)</f>
        <v>(금)</v>
      </c>
      <c r="F58" s="196"/>
      <c r="G58" s="196"/>
      <c r="H58" s="196"/>
      <c r="I58" s="190" t="s">
        <v>1229</v>
      </c>
      <c r="J58" s="196">
        <f>VLOOKUP(I58,'25하-대전160'!$J$3:$AW$1562,2,FALSE)</f>
        <v>3</v>
      </c>
      <c r="K58" s="289">
        <f>VLOOKUP(I58,'사업장현황(25하)'!$A$2:$T$1836,13,FALSE)</f>
        <v>6520601379</v>
      </c>
      <c r="L58" s="316" t="str">
        <f>VLOOKUP(I58,'사업장현황(25하)'!$A$2:$T$1836,14,FALSE)</f>
        <v>65206013790</v>
      </c>
      <c r="M58" s="190" t="str">
        <f>VLOOKUP(I58,'사업장현황(25하)'!$A$2:$T$1836,2,FALSE)</f>
        <v>오성우</v>
      </c>
      <c r="N58" s="190" t="str">
        <f>VLOOKUP(I58,'사업장현황(25하)'!$A$2:$T$1836,4,FALSE)</f>
        <v>대전광역시 동구 옥천로 235 (판암동)</v>
      </c>
      <c r="O58" s="196" t="str">
        <f>VLOOKUP(I58,'사업장현황(25하)'!$A$2:$T$1836,6,FALSE)</f>
        <v>042-273-5700</v>
      </c>
      <c r="P58" s="196" t="str">
        <f>VLOOKUP(I58,'사업장현황(25하)'!$A$2:$T$1836,7,FALSE)</f>
        <v>042-273-8200</v>
      </c>
      <c r="Q58" s="196" t="str">
        <f>VLOOKUP(I58,'사업장현황(25하)'!$A$2:$T$1836,8,FALSE)</f>
        <v>오성우</v>
      </c>
      <c r="R58" s="196" t="str">
        <f>VLOOKUP(I58,'사업장현황(25하)'!$A$2:$T$1836,9,FALSE)</f>
        <v>대표이사</v>
      </c>
      <c r="S58" s="196" t="str">
        <f>VLOOKUP(I58,'사업장현황(25하)'!$A$2:$T$1836,10,FALSE)</f>
        <v>010-9346-8757</v>
      </c>
      <c r="T58" s="190" t="str">
        <f>VLOOKUP(I58,'사업장현황(25하)'!$A$2:$T$1836,12,FALSE)</f>
        <v>osw0421@naver.com</v>
      </c>
      <c r="U58" s="219">
        <v>45900</v>
      </c>
      <c r="V58" s="219" t="s">
        <v>4072</v>
      </c>
      <c r="W58" s="219" t="s">
        <v>5861</v>
      </c>
      <c r="X58" s="179" t="str">
        <f>VLOOKUP(I58,'사업장현황(25하)'!$A$2:$T$1836,11,FALSE)</f>
        <v>mimimi3281@hanmail.net</v>
      </c>
      <c r="Y58" s="219">
        <v>45880</v>
      </c>
      <c r="Z58" s="180">
        <v>200000</v>
      </c>
      <c r="AA58" s="180">
        <v>400000</v>
      </c>
      <c r="AB58" s="180"/>
      <c r="AC58" s="180">
        <f t="shared" si="2"/>
        <v>600000</v>
      </c>
      <c r="AD58" s="219"/>
      <c r="AE58" s="180"/>
      <c r="AF58" s="219">
        <v>45919</v>
      </c>
      <c r="AG58" s="180">
        <v>400000</v>
      </c>
      <c r="AH58" s="299">
        <f t="shared" si="0"/>
        <v>400000</v>
      </c>
      <c r="AI58" s="290"/>
      <c r="AJ58" s="157"/>
      <c r="CE58" s="159"/>
      <c r="CU58" s="160"/>
    </row>
    <row r="59" spans="1:99" s="186" customFormat="1" ht="24.95" customHeight="1">
      <c r="A59" s="196">
        <v>56</v>
      </c>
      <c r="B59" s="196"/>
      <c r="C59" s="196"/>
      <c r="D59" s="217">
        <v>45877</v>
      </c>
      <c r="E59" s="219" t="str">
        <f>HLOOKUP(WEEKDAY(D59,2),data!$A$1:$G$2,2)</f>
        <v>(금)</v>
      </c>
      <c r="F59" s="196"/>
      <c r="G59" s="196"/>
      <c r="H59" s="196"/>
      <c r="I59" s="190" t="s">
        <v>1235</v>
      </c>
      <c r="J59" s="196">
        <f>VLOOKUP(I59,'25하-대전160'!$J$3:$AW$1562,2,FALSE)</f>
        <v>8</v>
      </c>
      <c r="K59" s="289">
        <f>VLOOKUP(I59,'사업장현황(25하)'!$A$2:$T$1836,13,FALSE)</f>
        <v>4454100448</v>
      </c>
      <c r="L59" s="316" t="str">
        <f>VLOOKUP(I59,'사업장현황(25하)'!$A$2:$T$1836,14,FALSE)</f>
        <v>44541004480</v>
      </c>
      <c r="M59" s="190" t="str">
        <f>VLOOKUP(I59,'사업장현황(25하)'!$A$2:$T$1836,2,FALSE)</f>
        <v>송봉섭</v>
      </c>
      <c r="N59" s="190" t="str">
        <f>VLOOKUP(I59,'사업장현황(25하)'!$A$2:$T$1836,4,FALSE)</f>
        <v>대전광역시 동구 옥천로96번길 96-117 (판암동)</v>
      </c>
      <c r="O59" s="196" t="str">
        <f>VLOOKUP(I59,'사업장현황(25하)'!$A$2:$T$1836,6,FALSE)</f>
        <v>042-283-3006</v>
      </c>
      <c r="P59" s="196" t="str">
        <f>VLOOKUP(I59,'사업장현황(25하)'!$A$2:$T$1836,7,FALSE)</f>
        <v>042-283-3005</v>
      </c>
      <c r="Q59" s="196" t="str">
        <f>VLOOKUP(I59,'사업장현황(25하)'!$A$2:$T$1836,8,FALSE)</f>
        <v>이종식</v>
      </c>
      <c r="R59" s="196" t="str">
        <f>VLOOKUP(I59,'사업장현황(25하)'!$A$2:$T$1836,9,FALSE)</f>
        <v>전무</v>
      </c>
      <c r="S59" s="196" t="str">
        <f>VLOOKUP(I59,'사업장현황(25하)'!$A$2:$T$1836,10,FALSE)</f>
        <v>010-5108-2591</v>
      </c>
      <c r="T59" s="190" t="str">
        <f>VLOOKUP(I59,'사업장현황(25하)'!$A$2:$T$1836,12,FALSE)</f>
        <v>song9852@nate.com</v>
      </c>
      <c r="U59" s="219">
        <v>45900</v>
      </c>
      <c r="V59" s="219" t="s">
        <v>4072</v>
      </c>
      <c r="W59" s="219" t="s">
        <v>6523</v>
      </c>
      <c r="X59" s="179" t="str">
        <f>VLOOKUP(I59,'사업장현황(25하)'!$A$2:$T$1836,11,FALSE)</f>
        <v>song9852@nate.com</v>
      </c>
      <c r="Y59" s="219">
        <v>45880</v>
      </c>
      <c r="Z59" s="180">
        <v>200000</v>
      </c>
      <c r="AA59" s="180">
        <v>400000</v>
      </c>
      <c r="AB59" s="180"/>
      <c r="AC59" s="180">
        <f t="shared" si="2"/>
        <v>600000</v>
      </c>
      <c r="AD59" s="219">
        <v>45901</v>
      </c>
      <c r="AE59" s="180">
        <v>200000</v>
      </c>
      <c r="AF59" s="219">
        <v>45919</v>
      </c>
      <c r="AG59" s="180">
        <v>400000</v>
      </c>
      <c r="AH59" s="299">
        <f t="shared" si="0"/>
        <v>600000</v>
      </c>
      <c r="AI59" s="290"/>
      <c r="AJ59" s="185"/>
      <c r="CE59" s="187"/>
      <c r="CU59" s="188"/>
    </row>
    <row r="60" spans="1:99" s="186" customFormat="1" ht="24.95" customHeight="1">
      <c r="A60" s="196">
        <v>57</v>
      </c>
      <c r="B60" s="196"/>
      <c r="C60" s="196"/>
      <c r="D60" s="217">
        <v>45877</v>
      </c>
      <c r="E60" s="219" t="str">
        <f>HLOOKUP(WEEKDAY(D60,2),data!$A$1:$G$2,2)</f>
        <v>(금)</v>
      </c>
      <c r="F60" s="196"/>
      <c r="G60" s="196"/>
      <c r="H60" s="196"/>
      <c r="I60" s="190" t="s">
        <v>3245</v>
      </c>
      <c r="J60" s="196">
        <f>VLOOKUP(I60,'25하-대전160'!$J$3:$AW$1562,2,FALSE)</f>
        <v>17</v>
      </c>
      <c r="K60" s="289">
        <f>VLOOKUP(I60,'사업장현황(25하)'!$A$2:$T$1836,13,FALSE)</f>
        <v>3718703195</v>
      </c>
      <c r="L60" s="316">
        <f>VLOOKUP(I60,'사업장현황(25하)'!$A$2:$T$1836,14,FALSE)</f>
        <v>37187031950</v>
      </c>
      <c r="M60" s="190" t="str">
        <f>VLOOKUP(I60,'사업장현황(25하)'!$A$2:$T$1836,2,FALSE)</f>
        <v>박흥수</v>
      </c>
      <c r="N60" s="190" t="str">
        <f>VLOOKUP(I60,'사업장현황(25하)'!$A$2:$T$1836,4,FALSE)</f>
        <v>대전광역시 동구 대전로 723-8 (인동)</v>
      </c>
      <c r="O60" s="196" t="str">
        <f>VLOOKUP(I60,'사업장현황(25하)'!$A$2:$T$1836,6,FALSE)</f>
        <v>042-284-4974</v>
      </c>
      <c r="P60" s="196" t="str">
        <f>VLOOKUP(I60,'사업장현황(25하)'!$A$2:$T$1836,7,FALSE)</f>
        <v>042-284-4975</v>
      </c>
      <c r="Q60" s="196" t="str">
        <f>VLOOKUP(I60,'사업장현황(25하)'!$A$2:$T$1836,8,FALSE)</f>
        <v>김민선</v>
      </c>
      <c r="R60" s="196" t="str">
        <f>VLOOKUP(I60,'사업장현황(25하)'!$A$2:$T$1836,9,FALSE)</f>
        <v>실장</v>
      </c>
      <c r="S60" s="196" t="str">
        <f>VLOOKUP(I60,'사업장현황(25하)'!$A$2:$T$1836,10,FALSE)</f>
        <v>010-5353-7906</v>
      </c>
      <c r="T60" s="190" t="str">
        <f>VLOOKUP(I60,'사업장현황(25하)'!$A$2:$T$1836,12,FALSE)</f>
        <v>jsmotorsdj@naver.com</v>
      </c>
      <c r="U60" s="219" t="str">
        <f>VLOOKUP(I60,'25하-대전160'!$J$3:$AW$1562,13,FALSE)</f>
        <v>9월 3일</v>
      </c>
      <c r="V60" s="219" t="str">
        <f>VLOOKUP(I60,'25하-대전160'!$J$3:$AW$1562,14,FALSE)</f>
        <v>고유빈</v>
      </c>
      <c r="W60" s="219" t="s">
        <v>7123</v>
      </c>
      <c r="X60" s="179" t="str">
        <f>VLOOKUP(I60,'사업장현황(25하)'!$A$2:$T$1836,11,FALSE)</f>
        <v>jsmotorsdj@naver.com</v>
      </c>
      <c r="Y60" s="219">
        <v>45880</v>
      </c>
      <c r="Z60" s="180">
        <v>200000</v>
      </c>
      <c r="AA60" s="180">
        <v>400000</v>
      </c>
      <c r="AB60" s="180"/>
      <c r="AC60" s="180">
        <f t="shared" si="2"/>
        <v>600000</v>
      </c>
      <c r="AD60" s="219"/>
      <c r="AE60" s="180"/>
      <c r="AF60" s="219">
        <v>45919</v>
      </c>
      <c r="AG60" s="180">
        <v>400000</v>
      </c>
      <c r="AH60" s="299">
        <f t="shared" si="0"/>
        <v>400000</v>
      </c>
      <c r="AI60" s="290"/>
      <c r="AJ60" s="185"/>
      <c r="CE60" s="187"/>
      <c r="CU60" s="188"/>
    </row>
    <row r="61" spans="1:99" s="186" customFormat="1" ht="24.95" customHeight="1">
      <c r="A61" s="196">
        <v>58</v>
      </c>
      <c r="B61" s="196"/>
      <c r="C61" s="196"/>
      <c r="D61" s="217">
        <v>45877</v>
      </c>
      <c r="E61" s="219" t="str">
        <f>HLOOKUP(WEEKDAY(D61,2),data!$A$1:$G$2,2)</f>
        <v>(금)</v>
      </c>
      <c r="F61" s="196"/>
      <c r="G61" s="196"/>
      <c r="H61" s="196"/>
      <c r="I61" s="190" t="s">
        <v>1456</v>
      </c>
      <c r="J61" s="196">
        <f>VLOOKUP(I61,'25하-대전160'!$J$3:$AW$1562,2,FALSE)</f>
        <v>29</v>
      </c>
      <c r="K61" s="289">
        <f>VLOOKUP(I61,'사업장현황(25하)'!$A$2:$T$1836,13,FALSE)</f>
        <v>3148177921</v>
      </c>
      <c r="L61" s="316" t="str">
        <f>VLOOKUP(I61,'사업장현황(25하)'!$A$2:$T$1836,14,FALSE)</f>
        <v>31481779210</v>
      </c>
      <c r="M61" s="190" t="str">
        <f>VLOOKUP(I61,'사업장현황(25하)'!$A$2:$T$1836,2,FALSE)</f>
        <v>전춘식</v>
      </c>
      <c r="N61" s="190" t="str">
        <f>VLOOKUP(I61,'사업장현황(25하)'!$A$2:$T$1836,4,FALSE)</f>
        <v>대전광역시 유성구 한밭대로 398 (궁동)</v>
      </c>
      <c r="O61" s="196" t="str">
        <f>VLOOKUP(I61,'사업장현황(25하)'!$A$2:$T$1836,6,FALSE)</f>
        <v>042-824-4972</v>
      </c>
      <c r="P61" s="196" t="str">
        <f>VLOOKUP(I61,'사업장현황(25하)'!$A$2:$T$1836,7,FALSE)</f>
        <v>042-824-4975</v>
      </c>
      <c r="Q61" s="196" t="str">
        <f>VLOOKUP(I61,'사업장현황(25하)'!$A$2:$T$1836,8,FALSE)</f>
        <v>정진숙</v>
      </c>
      <c r="R61" s="196" t="str">
        <f>VLOOKUP(I61,'사업장현황(25하)'!$A$2:$T$1836,9,FALSE)</f>
        <v>실장</v>
      </c>
      <c r="S61" s="196" t="str">
        <f>VLOOKUP(I61,'사업장현황(25하)'!$A$2:$T$1836,10,FALSE)</f>
        <v>010-8914-5794</v>
      </c>
      <c r="T61" s="190" t="str">
        <f>VLOOKUP(I61,'사업장현황(25하)'!$A$2:$T$1836,12,FALSE)</f>
        <v>jjs2627@hanmail.net</v>
      </c>
      <c r="U61" s="219" t="str">
        <f>VLOOKUP(I61,'25하-대전160'!$J$3:$AW$1562,13,FALSE)</f>
        <v>8월 28일</v>
      </c>
      <c r="V61" s="219" t="str">
        <f>VLOOKUP(I61,'25하-대전160'!$J$3:$AW$1562,14,FALSE)</f>
        <v>배윤민</v>
      </c>
      <c r="W61" s="219" t="s">
        <v>5394</v>
      </c>
      <c r="X61" s="179" t="str">
        <f>VLOOKUP(I61,'사업장현황(25하)'!$A$2:$T$1836,11,FALSE)</f>
        <v>jjs2627@hanmail.net</v>
      </c>
      <c r="Y61" s="219">
        <v>45880</v>
      </c>
      <c r="Z61" s="180">
        <v>350000</v>
      </c>
      <c r="AA61" s="180">
        <v>400000</v>
      </c>
      <c r="AB61" s="180"/>
      <c r="AC61" s="180">
        <f t="shared" si="2"/>
        <v>750000</v>
      </c>
      <c r="AD61" s="219">
        <v>45902</v>
      </c>
      <c r="AE61" s="180">
        <v>350000</v>
      </c>
      <c r="AF61" s="219">
        <v>45919</v>
      </c>
      <c r="AG61" s="180">
        <v>400000</v>
      </c>
      <c r="AH61" s="299">
        <f t="shared" si="0"/>
        <v>750000</v>
      </c>
      <c r="AI61" s="290"/>
      <c r="AJ61" s="185"/>
      <c r="CE61" s="187"/>
      <c r="CU61" s="188"/>
    </row>
    <row r="62" spans="1:99" s="186" customFormat="1" ht="24.95" customHeight="1">
      <c r="A62" s="196">
        <v>59</v>
      </c>
      <c r="B62" s="196"/>
      <c r="C62" s="196"/>
      <c r="D62" s="217">
        <v>45877</v>
      </c>
      <c r="E62" s="219" t="str">
        <f>HLOOKUP(WEEKDAY(D62,2),data!$A$1:$G$2,2)</f>
        <v>(금)</v>
      </c>
      <c r="F62" s="196"/>
      <c r="G62" s="196"/>
      <c r="H62" s="196"/>
      <c r="I62" s="190" t="s">
        <v>1469</v>
      </c>
      <c r="J62" s="196">
        <f>VLOOKUP(I62,'25하-대전160'!$J$3:$AW$1562,2,FALSE)</f>
        <v>9</v>
      </c>
      <c r="K62" s="289">
        <f>VLOOKUP(I62,'사업장현황(25하)'!$A$2:$T$1836,13,FALSE)</f>
        <v>7390501913</v>
      </c>
      <c r="L62" s="316" t="str">
        <f>VLOOKUP(I62,'사업장현황(25하)'!$A$2:$T$1836,14,FALSE)</f>
        <v>73905019130</v>
      </c>
      <c r="M62" s="190" t="str">
        <f>VLOOKUP(I62,'사업장현황(25하)'!$A$2:$T$1836,2,FALSE)</f>
        <v>이병찬</v>
      </c>
      <c r="N62" s="190" t="str">
        <f>VLOOKUP(I62,'사업장현황(25하)'!$A$2:$T$1836,4,FALSE)</f>
        <v>대전광역시 유성구 한밭대로 17 (구암동)</v>
      </c>
      <c r="O62" s="196" t="str">
        <f>VLOOKUP(I62,'사업장현황(25하)'!$A$2:$T$1836,6,FALSE)</f>
        <v>042-533-6841</v>
      </c>
      <c r="P62" s="196" t="str">
        <f>VLOOKUP(I62,'사업장현황(25하)'!$A$2:$T$1836,7,FALSE)</f>
        <v>042-535-6841</v>
      </c>
      <c r="Q62" s="196" t="str">
        <f>VLOOKUP(I62,'사업장현황(25하)'!$A$2:$T$1836,8,FALSE)</f>
        <v>이희숙</v>
      </c>
      <c r="R62" s="196" t="str">
        <f>VLOOKUP(I62,'사업장현황(25하)'!$A$2:$T$1836,9,FALSE)</f>
        <v>경리과장</v>
      </c>
      <c r="S62" s="196" t="str">
        <f>VLOOKUP(I62,'사업장현황(25하)'!$A$2:$T$1836,10,FALSE)</f>
        <v>010-4515-2813</v>
      </c>
      <c r="T62" s="190" t="str">
        <f>VLOOKUP(I62,'사업장현황(25하)'!$A$2:$T$1836,12,FALSE)</f>
        <v>tltmm1212@naver.com</v>
      </c>
      <c r="U62" s="219" t="str">
        <f>VLOOKUP(I62,'25하-대전160'!$J$3:$AW$1562,13,FALSE)</f>
        <v>8월 28일</v>
      </c>
      <c r="V62" s="219" t="str">
        <f>VLOOKUP(I62,'25하-대전160'!$J$3:$AW$1562,14,FALSE)</f>
        <v>배윤민</v>
      </c>
      <c r="W62" s="219" t="s">
        <v>6341</v>
      </c>
      <c r="X62" s="179" t="str">
        <f>VLOOKUP(I62,'사업장현황(25하)'!$A$2:$T$1836,11,FALSE)</f>
        <v>tltmm1212@naver.com</v>
      </c>
      <c r="Y62" s="219">
        <v>45880</v>
      </c>
      <c r="Z62" s="180">
        <v>200000</v>
      </c>
      <c r="AA62" s="180">
        <v>400000</v>
      </c>
      <c r="AB62" s="180"/>
      <c r="AC62" s="180">
        <f t="shared" si="2"/>
        <v>600000</v>
      </c>
      <c r="AD62" s="219">
        <v>45901</v>
      </c>
      <c r="AE62" s="180">
        <v>200000</v>
      </c>
      <c r="AF62" s="219">
        <v>45919</v>
      </c>
      <c r="AG62" s="180">
        <v>400000</v>
      </c>
      <c r="AH62" s="299">
        <f t="shared" si="0"/>
        <v>600000</v>
      </c>
      <c r="AI62" s="290"/>
      <c r="AJ62" s="185"/>
      <c r="CE62" s="187"/>
      <c r="CU62" s="188"/>
    </row>
    <row r="63" spans="1:99" s="186" customFormat="1" ht="24.95" customHeight="1">
      <c r="A63" s="196">
        <v>60</v>
      </c>
      <c r="B63" s="196"/>
      <c r="C63" s="196"/>
      <c r="D63" s="217">
        <v>45877</v>
      </c>
      <c r="E63" s="219" t="str">
        <f>HLOOKUP(WEEKDAY(D63,2),data!$A$1:$G$2,2)</f>
        <v>(금)</v>
      </c>
      <c r="F63" s="196"/>
      <c r="G63" s="196"/>
      <c r="H63" s="196"/>
      <c r="I63" s="190" t="s">
        <v>3901</v>
      </c>
      <c r="J63" s="196">
        <f>VLOOKUP(I63,'25하-대전160'!$J$3:$AW$1562,2,FALSE)</f>
        <v>25</v>
      </c>
      <c r="K63" s="289">
        <f>VLOOKUP(I63,'사업장현황(25하)'!$A$2:$T$1836,13,FALSE)</f>
        <v>3148625321</v>
      </c>
      <c r="L63" s="316" t="str">
        <f>VLOOKUP(I63,'사업장현황(25하)'!$A$2:$T$1836,14,FALSE)</f>
        <v>31486253210</v>
      </c>
      <c r="M63" s="190" t="str">
        <f>VLOOKUP(I63,'사업장현황(25하)'!$A$2:$T$1836,2,FALSE)</f>
        <v>임광재</v>
      </c>
      <c r="N63" s="190" t="str">
        <f>VLOOKUP(I63,'사업장현황(25하)'!$A$2:$T$1836,4,FALSE)</f>
        <v>대전광역시 유성구 월드컵대로 67-6 (장대동)</v>
      </c>
      <c r="O63" s="196" t="str">
        <f>VLOOKUP(I63,'사업장현황(25하)'!$A$2:$T$1836,6,FALSE)</f>
        <v>042-825-5582</v>
      </c>
      <c r="P63" s="196" t="str">
        <f>VLOOKUP(I63,'사업장현황(25하)'!$A$2:$T$1836,7,FALSE)</f>
        <v>042-825-8583</v>
      </c>
      <c r="Q63" s="196" t="str">
        <f>VLOOKUP(I63,'사업장현황(25하)'!$A$2:$T$1836,8,FALSE)</f>
        <v>이은희</v>
      </c>
      <c r="R63" s="196" t="str">
        <f>VLOOKUP(I63,'사업장현황(25하)'!$A$2:$T$1836,9,FALSE)</f>
        <v>차장</v>
      </c>
      <c r="S63" s="196" t="str">
        <f>VLOOKUP(I63,'사업장현황(25하)'!$A$2:$T$1836,10,FALSE)</f>
        <v>010-2530-2094</v>
      </c>
      <c r="T63" s="190" t="str">
        <f>VLOOKUP(I63,'사업장현황(25하)'!$A$2:$T$1836,12,FALSE)</f>
        <v>kjyim2000@hanmail.net</v>
      </c>
      <c r="U63" s="219" t="str">
        <f>VLOOKUP(I63,'25하-대전160'!$J$3:$AW$1562,13,FALSE)</f>
        <v>8월 28일</v>
      </c>
      <c r="V63" s="219" t="str">
        <f>VLOOKUP(I63,'25하-대전160'!$J$3:$AW$1562,14,FALSE)</f>
        <v>배윤민</v>
      </c>
      <c r="W63" s="219" t="s">
        <v>7346</v>
      </c>
      <c r="X63" s="179" t="str">
        <f>VLOOKUP(I63,'사업장현황(25하)'!$A$2:$T$1836,11,FALSE)</f>
        <v>kjyim2000@hanmail.net</v>
      </c>
      <c r="Y63" s="219">
        <v>45880</v>
      </c>
      <c r="Z63" s="180">
        <v>350000</v>
      </c>
      <c r="AA63" s="180">
        <v>400000</v>
      </c>
      <c r="AB63" s="180"/>
      <c r="AC63" s="180">
        <f t="shared" si="2"/>
        <v>750000</v>
      </c>
      <c r="AD63" s="219">
        <v>45905</v>
      </c>
      <c r="AE63" s="180">
        <v>350000</v>
      </c>
      <c r="AF63" s="219">
        <v>45919</v>
      </c>
      <c r="AG63" s="180">
        <v>400000</v>
      </c>
      <c r="AH63" s="299">
        <f t="shared" si="0"/>
        <v>750000</v>
      </c>
      <c r="AI63" s="290"/>
      <c r="AJ63" s="185"/>
    </row>
    <row r="64" spans="1:99" s="186" customFormat="1" ht="24.95" customHeight="1">
      <c r="A64" s="196">
        <v>61</v>
      </c>
      <c r="B64" s="196"/>
      <c r="C64" s="196"/>
      <c r="D64" s="217">
        <v>45880</v>
      </c>
      <c r="E64" s="219" t="str">
        <f>HLOOKUP(WEEKDAY(D64,2),data!$A$1:$G$2,2)</f>
        <v>(월)</v>
      </c>
      <c r="F64" s="196"/>
      <c r="G64" s="196"/>
      <c r="H64" s="196"/>
      <c r="I64" s="190" t="s">
        <v>7597</v>
      </c>
      <c r="J64" s="196">
        <f>VLOOKUP(I64,'25하-대전160'!$J$3:$AW$1562,2,FALSE)</f>
        <v>43</v>
      </c>
      <c r="K64" s="289">
        <f>VLOOKUP(I64,'사업장현황(25하)'!$A$2:$T$1836,13,FALSE)</f>
        <v>3728802425</v>
      </c>
      <c r="L64" s="316" t="str">
        <f>VLOOKUP(I64,'사업장현황(25하)'!$A$2:$T$1836,14,FALSE)</f>
        <v>92230124771</v>
      </c>
      <c r="M64" s="190" t="str">
        <f>VLOOKUP(I64,'사업장현황(25하)'!$A$2:$T$1836,2,FALSE)</f>
        <v>정진숙</v>
      </c>
      <c r="N64" s="190" t="str">
        <f>VLOOKUP(I64,'사업장현황(25하)'!$A$2:$T$1836,4,FALSE)</f>
        <v>대전광역시 대덕구 대전로 1324 (읍내동)</v>
      </c>
      <c r="O64" s="196" t="str">
        <f>VLOOKUP(I64,'사업장현황(25하)'!$A$2:$T$1836,6,FALSE)</f>
        <v>042-634-1122</v>
      </c>
      <c r="P64" s="196" t="str">
        <f>VLOOKUP(I64,'사업장현황(25하)'!$A$2:$T$1836,7,FALSE)</f>
        <v>042-631-6705</v>
      </c>
      <c r="Q64" s="196" t="str">
        <f>VLOOKUP(I64,'사업장현황(25하)'!$A$2:$T$1836,8,FALSE)</f>
        <v>홍준호</v>
      </c>
      <c r="R64" s="196" t="str">
        <f>VLOOKUP(I64,'사업장현황(25하)'!$A$2:$T$1836,9,FALSE)</f>
        <v>이사</v>
      </c>
      <c r="S64" s="196" t="str">
        <f>VLOOKUP(I64,'사업장현황(25하)'!$A$2:$T$1836,10,FALSE)</f>
        <v>010-9234-8630</v>
      </c>
      <c r="T64" s="190" t="str">
        <f>VLOOKUP(I64,'사업장현황(25하)'!$A$2:$T$1836,12,FALSE)</f>
        <v>bdj3728@naver.com</v>
      </c>
      <c r="U64" s="219" t="s">
        <v>4074</v>
      </c>
      <c r="V64" s="219" t="s">
        <v>2738</v>
      </c>
      <c r="W64" s="219" t="s">
        <v>6778</v>
      </c>
      <c r="X64" s="179" t="str">
        <f>VLOOKUP(I64,'사업장현황(25하)'!$A$2:$T$1836,11,FALSE)</f>
        <v>bdj3728@naver.com</v>
      </c>
      <c r="Y64" s="219">
        <v>45881</v>
      </c>
      <c r="Z64" s="180">
        <v>350000</v>
      </c>
      <c r="AA64" s="180">
        <v>400000</v>
      </c>
      <c r="AB64" s="180"/>
      <c r="AC64" s="180">
        <f t="shared" si="2"/>
        <v>750000</v>
      </c>
      <c r="AD64" s="219">
        <v>45881</v>
      </c>
      <c r="AE64" s="180">
        <v>350000</v>
      </c>
      <c r="AF64" s="219">
        <v>45958</v>
      </c>
      <c r="AG64" s="180">
        <v>400000</v>
      </c>
      <c r="AH64" s="299">
        <f t="shared" si="0"/>
        <v>750000</v>
      </c>
      <c r="AI64" s="290"/>
      <c r="AJ64" s="185"/>
    </row>
    <row r="65" spans="1:99" s="186" customFormat="1" ht="24.95" customHeight="1">
      <c r="A65" s="196">
        <v>62</v>
      </c>
      <c r="B65" s="196"/>
      <c r="C65" s="196"/>
      <c r="D65" s="217">
        <v>45880</v>
      </c>
      <c r="E65" s="219" t="str">
        <f>HLOOKUP(WEEKDAY(D65,2),data!$A$1:$G$2,2)</f>
        <v>(월)</v>
      </c>
      <c r="F65" s="196"/>
      <c r="G65" s="196"/>
      <c r="H65" s="196"/>
      <c r="I65" s="190" t="s">
        <v>1275</v>
      </c>
      <c r="J65" s="196">
        <f>VLOOKUP(I65,'25하-대전160'!$J$3:$AW$1562,2,FALSE)</f>
        <v>8</v>
      </c>
      <c r="K65" s="289">
        <f>VLOOKUP(I65,'사업장현황(25하)'!$A$2:$T$1836,13,FALSE)</f>
        <v>3210400394</v>
      </c>
      <c r="L65" s="316" t="str">
        <f>VLOOKUP(I65,'사업장현황(25하)'!$A$2:$T$1836,14,FALSE)</f>
        <v>32104003940</v>
      </c>
      <c r="M65" s="190" t="str">
        <f>VLOOKUP(I65,'사업장현황(25하)'!$A$2:$T$1836,2,FALSE)</f>
        <v>윤경수</v>
      </c>
      <c r="N65" s="190" t="str">
        <f>VLOOKUP(I65,'사업장현황(25하)'!$A$2:$T$1836,4,FALSE)</f>
        <v>대전광역시 대덕구 대전로 1419 (읍내동)</v>
      </c>
      <c r="O65" s="196" t="str">
        <f>VLOOKUP(I65,'사업장현황(25하)'!$A$2:$T$1836,6,FALSE)</f>
        <v>042-624-0359</v>
      </c>
      <c r="P65" s="196" t="str">
        <f>VLOOKUP(I65,'사업장현황(25하)'!$A$2:$T$1836,7,FALSE)</f>
        <v>042-624-0350</v>
      </c>
      <c r="Q65" s="196" t="str">
        <f>VLOOKUP(I65,'사업장현황(25하)'!$A$2:$T$1836,8,FALSE)</f>
        <v>윤경수</v>
      </c>
      <c r="R65" s="196" t="str">
        <f>VLOOKUP(I65,'사업장현황(25하)'!$A$2:$T$1836,9,FALSE)</f>
        <v>대표</v>
      </c>
      <c r="S65" s="196" t="str">
        <f>VLOOKUP(I65,'사업장현황(25하)'!$A$2:$T$1836,10,FALSE)</f>
        <v>010-6402-0359</v>
      </c>
      <c r="T65" s="190" t="str">
        <f>VLOOKUP(I65,'사업장현황(25하)'!$A$2:$T$1836,12,FALSE)</f>
        <v>tk0359@hanmail.net</v>
      </c>
      <c r="U65" s="219" t="s">
        <v>4074</v>
      </c>
      <c r="V65" s="219" t="s">
        <v>2738</v>
      </c>
      <c r="W65" s="219" t="s">
        <v>7380</v>
      </c>
      <c r="X65" s="179" t="str">
        <f>VLOOKUP(I65,'사업장현황(25하)'!$A$2:$T$1836,11,FALSE)</f>
        <v>tk0359@hanmail.net</v>
      </c>
      <c r="Y65" s="219">
        <v>45881</v>
      </c>
      <c r="Z65" s="180">
        <v>200000</v>
      </c>
      <c r="AA65" s="180">
        <v>400000</v>
      </c>
      <c r="AB65" s="180"/>
      <c r="AC65" s="180">
        <f t="shared" si="2"/>
        <v>600000</v>
      </c>
      <c r="AD65" s="219">
        <v>45926</v>
      </c>
      <c r="AE65" s="180">
        <v>200000</v>
      </c>
      <c r="AF65" s="219">
        <v>45958</v>
      </c>
      <c r="AG65" s="180">
        <v>400000</v>
      </c>
      <c r="AH65" s="299">
        <f t="shared" si="0"/>
        <v>600000</v>
      </c>
      <c r="AI65" s="290"/>
      <c r="AJ65" s="185"/>
      <c r="CE65" s="187"/>
      <c r="CU65" s="188"/>
    </row>
    <row r="66" spans="1:99" s="186" customFormat="1" ht="24.95" customHeight="1">
      <c r="A66" s="196">
        <v>63</v>
      </c>
      <c r="B66" s="196"/>
      <c r="C66" s="196"/>
      <c r="D66" s="217">
        <v>45880</v>
      </c>
      <c r="E66" s="219" t="str">
        <f>HLOOKUP(WEEKDAY(D66,2),data!$A$1:$G$2,2)</f>
        <v>(월)</v>
      </c>
      <c r="F66" s="196"/>
      <c r="G66" s="196"/>
      <c r="H66" s="196"/>
      <c r="I66" s="190" t="s">
        <v>3837</v>
      </c>
      <c r="J66" s="196">
        <f>VLOOKUP(I66,'25하-대전160'!$J$3:$AW$1562,2,FALSE)</f>
        <v>6</v>
      </c>
      <c r="K66" s="289">
        <f>VLOOKUP(I66,'사업장현황(25하)'!$A$2:$T$1836,13,FALSE)</f>
        <v>3140522586</v>
      </c>
      <c r="L66" s="316" t="str">
        <f>VLOOKUP(I66,'사업장현황(25하)'!$A$2:$T$1836,14,FALSE)</f>
        <v>31405225860</v>
      </c>
      <c r="M66" s="190" t="str">
        <f>VLOOKUP(I66,'사업장현황(25하)'!$A$2:$T$1836,2,FALSE)</f>
        <v>조덕구 외 1명</v>
      </c>
      <c r="N66" s="190" t="str">
        <f>VLOOKUP(I66,'사업장현황(25하)'!$A$2:$T$1836,4,FALSE)</f>
        <v>대전광역시 대덕구 아리랑로 69 (읍내동)</v>
      </c>
      <c r="O66" s="196" t="str">
        <f>VLOOKUP(I66,'사업장현황(25하)'!$A$2:$T$1836,6,FALSE)</f>
        <v>042-634-8800</v>
      </c>
      <c r="P66" s="196" t="str">
        <f>VLOOKUP(I66,'사업장현황(25하)'!$A$2:$T$1836,7,FALSE)</f>
        <v>042-633-4972</v>
      </c>
      <c r="Q66" s="196" t="str">
        <f>VLOOKUP(I66,'사업장현황(25하)'!$A$2:$T$1836,8,FALSE)</f>
        <v>조덕구</v>
      </c>
      <c r="R66" s="196" t="str">
        <f>VLOOKUP(I66,'사업장현황(25하)'!$A$2:$T$1836,9,FALSE)</f>
        <v>대표</v>
      </c>
      <c r="S66" s="196" t="str">
        <f>VLOOKUP(I66,'사업장현황(25하)'!$A$2:$T$1836,10,FALSE)</f>
        <v>010-2822-4004</v>
      </c>
      <c r="T66" s="190" t="str">
        <f>VLOOKUP(I66,'사업장현황(25하)'!$A$2:$T$1836,12,FALSE)</f>
        <v>duk6515@hanmail.net</v>
      </c>
      <c r="U66" s="219" t="s">
        <v>4074</v>
      </c>
      <c r="V66" s="219" t="s">
        <v>2738</v>
      </c>
      <c r="W66" s="219" t="s">
        <v>7382</v>
      </c>
      <c r="X66" s="179" t="str">
        <f>VLOOKUP(I66,'사업장현황(25하)'!$A$2:$T$1836,11,FALSE)</f>
        <v>duk6515@hanmail.net</v>
      </c>
      <c r="Y66" s="219">
        <v>45881</v>
      </c>
      <c r="Z66" s="180">
        <v>200000</v>
      </c>
      <c r="AA66" s="180">
        <v>400000</v>
      </c>
      <c r="AB66" s="180"/>
      <c r="AC66" s="180">
        <f t="shared" si="2"/>
        <v>600000</v>
      </c>
      <c r="AD66" s="219">
        <v>46008</v>
      </c>
      <c r="AE66" s="180">
        <v>200000</v>
      </c>
      <c r="AF66" s="219">
        <v>45958</v>
      </c>
      <c r="AG66" s="180">
        <v>400000</v>
      </c>
      <c r="AH66" s="299">
        <f t="shared" si="0"/>
        <v>600000</v>
      </c>
      <c r="AI66" s="290"/>
      <c r="AJ66" s="185"/>
    </row>
    <row r="67" spans="1:99" s="186" customFormat="1" ht="24.95" customHeight="1">
      <c r="A67" s="196">
        <v>64</v>
      </c>
      <c r="B67" s="196"/>
      <c r="C67" s="196"/>
      <c r="D67" s="217">
        <v>45880</v>
      </c>
      <c r="E67" s="219" t="str">
        <f>HLOOKUP(WEEKDAY(D67,2),data!$A$1:$G$2,2)</f>
        <v>(월)</v>
      </c>
      <c r="F67" s="196"/>
      <c r="G67" s="196"/>
      <c r="H67" s="196"/>
      <c r="I67" s="190" t="s">
        <v>1030</v>
      </c>
      <c r="J67" s="196">
        <f>VLOOKUP(I67,'25하-대전160'!$J$3:$AW$1562,2,FALSE)</f>
        <v>19</v>
      </c>
      <c r="K67" s="289">
        <f>VLOOKUP(I67,'사업장현황(25하)'!$A$2:$T$1836,13,FALSE)</f>
        <v>3148633423</v>
      </c>
      <c r="L67" s="316" t="str">
        <f>VLOOKUP(I67,'사업장현황(25하)'!$A$2:$T$1836,14,FALSE)</f>
        <v>31486334230</v>
      </c>
      <c r="M67" s="190" t="str">
        <f>VLOOKUP(I67,'사업장현황(25하)'!$A$2:$T$1836,2,FALSE)</f>
        <v>차종근</v>
      </c>
      <c r="N67" s="190" t="str">
        <f>VLOOKUP(I67,'사업장현황(25하)'!$A$2:$T$1836,4,FALSE)</f>
        <v>대전광역시 서구 가수원로 103-13 (가수원동)</v>
      </c>
      <c r="O67" s="196" t="str">
        <f>VLOOKUP(I67,'사업장현황(25하)'!$A$2:$T$1836,6,FALSE)</f>
        <v>042-534-8400</v>
      </c>
      <c r="P67" s="196" t="str">
        <f>VLOOKUP(I67,'사업장현황(25하)'!$A$2:$T$1836,7,FALSE)</f>
        <v>042-534-7266</v>
      </c>
      <c r="Q67" s="196" t="str">
        <f>VLOOKUP(I67,'사업장현황(25하)'!$A$2:$T$1836,8,FALSE)</f>
        <v>차종근</v>
      </c>
      <c r="R67" s="196" t="str">
        <f>VLOOKUP(I67,'사업장현황(25하)'!$A$2:$T$1836,9,FALSE)</f>
        <v>대표이사</v>
      </c>
      <c r="S67" s="196" t="str">
        <f>VLOOKUP(I67,'사업장현황(25하)'!$A$2:$T$1836,10,FALSE)</f>
        <v>010-2489-8004</v>
      </c>
      <c r="T67" s="190" t="str">
        <f>VLOOKUP(I67,'사업장현황(25하)'!$A$2:$T$1836,12,FALSE)</f>
        <v>yyh4477@hanmail.net</v>
      </c>
      <c r="U67" s="219">
        <f>VLOOKUP(I67,'25하-대전160'!$J$3:$AW$1562,13,FALSE)</f>
        <v>45909</v>
      </c>
      <c r="V67" s="219" t="str">
        <f>VLOOKUP(I67,'25하-대전160'!$J$3:$AW$1562,14,FALSE)</f>
        <v>이주형</v>
      </c>
      <c r="W67" s="219" t="s">
        <v>6793</v>
      </c>
      <c r="X67" s="179" t="str">
        <f>VLOOKUP(I67,'사업장현황(25하)'!$A$2:$T$1836,11,FALSE)</f>
        <v>yyh4477@hanmail.net</v>
      </c>
      <c r="Y67" s="219">
        <v>45881</v>
      </c>
      <c r="Z67" s="180">
        <v>200000</v>
      </c>
      <c r="AA67" s="180">
        <v>400000</v>
      </c>
      <c r="AB67" s="180"/>
      <c r="AC67" s="180">
        <f t="shared" si="2"/>
        <v>600000</v>
      </c>
      <c r="AD67" s="219">
        <v>46009</v>
      </c>
      <c r="AE67" s="180">
        <v>200000</v>
      </c>
      <c r="AF67" s="219">
        <v>45958</v>
      </c>
      <c r="AG67" s="180">
        <v>400000</v>
      </c>
      <c r="AH67" s="299">
        <f t="shared" si="0"/>
        <v>600000</v>
      </c>
      <c r="AI67" s="290"/>
      <c r="AJ67" s="185"/>
      <c r="CE67" s="187"/>
      <c r="CU67" s="188"/>
    </row>
    <row r="68" spans="1:99" s="186" customFormat="1" ht="24.95" customHeight="1">
      <c r="A68" s="196">
        <v>65</v>
      </c>
      <c r="B68" s="196"/>
      <c r="C68" s="196"/>
      <c r="D68" s="217">
        <v>45880</v>
      </c>
      <c r="E68" s="219" t="str">
        <f>HLOOKUP(WEEKDAY(D68,2),data!$A$1:$G$2,2)</f>
        <v>(월)</v>
      </c>
      <c r="F68" s="196"/>
      <c r="G68" s="196"/>
      <c r="H68" s="196"/>
      <c r="I68" s="190" t="s">
        <v>1029</v>
      </c>
      <c r="J68" s="196">
        <f>VLOOKUP(I68,'25하-대전160'!$J$3:$AW$1562,2,FALSE)</f>
        <v>9</v>
      </c>
      <c r="K68" s="289">
        <f>VLOOKUP(I68,'사업장현황(25하)'!$A$2:$T$1836,13,FALSE)</f>
        <v>4988500295</v>
      </c>
      <c r="L68" s="316" t="str">
        <f>VLOOKUP(I68,'사업장현황(25하)'!$A$2:$T$1836,14,FALSE)</f>
        <v>49885002950</v>
      </c>
      <c r="M68" s="190" t="str">
        <f>VLOOKUP(I68,'사업장현황(25하)'!$A$2:$T$1836,2,FALSE)</f>
        <v>장승호, 오재욱</v>
      </c>
      <c r="N68" s="190" t="str">
        <f>VLOOKUP(I68,'사업장현황(25하)'!$A$2:$T$1836,4,FALSE)</f>
        <v>대전광역시 서구 벌곡로 1358 (가수원동)</v>
      </c>
      <c r="O68" s="196" t="str">
        <f>VLOOKUP(I68,'사업장현황(25하)'!$A$2:$T$1836,6,FALSE)</f>
        <v>042-825-3369</v>
      </c>
      <c r="P68" s="196" t="str">
        <f>VLOOKUP(I68,'사업장현황(25하)'!$A$2:$T$1836,7,FALSE)</f>
        <v>042-825-0110</v>
      </c>
      <c r="Q68" s="196" t="str">
        <f>VLOOKUP(I68,'사업장현황(25하)'!$A$2:$T$1836,8,FALSE)</f>
        <v>전호인</v>
      </c>
      <c r="R68" s="196" t="str">
        <f>VLOOKUP(I68,'사업장현황(25하)'!$A$2:$T$1836,9,FALSE)</f>
        <v>대리</v>
      </c>
      <c r="S68" s="196" t="str">
        <f>VLOOKUP(I68,'사업장현황(25하)'!$A$2:$T$1836,10,FALSE)</f>
        <v>010-9085-0458</v>
      </c>
      <c r="T68" s="190" t="str">
        <f>VLOOKUP(I68,'사업장현황(25하)'!$A$2:$T$1836,12,FALSE)</f>
        <v>hijeon@lexusjb.com</v>
      </c>
      <c r="U68" s="219">
        <f>VLOOKUP(I68,'25하-대전160'!$J$3:$AW$1562,13,FALSE)</f>
        <v>45909</v>
      </c>
      <c r="V68" s="219" t="str">
        <f>VLOOKUP(I68,'25하-대전160'!$J$3:$AW$1562,14,FALSE)</f>
        <v>이주형</v>
      </c>
      <c r="W68" s="219" t="s">
        <v>7226</v>
      </c>
      <c r="X68" s="179" t="str">
        <f>VLOOKUP(I68,'사업장현황(25하)'!$A$2:$T$1836,11,FALSE)</f>
        <v>toyotajb1@hometax.go.kr</v>
      </c>
      <c r="Y68" s="219">
        <v>45881</v>
      </c>
      <c r="Z68" s="180">
        <v>750000</v>
      </c>
      <c r="AA68" s="180">
        <v>0</v>
      </c>
      <c r="AB68" s="180"/>
      <c r="AC68" s="180">
        <f t="shared" si="2"/>
        <v>750000</v>
      </c>
      <c r="AD68" s="219">
        <v>45925</v>
      </c>
      <c r="AE68" s="180">
        <v>750000</v>
      </c>
      <c r="AF68" s="219" t="s">
        <v>3844</v>
      </c>
      <c r="AG68" s="180"/>
      <c r="AH68" s="299">
        <f t="shared" si="0"/>
        <v>750000</v>
      </c>
      <c r="AI68" s="290"/>
      <c r="AJ68" s="185"/>
      <c r="CE68" s="187"/>
      <c r="CU68" s="188"/>
    </row>
    <row r="69" spans="1:99" s="186" customFormat="1" ht="24.95" customHeight="1">
      <c r="A69" s="196">
        <v>66</v>
      </c>
      <c r="B69" s="196"/>
      <c r="C69" s="196"/>
      <c r="D69" s="217">
        <v>45880</v>
      </c>
      <c r="E69" s="219" t="str">
        <f>HLOOKUP(WEEKDAY(D69,2),data!$A$1:$G$2,2)</f>
        <v>(월)</v>
      </c>
      <c r="F69" s="196"/>
      <c r="G69" s="196"/>
      <c r="H69" s="196"/>
      <c r="I69" s="190" t="s">
        <v>1021</v>
      </c>
      <c r="J69" s="196">
        <f>VLOOKUP(I69,'25하-대전160'!$J$3:$AW$1562,2,FALSE)</f>
        <v>17</v>
      </c>
      <c r="K69" s="289">
        <f>VLOOKUP(I69,'사업장현황(25하)'!$A$2:$T$1836,13,FALSE)</f>
        <v>3058540734</v>
      </c>
      <c r="L69" s="316" t="str">
        <f>VLOOKUP(I69,'사업장현황(25하)'!$A$2:$T$1836,14,FALSE)</f>
        <v>30585407340</v>
      </c>
      <c r="M69" s="190" t="str">
        <f>VLOOKUP(I69,'사업장현황(25하)'!$A$2:$T$1836,2,FALSE)</f>
        <v>장승호, 오재욱</v>
      </c>
      <c r="N69" s="190" t="str">
        <f>VLOOKUP(I69,'사업장현황(25하)'!$A$2:$T$1836,4,FALSE)</f>
        <v>대전광역시 서구 벌곡로 1358 (가수원동)</v>
      </c>
      <c r="O69" s="196" t="str">
        <f>VLOOKUP(I69,'사업장현황(25하)'!$A$2:$T$1836,6,FALSE)</f>
        <v>042-825-3369</v>
      </c>
      <c r="P69" s="196" t="str">
        <f>VLOOKUP(I69,'사업장현황(25하)'!$A$2:$T$1836,7,FALSE)</f>
        <v>042-825-0110</v>
      </c>
      <c r="Q69" s="196" t="str">
        <f>VLOOKUP(I69,'사업장현황(25하)'!$A$2:$T$1836,8,FALSE)</f>
        <v>전호인</v>
      </c>
      <c r="R69" s="196" t="str">
        <f>VLOOKUP(I69,'사업장현황(25하)'!$A$2:$T$1836,9,FALSE)</f>
        <v>대리</v>
      </c>
      <c r="S69" s="196" t="str">
        <f>VLOOKUP(I69,'사업장현황(25하)'!$A$2:$T$1836,10,FALSE)</f>
        <v>010-9085-0458</v>
      </c>
      <c r="T69" s="190" t="str">
        <f>VLOOKUP(I69,'사업장현황(25하)'!$A$2:$T$1836,12,FALSE)</f>
        <v>hijeon@lexusjb.com</v>
      </c>
      <c r="U69" s="219">
        <f>VLOOKUP(I69,'25하-대전160'!$J$3:$AW$1562,13,FALSE)</f>
        <v>45909</v>
      </c>
      <c r="V69" s="219" t="str">
        <f>VLOOKUP(I69,'25하-대전160'!$J$3:$AW$1562,14,FALSE)</f>
        <v>이주형</v>
      </c>
      <c r="W69" s="219" t="s">
        <v>7231</v>
      </c>
      <c r="X69" s="179" t="str">
        <f>VLOOKUP(I69,'사업장현황(25하)'!$A$2:$T$1836,11,FALSE)</f>
        <v>toyotajb1@hometax.go.kr</v>
      </c>
      <c r="Y69" s="219">
        <v>45881</v>
      </c>
      <c r="Z69" s="180">
        <v>750000</v>
      </c>
      <c r="AA69" s="180">
        <v>0</v>
      </c>
      <c r="AB69" s="180"/>
      <c r="AC69" s="180">
        <f t="shared" si="2"/>
        <v>750000</v>
      </c>
      <c r="AD69" s="219">
        <v>45925</v>
      </c>
      <c r="AE69" s="180">
        <v>750000</v>
      </c>
      <c r="AF69" s="219" t="s">
        <v>3844</v>
      </c>
      <c r="AG69" s="180"/>
      <c r="AH69" s="299">
        <f t="shared" ref="AH69:AH131" si="3">SUM(AE69,AG69)</f>
        <v>750000</v>
      </c>
      <c r="AI69" s="197"/>
      <c r="AJ69" s="185"/>
      <c r="CE69" s="187"/>
      <c r="CU69" s="188"/>
    </row>
    <row r="70" spans="1:99" s="186" customFormat="1" ht="24.95" customHeight="1">
      <c r="A70" s="196">
        <v>67</v>
      </c>
      <c r="B70" s="292"/>
      <c r="C70" s="292"/>
      <c r="D70" s="217">
        <v>45881</v>
      </c>
      <c r="E70" s="219" t="str">
        <f>HLOOKUP(WEEKDAY(D70,2),data!$A$1:$G$2,2)</f>
        <v>(화)</v>
      </c>
      <c r="F70" s="292"/>
      <c r="G70" s="292"/>
      <c r="H70" s="292"/>
      <c r="I70" s="190" t="s">
        <v>3800</v>
      </c>
      <c r="J70" s="196">
        <f>VLOOKUP(I70,'25하-대전160'!$J$3:$AW$1562,2,FALSE)</f>
        <v>44</v>
      </c>
      <c r="K70" s="289">
        <f>VLOOKUP(I70,'사업장현황(25하)'!$A$2:$T$1836,13,FALSE)</f>
        <v>2428701579</v>
      </c>
      <c r="L70" s="316" t="str">
        <f>VLOOKUP(I70,'사업장현황(25하)'!$A$2:$T$1836,14,FALSE)</f>
        <v>24287015790</v>
      </c>
      <c r="M70" s="190" t="str">
        <f>VLOOKUP(I70,'사업장현황(25하)'!$A$2:$T$1836,2,FALSE)</f>
        <v>박흥준</v>
      </c>
      <c r="N70" s="190" t="str">
        <f>VLOOKUP(I70,'사업장현황(25하)'!$A$2:$T$1836,4,FALSE)</f>
        <v>대전광역시 동구 새울로 58-15 (용운동)</v>
      </c>
      <c r="O70" s="196" t="str">
        <f>VLOOKUP(I70,'사업장현황(25하)'!$A$2:$T$1836,6,FALSE)</f>
        <v>042-282-7008</v>
      </c>
      <c r="P70" s="196" t="str">
        <f>VLOOKUP(I70,'사업장현황(25하)'!$A$2:$T$1836,7,FALSE)</f>
        <v>042-284-7008</v>
      </c>
      <c r="Q70" s="196" t="str">
        <f>VLOOKUP(I70,'사업장현황(25하)'!$A$2:$T$1836,8,FALSE)</f>
        <v>김민선</v>
      </c>
      <c r="R70" s="196" t="str">
        <f>VLOOKUP(I70,'사업장현황(25하)'!$A$2:$T$1836,9,FALSE)</f>
        <v>실장</v>
      </c>
      <c r="S70" s="196" t="str">
        <f>VLOOKUP(I70,'사업장현황(25하)'!$A$2:$T$1836,10,FALSE)</f>
        <v>010-5353-7906</v>
      </c>
      <c r="T70" s="190" t="str">
        <f>VLOOKUP(I70,'사업장현황(25하)'!$A$2:$T$1836,12,FALSE)</f>
        <v>phj8858@daum.net</v>
      </c>
      <c r="U70" s="219">
        <f>VLOOKUP(I70,'25하-대전160'!$J$3:$AW$1562,13,FALSE)</f>
        <v>45909</v>
      </c>
      <c r="V70" s="219" t="str">
        <f>VLOOKUP(I70,'25하-대전160'!$J$3:$AW$1562,14,FALSE)</f>
        <v>강종구</v>
      </c>
      <c r="W70" s="219" t="s">
        <v>6687</v>
      </c>
      <c r="X70" s="179" t="str">
        <f>VLOOKUP(I70,'사업장현황(25하)'!$A$2:$T$1836,11,FALSE)</f>
        <v>phj8858@daum.net</v>
      </c>
      <c r="Y70" s="219">
        <v>45882</v>
      </c>
      <c r="Z70" s="180">
        <v>350000</v>
      </c>
      <c r="AA70" s="180">
        <v>400000</v>
      </c>
      <c r="AB70" s="180"/>
      <c r="AC70" s="180">
        <f t="shared" ref="AC70:AC132" si="4">SUM(Z70:AB70)</f>
        <v>750000</v>
      </c>
      <c r="AD70" s="219"/>
      <c r="AE70" s="180"/>
      <c r="AF70" s="219">
        <v>45958</v>
      </c>
      <c r="AG70" s="180">
        <v>400000</v>
      </c>
      <c r="AH70" s="299">
        <f t="shared" si="3"/>
        <v>400000</v>
      </c>
      <c r="AI70" s="295"/>
      <c r="AJ70" s="185"/>
      <c r="CE70" s="187"/>
      <c r="CU70" s="188"/>
    </row>
    <row r="71" spans="1:99" s="158" customFormat="1" ht="24.95" customHeight="1">
      <c r="A71" s="196">
        <v>68</v>
      </c>
      <c r="B71" s="196"/>
      <c r="C71" s="196"/>
      <c r="D71" s="217">
        <v>45881</v>
      </c>
      <c r="E71" s="219" t="str">
        <f>HLOOKUP(WEEKDAY(D71,2),data!$A$1:$G$2,2)</f>
        <v>(화)</v>
      </c>
      <c r="F71" s="196"/>
      <c r="G71" s="196"/>
      <c r="H71" s="196"/>
      <c r="I71" s="190" t="s">
        <v>2190</v>
      </c>
      <c r="J71" s="196">
        <f>VLOOKUP(I71,'25하-대전160'!$J$3:$AW$1562,2,FALSE)</f>
        <v>7</v>
      </c>
      <c r="K71" s="289">
        <f>VLOOKUP(I71,'사업장현황(25하)'!$A$2:$T$1836,13,FALSE)</f>
        <v>3058632584</v>
      </c>
      <c r="L71" s="316" t="str">
        <f>VLOOKUP(I71,'사업장현황(25하)'!$A$2:$T$1836,14,FALSE)</f>
        <v>30586325840</v>
      </c>
      <c r="M71" s="190" t="str">
        <f>VLOOKUP(I71,'사업장현황(25하)'!$A$2:$T$1836,2,FALSE)</f>
        <v>김상희, 정성윤</v>
      </c>
      <c r="N71" s="190" t="str">
        <f>VLOOKUP(I71,'사업장현황(25하)'!$A$2:$T$1836,4,FALSE)</f>
        <v>대전광역시 동구 대전로 707 (인동)</v>
      </c>
      <c r="O71" s="196" t="str">
        <f>VLOOKUP(I71,'사업장현황(25하)'!$A$2:$T$1836,6,FALSE)</f>
        <v>042-284-4971</v>
      </c>
      <c r="P71" s="196" t="str">
        <f>VLOOKUP(I71,'사업장현황(25하)'!$A$2:$T$1836,7,FALSE)</f>
        <v>042-285-4973</v>
      </c>
      <c r="Q71" s="196" t="str">
        <f>VLOOKUP(I71,'사업장현황(25하)'!$A$2:$T$1836,8,FALSE)</f>
        <v>변은진</v>
      </c>
      <c r="R71" s="196" t="str">
        <f>VLOOKUP(I71,'사업장현황(25하)'!$A$2:$T$1836,9,FALSE)</f>
        <v>대리</v>
      </c>
      <c r="S71" s="196" t="str">
        <f>VLOOKUP(I71,'사업장현황(25하)'!$A$2:$T$1836,10,FALSE)</f>
        <v>010-2747-5077</v>
      </c>
      <c r="T71" s="190" t="str">
        <f>VLOOKUP(I71,'사업장현황(25하)'!$A$2:$T$1836,12,FALSE)</f>
        <v>leere707@naver.com</v>
      </c>
      <c r="U71" s="219" t="s">
        <v>4081</v>
      </c>
      <c r="V71" s="219" t="s">
        <v>2738</v>
      </c>
      <c r="W71" s="219" t="s">
        <v>7104</v>
      </c>
      <c r="X71" s="179" t="str">
        <f>VLOOKUP(I71,'사업장현황(25하)'!$A$2:$T$1836,11,FALSE)</f>
        <v>leere707@naver.com</v>
      </c>
      <c r="Y71" s="219">
        <v>45882</v>
      </c>
      <c r="Z71" s="180">
        <v>200000</v>
      </c>
      <c r="AA71" s="180">
        <v>400000</v>
      </c>
      <c r="AB71" s="180"/>
      <c r="AC71" s="180">
        <f t="shared" si="4"/>
        <v>600000</v>
      </c>
      <c r="AD71" s="219"/>
      <c r="AE71" s="180"/>
      <c r="AF71" s="219">
        <v>45958</v>
      </c>
      <c r="AG71" s="180">
        <v>400000</v>
      </c>
      <c r="AH71" s="299">
        <f t="shared" si="3"/>
        <v>400000</v>
      </c>
      <c r="AI71" s="290"/>
      <c r="AJ71" s="157"/>
    </row>
    <row r="72" spans="1:99" s="158" customFormat="1" ht="24.95" customHeight="1">
      <c r="A72" s="196">
        <v>68</v>
      </c>
      <c r="B72" s="196"/>
      <c r="C72" s="196"/>
      <c r="D72" s="217">
        <v>45881</v>
      </c>
      <c r="E72" s="219" t="str">
        <f>HLOOKUP(WEEKDAY(D72,2),data!$A$1:$G$2,2)</f>
        <v>(화)</v>
      </c>
      <c r="F72" s="196"/>
      <c r="G72" s="196"/>
      <c r="H72" s="196"/>
      <c r="I72" s="190" t="s">
        <v>1669</v>
      </c>
      <c r="J72" s="196">
        <f>VLOOKUP(I72,'25하-대전160'!$J$3:$AW$1562,2,FALSE)</f>
        <v>11</v>
      </c>
      <c r="K72" s="289">
        <f>VLOOKUP(I72,'사업장현황(25하)'!$A$2:$T$1836,13,FALSE)</f>
        <v>5318101948</v>
      </c>
      <c r="L72" s="316" t="str">
        <f>VLOOKUP(I72,'사업장현황(25하)'!$A$2:$T$1836,14,FALSE)</f>
        <v>53181019480</v>
      </c>
      <c r="M72" s="190" t="str">
        <f>VLOOKUP(I72,'사업장현황(25하)'!$A$2:$T$1836,2,FALSE)</f>
        <v>정성윤</v>
      </c>
      <c r="N72" s="190" t="str">
        <f>VLOOKUP(I72,'사업장현황(25하)'!$A$2:$T$1836,4,FALSE)</f>
        <v>대전광역시 동구 대전로 707 (인동)</v>
      </c>
      <c r="O72" s="196" t="str">
        <f>VLOOKUP(I72,'사업장현황(25하)'!$A$2:$T$1836,6,FALSE)</f>
        <v>042-282-3008</v>
      </c>
      <c r="P72" s="196" t="str">
        <f>VLOOKUP(I72,'사업장현황(25하)'!$A$2:$T$1836,7,FALSE)</f>
        <v>042-285-5008</v>
      </c>
      <c r="Q72" s="196" t="str">
        <f>VLOOKUP(I72,'사업장현황(25하)'!$A$2:$T$1836,8,FALSE)</f>
        <v>변은진</v>
      </c>
      <c r="R72" s="196" t="str">
        <f>VLOOKUP(I72,'사업장현황(25하)'!$A$2:$T$1836,9,FALSE)</f>
        <v>대리</v>
      </c>
      <c r="S72" s="196" t="str">
        <f>VLOOKUP(I72,'사업장현황(25하)'!$A$2:$T$1836,10,FALSE)</f>
        <v>010-2747-5077</v>
      </c>
      <c r="T72" s="190" t="str">
        <f>VLOOKUP(I72,'사업장현황(25하)'!$A$2:$T$1836,12,FALSE)</f>
        <v>leere707@naver.com</v>
      </c>
      <c r="U72" s="219" t="s">
        <v>4081</v>
      </c>
      <c r="V72" s="219" t="s">
        <v>2738</v>
      </c>
      <c r="W72" s="219" t="s">
        <v>6929</v>
      </c>
      <c r="X72" s="179" t="str">
        <f>VLOOKUP(I72,'사업장현황(25하)'!$A$2:$T$1836,11,FALSE)</f>
        <v>leere707@naver.com</v>
      </c>
      <c r="Y72" s="219">
        <v>45882</v>
      </c>
      <c r="Z72" s="180">
        <v>200000</v>
      </c>
      <c r="AA72" s="180">
        <v>400000</v>
      </c>
      <c r="AB72" s="180"/>
      <c r="AC72" s="180">
        <f t="shared" si="4"/>
        <v>600000</v>
      </c>
      <c r="AD72" s="219">
        <v>45910</v>
      </c>
      <c r="AE72" s="180">
        <v>200000</v>
      </c>
      <c r="AF72" s="219">
        <v>45958</v>
      </c>
      <c r="AG72" s="180">
        <v>400000</v>
      </c>
      <c r="AH72" s="299">
        <f t="shared" si="3"/>
        <v>600000</v>
      </c>
      <c r="AI72" s="296"/>
      <c r="AJ72" s="157"/>
    </row>
    <row r="73" spans="1:99" s="186" customFormat="1" ht="24.95" customHeight="1">
      <c r="A73" s="196">
        <v>70</v>
      </c>
      <c r="B73" s="196"/>
      <c r="C73" s="196"/>
      <c r="D73" s="217">
        <v>45881</v>
      </c>
      <c r="E73" s="219" t="str">
        <f>HLOOKUP(WEEKDAY(D73,2),data!$A$1:$G$2,2)</f>
        <v>(화)</v>
      </c>
      <c r="F73" s="196"/>
      <c r="G73" s="196"/>
      <c r="H73" s="196"/>
      <c r="I73" s="190" t="s">
        <v>1086</v>
      </c>
      <c r="J73" s="196">
        <f>VLOOKUP(I73,'25하-대전160'!$J$3:$AW$1562,2,FALSE)</f>
        <v>13</v>
      </c>
      <c r="K73" s="289">
        <f>VLOOKUP(I73,'사업장현황(25하)'!$A$2:$T$1836,13,FALSE)</f>
        <v>3142626215</v>
      </c>
      <c r="L73" s="316" t="str">
        <f>VLOOKUP(I73,'사업장현황(25하)'!$A$2:$T$1836,14,FALSE)</f>
        <v>31426262150</v>
      </c>
      <c r="M73" s="190" t="str">
        <f>VLOOKUP(I73,'사업장현황(25하)'!$A$2:$T$1836,2,FALSE)</f>
        <v>전용배 외 1명</v>
      </c>
      <c r="N73" s="190" t="str">
        <f>VLOOKUP(I73,'사업장현황(25하)'!$A$2:$T$1836,4,FALSE)</f>
        <v>대전광역시 서구 도산로181번길 21 (변동)</v>
      </c>
      <c r="O73" s="196" t="str">
        <f>VLOOKUP(I73,'사업장현황(25하)'!$A$2:$T$1836,6,FALSE)</f>
        <v>042-523-1535</v>
      </c>
      <c r="P73" s="196" t="str">
        <f>VLOOKUP(I73,'사업장현황(25하)'!$A$2:$T$1836,7,FALSE)</f>
        <v>042-534-5809</v>
      </c>
      <c r="Q73" s="196" t="str">
        <f>VLOOKUP(I73,'사업장현황(25하)'!$A$2:$T$1836,8,FALSE)</f>
        <v>이유정</v>
      </c>
      <c r="R73" s="196">
        <f>VLOOKUP(I73,'사업장현황(25하)'!$A$2:$T$1836,9,FALSE)</f>
        <v>0</v>
      </c>
      <c r="S73" s="196" t="str">
        <f>VLOOKUP(I73,'사업장현황(25하)'!$A$2:$T$1836,10,FALSE)</f>
        <v>010-4488-6896</v>
      </c>
      <c r="T73" s="190" t="str">
        <f>VLOOKUP(I73,'사업장현황(25하)'!$A$2:$T$1836,12,FALSE)</f>
        <v>dw1535@bill36524.com</v>
      </c>
      <c r="U73" s="219" t="str">
        <f>VLOOKUP(I73,'25하-대전160'!$J$3:$AW$1562,13,FALSE)</f>
        <v>9월 9일</v>
      </c>
      <c r="V73" s="219" t="str">
        <f>VLOOKUP(I73,'25하-대전160'!$J$3:$AW$1562,14,FALSE)</f>
        <v>배윤민</v>
      </c>
      <c r="W73" s="219" t="s">
        <v>5793</v>
      </c>
      <c r="X73" s="179" t="str">
        <f>VLOOKUP(I73,'사업장현황(25하)'!$A$2:$T$1836,11,FALSE)</f>
        <v>dw1535@bill36524.com</v>
      </c>
      <c r="Y73" s="219">
        <v>45882</v>
      </c>
      <c r="Z73" s="180">
        <v>200000</v>
      </c>
      <c r="AA73" s="180">
        <v>400000</v>
      </c>
      <c r="AB73" s="180"/>
      <c r="AC73" s="180">
        <f t="shared" si="4"/>
        <v>600000</v>
      </c>
      <c r="AD73" s="219">
        <v>45897</v>
      </c>
      <c r="AE73" s="180">
        <v>200000</v>
      </c>
      <c r="AF73" s="219">
        <v>45958</v>
      </c>
      <c r="AG73" s="180">
        <v>400000</v>
      </c>
      <c r="AH73" s="299">
        <f t="shared" si="3"/>
        <v>600000</v>
      </c>
      <c r="AI73" s="290"/>
      <c r="AJ73" s="185"/>
      <c r="CE73" s="187"/>
      <c r="CU73" s="188"/>
    </row>
    <row r="74" spans="1:99" s="186" customFormat="1" ht="24.95" customHeight="1">
      <c r="A74" s="196">
        <v>71</v>
      </c>
      <c r="B74" s="196"/>
      <c r="C74" s="196"/>
      <c r="D74" s="217">
        <v>45881</v>
      </c>
      <c r="E74" s="219" t="str">
        <f>HLOOKUP(WEEKDAY(D74,2),data!$A$1:$G$2,2)</f>
        <v>(화)</v>
      </c>
      <c r="F74" s="196"/>
      <c r="G74" s="196"/>
      <c r="H74" s="196"/>
      <c r="I74" s="190" t="s">
        <v>3387</v>
      </c>
      <c r="J74" s="196">
        <f>VLOOKUP(I74,'25하-대전160'!$J$3:$AW$1562,2,FALSE)</f>
        <v>14</v>
      </c>
      <c r="K74" s="289">
        <f>VLOOKUP(I74,'사업장현황(25하)'!$A$2:$T$1836,13,FALSE)</f>
        <v>8622600621</v>
      </c>
      <c r="L74" s="316" t="str">
        <f>VLOOKUP(I74,'사업장현황(25하)'!$A$2:$T$1836,14,FALSE)</f>
        <v>86226006210</v>
      </c>
      <c r="M74" s="190" t="str">
        <f>VLOOKUP(I74,'사업장현황(25하)'!$A$2:$T$1836,2,FALSE)</f>
        <v>이한성</v>
      </c>
      <c r="N74" s="190" t="str">
        <f>VLOOKUP(I74,'사업장현황(25하)'!$A$2:$T$1836,4,FALSE)</f>
        <v>대전광역시 서구 도산로 169 (변동)</v>
      </c>
      <c r="O74" s="196" t="str">
        <f>VLOOKUP(I74,'사업장현황(25하)'!$A$2:$T$1836,6,FALSE)</f>
        <v>042-484-5459</v>
      </c>
      <c r="P74" s="196" t="str">
        <f>VLOOKUP(I74,'사업장현황(25하)'!$A$2:$T$1836,7,FALSE)</f>
        <v>042-523-5459</v>
      </c>
      <c r="Q74" s="196" t="str">
        <f>VLOOKUP(I74,'사업장현황(25하)'!$A$2:$T$1836,8,FALSE)</f>
        <v>이한성</v>
      </c>
      <c r="R74" s="196" t="str">
        <f>VLOOKUP(I74,'사업장현황(25하)'!$A$2:$T$1836,9,FALSE)</f>
        <v>대표</v>
      </c>
      <c r="S74" s="196" t="str">
        <f>VLOOKUP(I74,'사업장현황(25하)'!$A$2:$T$1836,10,FALSE)</f>
        <v>010-8033-5459</v>
      </c>
      <c r="T74" s="190" t="str">
        <f>VLOOKUP(I74,'사업장현황(25하)'!$A$2:$T$1836,12,FALSE)</f>
        <v>md5459@naver.com</v>
      </c>
      <c r="U74" s="219" t="str">
        <f>VLOOKUP(I74,'25하-대전160'!$J$3:$AW$1562,13,FALSE)</f>
        <v>9월 9일</v>
      </c>
      <c r="V74" s="219" t="str">
        <f>VLOOKUP(I74,'25하-대전160'!$J$3:$AW$1562,14,FALSE)</f>
        <v>배윤민</v>
      </c>
      <c r="W74" s="219" t="s">
        <v>5975</v>
      </c>
      <c r="X74" s="179" t="str">
        <f>VLOOKUP(I74,'사업장현황(25하)'!$A$2:$T$1836,11,FALSE)</f>
        <v>md5459@naver.com</v>
      </c>
      <c r="Y74" s="219">
        <v>45882</v>
      </c>
      <c r="Z74" s="180">
        <v>200000</v>
      </c>
      <c r="AA74" s="180">
        <v>400000</v>
      </c>
      <c r="AB74" s="180"/>
      <c r="AC74" s="180">
        <f t="shared" si="4"/>
        <v>600000</v>
      </c>
      <c r="AD74" s="219">
        <v>45883</v>
      </c>
      <c r="AE74" s="180">
        <v>200000</v>
      </c>
      <c r="AF74" s="219">
        <v>45958</v>
      </c>
      <c r="AG74" s="180">
        <v>400000</v>
      </c>
      <c r="AH74" s="299">
        <f t="shared" si="3"/>
        <v>600000</v>
      </c>
      <c r="AI74" s="290"/>
      <c r="AJ74" s="185"/>
      <c r="CE74" s="187"/>
      <c r="CU74" s="188"/>
    </row>
    <row r="75" spans="1:99" s="158" customFormat="1" ht="24.95" customHeight="1">
      <c r="A75" s="196">
        <v>72</v>
      </c>
      <c r="B75" s="196"/>
      <c r="C75" s="196"/>
      <c r="D75" s="217">
        <v>45881</v>
      </c>
      <c r="E75" s="219" t="str">
        <f>HLOOKUP(WEEKDAY(D75,2),data!$A$1:$G$2,2)</f>
        <v>(화)</v>
      </c>
      <c r="F75" s="196"/>
      <c r="G75" s="196"/>
      <c r="H75" s="196"/>
      <c r="I75" s="190" t="s">
        <v>3832</v>
      </c>
      <c r="J75" s="196">
        <f>VLOOKUP(I75,'25하-대전160'!$J$3:$AW$1562,2,FALSE)</f>
        <v>25</v>
      </c>
      <c r="K75" s="289">
        <f>VLOOKUP(I75,'사업장현황(25하)'!$A$2:$T$1836,13,FALSE)</f>
        <v>3148174206</v>
      </c>
      <c r="L75" s="316" t="str">
        <f>VLOOKUP(I75,'사업장현황(25하)'!$A$2:$T$1836,14,FALSE)</f>
        <v>31481742060</v>
      </c>
      <c r="M75" s="190" t="str">
        <f>VLOOKUP(I75,'사업장현황(25하)'!$A$2:$T$1836,2,FALSE)</f>
        <v>김이기, 김성현</v>
      </c>
      <c r="N75" s="190" t="str">
        <f>VLOOKUP(I75,'사업장현황(25하)'!$A$2:$T$1836,4,FALSE)</f>
        <v>대전광역시 서구 도산로 365 (용문동)</v>
      </c>
      <c r="O75" s="196" t="str">
        <f>VLOOKUP(I75,'사업장현황(25하)'!$A$2:$T$1836,6,FALSE)</f>
        <v>042-523-9301</v>
      </c>
      <c r="P75" s="196" t="str">
        <f>VLOOKUP(I75,'사업장현황(25하)'!$A$2:$T$1836,7,FALSE)</f>
        <v>042-525-3466</v>
      </c>
      <c r="Q75" s="196" t="str">
        <f>VLOOKUP(I75,'사업장현황(25하)'!$A$2:$T$1836,8,FALSE)</f>
        <v>김일영</v>
      </c>
      <c r="R75" s="196" t="str">
        <f>VLOOKUP(I75,'사업장현황(25하)'!$A$2:$T$1836,9,FALSE)</f>
        <v>상무</v>
      </c>
      <c r="S75" s="196" t="str">
        <f>VLOOKUP(I75,'사업장현황(25하)'!$A$2:$T$1836,10,FALSE)</f>
        <v>010-5434-9301</v>
      </c>
      <c r="T75" s="190" t="str">
        <f>VLOOKUP(I75,'사업장현황(25하)'!$A$2:$T$1836,12,FALSE)</f>
        <v>bm5239301@bill36524.com</v>
      </c>
      <c r="U75" s="219" t="str">
        <f>VLOOKUP(I75,'25하-대전160'!$J$3:$AW$1562,13,FALSE)</f>
        <v>9월 9일</v>
      </c>
      <c r="V75" s="219" t="str">
        <f>VLOOKUP(I75,'25하-대전160'!$J$3:$AW$1562,14,FALSE)</f>
        <v>배윤민</v>
      </c>
      <c r="W75" s="219" t="s">
        <v>6061</v>
      </c>
      <c r="X75" s="179" t="str">
        <f>VLOOKUP(I75,'사업장현황(25하)'!$A$2:$T$1836,11,FALSE)</f>
        <v>bm5239301@bill36524.com</v>
      </c>
      <c r="Y75" s="219">
        <v>45882</v>
      </c>
      <c r="Z75" s="180">
        <v>350000</v>
      </c>
      <c r="AA75" s="180">
        <v>400000</v>
      </c>
      <c r="AB75" s="212"/>
      <c r="AC75" s="180">
        <f t="shared" si="4"/>
        <v>750000</v>
      </c>
      <c r="AD75" s="219">
        <v>45898</v>
      </c>
      <c r="AE75" s="180">
        <v>350000</v>
      </c>
      <c r="AF75" s="219">
        <v>45958</v>
      </c>
      <c r="AG75" s="180">
        <v>400000</v>
      </c>
      <c r="AH75" s="299">
        <f t="shared" si="3"/>
        <v>750000</v>
      </c>
      <c r="AI75" s="290"/>
      <c r="AJ75" s="157"/>
      <c r="CE75" s="159"/>
      <c r="CU75" s="160"/>
    </row>
    <row r="76" spans="1:99" s="158" customFormat="1" ht="24.95" customHeight="1">
      <c r="A76" s="196">
        <v>73</v>
      </c>
      <c r="B76" s="196"/>
      <c r="C76" s="196"/>
      <c r="D76" s="217">
        <v>45882</v>
      </c>
      <c r="E76" s="219" t="str">
        <f>HLOOKUP(WEEKDAY(D76,2),data!$A$1:$G$2,2)</f>
        <v>(수)</v>
      </c>
      <c r="F76" s="196"/>
      <c r="G76" s="196"/>
      <c r="H76" s="196"/>
      <c r="I76" s="190" t="s">
        <v>935</v>
      </c>
      <c r="J76" s="196">
        <f>VLOOKUP(I76,'25하-대전160'!$J$3:$AW$1562,2,FALSE)</f>
        <v>3</v>
      </c>
      <c r="K76" s="289">
        <f>VLOOKUP(I76,'사업장현황(25하)'!$A$2:$T$1836,13,FALSE)</f>
        <v>6281801613</v>
      </c>
      <c r="L76" s="316" t="str">
        <f>VLOOKUP(I76,'사업장현황(25하)'!$A$2:$T$1836,14,FALSE)</f>
        <v>62818016130</v>
      </c>
      <c r="M76" s="190" t="str">
        <f>VLOOKUP(I76,'사업장현황(25하)'!$A$2:$T$1836,2,FALSE)</f>
        <v>최한선</v>
      </c>
      <c r="N76" s="190" t="str">
        <f>VLOOKUP(I76,'사업장현황(25하)'!$A$2:$T$1836,4,FALSE)</f>
        <v>대전광역시 대덕구 신탄진로738번길 85 (신탄진동)</v>
      </c>
      <c r="O76" s="196" t="str">
        <f>VLOOKUP(I76,'사업장현황(25하)'!$A$2:$T$1836,6,FALSE)</f>
        <v>042-826-3171</v>
      </c>
      <c r="P76" s="196" t="str">
        <f>VLOOKUP(I76,'사업장현황(25하)'!$A$2:$T$1836,7,FALSE)</f>
        <v>042-933-3171</v>
      </c>
      <c r="Q76" s="196" t="str">
        <f>VLOOKUP(I76,'사업장현황(25하)'!$A$2:$T$1836,8,FALSE)</f>
        <v>최한선</v>
      </c>
      <c r="R76" s="196" t="str">
        <f>VLOOKUP(I76,'사업장현황(25하)'!$A$2:$T$1836,9,FALSE)</f>
        <v>대표</v>
      </c>
      <c r="S76" s="196" t="str">
        <f>VLOOKUP(I76,'사업장현황(25하)'!$A$2:$T$1836,10,FALSE)</f>
        <v>010-2238-3161</v>
      </c>
      <c r="T76" s="190" t="str">
        <f>VLOOKUP(I76,'사업장현황(25하)'!$A$2:$T$1836,12,FALSE)</f>
        <v>djpyd@naver.com</v>
      </c>
      <c r="U76" s="219" t="s">
        <v>4081</v>
      </c>
      <c r="V76" s="219" t="s">
        <v>4082</v>
      </c>
      <c r="W76" s="219" t="s">
        <v>6496</v>
      </c>
      <c r="X76" s="179" t="str">
        <f>VLOOKUP(I76,'사업장현황(25하)'!$A$2:$T$1836,11,FALSE)</f>
        <v>djpyd@naver.com
(계산서 발행 시 안내 문자 필수)</v>
      </c>
      <c r="Y76" s="219">
        <v>45883</v>
      </c>
      <c r="Z76" s="180">
        <v>200000</v>
      </c>
      <c r="AA76" s="180">
        <v>400000</v>
      </c>
      <c r="AB76" s="212"/>
      <c r="AC76" s="180">
        <f t="shared" si="4"/>
        <v>600000</v>
      </c>
      <c r="AD76" s="219">
        <v>46007</v>
      </c>
      <c r="AE76" s="180">
        <v>200000</v>
      </c>
      <c r="AF76" s="219">
        <v>45958</v>
      </c>
      <c r="AG76" s="180">
        <v>400000</v>
      </c>
      <c r="AH76" s="299">
        <f t="shared" si="3"/>
        <v>600000</v>
      </c>
      <c r="AI76" s="290"/>
      <c r="AJ76" s="157"/>
      <c r="CE76" s="159"/>
      <c r="CU76" s="160"/>
    </row>
    <row r="77" spans="1:99" s="186" customFormat="1" ht="24.95" customHeight="1">
      <c r="A77" s="196">
        <v>74</v>
      </c>
      <c r="B77" s="196"/>
      <c r="C77" s="196"/>
      <c r="D77" s="217">
        <v>45882</v>
      </c>
      <c r="E77" s="219" t="str">
        <f>HLOOKUP(WEEKDAY(D77,2),data!$A$1:$G$2,2)</f>
        <v>(수)</v>
      </c>
      <c r="F77" s="196"/>
      <c r="G77" s="196"/>
      <c r="H77" s="196"/>
      <c r="I77" s="190" t="s">
        <v>1173</v>
      </c>
      <c r="J77" s="196">
        <f>VLOOKUP(I77,'25하-대전160'!$J$3:$AW$1562,2,FALSE)</f>
        <v>4</v>
      </c>
      <c r="K77" s="289">
        <f>VLOOKUP(I77,'사업장현황(25하)'!$A$2:$T$1836,13,FALSE)</f>
        <v>1922100212</v>
      </c>
      <c r="L77" s="316" t="str">
        <f>VLOOKUP(I77,'사업장현황(25하)'!$A$2:$T$1836,14,FALSE)</f>
        <v>19221002120</v>
      </c>
      <c r="M77" s="190" t="str">
        <f>VLOOKUP(I77,'사업장현황(25하)'!$A$2:$T$1836,2,FALSE)</f>
        <v>김진철</v>
      </c>
      <c r="N77" s="190" t="str">
        <f>VLOOKUP(I77,'사업장현황(25하)'!$A$2:$T$1836,4,FALSE)</f>
        <v>대전광역시 대덕구 상서당2길 15 (상서동)</v>
      </c>
      <c r="O77" s="196" t="str">
        <f>VLOOKUP(I77,'사업장현황(25하)'!$A$2:$T$1836,6,FALSE)</f>
        <v>042-935-4477</v>
      </c>
      <c r="P77" s="196" t="str">
        <f>VLOOKUP(I77,'사업장현황(25하)'!$A$2:$T$1836,7,FALSE)</f>
        <v>042-936-7744</v>
      </c>
      <c r="Q77" s="196" t="str">
        <f>VLOOKUP(I77,'사업장현황(25하)'!$A$2:$T$1836,8,FALSE)</f>
        <v>김진철</v>
      </c>
      <c r="R77" s="196" t="str">
        <f>VLOOKUP(I77,'사업장현황(25하)'!$A$2:$T$1836,9,FALSE)</f>
        <v>대표</v>
      </c>
      <c r="S77" s="196" t="str">
        <f>VLOOKUP(I77,'사업장현황(25하)'!$A$2:$T$1836,10,FALSE)</f>
        <v>010-5438-3301</v>
      </c>
      <c r="T77" s="190" t="str">
        <f>VLOOKUP(I77,'사업장현황(25하)'!$A$2:$T$1836,12,FALSE)</f>
        <v>jahee0125@naver.com</v>
      </c>
      <c r="U77" s="219" t="s">
        <v>4081</v>
      </c>
      <c r="V77" s="219" t="s">
        <v>4082</v>
      </c>
      <c r="W77" s="219" t="s">
        <v>6614</v>
      </c>
      <c r="X77" s="179" t="str">
        <f>VLOOKUP(I77,'사업장현황(25하)'!$A$2:$T$1836,11,FALSE)</f>
        <v>jahee0125@naver.com</v>
      </c>
      <c r="Y77" s="219">
        <v>45883</v>
      </c>
      <c r="Z77" s="180">
        <v>200000</v>
      </c>
      <c r="AA77" s="180">
        <v>400000</v>
      </c>
      <c r="AB77" s="212"/>
      <c r="AC77" s="180">
        <f t="shared" si="4"/>
        <v>600000</v>
      </c>
      <c r="AD77" s="219">
        <v>45887</v>
      </c>
      <c r="AE77" s="180">
        <v>200000</v>
      </c>
      <c r="AF77" s="219">
        <v>45958</v>
      </c>
      <c r="AG77" s="180">
        <v>400000</v>
      </c>
      <c r="AH77" s="299">
        <f t="shared" si="3"/>
        <v>600000</v>
      </c>
      <c r="AI77" s="290"/>
      <c r="AJ77" s="185"/>
      <c r="CE77" s="187"/>
      <c r="CU77" s="188"/>
    </row>
    <row r="78" spans="1:99" s="186" customFormat="1" ht="24.95" customHeight="1">
      <c r="A78" s="196">
        <v>75</v>
      </c>
      <c r="B78" s="196"/>
      <c r="C78" s="196"/>
      <c r="D78" s="217">
        <v>45882</v>
      </c>
      <c r="E78" s="219" t="str">
        <f>HLOOKUP(WEEKDAY(D78,2),data!$A$1:$G$2,2)</f>
        <v>(수)</v>
      </c>
      <c r="F78" s="196"/>
      <c r="G78" s="196"/>
      <c r="H78" s="196"/>
      <c r="I78" s="190" t="s">
        <v>1180</v>
      </c>
      <c r="J78" s="196">
        <f>VLOOKUP(I78,'25하-대전160'!$J$3:$AW$1562,2,FALSE)</f>
        <v>9</v>
      </c>
      <c r="K78" s="289">
        <f>VLOOKUP(I78,'사업장현황(25하)'!$A$2:$T$1836,13,FALSE)</f>
        <v>3448800039</v>
      </c>
      <c r="L78" s="316" t="str">
        <f>VLOOKUP(I78,'사업장현황(25하)'!$A$2:$T$1836,14,FALSE)</f>
        <v>34488000390</v>
      </c>
      <c r="M78" s="190" t="str">
        <f>VLOOKUP(I78,'사업장현황(25하)'!$A$2:$T$1836,2,FALSE)</f>
        <v>이동건</v>
      </c>
      <c r="N78" s="190" t="str">
        <f>VLOOKUP(I78,'사업장현황(25하)'!$A$2:$T$1836,4,FALSE)</f>
        <v>대전광역시 대덕구 상서당2길 29 (상서동)</v>
      </c>
      <c r="O78" s="196" t="str">
        <f>VLOOKUP(I78,'사업장현황(25하)'!$A$2:$T$1836,6,FALSE)</f>
        <v>042-935-2113</v>
      </c>
      <c r="P78" s="196" t="str">
        <f>VLOOKUP(I78,'사업장현황(25하)'!$A$2:$T$1836,7,FALSE)</f>
        <v>042-935-2115</v>
      </c>
      <c r="Q78" s="196" t="str">
        <f>VLOOKUP(I78,'사업장현황(25하)'!$A$2:$T$1836,8,FALSE)</f>
        <v>이동건</v>
      </c>
      <c r="R78" s="196" t="str">
        <f>VLOOKUP(I78,'사업장현황(25하)'!$A$2:$T$1836,9,FALSE)</f>
        <v>대표</v>
      </c>
      <c r="S78" s="196" t="str">
        <f>VLOOKUP(I78,'사업장현황(25하)'!$A$2:$T$1836,10,FALSE)</f>
        <v>010-2820-4538</v>
      </c>
      <c r="T78" s="190" t="str">
        <f>VLOOKUP(I78,'사업장현황(25하)'!$A$2:$T$1836,12,FALSE)</f>
        <v>dj7057@naver.com</v>
      </c>
      <c r="U78" s="219" t="s">
        <v>4081</v>
      </c>
      <c r="V78" s="219" t="s">
        <v>4082</v>
      </c>
      <c r="W78" s="219" t="s">
        <v>6676</v>
      </c>
      <c r="X78" s="179" t="str">
        <f>VLOOKUP(I78,'사업장현황(25하)'!$A$2:$T$1836,11,FALSE)</f>
        <v>dj7057@naver.com</v>
      </c>
      <c r="Y78" s="219">
        <v>45883</v>
      </c>
      <c r="Z78" s="180">
        <v>200000</v>
      </c>
      <c r="AA78" s="180">
        <v>400000</v>
      </c>
      <c r="AB78" s="212"/>
      <c r="AC78" s="180">
        <f t="shared" si="4"/>
        <v>600000</v>
      </c>
      <c r="AD78" s="219">
        <v>45883</v>
      </c>
      <c r="AE78" s="180">
        <v>200000</v>
      </c>
      <c r="AF78" s="219">
        <v>45958</v>
      </c>
      <c r="AG78" s="180">
        <v>400000</v>
      </c>
      <c r="AH78" s="299">
        <f t="shared" si="3"/>
        <v>600000</v>
      </c>
      <c r="AI78" s="290"/>
      <c r="AJ78" s="185"/>
      <c r="CE78" s="187"/>
      <c r="CU78" s="188"/>
    </row>
    <row r="79" spans="1:99" s="158" customFormat="1" ht="24.95" customHeight="1">
      <c r="A79" s="196">
        <v>76</v>
      </c>
      <c r="B79" s="196"/>
      <c r="C79" s="196"/>
      <c r="D79" s="217">
        <v>45882</v>
      </c>
      <c r="E79" s="219" t="str">
        <f>HLOOKUP(WEEKDAY(D79,2),data!$A$1:$G$2,2)</f>
        <v>(수)</v>
      </c>
      <c r="F79" s="196"/>
      <c r="G79" s="196"/>
      <c r="H79" s="196"/>
      <c r="I79" s="190" t="s">
        <v>2884</v>
      </c>
      <c r="J79" s="196">
        <f>VLOOKUP(I79,'25하-대전160'!$J$3:$AW$1562,2,FALSE)</f>
        <v>15</v>
      </c>
      <c r="K79" s="289">
        <f>VLOOKUP(I79,'사업장현황(25하)'!$A$2:$T$1836,13,FALSE)</f>
        <v>3058185432</v>
      </c>
      <c r="L79" s="316" t="str">
        <f>VLOOKUP(I79,'사업장현황(25하)'!$A$2:$T$1836,14,FALSE)</f>
        <v>30581854320</v>
      </c>
      <c r="M79" s="190" t="str">
        <f>VLOOKUP(I79,'사업장현황(25하)'!$A$2:$T$1836,2,FALSE)</f>
        <v>임진수</v>
      </c>
      <c r="N79" s="190" t="str">
        <f>VLOOKUP(I79,'사업장현황(25하)'!$A$2:$T$1836,4,FALSE)</f>
        <v>대전광역시 동구 대종로 15 (대성동)</v>
      </c>
      <c r="O79" s="196" t="str">
        <f>VLOOKUP(I79,'사업장현황(25하)'!$A$2:$T$1836,6,FALSE)</f>
        <v>042-272-1500</v>
      </c>
      <c r="P79" s="196" t="str">
        <f>VLOOKUP(I79,'사업장현황(25하)'!$A$2:$T$1836,7,FALSE)</f>
        <v>042-271-8287</v>
      </c>
      <c r="Q79" s="196" t="str">
        <f>VLOOKUP(I79,'사업장현황(25하)'!$A$2:$T$1836,8,FALSE)</f>
        <v>김순근</v>
      </c>
      <c r="R79" s="196" t="str">
        <f>VLOOKUP(I79,'사업장현황(25하)'!$A$2:$T$1836,9,FALSE)</f>
        <v>공장장</v>
      </c>
      <c r="S79" s="196" t="str">
        <f>VLOOKUP(I79,'사업장현황(25하)'!$A$2:$T$1836,10,FALSE)</f>
        <v>010-3452-5142</v>
      </c>
      <c r="T79" s="190" t="str">
        <f>VLOOKUP(I79,'사업장현황(25하)'!$A$2:$T$1836,12,FALSE)</f>
        <v>dongbu1500@hanmail.net</v>
      </c>
      <c r="U79" s="219" t="str">
        <f>VLOOKUP(I79,'25하-대전160'!$J$3:$AW$1562,13,FALSE)</f>
        <v>9월 10일</v>
      </c>
      <c r="V79" s="219" t="str">
        <f>VLOOKUP(I79,'25하-대전160'!$J$3:$AW$1562,14,FALSE)</f>
        <v>배윤민</v>
      </c>
      <c r="W79" s="219" t="s">
        <v>5060</v>
      </c>
      <c r="X79" s="179" t="str">
        <f>VLOOKUP(I79,'사업장현황(25하)'!$A$2:$T$1836,11,FALSE)</f>
        <v>db8287@hanmail.net, dongbu1500@hanmail.net</v>
      </c>
      <c r="Y79" s="219">
        <v>45883</v>
      </c>
      <c r="Z79" s="180">
        <v>200000</v>
      </c>
      <c r="AA79" s="180">
        <v>400000</v>
      </c>
      <c r="AB79" s="212"/>
      <c r="AC79" s="180">
        <f t="shared" si="4"/>
        <v>600000</v>
      </c>
      <c r="AD79" s="219">
        <v>45887</v>
      </c>
      <c r="AE79" s="180">
        <v>200000</v>
      </c>
      <c r="AF79" s="219">
        <v>45958</v>
      </c>
      <c r="AG79" s="180">
        <v>400000</v>
      </c>
      <c r="AH79" s="299">
        <f t="shared" si="3"/>
        <v>600000</v>
      </c>
      <c r="AI79" s="290"/>
      <c r="AJ79" s="157"/>
      <c r="CE79" s="159"/>
      <c r="CU79" s="160"/>
    </row>
    <row r="80" spans="1:99" s="158" customFormat="1" ht="24.95" customHeight="1">
      <c r="A80" s="196">
        <v>77</v>
      </c>
      <c r="B80" s="196"/>
      <c r="C80" s="196"/>
      <c r="D80" s="217">
        <v>45882</v>
      </c>
      <c r="E80" s="219" t="str">
        <f>HLOOKUP(WEEKDAY(D80,2),data!$A$1:$G$2,2)</f>
        <v>(수)</v>
      </c>
      <c r="F80" s="196"/>
      <c r="G80" s="196"/>
      <c r="H80" s="196"/>
      <c r="I80" s="190" t="s">
        <v>1402</v>
      </c>
      <c r="J80" s="196">
        <f>VLOOKUP(I80,'25하-대전160'!$J$3:$AW$1562,2,FALSE)</f>
        <v>3</v>
      </c>
      <c r="K80" s="289">
        <f>VLOOKUP(I80,'사업장현황(25하)'!$A$2:$T$1836,13,FALSE)</f>
        <v>3058193984</v>
      </c>
      <c r="L80" s="316" t="str">
        <f>VLOOKUP(I80,'사업장현황(25하)'!$A$2:$T$1836,14,FALSE)</f>
        <v>30581939840</v>
      </c>
      <c r="M80" s="190" t="str">
        <f>VLOOKUP(I80,'사업장현황(25하)'!$A$2:$T$1836,2,FALSE)</f>
        <v>김영수</v>
      </c>
      <c r="N80" s="190" t="str">
        <f>VLOOKUP(I80,'사업장현황(25하)'!$A$2:$T$1836,4,FALSE)</f>
        <v>대전광역시 동구 산내로 1400-1 (대성동)</v>
      </c>
      <c r="O80" s="196" t="str">
        <f>VLOOKUP(I80,'사업장현황(25하)'!$A$2:$T$1836,6,FALSE)</f>
        <v>042-273-6788</v>
      </c>
      <c r="P80" s="196" t="str">
        <f>VLOOKUP(I80,'사업장현황(25하)'!$A$2:$T$1836,7,FALSE)</f>
        <v>042-254-0174</v>
      </c>
      <c r="Q80" s="196" t="str">
        <f>VLOOKUP(I80,'사업장현황(25하)'!$A$2:$T$1836,8,FALSE)</f>
        <v>김영수</v>
      </c>
      <c r="R80" s="196" t="str">
        <f>VLOOKUP(I80,'사업장현황(25하)'!$A$2:$T$1836,9,FALSE)</f>
        <v>대표</v>
      </c>
      <c r="S80" s="196" t="str">
        <f>VLOOKUP(I80,'사업장현황(25하)'!$A$2:$T$1836,10,FALSE)</f>
        <v>010-5426-6788</v>
      </c>
      <c r="T80" s="190" t="str">
        <f>VLOOKUP(I80,'사업장현황(25하)'!$A$2:$T$1836,12,FALSE)</f>
        <v>young444@nate.com</v>
      </c>
      <c r="U80" s="219" t="str">
        <f>VLOOKUP(I80,'25하-대전160'!$J$3:$AW$1562,13,FALSE)</f>
        <v>9월 10일</v>
      </c>
      <c r="V80" s="219" t="str">
        <f>VLOOKUP(I80,'25하-대전160'!$J$3:$AW$1562,14,FALSE)</f>
        <v>배윤민</v>
      </c>
      <c r="W80" s="219" t="s">
        <v>6456</v>
      </c>
      <c r="X80" s="179" t="str">
        <f>VLOOKUP(I80,'사업장현황(25하)'!$A$2:$T$1836,11,FALSE)</f>
        <v>young444@nate.com</v>
      </c>
      <c r="Y80" s="219">
        <v>45883</v>
      </c>
      <c r="Z80" s="180">
        <v>200000</v>
      </c>
      <c r="AA80" s="180">
        <v>400000</v>
      </c>
      <c r="AB80" s="212"/>
      <c r="AC80" s="180">
        <f t="shared" si="4"/>
        <v>600000</v>
      </c>
      <c r="AD80" s="219">
        <v>46010</v>
      </c>
      <c r="AE80" s="180">
        <v>200000</v>
      </c>
      <c r="AF80" s="219">
        <v>45958</v>
      </c>
      <c r="AG80" s="180">
        <v>400000</v>
      </c>
      <c r="AH80" s="299">
        <f t="shared" si="3"/>
        <v>600000</v>
      </c>
      <c r="AI80" s="290"/>
      <c r="AJ80" s="157"/>
      <c r="CE80" s="159"/>
      <c r="CU80" s="160"/>
    </row>
    <row r="81" spans="1:99" s="158" customFormat="1" ht="24.95" customHeight="1">
      <c r="A81" s="196">
        <v>78</v>
      </c>
      <c r="B81" s="196"/>
      <c r="C81" s="196"/>
      <c r="D81" s="217">
        <v>45882</v>
      </c>
      <c r="E81" s="219" t="str">
        <f>HLOOKUP(WEEKDAY(D81,2),data!$A$1:$G$2,2)</f>
        <v>(수)</v>
      </c>
      <c r="F81" s="196"/>
      <c r="G81" s="196"/>
      <c r="H81" s="196"/>
      <c r="I81" s="190" t="s">
        <v>1007</v>
      </c>
      <c r="J81" s="196">
        <f>VLOOKUP(I81,'25하-대전160'!$J$3:$AW$1562,2,FALSE)</f>
        <v>3</v>
      </c>
      <c r="K81" s="289">
        <f>VLOOKUP(I81,'사업장현황(25하)'!$A$2:$T$1836,13,FALSE)</f>
        <v>4058601270</v>
      </c>
      <c r="L81" s="316" t="str">
        <f>VLOOKUP(I81,'사업장현황(25하)'!$A$2:$T$1836,14,FALSE)</f>
        <v>40586012700</v>
      </c>
      <c r="M81" s="190" t="str">
        <f>VLOOKUP(I81,'사업장현황(25하)'!$A$2:$T$1836,2,FALSE)</f>
        <v>명순영</v>
      </c>
      <c r="N81" s="190" t="str">
        <f>VLOOKUP(I81,'사업장현황(25하)'!$A$2:$T$1836,4,FALSE)</f>
        <v>대전광역시 동구 대종로 17 (대성동)</v>
      </c>
      <c r="O81" s="196">
        <f>VLOOKUP(I81,'사업장현황(25하)'!$A$2:$T$1836,6,FALSE)</f>
        <v>0</v>
      </c>
      <c r="P81" s="196" t="str">
        <f>VLOOKUP(I81,'사업장현황(25하)'!$A$2:$T$1836,7,FALSE)</f>
        <v>0504-255-7964</v>
      </c>
      <c r="Q81" s="196" t="str">
        <f>VLOOKUP(I81,'사업장현황(25하)'!$A$2:$T$1836,8,FALSE)</f>
        <v>명순영</v>
      </c>
      <c r="R81" s="196" t="str">
        <f>VLOOKUP(I81,'사업장현황(25하)'!$A$2:$T$1836,9,FALSE)</f>
        <v>대표</v>
      </c>
      <c r="S81" s="196" t="str">
        <f>VLOOKUP(I81,'사업장현황(25하)'!$A$2:$T$1836,10,FALSE)</f>
        <v>010-5401-5582</v>
      </c>
      <c r="T81" s="190" t="str">
        <f>VLOOKUP(I81,'사업장현황(25하)'!$A$2:$T$1836,12,FALSE)</f>
        <v>msy5582@naver.com</v>
      </c>
      <c r="U81" s="219" t="str">
        <f>VLOOKUP(I81,'25하-대전160'!$J$3:$AW$1562,13,FALSE)</f>
        <v>9월 10일</v>
      </c>
      <c r="V81" s="219" t="str">
        <f>VLOOKUP(I81,'25하-대전160'!$J$3:$AW$1562,14,FALSE)</f>
        <v>배윤민</v>
      </c>
      <c r="W81" s="219" t="s">
        <v>6700</v>
      </c>
      <c r="X81" s="179" t="str">
        <f>VLOOKUP(I81,'사업장현황(25하)'!$A$2:$T$1836,11,FALSE)</f>
        <v>msy5582@naver.com</v>
      </c>
      <c r="Y81" s="219">
        <v>45883</v>
      </c>
      <c r="Z81" s="180">
        <v>200000</v>
      </c>
      <c r="AA81" s="180">
        <v>400000</v>
      </c>
      <c r="AB81" s="212"/>
      <c r="AC81" s="180">
        <f t="shared" si="4"/>
        <v>600000</v>
      </c>
      <c r="AD81" s="219">
        <v>46009</v>
      </c>
      <c r="AE81" s="180">
        <v>200000</v>
      </c>
      <c r="AF81" s="219">
        <v>45958</v>
      </c>
      <c r="AG81" s="180">
        <v>400000</v>
      </c>
      <c r="AH81" s="299">
        <f t="shared" si="3"/>
        <v>600000</v>
      </c>
      <c r="AI81" s="290"/>
      <c r="AJ81" s="157"/>
      <c r="CE81" s="159"/>
      <c r="CU81" s="160"/>
    </row>
    <row r="82" spans="1:99" s="158" customFormat="1" ht="24.95" customHeight="1">
      <c r="A82" s="196">
        <v>79</v>
      </c>
      <c r="B82" s="196"/>
      <c r="C82" s="196"/>
      <c r="D82" s="217">
        <v>45883</v>
      </c>
      <c r="E82" s="219" t="str">
        <f>HLOOKUP(WEEKDAY(D82,2),data!$A$1:$G$2,2)</f>
        <v>(목)</v>
      </c>
      <c r="F82" s="196"/>
      <c r="G82" s="196"/>
      <c r="H82" s="196"/>
      <c r="I82" s="190" t="s">
        <v>1223</v>
      </c>
      <c r="J82" s="196">
        <f>VLOOKUP(I82,'25하-대전160'!$J$3:$AW$1562,2,FALSE)</f>
        <v>12</v>
      </c>
      <c r="K82" s="289">
        <f>VLOOKUP(I82,'사업장현황(25하)'!$A$2:$T$1836,13,FALSE)</f>
        <v>3058164437</v>
      </c>
      <c r="L82" s="316" t="str">
        <f>VLOOKUP(I82,'사업장현황(25하)'!$A$2:$T$1836,14,FALSE)</f>
        <v>30581644370</v>
      </c>
      <c r="M82" s="190" t="str">
        <f>VLOOKUP(I82,'사업장현황(25하)'!$A$2:$T$1836,2,FALSE)</f>
        <v>전원식</v>
      </c>
      <c r="N82" s="190" t="str">
        <f>VLOOKUP(I82,'사업장현황(25하)'!$A$2:$T$1836,4,FALSE)</f>
        <v>대전광역시 동구 합내로 73 (가양동)</v>
      </c>
      <c r="O82" s="196" t="str">
        <f>VLOOKUP(I82,'사업장현황(25하)'!$A$2:$T$1836,6,FALSE)</f>
        <v>042-627-4972</v>
      </c>
      <c r="P82" s="196" t="str">
        <f>VLOOKUP(I82,'사업장현황(25하)'!$A$2:$T$1836,7,FALSE)</f>
        <v>042-627-4949</v>
      </c>
      <c r="Q82" s="196" t="str">
        <f>VLOOKUP(I82,'사업장현황(25하)'!$A$2:$T$1836,8,FALSE)</f>
        <v>정현숙</v>
      </c>
      <c r="R82" s="196">
        <f>VLOOKUP(I82,'사업장현황(25하)'!$A$2:$T$1836,9,FALSE)</f>
        <v>0</v>
      </c>
      <c r="S82" s="196" t="str">
        <f>VLOOKUP(I82,'사업장현황(25하)'!$A$2:$T$1836,10,FALSE)</f>
        <v>010-4739-7282</v>
      </c>
      <c r="T82" s="190" t="str">
        <f>VLOOKUP(I82,'사업장현황(25하)'!$A$2:$T$1836,12,FALSE)</f>
        <v>gs49722@naver.com</v>
      </c>
      <c r="U82" s="219">
        <f>VLOOKUP(I82,'25하-대전160'!$J$3:$AW$1562,13,FALSE)</f>
        <v>45909</v>
      </c>
      <c r="V82" s="219" t="str">
        <f>VLOOKUP(I82,'25하-대전160'!$J$3:$AW$1562,14,FALSE)</f>
        <v>강종구</v>
      </c>
      <c r="W82" s="219" t="s">
        <v>5109</v>
      </c>
      <c r="X82" s="179" t="str">
        <f>VLOOKUP(I82,'사업장현황(25하)'!$A$2:$T$1836,11,FALSE)</f>
        <v>gs49722@naver.com</v>
      </c>
      <c r="Y82" s="219">
        <v>45887</v>
      </c>
      <c r="Z82" s="180">
        <v>200000</v>
      </c>
      <c r="AA82" s="180">
        <v>400000</v>
      </c>
      <c r="AB82" s="212"/>
      <c r="AC82" s="180">
        <f t="shared" si="4"/>
        <v>600000</v>
      </c>
      <c r="AD82" s="219">
        <v>46007</v>
      </c>
      <c r="AE82" s="180">
        <v>200000</v>
      </c>
      <c r="AF82" s="219">
        <v>45958</v>
      </c>
      <c r="AG82" s="180">
        <v>400000</v>
      </c>
      <c r="AH82" s="299">
        <f t="shared" si="3"/>
        <v>600000</v>
      </c>
      <c r="AI82" s="290"/>
      <c r="AJ82" s="157"/>
      <c r="CE82" s="159"/>
      <c r="CU82" s="160"/>
    </row>
    <row r="83" spans="1:99" s="186" customFormat="1" ht="24.95" customHeight="1">
      <c r="A83" s="196">
        <v>80</v>
      </c>
      <c r="B83" s="196"/>
      <c r="C83" s="196"/>
      <c r="D83" s="217">
        <v>45883</v>
      </c>
      <c r="E83" s="219" t="str">
        <f>HLOOKUP(WEEKDAY(D83,2),data!$A$1:$G$2,2)</f>
        <v>(목)</v>
      </c>
      <c r="F83" s="196"/>
      <c r="G83" s="196"/>
      <c r="H83" s="196"/>
      <c r="I83" s="190" t="s">
        <v>885</v>
      </c>
      <c r="J83" s="196">
        <f>VLOOKUP(I83,'25하-대전160'!$J$3:$AW$1562,2,FALSE)</f>
        <v>9</v>
      </c>
      <c r="K83" s="289">
        <f>VLOOKUP(I83,'사업장현황(25하)'!$A$2:$T$1836,13,FALSE)</f>
        <v>6868101947</v>
      </c>
      <c r="L83" s="316" t="str">
        <f>VLOOKUP(I83,'사업장현황(25하)'!$A$2:$T$1836,14,FALSE)</f>
        <v>68681019470</v>
      </c>
      <c r="M83" s="190" t="str">
        <f>VLOOKUP(I83,'사업장현황(25하)'!$A$2:$T$1836,2,FALSE)</f>
        <v>김운배</v>
      </c>
      <c r="N83" s="190" t="str">
        <f>VLOOKUP(I83,'사업장현황(25하)'!$A$2:$T$1836,4,FALSE)</f>
        <v>대전광역시 동구 충무로209번길 81 (원동)</v>
      </c>
      <c r="O83" s="196" t="str">
        <f>VLOOKUP(I83,'사업장현황(25하)'!$A$2:$T$1836,6,FALSE)</f>
        <v>042-272-3737</v>
      </c>
      <c r="P83" s="196" t="str">
        <f>VLOOKUP(I83,'사업장현황(25하)'!$A$2:$T$1836,7,FALSE)</f>
        <v>042-283-9033</v>
      </c>
      <c r="Q83" s="196" t="str">
        <f>VLOOKUP(I83,'사업장현황(25하)'!$A$2:$T$1836,8,FALSE)</f>
        <v>김운배</v>
      </c>
      <c r="R83" s="196" t="str">
        <f>VLOOKUP(I83,'사업장현황(25하)'!$A$2:$T$1836,9,FALSE)</f>
        <v>대표</v>
      </c>
      <c r="S83" s="196" t="str">
        <f>VLOOKUP(I83,'사업장현황(25하)'!$A$2:$T$1836,10,FALSE)</f>
        <v>010-6403-9033</v>
      </c>
      <c r="T83" s="190" t="str">
        <f>VLOOKUP(I83,'사업장현황(25하)'!$A$2:$T$1836,12,FALSE)</f>
        <v>kwb9033@naver.com</v>
      </c>
      <c r="U83" s="219">
        <f>VLOOKUP(I83,'25하-대전160'!$J$3:$AW$1562,13,FALSE)</f>
        <v>45909</v>
      </c>
      <c r="V83" s="219" t="str">
        <f>VLOOKUP(I83,'25하-대전160'!$J$3:$AW$1562,14,FALSE)</f>
        <v>강종구</v>
      </c>
      <c r="W83" s="219" t="s">
        <v>5378</v>
      </c>
      <c r="X83" s="179" t="str">
        <f>VLOOKUP(I83,'사업장현황(25하)'!$A$2:$T$1836,11,FALSE)</f>
        <v>kwb9033@naver.com</v>
      </c>
      <c r="Y83" s="219">
        <v>45887</v>
      </c>
      <c r="Z83" s="180">
        <v>200000</v>
      </c>
      <c r="AA83" s="180">
        <v>400000</v>
      </c>
      <c r="AB83" s="212"/>
      <c r="AC83" s="180">
        <f t="shared" si="4"/>
        <v>600000</v>
      </c>
      <c r="AD83" s="219">
        <v>45919</v>
      </c>
      <c r="AE83" s="180">
        <v>200000</v>
      </c>
      <c r="AF83" s="219">
        <v>45958</v>
      </c>
      <c r="AG83" s="180">
        <v>400000</v>
      </c>
      <c r="AH83" s="299">
        <f t="shared" si="3"/>
        <v>600000</v>
      </c>
      <c r="AI83" s="290"/>
      <c r="AJ83" s="185"/>
      <c r="CE83" s="187"/>
      <c r="CU83" s="188"/>
    </row>
    <row r="84" spans="1:99" s="186" customFormat="1" ht="24.95" customHeight="1">
      <c r="A84" s="196">
        <v>81</v>
      </c>
      <c r="B84" s="196"/>
      <c r="C84" s="196"/>
      <c r="D84" s="217">
        <v>45883</v>
      </c>
      <c r="E84" s="219" t="str">
        <f>HLOOKUP(WEEKDAY(D84,2),data!$A$1:$G$2,2)</f>
        <v>(목)</v>
      </c>
      <c r="F84" s="196"/>
      <c r="G84" s="196"/>
      <c r="H84" s="196"/>
      <c r="I84" s="190" t="s">
        <v>999</v>
      </c>
      <c r="J84" s="196">
        <f>VLOOKUP(I84,'25하-대전160'!$J$3:$AW$1562,2,FALSE)</f>
        <v>9</v>
      </c>
      <c r="K84" s="289">
        <f>VLOOKUP(I84,'사업장현황(25하)'!$A$2:$T$1836,13,FALSE)</f>
        <v>6830602222</v>
      </c>
      <c r="L84" s="316" t="str">
        <f>VLOOKUP(I84,'사업장현황(25하)'!$A$2:$T$1836,14,FALSE)</f>
        <v>68306022220</v>
      </c>
      <c r="M84" s="190" t="str">
        <f>VLOOKUP(I84,'사업장현황(25하)'!$A$2:$T$1836,2,FALSE)</f>
        <v>송현기</v>
      </c>
      <c r="N84" s="190" t="str">
        <f>VLOOKUP(I84,'사업장현황(25하)'!$A$2:$T$1836,4,FALSE)</f>
        <v>대전광역시 동구 산내로 1412-4 (대성동)</v>
      </c>
      <c r="O84" s="196" t="str">
        <f>VLOOKUP(I84,'사업장현황(25하)'!$A$2:$T$1836,6,FALSE)</f>
        <v>042-286-8770</v>
      </c>
      <c r="P84" s="196" t="str">
        <f>VLOOKUP(I84,'사업장현황(25하)'!$A$2:$T$1836,7,FALSE)</f>
        <v>042-286-7772</v>
      </c>
      <c r="Q84" s="196" t="str">
        <f>VLOOKUP(I84,'사업장현황(25하)'!$A$2:$T$1836,8,FALSE)</f>
        <v>송현기</v>
      </c>
      <c r="R84" s="196" t="str">
        <f>VLOOKUP(I84,'사업장현황(25하)'!$A$2:$T$1836,9,FALSE)</f>
        <v>대표</v>
      </c>
      <c r="S84" s="196" t="str">
        <f>VLOOKUP(I84,'사업장현황(25하)'!$A$2:$T$1836,10,FALSE)</f>
        <v>010-4480-3825</v>
      </c>
      <c r="T84" s="190" t="str">
        <f>VLOOKUP(I84,'사업장현황(25하)'!$A$2:$T$1836,12,FALSE)</f>
        <v>pqpq1230@naver.com</v>
      </c>
      <c r="U84" s="219">
        <f>VLOOKUP(I84,'25하-대전160'!$J$3:$AW$1562,13,FALSE)</f>
        <v>45909</v>
      </c>
      <c r="V84" s="219" t="str">
        <f>VLOOKUP(I84,'25하-대전160'!$J$3:$AW$1562,14,FALSE)</f>
        <v>강종구</v>
      </c>
      <c r="W84" s="219" t="s">
        <v>5715</v>
      </c>
      <c r="X84" s="179" t="str">
        <f>VLOOKUP(I84,'사업장현황(25하)'!$A$2:$T$1836,11,FALSE)</f>
        <v>pqpq1230@naver.com</v>
      </c>
      <c r="Y84" s="219">
        <v>45887</v>
      </c>
      <c r="Z84" s="180">
        <v>200000</v>
      </c>
      <c r="AA84" s="180">
        <v>400000</v>
      </c>
      <c r="AB84" s="212"/>
      <c r="AC84" s="180">
        <f t="shared" si="4"/>
        <v>600000</v>
      </c>
      <c r="AD84" s="219">
        <v>46013</v>
      </c>
      <c r="AE84" s="180">
        <v>200000</v>
      </c>
      <c r="AF84" s="219">
        <v>45958</v>
      </c>
      <c r="AG84" s="180">
        <v>400000</v>
      </c>
      <c r="AH84" s="299">
        <f t="shared" si="3"/>
        <v>600000</v>
      </c>
      <c r="AI84" s="290"/>
      <c r="AJ84" s="185"/>
      <c r="CE84" s="187"/>
      <c r="CU84" s="188"/>
    </row>
    <row r="85" spans="1:99" s="186" customFormat="1" ht="24.95" customHeight="1">
      <c r="A85" s="196">
        <v>82</v>
      </c>
      <c r="B85" s="196"/>
      <c r="C85" s="196"/>
      <c r="D85" s="217">
        <v>45883</v>
      </c>
      <c r="E85" s="219" t="str">
        <f>HLOOKUP(WEEKDAY(D85,2),data!$A$1:$G$2,2)</f>
        <v>(목)</v>
      </c>
      <c r="F85" s="196"/>
      <c r="G85" s="196"/>
      <c r="H85" s="196"/>
      <c r="I85" s="190" t="s">
        <v>1200</v>
      </c>
      <c r="J85" s="196">
        <f>VLOOKUP(I85,'25하-대전160'!$J$3:$AW$1562,2,FALSE)</f>
        <v>12</v>
      </c>
      <c r="K85" s="289">
        <f>VLOOKUP(I85,'사업장현황(25하)'!$A$2:$T$1836,13,FALSE)</f>
        <v>1548100136</v>
      </c>
      <c r="L85" s="316" t="str">
        <f>VLOOKUP(I85,'사업장현황(25하)'!$A$2:$T$1836,14,FALSE)</f>
        <v>15481001360</v>
      </c>
      <c r="M85" s="190" t="str">
        <f>VLOOKUP(I85,'사업장현황(25하)'!$A$2:$T$1836,2,FALSE)</f>
        <v>김원호</v>
      </c>
      <c r="N85" s="190" t="str">
        <f>VLOOKUP(I85,'사업장현황(25하)'!$A$2:$T$1836,4,FALSE)</f>
        <v>대전광역시 중구 대둔산로 127 (안영동)</v>
      </c>
      <c r="O85" s="196" t="str">
        <f>VLOOKUP(I85,'사업장현황(25하)'!$A$2:$T$1836,6,FALSE)</f>
        <v>042-583-4009</v>
      </c>
      <c r="P85" s="196" t="str">
        <f>VLOOKUP(I85,'사업장현황(25하)'!$A$2:$T$1836,7,FALSE)</f>
        <v>042-582-4005</v>
      </c>
      <c r="Q85" s="196" t="str">
        <f>VLOOKUP(I85,'사업장현황(25하)'!$A$2:$T$1836,8,FALSE)</f>
        <v>이건문</v>
      </c>
      <c r="R85" s="196" t="str">
        <f>VLOOKUP(I85,'사업장현황(25하)'!$A$2:$T$1836,9,FALSE)</f>
        <v>공장장</v>
      </c>
      <c r="S85" s="196" t="str">
        <f>VLOOKUP(I85,'사업장현황(25하)'!$A$2:$T$1836,10,FALSE)</f>
        <v>010-3993-7890</v>
      </c>
      <c r="T85" s="190" t="str">
        <f>VLOOKUP(I85,'사업장현황(25하)'!$A$2:$T$1836,12,FALSE)</f>
        <v>kkukkuro@hanmail.net</v>
      </c>
      <c r="U85" s="219" t="str">
        <f>VLOOKUP(I85,'25하-대전160'!$J$3:$AW$1562,13,FALSE)</f>
        <v>9월 10일</v>
      </c>
      <c r="V85" s="219" t="str">
        <f>VLOOKUP(I85,'25하-대전160'!$J$3:$AW$1562,14,FALSE)</f>
        <v>배윤민</v>
      </c>
      <c r="W85" s="219" t="s">
        <v>5419</v>
      </c>
      <c r="X85" s="179" t="str">
        <f>VLOOKUP(I85,'사업장현황(25하)'!$A$2:$T$1836,11,FALSE)</f>
        <v>kkukkuro@hanmail.net</v>
      </c>
      <c r="Y85" s="219">
        <v>45887</v>
      </c>
      <c r="Z85" s="180">
        <v>200000</v>
      </c>
      <c r="AA85" s="180">
        <v>400000</v>
      </c>
      <c r="AB85" s="212"/>
      <c r="AC85" s="180">
        <f t="shared" si="4"/>
        <v>600000</v>
      </c>
      <c r="AD85" s="219">
        <v>45896</v>
      </c>
      <c r="AE85" s="180">
        <v>200000</v>
      </c>
      <c r="AF85" s="219">
        <v>45958</v>
      </c>
      <c r="AG85" s="180">
        <v>400000</v>
      </c>
      <c r="AH85" s="299">
        <f t="shared" si="3"/>
        <v>600000</v>
      </c>
      <c r="AI85" s="290"/>
      <c r="AJ85" s="185"/>
      <c r="CE85" s="187"/>
      <c r="CU85" s="188"/>
    </row>
    <row r="86" spans="1:99" s="186" customFormat="1" ht="24.95" customHeight="1">
      <c r="A86" s="196">
        <v>83</v>
      </c>
      <c r="B86" s="196"/>
      <c r="C86" s="196"/>
      <c r="D86" s="217">
        <v>45883</v>
      </c>
      <c r="E86" s="219" t="str">
        <f>HLOOKUP(WEEKDAY(D86,2),data!$A$1:$G$2,2)</f>
        <v>(목)</v>
      </c>
      <c r="F86" s="196"/>
      <c r="G86" s="196"/>
      <c r="H86" s="196"/>
      <c r="I86" s="190" t="s">
        <v>1215</v>
      </c>
      <c r="J86" s="196">
        <f>VLOOKUP(I86,'25하-대전160'!$J$3:$AW$1562,2,FALSE)</f>
        <v>23</v>
      </c>
      <c r="K86" s="289">
        <f>VLOOKUP(I86,'사업장현황(25하)'!$A$2:$T$1836,13,FALSE)</f>
        <v>3148657560</v>
      </c>
      <c r="L86" s="316" t="str">
        <f>VLOOKUP(I86,'사업장현황(25하)'!$A$2:$T$1836,14,FALSE)</f>
        <v>31486575600</v>
      </c>
      <c r="M86" s="190" t="str">
        <f>VLOOKUP(I86,'사업장현황(25하)'!$A$2:$T$1836,2,FALSE)</f>
        <v>김상중</v>
      </c>
      <c r="N86" s="190" t="str">
        <f>VLOOKUP(I86,'사업장현황(25하)'!$A$2:$T$1836,4,FALSE)</f>
        <v>대전광역시 중구 대둔산로 461 (산성동)</v>
      </c>
      <c r="O86" s="196" t="str">
        <f>VLOOKUP(I86,'사업장현황(25하)'!$A$2:$T$1836,6,FALSE)</f>
        <v>042-587-5582</v>
      </c>
      <c r="P86" s="196" t="str">
        <f>VLOOKUP(I86,'사업장현황(25하)'!$A$2:$T$1836,7,FALSE)</f>
        <v>042-587-5585</v>
      </c>
      <c r="Q86" s="196" t="str">
        <f>VLOOKUP(I86,'사업장현황(25하)'!$A$2:$T$1836,8,FALSE)</f>
        <v>한성민</v>
      </c>
      <c r="R86" s="196" t="str">
        <f>VLOOKUP(I86,'사업장현황(25하)'!$A$2:$T$1836,9,FALSE)</f>
        <v>과장</v>
      </c>
      <c r="S86" s="196" t="str">
        <f>VLOOKUP(I86,'사업장현황(25하)'!$A$2:$T$1836,10,FALSE)</f>
        <v>010-9322-5970</v>
      </c>
      <c r="T86" s="190" t="str">
        <f>VLOOKUP(I86,'사업장현황(25하)'!$A$2:$T$1836,12,FALSE)</f>
        <v>bestcenter88@hanmail.net</v>
      </c>
      <c r="U86" s="219" t="str">
        <f>VLOOKUP(I86,'25하-대전160'!$J$3:$AW$1562,13,FALSE)</f>
        <v>9월 10일</v>
      </c>
      <c r="V86" s="219" t="str">
        <f>VLOOKUP(I86,'25하-대전160'!$J$3:$AW$1562,14,FALSE)</f>
        <v>배윤민</v>
      </c>
      <c r="W86" s="219" t="s">
        <v>7339</v>
      </c>
      <c r="X86" s="179" t="str">
        <f>VLOOKUP(I86,'사업장현황(25하)'!$A$2:$T$1836,11,FALSE)</f>
        <v>bestcenter88@hanmail.net</v>
      </c>
      <c r="Y86" s="219">
        <v>45887</v>
      </c>
      <c r="Z86" s="180">
        <v>350000</v>
      </c>
      <c r="AA86" s="180">
        <v>400000</v>
      </c>
      <c r="AB86" s="212"/>
      <c r="AC86" s="180">
        <f t="shared" si="4"/>
        <v>750000</v>
      </c>
      <c r="AD86" s="219">
        <v>45946</v>
      </c>
      <c r="AE86" s="180">
        <v>350000</v>
      </c>
      <c r="AF86" s="219">
        <v>45958</v>
      </c>
      <c r="AG86" s="180">
        <v>400000</v>
      </c>
      <c r="AH86" s="299">
        <f t="shared" si="3"/>
        <v>750000</v>
      </c>
      <c r="AI86" s="290"/>
      <c r="AJ86" s="185"/>
      <c r="CE86" s="187"/>
      <c r="CU86" s="188"/>
    </row>
    <row r="87" spans="1:99" s="158" customFormat="1" ht="26.45" customHeight="1">
      <c r="A87" s="196">
        <v>84</v>
      </c>
      <c r="B87" s="196"/>
      <c r="C87" s="196"/>
      <c r="D87" s="217">
        <v>45883</v>
      </c>
      <c r="E87" s="219" t="str">
        <f>HLOOKUP(WEEKDAY(D87,2),data!$A$1:$G$2,2)</f>
        <v>(목)</v>
      </c>
      <c r="F87" s="291"/>
      <c r="G87" s="196"/>
      <c r="H87" s="291"/>
      <c r="I87" s="190" t="s">
        <v>1205</v>
      </c>
      <c r="J87" s="196">
        <f>VLOOKUP(I87,'25하-대전160'!$J$3:$AW$1562,2,FALSE)</f>
        <v>5</v>
      </c>
      <c r="K87" s="289">
        <f>VLOOKUP(I87,'사업장현황(25하)'!$A$2:$T$1836,13,FALSE)</f>
        <v>3053178464</v>
      </c>
      <c r="L87" s="316" t="str">
        <f>VLOOKUP(I87,'사업장현황(25하)'!$A$2:$T$1836,14,FALSE)</f>
        <v>30531784640</v>
      </c>
      <c r="M87" s="190" t="str">
        <f>VLOOKUP(I87,'사업장현황(25하)'!$A$2:$T$1836,2,FALSE)</f>
        <v>김형락 외 1명</v>
      </c>
      <c r="N87" s="190" t="str">
        <f>VLOOKUP(I87,'사업장현황(25하)'!$A$2:$T$1836,4,FALSE)</f>
        <v>대전광역시 중구 대둔산로128번길 2 (안영동)</v>
      </c>
      <c r="O87" s="196" t="str">
        <f>VLOOKUP(I87,'사업장현황(25하)'!$A$2:$T$1836,6,FALSE)</f>
        <v>042-586-6300</v>
      </c>
      <c r="P87" s="196" t="str">
        <f>VLOOKUP(I87,'사업장현황(25하)'!$A$2:$T$1836,7,FALSE)</f>
        <v>042-586-5533</v>
      </c>
      <c r="Q87" s="196" t="str">
        <f>VLOOKUP(I87,'사업장현황(25하)'!$A$2:$T$1836,8,FALSE)</f>
        <v>김형락</v>
      </c>
      <c r="R87" s="196" t="str">
        <f>VLOOKUP(I87,'사업장현황(25하)'!$A$2:$T$1836,9,FALSE)</f>
        <v>대표</v>
      </c>
      <c r="S87" s="196" t="str">
        <f>VLOOKUP(I87,'사업장현황(25하)'!$A$2:$T$1836,10,FALSE)</f>
        <v>010-5423-4480</v>
      </c>
      <c r="T87" s="190" t="str">
        <f>VLOOKUP(I87,'사업장현황(25하)'!$A$2:$T$1836,12,FALSE)</f>
        <v>khr4460@naver.com</v>
      </c>
      <c r="U87" s="219" t="str">
        <f>VLOOKUP(I87,'25하-대전160'!$J$3:$AW$1562,13,FALSE)</f>
        <v>9월 10일</v>
      </c>
      <c r="V87" s="219" t="str">
        <f>VLOOKUP(I87,'25하-대전160'!$J$3:$AW$1562,14,FALSE)</f>
        <v>배윤민</v>
      </c>
      <c r="W87" s="219" t="s">
        <v>6344</v>
      </c>
      <c r="X87" s="179" t="str">
        <f>VLOOKUP(I87,'사업장현황(25하)'!$A$2:$T$1836,11,FALSE)</f>
        <v>khr4460@naver.com</v>
      </c>
      <c r="Y87" s="219">
        <v>45887</v>
      </c>
      <c r="Z87" s="180">
        <v>200000</v>
      </c>
      <c r="AA87" s="180">
        <v>400000</v>
      </c>
      <c r="AB87" s="212"/>
      <c r="AC87" s="180">
        <f t="shared" si="4"/>
        <v>600000</v>
      </c>
      <c r="AD87" s="219">
        <v>45898</v>
      </c>
      <c r="AE87" s="180">
        <v>200000</v>
      </c>
      <c r="AF87" s="219">
        <v>45958</v>
      </c>
      <c r="AG87" s="180">
        <v>400000</v>
      </c>
      <c r="AH87" s="299">
        <f t="shared" si="3"/>
        <v>600000</v>
      </c>
      <c r="AI87" s="262"/>
      <c r="AJ87" s="157"/>
    </row>
    <row r="88" spans="1:99" s="158" customFormat="1" ht="24.95" customHeight="1">
      <c r="A88" s="196">
        <v>85</v>
      </c>
      <c r="B88" s="196"/>
      <c r="C88" s="196"/>
      <c r="D88" s="217">
        <v>45887</v>
      </c>
      <c r="E88" s="219" t="str">
        <f>HLOOKUP(WEEKDAY(D88,2),data!$A$1:$G$2,2)</f>
        <v>(월)</v>
      </c>
      <c r="F88" s="291"/>
      <c r="G88" s="196"/>
      <c r="H88" s="291"/>
      <c r="I88" s="190" t="s">
        <v>1210</v>
      </c>
      <c r="J88" s="196">
        <f>VLOOKUP(I88,'25하-대전160'!$J$3:$AW$1562,2,FALSE)</f>
        <v>10</v>
      </c>
      <c r="K88" s="289">
        <f>VLOOKUP(I88,'사업장현황(25하)'!$A$2:$T$1836,13,FALSE)</f>
        <v>2788600757</v>
      </c>
      <c r="L88" s="316" t="str">
        <f>VLOOKUP(I88,'사업장현황(25하)'!$A$2:$T$1836,14,FALSE)</f>
        <v>27886007570</v>
      </c>
      <c r="M88" s="190" t="str">
        <f>VLOOKUP(I88,'사업장현황(25하)'!$A$2:$T$1836,2,FALSE)</f>
        <v>박정분</v>
      </c>
      <c r="N88" s="190" t="str">
        <f>VLOOKUP(I88,'사업장현황(25하)'!$A$2:$T$1836,4,FALSE)</f>
        <v>대전광역시 중구 유등천동로 324 (산성동)</v>
      </c>
      <c r="O88" s="196" t="str">
        <f>VLOOKUP(I88,'사업장현황(25하)'!$A$2:$T$1836,6,FALSE)</f>
        <v>042-584-2929</v>
      </c>
      <c r="P88" s="196" t="str">
        <f>VLOOKUP(I88,'사업장현황(25하)'!$A$2:$T$1836,7,FALSE)</f>
        <v>042-586-0776</v>
      </c>
      <c r="Q88" s="196" t="str">
        <f>VLOOKUP(I88,'사업장현황(25하)'!$A$2:$T$1836,8,FALSE)</f>
        <v>임헌량</v>
      </c>
      <c r="R88" s="196">
        <f>VLOOKUP(I88,'사업장현황(25하)'!$A$2:$T$1836,9,FALSE)</f>
        <v>0</v>
      </c>
      <c r="S88" s="196" t="str">
        <f>VLOOKUP(I88,'사업장현황(25하)'!$A$2:$T$1836,10,FALSE)</f>
        <v>010-8817-6722</v>
      </c>
      <c r="T88" s="190" t="str">
        <f>VLOOKUP(I88,'사업장현황(25하)'!$A$2:$T$1836,12,FALSE)</f>
        <v>ki5842929@naver.com</v>
      </c>
      <c r="U88" s="219" t="str">
        <f>VLOOKUP(I88,'25하-대전160'!$J$3:$AW$1562,13,FALSE)</f>
        <v>9월 16일</v>
      </c>
      <c r="V88" s="219" t="str">
        <f>VLOOKUP(I88,'25하-대전160'!$J$3:$AW$1562,14,FALSE)</f>
        <v>고유빈</v>
      </c>
      <c r="W88" s="219" t="s">
        <v>5096</v>
      </c>
      <c r="X88" s="179" t="str">
        <f>VLOOKUP(I88,'사업장현황(25하)'!$A$2:$T$1836,11,FALSE)</f>
        <v>ki5842929@naver.com</v>
      </c>
      <c r="Y88" s="219">
        <v>45888</v>
      </c>
      <c r="Z88" s="180">
        <v>200000</v>
      </c>
      <c r="AA88" s="180">
        <v>400000</v>
      </c>
      <c r="AB88" s="212"/>
      <c r="AC88" s="180">
        <f t="shared" si="4"/>
        <v>600000</v>
      </c>
      <c r="AD88" s="219">
        <v>45919</v>
      </c>
      <c r="AE88" s="180">
        <v>200000</v>
      </c>
      <c r="AF88" s="219">
        <v>45958</v>
      </c>
      <c r="AG88" s="180">
        <v>400000</v>
      </c>
      <c r="AH88" s="299">
        <f t="shared" si="3"/>
        <v>600000</v>
      </c>
      <c r="AI88" s="262"/>
      <c r="AJ88" s="157"/>
    </row>
    <row r="89" spans="1:99" s="186" customFormat="1" ht="24.95" customHeight="1">
      <c r="A89" s="196">
        <v>86</v>
      </c>
      <c r="B89" s="196"/>
      <c r="C89" s="196"/>
      <c r="D89" s="217">
        <v>45887</v>
      </c>
      <c r="E89" s="219" t="str">
        <f>HLOOKUP(WEEKDAY(D89,2),data!$A$1:$G$2,2)</f>
        <v>(월)</v>
      </c>
      <c r="F89" s="196"/>
      <c r="G89" s="196"/>
      <c r="H89" s="196"/>
      <c r="I89" s="190" t="s">
        <v>1542</v>
      </c>
      <c r="J89" s="196">
        <f>VLOOKUP(I89,'25하-대전160'!$J$3:$AW$1562,2,FALSE)</f>
        <v>11</v>
      </c>
      <c r="K89" s="289">
        <f>VLOOKUP(I89,'사업장현황(25하)'!$A$2:$T$1836,13,FALSE)</f>
        <v>7328702839</v>
      </c>
      <c r="L89" s="316" t="str">
        <f>VLOOKUP(I89,'사업장현황(25하)'!$A$2:$T$1836,14,FALSE)</f>
        <v>73287028390</v>
      </c>
      <c r="M89" s="190" t="str">
        <f>VLOOKUP(I89,'사업장현황(25하)'!$A$2:$T$1836,2,FALSE)</f>
        <v>김선기</v>
      </c>
      <c r="N89" s="190" t="str">
        <f>VLOOKUP(I89,'사업장현황(25하)'!$A$2:$T$1836,4,FALSE)</f>
        <v>대전광역시 서구 대덕대로 67 (괴정동)</v>
      </c>
      <c r="O89" s="196" t="str">
        <f>VLOOKUP(I89,'사업장현황(25하)'!$A$2:$T$1836,6,FALSE)</f>
        <v>042-532-2121</v>
      </c>
      <c r="P89" s="196" t="str">
        <f>VLOOKUP(I89,'사업장현황(25하)'!$A$2:$T$1836,7,FALSE)</f>
        <v>042-531-5465</v>
      </c>
      <c r="Q89" s="196" t="str">
        <f>VLOOKUP(I89,'사업장현황(25하)'!$A$2:$T$1836,8,FALSE)</f>
        <v>이현우</v>
      </c>
      <c r="R89" s="196" t="str">
        <f>VLOOKUP(I89,'사업장현황(25하)'!$A$2:$T$1836,9,FALSE)</f>
        <v>상무</v>
      </c>
      <c r="S89" s="196" t="str">
        <f>VLOOKUP(I89,'사업장현황(25하)'!$A$2:$T$1836,10,FALSE)</f>
        <v>010-9043-7066</v>
      </c>
      <c r="T89" s="190" t="str">
        <f>VLOOKUP(I89,'사업장현황(25하)'!$A$2:$T$1836,12,FALSE)</f>
        <v>jks2513@naver.com</v>
      </c>
      <c r="U89" s="219" t="str">
        <f>VLOOKUP(I89,'25하-대전160'!$J$3:$AW$1562,13,FALSE)</f>
        <v>9월 16일</v>
      </c>
      <c r="V89" s="219" t="str">
        <f>VLOOKUP(I89,'25하-대전160'!$J$3:$AW$1562,14,FALSE)</f>
        <v>고유빈</v>
      </c>
      <c r="W89" s="219" t="s">
        <v>5286</v>
      </c>
      <c r="X89" s="179" t="str">
        <f>VLOOKUP(I89,'사업장현황(25하)'!$A$2:$T$1836,11,FALSE)</f>
        <v>jks2513@naver.com</v>
      </c>
      <c r="Y89" s="219">
        <v>45888</v>
      </c>
      <c r="Z89" s="180">
        <v>200000</v>
      </c>
      <c r="AA89" s="180">
        <v>400000</v>
      </c>
      <c r="AB89" s="212"/>
      <c r="AC89" s="180">
        <f t="shared" si="4"/>
        <v>600000</v>
      </c>
      <c r="AD89" s="219">
        <v>45891</v>
      </c>
      <c r="AE89" s="180">
        <v>200000</v>
      </c>
      <c r="AF89" s="219">
        <v>45958</v>
      </c>
      <c r="AG89" s="180">
        <v>400000</v>
      </c>
      <c r="AH89" s="299">
        <f t="shared" si="3"/>
        <v>600000</v>
      </c>
      <c r="AI89" s="290"/>
      <c r="AJ89" s="185"/>
      <c r="CE89" s="187"/>
      <c r="CU89" s="188"/>
    </row>
    <row r="90" spans="1:99" s="186" customFormat="1" ht="24.95" customHeight="1">
      <c r="A90" s="196">
        <v>87</v>
      </c>
      <c r="B90" s="196"/>
      <c r="C90" s="196"/>
      <c r="D90" s="217">
        <v>45887</v>
      </c>
      <c r="E90" s="219" t="str">
        <f>HLOOKUP(WEEKDAY(D90,2),data!$A$1:$G$2,2)</f>
        <v>(월)</v>
      </c>
      <c r="F90" s="196"/>
      <c r="G90" s="196"/>
      <c r="H90" s="196"/>
      <c r="I90" s="190" t="s">
        <v>3958</v>
      </c>
      <c r="J90" s="196">
        <f>VLOOKUP(I90,'25하-대전160'!$J$3:$AW$1562,2,FALSE)</f>
        <v>18</v>
      </c>
      <c r="K90" s="289">
        <f>VLOOKUP(I90,'사업장현황(25하)'!$A$2:$T$1836,13,FALSE)</f>
        <v>4798100976</v>
      </c>
      <c r="L90" s="316" t="str">
        <f>VLOOKUP(I90,'사업장현황(25하)'!$A$2:$T$1836,14,FALSE)</f>
        <v>47981009760</v>
      </c>
      <c r="M90" s="190" t="str">
        <f>VLOOKUP(I90,'사업장현황(25하)'!$A$2:$T$1836,2,FALSE)</f>
        <v>양진형</v>
      </c>
      <c r="N90" s="190" t="str">
        <f>VLOOKUP(I90,'사업장현황(25하)'!$A$2:$T$1836,4,FALSE)</f>
        <v>대전광역시 서구 대덕대로 69-11 (괴정동)</v>
      </c>
      <c r="O90" s="196" t="str">
        <f>VLOOKUP(I90,'사업장현황(25하)'!$A$2:$T$1836,6,FALSE)</f>
        <v>042-527-0203</v>
      </c>
      <c r="P90" s="196" t="str">
        <f>VLOOKUP(I90,'사업장현황(25하)'!$A$2:$T$1836,7,FALSE)</f>
        <v>042-527-0005</v>
      </c>
      <c r="Q90" s="196" t="str">
        <f>VLOOKUP(I90,'사업장현황(25하)'!$A$2:$T$1836,8,FALSE)</f>
        <v>양진형</v>
      </c>
      <c r="R90" s="196" t="str">
        <f>VLOOKUP(I90,'사업장현황(25하)'!$A$2:$T$1836,9,FALSE)</f>
        <v>대표</v>
      </c>
      <c r="S90" s="196" t="str">
        <f>VLOOKUP(I90,'사업장현황(25하)'!$A$2:$T$1836,10,FALSE)</f>
        <v>010-2448-4848</v>
      </c>
      <c r="T90" s="190" t="str">
        <f>VLOOKUP(I90,'사업장현황(25하)'!$A$2:$T$1836,12,FALSE)</f>
        <v>21cm0203@naver.com</v>
      </c>
      <c r="U90" s="219" t="str">
        <f>VLOOKUP(I90,'25하-대전160'!$J$3:$AW$1562,13,FALSE)</f>
        <v>9월 16일</v>
      </c>
      <c r="V90" s="219" t="str">
        <f>VLOOKUP(I90,'25하-대전160'!$J$3:$AW$1562,14,FALSE)</f>
        <v>고유빈</v>
      </c>
      <c r="W90" s="219" t="s">
        <v>5547</v>
      </c>
      <c r="X90" s="179" t="str">
        <f>VLOOKUP(I90,'사업장현황(25하)'!$A$2:$T$1836,11,FALSE)</f>
        <v>21cm0203@naver.com</v>
      </c>
      <c r="Y90" s="219">
        <v>45888</v>
      </c>
      <c r="Z90" s="180">
        <v>200000</v>
      </c>
      <c r="AA90" s="180">
        <v>400000</v>
      </c>
      <c r="AB90" s="212"/>
      <c r="AC90" s="180">
        <f t="shared" si="4"/>
        <v>600000</v>
      </c>
      <c r="AD90" s="219">
        <v>45889</v>
      </c>
      <c r="AE90" s="180">
        <v>200000</v>
      </c>
      <c r="AF90" s="219">
        <v>45958</v>
      </c>
      <c r="AG90" s="180">
        <v>400000</v>
      </c>
      <c r="AH90" s="299">
        <f t="shared" si="3"/>
        <v>600000</v>
      </c>
      <c r="AI90" s="290"/>
      <c r="AJ90" s="185"/>
      <c r="CE90" s="187"/>
      <c r="CU90" s="188"/>
    </row>
    <row r="91" spans="1:99" s="158" customFormat="1" ht="26.45" customHeight="1">
      <c r="A91" s="196">
        <v>88</v>
      </c>
      <c r="B91" s="196"/>
      <c r="C91" s="196"/>
      <c r="D91" s="319">
        <v>45887</v>
      </c>
      <c r="E91" s="219" t="str">
        <f>HLOOKUP(WEEKDAY(D91,2),data!$A$1:$G$2,2)</f>
        <v>(월)</v>
      </c>
      <c r="F91" s="291"/>
      <c r="G91" s="196"/>
      <c r="H91" s="291"/>
      <c r="I91" s="190" t="s">
        <v>3880</v>
      </c>
      <c r="J91" s="196">
        <f>VLOOKUP(I91,'25하-대전160'!$J$3:$AW$1562,2,FALSE)</f>
        <v>12</v>
      </c>
      <c r="K91" s="289">
        <f>VLOOKUP(I91,'사업장현황(25하)'!$A$2:$T$1836,13,FALSE)</f>
        <v>5248800426</v>
      </c>
      <c r="L91" s="316" t="str">
        <f>VLOOKUP(I91,'사업장현황(25하)'!$A$2:$T$1836,14,FALSE)</f>
        <v>52488004260</v>
      </c>
      <c r="M91" s="190" t="str">
        <f>VLOOKUP(I91,'사업장현황(25하)'!$A$2:$T$1836,2,FALSE)</f>
        <v>홍성용</v>
      </c>
      <c r="N91" s="190" t="str">
        <f>VLOOKUP(I91,'사업장현황(25하)'!$A$2:$T$1836,4,FALSE)</f>
        <v>대전광역시 유성구 유성대로 26-26 (원내동)</v>
      </c>
      <c r="O91" s="196" t="str">
        <f>VLOOKUP(I91,'사업장현황(25하)'!$A$2:$T$1836,6,FALSE)</f>
        <v>042-541-2282</v>
      </c>
      <c r="P91" s="196" t="str">
        <f>VLOOKUP(I91,'사업장현황(25하)'!$A$2:$T$1836,7,FALSE)</f>
        <v>042-544-2282</v>
      </c>
      <c r="Q91" s="196" t="str">
        <f>VLOOKUP(I91,'사업장현황(25하)'!$A$2:$T$1836,8,FALSE)</f>
        <v>홍성용</v>
      </c>
      <c r="R91" s="196" t="str">
        <f>VLOOKUP(I91,'사업장현황(25하)'!$A$2:$T$1836,9,FALSE)</f>
        <v>대표</v>
      </c>
      <c r="S91" s="196" t="str">
        <f>VLOOKUP(I91,'사업장현황(25하)'!$A$2:$T$1836,10,FALSE)</f>
        <v>010-6335-1488</v>
      </c>
      <c r="T91" s="190" t="str">
        <f>VLOOKUP(I91,'사업장현황(25하)'!$A$2:$T$1836,12,FALSE)</f>
        <v>love2772@hanmail.net</v>
      </c>
      <c r="U91" s="219">
        <f>VLOOKUP(I91,'25하-대전160'!$J$3:$AW$1562,13,FALSE)</f>
        <v>45915</v>
      </c>
      <c r="V91" s="219" t="str">
        <f>VLOOKUP(I91,'25하-대전160'!$J$3:$AW$1562,14,FALSE)</f>
        <v>한기문</v>
      </c>
      <c r="W91" s="219" t="s">
        <v>5268</v>
      </c>
      <c r="X91" s="179" t="str">
        <f>VLOOKUP(I91,'사업장현황(25하)'!$A$2:$T$1836,11,FALSE)</f>
        <v>love2772@hanmail.net</v>
      </c>
      <c r="Y91" s="219">
        <v>45888</v>
      </c>
      <c r="Z91" s="180">
        <v>200000</v>
      </c>
      <c r="AA91" s="180">
        <v>400000</v>
      </c>
      <c r="AB91" s="212"/>
      <c r="AC91" s="180">
        <f t="shared" si="4"/>
        <v>600000</v>
      </c>
      <c r="AD91" s="219">
        <v>45888</v>
      </c>
      <c r="AE91" s="180">
        <v>200000</v>
      </c>
      <c r="AF91" s="219">
        <v>45958</v>
      </c>
      <c r="AG91" s="180">
        <v>400000</v>
      </c>
      <c r="AH91" s="299">
        <f t="shared" si="3"/>
        <v>600000</v>
      </c>
      <c r="AI91" s="262" t="s">
        <v>4234</v>
      </c>
      <c r="AJ91" s="157"/>
    </row>
    <row r="92" spans="1:99" s="158" customFormat="1" ht="24.95" customHeight="1">
      <c r="A92" s="356">
        <v>89</v>
      </c>
      <c r="B92" s="356"/>
      <c r="C92" s="356"/>
      <c r="D92" s="357">
        <v>45887</v>
      </c>
      <c r="E92" s="358" t="str">
        <f>HLOOKUP(WEEKDAY(D92,2),data!$A$1:$G$2,2)</f>
        <v>(월)</v>
      </c>
      <c r="F92" s="359"/>
      <c r="G92" s="356"/>
      <c r="H92" s="359"/>
      <c r="I92" s="360" t="s">
        <v>1497</v>
      </c>
      <c r="J92" s="356">
        <f>VLOOKUP(I92,'25하-대전160'!$J$3:$AW$1562,2,FALSE)</f>
        <v>5</v>
      </c>
      <c r="K92" s="361">
        <f>VLOOKUP(I92,'사업장현황(25하)'!$A$2:$T$1836,13,FALSE)</f>
        <v>5263700094</v>
      </c>
      <c r="L92" s="362" t="str">
        <f>VLOOKUP(I92,'사업장현황(25하)'!$A$2:$T$1836,14,FALSE)</f>
        <v>52637000940</v>
      </c>
      <c r="M92" s="360" t="str">
        <f>VLOOKUP(I92,'사업장현황(25하)'!$A$2:$T$1836,2,FALSE)</f>
        <v>박성수</v>
      </c>
      <c r="N92" s="360" t="str">
        <f>VLOOKUP(I92,'사업장현황(25하)'!$A$2:$T$1836,4,FALSE)</f>
        <v>대전광역시 유성구 원내로 69-8 (원내동)</v>
      </c>
      <c r="O92" s="356" t="str">
        <f>VLOOKUP(I92,'사업장현황(25하)'!$A$2:$T$1836,6,FALSE)</f>
        <v>042-257-3100</v>
      </c>
      <c r="P92" s="356" t="str">
        <f>VLOOKUP(I92,'사업장현황(25하)'!$A$2:$T$1836,7,FALSE)</f>
        <v>042-543-3110</v>
      </c>
      <c r="Q92" s="356" t="str">
        <f>VLOOKUP(I92,'사업장현황(25하)'!$A$2:$T$1836,8,FALSE)</f>
        <v>이경민</v>
      </c>
      <c r="R92" s="356" t="str">
        <f>VLOOKUP(I92,'사업장현황(25하)'!$A$2:$T$1836,9,FALSE)</f>
        <v>실장</v>
      </c>
      <c r="S92" s="356" t="str">
        <f>VLOOKUP(I92,'사업장현황(25하)'!$A$2:$T$1836,10,FALSE)</f>
        <v>010-6347-5545</v>
      </c>
      <c r="T92" s="360" t="str">
        <f>VLOOKUP(I92,'사업장현황(25하)'!$A$2:$T$1836,12,FALSE)</f>
        <v>sunsuga1970@naver.com</v>
      </c>
      <c r="U92" s="358">
        <f>VLOOKUP(I92,'25하-대전160'!$J$3:$AW$1562,13,FALSE)</f>
        <v>45915</v>
      </c>
      <c r="V92" s="358" t="str">
        <f>VLOOKUP(I92,'25하-대전160'!$J$3:$AW$1562,14,FALSE)</f>
        <v>한기문</v>
      </c>
      <c r="W92" s="358" t="s">
        <v>5734</v>
      </c>
      <c r="X92" s="363" t="str">
        <f>VLOOKUP(I92,'사업장현황(25하)'!$A$2:$T$1836,11,FALSE)</f>
        <v>sunsuga1970@naver.com</v>
      </c>
      <c r="Y92" s="358">
        <v>45888</v>
      </c>
      <c r="Z92" s="364">
        <v>200000</v>
      </c>
      <c r="AA92" s="364">
        <v>400000</v>
      </c>
      <c r="AB92" s="365"/>
      <c r="AC92" s="364">
        <f t="shared" si="4"/>
        <v>600000</v>
      </c>
      <c r="AD92" s="358">
        <v>45925</v>
      </c>
      <c r="AE92" s="364">
        <v>200000</v>
      </c>
      <c r="AF92" s="358">
        <v>45958</v>
      </c>
      <c r="AG92" s="364">
        <v>400000</v>
      </c>
      <c r="AH92" s="366">
        <f t="shared" si="3"/>
        <v>600000</v>
      </c>
      <c r="AI92" s="367" t="s">
        <v>4709</v>
      </c>
      <c r="AJ92" s="157"/>
    </row>
    <row r="93" spans="1:99" s="158" customFormat="1" ht="26.45" customHeight="1">
      <c r="A93" s="196">
        <v>90</v>
      </c>
      <c r="B93" s="196"/>
      <c r="C93" s="196"/>
      <c r="D93" s="319">
        <v>45887</v>
      </c>
      <c r="E93" s="219" t="str">
        <f>HLOOKUP(WEEKDAY(D93,2),data!$A$1:$G$2,2)</f>
        <v>(월)</v>
      </c>
      <c r="F93" s="291"/>
      <c r="G93" s="196"/>
      <c r="H93" s="291"/>
      <c r="I93" s="190" t="s">
        <v>1323</v>
      </c>
      <c r="J93" s="196">
        <f>VLOOKUP(I93,'25하-대전160'!$J$3:$AW$1562,2,FALSE)</f>
        <v>7</v>
      </c>
      <c r="K93" s="289">
        <f>VLOOKUP(I93,'사업장현황(25하)'!$A$2:$T$1836,13,FALSE)</f>
        <v>3148155534</v>
      </c>
      <c r="L93" s="316" t="str">
        <f>VLOOKUP(I93,'사업장현황(25하)'!$A$2:$T$1836,14,FALSE)</f>
        <v>31481555340</v>
      </c>
      <c r="M93" s="190" t="str">
        <f>VLOOKUP(I93,'사업장현황(25하)'!$A$2:$T$1836,2,FALSE)</f>
        <v>박영미, 장재완</v>
      </c>
      <c r="N93" s="190" t="str">
        <f>VLOOKUP(I93,'사업장현황(25하)'!$A$2:$T$1836,4,FALSE)</f>
        <v>대전광역시 유성구 진잠로 67 (원내동)</v>
      </c>
      <c r="O93" s="196" t="str">
        <f>VLOOKUP(I93,'사업장현황(25하)'!$A$2:$T$1836,6,FALSE)</f>
        <v>042-545-8297</v>
      </c>
      <c r="P93" s="196" t="str">
        <f>VLOOKUP(I93,'사업장현황(25하)'!$A$2:$T$1836,7,FALSE)</f>
        <v>042-544-2844</v>
      </c>
      <c r="Q93" s="196" t="str">
        <f>VLOOKUP(I93,'사업장현황(25하)'!$A$2:$T$1836,8,FALSE)</f>
        <v>장재완</v>
      </c>
      <c r="R93" s="196" t="str">
        <f>VLOOKUP(I93,'사업장현황(25하)'!$A$2:$T$1836,9,FALSE)</f>
        <v>대표</v>
      </c>
      <c r="S93" s="196" t="str">
        <f>VLOOKUP(I93,'사업장현황(25하)'!$A$2:$T$1836,10,FALSE)</f>
        <v>010-9760-9760</v>
      </c>
      <c r="T93" s="190" t="str">
        <f>VLOOKUP(I93,'사업장현황(25하)'!$A$2:$T$1836,12,FALSE)</f>
        <v>sdg8297@hanmail.net</v>
      </c>
      <c r="U93" s="219">
        <f>VLOOKUP(I93,'25하-대전160'!$J$3:$AW$1562,13,FALSE)</f>
        <v>45915</v>
      </c>
      <c r="V93" s="219" t="str">
        <f>VLOOKUP(I93,'25하-대전160'!$J$3:$AW$1562,14,FALSE)</f>
        <v>한기문</v>
      </c>
      <c r="W93" s="219" t="s">
        <v>6274</v>
      </c>
      <c r="X93" s="179" t="str">
        <f>VLOOKUP(I93,'사업장현황(25하)'!$A$2:$T$1836,11,FALSE)</f>
        <v>sdg8297@hanmail.net</v>
      </c>
      <c r="Y93" s="219">
        <v>45888</v>
      </c>
      <c r="Z93" s="180">
        <v>200000</v>
      </c>
      <c r="AA93" s="180">
        <v>400000</v>
      </c>
      <c r="AB93" s="212"/>
      <c r="AC93" s="180">
        <f t="shared" si="4"/>
        <v>600000</v>
      </c>
      <c r="AD93" s="219">
        <v>45895</v>
      </c>
      <c r="AE93" s="180">
        <v>200000</v>
      </c>
      <c r="AF93" s="219">
        <v>45958</v>
      </c>
      <c r="AG93" s="180">
        <v>400000</v>
      </c>
      <c r="AH93" s="299">
        <f t="shared" si="3"/>
        <v>600000</v>
      </c>
      <c r="AI93" s="262"/>
      <c r="AJ93" s="157"/>
    </row>
    <row r="94" spans="1:99" s="158" customFormat="1" ht="24.95" customHeight="1">
      <c r="A94" s="196">
        <v>91</v>
      </c>
      <c r="B94" s="196"/>
      <c r="C94" s="196"/>
      <c r="D94" s="319">
        <v>45888</v>
      </c>
      <c r="E94" s="219" t="str">
        <f>HLOOKUP(WEEKDAY(D94,2),data!$A$1:$G$2,2)</f>
        <v>(화)</v>
      </c>
      <c r="F94" s="291"/>
      <c r="G94" s="196"/>
      <c r="H94" s="291"/>
      <c r="I94" s="190" t="s">
        <v>2072</v>
      </c>
      <c r="J94" s="196">
        <f>VLOOKUP(I94,'25하-대전160'!$J$3:$AW$1562,2,FALSE)</f>
        <v>11</v>
      </c>
      <c r="K94" s="289">
        <f>VLOOKUP(I94,'사업장현황(25하)'!$A$2:$T$1836,13,FALSE)</f>
        <v>3030524866</v>
      </c>
      <c r="L94" s="316" t="str">
        <f>VLOOKUP(I94,'사업장현황(25하)'!$A$2:$T$1836,14,FALSE)</f>
        <v>30305248660</v>
      </c>
      <c r="M94" s="190" t="str">
        <f>VLOOKUP(I94,'사업장현황(25하)'!$A$2:$T$1836,2,FALSE)</f>
        <v>최봉환</v>
      </c>
      <c r="N94" s="190" t="str">
        <f>VLOOKUP(I94,'사업장현황(25하)'!$A$2:$T$1836,4,FALSE)</f>
        <v>대전광역시 대덕구 갑천도시고속도로 1079 (신대동)</v>
      </c>
      <c r="O94" s="196" t="str">
        <f>VLOOKUP(I94,'사업장현황(25하)'!$A$2:$T$1836,6,FALSE)</f>
        <v>042-627-4143</v>
      </c>
      <c r="P94" s="196" t="str">
        <f>VLOOKUP(I94,'사업장현황(25하)'!$A$2:$T$1836,7,FALSE)</f>
        <v>042-627-4148</v>
      </c>
      <c r="Q94" s="196" t="str">
        <f>VLOOKUP(I94,'사업장현황(25하)'!$A$2:$T$1836,8,FALSE)</f>
        <v>최봉환</v>
      </c>
      <c r="R94" s="196" t="str">
        <f>VLOOKUP(I94,'사업장현황(25하)'!$A$2:$T$1836,9,FALSE)</f>
        <v>대표</v>
      </c>
      <c r="S94" s="196" t="str">
        <f>VLOOKUP(I94,'사업장현황(25하)'!$A$2:$T$1836,10,FALSE)</f>
        <v>010-5408-2244</v>
      </c>
      <c r="T94" s="190" t="str">
        <f>VLOOKUP(I94,'사업장현황(25하)'!$A$2:$T$1836,12,FALSE)</f>
        <v>NS24866@daum.net</v>
      </c>
      <c r="U94" s="219" t="s">
        <v>4165</v>
      </c>
      <c r="V94" s="219" t="s">
        <v>4166</v>
      </c>
      <c r="W94" s="219" t="s">
        <v>5731</v>
      </c>
      <c r="X94" s="179" t="str">
        <f>VLOOKUP(I94,'사업장현황(25하)'!$A$2:$T$1836,11,FALSE)</f>
        <v>NS24866@daum.net</v>
      </c>
      <c r="Y94" s="219">
        <v>45889</v>
      </c>
      <c r="Z94" s="180">
        <v>200000</v>
      </c>
      <c r="AA94" s="180">
        <v>400000</v>
      </c>
      <c r="AB94" s="212"/>
      <c r="AC94" s="180">
        <f t="shared" si="4"/>
        <v>600000</v>
      </c>
      <c r="AD94" s="219">
        <v>45965</v>
      </c>
      <c r="AE94" s="180">
        <v>200000</v>
      </c>
      <c r="AF94" s="219">
        <v>45958</v>
      </c>
      <c r="AG94" s="180">
        <v>400000</v>
      </c>
      <c r="AH94" s="299">
        <f t="shared" si="3"/>
        <v>600000</v>
      </c>
      <c r="AI94" s="262"/>
      <c r="AJ94" s="157"/>
    </row>
    <row r="95" spans="1:99" s="158" customFormat="1" ht="24.95" customHeight="1">
      <c r="A95" s="196">
        <v>92</v>
      </c>
      <c r="B95" s="196"/>
      <c r="C95" s="196"/>
      <c r="D95" s="319">
        <v>45888</v>
      </c>
      <c r="E95" s="219" t="str">
        <f>HLOOKUP(WEEKDAY(D95,2),data!$A$1:$G$2,2)</f>
        <v>(화)</v>
      </c>
      <c r="F95" s="291"/>
      <c r="G95" s="196"/>
      <c r="H95" s="291"/>
      <c r="I95" s="190" t="s">
        <v>1650</v>
      </c>
      <c r="J95" s="196">
        <f>VLOOKUP(I95,'25하-대전160'!$J$3:$AW$1562,2,FALSE)</f>
        <v>5</v>
      </c>
      <c r="K95" s="289">
        <f>VLOOKUP(I95,'사업장현황(25하)'!$A$2:$T$1836,13,FALSE)</f>
        <v>1022667006</v>
      </c>
      <c r="L95" s="316" t="str">
        <f>VLOOKUP(I95,'사업장현황(25하)'!$A$2:$T$1836,14,FALSE)</f>
        <v>10226670060</v>
      </c>
      <c r="M95" s="190" t="str">
        <f>VLOOKUP(I95,'사업장현황(25하)'!$A$2:$T$1836,2,FALSE)</f>
        <v>정영란</v>
      </c>
      <c r="N95" s="190" t="str">
        <f>VLOOKUP(I95,'사업장현황(25하)'!$A$2:$T$1836,4,FALSE)</f>
        <v>대전광역시 대덕구 아리랑로55번길 78 (신대동)</v>
      </c>
      <c r="O95" s="196" t="str">
        <f>VLOOKUP(I95,'사업장현황(25하)'!$A$2:$T$1836,6,FALSE)</f>
        <v>042-637-1002</v>
      </c>
      <c r="P95" s="196" t="str">
        <f>VLOOKUP(I95,'사업장현황(25하)'!$A$2:$T$1836,7,FALSE)</f>
        <v>042-631-1003</v>
      </c>
      <c r="Q95" s="196" t="str">
        <f>VLOOKUP(I95,'사업장현황(25하)'!$A$2:$T$1836,8,FALSE)</f>
        <v>정영란</v>
      </c>
      <c r="R95" s="196" t="str">
        <f>VLOOKUP(I95,'사업장현황(25하)'!$A$2:$T$1836,9,FALSE)</f>
        <v>대표</v>
      </c>
      <c r="S95" s="196" t="str">
        <f>VLOOKUP(I95,'사업장현황(25하)'!$A$2:$T$1836,10,FALSE)</f>
        <v>010-2237-1499</v>
      </c>
      <c r="T95" s="190" t="str">
        <f>VLOOKUP(I95,'사업장현황(25하)'!$A$2:$T$1836,12,FALSE)</f>
        <v>youngran4567@naver.com</v>
      </c>
      <c r="U95" s="219" t="s">
        <v>4165</v>
      </c>
      <c r="V95" s="219" t="s">
        <v>4166</v>
      </c>
      <c r="W95" s="219" t="s">
        <v>5984</v>
      </c>
      <c r="X95" s="179" t="str">
        <f>VLOOKUP(I95,'사업장현황(25하)'!$A$2:$T$1836,11,FALSE)</f>
        <v>youngran4567@naver.com</v>
      </c>
      <c r="Y95" s="219">
        <v>45889</v>
      </c>
      <c r="Z95" s="180">
        <v>200000</v>
      </c>
      <c r="AA95" s="180">
        <v>400000</v>
      </c>
      <c r="AB95" s="212"/>
      <c r="AC95" s="180">
        <f t="shared" si="4"/>
        <v>600000</v>
      </c>
      <c r="AD95" s="219">
        <v>46009</v>
      </c>
      <c r="AE95" s="180">
        <v>200000</v>
      </c>
      <c r="AF95" s="219">
        <v>45958</v>
      </c>
      <c r="AG95" s="180">
        <v>400000</v>
      </c>
      <c r="AH95" s="299">
        <f t="shared" si="3"/>
        <v>600000</v>
      </c>
      <c r="AI95" s="262"/>
      <c r="AJ95" s="157"/>
    </row>
    <row r="96" spans="1:99" s="158" customFormat="1" ht="24.95" customHeight="1">
      <c r="A96" s="196">
        <v>93</v>
      </c>
      <c r="B96" s="196"/>
      <c r="C96" s="196"/>
      <c r="D96" s="219">
        <v>45888</v>
      </c>
      <c r="E96" s="219" t="str">
        <f>HLOOKUP(WEEKDAY(D96,2),data!$A$1:$G$2,2)</f>
        <v>(화)</v>
      </c>
      <c r="F96" s="291"/>
      <c r="G96" s="196"/>
      <c r="H96" s="291"/>
      <c r="I96" s="190" t="s">
        <v>3372</v>
      </c>
      <c r="J96" s="196">
        <f>VLOOKUP(I96,'25하-대전160'!$J$3:$AW$1562,2,FALSE)</f>
        <v>12</v>
      </c>
      <c r="K96" s="289">
        <f>VLOOKUP(I96,'사업장현황(25하)'!$A$2:$T$1836,13,FALSE)</f>
        <v>3064776723</v>
      </c>
      <c r="L96" s="316" t="str">
        <f>VLOOKUP(I96,'사업장현황(25하)'!$A$2:$T$1836,14,FALSE)</f>
        <v>30647767230</v>
      </c>
      <c r="M96" s="190" t="str">
        <f>VLOOKUP(I96,'사업장현황(25하)'!$A$2:$T$1836,2,FALSE)</f>
        <v>김용이</v>
      </c>
      <c r="N96" s="190" t="str">
        <f>VLOOKUP(I96,'사업장현황(25하)'!$A$2:$T$1836,4,FALSE)</f>
        <v>대전광역시 대덕구 아리랑로55번길 7 (읍내동)</v>
      </c>
      <c r="O96" s="196" t="str">
        <f>VLOOKUP(I96,'사업장현황(25하)'!$A$2:$T$1836,6,FALSE)</f>
        <v>042-633-4004</v>
      </c>
      <c r="P96" s="196" t="str">
        <f>VLOOKUP(I96,'사업장현황(25하)'!$A$2:$T$1836,7,FALSE)</f>
        <v>042-626-6424</v>
      </c>
      <c r="Q96" s="196" t="str">
        <f>VLOOKUP(I96,'사업장현황(25하)'!$A$2:$T$1836,8,FALSE)</f>
        <v>홍은숙</v>
      </c>
      <c r="R96" s="196" t="str">
        <f>VLOOKUP(I96,'사업장현황(25하)'!$A$2:$T$1836,9,FALSE)</f>
        <v>관리이사</v>
      </c>
      <c r="S96" s="196" t="str">
        <f>VLOOKUP(I96,'사업장현황(25하)'!$A$2:$T$1836,10,FALSE)</f>
        <v>010-7444-5155</v>
      </c>
      <c r="T96" s="190" t="str">
        <f>VLOOKUP(I96,'사업장현황(25하)'!$A$2:$T$1836,12,FALSE)</f>
        <v>sdj3254@naver.com</v>
      </c>
      <c r="U96" s="219" t="s">
        <v>4165</v>
      </c>
      <c r="V96" s="219" t="s">
        <v>4166</v>
      </c>
      <c r="W96" s="219" t="s">
        <v>7332</v>
      </c>
      <c r="X96" s="179" t="str">
        <f>VLOOKUP(I96,'사업장현황(25하)'!$A$2:$T$1836,11,FALSE)</f>
        <v>sdj3254@hometax.go.kr</v>
      </c>
      <c r="Y96" s="219">
        <v>45889</v>
      </c>
      <c r="Z96" s="180">
        <v>200000</v>
      </c>
      <c r="AA96" s="180">
        <v>400000</v>
      </c>
      <c r="AB96" s="212"/>
      <c r="AC96" s="180">
        <f t="shared" si="4"/>
        <v>600000</v>
      </c>
      <c r="AD96" s="219">
        <v>45915</v>
      </c>
      <c r="AE96" s="180">
        <v>200000</v>
      </c>
      <c r="AF96" s="219">
        <v>45958</v>
      </c>
      <c r="AG96" s="180">
        <v>400000</v>
      </c>
      <c r="AH96" s="299">
        <f t="shared" si="3"/>
        <v>600000</v>
      </c>
      <c r="AI96" s="262"/>
      <c r="AJ96" s="157"/>
    </row>
    <row r="97" spans="1:99" s="158" customFormat="1" ht="24.95" customHeight="1">
      <c r="A97" s="196">
        <v>94</v>
      </c>
      <c r="B97" s="196"/>
      <c r="C97" s="196"/>
      <c r="D97" s="219">
        <v>45888</v>
      </c>
      <c r="E97" s="219" t="str">
        <f>HLOOKUP(WEEKDAY(D97,2),data!$A$1:$G$2,2)</f>
        <v>(화)</v>
      </c>
      <c r="F97" s="291"/>
      <c r="G97" s="196"/>
      <c r="H97" s="291"/>
      <c r="I97" s="190" t="s">
        <v>1550</v>
      </c>
      <c r="J97" s="196">
        <f>VLOOKUP(I97,'25하-대전160'!$J$3:$AW$1562,2,FALSE)</f>
        <v>14</v>
      </c>
      <c r="K97" s="289">
        <f>VLOOKUP(I97,'사업장현황(25하)'!$A$2:$T$1836,13,FALSE)</f>
        <v>3148190491</v>
      </c>
      <c r="L97" s="316" t="str">
        <f>VLOOKUP(I97,'사업장현황(25하)'!$A$2:$T$1836,14,FALSE)</f>
        <v>31481904910</v>
      </c>
      <c r="M97" s="190" t="str">
        <f>VLOOKUP(I97,'사업장현황(25하)'!$A$2:$T$1836,2,FALSE)</f>
        <v>한숭동</v>
      </c>
      <c r="N97" s="190" t="str">
        <f>VLOOKUP(I97,'사업장현황(25하)'!$A$2:$T$1836,4,FALSE)</f>
        <v>대전광역시 서구 혜천로 36 (정림동)</v>
      </c>
      <c r="O97" s="196" t="str">
        <f>VLOOKUP(I97,'사업장현황(25하)'!$A$2:$T$1836,6,FALSE)</f>
        <v>042-582-4662</v>
      </c>
      <c r="P97" s="196" t="str">
        <f>VLOOKUP(I97,'사업장현황(25하)'!$A$2:$T$1836,7,FALSE)</f>
        <v>042-582-4661</v>
      </c>
      <c r="Q97" s="196" t="str">
        <f>VLOOKUP(I97,'사업장현황(25하)'!$A$2:$T$1836,8,FALSE)</f>
        <v>박성근</v>
      </c>
      <c r="R97" s="196" t="str">
        <f>VLOOKUP(I97,'사업장현황(25하)'!$A$2:$T$1836,9,FALSE)</f>
        <v>공장장</v>
      </c>
      <c r="S97" s="196" t="str">
        <f>VLOOKUP(I97,'사업장현황(25하)'!$A$2:$T$1836,10,FALSE)</f>
        <v>010-5187-4700</v>
      </c>
      <c r="T97" s="190" t="str">
        <f>VLOOKUP(I97,'사업장현황(25하)'!$A$2:$T$1836,12,FALSE)</f>
        <v>hans6279@naver.com</v>
      </c>
      <c r="U97" s="219">
        <f>VLOOKUP(I97,'25하-대전160'!$J$3:$AW$1562,13,FALSE)</f>
        <v>45915</v>
      </c>
      <c r="V97" s="219" t="str">
        <f>VLOOKUP(I97,'25하-대전160'!$J$3:$AW$1562,14,FALSE)</f>
        <v>한기문</v>
      </c>
      <c r="W97" s="219" t="s">
        <v>5524</v>
      </c>
      <c r="X97" s="179" t="str">
        <f>VLOOKUP(I97,'사업장현황(25하)'!$A$2:$T$1836,11,FALSE)</f>
        <v>hans6279@naver.com</v>
      </c>
      <c r="Y97" s="219">
        <v>45889</v>
      </c>
      <c r="Z97" s="180">
        <v>200000</v>
      </c>
      <c r="AA97" s="180">
        <v>400000</v>
      </c>
      <c r="AB97" s="212"/>
      <c r="AC97" s="180">
        <f t="shared" si="4"/>
        <v>600000</v>
      </c>
      <c r="AD97" s="219">
        <v>45915</v>
      </c>
      <c r="AE97" s="180">
        <v>200000</v>
      </c>
      <c r="AF97" s="219">
        <v>45958</v>
      </c>
      <c r="AG97" s="180">
        <v>400000</v>
      </c>
      <c r="AH97" s="299">
        <f t="shared" si="3"/>
        <v>600000</v>
      </c>
      <c r="AI97" s="262"/>
      <c r="AJ97" s="157"/>
    </row>
    <row r="98" spans="1:99" s="158" customFormat="1" ht="24.95" customHeight="1">
      <c r="A98" s="196">
        <v>95</v>
      </c>
      <c r="B98" s="196"/>
      <c r="C98" s="196"/>
      <c r="D98" s="219">
        <v>45888</v>
      </c>
      <c r="E98" s="219" t="str">
        <f>HLOOKUP(WEEKDAY(D98,2),data!$A$1:$G$2,2)</f>
        <v>(화)</v>
      </c>
      <c r="F98" s="291"/>
      <c r="G98" s="196"/>
      <c r="H98" s="291"/>
      <c r="I98" s="190" t="s">
        <v>972</v>
      </c>
      <c r="J98" s="196">
        <f>VLOOKUP(I98,'25하-대전160'!$J$3:$AW$1562,2,FALSE)</f>
        <v>6</v>
      </c>
      <c r="K98" s="289">
        <f>VLOOKUP(I98,'사업장현황(25하)'!$A$2:$T$1836,13,FALSE)</f>
        <v>4717000073</v>
      </c>
      <c r="L98" s="316" t="str">
        <f>VLOOKUP(I98,'사업장현황(25하)'!$A$2:$T$1836,14,FALSE)</f>
        <v>47170000730</v>
      </c>
      <c r="M98" s="190" t="str">
        <f>VLOOKUP(I98,'사업장현황(25하)'!$A$2:$T$1836,2,FALSE)</f>
        <v>김현수 외 1명</v>
      </c>
      <c r="N98" s="190" t="str">
        <f>VLOOKUP(I98,'사업장현황(25하)'!$A$2:$T$1836,4,FALSE)</f>
        <v>대전광역시 중구 당디로 126 (유천동)</v>
      </c>
      <c r="O98" s="196" t="str">
        <f>VLOOKUP(I98,'사업장현황(25하)'!$A$2:$T$1836,6,FALSE)</f>
        <v>042-585-3381</v>
      </c>
      <c r="P98" s="196" t="str">
        <f>VLOOKUP(I98,'사업장현황(25하)'!$A$2:$T$1836,7,FALSE)</f>
        <v>042-585-3384</v>
      </c>
      <c r="Q98" s="196" t="str">
        <f>VLOOKUP(I98,'사업장현황(25하)'!$A$2:$T$1836,8,FALSE)</f>
        <v>김재호</v>
      </c>
      <c r="R98" s="196" t="str">
        <f>VLOOKUP(I98,'사업장현황(25하)'!$A$2:$T$1836,9,FALSE)</f>
        <v>상무</v>
      </c>
      <c r="S98" s="196" t="str">
        <f>VLOOKUP(I98,'사업장현황(25하)'!$A$2:$T$1836,10,FALSE)</f>
        <v>010-4922-8912</v>
      </c>
      <c r="T98" s="190" t="str">
        <f>VLOOKUP(I98,'사업장현황(25하)'!$A$2:$T$1836,12,FALSE)</f>
        <v>eogks5853381@naver.com</v>
      </c>
      <c r="U98" s="219">
        <f>VLOOKUP(I98,'25하-대전160'!$J$3:$AW$1562,13,FALSE)</f>
        <v>45915</v>
      </c>
      <c r="V98" s="219" t="str">
        <f>VLOOKUP(I98,'25하-대전160'!$J$3:$AW$1562,14,FALSE)</f>
        <v>한기문</v>
      </c>
      <c r="W98" s="219" t="s">
        <v>5820</v>
      </c>
      <c r="X98" s="179" t="str">
        <f>VLOOKUP(I98,'사업장현황(25하)'!$A$2:$T$1836,11,FALSE)</f>
        <v>eogks5853381@naver.com</v>
      </c>
      <c r="Y98" s="219">
        <v>45889</v>
      </c>
      <c r="Z98" s="180">
        <v>200000</v>
      </c>
      <c r="AA98" s="180">
        <v>400000</v>
      </c>
      <c r="AB98" s="212"/>
      <c r="AC98" s="180">
        <f t="shared" si="4"/>
        <v>600000</v>
      </c>
      <c r="AD98" s="219">
        <v>45919</v>
      </c>
      <c r="AE98" s="180">
        <v>200000</v>
      </c>
      <c r="AF98" s="219">
        <v>45958</v>
      </c>
      <c r="AG98" s="180">
        <v>400000</v>
      </c>
      <c r="AH98" s="299">
        <f t="shared" si="3"/>
        <v>600000</v>
      </c>
      <c r="AI98" s="262"/>
      <c r="AJ98" s="157"/>
    </row>
    <row r="99" spans="1:99" s="158" customFormat="1" ht="24.95" customHeight="1">
      <c r="A99" s="196">
        <v>96</v>
      </c>
      <c r="B99" s="196"/>
      <c r="C99" s="196"/>
      <c r="D99" s="219">
        <v>45889</v>
      </c>
      <c r="E99" s="219" t="str">
        <f>HLOOKUP(WEEKDAY(D99,2),data!$A$1:$G$2,2)</f>
        <v>(수)</v>
      </c>
      <c r="F99" s="196"/>
      <c r="G99" s="196"/>
      <c r="H99" s="196"/>
      <c r="I99" s="190" t="s">
        <v>1370</v>
      </c>
      <c r="J99" s="196">
        <f>VLOOKUP(I99,'25하-대전160'!$J$3:$AW$1562,2,FALSE)</f>
        <v>5</v>
      </c>
      <c r="K99" s="289">
        <f>VLOOKUP(I99,'사업장현황(25하)'!$A$2:$T$1836,13,FALSE)</f>
        <v>3140319409</v>
      </c>
      <c r="L99" s="316" t="str">
        <f>VLOOKUP(I99,'사업장현황(25하)'!$A$2:$T$1836,14,FALSE)</f>
        <v>31403194090</v>
      </c>
      <c r="M99" s="190" t="str">
        <f>VLOOKUP(I99,'사업장현황(25하)'!$A$2:$T$1836,2,FALSE)</f>
        <v>이시섭</v>
      </c>
      <c r="N99" s="190" t="str">
        <f>VLOOKUP(I99,'사업장현황(25하)'!$A$2:$T$1836,4,FALSE)</f>
        <v>대전광역시 대덕구 신탄진로 349 (와동)</v>
      </c>
      <c r="O99" s="196" t="str">
        <f>VLOOKUP(I99,'사업장현황(25하)'!$A$2:$T$1836,6,FALSE)</f>
        <v>042-583-8633</v>
      </c>
      <c r="P99" s="196" t="str">
        <f>VLOOKUP(I99,'사업장현황(25하)'!$A$2:$T$1836,7,FALSE)</f>
        <v>042-624-8633</v>
      </c>
      <c r="Q99" s="196" t="str">
        <f>VLOOKUP(I99,'사업장현황(25하)'!$A$2:$T$1836,8,FALSE)</f>
        <v>이기영</v>
      </c>
      <c r="R99" s="196" t="str">
        <f>VLOOKUP(I99,'사업장현황(25하)'!$A$2:$T$1836,9,FALSE)</f>
        <v>부장</v>
      </c>
      <c r="S99" s="196" t="str">
        <f>VLOOKUP(I99,'사업장현황(25하)'!$A$2:$T$1836,10,FALSE)</f>
        <v>010-8825-6004</v>
      </c>
      <c r="T99" s="190" t="str">
        <f>VLOOKUP(I99,'사업장현황(25하)'!$A$2:$T$1836,12,FALSE)</f>
        <v>0114086004@hanmail.net</v>
      </c>
      <c r="U99" s="219" t="s">
        <v>4163</v>
      </c>
      <c r="V99" s="219" t="s">
        <v>4169</v>
      </c>
      <c r="W99" s="219" t="s">
        <v>5799</v>
      </c>
      <c r="X99" s="179" t="str">
        <f>VLOOKUP(I99,'사업장현황(25하)'!$A$2:$T$1836,11,FALSE)</f>
        <v>0114086004@hanmail.net</v>
      </c>
      <c r="Y99" s="219">
        <v>45890</v>
      </c>
      <c r="Z99" s="180">
        <v>200000</v>
      </c>
      <c r="AA99" s="180">
        <v>400000</v>
      </c>
      <c r="AB99" s="212"/>
      <c r="AC99" s="180">
        <f t="shared" si="4"/>
        <v>600000</v>
      </c>
      <c r="AD99" s="219">
        <v>46007</v>
      </c>
      <c r="AE99" s="180">
        <v>200000</v>
      </c>
      <c r="AF99" s="219">
        <v>45958</v>
      </c>
      <c r="AG99" s="180">
        <v>400000</v>
      </c>
      <c r="AH99" s="299">
        <f t="shared" si="3"/>
        <v>600000</v>
      </c>
      <c r="AI99" s="290"/>
      <c r="AJ99" s="157"/>
    </row>
    <row r="100" spans="1:99" s="158" customFormat="1" ht="24.95" customHeight="1">
      <c r="A100" s="196">
        <v>97</v>
      </c>
      <c r="B100" s="196"/>
      <c r="C100" s="196"/>
      <c r="D100" s="219">
        <v>45889</v>
      </c>
      <c r="E100" s="219" t="str">
        <f>HLOOKUP(WEEKDAY(D100,2),data!$A$1:$G$2,2)</f>
        <v>(수)</v>
      </c>
      <c r="F100" s="196"/>
      <c r="G100" s="196"/>
      <c r="H100" s="196"/>
      <c r="I100" s="190" t="s">
        <v>2154</v>
      </c>
      <c r="J100" s="196">
        <f>VLOOKUP(I100,'25하-대전160'!$J$3:$AW$1562,2,FALSE)</f>
        <v>4</v>
      </c>
      <c r="K100" s="289">
        <f>VLOOKUP(I100,'사업장현황(25하)'!$A$2:$T$1836,13,FALSE)</f>
        <v>2212564297</v>
      </c>
      <c r="L100" s="316">
        <f>VLOOKUP(I100,'사업장현황(25하)'!$A$2:$T$1836,14,FALSE)</f>
        <v>22125642970</v>
      </c>
      <c r="M100" s="190" t="str">
        <f>VLOOKUP(I100,'사업장현황(25하)'!$A$2:$T$1836,2,FALSE)</f>
        <v>김상근</v>
      </c>
      <c r="N100" s="190" t="str">
        <f>VLOOKUP(I100,'사업장현황(25하)'!$A$2:$T$1836,4,FALSE)</f>
        <v>대전광역시 대덕구 신탄진로583번길 10 (상서동)</v>
      </c>
      <c r="O100" s="196" t="str">
        <f>VLOOKUP(I100,'사업장현황(25하)'!$A$2:$T$1836,6,FALSE)</f>
        <v>042-932-6679</v>
      </c>
      <c r="P100" s="196" t="str">
        <f>VLOOKUP(I100,'사업장현황(25하)'!$A$2:$T$1836,7,FALSE)</f>
        <v>044-864-1077</v>
      </c>
      <c r="Q100" s="196" t="str">
        <f>VLOOKUP(I100,'사업장현황(25하)'!$A$2:$T$1836,8,FALSE)</f>
        <v>김상근</v>
      </c>
      <c r="R100" s="196" t="str">
        <f>VLOOKUP(I100,'사업장현황(25하)'!$A$2:$T$1836,9,FALSE)</f>
        <v>대표</v>
      </c>
      <c r="S100" s="196" t="str">
        <f>VLOOKUP(I100,'사업장현황(25하)'!$A$2:$T$1836,10,FALSE)</f>
        <v>010-5427-8828</v>
      </c>
      <c r="T100" s="190" t="str">
        <f>VLOOKUP(I100,'사업장현황(25하)'!$A$2:$T$1836,12,FALSE)</f>
        <v>sanggun7746@naver.com</v>
      </c>
      <c r="U100" s="219" t="s">
        <v>4167</v>
      </c>
      <c r="V100" s="219" t="s">
        <v>4166</v>
      </c>
      <c r="W100" s="219" t="s">
        <v>6238</v>
      </c>
      <c r="X100" s="179" t="str">
        <f>VLOOKUP(I100,'사업장현황(25하)'!$A$2:$T$1836,11,FALSE)</f>
        <v>sanggun7746@naver.com</v>
      </c>
      <c r="Y100" s="219">
        <v>45890</v>
      </c>
      <c r="Z100" s="180">
        <v>200000</v>
      </c>
      <c r="AA100" s="180">
        <v>400000</v>
      </c>
      <c r="AB100" s="212"/>
      <c r="AC100" s="180">
        <f t="shared" si="4"/>
        <v>600000</v>
      </c>
      <c r="AD100" s="219">
        <v>46010</v>
      </c>
      <c r="AE100" s="180">
        <v>200000</v>
      </c>
      <c r="AF100" s="219">
        <v>45958</v>
      </c>
      <c r="AG100" s="180">
        <v>400000</v>
      </c>
      <c r="AH100" s="299">
        <f t="shared" si="3"/>
        <v>600000</v>
      </c>
      <c r="AI100" s="290"/>
      <c r="AJ100" s="157"/>
    </row>
    <row r="101" spans="1:99" s="186" customFormat="1" ht="24.95" customHeight="1">
      <c r="A101" s="196">
        <v>98</v>
      </c>
      <c r="B101" s="196"/>
      <c r="C101" s="196"/>
      <c r="D101" s="219">
        <v>45889</v>
      </c>
      <c r="E101" s="219" t="str">
        <f>HLOOKUP(WEEKDAY(D101,2),data!$A$1:$G$2,2)</f>
        <v>(수)</v>
      </c>
      <c r="F101" s="196"/>
      <c r="G101" s="196"/>
      <c r="H101" s="196"/>
      <c r="I101" s="190" t="s">
        <v>559</v>
      </c>
      <c r="J101" s="196">
        <f>VLOOKUP(I101,'25하-대전160'!$J$3:$AW$1562,2,FALSE)</f>
        <v>3</v>
      </c>
      <c r="K101" s="289">
        <f>VLOOKUP(I101,'사업장현황(25하)'!$A$2:$T$1836,13,FALSE)</f>
        <v>3060322733</v>
      </c>
      <c r="L101" s="316" t="str">
        <f>VLOOKUP(I101,'사업장현황(25하)'!$A$2:$T$1836,14,FALSE)</f>
        <v>30603227330</v>
      </c>
      <c r="M101" s="190" t="str">
        <f>VLOOKUP(I101,'사업장현황(25하)'!$A$2:$T$1836,2,FALSE)</f>
        <v>김진덕</v>
      </c>
      <c r="N101" s="190" t="str">
        <f>VLOOKUP(I101,'사업장현황(25하)'!$A$2:$T$1836,4,FALSE)</f>
        <v>대전광역시 대덕구 방두말3길 14 (평촌동)</v>
      </c>
      <c r="O101" s="196" t="str">
        <f>VLOOKUP(I101,'사업장현황(25하)'!$A$2:$T$1836,6,FALSE)</f>
        <v>042-933-5197</v>
      </c>
      <c r="P101" s="196" t="str">
        <f>VLOOKUP(I101,'사업장현황(25하)'!$A$2:$T$1836,7,FALSE)</f>
        <v>042-935-3738</v>
      </c>
      <c r="Q101" s="196" t="str">
        <f>VLOOKUP(I101,'사업장현황(25하)'!$A$2:$T$1836,8,FALSE)</f>
        <v>김진덕</v>
      </c>
      <c r="R101" s="196" t="str">
        <f>VLOOKUP(I101,'사업장현황(25하)'!$A$2:$T$1836,9,FALSE)</f>
        <v>대표</v>
      </c>
      <c r="S101" s="196" t="str">
        <f>VLOOKUP(I101,'사업장현황(25하)'!$A$2:$T$1836,10,FALSE)</f>
        <v>010-5402-4885</v>
      </c>
      <c r="T101" s="190" t="str">
        <f>VLOOKUP(I101,'사업장현황(25하)'!$A$2:$T$1836,12,FALSE)</f>
        <v>sunart100@naver.com</v>
      </c>
      <c r="U101" s="219" t="s">
        <v>4167</v>
      </c>
      <c r="V101" s="219" t="s">
        <v>4166</v>
      </c>
      <c r="W101" s="219" t="s">
        <v>7405</v>
      </c>
      <c r="X101" s="179" t="str">
        <f>VLOOKUP(I101,'사업장현황(25하)'!$A$2:$T$1836,11,FALSE)</f>
        <v>sunart100@naver.com</v>
      </c>
      <c r="Y101" s="219">
        <v>45890</v>
      </c>
      <c r="Z101" s="180">
        <v>200000</v>
      </c>
      <c r="AA101" s="180">
        <v>400000</v>
      </c>
      <c r="AB101" s="212"/>
      <c r="AC101" s="180">
        <f t="shared" si="4"/>
        <v>600000</v>
      </c>
      <c r="AD101" s="219"/>
      <c r="AE101" s="180"/>
      <c r="AF101" s="219">
        <v>45958</v>
      </c>
      <c r="AG101" s="180">
        <v>400000</v>
      </c>
      <c r="AH101" s="299">
        <f t="shared" si="3"/>
        <v>400000</v>
      </c>
      <c r="AI101" s="290"/>
      <c r="AJ101" s="185"/>
      <c r="CE101" s="187"/>
      <c r="CU101" s="188"/>
    </row>
    <row r="102" spans="1:99" s="186" customFormat="1" ht="24.95" customHeight="1">
      <c r="A102" s="196">
        <v>99</v>
      </c>
      <c r="B102" s="196"/>
      <c r="C102" s="196"/>
      <c r="D102" s="219">
        <v>45889</v>
      </c>
      <c r="E102" s="219" t="str">
        <f>HLOOKUP(WEEKDAY(D102,2),data!$A$1:$G$2,2)</f>
        <v>(수)</v>
      </c>
      <c r="F102" s="196"/>
      <c r="G102" s="196"/>
      <c r="H102" s="196"/>
      <c r="I102" s="190" t="s">
        <v>3371</v>
      </c>
      <c r="J102" s="196">
        <f>VLOOKUP(I102,'25하-대전160'!$J$3:$AW$1562,2,FALSE)</f>
        <v>13</v>
      </c>
      <c r="K102" s="289">
        <f>VLOOKUP(I102,'사업장현황(25하)'!$A$2:$T$1836,13,FALSE)</f>
        <v>3058176350</v>
      </c>
      <c r="L102" s="316" t="str">
        <f>VLOOKUP(I102,'사업장현황(25하)'!$A$2:$T$1836,14,FALSE)</f>
        <v>30581763500</v>
      </c>
      <c r="M102" s="190" t="str">
        <f>VLOOKUP(I102,'사업장현황(25하)'!$A$2:$T$1836,2,FALSE)</f>
        <v>김재경</v>
      </c>
      <c r="N102" s="190" t="str">
        <f>VLOOKUP(I102,'사업장현황(25하)'!$A$2:$T$1836,4,FALSE)</f>
        <v>대전광역시 대덕구 한밭대로 1088 (중리동)</v>
      </c>
      <c r="O102" s="196" t="str">
        <f>VLOOKUP(I102,'사업장현황(25하)'!$A$2:$T$1836,6,FALSE)</f>
        <v>042-624-4443</v>
      </c>
      <c r="P102" s="196" t="str">
        <f>VLOOKUP(I102,'사업장현황(25하)'!$A$2:$T$1836,7,FALSE)</f>
        <v>042-628-4443</v>
      </c>
      <c r="Q102" s="196" t="str">
        <f>VLOOKUP(I102,'사업장현황(25하)'!$A$2:$T$1836,8,FALSE)</f>
        <v>김재경</v>
      </c>
      <c r="R102" s="196" t="str">
        <f>VLOOKUP(I102,'사업장현황(25하)'!$A$2:$T$1836,9,FALSE)</f>
        <v>대표</v>
      </c>
      <c r="S102" s="196" t="str">
        <f>VLOOKUP(I102,'사업장현황(25하)'!$A$2:$T$1836,10,FALSE)</f>
        <v>010-5452-9293</v>
      </c>
      <c r="T102" s="190" t="str">
        <f>VLOOKUP(I102,'사업장현황(25하)'!$A$2:$T$1836,12,FALSE)</f>
        <v>qhfka1401@naver.com</v>
      </c>
      <c r="U102" s="219" t="str">
        <f>VLOOKUP(I102,'25하-대전160'!$J$3:$AW$1562,13,FALSE)</f>
        <v>9월 18일</v>
      </c>
      <c r="V102" s="219" t="str">
        <f>VLOOKUP(I102,'25하-대전160'!$J$3:$AW$1562,14,FALSE)</f>
        <v>배윤민</v>
      </c>
      <c r="W102" s="219" t="s">
        <v>5006</v>
      </c>
      <c r="X102" s="179" t="str">
        <f>VLOOKUP(I102,'사업장현황(25하)'!$A$2:$T$1836,11,FALSE)</f>
        <v>qhfka1401@naver.com</v>
      </c>
      <c r="Y102" s="219">
        <v>45890</v>
      </c>
      <c r="Z102" s="180">
        <v>200000</v>
      </c>
      <c r="AA102" s="180">
        <v>400000</v>
      </c>
      <c r="AB102" s="212"/>
      <c r="AC102" s="180">
        <f t="shared" si="4"/>
        <v>600000</v>
      </c>
      <c r="AD102" s="219">
        <v>45891</v>
      </c>
      <c r="AE102" s="180">
        <v>200000</v>
      </c>
      <c r="AF102" s="219">
        <v>45958</v>
      </c>
      <c r="AG102" s="180">
        <v>400000</v>
      </c>
      <c r="AH102" s="299">
        <f t="shared" si="3"/>
        <v>600000</v>
      </c>
      <c r="AI102" s="290"/>
      <c r="AJ102" s="185"/>
      <c r="CE102" s="187"/>
      <c r="CU102" s="188"/>
    </row>
    <row r="103" spans="1:99" s="158" customFormat="1" ht="24.95" customHeight="1">
      <c r="A103" s="196">
        <v>100</v>
      </c>
      <c r="B103" s="196"/>
      <c r="C103" s="196"/>
      <c r="D103" s="219">
        <v>45889</v>
      </c>
      <c r="E103" s="219" t="str">
        <f>HLOOKUP(WEEKDAY(D103,2),data!$A$1:$G$2,2)</f>
        <v>(수)</v>
      </c>
      <c r="F103" s="196"/>
      <c r="G103" s="196"/>
      <c r="H103" s="196"/>
      <c r="I103" s="190" t="s">
        <v>2090</v>
      </c>
      <c r="J103" s="196">
        <f>VLOOKUP(I103,'25하-대전160'!$J$3:$AW$1562,2,FALSE)</f>
        <v>6</v>
      </c>
      <c r="K103" s="289">
        <f>VLOOKUP(I103,'사업장현황(25하)'!$A$2:$T$1836,13,FALSE)</f>
        <v>3052587486</v>
      </c>
      <c r="L103" s="316" t="str">
        <f>VLOOKUP(I103,'사업장현황(25하)'!$A$2:$T$1836,14,FALSE)</f>
        <v>30525874860</v>
      </c>
      <c r="M103" s="190" t="str">
        <f>VLOOKUP(I103,'사업장현황(25하)'!$A$2:$T$1836,2,FALSE)</f>
        <v>김기범 외 1명</v>
      </c>
      <c r="N103" s="190" t="str">
        <f>VLOOKUP(I103,'사업장현황(25하)'!$A$2:$T$1836,4,FALSE)</f>
        <v>대전광역시 대덕구 대전로 1433 (읍내동)</v>
      </c>
      <c r="O103" s="196" t="str">
        <f>VLOOKUP(I103,'사업장현황(25하)'!$A$2:$T$1836,6,FALSE)</f>
        <v>042-639-2987</v>
      </c>
      <c r="P103" s="196" t="str">
        <f>VLOOKUP(I103,'사업장현황(25하)'!$A$2:$T$1836,7,FALSE)</f>
        <v>042-637-2987</v>
      </c>
      <c r="Q103" s="196" t="str">
        <f>VLOOKUP(I103,'사업장현황(25하)'!$A$2:$T$1836,8,FALSE)</f>
        <v>김기범</v>
      </c>
      <c r="R103" s="196" t="str">
        <f>VLOOKUP(I103,'사업장현황(25하)'!$A$2:$T$1836,9,FALSE)</f>
        <v>대표</v>
      </c>
      <c r="S103" s="196" t="str">
        <f>VLOOKUP(I103,'사업장현황(25하)'!$A$2:$T$1836,10,FALSE)</f>
        <v>010-3903-2987</v>
      </c>
      <c r="T103" s="190" t="str">
        <f>VLOOKUP(I103,'사업장현황(25하)'!$A$2:$T$1836,12,FALSE)</f>
        <v>kbkim@hanmail.net</v>
      </c>
      <c r="U103" s="219" t="str">
        <f>VLOOKUP(I103,'25하-대전160'!$J$3:$AW$1562,13,FALSE)</f>
        <v>9월 18일</v>
      </c>
      <c r="V103" s="219" t="str">
        <f>VLOOKUP(I103,'25하-대전160'!$J$3:$AW$1562,14,FALSE)</f>
        <v>배윤민</v>
      </c>
      <c r="W103" s="219" t="s">
        <v>5963</v>
      </c>
      <c r="X103" s="179" t="str">
        <f>VLOOKUP(I103,'사업장현황(25하)'!$A$2:$T$1836,11,FALSE)</f>
        <v>kbkim@hanmail.net</v>
      </c>
      <c r="Y103" s="219">
        <v>45890</v>
      </c>
      <c r="Z103" s="180">
        <v>200000</v>
      </c>
      <c r="AA103" s="180">
        <v>400000</v>
      </c>
      <c r="AB103" s="212"/>
      <c r="AC103" s="180">
        <f t="shared" si="4"/>
        <v>600000</v>
      </c>
      <c r="AD103" s="219">
        <v>46009</v>
      </c>
      <c r="AE103" s="180">
        <v>200000</v>
      </c>
      <c r="AF103" s="219">
        <v>45958</v>
      </c>
      <c r="AG103" s="180">
        <v>400000</v>
      </c>
      <c r="AH103" s="299">
        <f t="shared" si="3"/>
        <v>600000</v>
      </c>
      <c r="AI103" s="290"/>
      <c r="AJ103" s="157"/>
    </row>
    <row r="104" spans="1:99" s="158" customFormat="1" ht="24.95" customHeight="1">
      <c r="A104" s="196">
        <v>101</v>
      </c>
      <c r="B104" s="196"/>
      <c r="C104" s="196"/>
      <c r="D104" s="219">
        <v>45889</v>
      </c>
      <c r="E104" s="219" t="str">
        <f>HLOOKUP(WEEKDAY(D104,2),data!$A$1:$G$2,2)</f>
        <v>(수)</v>
      </c>
      <c r="F104" s="196"/>
      <c r="G104" s="196"/>
      <c r="H104" s="196"/>
      <c r="I104" s="190" t="s">
        <v>1272</v>
      </c>
      <c r="J104" s="196">
        <f>VLOOKUP(I104,'25하-대전160'!$J$3:$AW$1562,2,FALSE)</f>
        <v>3</v>
      </c>
      <c r="K104" s="289">
        <f>VLOOKUP(I104,'사업장현황(25하)'!$A$2:$T$1836,13,FALSE)</f>
        <v>3141072983</v>
      </c>
      <c r="L104" s="316" t="str">
        <f>VLOOKUP(I104,'사업장현황(25하)'!$A$2:$T$1836,14,FALSE)</f>
        <v>31410729830</v>
      </c>
      <c r="M104" s="190" t="str">
        <f>VLOOKUP(I104,'사업장현황(25하)'!$A$2:$T$1836,2,FALSE)</f>
        <v>지용출</v>
      </c>
      <c r="N104" s="190" t="str">
        <f>VLOOKUP(I104,'사업장현황(25하)'!$A$2:$T$1836,4,FALSE)</f>
        <v>대전광역시 대덕구 대전로 1431 (읍내동)</v>
      </c>
      <c r="O104" s="196" t="str">
        <f>VLOOKUP(I104,'사업장현황(25하)'!$A$2:$T$1836,6,FALSE)</f>
        <v>042-935-8181</v>
      </c>
      <c r="P104" s="196" t="str">
        <f>VLOOKUP(I104,'사업장현황(25하)'!$A$2:$T$1836,7,FALSE)</f>
        <v>042-935-2345</v>
      </c>
      <c r="Q104" s="196" t="str">
        <f>VLOOKUP(I104,'사업장현황(25하)'!$A$2:$T$1836,8,FALSE)</f>
        <v>지혁</v>
      </c>
      <c r="R104" s="196" t="str">
        <f>VLOOKUP(I104,'사업장현황(25하)'!$A$2:$T$1836,9,FALSE)</f>
        <v>부장</v>
      </c>
      <c r="S104" s="196" t="str">
        <f>VLOOKUP(I104,'사업장현황(25하)'!$A$2:$T$1836,10,FALSE)</f>
        <v>010-5423-5389</v>
      </c>
      <c r="T104" s="190" t="str">
        <f>VLOOKUP(I104,'사업장현황(25하)'!$A$2:$T$1836,12,FALSE)</f>
        <v>yyong1404@hanmail.net</v>
      </c>
      <c r="U104" s="219" t="str">
        <f>VLOOKUP(I104,'25하-대전160'!$J$3:$AW$1562,13,FALSE)</f>
        <v>9월 18일</v>
      </c>
      <c r="V104" s="219" t="str">
        <f>VLOOKUP(I104,'25하-대전160'!$J$3:$AW$1562,14,FALSE)</f>
        <v>배윤민</v>
      </c>
      <c r="W104" s="219" t="s">
        <v>6554</v>
      </c>
      <c r="X104" s="179" t="str">
        <f>VLOOKUP(I104,'사업장현황(25하)'!$A$2:$T$1836,11,FALSE)</f>
        <v>yyong1404@hanmail.net</v>
      </c>
      <c r="Y104" s="219">
        <v>45890</v>
      </c>
      <c r="Z104" s="180">
        <v>200000</v>
      </c>
      <c r="AA104" s="180">
        <v>400000</v>
      </c>
      <c r="AB104" s="212"/>
      <c r="AC104" s="180">
        <f t="shared" si="4"/>
        <v>600000</v>
      </c>
      <c r="AD104" s="219">
        <v>46017</v>
      </c>
      <c r="AE104" s="180">
        <v>200000</v>
      </c>
      <c r="AF104" s="219">
        <v>45958</v>
      </c>
      <c r="AG104" s="180">
        <v>400000</v>
      </c>
      <c r="AH104" s="299">
        <f t="shared" si="3"/>
        <v>600000</v>
      </c>
      <c r="AI104" s="290"/>
      <c r="AJ104" s="157"/>
    </row>
    <row r="105" spans="1:99" s="186" customFormat="1" ht="24.95" customHeight="1">
      <c r="A105" s="196">
        <v>102</v>
      </c>
      <c r="B105" s="196"/>
      <c r="C105" s="196"/>
      <c r="D105" s="219">
        <v>45890</v>
      </c>
      <c r="E105" s="219" t="str">
        <f>HLOOKUP(WEEKDAY(D105,2),data!$A$1:$G$2,2)</f>
        <v>(목)</v>
      </c>
      <c r="F105" s="196"/>
      <c r="G105" s="196"/>
      <c r="H105" s="196"/>
      <c r="I105" s="190" t="s">
        <v>1657</v>
      </c>
      <c r="J105" s="196">
        <f>VLOOKUP(I105,'25하-대전160'!$J$3:$AW$1562,2,FALSE)</f>
        <v>6</v>
      </c>
      <c r="K105" s="289">
        <f>VLOOKUP(I105,'사업장현황(25하)'!$A$2:$T$1836,13,FALSE)</f>
        <v>3051765342</v>
      </c>
      <c r="L105" s="316" t="str">
        <f>VLOOKUP(I105,'사업장현황(25하)'!$A$2:$T$1836,14,FALSE)</f>
        <v>30517653420</v>
      </c>
      <c r="M105" s="190" t="str">
        <f>VLOOKUP(I105,'사업장현황(25하)'!$A$2:$T$1836,2,FALSE)</f>
        <v>남수현</v>
      </c>
      <c r="N105" s="190" t="str">
        <f>VLOOKUP(I105,'사업장현황(25하)'!$A$2:$T$1836,4,FALSE)</f>
        <v>대전광역시 동구 하소중로 72 (하소동)</v>
      </c>
      <c r="O105" s="196" t="str">
        <f>VLOOKUP(I105,'사업장현황(25하)'!$A$2:$T$1836,6,FALSE)</f>
        <v>042-933-2800</v>
      </c>
      <c r="P105" s="196" t="str">
        <f>VLOOKUP(I105,'사업장현황(25하)'!$A$2:$T$1836,7,FALSE)</f>
        <v>042-933-2813</v>
      </c>
      <c r="Q105" s="196" t="str">
        <f>VLOOKUP(I105,'사업장현황(25하)'!$A$2:$T$1836,8,FALSE)</f>
        <v>남수현</v>
      </c>
      <c r="R105" s="196" t="str">
        <f>VLOOKUP(I105,'사업장현황(25하)'!$A$2:$T$1836,9,FALSE)</f>
        <v>대표</v>
      </c>
      <c r="S105" s="196" t="str">
        <f>VLOOKUP(I105,'사업장현황(25하)'!$A$2:$T$1836,10,FALSE)</f>
        <v>010-5405-3838</v>
      </c>
      <c r="T105" s="190" t="str">
        <f>VLOOKUP(I105,'사업장현황(25하)'!$A$2:$T$1836,12,FALSE)</f>
        <v>samwoo0815@naver.com</v>
      </c>
      <c r="U105" s="219" t="str">
        <f>VLOOKUP(I105,'25하-대전160'!$J$3:$AW$1562,13,FALSE)</f>
        <v>9월 18일</v>
      </c>
      <c r="V105" s="219" t="str">
        <f>VLOOKUP(I105,'25하-대전160'!$J$3:$AW$1562,14,FALSE)</f>
        <v>배윤민</v>
      </c>
      <c r="W105" s="219" t="s">
        <v>6119</v>
      </c>
      <c r="X105" s="179" t="str">
        <f>VLOOKUP(I105,'사업장현황(25하)'!$A$2:$T$1836,11,FALSE)</f>
        <v>samwoo0815@naver.com</v>
      </c>
      <c r="Y105" s="219">
        <v>45891</v>
      </c>
      <c r="Z105" s="180">
        <v>200000</v>
      </c>
      <c r="AA105" s="180">
        <v>400000</v>
      </c>
      <c r="AB105" s="212"/>
      <c r="AC105" s="180">
        <f t="shared" si="4"/>
        <v>600000</v>
      </c>
      <c r="AD105" s="219">
        <v>45894</v>
      </c>
      <c r="AE105" s="180">
        <v>200000</v>
      </c>
      <c r="AF105" s="219">
        <v>45958</v>
      </c>
      <c r="AG105" s="180">
        <v>400000</v>
      </c>
      <c r="AH105" s="299">
        <f t="shared" si="3"/>
        <v>600000</v>
      </c>
      <c r="AI105" s="290"/>
      <c r="AJ105" s="185"/>
      <c r="CE105" s="187"/>
      <c r="CU105" s="188"/>
    </row>
    <row r="106" spans="1:99" s="186" customFormat="1" ht="24.95" customHeight="1">
      <c r="A106" s="196">
        <v>103</v>
      </c>
      <c r="B106" s="196"/>
      <c r="C106" s="196"/>
      <c r="D106" s="219">
        <v>45890</v>
      </c>
      <c r="E106" s="219" t="str">
        <f>HLOOKUP(WEEKDAY(D106,2),data!$A$1:$G$2,2)</f>
        <v>(목)</v>
      </c>
      <c r="F106" s="196"/>
      <c r="G106" s="196"/>
      <c r="H106" s="196"/>
      <c r="I106" s="190" t="s">
        <v>880</v>
      </c>
      <c r="J106" s="196">
        <f>VLOOKUP(I106,'25하-대전160'!$J$3:$AW$1562,2,FALSE)</f>
        <v>6</v>
      </c>
      <c r="K106" s="289">
        <f>VLOOKUP(I106,'사업장현황(25하)'!$A$2:$T$1836,13,FALSE)</f>
        <v>8557200237</v>
      </c>
      <c r="L106" s="316" t="str">
        <f>VLOOKUP(I106,'사업장현황(25하)'!$A$2:$T$1836,14,FALSE)</f>
        <v>85572002370</v>
      </c>
      <c r="M106" s="190" t="str">
        <f>VLOOKUP(I106,'사업장현황(25하)'!$A$2:$T$1836,2,FALSE)</f>
        <v>한영식 외 1명</v>
      </c>
      <c r="N106" s="190" t="str">
        <f>VLOOKUP(I106,'사업장현황(25하)'!$A$2:$T$1836,4,FALSE)</f>
        <v>대전광역시 동구 안골로 45 (구도동)</v>
      </c>
      <c r="O106" s="196" t="str">
        <f>VLOOKUP(I106,'사업장현황(25하)'!$A$2:$T$1836,6,FALSE)</f>
        <v>042-282-2500</v>
      </c>
      <c r="P106" s="196" t="str">
        <f>VLOOKUP(I106,'사업장현황(25하)'!$A$2:$T$1836,7,FALSE)</f>
        <v>042-282-2506</v>
      </c>
      <c r="Q106" s="196" t="str">
        <f>VLOOKUP(I106,'사업장현황(25하)'!$A$2:$T$1836,8,FALSE)</f>
        <v>한영식</v>
      </c>
      <c r="R106" s="196" t="str">
        <f>VLOOKUP(I106,'사업장현황(25하)'!$A$2:$T$1836,9,FALSE)</f>
        <v>대표</v>
      </c>
      <c r="S106" s="196" t="str">
        <f>VLOOKUP(I106,'사업장현황(25하)'!$A$2:$T$1836,10,FALSE)</f>
        <v>010-3408-9008</v>
      </c>
      <c r="T106" s="190" t="str">
        <f>VLOOKUP(I106,'사업장현황(25하)'!$A$2:$T$1836,12,FALSE)</f>
        <v>gks3408@naver.com</v>
      </c>
      <c r="U106" s="219" t="str">
        <f>VLOOKUP(I106,'25하-대전160'!$J$3:$AW$1562,13,FALSE)</f>
        <v>9월 18일</v>
      </c>
      <c r="V106" s="219" t="str">
        <f>VLOOKUP(I106,'25하-대전160'!$J$3:$AW$1562,14,FALSE)</f>
        <v>배윤민</v>
      </c>
      <c r="W106" s="219" t="s">
        <v>6544</v>
      </c>
      <c r="X106" s="179" t="str">
        <f>VLOOKUP(I106,'사업장현황(25하)'!$A$2:$T$1836,11,FALSE)</f>
        <v>gks3408@naver.com</v>
      </c>
      <c r="Y106" s="219">
        <v>45891</v>
      </c>
      <c r="Z106" s="180">
        <v>200000</v>
      </c>
      <c r="AA106" s="180">
        <v>400000</v>
      </c>
      <c r="AB106" s="212"/>
      <c r="AC106" s="180">
        <f t="shared" si="4"/>
        <v>600000</v>
      </c>
      <c r="AD106" s="219">
        <v>45922</v>
      </c>
      <c r="AE106" s="180">
        <v>200000</v>
      </c>
      <c r="AF106" s="219">
        <v>45958</v>
      </c>
      <c r="AG106" s="180">
        <v>400000</v>
      </c>
      <c r="AH106" s="299">
        <f t="shared" si="3"/>
        <v>600000</v>
      </c>
      <c r="AI106" s="290"/>
      <c r="AJ106" s="185"/>
      <c r="CE106" s="187"/>
      <c r="CU106" s="188"/>
    </row>
    <row r="107" spans="1:99" s="186" customFormat="1" ht="24.95" customHeight="1">
      <c r="A107" s="196">
        <v>104</v>
      </c>
      <c r="B107" s="196"/>
      <c r="C107" s="196"/>
      <c r="D107" s="219">
        <v>45890</v>
      </c>
      <c r="E107" s="219" t="str">
        <f>HLOOKUP(WEEKDAY(D107,2),data!$A$1:$G$2,2)</f>
        <v>(목)</v>
      </c>
      <c r="F107" s="196"/>
      <c r="G107" s="196"/>
      <c r="H107" s="196"/>
      <c r="I107" s="190" t="s">
        <v>651</v>
      </c>
      <c r="J107" s="196">
        <f>VLOOKUP(I107,'25하-대전160'!$J$3:$AW$1562,2,FALSE)</f>
        <v>7</v>
      </c>
      <c r="K107" s="289">
        <f>VLOOKUP(I107,'사업장현황(25하)'!$A$2:$T$1836,13,FALSE)</f>
        <v>7760800156</v>
      </c>
      <c r="L107" s="316" t="str">
        <f>VLOOKUP(I107,'사업장현황(25하)'!$A$2:$T$1836,14,FALSE)</f>
        <v>77608001560</v>
      </c>
      <c r="M107" s="190" t="str">
        <f>VLOOKUP(I107,'사업장현황(25하)'!$A$2:$T$1836,2,FALSE)</f>
        <v>김경순 외 1명</v>
      </c>
      <c r="N107" s="190" t="str">
        <f>VLOOKUP(I107,'사업장현황(25하)'!$A$2:$T$1836,4,FALSE)</f>
        <v>대전광역시 동구 산내로1352번길 15 (낭월동)</v>
      </c>
      <c r="O107" s="196" t="str">
        <f>VLOOKUP(I107,'사업장현황(25하)'!$A$2:$T$1836,6,FALSE)</f>
        <v>042-274-1251</v>
      </c>
      <c r="P107" s="196" t="str">
        <f>VLOOKUP(I107,'사업장현황(25하)'!$A$2:$T$1836,7,FALSE)</f>
        <v>042-274-1252</v>
      </c>
      <c r="Q107" s="196" t="str">
        <f>VLOOKUP(I107,'사업장현황(25하)'!$A$2:$T$1836,8,FALSE)</f>
        <v>김경순</v>
      </c>
      <c r="R107" s="196" t="str">
        <f>VLOOKUP(I107,'사업장현황(25하)'!$A$2:$T$1836,9,FALSE)</f>
        <v>대표</v>
      </c>
      <c r="S107" s="196" t="str">
        <f>VLOOKUP(I107,'사업장현황(25하)'!$A$2:$T$1836,10,FALSE)</f>
        <v>010-5407-9727</v>
      </c>
      <c r="T107" s="190" t="str">
        <f>VLOOKUP(I107,'사업장현황(25하)'!$A$2:$T$1836,12,FALSE)</f>
        <v>pkb9727@hanmail.net</v>
      </c>
      <c r="U107" s="219" t="str">
        <f>VLOOKUP(I107,'25하-대전160'!$J$3:$AW$1562,13,FALSE)</f>
        <v>9월 18일</v>
      </c>
      <c r="V107" s="219" t="str">
        <f>VLOOKUP(I107,'25하-대전160'!$J$3:$AW$1562,14,FALSE)</f>
        <v>배윤민</v>
      </c>
      <c r="W107" s="219" t="s">
        <v>7474</v>
      </c>
      <c r="X107" s="179" t="str">
        <f>VLOOKUP(I107,'사업장현황(25하)'!$A$2:$T$1836,11,FALSE)</f>
        <v>pkb9727@hanmail.net</v>
      </c>
      <c r="Y107" s="219">
        <v>45891</v>
      </c>
      <c r="Z107" s="180">
        <v>200000</v>
      </c>
      <c r="AA107" s="180">
        <v>400000</v>
      </c>
      <c r="AB107" s="212"/>
      <c r="AC107" s="180">
        <f t="shared" si="4"/>
        <v>600000</v>
      </c>
      <c r="AD107" s="219"/>
      <c r="AE107" s="180"/>
      <c r="AF107" s="219">
        <v>45958</v>
      </c>
      <c r="AG107" s="180">
        <v>400000</v>
      </c>
      <c r="AH107" s="299">
        <f t="shared" si="3"/>
        <v>400000</v>
      </c>
      <c r="AI107" s="290"/>
      <c r="AJ107" s="185"/>
      <c r="CE107" s="187"/>
      <c r="CU107" s="188"/>
    </row>
    <row r="108" spans="1:99" s="186" customFormat="1" ht="24.95" customHeight="1">
      <c r="A108" s="196">
        <v>105</v>
      </c>
      <c r="B108" s="196"/>
      <c r="C108" s="196"/>
      <c r="D108" s="219">
        <v>45891</v>
      </c>
      <c r="E108" s="219" t="str">
        <f>HLOOKUP(WEEKDAY(D108,2),data!$A$1:$G$2,2)</f>
        <v>(금)</v>
      </c>
      <c r="F108" s="196"/>
      <c r="G108" s="196"/>
      <c r="H108" s="196"/>
      <c r="I108" s="190" t="s">
        <v>2078</v>
      </c>
      <c r="J108" s="196">
        <f>VLOOKUP(I108,'25하-대전160'!$J$3:$AW$1562,2,FALSE)</f>
        <v>11</v>
      </c>
      <c r="K108" s="289">
        <f>VLOOKUP(I108,'사업장현황(25하)'!$A$2:$T$1836,13,FALSE)</f>
        <v>6688601380</v>
      </c>
      <c r="L108" s="316" t="str">
        <f>VLOOKUP(I108,'사업장현황(25하)'!$A$2:$T$1836,14,FALSE)</f>
        <v>66886013800</v>
      </c>
      <c r="M108" s="190" t="str">
        <f>VLOOKUP(I108,'사업장현황(25하)'!$A$2:$T$1836,2,FALSE)</f>
        <v>이창순</v>
      </c>
      <c r="N108" s="190" t="str">
        <f>VLOOKUP(I108,'사업장현황(25하)'!$A$2:$T$1836,4,FALSE)</f>
        <v>대전광역시 대덕구 대덕대로 1403-1 (문평동)</v>
      </c>
      <c r="O108" s="196" t="str">
        <f>VLOOKUP(I108,'사업장현황(25하)'!$A$2:$T$1836,6,FALSE)</f>
        <v>042-933-1515</v>
      </c>
      <c r="P108" s="196" t="str">
        <f>VLOOKUP(I108,'사업장현황(25하)'!$A$2:$T$1836,7,FALSE)</f>
        <v>042-934-7988</v>
      </c>
      <c r="Q108" s="196" t="str">
        <f>VLOOKUP(I108,'사업장현황(25하)'!$A$2:$T$1836,8,FALSE)</f>
        <v>조중훈</v>
      </c>
      <c r="R108" s="196" t="str">
        <f>VLOOKUP(I108,'사업장현황(25하)'!$A$2:$T$1836,9,FALSE)</f>
        <v>관리부장</v>
      </c>
      <c r="S108" s="196" t="str">
        <f>VLOOKUP(I108,'사업장현황(25하)'!$A$2:$T$1836,10,FALSE)</f>
        <v>010-6404-5608</v>
      </c>
      <c r="T108" s="190" t="str">
        <f>VLOOKUP(I108,'사업장현황(25하)'!$A$2:$T$1836,12,FALSE)</f>
        <v>sttj1001@naver.com</v>
      </c>
      <c r="U108" s="219" t="str">
        <f>VLOOKUP(I108,'25하-대전160'!$J$3:$AW$1562,13,FALSE)</f>
        <v>9월 18일</v>
      </c>
      <c r="V108" s="219" t="str">
        <f>VLOOKUP(I108,'25하-대전160'!$J$3:$AW$1562,14,FALSE)</f>
        <v>배윤민</v>
      </c>
      <c r="W108" s="219" t="s">
        <v>6868</v>
      </c>
      <c r="X108" s="179" t="str">
        <f>VLOOKUP(I108,'사업장현황(25하)'!$A$2:$T$1836,11,FALSE)</f>
        <v>sttj1001@naver.com</v>
      </c>
      <c r="Y108" s="219">
        <v>45894</v>
      </c>
      <c r="Z108" s="180">
        <v>200000</v>
      </c>
      <c r="AA108" s="180">
        <v>400000</v>
      </c>
      <c r="AB108" s="212"/>
      <c r="AC108" s="180">
        <f t="shared" si="4"/>
        <v>600000</v>
      </c>
      <c r="AD108" s="219">
        <v>45897</v>
      </c>
      <c r="AE108" s="180">
        <v>200000</v>
      </c>
      <c r="AF108" s="219">
        <v>45958</v>
      </c>
      <c r="AG108" s="180">
        <v>400000</v>
      </c>
      <c r="AH108" s="299">
        <f t="shared" si="3"/>
        <v>600000</v>
      </c>
      <c r="AI108" s="290"/>
      <c r="AJ108" s="185"/>
    </row>
    <row r="109" spans="1:99" s="186" customFormat="1" ht="24.95" customHeight="1">
      <c r="A109" s="196">
        <v>106</v>
      </c>
      <c r="B109" s="196"/>
      <c r="C109" s="196"/>
      <c r="D109" s="219">
        <v>45891</v>
      </c>
      <c r="E109" s="219" t="str">
        <f>HLOOKUP(WEEKDAY(D109,2),data!$A$1:$G$2,2)</f>
        <v>(금)</v>
      </c>
      <c r="F109" s="196"/>
      <c r="G109" s="196"/>
      <c r="H109" s="196"/>
      <c r="I109" s="190" t="s">
        <v>1525</v>
      </c>
      <c r="J109" s="196">
        <f>VLOOKUP(I109,'25하-대전160'!$J$3:$AW$1562,2,FALSE)</f>
        <v>10</v>
      </c>
      <c r="K109" s="289">
        <f>VLOOKUP(I109,'사업장현황(25하)'!$A$2:$T$1836,13,FALSE)</f>
        <v>3063174189</v>
      </c>
      <c r="L109" s="316" t="str">
        <f>VLOOKUP(I109,'사업장현황(25하)'!$A$2:$T$1836,14,FALSE)</f>
        <v>30631741890</v>
      </c>
      <c r="M109" s="190" t="str">
        <f>VLOOKUP(I109,'사업장현황(25하)'!$A$2:$T$1836,2,FALSE)</f>
        <v>김진호</v>
      </c>
      <c r="N109" s="190" t="str">
        <f>VLOOKUP(I109,'사업장현황(25하)'!$A$2:$T$1836,4,FALSE)</f>
        <v>대전광역시 대덕구 신탄진로 542 (상서동)</v>
      </c>
      <c r="O109" s="196" t="str">
        <f>VLOOKUP(I109,'사업장현황(25하)'!$A$2:$T$1836,6,FALSE)</f>
        <v>042-932-4477</v>
      </c>
      <c r="P109" s="196" t="str">
        <f>VLOOKUP(I109,'사업장현황(25하)'!$A$2:$T$1836,7,FALSE)</f>
        <v>042-936-4477</v>
      </c>
      <c r="Q109" s="196" t="str">
        <f>VLOOKUP(I109,'사업장현황(25하)'!$A$2:$T$1836,8,FALSE)</f>
        <v>김진호</v>
      </c>
      <c r="R109" s="196" t="str">
        <f>VLOOKUP(I109,'사업장현황(25하)'!$A$2:$T$1836,9,FALSE)</f>
        <v>대표</v>
      </c>
      <c r="S109" s="196" t="str">
        <f>VLOOKUP(I109,'사업장현황(25하)'!$A$2:$T$1836,10,FALSE)</f>
        <v>010-5406-6517</v>
      </c>
      <c r="T109" s="190" t="str">
        <f>VLOOKUP(I109,'사업장현황(25하)'!$A$2:$T$1836,12,FALSE)</f>
        <v>khk4477@hanmail.net</v>
      </c>
      <c r="U109" s="219" t="str">
        <f>VLOOKUP(I109,'25하-대전160'!$J$3:$AW$1562,13,FALSE)</f>
        <v>9월 18일</v>
      </c>
      <c r="V109" s="219" t="str">
        <f>VLOOKUP(I109,'25하-대전160'!$J$3:$AW$1562,14,FALSE)</f>
        <v>배윤민</v>
      </c>
      <c r="W109" s="219" t="s">
        <v>7260</v>
      </c>
      <c r="X109" s="179" t="str">
        <f>VLOOKUP(I109,'사업장현황(25하)'!$A$2:$T$1836,11,FALSE)</f>
        <v>khk4477@hanmail.net</v>
      </c>
      <c r="Y109" s="219">
        <v>45894</v>
      </c>
      <c r="Z109" s="180">
        <v>200000</v>
      </c>
      <c r="AA109" s="180">
        <v>400000</v>
      </c>
      <c r="AB109" s="212"/>
      <c r="AC109" s="180">
        <f t="shared" si="4"/>
        <v>600000</v>
      </c>
      <c r="AD109" s="219">
        <v>46006</v>
      </c>
      <c r="AE109" s="180">
        <v>200000</v>
      </c>
      <c r="AF109" s="219">
        <v>45958</v>
      </c>
      <c r="AG109" s="180">
        <v>400000</v>
      </c>
      <c r="AH109" s="299">
        <f t="shared" si="3"/>
        <v>600000</v>
      </c>
      <c r="AI109" s="156"/>
      <c r="AJ109" s="185"/>
    </row>
    <row r="110" spans="1:99" s="186" customFormat="1" ht="24.95" customHeight="1">
      <c r="A110" s="196">
        <v>107</v>
      </c>
      <c r="B110" s="196"/>
      <c r="C110" s="196"/>
      <c r="D110" s="219">
        <v>45891</v>
      </c>
      <c r="E110" s="219" t="str">
        <f>HLOOKUP(WEEKDAY(D110,2),data!$A$1:$G$2,2)</f>
        <v>(금)</v>
      </c>
      <c r="F110" s="196"/>
      <c r="G110" s="196"/>
      <c r="H110" s="196"/>
      <c r="I110" s="190" t="s">
        <v>908</v>
      </c>
      <c r="J110" s="196">
        <f>VLOOKUP(I110,'25하-대전160'!$J$3:$AW$1562,2,FALSE)</f>
        <v>5</v>
      </c>
      <c r="K110" s="289">
        <f>VLOOKUP(I110,'사업장현황(25하)'!$A$2:$T$1836,13,FALSE)</f>
        <v>3148632706</v>
      </c>
      <c r="L110" s="316" t="str">
        <f>VLOOKUP(I110,'사업장현황(25하)'!$A$2:$T$1836,14,FALSE)</f>
        <v>31486327060</v>
      </c>
      <c r="M110" s="190" t="str">
        <f>VLOOKUP(I110,'사업장현황(25하)'!$A$2:$T$1836,2,FALSE)</f>
        <v>박종안</v>
      </c>
      <c r="N110" s="190" t="str">
        <f>VLOOKUP(I110,'사업장현황(25하)'!$A$2:$T$1836,4,FALSE)</f>
        <v>대전광역시 대덕구 상서당1길 22-4 (상서동)</v>
      </c>
      <c r="O110" s="196" t="str">
        <f>VLOOKUP(I110,'사업장현황(25하)'!$A$2:$T$1836,6,FALSE)</f>
        <v>042-535-1096</v>
      </c>
      <c r="P110" s="196" t="str">
        <f>VLOOKUP(I110,'사업장현황(25하)'!$A$2:$T$1836,7,FALSE)</f>
        <v>042-273-1007</v>
      </c>
      <c r="Q110" s="196" t="str">
        <f>VLOOKUP(I110,'사업장현황(25하)'!$A$2:$T$1836,8,FALSE)</f>
        <v>김재봉</v>
      </c>
      <c r="R110" s="196" t="str">
        <f>VLOOKUP(I110,'사업장현황(25하)'!$A$2:$T$1836,9,FALSE)</f>
        <v>상무</v>
      </c>
      <c r="S110" s="196" t="str">
        <f>VLOOKUP(I110,'사업장현황(25하)'!$A$2:$T$1836,10,FALSE)</f>
        <v>010-3805-2840</v>
      </c>
      <c r="T110" s="190" t="str">
        <f>VLOOKUP(I110,'사업장현황(25하)'!$A$2:$T$1836,12,FALSE)</f>
        <v>handolmotors@gmail.com</v>
      </c>
      <c r="U110" s="219" t="str">
        <f>VLOOKUP(I110,'25하-대전160'!$J$3:$AW$1562,13,FALSE)</f>
        <v>9월 18일</v>
      </c>
      <c r="V110" s="219" t="str">
        <f>VLOOKUP(I110,'25하-대전160'!$J$3:$AW$1562,14,FALSE)</f>
        <v>배윤민</v>
      </c>
      <c r="W110" s="219" t="s">
        <v>7456</v>
      </c>
      <c r="X110" s="179" t="str">
        <f>VLOOKUP(I110,'사업장현황(25하)'!$A$2:$T$1836,11,FALSE)</f>
        <v>HANDOL@hometax.go.kr</v>
      </c>
      <c r="Y110" s="219">
        <v>45894</v>
      </c>
      <c r="Z110" s="180">
        <v>200000</v>
      </c>
      <c r="AA110" s="180">
        <v>400000</v>
      </c>
      <c r="AB110" s="212"/>
      <c r="AC110" s="180">
        <f t="shared" si="4"/>
        <v>600000</v>
      </c>
      <c r="AD110" s="219">
        <v>45930</v>
      </c>
      <c r="AE110" s="180">
        <v>200000</v>
      </c>
      <c r="AF110" s="219">
        <v>45958</v>
      </c>
      <c r="AG110" s="180">
        <v>400000</v>
      </c>
      <c r="AH110" s="299">
        <f t="shared" si="3"/>
        <v>600000</v>
      </c>
      <c r="AI110" s="290"/>
      <c r="AJ110" s="185"/>
      <c r="CE110" s="187"/>
      <c r="CU110" s="188"/>
    </row>
    <row r="111" spans="1:99" s="186" customFormat="1" ht="24.95" customHeight="1">
      <c r="A111" s="196">
        <v>108</v>
      </c>
      <c r="B111" s="196"/>
      <c r="C111" s="196"/>
      <c r="D111" s="219">
        <v>45894</v>
      </c>
      <c r="E111" s="219" t="str">
        <f>HLOOKUP(WEEKDAY(D111,2),data!$A$1:$G$2,2)</f>
        <v>(월)</v>
      </c>
      <c r="F111" s="196"/>
      <c r="G111" s="196"/>
      <c r="H111" s="196"/>
      <c r="I111" s="190" t="s">
        <v>3310</v>
      </c>
      <c r="J111" s="196">
        <f>VLOOKUP(I111,'25하-대전160'!$J$3:$AW$1562,2,FALSE)</f>
        <v>3</v>
      </c>
      <c r="K111" s="289">
        <f>VLOOKUP(I111,'사업장현황(25하)'!$A$2:$T$1836,13,FALSE)</f>
        <v>6158616569</v>
      </c>
      <c r="L111" s="316" t="str">
        <f>VLOOKUP(I111,'사업장현황(25하)'!$A$2:$T$1836,14,FALSE)</f>
        <v>91920267621</v>
      </c>
      <c r="M111" s="190" t="str">
        <f>VLOOKUP(I111,'사업장현황(25하)'!$A$2:$T$1836,2,FALSE)</f>
        <v>최우</v>
      </c>
      <c r="N111" s="190" t="str">
        <f>VLOOKUP(I111,'사업장현황(25하)'!$A$2:$T$1836,4,FALSE)</f>
        <v>세종특별자치시 전의면 동신길 144 (신정리)</v>
      </c>
      <c r="O111" s="196" t="str">
        <f>VLOOKUP(I111,'사업장현황(25하)'!$A$2:$T$1836,6,FALSE)</f>
        <v>044-865-5937</v>
      </c>
      <c r="P111" s="196" t="str">
        <f>VLOOKUP(I111,'사업장현황(25하)'!$A$2:$T$1836,7,FALSE)</f>
        <v>044-865-5938</v>
      </c>
      <c r="Q111" s="196" t="str">
        <f>VLOOKUP(I111,'사업장현황(25하)'!$A$2:$T$1836,8,FALSE)</f>
        <v>홍다영</v>
      </c>
      <c r="R111" s="196" t="str">
        <f>VLOOKUP(I111,'사업장현황(25하)'!$A$2:$T$1836,9,FALSE)</f>
        <v>사원</v>
      </c>
      <c r="S111" s="196" t="str">
        <f>VLOOKUP(I111,'사업장현황(25하)'!$A$2:$T$1836,10,FALSE)</f>
        <v>010-9953-6065</v>
      </c>
      <c r="T111" s="190" t="str">
        <f>VLOOKUP(I111,'사업장현황(25하)'!$A$2:$T$1836,12,FALSE)</f>
        <v>meng3249@naver.com</v>
      </c>
      <c r="U111" s="219">
        <f>VLOOKUP(I111,'25하-대전160'!$J$3:$AW$1562,13,FALSE)</f>
        <v>45918</v>
      </c>
      <c r="V111" s="219" t="str">
        <f>VLOOKUP(I111,'25하-대전160'!$J$3:$AW$1562,14,FALSE)</f>
        <v>이주형</v>
      </c>
      <c r="W111" s="219" t="s">
        <v>6877</v>
      </c>
      <c r="X111" s="179" t="str">
        <f>VLOOKUP(I111,'사업장현황(25하)'!$A$2:$T$1836,11,FALSE)</f>
        <v>meng3249@naver.com</v>
      </c>
      <c r="Y111" s="219" t="s">
        <v>3811</v>
      </c>
      <c r="Z111" s="180">
        <v>0</v>
      </c>
      <c r="AA111" s="180">
        <v>400000</v>
      </c>
      <c r="AB111" s="212"/>
      <c r="AC111" s="180">
        <f t="shared" si="4"/>
        <v>400000</v>
      </c>
      <c r="AD111" s="219"/>
      <c r="AE111" s="180"/>
      <c r="AF111" s="219">
        <v>45958</v>
      </c>
      <c r="AG111" s="180">
        <v>400000</v>
      </c>
      <c r="AH111" s="299">
        <f t="shared" si="3"/>
        <v>400000</v>
      </c>
      <c r="AI111" s="290"/>
      <c r="AJ111" s="185"/>
      <c r="CE111" s="187"/>
      <c r="CU111" s="188"/>
    </row>
    <row r="112" spans="1:99" s="186" customFormat="1" ht="24.95" customHeight="1">
      <c r="A112" s="196">
        <v>109</v>
      </c>
      <c r="B112" s="196"/>
      <c r="C112" s="196"/>
      <c r="D112" s="219">
        <v>45894</v>
      </c>
      <c r="E112" s="219" t="str">
        <f>HLOOKUP(WEEKDAY(D112,2),data!$A$1:$G$2,2)</f>
        <v>(월)</v>
      </c>
      <c r="F112" s="196"/>
      <c r="G112" s="196"/>
      <c r="H112" s="196"/>
      <c r="I112" s="234" t="s">
        <v>1752</v>
      </c>
      <c r="J112" s="196">
        <f>VLOOKUP(I112,'25하-대전160'!$J$3:$AW$1562,2,FALSE)</f>
        <v>16</v>
      </c>
      <c r="K112" s="289">
        <f>VLOOKUP(I112,'사업장현황(25하)'!$A$2:$T$1836,13,FALSE)</f>
        <v>3148605849</v>
      </c>
      <c r="L112" s="316" t="str">
        <f>VLOOKUP(I112,'사업장현황(25하)'!$A$2:$T$1836,14,FALSE)</f>
        <v>31486058490</v>
      </c>
      <c r="M112" s="190" t="str">
        <f>VLOOKUP(I112,'사업장현황(25하)'!$A$2:$T$1836,2,FALSE)</f>
        <v>안경호, 최한석</v>
      </c>
      <c r="N112" s="190" t="str">
        <f>VLOOKUP(I112,'사업장현황(25하)'!$A$2:$T$1836,4,FALSE)</f>
        <v>대전광역시 서구 계룡로232번길 149 (월평동)</v>
      </c>
      <c r="O112" s="196" t="str">
        <f>VLOOKUP(I112,'사업장현황(25하)'!$A$2:$T$1836,6,FALSE)</f>
        <v>042-528-1800</v>
      </c>
      <c r="P112" s="196" t="str">
        <f>VLOOKUP(I112,'사업장현황(25하)'!$A$2:$T$1836,7,FALSE)</f>
        <v>042-528-1833</v>
      </c>
      <c r="Q112" s="196" t="str">
        <f>VLOOKUP(I112,'사업장현황(25하)'!$A$2:$T$1836,8,FALSE)</f>
        <v>임재세</v>
      </c>
      <c r="R112" s="196" t="str">
        <f>VLOOKUP(I112,'사업장현황(25하)'!$A$2:$T$1836,9,FALSE)</f>
        <v>관리부장</v>
      </c>
      <c r="S112" s="196" t="str">
        <f>VLOOKUP(I112,'사업장현황(25하)'!$A$2:$T$1836,10,FALSE)</f>
        <v>010-2125-3321</v>
      </c>
      <c r="T112" s="190" t="str">
        <f>VLOOKUP(I112,'사업장현황(25하)'!$A$2:$T$1836,12,FALSE)</f>
        <v>hsy05849@gmail.com</v>
      </c>
      <c r="U112" s="219" t="str">
        <f>VLOOKUP(I112,'25하-대전160'!$J$3:$AW$1562,13,FALSE)</f>
        <v>9월 23일</v>
      </c>
      <c r="V112" s="219" t="str">
        <f>VLOOKUP(I112,'25하-대전160'!$J$3:$AW$1562,14,FALSE)</f>
        <v>배윤민</v>
      </c>
      <c r="W112" s="219" t="s">
        <v>6364</v>
      </c>
      <c r="X112" s="179" t="str">
        <f>VLOOKUP(I112,'사업장현황(25하)'!$A$2:$T$1836,11,FALSE)</f>
        <v>hsy05849@gmail.com</v>
      </c>
      <c r="Y112" s="219">
        <v>45895</v>
      </c>
      <c r="Z112" s="180">
        <v>200000</v>
      </c>
      <c r="AA112" s="180">
        <v>400000</v>
      </c>
      <c r="AB112" s="212"/>
      <c r="AC112" s="180">
        <f t="shared" si="4"/>
        <v>600000</v>
      </c>
      <c r="AD112" s="219">
        <v>45926</v>
      </c>
      <c r="AE112" s="180">
        <v>200000</v>
      </c>
      <c r="AF112" s="219">
        <v>45958</v>
      </c>
      <c r="AG112" s="180">
        <v>400000</v>
      </c>
      <c r="AH112" s="299">
        <f t="shared" si="3"/>
        <v>600000</v>
      </c>
      <c r="AI112" s="290"/>
      <c r="AJ112" s="185"/>
      <c r="CE112" s="187"/>
      <c r="CU112" s="188"/>
    </row>
    <row r="113" spans="1:99" s="158" customFormat="1" ht="24.95" customHeight="1">
      <c r="A113" s="196">
        <v>110</v>
      </c>
      <c r="B113" s="196"/>
      <c r="C113" s="196"/>
      <c r="D113" s="219">
        <v>45894</v>
      </c>
      <c r="E113" s="219" t="str">
        <f>HLOOKUP(WEEKDAY(D113,2),data!$A$1:$G$2,2)</f>
        <v>(월)</v>
      </c>
      <c r="F113" s="196"/>
      <c r="G113" s="196"/>
      <c r="H113" s="196"/>
      <c r="I113" s="190" t="s">
        <v>1796</v>
      </c>
      <c r="J113" s="196">
        <f>VLOOKUP(I113,'25하-대전160'!$J$3:$AW$1562,2,FALSE)</f>
        <v>37</v>
      </c>
      <c r="K113" s="289">
        <f>VLOOKUP(I113,'사업장현황(25하)'!$A$2:$T$1836,13,FALSE)</f>
        <v>3148100193</v>
      </c>
      <c r="L113" s="316" t="str">
        <f>VLOOKUP(I113,'사업장현황(25하)'!$A$2:$T$1836,14,FALSE)</f>
        <v>31481001930</v>
      </c>
      <c r="M113" s="190" t="str">
        <f>VLOOKUP(I113,'사업장현황(25하)'!$A$2:$T$1836,2,FALSE)</f>
        <v>장정민</v>
      </c>
      <c r="N113" s="190" t="str">
        <f>VLOOKUP(I113,'사업장현황(25하)'!$A$2:$T$1836,4,FALSE)</f>
        <v>대전광역시 서구 계룡로 510 (탄방동)</v>
      </c>
      <c r="O113" s="196" t="str">
        <f>VLOOKUP(I113,'사업장현황(25하)'!$A$2:$T$1836,6,FALSE)</f>
        <v>042-523-0033</v>
      </c>
      <c r="P113" s="196" t="str">
        <f>VLOOKUP(I113,'사업장현황(25하)'!$A$2:$T$1836,7,FALSE)</f>
        <v>042-527-7611</v>
      </c>
      <c r="Q113" s="196" t="str">
        <f>VLOOKUP(I113,'사업장현황(25하)'!$A$2:$T$1836,8,FALSE)</f>
        <v>이종대</v>
      </c>
      <c r="R113" s="196" t="str">
        <f>VLOOKUP(I113,'사업장현황(25하)'!$A$2:$T$1836,9,FALSE)</f>
        <v>부장</v>
      </c>
      <c r="S113" s="196" t="str">
        <f>VLOOKUP(I113,'사업장현황(25하)'!$A$2:$T$1836,10,FALSE)</f>
        <v>010-3591-3291</v>
      </c>
      <c r="T113" s="190" t="str">
        <f>VLOOKUP(I113,'사업장현황(25하)'!$A$2:$T$1836,12,FALSE)</f>
        <v>ys001965@naver.com</v>
      </c>
      <c r="U113" s="219" t="str">
        <f>VLOOKUP(I113,'25하-대전160'!$J$3:$AW$1562,13,FALSE)</f>
        <v>9월 23일</v>
      </c>
      <c r="V113" s="219" t="str">
        <f>VLOOKUP(I113,'25하-대전160'!$J$3:$AW$1562,14,FALSE)</f>
        <v>배윤민</v>
      </c>
      <c r="W113" s="219" t="s">
        <v>4908</v>
      </c>
      <c r="X113" s="179" t="str">
        <f>VLOOKUP(I113,'사업장현황(25하)'!$A$2:$T$1836,11,FALSE)</f>
        <v>ys0033@hometax.go.kr</v>
      </c>
      <c r="Y113" s="219">
        <v>45895</v>
      </c>
      <c r="Z113" s="180">
        <v>350000</v>
      </c>
      <c r="AA113" s="180">
        <v>400000</v>
      </c>
      <c r="AB113" s="212"/>
      <c r="AC113" s="180">
        <f t="shared" si="4"/>
        <v>750000</v>
      </c>
      <c r="AD113" s="219">
        <v>45929</v>
      </c>
      <c r="AE113" s="180">
        <v>350000</v>
      </c>
      <c r="AF113" s="219">
        <v>45958</v>
      </c>
      <c r="AG113" s="180">
        <v>400000</v>
      </c>
      <c r="AH113" s="299">
        <f t="shared" si="3"/>
        <v>750000</v>
      </c>
      <c r="AI113" s="290"/>
      <c r="AJ113" s="157"/>
    </row>
    <row r="114" spans="1:99" s="158" customFormat="1" ht="24.95" customHeight="1">
      <c r="A114" s="196">
        <v>111</v>
      </c>
      <c r="B114" s="196"/>
      <c r="C114" s="196"/>
      <c r="D114" s="219">
        <v>45894</v>
      </c>
      <c r="E114" s="219" t="str">
        <f>HLOOKUP(WEEKDAY(D114,2),data!$A$1:$G$2,2)</f>
        <v>(월)</v>
      </c>
      <c r="F114" s="196"/>
      <c r="G114" s="196"/>
      <c r="H114" s="196"/>
      <c r="I114" s="172" t="s">
        <v>1502</v>
      </c>
      <c r="J114" s="196">
        <f>VLOOKUP(I114,'25하-대전160'!$J$3:$AW$1562,2,FALSE)</f>
        <v>13</v>
      </c>
      <c r="K114" s="289">
        <f>VLOOKUP(I114,'사업장현황(25하)'!$A$2:$T$1836,13,FALSE)</f>
        <v>3142222133</v>
      </c>
      <c r="L114" s="316" t="str">
        <f>VLOOKUP(I114,'사업장현황(25하)'!$A$2:$T$1836,14,FALSE)</f>
        <v>31422221330</v>
      </c>
      <c r="M114" s="190" t="str">
        <f>VLOOKUP(I114,'사업장현황(25하)'!$A$2:$T$1836,2,FALSE)</f>
        <v>강명근</v>
      </c>
      <c r="N114" s="190" t="str">
        <f>VLOOKUP(I114,'사업장현황(25하)'!$A$2:$T$1836,4,FALSE)</f>
        <v>대전광역시 유성구 학하북로 65 (학하동)</v>
      </c>
      <c r="O114" s="196" t="str">
        <f>VLOOKUP(I114,'사업장현황(25하)'!$A$2:$T$1836,6,FALSE)</f>
        <v>042-826-8572</v>
      </c>
      <c r="P114" s="196" t="str">
        <f>VLOOKUP(I114,'사업장현황(25하)'!$A$2:$T$1836,7,FALSE)</f>
        <v>042-826-8574</v>
      </c>
      <c r="Q114" s="196" t="str">
        <f>VLOOKUP(I114,'사업장현황(25하)'!$A$2:$T$1836,8,FALSE)</f>
        <v>강명근</v>
      </c>
      <c r="R114" s="196" t="str">
        <f>VLOOKUP(I114,'사업장현황(25하)'!$A$2:$T$1836,9,FALSE)</f>
        <v>대표</v>
      </c>
      <c r="S114" s="196" t="str">
        <f>VLOOKUP(I114,'사업장현황(25하)'!$A$2:$T$1836,10,FALSE)</f>
        <v>010-5401-4376</v>
      </c>
      <c r="T114" s="190" t="str">
        <f>VLOOKUP(I114,'사업장현황(25하)'!$A$2:$T$1836,12,FALSE)</f>
        <v>myungw2020@naver.vcom</v>
      </c>
      <c r="U114" s="219" t="str">
        <f>VLOOKUP(I114,'25하-대전160'!$J$3:$AW$1562,13,FALSE)</f>
        <v>9월 23일</v>
      </c>
      <c r="V114" s="219" t="str">
        <f>VLOOKUP(I114,'25하-대전160'!$J$3:$AW$1562,14,FALSE)</f>
        <v>배윤민</v>
      </c>
      <c r="W114" s="219" t="s">
        <v>5967</v>
      </c>
      <c r="X114" s="179" t="str">
        <f>VLOOKUP(I114,'사업장현황(25하)'!$A$2:$T$1836,11,FALSE)</f>
        <v>myungw2020@naver.vcom</v>
      </c>
      <c r="Y114" s="219">
        <v>45895</v>
      </c>
      <c r="Z114" s="180">
        <v>200000</v>
      </c>
      <c r="AA114" s="180">
        <v>400000</v>
      </c>
      <c r="AB114" s="212"/>
      <c r="AC114" s="180">
        <f t="shared" si="4"/>
        <v>600000</v>
      </c>
      <c r="AD114" s="219"/>
      <c r="AE114" s="180"/>
      <c r="AF114" s="219">
        <v>45958</v>
      </c>
      <c r="AG114" s="180">
        <v>400000</v>
      </c>
      <c r="AH114" s="299">
        <f t="shared" si="3"/>
        <v>400000</v>
      </c>
      <c r="AI114" s="290"/>
      <c r="AJ114" s="157"/>
    </row>
    <row r="115" spans="1:99" s="186" customFormat="1" ht="24.95" customHeight="1">
      <c r="A115" s="196">
        <v>112</v>
      </c>
      <c r="B115" s="196"/>
      <c r="C115" s="196"/>
      <c r="D115" s="219">
        <v>45894</v>
      </c>
      <c r="E115" s="219" t="str">
        <f>HLOOKUP(WEEKDAY(D115,2),data!$A$1:$G$2,2)</f>
        <v>(월)</v>
      </c>
      <c r="F115" s="196"/>
      <c r="G115" s="196"/>
      <c r="H115" s="196"/>
      <c r="I115" s="172" t="s">
        <v>3297</v>
      </c>
      <c r="J115" s="196">
        <f>VLOOKUP(I115,'25하-대전160'!$J$3:$AW$1562,2,FALSE)</f>
        <v>7</v>
      </c>
      <c r="K115" s="289">
        <f>VLOOKUP(I115,'사업장현황(25하)'!$A$2:$T$1836,13,FALSE)</f>
        <v>3188102999</v>
      </c>
      <c r="L115" s="316" t="str">
        <f>VLOOKUP(I115,'사업장현황(25하)'!$A$2:$T$1836,14,FALSE)</f>
        <v>31881029990</v>
      </c>
      <c r="M115" s="190" t="str">
        <f>VLOOKUP(I115,'사업장현황(25하)'!$A$2:$T$1836,2,FALSE)</f>
        <v>백연옥</v>
      </c>
      <c r="N115" s="190" t="str">
        <f>VLOOKUP(I115,'사업장현황(25하)'!$A$2:$T$1836,4,FALSE)</f>
        <v>대전광역시 유성구 원계산로 238-33 (계산동)</v>
      </c>
      <c r="O115" s="196" t="str">
        <f>VLOOKUP(I115,'사업장현황(25하)'!$A$2:$T$1836,6,FALSE)</f>
        <v>042-867-7400</v>
      </c>
      <c r="P115" s="196" t="str">
        <f>VLOOKUP(I115,'사업장현황(25하)'!$A$2:$T$1836,7,FALSE)</f>
        <v>042-867-7500</v>
      </c>
      <c r="Q115" s="196" t="str">
        <f>VLOOKUP(I115,'사업장현황(25하)'!$A$2:$T$1836,8,FALSE)</f>
        <v>백연옥</v>
      </c>
      <c r="R115" s="196" t="str">
        <f>VLOOKUP(I115,'사업장현황(25하)'!$A$2:$T$1836,9,FALSE)</f>
        <v>대표</v>
      </c>
      <c r="S115" s="196" t="str">
        <f>VLOOKUP(I115,'사업장현황(25하)'!$A$2:$T$1836,10,FALSE)</f>
        <v>010-5455-7790</v>
      </c>
      <c r="T115" s="190" t="str">
        <f>VLOOKUP(I115,'사업장현황(25하)'!$A$2:$T$1836,12,FALSE)</f>
        <v>citrine4@naver.com</v>
      </c>
      <c r="U115" s="219" t="str">
        <f>VLOOKUP(I115,'25하-대전160'!$J$3:$AW$1562,13,FALSE)</f>
        <v>9월 23일</v>
      </c>
      <c r="V115" s="219" t="str">
        <f>VLOOKUP(I115,'25하-대전160'!$J$3:$AW$1562,14,FALSE)</f>
        <v>배윤민</v>
      </c>
      <c r="W115" s="219" t="s">
        <v>6664</v>
      </c>
      <c r="X115" s="179" t="str">
        <f>VLOOKUP(I115,'사업장현황(25하)'!$A$2:$T$1836,11,FALSE)</f>
        <v>dalo7400@hometax.go.kr</v>
      </c>
      <c r="Y115" s="219">
        <v>45895</v>
      </c>
      <c r="Z115" s="180">
        <v>200000</v>
      </c>
      <c r="AA115" s="180">
        <v>400000</v>
      </c>
      <c r="AB115" s="212"/>
      <c r="AC115" s="180">
        <f t="shared" si="4"/>
        <v>600000</v>
      </c>
      <c r="AD115" s="219">
        <v>45926</v>
      </c>
      <c r="AE115" s="180">
        <v>200000</v>
      </c>
      <c r="AF115" s="219">
        <v>45958</v>
      </c>
      <c r="AG115" s="180">
        <v>400000</v>
      </c>
      <c r="AH115" s="299">
        <f t="shared" si="3"/>
        <v>600000</v>
      </c>
      <c r="AI115" s="290"/>
      <c r="AJ115" s="185"/>
    </row>
    <row r="116" spans="1:99" s="186" customFormat="1" ht="24.95" customHeight="1">
      <c r="A116" s="196">
        <v>113</v>
      </c>
      <c r="B116" s="196"/>
      <c r="C116" s="196"/>
      <c r="D116" s="219">
        <v>45895</v>
      </c>
      <c r="E116" s="219" t="str">
        <f>HLOOKUP(WEEKDAY(D116,2),data!$A$1:$G$2,2)</f>
        <v>(화)</v>
      </c>
      <c r="F116" s="196"/>
      <c r="G116" s="196"/>
      <c r="H116" s="196"/>
      <c r="I116" s="190" t="s">
        <v>7621</v>
      </c>
      <c r="J116" s="196">
        <f>VLOOKUP(I116,'25하-대전160'!$J$3:$AW$1562,2,FALSE)</f>
        <v>5</v>
      </c>
      <c r="K116" s="289" t="str">
        <f>VLOOKUP(I116,'사업장현황(25하)'!$A$2:$T$1836,13,FALSE)</f>
        <v>825-88-02399</v>
      </c>
      <c r="L116" s="316">
        <f>VLOOKUP(I116,'사업장현황(25하)'!$A$2:$T$1836,14,FALSE)</f>
        <v>82588023990</v>
      </c>
      <c r="M116" s="190" t="str">
        <f>VLOOKUP(I116,'사업장현황(25하)'!$A$2:$T$1836,2,FALSE)</f>
        <v>이희철</v>
      </c>
      <c r="N116" s="190" t="str">
        <f>VLOOKUP(I116,'사업장현황(25하)'!$A$2:$T$1836,4,FALSE)</f>
        <v>충청남도 금산군 금산읍 인삼로 216 (신대리, 조은자동차서비스)</v>
      </c>
      <c r="O116" s="196" t="str">
        <f>VLOOKUP(I116,'사업장현황(25하)'!$A$2:$T$1836,6,FALSE)</f>
        <v>041-751-7600</v>
      </c>
      <c r="P116" s="196" t="str">
        <f>VLOOKUP(I116,'사업장현황(25하)'!$A$2:$T$1836,7,FALSE)</f>
        <v>041-751-2494</v>
      </c>
      <c r="Q116" s="196" t="str">
        <f>VLOOKUP(I116,'사업장현황(25하)'!$A$2:$T$1836,8,FALSE)</f>
        <v>이희철</v>
      </c>
      <c r="R116" s="196" t="str">
        <f>VLOOKUP(I116,'사업장현황(25하)'!$A$2:$T$1836,9,FALSE)</f>
        <v>대표</v>
      </c>
      <c r="S116" s="196" t="str">
        <f>VLOOKUP(I116,'사업장현황(25하)'!$A$2:$T$1836,10,FALSE)</f>
        <v>010-9286-6932</v>
      </c>
      <c r="T116" s="190" t="str">
        <f>VLOOKUP(I116,'사업장현황(25하)'!$A$2:$T$1836,12,FALSE)</f>
        <v>yeynav@naver.com</v>
      </c>
      <c r="U116" s="219">
        <f>VLOOKUP(I116,'25하-대전160'!$J$3:$AW$1562,13,FALSE)</f>
        <v>45924</v>
      </c>
      <c r="V116" s="219" t="str">
        <f>VLOOKUP(I116,'25하-대전160'!$J$3:$AW$1562,14,FALSE)</f>
        <v>이주형</v>
      </c>
      <c r="W116" s="219" t="s">
        <v>5430</v>
      </c>
      <c r="X116" s="179" t="str">
        <f>VLOOKUP(I116,'사업장현황(25하)'!$A$2:$T$1836,11,FALSE)</f>
        <v>yeynav@naver.com</v>
      </c>
      <c r="Y116" s="219">
        <v>45896</v>
      </c>
      <c r="Z116" s="180">
        <v>250000</v>
      </c>
      <c r="AA116" s="180">
        <v>400000</v>
      </c>
      <c r="AB116" s="212"/>
      <c r="AC116" s="180">
        <f t="shared" si="4"/>
        <v>650000</v>
      </c>
      <c r="AD116" s="219">
        <v>45908</v>
      </c>
      <c r="AE116" s="180">
        <v>250000</v>
      </c>
      <c r="AF116" s="219">
        <v>45958</v>
      </c>
      <c r="AG116" s="180">
        <v>400000</v>
      </c>
      <c r="AH116" s="299">
        <f t="shared" si="3"/>
        <v>650000</v>
      </c>
      <c r="AI116" s="290"/>
      <c r="AJ116" s="185"/>
    </row>
    <row r="117" spans="1:99" s="186" customFormat="1" ht="24.95" customHeight="1">
      <c r="A117" s="196">
        <v>114</v>
      </c>
      <c r="B117" s="196"/>
      <c r="C117" s="196"/>
      <c r="D117" s="219">
        <v>45896</v>
      </c>
      <c r="E117" s="219" t="str">
        <f>HLOOKUP(WEEKDAY(D117,2),data!$A$1:$G$2,2)</f>
        <v>(수)</v>
      </c>
      <c r="F117" s="196"/>
      <c r="G117" s="196"/>
      <c r="H117" s="196"/>
      <c r="I117" s="190" t="s">
        <v>2281</v>
      </c>
      <c r="J117" s="196">
        <f>VLOOKUP(I117,'25하-대전160'!$J$3:$AW$1562,2,FALSE)</f>
        <v>50</v>
      </c>
      <c r="K117" s="289">
        <f>VLOOKUP(I117,'사업장현황(25하)'!$A$2:$T$1836,13,FALSE)</f>
        <v>2048203788</v>
      </c>
      <c r="L117" s="316" t="str">
        <f>VLOOKUP(I117,'사업장현황(25하)'!$A$2:$T$1836,14,FALSE)</f>
        <v>20482037880</v>
      </c>
      <c r="M117" s="190" t="str">
        <f>VLOOKUP(I117,'사업장현황(25하)'!$A$2:$T$1836,2,FALSE)</f>
        <v>황태국</v>
      </c>
      <c r="N117" s="190" t="str">
        <f>VLOOKUP(I117,'사업장현황(25하)'!$A$2:$T$1836,4,FALSE)</f>
        <v>대전광역시 유성구 북유성대로 188 (죽동)</v>
      </c>
      <c r="O117" s="196" t="str">
        <f>VLOOKUP(I117,'사업장현황(25하)'!$A$2:$T$1836,6,FALSE)</f>
        <v>042-824-8360</v>
      </c>
      <c r="P117" s="196" t="str">
        <f>VLOOKUP(I117,'사업장현황(25하)'!$A$2:$T$1836,7,FALSE)</f>
        <v>042-824-8365</v>
      </c>
      <c r="Q117" s="196" t="str">
        <f>VLOOKUP(I117,'사업장현황(25하)'!$A$2:$T$1836,8,FALSE)</f>
        <v>김수빈</v>
      </c>
      <c r="R117" s="196">
        <f>VLOOKUP(I117,'사업장현황(25하)'!$A$2:$T$1836,9,FALSE)</f>
        <v>0</v>
      </c>
      <c r="S117" s="196" t="str">
        <f>VLOOKUP(I117,'사업장현황(25하)'!$A$2:$T$1836,10,FALSE)</f>
        <v>010-4201-4275</v>
      </c>
      <c r="T117" s="190" t="str">
        <f>VLOOKUP(I117,'사업장현황(25하)'!$A$2:$T$1836,12,FALSE)</f>
        <v>sbkim2@smlab.co.kr</v>
      </c>
      <c r="U117" s="219">
        <f>VLOOKUP(I117,'25하-대전160'!$J$3:$AW$1562,13,FALSE)</f>
        <v>45925</v>
      </c>
      <c r="V117" s="219" t="str">
        <f>VLOOKUP(I117,'25하-대전160'!$J$3:$AW$1562,14,FALSE)</f>
        <v>이주형</v>
      </c>
      <c r="W117" s="219" t="s">
        <v>6535</v>
      </c>
      <c r="X117" s="179" t="str">
        <f>VLOOKUP(I117,'사업장현황(25하)'!$A$2:$T$1836,11,FALSE)</f>
        <v>sbkim2@smlab.co.kr</v>
      </c>
      <c r="Y117" s="219">
        <v>45925</v>
      </c>
      <c r="Z117" s="180">
        <v>2150000</v>
      </c>
      <c r="AA117" s="180">
        <v>0</v>
      </c>
      <c r="AB117" s="212"/>
      <c r="AC117" s="180">
        <f t="shared" si="4"/>
        <v>2150000</v>
      </c>
      <c r="AD117" s="219">
        <v>45961</v>
      </c>
      <c r="AE117" s="180">
        <v>2150000</v>
      </c>
      <c r="AF117" s="219" t="s">
        <v>3844</v>
      </c>
      <c r="AG117" s="180"/>
      <c r="AH117" s="299">
        <f t="shared" si="3"/>
        <v>2150000</v>
      </c>
      <c r="AI117" s="290"/>
      <c r="AJ117" s="185"/>
    </row>
    <row r="118" spans="1:99" s="186" customFormat="1" ht="24.95" customHeight="1">
      <c r="A118" s="196">
        <v>115</v>
      </c>
      <c r="B118" s="196"/>
      <c r="C118" s="196"/>
      <c r="D118" s="217">
        <v>45897</v>
      </c>
      <c r="E118" s="219" t="str">
        <f>HLOOKUP(WEEKDAY(D118,2),data!$A$1:$G$2,2)</f>
        <v>(목)</v>
      </c>
      <c r="F118" s="196"/>
      <c r="G118" s="196"/>
      <c r="H118" s="196"/>
      <c r="I118" s="190" t="s">
        <v>4051</v>
      </c>
      <c r="J118" s="196">
        <f>VLOOKUP(I118,'25하-대전160'!$J$3:$AW$1562,2,FALSE)</f>
        <v>3</v>
      </c>
      <c r="K118" s="289" t="str">
        <f>VLOOKUP(I118,'사업장현황(25하)'!$A$2:$T$1836,13,FALSE)</f>
        <v>588-81-00474</v>
      </c>
      <c r="L118" s="316">
        <f>VLOOKUP(I118,'사업장현황(25하)'!$A$2:$T$1836,14,FALSE)</f>
        <v>58881004746</v>
      </c>
      <c r="M118" s="190" t="str">
        <f>VLOOKUP(I118,'사업장현황(25하)'!$A$2:$T$1836,2,FALSE)</f>
        <v>조중구</v>
      </c>
      <c r="N118" s="190" t="str">
        <f>VLOOKUP(I118,'사업장현황(25하)'!$A$2:$T$1836,4,FALSE)</f>
        <v>충청남도 공주시 남공주산단길 210 (검상동)</v>
      </c>
      <c r="O118" s="196">
        <f>VLOOKUP(I118,'사업장현황(25하)'!$A$2:$T$1836,6,FALSE)</f>
        <v>0</v>
      </c>
      <c r="P118" s="196">
        <f>VLOOKUP(I118,'사업장현황(25하)'!$A$2:$T$1836,7,FALSE)</f>
        <v>0</v>
      </c>
      <c r="Q118" s="196" t="str">
        <f>VLOOKUP(I118,'사업장현황(25하)'!$A$2:$T$1836,8,FALSE)</f>
        <v>천연화</v>
      </c>
      <c r="R118" s="196" t="str">
        <f>VLOOKUP(I118,'사업장현황(25하)'!$A$2:$T$1836,9,FALSE)</f>
        <v>고문</v>
      </c>
      <c r="S118" s="196" t="str">
        <f>VLOOKUP(I118,'사업장현황(25하)'!$A$2:$T$1836,10,FALSE)</f>
        <v>010-4471-2435</v>
      </c>
      <c r="T118" s="190" t="str">
        <f>VLOOKUP(I118,'사업장현황(25하)'!$A$2:$T$1836,12,FALSE)</f>
        <v>cyh403@h1group.co.kr</v>
      </c>
      <c r="U118" s="219">
        <f>VLOOKUP(I118,'25하-대전160'!$J$3:$AW$1562,13,FALSE)</f>
        <v>45925</v>
      </c>
      <c r="V118" s="219" t="str">
        <f>VLOOKUP(I118,'25하-대전160'!$J$3:$AW$1562,14,FALSE)</f>
        <v>한기문</v>
      </c>
      <c r="W118" s="219" t="s">
        <v>6911</v>
      </c>
      <c r="X118" s="179">
        <f>VLOOKUP(I118,'사업장현황(25하)'!$A$2:$T$1836,11,FALSE)</f>
        <v>0</v>
      </c>
      <c r="Y118" s="219" t="s">
        <v>3811</v>
      </c>
      <c r="Z118" s="180">
        <v>0</v>
      </c>
      <c r="AA118" s="180">
        <v>784750</v>
      </c>
      <c r="AB118" s="212"/>
      <c r="AC118" s="180">
        <f t="shared" si="4"/>
        <v>784750</v>
      </c>
      <c r="AD118" s="219"/>
      <c r="AE118" s="180"/>
      <c r="AF118" s="219">
        <v>45958</v>
      </c>
      <c r="AG118" s="180">
        <v>784750</v>
      </c>
      <c r="AH118" s="299">
        <f t="shared" si="3"/>
        <v>784750</v>
      </c>
      <c r="AI118" s="290"/>
      <c r="AJ118" s="185"/>
    </row>
    <row r="119" spans="1:99" s="186" customFormat="1" ht="24.95" customHeight="1">
      <c r="A119" s="196">
        <v>116</v>
      </c>
      <c r="B119" s="196"/>
      <c r="C119" s="196"/>
      <c r="D119" s="217">
        <v>45902</v>
      </c>
      <c r="E119" s="219" t="str">
        <f>HLOOKUP(WEEKDAY(D119,2),data!$A$1:$G$2,2)</f>
        <v>(화)</v>
      </c>
      <c r="F119" s="196"/>
      <c r="G119" s="196"/>
      <c r="H119" s="196"/>
      <c r="I119" s="190" t="s">
        <v>1296</v>
      </c>
      <c r="J119" s="196">
        <f>VLOOKUP(I119,'25하-대전160'!$J$3:$AW$1562,2,FALSE)</f>
        <v>45</v>
      </c>
      <c r="K119" s="289">
        <f>VLOOKUP(I119,'사업장현황(25하)'!$A$2:$T$1836,13,FALSE)</f>
        <v>3148626446</v>
      </c>
      <c r="L119" s="316" t="str">
        <f>VLOOKUP(I119,'사업장현황(25하)'!$A$2:$T$1836,14,FALSE)</f>
        <v>31486264460</v>
      </c>
      <c r="M119" s="190" t="str">
        <f>VLOOKUP(I119,'사업장현황(25하)'!$A$2:$T$1836,2,FALSE)</f>
        <v>전긍수</v>
      </c>
      <c r="N119" s="190" t="str">
        <f>VLOOKUP(I119,'사업장현황(25하)'!$A$2:$T$1836,4,FALSE)</f>
        <v>대전광역시 서구 둔산남로 50 (탄방동)</v>
      </c>
      <c r="O119" s="196" t="str">
        <f>VLOOKUP(I119,'사업장현황(25하)'!$A$2:$T$1836,6,FALSE)</f>
        <v>042-620-7017</v>
      </c>
      <c r="P119" s="196" t="str">
        <f>VLOOKUP(I119,'사업장현황(25하)'!$A$2:$T$1836,7,FALSE)</f>
        <v>042-620-7099</v>
      </c>
      <c r="Q119" s="196" t="str">
        <f>VLOOKUP(I119,'사업장현황(25하)'!$A$2:$T$1836,8,FALSE)</f>
        <v>송수호</v>
      </c>
      <c r="R119" s="196">
        <f>VLOOKUP(I119,'사업장현황(25하)'!$A$2:$T$1836,9,FALSE)</f>
        <v>0</v>
      </c>
      <c r="S119" s="196" t="str">
        <f>VLOOKUP(I119,'사업장현황(25하)'!$A$2:$T$1836,10,FALSE)</f>
        <v>010-2217-8803</v>
      </c>
      <c r="T119" s="190" t="str">
        <f>VLOOKUP(I119,'사업장현황(25하)'!$A$2:$T$1836,12,FALSE)</f>
        <v>ssh@jlrmotors.co.kr</v>
      </c>
      <c r="U119" s="219" t="s">
        <v>4241</v>
      </c>
      <c r="V119" s="219" t="s">
        <v>2738</v>
      </c>
      <c r="W119" s="219" t="s">
        <v>5423</v>
      </c>
      <c r="X119" s="179" t="str">
        <f>VLOOKUP(I119,'사업장현황(25하)'!$A$2:$T$1836,11,FALSE)</f>
        <v>ssh@jlrmotors.co.kr</v>
      </c>
      <c r="Y119" s="219">
        <v>45902</v>
      </c>
      <c r="Z119" s="180">
        <v>350000</v>
      </c>
      <c r="AA119" s="180">
        <v>400000</v>
      </c>
      <c r="AB119" s="212"/>
      <c r="AC119" s="180">
        <f t="shared" si="4"/>
        <v>750000</v>
      </c>
      <c r="AD119" s="219">
        <v>45918</v>
      </c>
      <c r="AE119" s="180">
        <v>350000</v>
      </c>
      <c r="AF119" s="219">
        <v>45980</v>
      </c>
      <c r="AG119" s="180">
        <v>400000</v>
      </c>
      <c r="AH119" s="299">
        <f t="shared" si="3"/>
        <v>750000</v>
      </c>
      <c r="AI119" s="290"/>
      <c r="AJ119" s="185"/>
      <c r="CE119" s="187"/>
      <c r="CU119" s="188"/>
    </row>
    <row r="120" spans="1:99" s="186" customFormat="1" ht="24.95" customHeight="1">
      <c r="A120" s="196">
        <v>117</v>
      </c>
      <c r="B120" s="196"/>
      <c r="C120" s="196"/>
      <c r="D120" s="217">
        <v>45902</v>
      </c>
      <c r="E120" s="219" t="str">
        <f>HLOOKUP(WEEKDAY(D120,2),data!$A$1:$G$2,2)</f>
        <v>(화)</v>
      </c>
      <c r="F120" s="196"/>
      <c r="G120" s="196"/>
      <c r="H120" s="196"/>
      <c r="I120" s="190" t="s">
        <v>1300</v>
      </c>
      <c r="J120" s="196">
        <f>VLOOKUP(I120,'25하-대전160'!$J$3:$AW$1562,2,FALSE)</f>
        <v>8</v>
      </c>
      <c r="K120" s="289">
        <f>VLOOKUP(I120,'사업장현황(25하)'!$A$2:$T$1836,13,FALSE)</f>
        <v>6330601626</v>
      </c>
      <c r="L120" s="316" t="str">
        <f>VLOOKUP(I120,'사업장현황(25하)'!$A$2:$T$1836,14,FALSE)</f>
        <v>63306016260</v>
      </c>
      <c r="M120" s="190" t="str">
        <f>VLOOKUP(I120,'사업장현황(25하)'!$A$2:$T$1836,2,FALSE)</f>
        <v>이광림</v>
      </c>
      <c r="N120" s="190" t="str">
        <f>VLOOKUP(I120,'사업장현황(25하)'!$A$2:$T$1836,4,FALSE)</f>
        <v>대전광역시 유성구 유성대로 486 (복용동)</v>
      </c>
      <c r="O120" s="196" t="str">
        <f>VLOOKUP(I120,'사업장현황(25하)'!$A$2:$T$1836,6,FALSE)</f>
        <v>042-710-7866</v>
      </c>
      <c r="P120" s="196" t="str">
        <f>VLOOKUP(I120,'사업장현황(25하)'!$A$2:$T$1836,7,FALSE)</f>
        <v>042-710-7867</v>
      </c>
      <c r="Q120" s="196" t="str">
        <f>VLOOKUP(I120,'사업장현황(25하)'!$A$2:$T$1836,8,FALSE)</f>
        <v>이광림</v>
      </c>
      <c r="R120" s="196" t="str">
        <f>VLOOKUP(I120,'사업장현황(25하)'!$A$2:$T$1836,9,FALSE)</f>
        <v>대표</v>
      </c>
      <c r="S120" s="196" t="str">
        <f>VLOOKUP(I120,'사업장현황(25하)'!$A$2:$T$1836,10,FALSE)</f>
        <v>010-8800-6866</v>
      </c>
      <c r="T120" s="190" t="str">
        <f>VLOOKUP(I120,'사업장현황(25하)'!$A$2:$T$1836,12,FALSE)</f>
        <v>rhkdfla7878@naver.com</v>
      </c>
      <c r="U120" s="219" t="s">
        <v>4241</v>
      </c>
      <c r="V120" s="219" t="s">
        <v>2738</v>
      </c>
      <c r="W120" s="219" t="s">
        <v>6452</v>
      </c>
      <c r="X120" s="179" t="str">
        <f>VLOOKUP(I120,'사업장현황(25하)'!$A$2:$T$1836,11,FALSE)</f>
        <v>rhkdfla7878@naver.com</v>
      </c>
      <c r="Y120" s="219">
        <v>45902</v>
      </c>
      <c r="Z120" s="180">
        <v>200000</v>
      </c>
      <c r="AA120" s="180">
        <v>400000</v>
      </c>
      <c r="AB120" s="212"/>
      <c r="AC120" s="180">
        <f t="shared" si="4"/>
        <v>600000</v>
      </c>
      <c r="AD120" s="219">
        <v>45905</v>
      </c>
      <c r="AE120" s="180">
        <v>200000</v>
      </c>
      <c r="AF120" s="219">
        <v>45980</v>
      </c>
      <c r="AG120" s="180">
        <v>400000</v>
      </c>
      <c r="AH120" s="299">
        <f t="shared" si="3"/>
        <v>600000</v>
      </c>
      <c r="AI120" s="290"/>
      <c r="AJ120" s="185"/>
      <c r="CE120" s="187"/>
      <c r="CU120" s="188"/>
    </row>
    <row r="121" spans="1:99" s="186" customFormat="1" ht="24.95" customHeight="1">
      <c r="A121" s="196">
        <v>118</v>
      </c>
      <c r="B121" s="196"/>
      <c r="C121" s="196"/>
      <c r="D121" s="217">
        <v>45902</v>
      </c>
      <c r="E121" s="219" t="str">
        <f>HLOOKUP(WEEKDAY(D121,2),data!$A$1:$G$2,2)</f>
        <v>(화)</v>
      </c>
      <c r="F121" s="196"/>
      <c r="G121" s="196"/>
      <c r="H121" s="196"/>
      <c r="I121" s="190" t="s">
        <v>4003</v>
      </c>
      <c r="J121" s="196">
        <f>VLOOKUP(I121,'25하-대전160'!$J$3:$AW$1562,2,FALSE)</f>
        <v>2</v>
      </c>
      <c r="K121" s="289">
        <f>VLOOKUP(I121,'사업장현황(25하)'!$A$2:$T$1836,13,FALSE)</f>
        <v>3052115155</v>
      </c>
      <c r="L121" s="316" t="str">
        <f>VLOOKUP(I121,'사업장현황(25하)'!$A$2:$T$1836,14,FALSE)</f>
        <v>30521151550</v>
      </c>
      <c r="M121" s="190" t="str">
        <f>VLOOKUP(I121,'사업장현황(25하)'!$A$2:$T$1836,2,FALSE)</f>
        <v>이규희</v>
      </c>
      <c r="N121" s="190" t="str">
        <f>VLOOKUP(I121,'사업장현황(25하)'!$A$2:$T$1836,4,FALSE)</f>
        <v>대전광역시 대덕구 대전로1397번안길 67 (읍내동)</v>
      </c>
      <c r="O121" s="196" t="str">
        <f>VLOOKUP(I121,'사업장현황(25하)'!$A$2:$T$1836,6,FALSE)</f>
        <v>042-633-7182</v>
      </c>
      <c r="P121" s="196" t="str">
        <f>VLOOKUP(I121,'사업장현황(25하)'!$A$2:$T$1836,7,FALSE)</f>
        <v>042-633-7184</v>
      </c>
      <c r="Q121" s="196" t="str">
        <f>VLOOKUP(I121,'사업장현황(25하)'!$A$2:$T$1836,8,FALSE)</f>
        <v>이규희</v>
      </c>
      <c r="R121" s="196" t="str">
        <f>VLOOKUP(I121,'사업장현황(25하)'!$A$2:$T$1836,9,FALSE)</f>
        <v>대표</v>
      </c>
      <c r="S121" s="196" t="str">
        <f>VLOOKUP(I121,'사업장현황(25하)'!$A$2:$T$1836,10,FALSE)</f>
        <v>010-5403-1513</v>
      </c>
      <c r="T121" s="190" t="str">
        <f>VLOOKUP(I121,'사업장현황(25하)'!$A$2:$T$1836,12,FALSE)</f>
        <v>gosi67@naver.com</v>
      </c>
      <c r="U121" s="219">
        <f>VLOOKUP(I121,'25하-대전160'!$J$3:$AW$1562,13,FALSE)</f>
        <v>45930</v>
      </c>
      <c r="V121" s="219" t="str">
        <f>VLOOKUP(I121,'25하-대전160'!$J$3:$AW$1562,14,FALSE)</f>
        <v>한기문</v>
      </c>
      <c r="W121" s="219" t="s">
        <v>5637</v>
      </c>
      <c r="X121" s="179" t="str">
        <f>VLOOKUP(I121,'사업장현황(25하)'!$A$2:$T$1836,11,FALSE)</f>
        <v>gosi67@naver.com</v>
      </c>
      <c r="Y121" s="219">
        <v>45902</v>
      </c>
      <c r="Z121" s="180">
        <v>200000</v>
      </c>
      <c r="AA121" s="180">
        <v>400000</v>
      </c>
      <c r="AB121" s="212"/>
      <c r="AC121" s="180">
        <f t="shared" si="4"/>
        <v>600000</v>
      </c>
      <c r="AD121" s="219"/>
      <c r="AE121" s="180"/>
      <c r="AF121" s="219">
        <v>45958</v>
      </c>
      <c r="AG121" s="180">
        <v>400000</v>
      </c>
      <c r="AH121" s="299">
        <f t="shared" si="3"/>
        <v>400000</v>
      </c>
      <c r="AI121" s="290"/>
      <c r="AJ121" s="185"/>
      <c r="CE121" s="187"/>
      <c r="CU121" s="188"/>
    </row>
    <row r="122" spans="1:99" s="158" customFormat="1" ht="24.95" customHeight="1">
      <c r="A122" s="196">
        <v>119</v>
      </c>
      <c r="B122" s="196"/>
      <c r="C122" s="196"/>
      <c r="D122" s="217">
        <v>45902</v>
      </c>
      <c r="E122" s="219" t="str">
        <f>HLOOKUP(WEEKDAY(D122,2),data!$A$1:$G$2,2)</f>
        <v>(화)</v>
      </c>
      <c r="F122" s="196"/>
      <c r="G122" s="196"/>
      <c r="H122" s="196"/>
      <c r="I122" s="190" t="s">
        <v>2780</v>
      </c>
      <c r="J122" s="196">
        <f>VLOOKUP(I122,'25하-대전160'!$J$3:$AW$1562,2,FALSE)</f>
        <v>9</v>
      </c>
      <c r="K122" s="289">
        <f>VLOOKUP(I122,'사업장현황(25하)'!$A$2:$T$1836,13,FALSE)</f>
        <v>3060278109</v>
      </c>
      <c r="L122" s="316">
        <f>VLOOKUP(I122,'사업장현황(25하)'!$A$2:$T$1836,14,FALSE)</f>
        <v>30602781090</v>
      </c>
      <c r="M122" s="190" t="str">
        <f>VLOOKUP(I122,'사업장현황(25하)'!$A$2:$T$1836,2,FALSE)</f>
        <v>오근환 외 1명</v>
      </c>
      <c r="N122" s="190" t="str">
        <f>VLOOKUP(I122,'사업장현황(25하)'!$A$2:$T$1836,4,FALSE)</f>
        <v>대전광역시 대덕구 대화로234번길 14 (대화동)</v>
      </c>
      <c r="O122" s="196" t="str">
        <f>VLOOKUP(I122,'사업장현황(25하)'!$A$2:$T$1836,6,FALSE)</f>
        <v>042-625-1521</v>
      </c>
      <c r="P122" s="196" t="str">
        <f>VLOOKUP(I122,'사업장현황(25하)'!$A$2:$T$1836,7,FALSE)</f>
        <v>042-622-5726</v>
      </c>
      <c r="Q122" s="196" t="str">
        <f>VLOOKUP(I122,'사업장현황(25하)'!$A$2:$T$1836,8,FALSE)</f>
        <v>오근환</v>
      </c>
      <c r="R122" s="196" t="str">
        <f>VLOOKUP(I122,'사업장현황(25하)'!$A$2:$T$1836,9,FALSE)</f>
        <v>대표</v>
      </c>
      <c r="S122" s="196" t="str">
        <f>VLOOKUP(I122,'사업장현황(25하)'!$A$2:$T$1836,10,FALSE)</f>
        <v>010-8818-6531</v>
      </c>
      <c r="T122" s="190" t="str">
        <f>VLOOKUP(I122,'사업장현황(25하)'!$A$2:$T$1836,12,FALSE)</f>
        <v>dh15222@naver.com</v>
      </c>
      <c r="U122" s="219">
        <f>VLOOKUP(I122,'25하-대전160'!$J$3:$AW$1562,13,FALSE)</f>
        <v>45925</v>
      </c>
      <c r="V122" s="219" t="str">
        <f>VLOOKUP(I122,'25하-대전160'!$J$3:$AW$1562,14,FALSE)</f>
        <v>한기문</v>
      </c>
      <c r="W122" s="219" t="s">
        <v>6026</v>
      </c>
      <c r="X122" s="179" t="str">
        <f>VLOOKUP(I122,'사업장현황(25하)'!$A$2:$T$1836,11,FALSE)</f>
        <v>dh15222@naver.com</v>
      </c>
      <c r="Y122" s="219">
        <v>45925</v>
      </c>
      <c r="Z122" s="180">
        <v>1500000</v>
      </c>
      <c r="AA122" s="180">
        <v>400000</v>
      </c>
      <c r="AB122" s="212"/>
      <c r="AC122" s="180">
        <f t="shared" si="4"/>
        <v>1900000</v>
      </c>
      <c r="AD122" s="219">
        <v>45964</v>
      </c>
      <c r="AE122" s="180">
        <v>1500000</v>
      </c>
      <c r="AF122" s="219">
        <v>45958</v>
      </c>
      <c r="AG122" s="180">
        <v>400000</v>
      </c>
      <c r="AH122" s="299">
        <f t="shared" si="3"/>
        <v>1900000</v>
      </c>
      <c r="AI122" s="290"/>
      <c r="AJ122" s="157"/>
      <c r="CE122" s="159"/>
      <c r="CU122" s="160"/>
    </row>
    <row r="123" spans="1:99" s="158" customFormat="1" ht="24.95" customHeight="1">
      <c r="A123" s="196">
        <v>120</v>
      </c>
      <c r="B123" s="196"/>
      <c r="C123" s="196"/>
      <c r="D123" s="217">
        <v>45903</v>
      </c>
      <c r="E123" s="219" t="str">
        <f>HLOOKUP(WEEKDAY(D123,2),data!$A$1:$G$2,2)</f>
        <v>(수)</v>
      </c>
      <c r="F123" s="196"/>
      <c r="G123" s="196"/>
      <c r="H123" s="196"/>
      <c r="I123" s="190" t="s">
        <v>1780</v>
      </c>
      <c r="J123" s="196">
        <f>VLOOKUP(I123,'25하-대전160'!$J$3:$AW$1562,2,FALSE)</f>
        <v>5</v>
      </c>
      <c r="K123" s="289">
        <f>VLOOKUP(I123,'사업장현황(25하)'!$A$2:$T$1836,13,FALSE)</f>
        <v>7585000517</v>
      </c>
      <c r="L123" s="316" t="str">
        <f>VLOOKUP(I123,'사업장현황(25하)'!$A$2:$T$1836,14,FALSE)</f>
        <v>75850005170</v>
      </c>
      <c r="M123" s="190" t="str">
        <f>VLOOKUP(I123,'사업장현황(25하)'!$A$2:$T$1836,2,FALSE)</f>
        <v>최미정</v>
      </c>
      <c r="N123" s="190" t="str">
        <f>VLOOKUP(I123,'사업장현황(25하)'!$A$2:$T$1836,4,FALSE)</f>
        <v>대전광역시 대덕구 덕암로118번길 12 (상서동)</v>
      </c>
      <c r="O123" s="196">
        <f>VLOOKUP(I123,'사업장현황(25하)'!$A$2:$T$1836,6,FALSE)</f>
        <v>0</v>
      </c>
      <c r="P123" s="196" t="str">
        <f>VLOOKUP(I123,'사업장현황(25하)'!$A$2:$T$1836,7,FALSE)</f>
        <v>042-933-9969</v>
      </c>
      <c r="Q123" s="196" t="str">
        <f>VLOOKUP(I123,'사업장현황(25하)'!$A$2:$T$1836,8,FALSE)</f>
        <v>황진동</v>
      </c>
      <c r="R123" s="196" t="str">
        <f>VLOOKUP(I123,'사업장현황(25하)'!$A$2:$T$1836,9,FALSE)</f>
        <v>대표</v>
      </c>
      <c r="S123" s="196" t="str">
        <f>VLOOKUP(I123,'사업장현황(25하)'!$A$2:$T$1836,10,FALSE)</f>
        <v>010-6424-9969</v>
      </c>
      <c r="T123" s="190" t="str">
        <f>VLOOKUP(I123,'사업장현황(25하)'!$A$2:$T$1836,12,FALSE)</f>
        <v>ml3995@naver.com</v>
      </c>
      <c r="U123" s="219" t="s">
        <v>4241</v>
      </c>
      <c r="V123" s="219" t="s">
        <v>2738</v>
      </c>
      <c r="W123" s="219" t="s">
        <v>5864</v>
      </c>
      <c r="X123" s="179" t="str">
        <f>VLOOKUP(I123,'사업장현황(25하)'!$A$2:$T$1836,11,FALSE)</f>
        <v>ml3995@naver.com</v>
      </c>
      <c r="Y123" s="219">
        <v>45904</v>
      </c>
      <c r="Z123" s="180">
        <v>200000</v>
      </c>
      <c r="AA123" s="180">
        <v>400000</v>
      </c>
      <c r="AB123" s="212"/>
      <c r="AC123" s="180">
        <f t="shared" si="4"/>
        <v>600000</v>
      </c>
      <c r="AD123" s="219"/>
      <c r="AE123" s="180"/>
      <c r="AF123" s="219">
        <v>45980</v>
      </c>
      <c r="AG123" s="180">
        <v>400000</v>
      </c>
      <c r="AH123" s="299">
        <f t="shared" si="3"/>
        <v>400000</v>
      </c>
      <c r="AI123" s="290"/>
      <c r="AJ123" s="157"/>
      <c r="CE123" s="159"/>
      <c r="CU123" s="160"/>
    </row>
    <row r="124" spans="1:99" s="186" customFormat="1" ht="24.95" customHeight="1">
      <c r="A124" s="196">
        <v>121</v>
      </c>
      <c r="B124" s="196"/>
      <c r="C124" s="196"/>
      <c r="D124" s="217">
        <v>45903</v>
      </c>
      <c r="E124" s="219" t="str">
        <f>HLOOKUP(WEEKDAY(D124,2),data!$A$1:$G$2,2)</f>
        <v>(수)</v>
      </c>
      <c r="F124" s="196"/>
      <c r="G124" s="196"/>
      <c r="H124" s="196"/>
      <c r="I124" s="190" t="s">
        <v>1522</v>
      </c>
      <c r="J124" s="196">
        <f>VLOOKUP(I124,'25하-대전160'!$J$3:$AW$1562,2,FALSE)</f>
        <v>13</v>
      </c>
      <c r="K124" s="289">
        <f>VLOOKUP(I124,'사업장현황(25하)'!$A$2:$T$1836,13,FALSE)</f>
        <v>3068122347</v>
      </c>
      <c r="L124" s="316" t="str">
        <f>VLOOKUP(I124,'사업장현황(25하)'!$A$2:$T$1836,14,FALSE)</f>
        <v>30681223470</v>
      </c>
      <c r="M124" s="190" t="str">
        <f>VLOOKUP(I124,'사업장현황(25하)'!$A$2:$T$1836,2,FALSE)</f>
        <v>오재영</v>
      </c>
      <c r="N124" s="190" t="str">
        <f>VLOOKUP(I124,'사업장현황(25하)'!$A$2:$T$1836,4,FALSE)</f>
        <v>대전광역시 대덕구 상서당1길 7 (상서동)</v>
      </c>
      <c r="O124" s="196" t="str">
        <f>VLOOKUP(I124,'사업장현황(25하)'!$A$2:$T$1836,6,FALSE)</f>
        <v>042-932-9176</v>
      </c>
      <c r="P124" s="196" t="str">
        <f>VLOOKUP(I124,'사업장현황(25하)'!$A$2:$T$1836,7,FALSE)</f>
        <v>042-931-7849</v>
      </c>
      <c r="Q124" s="196" t="str">
        <f>VLOOKUP(I124,'사업장현황(25하)'!$A$2:$T$1836,8,FALSE)</f>
        <v>조득래</v>
      </c>
      <c r="R124" s="196" t="str">
        <f>VLOOKUP(I124,'사업장현황(25하)'!$A$2:$T$1836,9,FALSE)</f>
        <v>부장</v>
      </c>
      <c r="S124" s="196" t="str">
        <f>VLOOKUP(I124,'사업장현황(25하)'!$A$2:$T$1836,10,FALSE)</f>
        <v>010-2432-9176</v>
      </c>
      <c r="T124" s="190" t="str">
        <f>VLOOKUP(I124,'사업장현황(25하)'!$A$2:$T$1836,12,FALSE)</f>
        <v>yuyeu@hanmail.net</v>
      </c>
      <c r="U124" s="219" t="s">
        <v>4241</v>
      </c>
      <c r="V124" s="219" t="s">
        <v>2738</v>
      </c>
      <c r="W124" s="219" t="s">
        <v>7454</v>
      </c>
      <c r="X124" s="179" t="str">
        <f>VLOOKUP(I124,'사업장현황(25하)'!$A$2:$T$1836,11,FALSE)</f>
        <v>yuyeu@hanmail.net</v>
      </c>
      <c r="Y124" s="219">
        <v>45904</v>
      </c>
      <c r="Z124" s="180">
        <v>200000</v>
      </c>
      <c r="AA124" s="180">
        <v>400000</v>
      </c>
      <c r="AB124" s="212"/>
      <c r="AC124" s="180">
        <f t="shared" si="4"/>
        <v>600000</v>
      </c>
      <c r="AD124" s="219">
        <v>45932</v>
      </c>
      <c r="AE124" s="180">
        <v>200000</v>
      </c>
      <c r="AF124" s="219">
        <v>45980</v>
      </c>
      <c r="AG124" s="180">
        <v>400000</v>
      </c>
      <c r="AH124" s="299">
        <f t="shared" si="3"/>
        <v>600000</v>
      </c>
      <c r="AI124" s="290"/>
      <c r="AJ124" s="185"/>
      <c r="CE124" s="187"/>
      <c r="CU124" s="188"/>
    </row>
    <row r="125" spans="1:99" s="186" customFormat="1" ht="24.95" customHeight="1">
      <c r="A125" s="196">
        <v>122</v>
      </c>
      <c r="B125" s="196"/>
      <c r="C125" s="196"/>
      <c r="D125" s="217">
        <v>45903</v>
      </c>
      <c r="E125" s="219" t="str">
        <f>HLOOKUP(WEEKDAY(D125,2),data!$A$1:$G$2,2)</f>
        <v>(수)</v>
      </c>
      <c r="F125" s="196"/>
      <c r="G125" s="196"/>
      <c r="H125" s="196"/>
      <c r="I125" s="190" t="s">
        <v>713</v>
      </c>
      <c r="J125" s="196">
        <f>VLOOKUP(I125,'25하-대전160'!$J$3:$AW$1562,2,FALSE)</f>
        <v>6</v>
      </c>
      <c r="K125" s="289">
        <f>VLOOKUP(I125,'사업장현황(25하)'!$A$2:$T$1836,13,FALSE)</f>
        <v>3180124593</v>
      </c>
      <c r="L125" s="316" t="str">
        <f>VLOOKUP(I125,'사업장현황(25하)'!$A$2:$T$1836,14,FALSE)</f>
        <v>31801245930</v>
      </c>
      <c r="M125" s="190" t="str">
        <f>VLOOKUP(I125,'사업장현황(25하)'!$A$2:$T$1836,2,FALSE)</f>
        <v>신용관</v>
      </c>
      <c r="N125" s="190" t="str">
        <f>VLOOKUP(I125,'사업장현황(25하)'!$A$2:$T$1836,4,FALSE)</f>
        <v>대전광역시 대덕구 상서당1길 18 (상서동)</v>
      </c>
      <c r="O125" s="196" t="str">
        <f>VLOOKUP(I125,'사업장현황(25하)'!$A$2:$T$1836,6,FALSE)</f>
        <v>042-932-5828</v>
      </c>
      <c r="P125" s="196" t="str">
        <f>VLOOKUP(I125,'사업장현황(25하)'!$A$2:$T$1836,7,FALSE)</f>
        <v>042-933-5828</v>
      </c>
      <c r="Q125" s="196" t="str">
        <f>VLOOKUP(I125,'사업장현황(25하)'!$A$2:$T$1836,8,FALSE)</f>
        <v>신용관</v>
      </c>
      <c r="R125" s="196" t="str">
        <f>VLOOKUP(I125,'사업장현황(25하)'!$A$2:$T$1836,9,FALSE)</f>
        <v>대표</v>
      </c>
      <c r="S125" s="196" t="str">
        <f>VLOOKUP(I125,'사업장현황(25하)'!$A$2:$T$1836,10,FALSE)</f>
        <v>010-3443-5828</v>
      </c>
      <c r="T125" s="190" t="str">
        <f>VLOOKUP(I125,'사업장현황(25하)'!$A$2:$T$1836,12,FALSE)</f>
        <v>hanmaum5828@gmail.com</v>
      </c>
      <c r="U125" s="219" t="s">
        <v>4241</v>
      </c>
      <c r="V125" s="219" t="s">
        <v>2738</v>
      </c>
      <c r="W125" s="219" t="s">
        <v>7458</v>
      </c>
      <c r="X125" s="179" t="str">
        <f>VLOOKUP(I125,'사업장현황(25하)'!$A$2:$T$1836,11,FALSE)</f>
        <v>hanmaum5828@gmail.com</v>
      </c>
      <c r="Y125" s="219">
        <v>45904</v>
      </c>
      <c r="Z125" s="180">
        <v>200000</v>
      </c>
      <c r="AA125" s="180">
        <v>400000</v>
      </c>
      <c r="AB125" s="212"/>
      <c r="AC125" s="180">
        <f t="shared" si="4"/>
        <v>600000</v>
      </c>
      <c r="AD125" s="219">
        <v>45904</v>
      </c>
      <c r="AE125" s="180">
        <v>200000</v>
      </c>
      <c r="AF125" s="219">
        <v>45980</v>
      </c>
      <c r="AG125" s="180">
        <v>400000</v>
      </c>
      <c r="AH125" s="299">
        <f t="shared" si="3"/>
        <v>600000</v>
      </c>
      <c r="AI125" s="290"/>
      <c r="AJ125" s="185"/>
      <c r="CE125" s="187"/>
      <c r="CU125" s="188"/>
    </row>
    <row r="126" spans="1:99" s="186" customFormat="1" ht="24.95" customHeight="1">
      <c r="A126" s="196">
        <v>123</v>
      </c>
      <c r="B126" s="196"/>
      <c r="C126" s="196"/>
      <c r="D126" s="217">
        <v>45904</v>
      </c>
      <c r="E126" s="219" t="str">
        <f>HLOOKUP(WEEKDAY(D126,2),data!$A$1:$G$2,2)</f>
        <v>(목)</v>
      </c>
      <c r="F126" s="196"/>
      <c r="G126" s="196"/>
      <c r="H126" s="196"/>
      <c r="I126" s="190" t="s">
        <v>3969</v>
      </c>
      <c r="J126" s="196">
        <f>VLOOKUP(I126,'25하-대전160'!$J$3:$AW$1562,2,FALSE)</f>
        <v>2</v>
      </c>
      <c r="K126" s="289">
        <f>VLOOKUP(I126,'사업장현황(25하)'!$A$2:$T$1836,13,FALSE)</f>
        <v>1111269544</v>
      </c>
      <c r="L126" s="316" t="str">
        <f>VLOOKUP(I126,'사업장현황(25하)'!$A$2:$T$1836,14,FALSE)</f>
        <v>11112695440</v>
      </c>
      <c r="M126" s="190" t="str">
        <f>VLOOKUP(I126,'사업장현황(25하)'!$A$2:$T$1836,2,FALSE)</f>
        <v>서용범</v>
      </c>
      <c r="N126" s="190" t="str">
        <f>VLOOKUP(I126,'사업장현황(25하)'!$A$2:$T$1836,4,FALSE)</f>
        <v>대전광역시 대덕구 아리랑로55번길 64, 지하2층 (신대동)</v>
      </c>
      <c r="O126" s="196" t="str">
        <f>VLOOKUP(I126,'사업장현황(25하)'!$A$2:$T$1836,6,FALSE)</f>
        <v>042-936-3003</v>
      </c>
      <c r="P126" s="196" t="str">
        <f>VLOOKUP(I126,'사업장현황(25하)'!$A$2:$T$1836,7,FALSE)</f>
        <v>042-936-3002</v>
      </c>
      <c r="Q126" s="196" t="str">
        <f>VLOOKUP(I126,'사업장현황(25하)'!$A$2:$T$1836,8,FALSE)</f>
        <v>서용범</v>
      </c>
      <c r="R126" s="196" t="str">
        <f>VLOOKUP(I126,'사업장현황(25하)'!$A$2:$T$1836,9,FALSE)</f>
        <v>대표</v>
      </c>
      <c r="S126" s="196" t="str">
        <f>VLOOKUP(I126,'사업장현황(25하)'!$A$2:$T$1836,10,FALSE)</f>
        <v>010-3754-3175</v>
      </c>
      <c r="T126" s="190" t="str">
        <f>VLOOKUP(I126,'사업장현황(25하)'!$A$2:$T$1836,12,FALSE)</f>
        <v>bum3175@hanmail.net</v>
      </c>
      <c r="U126" s="219" t="s">
        <v>4241</v>
      </c>
      <c r="V126" s="219" t="s">
        <v>2738</v>
      </c>
      <c r="W126" s="219" t="s">
        <v>5739</v>
      </c>
      <c r="X126" s="179" t="str">
        <f>VLOOKUP(I126,'사업장현황(25하)'!$A$2:$T$1836,11,FALSE)</f>
        <v>bum3175@hanmail.net</v>
      </c>
      <c r="Y126" s="219">
        <v>45905</v>
      </c>
      <c r="Z126" s="180">
        <v>200000</v>
      </c>
      <c r="AA126" s="180">
        <v>400000</v>
      </c>
      <c r="AB126" s="212"/>
      <c r="AC126" s="180">
        <f t="shared" si="4"/>
        <v>600000</v>
      </c>
      <c r="AD126" s="219"/>
      <c r="AE126" s="180"/>
      <c r="AF126" s="219">
        <v>45980</v>
      </c>
      <c r="AG126" s="180">
        <v>400000</v>
      </c>
      <c r="AH126" s="299">
        <f t="shared" si="3"/>
        <v>400000</v>
      </c>
      <c r="AI126" s="290"/>
      <c r="AJ126" s="185"/>
      <c r="CE126" s="187"/>
      <c r="CU126" s="188"/>
    </row>
    <row r="127" spans="1:99" s="186" customFormat="1" ht="24.95" customHeight="1">
      <c r="A127" s="196">
        <v>124</v>
      </c>
      <c r="B127" s="196"/>
      <c r="C127" s="196"/>
      <c r="D127" s="217">
        <v>45904</v>
      </c>
      <c r="E127" s="219" t="str">
        <f>HLOOKUP(WEEKDAY(D127,2),data!$A$1:$G$2,2)</f>
        <v>(목)</v>
      </c>
      <c r="F127" s="196"/>
      <c r="G127" s="196"/>
      <c r="H127" s="196"/>
      <c r="I127" s="172" t="s">
        <v>3428</v>
      </c>
      <c r="J127" s="196">
        <f>VLOOKUP(I127,'25하-대전160'!$J$3:$AW$1562,2,FALSE)</f>
        <v>3</v>
      </c>
      <c r="K127" s="289">
        <f>VLOOKUP(I127,'사업장현황(25하)'!$A$2:$T$1836,13,FALSE)</f>
        <v>4705100652</v>
      </c>
      <c r="L127" s="316">
        <f>VLOOKUP(I127,'사업장현황(25하)'!$A$2:$T$1836,14,FALSE)</f>
        <v>47051006520</v>
      </c>
      <c r="M127" s="190" t="str">
        <f>VLOOKUP(I127,'사업장현황(25하)'!$A$2:$T$1836,2,FALSE)</f>
        <v>김윤환</v>
      </c>
      <c r="N127" s="190" t="str">
        <f>VLOOKUP(I127,'사업장현황(25하)'!$A$2:$T$1836,4,FALSE)</f>
        <v>대전광역시 대덕구 아리랑로55번길 78 (신대동)</v>
      </c>
      <c r="O127" s="196" t="str">
        <f>VLOOKUP(I127,'사업장현황(25하)'!$A$2:$T$1836,6,FALSE)</f>
        <v>042-628-9933</v>
      </c>
      <c r="P127" s="196" t="str">
        <f>VLOOKUP(I127,'사업장현황(25하)'!$A$2:$T$1836,7,FALSE)</f>
        <v>042-628-9934</v>
      </c>
      <c r="Q127" s="196" t="str">
        <f>VLOOKUP(I127,'사업장현황(25하)'!$A$2:$T$1836,8,FALSE)</f>
        <v>안도국</v>
      </c>
      <c r="R127" s="196" t="str">
        <f>VLOOKUP(I127,'사업장현황(25하)'!$A$2:$T$1836,9,FALSE)</f>
        <v>이사</v>
      </c>
      <c r="S127" s="196" t="str">
        <f>VLOOKUP(I127,'사업장현황(25하)'!$A$2:$T$1836,10,FALSE)</f>
        <v>010-2226-6494</v>
      </c>
      <c r="T127" s="190" t="str">
        <f>VLOOKUP(I127,'사업장현황(25하)'!$A$2:$T$1836,12,FALSE)</f>
        <v>ghks9933@naver.com</v>
      </c>
      <c r="U127" s="219" t="s">
        <v>4241</v>
      </c>
      <c r="V127" s="219" t="s">
        <v>2738</v>
      </c>
      <c r="W127" s="219" t="s">
        <v>6245</v>
      </c>
      <c r="X127" s="179" t="str">
        <f>VLOOKUP(I127,'사업장현황(25하)'!$A$2:$T$1836,11,FALSE)</f>
        <v>ghks9933@naver.com</v>
      </c>
      <c r="Y127" s="219">
        <v>45905</v>
      </c>
      <c r="Z127" s="180">
        <v>200000</v>
      </c>
      <c r="AA127" s="180">
        <v>400000</v>
      </c>
      <c r="AB127" s="212"/>
      <c r="AC127" s="180">
        <f t="shared" si="4"/>
        <v>600000</v>
      </c>
      <c r="AD127" s="219"/>
      <c r="AE127" s="180"/>
      <c r="AF127" s="219">
        <v>45980</v>
      </c>
      <c r="AG127" s="180">
        <v>400000</v>
      </c>
      <c r="AH127" s="299">
        <f t="shared" si="3"/>
        <v>400000</v>
      </c>
      <c r="AI127" s="290"/>
      <c r="AJ127" s="185"/>
      <c r="CE127" s="187"/>
      <c r="CU127" s="188"/>
    </row>
    <row r="128" spans="1:99" s="186" customFormat="1" ht="24.95" customHeight="1">
      <c r="A128" s="196">
        <v>125</v>
      </c>
      <c r="B128" s="196"/>
      <c r="C128" s="196"/>
      <c r="D128" s="217">
        <v>45904</v>
      </c>
      <c r="E128" s="219" t="str">
        <f>HLOOKUP(WEEKDAY(D128,2),data!$A$1:$G$2,2)</f>
        <v>(목)</v>
      </c>
      <c r="F128" s="196"/>
      <c r="G128" s="196"/>
      <c r="H128" s="196"/>
      <c r="I128" s="190" t="s">
        <v>1288</v>
      </c>
      <c r="J128" s="196">
        <f>VLOOKUP(I128,'25하-대전160'!$J$3:$AW$1562,2,FALSE)</f>
        <v>6</v>
      </c>
      <c r="K128" s="289">
        <f>VLOOKUP(I128,'사업장현황(25하)'!$A$2:$T$1836,13,FALSE)</f>
        <v>3140393020</v>
      </c>
      <c r="L128" s="316" t="str">
        <f>VLOOKUP(I128,'사업장현황(25하)'!$A$2:$T$1836,14,FALSE)</f>
        <v>31403930200</v>
      </c>
      <c r="M128" s="190" t="str">
        <f>VLOOKUP(I128,'사업장현황(25하)'!$A$2:$T$1836,2,FALSE)</f>
        <v>오영란</v>
      </c>
      <c r="N128" s="190" t="str">
        <f>VLOOKUP(I128,'사업장현황(25하)'!$A$2:$T$1836,4,FALSE)</f>
        <v>대전광역시 대덕구 아리랑로55번길 15 (읍내동)</v>
      </c>
      <c r="O128" s="196" t="str">
        <f>VLOOKUP(I128,'사업장현황(25하)'!$A$2:$T$1836,6,FALSE)</f>
        <v>042-634-4100</v>
      </c>
      <c r="P128" s="196" t="str">
        <f>VLOOKUP(I128,'사업장현황(25하)'!$A$2:$T$1836,7,FALSE)</f>
        <v>042-634-4101</v>
      </c>
      <c r="Q128" s="196" t="str">
        <f>VLOOKUP(I128,'사업장현황(25하)'!$A$2:$T$1836,8,FALSE)</f>
        <v>오관식</v>
      </c>
      <c r="R128" s="196" t="str">
        <f>VLOOKUP(I128,'사업장현황(25하)'!$A$2:$T$1836,9,FALSE)</f>
        <v>부장</v>
      </c>
      <c r="S128" s="196" t="str">
        <f>VLOOKUP(I128,'사업장현황(25하)'!$A$2:$T$1836,10,FALSE)</f>
        <v>010-4100-0269</v>
      </c>
      <c r="T128" s="190" t="str">
        <f>VLOOKUP(I128,'사업장현황(25하)'!$A$2:$T$1836,12,FALSE)</f>
        <v>ys6344100@hanmail.net</v>
      </c>
      <c r="U128" s="219" t="s">
        <v>4241</v>
      </c>
      <c r="V128" s="219" t="s">
        <v>2738</v>
      </c>
      <c r="W128" s="219" t="s">
        <v>6505</v>
      </c>
      <c r="X128" s="179" t="str">
        <f>VLOOKUP(I128,'사업장현황(25하)'!$A$2:$T$1836,11,FALSE)</f>
        <v>ys6344100@hanmail.net</v>
      </c>
      <c r="Y128" s="219">
        <v>45905</v>
      </c>
      <c r="Z128" s="180">
        <v>200000</v>
      </c>
      <c r="AA128" s="180">
        <v>400000</v>
      </c>
      <c r="AB128" s="212"/>
      <c r="AC128" s="180">
        <f t="shared" si="4"/>
        <v>600000</v>
      </c>
      <c r="AD128" s="219"/>
      <c r="AE128" s="180"/>
      <c r="AF128" s="219">
        <v>45980</v>
      </c>
      <c r="AG128" s="180">
        <v>400000</v>
      </c>
      <c r="AH128" s="299">
        <f t="shared" si="3"/>
        <v>400000</v>
      </c>
      <c r="AI128" s="290"/>
      <c r="AJ128" s="185"/>
      <c r="CE128" s="187"/>
      <c r="CU128" s="188"/>
    </row>
    <row r="129" spans="1:99" s="186" customFormat="1" ht="24.95" customHeight="1">
      <c r="A129" s="196">
        <v>126</v>
      </c>
      <c r="B129" s="196"/>
      <c r="C129" s="196"/>
      <c r="D129" s="217">
        <v>45904</v>
      </c>
      <c r="E129" s="219" t="str">
        <f>HLOOKUP(WEEKDAY(D129,2),data!$A$1:$G$2,2)</f>
        <v>(목)</v>
      </c>
      <c r="F129" s="196"/>
      <c r="G129" s="196"/>
      <c r="H129" s="196"/>
      <c r="I129" s="190" t="s">
        <v>3333</v>
      </c>
      <c r="J129" s="196">
        <f>VLOOKUP(I129,'25하-대전160'!$J$3:$AW$1562,2,FALSE)</f>
        <v>6</v>
      </c>
      <c r="K129" s="289">
        <f>VLOOKUP(I129,'사업장현황(25하)'!$A$2:$T$1836,13,FALSE)</f>
        <v>6098135227</v>
      </c>
      <c r="L129" s="316">
        <f>VLOOKUP(I129,'사업장현황(25하)'!$A$2:$T$1836,14,FALSE)</f>
        <v>60981352276</v>
      </c>
      <c r="M129" s="190" t="str">
        <f>VLOOKUP(I129,'사업장현황(25하)'!$A$2:$T$1836,2,FALSE)</f>
        <v>김영민</v>
      </c>
      <c r="N129" s="190" t="str">
        <f>VLOOKUP(I129,'사업장현황(25하)'!$A$2:$T$1836,4,FALSE)</f>
        <v>세종특별자치시 소정면 고등리 349</v>
      </c>
      <c r="O129" s="196">
        <f>VLOOKUP(I129,'사업장현황(25하)'!$A$2:$T$1836,6,FALSE)</f>
        <v>0</v>
      </c>
      <c r="P129" s="196">
        <f>VLOOKUP(I129,'사업장현황(25하)'!$A$2:$T$1836,7,FALSE)</f>
        <v>0</v>
      </c>
      <c r="Q129" s="196" t="str">
        <f>VLOOKUP(I129,'사업장현황(25하)'!$A$2:$T$1836,8,FALSE)</f>
        <v>문창현</v>
      </c>
      <c r="R129" s="196" t="str">
        <f>VLOOKUP(I129,'사업장현황(25하)'!$A$2:$T$1836,9,FALSE)</f>
        <v>선임</v>
      </c>
      <c r="S129" s="196" t="str">
        <f>VLOOKUP(I129,'사업장현황(25하)'!$A$2:$T$1836,10,FALSE)</f>
        <v>010-7647-2499</v>
      </c>
      <c r="T129" s="190" t="str">
        <f>VLOOKUP(I129,'사업장현황(25하)'!$A$2:$T$1836,12,FALSE)</f>
        <v>changhyun.moon@sfa.co.kr</v>
      </c>
      <c r="U129" s="219">
        <v>45926</v>
      </c>
      <c r="V129" s="219" t="s">
        <v>4264</v>
      </c>
      <c r="W129" s="219" t="s">
        <v>5330</v>
      </c>
      <c r="X129" s="179" t="str">
        <f>VLOOKUP(I129,'사업장현황(25하)'!$A$2:$T$1836,11,FALSE)</f>
        <v>changhyun.moon@sfa.co.kr</v>
      </c>
      <c r="Y129" s="219">
        <v>45943</v>
      </c>
      <c r="Z129" s="180">
        <v>1300000</v>
      </c>
      <c r="AA129" s="180">
        <v>0</v>
      </c>
      <c r="AB129" s="212"/>
      <c r="AC129" s="180">
        <f t="shared" si="4"/>
        <v>1300000</v>
      </c>
      <c r="AD129" s="219">
        <v>45951</v>
      </c>
      <c r="AE129" s="180">
        <v>1300000</v>
      </c>
      <c r="AF129" s="219" t="s">
        <v>3844</v>
      </c>
      <c r="AG129" s="180"/>
      <c r="AH129" s="299">
        <f t="shared" si="3"/>
        <v>1300000</v>
      </c>
      <c r="AI129" s="290"/>
      <c r="AJ129" s="185"/>
      <c r="CE129" s="187"/>
      <c r="CU129" s="188"/>
    </row>
    <row r="130" spans="1:99" s="186" customFormat="1" ht="24.6" customHeight="1">
      <c r="A130" s="196">
        <v>127</v>
      </c>
      <c r="B130" s="196"/>
      <c r="C130" s="196"/>
      <c r="D130" s="217">
        <v>45908</v>
      </c>
      <c r="E130" s="219" t="str">
        <f>HLOOKUP(WEEKDAY(D130,2),data!$A$1:$G$2,2)</f>
        <v>(월)</v>
      </c>
      <c r="F130" s="196"/>
      <c r="G130" s="196"/>
      <c r="H130" s="196"/>
      <c r="I130" s="249" t="s">
        <v>2792</v>
      </c>
      <c r="J130" s="196">
        <f>VLOOKUP(I130,'25하-대전160'!$J$3:$AW$1562,2,FALSE)</f>
        <v>74</v>
      </c>
      <c r="K130" s="289">
        <f>VLOOKUP(I130,'사업장현황(25하)'!$A$2:$T$1836,13,FALSE)</f>
        <v>6878100785</v>
      </c>
      <c r="L130" s="316">
        <f>VLOOKUP(I130,'사업장현황(25하)'!$A$2:$T$1836,14,FALSE)</f>
        <v>11881160786</v>
      </c>
      <c r="M130" s="190" t="str">
        <f>VLOOKUP(I130,'사업장현황(25하)'!$A$2:$T$1836,2,FALSE)</f>
        <v>김경엽</v>
      </c>
      <c r="N130" s="190" t="str">
        <f>VLOOKUP(I130,'사업장현황(25하)'!$A$2:$T$1836,4,FALSE)</f>
        <v>대전광역시 대덕구 문평서로 57 (문평동, 롯데칠성음료(주))</v>
      </c>
      <c r="O130" s="196">
        <f>VLOOKUP(I130,'사업장현황(25하)'!$A$2:$T$1836,6,FALSE)</f>
        <v>0</v>
      </c>
      <c r="P130" s="196">
        <f>VLOOKUP(I130,'사업장현황(25하)'!$A$2:$T$1836,7,FALSE)</f>
        <v>0</v>
      </c>
      <c r="Q130" s="196" t="str">
        <f>VLOOKUP(I130,'사업장현황(25하)'!$A$2:$T$1836,8,FALSE)</f>
        <v>박지현</v>
      </c>
      <c r="R130" s="196" t="str">
        <f>VLOOKUP(I130,'사업장현황(25하)'!$A$2:$T$1836,9,FALSE)</f>
        <v>안전관리</v>
      </c>
      <c r="S130" s="196" t="str">
        <f>VLOOKUP(I130,'사업장현황(25하)'!$A$2:$T$1836,10,FALSE)</f>
        <v>010-4921-9944</v>
      </c>
      <c r="T130" s="190" t="str">
        <f>VLOOKUP(I130,'사업장현황(25하)'!$A$2:$T$1836,12,FALSE)</f>
        <v>jihyun-park@lotte.net</v>
      </c>
      <c r="U130" s="219">
        <f>VLOOKUP(I130,'25하-대전160'!$J$3:$AW$1562,13,FALSE)</f>
        <v>45930</v>
      </c>
      <c r="V130" s="219" t="str">
        <f>VLOOKUP(I130,'25하-대전160'!$J$3:$AW$1562,14,FALSE)</f>
        <v>한기문</v>
      </c>
      <c r="W130" s="219" t="s">
        <v>5947</v>
      </c>
      <c r="X130" s="179" t="str">
        <f>VLOOKUP(I130,'사업장현황(25하)'!$A$2:$T$1836,11,FALSE)</f>
        <v>jihyun-park@lotte.net</v>
      </c>
      <c r="Y130" s="219">
        <v>45946</v>
      </c>
      <c r="Z130" s="180">
        <v>1800000</v>
      </c>
      <c r="AA130" s="180">
        <v>0</v>
      </c>
      <c r="AB130" s="212"/>
      <c r="AC130" s="180">
        <f t="shared" si="4"/>
        <v>1800000</v>
      </c>
      <c r="AD130" s="219">
        <v>45960</v>
      </c>
      <c r="AE130" s="180">
        <v>1800000</v>
      </c>
      <c r="AF130" s="219" t="s">
        <v>3844</v>
      </c>
      <c r="AG130" s="180"/>
      <c r="AH130" s="299">
        <f t="shared" si="3"/>
        <v>1800000</v>
      </c>
      <c r="AI130" s="290"/>
      <c r="AJ130" s="185"/>
      <c r="CE130" s="187"/>
      <c r="CU130" s="188"/>
    </row>
    <row r="131" spans="1:99" s="186" customFormat="1" ht="24.6" customHeight="1">
      <c r="A131" s="196">
        <v>128</v>
      </c>
      <c r="B131" s="196"/>
      <c r="C131" s="196"/>
      <c r="D131" s="219">
        <v>45910</v>
      </c>
      <c r="E131" s="219" t="str">
        <f>HLOOKUP(WEEKDAY(D131,2),data!$A$1:$G$2,2)</f>
        <v>(수)</v>
      </c>
      <c r="F131" s="196"/>
      <c r="G131" s="196"/>
      <c r="H131" s="196"/>
      <c r="I131" s="190" t="s">
        <v>4043</v>
      </c>
      <c r="J131" s="196">
        <f>VLOOKUP(I131,'25하-대전160'!$J$3:$AW$1562,2,FALSE)</f>
        <v>6</v>
      </c>
      <c r="K131" s="289">
        <f>VLOOKUP(I131,'사업장현황(25하)'!$A$2:$T$1836,13,FALSE)</f>
        <v>7773900847</v>
      </c>
      <c r="L131" s="316" t="str">
        <f>VLOOKUP(I131,'사업장현황(25하)'!$A$2:$T$1836,14,FALSE)</f>
        <v>77739008470</v>
      </c>
      <c r="M131" s="190" t="str">
        <f>VLOOKUP(I131,'사업장현황(25하)'!$A$2:$T$1836,2,FALSE)</f>
        <v>한미례</v>
      </c>
      <c r="N131" s="190" t="str">
        <f>VLOOKUP(I131,'사업장현황(25하)'!$A$2:$T$1836,4,FALSE)</f>
        <v>대전광역시 동구 대전로 277-12 (대성동)</v>
      </c>
      <c r="O131" s="196" t="str">
        <f>VLOOKUP(I131,'사업장현황(25하)'!$A$2:$T$1836,6,FALSE)</f>
        <v>042-282-1552</v>
      </c>
      <c r="P131" s="196" t="str">
        <f>VLOOKUP(I131,'사업장현황(25하)'!$A$2:$T$1836,7,FALSE)</f>
        <v>042-284-1552</v>
      </c>
      <c r="Q131" s="196" t="str">
        <f>VLOOKUP(I131,'사업장현황(25하)'!$A$2:$T$1836,8,FALSE)</f>
        <v>김문규</v>
      </c>
      <c r="R131" s="196" t="str">
        <f>VLOOKUP(I131,'사업장현황(25하)'!$A$2:$T$1836,9,FALSE)</f>
        <v>대표</v>
      </c>
      <c r="S131" s="196" t="str">
        <f>VLOOKUP(I131,'사업장현황(25하)'!$A$2:$T$1836,10,FALSE)</f>
        <v>010-9554-4522</v>
      </c>
      <c r="T131" s="190" t="str">
        <f>VLOOKUP(I131,'사업장현황(25하)'!$A$2:$T$1836,12,FALSE)</f>
        <v>miye2430@naver.com</v>
      </c>
      <c r="U131" s="219" t="str">
        <f>VLOOKUP(I131,'25하-대전160'!$J$3:$AW$1562,13,FALSE)</f>
        <v>10월 01일</v>
      </c>
      <c r="V131" s="219" t="str">
        <f>VLOOKUP(I131,'25하-대전160'!$J$3:$AW$1562,14,FALSE)</f>
        <v>배윤민</v>
      </c>
      <c r="W131" s="219" t="s">
        <v>5535</v>
      </c>
      <c r="X131" s="179" t="str">
        <f>VLOOKUP(I131,'사업장현황(25하)'!$A$2:$T$1836,11,FALSE)</f>
        <v>miye2430@naver.com</v>
      </c>
      <c r="Y131" s="219">
        <v>45911</v>
      </c>
      <c r="Z131" s="180">
        <v>200000</v>
      </c>
      <c r="AA131" s="180">
        <v>400000</v>
      </c>
      <c r="AB131" s="212"/>
      <c r="AC131" s="180">
        <f t="shared" si="4"/>
        <v>600000</v>
      </c>
      <c r="AD131" s="219"/>
      <c r="AE131" s="180"/>
      <c r="AF131" s="219">
        <v>45980</v>
      </c>
      <c r="AG131" s="180">
        <v>400000</v>
      </c>
      <c r="AH131" s="299">
        <f t="shared" si="3"/>
        <v>400000</v>
      </c>
      <c r="AI131" s="290"/>
      <c r="AJ131" s="185"/>
      <c r="CE131" s="187"/>
      <c r="CU131" s="188"/>
    </row>
    <row r="132" spans="1:99" s="186" customFormat="1" ht="24.6" customHeight="1">
      <c r="A132" s="196">
        <v>129</v>
      </c>
      <c r="B132" s="196"/>
      <c r="C132" s="196"/>
      <c r="D132" s="219">
        <v>45910</v>
      </c>
      <c r="E132" s="219" t="str">
        <f>HLOOKUP(WEEKDAY(D132,2),data!$A$1:$G$2,2)</f>
        <v>(수)</v>
      </c>
      <c r="F132" s="196"/>
      <c r="G132" s="196"/>
      <c r="H132" s="196"/>
      <c r="I132" s="190" t="s">
        <v>1395</v>
      </c>
      <c r="J132" s="196">
        <f>VLOOKUP(I132,'25하-대전160'!$J$3:$AW$1562,2,FALSE)</f>
        <v>8</v>
      </c>
      <c r="K132" s="289">
        <f>VLOOKUP(I132,'사업장현황(25하)'!$A$2:$T$1836,13,FALSE)</f>
        <v>4262900218</v>
      </c>
      <c r="L132" s="316" t="str">
        <f>VLOOKUP(I132,'사업장현황(25하)'!$A$2:$T$1836,14,FALSE)</f>
        <v>42629002180</v>
      </c>
      <c r="M132" s="190" t="str">
        <f>VLOOKUP(I132,'사업장현황(25하)'!$A$2:$T$1836,2,FALSE)</f>
        <v>황규선</v>
      </c>
      <c r="N132" s="190" t="str">
        <f>VLOOKUP(I132,'사업장현황(25하)'!$A$2:$T$1836,4,FALSE)</f>
        <v>대전광역시 동구 산내로 1400-1 (대성동)</v>
      </c>
      <c r="O132" s="196" t="str">
        <f>VLOOKUP(I132,'사업장현황(25하)'!$A$2:$T$1836,6,FALSE)</f>
        <v>042-272-3426</v>
      </c>
      <c r="P132" s="196" t="str">
        <f>VLOOKUP(I132,'사업장현황(25하)'!$A$2:$T$1836,7,FALSE)</f>
        <v>042-272-5048</v>
      </c>
      <c r="Q132" s="196" t="str">
        <f>VLOOKUP(I132,'사업장현황(25하)'!$A$2:$T$1836,8,FALSE)</f>
        <v>박주용</v>
      </c>
      <c r="R132" s="196" t="str">
        <f>VLOOKUP(I132,'사업장현황(25하)'!$A$2:$T$1836,9,FALSE)</f>
        <v>대표</v>
      </c>
      <c r="S132" s="196" t="str">
        <f>VLOOKUP(I132,'사업장현황(25하)'!$A$2:$T$1836,10,FALSE)</f>
        <v>010-5326-9960</v>
      </c>
      <c r="T132" s="190" t="str">
        <f>VLOOKUP(I132,'사업장현황(25하)'!$A$2:$T$1836,12,FALSE)</f>
        <v>snmts5048@hanmail.net</v>
      </c>
      <c r="U132" s="219" t="str">
        <f>VLOOKUP(I132,'25하-대전160'!$J$3:$AW$1562,13,FALSE)</f>
        <v>10월 01일</v>
      </c>
      <c r="V132" s="219" t="str">
        <f>VLOOKUP(I132,'25하-대전160'!$J$3:$AW$1562,14,FALSE)</f>
        <v>배윤민</v>
      </c>
      <c r="W132" s="219" t="s">
        <v>6076</v>
      </c>
      <c r="X132" s="179" t="str">
        <f>VLOOKUP(I132,'사업장현황(25하)'!$A$2:$T$1836,11,FALSE)</f>
        <v>snmts5048@hanmail.net</v>
      </c>
      <c r="Y132" s="219">
        <v>45911</v>
      </c>
      <c r="Z132" s="180">
        <v>200000</v>
      </c>
      <c r="AA132" s="180">
        <v>400000</v>
      </c>
      <c r="AB132" s="212"/>
      <c r="AC132" s="180">
        <f t="shared" si="4"/>
        <v>600000</v>
      </c>
      <c r="AD132" s="219">
        <v>46010</v>
      </c>
      <c r="AE132" s="180">
        <v>200000</v>
      </c>
      <c r="AF132" s="219">
        <v>45980</v>
      </c>
      <c r="AG132" s="180">
        <v>400000</v>
      </c>
      <c r="AH132" s="299">
        <f t="shared" ref="AH132:AH197" si="5">SUM(AE132,AG132)</f>
        <v>600000</v>
      </c>
      <c r="AI132" s="290"/>
      <c r="AJ132" s="185"/>
      <c r="CE132" s="187"/>
      <c r="CU132" s="188"/>
    </row>
    <row r="133" spans="1:99" s="186" customFormat="1" ht="24.95" customHeight="1">
      <c r="A133" s="196">
        <v>130</v>
      </c>
      <c r="B133" s="196"/>
      <c r="C133" s="196"/>
      <c r="D133" s="219">
        <v>45910</v>
      </c>
      <c r="E133" s="219" t="str">
        <f>HLOOKUP(WEEKDAY(D133,2),data!$A$1:$G$2,2)</f>
        <v>(수)</v>
      </c>
      <c r="F133" s="196"/>
      <c r="G133" s="196"/>
      <c r="H133" s="196"/>
      <c r="I133" s="190" t="s">
        <v>2762</v>
      </c>
      <c r="J133" s="196">
        <f>VLOOKUP(I133,'25하-대전160'!$J$3:$AW$1562,2,FALSE)</f>
        <v>8</v>
      </c>
      <c r="K133" s="289">
        <f>VLOOKUP(I133,'사업장현황(25하)'!$A$2:$T$1836,13,FALSE)</f>
        <v>2211908993</v>
      </c>
      <c r="L133" s="316" t="str">
        <f>VLOOKUP(I133,'사업장현황(25하)'!$A$2:$T$1836,14,FALSE)</f>
        <v>22119089930</v>
      </c>
      <c r="M133" s="190" t="str">
        <f>VLOOKUP(I133,'사업장현황(25하)'!$A$2:$T$1836,2,FALSE)</f>
        <v>배형선</v>
      </c>
      <c r="N133" s="190" t="str">
        <f>VLOOKUP(I133,'사업장현황(25하)'!$A$2:$T$1836,4,FALSE)</f>
        <v>대전광역시 동구 옥천로 321, 지하1층 (삼정동)</v>
      </c>
      <c r="O133" s="196" t="str">
        <f>VLOOKUP(I133,'사업장현황(25하)'!$A$2:$T$1836,6,FALSE)</f>
        <v>042-283-4502</v>
      </c>
      <c r="P133" s="196" t="str">
        <f>VLOOKUP(I133,'사업장현황(25하)'!$A$2:$T$1836,7,FALSE)</f>
        <v>042-283-4503</v>
      </c>
      <c r="Q133" s="196" t="str">
        <f>VLOOKUP(I133,'사업장현황(25하)'!$A$2:$T$1836,8,FALSE)</f>
        <v>한진현</v>
      </c>
      <c r="R133" s="196" t="str">
        <f>VLOOKUP(I133,'사업장현황(25하)'!$A$2:$T$1836,9,FALSE)</f>
        <v>차장</v>
      </c>
      <c r="S133" s="196" t="str">
        <f>VLOOKUP(I133,'사업장현황(25하)'!$A$2:$T$1836,10,FALSE)</f>
        <v>010-6788-0988</v>
      </c>
      <c r="T133" s="190" t="str">
        <f>VLOOKUP(I133,'사업장현황(25하)'!$A$2:$T$1836,12,FALSE)</f>
        <v>hs-motors6936@daum.net</v>
      </c>
      <c r="U133" s="219" t="str">
        <f>VLOOKUP(I133,'25하-대전160'!$J$3:$AW$1562,13,FALSE)</f>
        <v>10월 01일</v>
      </c>
      <c r="V133" s="219" t="str">
        <f>VLOOKUP(I133,'25하-대전160'!$J$3:$AW$1562,14,FALSE)</f>
        <v>배윤민</v>
      </c>
      <c r="W133" s="219" t="s">
        <v>6428</v>
      </c>
      <c r="X133" s="179" t="str">
        <f>VLOOKUP(I133,'사업장현황(25하)'!$A$2:$T$1836,11,FALSE)</f>
        <v>hs-motors6936@daum.net</v>
      </c>
      <c r="Y133" s="219">
        <v>45911</v>
      </c>
      <c r="Z133" s="180">
        <v>200000</v>
      </c>
      <c r="AA133" s="180">
        <v>400000</v>
      </c>
      <c r="AB133" s="212"/>
      <c r="AC133" s="180">
        <f t="shared" ref="AC133:AC198" si="6">SUM(Z133:AB133)</f>
        <v>600000</v>
      </c>
      <c r="AD133" s="219">
        <v>45961</v>
      </c>
      <c r="AE133" s="180">
        <v>200000</v>
      </c>
      <c r="AF133" s="219">
        <v>45980</v>
      </c>
      <c r="AG133" s="180">
        <v>400000</v>
      </c>
      <c r="AH133" s="299">
        <f t="shared" si="5"/>
        <v>600000</v>
      </c>
      <c r="AI133" s="290"/>
      <c r="AJ133" s="185"/>
      <c r="CE133" s="187"/>
      <c r="CU133" s="188"/>
    </row>
    <row r="134" spans="1:99" s="186" customFormat="1" ht="24.95" customHeight="1">
      <c r="A134" s="196">
        <v>131</v>
      </c>
      <c r="B134" s="196"/>
      <c r="C134" s="196"/>
      <c r="D134" s="219">
        <v>45917</v>
      </c>
      <c r="E134" s="219" t="str">
        <f>HLOOKUP(WEEKDAY(D134,2),data!$A$1:$G$2,2)</f>
        <v>(수)</v>
      </c>
      <c r="F134" s="196"/>
      <c r="G134" s="196"/>
      <c r="H134" s="196"/>
      <c r="I134" s="190" t="s">
        <v>672</v>
      </c>
      <c r="J134" s="196">
        <f>VLOOKUP(I134,'25하-대전160'!$J$3:$AW$1562,2,FALSE)</f>
        <v>8</v>
      </c>
      <c r="K134" s="289">
        <f>VLOOKUP(I134,'사업장현황(25하)'!$A$2:$T$1836,13,FALSE)</f>
        <v>3148552194</v>
      </c>
      <c r="L134" s="316" t="str">
        <f>VLOOKUP(I134,'사업장현황(25하)'!$A$2:$T$1836,14,FALSE)</f>
        <v>31485521940</v>
      </c>
      <c r="M134" s="190" t="str">
        <f>VLOOKUP(I134,'사업장현황(25하)'!$A$2:$T$1836,2,FALSE)</f>
        <v>전긍수</v>
      </c>
      <c r="N134" s="190" t="str">
        <f>VLOOKUP(I134,'사업장현황(25하)'!$A$2:$T$1836,4,FALSE)</f>
        <v>대전광역시 유성구 대학로76번길 99 (궁동)</v>
      </c>
      <c r="O134" s="196" t="str">
        <f>VLOOKUP(I134,'사업장현황(25하)'!$A$2:$T$1836,6,FALSE)</f>
        <v>042-861-5000</v>
      </c>
      <c r="P134" s="196" t="str">
        <f>VLOOKUP(I134,'사업장현황(25하)'!$A$2:$T$1836,7,FALSE)</f>
        <v>042-826-9013</v>
      </c>
      <c r="Q134" s="196" t="str">
        <f>VLOOKUP(I134,'사업장현황(25하)'!$A$2:$T$1836,8,FALSE)</f>
        <v>유광준</v>
      </c>
      <c r="R134" s="196" t="str">
        <f>VLOOKUP(I134,'사업장현황(25하)'!$A$2:$T$1836,9,FALSE)</f>
        <v>팀장</v>
      </c>
      <c r="S134" s="196" t="str">
        <f>VLOOKUP(I134,'사업장현황(25하)'!$A$2:$T$1836,10,FALSE)</f>
        <v>010-9244-8352</v>
      </c>
      <c r="T134" s="190" t="str">
        <f>VLOOKUP(I134,'사업장현황(25하)'!$A$2:$T$1836,12,FALSE)</f>
        <v>jnh5000@naver.com</v>
      </c>
      <c r="U134" s="219" t="str">
        <f>VLOOKUP(I134,'25하-대전160'!$J$3:$AW$1562,13,FALSE)</f>
        <v>10월 15일</v>
      </c>
      <c r="V134" s="219" t="str">
        <f>VLOOKUP(I134,'25하-대전160'!$J$3:$AW$1562,14,FALSE)</f>
        <v>배윤민</v>
      </c>
      <c r="W134" s="219" t="s">
        <v>7336</v>
      </c>
      <c r="X134" s="179" t="str">
        <f>VLOOKUP(I134,'사업장현황(25하)'!$A$2:$T$1836,11,FALSE)</f>
        <v>jnh5000@naver.com</v>
      </c>
      <c r="Y134" s="219">
        <v>45918</v>
      </c>
      <c r="Z134" s="180">
        <v>200000</v>
      </c>
      <c r="AA134" s="180">
        <v>400000</v>
      </c>
      <c r="AB134" s="212"/>
      <c r="AC134" s="180">
        <f t="shared" si="6"/>
        <v>600000</v>
      </c>
      <c r="AD134" s="219">
        <v>45930</v>
      </c>
      <c r="AE134" s="180">
        <v>200000</v>
      </c>
      <c r="AF134" s="219">
        <v>46009</v>
      </c>
      <c r="AG134" s="180">
        <v>400000</v>
      </c>
      <c r="AH134" s="299">
        <f t="shared" si="5"/>
        <v>600000</v>
      </c>
      <c r="AI134" s="290"/>
      <c r="AJ134" s="185"/>
      <c r="CE134" s="187"/>
      <c r="CU134" s="188"/>
    </row>
    <row r="135" spans="1:99" s="186" customFormat="1" ht="24.95" customHeight="1">
      <c r="A135" s="196">
        <v>132</v>
      </c>
      <c r="B135" s="196"/>
      <c r="C135" s="196"/>
      <c r="D135" s="219">
        <v>45950</v>
      </c>
      <c r="E135" s="219" t="str">
        <f>HLOOKUP(WEEKDAY(D135,2),data!$A$1:$G$2,2)</f>
        <v>(월)</v>
      </c>
      <c r="F135" s="196"/>
      <c r="G135" s="196"/>
      <c r="H135" s="196"/>
      <c r="I135" s="190" t="s">
        <v>1887</v>
      </c>
      <c r="J135" s="196">
        <f>VLOOKUP(I135,'25하-대전160'!$J$3:$AW$1562,2,FALSE)</f>
        <v>27</v>
      </c>
      <c r="K135" s="289">
        <f>VLOOKUP(I135,'사업장현황(25하)'!$A$2:$T$1836,13,FALSE)</f>
        <v>3178105431</v>
      </c>
      <c r="L135" s="316" t="str">
        <f>VLOOKUP(I135,'사업장현황(25하)'!$A$2:$T$1836,14,FALSE)</f>
        <v>31781054310</v>
      </c>
      <c r="M135" s="190" t="str">
        <f>VLOOKUP(I135,'사업장현황(25하)'!$A$2:$T$1836,2,FALSE)</f>
        <v>주현석</v>
      </c>
      <c r="N135" s="190" t="str">
        <f>VLOOKUP(I135,'사업장현황(25하)'!$A$2:$T$1836,4,FALSE)</f>
        <v>대전광역시 유성구 테크노2로 215 (탑립동)</v>
      </c>
      <c r="O135" s="196" t="str">
        <f>VLOOKUP(I135,'사업장현황(25하)'!$A$2:$T$1836,6,FALSE)</f>
        <v>042-933-2555</v>
      </c>
      <c r="P135" s="196" t="str">
        <f>VLOOKUP(I135,'사업장현황(25하)'!$A$2:$T$1836,7,FALSE)</f>
        <v>042-933-8343</v>
      </c>
      <c r="Q135" s="196" t="str">
        <f>VLOOKUP(I135,'사업장현황(25하)'!$A$2:$T$1836,8,FALSE)</f>
        <v>정민</v>
      </c>
      <c r="R135" s="196" t="str">
        <f>VLOOKUP(I135,'사업장현황(25하)'!$A$2:$T$1836,9,FALSE)</f>
        <v>부장</v>
      </c>
      <c r="S135" s="196" t="str">
        <f>VLOOKUP(I135,'사업장현황(25하)'!$A$2:$T$1836,10,FALSE)</f>
        <v>010-4463-8000</v>
      </c>
      <c r="T135" s="190" t="str">
        <f>VLOOKUP(I135,'사업장현황(25하)'!$A$2:$T$1836,12,FALSE)</f>
        <v>verkybans@naver.com</v>
      </c>
      <c r="U135" s="219">
        <f>VLOOKUP(I135,'25하-대전160'!$J$3:$AW$1562,13,FALSE)</f>
        <v>45980</v>
      </c>
      <c r="V135" s="219" t="str">
        <f>VLOOKUP(I135,'25하-대전160'!$J$3:$AW$1562,14,FALSE)</f>
        <v>한기문</v>
      </c>
      <c r="W135" s="219" t="s">
        <v>6702</v>
      </c>
      <c r="X135" s="179" t="str">
        <f>VLOOKUP(I135,'사업장현황(25하)'!$A$2:$T$1836,11,FALSE)</f>
        <v>dreamtns@daum.net</v>
      </c>
      <c r="Y135" s="219">
        <v>45965</v>
      </c>
      <c r="Z135" s="180">
        <v>1300000</v>
      </c>
      <c r="AA135" s="180">
        <v>400000</v>
      </c>
      <c r="AB135" s="212"/>
      <c r="AC135" s="180">
        <f t="shared" si="6"/>
        <v>1700000</v>
      </c>
      <c r="AD135" s="219">
        <v>45971</v>
      </c>
      <c r="AE135" s="180">
        <v>1300000</v>
      </c>
      <c r="AF135" s="219">
        <v>46009</v>
      </c>
      <c r="AG135" s="180">
        <v>400000</v>
      </c>
      <c r="AH135" s="299">
        <f t="shared" si="5"/>
        <v>1700000</v>
      </c>
      <c r="AI135" s="290"/>
      <c r="AJ135" s="185"/>
      <c r="CE135" s="187"/>
      <c r="CU135" s="188"/>
    </row>
    <row r="136" spans="1:99" s="186" customFormat="1" ht="24.95" customHeight="1">
      <c r="A136" s="196">
        <v>133</v>
      </c>
      <c r="B136" s="196"/>
      <c r="C136" s="196"/>
      <c r="D136" s="219">
        <v>45950</v>
      </c>
      <c r="E136" s="219" t="str">
        <f>HLOOKUP(WEEKDAY(D136,2),data!$A$1:$G$2,2)</f>
        <v>(월)</v>
      </c>
      <c r="F136" s="196"/>
      <c r="G136" s="196"/>
      <c r="H136" s="196"/>
      <c r="I136" s="172" t="s">
        <v>3641</v>
      </c>
      <c r="J136" s="196">
        <f>VLOOKUP(I136,'25하-대전160'!$J$3:$AW$1562,2,FALSE)</f>
        <v>5</v>
      </c>
      <c r="K136" s="289">
        <f>VLOOKUP(I136,'사업장현황(25하)'!$A$2:$T$1836,13,FALSE)</f>
        <v>3060230973</v>
      </c>
      <c r="L136" s="316">
        <f>VLOOKUP(I136,'사업장현황(25하)'!$A$2:$T$1836,14,FALSE)</f>
        <v>30602309730</v>
      </c>
      <c r="M136" s="190" t="str">
        <f>VLOOKUP(I136,'사업장현황(25하)'!$A$2:$T$1836,2,FALSE)</f>
        <v>송치만</v>
      </c>
      <c r="N136" s="190" t="str">
        <f>VLOOKUP(I136,'사업장현황(25하)'!$A$2:$T$1836,4,FALSE)</f>
        <v>대전광역시 대덕구 신탄진로 600 (상서동)</v>
      </c>
      <c r="O136" s="196" t="str">
        <f>VLOOKUP(I136,'사업장현황(25하)'!$A$2:$T$1836,6,FALSE)</f>
        <v>042-933-5100</v>
      </c>
      <c r="P136" s="196" t="str">
        <f>VLOOKUP(I136,'사업장현황(25하)'!$A$2:$T$1836,7,FALSE)</f>
        <v>042-933-5020</v>
      </c>
      <c r="Q136" s="196" t="str">
        <f>VLOOKUP(I136,'사업장현황(25하)'!$A$2:$T$1836,8,FALSE)</f>
        <v>송우선</v>
      </c>
      <c r="R136" s="196">
        <f>VLOOKUP(I136,'사업장현황(25하)'!$A$2:$T$1836,9,FALSE)</f>
        <v>0</v>
      </c>
      <c r="S136" s="196" t="str">
        <f>VLOOKUP(I136,'사업장현황(25하)'!$A$2:$T$1836,10,FALSE)</f>
        <v>010-3439-5100</v>
      </c>
      <c r="T136" s="190" t="str">
        <f>VLOOKUP(I136,'사업장현황(25하)'!$A$2:$T$1836,12,FALSE)</f>
        <v>chi1966@nate.com</v>
      </c>
      <c r="U136" s="219">
        <f>VLOOKUP(I136,'25하-대전160'!$J$3:$AW$1562,13,FALSE)</f>
        <v>45974</v>
      </c>
      <c r="V136" s="219" t="str">
        <f>VLOOKUP(I136,'25하-대전160'!$J$3:$AW$1562,14,FALSE)</f>
        <v>한기문</v>
      </c>
      <c r="W136" s="219" t="s">
        <v>5808</v>
      </c>
      <c r="X136" s="179" t="str">
        <f>VLOOKUP(I136,'사업장현황(25하)'!$A$2:$T$1836,11,FALSE)</f>
        <v>chi1966@nate.com</v>
      </c>
      <c r="Y136" s="219">
        <v>45954</v>
      </c>
      <c r="Z136" s="180">
        <v>200000</v>
      </c>
      <c r="AA136" s="180">
        <v>400000</v>
      </c>
      <c r="AB136" s="212"/>
      <c r="AC136" s="180">
        <f t="shared" si="6"/>
        <v>600000</v>
      </c>
      <c r="AD136" s="219">
        <v>45979</v>
      </c>
      <c r="AE136" s="180">
        <v>200000</v>
      </c>
      <c r="AF136" s="219">
        <v>46009</v>
      </c>
      <c r="AG136" s="180">
        <v>400000</v>
      </c>
      <c r="AH136" s="299">
        <f t="shared" si="5"/>
        <v>600000</v>
      </c>
      <c r="AI136" s="290"/>
      <c r="AJ136" s="185"/>
      <c r="CE136" s="187"/>
      <c r="CU136" s="188"/>
    </row>
    <row r="137" spans="1:99" s="186" customFormat="1" ht="24.95" customHeight="1">
      <c r="A137" s="196">
        <v>134</v>
      </c>
      <c r="B137" s="196"/>
      <c r="C137" s="196"/>
      <c r="D137" s="219">
        <v>45954</v>
      </c>
      <c r="E137" s="219" t="str">
        <f>HLOOKUP(WEEKDAY(D137,2),data!$A$1:$G$2,2)</f>
        <v>(금)</v>
      </c>
      <c r="F137" s="196"/>
      <c r="G137" s="196"/>
      <c r="H137" s="196"/>
      <c r="I137" s="190" t="s">
        <v>3052</v>
      </c>
      <c r="J137" s="196">
        <f>VLOOKUP(I137,'25하-대전160'!$J$3:$AW$1562,2,FALSE)</f>
        <v>147</v>
      </c>
      <c r="K137" s="289">
        <f>VLOOKUP(I137,'사업장현황(25하)'!$A$2:$T$1836,13,FALSE)</f>
        <v>1078549859</v>
      </c>
      <c r="L137" s="316" t="str">
        <f>VLOOKUP(I137,'사업장현황(25하)'!$A$2:$T$1836,14,FALSE)</f>
        <v>13881017736</v>
      </c>
      <c r="M137" s="190" t="str">
        <f>VLOOKUP(I137,'사업장현황(25하)'!$A$2:$T$1836,2,FALSE)</f>
        <v>강호준, 조유선</v>
      </c>
      <c r="N137" s="190" t="str">
        <f>VLOOKUP(I137,'사업장현황(25하)'!$A$2:$T$1836,4,FALSE)</f>
        <v>충청남도 공주시 월송동 671-1</v>
      </c>
      <c r="O137" s="196" t="str">
        <f>VLOOKUP(I137,'사업장현황(25하)'!$A$2:$T$1836,6,FALSE)</f>
        <v>070-4103-0631</v>
      </c>
      <c r="P137" s="196" t="str">
        <f>VLOOKUP(I137,'사업장현황(25하)'!$A$2:$T$1836,7,FALSE)</f>
        <v>070-4106-2042</v>
      </c>
      <c r="Q137" s="196" t="str">
        <f>VLOOKUP(I137,'사업장현황(25하)'!$A$2:$T$1836,8,FALSE)</f>
        <v>안태호</v>
      </c>
      <c r="R137" s="196" t="str">
        <f>VLOOKUP(I137,'사업장현황(25하)'!$A$2:$T$1836,9,FALSE)</f>
        <v>과장</v>
      </c>
      <c r="S137" s="196" t="str">
        <f>VLOOKUP(I137,'사업장현황(25하)'!$A$2:$T$1836,10,FALSE)</f>
        <v>010-9055-4405</v>
      </c>
      <c r="T137" s="190" t="str">
        <f>VLOOKUP(I137,'사업장현황(25하)'!$A$2:$T$1836,12,FALSE)</f>
        <v>taeho.ahn@smlinescon.co.kr</v>
      </c>
      <c r="U137" s="219">
        <f>VLOOKUP(I137,'25하-대전160'!$J$3:$AW$1562,13,FALSE)</f>
        <v>45980</v>
      </c>
      <c r="V137" s="219" t="str">
        <f>VLOOKUP(I137,'25하-대전160'!$J$3:$AW$1562,14,FALSE)</f>
        <v>한기문</v>
      </c>
      <c r="W137" s="219" t="s">
        <v>6367</v>
      </c>
      <c r="X137" s="179" t="str">
        <f>VLOOKUP(I137,'사업장현황(25하)'!$A$2:$T$1836,11,FALSE)</f>
        <v>taeho.ahn@smlinescon.co.kr</v>
      </c>
      <c r="Y137" s="219">
        <v>45992</v>
      </c>
      <c r="Z137" s="180">
        <v>5100000</v>
      </c>
      <c r="AA137" s="180">
        <v>0</v>
      </c>
      <c r="AB137" s="212"/>
      <c r="AC137" s="180">
        <v>5100000</v>
      </c>
      <c r="AD137" s="219">
        <v>46021</v>
      </c>
      <c r="AE137" s="180">
        <v>5100000</v>
      </c>
      <c r="AF137" s="219" t="s">
        <v>3844</v>
      </c>
      <c r="AG137" s="180"/>
      <c r="AH137" s="299">
        <f t="shared" si="5"/>
        <v>5100000</v>
      </c>
      <c r="AI137" s="290"/>
      <c r="AJ137" s="185"/>
      <c r="CE137" s="187"/>
      <c r="CU137" s="188"/>
    </row>
    <row r="138" spans="1:99" s="186" customFormat="1" ht="24.95" customHeight="1">
      <c r="A138" s="196">
        <v>135</v>
      </c>
      <c r="B138" s="196"/>
      <c r="C138" s="196"/>
      <c r="D138" s="219">
        <v>45965</v>
      </c>
      <c r="E138" s="219" t="str">
        <f>HLOOKUP(WEEKDAY(D138,2),data!$A$1:$G$2,2)</f>
        <v>(화)</v>
      </c>
      <c r="F138" s="196"/>
      <c r="G138" s="196"/>
      <c r="H138" s="196"/>
      <c r="I138" s="172" t="s">
        <v>3640</v>
      </c>
      <c r="J138" s="196">
        <f>VLOOKUP(I138,'25하-대전160'!$J$3:$AW$1562,2,FALSE)</f>
        <v>10</v>
      </c>
      <c r="K138" s="289">
        <f>VLOOKUP(I138,'사업장현황(25하)'!$A$2:$T$1836,13,FALSE)</f>
        <v>1462300950</v>
      </c>
      <c r="L138" s="316">
        <f>VLOOKUP(I138,'사업장현황(25하)'!$A$2:$T$1836,14,FALSE)</f>
        <v>14623009500</v>
      </c>
      <c r="M138" s="190" t="str">
        <f>VLOOKUP(I138,'사업장현황(25하)'!$A$2:$T$1836,2,FALSE)</f>
        <v>전영근</v>
      </c>
      <c r="N138" s="190" t="str">
        <f>VLOOKUP(I138,'사업장현황(25하)'!$A$2:$T$1836,4,FALSE)</f>
        <v>대전광역시 서구 월드컵대로484번길 82-14 (월평동)</v>
      </c>
      <c r="O138" s="196" t="str">
        <f>VLOOKUP(I138,'사업장현황(25하)'!$A$2:$T$1836,6,FALSE)</f>
        <v>042-538-0071</v>
      </c>
      <c r="P138" s="196" t="str">
        <f>VLOOKUP(I138,'사업장현황(25하)'!$A$2:$T$1836,7,FALSE)</f>
        <v>042-538-0073</v>
      </c>
      <c r="Q138" s="196" t="str">
        <f>VLOOKUP(I138,'사업장현황(25하)'!$A$2:$T$1836,8,FALSE)</f>
        <v>전영근</v>
      </c>
      <c r="R138" s="196" t="str">
        <f>VLOOKUP(I138,'사업장현황(25하)'!$A$2:$T$1836,9,FALSE)</f>
        <v>대표</v>
      </c>
      <c r="S138" s="196" t="str">
        <f>VLOOKUP(I138,'사업장현황(25하)'!$A$2:$T$1836,10,FALSE)</f>
        <v>010-2494-5333</v>
      </c>
      <c r="T138" s="190" t="str">
        <f>VLOOKUP(I138,'사업장현황(25하)'!$A$2:$T$1836,12,FALSE)</f>
        <v>yujk53@hanmail.net</v>
      </c>
      <c r="U138" s="219">
        <f>VLOOKUP(I138,'25하-대전160'!$J$3:$AW$1562,13,FALSE)</f>
        <v>45992</v>
      </c>
      <c r="V138" s="219" t="str">
        <f>VLOOKUP(I138,'25하-대전160'!$J$3:$AW$1562,14,FALSE)</f>
        <v>한기문</v>
      </c>
      <c r="W138" s="219" t="s">
        <v>5539</v>
      </c>
      <c r="X138" s="179" t="str">
        <f>VLOOKUP(I138,'사업장현황(25하)'!$A$2:$T$1836,11,FALSE)</f>
        <v>yujk53@hanmail.net</v>
      </c>
      <c r="Y138" s="219">
        <v>45966</v>
      </c>
      <c r="Z138" s="180">
        <v>200000</v>
      </c>
      <c r="AA138" s="180">
        <v>400000</v>
      </c>
      <c r="AB138" s="212"/>
      <c r="AC138" s="180">
        <f t="shared" si="6"/>
        <v>600000</v>
      </c>
      <c r="AD138" s="219">
        <v>45995</v>
      </c>
      <c r="AE138" s="180">
        <v>200000</v>
      </c>
      <c r="AF138" s="219"/>
      <c r="AG138" s="180"/>
      <c r="AH138" s="299">
        <f t="shared" si="5"/>
        <v>200000</v>
      </c>
      <c r="AI138" s="290"/>
      <c r="AJ138" s="185"/>
      <c r="CE138" s="187"/>
      <c r="CU138" s="188"/>
    </row>
    <row r="139" spans="1:99" s="186" customFormat="1" ht="24.95" customHeight="1">
      <c r="A139" s="196">
        <v>136</v>
      </c>
      <c r="B139" s="196"/>
      <c r="C139" s="196"/>
      <c r="D139" s="217">
        <v>45968</v>
      </c>
      <c r="E139" s="219" t="str">
        <f>HLOOKUP(WEEKDAY(D139,2),data!$A$1:$G$2,2)</f>
        <v>(금)</v>
      </c>
      <c r="F139" s="196"/>
      <c r="G139" s="196"/>
      <c r="H139" s="196"/>
      <c r="I139" s="190" t="s">
        <v>2093</v>
      </c>
      <c r="J139" s="196">
        <f>VLOOKUP(I139,'25하-대전160'!$J$3:$AW$1562,2,FALSE)</f>
        <v>57</v>
      </c>
      <c r="K139" s="289">
        <f>VLOOKUP(I139,'사업장현황(25하)'!$A$2:$T$1836,13,FALSE)</f>
        <v>3068104878</v>
      </c>
      <c r="L139" s="316" t="str">
        <f>VLOOKUP(I139,'사업장현황(25하)'!$A$2:$T$1836,14,FALSE)</f>
        <v>30681048780</v>
      </c>
      <c r="M139" s="190" t="str">
        <f>VLOOKUP(I139,'사업장현황(25하)'!$A$2:$T$1836,2,FALSE)</f>
        <v>여기석</v>
      </c>
      <c r="N139" s="190" t="str">
        <f>VLOOKUP(I139,'사업장현황(25하)'!$A$2:$T$1836,4,FALSE)</f>
        <v>대전광역시 대덕구 대전로1331번길 50 (읍내동, 한미타올)</v>
      </c>
      <c r="O139" s="196" t="str">
        <f>VLOOKUP(I139,'사업장현황(25하)'!$A$2:$T$1836,6,FALSE)</f>
        <v>042-625-4145</v>
      </c>
      <c r="P139" s="196" t="str">
        <f>VLOOKUP(I139,'사업장현황(25하)'!$A$2:$T$1836,7,FALSE)</f>
        <v>042-625-4147</v>
      </c>
      <c r="Q139" s="196" t="str">
        <f>VLOOKUP(I139,'사업장현황(25하)'!$A$2:$T$1836,8,FALSE)</f>
        <v>조한경</v>
      </c>
      <c r="R139" s="196" t="str">
        <f>VLOOKUP(I139,'사업장현황(25하)'!$A$2:$T$1836,9,FALSE)</f>
        <v>상무</v>
      </c>
      <c r="S139" s="196" t="str">
        <f>VLOOKUP(I139,'사업장현황(25하)'!$A$2:$T$1836,10,FALSE)</f>
        <v>010-8815-6316</v>
      </c>
      <c r="T139" s="190" t="str">
        <f>VLOOKUP(I139,'사업장현황(25하)'!$A$2:$T$1836,12,FALSE)</f>
        <v>chk8534@hanmail.net</v>
      </c>
      <c r="U139" s="219">
        <v>45993</v>
      </c>
      <c r="V139" s="219" t="s">
        <v>4631</v>
      </c>
      <c r="W139" s="219" t="s">
        <v>7460</v>
      </c>
      <c r="X139" s="179" t="str">
        <f>VLOOKUP(I139,'사업장현황(25하)'!$A$2:$T$1836,11,FALSE)</f>
        <v>hanmiacc4141@daum.net</v>
      </c>
      <c r="Y139" s="219">
        <v>45994</v>
      </c>
      <c r="Z139" s="180">
        <v>700000</v>
      </c>
      <c r="AA139" s="180">
        <v>0</v>
      </c>
      <c r="AB139" s="212"/>
      <c r="AC139" s="180">
        <f t="shared" si="6"/>
        <v>700000</v>
      </c>
      <c r="AD139" s="219">
        <v>45999</v>
      </c>
      <c r="AE139" s="180">
        <v>700000</v>
      </c>
      <c r="AF139" s="219" t="s">
        <v>3844</v>
      </c>
      <c r="AG139" s="180"/>
      <c r="AH139" s="299">
        <f t="shared" si="5"/>
        <v>700000</v>
      </c>
      <c r="AI139" s="290"/>
      <c r="AJ139" s="185"/>
      <c r="CE139" s="187"/>
      <c r="CU139" s="188"/>
    </row>
    <row r="140" spans="1:99" s="186" customFormat="1" ht="24.95" customHeight="1">
      <c r="A140" s="196">
        <v>137</v>
      </c>
      <c r="B140" s="196"/>
      <c r="C140" s="196"/>
      <c r="D140" s="217">
        <v>45971</v>
      </c>
      <c r="E140" s="219" t="str">
        <f>HLOOKUP(WEEKDAY(D140,2),data!$A$1:$G$2,2)</f>
        <v>(월)</v>
      </c>
      <c r="F140" s="196"/>
      <c r="G140" s="196"/>
      <c r="H140" s="196"/>
      <c r="I140" s="249" t="s">
        <v>3500</v>
      </c>
      <c r="J140" s="196">
        <f>VLOOKUP(I140,'25하-대전160'!$J$3:$AW$1562,2,FALSE)</f>
        <v>4</v>
      </c>
      <c r="K140" s="289">
        <f>VLOOKUP(I140,'사업장현황(25하)'!$A$2:$T$1836,13,FALSE)</f>
        <v>3088137832</v>
      </c>
      <c r="L140" s="316" t="str">
        <f>VLOOKUP(I140,'사업장현황(25하)'!$A$2:$T$1836,14,FALSE)</f>
        <v>30881378326</v>
      </c>
      <c r="M140" s="190" t="str">
        <f>VLOOKUP(I140,'사업장현황(25하)'!$A$2:$T$1836,2,FALSE)</f>
        <v>권철진</v>
      </c>
      <c r="N140" s="190" t="str">
        <f>VLOOKUP(I140,'사업장현황(25하)'!$A$2:$T$1836,4,FALSE)</f>
        <v>충청남도 계룡시 신도안면 신도안2길 96 (남선리, 군인아파트)</v>
      </c>
      <c r="O140" s="196" t="str">
        <f>VLOOKUP(I140,'사업장현황(25하)'!$A$2:$T$1836,6,FALSE)</f>
        <v>044-864-8122</v>
      </c>
      <c r="P140" s="196" t="str">
        <f>VLOOKUP(I140,'사업장현황(25하)'!$A$2:$T$1836,7,FALSE)</f>
        <v>044-864-8124</v>
      </c>
      <c r="Q140" s="196" t="str">
        <f>VLOOKUP(I140,'사업장현황(25하)'!$A$2:$T$1836,8,FALSE)</f>
        <v>김동혁</v>
      </c>
      <c r="R140" s="196" t="str">
        <f>VLOOKUP(I140,'사업장현황(25하)'!$A$2:$T$1836,9,FALSE)</f>
        <v>소장</v>
      </c>
      <c r="S140" s="196" t="str">
        <f>VLOOKUP(I140,'사업장현황(25하)'!$A$2:$T$1836,10,FALSE)</f>
        <v>010-4462-2029</v>
      </c>
      <c r="T140" s="190" t="str">
        <f>VLOOKUP(I140,'사업장현황(25하)'!$A$2:$T$1836,12,FALSE)</f>
        <v>dong880325@naver.com</v>
      </c>
      <c r="U140" s="219">
        <f>VLOOKUP(I140,'25하-대전160'!$J$3:$AW$1562,13,FALSE)</f>
        <v>45985</v>
      </c>
      <c r="V140" s="219" t="str">
        <f>VLOOKUP(I140,'25하-대전160'!$J$3:$AW$1562,14,FALSE)</f>
        <v>한기문</v>
      </c>
      <c r="W140" s="219" t="s">
        <v>4977</v>
      </c>
      <c r="X140" s="179" t="str">
        <f>VLOOKUP(I140,'사업장현황(25하)'!$A$2:$T$1836,11,FALSE)</f>
        <v>LEOPLE@hometax.go.kr</v>
      </c>
      <c r="Y140" s="219">
        <v>45985</v>
      </c>
      <c r="Z140" s="180">
        <v>700000</v>
      </c>
      <c r="AA140" s="180">
        <v>0</v>
      </c>
      <c r="AB140" s="212"/>
      <c r="AC140" s="180">
        <f t="shared" si="6"/>
        <v>700000</v>
      </c>
      <c r="AD140" s="219">
        <v>45999</v>
      </c>
      <c r="AE140" s="180">
        <v>700000</v>
      </c>
      <c r="AF140" s="219" t="s">
        <v>3844</v>
      </c>
      <c r="AG140" s="180"/>
      <c r="AH140" s="299">
        <f t="shared" si="5"/>
        <v>700000</v>
      </c>
      <c r="AI140" s="290"/>
      <c r="AJ140" s="185"/>
      <c r="CE140" s="187"/>
      <c r="CU140" s="188"/>
    </row>
    <row r="141" spans="1:99" s="186" customFormat="1" ht="24.95" customHeight="1">
      <c r="A141" s="196">
        <v>138</v>
      </c>
      <c r="B141" s="196"/>
      <c r="C141" s="196"/>
      <c r="D141" s="219">
        <v>45981</v>
      </c>
      <c r="E141" s="219" t="str">
        <f>HLOOKUP(WEEKDAY(D141,2),data!$A$1:$G$2,2)</f>
        <v>(목)</v>
      </c>
      <c r="F141" s="196"/>
      <c r="G141" s="196"/>
      <c r="H141" s="196"/>
      <c r="I141" s="190" t="s">
        <v>1737</v>
      </c>
      <c r="J141" s="196">
        <f>VLOOKUP(I141,'25하-대전160'!$J$3:$AW$1562,2,FALSE)</f>
        <v>406</v>
      </c>
      <c r="K141" s="289">
        <f>VLOOKUP(I141,'사업장현황(25하)'!$A$2:$T$1836,13,FALSE)</f>
        <v>3078201717</v>
      </c>
      <c r="L141" s="316" t="str">
        <f>VLOOKUP(I141,'사업장현황(25하)'!$A$2:$T$1836,14,FALSE)</f>
        <v>30782017170</v>
      </c>
      <c r="M141" s="190" t="str">
        <f>VLOOKUP(I141,'사업장현황(25하)'!$A$2:$T$1836,2,FALSE)</f>
        <v>임수흠</v>
      </c>
      <c r="N141" s="190" t="str">
        <f>VLOOKUP(I141,'사업장현황(25하)'!$A$2:$T$1836,4,FALSE)</f>
        <v>충청남도 공주시 무령로 77 (웅진동, 공주의료원)</v>
      </c>
      <c r="O141" s="196" t="str">
        <f>VLOOKUP(I141,'사업장현황(25하)'!$A$2:$T$1836,6,FALSE)</f>
        <v>041-962-1251</v>
      </c>
      <c r="P141" s="196" t="str">
        <f>VLOOKUP(I141,'사업장현황(25하)'!$A$2:$T$1836,7,FALSE)</f>
        <v>041-962-1219</v>
      </c>
      <c r="Q141" s="196" t="str">
        <f>VLOOKUP(I141,'사업장현황(25하)'!$A$2:$T$1836,8,FALSE)</f>
        <v>이현미</v>
      </c>
      <c r="R141" s="196">
        <f>VLOOKUP(I141,'사업장현황(25하)'!$A$2:$T$1836,9,FALSE)</f>
        <v>0</v>
      </c>
      <c r="S141" s="196" t="str">
        <f>VLOOKUP(I141,'사업장현황(25하)'!$A$2:$T$1836,10,FALSE)</f>
        <v>010-6470-3761</v>
      </c>
      <c r="T141" s="190" t="str">
        <f>VLOOKUP(I141,'사업장현황(25하)'!$A$2:$T$1836,12,FALSE)</f>
        <v>leehen67@hanmail.net</v>
      </c>
      <c r="U141" s="219">
        <f>VLOOKUP(I141,'25하-대전160'!$J$3:$AW$1562,13,FALSE)</f>
        <v>46007</v>
      </c>
      <c r="V141" s="219" t="str">
        <f>VLOOKUP(I141,'25하-대전160'!$J$3:$AW$1562,14,FALSE)</f>
        <v>한기문</v>
      </c>
      <c r="W141" s="219" t="s">
        <v>7319</v>
      </c>
      <c r="X141" s="179" t="str">
        <f>VLOOKUP(I141,'사업장현황(25하)'!$A$2:$T$1836,11,FALSE)</f>
        <v>gjmc1111@naver.com</v>
      </c>
      <c r="Y141" s="219">
        <v>46007</v>
      </c>
      <c r="Z141" s="180">
        <v>2000000</v>
      </c>
      <c r="AA141" s="180">
        <v>0</v>
      </c>
      <c r="AB141" s="212"/>
      <c r="AC141" s="180">
        <f t="shared" si="6"/>
        <v>2000000</v>
      </c>
      <c r="AD141" s="219"/>
      <c r="AE141" s="180"/>
      <c r="AF141" s="219" t="s">
        <v>3844</v>
      </c>
      <c r="AG141" s="180"/>
      <c r="AH141" s="299">
        <f t="shared" si="5"/>
        <v>0</v>
      </c>
      <c r="AI141" s="290"/>
      <c r="AJ141" s="185"/>
      <c r="CE141" s="187"/>
      <c r="CU141" s="188"/>
    </row>
    <row r="142" spans="1:99" s="186" customFormat="1" ht="24.95" customHeight="1">
      <c r="A142" s="196">
        <v>139</v>
      </c>
      <c r="B142" s="196"/>
      <c r="C142" s="196"/>
      <c r="D142" s="217">
        <v>45993</v>
      </c>
      <c r="E142" s="219" t="str">
        <f>HLOOKUP(WEEKDAY(D142,2),data!$A$1:$G$2,2)</f>
        <v>(화)</v>
      </c>
      <c r="F142" s="196"/>
      <c r="G142" s="196"/>
      <c r="H142" s="196"/>
      <c r="I142" s="190" t="s">
        <v>4543</v>
      </c>
      <c r="J142" s="196">
        <f>VLOOKUP(I142,'25하-대전160'!$J$3:$AW$1562,2,FALSE)</f>
        <v>3</v>
      </c>
      <c r="K142" s="289">
        <f>VLOOKUP(I142,'사업장현황(25하)'!$A$2:$T$1836,13,FALSE)</f>
        <v>2391001800</v>
      </c>
      <c r="L142" s="316" t="str">
        <f>VLOOKUP(I142,'사업장현황(25하)'!$A$2:$T$1836,14,FALSE)</f>
        <v>23910018000</v>
      </c>
      <c r="M142" s="190" t="str">
        <f>VLOOKUP(I142,'사업장현황(25하)'!$A$2:$T$1836,2,FALSE)</f>
        <v>이경원</v>
      </c>
      <c r="N142" s="190" t="str">
        <f>VLOOKUP(I142,'사업장현황(25하)'!$A$2:$T$1836,4,FALSE)</f>
        <v>대전광역시 대덕구 신탄진로 566 (상서동)</v>
      </c>
      <c r="O142" s="196" t="str">
        <f>VLOOKUP(I142,'사업장현황(25하)'!$A$2:$T$1836,6,FALSE)</f>
        <v>042-936-3388</v>
      </c>
      <c r="P142" s="196" t="str">
        <f>VLOOKUP(I142,'사업장현황(25하)'!$A$2:$T$1836,7,FALSE)</f>
        <v>042-936-4500</v>
      </c>
      <c r="Q142" s="196" t="str">
        <f>VLOOKUP(I142,'사업장현황(25하)'!$A$2:$T$1836,8,FALSE)</f>
        <v>이경원</v>
      </c>
      <c r="R142" s="196" t="str">
        <f>VLOOKUP(I142,'사업장현황(25하)'!$A$2:$T$1836,9,FALSE)</f>
        <v>대표</v>
      </c>
      <c r="S142" s="196" t="str">
        <f>VLOOKUP(I142,'사업장현황(25하)'!$A$2:$T$1836,10,FALSE)</f>
        <v>010-8635-4241</v>
      </c>
      <c r="T142" s="190" t="str">
        <f>VLOOKUP(I142,'사업장현황(25하)'!$A$2:$T$1836,12,FALSE)</f>
        <v>darkox0063@naver.com</v>
      </c>
      <c r="U142" s="219" t="str">
        <f>VLOOKUP(I142,'25하-대전160'!$J$3:$AW$1562,13,FALSE)</f>
        <v>12월 24일</v>
      </c>
      <c r="V142" s="219" t="str">
        <f>VLOOKUP(I142,'25하-대전160'!$J$3:$AW$1562,14,FALSE)</f>
        <v>배윤민</v>
      </c>
      <c r="W142" s="219" t="s">
        <v>6389</v>
      </c>
      <c r="X142" s="179" t="str">
        <f>VLOOKUP(I142,'사업장현황(25하)'!$A$2:$T$1836,11,FALSE)</f>
        <v>darkox0063@naver.com</v>
      </c>
      <c r="Y142" s="219">
        <v>45994</v>
      </c>
      <c r="Z142" s="180">
        <v>200000</v>
      </c>
      <c r="AA142" s="180">
        <v>400000</v>
      </c>
      <c r="AB142" s="212"/>
      <c r="AC142" s="180">
        <f t="shared" si="6"/>
        <v>600000</v>
      </c>
      <c r="AD142" s="219"/>
      <c r="AE142" s="180"/>
      <c r="AF142" s="219"/>
      <c r="AG142" s="180"/>
      <c r="AH142" s="299">
        <f t="shared" si="5"/>
        <v>0</v>
      </c>
      <c r="AI142" s="290"/>
      <c r="AJ142" s="185"/>
      <c r="CE142" s="187"/>
      <c r="CU142" s="188"/>
    </row>
    <row r="143" spans="1:99" s="186" customFormat="1" ht="24.95" customHeight="1">
      <c r="A143" s="196">
        <v>140</v>
      </c>
      <c r="B143" s="196"/>
      <c r="C143" s="196"/>
      <c r="D143" s="217">
        <v>45993</v>
      </c>
      <c r="E143" s="219" t="str">
        <f>HLOOKUP(WEEKDAY(D143,2),data!$A$1:$G$2,2)</f>
        <v>(화)</v>
      </c>
      <c r="F143" s="196"/>
      <c r="G143" s="196"/>
      <c r="H143" s="196"/>
      <c r="I143" s="190" t="s">
        <v>2166</v>
      </c>
      <c r="J143" s="196">
        <f>VLOOKUP(I143,'25하-대전160'!$J$3:$AW$1562,2,FALSE)</f>
        <v>3</v>
      </c>
      <c r="K143" s="289">
        <f>VLOOKUP(I143,'사업장현황(25하)'!$A$2:$T$1836,13,FALSE)</f>
        <v>2520901485</v>
      </c>
      <c r="L143" s="316" t="str">
        <f>VLOOKUP(I143,'사업장현황(25하)'!$A$2:$T$1836,14,FALSE)</f>
        <v>25209014850</v>
      </c>
      <c r="M143" s="190" t="str">
        <f>VLOOKUP(I143,'사업장현황(25하)'!$A$2:$T$1836,2,FALSE)</f>
        <v>박화주</v>
      </c>
      <c r="N143" s="190" t="str">
        <f>VLOOKUP(I143,'사업장현황(25하)'!$A$2:$T$1836,4,FALSE)</f>
        <v>대전광역시 대덕구 신탄진로583번길 20 (상서동)</v>
      </c>
      <c r="O143" s="196" t="str">
        <f>VLOOKUP(I143,'사업장현황(25하)'!$A$2:$T$1836,6,FALSE)</f>
        <v>042-931-5236</v>
      </c>
      <c r="P143" s="196" t="str">
        <f>VLOOKUP(I143,'사업장현황(25하)'!$A$2:$T$1836,7,FALSE)</f>
        <v>042-931-5237</v>
      </c>
      <c r="Q143" s="196" t="str">
        <f>VLOOKUP(I143,'사업장현황(25하)'!$A$2:$T$1836,8,FALSE)</f>
        <v>박화주</v>
      </c>
      <c r="R143" s="196" t="str">
        <f>VLOOKUP(I143,'사업장현황(25하)'!$A$2:$T$1836,9,FALSE)</f>
        <v>대표</v>
      </c>
      <c r="S143" s="196" t="str">
        <f>VLOOKUP(I143,'사업장현황(25하)'!$A$2:$T$1836,10,FALSE)</f>
        <v>010-3944-5236</v>
      </c>
      <c r="T143" s="190" t="str">
        <f>VLOOKUP(I143,'사업장현황(25하)'!$A$2:$T$1836,12,FALSE)</f>
        <v>a39445236@gmail.com</v>
      </c>
      <c r="U143" s="219" t="str">
        <f>VLOOKUP(I143,'25하-대전160'!$J$3:$AW$1562,13,FALSE)</f>
        <v>12월 24일</v>
      </c>
      <c r="V143" s="219" t="str">
        <f>VLOOKUP(I143,'25하-대전160'!$J$3:$AW$1562,14,FALSE)</f>
        <v>배윤민</v>
      </c>
      <c r="W143" s="219" t="s">
        <v>7275</v>
      </c>
      <c r="X143" s="179" t="str">
        <f>VLOOKUP(I143,'사업장현황(25하)'!$A$2:$T$1836,11,FALSE)</f>
        <v>a39445236@gmail.com</v>
      </c>
      <c r="Y143" s="219">
        <v>45994</v>
      </c>
      <c r="Z143" s="180">
        <v>200000</v>
      </c>
      <c r="AA143" s="180">
        <v>400000</v>
      </c>
      <c r="AB143" s="212"/>
      <c r="AC143" s="180">
        <f t="shared" si="6"/>
        <v>600000</v>
      </c>
      <c r="AD143" s="219"/>
      <c r="AE143" s="180"/>
      <c r="AF143" s="219"/>
      <c r="AG143" s="180"/>
      <c r="AH143" s="299">
        <f t="shared" si="5"/>
        <v>0</v>
      </c>
      <c r="AI143" s="290"/>
      <c r="AJ143" s="185"/>
      <c r="CE143" s="187"/>
      <c r="CU143" s="188"/>
    </row>
    <row r="144" spans="1:99" s="186" customFormat="1" ht="24.95" customHeight="1">
      <c r="A144" s="196">
        <v>141</v>
      </c>
      <c r="B144" s="196"/>
      <c r="C144" s="196"/>
      <c r="D144" s="217">
        <v>45993</v>
      </c>
      <c r="E144" s="219" t="str">
        <f>HLOOKUP(WEEKDAY(D144,2),data!$A$1:$G$2,2)</f>
        <v>(화)</v>
      </c>
      <c r="F144" s="196"/>
      <c r="G144" s="196"/>
      <c r="H144" s="196"/>
      <c r="I144" s="190" t="s">
        <v>3062</v>
      </c>
      <c r="J144" s="196">
        <f>VLOOKUP(I144,'25하-대전160'!$J$3:$AW$1562,2,FALSE)</f>
        <v>74</v>
      </c>
      <c r="K144" s="289">
        <f>VLOOKUP(I144,'사업장현황(25하)'!$A$2:$T$1836,13,FALSE)</f>
        <v>7308502523</v>
      </c>
      <c r="L144" s="316">
        <f>VLOOKUP(I144,'사업장현황(25하)'!$A$2:$T$1836,14,FALSE)</f>
        <v>73085025230</v>
      </c>
      <c r="M144" s="190" t="str">
        <f>VLOOKUP(I144,'사업장현황(25하)'!$A$2:$T$1836,2,FALSE)</f>
        <v>전웅</v>
      </c>
      <c r="N144" s="190" t="str">
        <f>VLOOKUP(I144,'사업장현황(25하)'!$A$2:$T$1836,4,FALSE)</f>
        <v>충청남도 금산군 추부면 금산로 2423-16 (추정리, (주)리튬플러스)</v>
      </c>
      <c r="O144" s="196" t="str">
        <f>VLOOKUP(I144,'사업장현황(25하)'!$A$2:$T$1836,6,FALSE)</f>
        <v>041-751-9901</v>
      </c>
      <c r="P144" s="196" t="str">
        <f>VLOOKUP(I144,'사업장현황(25하)'!$A$2:$T$1836,7,FALSE)</f>
        <v>041-751-9902</v>
      </c>
      <c r="Q144" s="196" t="str">
        <f>VLOOKUP(I144,'사업장현황(25하)'!$A$2:$T$1836,8,FALSE)</f>
        <v>권호순</v>
      </c>
      <c r="R144" s="196" t="str">
        <f>VLOOKUP(I144,'사업장현황(25하)'!$A$2:$T$1836,9,FALSE)</f>
        <v>프로</v>
      </c>
      <c r="S144" s="196" t="str">
        <f>VLOOKUP(I144,'사업장현황(25하)'!$A$2:$T$1836,10,FALSE)</f>
        <v>010-5411-8736</v>
      </c>
      <c r="T144" s="190" t="str">
        <f>VLOOKUP(I144,'사업장현황(25하)'!$A$2:$T$1836,12,FALSE)</f>
        <v>hs.kwon@hydroli.co.kr</v>
      </c>
      <c r="U144" s="219">
        <f>VLOOKUP(I144,'25하-대전160'!$J$3:$AW$1562,13,FALSE)</f>
        <v>46015</v>
      </c>
      <c r="V144" s="219" t="str">
        <f>VLOOKUP(I144,'25하-대전160'!$J$3:$AW$1562,14,FALSE)</f>
        <v>한기문</v>
      </c>
      <c r="W144" s="219" t="s">
        <v>5494</v>
      </c>
      <c r="X144" s="179" t="str">
        <f>VLOOKUP(I144,'사업장현황(25하)'!$A$2:$T$1836,11,FALSE)</f>
        <v>hs.kwon@hydroli.co.kr</v>
      </c>
      <c r="Y144" s="219">
        <v>46013</v>
      </c>
      <c r="Z144" s="180">
        <v>1700000</v>
      </c>
      <c r="AA144" s="180">
        <v>0</v>
      </c>
      <c r="AB144" s="212"/>
      <c r="AC144" s="180">
        <f t="shared" si="6"/>
        <v>1700000</v>
      </c>
      <c r="AD144" s="219"/>
      <c r="AE144" s="180"/>
      <c r="AF144" s="219" t="s">
        <v>3844</v>
      </c>
      <c r="AG144" s="180"/>
      <c r="AH144" s="299">
        <f t="shared" si="5"/>
        <v>0</v>
      </c>
      <c r="AI144" s="290"/>
      <c r="AJ144" s="185"/>
      <c r="CE144" s="187"/>
      <c r="CU144" s="188"/>
    </row>
    <row r="145" spans="1:99" s="158" customFormat="1" ht="24.95" customHeight="1">
      <c r="A145" s="196">
        <v>142</v>
      </c>
      <c r="B145" s="196"/>
      <c r="C145" s="196"/>
      <c r="D145" s="217">
        <v>45993</v>
      </c>
      <c r="E145" s="219" t="str">
        <f>HLOOKUP(WEEKDAY(D145,2),data!$A$1:$G$2,2)</f>
        <v>(화)</v>
      </c>
      <c r="F145" s="196"/>
      <c r="G145" s="196"/>
      <c r="H145" s="196"/>
      <c r="I145" s="172" t="s">
        <v>7611</v>
      </c>
      <c r="J145" s="196">
        <f>VLOOKUP(I145,'25하-대전160'!$J$3:$AW$1562,2,FALSE)</f>
        <v>7</v>
      </c>
      <c r="K145" s="289" t="str">
        <f>VLOOKUP(I145,'사업장현황(25하)'!$A$2:$T$1836,13,FALSE)</f>
        <v>621-81-43241</v>
      </c>
      <c r="L145" s="316">
        <f>VLOOKUP(I145,'사업장현황(25하)'!$A$2:$T$1836,14,FALSE)</f>
        <v>62181432416</v>
      </c>
      <c r="M145" s="190" t="str">
        <f>VLOOKUP(I145,'사업장현황(25하)'!$A$2:$T$1836,2,FALSE)</f>
        <v>하영호</v>
      </c>
      <c r="N145" s="190" t="str">
        <f>VLOOKUP(I145,'사업장현황(25하)'!$A$2:$T$1836,4,FALSE)</f>
        <v>충청남도 공주시 석장리길 87 (석장리동)</v>
      </c>
      <c r="O145" s="196">
        <f>VLOOKUP(I145,'사업장현황(25하)'!$A$2:$T$1836,6,FALSE)</f>
        <v>0</v>
      </c>
      <c r="P145" s="196">
        <f>VLOOKUP(I145,'사업장현황(25하)'!$A$2:$T$1836,7,FALSE)</f>
        <v>0</v>
      </c>
      <c r="Q145" s="196" t="str">
        <f>VLOOKUP(I145,'사업장현황(25하)'!$A$2:$T$1836,8,FALSE)</f>
        <v>송영준</v>
      </c>
      <c r="R145" s="196">
        <f>VLOOKUP(I145,'사업장현황(25하)'!$A$2:$T$1836,9,FALSE)</f>
        <v>0</v>
      </c>
      <c r="S145" s="196" t="str">
        <f>VLOOKUP(I145,'사업장현황(25하)'!$A$2:$T$1836,10,FALSE)</f>
        <v>010-8339-9373</v>
      </c>
      <c r="T145" s="190" t="str">
        <f>VLOOKUP(I145,'사업장현황(25하)'!$A$2:$T$1836,12,FALSE)</f>
        <v>yjoon0703@gmail.com</v>
      </c>
      <c r="U145" s="219">
        <f>VLOOKUP(I145,'25하-대전160'!$J$3:$AW$1562,13,FALSE)</f>
        <v>46021</v>
      </c>
      <c r="V145" s="219" t="str">
        <f>VLOOKUP(I145,'25하-대전160'!$J$3:$AW$1562,14,FALSE)</f>
        <v>강종구</v>
      </c>
      <c r="W145" s="219" t="s">
        <v>5680</v>
      </c>
      <c r="X145" s="179">
        <f>VLOOKUP(I145,'사업장현황(25하)'!$A$2:$T$1836,11,FALSE)</f>
        <v>0</v>
      </c>
      <c r="Y145" s="219" t="s">
        <v>3811</v>
      </c>
      <c r="Z145" s="180">
        <v>0</v>
      </c>
      <c r="AA145" s="180">
        <v>981880</v>
      </c>
      <c r="AB145" s="212"/>
      <c r="AC145" s="180">
        <f t="shared" si="6"/>
        <v>981880</v>
      </c>
      <c r="AD145" s="219"/>
      <c r="AE145" s="180"/>
      <c r="AF145" s="219"/>
      <c r="AG145" s="180"/>
      <c r="AH145" s="299">
        <f t="shared" si="5"/>
        <v>0</v>
      </c>
      <c r="AI145" s="290"/>
      <c r="AJ145" s="157"/>
    </row>
    <row r="146" spans="1:99" s="158" customFormat="1" ht="24.95" customHeight="1">
      <c r="A146" s="196">
        <v>143</v>
      </c>
      <c r="B146" s="196"/>
      <c r="C146" s="196"/>
      <c r="D146" s="217">
        <v>46000</v>
      </c>
      <c r="E146" s="219" t="str">
        <f>HLOOKUP(WEEKDAY(D146,2),data!$A$1:$G$2,2)</f>
        <v>(화)</v>
      </c>
      <c r="F146" s="196"/>
      <c r="G146" s="196"/>
      <c r="H146" s="196"/>
      <c r="I146" s="190" t="s">
        <v>1962</v>
      </c>
      <c r="J146" s="196">
        <f>VLOOKUP(I146,'25하-대전160'!$J$3:$AW$1562,2,FALSE)</f>
        <v>103</v>
      </c>
      <c r="K146" s="289">
        <f>VLOOKUP(I146,'사업장현황(25하)'!$A$2:$T$1836,13,FALSE)</f>
        <v>7058200339</v>
      </c>
      <c r="L146" s="316" t="str">
        <f>VLOOKUP(I146,'사업장현황(25하)'!$A$2:$T$1836,14,FALSE)</f>
        <v>70582003390</v>
      </c>
      <c r="M146" s="190" t="str">
        <f>VLOOKUP(I146,'사업장현황(25하)'!$A$2:$T$1836,2,FALSE)</f>
        <v>박선희</v>
      </c>
      <c r="N146" s="190" t="str">
        <f>VLOOKUP(I146,'사업장현황(25하)'!$A$2:$T$1836,4,FALSE)</f>
        <v>충청남도 공주시 번영2로 18-10 (신관동)</v>
      </c>
      <c r="O146" s="196" t="str">
        <f>VLOOKUP(I146,'사업장현황(25하)'!$A$2:$T$1836,6,FALSE)</f>
        <v>041-850-7559</v>
      </c>
      <c r="P146" s="196" t="str">
        <f>VLOOKUP(I146,'사업장현황(25하)'!$A$2:$T$1836,7,FALSE)</f>
        <v>041-854-5914</v>
      </c>
      <c r="Q146" s="196" t="str">
        <f>VLOOKUP(I146,'사업장현황(25하)'!$A$2:$T$1836,8,FALSE)</f>
        <v>김형기</v>
      </c>
      <c r="R146" s="196" t="str">
        <f>VLOOKUP(I146,'사업장현황(25하)'!$A$2:$T$1836,9,FALSE)</f>
        <v>기획실장</v>
      </c>
      <c r="S146" s="196" t="str">
        <f>VLOOKUP(I146,'사업장현황(25하)'!$A$2:$T$1836,10,FALSE)</f>
        <v>010-9424-7346</v>
      </c>
      <c r="T146" s="190" t="str">
        <f>VLOOKUP(I146,'사업장현황(25하)'!$A$2:$T$1836,12,FALSE)</f>
        <v>kjhd00@gmail.com</v>
      </c>
      <c r="U146" s="219" t="s">
        <v>4812</v>
      </c>
      <c r="V146" s="219" t="str">
        <f>VLOOKUP(I146,'25하-대전160'!$J$3:$AW$1562,14,FALSE)</f>
        <v>이주형</v>
      </c>
      <c r="W146" s="219" t="s">
        <v>7538</v>
      </c>
      <c r="X146" s="179" t="str">
        <f>VLOOKUP(I146,'사업장현황(25하)'!$A$2:$T$1836,11,FALSE)</f>
        <v>kjhd00@gmail.com</v>
      </c>
      <c r="Y146" s="219"/>
      <c r="Z146" s="180">
        <v>700000</v>
      </c>
      <c r="AA146" s="180">
        <v>0</v>
      </c>
      <c r="AB146" s="212"/>
      <c r="AC146" s="180">
        <f t="shared" si="6"/>
        <v>700000</v>
      </c>
      <c r="AD146" s="219"/>
      <c r="AE146" s="180"/>
      <c r="AF146" s="219" t="s">
        <v>3844</v>
      </c>
      <c r="AG146" s="180"/>
      <c r="AH146" s="299">
        <f t="shared" si="5"/>
        <v>0</v>
      </c>
      <c r="AI146" s="290"/>
      <c r="AJ146" s="157"/>
    </row>
    <row r="147" spans="1:99" s="158" customFormat="1" ht="24.95" customHeight="1">
      <c r="A147" s="196">
        <v>144</v>
      </c>
      <c r="B147" s="196"/>
      <c r="C147" s="196"/>
      <c r="D147" s="217">
        <v>46009</v>
      </c>
      <c r="E147" s="219" t="str">
        <f>HLOOKUP(WEEKDAY(D147,2),data!$A$1:$G$2,2)</f>
        <v>(목)</v>
      </c>
      <c r="F147" s="196"/>
      <c r="G147" s="196"/>
      <c r="H147" s="196"/>
      <c r="I147" s="190" t="s">
        <v>2370</v>
      </c>
      <c r="J147" s="196">
        <f>VLOOKUP(I147,'25하-대전160'!$J$3:$AW$1562,2,FALSE)</f>
        <v>72</v>
      </c>
      <c r="K147" s="289">
        <f>VLOOKUP(I147,'사업장현황(25하)'!$A$2:$T$1836,13,FALSE)</f>
        <v>3058195094</v>
      </c>
      <c r="L147" s="316">
        <f>VLOOKUP(I147,'사업장현황(25하)'!$A$2:$T$1836,14,FALSE)</f>
        <v>30581950940</v>
      </c>
      <c r="M147" s="190" t="str">
        <f>VLOOKUP(I147,'사업장현황(25하)'!$A$2:$T$1836,2,FALSE)</f>
        <v>백원채, 백창흠</v>
      </c>
      <c r="N147" s="190" t="str">
        <f>VLOOKUP(I147,'사업장현황(25하)'!$A$2:$T$1836,4,FALSE)</f>
        <v>충청남도 금산군 복수면 다복로 491-30 (용진리, 선진수출포장)</v>
      </c>
      <c r="O147" s="196" t="str">
        <f>VLOOKUP(I147,'사업장현황(25하)'!$A$2:$T$1836,6,FALSE)</f>
        <v>041-751-0212</v>
      </c>
      <c r="P147" s="196" t="str">
        <f>VLOOKUP(I147,'사업장현황(25하)'!$A$2:$T$1836,7,FALSE)</f>
        <v>041-751-0215</v>
      </c>
      <c r="Q147" s="196" t="str">
        <f>VLOOKUP(I147,'사업장현황(25하)'!$A$2:$T$1836,8,FALSE)</f>
        <v>설규상</v>
      </c>
      <c r="R147" s="196" t="str">
        <f>VLOOKUP(I147,'사업장현황(25하)'!$A$2:$T$1836,9,FALSE)</f>
        <v>부장</v>
      </c>
      <c r="S147" s="196" t="str">
        <f>VLOOKUP(I147,'사업장현황(25하)'!$A$2:$T$1836,10,FALSE)</f>
        <v>010-3406-8736</v>
      </c>
      <c r="T147" s="190" t="str">
        <f>VLOOKUP(I147,'사업장현황(25하)'!$A$2:$T$1836,12,FALSE)</f>
        <v>seol2334@naver.com</v>
      </c>
      <c r="U147" s="219">
        <f>VLOOKUP(I147,'25하-대전160'!$J$3:$AW$1562,13,FALSE)</f>
        <v>0</v>
      </c>
      <c r="V147" s="219">
        <f>VLOOKUP(I147,'25하-대전160'!$J$3:$AW$1562,14,FALSE)</f>
        <v>0</v>
      </c>
      <c r="W147" s="219" t="s">
        <v>6803</v>
      </c>
      <c r="X147" s="179" t="str">
        <f>VLOOKUP(I147,'사업장현황(25하)'!$A$2:$T$1836,11,FALSE)</f>
        <v>sunjinsuchul@hometax.go.kr</v>
      </c>
      <c r="Y147" s="219">
        <v>46009</v>
      </c>
      <c r="Z147" s="180">
        <v>1650000</v>
      </c>
      <c r="AA147" s="180">
        <v>0</v>
      </c>
      <c r="AB147" s="212"/>
      <c r="AC147" s="180">
        <f t="shared" si="6"/>
        <v>1650000</v>
      </c>
      <c r="AD147" s="219">
        <v>46020</v>
      </c>
      <c r="AE147" s="180">
        <v>1650000</v>
      </c>
      <c r="AF147" s="219" t="s">
        <v>3844</v>
      </c>
      <c r="AG147" s="180"/>
      <c r="AH147" s="299">
        <f t="shared" si="5"/>
        <v>1650000</v>
      </c>
      <c r="AI147" s="290"/>
      <c r="AJ147" s="157"/>
      <c r="CE147" s="159"/>
      <c r="CU147" s="160"/>
    </row>
    <row r="148" spans="1:99" s="158" customFormat="1" ht="24.95" customHeight="1">
      <c r="A148" s="196">
        <v>145</v>
      </c>
      <c r="B148" s="196"/>
      <c r="C148" s="196"/>
      <c r="D148" s="217">
        <v>46013</v>
      </c>
      <c r="E148" s="219" t="str">
        <f>HLOOKUP(WEEKDAY(D148,2),data!$A$1:$G$2,2)</f>
        <v>(월)</v>
      </c>
      <c r="F148" s="196"/>
      <c r="G148" s="196"/>
      <c r="H148" s="196"/>
      <c r="I148" s="190" t="s">
        <v>1936</v>
      </c>
      <c r="J148" s="196">
        <f>VLOOKUP(I148,'25하-대전160'!$J$3:$AW$1562,2,FALSE)</f>
        <v>44</v>
      </c>
      <c r="K148" s="289">
        <f>VLOOKUP(I148,'사업장현황(25하)'!$A$2:$T$1836,13,FALSE)</f>
        <v>3148164111</v>
      </c>
      <c r="L148" s="316" t="str">
        <f>VLOOKUP(I148,'사업장현황(25하)'!$A$2:$T$1836,14,FALSE)</f>
        <v>31481641110</v>
      </c>
      <c r="M148" s="190" t="str">
        <f>VLOOKUP(I148,'사업장현황(25하)'!$A$2:$T$1836,2,FALSE)</f>
        <v>이의환, 박정훈</v>
      </c>
      <c r="N148" s="190" t="str">
        <f>VLOOKUP(I148,'사업장현황(25하)'!$A$2:$T$1836,4,FALSE)</f>
        <v>대전광역시 서구 가수원로 39, 2층, 5층 (가수원동, 삼양빌딩)</v>
      </c>
      <c r="O148" s="196" t="str">
        <f>VLOOKUP(I148,'사업장현황(25하)'!$A$2:$T$1836,6,FALSE)</f>
        <v>042-533-6270</v>
      </c>
      <c r="P148" s="196" t="str">
        <f>VLOOKUP(I148,'사업장현황(25하)'!$A$2:$T$1836,7,FALSE)</f>
        <v>042-531-6270</v>
      </c>
      <c r="Q148" s="196" t="str">
        <f>VLOOKUP(I148,'사업장현황(25하)'!$A$2:$T$1836,8,FALSE)</f>
        <v>김명훈</v>
      </c>
      <c r="R148" s="196" t="str">
        <f>VLOOKUP(I148,'사업장현황(25하)'!$A$2:$T$1836,9,FALSE)</f>
        <v>팀장</v>
      </c>
      <c r="S148" s="196" t="str">
        <f>VLOOKUP(I148,'사업장현황(25하)'!$A$2:$T$1836,10,FALSE)</f>
        <v>010-4427-6050</v>
      </c>
      <c r="T148" s="190" t="str">
        <f>VLOOKUP(I148,'사업장현황(25하)'!$A$2:$T$1836,12,FALSE)</f>
        <v>goodbgf@nate.com</v>
      </c>
      <c r="U148" s="219">
        <f>VLOOKUP(I148,'25하-대전160'!$J$3:$AW$1562,13,FALSE)</f>
        <v>0</v>
      </c>
      <c r="V148" s="219">
        <f>VLOOKUP(I148,'25하-대전160'!$J$3:$AW$1562,14,FALSE)</f>
        <v>0</v>
      </c>
      <c r="W148" s="219" t="s">
        <v>5243</v>
      </c>
      <c r="X148" s="179" t="str">
        <f>VLOOKUP(I148,'사업장현황(25하)'!$A$2:$T$1836,11,FALSE)</f>
        <v>syeng92@hanmail.net</v>
      </c>
      <c r="Y148" s="219">
        <v>46010</v>
      </c>
      <c r="Z148" s="180">
        <v>1000000</v>
      </c>
      <c r="AA148" s="180">
        <v>400000</v>
      </c>
      <c r="AB148" s="212"/>
      <c r="AC148" s="180">
        <f t="shared" si="6"/>
        <v>1400000</v>
      </c>
      <c r="AD148" s="219"/>
      <c r="AE148" s="180"/>
      <c r="AF148" s="219"/>
      <c r="AG148" s="180"/>
      <c r="AH148" s="299">
        <f t="shared" si="5"/>
        <v>0</v>
      </c>
      <c r="AI148" s="290"/>
      <c r="AJ148" s="157"/>
      <c r="CE148" s="159"/>
      <c r="CU148" s="160"/>
    </row>
    <row r="149" spans="1:99" s="186" customFormat="1" ht="24.95" customHeight="1">
      <c r="A149" s="196">
        <v>146</v>
      </c>
      <c r="B149" s="196"/>
      <c r="C149" s="196"/>
      <c r="D149" s="219">
        <v>46020</v>
      </c>
      <c r="E149" s="219" t="str">
        <f>HLOOKUP(WEEKDAY(D149,2),data!$A$1:$G$2,2)</f>
        <v>(월)</v>
      </c>
      <c r="F149" s="196"/>
      <c r="G149" s="196"/>
      <c r="H149" s="196"/>
      <c r="I149" s="190" t="s">
        <v>4730</v>
      </c>
      <c r="J149" s="196">
        <f>VLOOKUP(I149,'25하-대전160'!$J$3:$AW$1562,2,FALSE)</f>
        <v>15</v>
      </c>
      <c r="K149" s="289" t="str">
        <f>VLOOKUP(I149,'사업장현황(25하)'!$A$2:$T$1836,13,FALSE)</f>
        <v>796-87-01173</v>
      </c>
      <c r="L149" s="316">
        <f>VLOOKUP(I149,'사업장현황(25하)'!$A$2:$T$1836,14,FALSE)</f>
        <v>37387007246</v>
      </c>
      <c r="M149" s="190" t="str">
        <f>VLOOKUP(I149,'사업장현황(25하)'!$A$2:$T$1836,2,FALSE)</f>
        <v>도익한</v>
      </c>
      <c r="N149" s="190" t="str">
        <f>VLOOKUP(I149,'사업장현황(25하)'!$A$2:$T$1836,4,FALSE)</f>
        <v>세종특별자치시 전의면 산단길 22-17 (관정리)</v>
      </c>
      <c r="O149" s="196">
        <f>VLOOKUP(I149,'사업장현황(25하)'!$A$2:$T$1836,6,FALSE)</f>
        <v>0</v>
      </c>
      <c r="P149" s="196">
        <f>VLOOKUP(I149,'사업장현황(25하)'!$A$2:$T$1836,7,FALSE)</f>
        <v>0</v>
      </c>
      <c r="Q149" s="196" t="str">
        <f>VLOOKUP(I149,'사업장현황(25하)'!$A$2:$T$1836,8,FALSE)</f>
        <v>오봉규</v>
      </c>
      <c r="R149" s="196">
        <f>VLOOKUP(I149,'사업장현황(25하)'!$A$2:$T$1836,9,FALSE)</f>
        <v>0</v>
      </c>
      <c r="S149" s="196" t="str">
        <f>VLOOKUP(I149,'사업장현황(25하)'!$A$2:$T$1836,10,FALSE)</f>
        <v>010-9976-6850</v>
      </c>
      <c r="T149" s="190" t="str">
        <f>VLOOKUP(I149,'사업장현황(25하)'!$A$2:$T$1836,12,FALSE)</f>
        <v>bonggyu.oh@hyundaimovex.com</v>
      </c>
      <c r="U149" s="219">
        <f>VLOOKUP(I149,'25하-대전160'!$J$3:$AW$1562,13,FALSE)</f>
        <v>0</v>
      </c>
      <c r="V149" s="219">
        <f>VLOOKUP(I149,'25하-대전160'!$J$3:$AW$1562,14,FALSE)</f>
        <v>0</v>
      </c>
      <c r="W149" s="219" t="s">
        <v>7531</v>
      </c>
      <c r="X149" s="179">
        <f>VLOOKUP(I149,'사업장현황(25하)'!$A$2:$T$1836,11,FALSE)</f>
        <v>0</v>
      </c>
      <c r="Y149" s="219"/>
      <c r="Z149" s="180">
        <v>1350000</v>
      </c>
      <c r="AA149" s="180">
        <v>0</v>
      </c>
      <c r="AB149" s="212"/>
      <c r="AC149" s="180">
        <f t="shared" si="6"/>
        <v>1350000</v>
      </c>
      <c r="AD149" s="219"/>
      <c r="AE149" s="180"/>
      <c r="AF149" s="219" t="s">
        <v>3844</v>
      </c>
      <c r="AG149" s="180"/>
      <c r="AH149" s="299">
        <f t="shared" si="5"/>
        <v>0</v>
      </c>
      <c r="AI149" s="290"/>
      <c r="AJ149" s="185"/>
      <c r="CE149" s="187"/>
      <c r="CU149" s="188"/>
    </row>
    <row r="150" spans="1:99" s="186" customFormat="1" ht="24.95" customHeight="1">
      <c r="A150" s="196">
        <v>147</v>
      </c>
      <c r="B150" s="196"/>
      <c r="C150" s="196"/>
      <c r="D150" s="219">
        <v>46020</v>
      </c>
      <c r="E150" s="219" t="str">
        <f>HLOOKUP(WEEKDAY(D150,2),data!$A$1:$G$2,2)</f>
        <v>(월)</v>
      </c>
      <c r="F150" s="196"/>
      <c r="G150" s="196"/>
      <c r="H150" s="196"/>
      <c r="I150" s="190" t="s">
        <v>4757</v>
      </c>
      <c r="J150" s="196">
        <f>VLOOKUP(I150,'25하-대전160'!$J$3:$AW$1562,2,FALSE)</f>
        <v>7</v>
      </c>
      <c r="K150" s="289" t="str">
        <f>VLOOKUP(I150,'사업장현황(25하)'!$A$2:$T$1836,13,FALSE)</f>
        <v>312-81-57803</v>
      </c>
      <c r="L150" s="316">
        <f>VLOOKUP(I150,'사업장현황(25하)'!$A$2:$T$1836,14,FALSE)</f>
        <v>31281578036</v>
      </c>
      <c r="M150" s="190" t="str">
        <f>VLOOKUP(I150,'사업장현황(25하)'!$A$2:$T$1836,2,FALSE)</f>
        <v>홍창성</v>
      </c>
      <c r="N150" s="190" t="str">
        <f>VLOOKUP(I150,'사업장현황(25하)'!$A$2:$T$1836,4,FALSE)</f>
        <v>충청남도 공주시 금벽로 551(신관동)</v>
      </c>
      <c r="O150" s="196">
        <f>VLOOKUP(I150,'사업장현황(25하)'!$A$2:$T$1836,6,FALSE)</f>
        <v>0</v>
      </c>
      <c r="P150" s="196">
        <f>VLOOKUP(I150,'사업장현황(25하)'!$A$2:$T$1836,7,FALSE)</f>
        <v>0</v>
      </c>
      <c r="Q150" s="196" t="str">
        <f>VLOOKUP(I150,'사업장현황(25하)'!$A$2:$T$1836,8,FALSE)</f>
        <v>김미자</v>
      </c>
      <c r="R150" s="196" t="str">
        <f>VLOOKUP(I150,'사업장현황(25하)'!$A$2:$T$1836,9,FALSE)</f>
        <v>차장</v>
      </c>
      <c r="S150" s="196" t="str">
        <f>VLOOKUP(I150,'사업장현황(25하)'!$A$2:$T$1836,10,FALSE)</f>
        <v>010-3368-7363</v>
      </c>
      <c r="T150" s="190" t="str">
        <f>VLOOKUP(I150,'사업장현황(25하)'!$A$2:$T$1836,12,FALSE)</f>
        <v>nyc7363k@naver.com</v>
      </c>
      <c r="U150" s="219">
        <f>VLOOKUP(I150,'25하-대전160'!$J$3:$AW$1562,13,FALSE)</f>
        <v>0</v>
      </c>
      <c r="V150" s="219">
        <f>VLOOKUP(I150,'25하-대전160'!$J$3:$AW$1562,14,FALSE)</f>
        <v>0</v>
      </c>
      <c r="W150" s="219" t="s">
        <v>6125</v>
      </c>
      <c r="X150" s="179">
        <f>VLOOKUP(I150,'사업장현황(25하)'!$A$2:$T$1836,11,FALSE)</f>
        <v>0</v>
      </c>
      <c r="Y150" s="219" t="s">
        <v>3811</v>
      </c>
      <c r="Z150" s="180">
        <v>0</v>
      </c>
      <c r="AA150" s="180">
        <v>572090</v>
      </c>
      <c r="AB150" s="212"/>
      <c r="AC150" s="180">
        <f t="shared" si="6"/>
        <v>572090</v>
      </c>
      <c r="AD150" s="219"/>
      <c r="AE150" s="180"/>
      <c r="AF150" s="219"/>
      <c r="AG150" s="180"/>
      <c r="AH150" s="299">
        <f t="shared" si="5"/>
        <v>0</v>
      </c>
      <c r="AI150" s="290"/>
      <c r="AJ150" s="185"/>
      <c r="CE150" s="187"/>
      <c r="CU150" s="188"/>
    </row>
    <row r="151" spans="1:99" s="186" customFormat="1" ht="24.95" customHeight="1">
      <c r="A151" s="196" t="s">
        <v>7842</v>
      </c>
      <c r="B151" s="196" t="s">
        <v>7842</v>
      </c>
      <c r="C151" s="196" t="s">
        <v>7842</v>
      </c>
      <c r="D151" s="219" t="s">
        <v>7842</v>
      </c>
      <c r="E151" s="219" t="s">
        <v>7842</v>
      </c>
      <c r="F151" s="196" t="s">
        <v>7842</v>
      </c>
      <c r="G151" s="196" t="s">
        <v>7842</v>
      </c>
      <c r="H151" s="196" t="s">
        <v>7842</v>
      </c>
      <c r="I151" s="190" t="s">
        <v>7842</v>
      </c>
      <c r="J151" s="196" t="s">
        <v>7842</v>
      </c>
      <c r="K151" s="289" t="s">
        <v>7842</v>
      </c>
      <c r="L151" s="316" t="s">
        <v>7842</v>
      </c>
      <c r="M151" s="190" t="s">
        <v>7842</v>
      </c>
      <c r="N151" s="190" t="s">
        <v>7842</v>
      </c>
      <c r="O151" s="196" t="s">
        <v>7842</v>
      </c>
      <c r="P151" s="196" t="s">
        <v>7842</v>
      </c>
      <c r="Q151" s="196" t="s">
        <v>7842</v>
      </c>
      <c r="R151" s="196" t="s">
        <v>7842</v>
      </c>
      <c r="S151" s="196" t="s">
        <v>7842</v>
      </c>
      <c r="T151" s="190" t="s">
        <v>7842</v>
      </c>
      <c r="U151" s="219" t="s">
        <v>7842</v>
      </c>
      <c r="V151" s="219" t="s">
        <v>7842</v>
      </c>
      <c r="W151" s="219" t="s">
        <v>7842</v>
      </c>
      <c r="X151" s="179" t="s">
        <v>7842</v>
      </c>
      <c r="Y151" s="219" t="s">
        <v>7842</v>
      </c>
      <c r="Z151" s="180" t="s">
        <v>7842</v>
      </c>
      <c r="AA151" s="180" t="s">
        <v>7842</v>
      </c>
      <c r="AB151" s="212" t="s">
        <v>7842</v>
      </c>
      <c r="AC151" s="180" t="s">
        <v>7842</v>
      </c>
      <c r="AD151" s="219" t="s">
        <v>7842</v>
      </c>
      <c r="AE151" s="180" t="s">
        <v>7842</v>
      </c>
      <c r="AF151" s="219" t="s">
        <v>7842</v>
      </c>
      <c r="AG151" s="180" t="s">
        <v>7842</v>
      </c>
      <c r="AH151" s="197" t="s">
        <v>7842</v>
      </c>
      <c r="AI151" s="290" t="s">
        <v>7842</v>
      </c>
      <c r="AJ151" s="185" t="s">
        <v>7842</v>
      </c>
      <c r="CE151" s="187"/>
      <c r="CU151" s="188"/>
    </row>
    <row r="152" spans="1:99" s="186" customFormat="1" ht="24.95" customHeight="1">
      <c r="A152" s="196"/>
      <c r="B152" s="196"/>
      <c r="C152" s="196"/>
      <c r="D152" s="219"/>
      <c r="E152" s="219"/>
      <c r="F152" s="196"/>
      <c r="G152" s="196"/>
      <c r="H152" s="196"/>
      <c r="I152" s="190"/>
      <c r="J152" s="196"/>
      <c r="K152" s="289"/>
      <c r="L152" s="316"/>
      <c r="M152" s="190"/>
      <c r="N152" s="190"/>
      <c r="O152" s="196"/>
      <c r="P152" s="196"/>
      <c r="Q152" s="196"/>
      <c r="R152" s="196"/>
      <c r="S152" s="196"/>
      <c r="T152" s="190"/>
      <c r="U152" s="219"/>
      <c r="V152" s="219"/>
      <c r="W152" s="219"/>
      <c r="X152" s="179"/>
      <c r="Y152" s="219"/>
      <c r="Z152" s="180"/>
      <c r="AA152" s="180"/>
      <c r="AB152" s="212"/>
      <c r="AC152" s="180"/>
      <c r="AD152" s="219"/>
      <c r="AE152" s="180"/>
      <c r="AF152" s="219"/>
      <c r="AG152" s="180"/>
      <c r="AH152" s="299"/>
      <c r="AI152" s="290"/>
      <c r="AJ152" s="185"/>
      <c r="CE152" s="187"/>
      <c r="CU152" s="188"/>
    </row>
    <row r="153" spans="1:99" s="186" customFormat="1" ht="24.95" customHeight="1">
      <c r="A153" s="196">
        <v>148</v>
      </c>
      <c r="B153" s="196"/>
      <c r="C153" s="196"/>
      <c r="D153" s="219"/>
      <c r="E153" s="219" t="str">
        <f>HLOOKUP(WEEKDAY(D153,2),data!$A$1:$G$2,2)</f>
        <v>(토)</v>
      </c>
      <c r="F153" s="196"/>
      <c r="G153" s="196"/>
      <c r="H153" s="196"/>
      <c r="I153" s="172"/>
      <c r="J153" s="196" t="e">
        <f>VLOOKUP(I153,'25하-대전160'!$J$3:$AW$1562,2,FALSE)</f>
        <v>#N/A</v>
      </c>
      <c r="K153" s="289" t="e">
        <f>VLOOKUP(I153,'사업장현황(25하)'!$A$2:$T$1836,13,FALSE)</f>
        <v>#N/A</v>
      </c>
      <c r="L153" s="316" t="e">
        <f>VLOOKUP(I153,'사업장현황(25하)'!$A$2:$T$1836,14,FALSE)</f>
        <v>#N/A</v>
      </c>
      <c r="M153" s="190" t="e">
        <f>VLOOKUP(I153,'사업장현황(25하)'!$A$2:$T$1836,2,FALSE)</f>
        <v>#N/A</v>
      </c>
      <c r="N153" s="190" t="e">
        <f>VLOOKUP(I153,'사업장현황(25하)'!$A$2:$T$1836,4,FALSE)</f>
        <v>#N/A</v>
      </c>
      <c r="O153" s="196" t="e">
        <f>VLOOKUP(I153,'사업장현황(25하)'!$A$2:$T$1836,6,FALSE)</f>
        <v>#N/A</v>
      </c>
      <c r="P153" s="196" t="e">
        <f>VLOOKUP(I153,'사업장현황(25하)'!$A$2:$T$1836,7,FALSE)</f>
        <v>#N/A</v>
      </c>
      <c r="Q153" s="196" t="e">
        <f>VLOOKUP(I153,'사업장현황(25하)'!$A$2:$T$1836,8,FALSE)</f>
        <v>#N/A</v>
      </c>
      <c r="R153" s="196" t="e">
        <f>VLOOKUP(I153,'사업장현황(25하)'!$A$2:$T$1836,9,FALSE)</f>
        <v>#N/A</v>
      </c>
      <c r="S153" s="196" t="e">
        <f>VLOOKUP(I153,'사업장현황(25하)'!$A$2:$T$1836,10,FALSE)</f>
        <v>#N/A</v>
      </c>
      <c r="T153" s="190" t="e">
        <f>VLOOKUP(I153,'사업장현황(25하)'!$A$2:$T$1836,12,FALSE)</f>
        <v>#N/A</v>
      </c>
      <c r="U153" s="219" t="e">
        <f>VLOOKUP(I153,'25하-대전160'!$J$3:$AW$1562,13,FALSE)</f>
        <v>#N/A</v>
      </c>
      <c r="V153" s="219" t="e">
        <f>VLOOKUP(I153,'25하-대전160'!$J$3:$AW$1562,14,FALSE)</f>
        <v>#N/A</v>
      </c>
      <c r="W153" s="219"/>
      <c r="X153" s="179" t="e">
        <f>VLOOKUP(I153,'사업장현황(25하)'!$A$2:$T$1836,11,FALSE)</f>
        <v>#N/A</v>
      </c>
      <c r="Y153" s="219"/>
      <c r="Z153" s="180"/>
      <c r="AA153" s="180"/>
      <c r="AB153" s="212"/>
      <c r="AC153" s="180">
        <f t="shared" si="6"/>
        <v>0</v>
      </c>
      <c r="AD153" s="219"/>
      <c r="AE153" s="180"/>
      <c r="AF153" s="219"/>
      <c r="AG153" s="180"/>
      <c r="AH153" s="299">
        <f t="shared" si="5"/>
        <v>0</v>
      </c>
      <c r="AI153" s="290"/>
      <c r="AJ153" s="185"/>
      <c r="CE153" s="187"/>
      <c r="CU153" s="188"/>
    </row>
    <row r="154" spans="1:99" s="186" customFormat="1" ht="24.95" customHeight="1">
      <c r="A154" s="196">
        <v>149</v>
      </c>
      <c r="B154" s="196"/>
      <c r="C154" s="196"/>
      <c r="D154" s="219"/>
      <c r="E154" s="219" t="str">
        <f>HLOOKUP(WEEKDAY(D154,2),data!$A$1:$G$2,2)</f>
        <v>(토)</v>
      </c>
      <c r="F154" s="196"/>
      <c r="G154" s="196"/>
      <c r="H154" s="196"/>
      <c r="I154" s="172"/>
      <c r="J154" s="196" t="e">
        <f>VLOOKUP(I154,'25하-대전160'!$J$3:$AW$1562,2,FALSE)</f>
        <v>#N/A</v>
      </c>
      <c r="K154" s="289" t="e">
        <f>VLOOKUP(I154,'사업장현황(25하)'!$A$2:$T$1836,13,FALSE)</f>
        <v>#N/A</v>
      </c>
      <c r="L154" s="316" t="e">
        <f>VLOOKUP(I154,'사업장현황(25하)'!$A$2:$T$1836,14,FALSE)</f>
        <v>#N/A</v>
      </c>
      <c r="M154" s="190" t="e">
        <f>VLOOKUP(I154,'사업장현황(25하)'!$A$2:$T$1836,2,FALSE)</f>
        <v>#N/A</v>
      </c>
      <c r="N154" s="190" t="e">
        <f>VLOOKUP(I154,'사업장현황(25하)'!$A$2:$T$1836,4,FALSE)</f>
        <v>#N/A</v>
      </c>
      <c r="O154" s="196" t="e">
        <f>VLOOKUP(I154,'사업장현황(25하)'!$A$2:$T$1836,6,FALSE)</f>
        <v>#N/A</v>
      </c>
      <c r="P154" s="196" t="e">
        <f>VLOOKUP(I154,'사업장현황(25하)'!$A$2:$T$1836,7,FALSE)</f>
        <v>#N/A</v>
      </c>
      <c r="Q154" s="196" t="e">
        <f>VLOOKUP(I154,'사업장현황(25하)'!$A$2:$T$1836,8,FALSE)</f>
        <v>#N/A</v>
      </c>
      <c r="R154" s="196" t="e">
        <f>VLOOKUP(I154,'사업장현황(25하)'!$A$2:$T$1836,9,FALSE)</f>
        <v>#N/A</v>
      </c>
      <c r="S154" s="196" t="e">
        <f>VLOOKUP(I154,'사업장현황(25하)'!$A$2:$T$1836,10,FALSE)</f>
        <v>#N/A</v>
      </c>
      <c r="T154" s="190" t="e">
        <f>VLOOKUP(I154,'사업장현황(25하)'!$A$2:$T$1836,12,FALSE)</f>
        <v>#N/A</v>
      </c>
      <c r="U154" s="219" t="e">
        <f>VLOOKUP(I154,'25하-대전160'!$J$3:$AW$1562,13,FALSE)</f>
        <v>#N/A</v>
      </c>
      <c r="V154" s="219" t="e">
        <f>VLOOKUP(I154,'25하-대전160'!$J$3:$AW$1562,14,FALSE)</f>
        <v>#N/A</v>
      </c>
      <c r="W154" s="219"/>
      <c r="X154" s="179" t="e">
        <f>VLOOKUP(I154,'사업장현황(25하)'!$A$2:$T$1836,11,FALSE)</f>
        <v>#N/A</v>
      </c>
      <c r="Y154" s="219"/>
      <c r="Z154" s="180"/>
      <c r="AA154" s="180"/>
      <c r="AB154" s="212"/>
      <c r="AC154" s="180">
        <f t="shared" si="6"/>
        <v>0</v>
      </c>
      <c r="AD154" s="219"/>
      <c r="AE154" s="180"/>
      <c r="AF154" s="219"/>
      <c r="AG154" s="180"/>
      <c r="AH154" s="299">
        <f t="shared" si="5"/>
        <v>0</v>
      </c>
      <c r="AI154" s="290"/>
      <c r="AJ154" s="185"/>
      <c r="CE154" s="187"/>
      <c r="CU154" s="188"/>
    </row>
    <row r="155" spans="1:99" s="158" customFormat="1" ht="24.95" customHeight="1">
      <c r="A155" s="196">
        <v>150</v>
      </c>
      <c r="B155" s="196"/>
      <c r="C155" s="196"/>
      <c r="D155" s="219"/>
      <c r="E155" s="219" t="str">
        <f>HLOOKUP(WEEKDAY(D155,2),data!$A$1:$G$2,2)</f>
        <v>(토)</v>
      </c>
      <c r="F155" s="196"/>
      <c r="G155" s="196"/>
      <c r="H155" s="196"/>
      <c r="I155" s="190"/>
      <c r="J155" s="196" t="e">
        <f>VLOOKUP(I155,'25하-대전160'!$J$3:$AW$1562,2,FALSE)</f>
        <v>#N/A</v>
      </c>
      <c r="K155" s="289" t="e">
        <f>VLOOKUP(I155,'사업장현황(25하)'!$A$2:$T$1836,13,FALSE)</f>
        <v>#N/A</v>
      </c>
      <c r="L155" s="316" t="e">
        <f>VLOOKUP(I155,'사업장현황(25하)'!$A$2:$T$1836,14,FALSE)</f>
        <v>#N/A</v>
      </c>
      <c r="M155" s="190" t="e">
        <f>VLOOKUP(I155,'사업장현황(25하)'!$A$2:$T$1836,2,FALSE)</f>
        <v>#N/A</v>
      </c>
      <c r="N155" s="190" t="e">
        <f>VLOOKUP(I155,'사업장현황(25하)'!$A$2:$T$1836,4,FALSE)</f>
        <v>#N/A</v>
      </c>
      <c r="O155" s="196" t="e">
        <f>VLOOKUP(I155,'사업장현황(25하)'!$A$2:$T$1836,6,FALSE)</f>
        <v>#N/A</v>
      </c>
      <c r="P155" s="196" t="e">
        <f>VLOOKUP(I155,'사업장현황(25하)'!$A$2:$T$1836,7,FALSE)</f>
        <v>#N/A</v>
      </c>
      <c r="Q155" s="196" t="e">
        <f>VLOOKUP(I155,'사업장현황(25하)'!$A$2:$T$1836,8,FALSE)</f>
        <v>#N/A</v>
      </c>
      <c r="R155" s="196" t="e">
        <f>VLOOKUP(I155,'사업장현황(25하)'!$A$2:$T$1836,9,FALSE)</f>
        <v>#N/A</v>
      </c>
      <c r="S155" s="196" t="e">
        <f>VLOOKUP(I155,'사업장현황(25하)'!$A$2:$T$1836,10,FALSE)</f>
        <v>#N/A</v>
      </c>
      <c r="T155" s="190" t="e">
        <f>VLOOKUP(I155,'사업장현황(25하)'!$A$2:$T$1836,12,FALSE)</f>
        <v>#N/A</v>
      </c>
      <c r="U155" s="219" t="e">
        <f>VLOOKUP(I155,'25하-대전160'!$J$3:$AW$1562,13,FALSE)</f>
        <v>#N/A</v>
      </c>
      <c r="V155" s="219" t="e">
        <f>VLOOKUP(I155,'25하-대전160'!$J$3:$AW$1562,14,FALSE)</f>
        <v>#N/A</v>
      </c>
      <c r="W155" s="219"/>
      <c r="X155" s="179" t="e">
        <f>VLOOKUP(I155,'사업장현황(25하)'!$A$2:$T$1836,11,FALSE)</f>
        <v>#N/A</v>
      </c>
      <c r="Y155" s="219"/>
      <c r="Z155" s="180"/>
      <c r="AA155" s="180"/>
      <c r="AB155" s="212"/>
      <c r="AC155" s="180">
        <f t="shared" si="6"/>
        <v>0</v>
      </c>
      <c r="AD155" s="219"/>
      <c r="AE155" s="180"/>
      <c r="AF155" s="219"/>
      <c r="AG155" s="180"/>
      <c r="AH155" s="299">
        <f t="shared" si="5"/>
        <v>0</v>
      </c>
      <c r="AI155" s="290"/>
      <c r="AJ155" s="157"/>
      <c r="CE155" s="159"/>
      <c r="CU155" s="160"/>
    </row>
    <row r="156" spans="1:99" s="158" customFormat="1" ht="24.95" customHeight="1">
      <c r="A156" s="196">
        <v>151</v>
      </c>
      <c r="B156" s="196"/>
      <c r="C156" s="196"/>
      <c r="D156" s="219"/>
      <c r="E156" s="219" t="str">
        <f>HLOOKUP(WEEKDAY(D156,2),data!$A$1:$G$2,2)</f>
        <v>(토)</v>
      </c>
      <c r="F156" s="196"/>
      <c r="G156" s="196"/>
      <c r="H156" s="196"/>
      <c r="I156" s="249"/>
      <c r="J156" s="196" t="e">
        <f>VLOOKUP(I156,'25하-대전160'!$J$3:$AW$1562,2,FALSE)</f>
        <v>#N/A</v>
      </c>
      <c r="K156" s="289" t="e">
        <f>VLOOKUP(I156,'사업장현황(25하)'!$A$2:$T$1836,13,FALSE)</f>
        <v>#N/A</v>
      </c>
      <c r="L156" s="316" t="e">
        <f>VLOOKUP(I156,'사업장현황(25하)'!$A$2:$T$1836,14,FALSE)</f>
        <v>#N/A</v>
      </c>
      <c r="M156" s="190" t="e">
        <f>VLOOKUP(I156,'사업장현황(25하)'!$A$2:$T$1836,2,FALSE)</f>
        <v>#N/A</v>
      </c>
      <c r="N156" s="190" t="e">
        <f>VLOOKUP(I156,'사업장현황(25하)'!$A$2:$T$1836,4,FALSE)</f>
        <v>#N/A</v>
      </c>
      <c r="O156" s="196" t="e">
        <f>VLOOKUP(I156,'사업장현황(25하)'!$A$2:$T$1836,6,FALSE)</f>
        <v>#N/A</v>
      </c>
      <c r="P156" s="196" t="e">
        <f>VLOOKUP(I156,'사업장현황(25하)'!$A$2:$T$1836,7,FALSE)</f>
        <v>#N/A</v>
      </c>
      <c r="Q156" s="196" t="e">
        <f>VLOOKUP(I156,'사업장현황(25하)'!$A$2:$T$1836,8,FALSE)</f>
        <v>#N/A</v>
      </c>
      <c r="R156" s="196" t="e">
        <f>VLOOKUP(I156,'사업장현황(25하)'!$A$2:$T$1836,9,FALSE)</f>
        <v>#N/A</v>
      </c>
      <c r="S156" s="196" t="e">
        <f>VLOOKUP(I156,'사업장현황(25하)'!$A$2:$T$1836,10,FALSE)</f>
        <v>#N/A</v>
      </c>
      <c r="T156" s="190" t="e">
        <f>VLOOKUP(I156,'사업장현황(25하)'!$A$2:$T$1836,12,FALSE)</f>
        <v>#N/A</v>
      </c>
      <c r="U156" s="219" t="e">
        <f>VLOOKUP(I156,'25하-대전160'!$J$3:$AW$1562,13,FALSE)</f>
        <v>#N/A</v>
      </c>
      <c r="V156" s="219" t="e">
        <f>VLOOKUP(I156,'25하-대전160'!$J$3:$AW$1562,14,FALSE)</f>
        <v>#N/A</v>
      </c>
      <c r="W156" s="219"/>
      <c r="X156" s="179" t="e">
        <f>VLOOKUP(I156,'사업장현황(25하)'!$A$2:$T$1836,11,FALSE)</f>
        <v>#N/A</v>
      </c>
      <c r="Y156" s="219"/>
      <c r="Z156" s="180"/>
      <c r="AA156" s="180"/>
      <c r="AB156" s="212"/>
      <c r="AC156" s="180">
        <f t="shared" si="6"/>
        <v>0</v>
      </c>
      <c r="AD156" s="219"/>
      <c r="AE156" s="180"/>
      <c r="AF156" s="219"/>
      <c r="AG156" s="180"/>
      <c r="AH156" s="299">
        <f t="shared" si="5"/>
        <v>0</v>
      </c>
      <c r="AI156" s="290"/>
      <c r="AJ156" s="157"/>
      <c r="CE156" s="159"/>
      <c r="CU156" s="160"/>
    </row>
    <row r="157" spans="1:99" s="186" customFormat="1" ht="24.95" customHeight="1">
      <c r="A157" s="196">
        <v>152</v>
      </c>
      <c r="B157" s="196"/>
      <c r="C157" s="196"/>
      <c r="D157" s="219"/>
      <c r="E157" s="219" t="str">
        <f>HLOOKUP(WEEKDAY(D157,2),data!$A$1:$G$2,2)</f>
        <v>(토)</v>
      </c>
      <c r="F157" s="196"/>
      <c r="G157" s="196"/>
      <c r="H157" s="196"/>
      <c r="I157" s="249"/>
      <c r="J157" s="196" t="e">
        <f>VLOOKUP(I157,'25하-대전160'!$J$3:$AW$1562,2,FALSE)</f>
        <v>#N/A</v>
      </c>
      <c r="K157" s="289" t="e">
        <f>VLOOKUP(I157,'사업장현황(25하)'!$A$2:$T$1836,13,FALSE)</f>
        <v>#N/A</v>
      </c>
      <c r="L157" s="316" t="e">
        <f>VLOOKUP(I157,'사업장현황(25하)'!$A$2:$T$1836,14,FALSE)</f>
        <v>#N/A</v>
      </c>
      <c r="M157" s="190" t="e">
        <f>VLOOKUP(I157,'사업장현황(25하)'!$A$2:$T$1836,2,FALSE)</f>
        <v>#N/A</v>
      </c>
      <c r="N157" s="190" t="e">
        <f>VLOOKUP(I157,'사업장현황(25하)'!$A$2:$T$1836,4,FALSE)</f>
        <v>#N/A</v>
      </c>
      <c r="O157" s="196" t="e">
        <f>VLOOKUP(I157,'사업장현황(25하)'!$A$2:$T$1836,6,FALSE)</f>
        <v>#N/A</v>
      </c>
      <c r="P157" s="196" t="e">
        <f>VLOOKUP(I157,'사업장현황(25하)'!$A$2:$T$1836,7,FALSE)</f>
        <v>#N/A</v>
      </c>
      <c r="Q157" s="196" t="e">
        <f>VLOOKUP(I157,'사업장현황(25하)'!$A$2:$T$1836,8,FALSE)</f>
        <v>#N/A</v>
      </c>
      <c r="R157" s="196" t="e">
        <f>VLOOKUP(I157,'사업장현황(25하)'!$A$2:$T$1836,9,FALSE)</f>
        <v>#N/A</v>
      </c>
      <c r="S157" s="196" t="e">
        <f>VLOOKUP(I157,'사업장현황(25하)'!$A$2:$T$1836,10,FALSE)</f>
        <v>#N/A</v>
      </c>
      <c r="T157" s="190" t="e">
        <f>VLOOKUP(I157,'사업장현황(25하)'!$A$2:$T$1836,12,FALSE)</f>
        <v>#N/A</v>
      </c>
      <c r="U157" s="219" t="e">
        <f>VLOOKUP(I157,'25하-대전160'!$J$3:$AW$1562,13,FALSE)</f>
        <v>#N/A</v>
      </c>
      <c r="V157" s="219" t="e">
        <f>VLOOKUP(I157,'25하-대전160'!$J$3:$AW$1562,14,FALSE)</f>
        <v>#N/A</v>
      </c>
      <c r="W157" s="219"/>
      <c r="X157" s="179" t="e">
        <f>VLOOKUP(I157,'사업장현황(25하)'!$A$2:$T$1836,11,FALSE)</f>
        <v>#N/A</v>
      </c>
      <c r="Y157" s="219"/>
      <c r="Z157" s="180"/>
      <c r="AA157" s="180"/>
      <c r="AB157" s="212"/>
      <c r="AC157" s="180">
        <f t="shared" si="6"/>
        <v>0</v>
      </c>
      <c r="AD157" s="219"/>
      <c r="AE157" s="180"/>
      <c r="AF157" s="219"/>
      <c r="AG157" s="180"/>
      <c r="AH157" s="299">
        <f t="shared" si="5"/>
        <v>0</v>
      </c>
      <c r="AI157" s="290"/>
      <c r="AJ157" s="185"/>
      <c r="CE157" s="187"/>
      <c r="CU157" s="188"/>
    </row>
    <row r="158" spans="1:99" s="186" customFormat="1" ht="24.95" customHeight="1">
      <c r="A158" s="196">
        <v>153</v>
      </c>
      <c r="B158" s="196"/>
      <c r="C158" s="196"/>
      <c r="D158" s="219"/>
      <c r="E158" s="219" t="str">
        <f>HLOOKUP(WEEKDAY(D158,2),data!$A$1:$G$2,2)</f>
        <v>(토)</v>
      </c>
      <c r="F158" s="196"/>
      <c r="G158" s="196"/>
      <c r="H158" s="196"/>
      <c r="I158" s="249"/>
      <c r="J158" s="196" t="e">
        <f>VLOOKUP(I158,'25하-대전160'!$J$3:$AW$1562,2,FALSE)</f>
        <v>#N/A</v>
      </c>
      <c r="K158" s="289" t="e">
        <f>VLOOKUP(I158,'사업장현황(25하)'!$A$2:$T$1836,13,FALSE)</f>
        <v>#N/A</v>
      </c>
      <c r="L158" s="316" t="e">
        <f>VLOOKUP(I158,'사업장현황(25하)'!$A$2:$T$1836,14,FALSE)</f>
        <v>#N/A</v>
      </c>
      <c r="M158" s="190" t="e">
        <f>VLOOKUP(I158,'사업장현황(25하)'!$A$2:$T$1836,2,FALSE)</f>
        <v>#N/A</v>
      </c>
      <c r="N158" s="190" t="e">
        <f>VLOOKUP(I158,'사업장현황(25하)'!$A$2:$T$1836,4,FALSE)</f>
        <v>#N/A</v>
      </c>
      <c r="O158" s="196" t="e">
        <f>VLOOKUP(I158,'사업장현황(25하)'!$A$2:$T$1836,6,FALSE)</f>
        <v>#N/A</v>
      </c>
      <c r="P158" s="196" t="e">
        <f>VLOOKUP(I158,'사업장현황(25하)'!$A$2:$T$1836,7,FALSE)</f>
        <v>#N/A</v>
      </c>
      <c r="Q158" s="196" t="e">
        <f>VLOOKUP(I158,'사업장현황(25하)'!$A$2:$T$1836,8,FALSE)</f>
        <v>#N/A</v>
      </c>
      <c r="R158" s="196" t="e">
        <f>VLOOKUP(I158,'사업장현황(25하)'!$A$2:$T$1836,9,FALSE)</f>
        <v>#N/A</v>
      </c>
      <c r="S158" s="196" t="e">
        <f>VLOOKUP(I158,'사업장현황(25하)'!$A$2:$T$1836,10,FALSE)</f>
        <v>#N/A</v>
      </c>
      <c r="T158" s="190" t="e">
        <f>VLOOKUP(I158,'사업장현황(25하)'!$A$2:$T$1836,12,FALSE)</f>
        <v>#N/A</v>
      </c>
      <c r="U158" s="219" t="e">
        <f>VLOOKUP(I158,'25하-대전160'!$J$3:$AW$1562,13,FALSE)</f>
        <v>#N/A</v>
      </c>
      <c r="V158" s="219" t="e">
        <f>VLOOKUP(I158,'25하-대전160'!$J$3:$AW$1562,14,FALSE)</f>
        <v>#N/A</v>
      </c>
      <c r="W158" s="219"/>
      <c r="X158" s="179" t="e">
        <f>VLOOKUP(I158,'사업장현황(25하)'!$A$2:$T$1836,11,FALSE)</f>
        <v>#N/A</v>
      </c>
      <c r="Y158" s="219"/>
      <c r="Z158" s="180"/>
      <c r="AA158" s="180"/>
      <c r="AB158" s="212"/>
      <c r="AC158" s="180">
        <f t="shared" si="6"/>
        <v>0</v>
      </c>
      <c r="AD158" s="219"/>
      <c r="AE158" s="180"/>
      <c r="AF158" s="219"/>
      <c r="AG158" s="180"/>
      <c r="AH158" s="299">
        <f t="shared" si="5"/>
        <v>0</v>
      </c>
      <c r="AI158" s="290"/>
      <c r="AJ158" s="185"/>
      <c r="CE158" s="187"/>
      <c r="CU158" s="188"/>
    </row>
    <row r="159" spans="1:99" s="186" customFormat="1" ht="24.95" customHeight="1">
      <c r="A159" s="196">
        <v>154</v>
      </c>
      <c r="B159" s="196"/>
      <c r="C159" s="196"/>
      <c r="D159" s="219"/>
      <c r="E159" s="219" t="str">
        <f>HLOOKUP(WEEKDAY(D159,2),data!$A$1:$G$2,2)</f>
        <v>(토)</v>
      </c>
      <c r="F159" s="196"/>
      <c r="G159" s="196"/>
      <c r="H159" s="196"/>
      <c r="I159" s="249"/>
      <c r="J159" s="196" t="e">
        <f>VLOOKUP(I159,'25하-대전160'!$J$3:$AW$1562,2,FALSE)</f>
        <v>#N/A</v>
      </c>
      <c r="K159" s="289" t="e">
        <f>VLOOKUP(I159,'사업장현황(25하)'!$A$2:$T$1836,13,FALSE)</f>
        <v>#N/A</v>
      </c>
      <c r="L159" s="316" t="e">
        <f>VLOOKUP(I159,'사업장현황(25하)'!$A$2:$T$1836,14,FALSE)</f>
        <v>#N/A</v>
      </c>
      <c r="M159" s="190" t="e">
        <f>VLOOKUP(I159,'사업장현황(25하)'!$A$2:$T$1836,2,FALSE)</f>
        <v>#N/A</v>
      </c>
      <c r="N159" s="190" t="e">
        <f>VLOOKUP(I159,'사업장현황(25하)'!$A$2:$T$1836,4,FALSE)</f>
        <v>#N/A</v>
      </c>
      <c r="O159" s="196" t="e">
        <f>VLOOKUP(I159,'사업장현황(25하)'!$A$2:$T$1836,6,FALSE)</f>
        <v>#N/A</v>
      </c>
      <c r="P159" s="196" t="e">
        <f>VLOOKUP(I159,'사업장현황(25하)'!$A$2:$T$1836,7,FALSE)</f>
        <v>#N/A</v>
      </c>
      <c r="Q159" s="196" t="e">
        <f>VLOOKUP(I159,'사업장현황(25하)'!$A$2:$T$1836,8,FALSE)</f>
        <v>#N/A</v>
      </c>
      <c r="R159" s="196" t="e">
        <f>VLOOKUP(I159,'사업장현황(25하)'!$A$2:$T$1836,9,FALSE)</f>
        <v>#N/A</v>
      </c>
      <c r="S159" s="196" t="e">
        <f>VLOOKUP(I159,'사업장현황(25하)'!$A$2:$T$1836,10,FALSE)</f>
        <v>#N/A</v>
      </c>
      <c r="T159" s="190" t="e">
        <f>VLOOKUP(I159,'사업장현황(25하)'!$A$2:$T$1836,12,FALSE)</f>
        <v>#N/A</v>
      </c>
      <c r="U159" s="219" t="e">
        <f>VLOOKUP(I159,'25하-대전160'!$J$3:$AW$1562,13,FALSE)</f>
        <v>#N/A</v>
      </c>
      <c r="V159" s="219" t="e">
        <f>VLOOKUP(I159,'25하-대전160'!$J$3:$AW$1562,14,FALSE)</f>
        <v>#N/A</v>
      </c>
      <c r="W159" s="219"/>
      <c r="X159" s="179" t="e">
        <f>VLOOKUP(I159,'사업장현황(25하)'!$A$2:$T$1836,11,FALSE)</f>
        <v>#N/A</v>
      </c>
      <c r="Y159" s="219"/>
      <c r="Z159" s="180"/>
      <c r="AA159" s="180"/>
      <c r="AB159" s="212"/>
      <c r="AC159" s="180">
        <f t="shared" si="6"/>
        <v>0</v>
      </c>
      <c r="AD159" s="219"/>
      <c r="AE159" s="180"/>
      <c r="AF159" s="219"/>
      <c r="AG159" s="180"/>
      <c r="AH159" s="299">
        <f t="shared" si="5"/>
        <v>0</v>
      </c>
      <c r="AI159" s="290"/>
      <c r="AJ159" s="185"/>
      <c r="CE159" s="187"/>
      <c r="CU159" s="188"/>
    </row>
    <row r="160" spans="1:99" s="186" customFormat="1" ht="24.95" customHeight="1">
      <c r="A160" s="196">
        <v>155</v>
      </c>
      <c r="B160" s="196"/>
      <c r="C160" s="196"/>
      <c r="D160" s="219"/>
      <c r="E160" s="219" t="str">
        <f>HLOOKUP(WEEKDAY(D160,2),data!$A$1:$G$2,2)</f>
        <v>(토)</v>
      </c>
      <c r="F160" s="196"/>
      <c r="G160" s="196"/>
      <c r="H160" s="196"/>
      <c r="I160" s="249"/>
      <c r="J160" s="196" t="e">
        <f>VLOOKUP(I160,'25하-대전160'!$J$3:$AW$1562,2,FALSE)</f>
        <v>#N/A</v>
      </c>
      <c r="K160" s="289" t="e">
        <f>VLOOKUP(I160,'사업장현황(25하)'!$A$2:$T$1836,13,FALSE)</f>
        <v>#N/A</v>
      </c>
      <c r="L160" s="316" t="e">
        <f>VLOOKUP(I160,'사업장현황(25하)'!$A$2:$T$1836,14,FALSE)</f>
        <v>#N/A</v>
      </c>
      <c r="M160" s="190" t="e">
        <f>VLOOKUP(I160,'사업장현황(25하)'!$A$2:$T$1836,2,FALSE)</f>
        <v>#N/A</v>
      </c>
      <c r="N160" s="190" t="e">
        <f>VLOOKUP(I160,'사업장현황(25하)'!$A$2:$T$1836,4,FALSE)</f>
        <v>#N/A</v>
      </c>
      <c r="O160" s="196" t="e">
        <f>VLOOKUP(I160,'사업장현황(25하)'!$A$2:$T$1836,6,FALSE)</f>
        <v>#N/A</v>
      </c>
      <c r="P160" s="196" t="e">
        <f>VLOOKUP(I160,'사업장현황(25하)'!$A$2:$T$1836,7,FALSE)</f>
        <v>#N/A</v>
      </c>
      <c r="Q160" s="196" t="e">
        <f>VLOOKUP(I160,'사업장현황(25하)'!$A$2:$T$1836,8,FALSE)</f>
        <v>#N/A</v>
      </c>
      <c r="R160" s="196" t="e">
        <f>VLOOKUP(I160,'사업장현황(25하)'!$A$2:$T$1836,9,FALSE)</f>
        <v>#N/A</v>
      </c>
      <c r="S160" s="196" t="e">
        <f>VLOOKUP(I160,'사업장현황(25하)'!$A$2:$T$1836,10,FALSE)</f>
        <v>#N/A</v>
      </c>
      <c r="T160" s="190" t="e">
        <f>VLOOKUP(I160,'사업장현황(25하)'!$A$2:$T$1836,12,FALSE)</f>
        <v>#N/A</v>
      </c>
      <c r="U160" s="219" t="e">
        <f>VLOOKUP(I160,'25하-대전160'!$J$3:$AW$1562,13,FALSE)</f>
        <v>#N/A</v>
      </c>
      <c r="V160" s="219" t="e">
        <f>VLOOKUP(I160,'25하-대전160'!$J$3:$AW$1562,14,FALSE)</f>
        <v>#N/A</v>
      </c>
      <c r="W160" s="219"/>
      <c r="X160" s="179" t="e">
        <f>VLOOKUP(I160,'사업장현황(25하)'!$A$2:$T$1836,11,FALSE)</f>
        <v>#N/A</v>
      </c>
      <c r="Y160" s="219"/>
      <c r="Z160" s="180"/>
      <c r="AA160" s="180"/>
      <c r="AB160" s="212"/>
      <c r="AC160" s="180">
        <f t="shared" si="6"/>
        <v>0</v>
      </c>
      <c r="AD160" s="219"/>
      <c r="AE160" s="180"/>
      <c r="AF160" s="219"/>
      <c r="AG160" s="180"/>
      <c r="AH160" s="299">
        <f t="shared" si="5"/>
        <v>0</v>
      </c>
      <c r="AI160" s="290"/>
      <c r="AJ160" s="185"/>
      <c r="CE160" s="187"/>
      <c r="CU160" s="188"/>
    </row>
    <row r="161" spans="1:99" s="186" customFormat="1" ht="24.95" customHeight="1">
      <c r="A161" s="196">
        <v>156</v>
      </c>
      <c r="B161" s="196"/>
      <c r="C161" s="196"/>
      <c r="D161" s="219"/>
      <c r="E161" s="219" t="str">
        <f>HLOOKUP(WEEKDAY(D161,2),data!$A$1:$G$2,2)</f>
        <v>(토)</v>
      </c>
      <c r="F161" s="196"/>
      <c r="G161" s="196"/>
      <c r="H161" s="196"/>
      <c r="I161" s="190"/>
      <c r="J161" s="196" t="e">
        <f>VLOOKUP(I161,'25하-대전160'!$J$3:$AW$1562,2,FALSE)</f>
        <v>#N/A</v>
      </c>
      <c r="K161" s="289" t="e">
        <f>VLOOKUP(I161,'사업장현황(25하)'!$A$2:$T$1836,13,FALSE)</f>
        <v>#N/A</v>
      </c>
      <c r="L161" s="316" t="e">
        <f>VLOOKUP(I161,'사업장현황(25하)'!$A$2:$T$1836,14,FALSE)</f>
        <v>#N/A</v>
      </c>
      <c r="M161" s="190" t="e">
        <f>VLOOKUP(I161,'사업장현황(25하)'!$A$2:$T$1836,2,FALSE)</f>
        <v>#N/A</v>
      </c>
      <c r="N161" s="190" t="e">
        <f>VLOOKUP(I161,'사업장현황(25하)'!$A$2:$T$1836,4,FALSE)</f>
        <v>#N/A</v>
      </c>
      <c r="O161" s="196" t="e">
        <f>VLOOKUP(I161,'사업장현황(25하)'!$A$2:$T$1836,6,FALSE)</f>
        <v>#N/A</v>
      </c>
      <c r="P161" s="196" t="e">
        <f>VLOOKUP(I161,'사업장현황(25하)'!$A$2:$T$1836,7,FALSE)</f>
        <v>#N/A</v>
      </c>
      <c r="Q161" s="196" t="e">
        <f>VLOOKUP(I161,'사업장현황(25하)'!$A$2:$T$1836,8,FALSE)</f>
        <v>#N/A</v>
      </c>
      <c r="R161" s="196" t="e">
        <f>VLOOKUP(I161,'사업장현황(25하)'!$A$2:$T$1836,9,FALSE)</f>
        <v>#N/A</v>
      </c>
      <c r="S161" s="196" t="e">
        <f>VLOOKUP(I161,'사업장현황(25하)'!$A$2:$T$1836,10,FALSE)</f>
        <v>#N/A</v>
      </c>
      <c r="T161" s="190" t="e">
        <f>VLOOKUP(I161,'사업장현황(25하)'!$A$2:$T$1836,12,FALSE)</f>
        <v>#N/A</v>
      </c>
      <c r="U161" s="219" t="e">
        <f>VLOOKUP(I161,'25하-대전160'!$J$3:$AW$1562,13,FALSE)</f>
        <v>#N/A</v>
      </c>
      <c r="V161" s="219" t="e">
        <f>VLOOKUP(I161,'25하-대전160'!$J$3:$AW$1562,14,FALSE)</f>
        <v>#N/A</v>
      </c>
      <c r="W161" s="219"/>
      <c r="X161" s="179" t="e">
        <f>VLOOKUP(I161,'사업장현황(25하)'!$A$2:$T$1836,11,FALSE)</f>
        <v>#N/A</v>
      </c>
      <c r="Y161" s="219"/>
      <c r="Z161" s="180"/>
      <c r="AA161" s="180"/>
      <c r="AB161" s="212"/>
      <c r="AC161" s="180">
        <f t="shared" si="6"/>
        <v>0</v>
      </c>
      <c r="AD161" s="219"/>
      <c r="AE161" s="180"/>
      <c r="AF161" s="219"/>
      <c r="AG161" s="180"/>
      <c r="AH161" s="299">
        <f t="shared" si="5"/>
        <v>0</v>
      </c>
      <c r="AI161" s="290"/>
      <c r="AJ161" s="185"/>
      <c r="CE161" s="187"/>
      <c r="CU161" s="188"/>
    </row>
    <row r="162" spans="1:99" s="186" customFormat="1" ht="24.95" customHeight="1">
      <c r="A162" s="196">
        <v>157</v>
      </c>
      <c r="B162" s="196"/>
      <c r="C162" s="196"/>
      <c r="D162" s="219"/>
      <c r="E162" s="219" t="str">
        <f>HLOOKUP(WEEKDAY(D162,2),data!$A$1:$G$2,2)</f>
        <v>(토)</v>
      </c>
      <c r="F162" s="196"/>
      <c r="G162" s="196"/>
      <c r="H162" s="196"/>
      <c r="I162" s="249"/>
      <c r="J162" s="196" t="e">
        <f>VLOOKUP(I162,'25하-대전160'!$J$3:$AW$1562,2,FALSE)</f>
        <v>#N/A</v>
      </c>
      <c r="K162" s="289" t="e">
        <f>VLOOKUP(I162,'사업장현황(25하)'!$A$2:$T$1836,13,FALSE)</f>
        <v>#N/A</v>
      </c>
      <c r="L162" s="316" t="e">
        <f>VLOOKUP(I162,'사업장현황(25하)'!$A$2:$T$1836,14,FALSE)</f>
        <v>#N/A</v>
      </c>
      <c r="M162" s="190" t="e">
        <f>VLOOKUP(I162,'사업장현황(25하)'!$A$2:$T$1836,2,FALSE)</f>
        <v>#N/A</v>
      </c>
      <c r="N162" s="190" t="e">
        <f>VLOOKUP(I162,'사업장현황(25하)'!$A$2:$T$1836,4,FALSE)</f>
        <v>#N/A</v>
      </c>
      <c r="O162" s="196" t="e">
        <f>VLOOKUP(I162,'사업장현황(25하)'!$A$2:$T$1836,6,FALSE)</f>
        <v>#N/A</v>
      </c>
      <c r="P162" s="196" t="e">
        <f>VLOOKUP(I162,'사업장현황(25하)'!$A$2:$T$1836,7,FALSE)</f>
        <v>#N/A</v>
      </c>
      <c r="Q162" s="196" t="e">
        <f>VLOOKUP(I162,'사업장현황(25하)'!$A$2:$T$1836,8,FALSE)</f>
        <v>#N/A</v>
      </c>
      <c r="R162" s="196" t="e">
        <f>VLOOKUP(I162,'사업장현황(25하)'!$A$2:$T$1836,9,FALSE)</f>
        <v>#N/A</v>
      </c>
      <c r="S162" s="196" t="e">
        <f>VLOOKUP(I162,'사업장현황(25하)'!$A$2:$T$1836,10,FALSE)</f>
        <v>#N/A</v>
      </c>
      <c r="T162" s="190" t="e">
        <f>VLOOKUP(I162,'사업장현황(25하)'!$A$2:$T$1836,12,FALSE)</f>
        <v>#N/A</v>
      </c>
      <c r="U162" s="219" t="e">
        <f>VLOOKUP(I162,'25하-대전160'!$J$3:$AW$1562,13,FALSE)</f>
        <v>#N/A</v>
      </c>
      <c r="V162" s="219" t="e">
        <f>VLOOKUP(I162,'25하-대전160'!$J$3:$AW$1562,14,FALSE)</f>
        <v>#N/A</v>
      </c>
      <c r="W162" s="219"/>
      <c r="X162" s="179" t="e">
        <f>VLOOKUP(I162,'사업장현황(25하)'!$A$2:$T$1836,11,FALSE)</f>
        <v>#N/A</v>
      </c>
      <c r="Y162" s="219"/>
      <c r="Z162" s="180"/>
      <c r="AA162" s="180"/>
      <c r="AB162" s="212"/>
      <c r="AC162" s="180">
        <f t="shared" si="6"/>
        <v>0</v>
      </c>
      <c r="AD162" s="219"/>
      <c r="AE162" s="180"/>
      <c r="AF162" s="219"/>
      <c r="AG162" s="180"/>
      <c r="AH162" s="299">
        <f t="shared" si="5"/>
        <v>0</v>
      </c>
      <c r="AI162" s="290"/>
      <c r="AJ162" s="185"/>
      <c r="CE162" s="187"/>
      <c r="CU162" s="188"/>
    </row>
    <row r="163" spans="1:99" s="186" customFormat="1" ht="24.95" customHeight="1">
      <c r="A163" s="196">
        <v>158</v>
      </c>
      <c r="B163" s="196"/>
      <c r="C163" s="196"/>
      <c r="D163" s="219"/>
      <c r="E163" s="219" t="str">
        <f>HLOOKUP(WEEKDAY(D163,2),data!$A$1:$G$2,2)</f>
        <v>(토)</v>
      </c>
      <c r="F163" s="196"/>
      <c r="G163" s="196"/>
      <c r="H163" s="196"/>
      <c r="I163" s="190"/>
      <c r="J163" s="196" t="e">
        <f>VLOOKUP(I163,'25하-대전160'!$J$3:$AW$1562,2,FALSE)</f>
        <v>#N/A</v>
      </c>
      <c r="K163" s="289" t="e">
        <f>VLOOKUP(I163,'사업장현황(25하)'!$A$2:$T$1836,13,FALSE)</f>
        <v>#N/A</v>
      </c>
      <c r="L163" s="316" t="e">
        <f>VLOOKUP(I163,'사업장현황(25하)'!$A$2:$T$1836,14,FALSE)</f>
        <v>#N/A</v>
      </c>
      <c r="M163" s="190" t="e">
        <f>VLOOKUP(I163,'사업장현황(25하)'!$A$2:$T$1836,2,FALSE)</f>
        <v>#N/A</v>
      </c>
      <c r="N163" s="190" t="e">
        <f>VLOOKUP(I163,'사업장현황(25하)'!$A$2:$T$1836,4,FALSE)</f>
        <v>#N/A</v>
      </c>
      <c r="O163" s="196" t="e">
        <f>VLOOKUP(I163,'사업장현황(25하)'!$A$2:$T$1836,6,FALSE)</f>
        <v>#N/A</v>
      </c>
      <c r="P163" s="196" t="e">
        <f>VLOOKUP(I163,'사업장현황(25하)'!$A$2:$T$1836,7,FALSE)</f>
        <v>#N/A</v>
      </c>
      <c r="Q163" s="196" t="e">
        <f>VLOOKUP(I163,'사업장현황(25하)'!$A$2:$T$1836,8,FALSE)</f>
        <v>#N/A</v>
      </c>
      <c r="R163" s="196" t="e">
        <f>VLOOKUP(I163,'사업장현황(25하)'!$A$2:$T$1836,9,FALSE)</f>
        <v>#N/A</v>
      </c>
      <c r="S163" s="196" t="e">
        <f>VLOOKUP(I163,'사업장현황(25하)'!$A$2:$T$1836,10,FALSE)</f>
        <v>#N/A</v>
      </c>
      <c r="T163" s="190" t="e">
        <f>VLOOKUP(I163,'사업장현황(25하)'!$A$2:$T$1836,12,FALSE)</f>
        <v>#N/A</v>
      </c>
      <c r="U163" s="219" t="e">
        <f>VLOOKUP(I163,'25하-대전160'!$J$3:$AW$1562,13,FALSE)</f>
        <v>#N/A</v>
      </c>
      <c r="V163" s="219" t="e">
        <f>VLOOKUP(I163,'25하-대전160'!$J$3:$AW$1562,14,FALSE)</f>
        <v>#N/A</v>
      </c>
      <c r="W163" s="219"/>
      <c r="X163" s="179" t="e">
        <f>VLOOKUP(I163,'사업장현황(25하)'!$A$2:$T$1836,11,FALSE)</f>
        <v>#N/A</v>
      </c>
      <c r="Y163" s="219"/>
      <c r="Z163" s="180"/>
      <c r="AA163" s="180"/>
      <c r="AB163" s="212"/>
      <c r="AC163" s="180">
        <f t="shared" si="6"/>
        <v>0</v>
      </c>
      <c r="AD163" s="219"/>
      <c r="AE163" s="180"/>
      <c r="AF163" s="219"/>
      <c r="AG163" s="180"/>
      <c r="AH163" s="299">
        <f t="shared" si="5"/>
        <v>0</v>
      </c>
      <c r="AI163" s="290"/>
      <c r="AJ163" s="185"/>
      <c r="CE163" s="187"/>
      <c r="CU163" s="188"/>
    </row>
    <row r="164" spans="1:99" s="186" customFormat="1" ht="24.95" customHeight="1">
      <c r="A164" s="196">
        <v>159</v>
      </c>
      <c r="B164" s="196"/>
      <c r="C164" s="196"/>
      <c r="D164" s="219"/>
      <c r="E164" s="219" t="str">
        <f>HLOOKUP(WEEKDAY(D164,2),data!$A$1:$G$2,2)</f>
        <v>(토)</v>
      </c>
      <c r="F164" s="196"/>
      <c r="G164" s="196"/>
      <c r="H164" s="196"/>
      <c r="I164" s="190"/>
      <c r="J164" s="196" t="e">
        <f>VLOOKUP(I164,'25하-대전160'!$J$3:$AW$1562,2,FALSE)</f>
        <v>#N/A</v>
      </c>
      <c r="K164" s="289" t="e">
        <f>VLOOKUP(I164,'사업장현황(25하)'!$A$2:$T$1836,13,FALSE)</f>
        <v>#N/A</v>
      </c>
      <c r="L164" s="316" t="e">
        <f>VLOOKUP(I164,'사업장현황(25하)'!$A$2:$T$1836,14,FALSE)</f>
        <v>#N/A</v>
      </c>
      <c r="M164" s="190" t="e">
        <f>VLOOKUP(I164,'사업장현황(25하)'!$A$2:$T$1836,2,FALSE)</f>
        <v>#N/A</v>
      </c>
      <c r="N164" s="190" t="e">
        <f>VLOOKUP(I164,'사업장현황(25하)'!$A$2:$T$1836,4,FALSE)</f>
        <v>#N/A</v>
      </c>
      <c r="O164" s="196" t="e">
        <f>VLOOKUP(I164,'사업장현황(25하)'!$A$2:$T$1836,6,FALSE)</f>
        <v>#N/A</v>
      </c>
      <c r="P164" s="196" t="e">
        <f>VLOOKUP(I164,'사업장현황(25하)'!$A$2:$T$1836,7,FALSE)</f>
        <v>#N/A</v>
      </c>
      <c r="Q164" s="196" t="e">
        <f>VLOOKUP(I164,'사업장현황(25하)'!$A$2:$T$1836,8,FALSE)</f>
        <v>#N/A</v>
      </c>
      <c r="R164" s="196" t="e">
        <f>VLOOKUP(I164,'사업장현황(25하)'!$A$2:$T$1836,9,FALSE)</f>
        <v>#N/A</v>
      </c>
      <c r="S164" s="196" t="e">
        <f>VLOOKUP(I164,'사업장현황(25하)'!$A$2:$T$1836,10,FALSE)</f>
        <v>#N/A</v>
      </c>
      <c r="T164" s="190" t="e">
        <f>VLOOKUP(I164,'사업장현황(25하)'!$A$2:$T$1836,12,FALSE)</f>
        <v>#N/A</v>
      </c>
      <c r="U164" s="219" t="e">
        <f>VLOOKUP(I164,'25하-대전160'!$J$3:$AW$1562,13,FALSE)</f>
        <v>#N/A</v>
      </c>
      <c r="V164" s="219" t="e">
        <f>VLOOKUP(I164,'25하-대전160'!$J$3:$AW$1562,14,FALSE)</f>
        <v>#N/A</v>
      </c>
      <c r="W164" s="219"/>
      <c r="X164" s="179" t="e">
        <f>VLOOKUP(I164,'사업장현황(25하)'!$A$2:$T$1836,11,FALSE)</f>
        <v>#N/A</v>
      </c>
      <c r="Y164" s="219"/>
      <c r="Z164" s="180"/>
      <c r="AA164" s="180"/>
      <c r="AB164" s="212"/>
      <c r="AC164" s="180">
        <f t="shared" si="6"/>
        <v>0</v>
      </c>
      <c r="AD164" s="219"/>
      <c r="AE164" s="180"/>
      <c r="AF164" s="219"/>
      <c r="AG164" s="180"/>
      <c r="AH164" s="299">
        <f t="shared" si="5"/>
        <v>0</v>
      </c>
      <c r="AI164" s="290"/>
      <c r="AJ164" s="185"/>
      <c r="CE164" s="187"/>
      <c r="CU164" s="188"/>
    </row>
    <row r="165" spans="1:99" s="186" customFormat="1" ht="24.95" customHeight="1">
      <c r="A165" s="196"/>
      <c r="B165" s="196"/>
      <c r="C165" s="196"/>
      <c r="D165" s="219"/>
      <c r="E165" s="219" t="str">
        <f>HLOOKUP(WEEKDAY(D165,2),data!$A$1:$G$2,2)</f>
        <v>(토)</v>
      </c>
      <c r="F165" s="196"/>
      <c r="G165" s="196"/>
      <c r="H165" s="196"/>
      <c r="I165" s="190"/>
      <c r="J165" s="196" t="e">
        <f>VLOOKUP(I165,'25하-대전160'!$J$3:$AW$1562,2,FALSE)</f>
        <v>#N/A</v>
      </c>
      <c r="K165" s="289" t="e">
        <f>VLOOKUP(I165,'사업장현황(25하)'!$A$2:$T$1836,13,FALSE)</f>
        <v>#N/A</v>
      </c>
      <c r="L165" s="316" t="e">
        <f>VLOOKUP(I165,'사업장현황(25하)'!$A$2:$T$1836,14,FALSE)</f>
        <v>#N/A</v>
      </c>
      <c r="M165" s="190" t="e">
        <f>VLOOKUP(I165,'사업장현황(25하)'!$A$2:$T$1836,2,FALSE)</f>
        <v>#N/A</v>
      </c>
      <c r="N165" s="190" t="e">
        <f>VLOOKUP(I165,'사업장현황(25하)'!$A$2:$T$1836,4,FALSE)</f>
        <v>#N/A</v>
      </c>
      <c r="O165" s="196" t="e">
        <f>VLOOKUP(I165,'사업장현황(25하)'!$A$2:$T$1836,6,FALSE)</f>
        <v>#N/A</v>
      </c>
      <c r="P165" s="196" t="e">
        <f>VLOOKUP(I165,'사업장현황(25하)'!$A$2:$T$1836,7,FALSE)</f>
        <v>#N/A</v>
      </c>
      <c r="Q165" s="196" t="e">
        <f>VLOOKUP(I165,'사업장현황(25하)'!$A$2:$T$1836,8,FALSE)</f>
        <v>#N/A</v>
      </c>
      <c r="R165" s="196" t="e">
        <f>VLOOKUP(I165,'사업장현황(25하)'!$A$2:$T$1836,9,FALSE)</f>
        <v>#N/A</v>
      </c>
      <c r="S165" s="196" t="e">
        <f>VLOOKUP(I165,'사업장현황(25하)'!$A$2:$T$1836,10,FALSE)</f>
        <v>#N/A</v>
      </c>
      <c r="T165" s="190" t="e">
        <f>VLOOKUP(I165,'사업장현황(25하)'!$A$2:$T$1836,12,FALSE)</f>
        <v>#N/A</v>
      </c>
      <c r="U165" s="219" t="e">
        <f>VLOOKUP(I165,'25하-대전160'!$J$3:$AW$1562,13,FALSE)</f>
        <v>#N/A</v>
      </c>
      <c r="V165" s="219" t="e">
        <f>VLOOKUP(I165,'25하-대전160'!$J$3:$AW$1562,14,FALSE)</f>
        <v>#N/A</v>
      </c>
      <c r="W165" s="219"/>
      <c r="X165" s="179" t="e">
        <f>VLOOKUP(I165,'사업장현황(25하)'!$A$2:$T$1836,11,FALSE)</f>
        <v>#N/A</v>
      </c>
      <c r="Y165" s="219"/>
      <c r="Z165" s="180"/>
      <c r="AA165" s="180"/>
      <c r="AB165" s="212"/>
      <c r="AC165" s="180">
        <f t="shared" si="6"/>
        <v>0</v>
      </c>
      <c r="AD165" s="219"/>
      <c r="AE165" s="180"/>
      <c r="AF165" s="219"/>
      <c r="AG165" s="180"/>
      <c r="AH165" s="299">
        <f t="shared" si="5"/>
        <v>0</v>
      </c>
      <c r="AI165" s="290"/>
      <c r="AJ165" s="185"/>
      <c r="CE165" s="187"/>
      <c r="CU165" s="188"/>
    </row>
    <row r="166" spans="1:99" s="158" customFormat="1" ht="24.95" customHeight="1">
      <c r="A166" s="196"/>
      <c r="B166" s="196"/>
      <c r="C166" s="196"/>
      <c r="D166" s="219"/>
      <c r="E166" s="219" t="str">
        <f>HLOOKUP(WEEKDAY(D166,2),data!$A$1:$G$2,2)</f>
        <v>(토)</v>
      </c>
      <c r="F166" s="196"/>
      <c r="G166" s="196"/>
      <c r="H166" s="196"/>
      <c r="I166" s="190"/>
      <c r="J166" s="196" t="e">
        <f>VLOOKUP(I166,'25하-대전160'!$J$3:$AW$1562,2,FALSE)</f>
        <v>#N/A</v>
      </c>
      <c r="K166" s="289" t="e">
        <f>VLOOKUP(I166,'사업장현황(25하)'!$A$2:$T$1836,13,FALSE)</f>
        <v>#N/A</v>
      </c>
      <c r="L166" s="316" t="e">
        <f>VLOOKUP(I166,'사업장현황(25하)'!$A$2:$T$1836,14,FALSE)</f>
        <v>#N/A</v>
      </c>
      <c r="M166" s="190" t="e">
        <f>VLOOKUP(I166,'사업장현황(25하)'!$A$2:$T$1836,2,FALSE)</f>
        <v>#N/A</v>
      </c>
      <c r="N166" s="190" t="e">
        <f>VLOOKUP(I166,'사업장현황(25하)'!$A$2:$T$1836,4,FALSE)</f>
        <v>#N/A</v>
      </c>
      <c r="O166" s="196" t="e">
        <f>VLOOKUP(I166,'사업장현황(25하)'!$A$2:$T$1836,6,FALSE)</f>
        <v>#N/A</v>
      </c>
      <c r="P166" s="196" t="e">
        <f>VLOOKUP(I166,'사업장현황(25하)'!$A$2:$T$1836,7,FALSE)</f>
        <v>#N/A</v>
      </c>
      <c r="Q166" s="196" t="e">
        <f>VLOOKUP(I166,'사업장현황(25하)'!$A$2:$T$1836,8,FALSE)</f>
        <v>#N/A</v>
      </c>
      <c r="R166" s="196" t="e">
        <f>VLOOKUP(I166,'사업장현황(25하)'!$A$2:$T$1836,9,FALSE)</f>
        <v>#N/A</v>
      </c>
      <c r="S166" s="196" t="e">
        <f>VLOOKUP(I166,'사업장현황(25하)'!$A$2:$T$1836,10,FALSE)</f>
        <v>#N/A</v>
      </c>
      <c r="T166" s="190" t="e">
        <f>VLOOKUP(I166,'사업장현황(25하)'!$A$2:$T$1836,12,FALSE)</f>
        <v>#N/A</v>
      </c>
      <c r="U166" s="219" t="e">
        <f>VLOOKUP(I166,'25하-대전160'!$J$3:$AW$1562,13,FALSE)</f>
        <v>#N/A</v>
      </c>
      <c r="V166" s="219" t="e">
        <f>VLOOKUP(I166,'25하-대전160'!$J$3:$AW$1562,14,FALSE)</f>
        <v>#N/A</v>
      </c>
      <c r="W166" s="219"/>
      <c r="X166" s="179" t="e">
        <f>VLOOKUP(I166,'사업장현황(25하)'!$A$2:$T$1836,11,FALSE)</f>
        <v>#N/A</v>
      </c>
      <c r="Y166" s="219"/>
      <c r="Z166" s="180"/>
      <c r="AA166" s="180"/>
      <c r="AB166" s="212"/>
      <c r="AC166" s="180">
        <f t="shared" si="6"/>
        <v>0</v>
      </c>
      <c r="AD166" s="219"/>
      <c r="AE166" s="180"/>
      <c r="AF166" s="219"/>
      <c r="AG166" s="180"/>
      <c r="AH166" s="299">
        <f t="shared" si="5"/>
        <v>0</v>
      </c>
      <c r="AI166" s="290"/>
      <c r="AJ166" s="157"/>
    </row>
    <row r="167" spans="1:99" s="186" customFormat="1" ht="24.95" customHeight="1">
      <c r="A167" s="196"/>
      <c r="B167" s="196"/>
      <c r="C167" s="196"/>
      <c r="D167" s="219"/>
      <c r="E167" s="219" t="str">
        <f>HLOOKUP(WEEKDAY(D167,2),data!$A$1:$G$2,2)</f>
        <v>(토)</v>
      </c>
      <c r="F167" s="196"/>
      <c r="G167" s="196"/>
      <c r="H167" s="196"/>
      <c r="I167" s="190"/>
      <c r="J167" s="196" t="e">
        <f>VLOOKUP(I167,'25하-대전160'!$J$3:$AW$1562,2,FALSE)</f>
        <v>#N/A</v>
      </c>
      <c r="K167" s="289" t="e">
        <f>VLOOKUP(I167,'사업장현황(25하)'!$A$2:$T$1836,13,FALSE)</f>
        <v>#N/A</v>
      </c>
      <c r="L167" s="316" t="e">
        <f>VLOOKUP(I167,'사업장현황(25하)'!$A$2:$T$1836,14,FALSE)</f>
        <v>#N/A</v>
      </c>
      <c r="M167" s="190" t="e">
        <f>VLOOKUP(I167,'사업장현황(25하)'!$A$2:$T$1836,2,FALSE)</f>
        <v>#N/A</v>
      </c>
      <c r="N167" s="190" t="e">
        <f>VLOOKUP(I167,'사업장현황(25하)'!$A$2:$T$1836,4,FALSE)</f>
        <v>#N/A</v>
      </c>
      <c r="O167" s="196" t="e">
        <f>VLOOKUP(I167,'사업장현황(25하)'!$A$2:$T$1836,6,FALSE)</f>
        <v>#N/A</v>
      </c>
      <c r="P167" s="196" t="e">
        <f>VLOOKUP(I167,'사업장현황(25하)'!$A$2:$T$1836,7,FALSE)</f>
        <v>#N/A</v>
      </c>
      <c r="Q167" s="196" t="e">
        <f>VLOOKUP(I167,'사업장현황(25하)'!$A$2:$T$1836,8,FALSE)</f>
        <v>#N/A</v>
      </c>
      <c r="R167" s="196" t="e">
        <f>VLOOKUP(I167,'사업장현황(25하)'!$A$2:$T$1836,9,FALSE)</f>
        <v>#N/A</v>
      </c>
      <c r="S167" s="196" t="e">
        <f>VLOOKUP(I167,'사업장현황(25하)'!$A$2:$T$1836,10,FALSE)</f>
        <v>#N/A</v>
      </c>
      <c r="T167" s="190" t="e">
        <f>VLOOKUP(I167,'사업장현황(25하)'!$A$2:$T$1836,12,FALSE)</f>
        <v>#N/A</v>
      </c>
      <c r="U167" s="219" t="e">
        <f>VLOOKUP(I167,'25하-대전160'!$J$3:$AW$1562,13,FALSE)</f>
        <v>#N/A</v>
      </c>
      <c r="V167" s="219" t="e">
        <f>VLOOKUP(I167,'25하-대전160'!$J$3:$AW$1562,14,FALSE)</f>
        <v>#N/A</v>
      </c>
      <c r="W167" s="219"/>
      <c r="X167" s="179" t="e">
        <f>VLOOKUP(I167,'사업장현황(25하)'!$A$2:$T$1836,11,FALSE)</f>
        <v>#N/A</v>
      </c>
      <c r="Y167" s="219"/>
      <c r="Z167" s="180"/>
      <c r="AA167" s="180"/>
      <c r="AB167" s="212"/>
      <c r="AC167" s="180">
        <f t="shared" si="6"/>
        <v>0</v>
      </c>
      <c r="AD167" s="219"/>
      <c r="AE167" s="180"/>
      <c r="AF167" s="219"/>
      <c r="AG167" s="180"/>
      <c r="AH167" s="299">
        <f t="shared" si="5"/>
        <v>0</v>
      </c>
      <c r="AI167" s="290"/>
      <c r="AJ167" s="185"/>
      <c r="CE167" s="187"/>
      <c r="CU167" s="188"/>
    </row>
    <row r="168" spans="1:99" s="186" customFormat="1" ht="24.95" customHeight="1">
      <c r="A168" s="196"/>
      <c r="B168" s="196"/>
      <c r="C168" s="196"/>
      <c r="D168" s="219"/>
      <c r="E168" s="219" t="str">
        <f>HLOOKUP(WEEKDAY(D168,2),data!$A$1:$G$2,2)</f>
        <v>(토)</v>
      </c>
      <c r="F168" s="196"/>
      <c r="G168" s="196"/>
      <c r="H168" s="196"/>
      <c r="I168" s="190"/>
      <c r="J168" s="196" t="e">
        <f>VLOOKUP(I168,'25하-대전160'!$J$3:$AW$1562,2,FALSE)</f>
        <v>#N/A</v>
      </c>
      <c r="K168" s="289" t="e">
        <f>VLOOKUP(I168,'사업장현황(25하)'!$A$2:$T$1836,13,FALSE)</f>
        <v>#N/A</v>
      </c>
      <c r="L168" s="316" t="e">
        <f>VLOOKUP(I168,'사업장현황(25하)'!$A$2:$T$1836,14,FALSE)</f>
        <v>#N/A</v>
      </c>
      <c r="M168" s="190" t="e">
        <f>VLOOKUP(I168,'사업장현황(25하)'!$A$2:$T$1836,2,FALSE)</f>
        <v>#N/A</v>
      </c>
      <c r="N168" s="190" t="e">
        <f>VLOOKUP(I168,'사업장현황(25하)'!$A$2:$T$1836,4,FALSE)</f>
        <v>#N/A</v>
      </c>
      <c r="O168" s="196" t="e">
        <f>VLOOKUP(I168,'사업장현황(25하)'!$A$2:$T$1836,6,FALSE)</f>
        <v>#N/A</v>
      </c>
      <c r="P168" s="196" t="e">
        <f>VLOOKUP(I168,'사업장현황(25하)'!$A$2:$T$1836,7,FALSE)</f>
        <v>#N/A</v>
      </c>
      <c r="Q168" s="196" t="e">
        <f>VLOOKUP(I168,'사업장현황(25하)'!$A$2:$T$1836,8,FALSE)</f>
        <v>#N/A</v>
      </c>
      <c r="R168" s="196" t="e">
        <f>VLOOKUP(I168,'사업장현황(25하)'!$A$2:$T$1836,9,FALSE)</f>
        <v>#N/A</v>
      </c>
      <c r="S168" s="196" t="e">
        <f>VLOOKUP(I168,'사업장현황(25하)'!$A$2:$T$1836,10,FALSE)</f>
        <v>#N/A</v>
      </c>
      <c r="T168" s="190" t="e">
        <f>VLOOKUP(I168,'사업장현황(25하)'!$A$2:$T$1836,12,FALSE)</f>
        <v>#N/A</v>
      </c>
      <c r="U168" s="219" t="e">
        <f>VLOOKUP(I168,'25하-대전160'!$J$3:$AW$1562,13,FALSE)</f>
        <v>#N/A</v>
      </c>
      <c r="V168" s="219" t="e">
        <f>VLOOKUP(I168,'25하-대전160'!$J$3:$AW$1562,14,FALSE)</f>
        <v>#N/A</v>
      </c>
      <c r="W168" s="219"/>
      <c r="X168" s="179" t="e">
        <f>VLOOKUP(I168,'사업장현황(25하)'!$A$2:$T$1836,11,FALSE)</f>
        <v>#N/A</v>
      </c>
      <c r="Y168" s="219"/>
      <c r="Z168" s="180"/>
      <c r="AA168" s="180"/>
      <c r="AB168" s="212"/>
      <c r="AC168" s="180">
        <f t="shared" si="6"/>
        <v>0</v>
      </c>
      <c r="AD168" s="219"/>
      <c r="AE168" s="180"/>
      <c r="AF168" s="219"/>
      <c r="AG168" s="180"/>
      <c r="AH168" s="299">
        <f t="shared" si="5"/>
        <v>0</v>
      </c>
      <c r="AI168" s="290"/>
      <c r="AJ168" s="185"/>
      <c r="CE168" s="187"/>
      <c r="CU168" s="188"/>
    </row>
    <row r="169" spans="1:99" s="186" customFormat="1" ht="24.95" customHeight="1">
      <c r="A169" s="196"/>
      <c r="B169" s="196"/>
      <c r="C169" s="196"/>
      <c r="D169" s="219"/>
      <c r="E169" s="219" t="str">
        <f>HLOOKUP(WEEKDAY(D169,2),data!$A$1:$G$2,2)</f>
        <v>(토)</v>
      </c>
      <c r="F169" s="196"/>
      <c r="G169" s="196"/>
      <c r="H169" s="196"/>
      <c r="I169" s="190"/>
      <c r="J169" s="196" t="e">
        <f>VLOOKUP(I169,'25하-대전160'!$J$3:$AW$1562,2,FALSE)</f>
        <v>#N/A</v>
      </c>
      <c r="K169" s="289" t="e">
        <f>VLOOKUP(I169,'사업장현황(25하)'!$A$2:$T$1836,13,FALSE)</f>
        <v>#N/A</v>
      </c>
      <c r="L169" s="316" t="e">
        <f>VLOOKUP(I169,'사업장현황(25하)'!$A$2:$T$1836,14,FALSE)</f>
        <v>#N/A</v>
      </c>
      <c r="M169" s="190" t="e">
        <f>VLOOKUP(I169,'사업장현황(25하)'!$A$2:$T$1836,2,FALSE)</f>
        <v>#N/A</v>
      </c>
      <c r="N169" s="190" t="e">
        <f>VLOOKUP(I169,'사업장현황(25하)'!$A$2:$T$1836,4,FALSE)</f>
        <v>#N/A</v>
      </c>
      <c r="O169" s="196" t="e">
        <f>VLOOKUP(I169,'사업장현황(25하)'!$A$2:$T$1836,6,FALSE)</f>
        <v>#N/A</v>
      </c>
      <c r="P169" s="196" t="e">
        <f>VLOOKUP(I169,'사업장현황(25하)'!$A$2:$T$1836,7,FALSE)</f>
        <v>#N/A</v>
      </c>
      <c r="Q169" s="196" t="e">
        <f>VLOOKUP(I169,'사업장현황(25하)'!$A$2:$T$1836,8,FALSE)</f>
        <v>#N/A</v>
      </c>
      <c r="R169" s="196" t="e">
        <f>VLOOKUP(I169,'사업장현황(25하)'!$A$2:$T$1836,9,FALSE)</f>
        <v>#N/A</v>
      </c>
      <c r="S169" s="196" t="e">
        <f>VLOOKUP(I169,'사업장현황(25하)'!$A$2:$T$1836,10,FALSE)</f>
        <v>#N/A</v>
      </c>
      <c r="T169" s="190" t="e">
        <f>VLOOKUP(I169,'사업장현황(25하)'!$A$2:$T$1836,12,FALSE)</f>
        <v>#N/A</v>
      </c>
      <c r="U169" s="219" t="e">
        <f>VLOOKUP(I169,'25하-대전160'!$J$3:$AW$1562,13,FALSE)</f>
        <v>#N/A</v>
      </c>
      <c r="V169" s="219" t="e">
        <f>VLOOKUP(I169,'25하-대전160'!$J$3:$AW$1562,14,FALSE)</f>
        <v>#N/A</v>
      </c>
      <c r="W169" s="219"/>
      <c r="X169" s="179" t="e">
        <f>VLOOKUP(I169,'사업장현황(25하)'!$A$2:$T$1836,11,FALSE)</f>
        <v>#N/A</v>
      </c>
      <c r="Y169" s="219"/>
      <c r="Z169" s="180"/>
      <c r="AA169" s="180"/>
      <c r="AB169" s="212"/>
      <c r="AC169" s="180">
        <f t="shared" si="6"/>
        <v>0</v>
      </c>
      <c r="AD169" s="219"/>
      <c r="AE169" s="180"/>
      <c r="AF169" s="219"/>
      <c r="AG169" s="180"/>
      <c r="AH169" s="299">
        <f t="shared" si="5"/>
        <v>0</v>
      </c>
      <c r="AI169" s="290"/>
      <c r="AJ169" s="185"/>
      <c r="CE169" s="187"/>
      <c r="CU169" s="188"/>
    </row>
    <row r="170" spans="1:99" s="186" customFormat="1" ht="24.95" customHeight="1">
      <c r="A170" s="196"/>
      <c r="B170" s="196"/>
      <c r="C170" s="196"/>
      <c r="D170" s="219"/>
      <c r="E170" s="219" t="str">
        <f>HLOOKUP(WEEKDAY(D170,2),data!$A$1:$G$2,2)</f>
        <v>(토)</v>
      </c>
      <c r="F170" s="196"/>
      <c r="G170" s="196"/>
      <c r="H170" s="196"/>
      <c r="I170" s="190"/>
      <c r="J170" s="196" t="e">
        <f>VLOOKUP(I170,'25하-대전160'!$J$3:$AW$1562,2,FALSE)</f>
        <v>#N/A</v>
      </c>
      <c r="K170" s="289" t="e">
        <f>VLOOKUP(I170,'사업장현황(25하)'!$A$2:$T$1836,13,FALSE)</f>
        <v>#N/A</v>
      </c>
      <c r="L170" s="316" t="e">
        <f>VLOOKUP(I170,'사업장현황(25하)'!$A$2:$T$1836,14,FALSE)</f>
        <v>#N/A</v>
      </c>
      <c r="M170" s="190" t="e">
        <f>VLOOKUP(I170,'사업장현황(25하)'!$A$2:$T$1836,2,FALSE)</f>
        <v>#N/A</v>
      </c>
      <c r="N170" s="190" t="e">
        <f>VLOOKUP(I170,'사업장현황(25하)'!$A$2:$T$1836,4,FALSE)</f>
        <v>#N/A</v>
      </c>
      <c r="O170" s="196" t="e">
        <f>VLOOKUP(I170,'사업장현황(25하)'!$A$2:$T$1836,6,FALSE)</f>
        <v>#N/A</v>
      </c>
      <c r="P170" s="196" t="e">
        <f>VLOOKUP(I170,'사업장현황(25하)'!$A$2:$T$1836,7,FALSE)</f>
        <v>#N/A</v>
      </c>
      <c r="Q170" s="196" t="e">
        <f>VLOOKUP(I170,'사업장현황(25하)'!$A$2:$T$1836,8,FALSE)</f>
        <v>#N/A</v>
      </c>
      <c r="R170" s="196" t="e">
        <f>VLOOKUP(I170,'사업장현황(25하)'!$A$2:$T$1836,9,FALSE)</f>
        <v>#N/A</v>
      </c>
      <c r="S170" s="196" t="e">
        <f>VLOOKUP(I170,'사업장현황(25하)'!$A$2:$T$1836,10,FALSE)</f>
        <v>#N/A</v>
      </c>
      <c r="T170" s="190" t="e">
        <f>VLOOKUP(I170,'사업장현황(25하)'!$A$2:$T$1836,12,FALSE)</f>
        <v>#N/A</v>
      </c>
      <c r="U170" s="219" t="e">
        <f>VLOOKUP(I170,'25하-대전160'!$J$3:$AW$1562,13,FALSE)</f>
        <v>#N/A</v>
      </c>
      <c r="V170" s="219" t="e">
        <f>VLOOKUP(I170,'25하-대전160'!$J$3:$AW$1562,14,FALSE)</f>
        <v>#N/A</v>
      </c>
      <c r="W170" s="219"/>
      <c r="X170" s="179" t="e">
        <f>VLOOKUP(I170,'사업장현황(25하)'!$A$2:$T$1836,11,FALSE)</f>
        <v>#N/A</v>
      </c>
      <c r="Y170" s="219"/>
      <c r="Z170" s="180"/>
      <c r="AA170" s="180"/>
      <c r="AB170" s="212"/>
      <c r="AC170" s="180">
        <f t="shared" si="6"/>
        <v>0</v>
      </c>
      <c r="AD170" s="219"/>
      <c r="AE170" s="180"/>
      <c r="AF170" s="219"/>
      <c r="AG170" s="180"/>
      <c r="AH170" s="299">
        <f t="shared" si="5"/>
        <v>0</v>
      </c>
      <c r="AI170" s="290"/>
      <c r="AJ170" s="185"/>
      <c r="CE170" s="187"/>
      <c r="CU170" s="188"/>
    </row>
    <row r="171" spans="1:99" s="186" customFormat="1" ht="24.95" customHeight="1">
      <c r="A171" s="196"/>
      <c r="B171" s="196"/>
      <c r="C171" s="196"/>
      <c r="D171" s="219"/>
      <c r="E171" s="219" t="str">
        <f>HLOOKUP(WEEKDAY(D171,2),data!$A$1:$G$2,2)</f>
        <v>(토)</v>
      </c>
      <c r="F171" s="196"/>
      <c r="G171" s="196"/>
      <c r="H171" s="196"/>
      <c r="I171" s="190"/>
      <c r="J171" s="196" t="e">
        <f>VLOOKUP(I171,'25하-대전160'!$J$3:$AW$1562,2,FALSE)</f>
        <v>#N/A</v>
      </c>
      <c r="K171" s="289" t="e">
        <f>VLOOKUP(I171,'사업장현황(25하)'!$A$2:$T$1836,13,FALSE)</f>
        <v>#N/A</v>
      </c>
      <c r="L171" s="316" t="e">
        <f>VLOOKUP(I171,'사업장현황(25하)'!$A$2:$T$1836,14,FALSE)</f>
        <v>#N/A</v>
      </c>
      <c r="M171" s="190" t="e">
        <f>VLOOKUP(I171,'사업장현황(25하)'!$A$2:$T$1836,2,FALSE)</f>
        <v>#N/A</v>
      </c>
      <c r="N171" s="190" t="e">
        <f>VLOOKUP(I171,'사업장현황(25하)'!$A$2:$T$1836,4,FALSE)</f>
        <v>#N/A</v>
      </c>
      <c r="O171" s="196" t="e">
        <f>VLOOKUP(I171,'사업장현황(25하)'!$A$2:$T$1836,6,FALSE)</f>
        <v>#N/A</v>
      </c>
      <c r="P171" s="196" t="e">
        <f>VLOOKUP(I171,'사업장현황(25하)'!$A$2:$T$1836,7,FALSE)</f>
        <v>#N/A</v>
      </c>
      <c r="Q171" s="196" t="e">
        <f>VLOOKUP(I171,'사업장현황(25하)'!$A$2:$T$1836,8,FALSE)</f>
        <v>#N/A</v>
      </c>
      <c r="R171" s="196" t="e">
        <f>VLOOKUP(I171,'사업장현황(25하)'!$A$2:$T$1836,9,FALSE)</f>
        <v>#N/A</v>
      </c>
      <c r="S171" s="196" t="e">
        <f>VLOOKUP(I171,'사업장현황(25하)'!$A$2:$T$1836,10,FALSE)</f>
        <v>#N/A</v>
      </c>
      <c r="T171" s="190" t="e">
        <f>VLOOKUP(I171,'사업장현황(25하)'!$A$2:$T$1836,12,FALSE)</f>
        <v>#N/A</v>
      </c>
      <c r="U171" s="219" t="e">
        <f>VLOOKUP(I171,'25하-대전160'!$J$3:$AW$1562,13,FALSE)</f>
        <v>#N/A</v>
      </c>
      <c r="V171" s="219" t="e">
        <f>VLOOKUP(I171,'25하-대전160'!$J$3:$AW$1562,14,FALSE)</f>
        <v>#N/A</v>
      </c>
      <c r="W171" s="219"/>
      <c r="X171" s="179" t="e">
        <f>VLOOKUP(I171,'사업장현황(25하)'!$A$2:$T$1836,11,FALSE)</f>
        <v>#N/A</v>
      </c>
      <c r="Y171" s="219"/>
      <c r="Z171" s="180"/>
      <c r="AA171" s="180"/>
      <c r="AB171" s="212"/>
      <c r="AC171" s="180">
        <f t="shared" si="6"/>
        <v>0</v>
      </c>
      <c r="AD171" s="219"/>
      <c r="AE171" s="180"/>
      <c r="AF171" s="219"/>
      <c r="AG171" s="180"/>
      <c r="AH171" s="299">
        <f t="shared" si="5"/>
        <v>0</v>
      </c>
      <c r="AI171" s="290"/>
      <c r="AJ171" s="185"/>
      <c r="CE171" s="187"/>
      <c r="CU171" s="188"/>
    </row>
    <row r="172" spans="1:99" s="186" customFormat="1" ht="24.95" customHeight="1">
      <c r="A172" s="196"/>
      <c r="B172" s="196"/>
      <c r="C172" s="196"/>
      <c r="D172" s="219"/>
      <c r="E172" s="219" t="str">
        <f>HLOOKUP(WEEKDAY(D172,2),data!$A$1:$G$2,2)</f>
        <v>(토)</v>
      </c>
      <c r="F172" s="196"/>
      <c r="G172" s="196"/>
      <c r="H172" s="196"/>
      <c r="I172" s="190"/>
      <c r="J172" s="196" t="e">
        <f>VLOOKUP(I172,'25하-대전160'!$J$3:$AW$1562,2,FALSE)</f>
        <v>#N/A</v>
      </c>
      <c r="K172" s="289" t="e">
        <f>VLOOKUP(I172,'사업장현황(25하)'!$A$2:$T$1836,13,FALSE)</f>
        <v>#N/A</v>
      </c>
      <c r="L172" s="316" t="e">
        <f>VLOOKUP(I172,'사업장현황(25하)'!$A$2:$T$1836,14,FALSE)</f>
        <v>#N/A</v>
      </c>
      <c r="M172" s="190" t="e">
        <f>VLOOKUP(I172,'사업장현황(25하)'!$A$2:$T$1836,2,FALSE)</f>
        <v>#N/A</v>
      </c>
      <c r="N172" s="190" t="e">
        <f>VLOOKUP(I172,'사업장현황(25하)'!$A$2:$T$1836,4,FALSE)</f>
        <v>#N/A</v>
      </c>
      <c r="O172" s="196" t="e">
        <f>VLOOKUP(I172,'사업장현황(25하)'!$A$2:$T$1836,6,FALSE)</f>
        <v>#N/A</v>
      </c>
      <c r="P172" s="196" t="e">
        <f>VLOOKUP(I172,'사업장현황(25하)'!$A$2:$T$1836,7,FALSE)</f>
        <v>#N/A</v>
      </c>
      <c r="Q172" s="196" t="e">
        <f>VLOOKUP(I172,'사업장현황(25하)'!$A$2:$T$1836,8,FALSE)</f>
        <v>#N/A</v>
      </c>
      <c r="R172" s="196" t="e">
        <f>VLOOKUP(I172,'사업장현황(25하)'!$A$2:$T$1836,9,FALSE)</f>
        <v>#N/A</v>
      </c>
      <c r="S172" s="196" t="e">
        <f>VLOOKUP(I172,'사업장현황(25하)'!$A$2:$T$1836,10,FALSE)</f>
        <v>#N/A</v>
      </c>
      <c r="T172" s="190" t="e">
        <f>VLOOKUP(I172,'사업장현황(25하)'!$A$2:$T$1836,12,FALSE)</f>
        <v>#N/A</v>
      </c>
      <c r="U172" s="219" t="e">
        <f>VLOOKUP(I172,'25하-대전160'!$J$3:$AW$1562,13,FALSE)</f>
        <v>#N/A</v>
      </c>
      <c r="V172" s="219" t="e">
        <f>VLOOKUP(I172,'25하-대전160'!$J$3:$AW$1562,14,FALSE)</f>
        <v>#N/A</v>
      </c>
      <c r="W172" s="219"/>
      <c r="X172" s="179" t="e">
        <f>VLOOKUP(I172,'사업장현황(25하)'!$A$2:$T$1836,11,FALSE)</f>
        <v>#N/A</v>
      </c>
      <c r="Y172" s="219"/>
      <c r="Z172" s="180"/>
      <c r="AA172" s="180"/>
      <c r="AB172" s="212"/>
      <c r="AC172" s="180">
        <f t="shared" si="6"/>
        <v>0</v>
      </c>
      <c r="AD172" s="219"/>
      <c r="AE172" s="180"/>
      <c r="AF172" s="219"/>
      <c r="AG172" s="180"/>
      <c r="AH172" s="299">
        <f t="shared" si="5"/>
        <v>0</v>
      </c>
      <c r="AI172" s="290"/>
      <c r="AJ172" s="185"/>
      <c r="CE172" s="187"/>
      <c r="CU172" s="188"/>
    </row>
    <row r="173" spans="1:99" s="186" customFormat="1" ht="24.95" customHeight="1">
      <c r="A173" s="196"/>
      <c r="B173" s="196"/>
      <c r="C173" s="196"/>
      <c r="D173" s="219"/>
      <c r="E173" s="219" t="str">
        <f>HLOOKUP(WEEKDAY(D173,2),data!$A$1:$G$2,2)</f>
        <v>(토)</v>
      </c>
      <c r="F173" s="196"/>
      <c r="G173" s="196"/>
      <c r="H173" s="196"/>
      <c r="I173" s="190"/>
      <c r="J173" s="196" t="e">
        <f>VLOOKUP(I173,'25하-대전160'!$J$3:$AW$1562,2,FALSE)</f>
        <v>#N/A</v>
      </c>
      <c r="K173" s="289" t="e">
        <f>VLOOKUP(I173,'사업장현황(25하)'!$A$2:$T$1836,13,FALSE)</f>
        <v>#N/A</v>
      </c>
      <c r="L173" s="316" t="e">
        <f>VLOOKUP(I173,'사업장현황(25하)'!$A$2:$T$1836,14,FALSE)</f>
        <v>#N/A</v>
      </c>
      <c r="M173" s="190" t="e">
        <f>VLOOKUP(I173,'사업장현황(25하)'!$A$2:$T$1836,2,FALSE)</f>
        <v>#N/A</v>
      </c>
      <c r="N173" s="190" t="e">
        <f>VLOOKUP(I173,'사업장현황(25하)'!$A$2:$T$1836,4,FALSE)</f>
        <v>#N/A</v>
      </c>
      <c r="O173" s="196" t="e">
        <f>VLOOKUP(I173,'사업장현황(25하)'!$A$2:$T$1836,6,FALSE)</f>
        <v>#N/A</v>
      </c>
      <c r="P173" s="196" t="e">
        <f>VLOOKUP(I173,'사업장현황(25하)'!$A$2:$T$1836,7,FALSE)</f>
        <v>#N/A</v>
      </c>
      <c r="Q173" s="196" t="e">
        <f>VLOOKUP(I173,'사업장현황(25하)'!$A$2:$T$1836,8,FALSE)</f>
        <v>#N/A</v>
      </c>
      <c r="R173" s="196" t="e">
        <f>VLOOKUP(I173,'사업장현황(25하)'!$A$2:$T$1836,9,FALSE)</f>
        <v>#N/A</v>
      </c>
      <c r="S173" s="196" t="e">
        <f>VLOOKUP(I173,'사업장현황(25하)'!$A$2:$T$1836,10,FALSE)</f>
        <v>#N/A</v>
      </c>
      <c r="T173" s="190" t="e">
        <f>VLOOKUP(I173,'사업장현황(25하)'!$A$2:$T$1836,12,FALSE)</f>
        <v>#N/A</v>
      </c>
      <c r="U173" s="219" t="e">
        <f>VLOOKUP(I173,'25하-대전160'!$J$3:$AW$1562,13,FALSE)</f>
        <v>#N/A</v>
      </c>
      <c r="V173" s="219" t="e">
        <f>VLOOKUP(I173,'25하-대전160'!$J$3:$AW$1562,14,FALSE)</f>
        <v>#N/A</v>
      </c>
      <c r="W173" s="219"/>
      <c r="X173" s="179" t="e">
        <f>VLOOKUP(I173,'사업장현황(25하)'!$A$2:$T$1836,11,FALSE)</f>
        <v>#N/A</v>
      </c>
      <c r="Y173" s="219"/>
      <c r="Z173" s="180"/>
      <c r="AA173" s="180"/>
      <c r="AB173" s="212"/>
      <c r="AC173" s="180">
        <f t="shared" si="6"/>
        <v>0</v>
      </c>
      <c r="AD173" s="219"/>
      <c r="AE173" s="180"/>
      <c r="AF173" s="219"/>
      <c r="AG173" s="180"/>
      <c r="AH173" s="299">
        <f t="shared" si="5"/>
        <v>0</v>
      </c>
      <c r="AI173" s="290"/>
      <c r="AJ173" s="185"/>
      <c r="CE173" s="187"/>
      <c r="CU173" s="188"/>
    </row>
    <row r="174" spans="1:99" s="186" customFormat="1" ht="24.95" customHeight="1">
      <c r="A174" s="196"/>
      <c r="B174" s="196"/>
      <c r="C174" s="196"/>
      <c r="D174" s="219"/>
      <c r="E174" s="219" t="str">
        <f>HLOOKUP(WEEKDAY(D174,2),data!$A$1:$G$2,2)</f>
        <v>(토)</v>
      </c>
      <c r="F174" s="196"/>
      <c r="G174" s="196"/>
      <c r="H174" s="196"/>
      <c r="I174" s="190"/>
      <c r="J174" s="196" t="e">
        <f>VLOOKUP(I174,'25하-대전160'!$J$3:$AW$1562,2,FALSE)</f>
        <v>#N/A</v>
      </c>
      <c r="K174" s="289" t="e">
        <f>VLOOKUP(I174,'사업장현황(25하)'!$A$2:$T$1836,13,FALSE)</f>
        <v>#N/A</v>
      </c>
      <c r="L174" s="316" t="e">
        <f>VLOOKUP(I174,'사업장현황(25하)'!$A$2:$T$1836,14,FALSE)</f>
        <v>#N/A</v>
      </c>
      <c r="M174" s="190" t="e">
        <f>VLOOKUP(I174,'사업장현황(25하)'!$A$2:$T$1836,2,FALSE)</f>
        <v>#N/A</v>
      </c>
      <c r="N174" s="190" t="e">
        <f>VLOOKUP(I174,'사업장현황(25하)'!$A$2:$T$1836,4,FALSE)</f>
        <v>#N/A</v>
      </c>
      <c r="O174" s="196" t="e">
        <f>VLOOKUP(I174,'사업장현황(25하)'!$A$2:$T$1836,6,FALSE)</f>
        <v>#N/A</v>
      </c>
      <c r="P174" s="196" t="e">
        <f>VLOOKUP(I174,'사업장현황(25하)'!$A$2:$T$1836,7,FALSE)</f>
        <v>#N/A</v>
      </c>
      <c r="Q174" s="196" t="e">
        <f>VLOOKUP(I174,'사업장현황(25하)'!$A$2:$T$1836,8,FALSE)</f>
        <v>#N/A</v>
      </c>
      <c r="R174" s="196" t="e">
        <f>VLOOKUP(I174,'사업장현황(25하)'!$A$2:$T$1836,9,FALSE)</f>
        <v>#N/A</v>
      </c>
      <c r="S174" s="196" t="e">
        <f>VLOOKUP(I174,'사업장현황(25하)'!$A$2:$T$1836,10,FALSE)</f>
        <v>#N/A</v>
      </c>
      <c r="T174" s="190" t="e">
        <f>VLOOKUP(I174,'사업장현황(25하)'!$A$2:$T$1836,12,FALSE)</f>
        <v>#N/A</v>
      </c>
      <c r="U174" s="219" t="e">
        <f>VLOOKUP(I174,'25하-대전160'!$J$3:$AW$1562,13,FALSE)</f>
        <v>#N/A</v>
      </c>
      <c r="V174" s="219" t="e">
        <f>VLOOKUP(I174,'25하-대전160'!$J$3:$AW$1562,14,FALSE)</f>
        <v>#N/A</v>
      </c>
      <c r="W174" s="219"/>
      <c r="X174" s="179" t="e">
        <f>VLOOKUP(I174,'사업장현황(25하)'!$A$2:$T$1836,11,FALSE)</f>
        <v>#N/A</v>
      </c>
      <c r="Y174" s="219"/>
      <c r="Z174" s="180"/>
      <c r="AA174" s="180"/>
      <c r="AB174" s="212"/>
      <c r="AC174" s="180">
        <f t="shared" si="6"/>
        <v>0</v>
      </c>
      <c r="AD174" s="219"/>
      <c r="AE174" s="180"/>
      <c r="AF174" s="219"/>
      <c r="AG174" s="180"/>
      <c r="AH174" s="299">
        <f t="shared" si="5"/>
        <v>0</v>
      </c>
      <c r="AI174" s="290"/>
      <c r="AJ174" s="185"/>
      <c r="CE174" s="187"/>
      <c r="CU174" s="188"/>
    </row>
    <row r="175" spans="1:99" s="186" customFormat="1" ht="24.95" customHeight="1">
      <c r="A175" s="196"/>
      <c r="B175" s="196"/>
      <c r="C175" s="196"/>
      <c r="D175" s="219"/>
      <c r="E175" s="219" t="str">
        <f>HLOOKUP(WEEKDAY(D175,2),data!$A$1:$G$2,2)</f>
        <v>(토)</v>
      </c>
      <c r="F175" s="196"/>
      <c r="G175" s="196"/>
      <c r="H175" s="196"/>
      <c r="I175" s="190"/>
      <c r="J175" s="196" t="e">
        <f>VLOOKUP(I175,'25하-대전160'!$J$3:$AW$1562,2,FALSE)</f>
        <v>#N/A</v>
      </c>
      <c r="K175" s="289" t="e">
        <f>VLOOKUP(I175,'사업장현황(25하)'!$A$2:$T$1836,13,FALSE)</f>
        <v>#N/A</v>
      </c>
      <c r="L175" s="316" t="e">
        <f>VLOOKUP(I175,'사업장현황(25하)'!$A$2:$T$1836,14,FALSE)</f>
        <v>#N/A</v>
      </c>
      <c r="M175" s="190" t="e">
        <f>VLOOKUP(I175,'사업장현황(25하)'!$A$2:$T$1836,2,FALSE)</f>
        <v>#N/A</v>
      </c>
      <c r="N175" s="190" t="e">
        <f>VLOOKUP(I175,'사업장현황(25하)'!$A$2:$T$1836,4,FALSE)</f>
        <v>#N/A</v>
      </c>
      <c r="O175" s="196" t="e">
        <f>VLOOKUP(I175,'사업장현황(25하)'!$A$2:$T$1836,6,FALSE)</f>
        <v>#N/A</v>
      </c>
      <c r="P175" s="196" t="e">
        <f>VLOOKUP(I175,'사업장현황(25하)'!$A$2:$T$1836,7,FALSE)</f>
        <v>#N/A</v>
      </c>
      <c r="Q175" s="196" t="e">
        <f>VLOOKUP(I175,'사업장현황(25하)'!$A$2:$T$1836,8,FALSE)</f>
        <v>#N/A</v>
      </c>
      <c r="R175" s="196" t="e">
        <f>VLOOKUP(I175,'사업장현황(25하)'!$A$2:$T$1836,9,FALSE)</f>
        <v>#N/A</v>
      </c>
      <c r="S175" s="196" t="e">
        <f>VLOOKUP(I175,'사업장현황(25하)'!$A$2:$T$1836,10,FALSE)</f>
        <v>#N/A</v>
      </c>
      <c r="T175" s="190" t="e">
        <f>VLOOKUP(I175,'사업장현황(25하)'!$A$2:$T$1836,12,FALSE)</f>
        <v>#N/A</v>
      </c>
      <c r="U175" s="219" t="e">
        <f>VLOOKUP(I175,'25하-대전160'!$J$3:$AW$1562,13,FALSE)</f>
        <v>#N/A</v>
      </c>
      <c r="V175" s="219" t="e">
        <f>VLOOKUP(I175,'25하-대전160'!$J$3:$AW$1562,14,FALSE)</f>
        <v>#N/A</v>
      </c>
      <c r="W175" s="219"/>
      <c r="X175" s="179" t="e">
        <f>VLOOKUP(I175,'사업장현황(25하)'!$A$2:$T$1836,11,FALSE)</f>
        <v>#N/A</v>
      </c>
      <c r="Y175" s="219"/>
      <c r="Z175" s="180"/>
      <c r="AA175" s="180"/>
      <c r="AB175" s="212"/>
      <c r="AC175" s="180">
        <f t="shared" si="6"/>
        <v>0</v>
      </c>
      <c r="AD175" s="219"/>
      <c r="AE175" s="180"/>
      <c r="AF175" s="219"/>
      <c r="AG175" s="180"/>
      <c r="AH175" s="299">
        <f t="shared" si="5"/>
        <v>0</v>
      </c>
      <c r="AI175" s="290"/>
      <c r="AJ175" s="185"/>
      <c r="CE175" s="187"/>
      <c r="CU175" s="188"/>
    </row>
    <row r="176" spans="1:99" s="186" customFormat="1" ht="24.95" customHeight="1">
      <c r="A176" s="196"/>
      <c r="B176" s="196"/>
      <c r="C176" s="196"/>
      <c r="D176" s="219"/>
      <c r="E176" s="219" t="str">
        <f>HLOOKUP(WEEKDAY(D176,2),data!$A$1:$G$2,2)</f>
        <v>(토)</v>
      </c>
      <c r="F176" s="196"/>
      <c r="G176" s="196"/>
      <c r="H176" s="196"/>
      <c r="I176" s="190"/>
      <c r="J176" s="196" t="e">
        <f>VLOOKUP(I176,'25하-대전160'!$J$3:$AW$1562,2,FALSE)</f>
        <v>#N/A</v>
      </c>
      <c r="K176" s="289" t="e">
        <f>VLOOKUP(I176,'사업장현황(25하)'!$A$2:$T$1836,13,FALSE)</f>
        <v>#N/A</v>
      </c>
      <c r="L176" s="316" t="e">
        <f>VLOOKUP(I176,'사업장현황(25하)'!$A$2:$T$1836,14,FALSE)</f>
        <v>#N/A</v>
      </c>
      <c r="M176" s="190" t="e">
        <f>VLOOKUP(I176,'사업장현황(25하)'!$A$2:$T$1836,2,FALSE)</f>
        <v>#N/A</v>
      </c>
      <c r="N176" s="190" t="e">
        <f>VLOOKUP(I176,'사업장현황(25하)'!$A$2:$T$1836,4,FALSE)</f>
        <v>#N/A</v>
      </c>
      <c r="O176" s="196" t="e">
        <f>VLOOKUP(I176,'사업장현황(25하)'!$A$2:$T$1836,6,FALSE)</f>
        <v>#N/A</v>
      </c>
      <c r="P176" s="196" t="e">
        <f>VLOOKUP(I176,'사업장현황(25하)'!$A$2:$T$1836,7,FALSE)</f>
        <v>#N/A</v>
      </c>
      <c r="Q176" s="196" t="e">
        <f>VLOOKUP(I176,'사업장현황(25하)'!$A$2:$T$1836,8,FALSE)</f>
        <v>#N/A</v>
      </c>
      <c r="R176" s="196" t="e">
        <f>VLOOKUP(I176,'사업장현황(25하)'!$A$2:$T$1836,9,FALSE)</f>
        <v>#N/A</v>
      </c>
      <c r="S176" s="196" t="e">
        <f>VLOOKUP(I176,'사업장현황(25하)'!$A$2:$T$1836,10,FALSE)</f>
        <v>#N/A</v>
      </c>
      <c r="T176" s="190" t="e">
        <f>VLOOKUP(I176,'사업장현황(25하)'!$A$2:$T$1836,12,FALSE)</f>
        <v>#N/A</v>
      </c>
      <c r="U176" s="219" t="e">
        <f>VLOOKUP(I176,'25하-대전160'!$J$3:$AW$1562,13,FALSE)</f>
        <v>#N/A</v>
      </c>
      <c r="V176" s="219" t="e">
        <f>VLOOKUP(I176,'25하-대전160'!$J$3:$AW$1562,14,FALSE)</f>
        <v>#N/A</v>
      </c>
      <c r="W176" s="219"/>
      <c r="X176" s="179" t="e">
        <f>VLOOKUP(I176,'사업장현황(25하)'!$A$2:$T$1836,11,FALSE)</f>
        <v>#N/A</v>
      </c>
      <c r="Y176" s="219"/>
      <c r="Z176" s="180"/>
      <c r="AA176" s="180"/>
      <c r="AB176" s="212"/>
      <c r="AC176" s="180">
        <f t="shared" si="6"/>
        <v>0</v>
      </c>
      <c r="AD176" s="219"/>
      <c r="AE176" s="180"/>
      <c r="AF176" s="219"/>
      <c r="AG176" s="180"/>
      <c r="AH176" s="299">
        <f t="shared" si="5"/>
        <v>0</v>
      </c>
      <c r="AI176" s="290"/>
      <c r="AJ176" s="185"/>
      <c r="CE176" s="187"/>
      <c r="CU176" s="188"/>
    </row>
    <row r="177" spans="1:99" s="186" customFormat="1" ht="24.95" customHeight="1">
      <c r="A177" s="196"/>
      <c r="B177" s="196"/>
      <c r="C177" s="196"/>
      <c r="D177" s="219"/>
      <c r="E177" s="219" t="str">
        <f>HLOOKUP(WEEKDAY(D177,2),data!$A$1:$G$2,2)</f>
        <v>(토)</v>
      </c>
      <c r="F177" s="196"/>
      <c r="G177" s="196"/>
      <c r="H177" s="196"/>
      <c r="I177" s="190"/>
      <c r="J177" s="196" t="e">
        <f>VLOOKUP(I177,'25하-대전160'!$J$3:$AW$1562,2,FALSE)</f>
        <v>#N/A</v>
      </c>
      <c r="K177" s="289" t="e">
        <f>VLOOKUP(I177,'사업장현황(25하)'!$A$2:$T$1836,13,FALSE)</f>
        <v>#N/A</v>
      </c>
      <c r="L177" s="316" t="e">
        <f>VLOOKUP(I177,'사업장현황(25하)'!$A$2:$T$1836,14,FALSE)</f>
        <v>#N/A</v>
      </c>
      <c r="M177" s="190" t="e">
        <f>VLOOKUP(I177,'사업장현황(25하)'!$A$2:$T$1836,2,FALSE)</f>
        <v>#N/A</v>
      </c>
      <c r="N177" s="190" t="e">
        <f>VLOOKUP(I177,'사업장현황(25하)'!$A$2:$T$1836,4,FALSE)</f>
        <v>#N/A</v>
      </c>
      <c r="O177" s="196" t="e">
        <f>VLOOKUP(I177,'사업장현황(25하)'!$A$2:$T$1836,6,FALSE)</f>
        <v>#N/A</v>
      </c>
      <c r="P177" s="196" t="e">
        <f>VLOOKUP(I177,'사업장현황(25하)'!$A$2:$T$1836,7,FALSE)</f>
        <v>#N/A</v>
      </c>
      <c r="Q177" s="196" t="e">
        <f>VLOOKUP(I177,'사업장현황(25하)'!$A$2:$T$1836,8,FALSE)</f>
        <v>#N/A</v>
      </c>
      <c r="R177" s="196" t="e">
        <f>VLOOKUP(I177,'사업장현황(25하)'!$A$2:$T$1836,9,FALSE)</f>
        <v>#N/A</v>
      </c>
      <c r="S177" s="196" t="e">
        <f>VLOOKUP(I177,'사업장현황(25하)'!$A$2:$T$1836,10,FALSE)</f>
        <v>#N/A</v>
      </c>
      <c r="T177" s="190" t="e">
        <f>VLOOKUP(I177,'사업장현황(25하)'!$A$2:$T$1836,12,FALSE)</f>
        <v>#N/A</v>
      </c>
      <c r="U177" s="219" t="e">
        <f>VLOOKUP(I177,'25하-대전160'!$J$3:$AW$1562,13,FALSE)</f>
        <v>#N/A</v>
      </c>
      <c r="V177" s="219" t="e">
        <f>VLOOKUP(I177,'25하-대전160'!$J$3:$AW$1562,14,FALSE)</f>
        <v>#N/A</v>
      </c>
      <c r="W177" s="219"/>
      <c r="X177" s="179" t="e">
        <f>VLOOKUP(I177,'사업장현황(25하)'!$A$2:$T$1836,11,FALSE)</f>
        <v>#N/A</v>
      </c>
      <c r="Y177" s="219"/>
      <c r="Z177" s="180"/>
      <c r="AA177" s="180"/>
      <c r="AB177" s="212"/>
      <c r="AC177" s="180">
        <f t="shared" si="6"/>
        <v>0</v>
      </c>
      <c r="AD177" s="219"/>
      <c r="AE177" s="180"/>
      <c r="AF177" s="219"/>
      <c r="AG177" s="180"/>
      <c r="AH177" s="299">
        <f t="shared" si="5"/>
        <v>0</v>
      </c>
      <c r="AI177" s="290"/>
      <c r="AJ177" s="185"/>
      <c r="CE177" s="187"/>
      <c r="CU177" s="188"/>
    </row>
    <row r="178" spans="1:99" s="186" customFormat="1" ht="24.95" customHeight="1">
      <c r="A178" s="196"/>
      <c r="B178" s="196"/>
      <c r="C178" s="196"/>
      <c r="D178" s="219"/>
      <c r="E178" s="219" t="str">
        <f>HLOOKUP(WEEKDAY(D178,2),data!$A$1:$G$2,2)</f>
        <v>(토)</v>
      </c>
      <c r="F178" s="196"/>
      <c r="G178" s="196"/>
      <c r="H178" s="196"/>
      <c r="I178" s="190"/>
      <c r="J178" s="196" t="e">
        <f>VLOOKUP(I178,'25하-대전160'!$J$3:$AW$1562,2,FALSE)</f>
        <v>#N/A</v>
      </c>
      <c r="K178" s="289" t="e">
        <f>VLOOKUP(I178,'사업장현황(25하)'!$A$2:$T$1836,13,FALSE)</f>
        <v>#N/A</v>
      </c>
      <c r="L178" s="316" t="e">
        <f>VLOOKUP(I178,'사업장현황(25하)'!$A$2:$T$1836,14,FALSE)</f>
        <v>#N/A</v>
      </c>
      <c r="M178" s="190" t="e">
        <f>VLOOKUP(I178,'사업장현황(25하)'!$A$2:$T$1836,2,FALSE)</f>
        <v>#N/A</v>
      </c>
      <c r="N178" s="190" t="e">
        <f>VLOOKUP(I178,'사업장현황(25하)'!$A$2:$T$1836,4,FALSE)</f>
        <v>#N/A</v>
      </c>
      <c r="O178" s="196" t="e">
        <f>VLOOKUP(I178,'사업장현황(25하)'!$A$2:$T$1836,6,FALSE)</f>
        <v>#N/A</v>
      </c>
      <c r="P178" s="196" t="e">
        <f>VLOOKUP(I178,'사업장현황(25하)'!$A$2:$T$1836,7,FALSE)</f>
        <v>#N/A</v>
      </c>
      <c r="Q178" s="196" t="e">
        <f>VLOOKUP(I178,'사업장현황(25하)'!$A$2:$T$1836,8,FALSE)</f>
        <v>#N/A</v>
      </c>
      <c r="R178" s="196" t="e">
        <f>VLOOKUP(I178,'사업장현황(25하)'!$A$2:$T$1836,9,FALSE)</f>
        <v>#N/A</v>
      </c>
      <c r="S178" s="196" t="e">
        <f>VLOOKUP(I178,'사업장현황(25하)'!$A$2:$T$1836,10,FALSE)</f>
        <v>#N/A</v>
      </c>
      <c r="T178" s="190" t="e">
        <f>VLOOKUP(I178,'사업장현황(25하)'!$A$2:$T$1836,12,FALSE)</f>
        <v>#N/A</v>
      </c>
      <c r="U178" s="219" t="e">
        <f>VLOOKUP(I178,'25하-대전160'!$J$3:$AW$1562,13,FALSE)</f>
        <v>#N/A</v>
      </c>
      <c r="V178" s="219" t="e">
        <f>VLOOKUP(I178,'25하-대전160'!$J$3:$AW$1562,14,FALSE)</f>
        <v>#N/A</v>
      </c>
      <c r="W178" s="219"/>
      <c r="X178" s="179" t="e">
        <f>VLOOKUP(I178,'사업장현황(25하)'!$A$2:$T$1836,11,FALSE)</f>
        <v>#N/A</v>
      </c>
      <c r="Y178" s="219"/>
      <c r="Z178" s="180"/>
      <c r="AA178" s="180"/>
      <c r="AB178" s="212"/>
      <c r="AC178" s="180">
        <f t="shared" si="6"/>
        <v>0</v>
      </c>
      <c r="AD178" s="219"/>
      <c r="AE178" s="180"/>
      <c r="AF178" s="219"/>
      <c r="AG178" s="180"/>
      <c r="AH178" s="299">
        <f t="shared" si="5"/>
        <v>0</v>
      </c>
      <c r="AI178" s="290"/>
      <c r="AJ178" s="185"/>
      <c r="CE178" s="187"/>
      <c r="CU178" s="188"/>
    </row>
    <row r="179" spans="1:99" s="186" customFormat="1" ht="24.95" customHeight="1">
      <c r="A179" s="196"/>
      <c r="B179" s="196"/>
      <c r="C179" s="196"/>
      <c r="D179" s="219"/>
      <c r="E179" s="219" t="str">
        <f>HLOOKUP(WEEKDAY(D179,2),data!$A$1:$G$2,2)</f>
        <v>(토)</v>
      </c>
      <c r="F179" s="196"/>
      <c r="G179" s="196"/>
      <c r="H179" s="196"/>
      <c r="I179" s="190"/>
      <c r="J179" s="196" t="e">
        <f>VLOOKUP(I179,'25하-대전160'!$J$3:$AW$1562,2,FALSE)</f>
        <v>#N/A</v>
      </c>
      <c r="K179" s="289" t="e">
        <f>VLOOKUP(I179,'사업장현황(25하)'!$A$2:$T$1836,13,FALSE)</f>
        <v>#N/A</v>
      </c>
      <c r="L179" s="316" t="e">
        <f>VLOOKUP(I179,'사업장현황(25하)'!$A$2:$T$1836,14,FALSE)</f>
        <v>#N/A</v>
      </c>
      <c r="M179" s="190" t="e">
        <f>VLOOKUP(I179,'사업장현황(25하)'!$A$2:$T$1836,2,FALSE)</f>
        <v>#N/A</v>
      </c>
      <c r="N179" s="190" t="e">
        <f>VLOOKUP(I179,'사업장현황(25하)'!$A$2:$T$1836,4,FALSE)</f>
        <v>#N/A</v>
      </c>
      <c r="O179" s="196" t="e">
        <f>VLOOKUP(I179,'사업장현황(25하)'!$A$2:$T$1836,6,FALSE)</f>
        <v>#N/A</v>
      </c>
      <c r="P179" s="196" t="e">
        <f>VLOOKUP(I179,'사업장현황(25하)'!$A$2:$T$1836,7,FALSE)</f>
        <v>#N/A</v>
      </c>
      <c r="Q179" s="196" t="e">
        <f>VLOOKUP(I179,'사업장현황(25하)'!$A$2:$T$1836,8,FALSE)</f>
        <v>#N/A</v>
      </c>
      <c r="R179" s="196" t="e">
        <f>VLOOKUP(I179,'사업장현황(25하)'!$A$2:$T$1836,9,FALSE)</f>
        <v>#N/A</v>
      </c>
      <c r="S179" s="196" t="e">
        <f>VLOOKUP(I179,'사업장현황(25하)'!$A$2:$T$1836,10,FALSE)</f>
        <v>#N/A</v>
      </c>
      <c r="T179" s="190" t="e">
        <f>VLOOKUP(I179,'사업장현황(25하)'!$A$2:$T$1836,12,FALSE)</f>
        <v>#N/A</v>
      </c>
      <c r="U179" s="219" t="e">
        <f>VLOOKUP(I179,'25하-대전160'!$J$3:$AW$1562,13,FALSE)</f>
        <v>#N/A</v>
      </c>
      <c r="V179" s="219" t="e">
        <f>VLOOKUP(I179,'25하-대전160'!$J$3:$AW$1562,14,FALSE)</f>
        <v>#N/A</v>
      </c>
      <c r="W179" s="219"/>
      <c r="X179" s="179" t="e">
        <f>VLOOKUP(I179,'사업장현황(25하)'!$A$2:$T$1836,11,FALSE)</f>
        <v>#N/A</v>
      </c>
      <c r="Y179" s="219"/>
      <c r="Z179" s="180"/>
      <c r="AA179" s="180"/>
      <c r="AB179" s="212"/>
      <c r="AC179" s="180">
        <f t="shared" si="6"/>
        <v>0</v>
      </c>
      <c r="AD179" s="219"/>
      <c r="AE179" s="180"/>
      <c r="AF179" s="219"/>
      <c r="AG179" s="180"/>
      <c r="AH179" s="299">
        <f t="shared" si="5"/>
        <v>0</v>
      </c>
      <c r="AI179" s="290"/>
      <c r="AJ179" s="185"/>
      <c r="CE179" s="187"/>
      <c r="CU179" s="188"/>
    </row>
    <row r="180" spans="1:99" s="186" customFormat="1" ht="24.95" customHeight="1">
      <c r="A180" s="196"/>
      <c r="B180" s="196"/>
      <c r="C180" s="196"/>
      <c r="D180" s="219"/>
      <c r="E180" s="219" t="str">
        <f>HLOOKUP(WEEKDAY(D180,2),data!$A$1:$G$2,2)</f>
        <v>(토)</v>
      </c>
      <c r="F180" s="196"/>
      <c r="G180" s="196"/>
      <c r="H180" s="196"/>
      <c r="I180" s="190"/>
      <c r="J180" s="196" t="e">
        <f>VLOOKUP(I180,'25하-대전160'!$J$3:$AW$1562,2,FALSE)</f>
        <v>#N/A</v>
      </c>
      <c r="K180" s="289" t="e">
        <f>VLOOKUP(I180,'사업장현황(25하)'!$A$2:$T$1836,13,FALSE)</f>
        <v>#N/A</v>
      </c>
      <c r="L180" s="316" t="e">
        <f>VLOOKUP(I180,'사업장현황(25하)'!$A$2:$T$1836,14,FALSE)</f>
        <v>#N/A</v>
      </c>
      <c r="M180" s="190" t="e">
        <f>VLOOKUP(I180,'사업장현황(25하)'!$A$2:$T$1836,2,FALSE)</f>
        <v>#N/A</v>
      </c>
      <c r="N180" s="190" t="e">
        <f>VLOOKUP(I180,'사업장현황(25하)'!$A$2:$T$1836,4,FALSE)</f>
        <v>#N/A</v>
      </c>
      <c r="O180" s="196" t="e">
        <f>VLOOKUP(I180,'사업장현황(25하)'!$A$2:$T$1836,6,FALSE)</f>
        <v>#N/A</v>
      </c>
      <c r="P180" s="196" t="e">
        <f>VLOOKUP(I180,'사업장현황(25하)'!$A$2:$T$1836,7,FALSE)</f>
        <v>#N/A</v>
      </c>
      <c r="Q180" s="196" t="e">
        <f>VLOOKUP(I180,'사업장현황(25하)'!$A$2:$T$1836,8,FALSE)</f>
        <v>#N/A</v>
      </c>
      <c r="R180" s="196" t="e">
        <f>VLOOKUP(I180,'사업장현황(25하)'!$A$2:$T$1836,9,FALSE)</f>
        <v>#N/A</v>
      </c>
      <c r="S180" s="196" t="e">
        <f>VLOOKUP(I180,'사업장현황(25하)'!$A$2:$T$1836,10,FALSE)</f>
        <v>#N/A</v>
      </c>
      <c r="T180" s="190" t="e">
        <f>VLOOKUP(I180,'사업장현황(25하)'!$A$2:$T$1836,12,FALSE)</f>
        <v>#N/A</v>
      </c>
      <c r="U180" s="219" t="e">
        <f>VLOOKUP(I180,'25하-대전160'!$J$3:$AW$1562,13,FALSE)</f>
        <v>#N/A</v>
      </c>
      <c r="V180" s="219" t="e">
        <f>VLOOKUP(I180,'25하-대전160'!$J$3:$AW$1562,14,FALSE)</f>
        <v>#N/A</v>
      </c>
      <c r="W180" s="219"/>
      <c r="X180" s="179" t="e">
        <f>VLOOKUP(I180,'사업장현황(25하)'!$A$2:$T$1836,11,FALSE)</f>
        <v>#N/A</v>
      </c>
      <c r="Y180" s="219"/>
      <c r="Z180" s="180"/>
      <c r="AA180" s="180"/>
      <c r="AB180" s="212"/>
      <c r="AC180" s="180">
        <f t="shared" si="6"/>
        <v>0</v>
      </c>
      <c r="AD180" s="219"/>
      <c r="AE180" s="180"/>
      <c r="AF180" s="219"/>
      <c r="AG180" s="180"/>
      <c r="AH180" s="299">
        <f t="shared" si="5"/>
        <v>0</v>
      </c>
      <c r="AI180" s="290"/>
      <c r="AJ180" s="185"/>
      <c r="CE180" s="187"/>
      <c r="CU180" s="188"/>
    </row>
    <row r="181" spans="1:99" s="186" customFormat="1" ht="24.95" customHeight="1">
      <c r="A181" s="196"/>
      <c r="B181" s="196"/>
      <c r="C181" s="196"/>
      <c r="D181" s="219"/>
      <c r="E181" s="219" t="str">
        <f>HLOOKUP(WEEKDAY(D181,2),data!$A$1:$G$2,2)</f>
        <v>(토)</v>
      </c>
      <c r="F181" s="196"/>
      <c r="G181" s="196"/>
      <c r="H181" s="196"/>
      <c r="I181" s="190"/>
      <c r="J181" s="196" t="e">
        <f>VLOOKUP(I181,'25하-대전160'!$J$3:$AW$1562,2,FALSE)</f>
        <v>#N/A</v>
      </c>
      <c r="K181" s="289" t="e">
        <f>VLOOKUP(I181,'사업장현황(25하)'!$A$2:$T$1836,13,FALSE)</f>
        <v>#N/A</v>
      </c>
      <c r="L181" s="316" t="e">
        <f>VLOOKUP(I181,'사업장현황(25하)'!$A$2:$T$1836,14,FALSE)</f>
        <v>#N/A</v>
      </c>
      <c r="M181" s="190" t="e">
        <f>VLOOKUP(I181,'사업장현황(25하)'!$A$2:$T$1836,2,FALSE)</f>
        <v>#N/A</v>
      </c>
      <c r="N181" s="190" t="e">
        <f>VLOOKUP(I181,'사업장현황(25하)'!$A$2:$T$1836,4,FALSE)</f>
        <v>#N/A</v>
      </c>
      <c r="O181" s="196" t="e">
        <f>VLOOKUP(I181,'사업장현황(25하)'!$A$2:$T$1836,6,FALSE)</f>
        <v>#N/A</v>
      </c>
      <c r="P181" s="196" t="e">
        <f>VLOOKUP(I181,'사업장현황(25하)'!$A$2:$T$1836,7,FALSE)</f>
        <v>#N/A</v>
      </c>
      <c r="Q181" s="196" t="e">
        <f>VLOOKUP(I181,'사업장현황(25하)'!$A$2:$T$1836,8,FALSE)</f>
        <v>#N/A</v>
      </c>
      <c r="R181" s="196" t="e">
        <f>VLOOKUP(I181,'사업장현황(25하)'!$A$2:$T$1836,9,FALSE)</f>
        <v>#N/A</v>
      </c>
      <c r="S181" s="196" t="e">
        <f>VLOOKUP(I181,'사업장현황(25하)'!$A$2:$T$1836,10,FALSE)</f>
        <v>#N/A</v>
      </c>
      <c r="T181" s="190" t="e">
        <f>VLOOKUP(I181,'사업장현황(25하)'!$A$2:$T$1836,12,FALSE)</f>
        <v>#N/A</v>
      </c>
      <c r="U181" s="219" t="e">
        <f>VLOOKUP(I181,'25하-대전160'!$J$3:$AW$1562,13,FALSE)</f>
        <v>#N/A</v>
      </c>
      <c r="V181" s="219" t="e">
        <f>VLOOKUP(I181,'25하-대전160'!$J$3:$AW$1562,14,FALSE)</f>
        <v>#N/A</v>
      </c>
      <c r="W181" s="219"/>
      <c r="X181" s="179" t="e">
        <f>VLOOKUP(I181,'사업장현황(25하)'!$A$2:$T$1836,11,FALSE)</f>
        <v>#N/A</v>
      </c>
      <c r="Y181" s="219"/>
      <c r="Z181" s="180"/>
      <c r="AA181" s="180"/>
      <c r="AB181" s="212"/>
      <c r="AC181" s="180">
        <f t="shared" si="6"/>
        <v>0</v>
      </c>
      <c r="AD181" s="219"/>
      <c r="AE181" s="180"/>
      <c r="AF181" s="219"/>
      <c r="AG181" s="180"/>
      <c r="AH181" s="299">
        <f t="shared" si="5"/>
        <v>0</v>
      </c>
      <c r="AI181" s="290"/>
      <c r="AJ181" s="185"/>
      <c r="CE181" s="187"/>
      <c r="CU181" s="188"/>
    </row>
    <row r="182" spans="1:99" s="186" customFormat="1" ht="24.95" customHeight="1">
      <c r="A182" s="196"/>
      <c r="B182" s="196"/>
      <c r="C182" s="196"/>
      <c r="D182" s="219"/>
      <c r="E182" s="219" t="str">
        <f>HLOOKUP(WEEKDAY(D182,2),data!$A$1:$G$2,2)</f>
        <v>(토)</v>
      </c>
      <c r="F182" s="196"/>
      <c r="G182" s="196"/>
      <c r="H182" s="196"/>
      <c r="I182" s="190"/>
      <c r="J182" s="196" t="e">
        <f>VLOOKUP(I182,'25하-대전160'!$J$3:$AW$1562,2,FALSE)</f>
        <v>#N/A</v>
      </c>
      <c r="K182" s="289" t="e">
        <f>VLOOKUP(I182,'사업장현황(25하)'!$A$2:$T$1836,13,FALSE)</f>
        <v>#N/A</v>
      </c>
      <c r="L182" s="316" t="e">
        <f>VLOOKUP(I182,'사업장현황(25하)'!$A$2:$T$1836,14,FALSE)</f>
        <v>#N/A</v>
      </c>
      <c r="M182" s="190" t="e">
        <f>VLOOKUP(I182,'사업장현황(25하)'!$A$2:$T$1836,2,FALSE)</f>
        <v>#N/A</v>
      </c>
      <c r="N182" s="190" t="e">
        <f>VLOOKUP(I182,'사업장현황(25하)'!$A$2:$T$1836,4,FALSE)</f>
        <v>#N/A</v>
      </c>
      <c r="O182" s="196" t="e">
        <f>VLOOKUP(I182,'사업장현황(25하)'!$A$2:$T$1836,6,FALSE)</f>
        <v>#N/A</v>
      </c>
      <c r="P182" s="196" t="e">
        <f>VLOOKUP(I182,'사업장현황(25하)'!$A$2:$T$1836,7,FALSE)</f>
        <v>#N/A</v>
      </c>
      <c r="Q182" s="196" t="e">
        <f>VLOOKUP(I182,'사업장현황(25하)'!$A$2:$T$1836,8,FALSE)</f>
        <v>#N/A</v>
      </c>
      <c r="R182" s="196" t="e">
        <f>VLOOKUP(I182,'사업장현황(25하)'!$A$2:$T$1836,9,FALSE)</f>
        <v>#N/A</v>
      </c>
      <c r="S182" s="196" t="e">
        <f>VLOOKUP(I182,'사업장현황(25하)'!$A$2:$T$1836,10,FALSE)</f>
        <v>#N/A</v>
      </c>
      <c r="T182" s="190" t="e">
        <f>VLOOKUP(I182,'사업장현황(25하)'!$A$2:$T$1836,12,FALSE)</f>
        <v>#N/A</v>
      </c>
      <c r="U182" s="219" t="e">
        <f>VLOOKUP(I182,'25하-대전160'!$J$3:$AW$1562,13,FALSE)</f>
        <v>#N/A</v>
      </c>
      <c r="V182" s="219" t="e">
        <f>VLOOKUP(I182,'25하-대전160'!$J$3:$AW$1562,14,FALSE)</f>
        <v>#N/A</v>
      </c>
      <c r="W182" s="219"/>
      <c r="X182" s="179" t="e">
        <f>VLOOKUP(I182,'사업장현황(25하)'!$A$2:$T$1836,11,FALSE)</f>
        <v>#N/A</v>
      </c>
      <c r="Y182" s="219"/>
      <c r="Z182" s="180"/>
      <c r="AA182" s="180"/>
      <c r="AB182" s="212"/>
      <c r="AC182" s="180">
        <f t="shared" si="6"/>
        <v>0</v>
      </c>
      <c r="AD182" s="219"/>
      <c r="AE182" s="180"/>
      <c r="AF182" s="219"/>
      <c r="AG182" s="180"/>
      <c r="AH182" s="299">
        <f t="shared" si="5"/>
        <v>0</v>
      </c>
      <c r="AI182" s="290"/>
      <c r="AJ182" s="185"/>
      <c r="CE182" s="187"/>
      <c r="CU182" s="188"/>
    </row>
    <row r="183" spans="1:99" s="186" customFormat="1" ht="24.95" customHeight="1">
      <c r="A183" s="196"/>
      <c r="B183" s="196"/>
      <c r="C183" s="196"/>
      <c r="D183" s="219"/>
      <c r="E183" s="219" t="str">
        <f>HLOOKUP(WEEKDAY(D183,2),data!$A$1:$G$2,2)</f>
        <v>(토)</v>
      </c>
      <c r="F183" s="196"/>
      <c r="G183" s="196"/>
      <c r="H183" s="196"/>
      <c r="I183" s="190"/>
      <c r="J183" s="196" t="e">
        <f>VLOOKUP(I183,'25하-대전160'!$J$3:$AW$1562,2,FALSE)</f>
        <v>#N/A</v>
      </c>
      <c r="K183" s="289" t="e">
        <f>VLOOKUP(I183,'사업장현황(25하)'!$A$2:$T$1836,13,FALSE)</f>
        <v>#N/A</v>
      </c>
      <c r="L183" s="316" t="e">
        <f>VLOOKUP(I183,'사업장현황(25하)'!$A$2:$T$1836,14,FALSE)</f>
        <v>#N/A</v>
      </c>
      <c r="M183" s="190" t="e">
        <f>VLOOKUP(I183,'사업장현황(25하)'!$A$2:$T$1836,2,FALSE)</f>
        <v>#N/A</v>
      </c>
      <c r="N183" s="190" t="e">
        <f>VLOOKUP(I183,'사업장현황(25하)'!$A$2:$T$1836,4,FALSE)</f>
        <v>#N/A</v>
      </c>
      <c r="O183" s="196" t="e">
        <f>VLOOKUP(I183,'사업장현황(25하)'!$A$2:$T$1836,6,FALSE)</f>
        <v>#N/A</v>
      </c>
      <c r="P183" s="196" t="e">
        <f>VLOOKUP(I183,'사업장현황(25하)'!$A$2:$T$1836,7,FALSE)</f>
        <v>#N/A</v>
      </c>
      <c r="Q183" s="196" t="e">
        <f>VLOOKUP(I183,'사업장현황(25하)'!$A$2:$T$1836,8,FALSE)</f>
        <v>#N/A</v>
      </c>
      <c r="R183" s="196" t="e">
        <f>VLOOKUP(I183,'사업장현황(25하)'!$A$2:$T$1836,9,FALSE)</f>
        <v>#N/A</v>
      </c>
      <c r="S183" s="196" t="e">
        <f>VLOOKUP(I183,'사업장현황(25하)'!$A$2:$T$1836,10,FALSE)</f>
        <v>#N/A</v>
      </c>
      <c r="T183" s="190" t="e">
        <f>VLOOKUP(I183,'사업장현황(25하)'!$A$2:$T$1836,12,FALSE)</f>
        <v>#N/A</v>
      </c>
      <c r="U183" s="219" t="e">
        <f>VLOOKUP(I183,'25하-대전160'!$J$3:$AW$1562,13,FALSE)</f>
        <v>#N/A</v>
      </c>
      <c r="V183" s="219" t="e">
        <f>VLOOKUP(I183,'25하-대전160'!$J$3:$AW$1562,14,FALSE)</f>
        <v>#N/A</v>
      </c>
      <c r="W183" s="219"/>
      <c r="X183" s="179" t="e">
        <f>VLOOKUP(I183,'사업장현황(25하)'!$A$2:$T$1836,11,FALSE)</f>
        <v>#N/A</v>
      </c>
      <c r="Y183" s="219"/>
      <c r="Z183" s="180"/>
      <c r="AA183" s="180"/>
      <c r="AB183" s="212"/>
      <c r="AC183" s="180">
        <f t="shared" si="6"/>
        <v>0</v>
      </c>
      <c r="AD183" s="219"/>
      <c r="AE183" s="180"/>
      <c r="AF183" s="219"/>
      <c r="AG183" s="180"/>
      <c r="AH183" s="299">
        <f t="shared" si="5"/>
        <v>0</v>
      </c>
      <c r="AI183" s="290"/>
      <c r="AJ183" s="185"/>
      <c r="CE183" s="187"/>
      <c r="CU183" s="188"/>
    </row>
    <row r="184" spans="1:99" s="186" customFormat="1" ht="24.95" customHeight="1">
      <c r="A184" s="196"/>
      <c r="B184" s="196"/>
      <c r="C184" s="196"/>
      <c r="D184" s="219"/>
      <c r="E184" s="219" t="str">
        <f>HLOOKUP(WEEKDAY(D184,2),data!$A$1:$G$2,2)</f>
        <v>(토)</v>
      </c>
      <c r="F184" s="196"/>
      <c r="G184" s="196"/>
      <c r="H184" s="196"/>
      <c r="I184" s="190"/>
      <c r="J184" s="196" t="e">
        <f>VLOOKUP(I184,'25하-대전160'!$J$3:$AW$1562,2,FALSE)</f>
        <v>#N/A</v>
      </c>
      <c r="K184" s="289" t="e">
        <f>VLOOKUP(I184,'사업장현황(25하)'!$A$2:$T$1836,13,FALSE)</f>
        <v>#N/A</v>
      </c>
      <c r="L184" s="316" t="e">
        <f>VLOOKUP(I184,'사업장현황(25하)'!$A$2:$T$1836,14,FALSE)</f>
        <v>#N/A</v>
      </c>
      <c r="M184" s="190" t="e">
        <f>VLOOKUP(I184,'사업장현황(25하)'!$A$2:$T$1836,2,FALSE)</f>
        <v>#N/A</v>
      </c>
      <c r="N184" s="190" t="e">
        <f>VLOOKUP(I184,'사업장현황(25하)'!$A$2:$T$1836,4,FALSE)</f>
        <v>#N/A</v>
      </c>
      <c r="O184" s="196" t="e">
        <f>VLOOKUP(I184,'사업장현황(25하)'!$A$2:$T$1836,6,FALSE)</f>
        <v>#N/A</v>
      </c>
      <c r="P184" s="196" t="e">
        <f>VLOOKUP(I184,'사업장현황(25하)'!$A$2:$T$1836,7,FALSE)</f>
        <v>#N/A</v>
      </c>
      <c r="Q184" s="196" t="e">
        <f>VLOOKUP(I184,'사업장현황(25하)'!$A$2:$T$1836,8,FALSE)</f>
        <v>#N/A</v>
      </c>
      <c r="R184" s="196" t="e">
        <f>VLOOKUP(I184,'사업장현황(25하)'!$A$2:$T$1836,9,FALSE)</f>
        <v>#N/A</v>
      </c>
      <c r="S184" s="196" t="e">
        <f>VLOOKUP(I184,'사업장현황(25하)'!$A$2:$T$1836,10,FALSE)</f>
        <v>#N/A</v>
      </c>
      <c r="T184" s="190" t="e">
        <f>VLOOKUP(I184,'사업장현황(25하)'!$A$2:$T$1836,12,FALSE)</f>
        <v>#N/A</v>
      </c>
      <c r="U184" s="219" t="e">
        <f>VLOOKUP(I184,'25하-대전160'!$J$3:$AW$1562,13,FALSE)</f>
        <v>#N/A</v>
      </c>
      <c r="V184" s="219" t="e">
        <f>VLOOKUP(I184,'25하-대전160'!$J$3:$AW$1562,14,FALSE)</f>
        <v>#N/A</v>
      </c>
      <c r="W184" s="219"/>
      <c r="X184" s="179" t="e">
        <f>VLOOKUP(I184,'사업장현황(25하)'!$A$2:$T$1836,11,FALSE)</f>
        <v>#N/A</v>
      </c>
      <c r="Y184" s="219"/>
      <c r="Z184" s="180"/>
      <c r="AA184" s="180"/>
      <c r="AB184" s="212"/>
      <c r="AC184" s="180">
        <f t="shared" si="6"/>
        <v>0</v>
      </c>
      <c r="AD184" s="219"/>
      <c r="AE184" s="180"/>
      <c r="AF184" s="219"/>
      <c r="AG184" s="180"/>
      <c r="AH184" s="299">
        <f t="shared" si="5"/>
        <v>0</v>
      </c>
      <c r="AI184" s="290"/>
      <c r="AJ184" s="185"/>
      <c r="CE184" s="187"/>
      <c r="CU184" s="188"/>
    </row>
    <row r="185" spans="1:99" s="186" customFormat="1" ht="24.95" customHeight="1">
      <c r="A185" s="196"/>
      <c r="B185" s="196"/>
      <c r="C185" s="196"/>
      <c r="D185" s="219"/>
      <c r="E185" s="219" t="str">
        <f>HLOOKUP(WEEKDAY(D185,2),data!$A$1:$G$2,2)</f>
        <v>(토)</v>
      </c>
      <c r="F185" s="196"/>
      <c r="G185" s="196"/>
      <c r="H185" s="196"/>
      <c r="I185" s="190"/>
      <c r="J185" s="196" t="e">
        <f>VLOOKUP(I185,'25하-대전160'!$J$3:$AW$1562,2,FALSE)</f>
        <v>#N/A</v>
      </c>
      <c r="K185" s="289" t="e">
        <f>VLOOKUP(I185,'사업장현황(25하)'!$A$2:$T$1836,13,FALSE)</f>
        <v>#N/A</v>
      </c>
      <c r="L185" s="316" t="e">
        <f>VLOOKUP(I185,'사업장현황(25하)'!$A$2:$T$1836,14,FALSE)</f>
        <v>#N/A</v>
      </c>
      <c r="M185" s="190" t="e">
        <f>VLOOKUP(I185,'사업장현황(25하)'!$A$2:$T$1836,2,FALSE)</f>
        <v>#N/A</v>
      </c>
      <c r="N185" s="190" t="e">
        <f>VLOOKUP(I185,'사업장현황(25하)'!$A$2:$T$1836,4,FALSE)</f>
        <v>#N/A</v>
      </c>
      <c r="O185" s="196" t="e">
        <f>VLOOKUP(I185,'사업장현황(25하)'!$A$2:$T$1836,6,FALSE)</f>
        <v>#N/A</v>
      </c>
      <c r="P185" s="196" t="e">
        <f>VLOOKUP(I185,'사업장현황(25하)'!$A$2:$T$1836,7,FALSE)</f>
        <v>#N/A</v>
      </c>
      <c r="Q185" s="196" t="e">
        <f>VLOOKUP(I185,'사업장현황(25하)'!$A$2:$T$1836,8,FALSE)</f>
        <v>#N/A</v>
      </c>
      <c r="R185" s="196" t="e">
        <f>VLOOKUP(I185,'사업장현황(25하)'!$A$2:$T$1836,9,FALSE)</f>
        <v>#N/A</v>
      </c>
      <c r="S185" s="196" t="e">
        <f>VLOOKUP(I185,'사업장현황(25하)'!$A$2:$T$1836,10,FALSE)</f>
        <v>#N/A</v>
      </c>
      <c r="T185" s="190" t="e">
        <f>VLOOKUP(I185,'사업장현황(25하)'!$A$2:$T$1836,12,FALSE)</f>
        <v>#N/A</v>
      </c>
      <c r="U185" s="219" t="e">
        <f>VLOOKUP(I185,'25하-대전160'!$J$3:$AW$1562,13,FALSE)</f>
        <v>#N/A</v>
      </c>
      <c r="V185" s="219" t="e">
        <f>VLOOKUP(I185,'25하-대전160'!$J$3:$AW$1562,14,FALSE)</f>
        <v>#N/A</v>
      </c>
      <c r="W185" s="219"/>
      <c r="X185" s="179" t="e">
        <f>VLOOKUP(I185,'사업장현황(25하)'!$A$2:$T$1836,11,FALSE)</f>
        <v>#N/A</v>
      </c>
      <c r="Y185" s="219"/>
      <c r="Z185" s="180"/>
      <c r="AA185" s="180"/>
      <c r="AB185" s="212"/>
      <c r="AC185" s="180">
        <f t="shared" si="6"/>
        <v>0</v>
      </c>
      <c r="AD185" s="219"/>
      <c r="AE185" s="180"/>
      <c r="AF185" s="219"/>
      <c r="AG185" s="180"/>
      <c r="AH185" s="299">
        <f t="shared" si="5"/>
        <v>0</v>
      </c>
      <c r="AI185" s="290"/>
      <c r="AJ185" s="185"/>
      <c r="CE185" s="187"/>
      <c r="CU185" s="188"/>
    </row>
    <row r="186" spans="1:99" s="186" customFormat="1" ht="24.95" customHeight="1">
      <c r="A186" s="196"/>
      <c r="B186" s="196"/>
      <c r="C186" s="196"/>
      <c r="D186" s="219"/>
      <c r="E186" s="219" t="str">
        <f>HLOOKUP(WEEKDAY(D186,2),data!$A$1:$G$2,2)</f>
        <v>(토)</v>
      </c>
      <c r="F186" s="196"/>
      <c r="G186" s="196"/>
      <c r="H186" s="196"/>
      <c r="I186" s="190"/>
      <c r="J186" s="196" t="e">
        <f>VLOOKUP(I186,'25하-대전160'!$J$3:$AW$1562,2,FALSE)</f>
        <v>#N/A</v>
      </c>
      <c r="K186" s="289" t="e">
        <f>VLOOKUP(I186,'사업장현황(25하)'!$A$2:$T$1836,13,FALSE)</f>
        <v>#N/A</v>
      </c>
      <c r="L186" s="316" t="e">
        <f>VLOOKUP(I186,'사업장현황(25하)'!$A$2:$T$1836,14,FALSE)</f>
        <v>#N/A</v>
      </c>
      <c r="M186" s="190" t="e">
        <f>VLOOKUP(I186,'사업장현황(25하)'!$A$2:$T$1836,2,FALSE)</f>
        <v>#N/A</v>
      </c>
      <c r="N186" s="190" t="e">
        <f>VLOOKUP(I186,'사업장현황(25하)'!$A$2:$T$1836,4,FALSE)</f>
        <v>#N/A</v>
      </c>
      <c r="O186" s="196" t="e">
        <f>VLOOKUP(I186,'사업장현황(25하)'!$A$2:$T$1836,6,FALSE)</f>
        <v>#N/A</v>
      </c>
      <c r="P186" s="196" t="e">
        <f>VLOOKUP(I186,'사업장현황(25하)'!$A$2:$T$1836,7,FALSE)</f>
        <v>#N/A</v>
      </c>
      <c r="Q186" s="196" t="e">
        <f>VLOOKUP(I186,'사업장현황(25하)'!$A$2:$T$1836,8,FALSE)</f>
        <v>#N/A</v>
      </c>
      <c r="R186" s="196" t="e">
        <f>VLOOKUP(I186,'사업장현황(25하)'!$A$2:$T$1836,9,FALSE)</f>
        <v>#N/A</v>
      </c>
      <c r="S186" s="196" t="e">
        <f>VLOOKUP(I186,'사업장현황(25하)'!$A$2:$T$1836,10,FALSE)</f>
        <v>#N/A</v>
      </c>
      <c r="T186" s="190" t="e">
        <f>VLOOKUP(I186,'사업장현황(25하)'!$A$2:$T$1836,12,FALSE)</f>
        <v>#N/A</v>
      </c>
      <c r="U186" s="219" t="e">
        <f>VLOOKUP(I186,'25하-대전160'!$J$3:$AW$1562,13,FALSE)</f>
        <v>#N/A</v>
      </c>
      <c r="V186" s="219" t="e">
        <f>VLOOKUP(I186,'25하-대전160'!$J$3:$AW$1562,14,FALSE)</f>
        <v>#N/A</v>
      </c>
      <c r="W186" s="219"/>
      <c r="X186" s="179" t="e">
        <f>VLOOKUP(I186,'사업장현황(25하)'!$A$2:$T$1836,11,FALSE)</f>
        <v>#N/A</v>
      </c>
      <c r="Y186" s="219"/>
      <c r="Z186" s="180"/>
      <c r="AA186" s="180"/>
      <c r="AB186" s="212"/>
      <c r="AC186" s="180">
        <f t="shared" si="6"/>
        <v>0</v>
      </c>
      <c r="AD186" s="219"/>
      <c r="AE186" s="180"/>
      <c r="AF186" s="219"/>
      <c r="AG186" s="180"/>
      <c r="AH186" s="299">
        <f t="shared" si="5"/>
        <v>0</v>
      </c>
      <c r="AI186" s="290"/>
      <c r="AJ186" s="185"/>
    </row>
    <row r="187" spans="1:99" s="186" customFormat="1" ht="24.95" customHeight="1">
      <c r="A187" s="196"/>
      <c r="B187" s="196"/>
      <c r="C187" s="196"/>
      <c r="D187" s="219"/>
      <c r="E187" s="219" t="str">
        <f>HLOOKUP(WEEKDAY(D187,2),data!$A$1:$G$2,2)</f>
        <v>(토)</v>
      </c>
      <c r="F187" s="196"/>
      <c r="G187" s="196"/>
      <c r="H187" s="196"/>
      <c r="I187" s="190"/>
      <c r="J187" s="196" t="e">
        <f>VLOOKUP(I187,'25하-대전160'!$J$3:$AW$1562,2,FALSE)</f>
        <v>#N/A</v>
      </c>
      <c r="K187" s="289" t="e">
        <f>VLOOKUP(I187,'사업장현황(25하)'!$A$2:$T$1836,13,FALSE)</f>
        <v>#N/A</v>
      </c>
      <c r="L187" s="316" t="e">
        <f>VLOOKUP(I187,'사업장현황(25하)'!$A$2:$T$1836,14,FALSE)</f>
        <v>#N/A</v>
      </c>
      <c r="M187" s="190" t="e">
        <f>VLOOKUP(I187,'사업장현황(25하)'!$A$2:$T$1836,2,FALSE)</f>
        <v>#N/A</v>
      </c>
      <c r="N187" s="190" t="e">
        <f>VLOOKUP(I187,'사업장현황(25하)'!$A$2:$T$1836,4,FALSE)</f>
        <v>#N/A</v>
      </c>
      <c r="O187" s="196" t="e">
        <f>VLOOKUP(I187,'사업장현황(25하)'!$A$2:$T$1836,6,FALSE)</f>
        <v>#N/A</v>
      </c>
      <c r="P187" s="196" t="e">
        <f>VLOOKUP(I187,'사업장현황(25하)'!$A$2:$T$1836,7,FALSE)</f>
        <v>#N/A</v>
      </c>
      <c r="Q187" s="196" t="e">
        <f>VLOOKUP(I187,'사업장현황(25하)'!$A$2:$T$1836,8,FALSE)</f>
        <v>#N/A</v>
      </c>
      <c r="R187" s="196" t="e">
        <f>VLOOKUP(I187,'사업장현황(25하)'!$A$2:$T$1836,9,FALSE)</f>
        <v>#N/A</v>
      </c>
      <c r="S187" s="196" t="e">
        <f>VLOOKUP(I187,'사업장현황(25하)'!$A$2:$T$1836,10,FALSE)</f>
        <v>#N/A</v>
      </c>
      <c r="T187" s="190" t="e">
        <f>VLOOKUP(I187,'사업장현황(25하)'!$A$2:$T$1836,12,FALSE)</f>
        <v>#N/A</v>
      </c>
      <c r="U187" s="219" t="e">
        <f>VLOOKUP(I187,'25하-대전160'!$J$3:$AW$1562,13,FALSE)</f>
        <v>#N/A</v>
      </c>
      <c r="V187" s="219" t="e">
        <f>VLOOKUP(I187,'25하-대전160'!$J$3:$AW$1562,14,FALSE)</f>
        <v>#N/A</v>
      </c>
      <c r="W187" s="219"/>
      <c r="X187" s="179" t="e">
        <f>VLOOKUP(I187,'사업장현황(25하)'!$A$2:$T$1836,11,FALSE)</f>
        <v>#N/A</v>
      </c>
      <c r="Y187" s="219"/>
      <c r="Z187" s="180"/>
      <c r="AA187" s="180"/>
      <c r="AB187" s="212"/>
      <c r="AC187" s="180">
        <f t="shared" si="6"/>
        <v>0</v>
      </c>
      <c r="AD187" s="219"/>
      <c r="AE187" s="180"/>
      <c r="AF187" s="219"/>
      <c r="AG187" s="180"/>
      <c r="AH187" s="299">
        <f t="shared" si="5"/>
        <v>0</v>
      </c>
      <c r="AI187" s="290"/>
      <c r="AJ187" s="185"/>
    </row>
    <row r="188" spans="1:99" s="186" customFormat="1" ht="24.95" customHeight="1">
      <c r="A188" s="196"/>
      <c r="B188" s="196"/>
      <c r="C188" s="196"/>
      <c r="D188" s="219"/>
      <c r="E188" s="219" t="str">
        <f>HLOOKUP(WEEKDAY(D188,2),data!$A$1:$G$2,2)</f>
        <v>(토)</v>
      </c>
      <c r="F188" s="196"/>
      <c r="G188" s="196"/>
      <c r="H188" s="196"/>
      <c r="I188" s="190"/>
      <c r="J188" s="196" t="e">
        <f>VLOOKUP(I188,'25하-대전160'!$J$3:$AW$1562,2,FALSE)</f>
        <v>#N/A</v>
      </c>
      <c r="K188" s="289" t="e">
        <f>VLOOKUP(I188,'사업장현황(25하)'!$A$2:$T$1836,13,FALSE)</f>
        <v>#N/A</v>
      </c>
      <c r="L188" s="316" t="e">
        <f>VLOOKUP(I188,'사업장현황(25하)'!$A$2:$T$1836,14,FALSE)</f>
        <v>#N/A</v>
      </c>
      <c r="M188" s="190" t="e">
        <f>VLOOKUP(I188,'사업장현황(25하)'!$A$2:$T$1836,2,FALSE)</f>
        <v>#N/A</v>
      </c>
      <c r="N188" s="190" t="e">
        <f>VLOOKUP(I188,'사업장현황(25하)'!$A$2:$T$1836,4,FALSE)</f>
        <v>#N/A</v>
      </c>
      <c r="O188" s="196" t="e">
        <f>VLOOKUP(I188,'사업장현황(25하)'!$A$2:$T$1836,6,FALSE)</f>
        <v>#N/A</v>
      </c>
      <c r="P188" s="196" t="e">
        <f>VLOOKUP(I188,'사업장현황(25하)'!$A$2:$T$1836,7,FALSE)</f>
        <v>#N/A</v>
      </c>
      <c r="Q188" s="196" t="e">
        <f>VLOOKUP(I188,'사업장현황(25하)'!$A$2:$T$1836,8,FALSE)</f>
        <v>#N/A</v>
      </c>
      <c r="R188" s="196" t="e">
        <f>VLOOKUP(I188,'사업장현황(25하)'!$A$2:$T$1836,9,FALSE)</f>
        <v>#N/A</v>
      </c>
      <c r="S188" s="196" t="e">
        <f>VLOOKUP(I188,'사업장현황(25하)'!$A$2:$T$1836,10,FALSE)</f>
        <v>#N/A</v>
      </c>
      <c r="T188" s="190" t="e">
        <f>VLOOKUP(I188,'사업장현황(25하)'!$A$2:$T$1836,12,FALSE)</f>
        <v>#N/A</v>
      </c>
      <c r="U188" s="219" t="e">
        <f>VLOOKUP(I188,'25하-대전160'!$J$3:$AW$1562,13,FALSE)</f>
        <v>#N/A</v>
      </c>
      <c r="V188" s="219" t="e">
        <f>VLOOKUP(I188,'25하-대전160'!$J$3:$AW$1562,14,FALSE)</f>
        <v>#N/A</v>
      </c>
      <c r="W188" s="219"/>
      <c r="X188" s="179" t="e">
        <f>VLOOKUP(I188,'사업장현황(25하)'!$A$2:$T$1836,11,FALSE)</f>
        <v>#N/A</v>
      </c>
      <c r="Y188" s="219"/>
      <c r="Z188" s="180"/>
      <c r="AA188" s="180"/>
      <c r="AB188" s="212"/>
      <c r="AC188" s="180">
        <f t="shared" si="6"/>
        <v>0</v>
      </c>
      <c r="AD188" s="219"/>
      <c r="AE188" s="180"/>
      <c r="AF188" s="219"/>
      <c r="AG188" s="180"/>
      <c r="AH188" s="299">
        <f t="shared" si="5"/>
        <v>0</v>
      </c>
      <c r="AI188" s="290"/>
      <c r="AJ188" s="185"/>
    </row>
    <row r="189" spans="1:99" s="186" customFormat="1" ht="24.95" customHeight="1">
      <c r="A189" s="196"/>
      <c r="B189" s="196"/>
      <c r="C189" s="196"/>
      <c r="D189" s="219"/>
      <c r="E189" s="219" t="str">
        <f>HLOOKUP(WEEKDAY(D189,2),data!$A$1:$G$2,2)</f>
        <v>(토)</v>
      </c>
      <c r="F189" s="196"/>
      <c r="G189" s="196"/>
      <c r="H189" s="196"/>
      <c r="I189" s="190"/>
      <c r="J189" s="196" t="e">
        <f>VLOOKUP(I189,'25하-대전160'!$J$3:$AW$1562,2,FALSE)</f>
        <v>#N/A</v>
      </c>
      <c r="K189" s="289" t="e">
        <f>VLOOKUP(I189,'사업장현황(25하)'!$A$2:$T$1836,13,FALSE)</f>
        <v>#N/A</v>
      </c>
      <c r="L189" s="316" t="e">
        <f>VLOOKUP(I189,'사업장현황(25하)'!$A$2:$T$1836,14,FALSE)</f>
        <v>#N/A</v>
      </c>
      <c r="M189" s="190" t="e">
        <f>VLOOKUP(I189,'사업장현황(25하)'!$A$2:$T$1836,2,FALSE)</f>
        <v>#N/A</v>
      </c>
      <c r="N189" s="190" t="e">
        <f>VLOOKUP(I189,'사업장현황(25하)'!$A$2:$T$1836,4,FALSE)</f>
        <v>#N/A</v>
      </c>
      <c r="O189" s="196" t="e">
        <f>VLOOKUP(I189,'사업장현황(25하)'!$A$2:$T$1836,6,FALSE)</f>
        <v>#N/A</v>
      </c>
      <c r="P189" s="196" t="e">
        <f>VLOOKUP(I189,'사업장현황(25하)'!$A$2:$T$1836,7,FALSE)</f>
        <v>#N/A</v>
      </c>
      <c r="Q189" s="196" t="e">
        <f>VLOOKUP(I189,'사업장현황(25하)'!$A$2:$T$1836,8,FALSE)</f>
        <v>#N/A</v>
      </c>
      <c r="R189" s="196" t="e">
        <f>VLOOKUP(I189,'사업장현황(25하)'!$A$2:$T$1836,9,FALSE)</f>
        <v>#N/A</v>
      </c>
      <c r="S189" s="196" t="e">
        <f>VLOOKUP(I189,'사업장현황(25하)'!$A$2:$T$1836,10,FALSE)</f>
        <v>#N/A</v>
      </c>
      <c r="T189" s="190" t="e">
        <f>VLOOKUP(I189,'사업장현황(25하)'!$A$2:$T$1836,12,FALSE)</f>
        <v>#N/A</v>
      </c>
      <c r="U189" s="219" t="e">
        <f>VLOOKUP(I189,'25하-대전160'!$J$3:$AW$1562,13,FALSE)</f>
        <v>#N/A</v>
      </c>
      <c r="V189" s="219" t="e">
        <f>VLOOKUP(I189,'25하-대전160'!$J$3:$AW$1562,14,FALSE)</f>
        <v>#N/A</v>
      </c>
      <c r="W189" s="219"/>
      <c r="X189" s="179" t="e">
        <f>VLOOKUP(I189,'사업장현황(25하)'!$A$2:$T$1836,11,FALSE)</f>
        <v>#N/A</v>
      </c>
      <c r="Y189" s="219"/>
      <c r="Z189" s="180"/>
      <c r="AA189" s="180"/>
      <c r="AB189" s="212"/>
      <c r="AC189" s="180">
        <f t="shared" si="6"/>
        <v>0</v>
      </c>
      <c r="AD189" s="219"/>
      <c r="AE189" s="180"/>
      <c r="AF189" s="219"/>
      <c r="AG189" s="180"/>
      <c r="AH189" s="299">
        <f t="shared" si="5"/>
        <v>0</v>
      </c>
      <c r="AI189" s="290"/>
      <c r="AJ189" s="185"/>
    </row>
    <row r="190" spans="1:99" s="186" customFormat="1" ht="24.95" customHeight="1">
      <c r="A190" s="196"/>
      <c r="B190" s="196"/>
      <c r="C190" s="196"/>
      <c r="D190" s="219"/>
      <c r="E190" s="219" t="str">
        <f>HLOOKUP(WEEKDAY(D190,2),data!$A$1:$G$2,2)</f>
        <v>(토)</v>
      </c>
      <c r="F190" s="196"/>
      <c r="G190" s="196"/>
      <c r="H190" s="196"/>
      <c r="I190" s="190"/>
      <c r="J190" s="196" t="e">
        <f>VLOOKUP(I190,'25하-대전160'!$J$3:$AW$1562,2,FALSE)</f>
        <v>#N/A</v>
      </c>
      <c r="K190" s="289" t="e">
        <f>VLOOKUP(I190,'사업장현황(25하)'!$A$2:$T$1836,13,FALSE)</f>
        <v>#N/A</v>
      </c>
      <c r="L190" s="316" t="e">
        <f>VLOOKUP(I190,'사업장현황(25하)'!$A$2:$T$1836,14,FALSE)</f>
        <v>#N/A</v>
      </c>
      <c r="M190" s="190" t="e">
        <f>VLOOKUP(I190,'사업장현황(25하)'!$A$2:$T$1836,2,FALSE)</f>
        <v>#N/A</v>
      </c>
      <c r="N190" s="190" t="e">
        <f>VLOOKUP(I190,'사업장현황(25하)'!$A$2:$T$1836,4,FALSE)</f>
        <v>#N/A</v>
      </c>
      <c r="O190" s="196" t="e">
        <f>VLOOKUP(I190,'사업장현황(25하)'!$A$2:$T$1836,6,FALSE)</f>
        <v>#N/A</v>
      </c>
      <c r="P190" s="196" t="e">
        <f>VLOOKUP(I190,'사업장현황(25하)'!$A$2:$T$1836,7,FALSE)</f>
        <v>#N/A</v>
      </c>
      <c r="Q190" s="196" t="e">
        <f>VLOOKUP(I190,'사업장현황(25하)'!$A$2:$T$1836,8,FALSE)</f>
        <v>#N/A</v>
      </c>
      <c r="R190" s="196" t="e">
        <f>VLOOKUP(I190,'사업장현황(25하)'!$A$2:$T$1836,9,FALSE)</f>
        <v>#N/A</v>
      </c>
      <c r="S190" s="196" t="e">
        <f>VLOOKUP(I190,'사업장현황(25하)'!$A$2:$T$1836,10,FALSE)</f>
        <v>#N/A</v>
      </c>
      <c r="T190" s="190" t="e">
        <f>VLOOKUP(I190,'사업장현황(25하)'!$A$2:$T$1836,12,FALSE)</f>
        <v>#N/A</v>
      </c>
      <c r="U190" s="219" t="e">
        <f>VLOOKUP(I190,'25하-대전160'!$J$3:$AW$1562,13,FALSE)</f>
        <v>#N/A</v>
      </c>
      <c r="V190" s="219" t="e">
        <f>VLOOKUP(I190,'25하-대전160'!$J$3:$AW$1562,14,FALSE)</f>
        <v>#N/A</v>
      </c>
      <c r="W190" s="219"/>
      <c r="X190" s="179" t="e">
        <f>VLOOKUP(I190,'사업장현황(25하)'!$A$2:$T$1836,11,FALSE)</f>
        <v>#N/A</v>
      </c>
      <c r="Y190" s="219"/>
      <c r="Z190" s="180"/>
      <c r="AA190" s="180"/>
      <c r="AB190" s="212"/>
      <c r="AC190" s="180">
        <f t="shared" si="6"/>
        <v>0</v>
      </c>
      <c r="AD190" s="219"/>
      <c r="AE190" s="180"/>
      <c r="AF190" s="219"/>
      <c r="AG190" s="180"/>
      <c r="AH190" s="299">
        <f t="shared" si="5"/>
        <v>0</v>
      </c>
      <c r="AI190" s="290"/>
      <c r="AJ190" s="185"/>
      <c r="CE190" s="187"/>
      <c r="CU190" s="188"/>
    </row>
    <row r="191" spans="1:99" s="186" customFormat="1" ht="24.95" customHeight="1">
      <c r="A191" s="196"/>
      <c r="B191" s="196"/>
      <c r="C191" s="196"/>
      <c r="D191" s="219"/>
      <c r="E191" s="219" t="str">
        <f>HLOOKUP(WEEKDAY(D191,2),data!$A$1:$G$2,2)</f>
        <v>(토)</v>
      </c>
      <c r="F191" s="196"/>
      <c r="G191" s="196"/>
      <c r="H191" s="196"/>
      <c r="I191" s="190"/>
      <c r="J191" s="196" t="e">
        <f>VLOOKUP(I191,'25하-대전160'!$J$3:$AW$1562,2,FALSE)</f>
        <v>#N/A</v>
      </c>
      <c r="K191" s="289" t="e">
        <f>VLOOKUP(I191,'사업장현황(25하)'!$A$2:$T$1836,13,FALSE)</f>
        <v>#N/A</v>
      </c>
      <c r="L191" s="316" t="e">
        <f>VLOOKUP(I191,'사업장현황(25하)'!$A$2:$T$1836,14,FALSE)</f>
        <v>#N/A</v>
      </c>
      <c r="M191" s="190" t="e">
        <f>VLOOKUP(I191,'사업장현황(25하)'!$A$2:$T$1836,2,FALSE)</f>
        <v>#N/A</v>
      </c>
      <c r="N191" s="190" t="e">
        <f>VLOOKUP(I191,'사업장현황(25하)'!$A$2:$T$1836,4,FALSE)</f>
        <v>#N/A</v>
      </c>
      <c r="O191" s="196" t="e">
        <f>VLOOKUP(I191,'사업장현황(25하)'!$A$2:$T$1836,6,FALSE)</f>
        <v>#N/A</v>
      </c>
      <c r="P191" s="196" t="e">
        <f>VLOOKUP(I191,'사업장현황(25하)'!$A$2:$T$1836,7,FALSE)</f>
        <v>#N/A</v>
      </c>
      <c r="Q191" s="196" t="e">
        <f>VLOOKUP(I191,'사업장현황(25하)'!$A$2:$T$1836,8,FALSE)</f>
        <v>#N/A</v>
      </c>
      <c r="R191" s="196" t="e">
        <f>VLOOKUP(I191,'사업장현황(25하)'!$A$2:$T$1836,9,FALSE)</f>
        <v>#N/A</v>
      </c>
      <c r="S191" s="196" t="e">
        <f>VLOOKUP(I191,'사업장현황(25하)'!$A$2:$T$1836,10,FALSE)</f>
        <v>#N/A</v>
      </c>
      <c r="T191" s="190" t="e">
        <f>VLOOKUP(I191,'사업장현황(25하)'!$A$2:$T$1836,12,FALSE)</f>
        <v>#N/A</v>
      </c>
      <c r="U191" s="219" t="e">
        <f>VLOOKUP(I191,'25하-대전160'!$J$3:$AW$1562,13,FALSE)</f>
        <v>#N/A</v>
      </c>
      <c r="V191" s="219" t="e">
        <f>VLOOKUP(I191,'25하-대전160'!$J$3:$AW$1562,14,FALSE)</f>
        <v>#N/A</v>
      </c>
      <c r="W191" s="219"/>
      <c r="X191" s="179" t="e">
        <f>VLOOKUP(I191,'사업장현황(25하)'!$A$2:$T$1836,11,FALSE)</f>
        <v>#N/A</v>
      </c>
      <c r="Y191" s="219"/>
      <c r="Z191" s="180"/>
      <c r="AA191" s="180"/>
      <c r="AB191" s="212"/>
      <c r="AC191" s="180">
        <f t="shared" si="6"/>
        <v>0</v>
      </c>
      <c r="AD191" s="219"/>
      <c r="AE191" s="180"/>
      <c r="AF191" s="219"/>
      <c r="AG191" s="180"/>
      <c r="AH191" s="299">
        <f t="shared" si="5"/>
        <v>0</v>
      </c>
      <c r="AI191" s="290"/>
      <c r="AJ191" s="185"/>
      <c r="CE191" s="187"/>
      <c r="CU191" s="188"/>
    </row>
    <row r="192" spans="1:99" s="186" customFormat="1" ht="24.95" customHeight="1">
      <c r="A192" s="196"/>
      <c r="B192" s="196"/>
      <c r="C192" s="196"/>
      <c r="D192" s="219"/>
      <c r="E192" s="219" t="str">
        <f>HLOOKUP(WEEKDAY(D192,2),data!$A$1:$G$2,2)</f>
        <v>(토)</v>
      </c>
      <c r="F192" s="196"/>
      <c r="G192" s="196"/>
      <c r="H192" s="196"/>
      <c r="I192" s="190"/>
      <c r="J192" s="196" t="e">
        <f>VLOOKUP(I192,'25하-대전160'!$J$3:$AW$1562,2,FALSE)</f>
        <v>#N/A</v>
      </c>
      <c r="K192" s="289" t="e">
        <f>VLOOKUP(I192,'사업장현황(25하)'!$A$2:$T$1836,13,FALSE)</f>
        <v>#N/A</v>
      </c>
      <c r="L192" s="316" t="e">
        <f>VLOOKUP(I192,'사업장현황(25하)'!$A$2:$T$1836,14,FALSE)</f>
        <v>#N/A</v>
      </c>
      <c r="M192" s="190" t="e">
        <f>VLOOKUP(I192,'사업장현황(25하)'!$A$2:$T$1836,2,FALSE)</f>
        <v>#N/A</v>
      </c>
      <c r="N192" s="190" t="e">
        <f>VLOOKUP(I192,'사업장현황(25하)'!$A$2:$T$1836,4,FALSE)</f>
        <v>#N/A</v>
      </c>
      <c r="O192" s="196" t="e">
        <f>VLOOKUP(I192,'사업장현황(25하)'!$A$2:$T$1836,6,FALSE)</f>
        <v>#N/A</v>
      </c>
      <c r="P192" s="196" t="e">
        <f>VLOOKUP(I192,'사업장현황(25하)'!$A$2:$T$1836,7,FALSE)</f>
        <v>#N/A</v>
      </c>
      <c r="Q192" s="196" t="e">
        <f>VLOOKUP(I192,'사업장현황(25하)'!$A$2:$T$1836,8,FALSE)</f>
        <v>#N/A</v>
      </c>
      <c r="R192" s="196" t="e">
        <f>VLOOKUP(I192,'사업장현황(25하)'!$A$2:$T$1836,9,FALSE)</f>
        <v>#N/A</v>
      </c>
      <c r="S192" s="196" t="e">
        <f>VLOOKUP(I192,'사업장현황(25하)'!$A$2:$T$1836,10,FALSE)</f>
        <v>#N/A</v>
      </c>
      <c r="T192" s="190" t="e">
        <f>VLOOKUP(I192,'사업장현황(25하)'!$A$2:$T$1836,12,FALSE)</f>
        <v>#N/A</v>
      </c>
      <c r="U192" s="219" t="e">
        <f>VLOOKUP(I192,'25하-대전160'!$J$3:$AW$1562,13,FALSE)</f>
        <v>#N/A</v>
      </c>
      <c r="V192" s="219" t="e">
        <f>VLOOKUP(I192,'25하-대전160'!$J$3:$AW$1562,14,FALSE)</f>
        <v>#N/A</v>
      </c>
      <c r="W192" s="219"/>
      <c r="X192" s="179" t="e">
        <f>VLOOKUP(I192,'사업장현황(25하)'!$A$2:$T$1836,11,FALSE)</f>
        <v>#N/A</v>
      </c>
      <c r="Y192" s="219"/>
      <c r="Z192" s="180"/>
      <c r="AA192" s="180"/>
      <c r="AB192" s="212"/>
      <c r="AC192" s="180">
        <f t="shared" si="6"/>
        <v>0</v>
      </c>
      <c r="AD192" s="219"/>
      <c r="AE192" s="180"/>
      <c r="AF192" s="219"/>
      <c r="AG192" s="180"/>
      <c r="AH192" s="299">
        <f t="shared" si="5"/>
        <v>0</v>
      </c>
      <c r="AI192" s="290"/>
      <c r="AJ192" s="185"/>
      <c r="CE192" s="187"/>
      <c r="CU192" s="188"/>
    </row>
    <row r="193" spans="1:99" s="186" customFormat="1" ht="24.95" customHeight="1">
      <c r="A193" s="196"/>
      <c r="B193" s="196"/>
      <c r="C193" s="196"/>
      <c r="D193" s="219"/>
      <c r="E193" s="219" t="str">
        <f>HLOOKUP(WEEKDAY(D193,2),data!$A$1:$G$2,2)</f>
        <v>(토)</v>
      </c>
      <c r="F193" s="196"/>
      <c r="G193" s="196"/>
      <c r="H193" s="196"/>
      <c r="I193" s="190"/>
      <c r="J193" s="196" t="e">
        <f>VLOOKUP(I193,'25하-대전160'!$J$3:$AW$1562,2,FALSE)</f>
        <v>#N/A</v>
      </c>
      <c r="K193" s="289" t="e">
        <f>VLOOKUP(I193,'사업장현황(25하)'!$A$2:$T$1836,13,FALSE)</f>
        <v>#N/A</v>
      </c>
      <c r="L193" s="316" t="e">
        <f>VLOOKUP(I193,'사업장현황(25하)'!$A$2:$T$1836,14,FALSE)</f>
        <v>#N/A</v>
      </c>
      <c r="M193" s="190" t="e">
        <f>VLOOKUP(I193,'사업장현황(25하)'!$A$2:$T$1836,2,FALSE)</f>
        <v>#N/A</v>
      </c>
      <c r="N193" s="190" t="e">
        <f>VLOOKUP(I193,'사업장현황(25하)'!$A$2:$T$1836,4,FALSE)</f>
        <v>#N/A</v>
      </c>
      <c r="O193" s="196" t="e">
        <f>VLOOKUP(I193,'사업장현황(25하)'!$A$2:$T$1836,6,FALSE)</f>
        <v>#N/A</v>
      </c>
      <c r="P193" s="196" t="e">
        <f>VLOOKUP(I193,'사업장현황(25하)'!$A$2:$T$1836,7,FALSE)</f>
        <v>#N/A</v>
      </c>
      <c r="Q193" s="196" t="e">
        <f>VLOOKUP(I193,'사업장현황(25하)'!$A$2:$T$1836,8,FALSE)</f>
        <v>#N/A</v>
      </c>
      <c r="R193" s="196" t="e">
        <f>VLOOKUP(I193,'사업장현황(25하)'!$A$2:$T$1836,9,FALSE)</f>
        <v>#N/A</v>
      </c>
      <c r="S193" s="196" t="e">
        <f>VLOOKUP(I193,'사업장현황(25하)'!$A$2:$T$1836,10,FALSE)</f>
        <v>#N/A</v>
      </c>
      <c r="T193" s="190" t="e">
        <f>VLOOKUP(I193,'사업장현황(25하)'!$A$2:$T$1836,12,FALSE)</f>
        <v>#N/A</v>
      </c>
      <c r="U193" s="219" t="e">
        <f>VLOOKUP(I193,'25하-대전160'!$J$3:$AW$1562,13,FALSE)</f>
        <v>#N/A</v>
      </c>
      <c r="V193" s="219" t="e">
        <f>VLOOKUP(I193,'25하-대전160'!$J$3:$AW$1562,14,FALSE)</f>
        <v>#N/A</v>
      </c>
      <c r="W193" s="219"/>
      <c r="X193" s="179" t="e">
        <f>VLOOKUP(I193,'사업장현황(25하)'!$A$2:$T$1836,11,FALSE)</f>
        <v>#N/A</v>
      </c>
      <c r="Y193" s="219"/>
      <c r="Z193" s="180"/>
      <c r="AA193" s="180"/>
      <c r="AB193" s="212"/>
      <c r="AC193" s="180">
        <f t="shared" si="6"/>
        <v>0</v>
      </c>
      <c r="AD193" s="219"/>
      <c r="AE193" s="180"/>
      <c r="AF193" s="219"/>
      <c r="AG193" s="180"/>
      <c r="AH193" s="299">
        <f t="shared" si="5"/>
        <v>0</v>
      </c>
      <c r="AI193" s="290"/>
      <c r="AJ193" s="185"/>
      <c r="CE193" s="187"/>
      <c r="CU193" s="188"/>
    </row>
    <row r="194" spans="1:99" s="186" customFormat="1" ht="24.95" customHeight="1">
      <c r="A194" s="196"/>
      <c r="B194" s="196"/>
      <c r="C194" s="196"/>
      <c r="D194" s="219"/>
      <c r="E194" s="219" t="str">
        <f>HLOOKUP(WEEKDAY(D194,2),data!$A$1:$G$2,2)</f>
        <v>(토)</v>
      </c>
      <c r="F194" s="196"/>
      <c r="G194" s="196"/>
      <c r="H194" s="196"/>
      <c r="I194" s="190"/>
      <c r="J194" s="196" t="e">
        <f>VLOOKUP(I194,'25하-대전160'!$J$3:$AW$1562,2,FALSE)</f>
        <v>#N/A</v>
      </c>
      <c r="K194" s="289" t="e">
        <f>VLOOKUP(I194,'사업장현황(25하)'!$A$2:$T$1836,13,FALSE)</f>
        <v>#N/A</v>
      </c>
      <c r="L194" s="316" t="e">
        <f>VLOOKUP(I194,'사업장현황(25하)'!$A$2:$T$1836,14,FALSE)</f>
        <v>#N/A</v>
      </c>
      <c r="M194" s="190" t="e">
        <f>VLOOKUP(I194,'사업장현황(25하)'!$A$2:$T$1836,2,FALSE)</f>
        <v>#N/A</v>
      </c>
      <c r="N194" s="190" t="e">
        <f>VLOOKUP(I194,'사업장현황(25하)'!$A$2:$T$1836,4,FALSE)</f>
        <v>#N/A</v>
      </c>
      <c r="O194" s="196" t="e">
        <f>VLOOKUP(I194,'사업장현황(25하)'!$A$2:$T$1836,6,FALSE)</f>
        <v>#N/A</v>
      </c>
      <c r="P194" s="196" t="e">
        <f>VLOOKUP(I194,'사업장현황(25하)'!$A$2:$T$1836,7,FALSE)</f>
        <v>#N/A</v>
      </c>
      <c r="Q194" s="196" t="e">
        <f>VLOOKUP(I194,'사업장현황(25하)'!$A$2:$T$1836,8,FALSE)</f>
        <v>#N/A</v>
      </c>
      <c r="R194" s="196" t="e">
        <f>VLOOKUP(I194,'사업장현황(25하)'!$A$2:$T$1836,9,FALSE)</f>
        <v>#N/A</v>
      </c>
      <c r="S194" s="196" t="e">
        <f>VLOOKUP(I194,'사업장현황(25하)'!$A$2:$T$1836,10,FALSE)</f>
        <v>#N/A</v>
      </c>
      <c r="T194" s="190" t="e">
        <f>VLOOKUP(I194,'사업장현황(25하)'!$A$2:$T$1836,12,FALSE)</f>
        <v>#N/A</v>
      </c>
      <c r="U194" s="219" t="e">
        <f>VLOOKUP(I194,'25하-대전160'!$J$3:$AW$1562,13,FALSE)</f>
        <v>#N/A</v>
      </c>
      <c r="V194" s="219" t="e">
        <f>VLOOKUP(I194,'25하-대전160'!$J$3:$AW$1562,14,FALSE)</f>
        <v>#N/A</v>
      </c>
      <c r="W194" s="219"/>
      <c r="X194" s="179" t="e">
        <f>VLOOKUP(I194,'사업장현황(25하)'!$A$2:$T$1836,11,FALSE)</f>
        <v>#N/A</v>
      </c>
      <c r="Y194" s="219"/>
      <c r="Z194" s="180"/>
      <c r="AA194" s="180"/>
      <c r="AB194" s="212"/>
      <c r="AC194" s="180">
        <f t="shared" si="6"/>
        <v>0</v>
      </c>
      <c r="AD194" s="219"/>
      <c r="AE194" s="180"/>
      <c r="AF194" s="219"/>
      <c r="AG194" s="180"/>
      <c r="AH194" s="299">
        <f t="shared" si="5"/>
        <v>0</v>
      </c>
      <c r="AI194" s="290"/>
      <c r="AJ194" s="185"/>
      <c r="CE194" s="187"/>
      <c r="CU194" s="188"/>
    </row>
    <row r="195" spans="1:99" s="186" customFormat="1" ht="24.95" customHeight="1">
      <c r="A195" s="196"/>
      <c r="B195" s="196"/>
      <c r="C195" s="196"/>
      <c r="D195" s="219"/>
      <c r="E195" s="219" t="str">
        <f>HLOOKUP(WEEKDAY(D195,2),data!$A$1:$G$2,2)</f>
        <v>(토)</v>
      </c>
      <c r="F195" s="196"/>
      <c r="G195" s="196"/>
      <c r="H195" s="196"/>
      <c r="I195" s="190"/>
      <c r="J195" s="196" t="e">
        <f>VLOOKUP(I195,'25하-대전160'!$J$3:$AW$1562,2,FALSE)</f>
        <v>#N/A</v>
      </c>
      <c r="K195" s="289" t="e">
        <f>VLOOKUP(I195,'사업장현황(25하)'!$A$2:$T$1836,13,FALSE)</f>
        <v>#N/A</v>
      </c>
      <c r="L195" s="316" t="e">
        <f>VLOOKUP(I195,'사업장현황(25하)'!$A$2:$T$1836,14,FALSE)</f>
        <v>#N/A</v>
      </c>
      <c r="M195" s="190" t="e">
        <f>VLOOKUP(I195,'사업장현황(25하)'!$A$2:$T$1836,2,FALSE)</f>
        <v>#N/A</v>
      </c>
      <c r="N195" s="190" t="e">
        <f>VLOOKUP(I195,'사업장현황(25하)'!$A$2:$T$1836,4,FALSE)</f>
        <v>#N/A</v>
      </c>
      <c r="O195" s="196" t="e">
        <f>VLOOKUP(I195,'사업장현황(25하)'!$A$2:$T$1836,6,FALSE)</f>
        <v>#N/A</v>
      </c>
      <c r="P195" s="196" t="e">
        <f>VLOOKUP(I195,'사업장현황(25하)'!$A$2:$T$1836,7,FALSE)</f>
        <v>#N/A</v>
      </c>
      <c r="Q195" s="196" t="e">
        <f>VLOOKUP(I195,'사업장현황(25하)'!$A$2:$T$1836,8,FALSE)</f>
        <v>#N/A</v>
      </c>
      <c r="R195" s="196" t="e">
        <f>VLOOKUP(I195,'사업장현황(25하)'!$A$2:$T$1836,9,FALSE)</f>
        <v>#N/A</v>
      </c>
      <c r="S195" s="196" t="e">
        <f>VLOOKUP(I195,'사업장현황(25하)'!$A$2:$T$1836,10,FALSE)</f>
        <v>#N/A</v>
      </c>
      <c r="T195" s="190" t="e">
        <f>VLOOKUP(I195,'사업장현황(25하)'!$A$2:$T$1836,12,FALSE)</f>
        <v>#N/A</v>
      </c>
      <c r="U195" s="219" t="e">
        <f>VLOOKUP(I195,'25하-대전160'!$J$3:$AW$1562,13,FALSE)</f>
        <v>#N/A</v>
      </c>
      <c r="V195" s="219" t="e">
        <f>VLOOKUP(I195,'25하-대전160'!$J$3:$AW$1562,14,FALSE)</f>
        <v>#N/A</v>
      </c>
      <c r="W195" s="219"/>
      <c r="X195" s="179" t="e">
        <f>VLOOKUP(I195,'사업장현황(25하)'!$A$2:$T$1836,11,FALSE)</f>
        <v>#N/A</v>
      </c>
      <c r="Y195" s="219"/>
      <c r="Z195" s="180"/>
      <c r="AA195" s="180"/>
      <c r="AB195" s="212"/>
      <c r="AC195" s="180">
        <f t="shared" si="6"/>
        <v>0</v>
      </c>
      <c r="AD195" s="219"/>
      <c r="AE195" s="180"/>
      <c r="AF195" s="219"/>
      <c r="AG195" s="180"/>
      <c r="AH195" s="299">
        <f t="shared" si="5"/>
        <v>0</v>
      </c>
      <c r="AI195" s="290"/>
      <c r="AJ195" s="185"/>
      <c r="CE195" s="187"/>
      <c r="CU195" s="188"/>
    </row>
    <row r="196" spans="1:99" s="186" customFormat="1" ht="24.95" customHeight="1">
      <c r="A196" s="196"/>
      <c r="B196" s="196"/>
      <c r="C196" s="196"/>
      <c r="D196" s="219"/>
      <c r="E196" s="219" t="str">
        <f>HLOOKUP(WEEKDAY(D196,2),data!$A$1:$G$2,2)</f>
        <v>(토)</v>
      </c>
      <c r="F196" s="196"/>
      <c r="G196" s="196"/>
      <c r="H196" s="196"/>
      <c r="I196" s="190"/>
      <c r="J196" s="196" t="e">
        <f>VLOOKUP(I196,'25하-대전160'!$J$3:$AW$1562,2,FALSE)</f>
        <v>#N/A</v>
      </c>
      <c r="K196" s="289" t="e">
        <f>VLOOKUP(I196,'사업장현황(25하)'!$A$2:$T$1836,13,FALSE)</f>
        <v>#N/A</v>
      </c>
      <c r="L196" s="316" t="e">
        <f>VLOOKUP(I196,'사업장현황(25하)'!$A$2:$T$1836,14,FALSE)</f>
        <v>#N/A</v>
      </c>
      <c r="M196" s="190" t="e">
        <f>VLOOKUP(I196,'사업장현황(25하)'!$A$2:$T$1836,2,FALSE)</f>
        <v>#N/A</v>
      </c>
      <c r="N196" s="190" t="e">
        <f>VLOOKUP(I196,'사업장현황(25하)'!$A$2:$T$1836,4,FALSE)</f>
        <v>#N/A</v>
      </c>
      <c r="O196" s="196" t="e">
        <f>VLOOKUP(I196,'사업장현황(25하)'!$A$2:$T$1836,6,FALSE)</f>
        <v>#N/A</v>
      </c>
      <c r="P196" s="196" t="e">
        <f>VLOOKUP(I196,'사업장현황(25하)'!$A$2:$T$1836,7,FALSE)</f>
        <v>#N/A</v>
      </c>
      <c r="Q196" s="196" t="e">
        <f>VLOOKUP(I196,'사업장현황(25하)'!$A$2:$T$1836,8,FALSE)</f>
        <v>#N/A</v>
      </c>
      <c r="R196" s="196" t="e">
        <f>VLOOKUP(I196,'사업장현황(25하)'!$A$2:$T$1836,9,FALSE)</f>
        <v>#N/A</v>
      </c>
      <c r="S196" s="196" t="e">
        <f>VLOOKUP(I196,'사업장현황(25하)'!$A$2:$T$1836,10,FALSE)</f>
        <v>#N/A</v>
      </c>
      <c r="T196" s="190" t="e">
        <f>VLOOKUP(I196,'사업장현황(25하)'!$A$2:$T$1836,12,FALSE)</f>
        <v>#N/A</v>
      </c>
      <c r="U196" s="219" t="e">
        <f>VLOOKUP(I196,'25하-대전160'!$J$3:$AW$1562,13,FALSE)</f>
        <v>#N/A</v>
      </c>
      <c r="V196" s="219" t="e">
        <f>VLOOKUP(I196,'25하-대전160'!$J$3:$AW$1562,14,FALSE)</f>
        <v>#N/A</v>
      </c>
      <c r="W196" s="219"/>
      <c r="X196" s="179" t="e">
        <f>VLOOKUP(I196,'사업장현황(25하)'!$A$2:$T$1836,11,FALSE)</f>
        <v>#N/A</v>
      </c>
      <c r="Y196" s="219"/>
      <c r="Z196" s="180"/>
      <c r="AA196" s="180"/>
      <c r="AB196" s="212"/>
      <c r="AC196" s="180">
        <f t="shared" si="6"/>
        <v>0</v>
      </c>
      <c r="AD196" s="219"/>
      <c r="AE196" s="180"/>
      <c r="AF196" s="219"/>
      <c r="AG196" s="180"/>
      <c r="AH196" s="299">
        <f t="shared" si="5"/>
        <v>0</v>
      </c>
      <c r="AI196" s="290"/>
      <c r="AJ196" s="185"/>
      <c r="CE196" s="187"/>
      <c r="CU196" s="188"/>
    </row>
    <row r="197" spans="1:99" s="186" customFormat="1" ht="24.95" customHeight="1">
      <c r="A197" s="196"/>
      <c r="B197" s="196"/>
      <c r="C197" s="196"/>
      <c r="D197" s="219"/>
      <c r="E197" s="219" t="str">
        <f>HLOOKUP(WEEKDAY(D197,2),data!$A$1:$G$2,2)</f>
        <v>(토)</v>
      </c>
      <c r="F197" s="196"/>
      <c r="G197" s="196"/>
      <c r="H197" s="196"/>
      <c r="I197" s="190"/>
      <c r="J197" s="196" t="e">
        <f>VLOOKUP(I197,'25하-대전160'!$J$3:$AW$1562,2,FALSE)</f>
        <v>#N/A</v>
      </c>
      <c r="K197" s="289" t="e">
        <f>VLOOKUP(I197,'사업장현황(25하)'!$A$2:$T$1836,13,FALSE)</f>
        <v>#N/A</v>
      </c>
      <c r="L197" s="316" t="e">
        <f>VLOOKUP(I197,'사업장현황(25하)'!$A$2:$T$1836,14,FALSE)</f>
        <v>#N/A</v>
      </c>
      <c r="M197" s="190" t="e">
        <f>VLOOKUP(I197,'사업장현황(25하)'!$A$2:$T$1836,2,FALSE)</f>
        <v>#N/A</v>
      </c>
      <c r="N197" s="190" t="e">
        <f>VLOOKUP(I197,'사업장현황(25하)'!$A$2:$T$1836,4,FALSE)</f>
        <v>#N/A</v>
      </c>
      <c r="O197" s="196" t="e">
        <f>VLOOKUP(I197,'사업장현황(25하)'!$A$2:$T$1836,6,FALSE)</f>
        <v>#N/A</v>
      </c>
      <c r="P197" s="196" t="e">
        <f>VLOOKUP(I197,'사업장현황(25하)'!$A$2:$T$1836,7,FALSE)</f>
        <v>#N/A</v>
      </c>
      <c r="Q197" s="196" t="e">
        <f>VLOOKUP(I197,'사업장현황(25하)'!$A$2:$T$1836,8,FALSE)</f>
        <v>#N/A</v>
      </c>
      <c r="R197" s="196" t="e">
        <f>VLOOKUP(I197,'사업장현황(25하)'!$A$2:$T$1836,9,FALSE)</f>
        <v>#N/A</v>
      </c>
      <c r="S197" s="196" t="e">
        <f>VLOOKUP(I197,'사업장현황(25하)'!$A$2:$T$1836,10,FALSE)</f>
        <v>#N/A</v>
      </c>
      <c r="T197" s="190" t="e">
        <f>VLOOKUP(I197,'사업장현황(25하)'!$A$2:$T$1836,12,FALSE)</f>
        <v>#N/A</v>
      </c>
      <c r="U197" s="219" t="e">
        <f>VLOOKUP(I197,'25하-대전160'!$J$3:$AW$1562,13,FALSE)</f>
        <v>#N/A</v>
      </c>
      <c r="V197" s="219" t="e">
        <f>VLOOKUP(I197,'25하-대전160'!$J$3:$AW$1562,14,FALSE)</f>
        <v>#N/A</v>
      </c>
      <c r="W197" s="219"/>
      <c r="X197" s="179" t="e">
        <f>VLOOKUP(I197,'사업장현황(25하)'!$A$2:$T$1836,11,FALSE)</f>
        <v>#N/A</v>
      </c>
      <c r="Y197" s="219"/>
      <c r="Z197" s="180"/>
      <c r="AA197" s="180"/>
      <c r="AB197" s="212"/>
      <c r="AC197" s="180">
        <f t="shared" si="6"/>
        <v>0</v>
      </c>
      <c r="AD197" s="219"/>
      <c r="AE197" s="180"/>
      <c r="AF197" s="219"/>
      <c r="AG197" s="180"/>
      <c r="AH197" s="299">
        <f t="shared" si="5"/>
        <v>0</v>
      </c>
      <c r="AI197" s="290"/>
      <c r="AJ197" s="185"/>
      <c r="CE197" s="187"/>
      <c r="CU197" s="188"/>
    </row>
    <row r="198" spans="1:99" s="186" customFormat="1" ht="24.95" customHeight="1">
      <c r="A198" s="196"/>
      <c r="B198" s="196"/>
      <c r="C198" s="196"/>
      <c r="D198" s="219"/>
      <c r="E198" s="219" t="str">
        <f>HLOOKUP(WEEKDAY(D198,2),data!$A$1:$G$2,2)</f>
        <v>(토)</v>
      </c>
      <c r="F198" s="196"/>
      <c r="G198" s="196"/>
      <c r="H198" s="196"/>
      <c r="I198" s="190"/>
      <c r="J198" s="196" t="e">
        <f>VLOOKUP(I198,'25하-대전160'!$J$3:$AW$1562,2,FALSE)</f>
        <v>#N/A</v>
      </c>
      <c r="K198" s="289" t="e">
        <f>VLOOKUP(I198,'사업장현황(25하)'!$A$2:$T$1836,13,FALSE)</f>
        <v>#N/A</v>
      </c>
      <c r="L198" s="316" t="e">
        <f>VLOOKUP(I198,'사업장현황(25하)'!$A$2:$T$1836,14,FALSE)</f>
        <v>#N/A</v>
      </c>
      <c r="M198" s="190" t="e">
        <f>VLOOKUP(I198,'사업장현황(25하)'!$A$2:$T$1836,2,FALSE)</f>
        <v>#N/A</v>
      </c>
      <c r="N198" s="190" t="e">
        <f>VLOOKUP(I198,'사업장현황(25하)'!$A$2:$T$1836,4,FALSE)</f>
        <v>#N/A</v>
      </c>
      <c r="O198" s="196" t="e">
        <f>VLOOKUP(I198,'사업장현황(25하)'!$A$2:$T$1836,6,FALSE)</f>
        <v>#N/A</v>
      </c>
      <c r="P198" s="196" t="e">
        <f>VLOOKUP(I198,'사업장현황(25하)'!$A$2:$T$1836,7,FALSE)</f>
        <v>#N/A</v>
      </c>
      <c r="Q198" s="196" t="e">
        <f>VLOOKUP(I198,'사업장현황(25하)'!$A$2:$T$1836,8,FALSE)</f>
        <v>#N/A</v>
      </c>
      <c r="R198" s="196" t="e">
        <f>VLOOKUP(I198,'사업장현황(25하)'!$A$2:$T$1836,9,FALSE)</f>
        <v>#N/A</v>
      </c>
      <c r="S198" s="196" t="e">
        <f>VLOOKUP(I198,'사업장현황(25하)'!$A$2:$T$1836,10,FALSE)</f>
        <v>#N/A</v>
      </c>
      <c r="T198" s="190" t="e">
        <f>VLOOKUP(I198,'사업장현황(25하)'!$A$2:$T$1836,12,FALSE)</f>
        <v>#N/A</v>
      </c>
      <c r="U198" s="219" t="e">
        <f>VLOOKUP(I198,'25하-대전160'!$J$3:$AW$1562,13,FALSE)</f>
        <v>#N/A</v>
      </c>
      <c r="V198" s="219" t="e">
        <f>VLOOKUP(I198,'25하-대전160'!$J$3:$AW$1562,14,FALSE)</f>
        <v>#N/A</v>
      </c>
      <c r="W198" s="219"/>
      <c r="X198" s="179" t="e">
        <f>VLOOKUP(I198,'사업장현황(25하)'!$A$2:$T$1836,11,FALSE)</f>
        <v>#N/A</v>
      </c>
      <c r="Y198" s="318"/>
      <c r="Z198" s="180"/>
      <c r="AA198" s="180"/>
      <c r="AB198" s="212"/>
      <c r="AC198" s="180">
        <f t="shared" si="6"/>
        <v>0</v>
      </c>
      <c r="AD198" s="219"/>
      <c r="AE198" s="180"/>
      <c r="AF198" s="219"/>
      <c r="AG198" s="180"/>
      <c r="AH198" s="299">
        <f t="shared" ref="AH198:AH261" si="7">SUM(AE198,AG198)</f>
        <v>0</v>
      </c>
      <c r="AI198" s="290"/>
      <c r="AJ198" s="185"/>
      <c r="CE198" s="187"/>
      <c r="CU198" s="188"/>
    </row>
    <row r="199" spans="1:99" s="186" customFormat="1" ht="24.95" customHeight="1">
      <c r="A199" s="196"/>
      <c r="B199" s="196"/>
      <c r="C199" s="196"/>
      <c r="D199" s="219"/>
      <c r="E199" s="219" t="str">
        <f>HLOOKUP(WEEKDAY(D199,2),data!$A$1:$G$2,2)</f>
        <v>(토)</v>
      </c>
      <c r="F199" s="196"/>
      <c r="G199" s="196"/>
      <c r="H199" s="196"/>
      <c r="I199" s="190"/>
      <c r="J199" s="196" t="e">
        <f>VLOOKUP(I199,'25하-대전160'!$J$3:$AW$1562,2,FALSE)</f>
        <v>#N/A</v>
      </c>
      <c r="K199" s="289" t="e">
        <f>VLOOKUP(I199,'사업장현황(25하)'!$A$2:$T$1836,13,FALSE)</f>
        <v>#N/A</v>
      </c>
      <c r="L199" s="316" t="e">
        <f>VLOOKUP(I199,'사업장현황(25하)'!$A$2:$T$1836,14,FALSE)</f>
        <v>#N/A</v>
      </c>
      <c r="M199" s="190" t="e">
        <f>VLOOKUP(I199,'사업장현황(25하)'!$A$2:$T$1836,2,FALSE)</f>
        <v>#N/A</v>
      </c>
      <c r="N199" s="190" t="e">
        <f>VLOOKUP(I199,'사업장현황(25하)'!$A$2:$T$1836,4,FALSE)</f>
        <v>#N/A</v>
      </c>
      <c r="O199" s="196" t="e">
        <f>VLOOKUP(I199,'사업장현황(25하)'!$A$2:$T$1836,6,FALSE)</f>
        <v>#N/A</v>
      </c>
      <c r="P199" s="196" t="e">
        <f>VLOOKUP(I199,'사업장현황(25하)'!$A$2:$T$1836,7,FALSE)</f>
        <v>#N/A</v>
      </c>
      <c r="Q199" s="196" t="e">
        <f>VLOOKUP(I199,'사업장현황(25하)'!$A$2:$T$1836,8,FALSE)</f>
        <v>#N/A</v>
      </c>
      <c r="R199" s="196" t="e">
        <f>VLOOKUP(I199,'사업장현황(25하)'!$A$2:$T$1836,9,FALSE)</f>
        <v>#N/A</v>
      </c>
      <c r="S199" s="196" t="e">
        <f>VLOOKUP(I199,'사업장현황(25하)'!$A$2:$T$1836,10,FALSE)</f>
        <v>#N/A</v>
      </c>
      <c r="T199" s="190" t="e">
        <f>VLOOKUP(I199,'사업장현황(25하)'!$A$2:$T$1836,12,FALSE)</f>
        <v>#N/A</v>
      </c>
      <c r="U199" s="219" t="e">
        <f>VLOOKUP(I199,'25하-대전160'!$J$3:$AW$1562,13,FALSE)</f>
        <v>#N/A</v>
      </c>
      <c r="V199" s="219" t="e">
        <f>VLOOKUP(I199,'25하-대전160'!$J$3:$AW$1562,14,FALSE)</f>
        <v>#N/A</v>
      </c>
      <c r="W199" s="219"/>
      <c r="X199" s="179" t="e">
        <f>VLOOKUP(I199,'사업장현황(25하)'!$A$2:$T$1836,11,FALSE)</f>
        <v>#N/A</v>
      </c>
      <c r="Y199" s="219"/>
      <c r="Z199" s="180"/>
      <c r="AA199" s="180"/>
      <c r="AB199" s="212"/>
      <c r="AC199" s="180">
        <f t="shared" ref="AC199:AC262" si="8">SUM(Z199:AB199)</f>
        <v>0</v>
      </c>
      <c r="AD199" s="219"/>
      <c r="AE199" s="180"/>
      <c r="AF199" s="219"/>
      <c r="AG199" s="180"/>
      <c r="AH199" s="299">
        <f t="shared" si="7"/>
        <v>0</v>
      </c>
      <c r="AI199" s="290"/>
      <c r="AJ199" s="185"/>
      <c r="CE199" s="187"/>
      <c r="CU199" s="188"/>
    </row>
    <row r="200" spans="1:99" s="186" customFormat="1" ht="24.95" customHeight="1">
      <c r="A200" s="196"/>
      <c r="B200" s="196"/>
      <c r="C200" s="196"/>
      <c r="D200" s="219"/>
      <c r="E200" s="219" t="str">
        <f>HLOOKUP(WEEKDAY(D200,2),data!$A$1:$G$2,2)</f>
        <v>(토)</v>
      </c>
      <c r="F200" s="196"/>
      <c r="G200" s="196"/>
      <c r="H200" s="196"/>
      <c r="I200" s="190"/>
      <c r="J200" s="196" t="e">
        <f>VLOOKUP(I200,'25하-대전160'!$J$3:$AW$1562,2,FALSE)</f>
        <v>#N/A</v>
      </c>
      <c r="K200" s="289" t="e">
        <f>VLOOKUP(I200,'사업장현황(25하)'!$A$2:$T$1836,13,FALSE)</f>
        <v>#N/A</v>
      </c>
      <c r="L200" s="316" t="e">
        <f>VLOOKUP(I200,'사업장현황(25하)'!$A$2:$T$1836,14,FALSE)</f>
        <v>#N/A</v>
      </c>
      <c r="M200" s="190" t="e">
        <f>VLOOKUP(I200,'사업장현황(25하)'!$A$2:$T$1836,2,FALSE)</f>
        <v>#N/A</v>
      </c>
      <c r="N200" s="190" t="e">
        <f>VLOOKUP(I200,'사업장현황(25하)'!$A$2:$T$1836,4,FALSE)</f>
        <v>#N/A</v>
      </c>
      <c r="O200" s="196" t="e">
        <f>VLOOKUP(I200,'사업장현황(25하)'!$A$2:$T$1836,6,FALSE)</f>
        <v>#N/A</v>
      </c>
      <c r="P200" s="196" t="e">
        <f>VLOOKUP(I200,'사업장현황(25하)'!$A$2:$T$1836,7,FALSE)</f>
        <v>#N/A</v>
      </c>
      <c r="Q200" s="196" t="e">
        <f>VLOOKUP(I200,'사업장현황(25하)'!$A$2:$T$1836,8,FALSE)</f>
        <v>#N/A</v>
      </c>
      <c r="R200" s="196" t="e">
        <f>VLOOKUP(I200,'사업장현황(25하)'!$A$2:$T$1836,9,FALSE)</f>
        <v>#N/A</v>
      </c>
      <c r="S200" s="196" t="e">
        <f>VLOOKUP(I200,'사업장현황(25하)'!$A$2:$T$1836,10,FALSE)</f>
        <v>#N/A</v>
      </c>
      <c r="T200" s="190" t="e">
        <f>VLOOKUP(I200,'사업장현황(25하)'!$A$2:$T$1836,12,FALSE)</f>
        <v>#N/A</v>
      </c>
      <c r="U200" s="219" t="e">
        <f>VLOOKUP(I200,'25하-대전160'!$J$3:$AW$1562,13,FALSE)</f>
        <v>#N/A</v>
      </c>
      <c r="V200" s="219" t="e">
        <f>VLOOKUP(I200,'25하-대전160'!$J$3:$AW$1562,14,FALSE)</f>
        <v>#N/A</v>
      </c>
      <c r="W200" s="219"/>
      <c r="X200" s="179" t="e">
        <f>VLOOKUP(I200,'사업장현황(25하)'!$A$2:$T$1836,11,FALSE)</f>
        <v>#N/A</v>
      </c>
      <c r="Y200" s="318"/>
      <c r="Z200" s="180"/>
      <c r="AA200" s="180"/>
      <c r="AB200" s="212"/>
      <c r="AC200" s="180">
        <f t="shared" si="8"/>
        <v>0</v>
      </c>
      <c r="AD200" s="219"/>
      <c r="AE200" s="180"/>
      <c r="AF200" s="219"/>
      <c r="AG200" s="180"/>
      <c r="AH200" s="299">
        <f t="shared" si="7"/>
        <v>0</v>
      </c>
      <c r="AI200" s="290"/>
      <c r="AJ200" s="185"/>
      <c r="CE200" s="187"/>
      <c r="CU200" s="188"/>
    </row>
    <row r="201" spans="1:99" s="186" customFormat="1" ht="24.95" customHeight="1">
      <c r="A201" s="196"/>
      <c r="B201" s="196"/>
      <c r="C201" s="196"/>
      <c r="D201" s="219"/>
      <c r="E201" s="219" t="str">
        <f>HLOOKUP(WEEKDAY(D201,2),data!$A$1:$G$2,2)</f>
        <v>(토)</v>
      </c>
      <c r="F201" s="196"/>
      <c r="G201" s="196"/>
      <c r="H201" s="196"/>
      <c r="I201" s="190"/>
      <c r="J201" s="196" t="e">
        <f>VLOOKUP(I201,'25하-대전160'!$J$3:$AW$1562,2,FALSE)</f>
        <v>#N/A</v>
      </c>
      <c r="K201" s="289" t="e">
        <f>VLOOKUP(I201,'사업장현황(25하)'!$A$2:$T$1836,13,FALSE)</f>
        <v>#N/A</v>
      </c>
      <c r="L201" s="316" t="e">
        <f>VLOOKUP(I201,'사업장현황(25하)'!$A$2:$T$1836,14,FALSE)</f>
        <v>#N/A</v>
      </c>
      <c r="M201" s="190" t="e">
        <f>VLOOKUP(I201,'사업장현황(25하)'!$A$2:$T$1836,2,FALSE)</f>
        <v>#N/A</v>
      </c>
      <c r="N201" s="190" t="e">
        <f>VLOOKUP(I201,'사업장현황(25하)'!$A$2:$T$1836,4,FALSE)</f>
        <v>#N/A</v>
      </c>
      <c r="O201" s="196" t="e">
        <f>VLOOKUP(I201,'사업장현황(25하)'!$A$2:$T$1836,6,FALSE)</f>
        <v>#N/A</v>
      </c>
      <c r="P201" s="196" t="e">
        <f>VLOOKUP(I201,'사업장현황(25하)'!$A$2:$T$1836,7,FALSE)</f>
        <v>#N/A</v>
      </c>
      <c r="Q201" s="196" t="e">
        <f>VLOOKUP(I201,'사업장현황(25하)'!$A$2:$T$1836,8,FALSE)</f>
        <v>#N/A</v>
      </c>
      <c r="R201" s="196" t="e">
        <f>VLOOKUP(I201,'사업장현황(25하)'!$A$2:$T$1836,9,FALSE)</f>
        <v>#N/A</v>
      </c>
      <c r="S201" s="196" t="e">
        <f>VLOOKUP(I201,'사업장현황(25하)'!$A$2:$T$1836,10,FALSE)</f>
        <v>#N/A</v>
      </c>
      <c r="T201" s="190" t="e">
        <f>VLOOKUP(I201,'사업장현황(25하)'!$A$2:$T$1836,12,FALSE)</f>
        <v>#N/A</v>
      </c>
      <c r="U201" s="219" t="e">
        <f>VLOOKUP(I201,'25하-대전160'!$J$3:$AW$1562,13,FALSE)</f>
        <v>#N/A</v>
      </c>
      <c r="V201" s="219" t="e">
        <f>VLOOKUP(I201,'25하-대전160'!$J$3:$AW$1562,14,FALSE)</f>
        <v>#N/A</v>
      </c>
      <c r="W201" s="219"/>
      <c r="X201" s="179" t="e">
        <f>VLOOKUP(I201,'사업장현황(25하)'!$A$2:$T$1836,11,FALSE)</f>
        <v>#N/A</v>
      </c>
      <c r="Y201" s="219"/>
      <c r="Z201" s="180"/>
      <c r="AA201" s="180"/>
      <c r="AB201" s="212"/>
      <c r="AC201" s="180">
        <f t="shared" si="8"/>
        <v>0</v>
      </c>
      <c r="AD201" s="219"/>
      <c r="AE201" s="180"/>
      <c r="AF201" s="219"/>
      <c r="AG201" s="180"/>
      <c r="AH201" s="299">
        <f t="shared" si="7"/>
        <v>0</v>
      </c>
      <c r="AI201" s="290"/>
      <c r="AJ201" s="185"/>
      <c r="CE201" s="187"/>
      <c r="CU201" s="188"/>
    </row>
    <row r="202" spans="1:99" s="186" customFormat="1" ht="24.95" customHeight="1">
      <c r="A202" s="196"/>
      <c r="B202" s="196"/>
      <c r="C202" s="196"/>
      <c r="D202" s="219"/>
      <c r="E202" s="219" t="str">
        <f>HLOOKUP(WEEKDAY(D202,2),data!$A$1:$G$2,2)</f>
        <v>(토)</v>
      </c>
      <c r="F202" s="196"/>
      <c r="G202" s="196"/>
      <c r="H202" s="196"/>
      <c r="I202" s="190"/>
      <c r="J202" s="196" t="e">
        <f>VLOOKUP(I202,'25하-대전160'!$J$3:$AW$1562,2,FALSE)</f>
        <v>#N/A</v>
      </c>
      <c r="K202" s="289" t="e">
        <f>VLOOKUP(I202,'사업장현황(25하)'!$A$2:$T$1836,13,FALSE)</f>
        <v>#N/A</v>
      </c>
      <c r="L202" s="316" t="e">
        <f>VLOOKUP(I202,'사업장현황(25하)'!$A$2:$T$1836,14,FALSE)</f>
        <v>#N/A</v>
      </c>
      <c r="M202" s="190" t="e">
        <f>VLOOKUP(I202,'사업장현황(25하)'!$A$2:$T$1836,2,FALSE)</f>
        <v>#N/A</v>
      </c>
      <c r="N202" s="190" t="e">
        <f>VLOOKUP(I202,'사업장현황(25하)'!$A$2:$T$1836,4,FALSE)</f>
        <v>#N/A</v>
      </c>
      <c r="O202" s="196" t="e">
        <f>VLOOKUP(I202,'사업장현황(25하)'!$A$2:$T$1836,6,FALSE)</f>
        <v>#N/A</v>
      </c>
      <c r="P202" s="196" t="e">
        <f>VLOOKUP(I202,'사업장현황(25하)'!$A$2:$T$1836,7,FALSE)</f>
        <v>#N/A</v>
      </c>
      <c r="Q202" s="196" t="e">
        <f>VLOOKUP(I202,'사업장현황(25하)'!$A$2:$T$1836,8,FALSE)</f>
        <v>#N/A</v>
      </c>
      <c r="R202" s="196" t="e">
        <f>VLOOKUP(I202,'사업장현황(25하)'!$A$2:$T$1836,9,FALSE)</f>
        <v>#N/A</v>
      </c>
      <c r="S202" s="196" t="e">
        <f>VLOOKUP(I202,'사업장현황(25하)'!$A$2:$T$1836,10,FALSE)</f>
        <v>#N/A</v>
      </c>
      <c r="T202" s="190" t="e">
        <f>VLOOKUP(I202,'사업장현황(25하)'!$A$2:$T$1836,12,FALSE)</f>
        <v>#N/A</v>
      </c>
      <c r="U202" s="219" t="e">
        <f>VLOOKUP(I202,'25하-대전160'!$J$3:$AW$1562,13,FALSE)</f>
        <v>#N/A</v>
      </c>
      <c r="V202" s="219" t="e">
        <f>VLOOKUP(I202,'25하-대전160'!$J$3:$AW$1562,14,FALSE)</f>
        <v>#N/A</v>
      </c>
      <c r="W202" s="219"/>
      <c r="X202" s="179" t="e">
        <f>VLOOKUP(I202,'사업장현황(25하)'!$A$2:$T$1836,11,FALSE)</f>
        <v>#N/A</v>
      </c>
      <c r="Y202" s="318"/>
      <c r="Z202" s="180"/>
      <c r="AA202" s="180"/>
      <c r="AB202" s="212"/>
      <c r="AC202" s="180">
        <f t="shared" si="8"/>
        <v>0</v>
      </c>
      <c r="AD202" s="219"/>
      <c r="AE202" s="180"/>
      <c r="AF202" s="219"/>
      <c r="AG202" s="180"/>
      <c r="AH202" s="299">
        <f t="shared" si="7"/>
        <v>0</v>
      </c>
      <c r="AI202" s="290"/>
      <c r="AJ202" s="185"/>
      <c r="CE202" s="187"/>
      <c r="CU202" s="188"/>
    </row>
    <row r="203" spans="1:99" s="186" customFormat="1" ht="24.95" customHeight="1">
      <c r="A203" s="196"/>
      <c r="B203" s="196"/>
      <c r="C203" s="196"/>
      <c r="D203" s="219"/>
      <c r="E203" s="219" t="str">
        <f>HLOOKUP(WEEKDAY(D203,2),data!$A$1:$G$2,2)</f>
        <v>(토)</v>
      </c>
      <c r="F203" s="196"/>
      <c r="G203" s="196"/>
      <c r="H203" s="196"/>
      <c r="I203" s="190"/>
      <c r="J203" s="196" t="e">
        <f>VLOOKUP(I203,'25하-대전160'!$J$3:$AW$1562,2,FALSE)</f>
        <v>#N/A</v>
      </c>
      <c r="K203" s="289" t="e">
        <f>VLOOKUP(I203,'사업장현황(25하)'!$A$2:$T$1836,13,FALSE)</f>
        <v>#N/A</v>
      </c>
      <c r="L203" s="316" t="e">
        <f>VLOOKUP(I203,'사업장현황(25하)'!$A$2:$T$1836,14,FALSE)</f>
        <v>#N/A</v>
      </c>
      <c r="M203" s="190" t="e">
        <f>VLOOKUP(I203,'사업장현황(25하)'!$A$2:$T$1836,2,FALSE)</f>
        <v>#N/A</v>
      </c>
      <c r="N203" s="190" t="e">
        <f>VLOOKUP(I203,'사업장현황(25하)'!$A$2:$T$1836,4,FALSE)</f>
        <v>#N/A</v>
      </c>
      <c r="O203" s="196" t="e">
        <f>VLOOKUP(I203,'사업장현황(25하)'!$A$2:$T$1836,6,FALSE)</f>
        <v>#N/A</v>
      </c>
      <c r="P203" s="196" t="e">
        <f>VLOOKUP(I203,'사업장현황(25하)'!$A$2:$T$1836,7,FALSE)</f>
        <v>#N/A</v>
      </c>
      <c r="Q203" s="196" t="e">
        <f>VLOOKUP(I203,'사업장현황(25하)'!$A$2:$T$1836,8,FALSE)</f>
        <v>#N/A</v>
      </c>
      <c r="R203" s="196" t="e">
        <f>VLOOKUP(I203,'사업장현황(25하)'!$A$2:$T$1836,9,FALSE)</f>
        <v>#N/A</v>
      </c>
      <c r="S203" s="196" t="e">
        <f>VLOOKUP(I203,'사업장현황(25하)'!$A$2:$T$1836,10,FALSE)</f>
        <v>#N/A</v>
      </c>
      <c r="T203" s="190" t="e">
        <f>VLOOKUP(I203,'사업장현황(25하)'!$A$2:$T$1836,12,FALSE)</f>
        <v>#N/A</v>
      </c>
      <c r="U203" s="219" t="e">
        <f>VLOOKUP(I203,'25하-대전160'!$J$3:$AW$1562,13,FALSE)</f>
        <v>#N/A</v>
      </c>
      <c r="V203" s="219" t="e">
        <f>VLOOKUP(I203,'25하-대전160'!$J$3:$AW$1562,14,FALSE)</f>
        <v>#N/A</v>
      </c>
      <c r="W203" s="219"/>
      <c r="X203" s="179" t="e">
        <f>VLOOKUP(I203,'사업장현황(25하)'!$A$2:$T$1836,11,FALSE)</f>
        <v>#N/A</v>
      </c>
      <c r="Y203" s="219"/>
      <c r="Z203" s="180"/>
      <c r="AA203" s="180"/>
      <c r="AB203" s="212"/>
      <c r="AC203" s="180">
        <f t="shared" si="8"/>
        <v>0</v>
      </c>
      <c r="AD203" s="219"/>
      <c r="AE203" s="180"/>
      <c r="AF203" s="219"/>
      <c r="AG203" s="180"/>
      <c r="AH203" s="299">
        <f t="shared" si="7"/>
        <v>0</v>
      </c>
      <c r="AI203" s="290"/>
      <c r="AJ203" s="185"/>
      <c r="CE203" s="187"/>
      <c r="CU203" s="188"/>
    </row>
    <row r="204" spans="1:99" s="186" customFormat="1" ht="24.95" customHeight="1">
      <c r="A204" s="196"/>
      <c r="B204" s="196"/>
      <c r="C204" s="196"/>
      <c r="D204" s="219"/>
      <c r="E204" s="219" t="str">
        <f>HLOOKUP(WEEKDAY(D204,2),data!$A$1:$G$2,2)</f>
        <v>(토)</v>
      </c>
      <c r="F204" s="196"/>
      <c r="G204" s="196"/>
      <c r="H204" s="196"/>
      <c r="I204" s="190"/>
      <c r="J204" s="196" t="e">
        <f>VLOOKUP(I204,'25하-대전160'!$J$3:$AW$1562,2,FALSE)</f>
        <v>#N/A</v>
      </c>
      <c r="K204" s="289" t="e">
        <f>VLOOKUP(I204,'사업장현황(25하)'!$A$2:$T$1836,13,FALSE)</f>
        <v>#N/A</v>
      </c>
      <c r="L204" s="316" t="e">
        <f>VLOOKUP(I204,'사업장현황(25하)'!$A$2:$T$1836,14,FALSE)</f>
        <v>#N/A</v>
      </c>
      <c r="M204" s="190" t="e">
        <f>VLOOKUP(I204,'사업장현황(25하)'!$A$2:$T$1836,2,FALSE)</f>
        <v>#N/A</v>
      </c>
      <c r="N204" s="190" t="e">
        <f>VLOOKUP(I204,'사업장현황(25하)'!$A$2:$T$1836,4,FALSE)</f>
        <v>#N/A</v>
      </c>
      <c r="O204" s="196" t="e">
        <f>VLOOKUP(I204,'사업장현황(25하)'!$A$2:$T$1836,6,FALSE)</f>
        <v>#N/A</v>
      </c>
      <c r="P204" s="196" t="e">
        <f>VLOOKUP(I204,'사업장현황(25하)'!$A$2:$T$1836,7,FALSE)</f>
        <v>#N/A</v>
      </c>
      <c r="Q204" s="196" t="e">
        <f>VLOOKUP(I204,'사업장현황(25하)'!$A$2:$T$1836,8,FALSE)</f>
        <v>#N/A</v>
      </c>
      <c r="R204" s="196" t="e">
        <f>VLOOKUP(I204,'사업장현황(25하)'!$A$2:$T$1836,9,FALSE)</f>
        <v>#N/A</v>
      </c>
      <c r="S204" s="196" t="e">
        <f>VLOOKUP(I204,'사업장현황(25하)'!$A$2:$T$1836,10,FALSE)</f>
        <v>#N/A</v>
      </c>
      <c r="T204" s="190" t="e">
        <f>VLOOKUP(I204,'사업장현황(25하)'!$A$2:$T$1836,12,FALSE)</f>
        <v>#N/A</v>
      </c>
      <c r="U204" s="219" t="e">
        <f>VLOOKUP(I204,'25하-대전160'!$J$3:$AW$1562,13,FALSE)</f>
        <v>#N/A</v>
      </c>
      <c r="V204" s="219" t="e">
        <f>VLOOKUP(I204,'25하-대전160'!$J$3:$AW$1562,14,FALSE)</f>
        <v>#N/A</v>
      </c>
      <c r="W204" s="219"/>
      <c r="X204" s="179" t="e">
        <f>VLOOKUP(I204,'사업장현황(25하)'!$A$2:$T$1836,11,FALSE)</f>
        <v>#N/A</v>
      </c>
      <c r="Y204" s="318"/>
      <c r="Z204" s="180"/>
      <c r="AA204" s="180"/>
      <c r="AB204" s="212"/>
      <c r="AC204" s="180">
        <f t="shared" si="8"/>
        <v>0</v>
      </c>
      <c r="AD204" s="219"/>
      <c r="AE204" s="180"/>
      <c r="AF204" s="219"/>
      <c r="AG204" s="180"/>
      <c r="AH204" s="299">
        <f t="shared" si="7"/>
        <v>0</v>
      </c>
      <c r="AI204" s="290"/>
      <c r="AJ204" s="185"/>
      <c r="CE204" s="187"/>
      <c r="CU204" s="188"/>
    </row>
    <row r="205" spans="1:99" s="186" customFormat="1" ht="24.95" customHeight="1">
      <c r="A205" s="196"/>
      <c r="B205" s="196"/>
      <c r="C205" s="196"/>
      <c r="D205" s="219"/>
      <c r="E205" s="219" t="str">
        <f>HLOOKUP(WEEKDAY(D205,2),data!$A$1:$G$2,2)</f>
        <v>(토)</v>
      </c>
      <c r="F205" s="196"/>
      <c r="G205" s="196"/>
      <c r="H205" s="196"/>
      <c r="I205" s="190"/>
      <c r="J205" s="196" t="e">
        <f>VLOOKUP(I205,'25하-대전160'!$J$3:$AW$1562,2,FALSE)</f>
        <v>#N/A</v>
      </c>
      <c r="K205" s="289" t="e">
        <f>VLOOKUP(I205,'사업장현황(25하)'!$A$2:$T$1836,13,FALSE)</f>
        <v>#N/A</v>
      </c>
      <c r="L205" s="316" t="e">
        <f>VLOOKUP(I205,'사업장현황(25하)'!$A$2:$T$1836,14,FALSE)</f>
        <v>#N/A</v>
      </c>
      <c r="M205" s="190" t="e">
        <f>VLOOKUP(I205,'사업장현황(25하)'!$A$2:$T$1836,2,FALSE)</f>
        <v>#N/A</v>
      </c>
      <c r="N205" s="190" t="e">
        <f>VLOOKUP(I205,'사업장현황(25하)'!$A$2:$T$1836,4,FALSE)</f>
        <v>#N/A</v>
      </c>
      <c r="O205" s="196" t="e">
        <f>VLOOKUP(I205,'사업장현황(25하)'!$A$2:$T$1836,6,FALSE)</f>
        <v>#N/A</v>
      </c>
      <c r="P205" s="196" t="e">
        <f>VLOOKUP(I205,'사업장현황(25하)'!$A$2:$T$1836,7,FALSE)</f>
        <v>#N/A</v>
      </c>
      <c r="Q205" s="196" t="e">
        <f>VLOOKUP(I205,'사업장현황(25하)'!$A$2:$T$1836,8,FALSE)</f>
        <v>#N/A</v>
      </c>
      <c r="R205" s="196" t="e">
        <f>VLOOKUP(I205,'사업장현황(25하)'!$A$2:$T$1836,9,FALSE)</f>
        <v>#N/A</v>
      </c>
      <c r="S205" s="196" t="e">
        <f>VLOOKUP(I205,'사업장현황(25하)'!$A$2:$T$1836,10,FALSE)</f>
        <v>#N/A</v>
      </c>
      <c r="T205" s="190" t="e">
        <f>VLOOKUP(I205,'사업장현황(25하)'!$A$2:$T$1836,12,FALSE)</f>
        <v>#N/A</v>
      </c>
      <c r="U205" s="219" t="e">
        <f>VLOOKUP(I205,'25하-대전160'!$J$3:$AW$1562,13,FALSE)</f>
        <v>#N/A</v>
      </c>
      <c r="V205" s="219" t="e">
        <f>VLOOKUP(I205,'25하-대전160'!$J$3:$AW$1562,14,FALSE)</f>
        <v>#N/A</v>
      </c>
      <c r="W205" s="219"/>
      <c r="X205" s="179" t="e">
        <f>VLOOKUP(I205,'사업장현황(25하)'!$A$2:$T$1836,11,FALSE)</f>
        <v>#N/A</v>
      </c>
      <c r="Y205" s="219"/>
      <c r="Z205" s="180"/>
      <c r="AA205" s="180"/>
      <c r="AB205" s="212"/>
      <c r="AC205" s="180">
        <f t="shared" si="8"/>
        <v>0</v>
      </c>
      <c r="AD205" s="219"/>
      <c r="AE205" s="180"/>
      <c r="AF205" s="219"/>
      <c r="AG205" s="180"/>
      <c r="AH205" s="299">
        <f t="shared" si="7"/>
        <v>0</v>
      </c>
      <c r="AI205" s="290"/>
      <c r="AJ205" s="185"/>
      <c r="CE205" s="187"/>
      <c r="CU205" s="188"/>
    </row>
    <row r="206" spans="1:99" s="186" customFormat="1" ht="24.95" customHeight="1">
      <c r="A206" s="196"/>
      <c r="B206" s="196"/>
      <c r="C206" s="196"/>
      <c r="D206" s="219"/>
      <c r="E206" s="219" t="str">
        <f>HLOOKUP(WEEKDAY(D206,2),data!$A$1:$G$2,2)</f>
        <v>(토)</v>
      </c>
      <c r="F206" s="196"/>
      <c r="G206" s="196"/>
      <c r="H206" s="196"/>
      <c r="I206" s="249"/>
      <c r="J206" s="196" t="e">
        <f>VLOOKUP(I206,'25하-대전160'!$J$3:$AW$1562,2,FALSE)</f>
        <v>#N/A</v>
      </c>
      <c r="K206" s="289" t="e">
        <f>VLOOKUP(I206,'사업장현황(25하)'!$A$2:$T$1836,13,FALSE)</f>
        <v>#N/A</v>
      </c>
      <c r="L206" s="316" t="e">
        <f>VLOOKUP(I206,'사업장현황(25하)'!$A$2:$T$1836,14,FALSE)</f>
        <v>#N/A</v>
      </c>
      <c r="M206" s="190" t="e">
        <f>VLOOKUP(I206,'사업장현황(25하)'!$A$2:$T$1836,2,FALSE)</f>
        <v>#N/A</v>
      </c>
      <c r="N206" s="190" t="e">
        <f>VLOOKUP(I206,'사업장현황(25하)'!$A$2:$T$1836,4,FALSE)</f>
        <v>#N/A</v>
      </c>
      <c r="O206" s="196" t="e">
        <f>VLOOKUP(I206,'사업장현황(25하)'!$A$2:$T$1836,6,FALSE)</f>
        <v>#N/A</v>
      </c>
      <c r="P206" s="196" t="e">
        <f>VLOOKUP(I206,'사업장현황(25하)'!$A$2:$T$1836,7,FALSE)</f>
        <v>#N/A</v>
      </c>
      <c r="Q206" s="196" t="e">
        <f>VLOOKUP(I206,'사업장현황(25하)'!$A$2:$T$1836,8,FALSE)</f>
        <v>#N/A</v>
      </c>
      <c r="R206" s="196" t="e">
        <f>VLOOKUP(I206,'사업장현황(25하)'!$A$2:$T$1836,9,FALSE)</f>
        <v>#N/A</v>
      </c>
      <c r="S206" s="196" t="e">
        <f>VLOOKUP(I206,'사업장현황(25하)'!$A$2:$T$1836,10,FALSE)</f>
        <v>#N/A</v>
      </c>
      <c r="T206" s="190" t="e">
        <f>VLOOKUP(I206,'사업장현황(25하)'!$A$2:$T$1836,12,FALSE)</f>
        <v>#N/A</v>
      </c>
      <c r="U206" s="219" t="e">
        <f>VLOOKUP(I206,'25하-대전160'!$J$3:$AW$1562,13,FALSE)</f>
        <v>#N/A</v>
      </c>
      <c r="V206" s="219" t="e">
        <f>VLOOKUP(I206,'25하-대전160'!$J$3:$AW$1562,14,FALSE)</f>
        <v>#N/A</v>
      </c>
      <c r="W206" s="219"/>
      <c r="X206" s="179" t="e">
        <f>VLOOKUP(I206,'사업장현황(25하)'!$A$2:$T$1836,11,FALSE)</f>
        <v>#N/A</v>
      </c>
      <c r="Y206" s="318"/>
      <c r="Z206" s="180"/>
      <c r="AA206" s="180"/>
      <c r="AB206" s="212"/>
      <c r="AC206" s="180">
        <f t="shared" si="8"/>
        <v>0</v>
      </c>
      <c r="AD206" s="219"/>
      <c r="AE206" s="180"/>
      <c r="AF206" s="219"/>
      <c r="AG206" s="180"/>
      <c r="AH206" s="299">
        <f t="shared" si="7"/>
        <v>0</v>
      </c>
      <c r="AI206" s="290"/>
      <c r="AJ206" s="185"/>
      <c r="CE206" s="187"/>
      <c r="CU206" s="188"/>
    </row>
    <row r="207" spans="1:99" s="186" customFormat="1" ht="24.95" customHeight="1">
      <c r="A207" s="196"/>
      <c r="B207" s="196"/>
      <c r="C207" s="196"/>
      <c r="D207" s="219"/>
      <c r="E207" s="219" t="str">
        <f>HLOOKUP(WEEKDAY(D207,2),data!$A$1:$G$2,2)</f>
        <v>(토)</v>
      </c>
      <c r="F207" s="196"/>
      <c r="G207" s="196"/>
      <c r="H207" s="196"/>
      <c r="I207" s="249"/>
      <c r="J207" s="196" t="e">
        <f>VLOOKUP(I207,'25하-대전160'!$J$3:$AW$1562,2,FALSE)</f>
        <v>#N/A</v>
      </c>
      <c r="K207" s="289" t="e">
        <f>VLOOKUP(I207,'사업장현황(25하)'!$A$2:$T$1836,13,FALSE)</f>
        <v>#N/A</v>
      </c>
      <c r="L207" s="316" t="e">
        <f>VLOOKUP(I207,'사업장현황(25하)'!$A$2:$T$1836,14,FALSE)</f>
        <v>#N/A</v>
      </c>
      <c r="M207" s="190" t="e">
        <f>VLOOKUP(I207,'사업장현황(25하)'!$A$2:$T$1836,2,FALSE)</f>
        <v>#N/A</v>
      </c>
      <c r="N207" s="190" t="e">
        <f>VLOOKUP(I207,'사업장현황(25하)'!$A$2:$T$1836,4,FALSE)</f>
        <v>#N/A</v>
      </c>
      <c r="O207" s="196" t="e">
        <f>VLOOKUP(I207,'사업장현황(25하)'!$A$2:$T$1836,6,FALSE)</f>
        <v>#N/A</v>
      </c>
      <c r="P207" s="196" t="e">
        <f>VLOOKUP(I207,'사업장현황(25하)'!$A$2:$T$1836,7,FALSE)</f>
        <v>#N/A</v>
      </c>
      <c r="Q207" s="196" t="e">
        <f>VLOOKUP(I207,'사업장현황(25하)'!$A$2:$T$1836,8,FALSE)</f>
        <v>#N/A</v>
      </c>
      <c r="R207" s="196" t="e">
        <f>VLOOKUP(I207,'사업장현황(25하)'!$A$2:$T$1836,9,FALSE)</f>
        <v>#N/A</v>
      </c>
      <c r="S207" s="196" t="e">
        <f>VLOOKUP(I207,'사업장현황(25하)'!$A$2:$T$1836,10,FALSE)</f>
        <v>#N/A</v>
      </c>
      <c r="T207" s="190" t="e">
        <f>VLOOKUP(I207,'사업장현황(25하)'!$A$2:$T$1836,12,FALSE)</f>
        <v>#N/A</v>
      </c>
      <c r="U207" s="219" t="e">
        <f>VLOOKUP(I207,'25하-대전160'!$J$3:$AW$1562,13,FALSE)</f>
        <v>#N/A</v>
      </c>
      <c r="V207" s="219" t="e">
        <f>VLOOKUP(I207,'25하-대전160'!$J$3:$AW$1562,14,FALSE)</f>
        <v>#N/A</v>
      </c>
      <c r="W207" s="219"/>
      <c r="X207" s="179" t="e">
        <f>VLOOKUP(I207,'사업장현황(25하)'!$A$2:$T$1836,11,FALSE)</f>
        <v>#N/A</v>
      </c>
      <c r="Y207" s="318"/>
      <c r="Z207" s="180"/>
      <c r="AA207" s="180"/>
      <c r="AB207" s="212"/>
      <c r="AC207" s="180">
        <f t="shared" si="8"/>
        <v>0</v>
      </c>
      <c r="AD207" s="219"/>
      <c r="AE207" s="180"/>
      <c r="AF207" s="219"/>
      <c r="AG207" s="180"/>
      <c r="AH207" s="299">
        <f t="shared" si="7"/>
        <v>0</v>
      </c>
      <c r="AI207" s="290"/>
      <c r="AJ207" s="185"/>
      <c r="CE207" s="187"/>
      <c r="CU207" s="188"/>
    </row>
    <row r="208" spans="1:99" s="186" customFormat="1" ht="24.95" customHeight="1">
      <c r="A208" s="196"/>
      <c r="B208" s="196"/>
      <c r="C208" s="196"/>
      <c r="D208" s="219"/>
      <c r="E208" s="219" t="str">
        <f>HLOOKUP(WEEKDAY(D208,2),data!$A$1:$G$2,2)</f>
        <v>(토)</v>
      </c>
      <c r="F208" s="196"/>
      <c r="G208" s="196"/>
      <c r="H208" s="196"/>
      <c r="I208" s="249"/>
      <c r="J208" s="196" t="e">
        <f>VLOOKUP(I208,'25하-대전160'!$J$3:$AW$1562,2,FALSE)</f>
        <v>#N/A</v>
      </c>
      <c r="K208" s="289" t="e">
        <f>VLOOKUP(I208,'사업장현황(25하)'!$A$2:$T$1836,13,FALSE)</f>
        <v>#N/A</v>
      </c>
      <c r="L208" s="316" t="e">
        <f>VLOOKUP(I208,'사업장현황(25하)'!$A$2:$T$1836,14,FALSE)</f>
        <v>#N/A</v>
      </c>
      <c r="M208" s="190" t="e">
        <f>VLOOKUP(I208,'사업장현황(25하)'!$A$2:$T$1836,2,FALSE)</f>
        <v>#N/A</v>
      </c>
      <c r="N208" s="190" t="e">
        <f>VLOOKUP(I208,'사업장현황(25하)'!$A$2:$T$1836,4,FALSE)</f>
        <v>#N/A</v>
      </c>
      <c r="O208" s="196" t="e">
        <f>VLOOKUP(I208,'사업장현황(25하)'!$A$2:$T$1836,6,FALSE)</f>
        <v>#N/A</v>
      </c>
      <c r="P208" s="196" t="e">
        <f>VLOOKUP(I208,'사업장현황(25하)'!$A$2:$T$1836,7,FALSE)</f>
        <v>#N/A</v>
      </c>
      <c r="Q208" s="196" t="e">
        <f>VLOOKUP(I208,'사업장현황(25하)'!$A$2:$T$1836,8,FALSE)</f>
        <v>#N/A</v>
      </c>
      <c r="R208" s="196" t="e">
        <f>VLOOKUP(I208,'사업장현황(25하)'!$A$2:$T$1836,9,FALSE)</f>
        <v>#N/A</v>
      </c>
      <c r="S208" s="196" t="e">
        <f>VLOOKUP(I208,'사업장현황(25하)'!$A$2:$T$1836,10,FALSE)</f>
        <v>#N/A</v>
      </c>
      <c r="T208" s="190" t="e">
        <f>VLOOKUP(I208,'사업장현황(25하)'!$A$2:$T$1836,12,FALSE)</f>
        <v>#N/A</v>
      </c>
      <c r="U208" s="219" t="e">
        <f>VLOOKUP(I208,'25하-대전160'!$J$3:$AW$1562,13,FALSE)</f>
        <v>#N/A</v>
      </c>
      <c r="V208" s="219" t="e">
        <f>VLOOKUP(I208,'25하-대전160'!$J$3:$AW$1562,14,FALSE)</f>
        <v>#N/A</v>
      </c>
      <c r="W208" s="219"/>
      <c r="X208" s="179" t="e">
        <f>VLOOKUP(I208,'사업장현황(25하)'!$A$2:$T$1836,11,FALSE)</f>
        <v>#N/A</v>
      </c>
      <c r="Y208" s="318"/>
      <c r="Z208" s="180"/>
      <c r="AA208" s="180"/>
      <c r="AB208" s="212"/>
      <c r="AC208" s="180">
        <f t="shared" si="8"/>
        <v>0</v>
      </c>
      <c r="AD208" s="219"/>
      <c r="AE208" s="180"/>
      <c r="AF208" s="219"/>
      <c r="AG208" s="180"/>
      <c r="AH208" s="299">
        <f t="shared" si="7"/>
        <v>0</v>
      </c>
      <c r="AI208" s="290"/>
      <c r="AJ208" s="185"/>
      <c r="CE208" s="187"/>
      <c r="CU208" s="188"/>
    </row>
    <row r="209" spans="1:99" s="186" customFormat="1" ht="24.95" customHeight="1">
      <c r="A209" s="196"/>
      <c r="B209" s="196"/>
      <c r="C209" s="196"/>
      <c r="D209" s="219"/>
      <c r="E209" s="219" t="str">
        <f>HLOOKUP(WEEKDAY(D209,2),data!$A$1:$G$2,2)</f>
        <v>(토)</v>
      </c>
      <c r="F209" s="196"/>
      <c r="G209" s="196"/>
      <c r="H209" s="196"/>
      <c r="I209" s="249"/>
      <c r="J209" s="196" t="e">
        <f>VLOOKUP(I209,'25하-대전160'!$J$3:$AW$1562,2,FALSE)</f>
        <v>#N/A</v>
      </c>
      <c r="K209" s="289" t="e">
        <f>VLOOKUP(I209,'사업장현황(25하)'!$A$2:$T$1836,13,FALSE)</f>
        <v>#N/A</v>
      </c>
      <c r="L209" s="316" t="e">
        <f>VLOOKUP(I209,'사업장현황(25하)'!$A$2:$T$1836,14,FALSE)</f>
        <v>#N/A</v>
      </c>
      <c r="M209" s="190" t="e">
        <f>VLOOKUP(I209,'사업장현황(25하)'!$A$2:$T$1836,2,FALSE)</f>
        <v>#N/A</v>
      </c>
      <c r="N209" s="190" t="e">
        <f>VLOOKUP(I209,'사업장현황(25하)'!$A$2:$T$1836,4,FALSE)</f>
        <v>#N/A</v>
      </c>
      <c r="O209" s="196" t="e">
        <f>VLOOKUP(I209,'사업장현황(25하)'!$A$2:$T$1836,6,FALSE)</f>
        <v>#N/A</v>
      </c>
      <c r="P209" s="196" t="e">
        <f>VLOOKUP(I209,'사업장현황(25하)'!$A$2:$T$1836,7,FALSE)</f>
        <v>#N/A</v>
      </c>
      <c r="Q209" s="196" t="e">
        <f>VLOOKUP(I209,'사업장현황(25하)'!$A$2:$T$1836,8,FALSE)</f>
        <v>#N/A</v>
      </c>
      <c r="R209" s="196" t="e">
        <f>VLOOKUP(I209,'사업장현황(25하)'!$A$2:$T$1836,9,FALSE)</f>
        <v>#N/A</v>
      </c>
      <c r="S209" s="196" t="e">
        <f>VLOOKUP(I209,'사업장현황(25하)'!$A$2:$T$1836,10,FALSE)</f>
        <v>#N/A</v>
      </c>
      <c r="T209" s="190" t="e">
        <f>VLOOKUP(I209,'사업장현황(25하)'!$A$2:$T$1836,12,FALSE)</f>
        <v>#N/A</v>
      </c>
      <c r="U209" s="219" t="e">
        <f>VLOOKUP(I209,'25하-대전160'!$J$3:$AW$1562,13,FALSE)</f>
        <v>#N/A</v>
      </c>
      <c r="V209" s="219" t="e">
        <f>VLOOKUP(I209,'25하-대전160'!$J$3:$AW$1562,14,FALSE)</f>
        <v>#N/A</v>
      </c>
      <c r="W209" s="219"/>
      <c r="X209" s="179" t="e">
        <f>VLOOKUP(I209,'사업장현황(25하)'!$A$2:$T$1836,11,FALSE)</f>
        <v>#N/A</v>
      </c>
      <c r="Y209" s="219"/>
      <c r="Z209" s="180"/>
      <c r="AA209" s="180"/>
      <c r="AB209" s="212"/>
      <c r="AC209" s="180">
        <f t="shared" si="8"/>
        <v>0</v>
      </c>
      <c r="AD209" s="219"/>
      <c r="AE209" s="180"/>
      <c r="AF209" s="219"/>
      <c r="AG209" s="180"/>
      <c r="AH209" s="299">
        <f t="shared" si="7"/>
        <v>0</v>
      </c>
      <c r="AI209" s="290"/>
      <c r="AJ209" s="185"/>
      <c r="CE209" s="187"/>
      <c r="CU209" s="188"/>
    </row>
    <row r="210" spans="1:99" s="186" customFormat="1" ht="24.95" customHeight="1">
      <c r="A210" s="196"/>
      <c r="B210" s="196"/>
      <c r="C210" s="196"/>
      <c r="D210" s="219"/>
      <c r="E210" s="219" t="str">
        <f>HLOOKUP(WEEKDAY(D210,2),data!$A$1:$G$2,2)</f>
        <v>(토)</v>
      </c>
      <c r="F210" s="196"/>
      <c r="G210" s="196"/>
      <c r="H210" s="196"/>
      <c r="I210" s="249"/>
      <c r="J210" s="196" t="e">
        <f>VLOOKUP(I210,'25하-대전160'!$J$3:$AW$1562,2,FALSE)</f>
        <v>#N/A</v>
      </c>
      <c r="K210" s="289" t="e">
        <f>VLOOKUP(I210,'사업장현황(25하)'!$A$2:$T$1836,13,FALSE)</f>
        <v>#N/A</v>
      </c>
      <c r="L210" s="316" t="e">
        <f>VLOOKUP(I210,'사업장현황(25하)'!$A$2:$T$1836,14,FALSE)</f>
        <v>#N/A</v>
      </c>
      <c r="M210" s="190" t="e">
        <f>VLOOKUP(I210,'사업장현황(25하)'!$A$2:$T$1836,2,FALSE)</f>
        <v>#N/A</v>
      </c>
      <c r="N210" s="190" t="e">
        <f>VLOOKUP(I210,'사업장현황(25하)'!$A$2:$T$1836,4,FALSE)</f>
        <v>#N/A</v>
      </c>
      <c r="O210" s="196" t="e">
        <f>VLOOKUP(I210,'사업장현황(25하)'!$A$2:$T$1836,6,FALSE)</f>
        <v>#N/A</v>
      </c>
      <c r="P210" s="196" t="e">
        <f>VLOOKUP(I210,'사업장현황(25하)'!$A$2:$T$1836,7,FALSE)</f>
        <v>#N/A</v>
      </c>
      <c r="Q210" s="196" t="e">
        <f>VLOOKUP(I210,'사업장현황(25하)'!$A$2:$T$1836,8,FALSE)</f>
        <v>#N/A</v>
      </c>
      <c r="R210" s="196" t="e">
        <f>VLOOKUP(I210,'사업장현황(25하)'!$A$2:$T$1836,9,FALSE)</f>
        <v>#N/A</v>
      </c>
      <c r="S210" s="196" t="e">
        <f>VLOOKUP(I210,'사업장현황(25하)'!$A$2:$T$1836,10,FALSE)</f>
        <v>#N/A</v>
      </c>
      <c r="T210" s="190" t="e">
        <f>VLOOKUP(I210,'사업장현황(25하)'!$A$2:$T$1836,12,FALSE)</f>
        <v>#N/A</v>
      </c>
      <c r="U210" s="219" t="e">
        <f>VLOOKUP(I210,'25하-대전160'!$J$3:$AW$1562,13,FALSE)</f>
        <v>#N/A</v>
      </c>
      <c r="V210" s="219" t="e">
        <f>VLOOKUP(I210,'25하-대전160'!$J$3:$AW$1562,14,FALSE)</f>
        <v>#N/A</v>
      </c>
      <c r="W210" s="219"/>
      <c r="X210" s="179" t="e">
        <f>VLOOKUP(I210,'사업장현황(25하)'!$A$2:$T$1836,11,FALSE)</f>
        <v>#N/A</v>
      </c>
      <c r="Y210" s="219"/>
      <c r="Z210" s="180"/>
      <c r="AA210" s="180"/>
      <c r="AB210" s="212"/>
      <c r="AC210" s="180">
        <f t="shared" si="8"/>
        <v>0</v>
      </c>
      <c r="AD210" s="219"/>
      <c r="AE210" s="180"/>
      <c r="AF210" s="219"/>
      <c r="AG210" s="180"/>
      <c r="AH210" s="299">
        <f t="shared" si="7"/>
        <v>0</v>
      </c>
      <c r="AI210" s="290"/>
      <c r="AJ210" s="185"/>
      <c r="CE210" s="187"/>
      <c r="CU210" s="188"/>
    </row>
    <row r="211" spans="1:99" s="158" customFormat="1" ht="24.75" customHeight="1">
      <c r="A211" s="196"/>
      <c r="B211" s="196"/>
      <c r="C211" s="196"/>
      <c r="D211" s="219"/>
      <c r="E211" s="219" t="str">
        <f>HLOOKUP(WEEKDAY(D211,2),data!$A$1:$G$2,2)</f>
        <v>(토)</v>
      </c>
      <c r="F211" s="196"/>
      <c r="G211" s="196"/>
      <c r="H211" s="196"/>
      <c r="I211" s="249"/>
      <c r="J211" s="196" t="e">
        <f>VLOOKUP(I211,'25하-대전160'!$J$3:$AW$1562,2,FALSE)</f>
        <v>#N/A</v>
      </c>
      <c r="K211" s="289" t="e">
        <f>VLOOKUP(I211,'사업장현황(25하)'!$A$2:$T$1836,13,FALSE)</f>
        <v>#N/A</v>
      </c>
      <c r="L211" s="316" t="e">
        <f>VLOOKUP(I211,'사업장현황(25하)'!$A$2:$T$1836,14,FALSE)</f>
        <v>#N/A</v>
      </c>
      <c r="M211" s="190" t="e">
        <f>VLOOKUP(I211,'사업장현황(25하)'!$A$2:$T$1836,2,FALSE)</f>
        <v>#N/A</v>
      </c>
      <c r="N211" s="190" t="e">
        <f>VLOOKUP(I211,'사업장현황(25하)'!$A$2:$T$1836,4,FALSE)</f>
        <v>#N/A</v>
      </c>
      <c r="O211" s="196" t="e">
        <f>VLOOKUP(I211,'사업장현황(25하)'!$A$2:$T$1836,6,FALSE)</f>
        <v>#N/A</v>
      </c>
      <c r="P211" s="196" t="e">
        <f>VLOOKUP(I211,'사업장현황(25하)'!$A$2:$T$1836,7,FALSE)</f>
        <v>#N/A</v>
      </c>
      <c r="Q211" s="196" t="e">
        <f>VLOOKUP(I211,'사업장현황(25하)'!$A$2:$T$1836,8,FALSE)</f>
        <v>#N/A</v>
      </c>
      <c r="R211" s="196" t="e">
        <f>VLOOKUP(I211,'사업장현황(25하)'!$A$2:$T$1836,9,FALSE)</f>
        <v>#N/A</v>
      </c>
      <c r="S211" s="196" t="e">
        <f>VLOOKUP(I211,'사업장현황(25하)'!$A$2:$T$1836,10,FALSE)</f>
        <v>#N/A</v>
      </c>
      <c r="T211" s="190" t="e">
        <f>VLOOKUP(I211,'사업장현황(25하)'!$A$2:$T$1836,12,FALSE)</f>
        <v>#N/A</v>
      </c>
      <c r="U211" s="219" t="e">
        <f>VLOOKUP(I211,'25하-대전160'!$J$3:$AW$1562,13,FALSE)</f>
        <v>#N/A</v>
      </c>
      <c r="V211" s="219" t="e">
        <f>VLOOKUP(I211,'25하-대전160'!$J$3:$AW$1562,14,FALSE)</f>
        <v>#N/A</v>
      </c>
      <c r="W211" s="219"/>
      <c r="X211" s="179" t="e">
        <f>VLOOKUP(I211,'사업장현황(25하)'!$A$2:$T$1836,11,FALSE)</f>
        <v>#N/A</v>
      </c>
      <c r="Y211" s="318"/>
      <c r="Z211" s="180"/>
      <c r="AA211" s="180"/>
      <c r="AB211" s="212"/>
      <c r="AC211" s="180">
        <f t="shared" si="8"/>
        <v>0</v>
      </c>
      <c r="AD211" s="219"/>
      <c r="AE211" s="180"/>
      <c r="AF211" s="219"/>
      <c r="AG211" s="180"/>
      <c r="AH211" s="299">
        <f t="shared" si="7"/>
        <v>0</v>
      </c>
      <c r="AI211" s="290"/>
      <c r="AJ211" s="157"/>
      <c r="CE211" s="159"/>
      <c r="CU211" s="160"/>
    </row>
    <row r="212" spans="1:99" s="158" customFormat="1" ht="24.75" customHeight="1">
      <c r="A212" s="196"/>
      <c r="B212" s="196"/>
      <c r="C212" s="196"/>
      <c r="D212" s="219"/>
      <c r="E212" s="219" t="str">
        <f>HLOOKUP(WEEKDAY(D212,2),data!$A$1:$G$2,2)</f>
        <v>(토)</v>
      </c>
      <c r="F212" s="196"/>
      <c r="G212" s="196"/>
      <c r="H212" s="196"/>
      <c r="I212" s="249"/>
      <c r="J212" s="196" t="e">
        <f>VLOOKUP(I212,'25하-대전160'!$J$3:$AW$1562,2,FALSE)</f>
        <v>#N/A</v>
      </c>
      <c r="K212" s="289" t="e">
        <f>VLOOKUP(I212,'사업장현황(25하)'!$A$2:$T$1836,13,FALSE)</f>
        <v>#N/A</v>
      </c>
      <c r="L212" s="316" t="e">
        <f>VLOOKUP(I212,'사업장현황(25하)'!$A$2:$T$1836,14,FALSE)</f>
        <v>#N/A</v>
      </c>
      <c r="M212" s="190" t="e">
        <f>VLOOKUP(I212,'사업장현황(25하)'!$A$2:$T$1836,2,FALSE)</f>
        <v>#N/A</v>
      </c>
      <c r="N212" s="190" t="e">
        <f>VLOOKUP(I212,'사업장현황(25하)'!$A$2:$T$1836,4,FALSE)</f>
        <v>#N/A</v>
      </c>
      <c r="O212" s="196" t="e">
        <f>VLOOKUP(I212,'사업장현황(25하)'!$A$2:$T$1836,6,FALSE)</f>
        <v>#N/A</v>
      </c>
      <c r="P212" s="196" t="e">
        <f>VLOOKUP(I212,'사업장현황(25하)'!$A$2:$T$1836,7,FALSE)</f>
        <v>#N/A</v>
      </c>
      <c r="Q212" s="196" t="e">
        <f>VLOOKUP(I212,'사업장현황(25하)'!$A$2:$T$1836,8,FALSE)</f>
        <v>#N/A</v>
      </c>
      <c r="R212" s="196" t="e">
        <f>VLOOKUP(I212,'사업장현황(25하)'!$A$2:$T$1836,9,FALSE)</f>
        <v>#N/A</v>
      </c>
      <c r="S212" s="196" t="e">
        <f>VLOOKUP(I212,'사업장현황(25하)'!$A$2:$T$1836,10,FALSE)</f>
        <v>#N/A</v>
      </c>
      <c r="T212" s="190" t="e">
        <f>VLOOKUP(I212,'사업장현황(25하)'!$A$2:$T$1836,12,FALSE)</f>
        <v>#N/A</v>
      </c>
      <c r="U212" s="219" t="e">
        <f>VLOOKUP(I212,'25하-대전160'!$J$3:$AW$1562,13,FALSE)</f>
        <v>#N/A</v>
      </c>
      <c r="V212" s="219" t="e">
        <f>VLOOKUP(I212,'25하-대전160'!$J$3:$AW$1562,14,FALSE)</f>
        <v>#N/A</v>
      </c>
      <c r="W212" s="219"/>
      <c r="X212" s="179" t="e">
        <f>VLOOKUP(I212,'사업장현황(25하)'!$A$2:$T$1836,11,FALSE)</f>
        <v>#N/A</v>
      </c>
      <c r="Y212" s="219"/>
      <c r="Z212" s="180"/>
      <c r="AA212" s="180"/>
      <c r="AB212" s="212"/>
      <c r="AC212" s="180">
        <f t="shared" si="8"/>
        <v>0</v>
      </c>
      <c r="AD212" s="219"/>
      <c r="AE212" s="180"/>
      <c r="AF212" s="219"/>
      <c r="AG212" s="180"/>
      <c r="AH212" s="299">
        <f t="shared" si="7"/>
        <v>0</v>
      </c>
      <c r="AI212" s="290"/>
      <c r="AJ212" s="157"/>
      <c r="CE212" s="159"/>
      <c r="CU212" s="160"/>
    </row>
    <row r="213" spans="1:99" s="186" customFormat="1" ht="24.95" customHeight="1">
      <c r="A213" s="196"/>
      <c r="B213" s="196"/>
      <c r="C213" s="196"/>
      <c r="D213" s="219"/>
      <c r="E213" s="219" t="str">
        <f>HLOOKUP(WEEKDAY(D213,2),data!$A$1:$G$2,2)</f>
        <v>(토)</v>
      </c>
      <c r="F213" s="196"/>
      <c r="G213" s="196"/>
      <c r="H213" s="196"/>
      <c r="I213" s="249"/>
      <c r="J213" s="196" t="e">
        <f>VLOOKUP(I213,'25하-대전160'!$J$3:$AW$1562,2,FALSE)</f>
        <v>#N/A</v>
      </c>
      <c r="K213" s="289" t="e">
        <f>VLOOKUP(I213,'사업장현황(25하)'!$A$2:$T$1836,13,FALSE)</f>
        <v>#N/A</v>
      </c>
      <c r="L213" s="316" t="e">
        <f>VLOOKUP(I213,'사업장현황(25하)'!$A$2:$T$1836,14,FALSE)</f>
        <v>#N/A</v>
      </c>
      <c r="M213" s="190" t="e">
        <f>VLOOKUP(I213,'사업장현황(25하)'!$A$2:$T$1836,2,FALSE)</f>
        <v>#N/A</v>
      </c>
      <c r="N213" s="190" t="e">
        <f>VLOOKUP(I213,'사업장현황(25하)'!$A$2:$T$1836,4,FALSE)</f>
        <v>#N/A</v>
      </c>
      <c r="O213" s="196" t="e">
        <f>VLOOKUP(I213,'사업장현황(25하)'!$A$2:$T$1836,6,FALSE)</f>
        <v>#N/A</v>
      </c>
      <c r="P213" s="196" t="e">
        <f>VLOOKUP(I213,'사업장현황(25하)'!$A$2:$T$1836,7,FALSE)</f>
        <v>#N/A</v>
      </c>
      <c r="Q213" s="196" t="e">
        <f>VLOOKUP(I213,'사업장현황(25하)'!$A$2:$T$1836,8,FALSE)</f>
        <v>#N/A</v>
      </c>
      <c r="R213" s="196" t="e">
        <f>VLOOKUP(I213,'사업장현황(25하)'!$A$2:$T$1836,9,FALSE)</f>
        <v>#N/A</v>
      </c>
      <c r="S213" s="196" t="e">
        <f>VLOOKUP(I213,'사업장현황(25하)'!$A$2:$T$1836,10,FALSE)</f>
        <v>#N/A</v>
      </c>
      <c r="T213" s="190" t="e">
        <f>VLOOKUP(I213,'사업장현황(25하)'!$A$2:$T$1836,12,FALSE)</f>
        <v>#N/A</v>
      </c>
      <c r="U213" s="219" t="e">
        <f>VLOOKUP(I213,'25하-대전160'!$J$3:$AW$1562,13,FALSE)</f>
        <v>#N/A</v>
      </c>
      <c r="V213" s="219" t="e">
        <f>VLOOKUP(I213,'25하-대전160'!$J$3:$AW$1562,14,FALSE)</f>
        <v>#N/A</v>
      </c>
      <c r="W213" s="219"/>
      <c r="X213" s="179" t="e">
        <f>VLOOKUP(I213,'사업장현황(25하)'!$A$2:$T$1836,11,FALSE)</f>
        <v>#N/A</v>
      </c>
      <c r="Y213" s="219"/>
      <c r="Z213" s="180"/>
      <c r="AA213" s="180"/>
      <c r="AB213" s="212"/>
      <c r="AC213" s="180">
        <f t="shared" si="8"/>
        <v>0</v>
      </c>
      <c r="AD213" s="219"/>
      <c r="AE213" s="180"/>
      <c r="AF213" s="219"/>
      <c r="AG213" s="180"/>
      <c r="AH213" s="299">
        <f t="shared" si="7"/>
        <v>0</v>
      </c>
      <c r="AI213" s="290"/>
      <c r="AJ213" s="185"/>
      <c r="CE213" s="187"/>
      <c r="CU213" s="188"/>
    </row>
    <row r="214" spans="1:99" s="186" customFormat="1" ht="24.95" customHeight="1">
      <c r="A214" s="196"/>
      <c r="B214" s="196"/>
      <c r="C214" s="196"/>
      <c r="D214" s="219"/>
      <c r="E214" s="219" t="str">
        <f>HLOOKUP(WEEKDAY(D214,2),data!$A$1:$G$2,2)</f>
        <v>(토)</v>
      </c>
      <c r="F214" s="196"/>
      <c r="G214" s="196"/>
      <c r="H214" s="196"/>
      <c r="I214" s="249"/>
      <c r="J214" s="196" t="e">
        <f>VLOOKUP(I214,'25하-대전160'!$J$3:$AW$1562,2,FALSE)</f>
        <v>#N/A</v>
      </c>
      <c r="K214" s="289" t="e">
        <f>VLOOKUP(I214,'사업장현황(25하)'!$A$2:$T$1836,13,FALSE)</f>
        <v>#N/A</v>
      </c>
      <c r="L214" s="316" t="e">
        <f>VLOOKUP(I214,'사업장현황(25하)'!$A$2:$T$1836,14,FALSE)</f>
        <v>#N/A</v>
      </c>
      <c r="M214" s="190" t="e">
        <f>VLOOKUP(I214,'사업장현황(25하)'!$A$2:$T$1836,2,FALSE)</f>
        <v>#N/A</v>
      </c>
      <c r="N214" s="190" t="e">
        <f>VLOOKUP(I214,'사업장현황(25하)'!$A$2:$T$1836,4,FALSE)</f>
        <v>#N/A</v>
      </c>
      <c r="O214" s="196" t="e">
        <f>VLOOKUP(I214,'사업장현황(25하)'!$A$2:$T$1836,6,FALSE)</f>
        <v>#N/A</v>
      </c>
      <c r="P214" s="196" t="e">
        <f>VLOOKUP(I214,'사업장현황(25하)'!$A$2:$T$1836,7,FALSE)</f>
        <v>#N/A</v>
      </c>
      <c r="Q214" s="196" t="e">
        <f>VLOOKUP(I214,'사업장현황(25하)'!$A$2:$T$1836,8,FALSE)</f>
        <v>#N/A</v>
      </c>
      <c r="R214" s="196" t="e">
        <f>VLOOKUP(I214,'사업장현황(25하)'!$A$2:$T$1836,9,FALSE)</f>
        <v>#N/A</v>
      </c>
      <c r="S214" s="196" t="e">
        <f>VLOOKUP(I214,'사업장현황(25하)'!$A$2:$T$1836,10,FALSE)</f>
        <v>#N/A</v>
      </c>
      <c r="T214" s="190" t="e">
        <f>VLOOKUP(I214,'사업장현황(25하)'!$A$2:$T$1836,12,FALSE)</f>
        <v>#N/A</v>
      </c>
      <c r="U214" s="219" t="e">
        <f>VLOOKUP(I214,'25하-대전160'!$J$3:$AW$1562,13,FALSE)</f>
        <v>#N/A</v>
      </c>
      <c r="V214" s="219" t="e">
        <f>VLOOKUP(I214,'25하-대전160'!$J$3:$AW$1562,14,FALSE)</f>
        <v>#N/A</v>
      </c>
      <c r="W214" s="219"/>
      <c r="X214" s="179" t="e">
        <f>VLOOKUP(I214,'사업장현황(25하)'!$A$2:$T$1836,11,FALSE)</f>
        <v>#N/A</v>
      </c>
      <c r="Y214" s="219"/>
      <c r="Z214" s="180"/>
      <c r="AA214" s="180"/>
      <c r="AB214" s="212"/>
      <c r="AC214" s="180">
        <f t="shared" si="8"/>
        <v>0</v>
      </c>
      <c r="AD214" s="219"/>
      <c r="AE214" s="180"/>
      <c r="AF214" s="219"/>
      <c r="AG214" s="180"/>
      <c r="AH214" s="299">
        <f t="shared" si="7"/>
        <v>0</v>
      </c>
      <c r="AI214" s="290"/>
      <c r="AJ214" s="185"/>
      <c r="CE214" s="187"/>
      <c r="CU214" s="188"/>
    </row>
    <row r="215" spans="1:99" s="158" customFormat="1" ht="24.95" customHeight="1">
      <c r="A215" s="196"/>
      <c r="B215" s="196"/>
      <c r="C215" s="196"/>
      <c r="D215" s="219"/>
      <c r="E215" s="219" t="str">
        <f>HLOOKUP(WEEKDAY(D215,2),data!$A$1:$G$2,2)</f>
        <v>(토)</v>
      </c>
      <c r="F215" s="196"/>
      <c r="G215" s="196"/>
      <c r="H215" s="196"/>
      <c r="I215" s="249"/>
      <c r="J215" s="196" t="e">
        <f>VLOOKUP(I215,'25하-대전160'!$J$3:$AW$1562,2,FALSE)</f>
        <v>#N/A</v>
      </c>
      <c r="K215" s="289" t="e">
        <f>VLOOKUP(I215,'사업장현황(25하)'!$A$2:$T$1836,13,FALSE)</f>
        <v>#N/A</v>
      </c>
      <c r="L215" s="316" t="e">
        <f>VLOOKUP(I215,'사업장현황(25하)'!$A$2:$T$1836,14,FALSE)</f>
        <v>#N/A</v>
      </c>
      <c r="M215" s="190" t="e">
        <f>VLOOKUP(I215,'사업장현황(25하)'!$A$2:$T$1836,2,FALSE)</f>
        <v>#N/A</v>
      </c>
      <c r="N215" s="190" t="e">
        <f>VLOOKUP(I215,'사업장현황(25하)'!$A$2:$T$1836,4,FALSE)</f>
        <v>#N/A</v>
      </c>
      <c r="O215" s="196" t="e">
        <f>VLOOKUP(I215,'사업장현황(25하)'!$A$2:$T$1836,6,FALSE)</f>
        <v>#N/A</v>
      </c>
      <c r="P215" s="196" t="e">
        <f>VLOOKUP(I215,'사업장현황(25하)'!$A$2:$T$1836,7,FALSE)</f>
        <v>#N/A</v>
      </c>
      <c r="Q215" s="196" t="e">
        <f>VLOOKUP(I215,'사업장현황(25하)'!$A$2:$T$1836,8,FALSE)</f>
        <v>#N/A</v>
      </c>
      <c r="R215" s="196" t="e">
        <f>VLOOKUP(I215,'사업장현황(25하)'!$A$2:$T$1836,9,FALSE)</f>
        <v>#N/A</v>
      </c>
      <c r="S215" s="196" t="e">
        <f>VLOOKUP(I215,'사업장현황(25하)'!$A$2:$T$1836,10,FALSE)</f>
        <v>#N/A</v>
      </c>
      <c r="T215" s="190" t="e">
        <f>VLOOKUP(I215,'사업장현황(25하)'!$A$2:$T$1836,12,FALSE)</f>
        <v>#N/A</v>
      </c>
      <c r="U215" s="219" t="e">
        <f>VLOOKUP(I215,'25하-대전160'!$J$3:$AW$1562,13,FALSE)</f>
        <v>#N/A</v>
      </c>
      <c r="V215" s="219" t="e">
        <f>VLOOKUP(I215,'25하-대전160'!$J$3:$AW$1562,14,FALSE)</f>
        <v>#N/A</v>
      </c>
      <c r="W215" s="219"/>
      <c r="X215" s="179" t="e">
        <f>VLOOKUP(I215,'사업장현황(25하)'!$A$2:$T$1836,11,FALSE)</f>
        <v>#N/A</v>
      </c>
      <c r="Y215" s="219"/>
      <c r="Z215" s="180"/>
      <c r="AA215" s="180"/>
      <c r="AB215" s="212"/>
      <c r="AC215" s="180">
        <f t="shared" si="8"/>
        <v>0</v>
      </c>
      <c r="AD215" s="219"/>
      <c r="AE215" s="180"/>
      <c r="AF215" s="219"/>
      <c r="AG215" s="180"/>
      <c r="AH215" s="299">
        <f t="shared" si="7"/>
        <v>0</v>
      </c>
      <c r="AI215" s="290"/>
      <c r="AJ215" s="157"/>
      <c r="CE215" s="159"/>
      <c r="CU215" s="160"/>
    </row>
    <row r="216" spans="1:99" s="158" customFormat="1" ht="24.6" customHeight="1">
      <c r="A216" s="196"/>
      <c r="B216" s="196"/>
      <c r="C216" s="196"/>
      <c r="D216" s="219"/>
      <c r="E216" s="219" t="str">
        <f>HLOOKUP(WEEKDAY(D216,2),data!$A$1:$G$2,2)</f>
        <v>(토)</v>
      </c>
      <c r="F216" s="196"/>
      <c r="G216" s="196"/>
      <c r="H216" s="196"/>
      <c r="I216" s="249"/>
      <c r="J216" s="196" t="e">
        <f>VLOOKUP(I216,'25하-대전160'!$J$3:$AW$1562,2,FALSE)</f>
        <v>#N/A</v>
      </c>
      <c r="K216" s="289" t="e">
        <f>VLOOKUP(I216,'사업장현황(25하)'!$A$2:$T$1836,13,FALSE)</f>
        <v>#N/A</v>
      </c>
      <c r="L216" s="316" t="e">
        <f>VLOOKUP(I216,'사업장현황(25하)'!$A$2:$T$1836,14,FALSE)</f>
        <v>#N/A</v>
      </c>
      <c r="M216" s="190" t="e">
        <f>VLOOKUP(I216,'사업장현황(25하)'!$A$2:$T$1836,2,FALSE)</f>
        <v>#N/A</v>
      </c>
      <c r="N216" s="190" t="e">
        <f>VLOOKUP(I216,'사업장현황(25하)'!$A$2:$T$1836,4,FALSE)</f>
        <v>#N/A</v>
      </c>
      <c r="O216" s="196" t="e">
        <f>VLOOKUP(I216,'사업장현황(25하)'!$A$2:$T$1836,6,FALSE)</f>
        <v>#N/A</v>
      </c>
      <c r="P216" s="196" t="e">
        <f>VLOOKUP(I216,'사업장현황(25하)'!$A$2:$T$1836,7,FALSE)</f>
        <v>#N/A</v>
      </c>
      <c r="Q216" s="196" t="e">
        <f>VLOOKUP(I216,'사업장현황(25하)'!$A$2:$T$1836,8,FALSE)</f>
        <v>#N/A</v>
      </c>
      <c r="R216" s="196" t="e">
        <f>VLOOKUP(I216,'사업장현황(25하)'!$A$2:$T$1836,9,FALSE)</f>
        <v>#N/A</v>
      </c>
      <c r="S216" s="196" t="e">
        <f>VLOOKUP(I216,'사업장현황(25하)'!$A$2:$T$1836,10,FALSE)</f>
        <v>#N/A</v>
      </c>
      <c r="T216" s="190" t="e">
        <f>VLOOKUP(I216,'사업장현황(25하)'!$A$2:$T$1836,12,FALSE)</f>
        <v>#N/A</v>
      </c>
      <c r="U216" s="219" t="e">
        <f>VLOOKUP(I216,'25하-대전160'!$J$3:$AW$1562,13,FALSE)</f>
        <v>#N/A</v>
      </c>
      <c r="V216" s="219" t="e">
        <f>VLOOKUP(I216,'25하-대전160'!$J$3:$AW$1562,14,FALSE)</f>
        <v>#N/A</v>
      </c>
      <c r="W216" s="219"/>
      <c r="X216" s="179" t="e">
        <f>VLOOKUP(I216,'사업장현황(25하)'!$A$2:$T$1836,11,FALSE)</f>
        <v>#N/A</v>
      </c>
      <c r="Y216" s="219"/>
      <c r="Z216" s="180"/>
      <c r="AA216" s="180"/>
      <c r="AB216" s="212"/>
      <c r="AC216" s="180">
        <f t="shared" si="8"/>
        <v>0</v>
      </c>
      <c r="AD216" s="219"/>
      <c r="AE216" s="180"/>
      <c r="AF216" s="219"/>
      <c r="AG216" s="180"/>
      <c r="AH216" s="299">
        <f t="shared" si="7"/>
        <v>0</v>
      </c>
      <c r="AI216" s="290"/>
      <c r="AJ216" s="157"/>
      <c r="CE216" s="159"/>
      <c r="CU216" s="160"/>
    </row>
    <row r="217" spans="1:99" s="158" customFormat="1" ht="24.95" customHeight="1">
      <c r="A217" s="196"/>
      <c r="B217" s="196"/>
      <c r="C217" s="196"/>
      <c r="D217" s="219"/>
      <c r="E217" s="219" t="str">
        <f>HLOOKUP(WEEKDAY(D217,2),data!$A$1:$G$2,2)</f>
        <v>(토)</v>
      </c>
      <c r="F217" s="196"/>
      <c r="G217" s="196"/>
      <c r="H217" s="196"/>
      <c r="I217" s="249"/>
      <c r="J217" s="196" t="e">
        <f>VLOOKUP(I217,'25하-대전160'!$J$3:$AW$1562,2,FALSE)</f>
        <v>#N/A</v>
      </c>
      <c r="K217" s="289" t="e">
        <f>VLOOKUP(I217,'사업장현황(25하)'!$A$2:$T$1836,13,FALSE)</f>
        <v>#N/A</v>
      </c>
      <c r="L217" s="316" t="e">
        <f>VLOOKUP(I217,'사업장현황(25하)'!$A$2:$T$1836,14,FALSE)</f>
        <v>#N/A</v>
      </c>
      <c r="M217" s="190" t="e">
        <f>VLOOKUP(I217,'사업장현황(25하)'!$A$2:$T$1836,2,FALSE)</f>
        <v>#N/A</v>
      </c>
      <c r="N217" s="190" t="e">
        <f>VLOOKUP(I217,'사업장현황(25하)'!$A$2:$T$1836,4,FALSE)</f>
        <v>#N/A</v>
      </c>
      <c r="O217" s="196" t="e">
        <f>VLOOKUP(I217,'사업장현황(25하)'!$A$2:$T$1836,6,FALSE)</f>
        <v>#N/A</v>
      </c>
      <c r="P217" s="196" t="e">
        <f>VLOOKUP(I217,'사업장현황(25하)'!$A$2:$T$1836,7,FALSE)</f>
        <v>#N/A</v>
      </c>
      <c r="Q217" s="196" t="e">
        <f>VLOOKUP(I217,'사업장현황(25하)'!$A$2:$T$1836,8,FALSE)</f>
        <v>#N/A</v>
      </c>
      <c r="R217" s="196" t="e">
        <f>VLOOKUP(I217,'사업장현황(25하)'!$A$2:$T$1836,9,FALSE)</f>
        <v>#N/A</v>
      </c>
      <c r="S217" s="196" t="e">
        <f>VLOOKUP(I217,'사업장현황(25하)'!$A$2:$T$1836,10,FALSE)</f>
        <v>#N/A</v>
      </c>
      <c r="T217" s="190" t="e">
        <f>VLOOKUP(I217,'사업장현황(25하)'!$A$2:$T$1836,12,FALSE)</f>
        <v>#N/A</v>
      </c>
      <c r="U217" s="219" t="e">
        <f>VLOOKUP(I217,'25하-대전160'!$J$3:$AW$1562,13,FALSE)</f>
        <v>#N/A</v>
      </c>
      <c r="V217" s="219" t="e">
        <f>VLOOKUP(I217,'25하-대전160'!$J$3:$AW$1562,14,FALSE)</f>
        <v>#N/A</v>
      </c>
      <c r="W217" s="219"/>
      <c r="X217" s="179" t="e">
        <f>VLOOKUP(I217,'사업장현황(25하)'!$A$2:$T$1836,11,FALSE)</f>
        <v>#N/A</v>
      </c>
      <c r="Y217" s="219"/>
      <c r="Z217" s="180"/>
      <c r="AA217" s="180"/>
      <c r="AB217" s="212"/>
      <c r="AC217" s="180">
        <f t="shared" si="8"/>
        <v>0</v>
      </c>
      <c r="AD217" s="219"/>
      <c r="AE217" s="180"/>
      <c r="AF217" s="219"/>
      <c r="AG217" s="180"/>
      <c r="AH217" s="299">
        <f t="shared" si="7"/>
        <v>0</v>
      </c>
      <c r="AI217" s="290"/>
      <c r="AJ217" s="157"/>
    </row>
    <row r="218" spans="1:99" s="158" customFormat="1" ht="24.95" customHeight="1">
      <c r="A218" s="196"/>
      <c r="B218" s="196"/>
      <c r="C218" s="196"/>
      <c r="D218" s="219"/>
      <c r="E218" s="219" t="str">
        <f>HLOOKUP(WEEKDAY(D218,2),data!$A$1:$G$2,2)</f>
        <v>(토)</v>
      </c>
      <c r="F218" s="196"/>
      <c r="G218" s="196"/>
      <c r="H218" s="196"/>
      <c r="I218" s="249"/>
      <c r="J218" s="196" t="e">
        <f>VLOOKUP(I218,'25하-대전160'!$J$3:$AW$1562,2,FALSE)</f>
        <v>#N/A</v>
      </c>
      <c r="K218" s="289" t="e">
        <f>VLOOKUP(I218,'사업장현황(25하)'!$A$2:$T$1836,13,FALSE)</f>
        <v>#N/A</v>
      </c>
      <c r="L218" s="316" t="e">
        <f>VLOOKUP(I218,'사업장현황(25하)'!$A$2:$T$1836,14,FALSE)</f>
        <v>#N/A</v>
      </c>
      <c r="M218" s="190" t="e">
        <f>VLOOKUP(I218,'사업장현황(25하)'!$A$2:$T$1836,2,FALSE)</f>
        <v>#N/A</v>
      </c>
      <c r="N218" s="190" t="e">
        <f>VLOOKUP(I218,'사업장현황(25하)'!$A$2:$T$1836,4,FALSE)</f>
        <v>#N/A</v>
      </c>
      <c r="O218" s="196" t="e">
        <f>VLOOKUP(I218,'사업장현황(25하)'!$A$2:$T$1836,6,FALSE)</f>
        <v>#N/A</v>
      </c>
      <c r="P218" s="196" t="e">
        <f>VLOOKUP(I218,'사업장현황(25하)'!$A$2:$T$1836,7,FALSE)</f>
        <v>#N/A</v>
      </c>
      <c r="Q218" s="196" t="e">
        <f>VLOOKUP(I218,'사업장현황(25하)'!$A$2:$T$1836,8,FALSE)</f>
        <v>#N/A</v>
      </c>
      <c r="R218" s="196" t="e">
        <f>VLOOKUP(I218,'사업장현황(25하)'!$A$2:$T$1836,9,FALSE)</f>
        <v>#N/A</v>
      </c>
      <c r="S218" s="196" t="e">
        <f>VLOOKUP(I218,'사업장현황(25하)'!$A$2:$T$1836,10,FALSE)</f>
        <v>#N/A</v>
      </c>
      <c r="T218" s="190" t="e">
        <f>VLOOKUP(I218,'사업장현황(25하)'!$A$2:$T$1836,12,FALSE)</f>
        <v>#N/A</v>
      </c>
      <c r="U218" s="219" t="e">
        <f>VLOOKUP(I218,'25하-대전160'!$J$3:$AW$1562,13,FALSE)</f>
        <v>#N/A</v>
      </c>
      <c r="V218" s="219" t="e">
        <f>VLOOKUP(I218,'25하-대전160'!$J$3:$AW$1562,14,FALSE)</f>
        <v>#N/A</v>
      </c>
      <c r="W218" s="219"/>
      <c r="X218" s="179" t="e">
        <f>VLOOKUP(I218,'사업장현황(25하)'!$A$2:$T$1836,11,FALSE)</f>
        <v>#N/A</v>
      </c>
      <c r="Y218" s="219"/>
      <c r="Z218" s="180"/>
      <c r="AA218" s="180"/>
      <c r="AB218" s="212"/>
      <c r="AC218" s="180">
        <f t="shared" si="8"/>
        <v>0</v>
      </c>
      <c r="AD218" s="219"/>
      <c r="AE218" s="180"/>
      <c r="AF218" s="219"/>
      <c r="AG218" s="180"/>
      <c r="AH218" s="299">
        <f t="shared" si="7"/>
        <v>0</v>
      </c>
      <c r="AI218" s="290"/>
      <c r="AJ218" s="157"/>
    </row>
    <row r="219" spans="1:99" s="158" customFormat="1" ht="24.95" customHeight="1">
      <c r="A219" s="196"/>
      <c r="B219" s="196"/>
      <c r="C219" s="196"/>
      <c r="D219" s="219"/>
      <c r="E219" s="219" t="str">
        <f>HLOOKUP(WEEKDAY(D219,2),data!$A$1:$G$2,2)</f>
        <v>(토)</v>
      </c>
      <c r="F219" s="196"/>
      <c r="G219" s="196"/>
      <c r="H219" s="196"/>
      <c r="I219" s="249"/>
      <c r="J219" s="196" t="e">
        <f>VLOOKUP(I219,'25하-대전160'!$J$3:$AW$1562,2,FALSE)</f>
        <v>#N/A</v>
      </c>
      <c r="K219" s="289" t="e">
        <f>VLOOKUP(I219,'사업장현황(25하)'!$A$2:$T$1836,13,FALSE)</f>
        <v>#N/A</v>
      </c>
      <c r="L219" s="316" t="e">
        <f>VLOOKUP(I219,'사업장현황(25하)'!$A$2:$T$1836,14,FALSE)</f>
        <v>#N/A</v>
      </c>
      <c r="M219" s="190" t="e">
        <f>VLOOKUP(I219,'사업장현황(25하)'!$A$2:$T$1836,2,FALSE)</f>
        <v>#N/A</v>
      </c>
      <c r="N219" s="190" t="e">
        <f>VLOOKUP(I219,'사업장현황(25하)'!$A$2:$T$1836,4,FALSE)</f>
        <v>#N/A</v>
      </c>
      <c r="O219" s="196" t="e">
        <f>VLOOKUP(I219,'사업장현황(25하)'!$A$2:$T$1836,6,FALSE)</f>
        <v>#N/A</v>
      </c>
      <c r="P219" s="196" t="e">
        <f>VLOOKUP(I219,'사업장현황(25하)'!$A$2:$T$1836,7,FALSE)</f>
        <v>#N/A</v>
      </c>
      <c r="Q219" s="196" t="e">
        <f>VLOOKUP(I219,'사업장현황(25하)'!$A$2:$T$1836,8,FALSE)</f>
        <v>#N/A</v>
      </c>
      <c r="R219" s="196" t="e">
        <f>VLOOKUP(I219,'사업장현황(25하)'!$A$2:$T$1836,9,FALSE)</f>
        <v>#N/A</v>
      </c>
      <c r="S219" s="196" t="e">
        <f>VLOOKUP(I219,'사업장현황(25하)'!$A$2:$T$1836,10,FALSE)</f>
        <v>#N/A</v>
      </c>
      <c r="T219" s="190" t="e">
        <f>VLOOKUP(I219,'사업장현황(25하)'!$A$2:$T$1836,12,FALSE)</f>
        <v>#N/A</v>
      </c>
      <c r="U219" s="219" t="e">
        <f>VLOOKUP(I219,'25하-대전160'!$J$3:$AW$1562,13,FALSE)</f>
        <v>#N/A</v>
      </c>
      <c r="V219" s="219" t="e">
        <f>VLOOKUP(I219,'25하-대전160'!$J$3:$AW$1562,14,FALSE)</f>
        <v>#N/A</v>
      </c>
      <c r="W219" s="219"/>
      <c r="X219" s="179" t="e">
        <f>VLOOKUP(I219,'사업장현황(25하)'!$A$2:$T$1836,11,FALSE)</f>
        <v>#N/A</v>
      </c>
      <c r="Y219" s="219"/>
      <c r="Z219" s="180"/>
      <c r="AA219" s="180"/>
      <c r="AB219" s="212"/>
      <c r="AC219" s="180">
        <f t="shared" si="8"/>
        <v>0</v>
      </c>
      <c r="AD219" s="219"/>
      <c r="AE219" s="180"/>
      <c r="AF219" s="219"/>
      <c r="AG219" s="180"/>
      <c r="AH219" s="299">
        <f t="shared" si="7"/>
        <v>0</v>
      </c>
      <c r="AI219" s="290"/>
      <c r="AJ219" s="157"/>
    </row>
    <row r="220" spans="1:99" s="186" customFormat="1" ht="24.95" customHeight="1">
      <c r="A220" s="196"/>
      <c r="B220" s="196"/>
      <c r="C220" s="196"/>
      <c r="D220" s="219"/>
      <c r="E220" s="219" t="str">
        <f>HLOOKUP(WEEKDAY(D220,2),data!$A$1:$G$2,2)</f>
        <v>(토)</v>
      </c>
      <c r="F220" s="196"/>
      <c r="G220" s="196"/>
      <c r="H220" s="196"/>
      <c r="I220" s="249"/>
      <c r="J220" s="196" t="e">
        <f>VLOOKUP(I220,'25하-대전160'!$J$3:$AW$1562,2,FALSE)</f>
        <v>#N/A</v>
      </c>
      <c r="K220" s="289" t="e">
        <f>VLOOKUP(I220,'사업장현황(25하)'!$A$2:$T$1836,13,FALSE)</f>
        <v>#N/A</v>
      </c>
      <c r="L220" s="316" t="e">
        <f>VLOOKUP(I220,'사업장현황(25하)'!$A$2:$T$1836,14,FALSE)</f>
        <v>#N/A</v>
      </c>
      <c r="M220" s="190" t="e">
        <f>VLOOKUP(I220,'사업장현황(25하)'!$A$2:$T$1836,2,FALSE)</f>
        <v>#N/A</v>
      </c>
      <c r="N220" s="190" t="e">
        <f>VLOOKUP(I220,'사업장현황(25하)'!$A$2:$T$1836,4,FALSE)</f>
        <v>#N/A</v>
      </c>
      <c r="O220" s="196" t="e">
        <f>VLOOKUP(I220,'사업장현황(25하)'!$A$2:$T$1836,6,FALSE)</f>
        <v>#N/A</v>
      </c>
      <c r="P220" s="196" t="e">
        <f>VLOOKUP(I220,'사업장현황(25하)'!$A$2:$T$1836,7,FALSE)</f>
        <v>#N/A</v>
      </c>
      <c r="Q220" s="196" t="e">
        <f>VLOOKUP(I220,'사업장현황(25하)'!$A$2:$T$1836,8,FALSE)</f>
        <v>#N/A</v>
      </c>
      <c r="R220" s="196" t="e">
        <f>VLOOKUP(I220,'사업장현황(25하)'!$A$2:$T$1836,9,FALSE)</f>
        <v>#N/A</v>
      </c>
      <c r="S220" s="196" t="e">
        <f>VLOOKUP(I220,'사업장현황(25하)'!$A$2:$T$1836,10,FALSE)</f>
        <v>#N/A</v>
      </c>
      <c r="T220" s="190" t="e">
        <f>VLOOKUP(I220,'사업장현황(25하)'!$A$2:$T$1836,12,FALSE)</f>
        <v>#N/A</v>
      </c>
      <c r="U220" s="219" t="e">
        <f>VLOOKUP(I220,'25하-대전160'!$J$3:$AW$1562,13,FALSE)</f>
        <v>#N/A</v>
      </c>
      <c r="V220" s="219" t="e">
        <f>VLOOKUP(I220,'25하-대전160'!$J$3:$AW$1562,14,FALSE)</f>
        <v>#N/A</v>
      </c>
      <c r="W220" s="219"/>
      <c r="X220" s="179" t="e">
        <f>VLOOKUP(I220,'사업장현황(25하)'!$A$2:$T$1836,11,FALSE)</f>
        <v>#N/A</v>
      </c>
      <c r="Y220" s="219"/>
      <c r="Z220" s="180"/>
      <c r="AA220" s="180"/>
      <c r="AB220" s="212"/>
      <c r="AC220" s="180">
        <f t="shared" si="8"/>
        <v>0</v>
      </c>
      <c r="AD220" s="219"/>
      <c r="AE220" s="180"/>
      <c r="AF220" s="219"/>
      <c r="AG220" s="180"/>
      <c r="AH220" s="299">
        <f t="shared" si="7"/>
        <v>0</v>
      </c>
      <c r="AI220" s="197"/>
      <c r="AJ220" s="185"/>
      <c r="CE220" s="187"/>
      <c r="CU220" s="188"/>
    </row>
    <row r="221" spans="1:99" s="186" customFormat="1" ht="24.95" customHeight="1">
      <c r="A221" s="196"/>
      <c r="B221" s="196"/>
      <c r="C221" s="196"/>
      <c r="D221" s="219"/>
      <c r="E221" s="219" t="str">
        <f>HLOOKUP(WEEKDAY(D221,2),data!$A$1:$G$2,2)</f>
        <v>(토)</v>
      </c>
      <c r="F221" s="196"/>
      <c r="G221" s="196"/>
      <c r="H221" s="196"/>
      <c r="I221" s="249"/>
      <c r="J221" s="196" t="e">
        <f>VLOOKUP(I221,'25하-대전160'!$J$3:$AW$1562,2,FALSE)</f>
        <v>#N/A</v>
      </c>
      <c r="K221" s="289" t="e">
        <f>VLOOKUP(I221,'사업장현황(25하)'!$A$2:$T$1836,13,FALSE)</f>
        <v>#N/A</v>
      </c>
      <c r="L221" s="316" t="e">
        <f>VLOOKUP(I221,'사업장현황(25하)'!$A$2:$T$1836,14,FALSE)</f>
        <v>#N/A</v>
      </c>
      <c r="M221" s="190" t="e">
        <f>VLOOKUP(I221,'사업장현황(25하)'!$A$2:$T$1836,2,FALSE)</f>
        <v>#N/A</v>
      </c>
      <c r="N221" s="190" t="e">
        <f>VLOOKUP(I221,'사업장현황(25하)'!$A$2:$T$1836,4,FALSE)</f>
        <v>#N/A</v>
      </c>
      <c r="O221" s="196" t="e">
        <f>VLOOKUP(I221,'사업장현황(25하)'!$A$2:$T$1836,6,FALSE)</f>
        <v>#N/A</v>
      </c>
      <c r="P221" s="196" t="e">
        <f>VLOOKUP(I221,'사업장현황(25하)'!$A$2:$T$1836,7,FALSE)</f>
        <v>#N/A</v>
      </c>
      <c r="Q221" s="196" t="e">
        <f>VLOOKUP(I221,'사업장현황(25하)'!$A$2:$T$1836,8,FALSE)</f>
        <v>#N/A</v>
      </c>
      <c r="R221" s="196" t="e">
        <f>VLOOKUP(I221,'사업장현황(25하)'!$A$2:$T$1836,9,FALSE)</f>
        <v>#N/A</v>
      </c>
      <c r="S221" s="196" t="e">
        <f>VLOOKUP(I221,'사업장현황(25하)'!$A$2:$T$1836,10,FALSE)</f>
        <v>#N/A</v>
      </c>
      <c r="T221" s="190" t="e">
        <f>VLOOKUP(I221,'사업장현황(25하)'!$A$2:$T$1836,12,FALSE)</f>
        <v>#N/A</v>
      </c>
      <c r="U221" s="219" t="e">
        <f>VLOOKUP(I221,'25하-대전160'!$J$3:$AW$1562,13,FALSE)</f>
        <v>#N/A</v>
      </c>
      <c r="V221" s="219" t="e">
        <f>VLOOKUP(I221,'25하-대전160'!$J$3:$AW$1562,14,FALSE)</f>
        <v>#N/A</v>
      </c>
      <c r="W221" s="219"/>
      <c r="X221" s="179" t="e">
        <f>VLOOKUP(I221,'사업장현황(25하)'!$A$2:$T$1836,11,FALSE)</f>
        <v>#N/A</v>
      </c>
      <c r="Y221" s="219"/>
      <c r="Z221" s="180"/>
      <c r="AA221" s="180"/>
      <c r="AB221" s="212"/>
      <c r="AC221" s="180">
        <f t="shared" si="8"/>
        <v>0</v>
      </c>
      <c r="AD221" s="219"/>
      <c r="AE221" s="180"/>
      <c r="AF221" s="219"/>
      <c r="AG221" s="180"/>
      <c r="AH221" s="299">
        <f t="shared" si="7"/>
        <v>0</v>
      </c>
      <c r="AI221" s="197"/>
      <c r="AJ221" s="185"/>
      <c r="CE221" s="187"/>
      <c r="CU221" s="188"/>
    </row>
    <row r="222" spans="1:99" s="186" customFormat="1" ht="24.95" customHeight="1">
      <c r="A222" s="196"/>
      <c r="B222" s="196"/>
      <c r="C222" s="196"/>
      <c r="D222" s="219"/>
      <c r="E222" s="219" t="str">
        <f>HLOOKUP(WEEKDAY(D222,2),data!$A$1:$G$2,2)</f>
        <v>(토)</v>
      </c>
      <c r="F222" s="196"/>
      <c r="G222" s="196"/>
      <c r="H222" s="196"/>
      <c r="I222" s="249"/>
      <c r="J222" s="196" t="e">
        <f>VLOOKUP(I222,'25하-대전160'!$J$3:$AW$1562,2,FALSE)</f>
        <v>#N/A</v>
      </c>
      <c r="K222" s="289" t="e">
        <f>VLOOKUP(I222,'사업장현황(25하)'!$A$2:$T$1836,13,FALSE)</f>
        <v>#N/A</v>
      </c>
      <c r="L222" s="316" t="e">
        <f>VLOOKUP(I222,'사업장현황(25하)'!$A$2:$T$1836,14,FALSE)</f>
        <v>#N/A</v>
      </c>
      <c r="M222" s="190" t="e">
        <f>VLOOKUP(I222,'사업장현황(25하)'!$A$2:$T$1836,2,FALSE)</f>
        <v>#N/A</v>
      </c>
      <c r="N222" s="190" t="e">
        <f>VLOOKUP(I222,'사업장현황(25하)'!$A$2:$T$1836,4,FALSE)</f>
        <v>#N/A</v>
      </c>
      <c r="O222" s="196" t="e">
        <f>VLOOKUP(I222,'사업장현황(25하)'!$A$2:$T$1836,6,FALSE)</f>
        <v>#N/A</v>
      </c>
      <c r="P222" s="196" t="e">
        <f>VLOOKUP(I222,'사업장현황(25하)'!$A$2:$T$1836,7,FALSE)</f>
        <v>#N/A</v>
      </c>
      <c r="Q222" s="196" t="e">
        <f>VLOOKUP(I222,'사업장현황(25하)'!$A$2:$T$1836,8,FALSE)</f>
        <v>#N/A</v>
      </c>
      <c r="R222" s="196" t="e">
        <f>VLOOKUP(I222,'사업장현황(25하)'!$A$2:$T$1836,9,FALSE)</f>
        <v>#N/A</v>
      </c>
      <c r="S222" s="196" t="e">
        <f>VLOOKUP(I222,'사업장현황(25하)'!$A$2:$T$1836,10,FALSE)</f>
        <v>#N/A</v>
      </c>
      <c r="T222" s="190" t="e">
        <f>VLOOKUP(I222,'사업장현황(25하)'!$A$2:$T$1836,12,FALSE)</f>
        <v>#N/A</v>
      </c>
      <c r="U222" s="219" t="e">
        <f>VLOOKUP(I222,'25하-대전160'!$J$3:$AW$1562,13,FALSE)</f>
        <v>#N/A</v>
      </c>
      <c r="V222" s="219" t="e">
        <f>VLOOKUP(I222,'25하-대전160'!$J$3:$AW$1562,14,FALSE)</f>
        <v>#N/A</v>
      </c>
      <c r="W222" s="219"/>
      <c r="X222" s="179" t="e">
        <f>VLOOKUP(I222,'사업장현황(25하)'!$A$2:$T$1836,11,FALSE)</f>
        <v>#N/A</v>
      </c>
      <c r="Y222" s="219"/>
      <c r="Z222" s="180"/>
      <c r="AA222" s="180"/>
      <c r="AB222" s="212"/>
      <c r="AC222" s="180">
        <f t="shared" si="8"/>
        <v>0</v>
      </c>
      <c r="AD222" s="219"/>
      <c r="AE222" s="180"/>
      <c r="AF222" s="219"/>
      <c r="AG222" s="180"/>
      <c r="AH222" s="299">
        <f t="shared" si="7"/>
        <v>0</v>
      </c>
      <c r="AI222" s="197"/>
      <c r="AJ222" s="185"/>
      <c r="CE222" s="187"/>
      <c r="CU222" s="188"/>
    </row>
    <row r="223" spans="1:99" s="186" customFormat="1" ht="24.95" customHeight="1">
      <c r="A223" s="196"/>
      <c r="B223" s="196"/>
      <c r="C223" s="196"/>
      <c r="D223" s="219"/>
      <c r="E223" s="219" t="str">
        <f>HLOOKUP(WEEKDAY(D223,2),data!$A$1:$G$2,2)</f>
        <v>(토)</v>
      </c>
      <c r="F223" s="196"/>
      <c r="G223" s="196"/>
      <c r="H223" s="196"/>
      <c r="I223" s="249"/>
      <c r="J223" s="196" t="e">
        <f>VLOOKUP(I223,'25하-대전160'!$J$3:$AW$1562,2,FALSE)</f>
        <v>#N/A</v>
      </c>
      <c r="K223" s="289" t="e">
        <f>VLOOKUP(I223,'사업장현황(25하)'!$A$2:$T$1836,13,FALSE)</f>
        <v>#N/A</v>
      </c>
      <c r="L223" s="316" t="e">
        <f>VLOOKUP(I223,'사업장현황(25하)'!$A$2:$T$1836,14,FALSE)</f>
        <v>#N/A</v>
      </c>
      <c r="M223" s="190" t="e">
        <f>VLOOKUP(I223,'사업장현황(25하)'!$A$2:$T$1836,2,FALSE)</f>
        <v>#N/A</v>
      </c>
      <c r="N223" s="190" t="e">
        <f>VLOOKUP(I223,'사업장현황(25하)'!$A$2:$T$1836,4,FALSE)</f>
        <v>#N/A</v>
      </c>
      <c r="O223" s="196" t="e">
        <f>VLOOKUP(I223,'사업장현황(25하)'!$A$2:$T$1836,6,FALSE)</f>
        <v>#N/A</v>
      </c>
      <c r="P223" s="196" t="e">
        <f>VLOOKUP(I223,'사업장현황(25하)'!$A$2:$T$1836,7,FALSE)</f>
        <v>#N/A</v>
      </c>
      <c r="Q223" s="196" t="e">
        <f>VLOOKUP(I223,'사업장현황(25하)'!$A$2:$T$1836,8,FALSE)</f>
        <v>#N/A</v>
      </c>
      <c r="R223" s="196" t="e">
        <f>VLOOKUP(I223,'사업장현황(25하)'!$A$2:$T$1836,9,FALSE)</f>
        <v>#N/A</v>
      </c>
      <c r="S223" s="196" t="e">
        <f>VLOOKUP(I223,'사업장현황(25하)'!$A$2:$T$1836,10,FALSE)</f>
        <v>#N/A</v>
      </c>
      <c r="T223" s="190" t="e">
        <f>VLOOKUP(I223,'사업장현황(25하)'!$A$2:$T$1836,12,FALSE)</f>
        <v>#N/A</v>
      </c>
      <c r="U223" s="219" t="e">
        <f>VLOOKUP(I223,'25하-대전160'!$J$3:$AW$1562,13,FALSE)</f>
        <v>#N/A</v>
      </c>
      <c r="V223" s="219" t="e">
        <f>VLOOKUP(I223,'25하-대전160'!$J$3:$AW$1562,14,FALSE)</f>
        <v>#N/A</v>
      </c>
      <c r="W223" s="219"/>
      <c r="X223" s="179" t="e">
        <f>VLOOKUP(I223,'사업장현황(25하)'!$A$2:$T$1836,11,FALSE)</f>
        <v>#N/A</v>
      </c>
      <c r="Y223" s="219"/>
      <c r="Z223" s="180"/>
      <c r="AA223" s="180"/>
      <c r="AB223" s="212"/>
      <c r="AC223" s="180">
        <f t="shared" si="8"/>
        <v>0</v>
      </c>
      <c r="AD223" s="219"/>
      <c r="AE223" s="180"/>
      <c r="AF223" s="219"/>
      <c r="AG223" s="180"/>
      <c r="AH223" s="299">
        <f t="shared" si="7"/>
        <v>0</v>
      </c>
      <c r="AI223" s="197"/>
      <c r="AJ223" s="185"/>
      <c r="CE223" s="187"/>
      <c r="CU223" s="188"/>
    </row>
    <row r="224" spans="1:99" s="186" customFormat="1" ht="24.95" customHeight="1">
      <c r="A224" s="196"/>
      <c r="B224" s="196"/>
      <c r="C224" s="196"/>
      <c r="D224" s="219"/>
      <c r="E224" s="219" t="str">
        <f>HLOOKUP(WEEKDAY(D224,2),data!$A$1:$G$2,2)</f>
        <v>(토)</v>
      </c>
      <c r="F224" s="196"/>
      <c r="G224" s="196"/>
      <c r="H224" s="196"/>
      <c r="I224" s="249"/>
      <c r="J224" s="196" t="e">
        <f>VLOOKUP(I224,'25하-대전160'!$J$3:$AW$1562,2,FALSE)</f>
        <v>#N/A</v>
      </c>
      <c r="K224" s="289" t="e">
        <f>VLOOKUP(I224,'사업장현황(25하)'!$A$2:$T$1836,13,FALSE)</f>
        <v>#N/A</v>
      </c>
      <c r="L224" s="316" t="e">
        <f>VLOOKUP(I224,'사업장현황(25하)'!$A$2:$T$1836,14,FALSE)</f>
        <v>#N/A</v>
      </c>
      <c r="M224" s="190" t="e">
        <f>VLOOKUP(I224,'사업장현황(25하)'!$A$2:$T$1836,2,FALSE)</f>
        <v>#N/A</v>
      </c>
      <c r="N224" s="190" t="e">
        <f>VLOOKUP(I224,'사업장현황(25하)'!$A$2:$T$1836,4,FALSE)</f>
        <v>#N/A</v>
      </c>
      <c r="O224" s="196" t="e">
        <f>VLOOKUP(I224,'사업장현황(25하)'!$A$2:$T$1836,6,FALSE)</f>
        <v>#N/A</v>
      </c>
      <c r="P224" s="196" t="e">
        <f>VLOOKUP(I224,'사업장현황(25하)'!$A$2:$T$1836,7,FALSE)</f>
        <v>#N/A</v>
      </c>
      <c r="Q224" s="196" t="e">
        <f>VLOOKUP(I224,'사업장현황(25하)'!$A$2:$T$1836,8,FALSE)</f>
        <v>#N/A</v>
      </c>
      <c r="R224" s="196" t="e">
        <f>VLOOKUP(I224,'사업장현황(25하)'!$A$2:$T$1836,9,FALSE)</f>
        <v>#N/A</v>
      </c>
      <c r="S224" s="196" t="e">
        <f>VLOOKUP(I224,'사업장현황(25하)'!$A$2:$T$1836,10,FALSE)</f>
        <v>#N/A</v>
      </c>
      <c r="T224" s="190" t="e">
        <f>VLOOKUP(I224,'사업장현황(25하)'!$A$2:$T$1836,12,FALSE)</f>
        <v>#N/A</v>
      </c>
      <c r="U224" s="219" t="e">
        <f>VLOOKUP(I224,'25하-대전160'!$J$3:$AW$1562,13,FALSE)</f>
        <v>#N/A</v>
      </c>
      <c r="V224" s="219" t="e">
        <f>VLOOKUP(I224,'25하-대전160'!$J$3:$AW$1562,14,FALSE)</f>
        <v>#N/A</v>
      </c>
      <c r="W224" s="219"/>
      <c r="X224" s="179" t="e">
        <f>VLOOKUP(I224,'사업장현황(25하)'!$A$2:$T$1836,11,FALSE)</f>
        <v>#N/A</v>
      </c>
      <c r="Y224" s="219"/>
      <c r="Z224" s="180"/>
      <c r="AA224" s="180"/>
      <c r="AB224" s="212"/>
      <c r="AC224" s="180">
        <f t="shared" si="8"/>
        <v>0</v>
      </c>
      <c r="AD224" s="219"/>
      <c r="AE224" s="180"/>
      <c r="AF224" s="219"/>
      <c r="AG224" s="180"/>
      <c r="AH224" s="299">
        <f t="shared" si="7"/>
        <v>0</v>
      </c>
      <c r="AI224" s="197"/>
      <c r="AJ224" s="185"/>
      <c r="CE224" s="187"/>
      <c r="CU224" s="188"/>
    </row>
    <row r="225" spans="1:99" s="186" customFormat="1" ht="24.95" customHeight="1">
      <c r="A225" s="196"/>
      <c r="B225" s="196"/>
      <c r="C225" s="196"/>
      <c r="D225" s="219"/>
      <c r="E225" s="219" t="str">
        <f>HLOOKUP(WEEKDAY(D225,2),data!$A$1:$G$2,2)</f>
        <v>(토)</v>
      </c>
      <c r="F225" s="196"/>
      <c r="G225" s="196"/>
      <c r="H225" s="196"/>
      <c r="I225" s="249"/>
      <c r="J225" s="196" t="e">
        <f>VLOOKUP(I225,'25하-대전160'!$J$3:$AW$1562,2,FALSE)</f>
        <v>#N/A</v>
      </c>
      <c r="K225" s="289" t="e">
        <f>VLOOKUP(I225,'사업장현황(25하)'!$A$2:$T$1836,13,FALSE)</f>
        <v>#N/A</v>
      </c>
      <c r="L225" s="316" t="e">
        <f>VLOOKUP(I225,'사업장현황(25하)'!$A$2:$T$1836,14,FALSE)</f>
        <v>#N/A</v>
      </c>
      <c r="M225" s="190" t="e">
        <f>VLOOKUP(I225,'사업장현황(25하)'!$A$2:$T$1836,2,FALSE)</f>
        <v>#N/A</v>
      </c>
      <c r="N225" s="190" t="e">
        <f>VLOOKUP(I225,'사업장현황(25하)'!$A$2:$T$1836,4,FALSE)</f>
        <v>#N/A</v>
      </c>
      <c r="O225" s="196" t="e">
        <f>VLOOKUP(I225,'사업장현황(25하)'!$A$2:$T$1836,6,FALSE)</f>
        <v>#N/A</v>
      </c>
      <c r="P225" s="196" t="e">
        <f>VLOOKUP(I225,'사업장현황(25하)'!$A$2:$T$1836,7,FALSE)</f>
        <v>#N/A</v>
      </c>
      <c r="Q225" s="196" t="e">
        <f>VLOOKUP(I225,'사업장현황(25하)'!$A$2:$T$1836,8,FALSE)</f>
        <v>#N/A</v>
      </c>
      <c r="R225" s="196" t="e">
        <f>VLOOKUP(I225,'사업장현황(25하)'!$A$2:$T$1836,9,FALSE)</f>
        <v>#N/A</v>
      </c>
      <c r="S225" s="196" t="e">
        <f>VLOOKUP(I225,'사업장현황(25하)'!$A$2:$T$1836,10,FALSE)</f>
        <v>#N/A</v>
      </c>
      <c r="T225" s="190" t="e">
        <f>VLOOKUP(I225,'사업장현황(25하)'!$A$2:$T$1836,12,FALSE)</f>
        <v>#N/A</v>
      </c>
      <c r="U225" s="219" t="e">
        <f>VLOOKUP(I225,'25하-대전160'!$J$3:$AW$1562,13,FALSE)</f>
        <v>#N/A</v>
      </c>
      <c r="V225" s="219" t="e">
        <f>VLOOKUP(I225,'25하-대전160'!$J$3:$AW$1562,14,FALSE)</f>
        <v>#N/A</v>
      </c>
      <c r="W225" s="219"/>
      <c r="X225" s="179" t="e">
        <f>VLOOKUP(I225,'사업장현황(25하)'!$A$2:$T$1836,11,FALSE)</f>
        <v>#N/A</v>
      </c>
      <c r="Y225" s="219"/>
      <c r="Z225" s="180"/>
      <c r="AA225" s="180"/>
      <c r="AB225" s="212"/>
      <c r="AC225" s="180">
        <f t="shared" si="8"/>
        <v>0</v>
      </c>
      <c r="AD225" s="219"/>
      <c r="AE225" s="180"/>
      <c r="AF225" s="219"/>
      <c r="AG225" s="180"/>
      <c r="AH225" s="299">
        <f t="shared" si="7"/>
        <v>0</v>
      </c>
      <c r="AI225" s="197"/>
      <c r="AJ225" s="185"/>
      <c r="CE225" s="187"/>
      <c r="CU225" s="188"/>
    </row>
    <row r="226" spans="1:99" s="186" customFormat="1" ht="24.95" customHeight="1">
      <c r="A226" s="196"/>
      <c r="B226" s="196"/>
      <c r="C226" s="196"/>
      <c r="D226" s="219"/>
      <c r="E226" s="219" t="str">
        <f>HLOOKUP(WEEKDAY(D226,2),data!$A$1:$G$2,2)</f>
        <v>(토)</v>
      </c>
      <c r="F226" s="196"/>
      <c r="G226" s="196"/>
      <c r="H226" s="196"/>
      <c r="I226" s="249"/>
      <c r="J226" s="196" t="e">
        <f>VLOOKUP(I226,'25하-대전160'!$J$3:$AW$1562,2,FALSE)</f>
        <v>#N/A</v>
      </c>
      <c r="K226" s="289" t="e">
        <f>VLOOKUP(I226,'사업장현황(25하)'!$A$2:$T$1836,13,FALSE)</f>
        <v>#N/A</v>
      </c>
      <c r="L226" s="316" t="e">
        <f>VLOOKUP(I226,'사업장현황(25하)'!$A$2:$T$1836,14,FALSE)</f>
        <v>#N/A</v>
      </c>
      <c r="M226" s="190" t="e">
        <f>VLOOKUP(I226,'사업장현황(25하)'!$A$2:$T$1836,2,FALSE)</f>
        <v>#N/A</v>
      </c>
      <c r="N226" s="190" t="e">
        <f>VLOOKUP(I226,'사업장현황(25하)'!$A$2:$T$1836,4,FALSE)</f>
        <v>#N/A</v>
      </c>
      <c r="O226" s="196" t="e">
        <f>VLOOKUP(I226,'사업장현황(25하)'!$A$2:$T$1836,6,FALSE)</f>
        <v>#N/A</v>
      </c>
      <c r="P226" s="196" t="e">
        <f>VLOOKUP(I226,'사업장현황(25하)'!$A$2:$T$1836,7,FALSE)</f>
        <v>#N/A</v>
      </c>
      <c r="Q226" s="196" t="e">
        <f>VLOOKUP(I226,'사업장현황(25하)'!$A$2:$T$1836,8,FALSE)</f>
        <v>#N/A</v>
      </c>
      <c r="R226" s="196" t="e">
        <f>VLOOKUP(I226,'사업장현황(25하)'!$A$2:$T$1836,9,FALSE)</f>
        <v>#N/A</v>
      </c>
      <c r="S226" s="196" t="e">
        <f>VLOOKUP(I226,'사업장현황(25하)'!$A$2:$T$1836,10,FALSE)</f>
        <v>#N/A</v>
      </c>
      <c r="T226" s="190" t="e">
        <f>VLOOKUP(I226,'사업장현황(25하)'!$A$2:$T$1836,12,FALSE)</f>
        <v>#N/A</v>
      </c>
      <c r="U226" s="219" t="e">
        <f>VLOOKUP(I226,'25하-대전160'!$J$3:$AW$1562,13,FALSE)</f>
        <v>#N/A</v>
      </c>
      <c r="V226" s="219" t="e">
        <f>VLOOKUP(I226,'25하-대전160'!$J$3:$AW$1562,14,FALSE)</f>
        <v>#N/A</v>
      </c>
      <c r="W226" s="219"/>
      <c r="X226" s="179" t="e">
        <f>VLOOKUP(I226,'사업장현황(25하)'!$A$2:$T$1836,11,FALSE)</f>
        <v>#N/A</v>
      </c>
      <c r="Y226" s="219"/>
      <c r="Z226" s="180"/>
      <c r="AA226" s="180"/>
      <c r="AB226" s="212"/>
      <c r="AC226" s="180">
        <f t="shared" si="8"/>
        <v>0</v>
      </c>
      <c r="AD226" s="219"/>
      <c r="AE226" s="180"/>
      <c r="AF226" s="219"/>
      <c r="AG226" s="180"/>
      <c r="AH226" s="299">
        <f t="shared" si="7"/>
        <v>0</v>
      </c>
      <c r="AI226" s="197"/>
      <c r="AJ226" s="185"/>
      <c r="CE226" s="187"/>
      <c r="CU226" s="188"/>
    </row>
    <row r="227" spans="1:99" s="186" customFormat="1" ht="24.95" customHeight="1">
      <c r="A227" s="196"/>
      <c r="B227" s="196"/>
      <c r="C227" s="196"/>
      <c r="D227" s="219"/>
      <c r="E227" s="219" t="str">
        <f>HLOOKUP(WEEKDAY(D227,2),data!$A$1:$G$2,2)</f>
        <v>(토)</v>
      </c>
      <c r="F227" s="196"/>
      <c r="G227" s="196"/>
      <c r="H227" s="196"/>
      <c r="I227" s="249"/>
      <c r="J227" s="196" t="e">
        <f>VLOOKUP(I227,'25하-대전160'!$J$3:$AW$1562,2,FALSE)</f>
        <v>#N/A</v>
      </c>
      <c r="K227" s="289" t="e">
        <f>VLOOKUP(I227,'사업장현황(25하)'!$A$2:$T$1836,13,FALSE)</f>
        <v>#N/A</v>
      </c>
      <c r="L227" s="316" t="e">
        <f>VLOOKUP(I227,'사업장현황(25하)'!$A$2:$T$1836,14,FALSE)</f>
        <v>#N/A</v>
      </c>
      <c r="M227" s="190" t="e">
        <f>VLOOKUP(I227,'사업장현황(25하)'!$A$2:$T$1836,2,FALSE)</f>
        <v>#N/A</v>
      </c>
      <c r="N227" s="190" t="e">
        <f>VLOOKUP(I227,'사업장현황(25하)'!$A$2:$T$1836,4,FALSE)</f>
        <v>#N/A</v>
      </c>
      <c r="O227" s="196" t="e">
        <f>VLOOKUP(I227,'사업장현황(25하)'!$A$2:$T$1836,6,FALSE)</f>
        <v>#N/A</v>
      </c>
      <c r="P227" s="196" t="e">
        <f>VLOOKUP(I227,'사업장현황(25하)'!$A$2:$T$1836,7,FALSE)</f>
        <v>#N/A</v>
      </c>
      <c r="Q227" s="196" t="e">
        <f>VLOOKUP(I227,'사업장현황(25하)'!$A$2:$T$1836,8,FALSE)</f>
        <v>#N/A</v>
      </c>
      <c r="R227" s="196" t="e">
        <f>VLOOKUP(I227,'사업장현황(25하)'!$A$2:$T$1836,9,FALSE)</f>
        <v>#N/A</v>
      </c>
      <c r="S227" s="196" t="e">
        <f>VLOOKUP(I227,'사업장현황(25하)'!$A$2:$T$1836,10,FALSE)</f>
        <v>#N/A</v>
      </c>
      <c r="T227" s="190" t="e">
        <f>VLOOKUP(I227,'사업장현황(25하)'!$A$2:$T$1836,12,FALSE)</f>
        <v>#N/A</v>
      </c>
      <c r="U227" s="219" t="e">
        <f>VLOOKUP(I227,'25하-대전160'!$J$3:$AW$1562,13,FALSE)</f>
        <v>#N/A</v>
      </c>
      <c r="V227" s="219" t="e">
        <f>VLOOKUP(I227,'25하-대전160'!$J$3:$AW$1562,14,FALSE)</f>
        <v>#N/A</v>
      </c>
      <c r="W227" s="219"/>
      <c r="X227" s="179" t="e">
        <f>VLOOKUP(I227,'사업장현황(25하)'!$A$2:$T$1836,11,FALSE)</f>
        <v>#N/A</v>
      </c>
      <c r="Y227" s="219"/>
      <c r="Z227" s="180"/>
      <c r="AA227" s="180"/>
      <c r="AB227" s="212"/>
      <c r="AC227" s="180">
        <f t="shared" si="8"/>
        <v>0</v>
      </c>
      <c r="AD227" s="219"/>
      <c r="AE227" s="180"/>
      <c r="AF227" s="219"/>
      <c r="AG227" s="180"/>
      <c r="AH227" s="299">
        <f t="shared" si="7"/>
        <v>0</v>
      </c>
      <c r="AI227" s="197"/>
      <c r="AJ227" s="185"/>
      <c r="CE227" s="187"/>
      <c r="CU227" s="188"/>
    </row>
    <row r="228" spans="1:99" s="186" customFormat="1" ht="24.95" customHeight="1">
      <c r="A228" s="196"/>
      <c r="B228" s="196"/>
      <c r="C228" s="196"/>
      <c r="D228" s="219"/>
      <c r="E228" s="219" t="str">
        <f>HLOOKUP(WEEKDAY(D228,2),data!$A$1:$G$2,2)</f>
        <v>(토)</v>
      </c>
      <c r="F228" s="196"/>
      <c r="G228" s="196"/>
      <c r="H228" s="196"/>
      <c r="I228" s="249"/>
      <c r="J228" s="196" t="e">
        <f>VLOOKUP(I228,'25하-대전160'!$J$3:$AW$1562,2,FALSE)</f>
        <v>#N/A</v>
      </c>
      <c r="K228" s="289" t="e">
        <f>VLOOKUP(I228,'사업장현황(25하)'!$A$2:$T$1836,13,FALSE)</f>
        <v>#N/A</v>
      </c>
      <c r="L228" s="316" t="e">
        <f>VLOOKUP(I228,'사업장현황(25하)'!$A$2:$T$1836,14,FALSE)</f>
        <v>#N/A</v>
      </c>
      <c r="M228" s="190" t="e">
        <f>VLOOKUP(I228,'사업장현황(25하)'!$A$2:$T$1836,2,FALSE)</f>
        <v>#N/A</v>
      </c>
      <c r="N228" s="190" t="e">
        <f>VLOOKUP(I228,'사업장현황(25하)'!$A$2:$T$1836,4,FALSE)</f>
        <v>#N/A</v>
      </c>
      <c r="O228" s="196" t="e">
        <f>VLOOKUP(I228,'사업장현황(25하)'!$A$2:$T$1836,6,FALSE)</f>
        <v>#N/A</v>
      </c>
      <c r="P228" s="196" t="e">
        <f>VLOOKUP(I228,'사업장현황(25하)'!$A$2:$T$1836,7,FALSE)</f>
        <v>#N/A</v>
      </c>
      <c r="Q228" s="196" t="e">
        <f>VLOOKUP(I228,'사업장현황(25하)'!$A$2:$T$1836,8,FALSE)</f>
        <v>#N/A</v>
      </c>
      <c r="R228" s="196" t="e">
        <f>VLOOKUP(I228,'사업장현황(25하)'!$A$2:$T$1836,9,FALSE)</f>
        <v>#N/A</v>
      </c>
      <c r="S228" s="196" t="e">
        <f>VLOOKUP(I228,'사업장현황(25하)'!$A$2:$T$1836,10,FALSE)</f>
        <v>#N/A</v>
      </c>
      <c r="T228" s="190" t="e">
        <f>VLOOKUP(I228,'사업장현황(25하)'!$A$2:$T$1836,12,FALSE)</f>
        <v>#N/A</v>
      </c>
      <c r="U228" s="219" t="e">
        <f>VLOOKUP(I228,'25하-대전160'!$J$3:$AW$1562,13,FALSE)</f>
        <v>#N/A</v>
      </c>
      <c r="V228" s="219" t="e">
        <f>VLOOKUP(I228,'25하-대전160'!$J$3:$AW$1562,14,FALSE)</f>
        <v>#N/A</v>
      </c>
      <c r="W228" s="219"/>
      <c r="X228" s="179" t="e">
        <f>VLOOKUP(I228,'사업장현황(25하)'!$A$2:$T$1836,11,FALSE)</f>
        <v>#N/A</v>
      </c>
      <c r="Y228" s="219"/>
      <c r="Z228" s="180"/>
      <c r="AA228" s="180"/>
      <c r="AB228" s="212"/>
      <c r="AC228" s="180">
        <f t="shared" si="8"/>
        <v>0</v>
      </c>
      <c r="AD228" s="219"/>
      <c r="AE228" s="180"/>
      <c r="AF228" s="219"/>
      <c r="AG228" s="180"/>
      <c r="AH228" s="299">
        <f t="shared" si="7"/>
        <v>0</v>
      </c>
      <c r="AI228" s="197"/>
      <c r="AJ228" s="185"/>
      <c r="CE228" s="187"/>
      <c r="CU228" s="188"/>
    </row>
    <row r="229" spans="1:99" s="186" customFormat="1" ht="25.15" customHeight="1">
      <c r="A229" s="196"/>
      <c r="B229" s="196"/>
      <c r="C229" s="196"/>
      <c r="D229" s="219"/>
      <c r="E229" s="219" t="str">
        <f>HLOOKUP(WEEKDAY(D229,2),data!$A$1:$G$2,2)</f>
        <v>(토)</v>
      </c>
      <c r="F229" s="196"/>
      <c r="G229" s="196"/>
      <c r="H229" s="196"/>
      <c r="I229" s="249"/>
      <c r="J229" s="196" t="e">
        <f>VLOOKUP(I229,'25하-대전160'!$J$3:$AW$1562,2,FALSE)</f>
        <v>#N/A</v>
      </c>
      <c r="K229" s="289" t="e">
        <f>VLOOKUP(I229,'사업장현황(25하)'!$A$2:$T$1836,13,FALSE)</f>
        <v>#N/A</v>
      </c>
      <c r="L229" s="316" t="e">
        <f>VLOOKUP(I229,'사업장현황(25하)'!$A$2:$T$1836,14,FALSE)</f>
        <v>#N/A</v>
      </c>
      <c r="M229" s="190" t="e">
        <f>VLOOKUP(I229,'사업장현황(25하)'!$A$2:$T$1836,2,FALSE)</f>
        <v>#N/A</v>
      </c>
      <c r="N229" s="190" t="e">
        <f>VLOOKUP(I229,'사업장현황(25하)'!$A$2:$T$1836,4,FALSE)</f>
        <v>#N/A</v>
      </c>
      <c r="O229" s="196" t="e">
        <f>VLOOKUP(I229,'사업장현황(25하)'!$A$2:$T$1836,6,FALSE)</f>
        <v>#N/A</v>
      </c>
      <c r="P229" s="196" t="e">
        <f>VLOOKUP(I229,'사업장현황(25하)'!$A$2:$T$1836,7,FALSE)</f>
        <v>#N/A</v>
      </c>
      <c r="Q229" s="196" t="e">
        <f>VLOOKUP(I229,'사업장현황(25하)'!$A$2:$T$1836,8,FALSE)</f>
        <v>#N/A</v>
      </c>
      <c r="R229" s="196" t="e">
        <f>VLOOKUP(I229,'사업장현황(25하)'!$A$2:$T$1836,9,FALSE)</f>
        <v>#N/A</v>
      </c>
      <c r="S229" s="196" t="e">
        <f>VLOOKUP(I229,'사업장현황(25하)'!$A$2:$T$1836,10,FALSE)</f>
        <v>#N/A</v>
      </c>
      <c r="T229" s="190" t="e">
        <f>VLOOKUP(I229,'사업장현황(25하)'!$A$2:$T$1836,12,FALSE)</f>
        <v>#N/A</v>
      </c>
      <c r="U229" s="219" t="e">
        <f>VLOOKUP(I229,'25하-대전160'!$J$3:$AW$1562,13,FALSE)</f>
        <v>#N/A</v>
      </c>
      <c r="V229" s="219" t="e">
        <f>VLOOKUP(I229,'25하-대전160'!$J$3:$AW$1562,14,FALSE)</f>
        <v>#N/A</v>
      </c>
      <c r="W229" s="219"/>
      <c r="X229" s="179" t="e">
        <f>VLOOKUP(I229,'사업장현황(25하)'!$A$2:$T$1836,11,FALSE)</f>
        <v>#N/A</v>
      </c>
      <c r="Y229" s="219"/>
      <c r="Z229" s="180"/>
      <c r="AA229" s="180"/>
      <c r="AB229" s="212"/>
      <c r="AC229" s="180">
        <f t="shared" si="8"/>
        <v>0</v>
      </c>
      <c r="AD229" s="219"/>
      <c r="AE229" s="180"/>
      <c r="AF229" s="219"/>
      <c r="AG229" s="180"/>
      <c r="AH229" s="299">
        <f t="shared" si="7"/>
        <v>0</v>
      </c>
      <c r="AI229" s="197"/>
      <c r="AJ229" s="185"/>
      <c r="CE229" s="187"/>
      <c r="CU229" s="188"/>
    </row>
    <row r="230" spans="1:99" s="186" customFormat="1" ht="25.15" customHeight="1">
      <c r="A230" s="196"/>
      <c r="B230" s="196"/>
      <c r="C230" s="196"/>
      <c r="D230" s="219"/>
      <c r="E230" s="219" t="str">
        <f>HLOOKUP(WEEKDAY(D230,2),data!$A$1:$G$2,2)</f>
        <v>(토)</v>
      </c>
      <c r="F230" s="196"/>
      <c r="G230" s="196"/>
      <c r="H230" s="196"/>
      <c r="I230" s="249"/>
      <c r="J230" s="196" t="e">
        <f>VLOOKUP(I230,'25하-대전160'!$J$3:$AW$1562,2,FALSE)</f>
        <v>#N/A</v>
      </c>
      <c r="K230" s="289" t="e">
        <f>VLOOKUP(I230,'사업장현황(25하)'!$A$2:$T$1836,13,FALSE)</f>
        <v>#N/A</v>
      </c>
      <c r="L230" s="316" t="e">
        <f>VLOOKUP(I230,'사업장현황(25하)'!$A$2:$T$1836,14,FALSE)</f>
        <v>#N/A</v>
      </c>
      <c r="M230" s="190" t="e">
        <f>VLOOKUP(I230,'사업장현황(25하)'!$A$2:$T$1836,2,FALSE)</f>
        <v>#N/A</v>
      </c>
      <c r="N230" s="190" t="e">
        <f>VLOOKUP(I230,'사업장현황(25하)'!$A$2:$T$1836,4,FALSE)</f>
        <v>#N/A</v>
      </c>
      <c r="O230" s="196" t="e">
        <f>VLOOKUP(I230,'사업장현황(25하)'!$A$2:$T$1836,6,FALSE)</f>
        <v>#N/A</v>
      </c>
      <c r="P230" s="196" t="e">
        <f>VLOOKUP(I230,'사업장현황(25하)'!$A$2:$T$1836,7,FALSE)</f>
        <v>#N/A</v>
      </c>
      <c r="Q230" s="196" t="e">
        <f>VLOOKUP(I230,'사업장현황(25하)'!$A$2:$T$1836,8,FALSE)</f>
        <v>#N/A</v>
      </c>
      <c r="R230" s="196" t="e">
        <f>VLOOKUP(I230,'사업장현황(25하)'!$A$2:$T$1836,9,FALSE)</f>
        <v>#N/A</v>
      </c>
      <c r="S230" s="196" t="e">
        <f>VLOOKUP(I230,'사업장현황(25하)'!$A$2:$T$1836,10,FALSE)</f>
        <v>#N/A</v>
      </c>
      <c r="T230" s="190" t="e">
        <f>VLOOKUP(I230,'사업장현황(25하)'!$A$2:$T$1836,12,FALSE)</f>
        <v>#N/A</v>
      </c>
      <c r="U230" s="219" t="e">
        <f>VLOOKUP(I230,'25하-대전160'!$J$3:$AW$1562,13,FALSE)</f>
        <v>#N/A</v>
      </c>
      <c r="V230" s="219" t="e">
        <f>VLOOKUP(I230,'25하-대전160'!$J$3:$AW$1562,14,FALSE)</f>
        <v>#N/A</v>
      </c>
      <c r="W230" s="219"/>
      <c r="X230" s="179" t="e">
        <f>VLOOKUP(I230,'사업장현황(25하)'!$A$2:$T$1836,11,FALSE)</f>
        <v>#N/A</v>
      </c>
      <c r="Y230" s="318"/>
      <c r="Z230" s="180"/>
      <c r="AA230" s="180"/>
      <c r="AB230" s="212"/>
      <c r="AC230" s="180">
        <f t="shared" si="8"/>
        <v>0</v>
      </c>
      <c r="AD230" s="219"/>
      <c r="AE230" s="180"/>
      <c r="AF230" s="219"/>
      <c r="AG230" s="180"/>
      <c r="AH230" s="299">
        <f t="shared" si="7"/>
        <v>0</v>
      </c>
      <c r="AI230" s="197"/>
      <c r="AJ230" s="185"/>
      <c r="CE230" s="187"/>
      <c r="CU230" s="188"/>
    </row>
    <row r="231" spans="1:99" s="186" customFormat="1" ht="25.15" customHeight="1">
      <c r="A231" s="196"/>
      <c r="B231" s="196"/>
      <c r="C231" s="196"/>
      <c r="D231" s="219"/>
      <c r="E231" s="219" t="str">
        <f>HLOOKUP(WEEKDAY(D231,2),data!$A$1:$G$2,2)</f>
        <v>(토)</v>
      </c>
      <c r="F231" s="196"/>
      <c r="G231" s="196"/>
      <c r="H231" s="196"/>
      <c r="I231" s="249"/>
      <c r="J231" s="196" t="e">
        <f>VLOOKUP(I231,'25하-대전160'!$J$3:$AW$1562,2,FALSE)</f>
        <v>#N/A</v>
      </c>
      <c r="K231" s="289" t="e">
        <f>VLOOKUP(I231,'사업장현황(25하)'!$A$2:$T$1836,13,FALSE)</f>
        <v>#N/A</v>
      </c>
      <c r="L231" s="316" t="e">
        <f>VLOOKUP(I231,'사업장현황(25하)'!$A$2:$T$1836,14,FALSE)</f>
        <v>#N/A</v>
      </c>
      <c r="M231" s="190" t="e">
        <f>VLOOKUP(I231,'사업장현황(25하)'!$A$2:$T$1836,2,FALSE)</f>
        <v>#N/A</v>
      </c>
      <c r="N231" s="190" t="e">
        <f>VLOOKUP(I231,'사업장현황(25하)'!$A$2:$T$1836,4,FALSE)</f>
        <v>#N/A</v>
      </c>
      <c r="O231" s="196" t="e">
        <f>VLOOKUP(I231,'사업장현황(25하)'!$A$2:$T$1836,6,FALSE)</f>
        <v>#N/A</v>
      </c>
      <c r="P231" s="196" t="e">
        <f>VLOOKUP(I231,'사업장현황(25하)'!$A$2:$T$1836,7,FALSE)</f>
        <v>#N/A</v>
      </c>
      <c r="Q231" s="196" t="e">
        <f>VLOOKUP(I231,'사업장현황(25하)'!$A$2:$T$1836,8,FALSE)</f>
        <v>#N/A</v>
      </c>
      <c r="R231" s="196" t="e">
        <f>VLOOKUP(I231,'사업장현황(25하)'!$A$2:$T$1836,9,FALSE)</f>
        <v>#N/A</v>
      </c>
      <c r="S231" s="196" t="e">
        <f>VLOOKUP(I231,'사업장현황(25하)'!$A$2:$T$1836,10,FALSE)</f>
        <v>#N/A</v>
      </c>
      <c r="T231" s="190" t="e">
        <f>VLOOKUP(I231,'사업장현황(25하)'!$A$2:$T$1836,12,FALSE)</f>
        <v>#N/A</v>
      </c>
      <c r="U231" s="219" t="e">
        <f>VLOOKUP(I231,'25하-대전160'!$J$3:$AW$1562,13,FALSE)</f>
        <v>#N/A</v>
      </c>
      <c r="V231" s="219" t="e">
        <f>VLOOKUP(I231,'25하-대전160'!$J$3:$AW$1562,14,FALSE)</f>
        <v>#N/A</v>
      </c>
      <c r="W231" s="219"/>
      <c r="X231" s="179" t="e">
        <f>VLOOKUP(I231,'사업장현황(25하)'!$A$2:$T$1836,11,FALSE)</f>
        <v>#N/A</v>
      </c>
      <c r="Y231" s="318"/>
      <c r="Z231" s="180"/>
      <c r="AA231" s="180"/>
      <c r="AB231" s="212"/>
      <c r="AC231" s="180">
        <f t="shared" si="8"/>
        <v>0</v>
      </c>
      <c r="AD231" s="219"/>
      <c r="AE231" s="180"/>
      <c r="AF231" s="219"/>
      <c r="AG231" s="180"/>
      <c r="AH231" s="299">
        <f t="shared" si="7"/>
        <v>0</v>
      </c>
      <c r="AI231" s="197"/>
      <c r="AJ231" s="185"/>
      <c r="CE231" s="187"/>
      <c r="CU231" s="188"/>
    </row>
    <row r="232" spans="1:99" s="186" customFormat="1" ht="24.95" customHeight="1">
      <c r="A232" s="196"/>
      <c r="B232" s="196"/>
      <c r="C232" s="196"/>
      <c r="D232" s="219"/>
      <c r="E232" s="219" t="str">
        <f>HLOOKUP(WEEKDAY(D232,2),data!$A$1:$G$2,2)</f>
        <v>(토)</v>
      </c>
      <c r="F232" s="196"/>
      <c r="G232" s="196"/>
      <c r="H232" s="196"/>
      <c r="I232" s="249"/>
      <c r="J232" s="196" t="e">
        <f>VLOOKUP(I232,'25하-대전160'!$J$3:$AW$1562,2,FALSE)</f>
        <v>#N/A</v>
      </c>
      <c r="K232" s="289" t="e">
        <f>VLOOKUP(I232,'사업장현황(25하)'!$A$2:$T$1836,13,FALSE)</f>
        <v>#N/A</v>
      </c>
      <c r="L232" s="316" t="e">
        <f>VLOOKUP(I232,'사업장현황(25하)'!$A$2:$T$1836,14,FALSE)</f>
        <v>#N/A</v>
      </c>
      <c r="M232" s="190" t="e">
        <f>VLOOKUP(I232,'사업장현황(25하)'!$A$2:$T$1836,2,FALSE)</f>
        <v>#N/A</v>
      </c>
      <c r="N232" s="190" t="e">
        <f>VLOOKUP(I232,'사업장현황(25하)'!$A$2:$T$1836,4,FALSE)</f>
        <v>#N/A</v>
      </c>
      <c r="O232" s="196" t="e">
        <f>VLOOKUP(I232,'사업장현황(25하)'!$A$2:$T$1836,6,FALSE)</f>
        <v>#N/A</v>
      </c>
      <c r="P232" s="196" t="e">
        <f>VLOOKUP(I232,'사업장현황(25하)'!$A$2:$T$1836,7,FALSE)</f>
        <v>#N/A</v>
      </c>
      <c r="Q232" s="196" t="e">
        <f>VLOOKUP(I232,'사업장현황(25하)'!$A$2:$T$1836,8,FALSE)</f>
        <v>#N/A</v>
      </c>
      <c r="R232" s="196" t="e">
        <f>VLOOKUP(I232,'사업장현황(25하)'!$A$2:$T$1836,9,FALSE)</f>
        <v>#N/A</v>
      </c>
      <c r="S232" s="196" t="e">
        <f>VLOOKUP(I232,'사업장현황(25하)'!$A$2:$T$1836,10,FALSE)</f>
        <v>#N/A</v>
      </c>
      <c r="T232" s="190" t="e">
        <f>VLOOKUP(I232,'사업장현황(25하)'!$A$2:$T$1836,12,FALSE)</f>
        <v>#N/A</v>
      </c>
      <c r="U232" s="219" t="e">
        <f>VLOOKUP(I232,'25하-대전160'!$J$3:$AW$1562,13,FALSE)</f>
        <v>#N/A</v>
      </c>
      <c r="V232" s="219" t="e">
        <f>VLOOKUP(I232,'25하-대전160'!$J$3:$AW$1562,14,FALSE)</f>
        <v>#N/A</v>
      </c>
      <c r="W232" s="219"/>
      <c r="X232" s="179" t="e">
        <f>VLOOKUP(I232,'사업장현황(25하)'!$A$2:$T$1836,11,FALSE)</f>
        <v>#N/A</v>
      </c>
      <c r="Y232" s="219"/>
      <c r="Z232" s="180"/>
      <c r="AA232" s="180"/>
      <c r="AB232" s="212"/>
      <c r="AC232" s="180">
        <f t="shared" si="8"/>
        <v>0</v>
      </c>
      <c r="AD232" s="219"/>
      <c r="AE232" s="180"/>
      <c r="AF232" s="219"/>
      <c r="AG232" s="180"/>
      <c r="AH232" s="299">
        <f t="shared" si="7"/>
        <v>0</v>
      </c>
      <c r="AI232" s="197"/>
      <c r="AJ232" s="185"/>
      <c r="CE232" s="187"/>
      <c r="CU232" s="188"/>
    </row>
    <row r="233" spans="1:99" s="186" customFormat="1" ht="24.95" customHeight="1">
      <c r="A233" s="196"/>
      <c r="B233" s="196"/>
      <c r="C233" s="196"/>
      <c r="D233" s="219"/>
      <c r="E233" s="219" t="str">
        <f>HLOOKUP(WEEKDAY(D233,2),data!$A$1:$G$2,2)</f>
        <v>(토)</v>
      </c>
      <c r="F233" s="196"/>
      <c r="G233" s="196"/>
      <c r="H233" s="196"/>
      <c r="I233" s="249"/>
      <c r="J233" s="196" t="e">
        <f>VLOOKUP(I233,'25하-대전160'!$J$3:$AW$1562,2,FALSE)</f>
        <v>#N/A</v>
      </c>
      <c r="K233" s="289" t="e">
        <f>VLOOKUP(I233,'사업장현황(25하)'!$A$2:$T$1836,13,FALSE)</f>
        <v>#N/A</v>
      </c>
      <c r="L233" s="316" t="e">
        <f>VLOOKUP(I233,'사업장현황(25하)'!$A$2:$T$1836,14,FALSE)</f>
        <v>#N/A</v>
      </c>
      <c r="M233" s="190" t="e">
        <f>VLOOKUP(I233,'사업장현황(25하)'!$A$2:$T$1836,2,FALSE)</f>
        <v>#N/A</v>
      </c>
      <c r="N233" s="190" t="e">
        <f>VLOOKUP(I233,'사업장현황(25하)'!$A$2:$T$1836,4,FALSE)</f>
        <v>#N/A</v>
      </c>
      <c r="O233" s="196" t="e">
        <f>VLOOKUP(I233,'사업장현황(25하)'!$A$2:$T$1836,6,FALSE)</f>
        <v>#N/A</v>
      </c>
      <c r="P233" s="196" t="e">
        <f>VLOOKUP(I233,'사업장현황(25하)'!$A$2:$T$1836,7,FALSE)</f>
        <v>#N/A</v>
      </c>
      <c r="Q233" s="196" t="e">
        <f>VLOOKUP(I233,'사업장현황(25하)'!$A$2:$T$1836,8,FALSE)</f>
        <v>#N/A</v>
      </c>
      <c r="R233" s="196" t="e">
        <f>VLOOKUP(I233,'사업장현황(25하)'!$A$2:$T$1836,9,FALSE)</f>
        <v>#N/A</v>
      </c>
      <c r="S233" s="196" t="e">
        <f>VLOOKUP(I233,'사업장현황(25하)'!$A$2:$T$1836,10,FALSE)</f>
        <v>#N/A</v>
      </c>
      <c r="T233" s="190" t="e">
        <f>VLOOKUP(I233,'사업장현황(25하)'!$A$2:$T$1836,12,FALSE)</f>
        <v>#N/A</v>
      </c>
      <c r="U233" s="219" t="e">
        <f>VLOOKUP(I233,'25하-대전160'!$J$3:$AW$1562,13,FALSE)</f>
        <v>#N/A</v>
      </c>
      <c r="V233" s="219" t="e">
        <f>VLOOKUP(I233,'25하-대전160'!$J$3:$AW$1562,14,FALSE)</f>
        <v>#N/A</v>
      </c>
      <c r="W233" s="219"/>
      <c r="X233" s="179" t="e">
        <f>VLOOKUP(I233,'사업장현황(25하)'!$A$2:$T$1836,11,FALSE)</f>
        <v>#N/A</v>
      </c>
      <c r="Y233" s="318"/>
      <c r="Z233" s="180"/>
      <c r="AA233" s="180"/>
      <c r="AB233" s="212"/>
      <c r="AC233" s="180">
        <f t="shared" si="8"/>
        <v>0</v>
      </c>
      <c r="AD233" s="219"/>
      <c r="AE233" s="180"/>
      <c r="AF233" s="219"/>
      <c r="AG233" s="180"/>
      <c r="AH233" s="299">
        <f t="shared" si="7"/>
        <v>0</v>
      </c>
      <c r="AI233" s="197"/>
      <c r="AJ233" s="185"/>
      <c r="CE233" s="187"/>
      <c r="CU233" s="188"/>
    </row>
    <row r="234" spans="1:99" s="186" customFormat="1" ht="25.15" customHeight="1">
      <c r="A234" s="196"/>
      <c r="B234" s="196"/>
      <c r="C234" s="196"/>
      <c r="D234" s="219"/>
      <c r="E234" s="219" t="str">
        <f>HLOOKUP(WEEKDAY(D234,2),data!$A$1:$G$2,2)</f>
        <v>(토)</v>
      </c>
      <c r="F234" s="196"/>
      <c r="G234" s="196"/>
      <c r="H234" s="196"/>
      <c r="I234" s="249"/>
      <c r="J234" s="196" t="e">
        <f>VLOOKUP(I234,'25하-대전160'!$J$3:$AW$1562,2,FALSE)</f>
        <v>#N/A</v>
      </c>
      <c r="K234" s="289" t="e">
        <f>VLOOKUP(I234,'사업장현황(25하)'!$A$2:$T$1836,13,FALSE)</f>
        <v>#N/A</v>
      </c>
      <c r="L234" s="316" t="e">
        <f>VLOOKUP(I234,'사업장현황(25하)'!$A$2:$T$1836,14,FALSE)</f>
        <v>#N/A</v>
      </c>
      <c r="M234" s="190" t="e">
        <f>VLOOKUP(I234,'사업장현황(25하)'!$A$2:$T$1836,2,FALSE)</f>
        <v>#N/A</v>
      </c>
      <c r="N234" s="190" t="e">
        <f>VLOOKUP(I234,'사업장현황(25하)'!$A$2:$T$1836,4,FALSE)</f>
        <v>#N/A</v>
      </c>
      <c r="O234" s="196" t="e">
        <f>VLOOKUP(I234,'사업장현황(25하)'!$A$2:$T$1836,6,FALSE)</f>
        <v>#N/A</v>
      </c>
      <c r="P234" s="196" t="e">
        <f>VLOOKUP(I234,'사업장현황(25하)'!$A$2:$T$1836,7,FALSE)</f>
        <v>#N/A</v>
      </c>
      <c r="Q234" s="196" t="e">
        <f>VLOOKUP(I234,'사업장현황(25하)'!$A$2:$T$1836,8,FALSE)</f>
        <v>#N/A</v>
      </c>
      <c r="R234" s="196" t="e">
        <f>VLOOKUP(I234,'사업장현황(25하)'!$A$2:$T$1836,9,FALSE)</f>
        <v>#N/A</v>
      </c>
      <c r="S234" s="196" t="e">
        <f>VLOOKUP(I234,'사업장현황(25하)'!$A$2:$T$1836,10,FALSE)</f>
        <v>#N/A</v>
      </c>
      <c r="T234" s="190" t="e">
        <f>VLOOKUP(I234,'사업장현황(25하)'!$A$2:$T$1836,12,FALSE)</f>
        <v>#N/A</v>
      </c>
      <c r="U234" s="219" t="e">
        <f>VLOOKUP(I234,'25하-대전160'!$J$3:$AW$1562,13,FALSE)</f>
        <v>#N/A</v>
      </c>
      <c r="V234" s="219" t="e">
        <f>VLOOKUP(I234,'25하-대전160'!$J$3:$AW$1562,14,FALSE)</f>
        <v>#N/A</v>
      </c>
      <c r="W234" s="219"/>
      <c r="X234" s="179" t="e">
        <f>VLOOKUP(I234,'사업장현황(25하)'!$A$2:$T$1836,11,FALSE)</f>
        <v>#N/A</v>
      </c>
      <c r="Y234" s="219"/>
      <c r="Z234" s="180"/>
      <c r="AA234" s="180"/>
      <c r="AB234" s="212"/>
      <c r="AC234" s="180">
        <f t="shared" si="8"/>
        <v>0</v>
      </c>
      <c r="AD234" s="219"/>
      <c r="AE234" s="180"/>
      <c r="AF234" s="219"/>
      <c r="AG234" s="180"/>
      <c r="AH234" s="299">
        <f t="shared" si="7"/>
        <v>0</v>
      </c>
      <c r="AI234" s="197"/>
      <c r="AJ234" s="185"/>
      <c r="CE234" s="187"/>
      <c r="CU234" s="188"/>
    </row>
    <row r="235" spans="1:99" s="186" customFormat="1" ht="25.15" customHeight="1">
      <c r="A235" s="196"/>
      <c r="B235" s="196"/>
      <c r="C235" s="196"/>
      <c r="D235" s="219"/>
      <c r="E235" s="219" t="str">
        <f>HLOOKUP(WEEKDAY(D235,2),data!$A$1:$G$2,2)</f>
        <v>(토)</v>
      </c>
      <c r="F235" s="196"/>
      <c r="G235" s="196"/>
      <c r="H235" s="196"/>
      <c r="I235" s="249"/>
      <c r="J235" s="196" t="e">
        <f>VLOOKUP(I235,'25하-대전160'!$J$3:$AW$1562,2,FALSE)</f>
        <v>#N/A</v>
      </c>
      <c r="K235" s="289" t="e">
        <f>VLOOKUP(I235,'사업장현황(25하)'!$A$2:$T$1836,13,FALSE)</f>
        <v>#N/A</v>
      </c>
      <c r="L235" s="316" t="e">
        <f>VLOOKUP(I235,'사업장현황(25하)'!$A$2:$T$1836,14,FALSE)</f>
        <v>#N/A</v>
      </c>
      <c r="M235" s="190" t="e">
        <f>VLOOKUP(I235,'사업장현황(25하)'!$A$2:$T$1836,2,FALSE)</f>
        <v>#N/A</v>
      </c>
      <c r="N235" s="190" t="e">
        <f>VLOOKUP(I235,'사업장현황(25하)'!$A$2:$T$1836,4,FALSE)</f>
        <v>#N/A</v>
      </c>
      <c r="O235" s="196" t="e">
        <f>VLOOKUP(I235,'사업장현황(25하)'!$A$2:$T$1836,6,FALSE)</f>
        <v>#N/A</v>
      </c>
      <c r="P235" s="196" t="e">
        <f>VLOOKUP(I235,'사업장현황(25하)'!$A$2:$T$1836,7,FALSE)</f>
        <v>#N/A</v>
      </c>
      <c r="Q235" s="196" t="e">
        <f>VLOOKUP(I235,'사업장현황(25하)'!$A$2:$T$1836,8,FALSE)</f>
        <v>#N/A</v>
      </c>
      <c r="R235" s="196" t="e">
        <f>VLOOKUP(I235,'사업장현황(25하)'!$A$2:$T$1836,9,FALSE)</f>
        <v>#N/A</v>
      </c>
      <c r="S235" s="196" t="e">
        <f>VLOOKUP(I235,'사업장현황(25하)'!$A$2:$T$1836,10,FALSE)</f>
        <v>#N/A</v>
      </c>
      <c r="T235" s="190" t="e">
        <f>VLOOKUP(I235,'사업장현황(25하)'!$A$2:$T$1836,12,FALSE)</f>
        <v>#N/A</v>
      </c>
      <c r="U235" s="219" t="e">
        <f>VLOOKUP(I235,'25하-대전160'!$J$3:$AW$1562,13,FALSE)</f>
        <v>#N/A</v>
      </c>
      <c r="V235" s="219" t="e">
        <f>VLOOKUP(I235,'25하-대전160'!$J$3:$AW$1562,14,FALSE)</f>
        <v>#N/A</v>
      </c>
      <c r="W235" s="219"/>
      <c r="X235" s="179" t="e">
        <f>VLOOKUP(I235,'사업장현황(25하)'!$A$2:$T$1836,11,FALSE)</f>
        <v>#N/A</v>
      </c>
      <c r="Y235" s="318"/>
      <c r="Z235" s="180"/>
      <c r="AA235" s="180"/>
      <c r="AB235" s="212"/>
      <c r="AC235" s="180">
        <f t="shared" si="8"/>
        <v>0</v>
      </c>
      <c r="AD235" s="219"/>
      <c r="AE235" s="180"/>
      <c r="AF235" s="219"/>
      <c r="AG235" s="180"/>
      <c r="AH235" s="299">
        <f t="shared" si="7"/>
        <v>0</v>
      </c>
      <c r="AI235" s="197"/>
      <c r="AJ235" s="185"/>
      <c r="CE235" s="187"/>
      <c r="CU235" s="188"/>
    </row>
    <row r="236" spans="1:99" s="186" customFormat="1" ht="24.95" customHeight="1">
      <c r="A236" s="196"/>
      <c r="B236" s="196"/>
      <c r="C236" s="196"/>
      <c r="D236" s="219"/>
      <c r="E236" s="219" t="str">
        <f>HLOOKUP(WEEKDAY(D236,2),data!$A$1:$G$2,2)</f>
        <v>(토)</v>
      </c>
      <c r="F236" s="196"/>
      <c r="G236" s="196"/>
      <c r="H236" s="196"/>
      <c r="I236" s="249"/>
      <c r="J236" s="196" t="e">
        <f>VLOOKUP(I236,'25하-대전160'!$J$3:$AW$1562,2,FALSE)</f>
        <v>#N/A</v>
      </c>
      <c r="K236" s="289" t="e">
        <f>VLOOKUP(I236,'사업장현황(25하)'!$A$2:$T$1836,13,FALSE)</f>
        <v>#N/A</v>
      </c>
      <c r="L236" s="316" t="e">
        <f>VLOOKUP(I236,'사업장현황(25하)'!$A$2:$T$1836,14,FALSE)</f>
        <v>#N/A</v>
      </c>
      <c r="M236" s="190" t="e">
        <f>VLOOKUP(I236,'사업장현황(25하)'!$A$2:$T$1836,2,FALSE)</f>
        <v>#N/A</v>
      </c>
      <c r="N236" s="190" t="e">
        <f>VLOOKUP(I236,'사업장현황(25하)'!$A$2:$T$1836,4,FALSE)</f>
        <v>#N/A</v>
      </c>
      <c r="O236" s="196" t="e">
        <f>VLOOKUP(I236,'사업장현황(25하)'!$A$2:$T$1836,6,FALSE)</f>
        <v>#N/A</v>
      </c>
      <c r="P236" s="196" t="e">
        <f>VLOOKUP(I236,'사업장현황(25하)'!$A$2:$T$1836,7,FALSE)</f>
        <v>#N/A</v>
      </c>
      <c r="Q236" s="196" t="e">
        <f>VLOOKUP(I236,'사업장현황(25하)'!$A$2:$T$1836,8,FALSE)</f>
        <v>#N/A</v>
      </c>
      <c r="R236" s="196" t="e">
        <f>VLOOKUP(I236,'사업장현황(25하)'!$A$2:$T$1836,9,FALSE)</f>
        <v>#N/A</v>
      </c>
      <c r="S236" s="196" t="e">
        <f>VLOOKUP(I236,'사업장현황(25하)'!$A$2:$T$1836,10,FALSE)</f>
        <v>#N/A</v>
      </c>
      <c r="T236" s="190" t="e">
        <f>VLOOKUP(I236,'사업장현황(25하)'!$A$2:$T$1836,12,FALSE)</f>
        <v>#N/A</v>
      </c>
      <c r="U236" s="219" t="e">
        <f>VLOOKUP(I236,'25하-대전160'!$J$3:$AW$1562,13,FALSE)</f>
        <v>#N/A</v>
      </c>
      <c r="V236" s="219" t="e">
        <f>VLOOKUP(I236,'25하-대전160'!$J$3:$AW$1562,14,FALSE)</f>
        <v>#N/A</v>
      </c>
      <c r="W236" s="219"/>
      <c r="X236" s="179" t="e">
        <f>VLOOKUP(I236,'사업장현황(25하)'!$A$2:$T$1836,11,FALSE)</f>
        <v>#N/A</v>
      </c>
      <c r="Y236" s="219"/>
      <c r="Z236" s="180"/>
      <c r="AA236" s="180"/>
      <c r="AB236" s="212"/>
      <c r="AC236" s="180">
        <f t="shared" si="8"/>
        <v>0</v>
      </c>
      <c r="AD236" s="219"/>
      <c r="AE236" s="180"/>
      <c r="AF236" s="219"/>
      <c r="AG236" s="180"/>
      <c r="AH236" s="299">
        <f t="shared" si="7"/>
        <v>0</v>
      </c>
      <c r="AI236" s="197"/>
      <c r="AJ236" s="185"/>
      <c r="CE236" s="187"/>
      <c r="CU236" s="188"/>
    </row>
    <row r="237" spans="1:99" s="186" customFormat="1" ht="24.95" customHeight="1">
      <c r="A237" s="196"/>
      <c r="B237" s="196"/>
      <c r="C237" s="196"/>
      <c r="D237" s="219"/>
      <c r="E237" s="219" t="str">
        <f>HLOOKUP(WEEKDAY(D237,2),data!$A$1:$G$2,2)</f>
        <v>(토)</v>
      </c>
      <c r="F237" s="196"/>
      <c r="G237" s="196"/>
      <c r="H237" s="196"/>
      <c r="I237" s="249"/>
      <c r="J237" s="196" t="e">
        <f>VLOOKUP(I237,'25하-대전160'!$J$3:$AW$1562,2,FALSE)</f>
        <v>#N/A</v>
      </c>
      <c r="K237" s="289" t="e">
        <f>VLOOKUP(I237,'사업장현황(25하)'!$A$2:$T$1836,13,FALSE)</f>
        <v>#N/A</v>
      </c>
      <c r="L237" s="316" t="e">
        <f>VLOOKUP(I237,'사업장현황(25하)'!$A$2:$T$1836,14,FALSE)</f>
        <v>#N/A</v>
      </c>
      <c r="M237" s="190" t="e">
        <f>VLOOKUP(I237,'사업장현황(25하)'!$A$2:$T$1836,2,FALSE)</f>
        <v>#N/A</v>
      </c>
      <c r="N237" s="190" t="e">
        <f>VLOOKUP(I237,'사업장현황(25하)'!$A$2:$T$1836,4,FALSE)</f>
        <v>#N/A</v>
      </c>
      <c r="O237" s="196" t="e">
        <f>VLOOKUP(I237,'사업장현황(25하)'!$A$2:$T$1836,6,FALSE)</f>
        <v>#N/A</v>
      </c>
      <c r="P237" s="196" t="e">
        <f>VLOOKUP(I237,'사업장현황(25하)'!$A$2:$T$1836,7,FALSE)</f>
        <v>#N/A</v>
      </c>
      <c r="Q237" s="196" t="e">
        <f>VLOOKUP(I237,'사업장현황(25하)'!$A$2:$T$1836,8,FALSE)</f>
        <v>#N/A</v>
      </c>
      <c r="R237" s="196" t="e">
        <f>VLOOKUP(I237,'사업장현황(25하)'!$A$2:$T$1836,9,FALSE)</f>
        <v>#N/A</v>
      </c>
      <c r="S237" s="196" t="e">
        <f>VLOOKUP(I237,'사업장현황(25하)'!$A$2:$T$1836,10,FALSE)</f>
        <v>#N/A</v>
      </c>
      <c r="T237" s="190" t="e">
        <f>VLOOKUP(I237,'사업장현황(25하)'!$A$2:$T$1836,12,FALSE)</f>
        <v>#N/A</v>
      </c>
      <c r="U237" s="219" t="e">
        <f>VLOOKUP(I237,'25하-대전160'!$J$3:$AW$1562,13,FALSE)</f>
        <v>#N/A</v>
      </c>
      <c r="V237" s="219" t="e">
        <f>VLOOKUP(I237,'25하-대전160'!$J$3:$AW$1562,14,FALSE)</f>
        <v>#N/A</v>
      </c>
      <c r="W237" s="219"/>
      <c r="X237" s="179" t="e">
        <f>VLOOKUP(I237,'사업장현황(25하)'!$A$2:$T$1836,11,FALSE)</f>
        <v>#N/A</v>
      </c>
      <c r="Y237" s="219"/>
      <c r="Z237" s="180"/>
      <c r="AA237" s="180"/>
      <c r="AB237" s="212"/>
      <c r="AC237" s="180">
        <f t="shared" si="8"/>
        <v>0</v>
      </c>
      <c r="AD237" s="219"/>
      <c r="AE237" s="180"/>
      <c r="AF237" s="219"/>
      <c r="AG237" s="180"/>
      <c r="AH237" s="299">
        <f t="shared" si="7"/>
        <v>0</v>
      </c>
      <c r="AI237" s="197"/>
      <c r="AJ237" s="185"/>
      <c r="CE237" s="187"/>
      <c r="CU237" s="188"/>
    </row>
    <row r="238" spans="1:99" s="186" customFormat="1" ht="24.95" customHeight="1">
      <c r="A238" s="196"/>
      <c r="B238" s="196"/>
      <c r="C238" s="196"/>
      <c r="D238" s="219"/>
      <c r="E238" s="219" t="str">
        <f>HLOOKUP(WEEKDAY(D238,2),data!$A$1:$G$2,2)</f>
        <v>(토)</v>
      </c>
      <c r="F238" s="196"/>
      <c r="G238" s="196"/>
      <c r="H238" s="196"/>
      <c r="I238" s="249"/>
      <c r="J238" s="196" t="e">
        <f>VLOOKUP(I238,'25하-대전160'!$J$3:$AW$1562,2,FALSE)</f>
        <v>#N/A</v>
      </c>
      <c r="K238" s="289" t="e">
        <f>VLOOKUP(I238,'사업장현황(25하)'!$A$2:$T$1836,13,FALSE)</f>
        <v>#N/A</v>
      </c>
      <c r="L238" s="316" t="e">
        <f>VLOOKUP(I238,'사업장현황(25하)'!$A$2:$T$1836,14,FALSE)</f>
        <v>#N/A</v>
      </c>
      <c r="M238" s="190" t="e">
        <f>VLOOKUP(I238,'사업장현황(25하)'!$A$2:$T$1836,2,FALSE)</f>
        <v>#N/A</v>
      </c>
      <c r="N238" s="190" t="e">
        <f>VLOOKUP(I238,'사업장현황(25하)'!$A$2:$T$1836,4,FALSE)</f>
        <v>#N/A</v>
      </c>
      <c r="O238" s="196" t="e">
        <f>VLOOKUP(I238,'사업장현황(25하)'!$A$2:$T$1836,6,FALSE)</f>
        <v>#N/A</v>
      </c>
      <c r="P238" s="196" t="e">
        <f>VLOOKUP(I238,'사업장현황(25하)'!$A$2:$T$1836,7,FALSE)</f>
        <v>#N/A</v>
      </c>
      <c r="Q238" s="196" t="e">
        <f>VLOOKUP(I238,'사업장현황(25하)'!$A$2:$T$1836,8,FALSE)</f>
        <v>#N/A</v>
      </c>
      <c r="R238" s="196" t="e">
        <f>VLOOKUP(I238,'사업장현황(25하)'!$A$2:$T$1836,9,FALSE)</f>
        <v>#N/A</v>
      </c>
      <c r="S238" s="196" t="e">
        <f>VLOOKUP(I238,'사업장현황(25하)'!$A$2:$T$1836,10,FALSE)</f>
        <v>#N/A</v>
      </c>
      <c r="T238" s="190" t="e">
        <f>VLOOKUP(I238,'사업장현황(25하)'!$A$2:$T$1836,12,FALSE)</f>
        <v>#N/A</v>
      </c>
      <c r="U238" s="219" t="e">
        <f>VLOOKUP(I238,'25하-대전160'!$J$3:$AW$1562,13,FALSE)</f>
        <v>#N/A</v>
      </c>
      <c r="V238" s="219" t="e">
        <f>VLOOKUP(I238,'25하-대전160'!$J$3:$AW$1562,14,FALSE)</f>
        <v>#N/A</v>
      </c>
      <c r="W238" s="219"/>
      <c r="X238" s="179" t="e">
        <f>VLOOKUP(I238,'사업장현황(25하)'!$A$2:$T$1836,11,FALSE)</f>
        <v>#N/A</v>
      </c>
      <c r="Y238" s="318"/>
      <c r="Z238" s="180"/>
      <c r="AA238" s="180"/>
      <c r="AB238" s="212"/>
      <c r="AC238" s="180">
        <f t="shared" si="8"/>
        <v>0</v>
      </c>
      <c r="AD238" s="219"/>
      <c r="AE238" s="180"/>
      <c r="AF238" s="219"/>
      <c r="AG238" s="180"/>
      <c r="AH238" s="299">
        <f t="shared" si="7"/>
        <v>0</v>
      </c>
      <c r="AI238" s="197"/>
      <c r="AJ238" s="185"/>
      <c r="CE238" s="187"/>
      <c r="CU238" s="188"/>
    </row>
    <row r="239" spans="1:99" s="186" customFormat="1" ht="24.95" customHeight="1">
      <c r="A239" s="196"/>
      <c r="B239" s="196"/>
      <c r="C239" s="196"/>
      <c r="D239" s="219"/>
      <c r="E239" s="219" t="str">
        <f>HLOOKUP(WEEKDAY(D239,2),data!$A$1:$G$2,2)</f>
        <v>(토)</v>
      </c>
      <c r="F239" s="196"/>
      <c r="G239" s="196"/>
      <c r="H239" s="196"/>
      <c r="I239" s="249"/>
      <c r="J239" s="196" t="e">
        <f>VLOOKUP(I239,'25하-대전160'!$J$3:$AW$1562,2,FALSE)</f>
        <v>#N/A</v>
      </c>
      <c r="K239" s="289" t="e">
        <f>VLOOKUP(I239,'사업장현황(25하)'!$A$2:$T$1836,13,FALSE)</f>
        <v>#N/A</v>
      </c>
      <c r="L239" s="316" t="e">
        <f>VLOOKUP(I239,'사업장현황(25하)'!$A$2:$T$1836,14,FALSE)</f>
        <v>#N/A</v>
      </c>
      <c r="M239" s="190" t="e">
        <f>VLOOKUP(I239,'사업장현황(25하)'!$A$2:$T$1836,2,FALSE)</f>
        <v>#N/A</v>
      </c>
      <c r="N239" s="190" t="e">
        <f>VLOOKUP(I239,'사업장현황(25하)'!$A$2:$T$1836,4,FALSE)</f>
        <v>#N/A</v>
      </c>
      <c r="O239" s="196" t="e">
        <f>VLOOKUP(I239,'사업장현황(25하)'!$A$2:$T$1836,6,FALSE)</f>
        <v>#N/A</v>
      </c>
      <c r="P239" s="196" t="e">
        <f>VLOOKUP(I239,'사업장현황(25하)'!$A$2:$T$1836,7,FALSE)</f>
        <v>#N/A</v>
      </c>
      <c r="Q239" s="196" t="e">
        <f>VLOOKUP(I239,'사업장현황(25하)'!$A$2:$T$1836,8,FALSE)</f>
        <v>#N/A</v>
      </c>
      <c r="R239" s="196" t="e">
        <f>VLOOKUP(I239,'사업장현황(25하)'!$A$2:$T$1836,9,FALSE)</f>
        <v>#N/A</v>
      </c>
      <c r="S239" s="196" t="e">
        <f>VLOOKUP(I239,'사업장현황(25하)'!$A$2:$T$1836,10,FALSE)</f>
        <v>#N/A</v>
      </c>
      <c r="T239" s="190" t="e">
        <f>VLOOKUP(I239,'사업장현황(25하)'!$A$2:$T$1836,12,FALSE)</f>
        <v>#N/A</v>
      </c>
      <c r="U239" s="219" t="e">
        <f>VLOOKUP(I239,'25하-대전160'!$J$3:$AW$1562,13,FALSE)</f>
        <v>#N/A</v>
      </c>
      <c r="V239" s="219" t="e">
        <f>VLOOKUP(I239,'25하-대전160'!$J$3:$AW$1562,14,FALSE)</f>
        <v>#N/A</v>
      </c>
      <c r="W239" s="219"/>
      <c r="X239" s="179" t="e">
        <f>VLOOKUP(I239,'사업장현황(25하)'!$A$2:$T$1836,11,FALSE)</f>
        <v>#N/A</v>
      </c>
      <c r="Y239" s="219"/>
      <c r="Z239" s="180"/>
      <c r="AA239" s="180"/>
      <c r="AB239" s="212"/>
      <c r="AC239" s="180">
        <f t="shared" si="8"/>
        <v>0</v>
      </c>
      <c r="AD239" s="219"/>
      <c r="AE239" s="180"/>
      <c r="AF239" s="219"/>
      <c r="AG239" s="180"/>
      <c r="AH239" s="299">
        <f t="shared" si="7"/>
        <v>0</v>
      </c>
      <c r="AI239" s="197"/>
      <c r="AJ239" s="185"/>
      <c r="CE239" s="187"/>
      <c r="CU239" s="188"/>
    </row>
    <row r="240" spans="1:99" s="158" customFormat="1" ht="24.95" customHeight="1">
      <c r="A240" s="196"/>
      <c r="B240" s="196"/>
      <c r="C240" s="196"/>
      <c r="D240" s="219"/>
      <c r="E240" s="219" t="str">
        <f>HLOOKUP(WEEKDAY(D240,2),data!$A$1:$G$2,2)</f>
        <v>(토)</v>
      </c>
      <c r="F240" s="196"/>
      <c r="G240" s="196"/>
      <c r="H240" s="196"/>
      <c r="I240" s="249"/>
      <c r="J240" s="196" t="e">
        <f>VLOOKUP(I240,'25하-대전160'!$J$3:$AW$1562,2,FALSE)</f>
        <v>#N/A</v>
      </c>
      <c r="K240" s="289" t="e">
        <f>VLOOKUP(I240,'사업장현황(25하)'!$A$2:$T$1836,13,FALSE)</f>
        <v>#N/A</v>
      </c>
      <c r="L240" s="316" t="e">
        <f>VLOOKUP(I240,'사업장현황(25하)'!$A$2:$T$1836,14,FALSE)</f>
        <v>#N/A</v>
      </c>
      <c r="M240" s="190" t="e">
        <f>VLOOKUP(I240,'사업장현황(25하)'!$A$2:$T$1836,2,FALSE)</f>
        <v>#N/A</v>
      </c>
      <c r="N240" s="190" t="e">
        <f>VLOOKUP(I240,'사업장현황(25하)'!$A$2:$T$1836,4,FALSE)</f>
        <v>#N/A</v>
      </c>
      <c r="O240" s="196" t="e">
        <f>VLOOKUP(I240,'사업장현황(25하)'!$A$2:$T$1836,6,FALSE)</f>
        <v>#N/A</v>
      </c>
      <c r="P240" s="196" t="e">
        <f>VLOOKUP(I240,'사업장현황(25하)'!$A$2:$T$1836,7,FALSE)</f>
        <v>#N/A</v>
      </c>
      <c r="Q240" s="196" t="e">
        <f>VLOOKUP(I240,'사업장현황(25하)'!$A$2:$T$1836,8,FALSE)</f>
        <v>#N/A</v>
      </c>
      <c r="R240" s="196" t="e">
        <f>VLOOKUP(I240,'사업장현황(25하)'!$A$2:$T$1836,9,FALSE)</f>
        <v>#N/A</v>
      </c>
      <c r="S240" s="196" t="e">
        <f>VLOOKUP(I240,'사업장현황(25하)'!$A$2:$T$1836,10,FALSE)</f>
        <v>#N/A</v>
      </c>
      <c r="T240" s="190" t="e">
        <f>VLOOKUP(I240,'사업장현황(25하)'!$A$2:$T$1836,12,FALSE)</f>
        <v>#N/A</v>
      </c>
      <c r="U240" s="219" t="e">
        <f>VLOOKUP(I240,'25하-대전160'!$J$3:$AW$1562,13,FALSE)</f>
        <v>#N/A</v>
      </c>
      <c r="V240" s="219" t="e">
        <f>VLOOKUP(I240,'25하-대전160'!$J$3:$AW$1562,14,FALSE)</f>
        <v>#N/A</v>
      </c>
      <c r="W240" s="219"/>
      <c r="X240" s="179" t="e">
        <f>VLOOKUP(I240,'사업장현황(25하)'!$A$2:$T$1836,11,FALSE)</f>
        <v>#N/A</v>
      </c>
      <c r="Y240" s="318"/>
      <c r="Z240" s="180"/>
      <c r="AA240" s="180"/>
      <c r="AB240" s="212"/>
      <c r="AC240" s="180">
        <f t="shared" si="8"/>
        <v>0</v>
      </c>
      <c r="AD240" s="219"/>
      <c r="AE240" s="180"/>
      <c r="AF240" s="219"/>
      <c r="AG240" s="180"/>
      <c r="AH240" s="299">
        <f t="shared" si="7"/>
        <v>0</v>
      </c>
      <c r="AI240" s="197"/>
      <c r="AJ240" s="157"/>
      <c r="CE240" s="159"/>
      <c r="CU240" s="160"/>
    </row>
    <row r="241" spans="1:99" s="158" customFormat="1" ht="24.95" customHeight="1">
      <c r="A241" s="196"/>
      <c r="B241" s="196"/>
      <c r="C241" s="196"/>
      <c r="D241" s="219"/>
      <c r="E241" s="219" t="str">
        <f>HLOOKUP(WEEKDAY(D241,2),data!$A$1:$G$2,2)</f>
        <v>(토)</v>
      </c>
      <c r="F241" s="196"/>
      <c r="G241" s="196"/>
      <c r="H241" s="196"/>
      <c r="I241" s="249"/>
      <c r="J241" s="196" t="e">
        <f>VLOOKUP(I241,'25하-대전160'!$J$3:$AW$1562,2,FALSE)</f>
        <v>#N/A</v>
      </c>
      <c r="K241" s="289" t="e">
        <f>VLOOKUP(I241,'사업장현황(25하)'!$A$2:$T$1836,13,FALSE)</f>
        <v>#N/A</v>
      </c>
      <c r="L241" s="316" t="e">
        <f>VLOOKUP(I241,'사업장현황(25하)'!$A$2:$T$1836,14,FALSE)</f>
        <v>#N/A</v>
      </c>
      <c r="M241" s="190" t="e">
        <f>VLOOKUP(I241,'사업장현황(25하)'!$A$2:$T$1836,2,FALSE)</f>
        <v>#N/A</v>
      </c>
      <c r="N241" s="190" t="e">
        <f>VLOOKUP(I241,'사업장현황(25하)'!$A$2:$T$1836,4,FALSE)</f>
        <v>#N/A</v>
      </c>
      <c r="O241" s="196" t="e">
        <f>VLOOKUP(I241,'사업장현황(25하)'!$A$2:$T$1836,6,FALSE)</f>
        <v>#N/A</v>
      </c>
      <c r="P241" s="196" t="e">
        <f>VLOOKUP(I241,'사업장현황(25하)'!$A$2:$T$1836,7,FALSE)</f>
        <v>#N/A</v>
      </c>
      <c r="Q241" s="196" t="e">
        <f>VLOOKUP(I241,'사업장현황(25하)'!$A$2:$T$1836,8,FALSE)</f>
        <v>#N/A</v>
      </c>
      <c r="R241" s="196" t="e">
        <f>VLOOKUP(I241,'사업장현황(25하)'!$A$2:$T$1836,9,FALSE)</f>
        <v>#N/A</v>
      </c>
      <c r="S241" s="196" t="e">
        <f>VLOOKUP(I241,'사업장현황(25하)'!$A$2:$T$1836,10,FALSE)</f>
        <v>#N/A</v>
      </c>
      <c r="T241" s="190" t="e">
        <f>VLOOKUP(I241,'사업장현황(25하)'!$A$2:$T$1836,12,FALSE)</f>
        <v>#N/A</v>
      </c>
      <c r="U241" s="219" t="e">
        <f>VLOOKUP(I241,'25하-대전160'!$J$3:$AW$1562,13,FALSE)</f>
        <v>#N/A</v>
      </c>
      <c r="V241" s="219" t="e">
        <f>VLOOKUP(I241,'25하-대전160'!$J$3:$AW$1562,14,FALSE)</f>
        <v>#N/A</v>
      </c>
      <c r="W241" s="219"/>
      <c r="X241" s="179" t="e">
        <f>VLOOKUP(I241,'사업장현황(25하)'!$A$2:$T$1836,11,FALSE)</f>
        <v>#N/A</v>
      </c>
      <c r="Y241" s="219"/>
      <c r="Z241" s="180"/>
      <c r="AA241" s="180"/>
      <c r="AB241" s="212"/>
      <c r="AC241" s="180">
        <f t="shared" si="8"/>
        <v>0</v>
      </c>
      <c r="AD241" s="219"/>
      <c r="AE241" s="180"/>
      <c r="AF241" s="219"/>
      <c r="AG241" s="180"/>
      <c r="AH241" s="299">
        <f t="shared" si="7"/>
        <v>0</v>
      </c>
      <c r="AI241" s="197"/>
      <c r="AJ241" s="157"/>
      <c r="CE241" s="159"/>
      <c r="CU241" s="160"/>
    </row>
    <row r="242" spans="1:99" s="186" customFormat="1" ht="24.95" customHeight="1">
      <c r="A242" s="196"/>
      <c r="B242" s="196"/>
      <c r="C242" s="196"/>
      <c r="D242" s="219"/>
      <c r="E242" s="219" t="str">
        <f>HLOOKUP(WEEKDAY(D242,2),data!$A$1:$G$2,2)</f>
        <v>(토)</v>
      </c>
      <c r="F242" s="196"/>
      <c r="G242" s="196"/>
      <c r="H242" s="196"/>
      <c r="I242" s="249"/>
      <c r="J242" s="196" t="e">
        <f>VLOOKUP(I242,'25하-대전160'!$J$3:$AW$1562,2,FALSE)</f>
        <v>#N/A</v>
      </c>
      <c r="K242" s="289" t="e">
        <f>VLOOKUP(I242,'사업장현황(25하)'!$A$2:$T$1836,13,FALSE)</f>
        <v>#N/A</v>
      </c>
      <c r="L242" s="316" t="e">
        <f>VLOOKUP(I242,'사업장현황(25하)'!$A$2:$T$1836,14,FALSE)</f>
        <v>#N/A</v>
      </c>
      <c r="M242" s="190" t="e">
        <f>VLOOKUP(I242,'사업장현황(25하)'!$A$2:$T$1836,2,FALSE)</f>
        <v>#N/A</v>
      </c>
      <c r="N242" s="190" t="e">
        <f>VLOOKUP(I242,'사업장현황(25하)'!$A$2:$T$1836,4,FALSE)</f>
        <v>#N/A</v>
      </c>
      <c r="O242" s="196" t="e">
        <f>VLOOKUP(I242,'사업장현황(25하)'!$A$2:$T$1836,6,FALSE)</f>
        <v>#N/A</v>
      </c>
      <c r="P242" s="196" t="e">
        <f>VLOOKUP(I242,'사업장현황(25하)'!$A$2:$T$1836,7,FALSE)</f>
        <v>#N/A</v>
      </c>
      <c r="Q242" s="196" t="e">
        <f>VLOOKUP(I242,'사업장현황(25하)'!$A$2:$T$1836,8,FALSE)</f>
        <v>#N/A</v>
      </c>
      <c r="R242" s="196" t="e">
        <f>VLOOKUP(I242,'사업장현황(25하)'!$A$2:$T$1836,9,FALSE)</f>
        <v>#N/A</v>
      </c>
      <c r="S242" s="196" t="e">
        <f>VLOOKUP(I242,'사업장현황(25하)'!$A$2:$T$1836,10,FALSE)</f>
        <v>#N/A</v>
      </c>
      <c r="T242" s="190" t="e">
        <f>VLOOKUP(I242,'사업장현황(25하)'!$A$2:$T$1836,12,FALSE)</f>
        <v>#N/A</v>
      </c>
      <c r="U242" s="219" t="e">
        <f>VLOOKUP(I242,'25하-대전160'!$J$3:$AW$1562,13,FALSE)</f>
        <v>#N/A</v>
      </c>
      <c r="V242" s="219" t="e">
        <f>VLOOKUP(I242,'25하-대전160'!$J$3:$AW$1562,14,FALSE)</f>
        <v>#N/A</v>
      </c>
      <c r="W242" s="219"/>
      <c r="X242" s="179" t="e">
        <f>VLOOKUP(I242,'사업장현황(25하)'!$A$2:$T$1836,11,FALSE)</f>
        <v>#N/A</v>
      </c>
      <c r="Y242" s="318"/>
      <c r="Z242" s="180"/>
      <c r="AA242" s="180"/>
      <c r="AB242" s="212"/>
      <c r="AC242" s="180">
        <f t="shared" si="8"/>
        <v>0</v>
      </c>
      <c r="AD242" s="219"/>
      <c r="AE242" s="180"/>
      <c r="AF242" s="219"/>
      <c r="AG242" s="180"/>
      <c r="AH242" s="299">
        <f t="shared" si="7"/>
        <v>0</v>
      </c>
      <c r="AI242" s="197"/>
      <c r="AJ242" s="185"/>
      <c r="CE242" s="187"/>
      <c r="CU242" s="188"/>
    </row>
    <row r="243" spans="1:99" s="186" customFormat="1" ht="24.95" customHeight="1">
      <c r="A243" s="196"/>
      <c r="B243" s="196"/>
      <c r="C243" s="196"/>
      <c r="D243" s="219"/>
      <c r="E243" s="219" t="str">
        <f>HLOOKUP(WEEKDAY(D243,2),data!$A$1:$G$2,2)</f>
        <v>(토)</v>
      </c>
      <c r="F243" s="196"/>
      <c r="G243" s="196"/>
      <c r="H243" s="196"/>
      <c r="I243" s="249"/>
      <c r="J243" s="196" t="e">
        <f>VLOOKUP(I243,'25하-대전160'!$J$3:$AW$1562,2,FALSE)</f>
        <v>#N/A</v>
      </c>
      <c r="K243" s="289" t="e">
        <f>VLOOKUP(I243,'사업장현황(25하)'!$A$2:$T$1836,13,FALSE)</f>
        <v>#N/A</v>
      </c>
      <c r="L243" s="316" t="e">
        <f>VLOOKUP(I243,'사업장현황(25하)'!$A$2:$T$1836,14,FALSE)</f>
        <v>#N/A</v>
      </c>
      <c r="M243" s="190" t="e">
        <f>VLOOKUP(I243,'사업장현황(25하)'!$A$2:$T$1836,2,FALSE)</f>
        <v>#N/A</v>
      </c>
      <c r="N243" s="190" t="e">
        <f>VLOOKUP(I243,'사업장현황(25하)'!$A$2:$T$1836,4,FALSE)</f>
        <v>#N/A</v>
      </c>
      <c r="O243" s="196" t="e">
        <f>VLOOKUP(I243,'사업장현황(25하)'!$A$2:$T$1836,6,FALSE)</f>
        <v>#N/A</v>
      </c>
      <c r="P243" s="196" t="e">
        <f>VLOOKUP(I243,'사업장현황(25하)'!$A$2:$T$1836,7,FALSE)</f>
        <v>#N/A</v>
      </c>
      <c r="Q243" s="196" t="e">
        <f>VLOOKUP(I243,'사업장현황(25하)'!$A$2:$T$1836,8,FALSE)</f>
        <v>#N/A</v>
      </c>
      <c r="R243" s="196" t="e">
        <f>VLOOKUP(I243,'사업장현황(25하)'!$A$2:$T$1836,9,FALSE)</f>
        <v>#N/A</v>
      </c>
      <c r="S243" s="196" t="e">
        <f>VLOOKUP(I243,'사업장현황(25하)'!$A$2:$T$1836,10,FALSE)</f>
        <v>#N/A</v>
      </c>
      <c r="T243" s="190" t="e">
        <f>VLOOKUP(I243,'사업장현황(25하)'!$A$2:$T$1836,12,FALSE)</f>
        <v>#N/A</v>
      </c>
      <c r="U243" s="219" t="e">
        <f>VLOOKUP(I243,'25하-대전160'!$J$3:$AW$1562,13,FALSE)</f>
        <v>#N/A</v>
      </c>
      <c r="V243" s="219" t="e">
        <f>VLOOKUP(I243,'25하-대전160'!$J$3:$AW$1562,14,FALSE)</f>
        <v>#N/A</v>
      </c>
      <c r="W243" s="219"/>
      <c r="X243" s="179" t="e">
        <f>VLOOKUP(I243,'사업장현황(25하)'!$A$2:$T$1836,11,FALSE)</f>
        <v>#N/A</v>
      </c>
      <c r="Y243" s="219"/>
      <c r="Z243" s="180"/>
      <c r="AA243" s="180"/>
      <c r="AB243" s="212"/>
      <c r="AC243" s="180">
        <f t="shared" si="8"/>
        <v>0</v>
      </c>
      <c r="AD243" s="219"/>
      <c r="AE243" s="180"/>
      <c r="AF243" s="219"/>
      <c r="AG243" s="180"/>
      <c r="AH243" s="299">
        <f t="shared" si="7"/>
        <v>0</v>
      </c>
      <c r="AI243" s="197"/>
      <c r="AJ243" s="185"/>
      <c r="CE243" s="187"/>
      <c r="CU243" s="188"/>
    </row>
    <row r="244" spans="1:99" s="158" customFormat="1" ht="24.95" customHeight="1">
      <c r="A244" s="196"/>
      <c r="B244" s="196"/>
      <c r="C244" s="196"/>
      <c r="D244" s="219"/>
      <c r="E244" s="219" t="str">
        <f>HLOOKUP(WEEKDAY(D244,2),data!$A$1:$G$2,2)</f>
        <v>(토)</v>
      </c>
      <c r="F244" s="196"/>
      <c r="G244" s="196"/>
      <c r="H244" s="196"/>
      <c r="I244" s="249"/>
      <c r="J244" s="196" t="e">
        <f>VLOOKUP(I244,'25하-대전160'!$J$3:$AW$1562,2,FALSE)</f>
        <v>#N/A</v>
      </c>
      <c r="K244" s="289" t="e">
        <f>VLOOKUP(I244,'사업장현황(25하)'!$A$2:$T$1836,13,FALSE)</f>
        <v>#N/A</v>
      </c>
      <c r="L244" s="316" t="e">
        <f>VLOOKUP(I244,'사업장현황(25하)'!$A$2:$T$1836,14,FALSE)</f>
        <v>#N/A</v>
      </c>
      <c r="M244" s="190" t="e">
        <f>VLOOKUP(I244,'사업장현황(25하)'!$A$2:$T$1836,2,FALSE)</f>
        <v>#N/A</v>
      </c>
      <c r="N244" s="190" t="e">
        <f>VLOOKUP(I244,'사업장현황(25하)'!$A$2:$T$1836,4,FALSE)</f>
        <v>#N/A</v>
      </c>
      <c r="O244" s="196" t="e">
        <f>VLOOKUP(I244,'사업장현황(25하)'!$A$2:$T$1836,6,FALSE)</f>
        <v>#N/A</v>
      </c>
      <c r="P244" s="196" t="e">
        <f>VLOOKUP(I244,'사업장현황(25하)'!$A$2:$T$1836,7,FALSE)</f>
        <v>#N/A</v>
      </c>
      <c r="Q244" s="196" t="e">
        <f>VLOOKUP(I244,'사업장현황(25하)'!$A$2:$T$1836,8,FALSE)</f>
        <v>#N/A</v>
      </c>
      <c r="R244" s="196" t="e">
        <f>VLOOKUP(I244,'사업장현황(25하)'!$A$2:$T$1836,9,FALSE)</f>
        <v>#N/A</v>
      </c>
      <c r="S244" s="196" t="e">
        <f>VLOOKUP(I244,'사업장현황(25하)'!$A$2:$T$1836,10,FALSE)</f>
        <v>#N/A</v>
      </c>
      <c r="T244" s="190" t="e">
        <f>VLOOKUP(I244,'사업장현황(25하)'!$A$2:$T$1836,12,FALSE)</f>
        <v>#N/A</v>
      </c>
      <c r="U244" s="219" t="e">
        <f>VLOOKUP(I244,'25하-대전160'!$J$3:$AW$1562,13,FALSE)</f>
        <v>#N/A</v>
      </c>
      <c r="V244" s="219" t="e">
        <f>VLOOKUP(I244,'25하-대전160'!$J$3:$AW$1562,14,FALSE)</f>
        <v>#N/A</v>
      </c>
      <c r="W244" s="219"/>
      <c r="X244" s="179" t="e">
        <f>VLOOKUP(I244,'사업장현황(25하)'!$A$2:$T$1836,11,FALSE)</f>
        <v>#N/A</v>
      </c>
      <c r="Y244" s="318"/>
      <c r="Z244" s="180"/>
      <c r="AA244" s="180"/>
      <c r="AB244" s="212"/>
      <c r="AC244" s="180">
        <f t="shared" si="8"/>
        <v>0</v>
      </c>
      <c r="AD244" s="219"/>
      <c r="AE244" s="180"/>
      <c r="AF244" s="219"/>
      <c r="AG244" s="180"/>
      <c r="AH244" s="299">
        <f t="shared" si="7"/>
        <v>0</v>
      </c>
      <c r="AI244" s="197"/>
      <c r="AJ244" s="157"/>
      <c r="CE244" s="159"/>
      <c r="CU244" s="160"/>
    </row>
    <row r="245" spans="1:99" s="158" customFormat="1" ht="24.95" customHeight="1">
      <c r="A245" s="196"/>
      <c r="B245" s="196"/>
      <c r="C245" s="196"/>
      <c r="D245" s="219"/>
      <c r="E245" s="219" t="str">
        <f>HLOOKUP(WEEKDAY(D245,2),data!$A$1:$G$2,2)</f>
        <v>(토)</v>
      </c>
      <c r="F245" s="196"/>
      <c r="G245" s="196"/>
      <c r="H245" s="196"/>
      <c r="I245" s="249"/>
      <c r="J245" s="196" t="e">
        <f>VLOOKUP(I245,'25하-대전160'!$J$3:$AW$1562,2,FALSE)</f>
        <v>#N/A</v>
      </c>
      <c r="K245" s="289" t="e">
        <f>VLOOKUP(I245,'사업장현황(25하)'!$A$2:$T$1836,13,FALSE)</f>
        <v>#N/A</v>
      </c>
      <c r="L245" s="316" t="e">
        <f>VLOOKUP(I245,'사업장현황(25하)'!$A$2:$T$1836,14,FALSE)</f>
        <v>#N/A</v>
      </c>
      <c r="M245" s="190" t="e">
        <f>VLOOKUP(I245,'사업장현황(25하)'!$A$2:$T$1836,2,FALSE)</f>
        <v>#N/A</v>
      </c>
      <c r="N245" s="190" t="e">
        <f>VLOOKUP(I245,'사업장현황(25하)'!$A$2:$T$1836,4,FALSE)</f>
        <v>#N/A</v>
      </c>
      <c r="O245" s="196" t="e">
        <f>VLOOKUP(I245,'사업장현황(25하)'!$A$2:$T$1836,6,FALSE)</f>
        <v>#N/A</v>
      </c>
      <c r="P245" s="196" t="e">
        <f>VLOOKUP(I245,'사업장현황(25하)'!$A$2:$T$1836,7,FALSE)</f>
        <v>#N/A</v>
      </c>
      <c r="Q245" s="196" t="e">
        <f>VLOOKUP(I245,'사업장현황(25하)'!$A$2:$T$1836,8,FALSE)</f>
        <v>#N/A</v>
      </c>
      <c r="R245" s="196" t="e">
        <f>VLOOKUP(I245,'사업장현황(25하)'!$A$2:$T$1836,9,FALSE)</f>
        <v>#N/A</v>
      </c>
      <c r="S245" s="196" t="e">
        <f>VLOOKUP(I245,'사업장현황(25하)'!$A$2:$T$1836,10,FALSE)</f>
        <v>#N/A</v>
      </c>
      <c r="T245" s="190" t="e">
        <f>VLOOKUP(I245,'사업장현황(25하)'!$A$2:$T$1836,12,FALSE)</f>
        <v>#N/A</v>
      </c>
      <c r="U245" s="219" t="e">
        <f>VLOOKUP(I245,'25하-대전160'!$J$3:$AW$1562,13,FALSE)</f>
        <v>#N/A</v>
      </c>
      <c r="V245" s="219" t="e">
        <f>VLOOKUP(I245,'25하-대전160'!$J$3:$AW$1562,14,FALSE)</f>
        <v>#N/A</v>
      </c>
      <c r="W245" s="219"/>
      <c r="X245" s="179" t="e">
        <f>VLOOKUP(I245,'사업장현황(25하)'!$A$2:$T$1836,11,FALSE)</f>
        <v>#N/A</v>
      </c>
      <c r="Y245" s="219"/>
      <c r="Z245" s="180"/>
      <c r="AA245" s="180"/>
      <c r="AB245" s="212"/>
      <c r="AC245" s="180">
        <f t="shared" si="8"/>
        <v>0</v>
      </c>
      <c r="AD245" s="219"/>
      <c r="AE245" s="180"/>
      <c r="AF245" s="219"/>
      <c r="AG245" s="180"/>
      <c r="AH245" s="299">
        <f t="shared" si="7"/>
        <v>0</v>
      </c>
      <c r="AI245" s="197"/>
      <c r="AJ245" s="157"/>
      <c r="CE245" s="159"/>
      <c r="CU245" s="160"/>
    </row>
    <row r="246" spans="1:99" s="186" customFormat="1" ht="24.95" customHeight="1">
      <c r="A246" s="196"/>
      <c r="B246" s="196"/>
      <c r="C246" s="196"/>
      <c r="D246" s="219"/>
      <c r="E246" s="219" t="str">
        <f>HLOOKUP(WEEKDAY(D246,2),data!$A$1:$G$2,2)</f>
        <v>(토)</v>
      </c>
      <c r="F246" s="196"/>
      <c r="G246" s="196"/>
      <c r="H246" s="196"/>
      <c r="I246" s="190"/>
      <c r="J246" s="196" t="e">
        <f>VLOOKUP(I246,'25하-대전160'!$J$3:$AW$1562,2,FALSE)</f>
        <v>#N/A</v>
      </c>
      <c r="K246" s="289" t="e">
        <f>VLOOKUP(I246,'사업장현황(25하)'!$A$2:$T$1836,13,FALSE)</f>
        <v>#N/A</v>
      </c>
      <c r="L246" s="316" t="e">
        <f>VLOOKUP(I246,'사업장현황(25하)'!$A$2:$T$1836,14,FALSE)</f>
        <v>#N/A</v>
      </c>
      <c r="M246" s="190" t="e">
        <f>VLOOKUP(I246,'사업장현황(25하)'!$A$2:$T$1836,2,FALSE)</f>
        <v>#N/A</v>
      </c>
      <c r="N246" s="190" t="e">
        <f>VLOOKUP(I246,'사업장현황(25하)'!$A$2:$T$1836,4,FALSE)</f>
        <v>#N/A</v>
      </c>
      <c r="O246" s="196" t="e">
        <f>VLOOKUP(I246,'사업장현황(25하)'!$A$2:$T$1836,6,FALSE)</f>
        <v>#N/A</v>
      </c>
      <c r="P246" s="196" t="e">
        <f>VLOOKUP(I246,'사업장현황(25하)'!$A$2:$T$1836,7,FALSE)</f>
        <v>#N/A</v>
      </c>
      <c r="Q246" s="196" t="e">
        <f>VLOOKUP(I246,'사업장현황(25하)'!$A$2:$T$1836,8,FALSE)</f>
        <v>#N/A</v>
      </c>
      <c r="R246" s="196" t="e">
        <f>VLOOKUP(I246,'사업장현황(25하)'!$A$2:$T$1836,9,FALSE)</f>
        <v>#N/A</v>
      </c>
      <c r="S246" s="196" t="e">
        <f>VLOOKUP(I246,'사업장현황(25하)'!$A$2:$T$1836,10,FALSE)</f>
        <v>#N/A</v>
      </c>
      <c r="T246" s="190" t="e">
        <f>VLOOKUP(I246,'사업장현황(25하)'!$A$2:$T$1836,12,FALSE)</f>
        <v>#N/A</v>
      </c>
      <c r="U246" s="219" t="e">
        <f>VLOOKUP(I246,'25하-대전160'!$J$3:$AW$1562,13,FALSE)</f>
        <v>#N/A</v>
      </c>
      <c r="V246" s="219" t="e">
        <f>VLOOKUP(I246,'25하-대전160'!$J$3:$AW$1562,14,FALSE)</f>
        <v>#N/A</v>
      </c>
      <c r="W246" s="219"/>
      <c r="X246" s="179" t="e">
        <f>VLOOKUP(I246,'사업장현황(25하)'!$A$2:$T$1836,11,FALSE)</f>
        <v>#N/A</v>
      </c>
      <c r="Y246" s="318"/>
      <c r="Z246" s="180"/>
      <c r="AA246" s="180"/>
      <c r="AB246" s="212"/>
      <c r="AC246" s="180">
        <f t="shared" si="8"/>
        <v>0</v>
      </c>
      <c r="AD246" s="219"/>
      <c r="AE246" s="180"/>
      <c r="AF246" s="219"/>
      <c r="AG246" s="180"/>
      <c r="AH246" s="299">
        <f t="shared" si="7"/>
        <v>0</v>
      </c>
      <c r="AI246" s="197"/>
      <c r="AJ246" s="185"/>
      <c r="CE246" s="187"/>
      <c r="CU246" s="188"/>
    </row>
    <row r="247" spans="1:99" s="186" customFormat="1" ht="24.95" customHeight="1">
      <c r="A247" s="196"/>
      <c r="B247" s="196"/>
      <c r="C247" s="196"/>
      <c r="D247" s="219"/>
      <c r="E247" s="219" t="str">
        <f>HLOOKUP(WEEKDAY(D247,2),data!$A$1:$G$2,2)</f>
        <v>(토)</v>
      </c>
      <c r="F247" s="196"/>
      <c r="G247" s="196"/>
      <c r="H247" s="196"/>
      <c r="I247" s="190"/>
      <c r="J247" s="196" t="e">
        <f>VLOOKUP(I247,'25하-대전160'!$J$3:$AW$1562,2,FALSE)</f>
        <v>#N/A</v>
      </c>
      <c r="K247" s="289" t="e">
        <f>VLOOKUP(I247,'사업장현황(25하)'!$A$2:$T$1836,13,FALSE)</f>
        <v>#N/A</v>
      </c>
      <c r="L247" s="316" t="e">
        <f>VLOOKUP(I247,'사업장현황(25하)'!$A$2:$T$1836,14,FALSE)</f>
        <v>#N/A</v>
      </c>
      <c r="M247" s="190" t="e">
        <f>VLOOKUP(I247,'사업장현황(25하)'!$A$2:$T$1836,2,FALSE)</f>
        <v>#N/A</v>
      </c>
      <c r="N247" s="190" t="e">
        <f>VLOOKUP(I247,'사업장현황(25하)'!$A$2:$T$1836,4,FALSE)</f>
        <v>#N/A</v>
      </c>
      <c r="O247" s="196" t="e">
        <f>VLOOKUP(I247,'사업장현황(25하)'!$A$2:$T$1836,6,FALSE)</f>
        <v>#N/A</v>
      </c>
      <c r="P247" s="196" t="e">
        <f>VLOOKUP(I247,'사업장현황(25하)'!$A$2:$T$1836,7,FALSE)</f>
        <v>#N/A</v>
      </c>
      <c r="Q247" s="196" t="e">
        <f>VLOOKUP(I247,'사업장현황(25하)'!$A$2:$T$1836,8,FALSE)</f>
        <v>#N/A</v>
      </c>
      <c r="R247" s="196" t="e">
        <f>VLOOKUP(I247,'사업장현황(25하)'!$A$2:$T$1836,9,FALSE)</f>
        <v>#N/A</v>
      </c>
      <c r="S247" s="196" t="e">
        <f>VLOOKUP(I247,'사업장현황(25하)'!$A$2:$T$1836,10,FALSE)</f>
        <v>#N/A</v>
      </c>
      <c r="T247" s="190" t="e">
        <f>VLOOKUP(I247,'사업장현황(25하)'!$A$2:$T$1836,12,FALSE)</f>
        <v>#N/A</v>
      </c>
      <c r="U247" s="219" t="e">
        <f>VLOOKUP(I247,'25하-대전160'!$J$3:$AW$1562,13,FALSE)</f>
        <v>#N/A</v>
      </c>
      <c r="V247" s="219" t="e">
        <f>VLOOKUP(I247,'25하-대전160'!$J$3:$AW$1562,14,FALSE)</f>
        <v>#N/A</v>
      </c>
      <c r="W247" s="219"/>
      <c r="X247" s="179" t="e">
        <f>VLOOKUP(I247,'사업장현황(25하)'!$A$2:$T$1836,11,FALSE)</f>
        <v>#N/A</v>
      </c>
      <c r="Y247" s="219"/>
      <c r="Z247" s="180"/>
      <c r="AA247" s="180"/>
      <c r="AB247" s="212"/>
      <c r="AC247" s="180">
        <f t="shared" si="8"/>
        <v>0</v>
      </c>
      <c r="AD247" s="219"/>
      <c r="AE247" s="180"/>
      <c r="AF247" s="219"/>
      <c r="AG247" s="180"/>
      <c r="AH247" s="299">
        <f t="shared" si="7"/>
        <v>0</v>
      </c>
      <c r="AI247" s="301"/>
      <c r="AJ247" s="185"/>
      <c r="CE247" s="187"/>
      <c r="CU247" s="188"/>
    </row>
    <row r="248" spans="1:99" s="158" customFormat="1" ht="24.95" customHeight="1">
      <c r="A248" s="196"/>
      <c r="B248" s="196"/>
      <c r="C248" s="196"/>
      <c r="D248" s="219"/>
      <c r="E248" s="219" t="str">
        <f>HLOOKUP(WEEKDAY(D248,2),data!$A$1:$G$2,2)</f>
        <v>(토)</v>
      </c>
      <c r="F248" s="196"/>
      <c r="G248" s="196"/>
      <c r="H248" s="196"/>
      <c r="I248" s="190"/>
      <c r="J248" s="196" t="e">
        <f>VLOOKUP(I248,'25하-대전160'!$J$3:$AW$1562,2,FALSE)</f>
        <v>#N/A</v>
      </c>
      <c r="K248" s="289" t="e">
        <f>VLOOKUP(I248,'사업장현황(25하)'!$A$2:$T$1836,13,FALSE)</f>
        <v>#N/A</v>
      </c>
      <c r="L248" s="316" t="e">
        <f>VLOOKUP(I248,'사업장현황(25하)'!$A$2:$T$1836,14,FALSE)</f>
        <v>#N/A</v>
      </c>
      <c r="M248" s="190" t="e">
        <f>VLOOKUP(I248,'사업장현황(25하)'!$A$2:$T$1836,2,FALSE)</f>
        <v>#N/A</v>
      </c>
      <c r="N248" s="190" t="e">
        <f>VLOOKUP(I248,'사업장현황(25하)'!$A$2:$T$1836,4,FALSE)</f>
        <v>#N/A</v>
      </c>
      <c r="O248" s="196" t="e">
        <f>VLOOKUP(I248,'사업장현황(25하)'!$A$2:$T$1836,6,FALSE)</f>
        <v>#N/A</v>
      </c>
      <c r="P248" s="196" t="e">
        <f>VLOOKUP(I248,'사업장현황(25하)'!$A$2:$T$1836,7,FALSE)</f>
        <v>#N/A</v>
      </c>
      <c r="Q248" s="196" t="e">
        <f>VLOOKUP(I248,'사업장현황(25하)'!$A$2:$T$1836,8,FALSE)</f>
        <v>#N/A</v>
      </c>
      <c r="R248" s="196" t="e">
        <f>VLOOKUP(I248,'사업장현황(25하)'!$A$2:$T$1836,9,FALSE)</f>
        <v>#N/A</v>
      </c>
      <c r="S248" s="196" t="e">
        <f>VLOOKUP(I248,'사업장현황(25하)'!$A$2:$T$1836,10,FALSE)</f>
        <v>#N/A</v>
      </c>
      <c r="T248" s="190" t="e">
        <f>VLOOKUP(I248,'사업장현황(25하)'!$A$2:$T$1836,12,FALSE)</f>
        <v>#N/A</v>
      </c>
      <c r="U248" s="219" t="e">
        <f>VLOOKUP(I248,'25하-대전160'!$J$3:$AW$1562,13,FALSE)</f>
        <v>#N/A</v>
      </c>
      <c r="V248" s="219" t="e">
        <f>VLOOKUP(I248,'25하-대전160'!$J$3:$AW$1562,14,FALSE)</f>
        <v>#N/A</v>
      </c>
      <c r="W248" s="219"/>
      <c r="X248" s="179" t="e">
        <f>VLOOKUP(I248,'사업장현황(25하)'!$A$2:$T$1836,11,FALSE)</f>
        <v>#N/A</v>
      </c>
      <c r="Y248" s="318"/>
      <c r="Z248" s="180"/>
      <c r="AA248" s="180"/>
      <c r="AB248" s="212"/>
      <c r="AC248" s="180">
        <f t="shared" si="8"/>
        <v>0</v>
      </c>
      <c r="AD248" s="219"/>
      <c r="AE248" s="180"/>
      <c r="AF248" s="219"/>
      <c r="AG248" s="180"/>
      <c r="AH248" s="299">
        <f t="shared" si="7"/>
        <v>0</v>
      </c>
      <c r="AI248" s="197"/>
      <c r="AJ248" s="157"/>
      <c r="CE248" s="159"/>
      <c r="CU248" s="160"/>
    </row>
    <row r="249" spans="1:99" s="158" customFormat="1" ht="24.95" customHeight="1">
      <c r="A249" s="196"/>
      <c r="B249" s="196"/>
      <c r="C249" s="196"/>
      <c r="D249" s="219"/>
      <c r="E249" s="219" t="str">
        <f>HLOOKUP(WEEKDAY(D249,2),data!$A$1:$G$2,2)</f>
        <v>(토)</v>
      </c>
      <c r="F249" s="196"/>
      <c r="G249" s="196"/>
      <c r="H249" s="196"/>
      <c r="I249" s="190"/>
      <c r="J249" s="196" t="e">
        <f>VLOOKUP(I249,'25하-대전160'!$J$3:$AW$1562,2,FALSE)</f>
        <v>#N/A</v>
      </c>
      <c r="K249" s="289" t="e">
        <f>VLOOKUP(I249,'사업장현황(25하)'!$A$2:$T$1836,13,FALSE)</f>
        <v>#N/A</v>
      </c>
      <c r="L249" s="316" t="e">
        <f>VLOOKUP(I249,'사업장현황(25하)'!$A$2:$T$1836,14,FALSE)</f>
        <v>#N/A</v>
      </c>
      <c r="M249" s="190" t="e">
        <f>VLOOKUP(I249,'사업장현황(25하)'!$A$2:$T$1836,2,FALSE)</f>
        <v>#N/A</v>
      </c>
      <c r="N249" s="190" t="e">
        <f>VLOOKUP(I249,'사업장현황(25하)'!$A$2:$T$1836,4,FALSE)</f>
        <v>#N/A</v>
      </c>
      <c r="O249" s="196" t="e">
        <f>VLOOKUP(I249,'사업장현황(25하)'!$A$2:$T$1836,6,FALSE)</f>
        <v>#N/A</v>
      </c>
      <c r="P249" s="196" t="e">
        <f>VLOOKUP(I249,'사업장현황(25하)'!$A$2:$T$1836,7,FALSE)</f>
        <v>#N/A</v>
      </c>
      <c r="Q249" s="196" t="e">
        <f>VLOOKUP(I249,'사업장현황(25하)'!$A$2:$T$1836,8,FALSE)</f>
        <v>#N/A</v>
      </c>
      <c r="R249" s="196" t="e">
        <f>VLOOKUP(I249,'사업장현황(25하)'!$A$2:$T$1836,9,FALSE)</f>
        <v>#N/A</v>
      </c>
      <c r="S249" s="196" t="e">
        <f>VLOOKUP(I249,'사업장현황(25하)'!$A$2:$T$1836,10,FALSE)</f>
        <v>#N/A</v>
      </c>
      <c r="T249" s="190" t="e">
        <f>VLOOKUP(I249,'사업장현황(25하)'!$A$2:$T$1836,12,FALSE)</f>
        <v>#N/A</v>
      </c>
      <c r="U249" s="219" t="e">
        <f>VLOOKUP(I249,'25하-대전160'!$J$3:$AW$1562,13,FALSE)</f>
        <v>#N/A</v>
      </c>
      <c r="V249" s="219" t="e">
        <f>VLOOKUP(I249,'25하-대전160'!$J$3:$AW$1562,14,FALSE)</f>
        <v>#N/A</v>
      </c>
      <c r="W249" s="219"/>
      <c r="X249" s="179" t="e">
        <f>VLOOKUP(I249,'사업장현황(25하)'!$A$2:$T$1836,11,FALSE)</f>
        <v>#N/A</v>
      </c>
      <c r="Y249" s="219"/>
      <c r="Z249" s="180"/>
      <c r="AA249" s="180"/>
      <c r="AB249" s="212"/>
      <c r="AC249" s="180">
        <f t="shared" si="8"/>
        <v>0</v>
      </c>
      <c r="AD249" s="219"/>
      <c r="AE249" s="180"/>
      <c r="AF249" s="219"/>
      <c r="AG249" s="180"/>
      <c r="AH249" s="299">
        <f t="shared" si="7"/>
        <v>0</v>
      </c>
      <c r="AI249" s="197"/>
      <c r="AJ249" s="157"/>
      <c r="CE249" s="159"/>
      <c r="CU249" s="160"/>
    </row>
    <row r="250" spans="1:99" s="186" customFormat="1" ht="24.95" customHeight="1">
      <c r="A250" s="196"/>
      <c r="B250" s="196"/>
      <c r="C250" s="196"/>
      <c r="D250" s="219"/>
      <c r="E250" s="219" t="str">
        <f>HLOOKUP(WEEKDAY(D250,2),data!$A$1:$G$2,2)</f>
        <v>(토)</v>
      </c>
      <c r="F250" s="196"/>
      <c r="G250" s="196"/>
      <c r="H250" s="196"/>
      <c r="I250" s="190"/>
      <c r="J250" s="196" t="e">
        <f>VLOOKUP(I250,'25하-대전160'!$J$3:$AW$1562,2,FALSE)</f>
        <v>#N/A</v>
      </c>
      <c r="K250" s="289" t="e">
        <f>VLOOKUP(I250,'사업장현황(25하)'!$A$2:$T$1836,13,FALSE)</f>
        <v>#N/A</v>
      </c>
      <c r="L250" s="316" t="e">
        <f>VLOOKUP(I250,'사업장현황(25하)'!$A$2:$T$1836,14,FALSE)</f>
        <v>#N/A</v>
      </c>
      <c r="M250" s="190" t="e">
        <f>VLOOKUP(I250,'사업장현황(25하)'!$A$2:$T$1836,2,FALSE)</f>
        <v>#N/A</v>
      </c>
      <c r="N250" s="190" t="e">
        <f>VLOOKUP(I250,'사업장현황(25하)'!$A$2:$T$1836,4,FALSE)</f>
        <v>#N/A</v>
      </c>
      <c r="O250" s="196" t="e">
        <f>VLOOKUP(I250,'사업장현황(25하)'!$A$2:$T$1836,6,FALSE)</f>
        <v>#N/A</v>
      </c>
      <c r="P250" s="196" t="e">
        <f>VLOOKUP(I250,'사업장현황(25하)'!$A$2:$T$1836,7,FALSE)</f>
        <v>#N/A</v>
      </c>
      <c r="Q250" s="196" t="e">
        <f>VLOOKUP(I250,'사업장현황(25하)'!$A$2:$T$1836,8,FALSE)</f>
        <v>#N/A</v>
      </c>
      <c r="R250" s="196" t="e">
        <f>VLOOKUP(I250,'사업장현황(25하)'!$A$2:$T$1836,9,FALSE)</f>
        <v>#N/A</v>
      </c>
      <c r="S250" s="196" t="e">
        <f>VLOOKUP(I250,'사업장현황(25하)'!$A$2:$T$1836,10,FALSE)</f>
        <v>#N/A</v>
      </c>
      <c r="T250" s="190" t="e">
        <f>VLOOKUP(I250,'사업장현황(25하)'!$A$2:$T$1836,12,FALSE)</f>
        <v>#N/A</v>
      </c>
      <c r="U250" s="219" t="e">
        <f>VLOOKUP(I250,'25하-대전160'!$J$3:$AW$1562,13,FALSE)</f>
        <v>#N/A</v>
      </c>
      <c r="V250" s="219" t="e">
        <f>VLOOKUP(I250,'25하-대전160'!$J$3:$AW$1562,14,FALSE)</f>
        <v>#N/A</v>
      </c>
      <c r="W250" s="219"/>
      <c r="X250" s="179" t="e">
        <f>VLOOKUP(I250,'사업장현황(25하)'!$A$2:$T$1836,11,FALSE)</f>
        <v>#N/A</v>
      </c>
      <c r="Y250" s="318"/>
      <c r="Z250" s="180"/>
      <c r="AA250" s="180"/>
      <c r="AB250" s="212"/>
      <c r="AC250" s="180">
        <f t="shared" si="8"/>
        <v>0</v>
      </c>
      <c r="AD250" s="219"/>
      <c r="AE250" s="180"/>
      <c r="AF250" s="219"/>
      <c r="AG250" s="180"/>
      <c r="AH250" s="299">
        <f t="shared" si="7"/>
        <v>0</v>
      </c>
      <c r="AI250" s="197"/>
      <c r="AJ250" s="185"/>
      <c r="CE250" s="187"/>
      <c r="CU250" s="188"/>
    </row>
    <row r="251" spans="1:99" s="186" customFormat="1" ht="24.95" customHeight="1">
      <c r="A251" s="196"/>
      <c r="B251" s="196"/>
      <c r="C251" s="196"/>
      <c r="D251" s="219"/>
      <c r="E251" s="219" t="str">
        <f>HLOOKUP(WEEKDAY(D251,2),data!$A$1:$G$2,2)</f>
        <v>(토)</v>
      </c>
      <c r="F251" s="196"/>
      <c r="G251" s="196"/>
      <c r="H251" s="196"/>
      <c r="I251" s="190"/>
      <c r="J251" s="196" t="e">
        <f>VLOOKUP(I251,'25하-대전160'!$J$3:$AW$1562,2,FALSE)</f>
        <v>#N/A</v>
      </c>
      <c r="K251" s="289" t="e">
        <f>VLOOKUP(I251,'사업장현황(25하)'!$A$2:$T$1836,13,FALSE)</f>
        <v>#N/A</v>
      </c>
      <c r="L251" s="316" t="e">
        <f>VLOOKUP(I251,'사업장현황(25하)'!$A$2:$T$1836,14,FALSE)</f>
        <v>#N/A</v>
      </c>
      <c r="M251" s="190" t="e">
        <f>VLOOKUP(I251,'사업장현황(25하)'!$A$2:$T$1836,2,FALSE)</f>
        <v>#N/A</v>
      </c>
      <c r="N251" s="190" t="e">
        <f>VLOOKUP(I251,'사업장현황(25하)'!$A$2:$T$1836,4,FALSE)</f>
        <v>#N/A</v>
      </c>
      <c r="O251" s="196" t="e">
        <f>VLOOKUP(I251,'사업장현황(25하)'!$A$2:$T$1836,6,FALSE)</f>
        <v>#N/A</v>
      </c>
      <c r="P251" s="196" t="e">
        <f>VLOOKUP(I251,'사업장현황(25하)'!$A$2:$T$1836,7,FALSE)</f>
        <v>#N/A</v>
      </c>
      <c r="Q251" s="196" t="e">
        <f>VLOOKUP(I251,'사업장현황(25하)'!$A$2:$T$1836,8,FALSE)</f>
        <v>#N/A</v>
      </c>
      <c r="R251" s="196" t="e">
        <f>VLOOKUP(I251,'사업장현황(25하)'!$A$2:$T$1836,9,FALSE)</f>
        <v>#N/A</v>
      </c>
      <c r="S251" s="196" t="e">
        <f>VLOOKUP(I251,'사업장현황(25하)'!$A$2:$T$1836,10,FALSE)</f>
        <v>#N/A</v>
      </c>
      <c r="T251" s="190" t="e">
        <f>VLOOKUP(I251,'사업장현황(25하)'!$A$2:$T$1836,12,FALSE)</f>
        <v>#N/A</v>
      </c>
      <c r="U251" s="219" t="e">
        <f>VLOOKUP(I251,'25하-대전160'!$J$3:$AW$1562,13,FALSE)</f>
        <v>#N/A</v>
      </c>
      <c r="V251" s="219" t="e">
        <f>VLOOKUP(I251,'25하-대전160'!$J$3:$AW$1562,14,FALSE)</f>
        <v>#N/A</v>
      </c>
      <c r="W251" s="219"/>
      <c r="X251" s="179" t="e">
        <f>VLOOKUP(I251,'사업장현황(25하)'!$A$2:$T$1836,11,FALSE)</f>
        <v>#N/A</v>
      </c>
      <c r="Y251" s="219"/>
      <c r="Z251" s="180"/>
      <c r="AA251" s="180"/>
      <c r="AB251" s="212"/>
      <c r="AC251" s="180">
        <f t="shared" si="8"/>
        <v>0</v>
      </c>
      <c r="AD251" s="219"/>
      <c r="AE251" s="180"/>
      <c r="AF251" s="219"/>
      <c r="AG251" s="180"/>
      <c r="AH251" s="299">
        <f t="shared" si="7"/>
        <v>0</v>
      </c>
      <c r="AI251" s="197"/>
      <c r="AJ251" s="185"/>
      <c r="CE251" s="187"/>
      <c r="CU251" s="188"/>
    </row>
    <row r="252" spans="1:99" s="186" customFormat="1" ht="24.95" customHeight="1">
      <c r="A252" s="196"/>
      <c r="B252" s="196"/>
      <c r="C252" s="196"/>
      <c r="D252" s="219"/>
      <c r="E252" s="219" t="str">
        <f>HLOOKUP(WEEKDAY(D252,2),data!$A$1:$G$2,2)</f>
        <v>(토)</v>
      </c>
      <c r="F252" s="196"/>
      <c r="G252" s="196"/>
      <c r="H252" s="196"/>
      <c r="I252" s="190"/>
      <c r="J252" s="196" t="e">
        <f>VLOOKUP(I252,'25하-대전160'!$J$3:$AW$1562,2,FALSE)</f>
        <v>#N/A</v>
      </c>
      <c r="K252" s="289" t="e">
        <f>VLOOKUP(I252,'사업장현황(25하)'!$A$2:$T$1836,13,FALSE)</f>
        <v>#N/A</v>
      </c>
      <c r="L252" s="316" t="e">
        <f>VLOOKUP(I252,'사업장현황(25하)'!$A$2:$T$1836,14,FALSE)</f>
        <v>#N/A</v>
      </c>
      <c r="M252" s="190" t="e">
        <f>VLOOKUP(I252,'사업장현황(25하)'!$A$2:$T$1836,2,FALSE)</f>
        <v>#N/A</v>
      </c>
      <c r="N252" s="190" t="e">
        <f>VLOOKUP(I252,'사업장현황(25하)'!$A$2:$T$1836,4,FALSE)</f>
        <v>#N/A</v>
      </c>
      <c r="O252" s="196" t="e">
        <f>VLOOKUP(I252,'사업장현황(25하)'!$A$2:$T$1836,6,FALSE)</f>
        <v>#N/A</v>
      </c>
      <c r="P252" s="196" t="e">
        <f>VLOOKUP(I252,'사업장현황(25하)'!$A$2:$T$1836,7,FALSE)</f>
        <v>#N/A</v>
      </c>
      <c r="Q252" s="196" t="e">
        <f>VLOOKUP(I252,'사업장현황(25하)'!$A$2:$T$1836,8,FALSE)</f>
        <v>#N/A</v>
      </c>
      <c r="R252" s="196" t="e">
        <f>VLOOKUP(I252,'사업장현황(25하)'!$A$2:$T$1836,9,FALSE)</f>
        <v>#N/A</v>
      </c>
      <c r="S252" s="196" t="e">
        <f>VLOOKUP(I252,'사업장현황(25하)'!$A$2:$T$1836,10,FALSE)</f>
        <v>#N/A</v>
      </c>
      <c r="T252" s="190" t="e">
        <f>VLOOKUP(I252,'사업장현황(25하)'!$A$2:$T$1836,12,FALSE)</f>
        <v>#N/A</v>
      </c>
      <c r="U252" s="219" t="e">
        <f>VLOOKUP(I252,'25하-대전160'!$J$3:$AW$1562,13,FALSE)</f>
        <v>#N/A</v>
      </c>
      <c r="V252" s="219" t="e">
        <f>VLOOKUP(I252,'25하-대전160'!$J$3:$AW$1562,14,FALSE)</f>
        <v>#N/A</v>
      </c>
      <c r="W252" s="219"/>
      <c r="X252" s="179" t="e">
        <f>VLOOKUP(I252,'사업장현황(25하)'!$A$2:$T$1836,11,FALSE)</f>
        <v>#N/A</v>
      </c>
      <c r="Y252" s="318"/>
      <c r="Z252" s="180"/>
      <c r="AA252" s="180"/>
      <c r="AB252" s="212"/>
      <c r="AC252" s="180">
        <f t="shared" si="8"/>
        <v>0</v>
      </c>
      <c r="AD252" s="219"/>
      <c r="AE252" s="180"/>
      <c r="AF252" s="219"/>
      <c r="AG252" s="180"/>
      <c r="AH252" s="299">
        <f t="shared" si="7"/>
        <v>0</v>
      </c>
      <c r="AI252" s="197"/>
      <c r="AJ252" s="185"/>
      <c r="CE252" s="187"/>
      <c r="CU252" s="188"/>
    </row>
    <row r="253" spans="1:99" s="186" customFormat="1" ht="24.95" customHeight="1">
      <c r="A253" s="196"/>
      <c r="B253" s="196"/>
      <c r="C253" s="196"/>
      <c r="D253" s="219"/>
      <c r="E253" s="219" t="str">
        <f>HLOOKUP(WEEKDAY(D253,2),data!$A$1:$G$2,2)</f>
        <v>(토)</v>
      </c>
      <c r="F253" s="196"/>
      <c r="G253" s="196"/>
      <c r="H253" s="196"/>
      <c r="I253" s="190"/>
      <c r="J253" s="196" t="e">
        <f>VLOOKUP(I253,'25하-대전160'!$J$3:$AW$1562,2,FALSE)</f>
        <v>#N/A</v>
      </c>
      <c r="K253" s="289" t="e">
        <f>VLOOKUP(I253,'사업장현황(25하)'!$A$2:$T$1836,13,FALSE)</f>
        <v>#N/A</v>
      </c>
      <c r="L253" s="316" t="e">
        <f>VLOOKUP(I253,'사업장현황(25하)'!$A$2:$T$1836,14,FALSE)</f>
        <v>#N/A</v>
      </c>
      <c r="M253" s="190" t="e">
        <f>VLOOKUP(I253,'사업장현황(25하)'!$A$2:$T$1836,2,FALSE)</f>
        <v>#N/A</v>
      </c>
      <c r="N253" s="190" t="e">
        <f>VLOOKUP(I253,'사업장현황(25하)'!$A$2:$T$1836,4,FALSE)</f>
        <v>#N/A</v>
      </c>
      <c r="O253" s="196" t="e">
        <f>VLOOKUP(I253,'사업장현황(25하)'!$A$2:$T$1836,6,FALSE)</f>
        <v>#N/A</v>
      </c>
      <c r="P253" s="196" t="e">
        <f>VLOOKUP(I253,'사업장현황(25하)'!$A$2:$T$1836,7,FALSE)</f>
        <v>#N/A</v>
      </c>
      <c r="Q253" s="196" t="e">
        <f>VLOOKUP(I253,'사업장현황(25하)'!$A$2:$T$1836,8,FALSE)</f>
        <v>#N/A</v>
      </c>
      <c r="R253" s="196" t="e">
        <f>VLOOKUP(I253,'사업장현황(25하)'!$A$2:$T$1836,9,FALSE)</f>
        <v>#N/A</v>
      </c>
      <c r="S253" s="196" t="e">
        <f>VLOOKUP(I253,'사업장현황(25하)'!$A$2:$T$1836,10,FALSE)</f>
        <v>#N/A</v>
      </c>
      <c r="T253" s="190" t="e">
        <f>VLOOKUP(I253,'사업장현황(25하)'!$A$2:$T$1836,12,FALSE)</f>
        <v>#N/A</v>
      </c>
      <c r="U253" s="219" t="e">
        <f>VLOOKUP(I253,'25하-대전160'!$J$3:$AW$1562,13,FALSE)</f>
        <v>#N/A</v>
      </c>
      <c r="V253" s="219" t="e">
        <f>VLOOKUP(I253,'25하-대전160'!$J$3:$AW$1562,14,FALSE)</f>
        <v>#N/A</v>
      </c>
      <c r="W253" s="219"/>
      <c r="X253" s="179" t="e">
        <f>VLOOKUP(I253,'사업장현황(25하)'!$A$2:$T$1836,11,FALSE)</f>
        <v>#N/A</v>
      </c>
      <c r="Y253" s="219"/>
      <c r="Z253" s="180"/>
      <c r="AA253" s="180"/>
      <c r="AB253" s="212"/>
      <c r="AC253" s="180">
        <f t="shared" si="8"/>
        <v>0</v>
      </c>
      <c r="AD253" s="219"/>
      <c r="AE253" s="180"/>
      <c r="AF253" s="219"/>
      <c r="AG253" s="180"/>
      <c r="AH253" s="299">
        <f t="shared" si="7"/>
        <v>0</v>
      </c>
      <c r="AI253" s="197"/>
      <c r="AJ253" s="185"/>
      <c r="CE253" s="187"/>
      <c r="CU253" s="188"/>
    </row>
    <row r="254" spans="1:99" s="186" customFormat="1" ht="24.95" customHeight="1">
      <c r="A254" s="196"/>
      <c r="B254" s="196"/>
      <c r="C254" s="196"/>
      <c r="D254" s="219"/>
      <c r="E254" s="219" t="str">
        <f>HLOOKUP(WEEKDAY(D254,2),data!$A$1:$G$2,2)</f>
        <v>(토)</v>
      </c>
      <c r="F254" s="196"/>
      <c r="G254" s="196"/>
      <c r="H254" s="196"/>
      <c r="I254" s="249"/>
      <c r="J254" s="196" t="e">
        <f>VLOOKUP(I254,'25하-대전160'!$J$3:$AW$1562,2,FALSE)</f>
        <v>#N/A</v>
      </c>
      <c r="K254" s="289" t="e">
        <f>VLOOKUP(I254,'사업장현황(25하)'!$A$2:$T$1836,13,FALSE)</f>
        <v>#N/A</v>
      </c>
      <c r="L254" s="316" t="e">
        <f>VLOOKUP(I254,'사업장현황(25하)'!$A$2:$T$1836,14,FALSE)</f>
        <v>#N/A</v>
      </c>
      <c r="M254" s="190" t="e">
        <f>VLOOKUP(I254,'사업장현황(25하)'!$A$2:$T$1836,2,FALSE)</f>
        <v>#N/A</v>
      </c>
      <c r="N254" s="190" t="e">
        <f>VLOOKUP(I254,'사업장현황(25하)'!$A$2:$T$1836,4,FALSE)</f>
        <v>#N/A</v>
      </c>
      <c r="O254" s="196" t="e">
        <f>VLOOKUP(I254,'사업장현황(25하)'!$A$2:$T$1836,6,FALSE)</f>
        <v>#N/A</v>
      </c>
      <c r="P254" s="196" t="e">
        <f>VLOOKUP(I254,'사업장현황(25하)'!$A$2:$T$1836,7,FALSE)</f>
        <v>#N/A</v>
      </c>
      <c r="Q254" s="196" t="e">
        <f>VLOOKUP(I254,'사업장현황(25하)'!$A$2:$T$1836,8,FALSE)</f>
        <v>#N/A</v>
      </c>
      <c r="R254" s="196" t="e">
        <f>VLOOKUP(I254,'사업장현황(25하)'!$A$2:$T$1836,9,FALSE)</f>
        <v>#N/A</v>
      </c>
      <c r="S254" s="196" t="e">
        <f>VLOOKUP(I254,'사업장현황(25하)'!$A$2:$T$1836,10,FALSE)</f>
        <v>#N/A</v>
      </c>
      <c r="T254" s="190" t="e">
        <f>VLOOKUP(I254,'사업장현황(25하)'!$A$2:$T$1836,12,FALSE)</f>
        <v>#N/A</v>
      </c>
      <c r="U254" s="219" t="e">
        <f>VLOOKUP(I254,'25하-대전160'!$J$3:$AW$1562,13,FALSE)</f>
        <v>#N/A</v>
      </c>
      <c r="V254" s="219" t="e">
        <f>VLOOKUP(I254,'25하-대전160'!$J$3:$AW$1562,14,FALSE)</f>
        <v>#N/A</v>
      </c>
      <c r="W254" s="219"/>
      <c r="X254" s="179" t="e">
        <f>VLOOKUP(I254,'사업장현황(25하)'!$A$2:$T$1836,11,FALSE)</f>
        <v>#N/A</v>
      </c>
      <c r="Y254" s="318"/>
      <c r="Z254" s="180"/>
      <c r="AA254" s="180"/>
      <c r="AB254" s="212"/>
      <c r="AC254" s="180">
        <f t="shared" si="8"/>
        <v>0</v>
      </c>
      <c r="AD254" s="219"/>
      <c r="AE254" s="180"/>
      <c r="AF254" s="219"/>
      <c r="AG254" s="180"/>
      <c r="AH254" s="299">
        <f t="shared" si="7"/>
        <v>0</v>
      </c>
      <c r="AI254" s="197"/>
      <c r="AJ254" s="185"/>
      <c r="CE254" s="187"/>
      <c r="CU254" s="188"/>
    </row>
    <row r="255" spans="1:99" s="186" customFormat="1" ht="24.95" customHeight="1">
      <c r="A255" s="196"/>
      <c r="B255" s="196"/>
      <c r="C255" s="196"/>
      <c r="D255" s="219"/>
      <c r="E255" s="219" t="str">
        <f>HLOOKUP(WEEKDAY(D255,2),data!$A$1:$G$2,2)</f>
        <v>(토)</v>
      </c>
      <c r="F255" s="196"/>
      <c r="G255" s="196"/>
      <c r="H255" s="196"/>
      <c r="I255" s="249"/>
      <c r="J255" s="196" t="e">
        <f>VLOOKUP(I255,'25하-대전160'!$J$3:$AW$1562,2,FALSE)</f>
        <v>#N/A</v>
      </c>
      <c r="K255" s="289" t="e">
        <f>VLOOKUP(I255,'사업장현황(25하)'!$A$2:$T$1836,13,FALSE)</f>
        <v>#N/A</v>
      </c>
      <c r="L255" s="316" t="e">
        <f>VLOOKUP(I255,'사업장현황(25하)'!$A$2:$T$1836,14,FALSE)</f>
        <v>#N/A</v>
      </c>
      <c r="M255" s="190" t="e">
        <f>VLOOKUP(I255,'사업장현황(25하)'!$A$2:$T$1836,2,FALSE)</f>
        <v>#N/A</v>
      </c>
      <c r="N255" s="190" t="e">
        <f>VLOOKUP(I255,'사업장현황(25하)'!$A$2:$T$1836,4,FALSE)</f>
        <v>#N/A</v>
      </c>
      <c r="O255" s="196" t="e">
        <f>VLOOKUP(I255,'사업장현황(25하)'!$A$2:$T$1836,6,FALSE)</f>
        <v>#N/A</v>
      </c>
      <c r="P255" s="196" t="e">
        <f>VLOOKUP(I255,'사업장현황(25하)'!$A$2:$T$1836,7,FALSE)</f>
        <v>#N/A</v>
      </c>
      <c r="Q255" s="196" t="e">
        <f>VLOOKUP(I255,'사업장현황(25하)'!$A$2:$T$1836,8,FALSE)</f>
        <v>#N/A</v>
      </c>
      <c r="R255" s="196" t="e">
        <f>VLOOKUP(I255,'사업장현황(25하)'!$A$2:$T$1836,9,FALSE)</f>
        <v>#N/A</v>
      </c>
      <c r="S255" s="196" t="e">
        <f>VLOOKUP(I255,'사업장현황(25하)'!$A$2:$T$1836,10,FALSE)</f>
        <v>#N/A</v>
      </c>
      <c r="T255" s="190" t="e">
        <f>VLOOKUP(I255,'사업장현황(25하)'!$A$2:$T$1836,12,FALSE)</f>
        <v>#N/A</v>
      </c>
      <c r="U255" s="219" t="e">
        <f>VLOOKUP(I255,'25하-대전160'!$J$3:$AW$1562,13,FALSE)</f>
        <v>#N/A</v>
      </c>
      <c r="V255" s="219" t="e">
        <f>VLOOKUP(I255,'25하-대전160'!$J$3:$AW$1562,14,FALSE)</f>
        <v>#N/A</v>
      </c>
      <c r="W255" s="219"/>
      <c r="X255" s="179" t="e">
        <f>VLOOKUP(I255,'사업장현황(25하)'!$A$2:$T$1836,11,FALSE)</f>
        <v>#N/A</v>
      </c>
      <c r="Y255" s="219"/>
      <c r="Z255" s="180"/>
      <c r="AA255" s="180"/>
      <c r="AB255" s="212"/>
      <c r="AC255" s="180">
        <f t="shared" si="8"/>
        <v>0</v>
      </c>
      <c r="AD255" s="219"/>
      <c r="AE255" s="180"/>
      <c r="AF255" s="219"/>
      <c r="AG255" s="180"/>
      <c r="AH255" s="299">
        <f t="shared" si="7"/>
        <v>0</v>
      </c>
      <c r="AI255" s="197"/>
      <c r="AJ255" s="185"/>
      <c r="CE255" s="187"/>
      <c r="CU255" s="188"/>
    </row>
    <row r="256" spans="1:99" s="186" customFormat="1" ht="24.95" customHeight="1">
      <c r="A256" s="196"/>
      <c r="B256" s="196"/>
      <c r="C256" s="196"/>
      <c r="D256" s="219"/>
      <c r="E256" s="219" t="str">
        <f>HLOOKUP(WEEKDAY(D256,2),data!$A$1:$G$2,2)</f>
        <v>(토)</v>
      </c>
      <c r="F256" s="196"/>
      <c r="G256" s="196"/>
      <c r="H256" s="196"/>
      <c r="I256" s="249"/>
      <c r="J256" s="196" t="e">
        <f>VLOOKUP(I256,'25하-대전160'!$J$3:$AW$1562,2,FALSE)</f>
        <v>#N/A</v>
      </c>
      <c r="K256" s="289" t="e">
        <f>VLOOKUP(I256,'사업장현황(25하)'!$A$2:$T$1836,13,FALSE)</f>
        <v>#N/A</v>
      </c>
      <c r="L256" s="316" t="e">
        <f>VLOOKUP(I256,'사업장현황(25하)'!$A$2:$T$1836,14,FALSE)</f>
        <v>#N/A</v>
      </c>
      <c r="M256" s="190" t="e">
        <f>VLOOKUP(I256,'사업장현황(25하)'!$A$2:$T$1836,2,FALSE)</f>
        <v>#N/A</v>
      </c>
      <c r="N256" s="190" t="e">
        <f>VLOOKUP(I256,'사업장현황(25하)'!$A$2:$T$1836,4,FALSE)</f>
        <v>#N/A</v>
      </c>
      <c r="O256" s="196" t="e">
        <f>VLOOKUP(I256,'사업장현황(25하)'!$A$2:$T$1836,6,FALSE)</f>
        <v>#N/A</v>
      </c>
      <c r="P256" s="196" t="e">
        <f>VLOOKUP(I256,'사업장현황(25하)'!$A$2:$T$1836,7,FALSE)</f>
        <v>#N/A</v>
      </c>
      <c r="Q256" s="196" t="e">
        <f>VLOOKUP(I256,'사업장현황(25하)'!$A$2:$T$1836,8,FALSE)</f>
        <v>#N/A</v>
      </c>
      <c r="R256" s="196" t="e">
        <f>VLOOKUP(I256,'사업장현황(25하)'!$A$2:$T$1836,9,FALSE)</f>
        <v>#N/A</v>
      </c>
      <c r="S256" s="196" t="e">
        <f>VLOOKUP(I256,'사업장현황(25하)'!$A$2:$T$1836,10,FALSE)</f>
        <v>#N/A</v>
      </c>
      <c r="T256" s="190" t="e">
        <f>VLOOKUP(I256,'사업장현황(25하)'!$A$2:$T$1836,12,FALSE)</f>
        <v>#N/A</v>
      </c>
      <c r="U256" s="219" t="e">
        <f>VLOOKUP(I256,'25하-대전160'!$J$3:$AW$1562,13,FALSE)</f>
        <v>#N/A</v>
      </c>
      <c r="V256" s="219" t="e">
        <f>VLOOKUP(I256,'25하-대전160'!$J$3:$AW$1562,14,FALSE)</f>
        <v>#N/A</v>
      </c>
      <c r="W256" s="219"/>
      <c r="X256" s="179" t="e">
        <f>VLOOKUP(I256,'사업장현황(25하)'!$A$2:$T$1836,11,FALSE)</f>
        <v>#N/A</v>
      </c>
      <c r="Y256" s="318"/>
      <c r="Z256" s="180"/>
      <c r="AA256" s="180"/>
      <c r="AB256" s="212"/>
      <c r="AC256" s="180">
        <f t="shared" si="8"/>
        <v>0</v>
      </c>
      <c r="AD256" s="219"/>
      <c r="AE256" s="180"/>
      <c r="AF256" s="219"/>
      <c r="AG256" s="180"/>
      <c r="AH256" s="299">
        <f t="shared" si="7"/>
        <v>0</v>
      </c>
      <c r="AI256" s="197"/>
      <c r="AJ256" s="185"/>
      <c r="CE256" s="187"/>
      <c r="CU256" s="188"/>
    </row>
    <row r="257" spans="1:99" s="186" customFormat="1" ht="24.95" customHeight="1">
      <c r="A257" s="196"/>
      <c r="B257" s="196"/>
      <c r="C257" s="196"/>
      <c r="D257" s="219"/>
      <c r="E257" s="219" t="str">
        <f>HLOOKUP(WEEKDAY(D257,2),data!$A$1:$G$2,2)</f>
        <v>(토)</v>
      </c>
      <c r="F257" s="196"/>
      <c r="G257" s="196"/>
      <c r="H257" s="196"/>
      <c r="I257" s="249"/>
      <c r="J257" s="196" t="e">
        <f>VLOOKUP(I257,'25하-대전160'!$J$3:$AW$1562,2,FALSE)</f>
        <v>#N/A</v>
      </c>
      <c r="K257" s="289" t="e">
        <f>VLOOKUP(I257,'사업장현황(25하)'!$A$2:$T$1836,13,FALSE)</f>
        <v>#N/A</v>
      </c>
      <c r="L257" s="316" t="e">
        <f>VLOOKUP(I257,'사업장현황(25하)'!$A$2:$T$1836,14,FALSE)</f>
        <v>#N/A</v>
      </c>
      <c r="M257" s="190" t="e">
        <f>VLOOKUP(I257,'사업장현황(25하)'!$A$2:$T$1836,2,FALSE)</f>
        <v>#N/A</v>
      </c>
      <c r="N257" s="190" t="e">
        <f>VLOOKUP(I257,'사업장현황(25하)'!$A$2:$T$1836,4,FALSE)</f>
        <v>#N/A</v>
      </c>
      <c r="O257" s="196" t="e">
        <f>VLOOKUP(I257,'사업장현황(25하)'!$A$2:$T$1836,6,FALSE)</f>
        <v>#N/A</v>
      </c>
      <c r="P257" s="196" t="e">
        <f>VLOOKUP(I257,'사업장현황(25하)'!$A$2:$T$1836,7,FALSE)</f>
        <v>#N/A</v>
      </c>
      <c r="Q257" s="196" t="e">
        <f>VLOOKUP(I257,'사업장현황(25하)'!$A$2:$T$1836,8,FALSE)</f>
        <v>#N/A</v>
      </c>
      <c r="R257" s="196" t="e">
        <f>VLOOKUP(I257,'사업장현황(25하)'!$A$2:$T$1836,9,FALSE)</f>
        <v>#N/A</v>
      </c>
      <c r="S257" s="196" t="e">
        <f>VLOOKUP(I257,'사업장현황(25하)'!$A$2:$T$1836,10,FALSE)</f>
        <v>#N/A</v>
      </c>
      <c r="T257" s="190" t="e">
        <f>VLOOKUP(I257,'사업장현황(25하)'!$A$2:$T$1836,12,FALSE)</f>
        <v>#N/A</v>
      </c>
      <c r="U257" s="219" t="e">
        <f>VLOOKUP(I257,'25하-대전160'!$J$3:$AW$1562,13,FALSE)</f>
        <v>#N/A</v>
      </c>
      <c r="V257" s="219" t="e">
        <f>VLOOKUP(I257,'25하-대전160'!$J$3:$AW$1562,14,FALSE)</f>
        <v>#N/A</v>
      </c>
      <c r="W257" s="219"/>
      <c r="X257" s="179" t="e">
        <f>VLOOKUP(I257,'사업장현황(25하)'!$A$2:$T$1836,11,FALSE)</f>
        <v>#N/A</v>
      </c>
      <c r="Y257" s="219"/>
      <c r="Z257" s="180"/>
      <c r="AA257" s="180"/>
      <c r="AB257" s="212"/>
      <c r="AC257" s="180">
        <f t="shared" si="8"/>
        <v>0</v>
      </c>
      <c r="AD257" s="219"/>
      <c r="AE257" s="180"/>
      <c r="AF257" s="219"/>
      <c r="AG257" s="180"/>
      <c r="AH257" s="299">
        <f t="shared" si="7"/>
        <v>0</v>
      </c>
      <c r="AI257" s="197"/>
      <c r="AJ257" s="185"/>
      <c r="CE257" s="187"/>
      <c r="CU257" s="188"/>
    </row>
    <row r="258" spans="1:99" s="186" customFormat="1" ht="24.95" customHeight="1">
      <c r="A258" s="196"/>
      <c r="B258" s="196"/>
      <c r="C258" s="196"/>
      <c r="D258" s="219"/>
      <c r="E258" s="219" t="str">
        <f>HLOOKUP(WEEKDAY(D258,2),data!$A$1:$G$2,2)</f>
        <v>(토)</v>
      </c>
      <c r="F258" s="196"/>
      <c r="G258" s="196"/>
      <c r="H258" s="196"/>
      <c r="I258" s="190"/>
      <c r="J258" s="196" t="e">
        <f>VLOOKUP(I258,'25하-대전160'!$J$3:$AW$1562,2,FALSE)</f>
        <v>#N/A</v>
      </c>
      <c r="K258" s="289" t="e">
        <f>VLOOKUP(I258,'사업장현황(25하)'!$A$2:$T$1836,13,FALSE)</f>
        <v>#N/A</v>
      </c>
      <c r="L258" s="316" t="e">
        <f>VLOOKUP(I258,'사업장현황(25하)'!$A$2:$T$1836,14,FALSE)</f>
        <v>#N/A</v>
      </c>
      <c r="M258" s="190" t="e">
        <f>VLOOKUP(I258,'사업장현황(25하)'!$A$2:$T$1836,2,FALSE)</f>
        <v>#N/A</v>
      </c>
      <c r="N258" s="190" t="e">
        <f>VLOOKUP(I258,'사업장현황(25하)'!$A$2:$T$1836,4,FALSE)</f>
        <v>#N/A</v>
      </c>
      <c r="O258" s="196" t="e">
        <f>VLOOKUP(I258,'사업장현황(25하)'!$A$2:$T$1836,6,FALSE)</f>
        <v>#N/A</v>
      </c>
      <c r="P258" s="196" t="e">
        <f>VLOOKUP(I258,'사업장현황(25하)'!$A$2:$T$1836,7,FALSE)</f>
        <v>#N/A</v>
      </c>
      <c r="Q258" s="196" t="e">
        <f>VLOOKUP(I258,'사업장현황(25하)'!$A$2:$T$1836,8,FALSE)</f>
        <v>#N/A</v>
      </c>
      <c r="R258" s="196" t="e">
        <f>VLOOKUP(I258,'사업장현황(25하)'!$A$2:$T$1836,9,FALSE)</f>
        <v>#N/A</v>
      </c>
      <c r="S258" s="196" t="e">
        <f>VLOOKUP(I258,'사업장현황(25하)'!$A$2:$T$1836,10,FALSE)</f>
        <v>#N/A</v>
      </c>
      <c r="T258" s="190" t="e">
        <f>VLOOKUP(I258,'사업장현황(25하)'!$A$2:$T$1836,12,FALSE)</f>
        <v>#N/A</v>
      </c>
      <c r="U258" s="219" t="e">
        <f>VLOOKUP(I258,'25하-대전160'!$J$3:$AW$1562,13,FALSE)</f>
        <v>#N/A</v>
      </c>
      <c r="V258" s="219" t="e">
        <f>VLOOKUP(I258,'25하-대전160'!$J$3:$AW$1562,14,FALSE)</f>
        <v>#N/A</v>
      </c>
      <c r="W258" s="219"/>
      <c r="X258" s="179" t="e">
        <f>VLOOKUP(I258,'사업장현황(25하)'!$A$2:$T$1836,11,FALSE)</f>
        <v>#N/A</v>
      </c>
      <c r="Y258" s="318"/>
      <c r="Z258" s="180"/>
      <c r="AA258" s="180"/>
      <c r="AB258" s="212"/>
      <c r="AC258" s="180">
        <f t="shared" si="8"/>
        <v>0</v>
      </c>
      <c r="AD258" s="219"/>
      <c r="AE258" s="180"/>
      <c r="AF258" s="219"/>
      <c r="AG258" s="180"/>
      <c r="AH258" s="299">
        <f t="shared" si="7"/>
        <v>0</v>
      </c>
      <c r="AI258" s="197"/>
      <c r="AJ258" s="185"/>
      <c r="CE258" s="187"/>
      <c r="CU258" s="188"/>
    </row>
    <row r="259" spans="1:99" s="186" customFormat="1" ht="24.95" customHeight="1">
      <c r="A259" s="196"/>
      <c r="B259" s="196"/>
      <c r="C259" s="196"/>
      <c r="D259" s="219"/>
      <c r="E259" s="219" t="str">
        <f>HLOOKUP(WEEKDAY(D259,2),data!$A$1:$G$2,2)</f>
        <v>(토)</v>
      </c>
      <c r="F259" s="196"/>
      <c r="G259" s="196"/>
      <c r="H259" s="196"/>
      <c r="I259" s="190"/>
      <c r="J259" s="196" t="e">
        <f>VLOOKUP(I259,'25하-대전160'!$J$3:$AW$1562,2,FALSE)</f>
        <v>#N/A</v>
      </c>
      <c r="K259" s="289" t="e">
        <f>VLOOKUP(I259,'사업장현황(25하)'!$A$2:$T$1836,13,FALSE)</f>
        <v>#N/A</v>
      </c>
      <c r="L259" s="316" t="e">
        <f>VLOOKUP(I259,'사업장현황(25하)'!$A$2:$T$1836,14,FALSE)</f>
        <v>#N/A</v>
      </c>
      <c r="M259" s="190" t="e">
        <f>VLOOKUP(I259,'사업장현황(25하)'!$A$2:$T$1836,2,FALSE)</f>
        <v>#N/A</v>
      </c>
      <c r="N259" s="190" t="e">
        <f>VLOOKUP(I259,'사업장현황(25하)'!$A$2:$T$1836,4,FALSE)</f>
        <v>#N/A</v>
      </c>
      <c r="O259" s="196" t="e">
        <f>VLOOKUP(I259,'사업장현황(25하)'!$A$2:$T$1836,6,FALSE)</f>
        <v>#N/A</v>
      </c>
      <c r="P259" s="196" t="e">
        <f>VLOOKUP(I259,'사업장현황(25하)'!$A$2:$T$1836,7,FALSE)</f>
        <v>#N/A</v>
      </c>
      <c r="Q259" s="196" t="e">
        <f>VLOOKUP(I259,'사업장현황(25하)'!$A$2:$T$1836,8,FALSE)</f>
        <v>#N/A</v>
      </c>
      <c r="R259" s="196" t="e">
        <f>VLOOKUP(I259,'사업장현황(25하)'!$A$2:$T$1836,9,FALSE)</f>
        <v>#N/A</v>
      </c>
      <c r="S259" s="196" t="e">
        <f>VLOOKUP(I259,'사업장현황(25하)'!$A$2:$T$1836,10,FALSE)</f>
        <v>#N/A</v>
      </c>
      <c r="T259" s="190" t="e">
        <f>VLOOKUP(I259,'사업장현황(25하)'!$A$2:$T$1836,12,FALSE)</f>
        <v>#N/A</v>
      </c>
      <c r="U259" s="219" t="e">
        <f>VLOOKUP(I259,'25하-대전160'!$J$3:$AW$1562,13,FALSE)</f>
        <v>#N/A</v>
      </c>
      <c r="V259" s="219" t="e">
        <f>VLOOKUP(I259,'25하-대전160'!$J$3:$AW$1562,14,FALSE)</f>
        <v>#N/A</v>
      </c>
      <c r="W259" s="219"/>
      <c r="X259" s="179" t="e">
        <f>VLOOKUP(I259,'사업장현황(25하)'!$A$2:$T$1836,11,FALSE)</f>
        <v>#N/A</v>
      </c>
      <c r="Y259" s="219"/>
      <c r="Z259" s="180"/>
      <c r="AA259" s="180"/>
      <c r="AB259" s="212"/>
      <c r="AC259" s="180">
        <f t="shared" si="8"/>
        <v>0</v>
      </c>
      <c r="AD259" s="219"/>
      <c r="AE259" s="180"/>
      <c r="AF259" s="219"/>
      <c r="AG259" s="180"/>
      <c r="AH259" s="299">
        <f t="shared" si="7"/>
        <v>0</v>
      </c>
      <c r="AI259" s="197"/>
      <c r="AJ259" s="185"/>
      <c r="CE259" s="187"/>
      <c r="CU259" s="188"/>
    </row>
    <row r="260" spans="1:99" s="186" customFormat="1" ht="24.95" customHeight="1">
      <c r="A260" s="196"/>
      <c r="B260" s="196"/>
      <c r="C260" s="196"/>
      <c r="D260" s="219"/>
      <c r="E260" s="219" t="str">
        <f>HLOOKUP(WEEKDAY(D260,2),data!$A$1:$G$2,2)</f>
        <v>(토)</v>
      </c>
      <c r="F260" s="196"/>
      <c r="G260" s="196"/>
      <c r="H260" s="196"/>
      <c r="I260" s="190"/>
      <c r="J260" s="196" t="e">
        <f>VLOOKUP(I260,'25하-대전160'!$J$3:$AW$1562,2,FALSE)</f>
        <v>#N/A</v>
      </c>
      <c r="K260" s="289" t="e">
        <f>VLOOKUP(I260,'사업장현황(25하)'!$A$2:$T$1836,13,FALSE)</f>
        <v>#N/A</v>
      </c>
      <c r="L260" s="316" t="e">
        <f>VLOOKUP(I260,'사업장현황(25하)'!$A$2:$T$1836,14,FALSE)</f>
        <v>#N/A</v>
      </c>
      <c r="M260" s="190" t="e">
        <f>VLOOKUP(I260,'사업장현황(25하)'!$A$2:$T$1836,2,FALSE)</f>
        <v>#N/A</v>
      </c>
      <c r="N260" s="190" t="e">
        <f>VLOOKUP(I260,'사업장현황(25하)'!$A$2:$T$1836,4,FALSE)</f>
        <v>#N/A</v>
      </c>
      <c r="O260" s="196" t="e">
        <f>VLOOKUP(I260,'사업장현황(25하)'!$A$2:$T$1836,6,FALSE)</f>
        <v>#N/A</v>
      </c>
      <c r="P260" s="196" t="e">
        <f>VLOOKUP(I260,'사업장현황(25하)'!$A$2:$T$1836,7,FALSE)</f>
        <v>#N/A</v>
      </c>
      <c r="Q260" s="196" t="e">
        <f>VLOOKUP(I260,'사업장현황(25하)'!$A$2:$T$1836,8,FALSE)</f>
        <v>#N/A</v>
      </c>
      <c r="R260" s="196" t="e">
        <f>VLOOKUP(I260,'사업장현황(25하)'!$A$2:$T$1836,9,FALSE)</f>
        <v>#N/A</v>
      </c>
      <c r="S260" s="196" t="e">
        <f>VLOOKUP(I260,'사업장현황(25하)'!$A$2:$T$1836,10,FALSE)</f>
        <v>#N/A</v>
      </c>
      <c r="T260" s="190" t="e">
        <f>VLOOKUP(I260,'사업장현황(25하)'!$A$2:$T$1836,12,FALSE)</f>
        <v>#N/A</v>
      </c>
      <c r="U260" s="219" t="e">
        <f>VLOOKUP(I260,'25하-대전160'!$J$3:$AW$1562,13,FALSE)</f>
        <v>#N/A</v>
      </c>
      <c r="V260" s="219" t="e">
        <f>VLOOKUP(I260,'25하-대전160'!$J$3:$AW$1562,14,FALSE)</f>
        <v>#N/A</v>
      </c>
      <c r="W260" s="219"/>
      <c r="X260" s="179" t="e">
        <f>VLOOKUP(I260,'사업장현황(25하)'!$A$2:$T$1836,11,FALSE)</f>
        <v>#N/A</v>
      </c>
      <c r="Y260" s="318"/>
      <c r="Z260" s="180"/>
      <c r="AA260" s="180"/>
      <c r="AB260" s="212"/>
      <c r="AC260" s="180">
        <f t="shared" si="8"/>
        <v>0</v>
      </c>
      <c r="AD260" s="219"/>
      <c r="AE260" s="180"/>
      <c r="AF260" s="219"/>
      <c r="AG260" s="180"/>
      <c r="AH260" s="299">
        <f t="shared" si="7"/>
        <v>0</v>
      </c>
      <c r="AI260" s="197"/>
      <c r="AJ260" s="185"/>
      <c r="CE260" s="187"/>
      <c r="CU260" s="188"/>
    </row>
    <row r="261" spans="1:99" s="186" customFormat="1" ht="24.95" customHeight="1">
      <c r="A261" s="196"/>
      <c r="B261" s="196"/>
      <c r="C261" s="196"/>
      <c r="D261" s="219"/>
      <c r="E261" s="219" t="str">
        <f>HLOOKUP(WEEKDAY(D261,2),data!$A$1:$G$2,2)</f>
        <v>(토)</v>
      </c>
      <c r="F261" s="196"/>
      <c r="G261" s="196"/>
      <c r="H261" s="196"/>
      <c r="I261" s="190"/>
      <c r="J261" s="196" t="e">
        <f>VLOOKUP(I261,'25하-대전160'!$J$3:$AW$1562,2,FALSE)</f>
        <v>#N/A</v>
      </c>
      <c r="K261" s="289" t="e">
        <f>VLOOKUP(I261,'사업장현황(25하)'!$A$2:$T$1836,13,FALSE)</f>
        <v>#N/A</v>
      </c>
      <c r="L261" s="316" t="e">
        <f>VLOOKUP(I261,'사업장현황(25하)'!$A$2:$T$1836,14,FALSE)</f>
        <v>#N/A</v>
      </c>
      <c r="M261" s="190" t="e">
        <f>VLOOKUP(I261,'사업장현황(25하)'!$A$2:$T$1836,2,FALSE)</f>
        <v>#N/A</v>
      </c>
      <c r="N261" s="190" t="e">
        <f>VLOOKUP(I261,'사업장현황(25하)'!$A$2:$T$1836,4,FALSE)</f>
        <v>#N/A</v>
      </c>
      <c r="O261" s="196" t="e">
        <f>VLOOKUP(I261,'사업장현황(25하)'!$A$2:$T$1836,6,FALSE)</f>
        <v>#N/A</v>
      </c>
      <c r="P261" s="196" t="e">
        <f>VLOOKUP(I261,'사업장현황(25하)'!$A$2:$T$1836,7,FALSE)</f>
        <v>#N/A</v>
      </c>
      <c r="Q261" s="196" t="e">
        <f>VLOOKUP(I261,'사업장현황(25하)'!$A$2:$T$1836,8,FALSE)</f>
        <v>#N/A</v>
      </c>
      <c r="R261" s="196" t="e">
        <f>VLOOKUP(I261,'사업장현황(25하)'!$A$2:$T$1836,9,FALSE)</f>
        <v>#N/A</v>
      </c>
      <c r="S261" s="196" t="e">
        <f>VLOOKUP(I261,'사업장현황(25하)'!$A$2:$T$1836,10,FALSE)</f>
        <v>#N/A</v>
      </c>
      <c r="T261" s="190" t="e">
        <f>VLOOKUP(I261,'사업장현황(25하)'!$A$2:$T$1836,12,FALSE)</f>
        <v>#N/A</v>
      </c>
      <c r="U261" s="219" t="e">
        <f>VLOOKUP(I261,'25하-대전160'!$J$3:$AW$1562,13,FALSE)</f>
        <v>#N/A</v>
      </c>
      <c r="V261" s="219" t="e">
        <f>VLOOKUP(I261,'25하-대전160'!$J$3:$AW$1562,14,FALSE)</f>
        <v>#N/A</v>
      </c>
      <c r="W261" s="219"/>
      <c r="X261" s="179" t="e">
        <f>VLOOKUP(I261,'사업장현황(25하)'!$A$2:$T$1836,11,FALSE)</f>
        <v>#N/A</v>
      </c>
      <c r="Y261" s="219"/>
      <c r="Z261" s="180"/>
      <c r="AA261" s="180"/>
      <c r="AB261" s="212"/>
      <c r="AC261" s="180">
        <f t="shared" si="8"/>
        <v>0</v>
      </c>
      <c r="AD261" s="219"/>
      <c r="AE261" s="180"/>
      <c r="AF261" s="219"/>
      <c r="AG261" s="180"/>
      <c r="AH261" s="299">
        <f t="shared" si="7"/>
        <v>0</v>
      </c>
      <c r="AI261" s="197"/>
      <c r="AJ261" s="185"/>
      <c r="CE261" s="187"/>
      <c r="CU261" s="188"/>
    </row>
    <row r="262" spans="1:99" s="186" customFormat="1" ht="24.95" customHeight="1">
      <c r="A262" s="196"/>
      <c r="B262" s="196"/>
      <c r="C262" s="196"/>
      <c r="D262" s="219"/>
      <c r="E262" s="219" t="str">
        <f>HLOOKUP(WEEKDAY(D262,2),data!$A$1:$G$2,2)</f>
        <v>(토)</v>
      </c>
      <c r="F262" s="196"/>
      <c r="G262" s="196"/>
      <c r="H262" s="196"/>
      <c r="I262" s="249"/>
      <c r="J262" s="196" t="e">
        <f>VLOOKUP(I262,'25하-대전160'!$J$3:$AW$1562,2,FALSE)</f>
        <v>#N/A</v>
      </c>
      <c r="K262" s="289" t="e">
        <f>VLOOKUP(I262,'사업장현황(25하)'!$A$2:$T$1836,13,FALSE)</f>
        <v>#N/A</v>
      </c>
      <c r="L262" s="316" t="e">
        <f>VLOOKUP(I262,'사업장현황(25하)'!$A$2:$T$1836,14,FALSE)</f>
        <v>#N/A</v>
      </c>
      <c r="M262" s="190" t="e">
        <f>VLOOKUP(I262,'사업장현황(25하)'!$A$2:$T$1836,2,FALSE)</f>
        <v>#N/A</v>
      </c>
      <c r="N262" s="190" t="e">
        <f>VLOOKUP(I262,'사업장현황(25하)'!$A$2:$T$1836,4,FALSE)</f>
        <v>#N/A</v>
      </c>
      <c r="O262" s="196" t="e">
        <f>VLOOKUP(I262,'사업장현황(25하)'!$A$2:$T$1836,6,FALSE)</f>
        <v>#N/A</v>
      </c>
      <c r="P262" s="196" t="e">
        <f>VLOOKUP(I262,'사업장현황(25하)'!$A$2:$T$1836,7,FALSE)</f>
        <v>#N/A</v>
      </c>
      <c r="Q262" s="196" t="e">
        <f>VLOOKUP(I262,'사업장현황(25하)'!$A$2:$T$1836,8,FALSE)</f>
        <v>#N/A</v>
      </c>
      <c r="R262" s="196" t="e">
        <f>VLOOKUP(I262,'사업장현황(25하)'!$A$2:$T$1836,9,FALSE)</f>
        <v>#N/A</v>
      </c>
      <c r="S262" s="196" t="e">
        <f>VLOOKUP(I262,'사업장현황(25하)'!$A$2:$T$1836,10,FALSE)</f>
        <v>#N/A</v>
      </c>
      <c r="T262" s="190" t="e">
        <f>VLOOKUP(I262,'사업장현황(25하)'!$A$2:$T$1836,12,FALSE)</f>
        <v>#N/A</v>
      </c>
      <c r="U262" s="219" t="e">
        <f>VLOOKUP(I262,'25하-대전160'!$J$3:$AW$1562,13,FALSE)</f>
        <v>#N/A</v>
      </c>
      <c r="V262" s="219" t="e">
        <f>VLOOKUP(I262,'25하-대전160'!$J$3:$AW$1562,14,FALSE)</f>
        <v>#N/A</v>
      </c>
      <c r="W262" s="219"/>
      <c r="X262" s="179" t="e">
        <f>VLOOKUP(I262,'사업장현황(25하)'!$A$2:$T$1836,11,FALSE)</f>
        <v>#N/A</v>
      </c>
      <c r="Y262" s="219"/>
      <c r="Z262" s="180"/>
      <c r="AA262" s="180"/>
      <c r="AB262" s="212"/>
      <c r="AC262" s="180">
        <f t="shared" si="8"/>
        <v>0</v>
      </c>
      <c r="AD262" s="219"/>
      <c r="AE262" s="180"/>
      <c r="AF262" s="219"/>
      <c r="AG262" s="180"/>
      <c r="AH262" s="299">
        <f t="shared" ref="AH262:AH324" si="9">SUM(AE262,AG262)</f>
        <v>0</v>
      </c>
      <c r="AI262" s="197"/>
      <c r="AJ262" s="185"/>
      <c r="CE262" s="187"/>
      <c r="CU262" s="188"/>
    </row>
    <row r="263" spans="1:99" s="186" customFormat="1" ht="24.95" customHeight="1">
      <c r="A263" s="196"/>
      <c r="B263" s="196"/>
      <c r="C263" s="196"/>
      <c r="D263" s="219"/>
      <c r="E263" s="219" t="str">
        <f>HLOOKUP(WEEKDAY(D263,2),data!$A$1:$G$2,2)</f>
        <v>(토)</v>
      </c>
      <c r="F263" s="196"/>
      <c r="G263" s="196"/>
      <c r="H263" s="196"/>
      <c r="I263" s="249"/>
      <c r="J263" s="196" t="e">
        <f>VLOOKUP(I263,'25하-대전160'!$J$3:$AW$1562,2,FALSE)</f>
        <v>#N/A</v>
      </c>
      <c r="K263" s="289" t="e">
        <f>VLOOKUP(I263,'사업장현황(25하)'!$A$2:$T$1836,13,FALSE)</f>
        <v>#N/A</v>
      </c>
      <c r="L263" s="316" t="e">
        <f>VLOOKUP(I263,'사업장현황(25하)'!$A$2:$T$1836,14,FALSE)</f>
        <v>#N/A</v>
      </c>
      <c r="M263" s="190" t="e">
        <f>VLOOKUP(I263,'사업장현황(25하)'!$A$2:$T$1836,2,FALSE)</f>
        <v>#N/A</v>
      </c>
      <c r="N263" s="190" t="e">
        <f>VLOOKUP(I263,'사업장현황(25하)'!$A$2:$T$1836,4,FALSE)</f>
        <v>#N/A</v>
      </c>
      <c r="O263" s="196" t="e">
        <f>VLOOKUP(I263,'사업장현황(25하)'!$A$2:$T$1836,6,FALSE)</f>
        <v>#N/A</v>
      </c>
      <c r="P263" s="196" t="e">
        <f>VLOOKUP(I263,'사업장현황(25하)'!$A$2:$T$1836,7,FALSE)</f>
        <v>#N/A</v>
      </c>
      <c r="Q263" s="196" t="e">
        <f>VLOOKUP(I263,'사업장현황(25하)'!$A$2:$T$1836,8,FALSE)</f>
        <v>#N/A</v>
      </c>
      <c r="R263" s="196" t="e">
        <f>VLOOKUP(I263,'사업장현황(25하)'!$A$2:$T$1836,9,FALSE)</f>
        <v>#N/A</v>
      </c>
      <c r="S263" s="196" t="e">
        <f>VLOOKUP(I263,'사업장현황(25하)'!$A$2:$T$1836,10,FALSE)</f>
        <v>#N/A</v>
      </c>
      <c r="T263" s="190" t="e">
        <f>VLOOKUP(I263,'사업장현황(25하)'!$A$2:$T$1836,12,FALSE)</f>
        <v>#N/A</v>
      </c>
      <c r="U263" s="219" t="e">
        <f>VLOOKUP(I263,'25하-대전160'!$J$3:$AW$1562,13,FALSE)</f>
        <v>#N/A</v>
      </c>
      <c r="V263" s="219" t="e">
        <f>VLOOKUP(I263,'25하-대전160'!$J$3:$AW$1562,14,FALSE)</f>
        <v>#N/A</v>
      </c>
      <c r="W263" s="219"/>
      <c r="X263" s="179" t="e">
        <f>VLOOKUP(I263,'사업장현황(25하)'!$A$2:$T$1836,11,FALSE)</f>
        <v>#N/A</v>
      </c>
      <c r="Y263" s="219"/>
      <c r="Z263" s="180"/>
      <c r="AA263" s="180"/>
      <c r="AB263" s="212"/>
      <c r="AC263" s="180">
        <f t="shared" ref="AC263:AC324" si="10">SUM(Z263:AB263)</f>
        <v>0</v>
      </c>
      <c r="AD263" s="219"/>
      <c r="AE263" s="180"/>
      <c r="AF263" s="219"/>
      <c r="AG263" s="180"/>
      <c r="AH263" s="299">
        <f t="shared" si="9"/>
        <v>0</v>
      </c>
      <c r="AI263" s="197"/>
      <c r="AJ263" s="185"/>
      <c r="CE263" s="187"/>
      <c r="CU263" s="188"/>
    </row>
    <row r="264" spans="1:99" s="186" customFormat="1" ht="24.95" customHeight="1">
      <c r="A264" s="196"/>
      <c r="B264" s="196"/>
      <c r="C264" s="196"/>
      <c r="D264" s="219"/>
      <c r="E264" s="219" t="str">
        <f>HLOOKUP(WEEKDAY(D264,2),data!$A$1:$G$2,2)</f>
        <v>(토)</v>
      </c>
      <c r="F264" s="196"/>
      <c r="G264" s="196"/>
      <c r="H264" s="196"/>
      <c r="I264" s="249"/>
      <c r="J264" s="196" t="e">
        <f>VLOOKUP(I264,'25하-대전160'!$J$3:$AW$1562,2,FALSE)</f>
        <v>#N/A</v>
      </c>
      <c r="K264" s="289" t="e">
        <f>VLOOKUP(I264,'사업장현황(25하)'!$A$2:$T$1836,13,FALSE)</f>
        <v>#N/A</v>
      </c>
      <c r="L264" s="316" t="e">
        <f>VLOOKUP(I264,'사업장현황(25하)'!$A$2:$T$1836,14,FALSE)</f>
        <v>#N/A</v>
      </c>
      <c r="M264" s="190" t="e">
        <f>VLOOKUP(I264,'사업장현황(25하)'!$A$2:$T$1836,2,FALSE)</f>
        <v>#N/A</v>
      </c>
      <c r="N264" s="190" t="e">
        <f>VLOOKUP(I264,'사업장현황(25하)'!$A$2:$T$1836,4,FALSE)</f>
        <v>#N/A</v>
      </c>
      <c r="O264" s="196" t="e">
        <f>VLOOKUP(I264,'사업장현황(25하)'!$A$2:$T$1836,6,FALSE)</f>
        <v>#N/A</v>
      </c>
      <c r="P264" s="196" t="e">
        <f>VLOOKUP(I264,'사업장현황(25하)'!$A$2:$T$1836,7,FALSE)</f>
        <v>#N/A</v>
      </c>
      <c r="Q264" s="196" t="e">
        <f>VLOOKUP(I264,'사업장현황(25하)'!$A$2:$T$1836,8,FALSE)</f>
        <v>#N/A</v>
      </c>
      <c r="R264" s="196" t="e">
        <f>VLOOKUP(I264,'사업장현황(25하)'!$A$2:$T$1836,9,FALSE)</f>
        <v>#N/A</v>
      </c>
      <c r="S264" s="196" t="e">
        <f>VLOOKUP(I264,'사업장현황(25하)'!$A$2:$T$1836,10,FALSE)</f>
        <v>#N/A</v>
      </c>
      <c r="T264" s="190" t="e">
        <f>VLOOKUP(I264,'사업장현황(25하)'!$A$2:$T$1836,12,FALSE)</f>
        <v>#N/A</v>
      </c>
      <c r="U264" s="219" t="e">
        <f>VLOOKUP(I264,'25하-대전160'!$J$3:$AW$1562,13,FALSE)</f>
        <v>#N/A</v>
      </c>
      <c r="V264" s="219" t="e">
        <f>VLOOKUP(I264,'25하-대전160'!$J$3:$AW$1562,14,FALSE)</f>
        <v>#N/A</v>
      </c>
      <c r="W264" s="219"/>
      <c r="X264" s="179" t="e">
        <f>VLOOKUP(I264,'사업장현황(25하)'!$A$2:$T$1836,11,FALSE)</f>
        <v>#N/A</v>
      </c>
      <c r="Y264" s="318"/>
      <c r="Z264" s="180"/>
      <c r="AA264" s="180"/>
      <c r="AB264" s="212"/>
      <c r="AC264" s="180">
        <f t="shared" si="10"/>
        <v>0</v>
      </c>
      <c r="AD264" s="219"/>
      <c r="AE264" s="180"/>
      <c r="AF264" s="219"/>
      <c r="AG264" s="180"/>
      <c r="AH264" s="299">
        <f t="shared" si="9"/>
        <v>0</v>
      </c>
      <c r="AI264" s="197"/>
      <c r="AJ264" s="185"/>
      <c r="CE264" s="187"/>
      <c r="CU264" s="188"/>
    </row>
    <row r="265" spans="1:99" s="186" customFormat="1" ht="24.95" customHeight="1">
      <c r="A265" s="196"/>
      <c r="B265" s="196"/>
      <c r="C265" s="196"/>
      <c r="D265" s="219"/>
      <c r="E265" s="219" t="str">
        <f>HLOOKUP(WEEKDAY(D265,2),data!$A$1:$G$2,2)</f>
        <v>(토)</v>
      </c>
      <c r="F265" s="196"/>
      <c r="G265" s="196"/>
      <c r="H265" s="196"/>
      <c r="I265" s="249"/>
      <c r="J265" s="196" t="e">
        <f>VLOOKUP(I265,'25하-대전160'!$J$3:$AW$1562,2,FALSE)</f>
        <v>#N/A</v>
      </c>
      <c r="K265" s="289" t="e">
        <f>VLOOKUP(I265,'사업장현황(25하)'!$A$2:$T$1836,13,FALSE)</f>
        <v>#N/A</v>
      </c>
      <c r="L265" s="316" t="e">
        <f>VLOOKUP(I265,'사업장현황(25하)'!$A$2:$T$1836,14,FALSE)</f>
        <v>#N/A</v>
      </c>
      <c r="M265" s="190" t="e">
        <f>VLOOKUP(I265,'사업장현황(25하)'!$A$2:$T$1836,2,FALSE)</f>
        <v>#N/A</v>
      </c>
      <c r="N265" s="190" t="e">
        <f>VLOOKUP(I265,'사업장현황(25하)'!$A$2:$T$1836,4,FALSE)</f>
        <v>#N/A</v>
      </c>
      <c r="O265" s="196" t="e">
        <f>VLOOKUP(I265,'사업장현황(25하)'!$A$2:$T$1836,6,FALSE)</f>
        <v>#N/A</v>
      </c>
      <c r="P265" s="196" t="e">
        <f>VLOOKUP(I265,'사업장현황(25하)'!$A$2:$T$1836,7,FALSE)</f>
        <v>#N/A</v>
      </c>
      <c r="Q265" s="196" t="e">
        <f>VLOOKUP(I265,'사업장현황(25하)'!$A$2:$T$1836,8,FALSE)</f>
        <v>#N/A</v>
      </c>
      <c r="R265" s="196" t="e">
        <f>VLOOKUP(I265,'사업장현황(25하)'!$A$2:$T$1836,9,FALSE)</f>
        <v>#N/A</v>
      </c>
      <c r="S265" s="196" t="e">
        <f>VLOOKUP(I265,'사업장현황(25하)'!$A$2:$T$1836,10,FALSE)</f>
        <v>#N/A</v>
      </c>
      <c r="T265" s="190" t="e">
        <f>VLOOKUP(I265,'사업장현황(25하)'!$A$2:$T$1836,12,FALSE)</f>
        <v>#N/A</v>
      </c>
      <c r="U265" s="219" t="e">
        <f>VLOOKUP(I265,'25하-대전160'!$J$3:$AW$1562,13,FALSE)</f>
        <v>#N/A</v>
      </c>
      <c r="V265" s="219" t="e">
        <f>VLOOKUP(I265,'25하-대전160'!$J$3:$AW$1562,14,FALSE)</f>
        <v>#N/A</v>
      </c>
      <c r="W265" s="219"/>
      <c r="X265" s="179" t="e">
        <f>VLOOKUP(I265,'사업장현황(25하)'!$A$2:$T$1836,11,FALSE)</f>
        <v>#N/A</v>
      </c>
      <c r="Y265" s="219"/>
      <c r="Z265" s="180"/>
      <c r="AA265" s="180"/>
      <c r="AB265" s="212"/>
      <c r="AC265" s="180">
        <f t="shared" si="10"/>
        <v>0</v>
      </c>
      <c r="AD265" s="219"/>
      <c r="AE265" s="180"/>
      <c r="AF265" s="219"/>
      <c r="AG265" s="180"/>
      <c r="AH265" s="299">
        <f t="shared" si="9"/>
        <v>0</v>
      </c>
      <c r="AI265" s="197"/>
      <c r="AJ265" s="185"/>
      <c r="CE265" s="187"/>
      <c r="CU265" s="188"/>
    </row>
    <row r="266" spans="1:99" s="186" customFormat="1" ht="24.95" customHeight="1">
      <c r="A266" s="196"/>
      <c r="B266" s="196"/>
      <c r="C266" s="196"/>
      <c r="D266" s="219"/>
      <c r="E266" s="219" t="str">
        <f>HLOOKUP(WEEKDAY(D266,2),data!$A$1:$G$2,2)</f>
        <v>(토)</v>
      </c>
      <c r="F266" s="196"/>
      <c r="G266" s="196"/>
      <c r="H266" s="196"/>
      <c r="I266" s="249"/>
      <c r="J266" s="196" t="e">
        <f>VLOOKUP(I266,'25하-대전160'!$J$3:$AW$1562,2,FALSE)</f>
        <v>#N/A</v>
      </c>
      <c r="K266" s="289" t="e">
        <f>VLOOKUP(I266,'사업장현황(25하)'!$A$2:$T$1836,13,FALSE)</f>
        <v>#N/A</v>
      </c>
      <c r="L266" s="316" t="e">
        <f>VLOOKUP(I266,'사업장현황(25하)'!$A$2:$T$1836,14,FALSE)</f>
        <v>#N/A</v>
      </c>
      <c r="M266" s="190" t="e">
        <f>VLOOKUP(I266,'사업장현황(25하)'!$A$2:$T$1836,2,FALSE)</f>
        <v>#N/A</v>
      </c>
      <c r="N266" s="190" t="e">
        <f>VLOOKUP(I266,'사업장현황(25하)'!$A$2:$T$1836,4,FALSE)</f>
        <v>#N/A</v>
      </c>
      <c r="O266" s="196" t="e">
        <f>VLOOKUP(I266,'사업장현황(25하)'!$A$2:$T$1836,6,FALSE)</f>
        <v>#N/A</v>
      </c>
      <c r="P266" s="196" t="e">
        <f>VLOOKUP(I266,'사업장현황(25하)'!$A$2:$T$1836,7,FALSE)</f>
        <v>#N/A</v>
      </c>
      <c r="Q266" s="196" t="e">
        <f>VLOOKUP(I266,'사업장현황(25하)'!$A$2:$T$1836,8,FALSE)</f>
        <v>#N/A</v>
      </c>
      <c r="R266" s="196" t="e">
        <f>VLOOKUP(I266,'사업장현황(25하)'!$A$2:$T$1836,9,FALSE)</f>
        <v>#N/A</v>
      </c>
      <c r="S266" s="196" t="e">
        <f>VLOOKUP(I266,'사업장현황(25하)'!$A$2:$T$1836,10,FALSE)</f>
        <v>#N/A</v>
      </c>
      <c r="T266" s="190" t="e">
        <f>VLOOKUP(I266,'사업장현황(25하)'!$A$2:$T$1836,12,FALSE)</f>
        <v>#N/A</v>
      </c>
      <c r="U266" s="219" t="e">
        <f>VLOOKUP(I266,'25하-대전160'!$J$3:$AW$1562,13,FALSE)</f>
        <v>#N/A</v>
      </c>
      <c r="V266" s="219" t="e">
        <f>VLOOKUP(I266,'25하-대전160'!$J$3:$AW$1562,14,FALSE)</f>
        <v>#N/A</v>
      </c>
      <c r="W266" s="219"/>
      <c r="X266" s="179" t="e">
        <f>VLOOKUP(I266,'사업장현황(25하)'!$A$2:$T$1836,11,FALSE)</f>
        <v>#N/A</v>
      </c>
      <c r="Y266" s="318"/>
      <c r="Z266" s="180"/>
      <c r="AA266" s="180"/>
      <c r="AB266" s="212"/>
      <c r="AC266" s="180">
        <f t="shared" si="10"/>
        <v>0</v>
      </c>
      <c r="AD266" s="219"/>
      <c r="AE266" s="180"/>
      <c r="AF266" s="219"/>
      <c r="AG266" s="180"/>
      <c r="AH266" s="299">
        <f t="shared" si="9"/>
        <v>0</v>
      </c>
      <c r="AI266" s="197"/>
      <c r="AJ266" s="185"/>
      <c r="CE266" s="187"/>
      <c r="CU266" s="188"/>
    </row>
    <row r="267" spans="1:99" s="186" customFormat="1" ht="24.95" customHeight="1">
      <c r="A267" s="196"/>
      <c r="B267" s="196"/>
      <c r="C267" s="196"/>
      <c r="D267" s="219"/>
      <c r="E267" s="219" t="str">
        <f>HLOOKUP(WEEKDAY(D267,2),data!$A$1:$G$2,2)</f>
        <v>(토)</v>
      </c>
      <c r="F267" s="196"/>
      <c r="G267" s="196"/>
      <c r="H267" s="196"/>
      <c r="I267" s="249"/>
      <c r="J267" s="196" t="e">
        <f>VLOOKUP(I267,'25하-대전160'!$J$3:$AW$1562,2,FALSE)</f>
        <v>#N/A</v>
      </c>
      <c r="K267" s="289" t="e">
        <f>VLOOKUP(I267,'사업장현황(25하)'!$A$2:$T$1836,13,FALSE)</f>
        <v>#N/A</v>
      </c>
      <c r="L267" s="316" t="e">
        <f>VLOOKUP(I267,'사업장현황(25하)'!$A$2:$T$1836,14,FALSE)</f>
        <v>#N/A</v>
      </c>
      <c r="M267" s="190" t="e">
        <f>VLOOKUP(I267,'사업장현황(25하)'!$A$2:$T$1836,2,FALSE)</f>
        <v>#N/A</v>
      </c>
      <c r="N267" s="190" t="e">
        <f>VLOOKUP(I267,'사업장현황(25하)'!$A$2:$T$1836,4,FALSE)</f>
        <v>#N/A</v>
      </c>
      <c r="O267" s="196" t="e">
        <f>VLOOKUP(I267,'사업장현황(25하)'!$A$2:$T$1836,6,FALSE)</f>
        <v>#N/A</v>
      </c>
      <c r="P267" s="196" t="e">
        <f>VLOOKUP(I267,'사업장현황(25하)'!$A$2:$T$1836,7,FALSE)</f>
        <v>#N/A</v>
      </c>
      <c r="Q267" s="196" t="e">
        <f>VLOOKUP(I267,'사업장현황(25하)'!$A$2:$T$1836,8,FALSE)</f>
        <v>#N/A</v>
      </c>
      <c r="R267" s="196" t="e">
        <f>VLOOKUP(I267,'사업장현황(25하)'!$A$2:$T$1836,9,FALSE)</f>
        <v>#N/A</v>
      </c>
      <c r="S267" s="196" t="e">
        <f>VLOOKUP(I267,'사업장현황(25하)'!$A$2:$T$1836,10,FALSE)</f>
        <v>#N/A</v>
      </c>
      <c r="T267" s="190" t="e">
        <f>VLOOKUP(I267,'사업장현황(25하)'!$A$2:$T$1836,12,FALSE)</f>
        <v>#N/A</v>
      </c>
      <c r="U267" s="219" t="e">
        <f>VLOOKUP(I267,'25하-대전160'!$J$3:$AW$1562,13,FALSE)</f>
        <v>#N/A</v>
      </c>
      <c r="V267" s="219" t="e">
        <f>VLOOKUP(I267,'25하-대전160'!$J$3:$AW$1562,14,FALSE)</f>
        <v>#N/A</v>
      </c>
      <c r="W267" s="219"/>
      <c r="X267" s="179" t="e">
        <f>VLOOKUP(I267,'사업장현황(25하)'!$A$2:$T$1836,11,FALSE)</f>
        <v>#N/A</v>
      </c>
      <c r="Y267" s="318"/>
      <c r="Z267" s="180"/>
      <c r="AA267" s="180"/>
      <c r="AB267" s="212"/>
      <c r="AC267" s="180">
        <f t="shared" si="10"/>
        <v>0</v>
      </c>
      <c r="AD267" s="219"/>
      <c r="AE267" s="180"/>
      <c r="AF267" s="219"/>
      <c r="AG267" s="180"/>
      <c r="AH267" s="299">
        <f t="shared" si="9"/>
        <v>0</v>
      </c>
      <c r="AI267" s="197"/>
      <c r="AJ267" s="185"/>
      <c r="CE267" s="187"/>
      <c r="CU267" s="188"/>
    </row>
    <row r="268" spans="1:99" s="186" customFormat="1" ht="24.95" customHeight="1">
      <c r="A268" s="196"/>
      <c r="B268" s="196"/>
      <c r="C268" s="196"/>
      <c r="D268" s="219"/>
      <c r="E268" s="219" t="str">
        <f>HLOOKUP(WEEKDAY(D268,2),data!$A$1:$G$2,2)</f>
        <v>(토)</v>
      </c>
      <c r="F268" s="196"/>
      <c r="G268" s="196"/>
      <c r="H268" s="196"/>
      <c r="I268" s="249"/>
      <c r="J268" s="196" t="e">
        <f>VLOOKUP(I268,'25하-대전160'!$J$3:$AW$1562,2,FALSE)</f>
        <v>#N/A</v>
      </c>
      <c r="K268" s="289" t="e">
        <f>VLOOKUP(I268,'사업장현황(25하)'!$A$2:$T$1836,13,FALSE)</f>
        <v>#N/A</v>
      </c>
      <c r="L268" s="316" t="e">
        <f>VLOOKUP(I268,'사업장현황(25하)'!$A$2:$T$1836,14,FALSE)</f>
        <v>#N/A</v>
      </c>
      <c r="M268" s="190" t="e">
        <f>VLOOKUP(I268,'사업장현황(25하)'!$A$2:$T$1836,2,FALSE)</f>
        <v>#N/A</v>
      </c>
      <c r="N268" s="190" t="e">
        <f>VLOOKUP(I268,'사업장현황(25하)'!$A$2:$T$1836,4,FALSE)</f>
        <v>#N/A</v>
      </c>
      <c r="O268" s="196" t="e">
        <f>VLOOKUP(I268,'사업장현황(25하)'!$A$2:$T$1836,6,FALSE)</f>
        <v>#N/A</v>
      </c>
      <c r="P268" s="196" t="e">
        <f>VLOOKUP(I268,'사업장현황(25하)'!$A$2:$T$1836,7,FALSE)</f>
        <v>#N/A</v>
      </c>
      <c r="Q268" s="196" t="e">
        <f>VLOOKUP(I268,'사업장현황(25하)'!$A$2:$T$1836,8,FALSE)</f>
        <v>#N/A</v>
      </c>
      <c r="R268" s="196" t="e">
        <f>VLOOKUP(I268,'사업장현황(25하)'!$A$2:$T$1836,9,FALSE)</f>
        <v>#N/A</v>
      </c>
      <c r="S268" s="196" t="e">
        <f>VLOOKUP(I268,'사업장현황(25하)'!$A$2:$T$1836,10,FALSE)</f>
        <v>#N/A</v>
      </c>
      <c r="T268" s="190" t="e">
        <f>VLOOKUP(I268,'사업장현황(25하)'!$A$2:$T$1836,12,FALSE)</f>
        <v>#N/A</v>
      </c>
      <c r="U268" s="219" t="e">
        <f>VLOOKUP(I268,'25하-대전160'!$J$3:$AW$1562,13,FALSE)</f>
        <v>#N/A</v>
      </c>
      <c r="V268" s="219" t="e">
        <f>VLOOKUP(I268,'25하-대전160'!$J$3:$AW$1562,14,FALSE)</f>
        <v>#N/A</v>
      </c>
      <c r="W268" s="219"/>
      <c r="X268" s="179" t="e">
        <f>VLOOKUP(I268,'사업장현황(25하)'!$A$2:$T$1836,11,FALSE)</f>
        <v>#N/A</v>
      </c>
      <c r="Y268" s="219"/>
      <c r="Z268" s="180"/>
      <c r="AA268" s="180"/>
      <c r="AB268" s="212"/>
      <c r="AC268" s="180">
        <f t="shared" si="10"/>
        <v>0</v>
      </c>
      <c r="AD268" s="219"/>
      <c r="AE268" s="180"/>
      <c r="AF268" s="219"/>
      <c r="AG268" s="180"/>
      <c r="AH268" s="299">
        <f t="shared" si="9"/>
        <v>0</v>
      </c>
      <c r="AI268" s="197"/>
      <c r="AJ268" s="185"/>
      <c r="CE268" s="187"/>
      <c r="CU268" s="188"/>
    </row>
    <row r="269" spans="1:99" s="186" customFormat="1" ht="24.95" customHeight="1">
      <c r="A269" s="196"/>
      <c r="B269" s="196"/>
      <c r="C269" s="196"/>
      <c r="D269" s="219"/>
      <c r="E269" s="219" t="str">
        <f>HLOOKUP(WEEKDAY(D269,2),data!$A$1:$G$2,2)</f>
        <v>(토)</v>
      </c>
      <c r="F269" s="196"/>
      <c r="G269" s="196"/>
      <c r="H269" s="196"/>
      <c r="I269" s="249"/>
      <c r="J269" s="196" t="e">
        <f>VLOOKUP(I269,'25하-대전160'!$J$3:$AW$1562,2,FALSE)</f>
        <v>#N/A</v>
      </c>
      <c r="K269" s="289" t="e">
        <f>VLOOKUP(I269,'사업장현황(25하)'!$A$2:$T$1836,13,FALSE)</f>
        <v>#N/A</v>
      </c>
      <c r="L269" s="316" t="e">
        <f>VLOOKUP(I269,'사업장현황(25하)'!$A$2:$T$1836,14,FALSE)</f>
        <v>#N/A</v>
      </c>
      <c r="M269" s="190" t="e">
        <f>VLOOKUP(I269,'사업장현황(25하)'!$A$2:$T$1836,2,FALSE)</f>
        <v>#N/A</v>
      </c>
      <c r="N269" s="190" t="e">
        <f>VLOOKUP(I269,'사업장현황(25하)'!$A$2:$T$1836,4,FALSE)</f>
        <v>#N/A</v>
      </c>
      <c r="O269" s="196" t="e">
        <f>VLOOKUP(I269,'사업장현황(25하)'!$A$2:$T$1836,6,FALSE)</f>
        <v>#N/A</v>
      </c>
      <c r="P269" s="196" t="e">
        <f>VLOOKUP(I269,'사업장현황(25하)'!$A$2:$T$1836,7,FALSE)</f>
        <v>#N/A</v>
      </c>
      <c r="Q269" s="196" t="e">
        <f>VLOOKUP(I269,'사업장현황(25하)'!$A$2:$T$1836,8,FALSE)</f>
        <v>#N/A</v>
      </c>
      <c r="R269" s="196" t="e">
        <f>VLOOKUP(I269,'사업장현황(25하)'!$A$2:$T$1836,9,FALSE)</f>
        <v>#N/A</v>
      </c>
      <c r="S269" s="196" t="e">
        <f>VLOOKUP(I269,'사업장현황(25하)'!$A$2:$T$1836,10,FALSE)</f>
        <v>#N/A</v>
      </c>
      <c r="T269" s="190" t="e">
        <f>VLOOKUP(I269,'사업장현황(25하)'!$A$2:$T$1836,12,FALSE)</f>
        <v>#N/A</v>
      </c>
      <c r="U269" s="219" t="e">
        <f>VLOOKUP(I269,'25하-대전160'!$J$3:$AW$1562,13,FALSE)</f>
        <v>#N/A</v>
      </c>
      <c r="V269" s="219" t="e">
        <f>VLOOKUP(I269,'25하-대전160'!$J$3:$AW$1562,14,FALSE)</f>
        <v>#N/A</v>
      </c>
      <c r="W269" s="219"/>
      <c r="X269" s="179" t="e">
        <f>VLOOKUP(I269,'사업장현황(25하)'!$A$2:$T$1836,11,FALSE)</f>
        <v>#N/A</v>
      </c>
      <c r="Y269" s="318"/>
      <c r="Z269" s="180"/>
      <c r="AA269" s="180"/>
      <c r="AB269" s="212"/>
      <c r="AC269" s="180">
        <f t="shared" si="10"/>
        <v>0</v>
      </c>
      <c r="AD269" s="219"/>
      <c r="AE269" s="180"/>
      <c r="AF269" s="219"/>
      <c r="AG269" s="180"/>
      <c r="AH269" s="299">
        <f t="shared" si="9"/>
        <v>0</v>
      </c>
      <c r="AI269" s="197"/>
      <c r="AJ269" s="185"/>
      <c r="CE269" s="187"/>
      <c r="CU269" s="188"/>
    </row>
    <row r="270" spans="1:99" s="186" customFormat="1" ht="24.95" customHeight="1">
      <c r="A270" s="196"/>
      <c r="B270" s="196"/>
      <c r="C270" s="196"/>
      <c r="D270" s="219"/>
      <c r="E270" s="219" t="str">
        <f>HLOOKUP(WEEKDAY(D270,2),data!$A$1:$G$2,2)</f>
        <v>(토)</v>
      </c>
      <c r="F270" s="196"/>
      <c r="G270" s="196"/>
      <c r="H270" s="196"/>
      <c r="I270" s="249"/>
      <c r="J270" s="196" t="e">
        <f>VLOOKUP(I270,'25하-대전160'!$J$3:$AW$1562,2,FALSE)</f>
        <v>#N/A</v>
      </c>
      <c r="K270" s="289" t="e">
        <f>VLOOKUP(I270,'사업장현황(25하)'!$A$2:$T$1836,13,FALSE)</f>
        <v>#N/A</v>
      </c>
      <c r="L270" s="316" t="e">
        <f>VLOOKUP(I270,'사업장현황(25하)'!$A$2:$T$1836,14,FALSE)</f>
        <v>#N/A</v>
      </c>
      <c r="M270" s="190" t="e">
        <f>VLOOKUP(I270,'사업장현황(25하)'!$A$2:$T$1836,2,FALSE)</f>
        <v>#N/A</v>
      </c>
      <c r="N270" s="190" t="e">
        <f>VLOOKUP(I270,'사업장현황(25하)'!$A$2:$T$1836,4,FALSE)</f>
        <v>#N/A</v>
      </c>
      <c r="O270" s="196" t="e">
        <f>VLOOKUP(I270,'사업장현황(25하)'!$A$2:$T$1836,6,FALSE)</f>
        <v>#N/A</v>
      </c>
      <c r="P270" s="196" t="e">
        <f>VLOOKUP(I270,'사업장현황(25하)'!$A$2:$T$1836,7,FALSE)</f>
        <v>#N/A</v>
      </c>
      <c r="Q270" s="196" t="e">
        <f>VLOOKUP(I270,'사업장현황(25하)'!$A$2:$T$1836,8,FALSE)</f>
        <v>#N/A</v>
      </c>
      <c r="R270" s="196" t="e">
        <f>VLOOKUP(I270,'사업장현황(25하)'!$A$2:$T$1836,9,FALSE)</f>
        <v>#N/A</v>
      </c>
      <c r="S270" s="196" t="e">
        <f>VLOOKUP(I270,'사업장현황(25하)'!$A$2:$T$1836,10,FALSE)</f>
        <v>#N/A</v>
      </c>
      <c r="T270" s="190" t="e">
        <f>VLOOKUP(I270,'사업장현황(25하)'!$A$2:$T$1836,12,FALSE)</f>
        <v>#N/A</v>
      </c>
      <c r="U270" s="219" t="e">
        <f>VLOOKUP(I270,'25하-대전160'!$J$3:$AW$1562,13,FALSE)</f>
        <v>#N/A</v>
      </c>
      <c r="V270" s="219" t="e">
        <f>VLOOKUP(I270,'25하-대전160'!$J$3:$AW$1562,14,FALSE)</f>
        <v>#N/A</v>
      </c>
      <c r="W270" s="219"/>
      <c r="X270" s="179" t="e">
        <f>VLOOKUP(I270,'사업장현황(25하)'!$A$2:$T$1836,11,FALSE)</f>
        <v>#N/A</v>
      </c>
      <c r="Y270" s="318"/>
      <c r="Z270" s="180"/>
      <c r="AA270" s="180"/>
      <c r="AB270" s="212"/>
      <c r="AC270" s="180">
        <f t="shared" si="10"/>
        <v>0</v>
      </c>
      <c r="AD270" s="219"/>
      <c r="AE270" s="180"/>
      <c r="AF270" s="219"/>
      <c r="AG270" s="180"/>
      <c r="AH270" s="299">
        <f t="shared" si="9"/>
        <v>0</v>
      </c>
      <c r="AI270" s="197"/>
      <c r="AJ270" s="185"/>
      <c r="CE270" s="187"/>
      <c r="CU270" s="188"/>
    </row>
    <row r="271" spans="1:99" s="186" customFormat="1" ht="24.95" customHeight="1">
      <c r="A271" s="196"/>
      <c r="B271" s="196"/>
      <c r="C271" s="196"/>
      <c r="D271" s="219"/>
      <c r="E271" s="219" t="str">
        <f>HLOOKUP(WEEKDAY(D271,2),data!$A$1:$G$2,2)</f>
        <v>(토)</v>
      </c>
      <c r="F271" s="196"/>
      <c r="G271" s="196"/>
      <c r="H271" s="196"/>
      <c r="I271" s="249"/>
      <c r="J271" s="196" t="e">
        <f>VLOOKUP(I271,'25하-대전160'!$J$3:$AW$1562,2,FALSE)</f>
        <v>#N/A</v>
      </c>
      <c r="K271" s="289" t="e">
        <f>VLOOKUP(I271,'사업장현황(25하)'!$A$2:$T$1836,13,FALSE)</f>
        <v>#N/A</v>
      </c>
      <c r="L271" s="316" t="e">
        <f>VLOOKUP(I271,'사업장현황(25하)'!$A$2:$T$1836,14,FALSE)</f>
        <v>#N/A</v>
      </c>
      <c r="M271" s="190" t="e">
        <f>VLOOKUP(I271,'사업장현황(25하)'!$A$2:$T$1836,2,FALSE)</f>
        <v>#N/A</v>
      </c>
      <c r="N271" s="190" t="e">
        <f>VLOOKUP(I271,'사업장현황(25하)'!$A$2:$T$1836,4,FALSE)</f>
        <v>#N/A</v>
      </c>
      <c r="O271" s="196" t="e">
        <f>VLOOKUP(I271,'사업장현황(25하)'!$A$2:$T$1836,6,FALSE)</f>
        <v>#N/A</v>
      </c>
      <c r="P271" s="196" t="e">
        <f>VLOOKUP(I271,'사업장현황(25하)'!$A$2:$T$1836,7,FALSE)</f>
        <v>#N/A</v>
      </c>
      <c r="Q271" s="196" t="e">
        <f>VLOOKUP(I271,'사업장현황(25하)'!$A$2:$T$1836,8,FALSE)</f>
        <v>#N/A</v>
      </c>
      <c r="R271" s="196" t="e">
        <f>VLOOKUP(I271,'사업장현황(25하)'!$A$2:$T$1836,9,FALSE)</f>
        <v>#N/A</v>
      </c>
      <c r="S271" s="196" t="e">
        <f>VLOOKUP(I271,'사업장현황(25하)'!$A$2:$T$1836,10,FALSE)</f>
        <v>#N/A</v>
      </c>
      <c r="T271" s="190" t="e">
        <f>VLOOKUP(I271,'사업장현황(25하)'!$A$2:$T$1836,12,FALSE)</f>
        <v>#N/A</v>
      </c>
      <c r="U271" s="219" t="e">
        <f>VLOOKUP(I271,'25하-대전160'!$J$3:$AW$1562,13,FALSE)</f>
        <v>#N/A</v>
      </c>
      <c r="V271" s="219" t="e">
        <f>VLOOKUP(I271,'25하-대전160'!$J$3:$AW$1562,14,FALSE)</f>
        <v>#N/A</v>
      </c>
      <c r="W271" s="219"/>
      <c r="X271" s="179" t="e">
        <f>VLOOKUP(I271,'사업장현황(25하)'!$A$2:$T$1836,11,FALSE)</f>
        <v>#N/A</v>
      </c>
      <c r="Y271" s="219"/>
      <c r="Z271" s="180"/>
      <c r="AA271" s="180"/>
      <c r="AB271" s="212"/>
      <c r="AC271" s="180">
        <f t="shared" si="10"/>
        <v>0</v>
      </c>
      <c r="AD271" s="219"/>
      <c r="AE271" s="180"/>
      <c r="AF271" s="219"/>
      <c r="AG271" s="180"/>
      <c r="AH271" s="299">
        <f t="shared" si="9"/>
        <v>0</v>
      </c>
      <c r="AI271" s="197"/>
      <c r="AJ271" s="185"/>
      <c r="CE271" s="187"/>
      <c r="CU271" s="188"/>
    </row>
    <row r="272" spans="1:99" s="186" customFormat="1" ht="24.95" customHeight="1">
      <c r="A272" s="196"/>
      <c r="B272" s="196"/>
      <c r="C272" s="196"/>
      <c r="D272" s="219"/>
      <c r="E272" s="219" t="str">
        <f>HLOOKUP(WEEKDAY(D272,2),data!$A$1:$G$2,2)</f>
        <v>(토)</v>
      </c>
      <c r="F272" s="196"/>
      <c r="G272" s="196"/>
      <c r="H272" s="196"/>
      <c r="I272" s="249"/>
      <c r="J272" s="196" t="e">
        <f>VLOOKUP(I272,'25하-대전160'!$J$3:$AW$1562,2,FALSE)</f>
        <v>#N/A</v>
      </c>
      <c r="K272" s="289" t="e">
        <f>VLOOKUP(I272,'사업장현황(25하)'!$A$2:$T$1836,13,FALSE)</f>
        <v>#N/A</v>
      </c>
      <c r="L272" s="316" t="e">
        <f>VLOOKUP(I272,'사업장현황(25하)'!$A$2:$T$1836,14,FALSE)</f>
        <v>#N/A</v>
      </c>
      <c r="M272" s="190" t="e">
        <f>VLOOKUP(I272,'사업장현황(25하)'!$A$2:$T$1836,2,FALSE)</f>
        <v>#N/A</v>
      </c>
      <c r="N272" s="190" t="e">
        <f>VLOOKUP(I272,'사업장현황(25하)'!$A$2:$T$1836,4,FALSE)</f>
        <v>#N/A</v>
      </c>
      <c r="O272" s="196" t="e">
        <f>VLOOKUP(I272,'사업장현황(25하)'!$A$2:$T$1836,6,FALSE)</f>
        <v>#N/A</v>
      </c>
      <c r="P272" s="196" t="e">
        <f>VLOOKUP(I272,'사업장현황(25하)'!$A$2:$T$1836,7,FALSE)</f>
        <v>#N/A</v>
      </c>
      <c r="Q272" s="196" t="e">
        <f>VLOOKUP(I272,'사업장현황(25하)'!$A$2:$T$1836,8,FALSE)</f>
        <v>#N/A</v>
      </c>
      <c r="R272" s="196" t="e">
        <f>VLOOKUP(I272,'사업장현황(25하)'!$A$2:$T$1836,9,FALSE)</f>
        <v>#N/A</v>
      </c>
      <c r="S272" s="196" t="e">
        <f>VLOOKUP(I272,'사업장현황(25하)'!$A$2:$T$1836,10,FALSE)</f>
        <v>#N/A</v>
      </c>
      <c r="T272" s="190" t="e">
        <f>VLOOKUP(I272,'사업장현황(25하)'!$A$2:$T$1836,12,FALSE)</f>
        <v>#N/A</v>
      </c>
      <c r="U272" s="219" t="e">
        <f>VLOOKUP(I272,'25하-대전160'!$J$3:$AW$1562,13,FALSE)</f>
        <v>#N/A</v>
      </c>
      <c r="V272" s="219" t="e">
        <f>VLOOKUP(I272,'25하-대전160'!$J$3:$AW$1562,14,FALSE)</f>
        <v>#N/A</v>
      </c>
      <c r="W272" s="219"/>
      <c r="X272" s="179" t="e">
        <f>VLOOKUP(I272,'사업장현황(25하)'!$A$2:$T$1836,11,FALSE)</f>
        <v>#N/A</v>
      </c>
      <c r="Y272" s="318"/>
      <c r="Z272" s="180"/>
      <c r="AA272" s="180"/>
      <c r="AB272" s="212"/>
      <c r="AC272" s="180">
        <f t="shared" si="10"/>
        <v>0</v>
      </c>
      <c r="AD272" s="219"/>
      <c r="AE272" s="180"/>
      <c r="AF272" s="219"/>
      <c r="AG272" s="180"/>
      <c r="AH272" s="299">
        <f t="shared" si="9"/>
        <v>0</v>
      </c>
      <c r="AI272" s="197"/>
      <c r="AJ272" s="185"/>
      <c r="CE272" s="187"/>
      <c r="CU272" s="188"/>
    </row>
    <row r="273" spans="1:99" s="186" customFormat="1" ht="24.95" customHeight="1">
      <c r="A273" s="196"/>
      <c r="B273" s="196"/>
      <c r="C273" s="196"/>
      <c r="D273" s="219"/>
      <c r="E273" s="219" t="str">
        <f>HLOOKUP(WEEKDAY(D273,2),data!$A$1:$G$2,2)</f>
        <v>(토)</v>
      </c>
      <c r="F273" s="196"/>
      <c r="G273" s="196"/>
      <c r="H273" s="196"/>
      <c r="I273" s="249"/>
      <c r="J273" s="196" t="e">
        <f>VLOOKUP(I273,'25하-대전160'!$J$3:$AW$1562,2,FALSE)</f>
        <v>#N/A</v>
      </c>
      <c r="K273" s="289" t="e">
        <f>VLOOKUP(I273,'사업장현황(25하)'!$A$2:$T$1836,13,FALSE)</f>
        <v>#N/A</v>
      </c>
      <c r="L273" s="316" t="e">
        <f>VLOOKUP(I273,'사업장현황(25하)'!$A$2:$T$1836,14,FALSE)</f>
        <v>#N/A</v>
      </c>
      <c r="M273" s="190" t="e">
        <f>VLOOKUP(I273,'사업장현황(25하)'!$A$2:$T$1836,2,FALSE)</f>
        <v>#N/A</v>
      </c>
      <c r="N273" s="190" t="e">
        <f>VLOOKUP(I273,'사업장현황(25하)'!$A$2:$T$1836,4,FALSE)</f>
        <v>#N/A</v>
      </c>
      <c r="O273" s="196" t="e">
        <f>VLOOKUP(I273,'사업장현황(25하)'!$A$2:$T$1836,6,FALSE)</f>
        <v>#N/A</v>
      </c>
      <c r="P273" s="196" t="e">
        <f>VLOOKUP(I273,'사업장현황(25하)'!$A$2:$T$1836,7,FALSE)</f>
        <v>#N/A</v>
      </c>
      <c r="Q273" s="196" t="e">
        <f>VLOOKUP(I273,'사업장현황(25하)'!$A$2:$T$1836,8,FALSE)</f>
        <v>#N/A</v>
      </c>
      <c r="R273" s="196" t="e">
        <f>VLOOKUP(I273,'사업장현황(25하)'!$A$2:$T$1836,9,FALSE)</f>
        <v>#N/A</v>
      </c>
      <c r="S273" s="196" t="e">
        <f>VLOOKUP(I273,'사업장현황(25하)'!$A$2:$T$1836,10,FALSE)</f>
        <v>#N/A</v>
      </c>
      <c r="T273" s="190" t="e">
        <f>VLOOKUP(I273,'사업장현황(25하)'!$A$2:$T$1836,12,FALSE)</f>
        <v>#N/A</v>
      </c>
      <c r="U273" s="219" t="e">
        <f>VLOOKUP(I273,'25하-대전160'!$J$3:$AW$1562,13,FALSE)</f>
        <v>#N/A</v>
      </c>
      <c r="V273" s="219" t="e">
        <f>VLOOKUP(I273,'25하-대전160'!$J$3:$AW$1562,14,FALSE)</f>
        <v>#N/A</v>
      </c>
      <c r="W273" s="219"/>
      <c r="X273" s="179" t="e">
        <f>VLOOKUP(I273,'사업장현황(25하)'!$A$2:$T$1836,11,FALSE)</f>
        <v>#N/A</v>
      </c>
      <c r="Y273" s="219"/>
      <c r="Z273" s="180"/>
      <c r="AA273" s="180"/>
      <c r="AB273" s="212"/>
      <c r="AC273" s="180">
        <f t="shared" si="10"/>
        <v>0</v>
      </c>
      <c r="AD273" s="219"/>
      <c r="AE273" s="180"/>
      <c r="AF273" s="219"/>
      <c r="AG273" s="180"/>
      <c r="AH273" s="299">
        <f t="shared" si="9"/>
        <v>0</v>
      </c>
      <c r="AI273" s="197"/>
      <c r="AJ273" s="185"/>
      <c r="CE273" s="187"/>
      <c r="CU273" s="188"/>
    </row>
    <row r="274" spans="1:99" s="186" customFormat="1" ht="24.95" customHeight="1">
      <c r="A274" s="196"/>
      <c r="B274" s="196"/>
      <c r="C274" s="196"/>
      <c r="D274" s="219"/>
      <c r="E274" s="219" t="str">
        <f>HLOOKUP(WEEKDAY(D274,2),data!$A$1:$G$2,2)</f>
        <v>(토)</v>
      </c>
      <c r="F274" s="196"/>
      <c r="G274" s="196"/>
      <c r="H274" s="196"/>
      <c r="I274" s="249"/>
      <c r="J274" s="196" t="e">
        <f>VLOOKUP(I274,'25하-대전160'!$J$3:$AW$1562,2,FALSE)</f>
        <v>#N/A</v>
      </c>
      <c r="K274" s="289" t="e">
        <f>VLOOKUP(I274,'사업장현황(25하)'!$A$2:$T$1836,13,FALSE)</f>
        <v>#N/A</v>
      </c>
      <c r="L274" s="316" t="e">
        <f>VLOOKUP(I274,'사업장현황(25하)'!$A$2:$T$1836,14,FALSE)</f>
        <v>#N/A</v>
      </c>
      <c r="M274" s="190" t="e">
        <f>VLOOKUP(I274,'사업장현황(25하)'!$A$2:$T$1836,2,FALSE)</f>
        <v>#N/A</v>
      </c>
      <c r="N274" s="190" t="e">
        <f>VLOOKUP(I274,'사업장현황(25하)'!$A$2:$T$1836,4,FALSE)</f>
        <v>#N/A</v>
      </c>
      <c r="O274" s="196" t="e">
        <f>VLOOKUP(I274,'사업장현황(25하)'!$A$2:$T$1836,6,FALSE)</f>
        <v>#N/A</v>
      </c>
      <c r="P274" s="196" t="e">
        <f>VLOOKUP(I274,'사업장현황(25하)'!$A$2:$T$1836,7,FALSE)</f>
        <v>#N/A</v>
      </c>
      <c r="Q274" s="196" t="e">
        <f>VLOOKUP(I274,'사업장현황(25하)'!$A$2:$T$1836,8,FALSE)</f>
        <v>#N/A</v>
      </c>
      <c r="R274" s="196" t="e">
        <f>VLOOKUP(I274,'사업장현황(25하)'!$A$2:$T$1836,9,FALSE)</f>
        <v>#N/A</v>
      </c>
      <c r="S274" s="196" t="e">
        <f>VLOOKUP(I274,'사업장현황(25하)'!$A$2:$T$1836,10,FALSE)</f>
        <v>#N/A</v>
      </c>
      <c r="T274" s="190" t="e">
        <f>VLOOKUP(I274,'사업장현황(25하)'!$A$2:$T$1836,12,FALSE)</f>
        <v>#N/A</v>
      </c>
      <c r="U274" s="219" t="e">
        <f>VLOOKUP(I274,'25하-대전160'!$J$3:$AW$1562,13,FALSE)</f>
        <v>#N/A</v>
      </c>
      <c r="V274" s="219" t="e">
        <f>VLOOKUP(I274,'25하-대전160'!$J$3:$AW$1562,14,FALSE)</f>
        <v>#N/A</v>
      </c>
      <c r="W274" s="219"/>
      <c r="X274" s="179" t="e">
        <f>VLOOKUP(I274,'사업장현황(25하)'!$A$2:$T$1836,11,FALSE)</f>
        <v>#N/A</v>
      </c>
      <c r="Y274" s="219"/>
      <c r="Z274" s="180"/>
      <c r="AA274" s="180"/>
      <c r="AB274" s="212"/>
      <c r="AC274" s="180">
        <f t="shared" si="10"/>
        <v>0</v>
      </c>
      <c r="AD274" s="219"/>
      <c r="AE274" s="180"/>
      <c r="AF274" s="219"/>
      <c r="AG274" s="180"/>
      <c r="AH274" s="299">
        <f t="shared" si="9"/>
        <v>0</v>
      </c>
      <c r="AI274" s="197"/>
      <c r="AJ274" s="185"/>
      <c r="CE274" s="187"/>
      <c r="CU274" s="188"/>
    </row>
    <row r="275" spans="1:99" s="158" customFormat="1" ht="24.95" customHeight="1">
      <c r="A275" s="196"/>
      <c r="B275" s="196"/>
      <c r="C275" s="196"/>
      <c r="D275" s="219"/>
      <c r="E275" s="219" t="str">
        <f>HLOOKUP(WEEKDAY(D275,2),data!$A$1:$G$2,2)</f>
        <v>(토)</v>
      </c>
      <c r="F275" s="196"/>
      <c r="G275" s="196"/>
      <c r="H275" s="196"/>
      <c r="I275" s="249"/>
      <c r="J275" s="196" t="e">
        <f>VLOOKUP(I275,'25하-대전160'!$J$3:$AW$1562,2,FALSE)</f>
        <v>#N/A</v>
      </c>
      <c r="K275" s="289" t="e">
        <f>VLOOKUP(I275,'사업장현황(25하)'!$A$2:$T$1836,13,FALSE)</f>
        <v>#N/A</v>
      </c>
      <c r="L275" s="316" t="e">
        <f>VLOOKUP(I275,'사업장현황(25하)'!$A$2:$T$1836,14,FALSE)</f>
        <v>#N/A</v>
      </c>
      <c r="M275" s="190" t="e">
        <f>VLOOKUP(I275,'사업장현황(25하)'!$A$2:$T$1836,2,FALSE)</f>
        <v>#N/A</v>
      </c>
      <c r="N275" s="190" t="e">
        <f>VLOOKUP(I275,'사업장현황(25하)'!$A$2:$T$1836,4,FALSE)</f>
        <v>#N/A</v>
      </c>
      <c r="O275" s="196" t="e">
        <f>VLOOKUP(I275,'사업장현황(25하)'!$A$2:$T$1836,6,FALSE)</f>
        <v>#N/A</v>
      </c>
      <c r="P275" s="196" t="e">
        <f>VLOOKUP(I275,'사업장현황(25하)'!$A$2:$T$1836,7,FALSE)</f>
        <v>#N/A</v>
      </c>
      <c r="Q275" s="196" t="e">
        <f>VLOOKUP(I275,'사업장현황(25하)'!$A$2:$T$1836,8,FALSE)</f>
        <v>#N/A</v>
      </c>
      <c r="R275" s="196" t="e">
        <f>VLOOKUP(I275,'사업장현황(25하)'!$A$2:$T$1836,9,FALSE)</f>
        <v>#N/A</v>
      </c>
      <c r="S275" s="196" t="e">
        <f>VLOOKUP(I275,'사업장현황(25하)'!$A$2:$T$1836,10,FALSE)</f>
        <v>#N/A</v>
      </c>
      <c r="T275" s="190" t="e">
        <f>VLOOKUP(I275,'사업장현황(25하)'!$A$2:$T$1836,12,FALSE)</f>
        <v>#N/A</v>
      </c>
      <c r="U275" s="219" t="e">
        <f>VLOOKUP(I275,'25하-대전160'!$J$3:$AW$1562,13,FALSE)</f>
        <v>#N/A</v>
      </c>
      <c r="V275" s="219" t="e">
        <f>VLOOKUP(I275,'25하-대전160'!$J$3:$AW$1562,14,FALSE)</f>
        <v>#N/A</v>
      </c>
      <c r="W275" s="219"/>
      <c r="X275" s="179" t="e">
        <f>VLOOKUP(I275,'사업장현황(25하)'!$A$2:$T$1836,11,FALSE)</f>
        <v>#N/A</v>
      </c>
      <c r="Y275" s="318"/>
      <c r="Z275" s="180"/>
      <c r="AA275" s="180"/>
      <c r="AB275" s="212"/>
      <c r="AC275" s="180">
        <f t="shared" si="10"/>
        <v>0</v>
      </c>
      <c r="AD275" s="219"/>
      <c r="AE275" s="180"/>
      <c r="AF275" s="219"/>
      <c r="AG275" s="180"/>
      <c r="AH275" s="299">
        <f t="shared" si="9"/>
        <v>0</v>
      </c>
      <c r="AI275" s="197"/>
      <c r="AJ275" s="157"/>
    </row>
    <row r="276" spans="1:99" s="186" customFormat="1" ht="24.95" customHeight="1">
      <c r="A276" s="196"/>
      <c r="B276" s="196"/>
      <c r="C276" s="196"/>
      <c r="D276" s="219"/>
      <c r="E276" s="219" t="str">
        <f>HLOOKUP(WEEKDAY(D276,2),data!$A$1:$G$2,2)</f>
        <v>(토)</v>
      </c>
      <c r="F276" s="196"/>
      <c r="G276" s="196"/>
      <c r="H276" s="196"/>
      <c r="I276" s="249"/>
      <c r="J276" s="196" t="e">
        <f>VLOOKUP(I276,'25하-대전160'!$J$3:$AW$1562,2,FALSE)</f>
        <v>#N/A</v>
      </c>
      <c r="K276" s="289" t="e">
        <f>VLOOKUP(I276,'사업장현황(25하)'!$A$2:$T$1836,13,FALSE)</f>
        <v>#N/A</v>
      </c>
      <c r="L276" s="316" t="e">
        <f>VLOOKUP(I276,'사업장현황(25하)'!$A$2:$T$1836,14,FALSE)</f>
        <v>#N/A</v>
      </c>
      <c r="M276" s="190" t="e">
        <f>VLOOKUP(I276,'사업장현황(25하)'!$A$2:$T$1836,2,FALSE)</f>
        <v>#N/A</v>
      </c>
      <c r="N276" s="190" t="e">
        <f>VLOOKUP(I276,'사업장현황(25하)'!$A$2:$T$1836,4,FALSE)</f>
        <v>#N/A</v>
      </c>
      <c r="O276" s="196" t="e">
        <f>VLOOKUP(I276,'사업장현황(25하)'!$A$2:$T$1836,6,FALSE)</f>
        <v>#N/A</v>
      </c>
      <c r="P276" s="196" t="e">
        <f>VLOOKUP(I276,'사업장현황(25하)'!$A$2:$T$1836,7,FALSE)</f>
        <v>#N/A</v>
      </c>
      <c r="Q276" s="196" t="e">
        <f>VLOOKUP(I276,'사업장현황(25하)'!$A$2:$T$1836,8,FALSE)</f>
        <v>#N/A</v>
      </c>
      <c r="R276" s="196" t="e">
        <f>VLOOKUP(I276,'사업장현황(25하)'!$A$2:$T$1836,9,FALSE)</f>
        <v>#N/A</v>
      </c>
      <c r="S276" s="196" t="e">
        <f>VLOOKUP(I276,'사업장현황(25하)'!$A$2:$T$1836,10,FALSE)</f>
        <v>#N/A</v>
      </c>
      <c r="T276" s="190" t="e">
        <f>VLOOKUP(I276,'사업장현황(25하)'!$A$2:$T$1836,12,FALSE)</f>
        <v>#N/A</v>
      </c>
      <c r="U276" s="219" t="e">
        <f>VLOOKUP(I276,'25하-대전160'!$J$3:$AW$1562,13,FALSE)</f>
        <v>#N/A</v>
      </c>
      <c r="V276" s="219" t="e">
        <f>VLOOKUP(I276,'25하-대전160'!$J$3:$AW$1562,14,FALSE)</f>
        <v>#N/A</v>
      </c>
      <c r="W276" s="219"/>
      <c r="X276" s="179" t="e">
        <f>VLOOKUP(I276,'사업장현황(25하)'!$A$2:$T$1836,11,FALSE)</f>
        <v>#N/A</v>
      </c>
      <c r="Y276" s="219"/>
      <c r="Z276" s="180"/>
      <c r="AA276" s="180"/>
      <c r="AB276" s="212"/>
      <c r="AC276" s="180">
        <f t="shared" si="10"/>
        <v>0</v>
      </c>
      <c r="AD276" s="219"/>
      <c r="AE276" s="180"/>
      <c r="AF276" s="219"/>
      <c r="AG276" s="180"/>
      <c r="AH276" s="299">
        <f t="shared" si="9"/>
        <v>0</v>
      </c>
      <c r="AI276" s="197"/>
      <c r="AJ276" s="185"/>
      <c r="CE276" s="187"/>
      <c r="CU276" s="188"/>
    </row>
    <row r="277" spans="1:99" s="186" customFormat="1" ht="24.95" customHeight="1">
      <c r="A277" s="196"/>
      <c r="B277" s="196"/>
      <c r="C277" s="196"/>
      <c r="D277" s="219"/>
      <c r="E277" s="219" t="str">
        <f>HLOOKUP(WEEKDAY(D277,2),data!$A$1:$G$2,2)</f>
        <v>(토)</v>
      </c>
      <c r="F277" s="196"/>
      <c r="G277" s="196"/>
      <c r="H277" s="196"/>
      <c r="I277" s="249"/>
      <c r="J277" s="196" t="e">
        <f>VLOOKUP(I277,'25하-대전160'!$J$3:$AW$1562,2,FALSE)</f>
        <v>#N/A</v>
      </c>
      <c r="K277" s="289" t="e">
        <f>VLOOKUP(I277,'사업장현황(25하)'!$A$2:$T$1836,13,FALSE)</f>
        <v>#N/A</v>
      </c>
      <c r="L277" s="316" t="e">
        <f>VLOOKUP(I277,'사업장현황(25하)'!$A$2:$T$1836,14,FALSE)</f>
        <v>#N/A</v>
      </c>
      <c r="M277" s="190" t="e">
        <f>VLOOKUP(I277,'사업장현황(25하)'!$A$2:$T$1836,2,FALSE)</f>
        <v>#N/A</v>
      </c>
      <c r="N277" s="190" t="e">
        <f>VLOOKUP(I277,'사업장현황(25하)'!$A$2:$T$1836,4,FALSE)</f>
        <v>#N/A</v>
      </c>
      <c r="O277" s="196" t="e">
        <f>VLOOKUP(I277,'사업장현황(25하)'!$A$2:$T$1836,6,FALSE)</f>
        <v>#N/A</v>
      </c>
      <c r="P277" s="196" t="e">
        <f>VLOOKUP(I277,'사업장현황(25하)'!$A$2:$T$1836,7,FALSE)</f>
        <v>#N/A</v>
      </c>
      <c r="Q277" s="196" t="e">
        <f>VLOOKUP(I277,'사업장현황(25하)'!$A$2:$T$1836,8,FALSE)</f>
        <v>#N/A</v>
      </c>
      <c r="R277" s="196" t="e">
        <f>VLOOKUP(I277,'사업장현황(25하)'!$A$2:$T$1836,9,FALSE)</f>
        <v>#N/A</v>
      </c>
      <c r="S277" s="196" t="e">
        <f>VLOOKUP(I277,'사업장현황(25하)'!$A$2:$T$1836,10,FALSE)</f>
        <v>#N/A</v>
      </c>
      <c r="T277" s="190" t="e">
        <f>VLOOKUP(I277,'사업장현황(25하)'!$A$2:$T$1836,12,FALSE)</f>
        <v>#N/A</v>
      </c>
      <c r="U277" s="219" t="e">
        <f>VLOOKUP(I277,'25하-대전160'!$J$3:$AW$1562,13,FALSE)</f>
        <v>#N/A</v>
      </c>
      <c r="V277" s="219" t="e">
        <f>VLOOKUP(I277,'25하-대전160'!$J$3:$AW$1562,14,FALSE)</f>
        <v>#N/A</v>
      </c>
      <c r="W277" s="219"/>
      <c r="X277" s="179" t="e">
        <f>VLOOKUP(I277,'사업장현황(25하)'!$A$2:$T$1836,11,FALSE)</f>
        <v>#N/A</v>
      </c>
      <c r="Y277" s="318"/>
      <c r="Z277" s="180"/>
      <c r="AA277" s="180"/>
      <c r="AB277" s="212"/>
      <c r="AC277" s="180">
        <f t="shared" si="10"/>
        <v>0</v>
      </c>
      <c r="AD277" s="219"/>
      <c r="AE277" s="180"/>
      <c r="AF277" s="219"/>
      <c r="AG277" s="180"/>
      <c r="AH277" s="299">
        <f t="shared" si="9"/>
        <v>0</v>
      </c>
      <c r="AI277" s="197"/>
      <c r="AJ277" s="185"/>
      <c r="CE277" s="187"/>
      <c r="CU277" s="188"/>
    </row>
    <row r="278" spans="1:99" s="186" customFormat="1" ht="24.95" customHeight="1">
      <c r="A278" s="196"/>
      <c r="B278" s="196"/>
      <c r="C278" s="196"/>
      <c r="D278" s="219"/>
      <c r="E278" s="219" t="str">
        <f>HLOOKUP(WEEKDAY(D278,2),data!$A$1:$G$2,2)</f>
        <v>(토)</v>
      </c>
      <c r="F278" s="196"/>
      <c r="G278" s="196"/>
      <c r="H278" s="196"/>
      <c r="I278" s="249"/>
      <c r="J278" s="196" t="e">
        <f>VLOOKUP(I278,'25하-대전160'!$J$3:$AW$1562,2,FALSE)</f>
        <v>#N/A</v>
      </c>
      <c r="K278" s="289" t="e">
        <f>VLOOKUP(I278,'사업장현황(25하)'!$A$2:$T$1836,13,FALSE)</f>
        <v>#N/A</v>
      </c>
      <c r="L278" s="316" t="e">
        <f>VLOOKUP(I278,'사업장현황(25하)'!$A$2:$T$1836,14,FALSE)</f>
        <v>#N/A</v>
      </c>
      <c r="M278" s="190" t="e">
        <f>VLOOKUP(I278,'사업장현황(25하)'!$A$2:$T$1836,2,FALSE)</f>
        <v>#N/A</v>
      </c>
      <c r="N278" s="190" t="e">
        <f>VLOOKUP(I278,'사업장현황(25하)'!$A$2:$T$1836,4,FALSE)</f>
        <v>#N/A</v>
      </c>
      <c r="O278" s="196" t="e">
        <f>VLOOKUP(I278,'사업장현황(25하)'!$A$2:$T$1836,6,FALSE)</f>
        <v>#N/A</v>
      </c>
      <c r="P278" s="196" t="e">
        <f>VLOOKUP(I278,'사업장현황(25하)'!$A$2:$T$1836,7,FALSE)</f>
        <v>#N/A</v>
      </c>
      <c r="Q278" s="196" t="e">
        <f>VLOOKUP(I278,'사업장현황(25하)'!$A$2:$T$1836,8,FALSE)</f>
        <v>#N/A</v>
      </c>
      <c r="R278" s="196" t="e">
        <f>VLOOKUP(I278,'사업장현황(25하)'!$A$2:$T$1836,9,FALSE)</f>
        <v>#N/A</v>
      </c>
      <c r="S278" s="196" t="e">
        <f>VLOOKUP(I278,'사업장현황(25하)'!$A$2:$T$1836,10,FALSE)</f>
        <v>#N/A</v>
      </c>
      <c r="T278" s="190" t="e">
        <f>VLOOKUP(I278,'사업장현황(25하)'!$A$2:$T$1836,12,FALSE)</f>
        <v>#N/A</v>
      </c>
      <c r="U278" s="219" t="e">
        <f>VLOOKUP(I278,'25하-대전160'!$J$3:$AW$1562,13,FALSE)</f>
        <v>#N/A</v>
      </c>
      <c r="V278" s="219" t="e">
        <f>VLOOKUP(I278,'25하-대전160'!$J$3:$AW$1562,14,FALSE)</f>
        <v>#N/A</v>
      </c>
      <c r="W278" s="219"/>
      <c r="X278" s="179" t="e">
        <f>VLOOKUP(I278,'사업장현황(25하)'!$A$2:$T$1836,11,FALSE)</f>
        <v>#N/A</v>
      </c>
      <c r="Y278" s="219"/>
      <c r="Z278" s="180"/>
      <c r="AA278" s="180"/>
      <c r="AB278" s="212"/>
      <c r="AC278" s="180">
        <f t="shared" si="10"/>
        <v>0</v>
      </c>
      <c r="AD278" s="219"/>
      <c r="AE278" s="180"/>
      <c r="AF278" s="219"/>
      <c r="AG278" s="180"/>
      <c r="AH278" s="299">
        <f t="shared" si="9"/>
        <v>0</v>
      </c>
      <c r="AI278" s="197"/>
      <c r="AJ278" s="185"/>
      <c r="CE278" s="187"/>
      <c r="CU278" s="188"/>
    </row>
    <row r="279" spans="1:99" s="186" customFormat="1" ht="24.95" customHeight="1">
      <c r="A279" s="196"/>
      <c r="B279" s="196"/>
      <c r="C279" s="196"/>
      <c r="D279" s="219"/>
      <c r="E279" s="219" t="str">
        <f>HLOOKUP(WEEKDAY(D279,2),data!$A$1:$G$2,2)</f>
        <v>(토)</v>
      </c>
      <c r="F279" s="196"/>
      <c r="G279" s="196"/>
      <c r="H279" s="196"/>
      <c r="I279" s="249"/>
      <c r="J279" s="196" t="e">
        <f>VLOOKUP(I279,'25하-대전160'!$J$3:$AW$1562,2,FALSE)</f>
        <v>#N/A</v>
      </c>
      <c r="K279" s="289" t="e">
        <f>VLOOKUP(I279,'사업장현황(25하)'!$A$2:$T$1836,13,FALSE)</f>
        <v>#N/A</v>
      </c>
      <c r="L279" s="316" t="e">
        <f>VLOOKUP(I279,'사업장현황(25하)'!$A$2:$T$1836,14,FALSE)</f>
        <v>#N/A</v>
      </c>
      <c r="M279" s="190" t="e">
        <f>VLOOKUP(I279,'사업장현황(25하)'!$A$2:$T$1836,2,FALSE)</f>
        <v>#N/A</v>
      </c>
      <c r="N279" s="190" t="e">
        <f>VLOOKUP(I279,'사업장현황(25하)'!$A$2:$T$1836,4,FALSE)</f>
        <v>#N/A</v>
      </c>
      <c r="O279" s="196" t="e">
        <f>VLOOKUP(I279,'사업장현황(25하)'!$A$2:$T$1836,6,FALSE)</f>
        <v>#N/A</v>
      </c>
      <c r="P279" s="196" t="e">
        <f>VLOOKUP(I279,'사업장현황(25하)'!$A$2:$T$1836,7,FALSE)</f>
        <v>#N/A</v>
      </c>
      <c r="Q279" s="196" t="e">
        <f>VLOOKUP(I279,'사업장현황(25하)'!$A$2:$T$1836,8,FALSE)</f>
        <v>#N/A</v>
      </c>
      <c r="R279" s="196" t="e">
        <f>VLOOKUP(I279,'사업장현황(25하)'!$A$2:$T$1836,9,FALSE)</f>
        <v>#N/A</v>
      </c>
      <c r="S279" s="196" t="e">
        <f>VLOOKUP(I279,'사업장현황(25하)'!$A$2:$T$1836,10,FALSE)</f>
        <v>#N/A</v>
      </c>
      <c r="T279" s="190" t="e">
        <f>VLOOKUP(I279,'사업장현황(25하)'!$A$2:$T$1836,12,FALSE)</f>
        <v>#N/A</v>
      </c>
      <c r="U279" s="219" t="e">
        <f>VLOOKUP(I279,'25하-대전160'!$J$3:$AW$1562,13,FALSE)</f>
        <v>#N/A</v>
      </c>
      <c r="V279" s="219" t="e">
        <f>VLOOKUP(I279,'25하-대전160'!$J$3:$AW$1562,14,FALSE)</f>
        <v>#N/A</v>
      </c>
      <c r="W279" s="219"/>
      <c r="X279" s="179" t="e">
        <f>VLOOKUP(I279,'사업장현황(25하)'!$A$2:$T$1836,11,FALSE)</f>
        <v>#N/A</v>
      </c>
      <c r="Y279" s="219"/>
      <c r="Z279" s="180"/>
      <c r="AA279" s="180"/>
      <c r="AB279" s="212"/>
      <c r="AC279" s="180">
        <f t="shared" si="10"/>
        <v>0</v>
      </c>
      <c r="AD279" s="219"/>
      <c r="AE279" s="180"/>
      <c r="AF279" s="219"/>
      <c r="AG279" s="180"/>
      <c r="AH279" s="299">
        <f t="shared" si="9"/>
        <v>0</v>
      </c>
      <c r="AI279" s="197"/>
      <c r="AJ279" s="185"/>
      <c r="CE279" s="187"/>
      <c r="CU279" s="188"/>
    </row>
    <row r="280" spans="1:99" s="186" customFormat="1" ht="24.95" customHeight="1">
      <c r="A280" s="196"/>
      <c r="B280" s="196"/>
      <c r="C280" s="196"/>
      <c r="D280" s="219"/>
      <c r="E280" s="219" t="str">
        <f>HLOOKUP(WEEKDAY(D280,2),data!$A$1:$G$2,2)</f>
        <v>(토)</v>
      </c>
      <c r="F280" s="196"/>
      <c r="G280" s="196"/>
      <c r="H280" s="196"/>
      <c r="I280" s="249"/>
      <c r="J280" s="196" t="e">
        <f>VLOOKUP(I280,'25하-대전160'!$J$3:$AW$1562,2,FALSE)</f>
        <v>#N/A</v>
      </c>
      <c r="K280" s="289" t="e">
        <f>VLOOKUP(I280,'사업장현황(25하)'!$A$2:$T$1836,13,FALSE)</f>
        <v>#N/A</v>
      </c>
      <c r="L280" s="316" t="e">
        <f>VLOOKUP(I280,'사업장현황(25하)'!$A$2:$T$1836,14,FALSE)</f>
        <v>#N/A</v>
      </c>
      <c r="M280" s="190" t="e">
        <f>VLOOKUP(I280,'사업장현황(25하)'!$A$2:$T$1836,2,FALSE)</f>
        <v>#N/A</v>
      </c>
      <c r="N280" s="190" t="e">
        <f>VLOOKUP(I280,'사업장현황(25하)'!$A$2:$T$1836,4,FALSE)</f>
        <v>#N/A</v>
      </c>
      <c r="O280" s="196" t="e">
        <f>VLOOKUP(I280,'사업장현황(25하)'!$A$2:$T$1836,6,FALSE)</f>
        <v>#N/A</v>
      </c>
      <c r="P280" s="196" t="e">
        <f>VLOOKUP(I280,'사업장현황(25하)'!$A$2:$T$1836,7,FALSE)</f>
        <v>#N/A</v>
      </c>
      <c r="Q280" s="196" t="e">
        <f>VLOOKUP(I280,'사업장현황(25하)'!$A$2:$T$1836,8,FALSE)</f>
        <v>#N/A</v>
      </c>
      <c r="R280" s="196" t="e">
        <f>VLOOKUP(I280,'사업장현황(25하)'!$A$2:$T$1836,9,FALSE)</f>
        <v>#N/A</v>
      </c>
      <c r="S280" s="196" t="e">
        <f>VLOOKUP(I280,'사업장현황(25하)'!$A$2:$T$1836,10,FALSE)</f>
        <v>#N/A</v>
      </c>
      <c r="T280" s="190" t="e">
        <f>VLOOKUP(I280,'사업장현황(25하)'!$A$2:$T$1836,12,FALSE)</f>
        <v>#N/A</v>
      </c>
      <c r="U280" s="219" t="e">
        <f>VLOOKUP(I280,'25하-대전160'!$J$3:$AW$1562,13,FALSE)</f>
        <v>#N/A</v>
      </c>
      <c r="V280" s="219" t="e">
        <f>VLOOKUP(I280,'25하-대전160'!$J$3:$AW$1562,14,FALSE)</f>
        <v>#N/A</v>
      </c>
      <c r="W280" s="219"/>
      <c r="X280" s="179" t="e">
        <f>VLOOKUP(I280,'사업장현황(25하)'!$A$2:$T$1836,11,FALSE)</f>
        <v>#N/A</v>
      </c>
      <c r="Y280" s="219"/>
      <c r="Z280" s="180"/>
      <c r="AA280" s="180"/>
      <c r="AB280" s="212"/>
      <c r="AC280" s="180">
        <f t="shared" si="10"/>
        <v>0</v>
      </c>
      <c r="AD280" s="219"/>
      <c r="AE280" s="180"/>
      <c r="AF280" s="219"/>
      <c r="AG280" s="180"/>
      <c r="AH280" s="299">
        <f t="shared" si="9"/>
        <v>0</v>
      </c>
      <c r="AI280" s="197"/>
      <c r="AJ280" s="185"/>
      <c r="CE280" s="187"/>
      <c r="CU280" s="188"/>
    </row>
    <row r="281" spans="1:99" s="186" customFormat="1" ht="24.95" customHeight="1">
      <c r="A281" s="196"/>
      <c r="B281" s="196"/>
      <c r="C281" s="196"/>
      <c r="D281" s="219"/>
      <c r="E281" s="219" t="str">
        <f>HLOOKUP(WEEKDAY(D281,2),data!$A$1:$G$2,2)</f>
        <v>(토)</v>
      </c>
      <c r="F281" s="196"/>
      <c r="G281" s="196"/>
      <c r="H281" s="196"/>
      <c r="I281" s="249"/>
      <c r="J281" s="196" t="e">
        <f>VLOOKUP(I281,'25하-대전160'!$J$3:$AW$1562,2,FALSE)</f>
        <v>#N/A</v>
      </c>
      <c r="K281" s="289" t="e">
        <f>VLOOKUP(I281,'사업장현황(25하)'!$A$2:$T$1836,13,FALSE)</f>
        <v>#N/A</v>
      </c>
      <c r="L281" s="316" t="e">
        <f>VLOOKUP(I281,'사업장현황(25하)'!$A$2:$T$1836,14,FALSE)</f>
        <v>#N/A</v>
      </c>
      <c r="M281" s="190" t="e">
        <f>VLOOKUP(I281,'사업장현황(25하)'!$A$2:$T$1836,2,FALSE)</f>
        <v>#N/A</v>
      </c>
      <c r="N281" s="190" t="e">
        <f>VLOOKUP(I281,'사업장현황(25하)'!$A$2:$T$1836,4,FALSE)</f>
        <v>#N/A</v>
      </c>
      <c r="O281" s="196" t="e">
        <f>VLOOKUP(I281,'사업장현황(25하)'!$A$2:$T$1836,6,FALSE)</f>
        <v>#N/A</v>
      </c>
      <c r="P281" s="196" t="e">
        <f>VLOOKUP(I281,'사업장현황(25하)'!$A$2:$T$1836,7,FALSE)</f>
        <v>#N/A</v>
      </c>
      <c r="Q281" s="196" t="e">
        <f>VLOOKUP(I281,'사업장현황(25하)'!$A$2:$T$1836,8,FALSE)</f>
        <v>#N/A</v>
      </c>
      <c r="R281" s="196" t="e">
        <f>VLOOKUP(I281,'사업장현황(25하)'!$A$2:$T$1836,9,FALSE)</f>
        <v>#N/A</v>
      </c>
      <c r="S281" s="196" t="e">
        <f>VLOOKUP(I281,'사업장현황(25하)'!$A$2:$T$1836,10,FALSE)</f>
        <v>#N/A</v>
      </c>
      <c r="T281" s="190" t="e">
        <f>VLOOKUP(I281,'사업장현황(25하)'!$A$2:$T$1836,12,FALSE)</f>
        <v>#N/A</v>
      </c>
      <c r="U281" s="219" t="e">
        <f>VLOOKUP(I281,'25하-대전160'!$J$3:$AW$1562,13,FALSE)</f>
        <v>#N/A</v>
      </c>
      <c r="V281" s="219" t="e">
        <f>VLOOKUP(I281,'25하-대전160'!$J$3:$AW$1562,14,FALSE)</f>
        <v>#N/A</v>
      </c>
      <c r="W281" s="219"/>
      <c r="X281" s="179" t="e">
        <f>VLOOKUP(I281,'사업장현황(25하)'!$A$2:$T$1836,11,FALSE)</f>
        <v>#N/A</v>
      </c>
      <c r="Y281" s="219"/>
      <c r="Z281" s="180"/>
      <c r="AA281" s="180"/>
      <c r="AB281" s="212"/>
      <c r="AC281" s="180">
        <f t="shared" si="10"/>
        <v>0</v>
      </c>
      <c r="AD281" s="219"/>
      <c r="AE281" s="180"/>
      <c r="AF281" s="219"/>
      <c r="AG281" s="180"/>
      <c r="AH281" s="299">
        <f t="shared" si="9"/>
        <v>0</v>
      </c>
      <c r="AI281" s="197"/>
      <c r="AJ281" s="185"/>
      <c r="CE281" s="187"/>
      <c r="CU281" s="188"/>
    </row>
    <row r="282" spans="1:99" s="186" customFormat="1" ht="24.95" customHeight="1">
      <c r="A282" s="196"/>
      <c r="B282" s="196"/>
      <c r="C282" s="196"/>
      <c r="D282" s="219"/>
      <c r="E282" s="219" t="str">
        <f>HLOOKUP(WEEKDAY(D282,2),data!$A$1:$G$2,2)</f>
        <v>(토)</v>
      </c>
      <c r="F282" s="196"/>
      <c r="G282" s="196"/>
      <c r="H282" s="196"/>
      <c r="I282" s="249"/>
      <c r="J282" s="196" t="e">
        <f>VLOOKUP(I282,'25하-대전160'!$J$3:$AW$1562,2,FALSE)</f>
        <v>#N/A</v>
      </c>
      <c r="K282" s="289" t="e">
        <f>VLOOKUP(I282,'사업장현황(25하)'!$A$2:$T$1836,13,FALSE)</f>
        <v>#N/A</v>
      </c>
      <c r="L282" s="316" t="e">
        <f>VLOOKUP(I282,'사업장현황(25하)'!$A$2:$T$1836,14,FALSE)</f>
        <v>#N/A</v>
      </c>
      <c r="M282" s="190" t="e">
        <f>VLOOKUP(I282,'사업장현황(25하)'!$A$2:$T$1836,2,FALSE)</f>
        <v>#N/A</v>
      </c>
      <c r="N282" s="190" t="e">
        <f>VLOOKUP(I282,'사업장현황(25하)'!$A$2:$T$1836,4,FALSE)</f>
        <v>#N/A</v>
      </c>
      <c r="O282" s="196" t="e">
        <f>VLOOKUP(I282,'사업장현황(25하)'!$A$2:$T$1836,6,FALSE)</f>
        <v>#N/A</v>
      </c>
      <c r="P282" s="196" t="e">
        <f>VLOOKUP(I282,'사업장현황(25하)'!$A$2:$T$1836,7,FALSE)</f>
        <v>#N/A</v>
      </c>
      <c r="Q282" s="196" t="e">
        <f>VLOOKUP(I282,'사업장현황(25하)'!$A$2:$T$1836,8,FALSE)</f>
        <v>#N/A</v>
      </c>
      <c r="R282" s="196" t="e">
        <f>VLOOKUP(I282,'사업장현황(25하)'!$A$2:$T$1836,9,FALSE)</f>
        <v>#N/A</v>
      </c>
      <c r="S282" s="196" t="e">
        <f>VLOOKUP(I282,'사업장현황(25하)'!$A$2:$T$1836,10,FALSE)</f>
        <v>#N/A</v>
      </c>
      <c r="T282" s="190" t="e">
        <f>VLOOKUP(I282,'사업장현황(25하)'!$A$2:$T$1836,12,FALSE)</f>
        <v>#N/A</v>
      </c>
      <c r="U282" s="219" t="e">
        <f>VLOOKUP(I282,'25하-대전160'!$J$3:$AW$1562,13,FALSE)</f>
        <v>#N/A</v>
      </c>
      <c r="V282" s="219" t="e">
        <f>VLOOKUP(I282,'25하-대전160'!$J$3:$AW$1562,14,FALSE)</f>
        <v>#N/A</v>
      </c>
      <c r="W282" s="219"/>
      <c r="X282" s="179" t="e">
        <f>VLOOKUP(I282,'사업장현황(25하)'!$A$2:$T$1836,11,FALSE)</f>
        <v>#N/A</v>
      </c>
      <c r="Y282" s="219"/>
      <c r="Z282" s="180"/>
      <c r="AA282" s="180"/>
      <c r="AB282" s="212"/>
      <c r="AC282" s="180">
        <f t="shared" si="10"/>
        <v>0</v>
      </c>
      <c r="AD282" s="219"/>
      <c r="AE282" s="180"/>
      <c r="AF282" s="219"/>
      <c r="AG282" s="180"/>
      <c r="AH282" s="299">
        <f t="shared" si="9"/>
        <v>0</v>
      </c>
      <c r="AI282" s="197"/>
      <c r="AJ282" s="185"/>
      <c r="CE282" s="187"/>
      <c r="CU282" s="188"/>
    </row>
    <row r="283" spans="1:99" s="186" customFormat="1" ht="24.95" customHeight="1">
      <c r="A283" s="196"/>
      <c r="B283" s="196"/>
      <c r="C283" s="196"/>
      <c r="D283" s="219"/>
      <c r="E283" s="219" t="str">
        <f>HLOOKUP(WEEKDAY(D283,2),data!$A$1:$G$2,2)</f>
        <v>(토)</v>
      </c>
      <c r="F283" s="196"/>
      <c r="G283" s="196"/>
      <c r="H283" s="196"/>
      <c r="I283" s="249"/>
      <c r="J283" s="196" t="e">
        <f>VLOOKUP(I283,'25하-대전160'!$J$3:$AW$1562,2,FALSE)</f>
        <v>#N/A</v>
      </c>
      <c r="K283" s="289" t="e">
        <f>VLOOKUP(I283,'사업장현황(25하)'!$A$2:$T$1836,13,FALSE)</f>
        <v>#N/A</v>
      </c>
      <c r="L283" s="316" t="e">
        <f>VLOOKUP(I283,'사업장현황(25하)'!$A$2:$T$1836,14,FALSE)</f>
        <v>#N/A</v>
      </c>
      <c r="M283" s="190" t="e">
        <f>VLOOKUP(I283,'사업장현황(25하)'!$A$2:$T$1836,2,FALSE)</f>
        <v>#N/A</v>
      </c>
      <c r="N283" s="190" t="e">
        <f>VLOOKUP(I283,'사업장현황(25하)'!$A$2:$T$1836,4,FALSE)</f>
        <v>#N/A</v>
      </c>
      <c r="O283" s="196" t="e">
        <f>VLOOKUP(I283,'사업장현황(25하)'!$A$2:$T$1836,6,FALSE)</f>
        <v>#N/A</v>
      </c>
      <c r="P283" s="196" t="e">
        <f>VLOOKUP(I283,'사업장현황(25하)'!$A$2:$T$1836,7,FALSE)</f>
        <v>#N/A</v>
      </c>
      <c r="Q283" s="196" t="e">
        <f>VLOOKUP(I283,'사업장현황(25하)'!$A$2:$T$1836,8,FALSE)</f>
        <v>#N/A</v>
      </c>
      <c r="R283" s="196" t="e">
        <f>VLOOKUP(I283,'사업장현황(25하)'!$A$2:$T$1836,9,FALSE)</f>
        <v>#N/A</v>
      </c>
      <c r="S283" s="196" t="e">
        <f>VLOOKUP(I283,'사업장현황(25하)'!$A$2:$T$1836,10,FALSE)</f>
        <v>#N/A</v>
      </c>
      <c r="T283" s="190" t="e">
        <f>VLOOKUP(I283,'사업장현황(25하)'!$A$2:$T$1836,12,FALSE)</f>
        <v>#N/A</v>
      </c>
      <c r="U283" s="219" t="e">
        <f>VLOOKUP(I283,'25하-대전160'!$J$3:$AW$1562,13,FALSE)</f>
        <v>#N/A</v>
      </c>
      <c r="V283" s="219" t="e">
        <f>VLOOKUP(I283,'25하-대전160'!$J$3:$AW$1562,14,FALSE)</f>
        <v>#N/A</v>
      </c>
      <c r="W283" s="219"/>
      <c r="X283" s="179" t="e">
        <f>VLOOKUP(I283,'사업장현황(25하)'!$A$2:$T$1836,11,FALSE)</f>
        <v>#N/A</v>
      </c>
      <c r="Y283" s="219"/>
      <c r="Z283" s="180"/>
      <c r="AA283" s="180"/>
      <c r="AB283" s="212"/>
      <c r="AC283" s="180">
        <f t="shared" si="10"/>
        <v>0</v>
      </c>
      <c r="AD283" s="219"/>
      <c r="AE283" s="180"/>
      <c r="AF283" s="219"/>
      <c r="AG283" s="180"/>
      <c r="AH283" s="299">
        <f t="shared" si="9"/>
        <v>0</v>
      </c>
      <c r="AI283" s="197"/>
      <c r="AJ283" s="185"/>
    </row>
    <row r="284" spans="1:99" s="186" customFormat="1" ht="24.95" customHeight="1">
      <c r="A284" s="196"/>
      <c r="B284" s="196"/>
      <c r="C284" s="196"/>
      <c r="D284" s="219"/>
      <c r="E284" s="219" t="str">
        <f>HLOOKUP(WEEKDAY(D284,2),data!$A$1:$G$2,2)</f>
        <v>(토)</v>
      </c>
      <c r="F284" s="196"/>
      <c r="G284" s="196"/>
      <c r="H284" s="196"/>
      <c r="I284" s="249"/>
      <c r="J284" s="196" t="e">
        <f>VLOOKUP(I284,'25하-대전160'!$J$3:$AW$1562,2,FALSE)</f>
        <v>#N/A</v>
      </c>
      <c r="K284" s="289" t="e">
        <f>VLOOKUP(I284,'사업장현황(25하)'!$A$2:$T$1836,13,FALSE)</f>
        <v>#N/A</v>
      </c>
      <c r="L284" s="316" t="e">
        <f>VLOOKUP(I284,'사업장현황(25하)'!$A$2:$T$1836,14,FALSE)</f>
        <v>#N/A</v>
      </c>
      <c r="M284" s="190" t="e">
        <f>VLOOKUP(I284,'사업장현황(25하)'!$A$2:$T$1836,2,FALSE)</f>
        <v>#N/A</v>
      </c>
      <c r="N284" s="190" t="e">
        <f>VLOOKUP(I284,'사업장현황(25하)'!$A$2:$T$1836,4,FALSE)</f>
        <v>#N/A</v>
      </c>
      <c r="O284" s="196" t="e">
        <f>VLOOKUP(I284,'사업장현황(25하)'!$A$2:$T$1836,6,FALSE)</f>
        <v>#N/A</v>
      </c>
      <c r="P284" s="196" t="e">
        <f>VLOOKUP(I284,'사업장현황(25하)'!$A$2:$T$1836,7,FALSE)</f>
        <v>#N/A</v>
      </c>
      <c r="Q284" s="196" t="e">
        <f>VLOOKUP(I284,'사업장현황(25하)'!$A$2:$T$1836,8,FALSE)</f>
        <v>#N/A</v>
      </c>
      <c r="R284" s="196" t="e">
        <f>VLOOKUP(I284,'사업장현황(25하)'!$A$2:$T$1836,9,FALSE)</f>
        <v>#N/A</v>
      </c>
      <c r="S284" s="196" t="e">
        <f>VLOOKUP(I284,'사업장현황(25하)'!$A$2:$T$1836,10,FALSE)</f>
        <v>#N/A</v>
      </c>
      <c r="T284" s="190" t="e">
        <f>VLOOKUP(I284,'사업장현황(25하)'!$A$2:$T$1836,12,FALSE)</f>
        <v>#N/A</v>
      </c>
      <c r="U284" s="219" t="e">
        <f>VLOOKUP(I284,'25하-대전160'!$J$3:$AW$1562,13,FALSE)</f>
        <v>#N/A</v>
      </c>
      <c r="V284" s="219" t="e">
        <f>VLOOKUP(I284,'25하-대전160'!$J$3:$AW$1562,14,FALSE)</f>
        <v>#N/A</v>
      </c>
      <c r="W284" s="219"/>
      <c r="X284" s="179" t="e">
        <f>VLOOKUP(I284,'사업장현황(25하)'!$A$2:$T$1836,11,FALSE)</f>
        <v>#N/A</v>
      </c>
      <c r="Y284" s="219"/>
      <c r="Z284" s="180"/>
      <c r="AA284" s="180"/>
      <c r="AB284" s="212"/>
      <c r="AC284" s="180">
        <f t="shared" si="10"/>
        <v>0</v>
      </c>
      <c r="AD284" s="219"/>
      <c r="AE284" s="180"/>
      <c r="AF284" s="219"/>
      <c r="AG284" s="180"/>
      <c r="AH284" s="299">
        <f t="shared" si="9"/>
        <v>0</v>
      </c>
      <c r="AI284" s="197"/>
      <c r="AJ284" s="185"/>
    </row>
    <row r="285" spans="1:99" s="186" customFormat="1" ht="24.95" customHeight="1">
      <c r="A285" s="196"/>
      <c r="B285" s="196"/>
      <c r="C285" s="196"/>
      <c r="D285" s="219"/>
      <c r="E285" s="219" t="str">
        <f>HLOOKUP(WEEKDAY(D285,2),data!$A$1:$G$2,2)</f>
        <v>(토)</v>
      </c>
      <c r="F285" s="196"/>
      <c r="G285" s="196"/>
      <c r="H285" s="196"/>
      <c r="I285" s="249"/>
      <c r="J285" s="196" t="e">
        <f>VLOOKUP(I285,'25하-대전160'!$J$3:$AW$1562,2,FALSE)</f>
        <v>#N/A</v>
      </c>
      <c r="K285" s="289" t="e">
        <f>VLOOKUP(I285,'사업장현황(25하)'!$A$2:$T$1836,13,FALSE)</f>
        <v>#N/A</v>
      </c>
      <c r="L285" s="316" t="e">
        <f>VLOOKUP(I285,'사업장현황(25하)'!$A$2:$T$1836,14,FALSE)</f>
        <v>#N/A</v>
      </c>
      <c r="M285" s="190" t="e">
        <f>VLOOKUP(I285,'사업장현황(25하)'!$A$2:$T$1836,2,FALSE)</f>
        <v>#N/A</v>
      </c>
      <c r="N285" s="190" t="e">
        <f>VLOOKUP(I285,'사업장현황(25하)'!$A$2:$T$1836,4,FALSE)</f>
        <v>#N/A</v>
      </c>
      <c r="O285" s="196" t="e">
        <f>VLOOKUP(I285,'사업장현황(25하)'!$A$2:$T$1836,6,FALSE)</f>
        <v>#N/A</v>
      </c>
      <c r="P285" s="196" t="e">
        <f>VLOOKUP(I285,'사업장현황(25하)'!$A$2:$T$1836,7,FALSE)</f>
        <v>#N/A</v>
      </c>
      <c r="Q285" s="196" t="e">
        <f>VLOOKUP(I285,'사업장현황(25하)'!$A$2:$T$1836,8,FALSE)</f>
        <v>#N/A</v>
      </c>
      <c r="R285" s="196" t="e">
        <f>VLOOKUP(I285,'사업장현황(25하)'!$A$2:$T$1836,9,FALSE)</f>
        <v>#N/A</v>
      </c>
      <c r="S285" s="196" t="e">
        <f>VLOOKUP(I285,'사업장현황(25하)'!$A$2:$T$1836,10,FALSE)</f>
        <v>#N/A</v>
      </c>
      <c r="T285" s="190" t="e">
        <f>VLOOKUP(I285,'사업장현황(25하)'!$A$2:$T$1836,12,FALSE)</f>
        <v>#N/A</v>
      </c>
      <c r="U285" s="219" t="e">
        <f>VLOOKUP(I285,'25하-대전160'!$J$3:$AW$1562,13,FALSE)</f>
        <v>#N/A</v>
      </c>
      <c r="V285" s="219" t="e">
        <f>VLOOKUP(I285,'25하-대전160'!$J$3:$AW$1562,14,FALSE)</f>
        <v>#N/A</v>
      </c>
      <c r="W285" s="219"/>
      <c r="X285" s="179" t="e">
        <f>VLOOKUP(I285,'사업장현황(25하)'!$A$2:$T$1836,11,FALSE)</f>
        <v>#N/A</v>
      </c>
      <c r="Y285" s="219"/>
      <c r="Z285" s="180"/>
      <c r="AA285" s="180"/>
      <c r="AB285" s="212"/>
      <c r="AC285" s="180">
        <f t="shared" si="10"/>
        <v>0</v>
      </c>
      <c r="AD285" s="219"/>
      <c r="AE285" s="180"/>
      <c r="AF285" s="219"/>
      <c r="AG285" s="180"/>
      <c r="AH285" s="299">
        <f t="shared" si="9"/>
        <v>0</v>
      </c>
      <c r="AI285" s="197"/>
      <c r="AJ285" s="185"/>
    </row>
    <row r="286" spans="1:99" s="186" customFormat="1" ht="24.95" customHeight="1">
      <c r="A286" s="196"/>
      <c r="B286" s="196"/>
      <c r="C286" s="196"/>
      <c r="D286" s="219"/>
      <c r="E286" s="219" t="str">
        <f>HLOOKUP(WEEKDAY(D286,2),data!$A$1:$G$2,2)</f>
        <v>(토)</v>
      </c>
      <c r="F286" s="196"/>
      <c r="G286" s="196"/>
      <c r="H286" s="196"/>
      <c r="I286" s="249"/>
      <c r="J286" s="196" t="e">
        <f>VLOOKUP(I286,'25하-대전160'!$J$3:$AW$1562,2,FALSE)</f>
        <v>#N/A</v>
      </c>
      <c r="K286" s="289" t="e">
        <f>VLOOKUP(I286,'사업장현황(25하)'!$A$2:$T$1836,13,FALSE)</f>
        <v>#N/A</v>
      </c>
      <c r="L286" s="316" t="e">
        <f>VLOOKUP(I286,'사업장현황(25하)'!$A$2:$T$1836,14,FALSE)</f>
        <v>#N/A</v>
      </c>
      <c r="M286" s="190" t="e">
        <f>VLOOKUP(I286,'사업장현황(25하)'!$A$2:$T$1836,2,FALSE)</f>
        <v>#N/A</v>
      </c>
      <c r="N286" s="190" t="e">
        <f>VLOOKUP(I286,'사업장현황(25하)'!$A$2:$T$1836,4,FALSE)</f>
        <v>#N/A</v>
      </c>
      <c r="O286" s="196" t="e">
        <f>VLOOKUP(I286,'사업장현황(25하)'!$A$2:$T$1836,6,FALSE)</f>
        <v>#N/A</v>
      </c>
      <c r="P286" s="196" t="e">
        <f>VLOOKUP(I286,'사업장현황(25하)'!$A$2:$T$1836,7,FALSE)</f>
        <v>#N/A</v>
      </c>
      <c r="Q286" s="196" t="e">
        <f>VLOOKUP(I286,'사업장현황(25하)'!$A$2:$T$1836,8,FALSE)</f>
        <v>#N/A</v>
      </c>
      <c r="R286" s="196" t="e">
        <f>VLOOKUP(I286,'사업장현황(25하)'!$A$2:$T$1836,9,FALSE)</f>
        <v>#N/A</v>
      </c>
      <c r="S286" s="196" t="e">
        <f>VLOOKUP(I286,'사업장현황(25하)'!$A$2:$T$1836,10,FALSE)</f>
        <v>#N/A</v>
      </c>
      <c r="T286" s="190" t="e">
        <f>VLOOKUP(I286,'사업장현황(25하)'!$A$2:$T$1836,12,FALSE)</f>
        <v>#N/A</v>
      </c>
      <c r="U286" s="219" t="e">
        <f>VLOOKUP(I286,'25하-대전160'!$J$3:$AW$1562,13,FALSE)</f>
        <v>#N/A</v>
      </c>
      <c r="V286" s="219" t="e">
        <f>VLOOKUP(I286,'25하-대전160'!$J$3:$AW$1562,14,FALSE)</f>
        <v>#N/A</v>
      </c>
      <c r="W286" s="219"/>
      <c r="X286" s="179" t="e">
        <f>VLOOKUP(I286,'사업장현황(25하)'!$A$2:$T$1836,11,FALSE)</f>
        <v>#N/A</v>
      </c>
      <c r="Y286" s="219"/>
      <c r="Z286" s="180"/>
      <c r="AA286" s="180"/>
      <c r="AB286" s="212"/>
      <c r="AC286" s="180">
        <f t="shared" si="10"/>
        <v>0</v>
      </c>
      <c r="AD286" s="219"/>
      <c r="AE286" s="180"/>
      <c r="AF286" s="219"/>
      <c r="AG286" s="180"/>
      <c r="AH286" s="299">
        <f t="shared" si="9"/>
        <v>0</v>
      </c>
      <c r="AI286" s="197"/>
      <c r="AJ286" s="185"/>
    </row>
    <row r="287" spans="1:99" s="186" customFormat="1" ht="24.95" customHeight="1">
      <c r="A287" s="196"/>
      <c r="B287" s="196"/>
      <c r="C287" s="196"/>
      <c r="D287" s="219"/>
      <c r="E287" s="219" t="str">
        <f>HLOOKUP(WEEKDAY(D287,2),data!$A$1:$G$2,2)</f>
        <v>(토)</v>
      </c>
      <c r="F287" s="196"/>
      <c r="G287" s="196"/>
      <c r="H287" s="196"/>
      <c r="I287" s="249"/>
      <c r="J287" s="196" t="e">
        <f>VLOOKUP(I287,'25하-대전160'!$J$3:$AW$1562,2,FALSE)</f>
        <v>#N/A</v>
      </c>
      <c r="K287" s="289" t="e">
        <f>VLOOKUP(I287,'사업장현황(25하)'!$A$2:$T$1836,13,FALSE)</f>
        <v>#N/A</v>
      </c>
      <c r="L287" s="316" t="e">
        <f>VLOOKUP(I287,'사업장현황(25하)'!$A$2:$T$1836,14,FALSE)</f>
        <v>#N/A</v>
      </c>
      <c r="M287" s="190" t="e">
        <f>VLOOKUP(I287,'사업장현황(25하)'!$A$2:$T$1836,2,FALSE)</f>
        <v>#N/A</v>
      </c>
      <c r="N287" s="190" t="e">
        <f>VLOOKUP(I287,'사업장현황(25하)'!$A$2:$T$1836,4,FALSE)</f>
        <v>#N/A</v>
      </c>
      <c r="O287" s="196" t="e">
        <f>VLOOKUP(I287,'사업장현황(25하)'!$A$2:$T$1836,6,FALSE)</f>
        <v>#N/A</v>
      </c>
      <c r="P287" s="196" t="e">
        <f>VLOOKUP(I287,'사업장현황(25하)'!$A$2:$T$1836,7,FALSE)</f>
        <v>#N/A</v>
      </c>
      <c r="Q287" s="196" t="e">
        <f>VLOOKUP(I287,'사업장현황(25하)'!$A$2:$T$1836,8,FALSE)</f>
        <v>#N/A</v>
      </c>
      <c r="R287" s="196" t="e">
        <f>VLOOKUP(I287,'사업장현황(25하)'!$A$2:$T$1836,9,FALSE)</f>
        <v>#N/A</v>
      </c>
      <c r="S287" s="196" t="e">
        <f>VLOOKUP(I287,'사업장현황(25하)'!$A$2:$T$1836,10,FALSE)</f>
        <v>#N/A</v>
      </c>
      <c r="T287" s="190" t="e">
        <f>VLOOKUP(I287,'사업장현황(25하)'!$A$2:$T$1836,12,FALSE)</f>
        <v>#N/A</v>
      </c>
      <c r="U287" s="219" t="e">
        <f>VLOOKUP(I287,'25하-대전160'!$J$3:$AW$1562,13,FALSE)</f>
        <v>#N/A</v>
      </c>
      <c r="V287" s="219" t="e">
        <f>VLOOKUP(I287,'25하-대전160'!$J$3:$AW$1562,14,FALSE)</f>
        <v>#N/A</v>
      </c>
      <c r="W287" s="219"/>
      <c r="X287" s="179" t="e">
        <f>VLOOKUP(I287,'사업장현황(25하)'!$A$2:$T$1836,11,FALSE)</f>
        <v>#N/A</v>
      </c>
      <c r="Y287" s="219"/>
      <c r="Z287" s="180"/>
      <c r="AA287" s="180"/>
      <c r="AB287" s="212"/>
      <c r="AC287" s="180">
        <f t="shared" si="10"/>
        <v>0</v>
      </c>
      <c r="AD287" s="219"/>
      <c r="AE287" s="180"/>
      <c r="AF287" s="219"/>
      <c r="AG287" s="180"/>
      <c r="AH287" s="299">
        <f t="shared" si="9"/>
        <v>0</v>
      </c>
      <c r="AI287" s="197"/>
      <c r="AJ287" s="185"/>
    </row>
    <row r="288" spans="1:99" s="186" customFormat="1" ht="24.95" customHeight="1">
      <c r="A288" s="196"/>
      <c r="B288" s="196"/>
      <c r="C288" s="196"/>
      <c r="D288" s="219"/>
      <c r="E288" s="219" t="str">
        <f>HLOOKUP(WEEKDAY(D288,2),data!$A$1:$G$2,2)</f>
        <v>(토)</v>
      </c>
      <c r="F288" s="196"/>
      <c r="G288" s="196"/>
      <c r="H288" s="196"/>
      <c r="I288" s="249"/>
      <c r="J288" s="196" t="e">
        <f>VLOOKUP(I288,'25하-대전160'!$J$3:$AW$1562,2,FALSE)</f>
        <v>#N/A</v>
      </c>
      <c r="K288" s="289" t="e">
        <f>VLOOKUP(I288,'사업장현황(25하)'!$A$2:$T$1836,13,FALSE)</f>
        <v>#N/A</v>
      </c>
      <c r="L288" s="316" t="e">
        <f>VLOOKUP(I288,'사업장현황(25하)'!$A$2:$T$1836,14,FALSE)</f>
        <v>#N/A</v>
      </c>
      <c r="M288" s="190" t="e">
        <f>VLOOKUP(I288,'사업장현황(25하)'!$A$2:$T$1836,2,FALSE)</f>
        <v>#N/A</v>
      </c>
      <c r="N288" s="190" t="e">
        <f>VLOOKUP(I288,'사업장현황(25하)'!$A$2:$T$1836,4,FALSE)</f>
        <v>#N/A</v>
      </c>
      <c r="O288" s="196" t="e">
        <f>VLOOKUP(I288,'사업장현황(25하)'!$A$2:$T$1836,6,FALSE)</f>
        <v>#N/A</v>
      </c>
      <c r="P288" s="196" t="e">
        <f>VLOOKUP(I288,'사업장현황(25하)'!$A$2:$T$1836,7,FALSE)</f>
        <v>#N/A</v>
      </c>
      <c r="Q288" s="196" t="e">
        <f>VLOOKUP(I288,'사업장현황(25하)'!$A$2:$T$1836,8,FALSE)</f>
        <v>#N/A</v>
      </c>
      <c r="R288" s="196" t="e">
        <f>VLOOKUP(I288,'사업장현황(25하)'!$A$2:$T$1836,9,FALSE)</f>
        <v>#N/A</v>
      </c>
      <c r="S288" s="196" t="e">
        <f>VLOOKUP(I288,'사업장현황(25하)'!$A$2:$T$1836,10,FALSE)</f>
        <v>#N/A</v>
      </c>
      <c r="T288" s="190" t="e">
        <f>VLOOKUP(I288,'사업장현황(25하)'!$A$2:$T$1836,12,FALSE)</f>
        <v>#N/A</v>
      </c>
      <c r="U288" s="219" t="e">
        <f>VLOOKUP(I288,'25하-대전160'!$J$3:$AW$1562,13,FALSE)</f>
        <v>#N/A</v>
      </c>
      <c r="V288" s="219" t="e">
        <f>VLOOKUP(I288,'25하-대전160'!$J$3:$AW$1562,14,FALSE)</f>
        <v>#N/A</v>
      </c>
      <c r="W288" s="219"/>
      <c r="X288" s="179" t="e">
        <f>VLOOKUP(I288,'사업장현황(25하)'!$A$2:$T$1836,11,FALSE)</f>
        <v>#N/A</v>
      </c>
      <c r="Y288" s="219"/>
      <c r="Z288" s="180"/>
      <c r="AA288" s="180"/>
      <c r="AB288" s="212"/>
      <c r="AC288" s="180">
        <f t="shared" si="10"/>
        <v>0</v>
      </c>
      <c r="AD288" s="219"/>
      <c r="AE288" s="180"/>
      <c r="AF288" s="219"/>
      <c r="AG288" s="180"/>
      <c r="AH288" s="299">
        <f t="shared" si="9"/>
        <v>0</v>
      </c>
      <c r="AI288" s="197"/>
      <c r="AJ288" s="185"/>
    </row>
    <row r="289" spans="1:99" s="158" customFormat="1" ht="24.95" customHeight="1">
      <c r="A289" s="196"/>
      <c r="B289" s="196"/>
      <c r="C289" s="196"/>
      <c r="D289" s="219"/>
      <c r="E289" s="219" t="str">
        <f>HLOOKUP(WEEKDAY(D289,2),data!$A$1:$G$2,2)</f>
        <v>(토)</v>
      </c>
      <c r="F289" s="196"/>
      <c r="G289" s="196"/>
      <c r="H289" s="196"/>
      <c r="I289" s="249"/>
      <c r="J289" s="196" t="e">
        <f>VLOOKUP(I289,'25하-대전160'!$J$3:$AW$1562,2,FALSE)</f>
        <v>#N/A</v>
      </c>
      <c r="K289" s="289" t="e">
        <f>VLOOKUP(I289,'사업장현황(25하)'!$A$2:$T$1836,13,FALSE)</f>
        <v>#N/A</v>
      </c>
      <c r="L289" s="316" t="e">
        <f>VLOOKUP(I289,'사업장현황(25하)'!$A$2:$T$1836,14,FALSE)</f>
        <v>#N/A</v>
      </c>
      <c r="M289" s="190" t="e">
        <f>VLOOKUP(I289,'사업장현황(25하)'!$A$2:$T$1836,2,FALSE)</f>
        <v>#N/A</v>
      </c>
      <c r="N289" s="190" t="e">
        <f>VLOOKUP(I289,'사업장현황(25하)'!$A$2:$T$1836,4,FALSE)</f>
        <v>#N/A</v>
      </c>
      <c r="O289" s="196" t="e">
        <f>VLOOKUP(I289,'사업장현황(25하)'!$A$2:$T$1836,6,FALSE)</f>
        <v>#N/A</v>
      </c>
      <c r="P289" s="196" t="e">
        <f>VLOOKUP(I289,'사업장현황(25하)'!$A$2:$T$1836,7,FALSE)</f>
        <v>#N/A</v>
      </c>
      <c r="Q289" s="196" t="e">
        <f>VLOOKUP(I289,'사업장현황(25하)'!$A$2:$T$1836,8,FALSE)</f>
        <v>#N/A</v>
      </c>
      <c r="R289" s="196" t="e">
        <f>VLOOKUP(I289,'사업장현황(25하)'!$A$2:$T$1836,9,FALSE)</f>
        <v>#N/A</v>
      </c>
      <c r="S289" s="196" t="e">
        <f>VLOOKUP(I289,'사업장현황(25하)'!$A$2:$T$1836,10,FALSE)</f>
        <v>#N/A</v>
      </c>
      <c r="T289" s="190" t="e">
        <f>VLOOKUP(I289,'사업장현황(25하)'!$A$2:$T$1836,12,FALSE)</f>
        <v>#N/A</v>
      </c>
      <c r="U289" s="219" t="e">
        <f>VLOOKUP(I289,'25하-대전160'!$J$3:$AW$1562,13,FALSE)</f>
        <v>#N/A</v>
      </c>
      <c r="V289" s="219" t="e">
        <f>VLOOKUP(I289,'25하-대전160'!$J$3:$AW$1562,14,FALSE)</f>
        <v>#N/A</v>
      </c>
      <c r="W289" s="219"/>
      <c r="X289" s="179" t="e">
        <f>VLOOKUP(I289,'사업장현황(25하)'!$A$2:$T$1836,11,FALSE)</f>
        <v>#N/A</v>
      </c>
      <c r="Y289" s="219"/>
      <c r="Z289" s="180"/>
      <c r="AA289" s="180"/>
      <c r="AB289" s="212"/>
      <c r="AC289" s="180">
        <f t="shared" si="10"/>
        <v>0</v>
      </c>
      <c r="AD289" s="219"/>
      <c r="AE289" s="180"/>
      <c r="AF289" s="219"/>
      <c r="AG289" s="180"/>
      <c r="AH289" s="299">
        <f t="shared" si="9"/>
        <v>0</v>
      </c>
      <c r="AI289" s="197"/>
      <c r="AJ289" s="157"/>
    </row>
    <row r="290" spans="1:99" s="158" customFormat="1" ht="24.95" customHeight="1">
      <c r="A290" s="196"/>
      <c r="B290" s="196"/>
      <c r="C290" s="196"/>
      <c r="D290" s="219"/>
      <c r="E290" s="219" t="str">
        <f>HLOOKUP(WEEKDAY(D290,2),data!$A$1:$G$2,2)</f>
        <v>(토)</v>
      </c>
      <c r="F290" s="196"/>
      <c r="G290" s="196"/>
      <c r="H290" s="196"/>
      <c r="I290" s="249"/>
      <c r="J290" s="196" t="e">
        <f>VLOOKUP(I290,'25하-대전160'!$J$3:$AW$1562,2,FALSE)</f>
        <v>#N/A</v>
      </c>
      <c r="K290" s="289" t="e">
        <f>VLOOKUP(I290,'사업장현황(25하)'!$A$2:$T$1836,13,FALSE)</f>
        <v>#N/A</v>
      </c>
      <c r="L290" s="316" t="e">
        <f>VLOOKUP(I290,'사업장현황(25하)'!$A$2:$T$1836,14,FALSE)</f>
        <v>#N/A</v>
      </c>
      <c r="M290" s="190" t="e">
        <f>VLOOKUP(I290,'사업장현황(25하)'!$A$2:$T$1836,2,FALSE)</f>
        <v>#N/A</v>
      </c>
      <c r="N290" s="190" t="e">
        <f>VLOOKUP(I290,'사업장현황(25하)'!$A$2:$T$1836,4,FALSE)</f>
        <v>#N/A</v>
      </c>
      <c r="O290" s="196" t="e">
        <f>VLOOKUP(I290,'사업장현황(25하)'!$A$2:$T$1836,6,FALSE)</f>
        <v>#N/A</v>
      </c>
      <c r="P290" s="196" t="e">
        <f>VLOOKUP(I290,'사업장현황(25하)'!$A$2:$T$1836,7,FALSE)</f>
        <v>#N/A</v>
      </c>
      <c r="Q290" s="196" t="e">
        <f>VLOOKUP(I290,'사업장현황(25하)'!$A$2:$T$1836,8,FALSE)</f>
        <v>#N/A</v>
      </c>
      <c r="R290" s="196" t="e">
        <f>VLOOKUP(I290,'사업장현황(25하)'!$A$2:$T$1836,9,FALSE)</f>
        <v>#N/A</v>
      </c>
      <c r="S290" s="196" t="e">
        <f>VLOOKUP(I290,'사업장현황(25하)'!$A$2:$T$1836,10,FALSE)</f>
        <v>#N/A</v>
      </c>
      <c r="T290" s="190" t="e">
        <f>VLOOKUP(I290,'사업장현황(25하)'!$A$2:$T$1836,12,FALSE)</f>
        <v>#N/A</v>
      </c>
      <c r="U290" s="219" t="e">
        <f>VLOOKUP(I290,'25하-대전160'!$J$3:$AW$1562,13,FALSE)</f>
        <v>#N/A</v>
      </c>
      <c r="V290" s="219" t="e">
        <f>VLOOKUP(I290,'25하-대전160'!$J$3:$AW$1562,14,FALSE)</f>
        <v>#N/A</v>
      </c>
      <c r="W290" s="219"/>
      <c r="X290" s="179" t="e">
        <f>VLOOKUP(I290,'사업장현황(25하)'!$A$2:$T$1836,11,FALSE)</f>
        <v>#N/A</v>
      </c>
      <c r="Y290" s="219"/>
      <c r="Z290" s="180"/>
      <c r="AA290" s="180"/>
      <c r="AB290" s="212"/>
      <c r="AC290" s="180">
        <f t="shared" si="10"/>
        <v>0</v>
      </c>
      <c r="AD290" s="219"/>
      <c r="AE290" s="180"/>
      <c r="AF290" s="219"/>
      <c r="AG290" s="180"/>
      <c r="AH290" s="299">
        <f t="shared" si="9"/>
        <v>0</v>
      </c>
      <c r="AI290" s="197"/>
      <c r="AJ290" s="157"/>
    </row>
    <row r="291" spans="1:99" s="186" customFormat="1" ht="25.15" customHeight="1">
      <c r="A291" s="196"/>
      <c r="B291" s="196"/>
      <c r="C291" s="196"/>
      <c r="D291" s="219"/>
      <c r="E291" s="219" t="str">
        <f>HLOOKUP(WEEKDAY(D291,2),data!$A$1:$G$2,2)</f>
        <v>(토)</v>
      </c>
      <c r="F291" s="196"/>
      <c r="G291" s="196"/>
      <c r="H291" s="196"/>
      <c r="I291" s="249"/>
      <c r="J291" s="196" t="e">
        <f>VLOOKUP(I291,'25하-대전160'!$J$3:$AW$1562,2,FALSE)</f>
        <v>#N/A</v>
      </c>
      <c r="K291" s="289" t="e">
        <f>VLOOKUP(I291,'사업장현황(25하)'!$A$2:$T$1836,13,FALSE)</f>
        <v>#N/A</v>
      </c>
      <c r="L291" s="316" t="e">
        <f>VLOOKUP(I291,'사업장현황(25하)'!$A$2:$T$1836,14,FALSE)</f>
        <v>#N/A</v>
      </c>
      <c r="M291" s="190" t="e">
        <f>VLOOKUP(I291,'사업장현황(25하)'!$A$2:$T$1836,2,FALSE)</f>
        <v>#N/A</v>
      </c>
      <c r="N291" s="190" t="e">
        <f>VLOOKUP(I291,'사업장현황(25하)'!$A$2:$T$1836,4,FALSE)</f>
        <v>#N/A</v>
      </c>
      <c r="O291" s="196" t="e">
        <f>VLOOKUP(I291,'사업장현황(25하)'!$A$2:$T$1836,6,FALSE)</f>
        <v>#N/A</v>
      </c>
      <c r="P291" s="196" t="e">
        <f>VLOOKUP(I291,'사업장현황(25하)'!$A$2:$T$1836,7,FALSE)</f>
        <v>#N/A</v>
      </c>
      <c r="Q291" s="196" t="e">
        <f>VLOOKUP(I291,'사업장현황(25하)'!$A$2:$T$1836,8,FALSE)</f>
        <v>#N/A</v>
      </c>
      <c r="R291" s="196" t="e">
        <f>VLOOKUP(I291,'사업장현황(25하)'!$A$2:$T$1836,9,FALSE)</f>
        <v>#N/A</v>
      </c>
      <c r="S291" s="196" t="e">
        <f>VLOOKUP(I291,'사업장현황(25하)'!$A$2:$T$1836,10,FALSE)</f>
        <v>#N/A</v>
      </c>
      <c r="T291" s="190" t="e">
        <f>VLOOKUP(I291,'사업장현황(25하)'!$A$2:$T$1836,12,FALSE)</f>
        <v>#N/A</v>
      </c>
      <c r="U291" s="219" t="e">
        <f>VLOOKUP(I291,'25하-대전160'!$J$3:$AW$1562,13,FALSE)</f>
        <v>#N/A</v>
      </c>
      <c r="V291" s="219" t="e">
        <f>VLOOKUP(I291,'25하-대전160'!$J$3:$AW$1562,14,FALSE)</f>
        <v>#N/A</v>
      </c>
      <c r="W291" s="219"/>
      <c r="X291" s="179" t="e">
        <f>VLOOKUP(I291,'사업장현황(25하)'!$A$2:$T$1836,11,FALSE)</f>
        <v>#N/A</v>
      </c>
      <c r="Y291" s="219"/>
      <c r="Z291" s="180"/>
      <c r="AA291" s="180"/>
      <c r="AB291" s="212"/>
      <c r="AC291" s="180">
        <f t="shared" si="10"/>
        <v>0</v>
      </c>
      <c r="AD291" s="219"/>
      <c r="AE291" s="180"/>
      <c r="AF291" s="219"/>
      <c r="AG291" s="180"/>
      <c r="AH291" s="299">
        <f t="shared" si="9"/>
        <v>0</v>
      </c>
      <c r="AI291" s="197"/>
      <c r="AJ291" s="185"/>
      <c r="CE291" s="187"/>
      <c r="CU291" s="188"/>
    </row>
    <row r="292" spans="1:99" s="186" customFormat="1" ht="25.15" customHeight="1">
      <c r="A292" s="196"/>
      <c r="B292" s="196"/>
      <c r="C292" s="196"/>
      <c r="D292" s="219"/>
      <c r="E292" s="219" t="str">
        <f>HLOOKUP(WEEKDAY(D292,2),data!$A$1:$G$2,2)</f>
        <v>(토)</v>
      </c>
      <c r="F292" s="196"/>
      <c r="G292" s="196"/>
      <c r="H292" s="196"/>
      <c r="I292" s="249"/>
      <c r="J292" s="196" t="e">
        <f>VLOOKUP(I292,'25하-대전160'!$J$3:$AW$1562,2,FALSE)</f>
        <v>#N/A</v>
      </c>
      <c r="K292" s="289" t="e">
        <f>VLOOKUP(I292,'사업장현황(25하)'!$A$2:$T$1836,13,FALSE)</f>
        <v>#N/A</v>
      </c>
      <c r="L292" s="316" t="e">
        <f>VLOOKUP(I292,'사업장현황(25하)'!$A$2:$T$1836,14,FALSE)</f>
        <v>#N/A</v>
      </c>
      <c r="M292" s="190" t="e">
        <f>VLOOKUP(I292,'사업장현황(25하)'!$A$2:$T$1836,2,FALSE)</f>
        <v>#N/A</v>
      </c>
      <c r="N292" s="190" t="e">
        <f>VLOOKUP(I292,'사업장현황(25하)'!$A$2:$T$1836,4,FALSE)</f>
        <v>#N/A</v>
      </c>
      <c r="O292" s="196" t="e">
        <f>VLOOKUP(I292,'사업장현황(25하)'!$A$2:$T$1836,6,FALSE)</f>
        <v>#N/A</v>
      </c>
      <c r="P292" s="196" t="e">
        <f>VLOOKUP(I292,'사업장현황(25하)'!$A$2:$T$1836,7,FALSE)</f>
        <v>#N/A</v>
      </c>
      <c r="Q292" s="196" t="e">
        <f>VLOOKUP(I292,'사업장현황(25하)'!$A$2:$T$1836,8,FALSE)</f>
        <v>#N/A</v>
      </c>
      <c r="R292" s="196" t="e">
        <f>VLOOKUP(I292,'사업장현황(25하)'!$A$2:$T$1836,9,FALSE)</f>
        <v>#N/A</v>
      </c>
      <c r="S292" s="196" t="e">
        <f>VLOOKUP(I292,'사업장현황(25하)'!$A$2:$T$1836,10,FALSE)</f>
        <v>#N/A</v>
      </c>
      <c r="T292" s="190" t="e">
        <f>VLOOKUP(I292,'사업장현황(25하)'!$A$2:$T$1836,12,FALSE)</f>
        <v>#N/A</v>
      </c>
      <c r="U292" s="219" t="e">
        <f>VLOOKUP(I292,'25하-대전160'!$J$3:$AW$1562,13,FALSE)</f>
        <v>#N/A</v>
      </c>
      <c r="V292" s="219" t="e">
        <f>VLOOKUP(I292,'25하-대전160'!$J$3:$AW$1562,14,FALSE)</f>
        <v>#N/A</v>
      </c>
      <c r="W292" s="219"/>
      <c r="X292" s="179" t="e">
        <f>VLOOKUP(I292,'사업장현황(25하)'!$A$2:$T$1836,11,FALSE)</f>
        <v>#N/A</v>
      </c>
      <c r="Y292" s="219"/>
      <c r="Z292" s="180"/>
      <c r="AA292" s="180"/>
      <c r="AB292" s="212"/>
      <c r="AC292" s="180">
        <f t="shared" si="10"/>
        <v>0</v>
      </c>
      <c r="AD292" s="219"/>
      <c r="AE292" s="180"/>
      <c r="AF292" s="219"/>
      <c r="AG292" s="180"/>
      <c r="AH292" s="299">
        <f t="shared" si="9"/>
        <v>0</v>
      </c>
      <c r="AI292" s="197"/>
      <c r="AJ292" s="185"/>
      <c r="CE292" s="187"/>
      <c r="CU292" s="188"/>
    </row>
    <row r="293" spans="1:99" s="186" customFormat="1" ht="24.95" customHeight="1">
      <c r="A293" s="196"/>
      <c r="B293" s="196"/>
      <c r="C293" s="196"/>
      <c r="D293" s="219"/>
      <c r="E293" s="219" t="str">
        <f>HLOOKUP(WEEKDAY(D293,2),data!$A$1:$G$2,2)</f>
        <v>(토)</v>
      </c>
      <c r="F293" s="196"/>
      <c r="G293" s="196"/>
      <c r="H293" s="196"/>
      <c r="I293" s="249"/>
      <c r="J293" s="196" t="e">
        <f>VLOOKUP(I293,'25하-대전160'!$J$3:$AW$1562,2,FALSE)</f>
        <v>#N/A</v>
      </c>
      <c r="K293" s="289" t="e">
        <f>VLOOKUP(I293,'사업장현황(25하)'!$A$2:$T$1836,13,FALSE)</f>
        <v>#N/A</v>
      </c>
      <c r="L293" s="316" t="e">
        <f>VLOOKUP(I293,'사업장현황(25하)'!$A$2:$T$1836,14,FALSE)</f>
        <v>#N/A</v>
      </c>
      <c r="M293" s="190" t="e">
        <f>VLOOKUP(I293,'사업장현황(25하)'!$A$2:$T$1836,2,FALSE)</f>
        <v>#N/A</v>
      </c>
      <c r="N293" s="190" t="e">
        <f>VLOOKUP(I293,'사업장현황(25하)'!$A$2:$T$1836,4,FALSE)</f>
        <v>#N/A</v>
      </c>
      <c r="O293" s="196" t="e">
        <f>VLOOKUP(I293,'사업장현황(25하)'!$A$2:$T$1836,6,FALSE)</f>
        <v>#N/A</v>
      </c>
      <c r="P293" s="196" t="e">
        <f>VLOOKUP(I293,'사업장현황(25하)'!$A$2:$T$1836,7,FALSE)</f>
        <v>#N/A</v>
      </c>
      <c r="Q293" s="196" t="e">
        <f>VLOOKUP(I293,'사업장현황(25하)'!$A$2:$T$1836,8,FALSE)</f>
        <v>#N/A</v>
      </c>
      <c r="R293" s="196" t="e">
        <f>VLOOKUP(I293,'사업장현황(25하)'!$A$2:$T$1836,9,FALSE)</f>
        <v>#N/A</v>
      </c>
      <c r="S293" s="196" t="e">
        <f>VLOOKUP(I293,'사업장현황(25하)'!$A$2:$T$1836,10,FALSE)</f>
        <v>#N/A</v>
      </c>
      <c r="T293" s="190" t="e">
        <f>VLOOKUP(I293,'사업장현황(25하)'!$A$2:$T$1836,12,FALSE)</f>
        <v>#N/A</v>
      </c>
      <c r="U293" s="219" t="e">
        <f>VLOOKUP(I293,'25하-대전160'!$J$3:$AW$1562,13,FALSE)</f>
        <v>#N/A</v>
      </c>
      <c r="V293" s="219" t="e">
        <f>VLOOKUP(I293,'25하-대전160'!$J$3:$AW$1562,14,FALSE)</f>
        <v>#N/A</v>
      </c>
      <c r="W293" s="219"/>
      <c r="X293" s="179" t="e">
        <f>VLOOKUP(I293,'사업장현황(25하)'!$A$2:$T$1836,11,FALSE)</f>
        <v>#N/A</v>
      </c>
      <c r="Y293" s="219"/>
      <c r="Z293" s="180"/>
      <c r="AA293" s="180"/>
      <c r="AB293" s="212"/>
      <c r="AC293" s="180">
        <f t="shared" si="10"/>
        <v>0</v>
      </c>
      <c r="AD293" s="219"/>
      <c r="AE293" s="180"/>
      <c r="AF293" s="219"/>
      <c r="AG293" s="180"/>
      <c r="AH293" s="299">
        <f t="shared" si="9"/>
        <v>0</v>
      </c>
      <c r="AI293" s="197"/>
      <c r="AJ293" s="185"/>
      <c r="CE293" s="187"/>
      <c r="CU293" s="188"/>
    </row>
    <row r="294" spans="1:99" s="186" customFormat="1" ht="24.95" customHeight="1">
      <c r="A294" s="196"/>
      <c r="B294" s="196"/>
      <c r="C294" s="196"/>
      <c r="D294" s="219"/>
      <c r="E294" s="219" t="str">
        <f>HLOOKUP(WEEKDAY(D294,2),data!$A$1:$G$2,2)</f>
        <v>(토)</v>
      </c>
      <c r="F294" s="196"/>
      <c r="G294" s="196"/>
      <c r="H294" s="196"/>
      <c r="I294" s="249"/>
      <c r="J294" s="196" t="e">
        <f>VLOOKUP(I294,'25하-대전160'!$J$3:$AW$1562,2,FALSE)</f>
        <v>#N/A</v>
      </c>
      <c r="K294" s="289" t="e">
        <f>VLOOKUP(I294,'사업장현황(25하)'!$A$2:$T$1836,13,FALSE)</f>
        <v>#N/A</v>
      </c>
      <c r="L294" s="316" t="e">
        <f>VLOOKUP(I294,'사업장현황(25하)'!$A$2:$T$1836,14,FALSE)</f>
        <v>#N/A</v>
      </c>
      <c r="M294" s="190" t="e">
        <f>VLOOKUP(I294,'사업장현황(25하)'!$A$2:$T$1836,2,FALSE)</f>
        <v>#N/A</v>
      </c>
      <c r="N294" s="190" t="e">
        <f>VLOOKUP(I294,'사업장현황(25하)'!$A$2:$T$1836,4,FALSE)</f>
        <v>#N/A</v>
      </c>
      <c r="O294" s="196" t="e">
        <f>VLOOKUP(I294,'사업장현황(25하)'!$A$2:$T$1836,6,FALSE)</f>
        <v>#N/A</v>
      </c>
      <c r="P294" s="196" t="e">
        <f>VLOOKUP(I294,'사업장현황(25하)'!$A$2:$T$1836,7,FALSE)</f>
        <v>#N/A</v>
      </c>
      <c r="Q294" s="196" t="e">
        <f>VLOOKUP(I294,'사업장현황(25하)'!$A$2:$T$1836,8,FALSE)</f>
        <v>#N/A</v>
      </c>
      <c r="R294" s="196" t="e">
        <f>VLOOKUP(I294,'사업장현황(25하)'!$A$2:$T$1836,9,FALSE)</f>
        <v>#N/A</v>
      </c>
      <c r="S294" s="196" t="e">
        <f>VLOOKUP(I294,'사업장현황(25하)'!$A$2:$T$1836,10,FALSE)</f>
        <v>#N/A</v>
      </c>
      <c r="T294" s="190" t="e">
        <f>VLOOKUP(I294,'사업장현황(25하)'!$A$2:$T$1836,12,FALSE)</f>
        <v>#N/A</v>
      </c>
      <c r="U294" s="219" t="e">
        <f>VLOOKUP(I294,'25하-대전160'!$J$3:$AW$1562,13,FALSE)</f>
        <v>#N/A</v>
      </c>
      <c r="V294" s="219" t="e">
        <f>VLOOKUP(I294,'25하-대전160'!$J$3:$AW$1562,14,FALSE)</f>
        <v>#N/A</v>
      </c>
      <c r="W294" s="219"/>
      <c r="X294" s="179" t="e">
        <f>VLOOKUP(I294,'사업장현황(25하)'!$A$2:$T$1836,11,FALSE)</f>
        <v>#N/A</v>
      </c>
      <c r="Y294" s="219"/>
      <c r="Z294" s="180"/>
      <c r="AA294" s="180"/>
      <c r="AB294" s="212"/>
      <c r="AC294" s="180">
        <f t="shared" si="10"/>
        <v>0</v>
      </c>
      <c r="AD294" s="219"/>
      <c r="AE294" s="180"/>
      <c r="AF294" s="219"/>
      <c r="AG294" s="180"/>
      <c r="AH294" s="299">
        <f t="shared" si="9"/>
        <v>0</v>
      </c>
      <c r="AI294" s="197"/>
      <c r="AJ294" s="185"/>
      <c r="CE294" s="187"/>
      <c r="CU294" s="188"/>
    </row>
    <row r="295" spans="1:99" s="158" customFormat="1" ht="24.95" customHeight="1">
      <c r="A295" s="196"/>
      <c r="B295" s="196"/>
      <c r="C295" s="196"/>
      <c r="D295" s="219"/>
      <c r="E295" s="219" t="str">
        <f>HLOOKUP(WEEKDAY(D295,2),data!$A$1:$G$2,2)</f>
        <v>(토)</v>
      </c>
      <c r="F295" s="196"/>
      <c r="G295" s="196"/>
      <c r="H295" s="196"/>
      <c r="I295" s="249"/>
      <c r="J295" s="196" t="e">
        <f>VLOOKUP(I295,'25하-대전160'!$J$3:$AW$1562,2,FALSE)</f>
        <v>#N/A</v>
      </c>
      <c r="K295" s="289" t="e">
        <f>VLOOKUP(I295,'사업장현황(25하)'!$A$2:$T$1836,13,FALSE)</f>
        <v>#N/A</v>
      </c>
      <c r="L295" s="316" t="e">
        <f>VLOOKUP(I295,'사업장현황(25하)'!$A$2:$T$1836,14,FALSE)</f>
        <v>#N/A</v>
      </c>
      <c r="M295" s="190" t="e">
        <f>VLOOKUP(I295,'사업장현황(25하)'!$A$2:$T$1836,2,FALSE)</f>
        <v>#N/A</v>
      </c>
      <c r="N295" s="190" t="e">
        <f>VLOOKUP(I295,'사업장현황(25하)'!$A$2:$T$1836,4,FALSE)</f>
        <v>#N/A</v>
      </c>
      <c r="O295" s="196" t="e">
        <f>VLOOKUP(I295,'사업장현황(25하)'!$A$2:$T$1836,6,FALSE)</f>
        <v>#N/A</v>
      </c>
      <c r="P295" s="196" t="e">
        <f>VLOOKUP(I295,'사업장현황(25하)'!$A$2:$T$1836,7,FALSE)</f>
        <v>#N/A</v>
      </c>
      <c r="Q295" s="196" t="e">
        <f>VLOOKUP(I295,'사업장현황(25하)'!$A$2:$T$1836,8,FALSE)</f>
        <v>#N/A</v>
      </c>
      <c r="R295" s="196" t="e">
        <f>VLOOKUP(I295,'사업장현황(25하)'!$A$2:$T$1836,9,FALSE)</f>
        <v>#N/A</v>
      </c>
      <c r="S295" s="196" t="e">
        <f>VLOOKUP(I295,'사업장현황(25하)'!$A$2:$T$1836,10,FALSE)</f>
        <v>#N/A</v>
      </c>
      <c r="T295" s="190" t="e">
        <f>VLOOKUP(I295,'사업장현황(25하)'!$A$2:$T$1836,12,FALSE)</f>
        <v>#N/A</v>
      </c>
      <c r="U295" s="219" t="e">
        <f>VLOOKUP(I295,'25하-대전160'!$J$3:$AW$1562,13,FALSE)</f>
        <v>#N/A</v>
      </c>
      <c r="V295" s="219" t="e">
        <f>VLOOKUP(I295,'25하-대전160'!$J$3:$AW$1562,14,FALSE)</f>
        <v>#N/A</v>
      </c>
      <c r="W295" s="219"/>
      <c r="X295" s="179" t="e">
        <f>VLOOKUP(I295,'사업장현황(25하)'!$A$2:$T$1836,11,FALSE)</f>
        <v>#N/A</v>
      </c>
      <c r="Y295" s="219"/>
      <c r="Z295" s="180"/>
      <c r="AA295" s="180"/>
      <c r="AB295" s="212"/>
      <c r="AC295" s="180">
        <f t="shared" si="10"/>
        <v>0</v>
      </c>
      <c r="AD295" s="219"/>
      <c r="AE295" s="180"/>
      <c r="AF295" s="219"/>
      <c r="AG295" s="180"/>
      <c r="AH295" s="299">
        <f t="shared" si="9"/>
        <v>0</v>
      </c>
      <c r="AI295" s="197"/>
      <c r="AJ295" s="157"/>
      <c r="CE295" s="159"/>
      <c r="CU295" s="160"/>
    </row>
    <row r="296" spans="1:99" s="158" customFormat="1" ht="24.6" customHeight="1">
      <c r="A296" s="196"/>
      <c r="B296" s="196"/>
      <c r="C296" s="196"/>
      <c r="D296" s="219"/>
      <c r="E296" s="219" t="str">
        <f>HLOOKUP(WEEKDAY(D296,2),data!$A$1:$G$2,2)</f>
        <v>(토)</v>
      </c>
      <c r="F296" s="196"/>
      <c r="G296" s="196"/>
      <c r="H296" s="196"/>
      <c r="I296" s="249"/>
      <c r="J296" s="196" t="e">
        <f>VLOOKUP(I296,'25하-대전160'!$J$3:$AW$1562,2,FALSE)</f>
        <v>#N/A</v>
      </c>
      <c r="K296" s="289" t="e">
        <f>VLOOKUP(I296,'사업장현황(25하)'!$A$2:$T$1836,13,FALSE)</f>
        <v>#N/A</v>
      </c>
      <c r="L296" s="316" t="e">
        <f>VLOOKUP(I296,'사업장현황(25하)'!$A$2:$T$1836,14,FALSE)</f>
        <v>#N/A</v>
      </c>
      <c r="M296" s="190" t="e">
        <f>VLOOKUP(I296,'사업장현황(25하)'!$A$2:$T$1836,2,FALSE)</f>
        <v>#N/A</v>
      </c>
      <c r="N296" s="190" t="e">
        <f>VLOOKUP(I296,'사업장현황(25하)'!$A$2:$T$1836,4,FALSE)</f>
        <v>#N/A</v>
      </c>
      <c r="O296" s="196" t="e">
        <f>VLOOKUP(I296,'사업장현황(25하)'!$A$2:$T$1836,6,FALSE)</f>
        <v>#N/A</v>
      </c>
      <c r="P296" s="196" t="e">
        <f>VLOOKUP(I296,'사업장현황(25하)'!$A$2:$T$1836,7,FALSE)</f>
        <v>#N/A</v>
      </c>
      <c r="Q296" s="196" t="e">
        <f>VLOOKUP(I296,'사업장현황(25하)'!$A$2:$T$1836,8,FALSE)</f>
        <v>#N/A</v>
      </c>
      <c r="R296" s="196" t="e">
        <f>VLOOKUP(I296,'사업장현황(25하)'!$A$2:$T$1836,9,FALSE)</f>
        <v>#N/A</v>
      </c>
      <c r="S296" s="196" t="e">
        <f>VLOOKUP(I296,'사업장현황(25하)'!$A$2:$T$1836,10,FALSE)</f>
        <v>#N/A</v>
      </c>
      <c r="T296" s="190" t="e">
        <f>VLOOKUP(I296,'사업장현황(25하)'!$A$2:$T$1836,12,FALSE)</f>
        <v>#N/A</v>
      </c>
      <c r="U296" s="219" t="e">
        <f>VLOOKUP(I296,'25하-대전160'!$J$3:$AW$1562,13,FALSE)</f>
        <v>#N/A</v>
      </c>
      <c r="V296" s="219" t="e">
        <f>VLOOKUP(I296,'25하-대전160'!$J$3:$AW$1562,14,FALSE)</f>
        <v>#N/A</v>
      </c>
      <c r="W296" s="219"/>
      <c r="X296" s="179" t="e">
        <f>VLOOKUP(I296,'사업장현황(25하)'!$A$2:$T$1836,11,FALSE)</f>
        <v>#N/A</v>
      </c>
      <c r="Y296" s="219"/>
      <c r="Z296" s="180"/>
      <c r="AA296" s="180"/>
      <c r="AB296" s="212"/>
      <c r="AC296" s="180">
        <f t="shared" si="10"/>
        <v>0</v>
      </c>
      <c r="AD296" s="219"/>
      <c r="AE296" s="180"/>
      <c r="AF296" s="219"/>
      <c r="AG296" s="180"/>
      <c r="AH296" s="299">
        <f t="shared" si="9"/>
        <v>0</v>
      </c>
      <c r="AI296" s="197"/>
      <c r="AJ296" s="157"/>
      <c r="CE296" s="159"/>
      <c r="CU296" s="160"/>
    </row>
    <row r="297" spans="1:99" s="186" customFormat="1" ht="24.6" customHeight="1">
      <c r="A297" s="196"/>
      <c r="B297" s="196"/>
      <c r="C297" s="196"/>
      <c r="D297" s="219"/>
      <c r="E297" s="219" t="str">
        <f>HLOOKUP(WEEKDAY(D297,2),data!$A$1:$G$2,2)</f>
        <v>(토)</v>
      </c>
      <c r="F297" s="196"/>
      <c r="G297" s="196"/>
      <c r="H297" s="196"/>
      <c r="I297" s="249"/>
      <c r="J297" s="196" t="e">
        <f>VLOOKUP(I297,'25하-대전160'!$J$3:$AW$1562,2,FALSE)</f>
        <v>#N/A</v>
      </c>
      <c r="K297" s="289" t="e">
        <f>VLOOKUP(I297,'사업장현황(25하)'!$A$2:$T$1836,13,FALSE)</f>
        <v>#N/A</v>
      </c>
      <c r="L297" s="316" t="e">
        <f>VLOOKUP(I297,'사업장현황(25하)'!$A$2:$T$1836,14,FALSE)</f>
        <v>#N/A</v>
      </c>
      <c r="M297" s="190" t="e">
        <f>VLOOKUP(I297,'사업장현황(25하)'!$A$2:$T$1836,2,FALSE)</f>
        <v>#N/A</v>
      </c>
      <c r="N297" s="190" t="e">
        <f>VLOOKUP(I297,'사업장현황(25하)'!$A$2:$T$1836,4,FALSE)</f>
        <v>#N/A</v>
      </c>
      <c r="O297" s="196" t="e">
        <f>VLOOKUP(I297,'사업장현황(25하)'!$A$2:$T$1836,6,FALSE)</f>
        <v>#N/A</v>
      </c>
      <c r="P297" s="196" t="e">
        <f>VLOOKUP(I297,'사업장현황(25하)'!$A$2:$T$1836,7,FALSE)</f>
        <v>#N/A</v>
      </c>
      <c r="Q297" s="196" t="e">
        <f>VLOOKUP(I297,'사업장현황(25하)'!$A$2:$T$1836,8,FALSE)</f>
        <v>#N/A</v>
      </c>
      <c r="R297" s="196" t="e">
        <f>VLOOKUP(I297,'사업장현황(25하)'!$A$2:$T$1836,9,FALSE)</f>
        <v>#N/A</v>
      </c>
      <c r="S297" s="196" t="e">
        <f>VLOOKUP(I297,'사업장현황(25하)'!$A$2:$T$1836,10,FALSE)</f>
        <v>#N/A</v>
      </c>
      <c r="T297" s="190" t="e">
        <f>VLOOKUP(I297,'사업장현황(25하)'!$A$2:$T$1836,12,FALSE)</f>
        <v>#N/A</v>
      </c>
      <c r="U297" s="219" t="e">
        <f>VLOOKUP(I297,'25하-대전160'!$J$3:$AW$1562,13,FALSE)</f>
        <v>#N/A</v>
      </c>
      <c r="V297" s="219" t="e">
        <f>VLOOKUP(I297,'25하-대전160'!$J$3:$AW$1562,14,FALSE)</f>
        <v>#N/A</v>
      </c>
      <c r="W297" s="219"/>
      <c r="X297" s="179" t="e">
        <f>VLOOKUP(I297,'사업장현황(25하)'!$A$2:$T$1836,11,FALSE)</f>
        <v>#N/A</v>
      </c>
      <c r="Y297" s="219"/>
      <c r="Z297" s="180"/>
      <c r="AA297" s="180"/>
      <c r="AB297" s="212"/>
      <c r="AC297" s="180">
        <f t="shared" si="10"/>
        <v>0</v>
      </c>
      <c r="AD297" s="219"/>
      <c r="AE297" s="180"/>
      <c r="AF297" s="219"/>
      <c r="AG297" s="180"/>
      <c r="AH297" s="299">
        <f t="shared" si="9"/>
        <v>0</v>
      </c>
      <c r="AI297" s="197"/>
      <c r="AJ297" s="185"/>
      <c r="CE297" s="187"/>
      <c r="CU297" s="188"/>
    </row>
    <row r="298" spans="1:99" s="186" customFormat="1" ht="24.6" customHeight="1">
      <c r="A298" s="196"/>
      <c r="B298" s="196"/>
      <c r="C298" s="196"/>
      <c r="D298" s="219"/>
      <c r="E298" s="219" t="str">
        <f>HLOOKUP(WEEKDAY(D298,2),data!$A$1:$G$2,2)</f>
        <v>(토)</v>
      </c>
      <c r="F298" s="196"/>
      <c r="G298" s="196"/>
      <c r="H298" s="196"/>
      <c r="I298" s="249"/>
      <c r="J298" s="196" t="e">
        <f>VLOOKUP(I298,'25하-대전160'!$J$3:$AW$1562,2,FALSE)</f>
        <v>#N/A</v>
      </c>
      <c r="K298" s="289" t="e">
        <f>VLOOKUP(I298,'사업장현황(25하)'!$A$2:$T$1836,13,FALSE)</f>
        <v>#N/A</v>
      </c>
      <c r="L298" s="316" t="e">
        <f>VLOOKUP(I298,'사업장현황(25하)'!$A$2:$T$1836,14,FALSE)</f>
        <v>#N/A</v>
      </c>
      <c r="M298" s="190" t="e">
        <f>VLOOKUP(I298,'사업장현황(25하)'!$A$2:$T$1836,2,FALSE)</f>
        <v>#N/A</v>
      </c>
      <c r="N298" s="190" t="e">
        <f>VLOOKUP(I298,'사업장현황(25하)'!$A$2:$T$1836,4,FALSE)</f>
        <v>#N/A</v>
      </c>
      <c r="O298" s="196" t="e">
        <f>VLOOKUP(I298,'사업장현황(25하)'!$A$2:$T$1836,6,FALSE)</f>
        <v>#N/A</v>
      </c>
      <c r="P298" s="196" t="e">
        <f>VLOOKUP(I298,'사업장현황(25하)'!$A$2:$T$1836,7,FALSE)</f>
        <v>#N/A</v>
      </c>
      <c r="Q298" s="196" t="e">
        <f>VLOOKUP(I298,'사업장현황(25하)'!$A$2:$T$1836,8,FALSE)</f>
        <v>#N/A</v>
      </c>
      <c r="R298" s="196" t="e">
        <f>VLOOKUP(I298,'사업장현황(25하)'!$A$2:$T$1836,9,FALSE)</f>
        <v>#N/A</v>
      </c>
      <c r="S298" s="196" t="e">
        <f>VLOOKUP(I298,'사업장현황(25하)'!$A$2:$T$1836,10,FALSE)</f>
        <v>#N/A</v>
      </c>
      <c r="T298" s="190" t="e">
        <f>VLOOKUP(I298,'사업장현황(25하)'!$A$2:$T$1836,12,FALSE)</f>
        <v>#N/A</v>
      </c>
      <c r="U298" s="219" t="e">
        <f>VLOOKUP(I298,'25하-대전160'!$J$3:$AW$1562,13,FALSE)</f>
        <v>#N/A</v>
      </c>
      <c r="V298" s="219" t="e">
        <f>VLOOKUP(I298,'25하-대전160'!$J$3:$AW$1562,14,FALSE)</f>
        <v>#N/A</v>
      </c>
      <c r="W298" s="219"/>
      <c r="X298" s="179" t="e">
        <f>VLOOKUP(I298,'사업장현황(25하)'!$A$2:$T$1836,11,FALSE)</f>
        <v>#N/A</v>
      </c>
      <c r="Y298" s="219"/>
      <c r="Z298" s="180"/>
      <c r="AA298" s="180"/>
      <c r="AB298" s="212"/>
      <c r="AC298" s="180">
        <f t="shared" si="10"/>
        <v>0</v>
      </c>
      <c r="AD298" s="219"/>
      <c r="AE298" s="180"/>
      <c r="AF298" s="219"/>
      <c r="AG298" s="180"/>
      <c r="AH298" s="299">
        <f t="shared" si="9"/>
        <v>0</v>
      </c>
      <c r="AI298" s="197"/>
      <c r="AJ298" s="185"/>
      <c r="CE298" s="187"/>
      <c r="CU298" s="188"/>
    </row>
    <row r="299" spans="1:99" s="186" customFormat="1" ht="24.95" customHeight="1">
      <c r="A299" s="196"/>
      <c r="B299" s="196"/>
      <c r="C299" s="196"/>
      <c r="D299" s="219"/>
      <c r="E299" s="219" t="str">
        <f>HLOOKUP(WEEKDAY(D299,2),data!$A$1:$G$2,2)</f>
        <v>(토)</v>
      </c>
      <c r="F299" s="196"/>
      <c r="G299" s="196"/>
      <c r="H299" s="196"/>
      <c r="I299" s="249"/>
      <c r="J299" s="196" t="e">
        <f>VLOOKUP(I299,'25하-대전160'!$J$3:$AW$1562,2,FALSE)</f>
        <v>#N/A</v>
      </c>
      <c r="K299" s="289" t="e">
        <f>VLOOKUP(I299,'사업장현황(25하)'!$A$2:$T$1836,13,FALSE)</f>
        <v>#N/A</v>
      </c>
      <c r="L299" s="316" t="e">
        <f>VLOOKUP(I299,'사업장현황(25하)'!$A$2:$T$1836,14,FALSE)</f>
        <v>#N/A</v>
      </c>
      <c r="M299" s="190" t="e">
        <f>VLOOKUP(I299,'사업장현황(25하)'!$A$2:$T$1836,2,FALSE)</f>
        <v>#N/A</v>
      </c>
      <c r="N299" s="190" t="e">
        <f>VLOOKUP(I299,'사업장현황(25하)'!$A$2:$T$1836,4,FALSE)</f>
        <v>#N/A</v>
      </c>
      <c r="O299" s="196" t="e">
        <f>VLOOKUP(I299,'사업장현황(25하)'!$A$2:$T$1836,6,FALSE)</f>
        <v>#N/A</v>
      </c>
      <c r="P299" s="196" t="e">
        <f>VLOOKUP(I299,'사업장현황(25하)'!$A$2:$T$1836,7,FALSE)</f>
        <v>#N/A</v>
      </c>
      <c r="Q299" s="196" t="e">
        <f>VLOOKUP(I299,'사업장현황(25하)'!$A$2:$T$1836,8,FALSE)</f>
        <v>#N/A</v>
      </c>
      <c r="R299" s="196" t="e">
        <f>VLOOKUP(I299,'사업장현황(25하)'!$A$2:$T$1836,9,FALSE)</f>
        <v>#N/A</v>
      </c>
      <c r="S299" s="196" t="e">
        <f>VLOOKUP(I299,'사업장현황(25하)'!$A$2:$T$1836,10,FALSE)</f>
        <v>#N/A</v>
      </c>
      <c r="T299" s="190" t="e">
        <f>VLOOKUP(I299,'사업장현황(25하)'!$A$2:$T$1836,12,FALSE)</f>
        <v>#N/A</v>
      </c>
      <c r="U299" s="219" t="e">
        <f>VLOOKUP(I299,'25하-대전160'!$J$3:$AW$1562,13,FALSE)</f>
        <v>#N/A</v>
      </c>
      <c r="V299" s="219" t="e">
        <f>VLOOKUP(I299,'25하-대전160'!$J$3:$AW$1562,14,FALSE)</f>
        <v>#N/A</v>
      </c>
      <c r="W299" s="219"/>
      <c r="X299" s="179" t="e">
        <f>VLOOKUP(I299,'사업장현황(25하)'!$A$2:$T$1836,11,FALSE)</f>
        <v>#N/A</v>
      </c>
      <c r="Y299" s="219"/>
      <c r="Z299" s="180"/>
      <c r="AA299" s="180"/>
      <c r="AB299" s="212"/>
      <c r="AC299" s="180">
        <f t="shared" si="10"/>
        <v>0</v>
      </c>
      <c r="AD299" s="219"/>
      <c r="AE299" s="180"/>
      <c r="AF299" s="219"/>
      <c r="AG299" s="180"/>
      <c r="AH299" s="299">
        <f t="shared" si="9"/>
        <v>0</v>
      </c>
      <c r="AI299" s="197"/>
      <c r="AJ299" s="185"/>
      <c r="CE299" s="187"/>
      <c r="CU299" s="188"/>
    </row>
    <row r="300" spans="1:99" s="186" customFormat="1" ht="24.95" customHeight="1">
      <c r="A300" s="196"/>
      <c r="B300" s="196"/>
      <c r="C300" s="196"/>
      <c r="D300" s="219"/>
      <c r="E300" s="219" t="str">
        <f>HLOOKUP(WEEKDAY(D300,2),data!$A$1:$G$2,2)</f>
        <v>(토)</v>
      </c>
      <c r="F300" s="196"/>
      <c r="G300" s="196"/>
      <c r="H300" s="196"/>
      <c r="I300" s="249"/>
      <c r="J300" s="196" t="e">
        <f>VLOOKUP(I300,'25하-대전160'!$J$3:$AW$1562,2,FALSE)</f>
        <v>#N/A</v>
      </c>
      <c r="K300" s="289" t="e">
        <f>VLOOKUP(I300,'사업장현황(25하)'!$A$2:$T$1836,13,FALSE)</f>
        <v>#N/A</v>
      </c>
      <c r="L300" s="316" t="e">
        <f>VLOOKUP(I300,'사업장현황(25하)'!$A$2:$T$1836,14,FALSE)</f>
        <v>#N/A</v>
      </c>
      <c r="M300" s="190" t="e">
        <f>VLOOKUP(I300,'사업장현황(25하)'!$A$2:$T$1836,2,FALSE)</f>
        <v>#N/A</v>
      </c>
      <c r="N300" s="190" t="e">
        <f>VLOOKUP(I300,'사업장현황(25하)'!$A$2:$T$1836,4,FALSE)</f>
        <v>#N/A</v>
      </c>
      <c r="O300" s="196" t="e">
        <f>VLOOKUP(I300,'사업장현황(25하)'!$A$2:$T$1836,6,FALSE)</f>
        <v>#N/A</v>
      </c>
      <c r="P300" s="196" t="e">
        <f>VLOOKUP(I300,'사업장현황(25하)'!$A$2:$T$1836,7,FALSE)</f>
        <v>#N/A</v>
      </c>
      <c r="Q300" s="196" t="e">
        <f>VLOOKUP(I300,'사업장현황(25하)'!$A$2:$T$1836,8,FALSE)</f>
        <v>#N/A</v>
      </c>
      <c r="R300" s="196" t="e">
        <f>VLOOKUP(I300,'사업장현황(25하)'!$A$2:$T$1836,9,FALSE)</f>
        <v>#N/A</v>
      </c>
      <c r="S300" s="196" t="e">
        <f>VLOOKUP(I300,'사업장현황(25하)'!$A$2:$T$1836,10,FALSE)</f>
        <v>#N/A</v>
      </c>
      <c r="T300" s="190" t="e">
        <f>VLOOKUP(I300,'사업장현황(25하)'!$A$2:$T$1836,12,FALSE)</f>
        <v>#N/A</v>
      </c>
      <c r="U300" s="219" t="e">
        <f>VLOOKUP(I300,'25하-대전160'!$J$3:$AW$1562,13,FALSE)</f>
        <v>#N/A</v>
      </c>
      <c r="V300" s="219" t="e">
        <f>VLOOKUP(I300,'25하-대전160'!$J$3:$AW$1562,14,FALSE)</f>
        <v>#N/A</v>
      </c>
      <c r="W300" s="219"/>
      <c r="X300" s="179" t="e">
        <f>VLOOKUP(I300,'사업장현황(25하)'!$A$2:$T$1836,11,FALSE)</f>
        <v>#N/A</v>
      </c>
      <c r="Y300" s="219"/>
      <c r="Z300" s="180"/>
      <c r="AA300" s="180"/>
      <c r="AB300" s="212"/>
      <c r="AC300" s="180">
        <f t="shared" si="10"/>
        <v>0</v>
      </c>
      <c r="AD300" s="219"/>
      <c r="AE300" s="180"/>
      <c r="AF300" s="219"/>
      <c r="AG300" s="180"/>
      <c r="AH300" s="299">
        <f t="shared" si="9"/>
        <v>0</v>
      </c>
      <c r="AI300" s="197"/>
      <c r="AJ300" s="185"/>
      <c r="CE300" s="187"/>
      <c r="CU300" s="188"/>
    </row>
    <row r="301" spans="1:99" s="186" customFormat="1" ht="24.95" customHeight="1">
      <c r="A301" s="196"/>
      <c r="B301" s="196"/>
      <c r="C301" s="196"/>
      <c r="D301" s="219"/>
      <c r="E301" s="219" t="str">
        <f>HLOOKUP(WEEKDAY(D301,2),data!$A$1:$G$2,2)</f>
        <v>(토)</v>
      </c>
      <c r="F301" s="196"/>
      <c r="G301" s="196"/>
      <c r="H301" s="196"/>
      <c r="I301" s="249"/>
      <c r="J301" s="196" t="e">
        <f>VLOOKUP(I301,'25하-대전160'!$J$3:$AW$1562,2,FALSE)</f>
        <v>#N/A</v>
      </c>
      <c r="K301" s="289" t="e">
        <f>VLOOKUP(I301,'사업장현황(25하)'!$A$2:$T$1836,13,FALSE)</f>
        <v>#N/A</v>
      </c>
      <c r="L301" s="316" t="e">
        <f>VLOOKUP(I301,'사업장현황(25하)'!$A$2:$T$1836,14,FALSE)</f>
        <v>#N/A</v>
      </c>
      <c r="M301" s="190" t="e">
        <f>VLOOKUP(I301,'사업장현황(25하)'!$A$2:$T$1836,2,FALSE)</f>
        <v>#N/A</v>
      </c>
      <c r="N301" s="190" t="e">
        <f>VLOOKUP(I301,'사업장현황(25하)'!$A$2:$T$1836,4,FALSE)</f>
        <v>#N/A</v>
      </c>
      <c r="O301" s="196" t="e">
        <f>VLOOKUP(I301,'사업장현황(25하)'!$A$2:$T$1836,6,FALSE)</f>
        <v>#N/A</v>
      </c>
      <c r="P301" s="196" t="e">
        <f>VLOOKUP(I301,'사업장현황(25하)'!$A$2:$T$1836,7,FALSE)</f>
        <v>#N/A</v>
      </c>
      <c r="Q301" s="196" t="e">
        <f>VLOOKUP(I301,'사업장현황(25하)'!$A$2:$T$1836,8,FALSE)</f>
        <v>#N/A</v>
      </c>
      <c r="R301" s="196" t="e">
        <f>VLOOKUP(I301,'사업장현황(25하)'!$A$2:$T$1836,9,FALSE)</f>
        <v>#N/A</v>
      </c>
      <c r="S301" s="196" t="e">
        <f>VLOOKUP(I301,'사업장현황(25하)'!$A$2:$T$1836,10,FALSE)</f>
        <v>#N/A</v>
      </c>
      <c r="T301" s="190" t="e">
        <f>VLOOKUP(I301,'사업장현황(25하)'!$A$2:$T$1836,12,FALSE)</f>
        <v>#N/A</v>
      </c>
      <c r="U301" s="219" t="e">
        <f>VLOOKUP(I301,'25하-대전160'!$J$3:$AW$1562,13,FALSE)</f>
        <v>#N/A</v>
      </c>
      <c r="V301" s="219" t="e">
        <f>VLOOKUP(I301,'25하-대전160'!$J$3:$AW$1562,14,FALSE)</f>
        <v>#N/A</v>
      </c>
      <c r="W301" s="219"/>
      <c r="X301" s="179" t="e">
        <f>VLOOKUP(I301,'사업장현황(25하)'!$A$2:$T$1836,11,FALSE)</f>
        <v>#N/A</v>
      </c>
      <c r="Y301" s="219"/>
      <c r="Z301" s="180"/>
      <c r="AA301" s="180"/>
      <c r="AB301" s="212"/>
      <c r="AC301" s="180">
        <f t="shared" si="10"/>
        <v>0</v>
      </c>
      <c r="AD301" s="219"/>
      <c r="AE301" s="180"/>
      <c r="AF301" s="219"/>
      <c r="AG301" s="180"/>
      <c r="AH301" s="299">
        <f t="shared" si="9"/>
        <v>0</v>
      </c>
      <c r="AI301" s="197"/>
      <c r="AJ301" s="185"/>
      <c r="CE301" s="187"/>
      <c r="CU301" s="188"/>
    </row>
    <row r="302" spans="1:99" s="186" customFormat="1" ht="24.95" customHeight="1">
      <c r="A302" s="196"/>
      <c r="B302" s="196"/>
      <c r="C302" s="196"/>
      <c r="D302" s="219"/>
      <c r="E302" s="219" t="str">
        <f>HLOOKUP(WEEKDAY(D302,2),data!$A$1:$G$2,2)</f>
        <v>(토)</v>
      </c>
      <c r="F302" s="196"/>
      <c r="G302" s="196"/>
      <c r="H302" s="196"/>
      <c r="I302" s="249"/>
      <c r="J302" s="196" t="e">
        <f>VLOOKUP(I302,'25하-대전160'!$J$3:$AW$1562,2,FALSE)</f>
        <v>#N/A</v>
      </c>
      <c r="K302" s="289" t="e">
        <f>VLOOKUP(I302,'사업장현황(25하)'!$A$2:$T$1836,13,FALSE)</f>
        <v>#N/A</v>
      </c>
      <c r="L302" s="316" t="e">
        <f>VLOOKUP(I302,'사업장현황(25하)'!$A$2:$T$1836,14,FALSE)</f>
        <v>#N/A</v>
      </c>
      <c r="M302" s="190" t="e">
        <f>VLOOKUP(I302,'사업장현황(25하)'!$A$2:$T$1836,2,FALSE)</f>
        <v>#N/A</v>
      </c>
      <c r="N302" s="190" t="e">
        <f>VLOOKUP(I302,'사업장현황(25하)'!$A$2:$T$1836,4,FALSE)</f>
        <v>#N/A</v>
      </c>
      <c r="O302" s="196" t="e">
        <f>VLOOKUP(I302,'사업장현황(25하)'!$A$2:$T$1836,6,FALSE)</f>
        <v>#N/A</v>
      </c>
      <c r="P302" s="196" t="e">
        <f>VLOOKUP(I302,'사업장현황(25하)'!$A$2:$T$1836,7,FALSE)</f>
        <v>#N/A</v>
      </c>
      <c r="Q302" s="196" t="e">
        <f>VLOOKUP(I302,'사업장현황(25하)'!$A$2:$T$1836,8,FALSE)</f>
        <v>#N/A</v>
      </c>
      <c r="R302" s="196" t="e">
        <f>VLOOKUP(I302,'사업장현황(25하)'!$A$2:$T$1836,9,FALSE)</f>
        <v>#N/A</v>
      </c>
      <c r="S302" s="196" t="e">
        <f>VLOOKUP(I302,'사업장현황(25하)'!$A$2:$T$1836,10,FALSE)</f>
        <v>#N/A</v>
      </c>
      <c r="T302" s="190" t="e">
        <f>VLOOKUP(I302,'사업장현황(25하)'!$A$2:$T$1836,12,FALSE)</f>
        <v>#N/A</v>
      </c>
      <c r="U302" s="219" t="e">
        <f>VLOOKUP(I302,'25하-대전160'!$J$3:$AW$1562,13,FALSE)</f>
        <v>#N/A</v>
      </c>
      <c r="V302" s="219" t="e">
        <f>VLOOKUP(I302,'25하-대전160'!$J$3:$AW$1562,14,FALSE)</f>
        <v>#N/A</v>
      </c>
      <c r="W302" s="219"/>
      <c r="X302" s="179" t="e">
        <f>VLOOKUP(I302,'사업장현황(25하)'!$A$2:$T$1836,11,FALSE)</f>
        <v>#N/A</v>
      </c>
      <c r="Y302" s="219"/>
      <c r="Z302" s="180"/>
      <c r="AA302" s="180"/>
      <c r="AB302" s="212"/>
      <c r="AC302" s="180">
        <f t="shared" si="10"/>
        <v>0</v>
      </c>
      <c r="AD302" s="219"/>
      <c r="AE302" s="180"/>
      <c r="AF302" s="219"/>
      <c r="AG302" s="180"/>
      <c r="AH302" s="299">
        <f t="shared" si="9"/>
        <v>0</v>
      </c>
      <c r="AI302" s="197"/>
      <c r="AJ302" s="185"/>
      <c r="CE302" s="187"/>
      <c r="CU302" s="188"/>
    </row>
    <row r="303" spans="1:99" s="186" customFormat="1" ht="24.95" customHeight="1">
      <c r="A303" s="196"/>
      <c r="B303" s="196"/>
      <c r="C303" s="196"/>
      <c r="D303" s="219"/>
      <c r="E303" s="219" t="str">
        <f>HLOOKUP(WEEKDAY(D303,2),data!$A$1:$G$2,2)</f>
        <v>(토)</v>
      </c>
      <c r="F303" s="196"/>
      <c r="G303" s="196"/>
      <c r="H303" s="196"/>
      <c r="I303" s="249"/>
      <c r="J303" s="196" t="e">
        <f>VLOOKUP(I303,'25하-대전160'!$J$3:$AW$1562,2,FALSE)</f>
        <v>#N/A</v>
      </c>
      <c r="K303" s="289" t="e">
        <f>VLOOKUP(I303,'사업장현황(25하)'!$A$2:$T$1836,13,FALSE)</f>
        <v>#N/A</v>
      </c>
      <c r="L303" s="316" t="e">
        <f>VLOOKUP(I303,'사업장현황(25하)'!$A$2:$T$1836,14,FALSE)</f>
        <v>#N/A</v>
      </c>
      <c r="M303" s="190" t="e">
        <f>VLOOKUP(I303,'사업장현황(25하)'!$A$2:$T$1836,2,FALSE)</f>
        <v>#N/A</v>
      </c>
      <c r="N303" s="190" t="e">
        <f>VLOOKUP(I303,'사업장현황(25하)'!$A$2:$T$1836,4,FALSE)</f>
        <v>#N/A</v>
      </c>
      <c r="O303" s="196" t="e">
        <f>VLOOKUP(I303,'사업장현황(25하)'!$A$2:$T$1836,6,FALSE)</f>
        <v>#N/A</v>
      </c>
      <c r="P303" s="196" t="e">
        <f>VLOOKUP(I303,'사업장현황(25하)'!$A$2:$T$1836,7,FALSE)</f>
        <v>#N/A</v>
      </c>
      <c r="Q303" s="196" t="e">
        <f>VLOOKUP(I303,'사업장현황(25하)'!$A$2:$T$1836,8,FALSE)</f>
        <v>#N/A</v>
      </c>
      <c r="R303" s="196" t="e">
        <f>VLOOKUP(I303,'사업장현황(25하)'!$A$2:$T$1836,9,FALSE)</f>
        <v>#N/A</v>
      </c>
      <c r="S303" s="196" t="e">
        <f>VLOOKUP(I303,'사업장현황(25하)'!$A$2:$T$1836,10,FALSE)</f>
        <v>#N/A</v>
      </c>
      <c r="T303" s="190" t="e">
        <f>VLOOKUP(I303,'사업장현황(25하)'!$A$2:$T$1836,12,FALSE)</f>
        <v>#N/A</v>
      </c>
      <c r="U303" s="219" t="e">
        <f>VLOOKUP(I303,'25하-대전160'!$J$3:$AW$1562,13,FALSE)</f>
        <v>#N/A</v>
      </c>
      <c r="V303" s="219" t="e">
        <f>VLOOKUP(I303,'25하-대전160'!$J$3:$AW$1562,14,FALSE)</f>
        <v>#N/A</v>
      </c>
      <c r="W303" s="219"/>
      <c r="X303" s="179" t="e">
        <f>VLOOKUP(I303,'사업장현황(25하)'!$A$2:$T$1836,11,FALSE)</f>
        <v>#N/A</v>
      </c>
      <c r="Y303" s="219"/>
      <c r="Z303" s="180"/>
      <c r="AA303" s="180"/>
      <c r="AB303" s="212"/>
      <c r="AC303" s="180">
        <f t="shared" si="10"/>
        <v>0</v>
      </c>
      <c r="AD303" s="219"/>
      <c r="AE303" s="180"/>
      <c r="AF303" s="219"/>
      <c r="AG303" s="180"/>
      <c r="AH303" s="299">
        <f t="shared" si="9"/>
        <v>0</v>
      </c>
      <c r="AI303" s="197"/>
      <c r="AJ303" s="185"/>
      <c r="CE303" s="187"/>
      <c r="CU303" s="188"/>
    </row>
    <row r="304" spans="1:99" s="186" customFormat="1" ht="24.95" customHeight="1">
      <c r="A304" s="196"/>
      <c r="B304" s="196"/>
      <c r="C304" s="196"/>
      <c r="D304" s="219"/>
      <c r="E304" s="219" t="str">
        <f>HLOOKUP(WEEKDAY(D304,2),data!$A$1:$G$2,2)</f>
        <v>(토)</v>
      </c>
      <c r="F304" s="196"/>
      <c r="G304" s="196"/>
      <c r="H304" s="196"/>
      <c r="I304" s="249"/>
      <c r="J304" s="196" t="e">
        <f>VLOOKUP(I304,'25하-대전160'!$J$3:$AW$1562,2,FALSE)</f>
        <v>#N/A</v>
      </c>
      <c r="K304" s="289" t="e">
        <f>VLOOKUP(I304,'사업장현황(25하)'!$A$2:$T$1836,13,FALSE)</f>
        <v>#N/A</v>
      </c>
      <c r="L304" s="316" t="e">
        <f>VLOOKUP(I304,'사업장현황(25하)'!$A$2:$T$1836,14,FALSE)</f>
        <v>#N/A</v>
      </c>
      <c r="M304" s="190" t="e">
        <f>VLOOKUP(I304,'사업장현황(25하)'!$A$2:$T$1836,2,FALSE)</f>
        <v>#N/A</v>
      </c>
      <c r="N304" s="190" t="e">
        <f>VLOOKUP(I304,'사업장현황(25하)'!$A$2:$T$1836,4,FALSE)</f>
        <v>#N/A</v>
      </c>
      <c r="O304" s="196" t="e">
        <f>VLOOKUP(I304,'사업장현황(25하)'!$A$2:$T$1836,6,FALSE)</f>
        <v>#N/A</v>
      </c>
      <c r="P304" s="196" t="e">
        <f>VLOOKUP(I304,'사업장현황(25하)'!$A$2:$T$1836,7,FALSE)</f>
        <v>#N/A</v>
      </c>
      <c r="Q304" s="196" t="e">
        <f>VLOOKUP(I304,'사업장현황(25하)'!$A$2:$T$1836,8,FALSE)</f>
        <v>#N/A</v>
      </c>
      <c r="R304" s="196" t="e">
        <f>VLOOKUP(I304,'사업장현황(25하)'!$A$2:$T$1836,9,FALSE)</f>
        <v>#N/A</v>
      </c>
      <c r="S304" s="196" t="e">
        <f>VLOOKUP(I304,'사업장현황(25하)'!$A$2:$T$1836,10,FALSE)</f>
        <v>#N/A</v>
      </c>
      <c r="T304" s="190" t="e">
        <f>VLOOKUP(I304,'사업장현황(25하)'!$A$2:$T$1836,12,FALSE)</f>
        <v>#N/A</v>
      </c>
      <c r="U304" s="219" t="e">
        <f>VLOOKUP(I304,'25하-대전160'!$J$3:$AW$1562,13,FALSE)</f>
        <v>#N/A</v>
      </c>
      <c r="V304" s="219" t="e">
        <f>VLOOKUP(I304,'25하-대전160'!$J$3:$AW$1562,14,FALSE)</f>
        <v>#N/A</v>
      </c>
      <c r="W304" s="219"/>
      <c r="X304" s="179" t="e">
        <f>VLOOKUP(I304,'사업장현황(25하)'!$A$2:$T$1836,11,FALSE)</f>
        <v>#N/A</v>
      </c>
      <c r="Y304" s="219"/>
      <c r="Z304" s="180"/>
      <c r="AA304" s="180"/>
      <c r="AB304" s="212"/>
      <c r="AC304" s="180">
        <f t="shared" si="10"/>
        <v>0</v>
      </c>
      <c r="AD304" s="219"/>
      <c r="AE304" s="180"/>
      <c r="AF304" s="219"/>
      <c r="AG304" s="180"/>
      <c r="AH304" s="299">
        <f t="shared" si="9"/>
        <v>0</v>
      </c>
      <c r="AI304" s="197"/>
      <c r="AJ304" s="185"/>
      <c r="CE304" s="187"/>
      <c r="CU304" s="188"/>
    </row>
    <row r="305" spans="1:99" s="186" customFormat="1" ht="24.95" customHeight="1">
      <c r="A305" s="196"/>
      <c r="B305" s="196"/>
      <c r="C305" s="196"/>
      <c r="D305" s="219"/>
      <c r="E305" s="219" t="str">
        <f>HLOOKUP(WEEKDAY(D305,2),data!$A$1:$G$2,2)</f>
        <v>(토)</v>
      </c>
      <c r="F305" s="196"/>
      <c r="G305" s="196"/>
      <c r="H305" s="196"/>
      <c r="I305" s="249"/>
      <c r="J305" s="196" t="e">
        <f>VLOOKUP(I305,'25하-대전160'!$J$3:$AW$1562,2,FALSE)</f>
        <v>#N/A</v>
      </c>
      <c r="K305" s="289" t="e">
        <f>VLOOKUP(I305,'사업장현황(25하)'!$A$2:$T$1836,13,FALSE)</f>
        <v>#N/A</v>
      </c>
      <c r="L305" s="316" t="e">
        <f>VLOOKUP(I305,'사업장현황(25하)'!$A$2:$T$1836,14,FALSE)</f>
        <v>#N/A</v>
      </c>
      <c r="M305" s="190" t="e">
        <f>VLOOKUP(I305,'사업장현황(25하)'!$A$2:$T$1836,2,FALSE)</f>
        <v>#N/A</v>
      </c>
      <c r="N305" s="190" t="e">
        <f>VLOOKUP(I305,'사업장현황(25하)'!$A$2:$T$1836,4,FALSE)</f>
        <v>#N/A</v>
      </c>
      <c r="O305" s="196" t="e">
        <f>VLOOKUP(I305,'사업장현황(25하)'!$A$2:$T$1836,6,FALSE)</f>
        <v>#N/A</v>
      </c>
      <c r="P305" s="196" t="e">
        <f>VLOOKUP(I305,'사업장현황(25하)'!$A$2:$T$1836,7,FALSE)</f>
        <v>#N/A</v>
      </c>
      <c r="Q305" s="196" t="e">
        <f>VLOOKUP(I305,'사업장현황(25하)'!$A$2:$T$1836,8,FALSE)</f>
        <v>#N/A</v>
      </c>
      <c r="R305" s="196" t="e">
        <f>VLOOKUP(I305,'사업장현황(25하)'!$A$2:$T$1836,9,FALSE)</f>
        <v>#N/A</v>
      </c>
      <c r="S305" s="196" t="e">
        <f>VLOOKUP(I305,'사업장현황(25하)'!$A$2:$T$1836,10,FALSE)</f>
        <v>#N/A</v>
      </c>
      <c r="T305" s="190" t="e">
        <f>VLOOKUP(I305,'사업장현황(25하)'!$A$2:$T$1836,12,FALSE)</f>
        <v>#N/A</v>
      </c>
      <c r="U305" s="219" t="e">
        <f>VLOOKUP(I305,'25하-대전160'!$J$3:$AW$1562,13,FALSE)</f>
        <v>#N/A</v>
      </c>
      <c r="V305" s="219" t="e">
        <f>VLOOKUP(I305,'25하-대전160'!$J$3:$AW$1562,14,FALSE)</f>
        <v>#N/A</v>
      </c>
      <c r="W305" s="219"/>
      <c r="X305" s="179" t="e">
        <f>VLOOKUP(I305,'사업장현황(25하)'!$A$2:$T$1836,11,FALSE)</f>
        <v>#N/A</v>
      </c>
      <c r="Y305" s="219"/>
      <c r="Z305" s="180"/>
      <c r="AA305" s="180"/>
      <c r="AB305" s="212"/>
      <c r="AC305" s="180">
        <f t="shared" si="10"/>
        <v>0</v>
      </c>
      <c r="AD305" s="219"/>
      <c r="AE305" s="180"/>
      <c r="AF305" s="219"/>
      <c r="AG305" s="180"/>
      <c r="AH305" s="299">
        <f t="shared" si="9"/>
        <v>0</v>
      </c>
      <c r="AI305" s="197"/>
      <c r="AJ305" s="185"/>
      <c r="CE305" s="187"/>
      <c r="CU305" s="188"/>
    </row>
    <row r="306" spans="1:99" s="186" customFormat="1" ht="24.95" customHeight="1">
      <c r="A306" s="196"/>
      <c r="B306" s="196"/>
      <c r="C306" s="196"/>
      <c r="D306" s="219"/>
      <c r="E306" s="219" t="str">
        <f>HLOOKUP(WEEKDAY(D306,2),data!$A$1:$G$2,2)</f>
        <v>(토)</v>
      </c>
      <c r="F306" s="196"/>
      <c r="G306" s="196"/>
      <c r="H306" s="196"/>
      <c r="I306" s="249"/>
      <c r="J306" s="196" t="e">
        <f>VLOOKUP(I306,'25하-대전160'!$J$3:$AW$1562,2,FALSE)</f>
        <v>#N/A</v>
      </c>
      <c r="K306" s="289" t="e">
        <f>VLOOKUP(I306,'사업장현황(25하)'!$A$2:$T$1836,13,FALSE)</f>
        <v>#N/A</v>
      </c>
      <c r="L306" s="316" t="e">
        <f>VLOOKUP(I306,'사업장현황(25하)'!$A$2:$T$1836,14,FALSE)</f>
        <v>#N/A</v>
      </c>
      <c r="M306" s="190" t="e">
        <f>VLOOKUP(I306,'사업장현황(25하)'!$A$2:$T$1836,2,FALSE)</f>
        <v>#N/A</v>
      </c>
      <c r="N306" s="190" t="e">
        <f>VLOOKUP(I306,'사업장현황(25하)'!$A$2:$T$1836,4,FALSE)</f>
        <v>#N/A</v>
      </c>
      <c r="O306" s="196" t="e">
        <f>VLOOKUP(I306,'사업장현황(25하)'!$A$2:$T$1836,6,FALSE)</f>
        <v>#N/A</v>
      </c>
      <c r="P306" s="196" t="e">
        <f>VLOOKUP(I306,'사업장현황(25하)'!$A$2:$T$1836,7,FALSE)</f>
        <v>#N/A</v>
      </c>
      <c r="Q306" s="196" t="e">
        <f>VLOOKUP(I306,'사업장현황(25하)'!$A$2:$T$1836,8,FALSE)</f>
        <v>#N/A</v>
      </c>
      <c r="R306" s="196" t="e">
        <f>VLOOKUP(I306,'사업장현황(25하)'!$A$2:$T$1836,9,FALSE)</f>
        <v>#N/A</v>
      </c>
      <c r="S306" s="196" t="e">
        <f>VLOOKUP(I306,'사업장현황(25하)'!$A$2:$T$1836,10,FALSE)</f>
        <v>#N/A</v>
      </c>
      <c r="T306" s="190" t="e">
        <f>VLOOKUP(I306,'사업장현황(25하)'!$A$2:$T$1836,12,FALSE)</f>
        <v>#N/A</v>
      </c>
      <c r="U306" s="219" t="e">
        <f>VLOOKUP(I306,'25하-대전160'!$J$3:$AW$1562,13,FALSE)</f>
        <v>#N/A</v>
      </c>
      <c r="V306" s="219" t="e">
        <f>VLOOKUP(I306,'25하-대전160'!$J$3:$AW$1562,14,FALSE)</f>
        <v>#N/A</v>
      </c>
      <c r="W306" s="219"/>
      <c r="X306" s="179" t="e">
        <f>VLOOKUP(I306,'사업장현황(25하)'!$A$2:$T$1836,11,FALSE)</f>
        <v>#N/A</v>
      </c>
      <c r="Y306" s="219"/>
      <c r="Z306" s="180"/>
      <c r="AA306" s="180"/>
      <c r="AB306" s="212"/>
      <c r="AC306" s="180">
        <f t="shared" si="10"/>
        <v>0</v>
      </c>
      <c r="AD306" s="219"/>
      <c r="AE306" s="180"/>
      <c r="AF306" s="219"/>
      <c r="AG306" s="180"/>
      <c r="AH306" s="299">
        <f t="shared" si="9"/>
        <v>0</v>
      </c>
      <c r="AI306" s="197"/>
      <c r="AJ306" s="185"/>
      <c r="CE306" s="187"/>
      <c r="CU306" s="188"/>
    </row>
    <row r="307" spans="1:99" s="186" customFormat="1" ht="24.95" customHeight="1">
      <c r="A307" s="196"/>
      <c r="B307" s="196"/>
      <c r="C307" s="196"/>
      <c r="D307" s="219"/>
      <c r="E307" s="219" t="str">
        <f>HLOOKUP(WEEKDAY(D307,2),data!$A$1:$G$2,2)</f>
        <v>(토)</v>
      </c>
      <c r="F307" s="196"/>
      <c r="G307" s="196"/>
      <c r="H307" s="196"/>
      <c r="I307" s="249"/>
      <c r="J307" s="196" t="e">
        <f>VLOOKUP(I307,'25하-대전160'!$J$3:$AW$1562,2,FALSE)</f>
        <v>#N/A</v>
      </c>
      <c r="K307" s="289" t="e">
        <f>VLOOKUP(I307,'사업장현황(25하)'!$A$2:$T$1836,13,FALSE)</f>
        <v>#N/A</v>
      </c>
      <c r="L307" s="316" t="e">
        <f>VLOOKUP(I307,'사업장현황(25하)'!$A$2:$T$1836,14,FALSE)</f>
        <v>#N/A</v>
      </c>
      <c r="M307" s="190" t="e">
        <f>VLOOKUP(I307,'사업장현황(25하)'!$A$2:$T$1836,2,FALSE)</f>
        <v>#N/A</v>
      </c>
      <c r="N307" s="190" t="e">
        <f>VLOOKUP(I307,'사업장현황(25하)'!$A$2:$T$1836,4,FALSE)</f>
        <v>#N/A</v>
      </c>
      <c r="O307" s="196" t="e">
        <f>VLOOKUP(I307,'사업장현황(25하)'!$A$2:$T$1836,6,FALSE)</f>
        <v>#N/A</v>
      </c>
      <c r="P307" s="196" t="e">
        <f>VLOOKUP(I307,'사업장현황(25하)'!$A$2:$T$1836,7,FALSE)</f>
        <v>#N/A</v>
      </c>
      <c r="Q307" s="196" t="e">
        <f>VLOOKUP(I307,'사업장현황(25하)'!$A$2:$T$1836,8,FALSE)</f>
        <v>#N/A</v>
      </c>
      <c r="R307" s="196" t="e">
        <f>VLOOKUP(I307,'사업장현황(25하)'!$A$2:$T$1836,9,FALSE)</f>
        <v>#N/A</v>
      </c>
      <c r="S307" s="196" t="e">
        <f>VLOOKUP(I307,'사업장현황(25하)'!$A$2:$T$1836,10,FALSE)</f>
        <v>#N/A</v>
      </c>
      <c r="T307" s="190" t="e">
        <f>VLOOKUP(I307,'사업장현황(25하)'!$A$2:$T$1836,12,FALSE)</f>
        <v>#N/A</v>
      </c>
      <c r="U307" s="219" t="e">
        <f>VLOOKUP(I307,'25하-대전160'!$J$3:$AW$1562,13,FALSE)</f>
        <v>#N/A</v>
      </c>
      <c r="V307" s="219" t="e">
        <f>VLOOKUP(I307,'25하-대전160'!$J$3:$AW$1562,14,FALSE)</f>
        <v>#N/A</v>
      </c>
      <c r="W307" s="219"/>
      <c r="X307" s="179" t="e">
        <f>VLOOKUP(I307,'사업장현황(25하)'!$A$2:$T$1836,11,FALSE)</f>
        <v>#N/A</v>
      </c>
      <c r="Y307" s="219"/>
      <c r="Z307" s="180"/>
      <c r="AA307" s="180"/>
      <c r="AB307" s="212"/>
      <c r="AC307" s="180">
        <f t="shared" si="10"/>
        <v>0</v>
      </c>
      <c r="AD307" s="219"/>
      <c r="AE307" s="180"/>
      <c r="AF307" s="219"/>
      <c r="AG307" s="180"/>
      <c r="AH307" s="299">
        <f t="shared" si="9"/>
        <v>0</v>
      </c>
      <c r="AI307" s="197"/>
      <c r="AJ307" s="185"/>
      <c r="CE307" s="187"/>
      <c r="CU307" s="188"/>
    </row>
    <row r="308" spans="1:99" s="186" customFormat="1" ht="24.95" customHeight="1">
      <c r="A308" s="196"/>
      <c r="B308" s="196"/>
      <c r="C308" s="196"/>
      <c r="D308" s="219"/>
      <c r="E308" s="219" t="str">
        <f>HLOOKUP(WEEKDAY(D308,2),data!$A$1:$G$2,2)</f>
        <v>(토)</v>
      </c>
      <c r="F308" s="196"/>
      <c r="G308" s="196"/>
      <c r="H308" s="196"/>
      <c r="I308" s="249"/>
      <c r="J308" s="196" t="e">
        <f>VLOOKUP(I308,'25하-대전160'!$J$3:$AW$1562,2,FALSE)</f>
        <v>#N/A</v>
      </c>
      <c r="K308" s="289" t="e">
        <f>VLOOKUP(I308,'사업장현황(25하)'!$A$2:$T$1836,13,FALSE)</f>
        <v>#N/A</v>
      </c>
      <c r="L308" s="316" t="e">
        <f>VLOOKUP(I308,'사업장현황(25하)'!$A$2:$T$1836,14,FALSE)</f>
        <v>#N/A</v>
      </c>
      <c r="M308" s="190" t="e">
        <f>VLOOKUP(I308,'사업장현황(25하)'!$A$2:$T$1836,2,FALSE)</f>
        <v>#N/A</v>
      </c>
      <c r="N308" s="190" t="e">
        <f>VLOOKUP(I308,'사업장현황(25하)'!$A$2:$T$1836,4,FALSE)</f>
        <v>#N/A</v>
      </c>
      <c r="O308" s="196" t="e">
        <f>VLOOKUP(I308,'사업장현황(25하)'!$A$2:$T$1836,6,FALSE)</f>
        <v>#N/A</v>
      </c>
      <c r="P308" s="196" t="e">
        <f>VLOOKUP(I308,'사업장현황(25하)'!$A$2:$T$1836,7,FALSE)</f>
        <v>#N/A</v>
      </c>
      <c r="Q308" s="196" t="e">
        <f>VLOOKUP(I308,'사업장현황(25하)'!$A$2:$T$1836,8,FALSE)</f>
        <v>#N/A</v>
      </c>
      <c r="R308" s="196" t="e">
        <f>VLOOKUP(I308,'사업장현황(25하)'!$A$2:$T$1836,9,FALSE)</f>
        <v>#N/A</v>
      </c>
      <c r="S308" s="196" t="e">
        <f>VLOOKUP(I308,'사업장현황(25하)'!$A$2:$T$1836,10,FALSE)</f>
        <v>#N/A</v>
      </c>
      <c r="T308" s="190" t="e">
        <f>VLOOKUP(I308,'사업장현황(25하)'!$A$2:$T$1836,12,FALSE)</f>
        <v>#N/A</v>
      </c>
      <c r="U308" s="219" t="e">
        <f>VLOOKUP(I308,'25하-대전160'!$J$3:$AW$1562,13,FALSE)</f>
        <v>#N/A</v>
      </c>
      <c r="V308" s="219" t="e">
        <f>VLOOKUP(I308,'25하-대전160'!$J$3:$AW$1562,14,FALSE)</f>
        <v>#N/A</v>
      </c>
      <c r="W308" s="219"/>
      <c r="X308" s="179" t="e">
        <f>VLOOKUP(I308,'사업장현황(25하)'!$A$2:$T$1836,11,FALSE)</f>
        <v>#N/A</v>
      </c>
      <c r="Y308" s="219"/>
      <c r="Z308" s="180"/>
      <c r="AA308" s="180"/>
      <c r="AB308" s="212"/>
      <c r="AC308" s="180">
        <f t="shared" si="10"/>
        <v>0</v>
      </c>
      <c r="AD308" s="219"/>
      <c r="AE308" s="180"/>
      <c r="AF308" s="219"/>
      <c r="AG308" s="180"/>
      <c r="AH308" s="299">
        <f t="shared" si="9"/>
        <v>0</v>
      </c>
      <c r="AI308" s="197"/>
      <c r="AJ308" s="185"/>
      <c r="CE308" s="187"/>
      <c r="CU308" s="188"/>
    </row>
    <row r="309" spans="1:99" s="186" customFormat="1" ht="24.95" customHeight="1">
      <c r="A309" s="196"/>
      <c r="B309" s="196"/>
      <c r="C309" s="196"/>
      <c r="D309" s="219"/>
      <c r="E309" s="219" t="str">
        <f>HLOOKUP(WEEKDAY(D309,2),data!$A$1:$G$2,2)</f>
        <v>(토)</v>
      </c>
      <c r="F309" s="196"/>
      <c r="G309" s="196"/>
      <c r="H309" s="196"/>
      <c r="I309" s="249"/>
      <c r="J309" s="196" t="e">
        <f>VLOOKUP(I309,'25하-대전160'!$J$3:$AW$1562,2,FALSE)</f>
        <v>#N/A</v>
      </c>
      <c r="K309" s="289" t="e">
        <f>VLOOKUP(I309,'사업장현황(25하)'!$A$2:$T$1836,13,FALSE)</f>
        <v>#N/A</v>
      </c>
      <c r="L309" s="316" t="e">
        <f>VLOOKUP(I309,'사업장현황(25하)'!$A$2:$T$1836,14,FALSE)</f>
        <v>#N/A</v>
      </c>
      <c r="M309" s="190" t="e">
        <f>VLOOKUP(I309,'사업장현황(25하)'!$A$2:$T$1836,2,FALSE)</f>
        <v>#N/A</v>
      </c>
      <c r="N309" s="190" t="e">
        <f>VLOOKUP(I309,'사업장현황(25하)'!$A$2:$T$1836,4,FALSE)</f>
        <v>#N/A</v>
      </c>
      <c r="O309" s="196" t="e">
        <f>VLOOKUP(I309,'사업장현황(25하)'!$A$2:$T$1836,6,FALSE)</f>
        <v>#N/A</v>
      </c>
      <c r="P309" s="196" t="e">
        <f>VLOOKUP(I309,'사업장현황(25하)'!$A$2:$T$1836,7,FALSE)</f>
        <v>#N/A</v>
      </c>
      <c r="Q309" s="196" t="e">
        <f>VLOOKUP(I309,'사업장현황(25하)'!$A$2:$T$1836,8,FALSE)</f>
        <v>#N/A</v>
      </c>
      <c r="R309" s="196" t="e">
        <f>VLOOKUP(I309,'사업장현황(25하)'!$A$2:$T$1836,9,FALSE)</f>
        <v>#N/A</v>
      </c>
      <c r="S309" s="196" t="e">
        <f>VLOOKUP(I309,'사업장현황(25하)'!$A$2:$T$1836,10,FALSE)</f>
        <v>#N/A</v>
      </c>
      <c r="T309" s="190" t="e">
        <f>VLOOKUP(I309,'사업장현황(25하)'!$A$2:$T$1836,12,FALSE)</f>
        <v>#N/A</v>
      </c>
      <c r="U309" s="219" t="e">
        <f>VLOOKUP(I309,'25하-대전160'!$J$3:$AW$1562,13,FALSE)</f>
        <v>#N/A</v>
      </c>
      <c r="V309" s="219" t="e">
        <f>VLOOKUP(I309,'25하-대전160'!$J$3:$AW$1562,14,FALSE)</f>
        <v>#N/A</v>
      </c>
      <c r="W309" s="219"/>
      <c r="X309" s="179" t="e">
        <f>VLOOKUP(I309,'사업장현황(25하)'!$A$2:$T$1836,11,FALSE)</f>
        <v>#N/A</v>
      </c>
      <c r="Y309" s="219"/>
      <c r="Z309" s="180"/>
      <c r="AA309" s="180"/>
      <c r="AB309" s="212"/>
      <c r="AC309" s="180">
        <f t="shared" si="10"/>
        <v>0</v>
      </c>
      <c r="AD309" s="219"/>
      <c r="AE309" s="180"/>
      <c r="AF309" s="219"/>
      <c r="AG309" s="180"/>
      <c r="AH309" s="299">
        <f t="shared" si="9"/>
        <v>0</v>
      </c>
      <c r="AI309" s="197"/>
      <c r="AJ309" s="185"/>
      <c r="CE309" s="187"/>
      <c r="CU309" s="188"/>
    </row>
    <row r="310" spans="1:99" s="186" customFormat="1" ht="24.95" customHeight="1">
      <c r="A310" s="196"/>
      <c r="B310" s="196"/>
      <c r="C310" s="196"/>
      <c r="D310" s="219"/>
      <c r="E310" s="219" t="str">
        <f>HLOOKUP(WEEKDAY(D310,2),data!$A$1:$G$2,2)</f>
        <v>(토)</v>
      </c>
      <c r="F310" s="196"/>
      <c r="G310" s="196"/>
      <c r="H310" s="196"/>
      <c r="I310" s="249"/>
      <c r="J310" s="196" t="e">
        <f>VLOOKUP(I310,'25하-대전160'!$J$3:$AW$1562,2,FALSE)</f>
        <v>#N/A</v>
      </c>
      <c r="K310" s="289" t="e">
        <f>VLOOKUP(I310,'사업장현황(25하)'!$A$2:$T$1836,13,FALSE)</f>
        <v>#N/A</v>
      </c>
      <c r="L310" s="316" t="e">
        <f>VLOOKUP(I310,'사업장현황(25하)'!$A$2:$T$1836,14,FALSE)</f>
        <v>#N/A</v>
      </c>
      <c r="M310" s="190" t="e">
        <f>VLOOKUP(I310,'사업장현황(25하)'!$A$2:$T$1836,2,FALSE)</f>
        <v>#N/A</v>
      </c>
      <c r="N310" s="190" t="e">
        <f>VLOOKUP(I310,'사업장현황(25하)'!$A$2:$T$1836,4,FALSE)</f>
        <v>#N/A</v>
      </c>
      <c r="O310" s="196" t="e">
        <f>VLOOKUP(I310,'사업장현황(25하)'!$A$2:$T$1836,6,FALSE)</f>
        <v>#N/A</v>
      </c>
      <c r="P310" s="196" t="e">
        <f>VLOOKUP(I310,'사업장현황(25하)'!$A$2:$T$1836,7,FALSE)</f>
        <v>#N/A</v>
      </c>
      <c r="Q310" s="196" t="e">
        <f>VLOOKUP(I310,'사업장현황(25하)'!$A$2:$T$1836,8,FALSE)</f>
        <v>#N/A</v>
      </c>
      <c r="R310" s="196" t="e">
        <f>VLOOKUP(I310,'사업장현황(25하)'!$A$2:$T$1836,9,FALSE)</f>
        <v>#N/A</v>
      </c>
      <c r="S310" s="196" t="e">
        <f>VLOOKUP(I310,'사업장현황(25하)'!$A$2:$T$1836,10,FALSE)</f>
        <v>#N/A</v>
      </c>
      <c r="T310" s="190" t="e">
        <f>VLOOKUP(I310,'사업장현황(25하)'!$A$2:$T$1836,12,FALSE)</f>
        <v>#N/A</v>
      </c>
      <c r="U310" s="219" t="e">
        <f>VLOOKUP(I310,'25하-대전160'!$J$3:$AW$1562,13,FALSE)</f>
        <v>#N/A</v>
      </c>
      <c r="V310" s="219" t="e">
        <f>VLOOKUP(I310,'25하-대전160'!$J$3:$AW$1562,14,FALSE)</f>
        <v>#N/A</v>
      </c>
      <c r="W310" s="219"/>
      <c r="X310" s="179" t="e">
        <f>VLOOKUP(I310,'사업장현황(25하)'!$A$2:$T$1836,11,FALSE)</f>
        <v>#N/A</v>
      </c>
      <c r="Y310" s="219"/>
      <c r="Z310" s="180"/>
      <c r="AA310" s="180"/>
      <c r="AB310" s="212"/>
      <c r="AC310" s="180">
        <f t="shared" si="10"/>
        <v>0</v>
      </c>
      <c r="AD310" s="219"/>
      <c r="AE310" s="180"/>
      <c r="AF310" s="219"/>
      <c r="AG310" s="180"/>
      <c r="AH310" s="299">
        <f t="shared" si="9"/>
        <v>0</v>
      </c>
      <c r="AI310" s="197"/>
      <c r="AJ310" s="185"/>
      <c r="CE310" s="187"/>
      <c r="CU310" s="188"/>
    </row>
    <row r="311" spans="1:99" s="186" customFormat="1" ht="24.95" customHeight="1">
      <c r="A311" s="196"/>
      <c r="B311" s="196"/>
      <c r="C311" s="196"/>
      <c r="D311" s="219"/>
      <c r="E311" s="219" t="str">
        <f>HLOOKUP(WEEKDAY(D311,2),data!$A$1:$G$2,2)</f>
        <v>(토)</v>
      </c>
      <c r="F311" s="196"/>
      <c r="G311" s="196"/>
      <c r="H311" s="196"/>
      <c r="I311" s="249"/>
      <c r="J311" s="196" t="e">
        <f>VLOOKUP(I311,'25하-대전160'!$J$3:$AW$1562,2,FALSE)</f>
        <v>#N/A</v>
      </c>
      <c r="K311" s="289" t="e">
        <f>VLOOKUP(I311,'사업장현황(25하)'!$A$2:$T$1836,13,FALSE)</f>
        <v>#N/A</v>
      </c>
      <c r="L311" s="316" t="e">
        <f>VLOOKUP(I311,'사업장현황(25하)'!$A$2:$T$1836,14,FALSE)</f>
        <v>#N/A</v>
      </c>
      <c r="M311" s="190" t="e">
        <f>VLOOKUP(I311,'사업장현황(25하)'!$A$2:$T$1836,2,FALSE)</f>
        <v>#N/A</v>
      </c>
      <c r="N311" s="190" t="e">
        <f>VLOOKUP(I311,'사업장현황(25하)'!$A$2:$T$1836,4,FALSE)</f>
        <v>#N/A</v>
      </c>
      <c r="O311" s="196" t="e">
        <f>VLOOKUP(I311,'사업장현황(25하)'!$A$2:$T$1836,6,FALSE)</f>
        <v>#N/A</v>
      </c>
      <c r="P311" s="196" t="e">
        <f>VLOOKUP(I311,'사업장현황(25하)'!$A$2:$T$1836,7,FALSE)</f>
        <v>#N/A</v>
      </c>
      <c r="Q311" s="196" t="e">
        <f>VLOOKUP(I311,'사업장현황(25하)'!$A$2:$T$1836,8,FALSE)</f>
        <v>#N/A</v>
      </c>
      <c r="R311" s="196" t="e">
        <f>VLOOKUP(I311,'사업장현황(25하)'!$A$2:$T$1836,9,FALSE)</f>
        <v>#N/A</v>
      </c>
      <c r="S311" s="196" t="e">
        <f>VLOOKUP(I311,'사업장현황(25하)'!$A$2:$T$1836,10,FALSE)</f>
        <v>#N/A</v>
      </c>
      <c r="T311" s="190" t="e">
        <f>VLOOKUP(I311,'사업장현황(25하)'!$A$2:$T$1836,12,FALSE)</f>
        <v>#N/A</v>
      </c>
      <c r="U311" s="219" t="e">
        <f>VLOOKUP(I311,'25하-대전160'!$J$3:$AW$1562,13,FALSE)</f>
        <v>#N/A</v>
      </c>
      <c r="V311" s="219" t="e">
        <f>VLOOKUP(I311,'25하-대전160'!$J$3:$AW$1562,14,FALSE)</f>
        <v>#N/A</v>
      </c>
      <c r="W311" s="219"/>
      <c r="X311" s="179" t="e">
        <f>VLOOKUP(I311,'사업장현황(25하)'!$A$2:$T$1836,11,FALSE)</f>
        <v>#N/A</v>
      </c>
      <c r="Y311" s="219"/>
      <c r="Z311" s="180"/>
      <c r="AA311" s="180"/>
      <c r="AB311" s="212"/>
      <c r="AC311" s="180">
        <f t="shared" si="10"/>
        <v>0</v>
      </c>
      <c r="AD311" s="219"/>
      <c r="AE311" s="180"/>
      <c r="AF311" s="219"/>
      <c r="AG311" s="180"/>
      <c r="AH311" s="299">
        <f t="shared" si="9"/>
        <v>0</v>
      </c>
      <c r="AI311" s="197"/>
      <c r="AJ311" s="185"/>
      <c r="CE311" s="187"/>
      <c r="CU311" s="188"/>
    </row>
    <row r="312" spans="1:99" s="186" customFormat="1" ht="24.95" customHeight="1">
      <c r="A312" s="196"/>
      <c r="B312" s="196"/>
      <c r="C312" s="196"/>
      <c r="D312" s="219"/>
      <c r="E312" s="219" t="str">
        <f>HLOOKUP(WEEKDAY(D312,2),data!$A$1:$G$2,2)</f>
        <v>(토)</v>
      </c>
      <c r="F312" s="196"/>
      <c r="G312" s="196"/>
      <c r="H312" s="196"/>
      <c r="I312" s="249"/>
      <c r="J312" s="196" t="e">
        <f>VLOOKUP(I312,'25하-대전160'!$J$3:$AW$1562,2,FALSE)</f>
        <v>#N/A</v>
      </c>
      <c r="K312" s="289" t="e">
        <f>VLOOKUP(I312,'사업장현황(25하)'!$A$2:$T$1836,13,FALSE)</f>
        <v>#N/A</v>
      </c>
      <c r="L312" s="316" t="e">
        <f>VLOOKUP(I312,'사업장현황(25하)'!$A$2:$T$1836,14,FALSE)</f>
        <v>#N/A</v>
      </c>
      <c r="M312" s="190" t="e">
        <f>VLOOKUP(I312,'사업장현황(25하)'!$A$2:$T$1836,2,FALSE)</f>
        <v>#N/A</v>
      </c>
      <c r="N312" s="190" t="e">
        <f>VLOOKUP(I312,'사업장현황(25하)'!$A$2:$T$1836,4,FALSE)</f>
        <v>#N/A</v>
      </c>
      <c r="O312" s="196" t="e">
        <f>VLOOKUP(I312,'사업장현황(25하)'!$A$2:$T$1836,6,FALSE)</f>
        <v>#N/A</v>
      </c>
      <c r="P312" s="196" t="e">
        <f>VLOOKUP(I312,'사업장현황(25하)'!$A$2:$T$1836,7,FALSE)</f>
        <v>#N/A</v>
      </c>
      <c r="Q312" s="196" t="e">
        <f>VLOOKUP(I312,'사업장현황(25하)'!$A$2:$T$1836,8,FALSE)</f>
        <v>#N/A</v>
      </c>
      <c r="R312" s="196" t="e">
        <f>VLOOKUP(I312,'사업장현황(25하)'!$A$2:$T$1836,9,FALSE)</f>
        <v>#N/A</v>
      </c>
      <c r="S312" s="196" t="e">
        <f>VLOOKUP(I312,'사업장현황(25하)'!$A$2:$T$1836,10,FALSE)</f>
        <v>#N/A</v>
      </c>
      <c r="T312" s="190" t="e">
        <f>VLOOKUP(I312,'사업장현황(25하)'!$A$2:$T$1836,12,FALSE)</f>
        <v>#N/A</v>
      </c>
      <c r="U312" s="219" t="e">
        <f>VLOOKUP(I312,'25하-대전160'!$J$3:$AW$1562,13,FALSE)</f>
        <v>#N/A</v>
      </c>
      <c r="V312" s="219" t="e">
        <f>VLOOKUP(I312,'25하-대전160'!$J$3:$AW$1562,14,FALSE)</f>
        <v>#N/A</v>
      </c>
      <c r="W312" s="219"/>
      <c r="X312" s="179" t="e">
        <f>VLOOKUP(I312,'사업장현황(25하)'!$A$2:$T$1836,11,FALSE)</f>
        <v>#N/A</v>
      </c>
      <c r="Y312" s="219"/>
      <c r="Z312" s="180"/>
      <c r="AA312" s="180"/>
      <c r="AB312" s="212"/>
      <c r="AC312" s="180">
        <f t="shared" si="10"/>
        <v>0</v>
      </c>
      <c r="AD312" s="219"/>
      <c r="AE312" s="180"/>
      <c r="AF312" s="219"/>
      <c r="AG312" s="180"/>
      <c r="AH312" s="299">
        <f t="shared" si="9"/>
        <v>0</v>
      </c>
      <c r="AI312" s="197"/>
      <c r="AJ312" s="185"/>
      <c r="CE312" s="187"/>
      <c r="CU312" s="188"/>
    </row>
    <row r="313" spans="1:99" s="158" customFormat="1" ht="24.95" customHeight="1">
      <c r="A313" s="196"/>
      <c r="B313" s="196"/>
      <c r="C313" s="196"/>
      <c r="D313" s="219"/>
      <c r="E313" s="219" t="str">
        <f>HLOOKUP(WEEKDAY(D313,2),data!$A$1:$G$2,2)</f>
        <v>(토)</v>
      </c>
      <c r="F313" s="196"/>
      <c r="G313" s="196"/>
      <c r="H313" s="196"/>
      <c r="I313" s="249"/>
      <c r="J313" s="196" t="e">
        <f>VLOOKUP(I313,'25하-대전160'!$J$3:$AW$1562,2,FALSE)</f>
        <v>#N/A</v>
      </c>
      <c r="K313" s="289" t="e">
        <f>VLOOKUP(I313,'사업장현황(25하)'!$A$2:$T$1836,13,FALSE)</f>
        <v>#N/A</v>
      </c>
      <c r="L313" s="316" t="e">
        <f>VLOOKUP(I313,'사업장현황(25하)'!$A$2:$T$1836,14,FALSE)</f>
        <v>#N/A</v>
      </c>
      <c r="M313" s="190" t="e">
        <f>VLOOKUP(I313,'사업장현황(25하)'!$A$2:$T$1836,2,FALSE)</f>
        <v>#N/A</v>
      </c>
      <c r="N313" s="190" t="e">
        <f>VLOOKUP(I313,'사업장현황(25하)'!$A$2:$T$1836,4,FALSE)</f>
        <v>#N/A</v>
      </c>
      <c r="O313" s="196" t="e">
        <f>VLOOKUP(I313,'사업장현황(25하)'!$A$2:$T$1836,6,FALSE)</f>
        <v>#N/A</v>
      </c>
      <c r="P313" s="196" t="e">
        <f>VLOOKUP(I313,'사업장현황(25하)'!$A$2:$T$1836,7,FALSE)</f>
        <v>#N/A</v>
      </c>
      <c r="Q313" s="196" t="e">
        <f>VLOOKUP(I313,'사업장현황(25하)'!$A$2:$T$1836,8,FALSE)</f>
        <v>#N/A</v>
      </c>
      <c r="R313" s="196" t="e">
        <f>VLOOKUP(I313,'사업장현황(25하)'!$A$2:$T$1836,9,FALSE)</f>
        <v>#N/A</v>
      </c>
      <c r="S313" s="196" t="e">
        <f>VLOOKUP(I313,'사업장현황(25하)'!$A$2:$T$1836,10,FALSE)</f>
        <v>#N/A</v>
      </c>
      <c r="T313" s="190" t="e">
        <f>VLOOKUP(I313,'사업장현황(25하)'!$A$2:$T$1836,12,FALSE)</f>
        <v>#N/A</v>
      </c>
      <c r="U313" s="219" t="e">
        <f>VLOOKUP(I313,'25하-대전160'!$J$3:$AW$1562,13,FALSE)</f>
        <v>#N/A</v>
      </c>
      <c r="V313" s="219" t="e">
        <f>VLOOKUP(I313,'25하-대전160'!$J$3:$AW$1562,14,FALSE)</f>
        <v>#N/A</v>
      </c>
      <c r="W313" s="219"/>
      <c r="X313" s="179" t="e">
        <f>VLOOKUP(I313,'사업장현황(25하)'!$A$2:$T$1836,11,FALSE)</f>
        <v>#N/A</v>
      </c>
      <c r="Y313" s="219"/>
      <c r="Z313" s="180"/>
      <c r="AA313" s="180"/>
      <c r="AB313" s="212"/>
      <c r="AC313" s="180">
        <f t="shared" si="10"/>
        <v>0</v>
      </c>
      <c r="AD313" s="219"/>
      <c r="AE313" s="180"/>
      <c r="AF313" s="219"/>
      <c r="AG313" s="180"/>
      <c r="AH313" s="299">
        <f t="shared" si="9"/>
        <v>0</v>
      </c>
      <c r="AI313" s="299"/>
      <c r="AJ313" s="157"/>
    </row>
    <row r="314" spans="1:99" s="186" customFormat="1" ht="24.95" customHeight="1">
      <c r="A314" s="196"/>
      <c r="B314" s="196"/>
      <c r="C314" s="196"/>
      <c r="D314" s="219"/>
      <c r="E314" s="219" t="str">
        <f>HLOOKUP(WEEKDAY(D314,2),data!$A$1:$G$2,2)</f>
        <v>(토)</v>
      </c>
      <c r="F314" s="196"/>
      <c r="G314" s="196"/>
      <c r="H314" s="196"/>
      <c r="I314" s="249"/>
      <c r="J314" s="196" t="e">
        <f>VLOOKUP(I314,'25하-대전160'!$J$3:$AW$1562,2,FALSE)</f>
        <v>#N/A</v>
      </c>
      <c r="K314" s="289" t="e">
        <f>VLOOKUP(I314,'사업장현황(25하)'!$A$2:$T$1836,13,FALSE)</f>
        <v>#N/A</v>
      </c>
      <c r="L314" s="316" t="e">
        <f>VLOOKUP(I314,'사업장현황(25하)'!$A$2:$T$1836,14,FALSE)</f>
        <v>#N/A</v>
      </c>
      <c r="M314" s="190" t="e">
        <f>VLOOKUP(I314,'사업장현황(25하)'!$A$2:$T$1836,2,FALSE)</f>
        <v>#N/A</v>
      </c>
      <c r="N314" s="190" t="e">
        <f>VLOOKUP(I314,'사업장현황(25하)'!$A$2:$T$1836,4,FALSE)</f>
        <v>#N/A</v>
      </c>
      <c r="O314" s="196" t="e">
        <f>VLOOKUP(I314,'사업장현황(25하)'!$A$2:$T$1836,6,FALSE)</f>
        <v>#N/A</v>
      </c>
      <c r="P314" s="196" t="e">
        <f>VLOOKUP(I314,'사업장현황(25하)'!$A$2:$T$1836,7,FALSE)</f>
        <v>#N/A</v>
      </c>
      <c r="Q314" s="196" t="e">
        <f>VLOOKUP(I314,'사업장현황(25하)'!$A$2:$T$1836,8,FALSE)</f>
        <v>#N/A</v>
      </c>
      <c r="R314" s="196" t="e">
        <f>VLOOKUP(I314,'사업장현황(25하)'!$A$2:$T$1836,9,FALSE)</f>
        <v>#N/A</v>
      </c>
      <c r="S314" s="196" t="e">
        <f>VLOOKUP(I314,'사업장현황(25하)'!$A$2:$T$1836,10,FALSE)</f>
        <v>#N/A</v>
      </c>
      <c r="T314" s="190" t="e">
        <f>VLOOKUP(I314,'사업장현황(25하)'!$A$2:$T$1836,12,FALSE)</f>
        <v>#N/A</v>
      </c>
      <c r="U314" s="219" t="e">
        <f>VLOOKUP(I314,'25하-대전160'!$J$3:$AW$1562,13,FALSE)</f>
        <v>#N/A</v>
      </c>
      <c r="V314" s="219" t="e">
        <f>VLOOKUP(I314,'25하-대전160'!$J$3:$AW$1562,14,FALSE)</f>
        <v>#N/A</v>
      </c>
      <c r="W314" s="219"/>
      <c r="X314" s="179" t="e">
        <f>VLOOKUP(I314,'사업장현황(25하)'!$A$2:$T$1836,11,FALSE)</f>
        <v>#N/A</v>
      </c>
      <c r="Y314" s="219"/>
      <c r="Z314" s="180"/>
      <c r="AA314" s="180"/>
      <c r="AB314" s="212"/>
      <c r="AC314" s="180">
        <f t="shared" si="10"/>
        <v>0</v>
      </c>
      <c r="AD314" s="219"/>
      <c r="AE314" s="180"/>
      <c r="AF314" s="219"/>
      <c r="AG314" s="180"/>
      <c r="AH314" s="299">
        <f t="shared" si="9"/>
        <v>0</v>
      </c>
      <c r="AI314" s="197"/>
      <c r="AJ314" s="185"/>
    </row>
    <row r="315" spans="1:99" s="186" customFormat="1" ht="24.95" customHeight="1">
      <c r="A315" s="196"/>
      <c r="B315" s="196"/>
      <c r="C315" s="196"/>
      <c r="D315" s="219"/>
      <c r="E315" s="219" t="str">
        <f>HLOOKUP(WEEKDAY(D315,2),data!$A$1:$G$2,2)</f>
        <v>(토)</v>
      </c>
      <c r="F315" s="196"/>
      <c r="G315" s="196"/>
      <c r="H315" s="196"/>
      <c r="I315" s="249"/>
      <c r="J315" s="196" t="e">
        <f>VLOOKUP(I315,'25하-대전160'!$J$3:$AW$1562,2,FALSE)</f>
        <v>#N/A</v>
      </c>
      <c r="K315" s="289" t="e">
        <f>VLOOKUP(I315,'사업장현황(25하)'!$A$2:$T$1836,13,FALSE)</f>
        <v>#N/A</v>
      </c>
      <c r="L315" s="316" t="e">
        <f>VLOOKUP(I315,'사업장현황(25하)'!$A$2:$T$1836,14,FALSE)</f>
        <v>#N/A</v>
      </c>
      <c r="M315" s="190" t="e">
        <f>VLOOKUP(I315,'사업장현황(25하)'!$A$2:$T$1836,2,FALSE)</f>
        <v>#N/A</v>
      </c>
      <c r="N315" s="190" t="e">
        <f>VLOOKUP(I315,'사업장현황(25하)'!$A$2:$T$1836,4,FALSE)</f>
        <v>#N/A</v>
      </c>
      <c r="O315" s="196" t="e">
        <f>VLOOKUP(I315,'사업장현황(25하)'!$A$2:$T$1836,6,FALSE)</f>
        <v>#N/A</v>
      </c>
      <c r="P315" s="196" t="e">
        <f>VLOOKUP(I315,'사업장현황(25하)'!$A$2:$T$1836,7,FALSE)</f>
        <v>#N/A</v>
      </c>
      <c r="Q315" s="196" t="e">
        <f>VLOOKUP(I315,'사업장현황(25하)'!$A$2:$T$1836,8,FALSE)</f>
        <v>#N/A</v>
      </c>
      <c r="R315" s="196" t="e">
        <f>VLOOKUP(I315,'사업장현황(25하)'!$A$2:$T$1836,9,FALSE)</f>
        <v>#N/A</v>
      </c>
      <c r="S315" s="196" t="e">
        <f>VLOOKUP(I315,'사업장현황(25하)'!$A$2:$T$1836,10,FALSE)</f>
        <v>#N/A</v>
      </c>
      <c r="T315" s="190" t="e">
        <f>VLOOKUP(I315,'사업장현황(25하)'!$A$2:$T$1836,12,FALSE)</f>
        <v>#N/A</v>
      </c>
      <c r="U315" s="219" t="e">
        <f>VLOOKUP(I315,'25하-대전160'!$J$3:$AW$1562,13,FALSE)</f>
        <v>#N/A</v>
      </c>
      <c r="V315" s="219" t="e">
        <f>VLOOKUP(I315,'25하-대전160'!$J$3:$AW$1562,14,FALSE)</f>
        <v>#N/A</v>
      </c>
      <c r="W315" s="219"/>
      <c r="X315" s="179" t="e">
        <f>VLOOKUP(I315,'사업장현황(25하)'!$A$2:$T$1836,11,FALSE)</f>
        <v>#N/A</v>
      </c>
      <c r="Y315" s="219"/>
      <c r="Z315" s="180"/>
      <c r="AA315" s="180"/>
      <c r="AB315" s="212"/>
      <c r="AC315" s="180">
        <f t="shared" si="10"/>
        <v>0</v>
      </c>
      <c r="AD315" s="219"/>
      <c r="AE315" s="180"/>
      <c r="AF315" s="219"/>
      <c r="AG315" s="180"/>
      <c r="AH315" s="299">
        <f t="shared" si="9"/>
        <v>0</v>
      </c>
      <c r="AI315" s="197"/>
      <c r="AJ315" s="185"/>
    </row>
    <row r="316" spans="1:99" s="186" customFormat="1" ht="24.95" customHeight="1">
      <c r="A316" s="196"/>
      <c r="B316" s="196"/>
      <c r="C316" s="196"/>
      <c r="D316" s="219"/>
      <c r="E316" s="219" t="str">
        <f>HLOOKUP(WEEKDAY(D316,2),data!$A$1:$G$2,2)</f>
        <v>(토)</v>
      </c>
      <c r="F316" s="196"/>
      <c r="G316" s="196"/>
      <c r="H316" s="196"/>
      <c r="I316" s="249"/>
      <c r="J316" s="196" t="e">
        <f>VLOOKUP(I316,'25하-대전160'!$J$3:$AW$1562,2,FALSE)</f>
        <v>#N/A</v>
      </c>
      <c r="K316" s="289" t="e">
        <f>VLOOKUP(I316,'사업장현황(25하)'!$A$2:$T$1836,13,FALSE)</f>
        <v>#N/A</v>
      </c>
      <c r="L316" s="316" t="e">
        <f>VLOOKUP(I316,'사업장현황(25하)'!$A$2:$T$1836,14,FALSE)</f>
        <v>#N/A</v>
      </c>
      <c r="M316" s="190" t="e">
        <f>VLOOKUP(I316,'사업장현황(25하)'!$A$2:$T$1836,2,FALSE)</f>
        <v>#N/A</v>
      </c>
      <c r="N316" s="190" t="e">
        <f>VLOOKUP(I316,'사업장현황(25하)'!$A$2:$T$1836,4,FALSE)</f>
        <v>#N/A</v>
      </c>
      <c r="O316" s="196" t="e">
        <f>VLOOKUP(I316,'사업장현황(25하)'!$A$2:$T$1836,6,FALSE)</f>
        <v>#N/A</v>
      </c>
      <c r="P316" s="196" t="e">
        <f>VLOOKUP(I316,'사업장현황(25하)'!$A$2:$T$1836,7,FALSE)</f>
        <v>#N/A</v>
      </c>
      <c r="Q316" s="196" t="e">
        <f>VLOOKUP(I316,'사업장현황(25하)'!$A$2:$T$1836,8,FALSE)</f>
        <v>#N/A</v>
      </c>
      <c r="R316" s="196" t="e">
        <f>VLOOKUP(I316,'사업장현황(25하)'!$A$2:$T$1836,9,FALSE)</f>
        <v>#N/A</v>
      </c>
      <c r="S316" s="196" t="e">
        <f>VLOOKUP(I316,'사업장현황(25하)'!$A$2:$T$1836,10,FALSE)</f>
        <v>#N/A</v>
      </c>
      <c r="T316" s="190" t="e">
        <f>VLOOKUP(I316,'사업장현황(25하)'!$A$2:$T$1836,12,FALSE)</f>
        <v>#N/A</v>
      </c>
      <c r="U316" s="219" t="e">
        <f>VLOOKUP(I316,'25하-대전160'!$J$3:$AW$1562,13,FALSE)</f>
        <v>#N/A</v>
      </c>
      <c r="V316" s="219" t="e">
        <f>VLOOKUP(I316,'25하-대전160'!$J$3:$AW$1562,14,FALSE)</f>
        <v>#N/A</v>
      </c>
      <c r="W316" s="219"/>
      <c r="X316" s="179" t="e">
        <f>VLOOKUP(I316,'사업장현황(25하)'!$A$2:$T$1836,11,FALSE)</f>
        <v>#N/A</v>
      </c>
      <c r="Y316" s="219"/>
      <c r="Z316" s="180"/>
      <c r="AA316" s="180"/>
      <c r="AB316" s="212"/>
      <c r="AC316" s="180">
        <f t="shared" si="10"/>
        <v>0</v>
      </c>
      <c r="AD316" s="219"/>
      <c r="AE316" s="180"/>
      <c r="AF316" s="219"/>
      <c r="AG316" s="180"/>
      <c r="AH316" s="299">
        <f t="shared" si="9"/>
        <v>0</v>
      </c>
      <c r="AI316" s="197"/>
      <c r="AJ316" s="185"/>
      <c r="CE316" s="187"/>
      <c r="CU316" s="188"/>
    </row>
    <row r="317" spans="1:99" s="186" customFormat="1" ht="24.95" customHeight="1">
      <c r="A317" s="196"/>
      <c r="B317" s="196"/>
      <c r="C317" s="196"/>
      <c r="D317" s="219"/>
      <c r="E317" s="219" t="str">
        <f>HLOOKUP(WEEKDAY(D317,2),data!$A$1:$G$2,2)</f>
        <v>(토)</v>
      </c>
      <c r="F317" s="196"/>
      <c r="G317" s="196"/>
      <c r="H317" s="196"/>
      <c r="I317" s="249"/>
      <c r="J317" s="196" t="e">
        <f>VLOOKUP(I317,'25하-대전160'!$J$3:$AW$1562,2,FALSE)</f>
        <v>#N/A</v>
      </c>
      <c r="K317" s="289" t="e">
        <f>VLOOKUP(I317,'사업장현황(25하)'!$A$2:$T$1836,13,FALSE)</f>
        <v>#N/A</v>
      </c>
      <c r="L317" s="316" t="e">
        <f>VLOOKUP(I317,'사업장현황(25하)'!$A$2:$T$1836,14,FALSE)</f>
        <v>#N/A</v>
      </c>
      <c r="M317" s="190" t="e">
        <f>VLOOKUP(I317,'사업장현황(25하)'!$A$2:$T$1836,2,FALSE)</f>
        <v>#N/A</v>
      </c>
      <c r="N317" s="190" t="e">
        <f>VLOOKUP(I317,'사업장현황(25하)'!$A$2:$T$1836,4,FALSE)</f>
        <v>#N/A</v>
      </c>
      <c r="O317" s="196" t="e">
        <f>VLOOKUP(I317,'사업장현황(25하)'!$A$2:$T$1836,6,FALSE)</f>
        <v>#N/A</v>
      </c>
      <c r="P317" s="196" t="e">
        <f>VLOOKUP(I317,'사업장현황(25하)'!$A$2:$T$1836,7,FALSE)</f>
        <v>#N/A</v>
      </c>
      <c r="Q317" s="196" t="e">
        <f>VLOOKUP(I317,'사업장현황(25하)'!$A$2:$T$1836,8,FALSE)</f>
        <v>#N/A</v>
      </c>
      <c r="R317" s="196" t="e">
        <f>VLOOKUP(I317,'사업장현황(25하)'!$A$2:$T$1836,9,FALSE)</f>
        <v>#N/A</v>
      </c>
      <c r="S317" s="196" t="e">
        <f>VLOOKUP(I317,'사업장현황(25하)'!$A$2:$T$1836,10,FALSE)</f>
        <v>#N/A</v>
      </c>
      <c r="T317" s="190" t="e">
        <f>VLOOKUP(I317,'사업장현황(25하)'!$A$2:$T$1836,12,FALSE)</f>
        <v>#N/A</v>
      </c>
      <c r="U317" s="219" t="e">
        <f>VLOOKUP(I317,'25하-대전160'!$J$3:$AW$1562,13,FALSE)</f>
        <v>#N/A</v>
      </c>
      <c r="V317" s="219" t="e">
        <f>VLOOKUP(I317,'25하-대전160'!$J$3:$AW$1562,14,FALSE)</f>
        <v>#N/A</v>
      </c>
      <c r="W317" s="219"/>
      <c r="X317" s="179" t="e">
        <f>VLOOKUP(I317,'사업장현황(25하)'!$A$2:$T$1836,11,FALSE)</f>
        <v>#N/A</v>
      </c>
      <c r="Y317" s="219"/>
      <c r="Z317" s="180"/>
      <c r="AA317" s="180"/>
      <c r="AB317" s="212"/>
      <c r="AC317" s="180">
        <f t="shared" si="10"/>
        <v>0</v>
      </c>
      <c r="AD317" s="219"/>
      <c r="AE317" s="180"/>
      <c r="AF317" s="219"/>
      <c r="AG317" s="180"/>
      <c r="AH317" s="299">
        <f t="shared" si="9"/>
        <v>0</v>
      </c>
      <c r="AI317" s="197"/>
      <c r="AJ317" s="185"/>
      <c r="CE317" s="187"/>
      <c r="CU317" s="188"/>
    </row>
    <row r="318" spans="1:99" s="186" customFormat="1" ht="24.95" customHeight="1">
      <c r="A318" s="196"/>
      <c r="B318" s="196"/>
      <c r="C318" s="196"/>
      <c r="D318" s="219"/>
      <c r="E318" s="219" t="str">
        <f>HLOOKUP(WEEKDAY(D318,2),data!$A$1:$G$2,2)</f>
        <v>(토)</v>
      </c>
      <c r="F318" s="196"/>
      <c r="G318" s="196"/>
      <c r="H318" s="196"/>
      <c r="I318" s="249"/>
      <c r="J318" s="196" t="e">
        <f>VLOOKUP(I318,'25하-대전160'!$J$3:$AW$1562,2,FALSE)</f>
        <v>#N/A</v>
      </c>
      <c r="K318" s="289" t="e">
        <f>VLOOKUP(I318,'사업장현황(25하)'!$A$2:$T$1836,13,FALSE)</f>
        <v>#N/A</v>
      </c>
      <c r="L318" s="316" t="e">
        <f>VLOOKUP(I318,'사업장현황(25하)'!$A$2:$T$1836,14,FALSE)</f>
        <v>#N/A</v>
      </c>
      <c r="M318" s="190" t="e">
        <f>VLOOKUP(I318,'사업장현황(25하)'!$A$2:$T$1836,2,FALSE)</f>
        <v>#N/A</v>
      </c>
      <c r="N318" s="190" t="e">
        <f>VLOOKUP(I318,'사업장현황(25하)'!$A$2:$T$1836,4,FALSE)</f>
        <v>#N/A</v>
      </c>
      <c r="O318" s="196" t="e">
        <f>VLOOKUP(I318,'사업장현황(25하)'!$A$2:$T$1836,6,FALSE)</f>
        <v>#N/A</v>
      </c>
      <c r="P318" s="196" t="e">
        <f>VLOOKUP(I318,'사업장현황(25하)'!$A$2:$T$1836,7,FALSE)</f>
        <v>#N/A</v>
      </c>
      <c r="Q318" s="196" t="e">
        <f>VLOOKUP(I318,'사업장현황(25하)'!$A$2:$T$1836,8,FALSE)</f>
        <v>#N/A</v>
      </c>
      <c r="R318" s="196" t="e">
        <f>VLOOKUP(I318,'사업장현황(25하)'!$A$2:$T$1836,9,FALSE)</f>
        <v>#N/A</v>
      </c>
      <c r="S318" s="196" t="e">
        <f>VLOOKUP(I318,'사업장현황(25하)'!$A$2:$T$1836,10,FALSE)</f>
        <v>#N/A</v>
      </c>
      <c r="T318" s="190" t="e">
        <f>VLOOKUP(I318,'사업장현황(25하)'!$A$2:$T$1836,12,FALSE)</f>
        <v>#N/A</v>
      </c>
      <c r="U318" s="219" t="e">
        <f>VLOOKUP(I318,'25하-대전160'!$J$3:$AW$1562,13,FALSE)</f>
        <v>#N/A</v>
      </c>
      <c r="V318" s="219" t="e">
        <f>VLOOKUP(I318,'25하-대전160'!$J$3:$AW$1562,14,FALSE)</f>
        <v>#N/A</v>
      </c>
      <c r="W318" s="219"/>
      <c r="X318" s="179" t="e">
        <f>VLOOKUP(I318,'사업장현황(25하)'!$A$2:$T$1836,11,FALSE)</f>
        <v>#N/A</v>
      </c>
      <c r="Y318" s="219"/>
      <c r="Z318" s="180"/>
      <c r="AA318" s="180"/>
      <c r="AB318" s="212"/>
      <c r="AC318" s="180">
        <f t="shared" si="10"/>
        <v>0</v>
      </c>
      <c r="AD318" s="219"/>
      <c r="AE318" s="180"/>
      <c r="AF318" s="219"/>
      <c r="AG318" s="180"/>
      <c r="AH318" s="299">
        <f t="shared" si="9"/>
        <v>0</v>
      </c>
      <c r="AI318" s="197"/>
      <c r="AJ318" s="185"/>
      <c r="CE318" s="187"/>
      <c r="CU318" s="188"/>
    </row>
    <row r="319" spans="1:99" s="186" customFormat="1" ht="24.95" customHeight="1">
      <c r="A319" s="196"/>
      <c r="B319" s="196"/>
      <c r="C319" s="196"/>
      <c r="D319" s="219"/>
      <c r="E319" s="219" t="str">
        <f>HLOOKUP(WEEKDAY(D319,2),data!$A$1:$G$2,2)</f>
        <v>(토)</v>
      </c>
      <c r="F319" s="196"/>
      <c r="G319" s="196"/>
      <c r="H319" s="196"/>
      <c r="I319" s="249"/>
      <c r="J319" s="196" t="e">
        <f>VLOOKUP(I319,'25하-대전160'!$J$3:$AW$1562,2,FALSE)</f>
        <v>#N/A</v>
      </c>
      <c r="K319" s="289" t="e">
        <f>VLOOKUP(I319,'사업장현황(25하)'!$A$2:$T$1836,13,FALSE)</f>
        <v>#N/A</v>
      </c>
      <c r="L319" s="316" t="e">
        <f>VLOOKUP(I319,'사업장현황(25하)'!$A$2:$T$1836,14,FALSE)</f>
        <v>#N/A</v>
      </c>
      <c r="M319" s="190" t="e">
        <f>VLOOKUP(I319,'사업장현황(25하)'!$A$2:$T$1836,2,FALSE)</f>
        <v>#N/A</v>
      </c>
      <c r="N319" s="190" t="e">
        <f>VLOOKUP(I319,'사업장현황(25하)'!$A$2:$T$1836,4,FALSE)</f>
        <v>#N/A</v>
      </c>
      <c r="O319" s="196" t="e">
        <f>VLOOKUP(I319,'사업장현황(25하)'!$A$2:$T$1836,6,FALSE)</f>
        <v>#N/A</v>
      </c>
      <c r="P319" s="196" t="e">
        <f>VLOOKUP(I319,'사업장현황(25하)'!$A$2:$T$1836,7,FALSE)</f>
        <v>#N/A</v>
      </c>
      <c r="Q319" s="196" t="e">
        <f>VLOOKUP(I319,'사업장현황(25하)'!$A$2:$T$1836,8,FALSE)</f>
        <v>#N/A</v>
      </c>
      <c r="R319" s="196" t="e">
        <f>VLOOKUP(I319,'사업장현황(25하)'!$A$2:$T$1836,9,FALSE)</f>
        <v>#N/A</v>
      </c>
      <c r="S319" s="196" t="e">
        <f>VLOOKUP(I319,'사업장현황(25하)'!$A$2:$T$1836,10,FALSE)</f>
        <v>#N/A</v>
      </c>
      <c r="T319" s="190" t="e">
        <f>VLOOKUP(I319,'사업장현황(25하)'!$A$2:$T$1836,12,FALSE)</f>
        <v>#N/A</v>
      </c>
      <c r="U319" s="219" t="e">
        <f>VLOOKUP(I319,'25하-대전160'!$J$3:$AW$1562,13,FALSE)</f>
        <v>#N/A</v>
      </c>
      <c r="V319" s="219" t="e">
        <f>VLOOKUP(I319,'25하-대전160'!$J$3:$AW$1562,14,FALSE)</f>
        <v>#N/A</v>
      </c>
      <c r="W319" s="219"/>
      <c r="X319" s="179" t="e">
        <f>VLOOKUP(I319,'사업장현황(25하)'!$A$2:$T$1836,11,FALSE)</f>
        <v>#N/A</v>
      </c>
      <c r="Y319" s="219"/>
      <c r="Z319" s="180"/>
      <c r="AA319" s="180"/>
      <c r="AB319" s="212"/>
      <c r="AC319" s="180">
        <f t="shared" si="10"/>
        <v>0</v>
      </c>
      <c r="AD319" s="219"/>
      <c r="AE319" s="180"/>
      <c r="AF319" s="219"/>
      <c r="AG319" s="180"/>
      <c r="AH319" s="299">
        <f t="shared" si="9"/>
        <v>0</v>
      </c>
      <c r="AI319" s="197"/>
      <c r="AJ319" s="185"/>
      <c r="CE319" s="187"/>
      <c r="CU319" s="188"/>
    </row>
    <row r="320" spans="1:99" s="186" customFormat="1" ht="24.95" customHeight="1">
      <c r="A320" s="196"/>
      <c r="B320" s="196"/>
      <c r="C320" s="196"/>
      <c r="D320" s="219"/>
      <c r="E320" s="219" t="str">
        <f>HLOOKUP(WEEKDAY(D320,2),data!$A$1:$G$2,2)</f>
        <v>(토)</v>
      </c>
      <c r="F320" s="196"/>
      <c r="G320" s="196"/>
      <c r="H320" s="196"/>
      <c r="I320" s="249"/>
      <c r="J320" s="196" t="e">
        <f>VLOOKUP(I320,'25하-대전160'!$J$3:$AW$1562,2,FALSE)</f>
        <v>#N/A</v>
      </c>
      <c r="K320" s="289" t="e">
        <f>VLOOKUP(I320,'사업장현황(25하)'!$A$2:$T$1836,13,FALSE)</f>
        <v>#N/A</v>
      </c>
      <c r="L320" s="316" t="e">
        <f>VLOOKUP(I320,'사업장현황(25하)'!$A$2:$T$1836,14,FALSE)</f>
        <v>#N/A</v>
      </c>
      <c r="M320" s="190" t="e">
        <f>VLOOKUP(I320,'사업장현황(25하)'!$A$2:$T$1836,2,FALSE)</f>
        <v>#N/A</v>
      </c>
      <c r="N320" s="190" t="e">
        <f>VLOOKUP(I320,'사업장현황(25하)'!$A$2:$T$1836,4,FALSE)</f>
        <v>#N/A</v>
      </c>
      <c r="O320" s="196" t="e">
        <f>VLOOKUP(I320,'사업장현황(25하)'!$A$2:$T$1836,6,FALSE)</f>
        <v>#N/A</v>
      </c>
      <c r="P320" s="196" t="e">
        <f>VLOOKUP(I320,'사업장현황(25하)'!$A$2:$T$1836,7,FALSE)</f>
        <v>#N/A</v>
      </c>
      <c r="Q320" s="196" t="e">
        <f>VLOOKUP(I320,'사업장현황(25하)'!$A$2:$T$1836,8,FALSE)</f>
        <v>#N/A</v>
      </c>
      <c r="R320" s="196" t="e">
        <f>VLOOKUP(I320,'사업장현황(25하)'!$A$2:$T$1836,9,FALSE)</f>
        <v>#N/A</v>
      </c>
      <c r="S320" s="196" t="e">
        <f>VLOOKUP(I320,'사업장현황(25하)'!$A$2:$T$1836,10,FALSE)</f>
        <v>#N/A</v>
      </c>
      <c r="T320" s="190" t="e">
        <f>VLOOKUP(I320,'사업장현황(25하)'!$A$2:$T$1836,12,FALSE)</f>
        <v>#N/A</v>
      </c>
      <c r="U320" s="219" t="e">
        <f>VLOOKUP(I320,'25하-대전160'!$J$3:$AW$1562,13,FALSE)</f>
        <v>#N/A</v>
      </c>
      <c r="V320" s="219" t="e">
        <f>VLOOKUP(I320,'25하-대전160'!$J$3:$AW$1562,14,FALSE)</f>
        <v>#N/A</v>
      </c>
      <c r="W320" s="219"/>
      <c r="X320" s="179" t="e">
        <f>VLOOKUP(I320,'사업장현황(25하)'!$A$2:$T$1836,11,FALSE)</f>
        <v>#N/A</v>
      </c>
      <c r="Y320" s="219"/>
      <c r="Z320" s="180"/>
      <c r="AA320" s="180"/>
      <c r="AB320" s="212"/>
      <c r="AC320" s="180">
        <f t="shared" si="10"/>
        <v>0</v>
      </c>
      <c r="AD320" s="219"/>
      <c r="AE320" s="180"/>
      <c r="AF320" s="219"/>
      <c r="AG320" s="180"/>
      <c r="AH320" s="299">
        <f t="shared" si="9"/>
        <v>0</v>
      </c>
      <c r="AI320" s="197"/>
      <c r="AJ320" s="185"/>
      <c r="CE320" s="187"/>
      <c r="CU320" s="188"/>
    </row>
    <row r="321" spans="1:99" s="186" customFormat="1" ht="24.95" customHeight="1">
      <c r="A321" s="196"/>
      <c r="B321" s="196"/>
      <c r="C321" s="196"/>
      <c r="D321" s="219"/>
      <c r="E321" s="219" t="str">
        <f>HLOOKUP(WEEKDAY(D321,2),data!$A$1:$G$2,2)</f>
        <v>(토)</v>
      </c>
      <c r="F321" s="196"/>
      <c r="G321" s="196"/>
      <c r="H321" s="196"/>
      <c r="I321" s="249"/>
      <c r="J321" s="196" t="e">
        <f>VLOOKUP(I321,'25하-대전160'!$J$3:$AW$1562,2,FALSE)</f>
        <v>#N/A</v>
      </c>
      <c r="K321" s="289" t="e">
        <f>VLOOKUP(I321,'사업장현황(25하)'!$A$2:$T$1836,13,FALSE)</f>
        <v>#N/A</v>
      </c>
      <c r="L321" s="316" t="e">
        <f>VLOOKUP(I321,'사업장현황(25하)'!$A$2:$T$1836,14,FALSE)</f>
        <v>#N/A</v>
      </c>
      <c r="M321" s="190" t="e">
        <f>VLOOKUP(I321,'사업장현황(25하)'!$A$2:$T$1836,2,FALSE)</f>
        <v>#N/A</v>
      </c>
      <c r="N321" s="190" t="e">
        <f>VLOOKUP(I321,'사업장현황(25하)'!$A$2:$T$1836,4,FALSE)</f>
        <v>#N/A</v>
      </c>
      <c r="O321" s="196" t="e">
        <f>VLOOKUP(I321,'사업장현황(25하)'!$A$2:$T$1836,6,FALSE)</f>
        <v>#N/A</v>
      </c>
      <c r="P321" s="196" t="e">
        <f>VLOOKUP(I321,'사업장현황(25하)'!$A$2:$T$1836,7,FALSE)</f>
        <v>#N/A</v>
      </c>
      <c r="Q321" s="196" t="e">
        <f>VLOOKUP(I321,'사업장현황(25하)'!$A$2:$T$1836,8,FALSE)</f>
        <v>#N/A</v>
      </c>
      <c r="R321" s="196" t="e">
        <f>VLOOKUP(I321,'사업장현황(25하)'!$A$2:$T$1836,9,FALSE)</f>
        <v>#N/A</v>
      </c>
      <c r="S321" s="196" t="e">
        <f>VLOOKUP(I321,'사업장현황(25하)'!$A$2:$T$1836,10,FALSE)</f>
        <v>#N/A</v>
      </c>
      <c r="T321" s="190" t="e">
        <f>VLOOKUP(I321,'사업장현황(25하)'!$A$2:$T$1836,12,FALSE)</f>
        <v>#N/A</v>
      </c>
      <c r="U321" s="219" t="e">
        <f>VLOOKUP(I321,'25하-대전160'!$J$3:$AW$1562,13,FALSE)</f>
        <v>#N/A</v>
      </c>
      <c r="V321" s="219" t="e">
        <f>VLOOKUP(I321,'25하-대전160'!$J$3:$AW$1562,14,FALSE)</f>
        <v>#N/A</v>
      </c>
      <c r="W321" s="219"/>
      <c r="X321" s="179" t="e">
        <f>VLOOKUP(I321,'사업장현황(25하)'!$A$2:$T$1836,11,FALSE)</f>
        <v>#N/A</v>
      </c>
      <c r="Y321" s="219"/>
      <c r="Z321" s="180"/>
      <c r="AA321" s="180"/>
      <c r="AB321" s="212"/>
      <c r="AC321" s="180">
        <f t="shared" si="10"/>
        <v>0</v>
      </c>
      <c r="AD321" s="219"/>
      <c r="AE321" s="180"/>
      <c r="AF321" s="219"/>
      <c r="AG321" s="180"/>
      <c r="AH321" s="299">
        <f t="shared" si="9"/>
        <v>0</v>
      </c>
      <c r="AI321" s="197"/>
      <c r="AJ321" s="185"/>
      <c r="CE321" s="187"/>
      <c r="CU321" s="188"/>
    </row>
    <row r="322" spans="1:99" s="186" customFormat="1" ht="24.95" customHeight="1">
      <c r="A322" s="196"/>
      <c r="B322" s="196"/>
      <c r="C322" s="196"/>
      <c r="D322" s="219"/>
      <c r="E322" s="219" t="str">
        <f>HLOOKUP(WEEKDAY(D322,2),data!$A$1:$G$2,2)</f>
        <v>(토)</v>
      </c>
      <c r="F322" s="196"/>
      <c r="G322" s="196"/>
      <c r="H322" s="196"/>
      <c r="I322" s="249"/>
      <c r="J322" s="196" t="e">
        <f>VLOOKUP(I322,'25하-대전160'!$J$3:$AW$1562,2,FALSE)</f>
        <v>#N/A</v>
      </c>
      <c r="K322" s="289" t="e">
        <f>VLOOKUP(I322,'사업장현황(25하)'!$A$2:$T$1836,13,FALSE)</f>
        <v>#N/A</v>
      </c>
      <c r="L322" s="316" t="e">
        <f>VLOOKUP(I322,'사업장현황(25하)'!$A$2:$T$1836,14,FALSE)</f>
        <v>#N/A</v>
      </c>
      <c r="M322" s="190" t="e">
        <f>VLOOKUP(I322,'사업장현황(25하)'!$A$2:$T$1836,2,FALSE)</f>
        <v>#N/A</v>
      </c>
      <c r="N322" s="190" t="e">
        <f>VLOOKUP(I322,'사업장현황(25하)'!$A$2:$T$1836,4,FALSE)</f>
        <v>#N/A</v>
      </c>
      <c r="O322" s="196" t="e">
        <f>VLOOKUP(I322,'사업장현황(25하)'!$A$2:$T$1836,6,FALSE)</f>
        <v>#N/A</v>
      </c>
      <c r="P322" s="196" t="e">
        <f>VLOOKUP(I322,'사업장현황(25하)'!$A$2:$T$1836,7,FALSE)</f>
        <v>#N/A</v>
      </c>
      <c r="Q322" s="196" t="e">
        <f>VLOOKUP(I322,'사업장현황(25하)'!$A$2:$T$1836,8,FALSE)</f>
        <v>#N/A</v>
      </c>
      <c r="R322" s="196" t="e">
        <f>VLOOKUP(I322,'사업장현황(25하)'!$A$2:$T$1836,9,FALSE)</f>
        <v>#N/A</v>
      </c>
      <c r="S322" s="196" t="e">
        <f>VLOOKUP(I322,'사업장현황(25하)'!$A$2:$T$1836,10,FALSE)</f>
        <v>#N/A</v>
      </c>
      <c r="T322" s="190" t="e">
        <f>VLOOKUP(I322,'사업장현황(25하)'!$A$2:$T$1836,12,FALSE)</f>
        <v>#N/A</v>
      </c>
      <c r="U322" s="219" t="e">
        <f>VLOOKUP(I322,'25하-대전160'!$J$3:$AW$1562,13,FALSE)</f>
        <v>#N/A</v>
      </c>
      <c r="V322" s="219" t="e">
        <f>VLOOKUP(I322,'25하-대전160'!$J$3:$AW$1562,14,FALSE)</f>
        <v>#N/A</v>
      </c>
      <c r="W322" s="219"/>
      <c r="X322" s="179" t="e">
        <f>VLOOKUP(I322,'사업장현황(25하)'!$A$2:$T$1836,11,FALSE)</f>
        <v>#N/A</v>
      </c>
      <c r="Y322" s="219"/>
      <c r="Z322" s="180"/>
      <c r="AA322" s="180"/>
      <c r="AB322" s="212"/>
      <c r="AC322" s="180">
        <f t="shared" si="10"/>
        <v>0</v>
      </c>
      <c r="AD322" s="219"/>
      <c r="AE322" s="180"/>
      <c r="AF322" s="219"/>
      <c r="AG322" s="180"/>
      <c r="AH322" s="299">
        <f t="shared" si="9"/>
        <v>0</v>
      </c>
      <c r="AI322" s="197"/>
      <c r="AJ322" s="185"/>
      <c r="CE322" s="187"/>
      <c r="CU322" s="188"/>
    </row>
    <row r="323" spans="1:99" s="186" customFormat="1" ht="24.95" customHeight="1">
      <c r="A323" s="196"/>
      <c r="B323" s="196"/>
      <c r="C323" s="196"/>
      <c r="D323" s="219"/>
      <c r="E323" s="219" t="str">
        <f>HLOOKUP(WEEKDAY(D323,2),data!$A$1:$G$2,2)</f>
        <v>(토)</v>
      </c>
      <c r="F323" s="196"/>
      <c r="G323" s="196"/>
      <c r="H323" s="196"/>
      <c r="I323" s="249"/>
      <c r="J323" s="196" t="e">
        <f>VLOOKUP(I323,'25하-대전160'!$J$3:$AW$1562,2,FALSE)</f>
        <v>#N/A</v>
      </c>
      <c r="K323" s="289" t="e">
        <f>VLOOKUP(I323,'사업장현황(25하)'!$A$2:$T$1836,13,FALSE)</f>
        <v>#N/A</v>
      </c>
      <c r="L323" s="316" t="e">
        <f>VLOOKUP(I323,'사업장현황(25하)'!$A$2:$T$1836,14,FALSE)</f>
        <v>#N/A</v>
      </c>
      <c r="M323" s="190" t="e">
        <f>VLOOKUP(I323,'사업장현황(25하)'!$A$2:$T$1836,2,FALSE)</f>
        <v>#N/A</v>
      </c>
      <c r="N323" s="190" t="e">
        <f>VLOOKUP(I323,'사업장현황(25하)'!$A$2:$T$1836,4,FALSE)</f>
        <v>#N/A</v>
      </c>
      <c r="O323" s="196" t="e">
        <f>VLOOKUP(I323,'사업장현황(25하)'!$A$2:$T$1836,6,FALSE)</f>
        <v>#N/A</v>
      </c>
      <c r="P323" s="196" t="e">
        <f>VLOOKUP(I323,'사업장현황(25하)'!$A$2:$T$1836,7,FALSE)</f>
        <v>#N/A</v>
      </c>
      <c r="Q323" s="196" t="e">
        <f>VLOOKUP(I323,'사업장현황(25하)'!$A$2:$T$1836,8,FALSE)</f>
        <v>#N/A</v>
      </c>
      <c r="R323" s="196" t="e">
        <f>VLOOKUP(I323,'사업장현황(25하)'!$A$2:$T$1836,9,FALSE)</f>
        <v>#N/A</v>
      </c>
      <c r="S323" s="196" t="e">
        <f>VLOOKUP(I323,'사업장현황(25하)'!$A$2:$T$1836,10,FALSE)</f>
        <v>#N/A</v>
      </c>
      <c r="T323" s="190" t="e">
        <f>VLOOKUP(I323,'사업장현황(25하)'!$A$2:$T$1836,12,FALSE)</f>
        <v>#N/A</v>
      </c>
      <c r="U323" s="219" t="e">
        <f>VLOOKUP(I323,'25하-대전160'!$J$3:$AW$1562,13,FALSE)</f>
        <v>#N/A</v>
      </c>
      <c r="V323" s="219" t="e">
        <f>VLOOKUP(I323,'25하-대전160'!$J$3:$AW$1562,14,FALSE)</f>
        <v>#N/A</v>
      </c>
      <c r="W323" s="219"/>
      <c r="X323" s="179" t="e">
        <f>VLOOKUP(I323,'사업장현황(25하)'!$A$2:$T$1836,11,FALSE)</f>
        <v>#N/A</v>
      </c>
      <c r="Y323" s="219"/>
      <c r="Z323" s="180"/>
      <c r="AA323" s="180"/>
      <c r="AB323" s="212"/>
      <c r="AC323" s="180">
        <f t="shared" si="10"/>
        <v>0</v>
      </c>
      <c r="AD323" s="219"/>
      <c r="AE323" s="180"/>
      <c r="AF323" s="219"/>
      <c r="AG323" s="180"/>
      <c r="AH323" s="299">
        <f t="shared" si="9"/>
        <v>0</v>
      </c>
      <c r="AI323" s="197"/>
      <c r="AJ323" s="185"/>
      <c r="CE323" s="187"/>
      <c r="CU323" s="188"/>
    </row>
    <row r="324" spans="1:99" s="186" customFormat="1" ht="24.95" customHeight="1">
      <c r="A324" s="196"/>
      <c r="B324" s="196"/>
      <c r="C324" s="196"/>
      <c r="D324" s="219"/>
      <c r="E324" s="219" t="str">
        <f>HLOOKUP(WEEKDAY(D324,2),data!$A$1:$G$2,2)</f>
        <v>(토)</v>
      </c>
      <c r="F324" s="196"/>
      <c r="G324" s="196"/>
      <c r="H324" s="196"/>
      <c r="I324" s="249"/>
      <c r="J324" s="196" t="e">
        <f>VLOOKUP(I324,'25하-대전160'!$J$3:$AW$1562,2,FALSE)</f>
        <v>#N/A</v>
      </c>
      <c r="K324" s="289" t="e">
        <f>VLOOKUP(I324,'사업장현황(25하)'!$A$2:$T$1836,13,FALSE)</f>
        <v>#N/A</v>
      </c>
      <c r="L324" s="316" t="e">
        <f>VLOOKUP(I324,'사업장현황(25하)'!$A$2:$T$1836,14,FALSE)</f>
        <v>#N/A</v>
      </c>
      <c r="M324" s="190" t="e">
        <f>VLOOKUP(I324,'사업장현황(25하)'!$A$2:$T$1836,2,FALSE)</f>
        <v>#N/A</v>
      </c>
      <c r="N324" s="190" t="e">
        <f>VLOOKUP(I324,'사업장현황(25하)'!$A$2:$T$1836,4,FALSE)</f>
        <v>#N/A</v>
      </c>
      <c r="O324" s="196" t="e">
        <f>VLOOKUP(I324,'사업장현황(25하)'!$A$2:$T$1836,6,FALSE)</f>
        <v>#N/A</v>
      </c>
      <c r="P324" s="196" t="e">
        <f>VLOOKUP(I324,'사업장현황(25하)'!$A$2:$T$1836,7,FALSE)</f>
        <v>#N/A</v>
      </c>
      <c r="Q324" s="196" t="e">
        <f>VLOOKUP(I324,'사업장현황(25하)'!$A$2:$T$1836,8,FALSE)</f>
        <v>#N/A</v>
      </c>
      <c r="R324" s="196" t="e">
        <f>VLOOKUP(I324,'사업장현황(25하)'!$A$2:$T$1836,9,FALSE)</f>
        <v>#N/A</v>
      </c>
      <c r="S324" s="196" t="e">
        <f>VLOOKUP(I324,'사업장현황(25하)'!$A$2:$T$1836,10,FALSE)</f>
        <v>#N/A</v>
      </c>
      <c r="T324" s="190" t="e">
        <f>VLOOKUP(I324,'사업장현황(25하)'!$A$2:$T$1836,12,FALSE)</f>
        <v>#N/A</v>
      </c>
      <c r="U324" s="219" t="e">
        <f>VLOOKUP(I324,'25하-대전160'!$J$3:$AW$1562,13,FALSE)</f>
        <v>#N/A</v>
      </c>
      <c r="V324" s="219" t="e">
        <f>VLOOKUP(I324,'25하-대전160'!$J$3:$AW$1562,14,FALSE)</f>
        <v>#N/A</v>
      </c>
      <c r="W324" s="219"/>
      <c r="X324" s="179" t="e">
        <f>VLOOKUP(I324,'사업장현황(25하)'!$A$2:$T$1836,11,FALSE)</f>
        <v>#N/A</v>
      </c>
      <c r="Y324" s="219"/>
      <c r="Z324" s="180"/>
      <c r="AA324" s="180"/>
      <c r="AB324" s="212"/>
      <c r="AC324" s="180">
        <f t="shared" si="10"/>
        <v>0</v>
      </c>
      <c r="AD324" s="219"/>
      <c r="AE324" s="180"/>
      <c r="AF324" s="219"/>
      <c r="AG324" s="180"/>
      <c r="AH324" s="299">
        <f t="shared" si="9"/>
        <v>0</v>
      </c>
      <c r="AI324" s="197"/>
      <c r="AJ324" s="185"/>
      <c r="CE324" s="187"/>
      <c r="CU324" s="188"/>
    </row>
    <row r="325" spans="1:99">
      <c r="A325" s="263"/>
      <c r="B325" s="263"/>
      <c r="C325" s="263"/>
      <c r="D325" s="302"/>
      <c r="E325" s="302"/>
      <c r="F325" s="263"/>
      <c r="G325" s="263"/>
      <c r="H325" s="263"/>
      <c r="I325" s="249"/>
      <c r="J325" s="263"/>
      <c r="K325" s="289"/>
      <c r="L325" s="316"/>
      <c r="M325" s="190"/>
      <c r="N325" s="190"/>
      <c r="O325" s="263"/>
      <c r="P325" s="263"/>
      <c r="Q325" s="263"/>
      <c r="R325" s="263"/>
      <c r="S325" s="263"/>
      <c r="T325" s="190"/>
      <c r="U325" s="267"/>
      <c r="V325" s="265"/>
      <c r="W325" s="265"/>
      <c r="X325" s="263"/>
      <c r="Y325" s="267"/>
      <c r="Z325" s="265"/>
      <c r="AA325" s="265"/>
      <c r="AB325" s="266"/>
      <c r="AC325" s="265"/>
      <c r="AD325" s="267"/>
      <c r="AE325" s="265"/>
      <c r="AF325" s="267"/>
      <c r="AG325" s="180"/>
      <c r="AH325" s="265"/>
      <c r="AI325" s="265"/>
      <c r="AJ325" s="303"/>
    </row>
    <row r="326" spans="1:99">
      <c r="A326" s="263"/>
      <c r="B326" s="263"/>
      <c r="C326" s="263"/>
      <c r="D326" s="302"/>
      <c r="E326" s="302"/>
      <c r="F326" s="263"/>
      <c r="G326" s="263"/>
      <c r="H326" s="263"/>
      <c r="I326" s="249"/>
      <c r="J326" s="263"/>
      <c r="K326" s="289"/>
      <c r="L326" s="316"/>
      <c r="M326" s="190"/>
      <c r="N326" s="190"/>
      <c r="O326" s="263"/>
      <c r="P326" s="263"/>
      <c r="Q326" s="263"/>
      <c r="R326" s="263"/>
      <c r="S326" s="263"/>
      <c r="T326" s="190"/>
      <c r="U326" s="267"/>
      <c r="V326" s="265"/>
      <c r="W326" s="265"/>
      <c r="X326" s="263"/>
      <c r="Y326" s="267"/>
      <c r="Z326" s="265"/>
      <c r="AA326" s="265"/>
      <c r="AB326" s="266"/>
      <c r="AC326" s="265"/>
      <c r="AD326" s="267"/>
      <c r="AE326" s="265"/>
      <c r="AF326" s="267"/>
      <c r="AG326" s="265"/>
      <c r="AH326" s="265"/>
      <c r="AI326" s="265"/>
      <c r="AJ326" s="303"/>
    </row>
    <row r="327" spans="1:99">
      <c r="A327" s="263"/>
      <c r="B327" s="263"/>
      <c r="C327" s="263"/>
      <c r="D327" s="302"/>
      <c r="E327" s="302"/>
      <c r="F327" s="263"/>
      <c r="G327" s="263"/>
      <c r="H327" s="263"/>
      <c r="I327" s="249"/>
      <c r="J327" s="263"/>
      <c r="K327" s="289"/>
      <c r="L327" s="316"/>
      <c r="M327" s="190"/>
      <c r="N327" s="190"/>
      <c r="O327" s="263"/>
      <c r="P327" s="263"/>
      <c r="Q327" s="263"/>
      <c r="R327" s="263"/>
      <c r="S327" s="263"/>
      <c r="T327" s="190"/>
      <c r="U327" s="267"/>
      <c r="V327" s="265"/>
      <c r="W327" s="265"/>
      <c r="X327" s="263"/>
      <c r="Y327" s="267"/>
      <c r="Z327" s="265"/>
      <c r="AA327" s="265"/>
      <c r="AB327" s="266"/>
      <c r="AC327" s="265"/>
      <c r="AD327" s="267"/>
      <c r="AE327" s="265"/>
      <c r="AF327" s="267"/>
      <c r="AG327" s="265"/>
      <c r="AH327" s="265"/>
      <c r="AI327" s="265"/>
      <c r="AJ327" s="303"/>
    </row>
    <row r="328" spans="1:99">
      <c r="A328" s="263"/>
      <c r="B328" s="263"/>
      <c r="C328" s="263"/>
      <c r="D328" s="302"/>
      <c r="E328" s="302"/>
      <c r="F328" s="263"/>
      <c r="G328" s="263"/>
      <c r="H328" s="263"/>
      <c r="I328" s="249"/>
      <c r="J328" s="263"/>
      <c r="K328" s="289"/>
      <c r="L328" s="316"/>
      <c r="M328" s="190"/>
      <c r="N328" s="190"/>
      <c r="O328" s="263"/>
      <c r="P328" s="263"/>
      <c r="Q328" s="263"/>
      <c r="R328" s="263"/>
      <c r="S328" s="263"/>
      <c r="T328" s="190"/>
      <c r="U328" s="267"/>
      <c r="V328" s="265"/>
      <c r="W328" s="265"/>
      <c r="X328" s="263"/>
      <c r="Y328" s="267"/>
      <c r="Z328" s="265"/>
      <c r="AA328" s="265"/>
      <c r="AB328" s="266"/>
      <c r="AC328" s="265"/>
      <c r="AD328" s="267"/>
      <c r="AE328" s="265"/>
      <c r="AF328" s="267"/>
      <c r="AG328" s="265"/>
      <c r="AH328" s="265"/>
      <c r="AI328" s="265"/>
      <c r="AJ328" s="303"/>
    </row>
    <row r="329" spans="1:99">
      <c r="A329" s="263"/>
      <c r="B329" s="263"/>
      <c r="C329" s="263"/>
      <c r="D329" s="302"/>
      <c r="E329" s="302"/>
      <c r="F329" s="263"/>
      <c r="G329" s="263"/>
      <c r="H329" s="263"/>
      <c r="I329" s="249"/>
      <c r="J329" s="263"/>
      <c r="K329" s="289"/>
      <c r="L329" s="316"/>
      <c r="M329" s="190"/>
      <c r="N329" s="190"/>
      <c r="O329" s="263"/>
      <c r="P329" s="263"/>
      <c r="Q329" s="263"/>
      <c r="R329" s="263"/>
      <c r="S329" s="263"/>
      <c r="T329" s="190"/>
      <c r="U329" s="267"/>
      <c r="V329" s="265"/>
      <c r="W329" s="265"/>
      <c r="X329" s="263"/>
      <c r="Y329" s="267"/>
      <c r="Z329" s="265"/>
      <c r="AA329" s="265"/>
      <c r="AB329" s="266"/>
      <c r="AC329" s="265"/>
      <c r="AD329" s="267"/>
      <c r="AE329" s="265"/>
      <c r="AF329" s="267"/>
      <c r="AG329" s="265"/>
      <c r="AH329" s="265"/>
      <c r="AI329" s="265"/>
      <c r="AJ329" s="303"/>
    </row>
    <row r="330" spans="1:99">
      <c r="A330" s="263"/>
      <c r="B330" s="263"/>
      <c r="C330" s="263"/>
      <c r="D330" s="302"/>
      <c r="E330" s="302"/>
      <c r="F330" s="263"/>
      <c r="G330" s="263"/>
      <c r="H330" s="263"/>
      <c r="I330" s="249"/>
      <c r="J330" s="263"/>
      <c r="K330" s="289"/>
      <c r="L330" s="316"/>
      <c r="M330" s="190"/>
      <c r="N330" s="190"/>
      <c r="O330" s="263"/>
      <c r="P330" s="263"/>
      <c r="Q330" s="263"/>
      <c r="R330" s="263"/>
      <c r="S330" s="263"/>
      <c r="T330" s="190"/>
      <c r="U330" s="267"/>
      <c r="V330" s="265"/>
      <c r="W330" s="265"/>
      <c r="X330" s="263"/>
      <c r="Y330" s="267"/>
      <c r="Z330" s="265"/>
      <c r="AA330" s="265"/>
      <c r="AB330" s="266"/>
      <c r="AC330" s="265"/>
      <c r="AD330" s="267"/>
      <c r="AE330" s="265"/>
      <c r="AF330" s="267"/>
      <c r="AG330" s="265"/>
      <c r="AH330" s="265"/>
      <c r="AI330" s="265"/>
      <c r="AJ330" s="303"/>
    </row>
    <row r="331" spans="1:99">
      <c r="A331" s="263"/>
      <c r="B331" s="263"/>
      <c r="C331" s="263"/>
      <c r="D331" s="302"/>
      <c r="E331" s="302"/>
      <c r="F331" s="263"/>
      <c r="G331" s="263"/>
      <c r="H331" s="263"/>
      <c r="I331" s="249"/>
      <c r="J331" s="263"/>
      <c r="K331" s="289"/>
      <c r="L331" s="316"/>
      <c r="M331" s="190"/>
      <c r="N331" s="190"/>
      <c r="O331" s="263"/>
      <c r="P331" s="263"/>
      <c r="Q331" s="263"/>
      <c r="R331" s="263"/>
      <c r="S331" s="263"/>
      <c r="T331" s="190"/>
      <c r="U331" s="267"/>
      <c r="V331" s="265"/>
      <c r="W331" s="265"/>
      <c r="X331" s="263"/>
      <c r="Y331" s="267"/>
      <c r="Z331" s="265"/>
      <c r="AA331" s="265"/>
      <c r="AB331" s="266"/>
      <c r="AC331" s="265"/>
      <c r="AD331" s="267"/>
      <c r="AE331" s="265"/>
      <c r="AF331" s="267"/>
      <c r="AG331" s="265"/>
      <c r="AH331" s="265"/>
      <c r="AI331" s="265"/>
      <c r="AJ331" s="303"/>
    </row>
    <row r="332" spans="1:99">
      <c r="A332" s="263"/>
      <c r="B332" s="263"/>
      <c r="C332" s="263"/>
      <c r="D332" s="302"/>
      <c r="E332" s="302"/>
      <c r="F332" s="263"/>
      <c r="G332" s="263"/>
      <c r="H332" s="263"/>
      <c r="I332" s="249"/>
      <c r="J332" s="263"/>
      <c r="K332" s="289"/>
      <c r="L332" s="316"/>
      <c r="M332" s="190"/>
      <c r="N332" s="190"/>
      <c r="O332" s="263"/>
      <c r="P332" s="263"/>
      <c r="Q332" s="263"/>
      <c r="R332" s="263"/>
      <c r="S332" s="263"/>
      <c r="T332" s="190"/>
      <c r="U332" s="267"/>
      <c r="V332" s="265"/>
      <c r="W332" s="265"/>
      <c r="X332" s="263"/>
      <c r="Y332" s="267"/>
      <c r="Z332" s="265"/>
      <c r="AA332" s="265"/>
      <c r="AB332" s="266"/>
      <c r="AC332" s="265"/>
      <c r="AD332" s="267"/>
      <c r="AE332" s="265"/>
      <c r="AF332" s="267"/>
      <c r="AG332" s="265"/>
      <c r="AH332" s="265"/>
      <c r="AI332" s="265"/>
      <c r="AJ332" s="303"/>
    </row>
    <row r="333" spans="1:99">
      <c r="A333" s="263"/>
      <c r="B333" s="263"/>
      <c r="C333" s="263"/>
      <c r="D333" s="302"/>
      <c r="E333" s="302"/>
      <c r="F333" s="263"/>
      <c r="G333" s="263"/>
      <c r="H333" s="263"/>
      <c r="I333" s="249"/>
      <c r="J333" s="263"/>
      <c r="K333" s="289"/>
      <c r="L333" s="316"/>
      <c r="M333" s="190"/>
      <c r="N333" s="190"/>
      <c r="O333" s="263"/>
      <c r="P333" s="263"/>
      <c r="Q333" s="263"/>
      <c r="R333" s="263"/>
      <c r="S333" s="263"/>
      <c r="T333" s="190"/>
      <c r="U333" s="267"/>
      <c r="V333" s="265"/>
      <c r="W333" s="265"/>
      <c r="X333" s="263"/>
      <c r="Y333" s="267"/>
      <c r="Z333" s="265"/>
      <c r="AA333" s="265"/>
      <c r="AB333" s="266"/>
      <c r="AC333" s="265"/>
      <c r="AD333" s="267"/>
      <c r="AE333" s="265"/>
      <c r="AF333" s="267"/>
      <c r="AG333" s="265"/>
      <c r="AH333" s="265"/>
      <c r="AI333" s="265"/>
      <c r="AJ333" s="303"/>
    </row>
    <row r="334" spans="1:99">
      <c r="A334" s="263"/>
      <c r="B334" s="263"/>
      <c r="C334" s="263"/>
      <c r="D334" s="302"/>
      <c r="E334" s="302"/>
      <c r="F334" s="263"/>
      <c r="G334" s="263"/>
      <c r="H334" s="263"/>
      <c r="I334" s="249"/>
      <c r="J334" s="263"/>
      <c r="K334" s="289"/>
      <c r="L334" s="316"/>
      <c r="M334" s="190"/>
      <c r="N334" s="190"/>
      <c r="O334" s="263"/>
      <c r="P334" s="263"/>
      <c r="Q334" s="263"/>
      <c r="R334" s="263"/>
      <c r="S334" s="263"/>
      <c r="T334" s="190"/>
      <c r="U334" s="267"/>
      <c r="V334" s="265"/>
      <c r="W334" s="265"/>
      <c r="X334" s="263"/>
      <c r="Y334" s="267"/>
      <c r="Z334" s="265"/>
      <c r="AA334" s="265"/>
      <c r="AB334" s="266"/>
      <c r="AC334" s="265"/>
      <c r="AD334" s="267"/>
      <c r="AE334" s="265"/>
      <c r="AF334" s="267"/>
      <c r="AG334" s="265"/>
      <c r="AH334" s="265"/>
      <c r="AI334" s="265"/>
      <c r="AJ334" s="303"/>
    </row>
    <row r="335" spans="1:99">
      <c r="A335" s="263"/>
      <c r="B335" s="263"/>
      <c r="C335" s="263"/>
      <c r="D335" s="302"/>
      <c r="E335" s="302"/>
      <c r="F335" s="263"/>
      <c r="G335" s="263"/>
      <c r="H335" s="263"/>
      <c r="I335" s="249"/>
      <c r="J335" s="263"/>
      <c r="K335" s="289"/>
      <c r="L335" s="316"/>
      <c r="M335" s="190"/>
      <c r="N335" s="190"/>
      <c r="O335" s="263"/>
      <c r="P335" s="263"/>
      <c r="Q335" s="263"/>
      <c r="R335" s="263"/>
      <c r="S335" s="263"/>
      <c r="T335" s="190"/>
      <c r="U335" s="267"/>
      <c r="V335" s="265"/>
      <c r="W335" s="265"/>
      <c r="X335" s="263"/>
      <c r="Y335" s="267"/>
      <c r="Z335" s="265"/>
      <c r="AA335" s="265"/>
      <c r="AB335" s="266"/>
      <c r="AC335" s="265"/>
      <c r="AD335" s="267"/>
      <c r="AE335" s="265"/>
      <c r="AF335" s="267"/>
      <c r="AG335" s="265"/>
      <c r="AH335" s="265"/>
      <c r="AI335" s="265"/>
      <c r="AJ335" s="303"/>
    </row>
    <row r="336" spans="1:99">
      <c r="A336" s="263"/>
      <c r="B336" s="263"/>
      <c r="C336" s="263"/>
      <c r="D336" s="302"/>
      <c r="E336" s="302"/>
      <c r="F336" s="263"/>
      <c r="G336" s="263"/>
      <c r="H336" s="263"/>
      <c r="I336" s="249"/>
      <c r="J336" s="263"/>
      <c r="K336" s="289"/>
      <c r="L336" s="316"/>
      <c r="M336" s="190"/>
      <c r="N336" s="190"/>
      <c r="O336" s="263"/>
      <c r="P336" s="263"/>
      <c r="Q336" s="263"/>
      <c r="R336" s="263"/>
      <c r="S336" s="263"/>
      <c r="T336" s="190"/>
      <c r="U336" s="267"/>
      <c r="V336" s="265"/>
      <c r="W336" s="265"/>
      <c r="X336" s="263"/>
      <c r="Y336" s="267"/>
      <c r="Z336" s="265"/>
      <c r="AA336" s="265"/>
      <c r="AB336" s="266"/>
      <c r="AC336" s="265"/>
      <c r="AD336" s="267"/>
      <c r="AE336" s="265"/>
      <c r="AF336" s="267"/>
      <c r="AG336" s="265"/>
      <c r="AH336" s="265"/>
      <c r="AI336" s="265"/>
      <c r="AJ336" s="303"/>
    </row>
    <row r="337" spans="1:36">
      <c r="A337" s="263"/>
      <c r="B337" s="263"/>
      <c r="C337" s="263"/>
      <c r="D337" s="302"/>
      <c r="E337" s="302"/>
      <c r="F337" s="263"/>
      <c r="G337" s="263"/>
      <c r="H337" s="263"/>
      <c r="I337" s="249"/>
      <c r="J337" s="263"/>
      <c r="K337" s="289"/>
      <c r="L337" s="316"/>
      <c r="M337" s="190"/>
      <c r="N337" s="190"/>
      <c r="O337" s="263"/>
      <c r="P337" s="263"/>
      <c r="Q337" s="263"/>
      <c r="R337" s="263"/>
      <c r="S337" s="263"/>
      <c r="T337" s="190"/>
      <c r="U337" s="267"/>
      <c r="V337" s="265"/>
      <c r="W337" s="265"/>
      <c r="X337" s="263"/>
      <c r="Y337" s="267"/>
      <c r="Z337" s="265"/>
      <c r="AA337" s="265"/>
      <c r="AB337" s="266"/>
      <c r="AC337" s="265"/>
      <c r="AD337" s="267"/>
      <c r="AE337" s="265"/>
      <c r="AF337" s="267"/>
      <c r="AG337" s="265"/>
      <c r="AH337" s="265"/>
      <c r="AI337" s="265"/>
      <c r="AJ337" s="303"/>
    </row>
    <row r="338" spans="1:36">
      <c r="A338" s="263"/>
      <c r="B338" s="263"/>
      <c r="C338" s="263"/>
      <c r="D338" s="302"/>
      <c r="E338" s="302"/>
      <c r="F338" s="263"/>
      <c r="G338" s="263"/>
      <c r="H338" s="263"/>
      <c r="I338" s="249"/>
      <c r="J338" s="263"/>
      <c r="K338" s="289"/>
      <c r="L338" s="316"/>
      <c r="M338" s="190"/>
      <c r="N338" s="190"/>
      <c r="O338" s="263"/>
      <c r="P338" s="263"/>
      <c r="Q338" s="263"/>
      <c r="R338" s="263"/>
      <c r="S338" s="263"/>
      <c r="T338" s="190"/>
      <c r="U338" s="267"/>
      <c r="V338" s="265"/>
      <c r="W338" s="265"/>
      <c r="X338" s="263"/>
      <c r="Y338" s="267"/>
      <c r="Z338" s="265"/>
      <c r="AA338" s="265"/>
      <c r="AB338" s="266"/>
      <c r="AC338" s="265"/>
      <c r="AD338" s="267"/>
      <c r="AE338" s="265"/>
      <c r="AF338" s="267"/>
      <c r="AG338" s="265"/>
      <c r="AH338" s="265"/>
      <c r="AI338" s="265"/>
      <c r="AJ338" s="303"/>
    </row>
    <row r="339" spans="1:36">
      <c r="A339" s="263"/>
      <c r="B339" s="263"/>
      <c r="C339" s="263"/>
      <c r="D339" s="302"/>
      <c r="E339" s="302"/>
      <c r="F339" s="263"/>
      <c r="G339" s="263"/>
      <c r="H339" s="263"/>
      <c r="I339" s="249"/>
      <c r="J339" s="263"/>
      <c r="K339" s="289"/>
      <c r="L339" s="316"/>
      <c r="M339" s="190"/>
      <c r="N339" s="190"/>
      <c r="O339" s="263"/>
      <c r="P339" s="263"/>
      <c r="Q339" s="263"/>
      <c r="R339" s="263"/>
      <c r="S339" s="263"/>
      <c r="T339" s="190"/>
      <c r="U339" s="267"/>
      <c r="V339" s="265"/>
      <c r="W339" s="265"/>
      <c r="X339" s="263"/>
      <c r="Y339" s="267"/>
      <c r="Z339" s="265"/>
      <c r="AA339" s="265"/>
      <c r="AB339" s="266"/>
      <c r="AC339" s="265"/>
      <c r="AD339" s="267"/>
      <c r="AE339" s="265"/>
      <c r="AF339" s="267"/>
      <c r="AG339" s="265"/>
      <c r="AH339" s="265"/>
      <c r="AI339" s="265"/>
      <c r="AJ339" s="303"/>
    </row>
    <row r="340" spans="1:36">
      <c r="A340" s="263"/>
      <c r="B340" s="263"/>
      <c r="C340" s="263"/>
      <c r="D340" s="302"/>
      <c r="E340" s="302"/>
      <c r="F340" s="263"/>
      <c r="G340" s="263"/>
      <c r="H340" s="263"/>
      <c r="I340" s="249"/>
      <c r="J340" s="263"/>
      <c r="K340" s="289"/>
      <c r="L340" s="316"/>
      <c r="M340" s="190"/>
      <c r="N340" s="190"/>
      <c r="O340" s="263"/>
      <c r="P340" s="263"/>
      <c r="Q340" s="263"/>
      <c r="R340" s="263"/>
      <c r="S340" s="263"/>
      <c r="T340" s="190"/>
      <c r="U340" s="267"/>
      <c r="V340" s="265"/>
      <c r="W340" s="265"/>
      <c r="X340" s="263"/>
      <c r="Y340" s="267"/>
      <c r="Z340" s="265"/>
      <c r="AA340" s="265"/>
      <c r="AB340" s="266"/>
      <c r="AC340" s="265"/>
      <c r="AD340" s="267"/>
      <c r="AE340" s="265"/>
      <c r="AF340" s="267"/>
      <c r="AG340" s="265"/>
      <c r="AH340" s="265"/>
      <c r="AI340" s="265"/>
      <c r="AJ340" s="303"/>
    </row>
    <row r="341" spans="1:36">
      <c r="A341" s="263"/>
      <c r="B341" s="263"/>
      <c r="C341" s="263"/>
      <c r="D341" s="302"/>
      <c r="E341" s="302"/>
      <c r="F341" s="263"/>
      <c r="G341" s="263"/>
      <c r="H341" s="263"/>
      <c r="I341" s="249"/>
      <c r="J341" s="263"/>
      <c r="K341" s="289"/>
      <c r="L341" s="316"/>
      <c r="M341" s="190"/>
      <c r="N341" s="190"/>
      <c r="O341" s="263"/>
      <c r="P341" s="263"/>
      <c r="Q341" s="263"/>
      <c r="R341" s="263"/>
      <c r="S341" s="263"/>
      <c r="T341" s="190"/>
      <c r="U341" s="267"/>
      <c r="V341" s="265"/>
      <c r="W341" s="265"/>
      <c r="X341" s="263"/>
      <c r="Y341" s="267"/>
      <c r="Z341" s="265"/>
      <c r="AA341" s="265"/>
      <c r="AB341" s="266"/>
      <c r="AC341" s="265"/>
      <c r="AD341" s="267"/>
      <c r="AE341" s="265"/>
      <c r="AF341" s="267"/>
      <c r="AG341" s="265"/>
      <c r="AH341" s="265"/>
      <c r="AI341" s="265"/>
      <c r="AJ341" s="303"/>
    </row>
    <row r="342" spans="1:36">
      <c r="A342" s="263"/>
      <c r="B342" s="263"/>
      <c r="C342" s="263"/>
      <c r="D342" s="302"/>
      <c r="E342" s="302"/>
      <c r="F342" s="263"/>
      <c r="G342" s="263"/>
      <c r="H342" s="263"/>
      <c r="I342" s="249"/>
      <c r="J342" s="263"/>
      <c r="K342" s="289"/>
      <c r="L342" s="316"/>
      <c r="M342" s="190"/>
      <c r="N342" s="190"/>
      <c r="O342" s="263"/>
      <c r="P342" s="263"/>
      <c r="Q342" s="263"/>
      <c r="R342" s="263"/>
      <c r="S342" s="263"/>
      <c r="T342" s="190"/>
      <c r="U342" s="267"/>
      <c r="V342" s="265"/>
      <c r="W342" s="265"/>
      <c r="X342" s="263"/>
      <c r="Y342" s="267"/>
      <c r="Z342" s="265"/>
      <c r="AA342" s="265"/>
      <c r="AB342" s="266"/>
      <c r="AC342" s="265"/>
      <c r="AD342" s="267"/>
      <c r="AE342" s="265"/>
      <c r="AF342" s="267"/>
      <c r="AG342" s="265"/>
      <c r="AH342" s="265"/>
      <c r="AI342" s="265"/>
      <c r="AJ342" s="303"/>
    </row>
    <row r="343" spans="1:36">
      <c r="A343" s="263"/>
      <c r="B343" s="263"/>
      <c r="C343" s="263"/>
      <c r="D343" s="302"/>
      <c r="E343" s="302"/>
      <c r="F343" s="263"/>
      <c r="G343" s="263"/>
      <c r="H343" s="263"/>
      <c r="I343" s="249"/>
      <c r="J343" s="263"/>
      <c r="K343" s="289"/>
      <c r="L343" s="316"/>
      <c r="M343" s="190"/>
      <c r="N343" s="190"/>
      <c r="O343" s="263"/>
      <c r="P343" s="263"/>
      <c r="Q343" s="263"/>
      <c r="R343" s="263"/>
      <c r="S343" s="263"/>
      <c r="T343" s="190"/>
      <c r="U343" s="267"/>
      <c r="V343" s="265"/>
      <c r="W343" s="265"/>
      <c r="X343" s="263"/>
      <c r="Y343" s="267"/>
      <c r="Z343" s="265"/>
      <c r="AA343" s="265"/>
      <c r="AB343" s="266"/>
      <c r="AC343" s="265"/>
      <c r="AD343" s="267"/>
      <c r="AE343" s="265"/>
      <c r="AF343" s="267"/>
      <c r="AG343" s="265"/>
      <c r="AH343" s="265"/>
      <c r="AI343" s="265"/>
      <c r="AJ343" s="303"/>
    </row>
    <row r="344" spans="1:36">
      <c r="A344" s="263"/>
      <c r="B344" s="263"/>
      <c r="C344" s="263"/>
      <c r="D344" s="302"/>
      <c r="E344" s="302"/>
      <c r="F344" s="263"/>
      <c r="G344" s="263"/>
      <c r="H344" s="263"/>
      <c r="I344" s="249"/>
      <c r="J344" s="263"/>
      <c r="K344" s="289"/>
      <c r="L344" s="316"/>
      <c r="M344" s="190"/>
      <c r="N344" s="190"/>
      <c r="O344" s="263"/>
      <c r="P344" s="263"/>
      <c r="Q344" s="263"/>
      <c r="R344" s="263"/>
      <c r="S344" s="263"/>
      <c r="T344" s="190"/>
      <c r="U344" s="267"/>
      <c r="V344" s="265"/>
      <c r="W344" s="265"/>
      <c r="X344" s="263"/>
      <c r="Y344" s="267"/>
      <c r="Z344" s="265"/>
      <c r="AA344" s="265"/>
      <c r="AB344" s="266"/>
      <c r="AC344" s="265"/>
      <c r="AD344" s="267"/>
      <c r="AE344" s="265"/>
      <c r="AF344" s="267"/>
      <c r="AG344" s="265"/>
      <c r="AH344" s="265"/>
      <c r="AI344" s="265"/>
      <c r="AJ344" s="303"/>
    </row>
    <row r="345" spans="1:36">
      <c r="A345" s="263"/>
      <c r="B345" s="263"/>
      <c r="C345" s="263"/>
      <c r="D345" s="302"/>
      <c r="E345" s="302"/>
      <c r="F345" s="263"/>
      <c r="G345" s="263"/>
      <c r="H345" s="263"/>
      <c r="I345" s="249"/>
      <c r="J345" s="263"/>
      <c r="K345" s="289"/>
      <c r="L345" s="316"/>
      <c r="M345" s="190"/>
      <c r="N345" s="190"/>
      <c r="O345" s="263"/>
      <c r="P345" s="263"/>
      <c r="Q345" s="263"/>
      <c r="R345" s="263"/>
      <c r="S345" s="263"/>
      <c r="T345" s="190"/>
      <c r="U345" s="267"/>
      <c r="V345" s="265"/>
      <c r="W345" s="265"/>
      <c r="X345" s="263"/>
      <c r="Y345" s="267"/>
      <c r="Z345" s="265"/>
      <c r="AA345" s="265"/>
      <c r="AB345" s="266"/>
      <c r="AC345" s="265"/>
      <c r="AD345" s="267"/>
      <c r="AE345" s="265"/>
      <c r="AF345" s="267"/>
      <c r="AG345" s="265"/>
      <c r="AH345" s="265"/>
      <c r="AI345" s="265"/>
      <c r="AJ345" s="303"/>
    </row>
    <row r="346" spans="1:36">
      <c r="A346" s="263"/>
      <c r="B346" s="263"/>
      <c r="C346" s="263"/>
      <c r="D346" s="302"/>
      <c r="E346" s="302"/>
      <c r="F346" s="263"/>
      <c r="G346" s="263"/>
      <c r="H346" s="263"/>
      <c r="I346" s="249"/>
      <c r="J346" s="263"/>
      <c r="K346" s="289"/>
      <c r="L346" s="316"/>
      <c r="M346" s="190"/>
      <c r="N346" s="190"/>
      <c r="O346" s="263"/>
      <c r="P346" s="263"/>
      <c r="Q346" s="263"/>
      <c r="R346" s="263"/>
      <c r="S346" s="263"/>
      <c r="T346" s="190"/>
      <c r="U346" s="267"/>
      <c r="V346" s="265"/>
      <c r="W346" s="265"/>
      <c r="X346" s="263"/>
      <c r="Y346" s="267"/>
      <c r="Z346" s="265"/>
      <c r="AA346" s="265"/>
      <c r="AB346" s="266"/>
      <c r="AC346" s="265"/>
      <c r="AD346" s="267"/>
      <c r="AE346" s="265"/>
      <c r="AF346" s="267"/>
      <c r="AG346" s="265"/>
      <c r="AH346" s="265"/>
      <c r="AI346" s="265"/>
      <c r="AJ346" s="303"/>
    </row>
    <row r="347" spans="1:36">
      <c r="A347" s="263"/>
      <c r="B347" s="263"/>
      <c r="C347" s="263"/>
      <c r="D347" s="302"/>
      <c r="E347" s="302"/>
      <c r="F347" s="263"/>
      <c r="G347" s="263"/>
      <c r="H347" s="263"/>
      <c r="I347" s="249"/>
      <c r="J347" s="263"/>
      <c r="K347" s="289"/>
      <c r="L347" s="316"/>
      <c r="M347" s="190"/>
      <c r="N347" s="190"/>
      <c r="O347" s="263"/>
      <c r="P347" s="263"/>
      <c r="Q347" s="263"/>
      <c r="R347" s="263"/>
      <c r="S347" s="263"/>
      <c r="T347" s="190"/>
      <c r="U347" s="267"/>
      <c r="V347" s="265"/>
      <c r="W347" s="265"/>
      <c r="X347" s="263"/>
      <c r="Y347" s="267"/>
      <c r="Z347" s="265"/>
      <c r="AA347" s="265"/>
      <c r="AB347" s="266"/>
      <c r="AC347" s="265"/>
      <c r="AD347" s="267"/>
      <c r="AE347" s="265"/>
      <c r="AF347" s="267"/>
      <c r="AG347" s="265"/>
      <c r="AH347" s="265"/>
      <c r="AI347" s="265"/>
      <c r="AJ347" s="303"/>
    </row>
    <row r="348" spans="1:36">
      <c r="A348" s="263"/>
      <c r="B348" s="263"/>
      <c r="C348" s="263"/>
      <c r="D348" s="302"/>
      <c r="E348" s="302"/>
      <c r="F348" s="263"/>
      <c r="G348" s="263"/>
      <c r="H348" s="263"/>
      <c r="I348" s="249"/>
      <c r="J348" s="263"/>
      <c r="K348" s="289"/>
      <c r="L348" s="316"/>
      <c r="M348" s="190"/>
      <c r="N348" s="190"/>
      <c r="O348" s="263"/>
      <c r="P348" s="263"/>
      <c r="Q348" s="263"/>
      <c r="R348" s="263"/>
      <c r="S348" s="263"/>
      <c r="T348" s="190"/>
      <c r="U348" s="267"/>
      <c r="V348" s="265"/>
      <c r="W348" s="265"/>
      <c r="X348" s="263"/>
      <c r="Y348" s="267"/>
      <c r="Z348" s="265"/>
      <c r="AA348" s="265"/>
      <c r="AB348" s="266"/>
      <c r="AC348" s="265"/>
      <c r="AD348" s="267"/>
      <c r="AE348" s="265"/>
      <c r="AF348" s="267"/>
      <c r="AG348" s="265"/>
      <c r="AH348" s="265"/>
      <c r="AI348" s="265"/>
      <c r="AJ348" s="303"/>
    </row>
    <row r="349" spans="1:36">
      <c r="A349" s="263"/>
      <c r="B349" s="263"/>
      <c r="C349" s="263"/>
      <c r="D349" s="302"/>
      <c r="E349" s="302"/>
      <c r="F349" s="263"/>
      <c r="G349" s="263"/>
      <c r="H349" s="263"/>
      <c r="I349" s="249"/>
      <c r="J349" s="263"/>
      <c r="K349" s="289"/>
      <c r="L349" s="316"/>
      <c r="M349" s="190"/>
      <c r="N349" s="190"/>
      <c r="O349" s="263"/>
      <c r="P349" s="263"/>
      <c r="Q349" s="263"/>
      <c r="R349" s="263"/>
      <c r="S349" s="263"/>
      <c r="T349" s="190"/>
      <c r="U349" s="267"/>
      <c r="V349" s="265"/>
      <c r="W349" s="265"/>
      <c r="X349" s="263"/>
      <c r="Y349" s="267"/>
      <c r="Z349" s="265"/>
      <c r="AA349" s="265"/>
      <c r="AB349" s="266"/>
      <c r="AC349" s="265"/>
      <c r="AD349" s="267"/>
      <c r="AE349" s="265"/>
      <c r="AF349" s="267"/>
      <c r="AG349" s="265"/>
      <c r="AH349" s="265"/>
      <c r="AI349" s="265"/>
      <c r="AJ349" s="303"/>
    </row>
    <row r="350" spans="1:36">
      <c r="A350" s="263"/>
      <c r="B350" s="263"/>
      <c r="C350" s="263"/>
      <c r="D350" s="302"/>
      <c r="E350" s="302"/>
      <c r="F350" s="263"/>
      <c r="G350" s="263"/>
      <c r="H350" s="263"/>
      <c r="I350" s="249"/>
      <c r="J350" s="263"/>
      <c r="K350" s="289"/>
      <c r="L350" s="316"/>
      <c r="M350" s="190"/>
      <c r="N350" s="190"/>
      <c r="O350" s="263"/>
      <c r="P350" s="263"/>
      <c r="Q350" s="263"/>
      <c r="R350" s="263"/>
      <c r="S350" s="263"/>
      <c r="T350" s="190"/>
      <c r="U350" s="267"/>
      <c r="V350" s="265"/>
      <c r="W350" s="265"/>
      <c r="X350" s="263"/>
      <c r="Y350" s="267"/>
      <c r="Z350" s="265"/>
      <c r="AA350" s="265"/>
      <c r="AB350" s="266"/>
      <c r="AC350" s="265"/>
      <c r="AD350" s="267"/>
      <c r="AE350" s="265"/>
      <c r="AF350" s="267"/>
      <c r="AG350" s="265"/>
      <c r="AH350" s="265"/>
      <c r="AI350" s="265"/>
      <c r="AJ350" s="303"/>
    </row>
    <row r="351" spans="1:36">
      <c r="A351" s="263"/>
      <c r="B351" s="263"/>
      <c r="C351" s="263"/>
      <c r="D351" s="302"/>
      <c r="E351" s="302"/>
      <c r="F351" s="263"/>
      <c r="G351" s="263"/>
      <c r="H351" s="263"/>
      <c r="I351" s="249"/>
      <c r="J351" s="263"/>
      <c r="K351" s="289"/>
      <c r="L351" s="316"/>
      <c r="M351" s="190"/>
      <c r="N351" s="190"/>
      <c r="O351" s="263"/>
      <c r="P351" s="263"/>
      <c r="Q351" s="263"/>
      <c r="R351" s="263"/>
      <c r="S351" s="263"/>
      <c r="T351" s="190"/>
      <c r="U351" s="267"/>
      <c r="V351" s="265"/>
      <c r="W351" s="265"/>
      <c r="X351" s="263"/>
      <c r="Y351" s="267"/>
      <c r="Z351" s="265"/>
      <c r="AA351" s="265"/>
      <c r="AB351" s="266"/>
      <c r="AC351" s="265"/>
      <c r="AD351" s="267"/>
      <c r="AE351" s="265"/>
      <c r="AF351" s="267"/>
      <c r="AG351" s="265"/>
      <c r="AH351" s="265"/>
      <c r="AI351" s="265"/>
      <c r="AJ351" s="303"/>
    </row>
    <row r="352" spans="1:36">
      <c r="A352" s="263"/>
      <c r="B352" s="263"/>
      <c r="C352" s="263"/>
      <c r="D352" s="302"/>
      <c r="E352" s="302"/>
      <c r="F352" s="263"/>
      <c r="G352" s="263"/>
      <c r="H352" s="263"/>
      <c r="I352" s="249"/>
      <c r="J352" s="263"/>
      <c r="K352" s="289"/>
      <c r="L352" s="316"/>
      <c r="M352" s="190"/>
      <c r="N352" s="190"/>
      <c r="O352" s="263"/>
      <c r="P352" s="263"/>
      <c r="Q352" s="263"/>
      <c r="R352" s="263"/>
      <c r="S352" s="263"/>
      <c r="T352" s="190"/>
      <c r="U352" s="267"/>
      <c r="V352" s="265"/>
      <c r="W352" s="265"/>
      <c r="X352" s="263"/>
      <c r="Y352" s="267"/>
      <c r="Z352" s="265"/>
      <c r="AA352" s="265"/>
      <c r="AB352" s="266"/>
      <c r="AC352" s="265"/>
      <c r="AD352" s="267"/>
      <c r="AE352" s="265"/>
      <c r="AF352" s="267"/>
      <c r="AG352" s="265"/>
      <c r="AH352" s="265"/>
      <c r="AI352" s="265"/>
      <c r="AJ352" s="303"/>
    </row>
    <row r="353" spans="1:36">
      <c r="A353" s="263"/>
      <c r="B353" s="263"/>
      <c r="C353" s="263"/>
      <c r="D353" s="302"/>
      <c r="E353" s="302"/>
      <c r="F353" s="263"/>
      <c r="G353" s="263"/>
      <c r="H353" s="263"/>
      <c r="I353" s="249"/>
      <c r="J353" s="263"/>
      <c r="K353" s="289"/>
      <c r="L353" s="316"/>
      <c r="M353" s="190"/>
      <c r="N353" s="190"/>
      <c r="O353" s="263"/>
      <c r="P353" s="263"/>
      <c r="Q353" s="263"/>
      <c r="R353" s="263"/>
      <c r="S353" s="263"/>
      <c r="T353" s="190"/>
      <c r="U353" s="267"/>
      <c r="V353" s="265"/>
      <c r="W353" s="265"/>
      <c r="X353" s="263"/>
      <c r="Y353" s="267"/>
      <c r="Z353" s="265"/>
      <c r="AA353" s="265"/>
      <c r="AB353" s="266"/>
      <c r="AC353" s="265"/>
      <c r="AD353" s="267"/>
      <c r="AE353" s="265"/>
      <c r="AF353" s="267"/>
      <c r="AG353" s="265"/>
      <c r="AH353" s="265"/>
      <c r="AI353" s="265"/>
      <c r="AJ353" s="303"/>
    </row>
    <row r="354" spans="1:36">
      <c r="A354" s="263"/>
      <c r="B354" s="263"/>
      <c r="C354" s="263"/>
      <c r="D354" s="302"/>
      <c r="E354" s="302"/>
      <c r="F354" s="263"/>
      <c r="G354" s="263"/>
      <c r="H354" s="263"/>
      <c r="I354" s="249"/>
      <c r="J354" s="263"/>
      <c r="K354" s="289"/>
      <c r="L354" s="316"/>
      <c r="M354" s="190"/>
      <c r="N354" s="190"/>
      <c r="O354" s="263"/>
      <c r="P354" s="263"/>
      <c r="Q354" s="263"/>
      <c r="R354" s="263"/>
      <c r="S354" s="263"/>
      <c r="T354" s="190"/>
      <c r="U354" s="267"/>
      <c r="V354" s="265"/>
      <c r="W354" s="265"/>
      <c r="X354" s="263"/>
      <c r="Y354" s="267"/>
      <c r="Z354" s="265"/>
      <c r="AA354" s="265"/>
      <c r="AB354" s="266"/>
      <c r="AC354" s="265"/>
      <c r="AD354" s="267"/>
      <c r="AE354" s="265"/>
      <c r="AF354" s="267"/>
      <c r="AG354" s="265"/>
      <c r="AH354" s="265"/>
      <c r="AI354" s="265"/>
      <c r="AJ354" s="303"/>
    </row>
    <row r="355" spans="1:36">
      <c r="A355" s="263"/>
      <c r="B355" s="263"/>
      <c r="C355" s="263"/>
      <c r="D355" s="302"/>
      <c r="E355" s="302"/>
      <c r="F355" s="263"/>
      <c r="G355" s="263"/>
      <c r="H355" s="263"/>
      <c r="I355" s="249"/>
      <c r="J355" s="263"/>
      <c r="K355" s="289"/>
      <c r="L355" s="316"/>
      <c r="M355" s="190"/>
      <c r="N355" s="190"/>
      <c r="O355" s="263"/>
      <c r="P355" s="263"/>
      <c r="Q355" s="263"/>
      <c r="R355" s="263"/>
      <c r="S355" s="263"/>
      <c r="T355" s="190"/>
      <c r="U355" s="267"/>
      <c r="V355" s="265"/>
      <c r="W355" s="265"/>
      <c r="X355" s="263"/>
      <c r="Y355" s="267"/>
      <c r="Z355" s="265"/>
      <c r="AA355" s="265"/>
      <c r="AB355" s="266"/>
      <c r="AC355" s="265"/>
      <c r="AD355" s="267"/>
      <c r="AE355" s="265"/>
      <c r="AF355" s="267"/>
      <c r="AG355" s="265"/>
      <c r="AH355" s="265"/>
      <c r="AI355" s="265"/>
      <c r="AJ355" s="303"/>
    </row>
    <row r="356" spans="1:36">
      <c r="A356" s="263"/>
      <c r="B356" s="263"/>
      <c r="C356" s="263"/>
      <c r="D356" s="302"/>
      <c r="E356" s="302"/>
      <c r="F356" s="263"/>
      <c r="G356" s="263"/>
      <c r="H356" s="263"/>
      <c r="I356" s="249"/>
      <c r="J356" s="263"/>
      <c r="K356" s="289"/>
      <c r="L356" s="316"/>
      <c r="M356" s="190"/>
      <c r="N356" s="190"/>
      <c r="O356" s="263"/>
      <c r="P356" s="263"/>
      <c r="Q356" s="263"/>
      <c r="R356" s="263"/>
      <c r="S356" s="263"/>
      <c r="T356" s="190"/>
      <c r="U356" s="267"/>
      <c r="V356" s="265"/>
      <c r="W356" s="265"/>
      <c r="X356" s="263"/>
      <c r="Y356" s="267"/>
      <c r="Z356" s="265"/>
      <c r="AA356" s="265"/>
      <c r="AB356" s="266"/>
      <c r="AC356" s="265"/>
      <c r="AD356" s="267"/>
      <c r="AE356" s="265"/>
      <c r="AF356" s="267"/>
      <c r="AG356" s="265"/>
      <c r="AH356" s="265"/>
      <c r="AI356" s="265"/>
      <c r="AJ356" s="303"/>
    </row>
    <row r="357" spans="1:36">
      <c r="A357" s="263"/>
      <c r="B357" s="263"/>
      <c r="C357" s="263"/>
      <c r="D357" s="302"/>
      <c r="E357" s="302"/>
      <c r="F357" s="263"/>
      <c r="G357" s="263"/>
      <c r="H357" s="263"/>
      <c r="I357" s="249"/>
      <c r="J357" s="263"/>
      <c r="K357" s="289"/>
      <c r="L357" s="316"/>
      <c r="M357" s="190"/>
      <c r="N357" s="190"/>
      <c r="O357" s="263"/>
      <c r="P357" s="263"/>
      <c r="Q357" s="263"/>
      <c r="R357" s="263"/>
      <c r="S357" s="263"/>
      <c r="T357" s="190"/>
      <c r="U357" s="267"/>
      <c r="V357" s="265"/>
      <c r="W357" s="265"/>
      <c r="X357" s="263"/>
      <c r="Y357" s="267"/>
      <c r="Z357" s="265"/>
      <c r="AA357" s="265"/>
      <c r="AB357" s="266"/>
      <c r="AC357" s="265"/>
      <c r="AD357" s="267"/>
      <c r="AE357" s="265"/>
      <c r="AF357" s="267"/>
      <c r="AG357" s="265"/>
      <c r="AH357" s="265"/>
      <c r="AI357" s="265"/>
      <c r="AJ357" s="303"/>
    </row>
    <row r="358" spans="1:36">
      <c r="A358" s="263"/>
      <c r="B358" s="263"/>
      <c r="C358" s="263"/>
      <c r="D358" s="302"/>
      <c r="E358" s="302"/>
      <c r="F358" s="263"/>
      <c r="G358" s="263"/>
      <c r="H358" s="263"/>
      <c r="I358" s="249"/>
      <c r="J358" s="263"/>
      <c r="K358" s="289"/>
      <c r="L358" s="316"/>
      <c r="M358" s="190"/>
      <c r="N358" s="190"/>
      <c r="O358" s="263"/>
      <c r="P358" s="263"/>
      <c r="Q358" s="263"/>
      <c r="R358" s="263"/>
      <c r="S358" s="263"/>
      <c r="T358" s="190"/>
      <c r="U358" s="267"/>
      <c r="V358" s="265"/>
      <c r="W358" s="265"/>
      <c r="X358" s="263"/>
      <c r="Y358" s="267"/>
      <c r="Z358" s="265"/>
      <c r="AA358" s="265"/>
      <c r="AB358" s="266"/>
      <c r="AC358" s="265"/>
      <c r="AD358" s="267"/>
      <c r="AE358" s="265"/>
      <c r="AF358" s="267"/>
      <c r="AG358" s="265"/>
      <c r="AH358" s="265"/>
      <c r="AI358" s="265"/>
      <c r="AJ358" s="303"/>
    </row>
    <row r="359" spans="1:36">
      <c r="A359" s="263"/>
      <c r="B359" s="263"/>
      <c r="C359" s="263"/>
      <c r="D359" s="302"/>
      <c r="E359" s="302"/>
      <c r="F359" s="263"/>
      <c r="G359" s="263"/>
      <c r="H359" s="263"/>
      <c r="I359" s="249"/>
      <c r="J359" s="263"/>
      <c r="K359" s="289"/>
      <c r="L359" s="316"/>
      <c r="M359" s="190"/>
      <c r="N359" s="190"/>
      <c r="O359" s="263"/>
      <c r="P359" s="263"/>
      <c r="Q359" s="263"/>
      <c r="R359" s="263"/>
      <c r="S359" s="263"/>
      <c r="T359" s="190"/>
      <c r="U359" s="267"/>
      <c r="V359" s="265"/>
      <c r="W359" s="265"/>
      <c r="X359" s="263"/>
      <c r="Y359" s="267"/>
      <c r="Z359" s="265"/>
      <c r="AA359" s="265"/>
      <c r="AB359" s="266"/>
      <c r="AC359" s="265"/>
      <c r="AD359" s="267"/>
      <c r="AE359" s="265"/>
      <c r="AF359" s="267"/>
      <c r="AG359" s="265"/>
      <c r="AH359" s="265"/>
      <c r="AI359" s="265"/>
      <c r="AJ359" s="303"/>
    </row>
    <row r="360" spans="1:36">
      <c r="A360" s="263"/>
      <c r="B360" s="263"/>
      <c r="C360" s="263"/>
      <c r="D360" s="302"/>
      <c r="E360" s="302"/>
      <c r="F360" s="263"/>
      <c r="G360" s="263"/>
      <c r="H360" s="263"/>
      <c r="I360" s="249"/>
      <c r="J360" s="263"/>
      <c r="K360" s="289"/>
      <c r="L360" s="316"/>
      <c r="M360" s="190"/>
      <c r="N360" s="190"/>
      <c r="O360" s="263"/>
      <c r="P360" s="263"/>
      <c r="Q360" s="263"/>
      <c r="R360" s="263"/>
      <c r="S360" s="263"/>
      <c r="T360" s="190"/>
      <c r="U360" s="267"/>
      <c r="V360" s="265"/>
      <c r="W360" s="265"/>
      <c r="X360" s="263"/>
      <c r="Y360" s="267"/>
      <c r="Z360" s="265"/>
      <c r="AA360" s="265"/>
      <c r="AB360" s="266"/>
      <c r="AC360" s="265"/>
      <c r="AD360" s="267"/>
      <c r="AE360" s="265"/>
      <c r="AF360" s="267"/>
      <c r="AG360" s="265"/>
      <c r="AH360" s="265"/>
      <c r="AI360" s="265"/>
      <c r="AJ360" s="303"/>
    </row>
    <row r="361" spans="1:36">
      <c r="A361" s="263"/>
      <c r="B361" s="263"/>
      <c r="C361" s="263"/>
      <c r="D361" s="302"/>
      <c r="E361" s="302"/>
      <c r="F361" s="263"/>
      <c r="G361" s="263"/>
      <c r="H361" s="263"/>
      <c r="I361" s="249"/>
      <c r="J361" s="263"/>
      <c r="K361" s="289"/>
      <c r="L361" s="316"/>
      <c r="M361" s="190"/>
      <c r="N361" s="190"/>
      <c r="O361" s="263"/>
      <c r="P361" s="263"/>
      <c r="Q361" s="263"/>
      <c r="R361" s="263"/>
      <c r="S361" s="263"/>
      <c r="T361" s="190"/>
      <c r="U361" s="267"/>
      <c r="V361" s="265"/>
      <c r="W361" s="265"/>
      <c r="X361" s="263"/>
      <c r="Y361" s="267"/>
      <c r="Z361" s="265"/>
      <c r="AA361" s="265"/>
      <c r="AB361" s="266"/>
      <c r="AC361" s="265"/>
      <c r="AD361" s="267"/>
      <c r="AE361" s="265"/>
      <c r="AF361" s="267"/>
      <c r="AG361" s="265"/>
      <c r="AH361" s="265"/>
      <c r="AI361" s="265"/>
      <c r="AJ361" s="303"/>
    </row>
    <row r="362" spans="1:36">
      <c r="A362" s="263"/>
      <c r="B362" s="263"/>
      <c r="C362" s="263"/>
      <c r="D362" s="302"/>
      <c r="E362" s="302"/>
      <c r="F362" s="263"/>
      <c r="G362" s="263"/>
      <c r="H362" s="263"/>
      <c r="I362" s="249"/>
      <c r="J362" s="263"/>
      <c r="K362" s="289"/>
      <c r="L362" s="316"/>
      <c r="M362" s="190"/>
      <c r="N362" s="190"/>
      <c r="O362" s="263"/>
      <c r="P362" s="263"/>
      <c r="Q362" s="263"/>
      <c r="R362" s="263"/>
      <c r="S362" s="263"/>
      <c r="T362" s="190"/>
      <c r="U362" s="267"/>
      <c r="V362" s="265"/>
      <c r="W362" s="265"/>
      <c r="X362" s="263"/>
      <c r="Y362" s="267"/>
      <c r="Z362" s="265"/>
      <c r="AA362" s="265"/>
      <c r="AB362" s="266"/>
      <c r="AC362" s="265"/>
      <c r="AD362" s="267"/>
      <c r="AE362" s="265"/>
      <c r="AF362" s="267"/>
      <c r="AG362" s="265"/>
      <c r="AH362" s="265"/>
      <c r="AI362" s="265"/>
      <c r="AJ362" s="303"/>
    </row>
    <row r="363" spans="1:36">
      <c r="A363" s="263"/>
      <c r="B363" s="263"/>
      <c r="C363" s="263"/>
      <c r="D363" s="302"/>
      <c r="E363" s="302"/>
      <c r="F363" s="263"/>
      <c r="G363" s="263"/>
      <c r="H363" s="263"/>
      <c r="I363" s="249"/>
      <c r="J363" s="263"/>
      <c r="K363" s="289"/>
      <c r="L363" s="316"/>
      <c r="M363" s="190"/>
      <c r="N363" s="190"/>
      <c r="O363" s="263"/>
      <c r="P363" s="263"/>
      <c r="Q363" s="263"/>
      <c r="R363" s="263"/>
      <c r="S363" s="263"/>
      <c r="T363" s="190"/>
      <c r="U363" s="267"/>
      <c r="V363" s="265"/>
      <c r="W363" s="265"/>
      <c r="X363" s="263"/>
      <c r="Y363" s="267"/>
      <c r="Z363" s="265"/>
      <c r="AA363" s="265"/>
      <c r="AB363" s="266"/>
      <c r="AC363" s="265"/>
      <c r="AD363" s="267"/>
      <c r="AE363" s="265"/>
      <c r="AF363" s="267"/>
      <c r="AG363" s="265"/>
      <c r="AH363" s="265"/>
      <c r="AI363" s="265"/>
      <c r="AJ363" s="303"/>
    </row>
    <row r="364" spans="1:36">
      <c r="A364" s="263"/>
      <c r="B364" s="263"/>
      <c r="C364" s="263"/>
      <c r="D364" s="302"/>
      <c r="E364" s="302"/>
      <c r="F364" s="263"/>
      <c r="G364" s="263"/>
      <c r="H364" s="263"/>
      <c r="I364" s="249"/>
      <c r="J364" s="263"/>
      <c r="K364" s="289"/>
      <c r="L364" s="316"/>
      <c r="M364" s="190"/>
      <c r="N364" s="190"/>
      <c r="O364" s="263"/>
      <c r="P364" s="263"/>
      <c r="Q364" s="263"/>
      <c r="R364" s="263"/>
      <c r="S364" s="263"/>
      <c r="T364" s="190"/>
      <c r="U364" s="267"/>
      <c r="V364" s="265"/>
      <c r="W364" s="265"/>
      <c r="X364" s="263"/>
      <c r="Y364" s="267"/>
      <c r="Z364" s="265"/>
      <c r="AA364" s="265"/>
      <c r="AB364" s="266"/>
      <c r="AC364" s="265"/>
      <c r="AD364" s="267"/>
      <c r="AE364" s="265"/>
      <c r="AF364" s="267"/>
      <c r="AG364" s="265"/>
      <c r="AH364" s="265"/>
      <c r="AI364" s="265"/>
      <c r="AJ364" s="303"/>
    </row>
    <row r="365" spans="1:36">
      <c r="A365" s="263"/>
      <c r="B365" s="263"/>
      <c r="C365" s="263"/>
      <c r="D365" s="302"/>
      <c r="E365" s="302"/>
      <c r="F365" s="263"/>
      <c r="G365" s="263"/>
      <c r="H365" s="263"/>
      <c r="I365" s="249"/>
      <c r="J365" s="263"/>
      <c r="K365" s="289"/>
      <c r="L365" s="316"/>
      <c r="M365" s="190"/>
      <c r="N365" s="190"/>
      <c r="O365" s="263"/>
      <c r="P365" s="263"/>
      <c r="Q365" s="263"/>
      <c r="R365" s="263"/>
      <c r="S365" s="263"/>
      <c r="T365" s="190"/>
      <c r="U365" s="267"/>
      <c r="V365" s="265"/>
      <c r="W365" s="265"/>
      <c r="X365" s="263"/>
      <c r="Y365" s="267"/>
      <c r="Z365" s="265"/>
      <c r="AA365" s="265"/>
      <c r="AB365" s="266"/>
      <c r="AC365" s="265"/>
      <c r="AD365" s="267"/>
      <c r="AE365" s="265"/>
      <c r="AF365" s="267"/>
      <c r="AG365" s="265"/>
      <c r="AH365" s="265"/>
      <c r="AI365" s="265"/>
      <c r="AJ365" s="303"/>
    </row>
    <row r="366" spans="1:36">
      <c r="A366" s="263"/>
      <c r="B366" s="263"/>
      <c r="C366" s="263"/>
      <c r="D366" s="302"/>
      <c r="E366" s="302"/>
      <c r="F366" s="263"/>
      <c r="G366" s="263"/>
      <c r="H366" s="263"/>
      <c r="I366" s="249"/>
      <c r="J366" s="263"/>
      <c r="K366" s="289"/>
      <c r="L366" s="316"/>
      <c r="M366" s="190"/>
      <c r="N366" s="190"/>
      <c r="O366" s="263"/>
      <c r="P366" s="263"/>
      <c r="Q366" s="263"/>
      <c r="R366" s="263"/>
      <c r="S366" s="263"/>
      <c r="T366" s="190"/>
      <c r="U366" s="267"/>
      <c r="V366" s="265"/>
      <c r="W366" s="265"/>
      <c r="X366" s="263"/>
      <c r="Y366" s="267"/>
      <c r="Z366" s="265"/>
      <c r="AA366" s="265"/>
      <c r="AB366" s="266"/>
      <c r="AC366" s="265"/>
      <c r="AD366" s="267"/>
      <c r="AE366" s="265"/>
      <c r="AF366" s="267"/>
      <c r="AG366" s="265"/>
      <c r="AH366" s="265"/>
      <c r="AI366" s="265"/>
      <c r="AJ366" s="303"/>
    </row>
    <row r="367" spans="1:36">
      <c r="A367" s="263"/>
      <c r="B367" s="263"/>
      <c r="C367" s="263"/>
      <c r="D367" s="302"/>
      <c r="E367" s="302"/>
      <c r="F367" s="263"/>
      <c r="G367" s="263"/>
      <c r="H367" s="263"/>
      <c r="I367" s="249"/>
      <c r="J367" s="263"/>
      <c r="K367" s="289"/>
      <c r="L367" s="316"/>
      <c r="M367" s="190"/>
      <c r="N367" s="190"/>
      <c r="O367" s="263"/>
      <c r="P367" s="263"/>
      <c r="Q367" s="263"/>
      <c r="R367" s="263"/>
      <c r="S367" s="263"/>
      <c r="T367" s="190"/>
      <c r="U367" s="267"/>
      <c r="V367" s="265"/>
      <c r="W367" s="265"/>
      <c r="X367" s="263"/>
      <c r="Y367" s="267"/>
      <c r="Z367" s="265"/>
      <c r="AA367" s="265"/>
      <c r="AB367" s="266"/>
      <c r="AC367" s="265"/>
      <c r="AD367" s="267"/>
      <c r="AE367" s="265"/>
      <c r="AF367" s="267"/>
      <c r="AG367" s="265"/>
      <c r="AH367" s="265"/>
      <c r="AI367" s="265"/>
      <c r="AJ367" s="303"/>
    </row>
    <row r="368" spans="1:36">
      <c r="A368" s="263"/>
      <c r="B368" s="263"/>
      <c r="C368" s="263"/>
      <c r="D368" s="302"/>
      <c r="E368" s="302"/>
      <c r="F368" s="263"/>
      <c r="G368" s="263"/>
      <c r="H368" s="263"/>
      <c r="I368" s="249"/>
      <c r="J368" s="263"/>
      <c r="K368" s="289"/>
      <c r="L368" s="316"/>
      <c r="M368" s="190"/>
      <c r="N368" s="190"/>
      <c r="O368" s="263"/>
      <c r="P368" s="263"/>
      <c r="Q368" s="263"/>
      <c r="R368" s="263"/>
      <c r="S368" s="263"/>
      <c r="T368" s="190"/>
      <c r="U368" s="267"/>
      <c r="V368" s="265"/>
      <c r="W368" s="265"/>
      <c r="X368" s="263"/>
      <c r="Y368" s="267"/>
      <c r="Z368" s="265"/>
      <c r="AA368" s="265"/>
      <c r="AB368" s="266"/>
      <c r="AC368" s="265"/>
      <c r="AD368" s="267"/>
      <c r="AE368" s="265"/>
      <c r="AF368" s="267"/>
      <c r="AG368" s="265"/>
      <c r="AH368" s="265"/>
      <c r="AI368" s="265"/>
      <c r="AJ368" s="303"/>
    </row>
    <row r="369" spans="1:36">
      <c r="A369" s="263"/>
      <c r="B369" s="263"/>
      <c r="C369" s="263"/>
      <c r="D369" s="302"/>
      <c r="E369" s="302"/>
      <c r="F369" s="263"/>
      <c r="G369" s="263"/>
      <c r="H369" s="263"/>
      <c r="I369" s="249"/>
      <c r="J369" s="263"/>
      <c r="K369" s="289"/>
      <c r="L369" s="316"/>
      <c r="M369" s="190"/>
      <c r="N369" s="190"/>
      <c r="O369" s="263"/>
      <c r="P369" s="263"/>
      <c r="Q369" s="263"/>
      <c r="R369" s="263"/>
      <c r="S369" s="263"/>
      <c r="T369" s="190"/>
      <c r="U369" s="267"/>
      <c r="V369" s="265"/>
      <c r="W369" s="265"/>
      <c r="X369" s="263"/>
      <c r="Y369" s="267"/>
      <c r="Z369" s="265"/>
      <c r="AA369" s="265"/>
      <c r="AB369" s="266"/>
      <c r="AC369" s="265"/>
      <c r="AD369" s="267"/>
      <c r="AE369" s="265"/>
      <c r="AF369" s="267"/>
      <c r="AG369" s="265"/>
      <c r="AH369" s="265"/>
      <c r="AI369" s="265"/>
      <c r="AJ369" s="303"/>
    </row>
    <row r="370" spans="1:36">
      <c r="A370" s="263"/>
      <c r="B370" s="263"/>
      <c r="C370" s="263"/>
      <c r="D370" s="302"/>
      <c r="E370" s="302"/>
      <c r="F370" s="263"/>
      <c r="G370" s="263"/>
      <c r="H370" s="263"/>
      <c r="I370" s="249"/>
      <c r="J370" s="263"/>
      <c r="K370" s="289"/>
      <c r="L370" s="316"/>
      <c r="M370" s="190"/>
      <c r="N370" s="190"/>
      <c r="O370" s="263"/>
      <c r="P370" s="263"/>
      <c r="Q370" s="263"/>
      <c r="R370" s="263"/>
      <c r="S370" s="263"/>
      <c r="T370" s="190"/>
      <c r="U370" s="267"/>
      <c r="V370" s="265"/>
      <c r="W370" s="265"/>
      <c r="X370" s="263"/>
      <c r="Y370" s="267"/>
      <c r="Z370" s="265"/>
      <c r="AA370" s="265"/>
      <c r="AB370" s="266"/>
      <c r="AC370" s="265"/>
      <c r="AD370" s="267"/>
      <c r="AE370" s="265"/>
      <c r="AF370" s="267"/>
      <c r="AG370" s="265"/>
      <c r="AH370" s="265"/>
      <c r="AI370" s="265"/>
      <c r="AJ370" s="303"/>
    </row>
    <row r="371" spans="1:36">
      <c r="A371" s="263"/>
      <c r="B371" s="263"/>
      <c r="C371" s="263"/>
      <c r="D371" s="302"/>
      <c r="E371" s="302"/>
      <c r="F371" s="263"/>
      <c r="G371" s="263"/>
      <c r="H371" s="263"/>
      <c r="I371" s="249"/>
      <c r="J371" s="263"/>
      <c r="K371" s="289"/>
      <c r="L371" s="316"/>
      <c r="M371" s="190"/>
      <c r="N371" s="190"/>
      <c r="O371" s="263"/>
      <c r="P371" s="263"/>
      <c r="Q371" s="263"/>
      <c r="R371" s="263"/>
      <c r="S371" s="263"/>
      <c r="T371" s="190"/>
      <c r="U371" s="267"/>
      <c r="V371" s="265"/>
      <c r="W371" s="265"/>
      <c r="X371" s="263"/>
      <c r="Y371" s="267"/>
      <c r="Z371" s="265"/>
      <c r="AA371" s="265"/>
      <c r="AB371" s="266"/>
      <c r="AC371" s="265"/>
      <c r="AD371" s="267"/>
      <c r="AE371" s="265"/>
      <c r="AF371" s="267"/>
      <c r="AG371" s="265"/>
      <c r="AH371" s="265"/>
      <c r="AI371" s="265"/>
      <c r="AJ371" s="303"/>
    </row>
    <row r="372" spans="1:36">
      <c r="A372" s="263"/>
      <c r="B372" s="263"/>
      <c r="C372" s="263"/>
      <c r="D372" s="302"/>
      <c r="E372" s="302"/>
      <c r="F372" s="263"/>
      <c r="G372" s="263"/>
      <c r="H372" s="263"/>
      <c r="I372" s="249"/>
      <c r="J372" s="263"/>
      <c r="K372" s="289"/>
      <c r="L372" s="316"/>
      <c r="M372" s="190"/>
      <c r="N372" s="190"/>
      <c r="O372" s="263"/>
      <c r="P372" s="263"/>
      <c r="Q372" s="263"/>
      <c r="R372" s="263"/>
      <c r="S372" s="263"/>
      <c r="T372" s="190"/>
      <c r="U372" s="267"/>
      <c r="V372" s="265"/>
      <c r="W372" s="265"/>
      <c r="X372" s="263"/>
      <c r="Y372" s="267"/>
      <c r="Z372" s="265"/>
      <c r="AA372" s="265"/>
      <c r="AB372" s="266"/>
      <c r="AC372" s="265"/>
      <c r="AD372" s="267"/>
      <c r="AE372" s="265"/>
      <c r="AF372" s="267"/>
      <c r="AG372" s="265"/>
      <c r="AH372" s="265"/>
      <c r="AI372" s="265"/>
      <c r="AJ372" s="303"/>
    </row>
    <row r="373" spans="1:36">
      <c r="A373" s="263"/>
      <c r="B373" s="263"/>
      <c r="C373" s="263"/>
      <c r="D373" s="302"/>
      <c r="E373" s="302"/>
      <c r="F373" s="263"/>
      <c r="G373" s="263"/>
      <c r="H373" s="263"/>
      <c r="I373" s="249"/>
      <c r="J373" s="263"/>
      <c r="K373" s="289"/>
      <c r="L373" s="316"/>
      <c r="M373" s="190"/>
      <c r="N373" s="190"/>
      <c r="O373" s="263"/>
      <c r="P373" s="263"/>
      <c r="Q373" s="263"/>
      <c r="R373" s="263"/>
      <c r="S373" s="263"/>
      <c r="T373" s="190"/>
      <c r="U373" s="267"/>
      <c r="V373" s="265"/>
      <c r="W373" s="265"/>
      <c r="X373" s="263"/>
      <c r="Y373" s="267"/>
      <c r="Z373" s="265"/>
      <c r="AA373" s="265"/>
      <c r="AB373" s="266"/>
      <c r="AC373" s="265"/>
      <c r="AD373" s="267"/>
      <c r="AE373" s="265"/>
      <c r="AF373" s="267"/>
      <c r="AG373" s="265"/>
      <c r="AH373" s="265"/>
      <c r="AI373" s="265"/>
      <c r="AJ373" s="303"/>
    </row>
    <row r="374" spans="1:36">
      <c r="A374" s="263"/>
      <c r="B374" s="263"/>
      <c r="C374" s="263"/>
      <c r="D374" s="302"/>
      <c r="E374" s="302"/>
      <c r="F374" s="263"/>
      <c r="G374" s="263"/>
      <c r="H374" s="263"/>
      <c r="I374" s="249"/>
      <c r="J374" s="263"/>
      <c r="K374" s="289"/>
      <c r="L374" s="316"/>
      <c r="M374" s="190"/>
      <c r="N374" s="190"/>
      <c r="O374" s="263"/>
      <c r="P374" s="263"/>
      <c r="Q374" s="263"/>
      <c r="R374" s="263"/>
      <c r="S374" s="263"/>
      <c r="T374" s="190"/>
      <c r="U374" s="267"/>
      <c r="V374" s="265"/>
      <c r="W374" s="265"/>
      <c r="X374" s="263"/>
      <c r="Y374" s="267"/>
      <c r="Z374" s="265"/>
      <c r="AA374" s="265"/>
      <c r="AB374" s="266"/>
      <c r="AC374" s="265"/>
      <c r="AD374" s="267"/>
      <c r="AE374" s="265"/>
      <c r="AF374" s="267"/>
      <c r="AG374" s="265"/>
      <c r="AH374" s="265"/>
      <c r="AI374" s="265"/>
      <c r="AJ374" s="303"/>
    </row>
    <row r="375" spans="1:36">
      <c r="A375" s="263"/>
      <c r="B375" s="263"/>
      <c r="C375" s="263"/>
      <c r="D375" s="302"/>
      <c r="E375" s="302"/>
      <c r="F375" s="263"/>
      <c r="G375" s="263"/>
      <c r="H375" s="263"/>
      <c r="I375" s="249"/>
      <c r="J375" s="263"/>
      <c r="K375" s="289"/>
      <c r="L375" s="316"/>
      <c r="M375" s="190"/>
      <c r="N375" s="190"/>
      <c r="O375" s="263"/>
      <c r="P375" s="263"/>
      <c r="Q375" s="263"/>
      <c r="R375" s="263"/>
      <c r="S375" s="263"/>
      <c r="T375" s="190"/>
      <c r="U375" s="267"/>
      <c r="V375" s="265"/>
      <c r="W375" s="265"/>
      <c r="X375" s="263"/>
      <c r="Y375" s="267"/>
      <c r="Z375" s="265"/>
      <c r="AA375" s="265"/>
      <c r="AB375" s="266"/>
      <c r="AC375" s="265"/>
      <c r="AD375" s="267"/>
      <c r="AE375" s="265"/>
      <c r="AF375" s="267"/>
      <c r="AG375" s="265"/>
      <c r="AH375" s="265"/>
      <c r="AI375" s="265"/>
      <c r="AJ375" s="303"/>
    </row>
    <row r="376" spans="1:36">
      <c r="A376" s="263"/>
      <c r="B376" s="263"/>
      <c r="C376" s="263"/>
      <c r="D376" s="302"/>
      <c r="E376" s="302"/>
      <c r="F376" s="263"/>
      <c r="G376" s="263"/>
      <c r="H376" s="263"/>
      <c r="I376" s="249"/>
      <c r="J376" s="263"/>
      <c r="K376" s="289"/>
      <c r="L376" s="316"/>
      <c r="M376" s="190"/>
      <c r="N376" s="190"/>
      <c r="O376" s="263"/>
      <c r="P376" s="263"/>
      <c r="Q376" s="263"/>
      <c r="R376" s="263"/>
      <c r="S376" s="263"/>
      <c r="T376" s="190"/>
      <c r="U376" s="267"/>
      <c r="V376" s="265"/>
      <c r="W376" s="265"/>
      <c r="X376" s="263"/>
      <c r="Y376" s="267"/>
      <c r="Z376" s="265"/>
      <c r="AA376" s="265"/>
      <c r="AB376" s="266"/>
      <c r="AC376" s="265"/>
      <c r="AD376" s="267"/>
      <c r="AE376" s="265"/>
      <c r="AF376" s="267"/>
      <c r="AG376" s="265"/>
      <c r="AH376" s="265"/>
      <c r="AI376" s="265"/>
      <c r="AJ376" s="303"/>
    </row>
    <row r="377" spans="1:36">
      <c r="A377" s="263"/>
      <c r="B377" s="263"/>
      <c r="C377" s="263"/>
      <c r="D377" s="302"/>
      <c r="E377" s="302"/>
      <c r="F377" s="263"/>
      <c r="G377" s="263"/>
      <c r="H377" s="263"/>
      <c r="I377" s="249"/>
      <c r="J377" s="263"/>
      <c r="K377" s="289"/>
      <c r="L377" s="316"/>
      <c r="M377" s="190"/>
      <c r="N377" s="190"/>
      <c r="O377" s="263"/>
      <c r="P377" s="263"/>
      <c r="Q377" s="263"/>
      <c r="R377" s="263"/>
      <c r="S377" s="263"/>
      <c r="T377" s="190"/>
      <c r="U377" s="267"/>
      <c r="V377" s="265"/>
      <c r="W377" s="265"/>
      <c r="X377" s="263"/>
      <c r="Y377" s="267"/>
      <c r="Z377" s="265"/>
      <c r="AA377" s="265"/>
      <c r="AB377" s="266"/>
      <c r="AC377" s="265"/>
      <c r="AD377" s="267"/>
      <c r="AE377" s="265"/>
      <c r="AF377" s="267"/>
      <c r="AG377" s="265"/>
      <c r="AH377" s="265"/>
      <c r="AI377" s="265"/>
      <c r="AJ377" s="303"/>
    </row>
    <row r="378" spans="1:36">
      <c r="A378" s="263"/>
      <c r="B378" s="263"/>
      <c r="C378" s="263"/>
      <c r="D378" s="302"/>
      <c r="E378" s="302"/>
      <c r="F378" s="263"/>
      <c r="G378" s="263"/>
      <c r="H378" s="263"/>
      <c r="I378" s="249"/>
      <c r="J378" s="263"/>
      <c r="K378" s="289"/>
      <c r="L378" s="316"/>
      <c r="M378" s="190"/>
      <c r="N378" s="190"/>
      <c r="O378" s="263"/>
      <c r="P378" s="263"/>
      <c r="Q378" s="263"/>
      <c r="R378" s="263"/>
      <c r="S378" s="263"/>
      <c r="T378" s="190"/>
      <c r="U378" s="267"/>
      <c r="V378" s="265"/>
      <c r="W378" s="265"/>
      <c r="X378" s="263"/>
      <c r="Y378" s="267"/>
      <c r="Z378" s="265"/>
      <c r="AA378" s="265"/>
      <c r="AB378" s="266"/>
      <c r="AC378" s="265"/>
      <c r="AD378" s="267"/>
      <c r="AE378" s="265"/>
      <c r="AF378" s="267"/>
      <c r="AG378" s="265"/>
      <c r="AH378" s="265"/>
      <c r="AI378" s="265"/>
      <c r="AJ378" s="303"/>
    </row>
    <row r="379" spans="1:36">
      <c r="A379" s="263"/>
      <c r="B379" s="263"/>
      <c r="C379" s="263"/>
      <c r="D379" s="302"/>
      <c r="E379" s="302"/>
      <c r="F379" s="263"/>
      <c r="G379" s="263"/>
      <c r="H379" s="263"/>
      <c r="I379" s="249"/>
      <c r="J379" s="263"/>
      <c r="K379" s="289"/>
      <c r="L379" s="316"/>
      <c r="M379" s="190"/>
      <c r="N379" s="190"/>
      <c r="O379" s="263"/>
      <c r="P379" s="263"/>
      <c r="Q379" s="263"/>
      <c r="R379" s="263"/>
      <c r="S379" s="263"/>
      <c r="T379" s="190"/>
      <c r="U379" s="267"/>
      <c r="V379" s="265"/>
      <c r="W379" s="265"/>
      <c r="X379" s="263"/>
      <c r="Y379" s="267"/>
      <c r="Z379" s="265"/>
      <c r="AA379" s="265"/>
      <c r="AB379" s="266"/>
      <c r="AC379" s="265"/>
      <c r="AD379" s="267"/>
      <c r="AE379" s="265"/>
      <c r="AF379" s="267"/>
      <c r="AG379" s="265"/>
      <c r="AH379" s="265"/>
      <c r="AI379" s="265"/>
      <c r="AJ379" s="303"/>
    </row>
    <row r="380" spans="1:36">
      <c r="A380" s="263"/>
      <c r="B380" s="263"/>
      <c r="C380" s="263"/>
      <c r="D380" s="302"/>
      <c r="E380" s="302"/>
      <c r="F380" s="263"/>
      <c r="G380" s="263"/>
      <c r="H380" s="263"/>
      <c r="I380" s="249"/>
      <c r="J380" s="263"/>
      <c r="K380" s="289"/>
      <c r="L380" s="316"/>
      <c r="M380" s="190"/>
      <c r="N380" s="190"/>
      <c r="O380" s="263"/>
      <c r="P380" s="263"/>
      <c r="Q380" s="263"/>
      <c r="R380" s="263"/>
      <c r="S380" s="263"/>
      <c r="T380" s="190"/>
      <c r="U380" s="267"/>
      <c r="V380" s="265"/>
      <c r="W380" s="265"/>
      <c r="X380" s="263"/>
      <c r="Y380" s="267"/>
      <c r="Z380" s="265"/>
      <c r="AA380" s="265"/>
      <c r="AB380" s="266"/>
      <c r="AC380" s="265"/>
      <c r="AD380" s="267"/>
      <c r="AE380" s="265"/>
      <c r="AF380" s="267"/>
      <c r="AG380" s="265"/>
      <c r="AH380" s="265"/>
      <c r="AI380" s="265"/>
      <c r="AJ380" s="303"/>
    </row>
    <row r="381" spans="1:36">
      <c r="A381" s="263"/>
      <c r="B381" s="263"/>
      <c r="C381" s="263"/>
      <c r="D381" s="302"/>
      <c r="E381" s="302"/>
      <c r="F381" s="263"/>
      <c r="G381" s="263"/>
      <c r="H381" s="263"/>
      <c r="I381" s="249"/>
      <c r="J381" s="263"/>
      <c r="K381" s="289"/>
      <c r="L381" s="316"/>
      <c r="M381" s="190"/>
      <c r="N381" s="190"/>
      <c r="O381" s="263"/>
      <c r="P381" s="263"/>
      <c r="Q381" s="263"/>
      <c r="R381" s="263"/>
      <c r="S381" s="263"/>
      <c r="T381" s="190"/>
      <c r="U381" s="267"/>
      <c r="V381" s="265"/>
      <c r="W381" s="265"/>
      <c r="X381" s="263"/>
      <c r="Y381" s="267"/>
      <c r="Z381" s="265"/>
      <c r="AA381" s="265"/>
      <c r="AB381" s="266"/>
      <c r="AC381" s="265"/>
      <c r="AD381" s="267"/>
      <c r="AE381" s="265"/>
      <c r="AF381" s="267"/>
      <c r="AG381" s="265"/>
      <c r="AH381" s="265"/>
      <c r="AI381" s="265"/>
      <c r="AJ381" s="303"/>
    </row>
    <row r="382" spans="1:36">
      <c r="A382" s="263"/>
      <c r="B382" s="263"/>
      <c r="C382" s="263"/>
      <c r="D382" s="302"/>
      <c r="E382" s="302"/>
      <c r="F382" s="263"/>
      <c r="G382" s="263"/>
      <c r="H382" s="263"/>
      <c r="I382" s="249"/>
      <c r="J382" s="263"/>
      <c r="K382" s="289"/>
      <c r="L382" s="316"/>
      <c r="M382" s="190"/>
      <c r="N382" s="190"/>
      <c r="O382" s="263"/>
      <c r="P382" s="263"/>
      <c r="Q382" s="263"/>
      <c r="R382" s="263"/>
      <c r="S382" s="263"/>
      <c r="T382" s="190"/>
      <c r="U382" s="267"/>
      <c r="V382" s="265"/>
      <c r="W382" s="265"/>
      <c r="X382" s="263"/>
      <c r="Y382" s="267"/>
      <c r="Z382" s="265"/>
      <c r="AA382" s="265"/>
      <c r="AB382" s="266"/>
      <c r="AC382" s="265"/>
      <c r="AD382" s="267"/>
      <c r="AE382" s="265"/>
      <c r="AF382" s="267"/>
      <c r="AG382" s="265"/>
      <c r="AH382" s="265"/>
      <c r="AI382" s="265"/>
      <c r="AJ382" s="303"/>
    </row>
    <row r="383" spans="1:36">
      <c r="A383" s="263"/>
      <c r="B383" s="263"/>
      <c r="C383" s="263"/>
      <c r="D383" s="302"/>
      <c r="E383" s="302"/>
      <c r="F383" s="263"/>
      <c r="G383" s="263"/>
      <c r="H383" s="263"/>
      <c r="I383" s="249"/>
      <c r="J383" s="263"/>
      <c r="K383" s="289"/>
      <c r="L383" s="316"/>
      <c r="M383" s="190"/>
      <c r="N383" s="190"/>
      <c r="O383" s="263"/>
      <c r="P383" s="263"/>
      <c r="Q383" s="263"/>
      <c r="R383" s="263"/>
      <c r="S383" s="263"/>
      <c r="T383" s="190"/>
      <c r="U383" s="267"/>
      <c r="V383" s="265"/>
      <c r="W383" s="265"/>
      <c r="X383" s="263"/>
      <c r="Y383" s="267"/>
      <c r="Z383" s="265"/>
      <c r="AA383" s="265"/>
      <c r="AB383" s="266"/>
      <c r="AC383" s="265"/>
      <c r="AD383" s="267"/>
      <c r="AE383" s="265"/>
      <c r="AF383" s="267"/>
      <c r="AG383" s="265"/>
      <c r="AH383" s="265"/>
      <c r="AI383" s="265"/>
      <c r="AJ383" s="303"/>
    </row>
    <row r="384" spans="1:36">
      <c r="A384" s="263"/>
      <c r="B384" s="263"/>
      <c r="C384" s="263"/>
      <c r="D384" s="302"/>
      <c r="E384" s="302"/>
      <c r="F384" s="263"/>
      <c r="G384" s="263"/>
      <c r="H384" s="263"/>
      <c r="I384" s="249"/>
      <c r="J384" s="263"/>
      <c r="K384" s="289"/>
      <c r="L384" s="316"/>
      <c r="M384" s="190"/>
      <c r="N384" s="190"/>
      <c r="O384" s="263"/>
      <c r="P384" s="263"/>
      <c r="Q384" s="263"/>
      <c r="R384" s="263"/>
      <c r="S384" s="263"/>
      <c r="T384" s="190"/>
      <c r="U384" s="267"/>
      <c r="V384" s="265"/>
      <c r="W384" s="265"/>
      <c r="X384" s="263"/>
      <c r="Y384" s="267"/>
      <c r="Z384" s="265"/>
      <c r="AA384" s="265"/>
      <c r="AB384" s="266"/>
      <c r="AC384" s="265"/>
      <c r="AD384" s="267"/>
      <c r="AE384" s="265"/>
      <c r="AF384" s="267"/>
      <c r="AG384" s="265"/>
      <c r="AH384" s="265"/>
      <c r="AI384" s="265"/>
      <c r="AJ384" s="303"/>
    </row>
    <row r="385" spans="1:36">
      <c r="A385" s="263"/>
      <c r="B385" s="263"/>
      <c r="C385" s="263"/>
      <c r="D385" s="302"/>
      <c r="E385" s="302"/>
      <c r="F385" s="263"/>
      <c r="G385" s="263"/>
      <c r="H385" s="263"/>
      <c r="I385" s="249"/>
      <c r="J385" s="263"/>
      <c r="K385" s="289"/>
      <c r="L385" s="316"/>
      <c r="M385" s="190"/>
      <c r="N385" s="190"/>
      <c r="O385" s="263"/>
      <c r="P385" s="263"/>
      <c r="Q385" s="263"/>
      <c r="R385" s="263"/>
      <c r="S385" s="263"/>
      <c r="T385" s="190"/>
      <c r="U385" s="267"/>
      <c r="V385" s="265"/>
      <c r="W385" s="265"/>
      <c r="X385" s="263"/>
      <c r="Y385" s="267"/>
      <c r="Z385" s="265"/>
      <c r="AA385" s="265"/>
      <c r="AB385" s="266"/>
      <c r="AC385" s="265"/>
      <c r="AD385" s="267"/>
      <c r="AE385" s="265"/>
      <c r="AF385" s="267"/>
      <c r="AG385" s="265"/>
      <c r="AH385" s="265"/>
      <c r="AI385" s="265"/>
      <c r="AJ385" s="303"/>
    </row>
    <row r="386" spans="1:36">
      <c r="A386" s="263"/>
      <c r="B386" s="263"/>
      <c r="C386" s="263"/>
      <c r="D386" s="302"/>
      <c r="E386" s="302"/>
      <c r="F386" s="263"/>
      <c r="G386" s="263"/>
      <c r="H386" s="263"/>
      <c r="I386" s="249"/>
      <c r="J386" s="263"/>
      <c r="K386" s="289"/>
      <c r="L386" s="316"/>
      <c r="M386" s="190"/>
      <c r="N386" s="190"/>
      <c r="O386" s="263"/>
      <c r="P386" s="263"/>
      <c r="Q386" s="263"/>
      <c r="R386" s="263"/>
      <c r="S386" s="263"/>
      <c r="T386" s="190"/>
      <c r="U386" s="267"/>
      <c r="V386" s="265"/>
      <c r="W386" s="265"/>
      <c r="X386" s="263"/>
      <c r="Y386" s="267"/>
      <c r="Z386" s="265"/>
      <c r="AA386" s="265"/>
      <c r="AB386" s="266"/>
      <c r="AC386" s="265"/>
      <c r="AD386" s="267"/>
      <c r="AE386" s="265"/>
      <c r="AF386" s="267"/>
      <c r="AG386" s="265"/>
      <c r="AH386" s="265"/>
      <c r="AI386" s="265"/>
      <c r="AJ386" s="303"/>
    </row>
    <row r="387" spans="1:36">
      <c r="A387" s="263"/>
      <c r="B387" s="263"/>
      <c r="C387" s="263"/>
      <c r="D387" s="302"/>
      <c r="E387" s="302"/>
      <c r="F387" s="263"/>
      <c r="G387" s="263"/>
      <c r="H387" s="263"/>
      <c r="I387" s="249"/>
      <c r="J387" s="263"/>
      <c r="K387" s="289"/>
      <c r="L387" s="316"/>
      <c r="M387" s="190"/>
      <c r="N387" s="190"/>
      <c r="O387" s="263"/>
      <c r="P387" s="263"/>
      <c r="Q387" s="263"/>
      <c r="R387" s="263"/>
      <c r="S387" s="263"/>
      <c r="T387" s="190"/>
      <c r="U387" s="267"/>
      <c r="V387" s="265"/>
      <c r="W387" s="265"/>
      <c r="X387" s="263"/>
      <c r="Y387" s="267"/>
      <c r="Z387" s="265"/>
      <c r="AA387" s="265"/>
      <c r="AB387" s="266"/>
      <c r="AC387" s="265"/>
      <c r="AD387" s="267"/>
      <c r="AE387" s="265"/>
      <c r="AF387" s="267"/>
      <c r="AG387" s="265"/>
      <c r="AH387" s="265"/>
      <c r="AI387" s="265"/>
      <c r="AJ387" s="303"/>
    </row>
    <row r="388" spans="1:36">
      <c r="A388" s="263"/>
      <c r="B388" s="263"/>
      <c r="C388" s="263"/>
      <c r="D388" s="302"/>
      <c r="E388" s="302"/>
      <c r="F388" s="263"/>
      <c r="G388" s="263"/>
      <c r="H388" s="263"/>
      <c r="I388" s="249"/>
      <c r="J388" s="263"/>
      <c r="K388" s="289"/>
      <c r="L388" s="316"/>
      <c r="M388" s="190"/>
      <c r="N388" s="190"/>
      <c r="O388" s="263"/>
      <c r="P388" s="263"/>
      <c r="Q388" s="263"/>
      <c r="R388" s="263"/>
      <c r="S388" s="263"/>
      <c r="T388" s="190"/>
      <c r="U388" s="267"/>
      <c r="V388" s="265"/>
      <c r="W388" s="265"/>
      <c r="X388" s="263"/>
      <c r="Y388" s="267"/>
      <c r="Z388" s="265"/>
      <c r="AA388" s="265"/>
      <c r="AB388" s="266"/>
      <c r="AC388" s="265"/>
      <c r="AD388" s="267"/>
      <c r="AE388" s="265"/>
      <c r="AF388" s="267"/>
      <c r="AG388" s="265"/>
      <c r="AH388" s="265"/>
      <c r="AI388" s="265"/>
      <c r="AJ388" s="303"/>
    </row>
    <row r="389" spans="1:36">
      <c r="A389" s="263"/>
      <c r="B389" s="263"/>
      <c r="C389" s="263"/>
      <c r="D389" s="302"/>
      <c r="E389" s="302"/>
      <c r="F389" s="263"/>
      <c r="G389" s="263"/>
      <c r="H389" s="263"/>
      <c r="I389" s="249"/>
      <c r="J389" s="263"/>
      <c r="K389" s="289"/>
      <c r="L389" s="316"/>
      <c r="M389" s="190"/>
      <c r="N389" s="190"/>
      <c r="O389" s="263"/>
      <c r="P389" s="263"/>
      <c r="Q389" s="263"/>
      <c r="R389" s="263"/>
      <c r="S389" s="263"/>
      <c r="T389" s="190"/>
      <c r="U389" s="267"/>
      <c r="V389" s="265"/>
      <c r="W389" s="265"/>
      <c r="X389" s="263"/>
      <c r="Y389" s="267"/>
      <c r="Z389" s="265"/>
      <c r="AA389" s="265"/>
      <c r="AB389" s="266"/>
      <c r="AC389" s="265"/>
      <c r="AD389" s="267"/>
      <c r="AE389" s="265"/>
      <c r="AF389" s="267"/>
      <c r="AG389" s="265"/>
      <c r="AH389" s="265"/>
      <c r="AI389" s="265"/>
      <c r="AJ389" s="303"/>
    </row>
    <row r="390" spans="1:36">
      <c r="A390" s="263"/>
      <c r="B390" s="263"/>
      <c r="C390" s="263"/>
      <c r="D390" s="302"/>
      <c r="E390" s="302"/>
      <c r="F390" s="263"/>
      <c r="G390" s="263"/>
      <c r="H390" s="263"/>
      <c r="I390" s="249"/>
      <c r="J390" s="263"/>
      <c r="K390" s="289"/>
      <c r="L390" s="316"/>
      <c r="M390" s="190"/>
      <c r="N390" s="190"/>
      <c r="O390" s="263"/>
      <c r="P390" s="263"/>
      <c r="Q390" s="263"/>
      <c r="R390" s="263"/>
      <c r="S390" s="263"/>
      <c r="T390" s="190"/>
      <c r="U390" s="267"/>
      <c r="V390" s="265"/>
      <c r="W390" s="265"/>
      <c r="X390" s="263"/>
      <c r="Y390" s="267"/>
      <c r="Z390" s="265"/>
      <c r="AA390" s="265"/>
      <c r="AB390" s="266"/>
      <c r="AC390" s="265"/>
      <c r="AD390" s="267"/>
      <c r="AE390" s="265"/>
      <c r="AF390" s="267"/>
      <c r="AG390" s="265"/>
      <c r="AH390" s="265"/>
      <c r="AI390" s="265"/>
      <c r="AJ390" s="303"/>
    </row>
    <row r="391" spans="1:36">
      <c r="A391" s="263"/>
      <c r="B391" s="263"/>
      <c r="C391" s="263"/>
      <c r="D391" s="302"/>
      <c r="E391" s="302"/>
      <c r="F391" s="263"/>
      <c r="G391" s="263"/>
      <c r="H391" s="263"/>
      <c r="I391" s="249"/>
      <c r="J391" s="263"/>
      <c r="K391" s="289"/>
      <c r="L391" s="316"/>
      <c r="M391" s="190"/>
      <c r="N391" s="190"/>
      <c r="O391" s="263"/>
      <c r="P391" s="263"/>
      <c r="Q391" s="263"/>
      <c r="R391" s="263"/>
      <c r="S391" s="263"/>
      <c r="T391" s="190"/>
      <c r="U391" s="267"/>
      <c r="V391" s="265"/>
      <c r="W391" s="265"/>
      <c r="X391" s="263"/>
      <c r="Y391" s="267"/>
      <c r="Z391" s="265"/>
      <c r="AA391" s="265"/>
      <c r="AB391" s="266"/>
      <c r="AC391" s="265"/>
      <c r="AD391" s="267"/>
      <c r="AE391" s="265"/>
      <c r="AF391" s="267"/>
      <c r="AG391" s="265"/>
      <c r="AH391" s="265"/>
      <c r="AI391" s="265"/>
      <c r="AJ391" s="303"/>
    </row>
    <row r="392" spans="1:36">
      <c r="A392" s="263"/>
      <c r="B392" s="263"/>
      <c r="C392" s="263"/>
      <c r="D392" s="302"/>
      <c r="E392" s="302"/>
      <c r="F392" s="263"/>
      <c r="G392" s="263"/>
      <c r="H392" s="263"/>
      <c r="I392" s="249"/>
      <c r="J392" s="263"/>
      <c r="K392" s="289"/>
      <c r="L392" s="316"/>
      <c r="M392" s="190"/>
      <c r="N392" s="190"/>
      <c r="O392" s="263"/>
      <c r="P392" s="263"/>
      <c r="Q392" s="263"/>
      <c r="R392" s="263"/>
      <c r="S392" s="263"/>
      <c r="T392" s="190"/>
      <c r="U392" s="267"/>
      <c r="V392" s="265"/>
      <c r="W392" s="265"/>
      <c r="X392" s="263"/>
      <c r="Y392" s="267"/>
      <c r="Z392" s="265"/>
      <c r="AA392" s="265"/>
      <c r="AB392" s="266"/>
      <c r="AC392" s="265"/>
      <c r="AD392" s="267"/>
      <c r="AE392" s="265"/>
      <c r="AF392" s="267"/>
      <c r="AG392" s="265"/>
      <c r="AH392" s="265"/>
      <c r="AI392" s="265"/>
      <c r="AJ392" s="303"/>
    </row>
    <row r="393" spans="1:36">
      <c r="A393" s="263"/>
      <c r="B393" s="263"/>
      <c r="C393" s="263"/>
      <c r="D393" s="302"/>
      <c r="E393" s="302"/>
      <c r="F393" s="263"/>
      <c r="G393" s="263"/>
      <c r="H393" s="263"/>
      <c r="I393" s="249"/>
      <c r="J393" s="263"/>
      <c r="K393" s="289"/>
      <c r="L393" s="316"/>
      <c r="M393" s="190"/>
      <c r="N393" s="190"/>
      <c r="O393" s="263"/>
      <c r="P393" s="263"/>
      <c r="Q393" s="263"/>
      <c r="R393" s="263"/>
      <c r="S393" s="263"/>
      <c r="T393" s="190"/>
      <c r="U393" s="267"/>
      <c r="V393" s="265"/>
      <c r="W393" s="265"/>
      <c r="X393" s="263"/>
      <c r="Y393" s="267"/>
      <c r="Z393" s="265"/>
      <c r="AA393" s="265"/>
      <c r="AB393" s="266"/>
      <c r="AC393" s="265"/>
      <c r="AD393" s="267"/>
      <c r="AE393" s="265"/>
      <c r="AF393" s="267"/>
      <c r="AG393" s="265"/>
      <c r="AH393" s="265"/>
      <c r="AI393" s="265"/>
      <c r="AJ393" s="303"/>
    </row>
    <row r="394" spans="1:36">
      <c r="A394" s="263"/>
      <c r="B394" s="263"/>
      <c r="C394" s="263"/>
      <c r="D394" s="302"/>
      <c r="E394" s="302"/>
      <c r="F394" s="263"/>
      <c r="G394" s="263"/>
      <c r="H394" s="263"/>
      <c r="I394" s="249"/>
      <c r="J394" s="263"/>
      <c r="K394" s="289"/>
      <c r="L394" s="316"/>
      <c r="M394" s="190"/>
      <c r="N394" s="190"/>
      <c r="O394" s="263"/>
      <c r="P394" s="263"/>
      <c r="Q394" s="263"/>
      <c r="R394" s="263"/>
      <c r="S394" s="263"/>
      <c r="T394" s="190"/>
      <c r="U394" s="267"/>
      <c r="V394" s="265"/>
      <c r="W394" s="265"/>
      <c r="X394" s="263"/>
      <c r="Y394" s="267"/>
      <c r="Z394" s="265"/>
      <c r="AA394" s="265"/>
      <c r="AB394" s="266"/>
      <c r="AC394" s="265"/>
      <c r="AD394" s="267"/>
      <c r="AE394" s="265"/>
      <c r="AF394" s="267"/>
      <c r="AG394" s="265"/>
      <c r="AH394" s="265"/>
      <c r="AI394" s="265"/>
      <c r="AJ394" s="303"/>
    </row>
    <row r="395" spans="1:36">
      <c r="A395" s="263"/>
      <c r="B395" s="263"/>
      <c r="C395" s="263"/>
      <c r="D395" s="302"/>
      <c r="E395" s="302"/>
      <c r="F395" s="263"/>
      <c r="G395" s="263"/>
      <c r="H395" s="263"/>
      <c r="I395" s="249"/>
      <c r="J395" s="263"/>
      <c r="K395" s="289"/>
      <c r="L395" s="316"/>
      <c r="M395" s="190"/>
      <c r="N395" s="190"/>
      <c r="O395" s="263"/>
      <c r="P395" s="263"/>
      <c r="Q395" s="263"/>
      <c r="R395" s="263"/>
      <c r="S395" s="263"/>
      <c r="T395" s="190"/>
      <c r="U395" s="267"/>
      <c r="V395" s="265"/>
      <c r="W395" s="265"/>
      <c r="X395" s="263"/>
      <c r="Y395" s="267"/>
      <c r="Z395" s="265"/>
      <c r="AA395" s="265"/>
      <c r="AB395" s="266"/>
      <c r="AC395" s="265"/>
      <c r="AD395" s="267"/>
      <c r="AE395" s="265"/>
      <c r="AF395" s="267"/>
      <c r="AG395" s="265"/>
      <c r="AH395" s="265"/>
      <c r="AI395" s="265"/>
      <c r="AJ395" s="303"/>
    </row>
    <row r="396" spans="1:36">
      <c r="A396" s="263"/>
      <c r="B396" s="263"/>
      <c r="C396" s="263"/>
      <c r="D396" s="302"/>
      <c r="E396" s="302"/>
      <c r="F396" s="263"/>
      <c r="G396" s="263"/>
      <c r="H396" s="263"/>
      <c r="I396" s="249"/>
      <c r="J396" s="263"/>
      <c r="K396" s="289"/>
      <c r="L396" s="316"/>
      <c r="M396" s="190"/>
      <c r="N396" s="190"/>
      <c r="O396" s="263"/>
      <c r="P396" s="263"/>
      <c r="Q396" s="263"/>
      <c r="R396" s="263"/>
      <c r="S396" s="263"/>
      <c r="T396" s="190"/>
      <c r="U396" s="267"/>
      <c r="V396" s="265"/>
      <c r="W396" s="265"/>
      <c r="X396" s="263"/>
      <c r="Y396" s="267"/>
      <c r="Z396" s="265"/>
      <c r="AA396" s="265"/>
      <c r="AB396" s="266"/>
      <c r="AC396" s="265"/>
      <c r="AD396" s="267"/>
      <c r="AE396" s="265"/>
      <c r="AF396" s="267"/>
      <c r="AG396" s="265"/>
      <c r="AH396" s="265"/>
      <c r="AI396" s="265"/>
      <c r="AJ396" s="303"/>
    </row>
    <row r="397" spans="1:36">
      <c r="A397" s="263"/>
      <c r="B397" s="263"/>
      <c r="C397" s="263"/>
      <c r="D397" s="302"/>
      <c r="E397" s="302"/>
      <c r="F397" s="263"/>
      <c r="G397" s="263"/>
      <c r="H397" s="263"/>
      <c r="I397" s="249"/>
      <c r="J397" s="263"/>
      <c r="K397" s="289"/>
      <c r="L397" s="316"/>
      <c r="M397" s="190"/>
      <c r="N397" s="190"/>
      <c r="O397" s="263"/>
      <c r="P397" s="263"/>
      <c r="Q397" s="263"/>
      <c r="R397" s="263"/>
      <c r="S397" s="263"/>
      <c r="T397" s="190"/>
      <c r="U397" s="267"/>
      <c r="V397" s="265"/>
      <c r="W397" s="265"/>
      <c r="X397" s="263"/>
      <c r="Y397" s="267"/>
      <c r="Z397" s="265"/>
      <c r="AA397" s="265"/>
      <c r="AB397" s="266"/>
      <c r="AC397" s="265"/>
      <c r="AD397" s="267"/>
      <c r="AE397" s="265"/>
      <c r="AF397" s="267"/>
      <c r="AG397" s="265"/>
      <c r="AH397" s="265"/>
      <c r="AI397" s="265"/>
      <c r="AJ397" s="303"/>
    </row>
    <row r="398" spans="1:36">
      <c r="A398" s="263"/>
      <c r="B398" s="263"/>
      <c r="C398" s="263"/>
      <c r="D398" s="302"/>
      <c r="E398" s="302"/>
      <c r="F398" s="263"/>
      <c r="G398" s="263"/>
      <c r="H398" s="263"/>
      <c r="I398" s="249"/>
      <c r="J398" s="263"/>
      <c r="K398" s="289"/>
      <c r="L398" s="316"/>
      <c r="M398" s="190"/>
      <c r="N398" s="190"/>
      <c r="O398" s="263"/>
      <c r="P398" s="263"/>
      <c r="Q398" s="263"/>
      <c r="R398" s="263"/>
      <c r="S398" s="263"/>
      <c r="T398" s="190"/>
      <c r="U398" s="267"/>
      <c r="V398" s="265"/>
      <c r="W398" s="265"/>
      <c r="X398" s="263"/>
      <c r="Y398" s="267"/>
      <c r="Z398" s="265"/>
      <c r="AA398" s="265"/>
      <c r="AB398" s="266"/>
      <c r="AC398" s="265"/>
      <c r="AD398" s="267"/>
      <c r="AE398" s="265"/>
      <c r="AF398" s="267"/>
      <c r="AG398" s="265"/>
      <c r="AH398" s="265"/>
      <c r="AI398" s="265"/>
      <c r="AJ398" s="303"/>
    </row>
    <row r="399" spans="1:36">
      <c r="A399" s="263"/>
      <c r="B399" s="263"/>
      <c r="C399" s="263"/>
      <c r="D399" s="302"/>
      <c r="E399" s="302"/>
      <c r="F399" s="263"/>
      <c r="G399" s="263"/>
      <c r="H399" s="263"/>
      <c r="I399" s="249"/>
      <c r="J399" s="263"/>
      <c r="K399" s="289"/>
      <c r="L399" s="316"/>
      <c r="M399" s="190"/>
      <c r="N399" s="190"/>
      <c r="O399" s="263"/>
      <c r="P399" s="263"/>
      <c r="Q399" s="263"/>
      <c r="R399" s="263"/>
      <c r="S399" s="263"/>
      <c r="T399" s="190"/>
      <c r="U399" s="267"/>
      <c r="V399" s="265"/>
      <c r="W399" s="265"/>
      <c r="X399" s="263"/>
      <c r="Y399" s="267"/>
      <c r="Z399" s="265"/>
      <c r="AA399" s="265"/>
      <c r="AB399" s="266"/>
      <c r="AC399" s="265"/>
      <c r="AD399" s="267"/>
      <c r="AE399" s="265"/>
      <c r="AF399" s="267"/>
      <c r="AG399" s="265"/>
      <c r="AH399" s="265"/>
      <c r="AI399" s="265"/>
      <c r="AJ399" s="303"/>
    </row>
    <row r="400" spans="1:36">
      <c r="A400" s="263"/>
      <c r="B400" s="263"/>
      <c r="C400" s="263"/>
      <c r="D400" s="302"/>
      <c r="E400" s="302"/>
      <c r="F400" s="263"/>
      <c r="G400" s="263"/>
      <c r="H400" s="263"/>
      <c r="I400" s="249"/>
      <c r="J400" s="263"/>
      <c r="K400" s="289"/>
      <c r="L400" s="316"/>
      <c r="M400" s="190"/>
      <c r="N400" s="190"/>
      <c r="O400" s="263"/>
      <c r="P400" s="263"/>
      <c r="Q400" s="263"/>
      <c r="R400" s="263"/>
      <c r="S400" s="263"/>
      <c r="T400" s="190"/>
      <c r="U400" s="267"/>
      <c r="V400" s="265"/>
      <c r="W400" s="265"/>
      <c r="X400" s="263"/>
      <c r="Y400" s="267"/>
      <c r="Z400" s="265"/>
      <c r="AA400" s="265"/>
      <c r="AB400" s="266"/>
      <c r="AC400" s="265"/>
      <c r="AD400" s="267"/>
      <c r="AE400" s="265"/>
      <c r="AF400" s="267"/>
      <c r="AG400" s="265"/>
      <c r="AH400" s="265"/>
      <c r="AI400" s="265"/>
      <c r="AJ400" s="303"/>
    </row>
    <row r="401" spans="1:36">
      <c r="A401" s="263"/>
      <c r="B401" s="263"/>
      <c r="C401" s="263"/>
      <c r="D401" s="302"/>
      <c r="E401" s="302"/>
      <c r="F401" s="263"/>
      <c r="G401" s="263"/>
      <c r="H401" s="263"/>
      <c r="I401" s="249"/>
      <c r="J401" s="263"/>
      <c r="K401" s="289"/>
      <c r="L401" s="316"/>
      <c r="M401" s="190"/>
      <c r="N401" s="190"/>
      <c r="O401" s="263"/>
      <c r="P401" s="263"/>
      <c r="Q401" s="263"/>
      <c r="R401" s="263"/>
      <c r="S401" s="263"/>
      <c r="T401" s="190"/>
      <c r="U401" s="267"/>
      <c r="V401" s="265"/>
      <c r="W401" s="265"/>
      <c r="X401" s="263"/>
      <c r="Y401" s="267"/>
      <c r="Z401" s="265"/>
      <c r="AA401" s="265"/>
      <c r="AB401" s="266"/>
      <c r="AC401" s="265"/>
      <c r="AD401" s="267"/>
      <c r="AE401" s="265"/>
      <c r="AF401" s="267"/>
      <c r="AG401" s="265"/>
      <c r="AH401" s="265"/>
      <c r="AI401" s="265"/>
      <c r="AJ401" s="303"/>
    </row>
    <row r="402" spans="1:36">
      <c r="A402" s="263"/>
      <c r="B402" s="263"/>
      <c r="C402" s="263"/>
      <c r="D402" s="302"/>
      <c r="E402" s="302"/>
      <c r="F402" s="263"/>
      <c r="G402" s="263"/>
      <c r="H402" s="263"/>
      <c r="I402" s="249"/>
      <c r="J402" s="263"/>
      <c r="K402" s="289"/>
      <c r="L402" s="316"/>
      <c r="M402" s="190"/>
      <c r="N402" s="190"/>
      <c r="O402" s="263"/>
      <c r="P402" s="263"/>
      <c r="Q402" s="263"/>
      <c r="R402" s="263"/>
      <c r="S402" s="263"/>
      <c r="T402" s="190"/>
      <c r="U402" s="267"/>
      <c r="V402" s="265"/>
      <c r="W402" s="265"/>
      <c r="X402" s="263"/>
      <c r="Y402" s="267"/>
      <c r="Z402" s="265"/>
      <c r="AA402" s="265"/>
      <c r="AB402" s="266"/>
      <c r="AC402" s="265"/>
      <c r="AD402" s="267"/>
      <c r="AE402" s="265"/>
      <c r="AF402" s="267"/>
      <c r="AG402" s="265"/>
      <c r="AH402" s="265"/>
      <c r="AI402" s="265"/>
      <c r="AJ402" s="303"/>
    </row>
    <row r="403" spans="1:36">
      <c r="A403" s="263"/>
      <c r="B403" s="263"/>
      <c r="C403" s="263"/>
      <c r="D403" s="302"/>
      <c r="E403" s="302"/>
      <c r="F403" s="263"/>
      <c r="G403" s="263"/>
      <c r="H403" s="263"/>
      <c r="I403" s="249"/>
      <c r="J403" s="263"/>
      <c r="K403" s="289"/>
      <c r="L403" s="316"/>
      <c r="M403" s="190"/>
      <c r="N403" s="190"/>
      <c r="O403" s="263"/>
      <c r="P403" s="263"/>
      <c r="Q403" s="263"/>
      <c r="R403" s="263"/>
      <c r="S403" s="263"/>
      <c r="T403" s="190"/>
      <c r="U403" s="267"/>
      <c r="V403" s="265"/>
      <c r="W403" s="265"/>
      <c r="X403" s="263"/>
      <c r="Y403" s="267"/>
      <c r="Z403" s="265"/>
      <c r="AA403" s="265"/>
      <c r="AB403" s="266"/>
      <c r="AC403" s="265"/>
      <c r="AD403" s="267"/>
      <c r="AE403" s="265"/>
      <c r="AF403" s="267"/>
      <c r="AG403" s="265"/>
      <c r="AH403" s="265"/>
      <c r="AI403" s="265"/>
      <c r="AJ403" s="303"/>
    </row>
    <row r="404" spans="1:36">
      <c r="A404" s="263"/>
      <c r="B404" s="263"/>
      <c r="C404" s="263"/>
      <c r="D404" s="302"/>
      <c r="E404" s="302"/>
      <c r="F404" s="263"/>
      <c r="G404" s="263"/>
      <c r="H404" s="263"/>
      <c r="I404" s="249"/>
      <c r="J404" s="263"/>
      <c r="K404" s="289"/>
      <c r="L404" s="316"/>
      <c r="M404" s="190"/>
      <c r="N404" s="190"/>
      <c r="O404" s="263"/>
      <c r="P404" s="263"/>
      <c r="Q404" s="263"/>
      <c r="R404" s="263"/>
      <c r="S404" s="263"/>
      <c r="T404" s="190"/>
      <c r="U404" s="267"/>
      <c r="V404" s="265"/>
      <c r="W404" s="265"/>
      <c r="X404" s="263"/>
      <c r="Y404" s="267"/>
      <c r="Z404" s="265"/>
      <c r="AA404" s="265"/>
      <c r="AB404" s="266"/>
      <c r="AC404" s="265"/>
      <c r="AD404" s="267"/>
      <c r="AE404" s="265"/>
      <c r="AF404" s="267"/>
      <c r="AG404" s="265"/>
      <c r="AH404" s="265"/>
      <c r="AI404" s="265"/>
      <c r="AJ404" s="303"/>
    </row>
    <row r="405" spans="1:36">
      <c r="A405" s="263"/>
      <c r="B405" s="263"/>
      <c r="C405" s="263"/>
      <c r="D405" s="302"/>
      <c r="E405" s="302"/>
      <c r="F405" s="263"/>
      <c r="G405" s="263"/>
      <c r="H405" s="263"/>
      <c r="I405" s="249"/>
      <c r="J405" s="263"/>
      <c r="K405" s="289"/>
      <c r="L405" s="316"/>
      <c r="M405" s="190"/>
      <c r="N405" s="190"/>
      <c r="O405" s="263"/>
      <c r="P405" s="263"/>
      <c r="Q405" s="263"/>
      <c r="R405" s="263"/>
      <c r="S405" s="263"/>
      <c r="T405" s="190"/>
      <c r="U405" s="267"/>
      <c r="V405" s="265"/>
      <c r="W405" s="265"/>
      <c r="X405" s="263"/>
      <c r="Y405" s="267"/>
      <c r="Z405" s="265"/>
      <c r="AA405" s="265"/>
      <c r="AB405" s="266"/>
      <c r="AC405" s="265"/>
      <c r="AD405" s="267"/>
      <c r="AE405" s="265"/>
      <c r="AF405" s="267"/>
      <c r="AG405" s="265"/>
      <c r="AH405" s="265"/>
      <c r="AI405" s="265"/>
      <c r="AJ405" s="303"/>
    </row>
    <row r="406" spans="1:36">
      <c r="A406" s="263"/>
      <c r="B406" s="263"/>
      <c r="C406" s="263"/>
      <c r="D406" s="302"/>
      <c r="E406" s="302"/>
      <c r="F406" s="263"/>
      <c r="G406" s="263"/>
      <c r="H406" s="263"/>
      <c r="I406" s="249"/>
      <c r="J406" s="263"/>
      <c r="K406" s="289"/>
      <c r="L406" s="316"/>
      <c r="M406" s="190"/>
      <c r="N406" s="190"/>
      <c r="O406" s="263"/>
      <c r="P406" s="263"/>
      <c r="Q406" s="263"/>
      <c r="R406" s="263"/>
      <c r="S406" s="263"/>
      <c r="T406" s="190"/>
      <c r="U406" s="267"/>
      <c r="V406" s="265"/>
      <c r="W406" s="265"/>
      <c r="X406" s="263"/>
      <c r="Y406" s="267"/>
      <c r="Z406" s="265"/>
      <c r="AA406" s="265"/>
      <c r="AB406" s="266"/>
      <c r="AC406" s="265"/>
      <c r="AD406" s="267"/>
      <c r="AE406" s="265"/>
      <c r="AF406" s="267"/>
      <c r="AG406" s="265"/>
      <c r="AH406" s="265"/>
      <c r="AI406" s="265"/>
      <c r="AJ406" s="303"/>
    </row>
    <row r="407" spans="1:36">
      <c r="A407" s="263"/>
      <c r="B407" s="263"/>
      <c r="C407" s="263"/>
      <c r="D407" s="302"/>
      <c r="E407" s="302"/>
      <c r="F407" s="263"/>
      <c r="G407" s="263"/>
      <c r="H407" s="263"/>
      <c r="I407" s="249"/>
      <c r="J407" s="263"/>
      <c r="K407" s="289"/>
      <c r="L407" s="316"/>
      <c r="M407" s="190"/>
      <c r="N407" s="190"/>
      <c r="O407" s="263"/>
      <c r="P407" s="263"/>
      <c r="Q407" s="263"/>
      <c r="R407" s="263"/>
      <c r="S407" s="263"/>
      <c r="T407" s="190"/>
      <c r="U407" s="267"/>
      <c r="V407" s="265"/>
      <c r="W407" s="265"/>
      <c r="X407" s="263"/>
      <c r="Y407" s="267"/>
      <c r="Z407" s="265"/>
      <c r="AA407" s="265"/>
      <c r="AB407" s="266"/>
      <c r="AC407" s="265"/>
      <c r="AD407" s="267"/>
      <c r="AE407" s="265"/>
      <c r="AF407" s="267"/>
      <c r="AG407" s="265"/>
      <c r="AH407" s="265"/>
      <c r="AI407" s="265"/>
      <c r="AJ407" s="303"/>
    </row>
    <row r="408" spans="1:36">
      <c r="A408" s="263"/>
      <c r="B408" s="263"/>
      <c r="C408" s="263"/>
      <c r="D408" s="302"/>
      <c r="E408" s="302"/>
      <c r="F408" s="263"/>
      <c r="G408" s="263"/>
      <c r="H408" s="263"/>
      <c r="I408" s="249"/>
      <c r="J408" s="263"/>
      <c r="K408" s="289"/>
      <c r="L408" s="316"/>
      <c r="M408" s="190"/>
      <c r="N408" s="190"/>
      <c r="O408" s="263"/>
      <c r="P408" s="263"/>
      <c r="Q408" s="263"/>
      <c r="R408" s="263"/>
      <c r="S408" s="263"/>
      <c r="T408" s="190"/>
      <c r="U408" s="267"/>
      <c r="V408" s="265"/>
      <c r="W408" s="265"/>
      <c r="X408" s="263"/>
      <c r="Y408" s="267"/>
      <c r="Z408" s="265"/>
      <c r="AA408" s="265"/>
      <c r="AB408" s="266"/>
      <c r="AC408" s="265"/>
      <c r="AD408" s="267"/>
      <c r="AE408" s="265"/>
      <c r="AF408" s="267"/>
      <c r="AG408" s="265"/>
      <c r="AH408" s="265"/>
      <c r="AI408" s="265"/>
      <c r="AJ408" s="303"/>
    </row>
    <row r="409" spans="1:36">
      <c r="A409" s="263"/>
      <c r="B409" s="263"/>
      <c r="C409" s="263"/>
      <c r="D409" s="302"/>
      <c r="E409" s="302"/>
      <c r="F409" s="263"/>
      <c r="G409" s="263"/>
      <c r="H409" s="263"/>
      <c r="I409" s="249"/>
      <c r="J409" s="263"/>
      <c r="K409" s="289"/>
      <c r="L409" s="316"/>
      <c r="M409" s="190"/>
      <c r="N409" s="190"/>
      <c r="O409" s="263"/>
      <c r="P409" s="263"/>
      <c r="Q409" s="263"/>
      <c r="R409" s="263"/>
      <c r="S409" s="263"/>
      <c r="T409" s="190"/>
      <c r="U409" s="267"/>
      <c r="V409" s="265"/>
      <c r="W409" s="265"/>
      <c r="X409" s="263"/>
      <c r="Y409" s="267"/>
      <c r="Z409" s="265"/>
      <c r="AA409" s="265"/>
      <c r="AB409" s="266"/>
      <c r="AC409" s="265"/>
      <c r="AD409" s="267"/>
      <c r="AE409" s="265"/>
      <c r="AF409" s="267"/>
      <c r="AG409" s="265"/>
      <c r="AH409" s="265"/>
      <c r="AI409" s="265"/>
      <c r="AJ409" s="303"/>
    </row>
    <row r="410" spans="1:36">
      <c r="A410" s="263"/>
      <c r="B410" s="263"/>
      <c r="C410" s="263"/>
      <c r="D410" s="302"/>
      <c r="E410" s="302"/>
      <c r="F410" s="263"/>
      <c r="G410" s="263"/>
      <c r="H410" s="263"/>
      <c r="I410" s="249"/>
      <c r="J410" s="263"/>
      <c r="K410" s="289"/>
      <c r="L410" s="316"/>
      <c r="M410" s="190"/>
      <c r="N410" s="190"/>
      <c r="O410" s="263"/>
      <c r="P410" s="263"/>
      <c r="Q410" s="263"/>
      <c r="R410" s="263"/>
      <c r="S410" s="263"/>
      <c r="T410" s="190"/>
      <c r="U410" s="267"/>
      <c r="V410" s="265"/>
      <c r="W410" s="265"/>
      <c r="X410" s="263"/>
      <c r="Y410" s="267"/>
      <c r="Z410" s="265"/>
      <c r="AA410" s="265"/>
      <c r="AB410" s="266"/>
      <c r="AC410" s="265"/>
      <c r="AD410" s="267"/>
      <c r="AE410" s="265"/>
      <c r="AF410" s="267"/>
      <c r="AG410" s="265"/>
      <c r="AH410" s="265"/>
      <c r="AI410" s="265"/>
      <c r="AJ410" s="303"/>
    </row>
    <row r="411" spans="1:36">
      <c r="A411" s="263"/>
      <c r="B411" s="263"/>
      <c r="C411" s="263"/>
      <c r="D411" s="302"/>
      <c r="E411" s="302"/>
      <c r="F411" s="263"/>
      <c r="G411" s="263"/>
      <c r="H411" s="263"/>
      <c r="I411" s="249"/>
      <c r="J411" s="263"/>
      <c r="K411" s="289"/>
      <c r="L411" s="316"/>
      <c r="M411" s="190"/>
      <c r="N411" s="190"/>
      <c r="O411" s="263"/>
      <c r="P411" s="263"/>
      <c r="Q411" s="263"/>
      <c r="R411" s="263"/>
      <c r="S411" s="263"/>
      <c r="T411" s="190"/>
      <c r="U411" s="267"/>
      <c r="V411" s="265"/>
      <c r="W411" s="265"/>
      <c r="X411" s="263"/>
      <c r="Y411" s="267"/>
      <c r="Z411" s="265"/>
      <c r="AA411" s="265"/>
      <c r="AB411" s="266"/>
      <c r="AC411" s="265"/>
      <c r="AD411" s="267"/>
      <c r="AE411" s="265"/>
      <c r="AF411" s="267"/>
      <c r="AG411" s="265"/>
      <c r="AH411" s="265"/>
      <c r="AI411" s="265"/>
      <c r="AJ411" s="303"/>
    </row>
    <row r="412" spans="1:36">
      <c r="A412" s="263"/>
      <c r="B412" s="263"/>
      <c r="C412" s="263"/>
      <c r="D412" s="302"/>
      <c r="E412" s="302"/>
      <c r="F412" s="263"/>
      <c r="G412" s="263"/>
      <c r="H412" s="263"/>
      <c r="I412" s="249"/>
      <c r="J412" s="263"/>
      <c r="K412" s="289"/>
      <c r="L412" s="316"/>
      <c r="M412" s="190"/>
      <c r="N412" s="190"/>
      <c r="O412" s="263"/>
      <c r="P412" s="263"/>
      <c r="Q412" s="263"/>
      <c r="R412" s="263"/>
      <c r="S412" s="263"/>
      <c r="T412" s="190"/>
      <c r="U412" s="267"/>
      <c r="V412" s="265"/>
      <c r="W412" s="265"/>
      <c r="X412" s="263"/>
      <c r="Y412" s="267"/>
      <c r="Z412" s="265"/>
      <c r="AA412" s="265"/>
      <c r="AB412" s="266"/>
      <c r="AC412" s="265"/>
      <c r="AD412" s="267"/>
      <c r="AE412" s="265"/>
      <c r="AF412" s="267"/>
      <c r="AG412" s="265"/>
      <c r="AH412" s="265"/>
      <c r="AI412" s="265"/>
      <c r="AJ412" s="303"/>
    </row>
    <row r="413" spans="1:36">
      <c r="A413" s="263"/>
      <c r="B413" s="263"/>
      <c r="C413" s="263"/>
      <c r="D413" s="302"/>
      <c r="E413" s="302"/>
      <c r="F413" s="263"/>
      <c r="G413" s="263"/>
      <c r="H413" s="263"/>
      <c r="I413" s="249"/>
      <c r="J413" s="263"/>
      <c r="K413" s="289"/>
      <c r="L413" s="316"/>
      <c r="M413" s="190"/>
      <c r="N413" s="190"/>
      <c r="O413" s="263"/>
      <c r="P413" s="263"/>
      <c r="Q413" s="263"/>
      <c r="R413" s="263"/>
      <c r="S413" s="263"/>
      <c r="T413" s="190"/>
      <c r="U413" s="267"/>
      <c r="V413" s="265"/>
      <c r="W413" s="265"/>
      <c r="X413" s="263"/>
      <c r="Y413" s="267"/>
      <c r="Z413" s="265"/>
      <c r="AA413" s="265"/>
      <c r="AB413" s="266"/>
      <c r="AC413" s="265"/>
      <c r="AD413" s="267"/>
      <c r="AE413" s="265"/>
      <c r="AF413" s="267"/>
      <c r="AG413" s="265"/>
      <c r="AH413" s="265"/>
      <c r="AI413" s="265"/>
      <c r="AJ413" s="303"/>
    </row>
    <row r="414" spans="1:36">
      <c r="A414" s="263"/>
      <c r="B414" s="263"/>
      <c r="C414" s="263"/>
      <c r="D414" s="302"/>
      <c r="E414" s="302"/>
      <c r="F414" s="263"/>
      <c r="G414" s="263"/>
      <c r="H414" s="263"/>
      <c r="I414" s="249"/>
      <c r="J414" s="263"/>
      <c r="K414" s="289"/>
      <c r="L414" s="316"/>
      <c r="M414" s="190"/>
      <c r="N414" s="190"/>
      <c r="O414" s="263"/>
      <c r="P414" s="263"/>
      <c r="Q414" s="263"/>
      <c r="R414" s="263"/>
      <c r="S414" s="263"/>
      <c r="T414" s="190"/>
      <c r="U414" s="267"/>
      <c r="V414" s="265"/>
      <c r="W414" s="265"/>
      <c r="X414" s="263"/>
      <c r="Y414" s="267"/>
      <c r="Z414" s="265"/>
      <c r="AA414" s="265"/>
      <c r="AB414" s="266"/>
      <c r="AC414" s="265"/>
      <c r="AD414" s="267"/>
      <c r="AE414" s="265"/>
      <c r="AF414" s="267"/>
      <c r="AG414" s="265"/>
      <c r="AH414" s="265"/>
      <c r="AI414" s="265"/>
      <c r="AJ414" s="303"/>
    </row>
    <row r="415" spans="1:36">
      <c r="A415" s="263"/>
      <c r="B415" s="263"/>
      <c r="C415" s="263"/>
      <c r="D415" s="302"/>
      <c r="E415" s="302"/>
      <c r="F415" s="263"/>
      <c r="G415" s="263"/>
      <c r="H415" s="263"/>
      <c r="I415" s="249"/>
      <c r="J415" s="263"/>
      <c r="K415" s="289"/>
      <c r="L415" s="316"/>
      <c r="M415" s="190"/>
      <c r="N415" s="190"/>
      <c r="O415" s="263"/>
      <c r="P415" s="263"/>
      <c r="Q415" s="263"/>
      <c r="R415" s="263"/>
      <c r="S415" s="263"/>
      <c r="T415" s="190"/>
      <c r="U415" s="267"/>
      <c r="V415" s="265"/>
      <c r="W415" s="265"/>
      <c r="X415" s="263"/>
      <c r="Y415" s="267"/>
      <c r="Z415" s="265"/>
      <c r="AA415" s="265"/>
      <c r="AB415" s="266"/>
      <c r="AC415" s="265"/>
      <c r="AD415" s="267"/>
      <c r="AE415" s="265"/>
      <c r="AF415" s="267"/>
      <c r="AG415" s="265"/>
      <c r="AH415" s="265"/>
      <c r="AI415" s="265"/>
      <c r="AJ415" s="303"/>
    </row>
    <row r="416" spans="1:36">
      <c r="A416" s="263"/>
      <c r="B416" s="263"/>
      <c r="C416" s="263"/>
      <c r="D416" s="302"/>
      <c r="E416" s="302"/>
      <c r="F416" s="263"/>
      <c r="G416" s="263"/>
      <c r="H416" s="263"/>
      <c r="I416" s="249"/>
      <c r="J416" s="263"/>
      <c r="K416" s="289"/>
      <c r="L416" s="316"/>
      <c r="M416" s="190"/>
      <c r="N416" s="190"/>
      <c r="O416" s="263"/>
      <c r="P416" s="263"/>
      <c r="Q416" s="263"/>
      <c r="R416" s="263"/>
      <c r="S416" s="263"/>
      <c r="T416" s="190"/>
      <c r="U416" s="267"/>
      <c r="V416" s="265"/>
      <c r="W416" s="265"/>
      <c r="X416" s="263"/>
      <c r="Y416" s="267"/>
      <c r="Z416" s="265"/>
      <c r="AA416" s="265"/>
      <c r="AB416" s="266"/>
      <c r="AC416" s="265"/>
      <c r="AD416" s="267"/>
      <c r="AE416" s="265"/>
      <c r="AF416" s="267"/>
      <c r="AG416" s="265"/>
      <c r="AH416" s="265"/>
      <c r="AI416" s="265"/>
      <c r="AJ416" s="303"/>
    </row>
    <row r="417" spans="1:36">
      <c r="A417" s="263"/>
      <c r="B417" s="263"/>
      <c r="C417" s="263"/>
      <c r="D417" s="302"/>
      <c r="E417" s="302"/>
      <c r="F417" s="263"/>
      <c r="G417" s="263"/>
      <c r="H417" s="263"/>
      <c r="I417" s="249"/>
      <c r="J417" s="263"/>
      <c r="K417" s="289"/>
      <c r="L417" s="316"/>
      <c r="M417" s="190"/>
      <c r="N417" s="190"/>
      <c r="O417" s="263"/>
      <c r="P417" s="263"/>
      <c r="Q417" s="263"/>
      <c r="R417" s="263"/>
      <c r="S417" s="263"/>
      <c r="T417" s="190"/>
      <c r="U417" s="267"/>
      <c r="V417" s="265"/>
      <c r="W417" s="265"/>
      <c r="X417" s="263"/>
      <c r="Y417" s="267"/>
      <c r="Z417" s="265"/>
      <c r="AA417" s="265"/>
      <c r="AB417" s="266"/>
      <c r="AC417" s="265"/>
      <c r="AD417" s="267"/>
      <c r="AE417" s="265"/>
      <c r="AF417" s="267"/>
      <c r="AG417" s="265"/>
      <c r="AH417" s="265"/>
      <c r="AI417" s="265"/>
      <c r="AJ417" s="303"/>
    </row>
    <row r="418" spans="1:36">
      <c r="A418" s="263"/>
      <c r="B418" s="263"/>
      <c r="C418" s="263"/>
      <c r="D418" s="302"/>
      <c r="E418" s="302"/>
      <c r="F418" s="263"/>
      <c r="G418" s="263"/>
      <c r="H418" s="263"/>
      <c r="I418" s="249"/>
      <c r="J418" s="263"/>
      <c r="K418" s="289"/>
      <c r="L418" s="316"/>
      <c r="M418" s="190"/>
      <c r="N418" s="190"/>
      <c r="O418" s="263"/>
      <c r="P418" s="263"/>
      <c r="Q418" s="263"/>
      <c r="R418" s="263"/>
      <c r="S418" s="263"/>
      <c r="T418" s="190"/>
      <c r="U418" s="267"/>
      <c r="V418" s="265"/>
      <c r="W418" s="265"/>
      <c r="X418" s="263"/>
      <c r="Y418" s="267"/>
      <c r="Z418" s="265"/>
      <c r="AA418" s="265"/>
      <c r="AB418" s="266"/>
      <c r="AC418" s="265"/>
      <c r="AD418" s="267"/>
      <c r="AE418" s="265"/>
      <c r="AF418" s="267"/>
      <c r="AG418" s="265"/>
      <c r="AH418" s="265"/>
      <c r="AI418" s="265"/>
      <c r="AJ418" s="303"/>
    </row>
    <row r="419" spans="1:36">
      <c r="A419" s="263"/>
      <c r="B419" s="263"/>
      <c r="C419" s="263"/>
      <c r="D419" s="302"/>
      <c r="E419" s="302"/>
      <c r="F419" s="263"/>
      <c r="G419" s="263"/>
      <c r="H419" s="263"/>
      <c r="I419" s="249"/>
      <c r="J419" s="263"/>
      <c r="K419" s="289"/>
      <c r="L419" s="316"/>
      <c r="M419" s="190"/>
      <c r="N419" s="190"/>
      <c r="O419" s="263"/>
      <c r="P419" s="263"/>
      <c r="Q419" s="263"/>
      <c r="R419" s="263"/>
      <c r="S419" s="263"/>
      <c r="T419" s="190"/>
      <c r="U419" s="267"/>
      <c r="V419" s="265"/>
      <c r="W419" s="265"/>
      <c r="X419" s="263"/>
      <c r="Y419" s="267"/>
      <c r="Z419" s="265"/>
      <c r="AA419" s="265"/>
      <c r="AB419" s="266"/>
      <c r="AC419" s="265"/>
      <c r="AD419" s="267"/>
      <c r="AE419" s="265"/>
      <c r="AF419" s="267"/>
      <c r="AG419" s="265"/>
      <c r="AH419" s="265"/>
      <c r="AI419" s="265"/>
      <c r="AJ419" s="303"/>
    </row>
    <row r="420" spans="1:36">
      <c r="A420" s="263"/>
      <c r="B420" s="263"/>
      <c r="C420" s="263"/>
      <c r="D420" s="302"/>
      <c r="E420" s="302"/>
      <c r="F420" s="263"/>
      <c r="G420" s="263"/>
      <c r="H420" s="263"/>
      <c r="I420" s="249"/>
      <c r="J420" s="263"/>
      <c r="K420" s="289"/>
      <c r="L420" s="316"/>
      <c r="M420" s="190"/>
      <c r="N420" s="190"/>
      <c r="O420" s="263"/>
      <c r="P420" s="263"/>
      <c r="Q420" s="263"/>
      <c r="R420" s="263"/>
      <c r="S420" s="263"/>
      <c r="T420" s="190"/>
      <c r="U420" s="267"/>
      <c r="V420" s="265"/>
      <c r="W420" s="265"/>
      <c r="X420" s="263"/>
      <c r="Y420" s="267"/>
      <c r="Z420" s="265"/>
      <c r="AA420" s="265"/>
      <c r="AB420" s="266"/>
      <c r="AC420" s="265"/>
      <c r="AD420" s="267"/>
      <c r="AE420" s="265"/>
      <c r="AF420" s="267"/>
      <c r="AG420" s="265"/>
      <c r="AH420" s="265"/>
      <c r="AI420" s="265"/>
      <c r="AJ420" s="303"/>
    </row>
    <row r="421" spans="1:36">
      <c r="A421" s="263"/>
      <c r="B421" s="263"/>
      <c r="C421" s="263"/>
      <c r="D421" s="302"/>
      <c r="E421" s="302"/>
      <c r="F421" s="263"/>
      <c r="G421" s="263"/>
      <c r="H421" s="263"/>
      <c r="I421" s="249"/>
      <c r="J421" s="263"/>
      <c r="K421" s="289"/>
      <c r="L421" s="316"/>
      <c r="M421" s="190"/>
      <c r="N421" s="190"/>
      <c r="O421" s="263"/>
      <c r="P421" s="263"/>
      <c r="Q421" s="263"/>
      <c r="R421" s="263"/>
      <c r="S421" s="263"/>
      <c r="T421" s="190"/>
      <c r="U421" s="267"/>
      <c r="V421" s="265"/>
      <c r="W421" s="265"/>
      <c r="X421" s="263"/>
      <c r="Y421" s="267"/>
      <c r="Z421" s="265"/>
      <c r="AA421" s="265"/>
      <c r="AB421" s="266"/>
      <c r="AC421" s="265"/>
      <c r="AD421" s="267"/>
      <c r="AE421" s="265"/>
      <c r="AF421" s="267"/>
      <c r="AG421" s="265"/>
      <c r="AH421" s="265"/>
      <c r="AI421" s="265"/>
      <c r="AJ421" s="303"/>
    </row>
    <row r="422" spans="1:36">
      <c r="A422" s="263"/>
      <c r="B422" s="263"/>
      <c r="C422" s="263"/>
      <c r="D422" s="302"/>
      <c r="E422" s="302"/>
      <c r="F422" s="263"/>
      <c r="G422" s="263"/>
      <c r="H422" s="263"/>
      <c r="I422" s="249"/>
      <c r="J422" s="263"/>
      <c r="K422" s="289"/>
      <c r="L422" s="316"/>
      <c r="M422" s="190"/>
      <c r="N422" s="190"/>
      <c r="O422" s="263"/>
      <c r="P422" s="263"/>
      <c r="Q422" s="263"/>
      <c r="R422" s="263"/>
      <c r="S422" s="263"/>
      <c r="T422" s="190"/>
      <c r="U422" s="267"/>
      <c r="V422" s="265"/>
      <c r="W422" s="265"/>
      <c r="X422" s="263"/>
      <c r="Y422" s="267"/>
      <c r="Z422" s="265"/>
      <c r="AA422" s="265"/>
      <c r="AB422" s="266"/>
      <c r="AC422" s="265"/>
      <c r="AD422" s="267"/>
      <c r="AE422" s="265"/>
      <c r="AF422" s="267"/>
      <c r="AG422" s="265"/>
      <c r="AH422" s="265"/>
      <c r="AI422" s="265"/>
      <c r="AJ422" s="303"/>
    </row>
    <row r="423" spans="1:36">
      <c r="A423" s="263"/>
      <c r="B423" s="263"/>
      <c r="C423" s="263"/>
      <c r="D423" s="302"/>
      <c r="E423" s="302"/>
      <c r="F423" s="263"/>
      <c r="G423" s="263"/>
      <c r="H423" s="263"/>
      <c r="I423" s="249"/>
      <c r="J423" s="263"/>
      <c r="K423" s="289"/>
      <c r="L423" s="316"/>
      <c r="M423" s="190"/>
      <c r="N423" s="190"/>
      <c r="O423" s="263"/>
      <c r="P423" s="263"/>
      <c r="Q423" s="263"/>
      <c r="R423" s="263"/>
      <c r="S423" s="263"/>
      <c r="T423" s="190"/>
      <c r="U423" s="267"/>
      <c r="V423" s="265"/>
      <c r="W423" s="265"/>
      <c r="X423" s="263"/>
      <c r="Y423" s="267"/>
      <c r="Z423" s="265"/>
      <c r="AA423" s="265"/>
      <c r="AB423" s="266"/>
      <c r="AC423" s="265"/>
      <c r="AD423" s="267"/>
      <c r="AE423" s="265"/>
      <c r="AF423" s="267"/>
      <c r="AG423" s="265"/>
      <c r="AH423" s="265"/>
      <c r="AI423" s="265"/>
      <c r="AJ423" s="303"/>
    </row>
    <row r="424" spans="1:36">
      <c r="A424" s="263"/>
      <c r="B424" s="263"/>
      <c r="C424" s="263"/>
      <c r="D424" s="302"/>
      <c r="E424" s="302"/>
      <c r="F424" s="263"/>
      <c r="G424" s="263"/>
      <c r="H424" s="263"/>
      <c r="I424" s="249"/>
      <c r="J424" s="263"/>
      <c r="K424" s="289"/>
      <c r="L424" s="316"/>
      <c r="M424" s="190"/>
      <c r="N424" s="190"/>
      <c r="O424" s="263"/>
      <c r="P424" s="263"/>
      <c r="Q424" s="263"/>
      <c r="R424" s="263"/>
      <c r="S424" s="263"/>
      <c r="T424" s="190"/>
      <c r="U424" s="267"/>
      <c r="V424" s="265"/>
      <c r="W424" s="265"/>
      <c r="X424" s="263"/>
      <c r="Y424" s="267"/>
      <c r="Z424" s="265"/>
      <c r="AA424" s="265"/>
      <c r="AB424" s="266"/>
      <c r="AC424" s="265"/>
      <c r="AD424" s="267"/>
      <c r="AE424" s="265"/>
      <c r="AF424" s="267"/>
      <c r="AG424" s="265"/>
      <c r="AH424" s="265"/>
      <c r="AI424" s="265"/>
      <c r="AJ424" s="303"/>
    </row>
    <row r="425" spans="1:36">
      <c r="A425" s="263"/>
      <c r="B425" s="263"/>
      <c r="C425" s="263"/>
      <c r="D425" s="302"/>
      <c r="E425" s="302"/>
      <c r="F425" s="263"/>
      <c r="G425" s="263"/>
      <c r="H425" s="263"/>
      <c r="I425" s="249"/>
      <c r="J425" s="263"/>
      <c r="K425" s="289"/>
      <c r="L425" s="316"/>
      <c r="M425" s="190"/>
      <c r="N425" s="190"/>
      <c r="O425" s="263"/>
      <c r="P425" s="263"/>
      <c r="Q425" s="263"/>
      <c r="R425" s="263"/>
      <c r="S425" s="263"/>
      <c r="T425" s="190"/>
      <c r="U425" s="267"/>
      <c r="V425" s="265"/>
      <c r="W425" s="265"/>
      <c r="X425" s="263"/>
      <c r="Y425" s="267"/>
      <c r="Z425" s="265"/>
      <c r="AA425" s="265"/>
      <c r="AB425" s="266"/>
      <c r="AC425" s="265"/>
      <c r="AD425" s="267"/>
      <c r="AE425" s="265"/>
      <c r="AF425" s="267"/>
      <c r="AG425" s="265"/>
      <c r="AH425" s="265"/>
      <c r="AI425" s="265"/>
      <c r="AJ425" s="303"/>
    </row>
    <row r="426" spans="1:36">
      <c r="A426" s="263"/>
      <c r="B426" s="263"/>
      <c r="C426" s="263"/>
      <c r="D426" s="302"/>
      <c r="E426" s="302"/>
      <c r="F426" s="263"/>
      <c r="G426" s="263"/>
      <c r="H426" s="263"/>
      <c r="I426" s="249"/>
      <c r="J426" s="263"/>
      <c r="K426" s="289"/>
      <c r="L426" s="316"/>
      <c r="M426" s="190"/>
      <c r="N426" s="190"/>
      <c r="O426" s="263"/>
      <c r="P426" s="263"/>
      <c r="Q426" s="263"/>
      <c r="R426" s="263"/>
      <c r="S426" s="263"/>
      <c r="T426" s="190"/>
      <c r="U426" s="267"/>
      <c r="V426" s="265"/>
      <c r="W426" s="265"/>
      <c r="X426" s="263"/>
      <c r="Y426" s="267"/>
      <c r="Z426" s="265"/>
      <c r="AA426" s="265"/>
      <c r="AB426" s="266"/>
      <c r="AC426" s="265"/>
      <c r="AD426" s="267"/>
      <c r="AE426" s="265"/>
      <c r="AF426" s="267"/>
      <c r="AG426" s="265"/>
      <c r="AH426" s="265"/>
      <c r="AI426" s="265"/>
      <c r="AJ426" s="303"/>
    </row>
    <row r="427" spans="1:36">
      <c r="A427" s="263"/>
      <c r="B427" s="263"/>
      <c r="C427" s="263"/>
      <c r="D427" s="302"/>
      <c r="E427" s="302"/>
      <c r="F427" s="263"/>
      <c r="G427" s="263"/>
      <c r="H427" s="263"/>
      <c r="I427" s="249"/>
      <c r="J427" s="263"/>
      <c r="K427" s="289"/>
      <c r="L427" s="316"/>
      <c r="M427" s="190"/>
      <c r="N427" s="190"/>
      <c r="O427" s="263"/>
      <c r="P427" s="263"/>
      <c r="Q427" s="263"/>
      <c r="R427" s="263"/>
      <c r="S427" s="263"/>
      <c r="T427" s="190"/>
      <c r="U427" s="267"/>
      <c r="V427" s="265"/>
      <c r="W427" s="265"/>
      <c r="X427" s="263"/>
      <c r="Y427" s="267"/>
      <c r="Z427" s="265"/>
      <c r="AA427" s="265"/>
      <c r="AB427" s="266"/>
      <c r="AC427" s="265"/>
      <c r="AD427" s="267"/>
      <c r="AE427" s="265"/>
      <c r="AF427" s="267"/>
      <c r="AG427" s="265"/>
      <c r="AH427" s="265"/>
      <c r="AI427" s="265"/>
      <c r="AJ427" s="303"/>
    </row>
    <row r="428" spans="1:36">
      <c r="A428" s="263"/>
      <c r="B428" s="263"/>
      <c r="C428" s="263"/>
      <c r="D428" s="302"/>
      <c r="E428" s="302"/>
      <c r="F428" s="263"/>
      <c r="G428" s="263"/>
      <c r="H428" s="263"/>
      <c r="I428" s="249"/>
      <c r="J428" s="263"/>
      <c r="K428" s="289"/>
      <c r="L428" s="316"/>
      <c r="M428" s="190"/>
      <c r="N428" s="190"/>
      <c r="O428" s="263"/>
      <c r="P428" s="263"/>
      <c r="Q428" s="263"/>
      <c r="R428" s="263"/>
      <c r="S428" s="263"/>
      <c r="T428" s="190"/>
      <c r="U428" s="267"/>
      <c r="V428" s="265"/>
      <c r="W428" s="265"/>
      <c r="X428" s="263"/>
      <c r="Y428" s="267"/>
      <c r="Z428" s="265"/>
      <c r="AA428" s="265"/>
      <c r="AB428" s="266"/>
      <c r="AC428" s="265"/>
      <c r="AD428" s="267"/>
      <c r="AE428" s="265"/>
      <c r="AF428" s="267"/>
      <c r="AG428" s="265"/>
      <c r="AH428" s="265"/>
      <c r="AI428" s="265"/>
      <c r="AJ428" s="303"/>
    </row>
    <row r="429" spans="1:36">
      <c r="A429" s="263"/>
      <c r="B429" s="263"/>
      <c r="C429" s="263"/>
      <c r="D429" s="302"/>
      <c r="E429" s="302"/>
      <c r="F429" s="263"/>
      <c r="G429" s="263"/>
      <c r="H429" s="263"/>
      <c r="I429" s="249"/>
      <c r="J429" s="263"/>
      <c r="K429" s="289"/>
      <c r="L429" s="316"/>
      <c r="M429" s="190"/>
      <c r="N429" s="190"/>
      <c r="O429" s="263"/>
      <c r="P429" s="263"/>
      <c r="Q429" s="263"/>
      <c r="R429" s="263"/>
      <c r="S429" s="263"/>
      <c r="T429" s="190"/>
      <c r="U429" s="267"/>
      <c r="V429" s="265"/>
      <c r="W429" s="265"/>
      <c r="X429" s="263"/>
      <c r="Y429" s="267"/>
      <c r="Z429" s="265"/>
      <c r="AA429" s="265"/>
      <c r="AB429" s="266"/>
      <c r="AC429" s="265"/>
      <c r="AD429" s="267"/>
      <c r="AE429" s="265"/>
      <c r="AF429" s="267"/>
      <c r="AG429" s="265"/>
      <c r="AH429" s="265"/>
      <c r="AI429" s="265"/>
      <c r="AJ429" s="303"/>
    </row>
    <row r="430" spans="1:36">
      <c r="A430" s="263"/>
      <c r="B430" s="263"/>
      <c r="C430" s="263"/>
      <c r="D430" s="302"/>
      <c r="E430" s="302"/>
      <c r="F430" s="263"/>
      <c r="G430" s="263"/>
      <c r="H430" s="263"/>
      <c r="I430" s="249"/>
      <c r="J430" s="263"/>
      <c r="K430" s="289"/>
      <c r="L430" s="316"/>
      <c r="M430" s="190"/>
      <c r="N430" s="190"/>
      <c r="O430" s="263"/>
      <c r="P430" s="263"/>
      <c r="Q430" s="263"/>
      <c r="R430" s="263"/>
      <c r="S430" s="263"/>
      <c r="T430" s="190"/>
      <c r="U430" s="267"/>
      <c r="V430" s="265"/>
      <c r="W430" s="265"/>
      <c r="X430" s="263"/>
      <c r="Y430" s="267"/>
      <c r="Z430" s="265"/>
      <c r="AA430" s="265"/>
      <c r="AB430" s="266"/>
      <c r="AC430" s="265"/>
      <c r="AD430" s="267"/>
      <c r="AE430" s="265"/>
      <c r="AF430" s="267"/>
      <c r="AG430" s="265"/>
      <c r="AH430" s="265"/>
      <c r="AI430" s="265"/>
      <c r="AJ430" s="303"/>
    </row>
    <row r="431" spans="1:36">
      <c r="A431" s="263"/>
      <c r="B431" s="263"/>
      <c r="C431" s="263"/>
      <c r="D431" s="302"/>
      <c r="E431" s="302"/>
      <c r="F431" s="263"/>
      <c r="G431" s="263"/>
      <c r="H431" s="263"/>
      <c r="I431" s="249"/>
      <c r="J431" s="263"/>
      <c r="K431" s="289"/>
      <c r="L431" s="316"/>
      <c r="M431" s="190"/>
      <c r="N431" s="190"/>
      <c r="O431" s="263"/>
      <c r="P431" s="263"/>
      <c r="Q431" s="263"/>
      <c r="R431" s="263"/>
      <c r="S431" s="263"/>
      <c r="T431" s="190"/>
      <c r="U431" s="267"/>
      <c r="V431" s="265"/>
      <c r="W431" s="265"/>
      <c r="X431" s="263"/>
      <c r="Y431" s="267"/>
      <c r="Z431" s="265"/>
      <c r="AA431" s="265"/>
      <c r="AB431" s="266"/>
      <c r="AC431" s="265"/>
      <c r="AD431" s="267"/>
      <c r="AE431" s="265"/>
      <c r="AF431" s="267"/>
      <c r="AG431" s="265"/>
      <c r="AH431" s="265"/>
      <c r="AI431" s="265"/>
      <c r="AJ431" s="303"/>
    </row>
    <row r="432" spans="1:36">
      <c r="A432" s="263"/>
      <c r="B432" s="263"/>
      <c r="C432" s="263"/>
      <c r="D432" s="302"/>
      <c r="E432" s="302"/>
      <c r="F432" s="263"/>
      <c r="G432" s="263"/>
      <c r="H432" s="263"/>
      <c r="I432" s="249"/>
      <c r="J432" s="263"/>
      <c r="K432" s="289"/>
      <c r="L432" s="316"/>
      <c r="M432" s="190"/>
      <c r="N432" s="190"/>
      <c r="O432" s="263"/>
      <c r="P432" s="263"/>
      <c r="Q432" s="263"/>
      <c r="R432" s="263"/>
      <c r="S432" s="263"/>
      <c r="T432" s="190"/>
      <c r="U432" s="267"/>
      <c r="V432" s="265"/>
      <c r="W432" s="265"/>
      <c r="X432" s="263"/>
      <c r="Y432" s="267"/>
      <c r="Z432" s="265"/>
      <c r="AA432" s="265"/>
      <c r="AB432" s="266"/>
      <c r="AC432" s="265"/>
      <c r="AD432" s="267"/>
      <c r="AE432" s="265"/>
      <c r="AF432" s="267"/>
      <c r="AG432" s="265"/>
      <c r="AH432" s="265"/>
      <c r="AI432" s="265"/>
      <c r="AJ432" s="303"/>
    </row>
    <row r="433" spans="1:36">
      <c r="A433" s="263"/>
      <c r="B433" s="263"/>
      <c r="C433" s="263"/>
      <c r="D433" s="302"/>
      <c r="E433" s="302"/>
      <c r="F433" s="263"/>
      <c r="G433" s="263"/>
      <c r="H433" s="263"/>
      <c r="I433" s="249"/>
      <c r="J433" s="263"/>
      <c r="K433" s="289"/>
      <c r="L433" s="316"/>
      <c r="M433" s="190"/>
      <c r="N433" s="190"/>
      <c r="O433" s="263"/>
      <c r="P433" s="263"/>
      <c r="Q433" s="263"/>
      <c r="R433" s="263"/>
      <c r="S433" s="263"/>
      <c r="T433" s="190"/>
      <c r="U433" s="267"/>
      <c r="V433" s="265"/>
      <c r="W433" s="265"/>
      <c r="X433" s="263"/>
      <c r="Y433" s="267"/>
      <c r="Z433" s="265"/>
      <c r="AA433" s="265"/>
      <c r="AB433" s="266"/>
      <c r="AC433" s="265"/>
      <c r="AD433" s="267"/>
      <c r="AE433" s="265"/>
      <c r="AF433" s="267"/>
      <c r="AG433" s="265"/>
      <c r="AH433" s="265"/>
      <c r="AI433" s="265"/>
      <c r="AJ433" s="303"/>
    </row>
    <row r="434" spans="1:36">
      <c r="A434" s="263"/>
      <c r="B434" s="263"/>
      <c r="C434" s="263"/>
      <c r="D434" s="302"/>
      <c r="E434" s="302"/>
      <c r="F434" s="263"/>
      <c r="G434" s="263"/>
      <c r="H434" s="263"/>
      <c r="I434" s="249"/>
      <c r="J434" s="263"/>
      <c r="K434" s="289"/>
      <c r="L434" s="316"/>
      <c r="M434" s="190"/>
      <c r="N434" s="190"/>
      <c r="O434" s="263"/>
      <c r="P434" s="263"/>
      <c r="Q434" s="263"/>
      <c r="R434" s="263"/>
      <c r="S434" s="263"/>
      <c r="T434" s="190"/>
      <c r="U434" s="267"/>
      <c r="V434" s="265"/>
      <c r="W434" s="265"/>
      <c r="X434" s="263"/>
      <c r="Y434" s="267"/>
      <c r="Z434" s="265"/>
      <c r="AA434" s="265"/>
      <c r="AB434" s="266"/>
      <c r="AC434" s="265"/>
      <c r="AD434" s="267"/>
      <c r="AE434" s="265"/>
      <c r="AF434" s="267"/>
      <c r="AG434" s="265"/>
      <c r="AH434" s="265"/>
      <c r="AI434" s="265"/>
      <c r="AJ434" s="303"/>
    </row>
    <row r="435" spans="1:36">
      <c r="A435" s="263"/>
      <c r="B435" s="263"/>
      <c r="C435" s="263"/>
      <c r="D435" s="302"/>
      <c r="E435" s="302"/>
      <c r="F435" s="263"/>
      <c r="G435" s="263"/>
      <c r="H435" s="263"/>
      <c r="I435" s="249"/>
      <c r="J435" s="263"/>
      <c r="K435" s="289"/>
      <c r="L435" s="316"/>
      <c r="M435" s="190"/>
      <c r="N435" s="190"/>
      <c r="O435" s="263"/>
      <c r="P435" s="263"/>
      <c r="Q435" s="263"/>
      <c r="R435" s="263"/>
      <c r="S435" s="263"/>
      <c r="T435" s="190"/>
      <c r="U435" s="267"/>
      <c r="V435" s="265"/>
      <c r="W435" s="265"/>
      <c r="X435" s="263"/>
      <c r="Y435" s="267"/>
      <c r="Z435" s="265"/>
      <c r="AA435" s="265"/>
      <c r="AB435" s="266"/>
      <c r="AC435" s="265"/>
      <c r="AD435" s="267"/>
      <c r="AE435" s="265"/>
      <c r="AF435" s="267"/>
      <c r="AG435" s="265"/>
      <c r="AH435" s="265"/>
      <c r="AI435" s="265"/>
      <c r="AJ435" s="303"/>
    </row>
    <row r="436" spans="1:36">
      <c r="A436" s="263"/>
      <c r="B436" s="263"/>
      <c r="C436" s="263"/>
      <c r="D436" s="302"/>
      <c r="E436" s="302"/>
      <c r="F436" s="263"/>
      <c r="G436" s="263"/>
      <c r="H436" s="263"/>
      <c r="I436" s="249"/>
      <c r="J436" s="263"/>
      <c r="K436" s="289"/>
      <c r="L436" s="316"/>
      <c r="M436" s="190"/>
      <c r="N436" s="190"/>
      <c r="O436" s="263"/>
      <c r="P436" s="263"/>
      <c r="Q436" s="263"/>
      <c r="R436" s="263"/>
      <c r="S436" s="263"/>
      <c r="T436" s="190"/>
      <c r="U436" s="267"/>
      <c r="V436" s="265"/>
      <c r="W436" s="265"/>
      <c r="X436" s="263"/>
      <c r="Y436" s="267"/>
      <c r="Z436" s="265"/>
      <c r="AA436" s="265"/>
      <c r="AB436" s="266"/>
      <c r="AC436" s="265"/>
      <c r="AD436" s="267"/>
      <c r="AE436" s="265"/>
      <c r="AF436" s="267"/>
      <c r="AG436" s="265"/>
      <c r="AH436" s="265"/>
      <c r="AI436" s="265"/>
      <c r="AJ436" s="303"/>
    </row>
    <row r="437" spans="1:36">
      <c r="A437" s="263"/>
      <c r="B437" s="263"/>
      <c r="C437" s="263"/>
      <c r="D437" s="302"/>
      <c r="E437" s="302"/>
      <c r="F437" s="263"/>
      <c r="G437" s="263"/>
      <c r="H437" s="263"/>
      <c r="I437" s="249"/>
      <c r="J437" s="263"/>
      <c r="K437" s="289"/>
      <c r="L437" s="316"/>
      <c r="M437" s="190"/>
      <c r="N437" s="190"/>
      <c r="O437" s="263"/>
      <c r="P437" s="263"/>
      <c r="Q437" s="263"/>
      <c r="R437" s="263"/>
      <c r="S437" s="263"/>
      <c r="T437" s="190"/>
      <c r="U437" s="267"/>
      <c r="V437" s="265"/>
      <c r="W437" s="265"/>
      <c r="X437" s="263"/>
      <c r="Y437" s="267"/>
      <c r="Z437" s="265"/>
      <c r="AA437" s="265"/>
      <c r="AB437" s="266"/>
      <c r="AC437" s="265"/>
      <c r="AD437" s="267"/>
      <c r="AE437" s="265"/>
      <c r="AF437" s="267"/>
      <c r="AG437" s="265"/>
      <c r="AH437" s="265"/>
      <c r="AI437" s="265"/>
      <c r="AJ437" s="303"/>
    </row>
    <row r="438" spans="1:36">
      <c r="A438" s="263"/>
      <c r="B438" s="263"/>
      <c r="C438" s="263"/>
      <c r="D438" s="302"/>
      <c r="E438" s="302"/>
      <c r="F438" s="263"/>
      <c r="G438" s="263"/>
      <c r="H438" s="263"/>
      <c r="I438" s="249"/>
      <c r="J438" s="263"/>
      <c r="K438" s="289"/>
      <c r="L438" s="316"/>
      <c r="M438" s="190"/>
      <c r="N438" s="190"/>
      <c r="O438" s="263"/>
      <c r="P438" s="263"/>
      <c r="Q438" s="263"/>
      <c r="R438" s="263"/>
      <c r="S438" s="263"/>
      <c r="T438" s="190"/>
      <c r="U438" s="267"/>
      <c r="V438" s="265"/>
      <c r="W438" s="265"/>
      <c r="X438" s="263"/>
      <c r="Y438" s="267"/>
      <c r="Z438" s="265"/>
      <c r="AA438" s="265"/>
      <c r="AB438" s="266"/>
      <c r="AC438" s="265"/>
      <c r="AD438" s="267"/>
      <c r="AE438" s="265"/>
      <c r="AF438" s="267"/>
      <c r="AG438" s="265"/>
      <c r="AH438" s="265"/>
      <c r="AI438" s="265"/>
      <c r="AJ438" s="303"/>
    </row>
    <row r="439" spans="1:36">
      <c r="A439" s="263"/>
      <c r="B439" s="263"/>
      <c r="C439" s="263"/>
      <c r="D439" s="302"/>
      <c r="E439" s="302"/>
      <c r="F439" s="263"/>
      <c r="G439" s="263"/>
      <c r="H439" s="263"/>
      <c r="I439" s="249"/>
      <c r="J439" s="263"/>
      <c r="K439" s="289"/>
      <c r="L439" s="316"/>
      <c r="M439" s="190"/>
      <c r="N439" s="190"/>
      <c r="O439" s="263"/>
      <c r="P439" s="263"/>
      <c r="Q439" s="263"/>
      <c r="R439" s="263"/>
      <c r="S439" s="263"/>
      <c r="T439" s="190"/>
      <c r="U439" s="267"/>
      <c r="V439" s="265"/>
      <c r="W439" s="265"/>
      <c r="X439" s="263"/>
      <c r="Y439" s="267"/>
      <c r="Z439" s="265"/>
      <c r="AA439" s="265"/>
      <c r="AB439" s="266"/>
      <c r="AC439" s="265"/>
      <c r="AD439" s="267"/>
      <c r="AE439" s="265"/>
      <c r="AF439" s="267"/>
      <c r="AG439" s="265"/>
      <c r="AH439" s="265"/>
      <c r="AI439" s="265"/>
      <c r="AJ439" s="303"/>
    </row>
    <row r="440" spans="1:36">
      <c r="A440" s="263"/>
      <c r="B440" s="263"/>
      <c r="C440" s="263"/>
      <c r="D440" s="302"/>
      <c r="E440" s="302"/>
      <c r="F440" s="263"/>
      <c r="G440" s="263"/>
      <c r="H440" s="263"/>
      <c r="I440" s="249"/>
      <c r="J440" s="263"/>
      <c r="K440" s="289"/>
      <c r="L440" s="316"/>
      <c r="M440" s="190"/>
      <c r="N440" s="190"/>
      <c r="O440" s="263"/>
      <c r="P440" s="263"/>
      <c r="Q440" s="263"/>
      <c r="R440" s="263"/>
      <c r="S440" s="263"/>
      <c r="T440" s="190"/>
      <c r="U440" s="267"/>
      <c r="V440" s="265"/>
      <c r="W440" s="265"/>
      <c r="X440" s="263"/>
      <c r="Y440" s="267"/>
      <c r="Z440" s="265"/>
      <c r="AA440" s="265"/>
      <c r="AB440" s="266"/>
      <c r="AC440" s="265"/>
      <c r="AD440" s="267"/>
      <c r="AE440" s="265"/>
      <c r="AF440" s="267"/>
      <c r="AG440" s="265"/>
      <c r="AH440" s="265"/>
      <c r="AI440" s="265"/>
      <c r="AJ440" s="303"/>
    </row>
    <row r="441" spans="1:36">
      <c r="A441" s="263"/>
      <c r="B441" s="263"/>
      <c r="C441" s="263"/>
      <c r="D441" s="302"/>
      <c r="E441" s="302"/>
      <c r="F441" s="263"/>
      <c r="G441" s="263"/>
      <c r="H441" s="263"/>
      <c r="I441" s="249"/>
      <c r="J441" s="263"/>
      <c r="K441" s="289"/>
      <c r="L441" s="316"/>
      <c r="M441" s="190"/>
      <c r="N441" s="190"/>
      <c r="O441" s="263"/>
      <c r="P441" s="263"/>
      <c r="Q441" s="263"/>
      <c r="R441" s="263"/>
      <c r="S441" s="263"/>
      <c r="T441" s="190"/>
      <c r="U441" s="267"/>
      <c r="V441" s="265"/>
      <c r="W441" s="265"/>
      <c r="X441" s="263"/>
      <c r="Y441" s="267"/>
      <c r="Z441" s="265"/>
      <c r="AA441" s="265"/>
      <c r="AB441" s="266"/>
      <c r="AC441" s="265"/>
      <c r="AD441" s="267"/>
      <c r="AE441" s="265"/>
      <c r="AF441" s="267"/>
      <c r="AG441" s="265"/>
      <c r="AH441" s="265"/>
      <c r="AI441" s="265"/>
      <c r="AJ441" s="303"/>
    </row>
    <row r="442" spans="1:36">
      <c r="A442" s="263"/>
      <c r="B442" s="263"/>
      <c r="C442" s="263"/>
      <c r="D442" s="302"/>
      <c r="E442" s="302"/>
      <c r="F442" s="263"/>
      <c r="G442" s="263"/>
      <c r="H442" s="263"/>
      <c r="I442" s="249"/>
      <c r="J442" s="263"/>
      <c r="K442" s="289"/>
      <c r="L442" s="316"/>
      <c r="M442" s="190"/>
      <c r="N442" s="190"/>
      <c r="O442" s="263"/>
      <c r="P442" s="263"/>
      <c r="Q442" s="263"/>
      <c r="R442" s="263"/>
      <c r="S442" s="263"/>
      <c r="T442" s="190"/>
      <c r="U442" s="267"/>
      <c r="V442" s="265"/>
      <c r="W442" s="265"/>
      <c r="X442" s="263"/>
      <c r="Y442" s="267"/>
      <c r="Z442" s="265"/>
      <c r="AA442" s="265"/>
      <c r="AB442" s="266"/>
      <c r="AC442" s="265"/>
      <c r="AD442" s="267"/>
      <c r="AE442" s="265"/>
      <c r="AF442" s="267"/>
      <c r="AG442" s="265"/>
      <c r="AH442" s="265"/>
      <c r="AI442" s="265"/>
      <c r="AJ442" s="303"/>
    </row>
    <row r="443" spans="1:36">
      <c r="A443" s="263"/>
      <c r="B443" s="263"/>
      <c r="C443" s="263"/>
      <c r="D443" s="302"/>
      <c r="E443" s="302"/>
      <c r="F443" s="263"/>
      <c r="G443" s="263"/>
      <c r="H443" s="263"/>
      <c r="I443" s="249"/>
      <c r="J443" s="263"/>
      <c r="K443" s="289"/>
      <c r="L443" s="316"/>
      <c r="M443" s="190"/>
      <c r="N443" s="190"/>
      <c r="O443" s="263"/>
      <c r="P443" s="263"/>
      <c r="Q443" s="263"/>
      <c r="R443" s="263"/>
      <c r="S443" s="263"/>
      <c r="T443" s="190"/>
      <c r="U443" s="267"/>
      <c r="V443" s="265"/>
      <c r="W443" s="265"/>
      <c r="X443" s="263"/>
      <c r="Y443" s="267"/>
      <c r="Z443" s="265"/>
      <c r="AA443" s="265"/>
      <c r="AB443" s="266"/>
      <c r="AC443" s="265"/>
      <c r="AD443" s="267"/>
      <c r="AE443" s="265"/>
      <c r="AF443" s="267"/>
      <c r="AG443" s="265"/>
      <c r="AH443" s="265"/>
      <c r="AI443" s="265"/>
      <c r="AJ443" s="303"/>
    </row>
    <row r="444" spans="1:36">
      <c r="A444" s="263"/>
      <c r="B444" s="263"/>
      <c r="C444" s="263"/>
      <c r="D444" s="302"/>
      <c r="E444" s="302"/>
      <c r="F444" s="263"/>
      <c r="G444" s="263"/>
      <c r="H444" s="263"/>
      <c r="I444" s="249"/>
      <c r="J444" s="263"/>
      <c r="K444" s="289"/>
      <c r="L444" s="316"/>
      <c r="M444" s="190"/>
      <c r="N444" s="190"/>
      <c r="O444" s="263"/>
      <c r="P444" s="263"/>
      <c r="Q444" s="263"/>
      <c r="R444" s="263"/>
      <c r="S444" s="263"/>
      <c r="T444" s="190"/>
      <c r="U444" s="267"/>
      <c r="V444" s="265"/>
      <c r="W444" s="265"/>
      <c r="X444" s="263"/>
      <c r="Y444" s="267"/>
      <c r="Z444" s="265"/>
      <c r="AA444" s="265"/>
      <c r="AB444" s="266"/>
      <c r="AC444" s="265"/>
      <c r="AD444" s="267"/>
      <c r="AE444" s="265"/>
      <c r="AF444" s="267"/>
      <c r="AG444" s="265"/>
      <c r="AH444" s="265"/>
      <c r="AI444" s="265"/>
      <c r="AJ444" s="303"/>
    </row>
    <row r="445" spans="1:36">
      <c r="A445" s="263"/>
      <c r="B445" s="263"/>
      <c r="C445" s="263"/>
      <c r="D445" s="302"/>
      <c r="E445" s="302"/>
      <c r="F445" s="263"/>
      <c r="G445" s="263"/>
      <c r="H445" s="263"/>
      <c r="I445" s="249"/>
      <c r="J445" s="263"/>
      <c r="K445" s="289"/>
      <c r="L445" s="316"/>
      <c r="M445" s="190"/>
      <c r="N445" s="190"/>
      <c r="O445" s="263"/>
      <c r="P445" s="263"/>
      <c r="Q445" s="263"/>
      <c r="R445" s="263"/>
      <c r="S445" s="263"/>
      <c r="T445" s="190"/>
      <c r="U445" s="267"/>
      <c r="V445" s="265"/>
      <c r="W445" s="265"/>
      <c r="X445" s="263"/>
      <c r="Y445" s="267"/>
      <c r="Z445" s="265"/>
      <c r="AA445" s="265"/>
      <c r="AB445" s="266"/>
      <c r="AC445" s="265"/>
      <c r="AD445" s="267"/>
      <c r="AE445" s="265"/>
      <c r="AF445" s="267"/>
      <c r="AG445" s="265"/>
      <c r="AH445" s="265"/>
      <c r="AI445" s="265"/>
      <c r="AJ445" s="303"/>
    </row>
    <row r="446" spans="1:36">
      <c r="A446" s="263"/>
      <c r="B446" s="263"/>
      <c r="C446" s="263"/>
      <c r="D446" s="302"/>
      <c r="E446" s="302"/>
      <c r="F446" s="263"/>
      <c r="G446" s="263"/>
      <c r="H446" s="263"/>
      <c r="I446" s="249"/>
      <c r="J446" s="263"/>
      <c r="K446" s="289"/>
      <c r="L446" s="316"/>
      <c r="M446" s="190"/>
      <c r="N446" s="190"/>
      <c r="O446" s="263"/>
      <c r="P446" s="263"/>
      <c r="Q446" s="263"/>
      <c r="R446" s="263"/>
      <c r="S446" s="263"/>
      <c r="T446" s="190"/>
      <c r="U446" s="267"/>
      <c r="V446" s="265"/>
      <c r="W446" s="265"/>
      <c r="X446" s="263"/>
      <c r="Y446" s="267"/>
      <c r="Z446" s="265"/>
      <c r="AA446" s="265"/>
      <c r="AB446" s="266"/>
      <c r="AC446" s="265"/>
      <c r="AD446" s="267"/>
      <c r="AE446" s="265"/>
      <c r="AF446" s="267"/>
      <c r="AG446" s="265"/>
      <c r="AH446" s="265"/>
      <c r="AI446" s="265"/>
      <c r="AJ446" s="303"/>
    </row>
    <row r="447" spans="1:36">
      <c r="A447" s="263"/>
      <c r="B447" s="263"/>
      <c r="C447" s="263"/>
      <c r="D447" s="302"/>
      <c r="E447" s="302"/>
      <c r="F447" s="263"/>
      <c r="G447" s="263"/>
      <c r="H447" s="263"/>
      <c r="I447" s="249"/>
      <c r="J447" s="263"/>
      <c r="K447" s="289"/>
      <c r="L447" s="316"/>
      <c r="M447" s="190"/>
      <c r="N447" s="190"/>
      <c r="O447" s="263"/>
      <c r="P447" s="263"/>
      <c r="Q447" s="263"/>
      <c r="R447" s="263"/>
      <c r="S447" s="263"/>
      <c r="T447" s="190"/>
      <c r="U447" s="267"/>
      <c r="V447" s="265"/>
      <c r="W447" s="265"/>
      <c r="X447" s="263"/>
      <c r="Y447" s="267"/>
      <c r="Z447" s="265"/>
      <c r="AA447" s="265"/>
      <c r="AB447" s="266"/>
      <c r="AC447" s="265"/>
      <c r="AD447" s="267"/>
      <c r="AE447" s="265"/>
      <c r="AF447" s="267"/>
      <c r="AG447" s="265"/>
      <c r="AH447" s="265"/>
      <c r="AI447" s="265"/>
      <c r="AJ447" s="303"/>
    </row>
    <row r="448" spans="1:36">
      <c r="A448" s="263"/>
      <c r="B448" s="263"/>
      <c r="C448" s="263"/>
      <c r="D448" s="302"/>
      <c r="E448" s="302"/>
      <c r="F448" s="263"/>
      <c r="G448" s="263"/>
      <c r="H448" s="263"/>
      <c r="I448" s="249"/>
      <c r="J448" s="263"/>
      <c r="K448" s="289"/>
      <c r="L448" s="316"/>
      <c r="M448" s="190"/>
      <c r="N448" s="190"/>
      <c r="O448" s="263"/>
      <c r="P448" s="263"/>
      <c r="Q448" s="263"/>
      <c r="R448" s="263"/>
      <c r="S448" s="263"/>
      <c r="T448" s="190"/>
      <c r="U448" s="267"/>
      <c r="V448" s="265"/>
      <c r="W448" s="265"/>
      <c r="X448" s="263"/>
      <c r="Y448" s="267"/>
      <c r="Z448" s="265"/>
      <c r="AA448" s="265"/>
      <c r="AB448" s="266"/>
      <c r="AC448" s="265"/>
      <c r="AD448" s="267"/>
      <c r="AE448" s="265"/>
      <c r="AF448" s="267"/>
      <c r="AG448" s="265"/>
      <c r="AH448" s="265"/>
      <c r="AI448" s="265"/>
      <c r="AJ448" s="303"/>
    </row>
    <row r="449" spans="1:36">
      <c r="A449" s="263"/>
      <c r="B449" s="263"/>
      <c r="C449" s="263"/>
      <c r="D449" s="302"/>
      <c r="E449" s="302"/>
      <c r="F449" s="263"/>
      <c r="G449" s="263"/>
      <c r="H449" s="263"/>
      <c r="I449" s="249"/>
      <c r="J449" s="263"/>
      <c r="K449" s="289"/>
      <c r="L449" s="316"/>
      <c r="M449" s="190"/>
      <c r="N449" s="190"/>
      <c r="O449" s="263"/>
      <c r="P449" s="263"/>
      <c r="Q449" s="263"/>
      <c r="R449" s="263"/>
      <c r="S449" s="263"/>
      <c r="T449" s="190"/>
      <c r="U449" s="267"/>
      <c r="V449" s="265"/>
      <c r="W449" s="265"/>
      <c r="X449" s="263"/>
      <c r="Y449" s="267"/>
      <c r="Z449" s="265"/>
      <c r="AA449" s="265"/>
      <c r="AB449" s="266"/>
      <c r="AC449" s="265"/>
      <c r="AD449" s="267"/>
      <c r="AE449" s="265"/>
      <c r="AF449" s="267"/>
      <c r="AG449" s="265"/>
      <c r="AH449" s="265"/>
      <c r="AI449" s="265"/>
      <c r="AJ449" s="303"/>
    </row>
    <row r="450" spans="1:36">
      <c r="A450" s="263"/>
      <c r="B450" s="263"/>
      <c r="C450" s="263"/>
      <c r="D450" s="302"/>
      <c r="E450" s="302"/>
      <c r="F450" s="263"/>
      <c r="G450" s="263"/>
      <c r="H450" s="263"/>
      <c r="I450" s="249"/>
      <c r="J450" s="263"/>
      <c r="K450" s="289"/>
      <c r="L450" s="316"/>
      <c r="M450" s="190"/>
      <c r="N450" s="190"/>
      <c r="O450" s="263"/>
      <c r="P450" s="263"/>
      <c r="Q450" s="263"/>
      <c r="R450" s="263"/>
      <c r="S450" s="263"/>
      <c r="T450" s="190"/>
      <c r="U450" s="267"/>
      <c r="V450" s="265"/>
      <c r="W450" s="265"/>
      <c r="X450" s="263"/>
      <c r="Y450" s="267"/>
      <c r="Z450" s="265"/>
      <c r="AA450" s="265"/>
      <c r="AB450" s="266"/>
      <c r="AC450" s="265"/>
      <c r="AD450" s="267"/>
      <c r="AE450" s="265"/>
      <c r="AF450" s="267"/>
      <c r="AG450" s="265"/>
      <c r="AH450" s="265"/>
      <c r="AI450" s="265"/>
      <c r="AJ450" s="303"/>
    </row>
    <row r="451" spans="1:36">
      <c r="A451" s="263"/>
      <c r="B451" s="263"/>
      <c r="C451" s="263"/>
      <c r="D451" s="302"/>
      <c r="E451" s="302"/>
      <c r="F451" s="263"/>
      <c r="G451" s="263"/>
      <c r="H451" s="263"/>
      <c r="I451" s="249"/>
      <c r="J451" s="263"/>
      <c r="K451" s="289"/>
      <c r="L451" s="316"/>
      <c r="M451" s="190"/>
      <c r="N451" s="190"/>
      <c r="O451" s="263"/>
      <c r="P451" s="263"/>
      <c r="Q451" s="263"/>
      <c r="R451" s="263"/>
      <c r="S451" s="263"/>
      <c r="T451" s="190"/>
      <c r="U451" s="267"/>
      <c r="V451" s="265"/>
      <c r="W451" s="265"/>
      <c r="X451" s="263"/>
      <c r="Y451" s="267"/>
      <c r="Z451" s="265"/>
      <c r="AA451" s="265"/>
      <c r="AB451" s="266"/>
      <c r="AC451" s="265"/>
      <c r="AD451" s="267"/>
      <c r="AE451" s="265"/>
      <c r="AF451" s="267"/>
      <c r="AG451" s="265"/>
      <c r="AH451" s="265"/>
      <c r="AI451" s="265"/>
      <c r="AJ451" s="303"/>
    </row>
    <row r="452" spans="1:36">
      <c r="A452" s="263"/>
      <c r="B452" s="263"/>
      <c r="C452" s="263"/>
      <c r="D452" s="302"/>
      <c r="E452" s="302"/>
      <c r="F452" s="263"/>
      <c r="G452" s="263"/>
      <c r="H452" s="263"/>
      <c r="I452" s="249"/>
      <c r="J452" s="263"/>
      <c r="K452" s="289"/>
      <c r="L452" s="316"/>
      <c r="M452" s="190"/>
      <c r="N452" s="190"/>
      <c r="O452" s="263"/>
      <c r="P452" s="263"/>
      <c r="Q452" s="263"/>
      <c r="R452" s="263"/>
      <c r="S452" s="263"/>
      <c r="T452" s="190"/>
      <c r="U452" s="267"/>
      <c r="V452" s="265"/>
      <c r="W452" s="265"/>
      <c r="X452" s="263"/>
      <c r="Y452" s="267"/>
      <c r="Z452" s="265"/>
      <c r="AA452" s="265"/>
      <c r="AB452" s="266"/>
      <c r="AC452" s="265"/>
      <c r="AD452" s="267"/>
      <c r="AE452" s="265"/>
      <c r="AF452" s="267"/>
      <c r="AG452" s="265"/>
      <c r="AH452" s="265"/>
      <c r="AI452" s="265"/>
      <c r="AJ452" s="303"/>
    </row>
    <row r="453" spans="1:36">
      <c r="A453" s="263"/>
      <c r="B453" s="263"/>
      <c r="C453" s="263"/>
      <c r="D453" s="302"/>
      <c r="E453" s="302"/>
      <c r="F453" s="263"/>
      <c r="G453" s="263"/>
      <c r="H453" s="263"/>
      <c r="I453" s="249"/>
      <c r="J453" s="263"/>
      <c r="K453" s="289"/>
      <c r="L453" s="316"/>
      <c r="M453" s="190"/>
      <c r="N453" s="190"/>
      <c r="O453" s="263"/>
      <c r="P453" s="263"/>
      <c r="Q453" s="263"/>
      <c r="R453" s="263"/>
      <c r="S453" s="263"/>
      <c r="T453" s="190"/>
      <c r="U453" s="267"/>
      <c r="V453" s="265"/>
      <c r="W453" s="265"/>
      <c r="X453" s="263"/>
      <c r="Y453" s="267"/>
      <c r="Z453" s="265"/>
      <c r="AA453" s="265"/>
      <c r="AB453" s="266"/>
      <c r="AC453" s="265"/>
      <c r="AD453" s="267"/>
      <c r="AE453" s="265"/>
      <c r="AF453" s="267"/>
      <c r="AG453" s="265"/>
      <c r="AH453" s="265"/>
      <c r="AI453" s="265"/>
      <c r="AJ453" s="303"/>
    </row>
    <row r="454" spans="1:36">
      <c r="A454" s="263"/>
      <c r="B454" s="263"/>
      <c r="C454" s="263"/>
      <c r="D454" s="302"/>
      <c r="E454" s="302"/>
      <c r="F454" s="263"/>
      <c r="G454" s="263"/>
      <c r="H454" s="263"/>
      <c r="I454" s="249"/>
      <c r="J454" s="263"/>
      <c r="K454" s="289"/>
      <c r="L454" s="316"/>
      <c r="M454" s="190"/>
      <c r="N454" s="190"/>
      <c r="O454" s="263"/>
      <c r="P454" s="263"/>
      <c r="Q454" s="263"/>
      <c r="R454" s="263"/>
      <c r="S454" s="263"/>
      <c r="T454" s="190"/>
      <c r="U454" s="267"/>
      <c r="V454" s="265"/>
      <c r="W454" s="265"/>
      <c r="X454" s="263"/>
      <c r="Y454" s="267"/>
      <c r="Z454" s="265"/>
      <c r="AA454" s="265"/>
      <c r="AB454" s="266"/>
      <c r="AC454" s="265"/>
      <c r="AD454" s="267"/>
      <c r="AE454" s="265"/>
      <c r="AF454" s="267"/>
      <c r="AG454" s="265"/>
      <c r="AH454" s="265"/>
      <c r="AI454" s="265"/>
      <c r="AJ454" s="303"/>
    </row>
    <row r="455" spans="1:36">
      <c r="A455" s="263"/>
      <c r="B455" s="263"/>
      <c r="C455" s="263"/>
      <c r="D455" s="302"/>
      <c r="E455" s="302"/>
      <c r="F455" s="263"/>
      <c r="G455" s="263"/>
      <c r="H455" s="263"/>
      <c r="I455" s="249"/>
      <c r="J455" s="263"/>
      <c r="K455" s="289"/>
      <c r="L455" s="316"/>
      <c r="M455" s="190"/>
      <c r="N455" s="190"/>
      <c r="O455" s="263"/>
      <c r="P455" s="263"/>
      <c r="Q455" s="263"/>
      <c r="R455" s="263"/>
      <c r="S455" s="263"/>
      <c r="T455" s="190"/>
      <c r="U455" s="267"/>
      <c r="V455" s="265"/>
      <c r="W455" s="265"/>
      <c r="X455" s="263"/>
      <c r="Y455" s="267"/>
      <c r="Z455" s="265"/>
      <c r="AA455" s="265"/>
      <c r="AB455" s="266"/>
      <c r="AC455" s="265"/>
      <c r="AD455" s="267"/>
      <c r="AE455" s="265"/>
      <c r="AF455" s="267"/>
      <c r="AG455" s="265"/>
      <c r="AH455" s="265"/>
      <c r="AI455" s="265"/>
      <c r="AJ455" s="303"/>
    </row>
    <row r="456" spans="1:36">
      <c r="A456" s="263"/>
      <c r="B456" s="263"/>
      <c r="C456" s="263"/>
      <c r="D456" s="302"/>
      <c r="E456" s="302"/>
      <c r="F456" s="263"/>
      <c r="G456" s="263"/>
      <c r="H456" s="263"/>
      <c r="I456" s="249"/>
      <c r="J456" s="263"/>
      <c r="K456" s="289"/>
      <c r="L456" s="316"/>
      <c r="M456" s="190"/>
      <c r="N456" s="190"/>
      <c r="O456" s="263"/>
      <c r="P456" s="263"/>
      <c r="Q456" s="263"/>
      <c r="R456" s="263"/>
      <c r="S456" s="263"/>
      <c r="T456" s="190"/>
      <c r="U456" s="267"/>
      <c r="V456" s="265"/>
      <c r="W456" s="265"/>
      <c r="X456" s="263"/>
      <c r="Y456" s="267"/>
      <c r="Z456" s="265"/>
      <c r="AA456" s="265"/>
      <c r="AB456" s="266"/>
      <c r="AC456" s="265"/>
      <c r="AD456" s="267"/>
      <c r="AE456" s="265"/>
      <c r="AF456" s="267"/>
      <c r="AG456" s="265"/>
      <c r="AH456" s="265"/>
      <c r="AI456" s="265"/>
      <c r="AJ456" s="303"/>
    </row>
    <row r="457" spans="1:36">
      <c r="A457" s="263"/>
      <c r="B457" s="263"/>
      <c r="C457" s="263"/>
      <c r="D457" s="302"/>
      <c r="E457" s="302"/>
      <c r="F457" s="263"/>
      <c r="G457" s="263"/>
      <c r="H457" s="263"/>
      <c r="I457" s="249"/>
      <c r="J457" s="263"/>
      <c r="K457" s="289"/>
      <c r="L457" s="316"/>
      <c r="M457" s="190"/>
      <c r="N457" s="190"/>
      <c r="O457" s="263"/>
      <c r="P457" s="263"/>
      <c r="Q457" s="263"/>
      <c r="R457" s="263"/>
      <c r="S457" s="263"/>
      <c r="T457" s="190"/>
      <c r="U457" s="267"/>
      <c r="V457" s="265"/>
      <c r="W457" s="265"/>
      <c r="X457" s="263"/>
      <c r="Y457" s="267"/>
      <c r="Z457" s="265"/>
      <c r="AA457" s="265"/>
      <c r="AB457" s="266"/>
      <c r="AC457" s="265"/>
      <c r="AD457" s="267"/>
      <c r="AE457" s="265"/>
      <c r="AF457" s="267"/>
      <c r="AG457" s="265"/>
      <c r="AH457" s="265"/>
      <c r="AI457" s="265"/>
      <c r="AJ457" s="303"/>
    </row>
    <row r="458" spans="1:36">
      <c r="A458" s="263"/>
      <c r="B458" s="263"/>
      <c r="C458" s="263"/>
      <c r="D458" s="302"/>
      <c r="E458" s="302"/>
      <c r="F458" s="263"/>
      <c r="G458" s="263"/>
      <c r="H458" s="263"/>
      <c r="I458" s="249"/>
      <c r="J458" s="263"/>
      <c r="K458" s="289"/>
      <c r="L458" s="316"/>
      <c r="M458" s="190"/>
      <c r="N458" s="190"/>
      <c r="O458" s="263"/>
      <c r="P458" s="263"/>
      <c r="Q458" s="263"/>
      <c r="R458" s="263"/>
      <c r="S458" s="263"/>
      <c r="T458" s="190"/>
      <c r="U458" s="267"/>
      <c r="V458" s="265"/>
      <c r="W458" s="265"/>
      <c r="X458" s="263"/>
      <c r="Y458" s="267"/>
      <c r="Z458" s="265"/>
      <c r="AA458" s="265"/>
      <c r="AB458" s="266"/>
      <c r="AC458" s="265"/>
      <c r="AD458" s="267"/>
      <c r="AE458" s="265"/>
      <c r="AF458" s="267"/>
      <c r="AG458" s="265"/>
      <c r="AH458" s="265"/>
      <c r="AI458" s="265"/>
      <c r="AJ458" s="303"/>
    </row>
    <row r="459" spans="1:36">
      <c r="A459" s="263"/>
      <c r="B459" s="263"/>
      <c r="C459" s="263"/>
      <c r="D459" s="302"/>
      <c r="E459" s="302"/>
      <c r="F459" s="263"/>
      <c r="G459" s="263"/>
      <c r="H459" s="263"/>
      <c r="I459" s="249"/>
      <c r="J459" s="263"/>
      <c r="K459" s="289"/>
      <c r="L459" s="316"/>
      <c r="M459" s="190"/>
      <c r="N459" s="190"/>
      <c r="O459" s="263"/>
      <c r="P459" s="263"/>
      <c r="Q459" s="263"/>
      <c r="R459" s="263"/>
      <c r="S459" s="263"/>
      <c r="T459" s="190"/>
      <c r="U459" s="267"/>
      <c r="V459" s="265"/>
      <c r="W459" s="265"/>
      <c r="X459" s="263"/>
      <c r="Y459" s="267"/>
      <c r="Z459" s="265"/>
      <c r="AA459" s="265"/>
      <c r="AB459" s="266"/>
      <c r="AC459" s="265"/>
      <c r="AD459" s="267"/>
      <c r="AE459" s="265"/>
      <c r="AF459" s="267"/>
      <c r="AG459" s="265"/>
      <c r="AH459" s="265"/>
      <c r="AI459" s="265"/>
      <c r="AJ459" s="303"/>
    </row>
    <row r="460" spans="1:36">
      <c r="A460" s="263"/>
      <c r="B460" s="263"/>
      <c r="C460" s="263"/>
      <c r="D460" s="302"/>
      <c r="E460" s="302"/>
      <c r="F460" s="263"/>
      <c r="G460" s="263"/>
      <c r="H460" s="263"/>
      <c r="I460" s="249"/>
      <c r="J460" s="263"/>
      <c r="K460" s="289"/>
      <c r="L460" s="316"/>
      <c r="M460" s="190"/>
      <c r="N460" s="190"/>
      <c r="O460" s="263"/>
      <c r="P460" s="263"/>
      <c r="Q460" s="263"/>
      <c r="R460" s="263"/>
      <c r="S460" s="263"/>
      <c r="T460" s="190"/>
      <c r="U460" s="267"/>
      <c r="V460" s="265"/>
      <c r="W460" s="265"/>
      <c r="X460" s="263"/>
      <c r="Y460" s="267"/>
      <c r="Z460" s="265"/>
      <c r="AA460" s="265"/>
      <c r="AB460" s="266"/>
      <c r="AC460" s="265"/>
      <c r="AD460" s="267"/>
      <c r="AE460" s="265"/>
      <c r="AF460" s="267"/>
      <c r="AG460" s="265"/>
      <c r="AH460" s="265"/>
      <c r="AI460" s="265"/>
      <c r="AJ460" s="303"/>
    </row>
    <row r="461" spans="1:36">
      <c r="A461" s="263"/>
      <c r="B461" s="263"/>
      <c r="C461" s="263"/>
      <c r="D461" s="302"/>
      <c r="E461" s="302"/>
      <c r="F461" s="263"/>
      <c r="G461" s="263"/>
      <c r="H461" s="263"/>
      <c r="I461" s="249"/>
      <c r="J461" s="263"/>
      <c r="K461" s="289"/>
      <c r="L461" s="316"/>
      <c r="M461" s="190"/>
      <c r="N461" s="190"/>
      <c r="O461" s="263"/>
      <c r="P461" s="263"/>
      <c r="Q461" s="263"/>
      <c r="R461" s="263"/>
      <c r="S461" s="263"/>
      <c r="T461" s="190"/>
      <c r="U461" s="267"/>
      <c r="V461" s="265"/>
      <c r="W461" s="265"/>
      <c r="X461" s="263"/>
      <c r="Y461" s="267"/>
      <c r="Z461" s="265"/>
      <c r="AA461" s="265"/>
      <c r="AB461" s="266"/>
      <c r="AC461" s="265"/>
      <c r="AD461" s="267"/>
      <c r="AE461" s="265"/>
      <c r="AF461" s="267"/>
      <c r="AG461" s="265"/>
      <c r="AH461" s="265"/>
      <c r="AI461" s="265"/>
      <c r="AJ461" s="303"/>
    </row>
    <row r="462" spans="1:36">
      <c r="A462" s="263"/>
      <c r="B462" s="263"/>
      <c r="C462" s="263"/>
      <c r="D462" s="302"/>
      <c r="E462" s="302"/>
      <c r="F462" s="263"/>
      <c r="G462" s="263"/>
      <c r="H462" s="263"/>
      <c r="I462" s="249"/>
      <c r="J462" s="263"/>
      <c r="K462" s="289"/>
      <c r="L462" s="316"/>
      <c r="M462" s="190"/>
      <c r="N462" s="190"/>
      <c r="O462" s="263"/>
      <c r="P462" s="263"/>
      <c r="Q462" s="263"/>
      <c r="R462" s="263"/>
      <c r="S462" s="263"/>
      <c r="T462" s="190"/>
      <c r="U462" s="267"/>
      <c r="V462" s="265"/>
      <c r="W462" s="265"/>
      <c r="X462" s="263"/>
      <c r="Y462" s="267"/>
      <c r="Z462" s="265"/>
      <c r="AA462" s="265"/>
      <c r="AB462" s="266"/>
      <c r="AC462" s="265"/>
      <c r="AD462" s="267"/>
      <c r="AE462" s="265"/>
      <c r="AF462" s="267"/>
      <c r="AG462" s="265"/>
      <c r="AH462" s="265"/>
      <c r="AI462" s="265"/>
      <c r="AJ462" s="303"/>
    </row>
    <row r="463" spans="1:36">
      <c r="A463" s="263"/>
      <c r="B463" s="263"/>
      <c r="C463" s="263"/>
      <c r="D463" s="302"/>
      <c r="E463" s="302"/>
      <c r="F463" s="263"/>
      <c r="G463" s="263"/>
      <c r="H463" s="263"/>
      <c r="I463" s="249"/>
      <c r="J463" s="263"/>
      <c r="K463" s="289"/>
      <c r="L463" s="316"/>
      <c r="M463" s="190"/>
      <c r="N463" s="190"/>
      <c r="O463" s="263"/>
      <c r="P463" s="263"/>
      <c r="Q463" s="263"/>
      <c r="R463" s="263"/>
      <c r="S463" s="263"/>
      <c r="T463" s="190"/>
      <c r="U463" s="267"/>
      <c r="V463" s="265"/>
      <c r="W463" s="265"/>
      <c r="X463" s="263"/>
      <c r="Y463" s="267"/>
      <c r="Z463" s="265"/>
      <c r="AA463" s="265"/>
      <c r="AB463" s="266"/>
      <c r="AC463" s="265"/>
      <c r="AD463" s="267"/>
      <c r="AE463" s="265"/>
      <c r="AF463" s="267"/>
      <c r="AG463" s="265"/>
      <c r="AH463" s="265"/>
      <c r="AI463" s="265"/>
      <c r="AJ463" s="303"/>
    </row>
    <row r="464" spans="1:36">
      <c r="A464" s="263"/>
      <c r="B464" s="263"/>
      <c r="C464" s="263"/>
      <c r="D464" s="302"/>
      <c r="E464" s="302"/>
      <c r="F464" s="263"/>
      <c r="G464" s="263"/>
      <c r="H464" s="263"/>
      <c r="I464" s="249"/>
      <c r="J464" s="263"/>
      <c r="K464" s="289"/>
      <c r="L464" s="316"/>
      <c r="M464" s="190"/>
      <c r="N464" s="190"/>
      <c r="O464" s="263"/>
      <c r="P464" s="263"/>
      <c r="Q464" s="263"/>
      <c r="R464" s="263"/>
      <c r="S464" s="263"/>
      <c r="T464" s="190"/>
      <c r="U464" s="267"/>
      <c r="V464" s="265"/>
      <c r="W464" s="265"/>
      <c r="X464" s="263"/>
      <c r="Y464" s="267"/>
      <c r="Z464" s="265"/>
      <c r="AA464" s="265"/>
      <c r="AB464" s="266"/>
      <c r="AC464" s="265"/>
      <c r="AD464" s="267"/>
      <c r="AE464" s="265"/>
      <c r="AF464" s="267"/>
      <c r="AG464" s="265"/>
      <c r="AH464" s="265"/>
      <c r="AI464" s="265"/>
      <c r="AJ464" s="303"/>
    </row>
    <row r="465" spans="1:36">
      <c r="A465" s="263"/>
      <c r="B465" s="263"/>
      <c r="C465" s="263"/>
      <c r="D465" s="302"/>
      <c r="E465" s="302"/>
      <c r="F465" s="263"/>
      <c r="G465" s="263"/>
      <c r="H465" s="263"/>
      <c r="I465" s="249"/>
      <c r="J465" s="263"/>
      <c r="K465" s="289"/>
      <c r="L465" s="316"/>
      <c r="M465" s="190"/>
      <c r="N465" s="190"/>
      <c r="O465" s="263"/>
      <c r="P465" s="263"/>
      <c r="Q465" s="263"/>
      <c r="R465" s="263"/>
      <c r="S465" s="263"/>
      <c r="T465" s="190"/>
      <c r="U465" s="267"/>
      <c r="V465" s="265"/>
      <c r="W465" s="265"/>
      <c r="X465" s="263"/>
      <c r="Y465" s="267"/>
      <c r="Z465" s="265"/>
      <c r="AA465" s="265"/>
      <c r="AB465" s="266"/>
      <c r="AC465" s="265"/>
      <c r="AD465" s="267"/>
      <c r="AE465" s="265"/>
      <c r="AF465" s="267"/>
      <c r="AG465" s="265"/>
      <c r="AH465" s="265"/>
      <c r="AI465" s="265"/>
      <c r="AJ465" s="303"/>
    </row>
    <row r="466" spans="1:36">
      <c r="A466" s="263"/>
      <c r="B466" s="263"/>
      <c r="C466" s="263"/>
      <c r="D466" s="302"/>
      <c r="E466" s="302"/>
      <c r="F466" s="263"/>
      <c r="G466" s="263"/>
      <c r="H466" s="263"/>
      <c r="I466" s="249"/>
      <c r="J466" s="263"/>
      <c r="K466" s="289"/>
      <c r="L466" s="316"/>
      <c r="M466" s="190"/>
      <c r="N466" s="190"/>
      <c r="O466" s="263"/>
      <c r="P466" s="263"/>
      <c r="Q466" s="263"/>
      <c r="R466" s="263"/>
      <c r="S466" s="263"/>
      <c r="T466" s="190"/>
      <c r="U466" s="267"/>
      <c r="V466" s="265"/>
      <c r="W466" s="265"/>
      <c r="X466" s="263"/>
      <c r="Y466" s="267"/>
      <c r="Z466" s="265"/>
      <c r="AA466" s="265"/>
      <c r="AB466" s="266"/>
      <c r="AC466" s="265"/>
      <c r="AD466" s="267"/>
      <c r="AE466" s="265"/>
      <c r="AF466" s="267"/>
      <c r="AG466" s="265"/>
      <c r="AH466" s="265"/>
      <c r="AI466" s="265"/>
      <c r="AJ466" s="303"/>
    </row>
    <row r="467" spans="1:36">
      <c r="A467" s="263"/>
      <c r="B467" s="263"/>
      <c r="C467" s="263"/>
      <c r="D467" s="302"/>
      <c r="E467" s="302"/>
      <c r="F467" s="263"/>
      <c r="G467" s="263"/>
      <c r="H467" s="263"/>
      <c r="I467" s="249"/>
      <c r="J467" s="263"/>
      <c r="K467" s="289"/>
      <c r="L467" s="316"/>
      <c r="M467" s="190"/>
      <c r="N467" s="190"/>
      <c r="O467" s="263"/>
      <c r="P467" s="263"/>
      <c r="Q467" s="263"/>
      <c r="R467" s="263"/>
      <c r="S467" s="263"/>
      <c r="T467" s="190"/>
      <c r="U467" s="267"/>
      <c r="V467" s="265"/>
      <c r="W467" s="265"/>
      <c r="X467" s="263"/>
      <c r="Y467" s="267"/>
      <c r="Z467" s="265"/>
      <c r="AA467" s="265"/>
      <c r="AB467" s="266"/>
      <c r="AC467" s="265"/>
      <c r="AD467" s="267"/>
      <c r="AE467" s="265"/>
      <c r="AF467" s="267"/>
      <c r="AG467" s="265"/>
      <c r="AH467" s="265"/>
      <c r="AI467" s="265"/>
      <c r="AJ467" s="303"/>
    </row>
    <row r="468" spans="1:36">
      <c r="A468" s="263"/>
      <c r="B468" s="263"/>
      <c r="C468" s="263"/>
      <c r="D468" s="302"/>
      <c r="E468" s="302"/>
      <c r="F468" s="263"/>
      <c r="G468" s="263"/>
      <c r="H468" s="263"/>
      <c r="I468" s="249"/>
      <c r="J468" s="263"/>
      <c r="K468" s="289"/>
      <c r="L468" s="316"/>
      <c r="M468" s="190"/>
      <c r="N468" s="190"/>
      <c r="O468" s="263"/>
      <c r="P468" s="263"/>
      <c r="Q468" s="263"/>
      <c r="R468" s="263"/>
      <c r="S468" s="263"/>
      <c r="T468" s="190"/>
      <c r="U468" s="267"/>
      <c r="V468" s="265"/>
      <c r="W468" s="265"/>
      <c r="X468" s="263"/>
      <c r="Y468" s="267"/>
      <c r="Z468" s="265"/>
      <c r="AA468" s="265"/>
      <c r="AB468" s="266"/>
      <c r="AC468" s="265"/>
      <c r="AD468" s="267"/>
      <c r="AE468" s="265"/>
      <c r="AF468" s="267"/>
      <c r="AG468" s="265"/>
      <c r="AH468" s="265"/>
      <c r="AI468" s="265"/>
      <c r="AJ468" s="303"/>
    </row>
    <row r="469" spans="1:36">
      <c r="A469" s="263"/>
      <c r="B469" s="263"/>
      <c r="C469" s="263"/>
      <c r="D469" s="302"/>
      <c r="E469" s="302"/>
      <c r="F469" s="263"/>
      <c r="G469" s="263"/>
      <c r="H469" s="263"/>
      <c r="I469" s="249"/>
      <c r="J469" s="263"/>
      <c r="K469" s="289"/>
      <c r="L469" s="316"/>
      <c r="M469" s="190"/>
      <c r="N469" s="190"/>
      <c r="O469" s="263"/>
      <c r="P469" s="263"/>
      <c r="Q469" s="263"/>
      <c r="R469" s="263"/>
      <c r="S469" s="263"/>
      <c r="T469" s="190"/>
      <c r="U469" s="267"/>
      <c r="V469" s="265"/>
      <c r="W469" s="265"/>
      <c r="X469" s="263"/>
      <c r="Y469" s="267"/>
      <c r="Z469" s="265"/>
      <c r="AA469" s="265"/>
      <c r="AB469" s="266"/>
      <c r="AC469" s="265"/>
      <c r="AD469" s="267"/>
      <c r="AE469" s="265"/>
      <c r="AF469" s="267"/>
      <c r="AG469" s="265"/>
      <c r="AH469" s="265"/>
      <c r="AI469" s="265"/>
      <c r="AJ469" s="303"/>
    </row>
    <row r="470" spans="1:36">
      <c r="A470" s="263"/>
      <c r="B470" s="263"/>
      <c r="C470" s="263"/>
      <c r="D470" s="302"/>
      <c r="E470" s="302"/>
      <c r="F470" s="263"/>
      <c r="G470" s="263"/>
      <c r="H470" s="263"/>
      <c r="I470" s="249"/>
      <c r="J470" s="263"/>
      <c r="K470" s="289"/>
      <c r="L470" s="316"/>
      <c r="M470" s="190"/>
      <c r="N470" s="190"/>
      <c r="O470" s="263"/>
      <c r="P470" s="263"/>
      <c r="Q470" s="263"/>
      <c r="R470" s="263"/>
      <c r="S470" s="263"/>
      <c r="T470" s="190"/>
      <c r="U470" s="267"/>
      <c r="V470" s="265"/>
      <c r="W470" s="265"/>
      <c r="X470" s="263"/>
      <c r="Y470" s="267"/>
      <c r="Z470" s="265"/>
      <c r="AA470" s="265"/>
      <c r="AB470" s="266"/>
      <c r="AC470" s="265"/>
      <c r="AD470" s="267"/>
      <c r="AE470" s="265"/>
      <c r="AF470" s="267"/>
      <c r="AG470" s="265"/>
      <c r="AH470" s="265"/>
      <c r="AI470" s="265"/>
      <c r="AJ470" s="303"/>
    </row>
    <row r="471" spans="1:36">
      <c r="A471" s="263"/>
      <c r="B471" s="263"/>
      <c r="C471" s="263"/>
      <c r="D471" s="302"/>
      <c r="E471" s="302"/>
      <c r="F471" s="263"/>
      <c r="G471" s="263"/>
      <c r="H471" s="263"/>
      <c r="I471" s="249"/>
      <c r="J471" s="263"/>
      <c r="K471" s="289"/>
      <c r="L471" s="316"/>
      <c r="M471" s="190"/>
      <c r="N471" s="190"/>
      <c r="O471" s="263"/>
      <c r="P471" s="263"/>
      <c r="Q471" s="263"/>
      <c r="R471" s="263"/>
      <c r="S471" s="263"/>
      <c r="T471" s="190"/>
      <c r="U471" s="267"/>
      <c r="V471" s="265"/>
      <c r="W471" s="265"/>
      <c r="X471" s="263"/>
      <c r="Y471" s="267"/>
      <c r="Z471" s="265"/>
      <c r="AA471" s="265"/>
      <c r="AB471" s="266"/>
      <c r="AC471" s="265"/>
      <c r="AD471" s="267"/>
      <c r="AE471" s="265"/>
      <c r="AF471" s="267"/>
      <c r="AG471" s="265"/>
      <c r="AH471" s="265"/>
      <c r="AI471" s="265"/>
      <c r="AJ471" s="303"/>
    </row>
    <row r="472" spans="1:36">
      <c r="A472" s="263"/>
      <c r="B472" s="263"/>
      <c r="C472" s="263"/>
      <c r="D472" s="302"/>
      <c r="E472" s="302"/>
      <c r="F472" s="263"/>
      <c r="G472" s="263"/>
      <c r="H472" s="263"/>
      <c r="I472" s="249"/>
      <c r="J472" s="263"/>
      <c r="K472" s="289"/>
      <c r="L472" s="316"/>
      <c r="M472" s="190"/>
      <c r="N472" s="190"/>
      <c r="O472" s="263"/>
      <c r="P472" s="263"/>
      <c r="Q472" s="263"/>
      <c r="R472" s="263"/>
      <c r="S472" s="263"/>
      <c r="T472" s="190"/>
      <c r="U472" s="267"/>
      <c r="V472" s="265"/>
      <c r="W472" s="265"/>
      <c r="X472" s="263"/>
      <c r="Y472" s="267"/>
      <c r="Z472" s="265"/>
      <c r="AA472" s="265"/>
      <c r="AB472" s="266"/>
      <c r="AC472" s="265"/>
      <c r="AD472" s="267"/>
      <c r="AE472" s="265"/>
      <c r="AF472" s="267"/>
      <c r="AG472" s="265"/>
      <c r="AH472" s="265"/>
      <c r="AI472" s="265"/>
      <c r="AJ472" s="303"/>
    </row>
    <row r="473" spans="1:36">
      <c r="A473" s="263"/>
      <c r="B473" s="263"/>
      <c r="C473" s="263"/>
      <c r="D473" s="302"/>
      <c r="E473" s="302"/>
      <c r="F473" s="263"/>
      <c r="G473" s="263"/>
      <c r="H473" s="263"/>
      <c r="I473" s="249"/>
      <c r="J473" s="263"/>
      <c r="K473" s="289"/>
      <c r="L473" s="316"/>
      <c r="M473" s="190"/>
      <c r="N473" s="190"/>
      <c r="O473" s="263"/>
      <c r="P473" s="263"/>
      <c r="Q473" s="263"/>
      <c r="R473" s="263"/>
      <c r="S473" s="263"/>
      <c r="T473" s="190"/>
      <c r="U473" s="267"/>
      <c r="V473" s="265"/>
      <c r="W473" s="265"/>
      <c r="X473" s="263"/>
      <c r="Y473" s="267"/>
      <c r="Z473" s="265"/>
      <c r="AA473" s="265"/>
      <c r="AB473" s="266"/>
      <c r="AC473" s="265"/>
      <c r="AD473" s="267"/>
      <c r="AE473" s="265"/>
      <c r="AF473" s="267"/>
      <c r="AG473" s="265"/>
      <c r="AH473" s="265"/>
      <c r="AI473" s="265"/>
      <c r="AJ473" s="303"/>
    </row>
    <row r="474" spans="1:36">
      <c r="A474" s="263"/>
      <c r="B474" s="263"/>
      <c r="C474" s="263"/>
      <c r="D474" s="302"/>
      <c r="E474" s="302"/>
      <c r="F474" s="263"/>
      <c r="G474" s="263"/>
      <c r="H474" s="263"/>
      <c r="I474" s="249"/>
      <c r="J474" s="263"/>
      <c r="K474" s="289"/>
      <c r="L474" s="316"/>
      <c r="M474" s="190"/>
      <c r="N474" s="190"/>
      <c r="O474" s="263"/>
      <c r="P474" s="263"/>
      <c r="Q474" s="263"/>
      <c r="R474" s="263"/>
      <c r="S474" s="263"/>
      <c r="T474" s="190"/>
      <c r="U474" s="267"/>
      <c r="V474" s="265"/>
      <c r="W474" s="265"/>
      <c r="X474" s="263"/>
      <c r="Y474" s="267"/>
      <c r="Z474" s="265"/>
      <c r="AA474" s="265"/>
      <c r="AB474" s="266"/>
      <c r="AC474" s="265"/>
      <c r="AD474" s="267"/>
      <c r="AE474" s="265"/>
      <c r="AF474" s="267"/>
      <c r="AG474" s="265"/>
      <c r="AH474" s="265"/>
      <c r="AI474" s="265"/>
      <c r="AJ474" s="303"/>
    </row>
    <row r="475" spans="1:36">
      <c r="A475" s="263"/>
      <c r="B475" s="263"/>
      <c r="C475" s="263"/>
      <c r="D475" s="302"/>
      <c r="E475" s="302"/>
      <c r="F475" s="263"/>
      <c r="G475" s="263"/>
      <c r="H475" s="263"/>
      <c r="I475" s="249"/>
      <c r="J475" s="263"/>
      <c r="K475" s="289"/>
      <c r="L475" s="316"/>
      <c r="M475" s="190"/>
      <c r="N475" s="190"/>
      <c r="O475" s="263"/>
      <c r="P475" s="263"/>
      <c r="Q475" s="263"/>
      <c r="R475" s="263"/>
      <c r="S475" s="263"/>
      <c r="T475" s="190"/>
      <c r="U475" s="267"/>
      <c r="V475" s="265"/>
      <c r="W475" s="265"/>
      <c r="X475" s="263"/>
      <c r="Y475" s="267"/>
      <c r="Z475" s="265"/>
      <c r="AA475" s="265"/>
      <c r="AB475" s="266"/>
      <c r="AC475" s="265"/>
      <c r="AD475" s="267"/>
      <c r="AE475" s="265"/>
      <c r="AF475" s="267"/>
      <c r="AG475" s="265"/>
      <c r="AH475" s="265"/>
      <c r="AI475" s="265"/>
      <c r="AJ475" s="303"/>
    </row>
    <row r="476" spans="1:36">
      <c r="A476" s="263"/>
      <c r="B476" s="263"/>
      <c r="C476" s="263"/>
      <c r="D476" s="302"/>
      <c r="E476" s="302"/>
      <c r="F476" s="263"/>
      <c r="G476" s="263"/>
      <c r="H476" s="263"/>
      <c r="I476" s="249"/>
      <c r="J476" s="263"/>
      <c r="K476" s="289"/>
      <c r="L476" s="316"/>
      <c r="M476" s="190"/>
      <c r="N476" s="190"/>
      <c r="O476" s="263"/>
      <c r="P476" s="263"/>
      <c r="Q476" s="263"/>
      <c r="R476" s="263"/>
      <c r="S476" s="263"/>
      <c r="T476" s="190"/>
      <c r="U476" s="267"/>
      <c r="V476" s="265"/>
      <c r="W476" s="265"/>
      <c r="X476" s="263"/>
      <c r="Y476" s="267"/>
      <c r="Z476" s="265"/>
      <c r="AA476" s="265"/>
      <c r="AB476" s="266"/>
      <c r="AC476" s="265"/>
      <c r="AD476" s="267"/>
      <c r="AE476" s="265"/>
      <c r="AF476" s="267"/>
      <c r="AG476" s="265"/>
      <c r="AH476" s="265"/>
      <c r="AI476" s="265"/>
      <c r="AJ476" s="303"/>
    </row>
    <row r="477" spans="1:36">
      <c r="A477" s="263"/>
      <c r="B477" s="263"/>
      <c r="C477" s="263"/>
      <c r="D477" s="302"/>
      <c r="E477" s="302"/>
      <c r="F477" s="263"/>
      <c r="G477" s="263"/>
      <c r="H477" s="263"/>
      <c r="I477" s="249"/>
      <c r="J477" s="263"/>
      <c r="K477" s="289"/>
      <c r="L477" s="316"/>
      <c r="M477" s="190"/>
      <c r="N477" s="190"/>
      <c r="O477" s="263"/>
      <c r="P477" s="263"/>
      <c r="Q477" s="263"/>
      <c r="R477" s="263"/>
      <c r="S477" s="263"/>
      <c r="T477" s="190"/>
      <c r="U477" s="267"/>
      <c r="V477" s="265"/>
      <c r="W477" s="265"/>
      <c r="X477" s="263"/>
      <c r="Y477" s="267"/>
      <c r="Z477" s="265"/>
      <c r="AA477" s="265"/>
      <c r="AB477" s="266"/>
      <c r="AC477" s="265"/>
      <c r="AD477" s="267"/>
      <c r="AE477" s="265"/>
      <c r="AF477" s="267"/>
      <c r="AG477" s="265"/>
      <c r="AH477" s="265"/>
      <c r="AI477" s="265"/>
      <c r="AJ477" s="303"/>
    </row>
    <row r="478" spans="1:36">
      <c r="A478" s="263"/>
      <c r="B478" s="263"/>
      <c r="C478" s="263"/>
      <c r="D478" s="302"/>
      <c r="E478" s="302"/>
      <c r="F478" s="263"/>
      <c r="G478" s="263"/>
      <c r="H478" s="263"/>
      <c r="I478" s="249"/>
      <c r="J478" s="263"/>
      <c r="K478" s="289"/>
      <c r="L478" s="316"/>
      <c r="M478" s="190"/>
      <c r="N478" s="190"/>
      <c r="O478" s="263"/>
      <c r="P478" s="263"/>
      <c r="Q478" s="263"/>
      <c r="R478" s="263"/>
      <c r="S478" s="263"/>
      <c r="T478" s="190"/>
      <c r="U478" s="267"/>
      <c r="V478" s="265"/>
      <c r="W478" s="265"/>
      <c r="X478" s="263"/>
      <c r="Y478" s="267"/>
      <c r="Z478" s="265"/>
      <c r="AA478" s="265"/>
      <c r="AB478" s="266"/>
      <c r="AC478" s="265"/>
      <c r="AD478" s="267"/>
      <c r="AE478" s="265"/>
      <c r="AF478" s="267"/>
      <c r="AG478" s="265"/>
      <c r="AH478" s="265"/>
      <c r="AI478" s="265"/>
      <c r="AJ478" s="303"/>
    </row>
    <row r="479" spans="1:36">
      <c r="A479" s="263"/>
      <c r="B479" s="263"/>
      <c r="C479" s="263"/>
      <c r="D479" s="302"/>
      <c r="E479" s="302"/>
      <c r="F479" s="263"/>
      <c r="G479" s="263"/>
      <c r="H479" s="263"/>
      <c r="I479" s="249"/>
      <c r="J479" s="263"/>
      <c r="K479" s="289"/>
      <c r="L479" s="316"/>
      <c r="M479" s="190"/>
      <c r="N479" s="190"/>
      <c r="O479" s="263"/>
      <c r="P479" s="263"/>
      <c r="Q479" s="263"/>
      <c r="R479" s="263"/>
      <c r="S479" s="263"/>
      <c r="T479" s="190"/>
      <c r="U479" s="267"/>
      <c r="V479" s="265"/>
      <c r="W479" s="265"/>
      <c r="X479" s="263"/>
      <c r="Y479" s="267"/>
      <c r="Z479" s="265"/>
      <c r="AA479" s="265"/>
      <c r="AB479" s="266"/>
      <c r="AC479" s="265"/>
      <c r="AD479" s="267"/>
      <c r="AE479" s="265"/>
      <c r="AF479" s="267"/>
      <c r="AG479" s="265"/>
      <c r="AH479" s="265"/>
      <c r="AI479" s="265"/>
      <c r="AJ479" s="303"/>
    </row>
    <row r="480" spans="1:36">
      <c r="A480" s="263"/>
      <c r="B480" s="263"/>
      <c r="C480" s="263"/>
      <c r="D480" s="302"/>
      <c r="E480" s="302"/>
      <c r="F480" s="263"/>
      <c r="G480" s="263"/>
      <c r="H480" s="263"/>
      <c r="I480" s="249"/>
      <c r="J480" s="263"/>
      <c r="K480" s="289"/>
      <c r="L480" s="316"/>
      <c r="M480" s="190"/>
      <c r="N480" s="190"/>
      <c r="O480" s="263"/>
      <c r="P480" s="263"/>
      <c r="Q480" s="263"/>
      <c r="R480" s="263"/>
      <c r="S480" s="263"/>
      <c r="T480" s="190"/>
      <c r="U480" s="267"/>
      <c r="V480" s="265"/>
      <c r="W480" s="265"/>
      <c r="X480" s="263"/>
      <c r="Y480" s="267"/>
      <c r="Z480" s="265"/>
      <c r="AA480" s="265"/>
      <c r="AB480" s="266"/>
      <c r="AC480" s="265"/>
      <c r="AD480" s="267"/>
      <c r="AE480" s="265"/>
      <c r="AF480" s="267"/>
      <c r="AG480" s="265"/>
      <c r="AH480" s="265"/>
      <c r="AI480" s="265"/>
      <c r="AJ480" s="303"/>
    </row>
    <row r="481" spans="1:36">
      <c r="A481" s="263"/>
      <c r="B481" s="263"/>
      <c r="C481" s="263"/>
      <c r="D481" s="302"/>
      <c r="E481" s="302"/>
      <c r="F481" s="263"/>
      <c r="G481" s="263"/>
      <c r="H481" s="263"/>
      <c r="I481" s="249"/>
      <c r="J481" s="263"/>
      <c r="K481" s="289"/>
      <c r="L481" s="316"/>
      <c r="M481" s="190"/>
      <c r="N481" s="190"/>
      <c r="O481" s="263"/>
      <c r="P481" s="263"/>
      <c r="Q481" s="263"/>
      <c r="R481" s="263"/>
      <c r="S481" s="263"/>
      <c r="T481" s="190"/>
      <c r="U481" s="267"/>
      <c r="V481" s="265"/>
      <c r="W481" s="265"/>
      <c r="X481" s="263"/>
      <c r="Y481" s="267"/>
      <c r="Z481" s="265"/>
      <c r="AA481" s="265"/>
      <c r="AB481" s="266"/>
      <c r="AC481" s="265"/>
      <c r="AD481" s="267"/>
      <c r="AE481" s="265"/>
      <c r="AF481" s="267"/>
      <c r="AG481" s="265"/>
      <c r="AH481" s="265"/>
      <c r="AI481" s="265"/>
      <c r="AJ481" s="303"/>
    </row>
    <row r="482" spans="1:36">
      <c r="A482" s="263"/>
      <c r="B482" s="263"/>
      <c r="C482" s="263"/>
      <c r="D482" s="302"/>
      <c r="E482" s="302"/>
      <c r="F482" s="263"/>
      <c r="G482" s="263"/>
      <c r="H482" s="263"/>
      <c r="I482" s="249"/>
      <c r="J482" s="263"/>
      <c r="K482" s="289"/>
      <c r="L482" s="316"/>
      <c r="M482" s="190"/>
      <c r="N482" s="190"/>
      <c r="O482" s="263"/>
      <c r="P482" s="263"/>
      <c r="Q482" s="263"/>
      <c r="R482" s="263"/>
      <c r="S482" s="263"/>
      <c r="T482" s="190"/>
      <c r="U482" s="267"/>
      <c r="V482" s="265"/>
      <c r="W482" s="265"/>
      <c r="X482" s="263"/>
      <c r="Y482" s="267"/>
      <c r="Z482" s="265"/>
      <c r="AA482" s="265"/>
      <c r="AB482" s="266"/>
      <c r="AC482" s="265"/>
      <c r="AD482" s="267"/>
      <c r="AE482" s="265"/>
      <c r="AF482" s="267"/>
      <c r="AG482" s="265"/>
      <c r="AH482" s="265"/>
      <c r="AI482" s="265"/>
      <c r="AJ482" s="303"/>
    </row>
    <row r="483" spans="1:36">
      <c r="A483" s="263"/>
      <c r="B483" s="263"/>
      <c r="C483" s="263"/>
      <c r="D483" s="302"/>
      <c r="E483" s="302"/>
      <c r="F483" s="263"/>
      <c r="G483" s="263"/>
      <c r="H483" s="263"/>
      <c r="I483" s="249"/>
      <c r="J483" s="263"/>
      <c r="K483" s="289"/>
      <c r="L483" s="316"/>
      <c r="M483" s="190"/>
      <c r="N483" s="190"/>
      <c r="O483" s="263"/>
      <c r="P483" s="263"/>
      <c r="Q483" s="263"/>
      <c r="R483" s="263"/>
      <c r="S483" s="263"/>
      <c r="T483" s="190"/>
      <c r="U483" s="267"/>
      <c r="V483" s="265"/>
      <c r="W483" s="265"/>
      <c r="X483" s="263"/>
      <c r="Y483" s="267"/>
      <c r="Z483" s="265"/>
      <c r="AA483" s="265"/>
      <c r="AB483" s="266"/>
      <c r="AC483" s="265"/>
      <c r="AD483" s="267"/>
      <c r="AE483" s="265"/>
      <c r="AF483" s="267"/>
      <c r="AG483" s="265"/>
      <c r="AH483" s="265"/>
      <c r="AI483" s="265"/>
      <c r="AJ483" s="303"/>
    </row>
    <row r="484" spans="1:36">
      <c r="A484" s="263"/>
      <c r="B484" s="263"/>
      <c r="C484" s="263"/>
      <c r="D484" s="302"/>
      <c r="E484" s="302"/>
      <c r="F484" s="263"/>
      <c r="G484" s="263"/>
      <c r="H484" s="263"/>
      <c r="I484" s="249"/>
      <c r="J484" s="263"/>
      <c r="K484" s="289"/>
      <c r="L484" s="316"/>
      <c r="M484" s="190"/>
      <c r="N484" s="190"/>
      <c r="O484" s="263"/>
      <c r="P484" s="263"/>
      <c r="Q484" s="263"/>
      <c r="R484" s="263"/>
      <c r="S484" s="263"/>
      <c r="T484" s="190"/>
      <c r="U484" s="267"/>
      <c r="V484" s="265"/>
      <c r="W484" s="265"/>
      <c r="X484" s="263"/>
      <c r="Y484" s="267"/>
      <c r="Z484" s="265"/>
      <c r="AA484" s="265"/>
      <c r="AB484" s="266"/>
      <c r="AC484" s="265"/>
      <c r="AD484" s="267"/>
      <c r="AE484" s="265"/>
      <c r="AF484" s="267"/>
      <c r="AG484" s="265"/>
      <c r="AH484" s="265"/>
      <c r="AI484" s="265"/>
      <c r="AJ484" s="303"/>
    </row>
    <row r="485" spans="1:36">
      <c r="A485" s="263"/>
      <c r="B485" s="263"/>
      <c r="C485" s="263"/>
      <c r="D485" s="302"/>
      <c r="E485" s="302"/>
      <c r="F485" s="263"/>
      <c r="G485" s="263"/>
      <c r="H485" s="263"/>
      <c r="I485" s="249"/>
      <c r="J485" s="263"/>
      <c r="K485" s="289"/>
      <c r="L485" s="316"/>
      <c r="M485" s="190"/>
      <c r="N485" s="190"/>
      <c r="O485" s="263"/>
      <c r="P485" s="263"/>
      <c r="Q485" s="263"/>
      <c r="R485" s="263"/>
      <c r="S485" s="263"/>
      <c r="T485" s="190"/>
      <c r="U485" s="267"/>
      <c r="V485" s="265"/>
      <c r="W485" s="265"/>
      <c r="X485" s="263"/>
      <c r="Y485" s="267"/>
      <c r="Z485" s="265"/>
      <c r="AA485" s="265"/>
      <c r="AB485" s="266"/>
      <c r="AC485" s="265"/>
      <c r="AD485" s="267"/>
      <c r="AE485" s="265"/>
      <c r="AF485" s="267"/>
      <c r="AG485" s="265"/>
      <c r="AH485" s="265"/>
      <c r="AI485" s="265"/>
      <c r="AJ485" s="303"/>
    </row>
    <row r="486" spans="1:36">
      <c r="A486" s="263"/>
      <c r="B486" s="263"/>
      <c r="C486" s="263"/>
      <c r="D486" s="302"/>
      <c r="E486" s="302"/>
      <c r="F486" s="263"/>
      <c r="G486" s="263"/>
      <c r="H486" s="263"/>
      <c r="I486" s="249"/>
      <c r="J486" s="263"/>
      <c r="K486" s="289"/>
      <c r="L486" s="316"/>
      <c r="M486" s="190"/>
      <c r="N486" s="190"/>
      <c r="O486" s="263"/>
      <c r="P486" s="263"/>
      <c r="Q486" s="263"/>
      <c r="R486" s="263"/>
      <c r="S486" s="263"/>
      <c r="T486" s="190"/>
      <c r="U486" s="267"/>
      <c r="V486" s="265"/>
      <c r="W486" s="265"/>
      <c r="X486" s="263"/>
      <c r="Y486" s="267"/>
      <c r="Z486" s="265"/>
      <c r="AA486" s="265"/>
      <c r="AB486" s="266"/>
      <c r="AC486" s="265"/>
      <c r="AD486" s="267"/>
      <c r="AE486" s="265"/>
      <c r="AF486" s="267"/>
      <c r="AG486" s="265"/>
      <c r="AH486" s="265"/>
      <c r="AI486" s="265"/>
      <c r="AJ486" s="303"/>
    </row>
    <row r="487" spans="1:36">
      <c r="A487" s="263"/>
      <c r="B487" s="263"/>
      <c r="C487" s="263"/>
      <c r="D487" s="302"/>
      <c r="E487" s="302"/>
      <c r="F487" s="263"/>
      <c r="G487" s="263"/>
      <c r="H487" s="263"/>
      <c r="I487" s="249"/>
      <c r="J487" s="263"/>
      <c r="K487" s="289"/>
      <c r="L487" s="316"/>
      <c r="M487" s="190"/>
      <c r="N487" s="190"/>
      <c r="O487" s="263"/>
      <c r="P487" s="263"/>
      <c r="Q487" s="263"/>
      <c r="R487" s="263"/>
      <c r="S487" s="263"/>
      <c r="T487" s="190"/>
      <c r="U487" s="267"/>
      <c r="V487" s="265"/>
      <c r="W487" s="265"/>
      <c r="X487" s="263"/>
      <c r="Y487" s="267"/>
      <c r="Z487" s="265"/>
      <c r="AA487" s="265"/>
      <c r="AB487" s="266"/>
      <c r="AC487" s="265"/>
      <c r="AD487" s="267"/>
      <c r="AE487" s="265"/>
      <c r="AF487" s="267"/>
      <c r="AG487" s="265"/>
      <c r="AH487" s="265"/>
      <c r="AI487" s="265"/>
      <c r="AJ487" s="303"/>
    </row>
    <row r="488" spans="1:36">
      <c r="A488" s="263"/>
      <c r="B488" s="263"/>
      <c r="C488" s="263"/>
      <c r="D488" s="302"/>
      <c r="E488" s="302"/>
      <c r="F488" s="263"/>
      <c r="G488" s="263"/>
      <c r="H488" s="263"/>
      <c r="I488" s="249"/>
      <c r="J488" s="263"/>
      <c r="K488" s="289"/>
      <c r="L488" s="316"/>
      <c r="M488" s="190"/>
      <c r="N488" s="190"/>
      <c r="O488" s="263"/>
      <c r="P488" s="263"/>
      <c r="Q488" s="263"/>
      <c r="R488" s="263"/>
      <c r="S488" s="263"/>
      <c r="T488" s="190"/>
      <c r="U488" s="267"/>
      <c r="V488" s="265"/>
      <c r="W488" s="265"/>
      <c r="X488" s="263"/>
      <c r="Y488" s="267"/>
      <c r="Z488" s="265"/>
      <c r="AA488" s="265"/>
      <c r="AB488" s="266"/>
      <c r="AC488" s="265"/>
      <c r="AD488" s="267"/>
      <c r="AE488" s="265"/>
      <c r="AF488" s="267"/>
      <c r="AG488" s="265"/>
      <c r="AH488" s="265"/>
      <c r="AI488" s="265"/>
      <c r="AJ488" s="303"/>
    </row>
    <row r="489" spans="1:36">
      <c r="A489" s="263"/>
      <c r="B489" s="263"/>
      <c r="C489" s="263"/>
      <c r="D489" s="302"/>
      <c r="E489" s="302"/>
      <c r="F489" s="263"/>
      <c r="G489" s="263"/>
      <c r="H489" s="263"/>
      <c r="I489" s="249"/>
      <c r="J489" s="263"/>
      <c r="K489" s="289"/>
      <c r="L489" s="316"/>
      <c r="M489" s="190"/>
      <c r="N489" s="190"/>
      <c r="O489" s="263"/>
      <c r="P489" s="263"/>
      <c r="Q489" s="263"/>
      <c r="R489" s="263"/>
      <c r="S489" s="263"/>
      <c r="T489" s="190"/>
      <c r="U489" s="267"/>
      <c r="V489" s="265"/>
      <c r="W489" s="265"/>
      <c r="X489" s="263"/>
      <c r="Y489" s="267"/>
      <c r="Z489" s="265"/>
      <c r="AA489" s="265"/>
      <c r="AB489" s="266"/>
      <c r="AC489" s="265"/>
      <c r="AD489" s="267"/>
      <c r="AE489" s="265"/>
      <c r="AF489" s="267"/>
      <c r="AG489" s="265"/>
      <c r="AH489" s="265"/>
      <c r="AI489" s="265"/>
      <c r="AJ489" s="303"/>
    </row>
    <row r="490" spans="1:36">
      <c r="A490" s="263"/>
      <c r="B490" s="263"/>
      <c r="C490" s="263"/>
      <c r="D490" s="302"/>
      <c r="E490" s="302"/>
      <c r="F490" s="263"/>
      <c r="G490" s="263"/>
      <c r="H490" s="263"/>
      <c r="I490" s="249"/>
      <c r="J490" s="263"/>
      <c r="K490" s="289"/>
      <c r="L490" s="316"/>
      <c r="M490" s="190"/>
      <c r="N490" s="190"/>
      <c r="O490" s="263"/>
      <c r="P490" s="263"/>
      <c r="Q490" s="263"/>
      <c r="R490" s="263"/>
      <c r="S490" s="263"/>
      <c r="T490" s="190"/>
      <c r="U490" s="267"/>
      <c r="V490" s="265"/>
      <c r="W490" s="265"/>
      <c r="X490" s="263"/>
      <c r="Y490" s="267"/>
      <c r="Z490" s="265"/>
      <c r="AA490" s="265"/>
      <c r="AB490" s="266"/>
      <c r="AC490" s="265"/>
      <c r="AD490" s="267"/>
      <c r="AE490" s="265"/>
      <c r="AF490" s="267"/>
      <c r="AG490" s="265"/>
      <c r="AH490" s="265"/>
      <c r="AI490" s="265"/>
      <c r="AJ490" s="303"/>
    </row>
    <row r="491" spans="1:36">
      <c r="A491" s="263"/>
      <c r="B491" s="263"/>
      <c r="C491" s="263"/>
      <c r="D491" s="302"/>
      <c r="E491" s="302"/>
      <c r="F491" s="263"/>
      <c r="G491" s="263"/>
      <c r="H491" s="263"/>
      <c r="I491" s="249"/>
      <c r="J491" s="263"/>
      <c r="K491" s="289"/>
      <c r="L491" s="316"/>
      <c r="M491" s="190"/>
      <c r="N491" s="190"/>
      <c r="O491" s="263"/>
      <c r="P491" s="263"/>
      <c r="Q491" s="263"/>
      <c r="R491" s="263"/>
      <c r="S491" s="263"/>
      <c r="T491" s="190"/>
      <c r="U491" s="267"/>
      <c r="V491" s="265"/>
      <c r="W491" s="265"/>
      <c r="X491" s="263"/>
      <c r="Y491" s="267"/>
      <c r="Z491" s="265"/>
      <c r="AA491" s="265"/>
      <c r="AB491" s="266"/>
      <c r="AC491" s="265"/>
      <c r="AD491" s="267"/>
      <c r="AE491" s="265"/>
      <c r="AF491" s="267"/>
      <c r="AG491" s="265"/>
      <c r="AH491" s="265"/>
      <c r="AI491" s="265"/>
      <c r="AJ491" s="303"/>
    </row>
    <row r="492" spans="1:36">
      <c r="A492" s="263"/>
      <c r="B492" s="263"/>
      <c r="C492" s="263"/>
      <c r="D492" s="302"/>
      <c r="E492" s="302"/>
      <c r="F492" s="263"/>
      <c r="G492" s="263"/>
      <c r="H492" s="263"/>
      <c r="I492" s="249"/>
      <c r="J492" s="263"/>
      <c r="K492" s="289"/>
      <c r="L492" s="316"/>
      <c r="M492" s="190"/>
      <c r="N492" s="190"/>
      <c r="O492" s="263"/>
      <c r="P492" s="263"/>
      <c r="Q492" s="263"/>
      <c r="R492" s="263"/>
      <c r="S492" s="263"/>
      <c r="T492" s="190"/>
      <c r="U492" s="267"/>
      <c r="V492" s="265"/>
      <c r="W492" s="265"/>
      <c r="X492" s="263"/>
      <c r="Y492" s="267"/>
      <c r="Z492" s="265"/>
      <c r="AA492" s="265"/>
      <c r="AB492" s="266"/>
      <c r="AC492" s="265"/>
      <c r="AD492" s="267"/>
      <c r="AE492" s="265"/>
      <c r="AF492" s="267"/>
      <c r="AG492" s="265"/>
      <c r="AH492" s="265"/>
      <c r="AI492" s="265"/>
      <c r="AJ492" s="303"/>
    </row>
    <row r="493" spans="1:36">
      <c r="A493" s="263"/>
      <c r="B493" s="263"/>
      <c r="C493" s="263"/>
      <c r="D493" s="302"/>
      <c r="E493" s="302"/>
      <c r="F493" s="263"/>
      <c r="G493" s="263"/>
      <c r="H493" s="263"/>
      <c r="I493" s="249"/>
      <c r="J493" s="263"/>
      <c r="K493" s="289"/>
      <c r="L493" s="316"/>
      <c r="M493" s="190"/>
      <c r="N493" s="190"/>
      <c r="O493" s="263"/>
      <c r="P493" s="263"/>
      <c r="Q493" s="263"/>
      <c r="R493" s="263"/>
      <c r="S493" s="263"/>
      <c r="T493" s="190"/>
      <c r="U493" s="267"/>
      <c r="V493" s="265"/>
      <c r="W493" s="265"/>
      <c r="X493" s="263"/>
      <c r="Y493" s="267"/>
      <c r="Z493" s="265"/>
      <c r="AA493" s="265"/>
      <c r="AB493" s="266"/>
      <c r="AC493" s="265"/>
      <c r="AD493" s="267"/>
      <c r="AE493" s="265"/>
      <c r="AF493" s="267"/>
      <c r="AG493" s="265"/>
      <c r="AH493" s="265"/>
      <c r="AI493" s="265"/>
      <c r="AJ493" s="303"/>
    </row>
    <row r="494" spans="1:36">
      <c r="A494" s="263"/>
      <c r="B494" s="263"/>
      <c r="C494" s="263"/>
      <c r="D494" s="302"/>
      <c r="E494" s="302"/>
      <c r="F494" s="263"/>
      <c r="G494" s="263"/>
      <c r="H494" s="263"/>
      <c r="I494" s="249"/>
      <c r="J494" s="263"/>
      <c r="K494" s="289"/>
      <c r="L494" s="316"/>
      <c r="M494" s="190"/>
      <c r="N494" s="190"/>
      <c r="O494" s="263"/>
      <c r="P494" s="263"/>
      <c r="Q494" s="263"/>
      <c r="R494" s="263"/>
      <c r="S494" s="263"/>
      <c r="T494" s="190"/>
      <c r="U494" s="267"/>
      <c r="V494" s="265"/>
      <c r="W494" s="265"/>
      <c r="X494" s="263"/>
      <c r="Y494" s="267"/>
      <c r="Z494" s="265"/>
      <c r="AA494" s="265"/>
      <c r="AB494" s="266"/>
      <c r="AC494" s="265"/>
      <c r="AD494" s="267"/>
      <c r="AE494" s="265"/>
      <c r="AF494" s="267"/>
      <c r="AG494" s="265"/>
      <c r="AH494" s="265"/>
      <c r="AI494" s="265"/>
      <c r="AJ494" s="303"/>
    </row>
    <row r="495" spans="1:36">
      <c r="A495" s="263"/>
      <c r="B495" s="263"/>
      <c r="C495" s="263"/>
      <c r="D495" s="302"/>
      <c r="E495" s="302"/>
      <c r="F495" s="263"/>
      <c r="G495" s="263"/>
      <c r="H495" s="263"/>
      <c r="I495" s="249"/>
      <c r="J495" s="263"/>
      <c r="K495" s="289"/>
      <c r="L495" s="316"/>
      <c r="M495" s="190"/>
      <c r="N495" s="190"/>
      <c r="O495" s="263"/>
      <c r="P495" s="263"/>
      <c r="Q495" s="263"/>
      <c r="R495" s="263"/>
      <c r="S495" s="263"/>
      <c r="T495" s="190"/>
      <c r="U495" s="267"/>
      <c r="V495" s="265"/>
      <c r="W495" s="265"/>
      <c r="X495" s="263"/>
      <c r="Y495" s="267"/>
      <c r="Z495" s="265"/>
      <c r="AA495" s="265"/>
      <c r="AB495" s="266"/>
      <c r="AC495" s="265"/>
      <c r="AD495" s="267"/>
      <c r="AE495" s="265"/>
      <c r="AF495" s="267"/>
      <c r="AG495" s="265"/>
      <c r="AH495" s="265"/>
      <c r="AI495" s="265"/>
      <c r="AJ495" s="303"/>
    </row>
    <row r="496" spans="1:36">
      <c r="A496" s="263"/>
      <c r="B496" s="263"/>
      <c r="C496" s="263"/>
      <c r="D496" s="302"/>
      <c r="E496" s="302"/>
      <c r="F496" s="263"/>
      <c r="G496" s="263"/>
      <c r="H496" s="263"/>
      <c r="I496" s="249"/>
      <c r="J496" s="263"/>
      <c r="K496" s="289"/>
      <c r="L496" s="316"/>
      <c r="M496" s="190"/>
      <c r="N496" s="190"/>
      <c r="O496" s="263"/>
      <c r="P496" s="263"/>
      <c r="Q496" s="263"/>
      <c r="R496" s="263"/>
      <c r="S496" s="263"/>
      <c r="T496" s="190"/>
      <c r="U496" s="267"/>
      <c r="V496" s="265"/>
      <c r="W496" s="265"/>
      <c r="X496" s="263"/>
      <c r="Y496" s="267"/>
      <c r="Z496" s="265"/>
      <c r="AA496" s="265"/>
      <c r="AB496" s="266"/>
      <c r="AC496" s="265"/>
      <c r="AD496" s="267"/>
      <c r="AE496" s="265"/>
      <c r="AF496" s="267"/>
      <c r="AG496" s="265"/>
      <c r="AH496" s="265"/>
      <c r="AI496" s="265"/>
      <c r="AJ496" s="303"/>
    </row>
    <row r="497" spans="1:36">
      <c r="A497" s="263"/>
      <c r="B497" s="263"/>
      <c r="C497" s="263"/>
      <c r="D497" s="302"/>
      <c r="E497" s="302"/>
      <c r="F497" s="263"/>
      <c r="G497" s="263"/>
      <c r="H497" s="263"/>
      <c r="I497" s="249"/>
      <c r="J497" s="263"/>
      <c r="K497" s="289"/>
      <c r="L497" s="316"/>
      <c r="M497" s="190"/>
      <c r="N497" s="190"/>
      <c r="O497" s="263"/>
      <c r="P497" s="263"/>
      <c r="Q497" s="263"/>
      <c r="R497" s="263"/>
      <c r="S497" s="263"/>
      <c r="T497" s="190"/>
      <c r="U497" s="267"/>
      <c r="V497" s="265"/>
      <c r="W497" s="265"/>
      <c r="X497" s="263"/>
      <c r="Y497" s="267"/>
      <c r="Z497" s="265"/>
      <c r="AA497" s="265"/>
      <c r="AB497" s="266"/>
      <c r="AC497" s="265"/>
      <c r="AD497" s="267"/>
      <c r="AE497" s="265"/>
      <c r="AF497" s="267"/>
      <c r="AG497" s="265"/>
      <c r="AH497" s="265"/>
      <c r="AI497" s="265"/>
      <c r="AJ497" s="303"/>
    </row>
    <row r="498" spans="1:36">
      <c r="A498" s="263"/>
      <c r="B498" s="263"/>
      <c r="C498" s="263"/>
      <c r="D498" s="302"/>
      <c r="E498" s="302"/>
      <c r="F498" s="263"/>
      <c r="G498" s="263"/>
      <c r="H498" s="263"/>
      <c r="I498" s="249"/>
      <c r="J498" s="263"/>
      <c r="K498" s="289"/>
      <c r="L498" s="316"/>
      <c r="M498" s="190"/>
      <c r="N498" s="190"/>
      <c r="O498" s="263"/>
      <c r="P498" s="263"/>
      <c r="Q498" s="263"/>
      <c r="R498" s="263"/>
      <c r="S498" s="263"/>
      <c r="T498" s="190"/>
      <c r="U498" s="267"/>
      <c r="V498" s="265"/>
      <c r="W498" s="265"/>
      <c r="X498" s="263"/>
      <c r="Y498" s="267"/>
      <c r="Z498" s="265"/>
      <c r="AA498" s="265"/>
      <c r="AB498" s="266"/>
      <c r="AC498" s="265"/>
      <c r="AD498" s="267"/>
      <c r="AE498" s="265"/>
      <c r="AF498" s="267"/>
      <c r="AG498" s="265"/>
      <c r="AH498" s="265"/>
      <c r="AI498" s="265"/>
      <c r="AJ498" s="303"/>
    </row>
    <row r="499" spans="1:36">
      <c r="A499" s="263"/>
      <c r="B499" s="263"/>
      <c r="C499" s="263"/>
      <c r="D499" s="302"/>
      <c r="E499" s="302"/>
      <c r="F499" s="263"/>
      <c r="G499" s="263"/>
      <c r="H499" s="263"/>
      <c r="I499" s="249"/>
      <c r="J499" s="263"/>
      <c r="K499" s="289"/>
      <c r="L499" s="316"/>
      <c r="M499" s="190"/>
      <c r="N499" s="190"/>
      <c r="O499" s="263"/>
      <c r="P499" s="263"/>
      <c r="Q499" s="263"/>
      <c r="R499" s="263"/>
      <c r="S499" s="263"/>
      <c r="T499" s="190"/>
      <c r="U499" s="267"/>
      <c r="V499" s="265"/>
      <c r="W499" s="265"/>
      <c r="X499" s="263"/>
      <c r="Y499" s="267"/>
      <c r="Z499" s="265"/>
      <c r="AA499" s="265"/>
      <c r="AB499" s="266"/>
      <c r="AC499" s="265"/>
      <c r="AD499" s="267"/>
      <c r="AE499" s="265"/>
      <c r="AF499" s="267"/>
      <c r="AG499" s="265"/>
      <c r="AH499" s="265"/>
      <c r="AI499" s="265"/>
      <c r="AJ499" s="303"/>
    </row>
    <row r="500" spans="1:36">
      <c r="A500" s="263"/>
      <c r="B500" s="263"/>
      <c r="C500" s="263"/>
      <c r="D500" s="302"/>
      <c r="E500" s="302"/>
      <c r="F500" s="263"/>
      <c r="G500" s="263"/>
      <c r="H500" s="263"/>
      <c r="I500" s="249"/>
      <c r="J500" s="263"/>
      <c r="K500" s="289"/>
      <c r="L500" s="316"/>
      <c r="M500" s="190"/>
      <c r="N500" s="190"/>
      <c r="O500" s="263"/>
      <c r="P500" s="263"/>
      <c r="Q500" s="263"/>
      <c r="R500" s="263"/>
      <c r="S500" s="263"/>
      <c r="T500" s="190"/>
      <c r="U500" s="267"/>
      <c r="V500" s="265"/>
      <c r="W500" s="265"/>
      <c r="X500" s="263"/>
      <c r="Y500" s="267"/>
      <c r="Z500" s="265"/>
      <c r="AA500" s="265"/>
      <c r="AB500" s="266"/>
      <c r="AC500" s="265"/>
      <c r="AD500" s="267"/>
      <c r="AE500" s="265"/>
      <c r="AF500" s="267"/>
      <c r="AG500" s="265"/>
      <c r="AH500" s="265"/>
      <c r="AI500" s="265"/>
      <c r="AJ500" s="303"/>
    </row>
    <row r="501" spans="1:36">
      <c r="A501" s="263"/>
      <c r="B501" s="263"/>
      <c r="C501" s="263"/>
      <c r="D501" s="302"/>
      <c r="E501" s="302"/>
      <c r="F501" s="263"/>
      <c r="G501" s="263"/>
      <c r="H501" s="263"/>
      <c r="I501" s="249"/>
      <c r="J501" s="263"/>
      <c r="K501" s="289"/>
      <c r="L501" s="316"/>
      <c r="M501" s="190"/>
      <c r="N501" s="190"/>
      <c r="O501" s="263"/>
      <c r="P501" s="263"/>
      <c r="Q501" s="263"/>
      <c r="R501" s="263"/>
      <c r="S501" s="263"/>
      <c r="T501" s="190"/>
      <c r="U501" s="267"/>
      <c r="V501" s="265"/>
      <c r="W501" s="265"/>
      <c r="X501" s="263"/>
      <c r="Y501" s="267"/>
      <c r="Z501" s="265"/>
      <c r="AA501" s="265"/>
      <c r="AB501" s="266"/>
      <c r="AC501" s="265"/>
      <c r="AD501" s="267"/>
      <c r="AE501" s="265"/>
      <c r="AF501" s="267"/>
      <c r="AG501" s="265"/>
      <c r="AH501" s="265"/>
      <c r="AI501" s="265"/>
      <c r="AJ501" s="303"/>
    </row>
    <row r="502" spans="1:36">
      <c r="A502" s="263"/>
      <c r="B502" s="263"/>
      <c r="C502" s="263"/>
      <c r="D502" s="302"/>
      <c r="E502" s="302"/>
      <c r="F502" s="263"/>
      <c r="G502" s="263"/>
      <c r="H502" s="263"/>
      <c r="I502" s="249"/>
      <c r="J502" s="263"/>
      <c r="K502" s="289"/>
      <c r="L502" s="316"/>
      <c r="M502" s="190"/>
      <c r="N502" s="190"/>
      <c r="O502" s="263"/>
      <c r="P502" s="263"/>
      <c r="Q502" s="263"/>
      <c r="R502" s="263"/>
      <c r="S502" s="263"/>
      <c r="T502" s="190"/>
      <c r="U502" s="267"/>
      <c r="V502" s="265"/>
      <c r="W502" s="265"/>
      <c r="X502" s="263"/>
      <c r="Y502" s="267"/>
      <c r="Z502" s="265"/>
      <c r="AA502" s="265"/>
      <c r="AB502" s="266"/>
      <c r="AC502" s="265"/>
      <c r="AD502" s="267"/>
      <c r="AE502" s="265"/>
      <c r="AF502" s="267"/>
      <c r="AG502" s="265"/>
      <c r="AH502" s="265"/>
      <c r="AI502" s="265"/>
      <c r="AJ502" s="303"/>
    </row>
    <row r="503" spans="1:36">
      <c r="A503" s="263"/>
      <c r="B503" s="263"/>
      <c r="C503" s="263"/>
      <c r="D503" s="302"/>
      <c r="E503" s="302"/>
      <c r="F503" s="263"/>
      <c r="G503" s="263"/>
      <c r="H503" s="263"/>
      <c r="I503" s="249"/>
      <c r="J503" s="263"/>
      <c r="K503" s="289"/>
      <c r="L503" s="316"/>
      <c r="M503" s="190"/>
      <c r="N503" s="190"/>
      <c r="O503" s="263"/>
      <c r="P503" s="263"/>
      <c r="Q503" s="263"/>
      <c r="R503" s="263"/>
      <c r="S503" s="263"/>
      <c r="T503" s="190"/>
      <c r="U503" s="267"/>
      <c r="V503" s="265"/>
      <c r="W503" s="265"/>
      <c r="X503" s="263"/>
      <c r="Y503" s="267"/>
      <c r="Z503" s="265"/>
      <c r="AA503" s="265"/>
      <c r="AB503" s="266"/>
      <c r="AC503" s="265"/>
      <c r="AD503" s="267"/>
      <c r="AE503" s="265"/>
      <c r="AF503" s="267"/>
      <c r="AG503" s="265"/>
      <c r="AH503" s="265"/>
      <c r="AI503" s="265"/>
      <c r="AJ503" s="303"/>
    </row>
    <row r="504" spans="1:36">
      <c r="A504" s="263"/>
      <c r="B504" s="263"/>
      <c r="C504" s="263"/>
      <c r="D504" s="302"/>
      <c r="E504" s="302"/>
      <c r="F504" s="263"/>
      <c r="G504" s="263"/>
      <c r="H504" s="263"/>
      <c r="I504" s="249"/>
      <c r="J504" s="263"/>
      <c r="K504" s="289"/>
      <c r="L504" s="316"/>
      <c r="M504" s="190"/>
      <c r="N504" s="190"/>
      <c r="O504" s="263"/>
      <c r="P504" s="263"/>
      <c r="Q504" s="263"/>
      <c r="R504" s="263"/>
      <c r="S504" s="263"/>
      <c r="T504" s="190"/>
      <c r="U504" s="267"/>
      <c r="V504" s="265"/>
      <c r="W504" s="265"/>
      <c r="X504" s="263"/>
      <c r="Y504" s="267"/>
      <c r="Z504" s="265"/>
      <c r="AA504" s="265"/>
      <c r="AB504" s="266"/>
      <c r="AC504" s="265"/>
      <c r="AD504" s="267"/>
      <c r="AE504" s="265"/>
      <c r="AF504" s="267"/>
      <c r="AG504" s="265"/>
      <c r="AH504" s="265"/>
      <c r="AI504" s="265"/>
      <c r="AJ504" s="303"/>
    </row>
    <row r="505" spans="1:36">
      <c r="A505" s="263"/>
      <c r="B505" s="263"/>
      <c r="C505" s="263"/>
      <c r="D505" s="302"/>
      <c r="E505" s="302"/>
      <c r="F505" s="263"/>
      <c r="G505" s="263"/>
      <c r="H505" s="263"/>
      <c r="I505" s="249"/>
      <c r="J505" s="263"/>
      <c r="K505" s="289"/>
      <c r="L505" s="316"/>
      <c r="M505" s="190"/>
      <c r="N505" s="190"/>
      <c r="O505" s="263"/>
      <c r="P505" s="263"/>
      <c r="Q505" s="263"/>
      <c r="R505" s="263"/>
      <c r="S505" s="263"/>
      <c r="T505" s="190"/>
      <c r="U505" s="267"/>
      <c r="V505" s="265"/>
      <c r="W505" s="265"/>
      <c r="X505" s="263"/>
      <c r="Y505" s="267"/>
      <c r="Z505" s="265"/>
      <c r="AA505" s="265"/>
      <c r="AB505" s="266"/>
      <c r="AC505" s="265"/>
      <c r="AD505" s="267"/>
      <c r="AE505" s="265"/>
      <c r="AF505" s="267"/>
      <c r="AG505" s="265"/>
      <c r="AH505" s="265"/>
      <c r="AI505" s="265"/>
      <c r="AJ505" s="303"/>
    </row>
    <row r="506" spans="1:36">
      <c r="A506" s="263"/>
      <c r="B506" s="263"/>
      <c r="C506" s="263"/>
      <c r="D506" s="302"/>
      <c r="E506" s="302"/>
      <c r="F506" s="263"/>
      <c r="G506" s="263"/>
      <c r="H506" s="263"/>
      <c r="I506" s="249"/>
      <c r="J506" s="263"/>
      <c r="K506" s="289"/>
      <c r="L506" s="316"/>
      <c r="M506" s="190"/>
      <c r="N506" s="190"/>
      <c r="O506" s="263"/>
      <c r="P506" s="263"/>
      <c r="Q506" s="263"/>
      <c r="R506" s="263"/>
      <c r="S506" s="263"/>
      <c r="T506" s="190"/>
      <c r="U506" s="267"/>
      <c r="V506" s="265"/>
      <c r="W506" s="268"/>
      <c r="X506" s="304"/>
      <c r="Y506" s="267"/>
      <c r="Z506" s="265"/>
      <c r="AA506" s="265"/>
      <c r="AB506" s="266"/>
      <c r="AC506" s="265"/>
      <c r="AD506" s="267"/>
      <c r="AE506" s="265"/>
      <c r="AF506" s="267"/>
      <c r="AG506" s="265"/>
      <c r="AH506" s="265"/>
      <c r="AI506" s="265"/>
      <c r="AJ506" s="303"/>
    </row>
    <row r="507" spans="1:36">
      <c r="A507" s="304"/>
      <c r="B507" s="304"/>
      <c r="C507" s="304"/>
      <c r="D507" s="305"/>
      <c r="E507" s="305"/>
      <c r="F507" s="304"/>
      <c r="G507" s="304"/>
      <c r="H507" s="304"/>
      <c r="I507" s="306"/>
      <c r="J507" s="304"/>
      <c r="K507" s="307"/>
      <c r="L507" s="320"/>
      <c r="M507" s="308"/>
      <c r="N507" s="308"/>
      <c r="O507" s="304"/>
      <c r="P507" s="304"/>
      <c r="Q507" s="304"/>
      <c r="R507" s="304"/>
      <c r="S507" s="304"/>
      <c r="T507" s="308"/>
      <c r="U507" s="270"/>
      <c r="V507" s="268"/>
      <c r="Y507" s="270"/>
      <c r="Z507" s="268"/>
      <c r="AA507" s="268"/>
      <c r="AB507" s="269"/>
      <c r="AC507" s="268"/>
      <c r="AD507" s="270"/>
      <c r="AE507" s="268"/>
      <c r="AF507" s="270"/>
      <c r="AG507" s="268"/>
      <c r="AH507" s="268"/>
      <c r="AI507" s="268"/>
      <c r="AJ507" s="303"/>
    </row>
  </sheetData>
  <autoFilter ref="A2:AI324" xr:uid="{00000000-0009-0000-0000-000009000000}">
    <filterColumn colId="3" showButton="0"/>
    <filterColumn colId="16" showButton="0"/>
    <filterColumn colId="17" showButton="0"/>
  </autoFilter>
  <mergeCells count="26">
    <mergeCell ref="O2:O3"/>
    <mergeCell ref="P2:P3"/>
    <mergeCell ref="Q2:S2"/>
    <mergeCell ref="T2:T3"/>
    <mergeCell ref="AI2:AI3"/>
    <mergeCell ref="V2:V3"/>
    <mergeCell ref="X2:X3"/>
    <mergeCell ref="Y2:Y3"/>
    <mergeCell ref="AD2:AD3"/>
    <mergeCell ref="AF2:AF3"/>
    <mergeCell ref="AJ2:AJ3"/>
    <mergeCell ref="W2:W3"/>
    <mergeCell ref="G2:G3"/>
    <mergeCell ref="A2:A3"/>
    <mergeCell ref="B2:B3"/>
    <mergeCell ref="C2:C3"/>
    <mergeCell ref="D2:E3"/>
    <mergeCell ref="F2:F3"/>
    <mergeCell ref="U2:U3"/>
    <mergeCell ref="H2:H3"/>
    <mergeCell ref="I2:I3"/>
    <mergeCell ref="J2:J3"/>
    <mergeCell ref="K2:K3"/>
    <mergeCell ref="L2:L3"/>
    <mergeCell ref="M2:M3"/>
    <mergeCell ref="N2:N3"/>
  </mergeCells>
  <phoneticPr fontId="2" type="noConversion"/>
  <conditionalFormatting sqref="J4:J504">
    <cfRule type="cellIs" dxfId="87" priority="42" operator="greaterThan">
      <formula>20</formula>
    </cfRule>
  </conditionalFormatting>
  <conditionalFormatting sqref="U146">
    <cfRule type="containsText" dxfId="86" priority="1" operator="containsText" text="국고 전액">
      <formula>NOT(ISERROR(SEARCH("국고 전액",U146)))</formula>
    </cfRule>
    <cfRule type="containsText" dxfId="85" priority="2" operator="containsText" text="전액국고">
      <formula>NOT(ISERROR(SEARCH("전액국고",U146)))</formula>
    </cfRule>
    <cfRule type="containsText" dxfId="84" priority="3" operator="containsText" text="24년(상)국고">
      <formula>NOT(ISERROR(SEARCH("24년(상)국고",U146)))</formula>
    </cfRule>
    <cfRule type="containsText" dxfId="83" priority="4" operator="containsText" text="국고 전액">
      <formula>NOT(ISERROR(SEARCH("국고 전액",U146)))</formula>
    </cfRule>
  </conditionalFormatting>
  <conditionalFormatting sqref="Y4:Y138">
    <cfRule type="containsText" dxfId="82" priority="30" operator="containsText" text="전액국고">
      <formula>NOT(ISERROR(SEARCH("전액국고",Y4)))</formula>
    </cfRule>
    <cfRule type="containsText" dxfId="81" priority="31" operator="containsText" text="24년(상)국고">
      <formula>NOT(ISERROR(SEARCH("24년(상)국고",Y4)))</formula>
    </cfRule>
  </conditionalFormatting>
  <conditionalFormatting sqref="Y4:Y1048576">
    <cfRule type="containsText" dxfId="80" priority="18" operator="containsText" text="국고 전액">
      <formula>NOT(ISERROR(SEARCH("국고 전액",Y4)))</formula>
    </cfRule>
  </conditionalFormatting>
  <conditionalFormatting sqref="Y140:Y197">
    <cfRule type="containsText" dxfId="79" priority="6" operator="containsText" text="전액국고">
      <formula>NOT(ISERROR(SEARCH("전액국고",Y140)))</formula>
    </cfRule>
    <cfRule type="containsText" dxfId="78" priority="7" operator="containsText" text="24년(상)국고">
      <formula>NOT(ISERROR(SEARCH("24년(상)국고",Y140)))</formula>
    </cfRule>
  </conditionalFormatting>
  <conditionalFormatting sqref="Y199">
    <cfRule type="containsText" dxfId="77" priority="49" operator="containsText" text="전액국고">
      <formula>NOT(ISERROR(SEARCH("전액국고",Y199)))</formula>
    </cfRule>
    <cfRule type="containsText" dxfId="76" priority="50" operator="containsText" text="24년(상)국고">
      <formula>NOT(ISERROR(SEARCH("24년(상)국고",Y199)))</formula>
    </cfRule>
  </conditionalFormatting>
  <conditionalFormatting sqref="Y201">
    <cfRule type="containsText" dxfId="75" priority="47" operator="containsText" text="전액국고">
      <formula>NOT(ISERROR(SEARCH("전액국고",Y201)))</formula>
    </cfRule>
    <cfRule type="containsText" dxfId="74" priority="48" operator="containsText" text="24년(상)국고">
      <formula>NOT(ISERROR(SEARCH("24년(상)국고",Y201)))</formula>
    </cfRule>
  </conditionalFormatting>
  <conditionalFormatting sqref="Y203">
    <cfRule type="containsText" dxfId="73" priority="45" operator="containsText" text="전액국고">
      <formula>NOT(ISERROR(SEARCH("전액국고",Y203)))</formula>
    </cfRule>
    <cfRule type="containsText" dxfId="72" priority="46" operator="containsText" text="24년(상)국고">
      <formula>NOT(ISERROR(SEARCH("24년(상)국고",Y203)))</formula>
    </cfRule>
  </conditionalFormatting>
  <conditionalFormatting sqref="Y205">
    <cfRule type="containsText" dxfId="71" priority="43" operator="containsText" text="전액국고">
      <formula>NOT(ISERROR(SEARCH("전액국고",Y205)))</formula>
    </cfRule>
    <cfRule type="containsText" dxfId="70" priority="44" operator="containsText" text="24년(상)국고">
      <formula>NOT(ISERROR(SEARCH("24년(상)국고",Y205)))</formula>
    </cfRule>
  </conditionalFormatting>
  <conditionalFormatting sqref="Y213:Y229 Y237 Y239 Y241 Y243 Y245 Y247 Y249 Y251 Y253 Y255 Y257 Y259 Y261:Y263 Y265 Y268 Y271 Y273:Y274 Y276 Y278:Y504">
    <cfRule type="containsText" dxfId="69" priority="54" operator="containsText" text="24년(상)국고">
      <formula>NOT(ISERROR(SEARCH("24년(상)국고",Y213)))</formula>
    </cfRule>
  </conditionalFormatting>
  <conditionalFormatting sqref="Y213:Y229 Y237 Y239 Y241 Y243 Y245 Y247 Y249 Y251 Y253 Y255 Y257 Y259 Y261:Y263 Y265 Y268 Y271 Y273:Y274 Y276 Y278:Y1048576">
    <cfRule type="containsText" dxfId="68" priority="53" operator="containsText" text="전액국고">
      <formula>NOT(ISERROR(SEARCH("전액국고",Y213)))</formula>
    </cfRule>
  </conditionalFormatting>
  <conditionalFormatting sqref="AD4:AD1048576">
    <cfRule type="containsText" dxfId="67" priority="17" operator="containsText" text="국고 X">
      <formula>NOT(ISERROR(SEARCH("국고 X",AD4)))</formula>
    </cfRule>
  </conditionalFormatting>
  <conditionalFormatting sqref="AD117:AD119">
    <cfRule type="containsText" dxfId="66" priority="24" operator="containsText" text="전액국고">
      <formula>NOT(ISERROR(SEARCH("전액국고",AD117)))</formula>
    </cfRule>
    <cfRule type="containsText" dxfId="65" priority="25" operator="containsText" text="24년(상)국고">
      <formula>NOT(ISERROR(SEARCH("24년(상)국고",AD117)))</formula>
    </cfRule>
  </conditionalFormatting>
  <conditionalFormatting sqref="AD134">
    <cfRule type="containsText" dxfId="64" priority="26" operator="containsText" text="전액국고">
      <formula>NOT(ISERROR(SEARCH("전액국고",AD134)))</formula>
    </cfRule>
    <cfRule type="containsText" dxfId="63" priority="27" operator="containsText" text="24년(상)국고">
      <formula>NOT(ISERROR(SEARCH("24년(상)국고",AD134)))</formula>
    </cfRule>
  </conditionalFormatting>
  <conditionalFormatting sqref="AE4:AE1048576">
    <cfRule type="expression" dxfId="62" priority="20">
      <formula>$Z4=$AE4</formula>
    </cfRule>
  </conditionalFormatting>
  <conditionalFormatting sqref="AF68:AF69">
    <cfRule type="containsText" dxfId="61" priority="14" operator="containsText" text="국고 X">
      <formula>NOT(ISERROR(SEARCH("국고 X",AF68)))</formula>
    </cfRule>
  </conditionalFormatting>
  <conditionalFormatting sqref="AF117">
    <cfRule type="containsText" dxfId="60" priority="13" operator="containsText" text="국고 X">
      <formula>NOT(ISERROR(SEARCH("국고 X",AF117)))</formula>
    </cfRule>
  </conditionalFormatting>
  <conditionalFormatting sqref="AF129:AF130">
    <cfRule type="containsText" dxfId="59" priority="12" operator="containsText" text="국고 X">
      <formula>NOT(ISERROR(SEARCH("국고 X",AF129)))</formula>
    </cfRule>
  </conditionalFormatting>
  <conditionalFormatting sqref="AF137">
    <cfRule type="containsText" dxfId="58" priority="11" operator="containsText" text="국고 X">
      <formula>NOT(ISERROR(SEARCH("국고 X",AF137)))</formula>
    </cfRule>
  </conditionalFormatting>
  <conditionalFormatting sqref="AF139:AF141">
    <cfRule type="containsText" dxfId="57" priority="9" operator="containsText" text="국고 X">
      <formula>NOT(ISERROR(SEARCH("국고 X",AF139)))</formula>
    </cfRule>
  </conditionalFormatting>
  <conditionalFormatting sqref="AF144 AF146:AF147">
    <cfRule type="containsText" dxfId="56" priority="8" operator="containsText" text="국고 X">
      <formula>NOT(ISERROR(SEARCH("국고 X",AF144)))</formula>
    </cfRule>
  </conditionalFormatting>
  <conditionalFormatting sqref="AF149">
    <cfRule type="containsText" dxfId="55" priority="5" operator="containsText" text="국고 X">
      <formula>NOT(ISERROR(SEARCH("국고 X",AF149)))</formula>
    </cfRule>
  </conditionalFormatting>
  <conditionalFormatting sqref="AG4:AG1048576">
    <cfRule type="expression" dxfId="54" priority="19">
      <formula>$AA4=$AG4</formula>
    </cfRule>
  </conditionalFormatting>
  <pageMargins left="0.7" right="0.7" top="0.75" bottom="0.75" header="0.3" footer="0.3"/>
  <pageSetup paperSize="9" orientation="portrait" r:id="rId1"/>
  <ignoredErrors>
    <ignoredError sqref="AC102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50"/>
  </sheetPr>
  <dimension ref="A1:CU11"/>
  <sheetViews>
    <sheetView showZeros="0" zoomScaleNormal="100" workbookViewId="0">
      <pane xSplit="10" ySplit="2" topLeftCell="K3" activePane="bottomRight" state="frozen"/>
      <selection activeCell="H18" sqref="H18"/>
      <selection pane="topRight" activeCell="H18" sqref="H18"/>
      <selection pane="bottomLeft" activeCell="H18" sqref="H18"/>
      <selection pane="bottomRight" activeCell="J51" sqref="J51"/>
    </sheetView>
  </sheetViews>
  <sheetFormatPr defaultColWidth="8.75" defaultRowHeight="11.25"/>
  <cols>
    <col min="1" max="1" width="8.75" style="149"/>
    <col min="2" max="3" width="5.25" style="149" customWidth="1"/>
    <col min="4" max="4" width="4.25" style="317" customWidth="1"/>
    <col min="5" max="5" width="8.75" style="222" customWidth="1"/>
    <col min="6" max="6" width="3.75" style="222" customWidth="1"/>
    <col min="7" max="7" width="10.75" style="149" customWidth="1"/>
    <col min="8" max="8" width="4.25" style="149" customWidth="1"/>
    <col min="9" max="9" width="15.75" style="208" customWidth="1"/>
    <col min="10" max="10" width="33.875" style="206" bestFit="1" customWidth="1"/>
    <col min="11" max="11" width="5.25" style="149" customWidth="1"/>
    <col min="12" max="12" width="12.25" style="207" customWidth="1"/>
    <col min="13" max="13" width="12.25" style="168" customWidth="1"/>
    <col min="14" max="14" width="8.75" style="208" customWidth="1"/>
    <col min="15" max="15" width="35.75" style="209" customWidth="1"/>
    <col min="16" max="17" width="12.75" style="149" customWidth="1"/>
    <col min="18" max="19" width="8.75" style="149" customWidth="1"/>
    <col min="20" max="20" width="12.75" style="149" customWidth="1"/>
    <col min="21" max="21" width="25.75" style="208" customWidth="1"/>
    <col min="22" max="22" width="8.75" style="222" customWidth="1"/>
    <col min="23" max="23" width="8.75" style="149" customWidth="1"/>
    <col min="24" max="24" width="25.75" style="171" customWidth="1"/>
    <col min="25" max="25" width="10.375" style="149" customWidth="1"/>
    <col min="26" max="27" width="12" style="149" customWidth="1"/>
    <col min="28" max="28" width="10.75" style="216" customWidth="1"/>
    <col min="29" max="29" width="12" style="149" customWidth="1"/>
    <col min="30" max="30" width="8.75" style="222" customWidth="1"/>
    <col min="31" max="31" width="13.25" style="149" customWidth="1"/>
    <col min="32" max="32" width="8.75" style="222" customWidth="1"/>
    <col min="33" max="34" width="13.25" style="149" customWidth="1"/>
    <col min="35" max="35" width="35.25" style="149" customWidth="1"/>
    <col min="36" max="36" width="10.375" style="149" customWidth="1"/>
    <col min="37" max="16384" width="8.75" style="149"/>
  </cols>
  <sheetData>
    <row r="1" spans="1:99" ht="22.15" customHeight="1">
      <c r="B1" s="429" t="s">
        <v>868</v>
      </c>
      <c r="C1" s="418" t="s">
        <v>0</v>
      </c>
      <c r="D1" s="430" t="s">
        <v>1</v>
      </c>
      <c r="E1" s="414" t="s">
        <v>1934</v>
      </c>
      <c r="F1" s="415"/>
      <c r="G1" s="418" t="s">
        <v>12</v>
      </c>
      <c r="H1" s="418" t="s">
        <v>2654</v>
      </c>
      <c r="I1" s="412" t="s">
        <v>2670</v>
      </c>
      <c r="J1" s="418" t="s">
        <v>5</v>
      </c>
      <c r="K1" s="418" t="s">
        <v>11</v>
      </c>
      <c r="L1" s="422" t="s">
        <v>2659</v>
      </c>
      <c r="M1" s="422" t="s">
        <v>2655</v>
      </c>
      <c r="N1" s="412" t="s">
        <v>6</v>
      </c>
      <c r="O1" s="412" t="s">
        <v>2657</v>
      </c>
      <c r="P1" s="422" t="s">
        <v>9</v>
      </c>
      <c r="Q1" s="422" t="s">
        <v>2658</v>
      </c>
      <c r="R1" s="424" t="s">
        <v>2680</v>
      </c>
      <c r="S1" s="424"/>
      <c r="T1" s="425"/>
      <c r="U1" s="426" t="s">
        <v>1933</v>
      </c>
      <c r="V1" s="420" t="s">
        <v>14</v>
      </c>
      <c r="W1" s="418" t="s">
        <v>15</v>
      </c>
      <c r="X1" s="410" t="s">
        <v>1746</v>
      </c>
      <c r="Y1" s="410" t="s">
        <v>16</v>
      </c>
      <c r="Z1" s="145" t="s">
        <v>2660</v>
      </c>
      <c r="AA1" s="145" t="s">
        <v>2661</v>
      </c>
      <c r="AB1" s="145" t="s">
        <v>22</v>
      </c>
      <c r="AC1" s="145" t="s">
        <v>2662</v>
      </c>
      <c r="AD1" s="408" t="s">
        <v>2663</v>
      </c>
      <c r="AE1" s="145" t="s">
        <v>2665</v>
      </c>
      <c r="AF1" s="408" t="s">
        <v>2664</v>
      </c>
      <c r="AG1" s="145" t="s">
        <v>2666</v>
      </c>
      <c r="AH1" s="145" t="s">
        <v>2667</v>
      </c>
      <c r="AI1" s="410" t="s">
        <v>867</v>
      </c>
      <c r="AJ1" s="148"/>
    </row>
    <row r="2" spans="1:99" ht="27.6" customHeight="1">
      <c r="B2" s="429"/>
      <c r="C2" s="419"/>
      <c r="D2" s="431"/>
      <c r="E2" s="416"/>
      <c r="F2" s="417"/>
      <c r="G2" s="419"/>
      <c r="H2" s="419"/>
      <c r="I2" s="413"/>
      <c r="J2" s="419"/>
      <c r="K2" s="419"/>
      <c r="L2" s="423"/>
      <c r="M2" s="423"/>
      <c r="N2" s="413"/>
      <c r="O2" s="413"/>
      <c r="P2" s="423"/>
      <c r="Q2" s="423"/>
      <c r="R2" s="229" t="s">
        <v>25</v>
      </c>
      <c r="S2" s="229" t="s">
        <v>24</v>
      </c>
      <c r="T2" s="229" t="s">
        <v>26</v>
      </c>
      <c r="U2" s="413"/>
      <c r="V2" s="421"/>
      <c r="W2" s="419"/>
      <c r="X2" s="411"/>
      <c r="Y2" s="411"/>
      <c r="Z2" s="145">
        <f>SUM(Z3:Z335)</f>
        <v>0</v>
      </c>
      <c r="AA2" s="145">
        <f>SUM(AA3:AA335)</f>
        <v>0</v>
      </c>
      <c r="AB2" s="210">
        <f>SUM(AB3:AB439)</f>
        <v>0</v>
      </c>
      <c r="AC2" s="145">
        <f>SUM(AC3:AC484)</f>
        <v>0</v>
      </c>
      <c r="AD2" s="409"/>
      <c r="AE2" s="145">
        <f>SUM(AE3:AE484)</f>
        <v>0</v>
      </c>
      <c r="AF2" s="409"/>
      <c r="AG2" s="145">
        <f>SUM(AG3:AG484)</f>
        <v>0</v>
      </c>
      <c r="AH2" s="145">
        <f>SUM(AH3:AH484)</f>
        <v>0</v>
      </c>
      <c r="AI2" s="411"/>
      <c r="AJ2" s="403" t="s">
        <v>8176</v>
      </c>
    </row>
    <row r="3" spans="1:99" s="158" customFormat="1" ht="24.95" customHeight="1">
      <c r="A3" s="158" t="str">
        <f t="shared" ref="A3:A11" si="0">"평-0"&amp;B3</f>
        <v>평-011</v>
      </c>
      <c r="B3" s="150">
        <v>11</v>
      </c>
      <c r="C3" s="150">
        <v>1</v>
      </c>
      <c r="D3" s="313" t="s">
        <v>3859</v>
      </c>
      <c r="E3" s="217">
        <v>45890</v>
      </c>
      <c r="F3" s="217" t="str">
        <f>HLOOKUP(WEEKDAY(E3,2),data!$A$1:$G$2,2)</f>
        <v>(목)</v>
      </c>
      <c r="G3" s="165" t="s">
        <v>3870</v>
      </c>
      <c r="H3" s="150">
        <v>2</v>
      </c>
      <c r="I3" s="152" t="s">
        <v>4000</v>
      </c>
      <c r="J3" s="249" t="s">
        <v>2852</v>
      </c>
      <c r="K3" s="150">
        <v>130</v>
      </c>
      <c r="L3" s="153">
        <f>VLOOKUP(J3,'사업장현황(25하)'!$A$2:$T$1836,13,FALSE)</f>
        <v>1318628077</v>
      </c>
      <c r="M3" s="150">
        <f>VLOOKUP(J3,'사업장현황(25하)'!$A$2:$T$1836,14,FALSE)</f>
        <v>13186280770</v>
      </c>
      <c r="N3" s="152" t="str">
        <f>VLOOKUP(J3,'사업장현황(25하)'!$A$2:$T$1836,2,FALSE)</f>
        <v>장문식, 장두식</v>
      </c>
      <c r="O3" s="152" t="str">
        <f>VLOOKUP(J3,'사업장현황(25하)'!$A$2:$T$1836,4,FALSE)</f>
        <v>경기도 오산시 가장산업서로 12-24 (가장동)</v>
      </c>
      <c r="P3" s="150" t="str">
        <f>VLOOKUP(J3,'사업장현황(25하)'!$A$2:$T$1836,6,FALSE)</f>
        <v>031-374-5240</v>
      </c>
      <c r="Q3" s="150" t="str">
        <f>VLOOKUP(J3,'사업장현황(25하)'!$A$2:$T$1836,7,FALSE)</f>
        <v>031-374-5246</v>
      </c>
      <c r="R3" s="150" t="str">
        <f>VLOOKUP(J3,'사업장현황(25하)'!$A$2:$T$1836,8,FALSE)</f>
        <v>조진웅</v>
      </c>
      <c r="S3" s="150" t="str">
        <f>VLOOKUP(J3,'사업장현황(25하)'!$A$2:$T$1836,9,FALSE)</f>
        <v>책임</v>
      </c>
      <c r="T3" s="150" t="str">
        <f>VLOOKUP(J3,'사업장현황(25하)'!$A$2:$T$1836,10,FALSE)</f>
        <v>010-8248-3380</v>
      </c>
      <c r="U3" s="152" t="str">
        <f>VLOOKUP(J3,'사업장현황(25하)'!$A$2:$T$1836,12,FALSE)</f>
        <v>willggg@naturalsolution.co.kr</v>
      </c>
      <c r="V3" s="217">
        <v>45918</v>
      </c>
      <c r="W3" s="151" t="s">
        <v>4168</v>
      </c>
      <c r="X3" s="151" t="str">
        <f>VLOOKUP(J3,'사업장현황(25하)'!$A$2:$T$1836,11,FALSE)</f>
        <v>willggg@naturalsolution.co.kr</v>
      </c>
      <c r="Y3" s="154"/>
      <c r="Z3" s="155"/>
      <c r="AA3" s="155"/>
      <c r="AB3" s="155"/>
      <c r="AC3" s="155">
        <f>SUM(Z3:AB3)</f>
        <v>0</v>
      </c>
      <c r="AD3" s="217"/>
      <c r="AE3" s="155"/>
      <c r="AF3" s="217"/>
      <c r="AG3" s="155"/>
      <c r="AH3" s="145">
        <f>SUM(AE3,AG3)</f>
        <v>0</v>
      </c>
      <c r="AI3" s="156"/>
      <c r="AJ3" s="157" t="s">
        <v>6680</v>
      </c>
      <c r="CE3" s="159"/>
      <c r="CU3" s="160"/>
    </row>
    <row r="4" spans="1:99" s="164" customFormat="1" ht="24.95" customHeight="1">
      <c r="A4" s="164" t="str">
        <f t="shared" si="0"/>
        <v>평-012</v>
      </c>
      <c r="B4" s="150">
        <v>12</v>
      </c>
      <c r="C4" s="150">
        <v>2</v>
      </c>
      <c r="D4" s="313" t="s">
        <v>3860</v>
      </c>
      <c r="E4" s="217">
        <v>45890</v>
      </c>
      <c r="F4" s="217" t="str">
        <f>HLOOKUP(WEEKDAY(E4,2),data!$A$1:$G$2,2)</f>
        <v>(목)</v>
      </c>
      <c r="G4" s="165" t="s">
        <v>3719</v>
      </c>
      <c r="H4" s="150">
        <v>2</v>
      </c>
      <c r="I4" s="152" t="s">
        <v>4000</v>
      </c>
      <c r="J4" s="249" t="s">
        <v>2861</v>
      </c>
      <c r="K4" s="150">
        <v>9</v>
      </c>
      <c r="L4" s="153">
        <f>VLOOKUP(J4,'사업장현황(25하)'!$A$2:$T$1836,13,FALSE)</f>
        <v>3258101192</v>
      </c>
      <c r="M4" s="150">
        <f>VLOOKUP(J4,'사업장현황(25하)'!$A$2:$T$1836,14,FALSE)</f>
        <v>32581011920</v>
      </c>
      <c r="N4" s="152" t="str">
        <f>VLOOKUP(J4,'사업장현황(25하)'!$A$2:$T$1836,2,FALSE)</f>
        <v>장두식</v>
      </c>
      <c r="O4" s="152" t="str">
        <f>VLOOKUP(J4,'사업장현황(25하)'!$A$2:$T$1836,4,FALSE)</f>
        <v>경기도 오산시 가장산업서로 12-24 (가장동)</v>
      </c>
      <c r="P4" s="150" t="str">
        <f>VLOOKUP(J4,'사업장현황(25하)'!$A$2:$T$1836,6,FALSE)</f>
        <v>031-374-5240</v>
      </c>
      <c r="Q4" s="150" t="str">
        <f>VLOOKUP(J4,'사업장현황(25하)'!$A$2:$T$1836,7,FALSE)</f>
        <v>031-374-5246</v>
      </c>
      <c r="R4" s="150" t="str">
        <f>VLOOKUP(J4,'사업장현황(25하)'!$A$2:$T$1836,8,FALSE)</f>
        <v>조진웅</v>
      </c>
      <c r="S4" s="150" t="str">
        <f>VLOOKUP(J4,'사업장현황(25하)'!$A$2:$T$1836,9,FALSE)</f>
        <v>책임</v>
      </c>
      <c r="T4" s="150" t="str">
        <f>VLOOKUP(J4,'사업장현황(25하)'!$A$2:$T$1836,10,FALSE)</f>
        <v>010-8248-3380</v>
      </c>
      <c r="U4" s="152" t="str">
        <f>VLOOKUP(J4,'사업장현황(25하)'!$A$2:$T$1836,12,FALSE)</f>
        <v>willggg@naturalsolution.co.kr</v>
      </c>
      <c r="V4" s="217">
        <v>45918</v>
      </c>
      <c r="W4" s="151" t="s">
        <v>4168</v>
      </c>
      <c r="X4" s="151" t="str">
        <f>VLOOKUP(J4,'사업장현황(25하)'!$A$2:$T$1836,11,FALSE)</f>
        <v>willggg@naturalsolution.co.kr</v>
      </c>
      <c r="Y4" s="151"/>
      <c r="Z4" s="155"/>
      <c r="AA4" s="155"/>
      <c r="AB4" s="155"/>
      <c r="AC4" s="155">
        <f>SUM(Z4:AB4)</f>
        <v>0</v>
      </c>
      <c r="AD4" s="217"/>
      <c r="AE4" s="155"/>
      <c r="AF4" s="217"/>
      <c r="AG4" s="155"/>
      <c r="AH4" s="145">
        <f t="shared" ref="AH4:AH11" si="1">SUM(AE4,AG4)</f>
        <v>0</v>
      </c>
      <c r="AI4" s="162"/>
      <c r="AJ4" s="163" t="s">
        <v>6648</v>
      </c>
    </row>
    <row r="5" spans="1:99" s="164" customFormat="1" ht="24.95" customHeight="1">
      <c r="A5" s="164" t="str">
        <f t="shared" si="0"/>
        <v>평-013</v>
      </c>
      <c r="B5" s="150">
        <v>13</v>
      </c>
      <c r="C5" s="150">
        <v>3</v>
      </c>
      <c r="D5" s="313" t="s">
        <v>4189</v>
      </c>
      <c r="E5" s="217">
        <v>45950</v>
      </c>
      <c r="F5" s="217" t="str">
        <f>HLOOKUP(WEEKDAY(E5,2),data!$A$1:$G$2,2)</f>
        <v>(월)</v>
      </c>
      <c r="G5" s="165" t="s">
        <v>2738</v>
      </c>
      <c r="H5" s="150">
        <v>1</v>
      </c>
      <c r="I5" s="152" t="s">
        <v>4147</v>
      </c>
      <c r="J5" s="190" t="s">
        <v>2020</v>
      </c>
      <c r="K5" s="150">
        <v>5</v>
      </c>
      <c r="L5" s="153">
        <f>VLOOKUP(J5,'사업장현황(25하)'!$A$2:$T$1836,13,FALSE)</f>
        <v>3128169949</v>
      </c>
      <c r="M5" s="150" t="str">
        <f>VLOOKUP(J5,'사업장현황(25하)'!$A$2:$T$1836,14,FALSE)</f>
        <v>31281699490</v>
      </c>
      <c r="N5" s="152" t="str">
        <f>VLOOKUP(J5,'사업장현황(25하)'!$A$2:$T$1836,2,FALSE)</f>
        <v>이건승</v>
      </c>
      <c r="O5" s="152" t="str">
        <f>VLOOKUP(J5,'사업장현황(25하)'!$A$2:$T$1836,4,FALSE)</f>
        <v>경기도 안성시 양성면 이현배티길 42-12 (이현리)</v>
      </c>
      <c r="P5" s="150" t="str">
        <f>VLOOKUP(J5,'사업장현황(25하)'!$A$2:$T$1836,6,FALSE)</f>
        <v>041-532-5230</v>
      </c>
      <c r="Q5" s="150" t="str">
        <f>VLOOKUP(J5,'사업장현황(25하)'!$A$2:$T$1836,7,FALSE)</f>
        <v>041-532-3211</v>
      </c>
      <c r="R5" s="150" t="str">
        <f>VLOOKUP(J5,'사업장현황(25하)'!$A$2:$T$1836,8,FALSE)</f>
        <v>이재훈</v>
      </c>
      <c r="S5" s="150" t="str">
        <f>VLOOKUP(J5,'사업장현황(25하)'!$A$2:$T$1836,9,FALSE)</f>
        <v>사원</v>
      </c>
      <c r="T5" s="150" t="str">
        <f>VLOOKUP(J5,'사업장현황(25하)'!$A$2:$T$1836,10,FALSE)</f>
        <v>010-9429-1655</v>
      </c>
      <c r="U5" s="152" t="str">
        <f>VLOOKUP(J5,'사업장현황(25하)'!$A$2:$T$1836,12,FALSE)</f>
        <v>gy5230@naver.com</v>
      </c>
      <c r="V5" s="217" t="s">
        <v>4530</v>
      </c>
      <c r="W5" s="151" t="s">
        <v>4531</v>
      </c>
      <c r="X5" s="151" t="str">
        <f>VLOOKUP(J5,'사업장현황(25하)'!$A$2:$T$1836,11,FALSE)</f>
        <v>gy5230@naver.com</v>
      </c>
      <c r="Y5" s="154"/>
      <c r="Z5" s="155"/>
      <c r="AA5" s="155"/>
      <c r="AB5" s="155"/>
      <c r="AC5" s="155">
        <f t="shared" ref="AC5:AC11" si="2">SUM(Z5:AB5)</f>
        <v>0</v>
      </c>
      <c r="AD5" s="217"/>
      <c r="AE5" s="155"/>
      <c r="AF5" s="217"/>
      <c r="AG5" s="155"/>
      <c r="AH5" s="145">
        <f t="shared" si="1"/>
        <v>0</v>
      </c>
      <c r="AI5" s="162"/>
      <c r="AJ5" s="163" t="s">
        <v>5578</v>
      </c>
    </row>
    <row r="6" spans="1:99" s="164" customFormat="1" ht="24.95" customHeight="1">
      <c r="A6" s="164" t="str">
        <f t="shared" si="0"/>
        <v>평-014</v>
      </c>
      <c r="B6" s="150">
        <v>14</v>
      </c>
      <c r="C6" s="150">
        <v>4</v>
      </c>
      <c r="D6" s="313" t="s">
        <v>4317</v>
      </c>
      <c r="E6" s="217">
        <v>45954</v>
      </c>
      <c r="F6" s="217" t="str">
        <f>HLOOKUP(WEEKDAY(E6,2),data!$A$1:$G$2,2)</f>
        <v>(금)</v>
      </c>
      <c r="G6" s="165" t="s">
        <v>2735</v>
      </c>
      <c r="H6" s="150">
        <v>2</v>
      </c>
      <c r="I6" s="152" t="s">
        <v>4147</v>
      </c>
      <c r="J6" s="190" t="s">
        <v>8175</v>
      </c>
      <c r="K6" s="150">
        <v>37</v>
      </c>
      <c r="L6" s="153" t="str">
        <f>VLOOKUP(J6,'사업장현황(25하)'!$A$2:$T$1836,13,FALSE)</f>
        <v>125-81-88075</v>
      </c>
      <c r="M6" s="150">
        <f>VLOOKUP(J6,'사업장현황(25하)'!$A$2:$T$1836,14,FALSE)</f>
        <v>12581880750</v>
      </c>
      <c r="N6" s="152" t="str">
        <f>VLOOKUP(J6,'사업장현황(25하)'!$A$2:$T$1836,2,FALSE)</f>
        <v>이현종</v>
      </c>
      <c r="O6" s="152" t="str">
        <f>VLOOKUP(J6,'사업장현황(25하)'!$A$2:$T$1836,4,FALSE)</f>
        <v>경기도 안성시 미양면 안성맞춤대로 571-66 (보체리)</v>
      </c>
      <c r="P6" s="150" t="str">
        <f>VLOOKUP(J6,'사업장현황(25하)'!$A$2:$T$1836,6,FALSE)</f>
        <v>031-677-9601</v>
      </c>
      <c r="Q6" s="150" t="str">
        <f>VLOOKUP(J6,'사업장현황(25하)'!$A$2:$T$1836,7,FALSE)</f>
        <v>031-677-9602</v>
      </c>
      <c r="R6" s="150" t="str">
        <f>VLOOKUP(J6,'사업장현황(25하)'!$A$2:$T$1836,8,FALSE)</f>
        <v>최규남</v>
      </c>
      <c r="S6" s="150" t="str">
        <f>VLOOKUP(J6,'사업장현황(25하)'!$A$2:$T$1836,9,FALSE)</f>
        <v>차장</v>
      </c>
      <c r="T6" s="150" t="str">
        <f>VLOOKUP(J6,'사업장현황(25하)'!$A$2:$T$1836,10,FALSE)</f>
        <v>010-5040-7080</v>
      </c>
      <c r="U6" s="152" t="str">
        <f>VLOOKUP(J6,'사업장현황(25하)'!$A$2:$T$1836,12,FALSE)</f>
        <v>kn.choi@hosanco.com</v>
      </c>
      <c r="V6" s="217">
        <v>45966</v>
      </c>
      <c r="W6" s="151" t="s">
        <v>4464</v>
      </c>
      <c r="X6" s="151" t="str">
        <f>VLOOKUP(J6,'사업장현황(25하)'!$A$2:$T$1836,11,FALSE)</f>
        <v>hosan01@nate.com</v>
      </c>
      <c r="Y6" s="151"/>
      <c r="Z6" s="155"/>
      <c r="AA6" s="155"/>
      <c r="AB6" s="155"/>
      <c r="AC6" s="155">
        <f t="shared" si="2"/>
        <v>0</v>
      </c>
      <c r="AD6" s="217"/>
      <c r="AE6" s="155"/>
      <c r="AF6" s="217"/>
      <c r="AG6" s="155"/>
      <c r="AH6" s="145">
        <f t="shared" si="1"/>
        <v>0</v>
      </c>
      <c r="AI6" s="162"/>
      <c r="AJ6" s="163" t="s">
        <v>7560</v>
      </c>
    </row>
    <row r="7" spans="1:99" s="164" customFormat="1" ht="24.95" customHeight="1">
      <c r="A7" s="164" t="str">
        <f t="shared" si="0"/>
        <v>평-015</v>
      </c>
      <c r="B7" s="150">
        <v>15</v>
      </c>
      <c r="C7" s="150">
        <v>5</v>
      </c>
      <c r="D7" s="313" t="s">
        <v>4418</v>
      </c>
      <c r="E7" s="217">
        <v>45957</v>
      </c>
      <c r="F7" s="217" t="str">
        <f>HLOOKUP(WEEKDAY(E7,2),data!$A$1:$G$2,2)</f>
        <v>(월)</v>
      </c>
      <c r="G7" s="165" t="s">
        <v>4354</v>
      </c>
      <c r="H7" s="150">
        <v>2</v>
      </c>
      <c r="I7" s="259" t="s">
        <v>4351</v>
      </c>
      <c r="J7" s="172" t="s">
        <v>7605</v>
      </c>
      <c r="K7" s="150">
        <v>19</v>
      </c>
      <c r="L7" s="153">
        <f>VLOOKUP(J7,'사업장현황(25하)'!$A$2:$T$1836,13,FALSE)</f>
        <v>1258134604</v>
      </c>
      <c r="M7" s="150">
        <f>VLOOKUP(J7,'사업장현황(25하)'!$A$2:$T$1836,14,FALSE)</f>
        <v>12581346040</v>
      </c>
      <c r="N7" s="152" t="str">
        <f>VLOOKUP(J7,'사업장현황(25하)'!$A$2:$T$1836,2,FALSE)</f>
        <v>김해용</v>
      </c>
      <c r="O7" s="152" t="str">
        <f>VLOOKUP(J7,'사업장현황(25하)'!$A$2:$T$1836,4,FALSE)</f>
        <v>경기도 평택시 팽성읍 추팔산단1길 181 (추팔리)</v>
      </c>
      <c r="P7" s="150" t="str">
        <f>VLOOKUP(J7,'사업장현황(25하)'!$A$2:$T$1836,6,FALSE)</f>
        <v>031-691-5880</v>
      </c>
      <c r="Q7" s="150" t="str">
        <f>VLOOKUP(J7,'사업장현황(25하)'!$A$2:$T$1836,7,FALSE)</f>
        <v>031-691-6298</v>
      </c>
      <c r="R7" s="150" t="str">
        <f>VLOOKUP(J7,'사업장현황(25하)'!$A$2:$T$1836,8,FALSE)</f>
        <v>서상원</v>
      </c>
      <c r="S7" s="150" t="str">
        <f>VLOOKUP(J7,'사업장현황(25하)'!$A$2:$T$1836,9,FALSE)</f>
        <v>대리</v>
      </c>
      <c r="T7" s="150" t="str">
        <f>VLOOKUP(J7,'사업장현황(25하)'!$A$2:$T$1836,10,FALSE)</f>
        <v>010-4506-4599</v>
      </c>
      <c r="U7" s="152" t="str">
        <f>VLOOKUP(J7,'사업장현황(25하)'!$A$2:$T$1836,12,FALSE)</f>
        <v>ssw3147@nate.com</v>
      </c>
      <c r="V7" s="217" t="s">
        <v>4695</v>
      </c>
      <c r="W7" s="151" t="s">
        <v>4696</v>
      </c>
      <c r="X7" s="151" t="str">
        <f>VLOOKUP(J7,'사업장현황(25하)'!$A$2:$T$1836,11,FALSE)</f>
        <v>ssw3147@nate.com</v>
      </c>
      <c r="Y7" s="154"/>
      <c r="Z7" s="155"/>
      <c r="AA7" s="155"/>
      <c r="AB7" s="155"/>
      <c r="AC7" s="155">
        <f t="shared" si="2"/>
        <v>0</v>
      </c>
      <c r="AD7" s="217"/>
      <c r="AE7" s="155"/>
      <c r="AF7" s="217"/>
      <c r="AG7" s="155"/>
      <c r="AH7" s="145">
        <f t="shared" si="1"/>
        <v>0</v>
      </c>
      <c r="AI7" s="162"/>
      <c r="AJ7" s="163" t="s">
        <v>7544</v>
      </c>
    </row>
    <row r="8" spans="1:99" s="168" customFormat="1" ht="24.95" customHeight="1">
      <c r="A8" s="168" t="str">
        <f t="shared" si="0"/>
        <v>평-016</v>
      </c>
      <c r="B8" s="150">
        <v>16</v>
      </c>
      <c r="C8" s="150">
        <v>6</v>
      </c>
      <c r="D8" s="313" t="s">
        <v>4463</v>
      </c>
      <c r="E8" s="217">
        <v>45959</v>
      </c>
      <c r="F8" s="217" t="str">
        <f>HLOOKUP(WEEKDAY(E8,2),data!$A$1:$G$2,2)</f>
        <v>(수)</v>
      </c>
      <c r="G8" s="165" t="s">
        <v>4356</v>
      </c>
      <c r="H8" s="150">
        <v>2</v>
      </c>
      <c r="I8" s="259" t="s">
        <v>4351</v>
      </c>
      <c r="J8" s="190" t="s">
        <v>1574</v>
      </c>
      <c r="K8" s="150">
        <v>89</v>
      </c>
      <c r="L8" s="153">
        <f>VLOOKUP(J8,'사업장현황(25하)'!$A$2:$T$1836,13,FALSE)</f>
        <v>1258300530</v>
      </c>
      <c r="M8" s="150" t="str">
        <f>VLOOKUP(J8,'사업장현황(25하)'!$A$2:$T$1836,14,FALSE)</f>
        <v>90700144261</v>
      </c>
      <c r="N8" s="152" t="str">
        <f>VLOOKUP(J8,'사업장현황(25하)'!$A$2:$T$1836,2,FALSE)</f>
        <v>이원희</v>
      </c>
      <c r="O8" s="152" t="str">
        <f>VLOOKUP(J8,'사업장현황(25하)'!$A$2:$T$1836,4,FALSE)</f>
        <v>경기도 안성시 중앙로 327 (석정동, 한경대학교)</v>
      </c>
      <c r="P8" s="150" t="str">
        <f>VLOOKUP(J8,'사업장현황(25하)'!$A$2:$T$1836,6,FALSE)</f>
        <v>031-8046-4122</v>
      </c>
      <c r="Q8" s="150">
        <f>VLOOKUP(J8,'사업장현황(25하)'!$A$2:$T$1836,7,FALSE)</f>
        <v>0</v>
      </c>
      <c r="R8" s="150" t="str">
        <f>VLOOKUP(J8,'사업장현황(25하)'!$A$2:$T$1836,8,FALSE)</f>
        <v>박서완</v>
      </c>
      <c r="S8" s="150" t="str">
        <f>VLOOKUP(J8,'사업장현황(25하)'!$A$2:$T$1836,9,FALSE)</f>
        <v>주무관</v>
      </c>
      <c r="T8" s="150" t="str">
        <f>VLOOKUP(J8,'사업장현황(25하)'!$A$2:$T$1836,10,FALSE)</f>
        <v>010-5195-7028</v>
      </c>
      <c r="U8" s="152" t="str">
        <f>VLOOKUP(J8,'사업장현황(25하)'!$A$2:$T$1836,12,FALSE)</f>
        <v>yuzen007@hknu.ac.kr</v>
      </c>
      <c r="V8" s="217">
        <v>45988</v>
      </c>
      <c r="W8" s="151" t="s">
        <v>3718</v>
      </c>
      <c r="X8" s="151" t="str">
        <f>VLOOKUP(J8,'사업장현황(25하)'!$A$2:$T$1836,11,FALSE)</f>
        <v>나라장터</v>
      </c>
      <c r="Y8" s="151"/>
      <c r="Z8" s="166"/>
      <c r="AA8" s="166"/>
      <c r="AB8" s="155"/>
      <c r="AC8" s="155">
        <f t="shared" si="2"/>
        <v>0</v>
      </c>
      <c r="AD8" s="217"/>
      <c r="AE8" s="155"/>
      <c r="AF8" s="217"/>
      <c r="AG8" s="155"/>
      <c r="AH8" s="145">
        <f t="shared" si="1"/>
        <v>0</v>
      </c>
      <c r="AI8" s="162"/>
      <c r="AJ8" s="167" t="s">
        <v>7446</v>
      </c>
      <c r="CE8" s="169"/>
      <c r="CU8" s="170"/>
    </row>
    <row r="9" spans="1:99" s="168" customFormat="1" ht="24.95" customHeight="1">
      <c r="A9" s="168" t="str">
        <f t="shared" si="0"/>
        <v>평-017</v>
      </c>
      <c r="B9" s="150">
        <v>17</v>
      </c>
      <c r="C9" s="150">
        <v>7</v>
      </c>
      <c r="D9" s="313" t="s">
        <v>4479</v>
      </c>
      <c r="E9" s="217">
        <v>45972</v>
      </c>
      <c r="F9" s="217" t="str">
        <f>HLOOKUP(WEEKDAY(E9,2),data!$A$1:$G$2,2)</f>
        <v>(화)</v>
      </c>
      <c r="G9" s="165" t="s">
        <v>4476</v>
      </c>
      <c r="H9" s="150">
        <v>2</v>
      </c>
      <c r="I9" s="152" t="s">
        <v>4480</v>
      </c>
      <c r="J9" s="190" t="s">
        <v>3302</v>
      </c>
      <c r="K9" s="150">
        <v>15</v>
      </c>
      <c r="L9" s="153">
        <f>VLOOKUP(J9,'사업장현황(25하)'!$A$2:$T$1836,13,FALSE)</f>
        <v>2298602864</v>
      </c>
      <c r="M9" s="150">
        <f>VLOOKUP(J9,'사업장현황(25하)'!$A$2:$T$1836,14,FALSE)</f>
        <v>22986028640</v>
      </c>
      <c r="N9" s="152" t="str">
        <f>VLOOKUP(J9,'사업장현황(25하)'!$A$2:$T$1836,2,FALSE)</f>
        <v>키스찰스토드</v>
      </c>
      <c r="O9" s="152" t="str">
        <f>VLOOKUP(J9,'사업장현황(25하)'!$A$2:$T$1836,4,FALSE)</f>
        <v>경기도 평택시 진위면 진위2산단로 146 (갈곶리)</v>
      </c>
      <c r="P9" s="150" t="str">
        <f>VLOOKUP(J9,'사업장현황(25하)'!$A$2:$T$1836,6,FALSE)</f>
        <v>031-378-0830</v>
      </c>
      <c r="Q9" s="150">
        <f>VLOOKUP(J9,'사업장현황(25하)'!$A$2:$T$1836,7,FALSE)</f>
        <v>0</v>
      </c>
      <c r="R9" s="150" t="str">
        <f>VLOOKUP(J9,'사업장현황(25하)'!$A$2:$T$1836,8,FALSE)</f>
        <v>김예나</v>
      </c>
      <c r="S9" s="150" t="str">
        <f>VLOOKUP(J9,'사업장현황(25하)'!$A$2:$T$1836,9,FALSE)</f>
        <v>선임</v>
      </c>
      <c r="T9" s="150" t="str">
        <f>VLOOKUP(J9,'사업장현황(25하)'!$A$2:$T$1836,10,FALSE)</f>
        <v>010-4204-0832</v>
      </c>
      <c r="U9" s="152" t="str">
        <f>VLOOKUP(J9,'사업장현황(25하)'!$A$2:$T$1836,12,FALSE)</f>
        <v>Yena.Kim@nylacast.com</v>
      </c>
      <c r="V9" s="217">
        <v>46000</v>
      </c>
      <c r="W9" s="151" t="s">
        <v>4645</v>
      </c>
      <c r="X9" s="151" t="str">
        <f>VLOOKUP(J9,'사업장현황(25하)'!$A$2:$T$1836,11,FALSE)</f>
        <v>ava.lee@nylacast.com
Yena.Kim@nylacast.com</v>
      </c>
      <c r="Y9" s="154"/>
      <c r="Z9" s="155"/>
      <c r="AA9" s="155"/>
      <c r="AB9" s="155"/>
      <c r="AC9" s="155">
        <f t="shared" si="2"/>
        <v>0</v>
      </c>
      <c r="AD9" s="217"/>
      <c r="AE9" s="155"/>
      <c r="AF9" s="217"/>
      <c r="AG9" s="155"/>
      <c r="AH9" s="145">
        <f t="shared" si="1"/>
        <v>0</v>
      </c>
      <c r="AI9" s="156"/>
      <c r="AJ9" s="167" t="s">
        <v>5664</v>
      </c>
      <c r="CE9" s="169"/>
      <c r="CU9" s="170"/>
    </row>
    <row r="10" spans="1:99" s="168" customFormat="1" ht="24.95" customHeight="1">
      <c r="A10" s="168" t="str">
        <f t="shared" si="0"/>
        <v>평-018</v>
      </c>
      <c r="B10" s="150">
        <v>18</v>
      </c>
      <c r="C10" s="150">
        <v>8</v>
      </c>
      <c r="D10" s="313" t="s">
        <v>4515</v>
      </c>
      <c r="E10" s="217">
        <v>45975</v>
      </c>
      <c r="F10" s="217" t="str">
        <f>HLOOKUP(WEEKDAY(E10,2),data!$A$1:$G$2,2)</f>
        <v>(금)</v>
      </c>
      <c r="G10" s="165" t="s">
        <v>4516</v>
      </c>
      <c r="H10" s="150">
        <v>1</v>
      </c>
      <c r="I10" s="152"/>
      <c r="J10" s="172" t="s">
        <v>3620</v>
      </c>
      <c r="K10" s="150">
        <v>15</v>
      </c>
      <c r="L10" s="153">
        <f>VLOOKUP(J10,'사업장현황(25하)'!$A$2:$T$1836,13,FALSE)</f>
        <v>1838602229</v>
      </c>
      <c r="M10" s="150">
        <f>VLOOKUP(J10,'사업장현황(25하)'!$A$2:$T$1836,14,FALSE)</f>
        <v>92232429351</v>
      </c>
      <c r="N10" s="152" t="str">
        <f>VLOOKUP(J10,'사업장현황(25하)'!$A$2:$T$1836,2,FALSE)</f>
        <v>장희철</v>
      </c>
      <c r="O10" s="152" t="str">
        <f>VLOOKUP(J10,'사업장현황(25하)'!$A$2:$T$1836,4,FALSE)</f>
        <v>경기도 평택시 경기대로 663 (세교동)</v>
      </c>
      <c r="P10" s="150" t="str">
        <f>VLOOKUP(J10,'사업장현황(25하)'!$A$2:$T$1836,6,FALSE)</f>
        <v>041-539-8114</v>
      </c>
      <c r="Q10" s="150" t="str">
        <f>VLOOKUP(J10,'사업장현황(25하)'!$A$2:$T$1836,7,FALSE)</f>
        <v>041-543-8119</v>
      </c>
      <c r="R10" s="150" t="str">
        <f>VLOOKUP(J10,'사업장현황(25하)'!$A$2:$T$1836,8,FALSE)</f>
        <v>류호진</v>
      </c>
      <c r="S10" s="150" t="str">
        <f>VLOOKUP(J10,'사업장현황(25하)'!$A$2:$T$1836,9,FALSE)</f>
        <v>매니저</v>
      </c>
      <c r="T10" s="150" t="str">
        <f>VLOOKUP(J10,'사업장현황(25하)'!$A$2:$T$1836,10,FALSE)</f>
        <v>010-8630-3072</v>
      </c>
      <c r="U10" s="152" t="str">
        <f>VLOOKUP(J10,'사업장현황(25하)'!$A$2:$T$1836,12,FALSE)</f>
        <v>sju04093@kdiwin.com</v>
      </c>
      <c r="V10" s="217">
        <v>45987</v>
      </c>
      <c r="W10" s="151" t="s">
        <v>4577</v>
      </c>
      <c r="X10" s="151" t="str">
        <f>VLOOKUP(J10,'사업장현황(25하)'!$A$2:$T$1836,11,FALSE)</f>
        <v>sju04093@kdiwin.com</v>
      </c>
      <c r="Y10" s="151"/>
      <c r="Z10" s="155"/>
      <c r="AA10" s="155"/>
      <c r="AB10" s="155"/>
      <c r="AC10" s="155">
        <f t="shared" si="2"/>
        <v>0</v>
      </c>
      <c r="AD10" s="217"/>
      <c r="AE10" s="155"/>
      <c r="AF10" s="217"/>
      <c r="AG10" s="155"/>
      <c r="AH10" s="145">
        <f t="shared" si="1"/>
        <v>0</v>
      </c>
      <c r="AI10" s="156"/>
      <c r="AJ10" s="167" t="s">
        <v>6635</v>
      </c>
      <c r="CE10" s="169"/>
      <c r="CU10" s="170"/>
    </row>
    <row r="11" spans="1:99" s="168" customFormat="1" ht="24.95" customHeight="1">
      <c r="A11" s="168" t="str">
        <f t="shared" si="0"/>
        <v>평-019</v>
      </c>
      <c r="B11" s="150">
        <v>19</v>
      </c>
      <c r="C11" s="150">
        <v>9</v>
      </c>
      <c r="D11" s="313" t="s">
        <v>4560</v>
      </c>
      <c r="E11" s="217">
        <v>46000</v>
      </c>
      <c r="F11" s="217" t="str">
        <f>HLOOKUP(WEEKDAY(E11,2),data!$A$1:$G$2,2)</f>
        <v>(화)</v>
      </c>
      <c r="G11" s="165" t="s">
        <v>4555</v>
      </c>
      <c r="H11" s="150">
        <v>2</v>
      </c>
      <c r="I11" s="152" t="s">
        <v>4559</v>
      </c>
      <c r="J11" s="190" t="s">
        <v>1813</v>
      </c>
      <c r="K11" s="150">
        <v>34</v>
      </c>
      <c r="L11" s="153">
        <f>VLOOKUP(J11,'사업장현황(25하)'!$A$2:$T$1836,13,FALSE)</f>
        <v>1088201221</v>
      </c>
      <c r="M11" s="150" t="str">
        <f>VLOOKUP(J11,'사업장현황(25하)'!$A$2:$T$1836,14,FALSE)</f>
        <v>10882012210</v>
      </c>
      <c r="N11" s="152" t="str">
        <f>VLOOKUP(J11,'사업장현황(25하)'!$A$2:$T$1836,2,FALSE)</f>
        <v>박상규</v>
      </c>
      <c r="O11" s="152" t="str">
        <f>VLOOKUP(J11,'사업장현황(25하)'!$A$2:$T$1836,4,FALSE)</f>
        <v>경기도 안성시 대덕면 서동대로 4726 (내리, 중앙대학교)</v>
      </c>
      <c r="P11" s="150" t="str">
        <f>VLOOKUP(J11,'사업장현황(25하)'!$A$2:$T$1836,6,FALSE)</f>
        <v>031-670-4962</v>
      </c>
      <c r="Q11" s="150" t="str">
        <f>VLOOKUP(J11,'사업장현황(25하)'!$A$2:$T$1836,7,FALSE)</f>
        <v>031-676-8237</v>
      </c>
      <c r="R11" s="150" t="str">
        <f>VLOOKUP(J11,'사업장현황(25하)'!$A$2:$T$1836,8,FALSE)</f>
        <v>유태준</v>
      </c>
      <c r="S11" s="150">
        <f>VLOOKUP(J11,'사업장현황(25하)'!$A$2:$T$1836,9,FALSE)</f>
        <v>0</v>
      </c>
      <c r="T11" s="150" t="str">
        <f>VLOOKUP(J11,'사업장현황(25하)'!$A$2:$T$1836,10,FALSE)</f>
        <v>010-6556-7900</v>
      </c>
      <c r="U11" s="152" t="str">
        <f>VLOOKUP(J11,'사업장현황(25하)'!$A$2:$T$1836,12,FALSE)</f>
        <v>tjryu@cau.ac.kr</v>
      </c>
      <c r="V11" s="217"/>
      <c r="W11" s="151"/>
      <c r="X11" s="151" t="str">
        <f>VLOOKUP(J11,'사업장현황(25하)'!$A$2:$T$1836,11,FALSE)</f>
        <v>tjryu@cau.ac.kr</v>
      </c>
      <c r="Y11" s="154"/>
      <c r="Z11" s="155"/>
      <c r="AA11" s="155"/>
      <c r="AB11" s="155"/>
      <c r="AC11" s="155">
        <f t="shared" si="2"/>
        <v>0</v>
      </c>
      <c r="AD11" s="217"/>
      <c r="AE11" s="155"/>
      <c r="AF11" s="217"/>
      <c r="AG11" s="155"/>
      <c r="AH11" s="145">
        <f t="shared" si="1"/>
        <v>0</v>
      </c>
      <c r="AI11" s="156"/>
      <c r="AJ11" s="167" t="s">
        <v>7243</v>
      </c>
      <c r="CE11" s="169"/>
      <c r="CU11" s="170"/>
    </row>
  </sheetData>
  <autoFilter ref="B2:CU2" xr:uid="{00000000-0009-0000-0000-000006000000}"/>
  <mergeCells count="24">
    <mergeCell ref="AI1:AI2"/>
    <mergeCell ref="V1:V2"/>
    <mergeCell ref="W1:W2"/>
    <mergeCell ref="X1:X2"/>
    <mergeCell ref="Y1:Y2"/>
    <mergeCell ref="AD1:AD2"/>
    <mergeCell ref="AF1:AF2"/>
    <mergeCell ref="U1:U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H1:H2"/>
    <mergeCell ref="B1:B2"/>
    <mergeCell ref="C1:C2"/>
    <mergeCell ref="D1:D2"/>
    <mergeCell ref="E1:F2"/>
    <mergeCell ref="G1:G2"/>
  </mergeCells>
  <phoneticPr fontId="2" type="noConversion"/>
  <conditionalFormatting sqref="K1:K1048576">
    <cfRule type="cellIs" dxfId="53" priority="1" operator="lessThan">
      <formula>5</formula>
    </cfRule>
  </conditionalFormatting>
  <conditionalFormatting sqref="Y3:Y11">
    <cfRule type="containsText" dxfId="52" priority="14" operator="containsText" text="24년(상)국고">
      <formula>NOT(ISERROR(SEARCH("24년(상)국고",Y3)))</formula>
    </cfRule>
  </conditionalFormatting>
  <conditionalFormatting sqref="Y3:Y1048576">
    <cfRule type="containsText" dxfId="51" priority="13" operator="containsText" text="전액국고">
      <formula>NOT(ISERROR(SEARCH("전액국고",Y3)))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rgb="FF00B050"/>
  </sheetPr>
  <dimension ref="A1:CU322"/>
  <sheetViews>
    <sheetView showZeros="0" zoomScaleNormal="100" workbookViewId="0">
      <pane xSplit="14" ySplit="2" topLeftCell="U3" activePane="bottomRight" state="frozen"/>
      <selection activeCell="I133" sqref="I133"/>
      <selection pane="topRight" activeCell="I133" sqref="I133"/>
      <selection pane="bottomLeft" activeCell="I133" sqref="I133"/>
      <selection pane="bottomRight" activeCell="Y11" sqref="Y11"/>
    </sheetView>
  </sheetViews>
  <sheetFormatPr defaultColWidth="8.75" defaultRowHeight="11.25"/>
  <cols>
    <col min="1" max="1" width="5.25" style="271" customWidth="1"/>
    <col min="2" max="2" width="5.25" style="271" hidden="1" customWidth="1"/>
    <col min="3" max="3" width="4.25" style="271" hidden="1" customWidth="1"/>
    <col min="4" max="4" width="8.75" style="273" customWidth="1"/>
    <col min="5" max="5" width="3.75" style="273" customWidth="1"/>
    <col min="6" max="6" width="10.75" style="271" hidden="1" customWidth="1"/>
    <col min="7" max="7" width="4.25" style="271" hidden="1" customWidth="1"/>
    <col min="8" max="8" width="15.75" style="271" hidden="1" customWidth="1"/>
    <col min="9" max="9" width="33.875" style="309" bestFit="1" customWidth="1"/>
    <col min="10" max="10" width="5.25" style="271" customWidth="1"/>
    <col min="11" max="11" width="12.25" style="310" customWidth="1"/>
    <col min="12" max="12" width="12.25" style="310" hidden="1" customWidth="1"/>
    <col min="13" max="13" width="8.75" style="311" customWidth="1"/>
    <col min="14" max="14" width="35.75" style="255" customWidth="1"/>
    <col min="15" max="16" width="12.75" style="271" customWidth="1"/>
    <col min="17" max="18" width="8.75" style="271" customWidth="1"/>
    <col min="19" max="19" width="12.75" style="271" customWidth="1"/>
    <col min="20" max="20" width="25.75" style="311" hidden="1" customWidth="1"/>
    <col min="21" max="21" width="8.75" style="273" customWidth="1"/>
    <col min="22" max="22" width="8.75" style="271" customWidth="1"/>
    <col min="23" max="23" width="10.375" style="149" customWidth="1"/>
    <col min="24" max="24" width="25.75" style="250" customWidth="1"/>
    <col min="25" max="25" width="10.375" style="273" customWidth="1"/>
    <col min="26" max="27" width="12" style="271" customWidth="1"/>
    <col min="28" max="28" width="10.75" style="272" hidden="1" customWidth="1"/>
    <col min="29" max="29" width="12" style="271" customWidth="1"/>
    <col min="30" max="30" width="8.75" style="273" customWidth="1"/>
    <col min="31" max="31" width="13.25" style="271" customWidth="1"/>
    <col min="32" max="32" width="8.75" style="273" customWidth="1"/>
    <col min="33" max="34" width="13.25" style="271" customWidth="1"/>
    <col min="35" max="35" width="35.25" style="271" customWidth="1"/>
    <col min="36" max="36" width="4.75" style="271" customWidth="1"/>
    <col min="37" max="16384" width="8.75" style="271"/>
  </cols>
  <sheetData>
    <row r="1" spans="1:99" ht="22.15" customHeight="1">
      <c r="A1" s="434" t="s">
        <v>2671</v>
      </c>
      <c r="B1" s="435" t="s">
        <v>0</v>
      </c>
      <c r="C1" s="435" t="s">
        <v>1</v>
      </c>
      <c r="D1" s="437" t="s">
        <v>1934</v>
      </c>
      <c r="E1" s="438"/>
      <c r="F1" s="435" t="s">
        <v>12</v>
      </c>
      <c r="G1" s="435" t="s">
        <v>2654</v>
      </c>
      <c r="H1" s="435" t="s">
        <v>2670</v>
      </c>
      <c r="I1" s="435" t="s">
        <v>5</v>
      </c>
      <c r="J1" s="435" t="s">
        <v>11</v>
      </c>
      <c r="K1" s="441" t="s">
        <v>2659</v>
      </c>
      <c r="L1" s="441" t="s">
        <v>2655</v>
      </c>
      <c r="M1" s="432" t="s">
        <v>6</v>
      </c>
      <c r="N1" s="432" t="s">
        <v>2657</v>
      </c>
      <c r="O1" s="441" t="s">
        <v>9</v>
      </c>
      <c r="P1" s="441" t="s">
        <v>2658</v>
      </c>
      <c r="Q1" s="443" t="s">
        <v>2680</v>
      </c>
      <c r="R1" s="443"/>
      <c r="S1" s="444"/>
      <c r="T1" s="445" t="s">
        <v>1933</v>
      </c>
      <c r="U1" s="446" t="s">
        <v>14</v>
      </c>
      <c r="V1" s="435" t="s">
        <v>15</v>
      </c>
      <c r="W1" s="148"/>
      <c r="X1" s="435" t="s">
        <v>1746</v>
      </c>
      <c r="Y1" s="435" t="s">
        <v>16</v>
      </c>
      <c r="Z1" s="297" t="s">
        <v>2660</v>
      </c>
      <c r="AA1" s="297" t="s">
        <v>2661</v>
      </c>
      <c r="AB1" s="297" t="s">
        <v>22</v>
      </c>
      <c r="AC1" s="297" t="s">
        <v>2682</v>
      </c>
      <c r="AD1" s="446" t="s">
        <v>2663</v>
      </c>
      <c r="AE1" s="297" t="s">
        <v>2665</v>
      </c>
      <c r="AF1" s="446" t="s">
        <v>2664</v>
      </c>
      <c r="AG1" s="297" t="s">
        <v>2666</v>
      </c>
      <c r="AH1" s="297" t="s">
        <v>2667</v>
      </c>
      <c r="AI1" s="435" t="s">
        <v>3687</v>
      </c>
      <c r="AJ1" s="298"/>
    </row>
    <row r="2" spans="1:99" ht="27.6" customHeight="1">
      <c r="A2" s="434"/>
      <c r="B2" s="436"/>
      <c r="C2" s="436"/>
      <c r="D2" s="439"/>
      <c r="E2" s="440"/>
      <c r="F2" s="436"/>
      <c r="G2" s="436"/>
      <c r="H2" s="436"/>
      <c r="I2" s="436"/>
      <c r="J2" s="436"/>
      <c r="K2" s="442"/>
      <c r="L2" s="442"/>
      <c r="M2" s="433"/>
      <c r="N2" s="433"/>
      <c r="O2" s="442"/>
      <c r="P2" s="442"/>
      <c r="Q2" s="230" t="s">
        <v>25</v>
      </c>
      <c r="R2" s="230" t="s">
        <v>24</v>
      </c>
      <c r="S2" s="230" t="s">
        <v>26</v>
      </c>
      <c r="T2" s="433"/>
      <c r="U2" s="447"/>
      <c r="V2" s="436"/>
      <c r="W2" s="403" t="s">
        <v>8176</v>
      </c>
      <c r="X2" s="436"/>
      <c r="Y2" s="436"/>
      <c r="Z2" s="299">
        <f>SUM(Z3:Z646)</f>
        <v>13600000</v>
      </c>
      <c r="AA2" s="299">
        <f>SUM(AA3:AA646)</f>
        <v>1800000</v>
      </c>
      <c r="AB2" s="300">
        <f>SUM(AB3:AB750)</f>
        <v>0</v>
      </c>
      <c r="AC2" s="299">
        <f>SUM(AC3:AC795)</f>
        <v>15400000</v>
      </c>
      <c r="AD2" s="447"/>
      <c r="AE2" s="299">
        <f>SUM(AE3:AE795)</f>
        <v>10100000</v>
      </c>
      <c r="AF2" s="447"/>
      <c r="AG2" s="299">
        <f>SUM(AG3:AG795)</f>
        <v>1400000</v>
      </c>
      <c r="AH2" s="299">
        <f>SUM(AH3:AH795)</f>
        <v>11500000</v>
      </c>
      <c r="AI2" s="436"/>
    </row>
    <row r="3" spans="1:99" s="158" customFormat="1" ht="24.95" customHeight="1">
      <c r="A3" s="196">
        <v>1</v>
      </c>
      <c r="B3" s="196"/>
      <c r="C3" s="196"/>
      <c r="D3" s="219">
        <v>45890</v>
      </c>
      <c r="E3" s="219" t="str">
        <f>HLOOKUP(WEEKDAY(D3,2),data!$A$1:$G$2,2)</f>
        <v>(목)</v>
      </c>
      <c r="F3" s="196"/>
      <c r="G3" s="196"/>
      <c r="H3" s="196"/>
      <c r="I3" s="249" t="s">
        <v>2852</v>
      </c>
      <c r="J3" s="196">
        <v>120</v>
      </c>
      <c r="K3" s="289">
        <f>VLOOKUP(I3,'사업장현황(25하)'!$A$2:$T$1836,13,FALSE)</f>
        <v>1318628077</v>
      </c>
      <c r="L3" s="289">
        <f>VLOOKUP(I3,'사업장현황(25하)'!$A$2:$T$1836,14,FALSE)</f>
        <v>13186280770</v>
      </c>
      <c r="M3" s="190" t="str">
        <f>VLOOKUP(I3,'사업장현황(25하)'!$A$2:$T$1836,2,FALSE)</f>
        <v>장문식, 장두식</v>
      </c>
      <c r="N3" s="190" t="str">
        <f>VLOOKUP(I3,'사업장현황(25하)'!$A$2:$T$1836,4,FALSE)</f>
        <v>경기도 오산시 가장산업서로 12-24 (가장동)</v>
      </c>
      <c r="O3" s="196" t="str">
        <f>VLOOKUP(I3,'사업장현황(25하)'!$A$2:$T$1836,6,FALSE)</f>
        <v>031-374-5240</v>
      </c>
      <c r="P3" s="196" t="str">
        <f>VLOOKUP(I3,'사업장현황(25하)'!$A$2:$T$1836,7,FALSE)</f>
        <v>031-374-5246</v>
      </c>
      <c r="Q3" s="196" t="str">
        <f>VLOOKUP(I3,'사업장현황(25하)'!$A$2:$T$1836,8,FALSE)</f>
        <v>조진웅</v>
      </c>
      <c r="R3" s="196" t="str">
        <f>VLOOKUP(I3,'사업장현황(25하)'!$A$2:$T$1836,9,FALSE)</f>
        <v>책임</v>
      </c>
      <c r="S3" s="196" t="str">
        <f>VLOOKUP(I3,'사업장현황(25하)'!$A$2:$T$1836,10,FALSE)</f>
        <v>010-8248-3380</v>
      </c>
      <c r="T3" s="190" t="str">
        <f>VLOOKUP(I3,'사업장현황(25하)'!$A$2:$T$1836,12,FALSE)</f>
        <v>willggg@naturalsolution.co.kr</v>
      </c>
      <c r="U3" s="219">
        <f>VLOOKUP(I3,'25하-평택20'!$J$3:$AW$1251,13,FALSE)</f>
        <v>45918</v>
      </c>
      <c r="V3" s="219" t="str">
        <f>VLOOKUP(I3,'25하-평택20'!$J$3:$AW$1251,14,FALSE)</f>
        <v>한기문</v>
      </c>
      <c r="W3" s="157" t="s">
        <v>6680</v>
      </c>
      <c r="X3" s="179" t="str">
        <f>VLOOKUP(I3,'사업장현황(25하)'!$A$2:$T$1836,11,FALSE)</f>
        <v>willggg@naturalsolution.co.kr</v>
      </c>
      <c r="Y3" s="219">
        <v>45890</v>
      </c>
      <c r="Z3" s="180">
        <v>2500000</v>
      </c>
      <c r="AA3" s="180">
        <v>0</v>
      </c>
      <c r="AB3" s="180"/>
      <c r="AC3" s="180">
        <f>SUM(Z3:AB3)</f>
        <v>2500000</v>
      </c>
      <c r="AD3" s="219">
        <v>45898</v>
      </c>
      <c r="AE3" s="180">
        <v>2500000</v>
      </c>
      <c r="AF3" s="219" t="s">
        <v>3844</v>
      </c>
      <c r="AG3" s="180"/>
      <c r="AH3" s="299">
        <f>SUM(AE3,AG3)</f>
        <v>2500000</v>
      </c>
      <c r="AI3" s="290"/>
      <c r="AJ3" s="157"/>
      <c r="CE3" s="159"/>
      <c r="CU3" s="160"/>
    </row>
    <row r="4" spans="1:99" s="158" customFormat="1" ht="24.95" customHeight="1">
      <c r="A4" s="196">
        <v>2</v>
      </c>
      <c r="B4" s="196"/>
      <c r="C4" s="196"/>
      <c r="D4" s="219">
        <v>45890</v>
      </c>
      <c r="E4" s="219" t="str">
        <f>HLOOKUP(WEEKDAY(D4,2),data!$A$1:$G$2,2)</f>
        <v>(목)</v>
      </c>
      <c r="F4" s="196"/>
      <c r="G4" s="196"/>
      <c r="H4" s="196"/>
      <c r="I4" s="249" t="s">
        <v>2861</v>
      </c>
      <c r="J4" s="196">
        <v>9</v>
      </c>
      <c r="K4" s="289">
        <f>VLOOKUP(I4,'사업장현황(25하)'!$A$2:$T$1836,13,FALSE)</f>
        <v>3258101192</v>
      </c>
      <c r="L4" s="289">
        <f>VLOOKUP(I4,'사업장현황(25하)'!$A$2:$T$1836,14,FALSE)</f>
        <v>32581011920</v>
      </c>
      <c r="M4" s="190" t="str">
        <f>VLOOKUP(I4,'사업장현황(25하)'!$A$2:$T$1836,2,FALSE)</f>
        <v>장두식</v>
      </c>
      <c r="N4" s="190" t="str">
        <f>VLOOKUP(I4,'사업장현황(25하)'!$A$2:$T$1836,4,FALSE)</f>
        <v>경기도 오산시 가장산업서로 12-24 (가장동)</v>
      </c>
      <c r="O4" s="196" t="str">
        <f>VLOOKUP(I4,'사업장현황(25하)'!$A$2:$T$1836,6,FALSE)</f>
        <v>031-374-5240</v>
      </c>
      <c r="P4" s="196" t="str">
        <f>VLOOKUP(I4,'사업장현황(25하)'!$A$2:$T$1836,7,FALSE)</f>
        <v>031-374-5246</v>
      </c>
      <c r="Q4" s="196" t="str">
        <f>VLOOKUP(I4,'사업장현황(25하)'!$A$2:$T$1836,8,FALSE)</f>
        <v>조진웅</v>
      </c>
      <c r="R4" s="196" t="str">
        <f>VLOOKUP(I4,'사업장현황(25하)'!$A$2:$T$1836,9,FALSE)</f>
        <v>책임</v>
      </c>
      <c r="S4" s="196" t="str">
        <f>VLOOKUP(I4,'사업장현황(25하)'!$A$2:$T$1836,10,FALSE)</f>
        <v>010-8248-3380</v>
      </c>
      <c r="T4" s="190" t="str">
        <f>VLOOKUP(I4,'사업장현황(25하)'!$A$2:$T$1836,12,FALSE)</f>
        <v>willggg@naturalsolution.co.kr</v>
      </c>
      <c r="U4" s="219">
        <f>VLOOKUP(I4,'25하-평택20'!$J$3:$AW$1251,13,FALSE)</f>
        <v>45918</v>
      </c>
      <c r="V4" s="219" t="str">
        <f>VLOOKUP(I4,'25하-평택20'!$J$3:$AW$1251,14,FALSE)</f>
        <v>한기문</v>
      </c>
      <c r="W4" s="163" t="s">
        <v>6648</v>
      </c>
      <c r="X4" s="179" t="str">
        <f>VLOOKUP(I4,'사업장현황(25하)'!$A$2:$T$1836,11,FALSE)</f>
        <v>willggg@naturalsolution.co.kr</v>
      </c>
      <c r="Y4" s="219">
        <v>45890</v>
      </c>
      <c r="Z4" s="180">
        <v>1400000</v>
      </c>
      <c r="AA4" s="180">
        <v>400000</v>
      </c>
      <c r="AB4" s="180"/>
      <c r="AC4" s="180">
        <f>SUM(Z4:AB4)</f>
        <v>1800000</v>
      </c>
      <c r="AD4" s="219">
        <v>45898</v>
      </c>
      <c r="AE4" s="180">
        <v>1400000</v>
      </c>
      <c r="AF4" s="219">
        <v>45944</v>
      </c>
      <c r="AG4" s="180">
        <v>400000</v>
      </c>
      <c r="AH4" s="299">
        <f t="shared" ref="AH4:AH67" si="0">SUM(AE4,AG4)</f>
        <v>1800000</v>
      </c>
      <c r="AI4" s="262"/>
      <c r="AJ4" s="157"/>
    </row>
    <row r="5" spans="1:99" s="158" customFormat="1" ht="24.95" customHeight="1">
      <c r="A5" s="196">
        <v>3</v>
      </c>
      <c r="B5" s="196"/>
      <c r="C5" s="196"/>
      <c r="D5" s="219">
        <v>45950</v>
      </c>
      <c r="E5" s="219" t="str">
        <f>HLOOKUP(WEEKDAY(D5,2),data!$A$1:$G$2,2)</f>
        <v>(월)</v>
      </c>
      <c r="F5" s="291"/>
      <c r="G5" s="196"/>
      <c r="H5" s="291"/>
      <c r="I5" s="190" t="s">
        <v>2020</v>
      </c>
      <c r="J5" s="196">
        <f>VLOOKUP(I5,'25하-평택20'!$J$3:$AW$1251,2,FALSE)</f>
        <v>5</v>
      </c>
      <c r="K5" s="289">
        <f>VLOOKUP(I5,'사업장현황(25하)'!$A$2:$T$1836,13,FALSE)</f>
        <v>3128169949</v>
      </c>
      <c r="L5" s="289" t="str">
        <f>VLOOKUP(I5,'사업장현황(25하)'!$A$2:$T$1836,14,FALSE)</f>
        <v>31281699490</v>
      </c>
      <c r="M5" s="190" t="str">
        <f>VLOOKUP(I5,'사업장현황(25하)'!$A$2:$T$1836,2,FALSE)</f>
        <v>이건승</v>
      </c>
      <c r="N5" s="190" t="str">
        <f>VLOOKUP(I5,'사업장현황(25하)'!$A$2:$T$1836,4,FALSE)</f>
        <v>경기도 안성시 양성면 이현배티길 42-12 (이현리)</v>
      </c>
      <c r="O5" s="196" t="str">
        <f>VLOOKUP(I5,'사업장현황(25하)'!$A$2:$T$1836,6,FALSE)</f>
        <v>041-532-5230</v>
      </c>
      <c r="P5" s="196" t="str">
        <f>VLOOKUP(I5,'사업장현황(25하)'!$A$2:$T$1836,7,FALSE)</f>
        <v>041-532-3211</v>
      </c>
      <c r="Q5" s="196" t="str">
        <f>VLOOKUP(I5,'사업장현황(25하)'!$A$2:$T$1836,8,FALSE)</f>
        <v>이재훈</v>
      </c>
      <c r="R5" s="196" t="str">
        <f>VLOOKUP(I5,'사업장현황(25하)'!$A$2:$T$1836,9,FALSE)</f>
        <v>사원</v>
      </c>
      <c r="S5" s="196" t="str">
        <f>VLOOKUP(I5,'사업장현황(25하)'!$A$2:$T$1836,10,FALSE)</f>
        <v>010-9429-1655</v>
      </c>
      <c r="T5" s="190" t="str">
        <f>VLOOKUP(I5,'사업장현황(25하)'!$A$2:$T$1836,12,FALSE)</f>
        <v>gy5230@naver.com</v>
      </c>
      <c r="U5" s="219" t="str">
        <f>VLOOKUP(I5,'25하-평택20'!$J$3:$AW$1251,13,FALSE)</f>
        <v>11월 17일</v>
      </c>
      <c r="V5" s="219" t="str">
        <f>VLOOKUP(I5,'25하-평택20'!$J$3:$AW$1251,14,FALSE)</f>
        <v>고유빈</v>
      </c>
      <c r="W5" s="163" t="s">
        <v>5578</v>
      </c>
      <c r="X5" s="179" t="str">
        <f>VLOOKUP(I5,'사업장현황(25하)'!$A$2:$T$1836,11,FALSE)</f>
        <v>gy5230@naver.com</v>
      </c>
      <c r="Y5" s="219">
        <v>45994</v>
      </c>
      <c r="Z5" s="180">
        <v>500000</v>
      </c>
      <c r="AA5" s="180">
        <v>0</v>
      </c>
      <c r="AB5" s="180"/>
      <c r="AC5" s="180">
        <f t="shared" ref="AC5:AC68" si="1">SUM(Z5:AB5)</f>
        <v>500000</v>
      </c>
      <c r="AD5" s="219">
        <v>46017</v>
      </c>
      <c r="AE5" s="180">
        <v>500000</v>
      </c>
      <c r="AF5" s="219" t="s">
        <v>3844</v>
      </c>
      <c r="AG5" s="180"/>
      <c r="AH5" s="299">
        <f t="shared" si="0"/>
        <v>500000</v>
      </c>
      <c r="AI5" s="262"/>
      <c r="AJ5" s="157"/>
    </row>
    <row r="6" spans="1:99" s="158" customFormat="1" ht="24.95" customHeight="1">
      <c r="A6" s="196">
        <v>4</v>
      </c>
      <c r="B6" s="196"/>
      <c r="C6" s="196"/>
      <c r="D6" s="219">
        <v>45954</v>
      </c>
      <c r="E6" s="219" t="str">
        <f>HLOOKUP(WEEKDAY(D6,2),data!$A$1:$G$2,2)</f>
        <v>(금)</v>
      </c>
      <c r="F6" s="291"/>
      <c r="G6" s="196"/>
      <c r="H6" s="291"/>
      <c r="I6" s="190" t="s">
        <v>7618</v>
      </c>
      <c r="J6" s="196">
        <f>VLOOKUP(I6,'25하-평택20'!$J$3:$AW$1251,2,FALSE)</f>
        <v>37</v>
      </c>
      <c r="K6" s="289" t="str">
        <f>VLOOKUP(I6,'사업장현황(25하)'!$A$2:$T$1836,13,FALSE)</f>
        <v>125-81-88075</v>
      </c>
      <c r="L6" s="289">
        <f>VLOOKUP(I6,'사업장현황(25하)'!$A$2:$T$1836,14,FALSE)</f>
        <v>12581880750</v>
      </c>
      <c r="M6" s="190" t="str">
        <f>VLOOKUP(I6,'사업장현황(25하)'!$A$2:$T$1836,2,FALSE)</f>
        <v>이현종</v>
      </c>
      <c r="N6" s="190" t="str">
        <f>VLOOKUP(I6,'사업장현황(25하)'!$A$2:$T$1836,4,FALSE)</f>
        <v>경기도 안성시 미양면 안성맞춤대로 571-66 (보체리)</v>
      </c>
      <c r="O6" s="196" t="str">
        <f>VLOOKUP(I6,'사업장현황(25하)'!$A$2:$T$1836,6,FALSE)</f>
        <v>031-677-9601</v>
      </c>
      <c r="P6" s="196" t="str">
        <f>VLOOKUP(I6,'사업장현황(25하)'!$A$2:$T$1836,7,FALSE)</f>
        <v>031-677-9602</v>
      </c>
      <c r="Q6" s="196" t="str">
        <f>VLOOKUP(I6,'사업장현황(25하)'!$A$2:$T$1836,8,FALSE)</f>
        <v>최규남</v>
      </c>
      <c r="R6" s="196" t="str">
        <f>VLOOKUP(I6,'사업장현황(25하)'!$A$2:$T$1836,9,FALSE)</f>
        <v>차장</v>
      </c>
      <c r="S6" s="196" t="str">
        <f>VLOOKUP(I6,'사업장현황(25하)'!$A$2:$T$1836,10,FALSE)</f>
        <v>010-5040-7080</v>
      </c>
      <c r="T6" s="190" t="str">
        <f>VLOOKUP(I6,'사업장현황(25하)'!$A$2:$T$1836,12,FALSE)</f>
        <v>kn.choi@hosanco.com</v>
      </c>
      <c r="U6" s="219">
        <f>VLOOKUP(I6,'25하-평택20'!$J$3:$AW$1251,13,FALSE)</f>
        <v>45966</v>
      </c>
      <c r="V6" s="219" t="str">
        <f>VLOOKUP(I6,'25하-평택20'!$J$3:$AW$1251,14,FALSE)</f>
        <v>한기문</v>
      </c>
      <c r="W6" s="163" t="s">
        <v>7560</v>
      </c>
      <c r="X6" s="179" t="str">
        <f>VLOOKUP(I6,'사업장현황(25하)'!$A$2:$T$1836,11,FALSE)</f>
        <v>hosan01@nate.com</v>
      </c>
      <c r="Y6" s="219">
        <v>45972</v>
      </c>
      <c r="Z6" s="180">
        <v>400000</v>
      </c>
      <c r="AA6" s="180">
        <v>1000000</v>
      </c>
      <c r="AB6" s="180"/>
      <c r="AC6" s="180">
        <f t="shared" si="1"/>
        <v>1400000</v>
      </c>
      <c r="AD6" s="219">
        <v>45978</v>
      </c>
      <c r="AE6" s="180">
        <v>400000</v>
      </c>
      <c r="AF6" s="219">
        <v>46009</v>
      </c>
      <c r="AG6" s="180">
        <v>1000000</v>
      </c>
      <c r="AH6" s="299">
        <f t="shared" si="0"/>
        <v>1400000</v>
      </c>
      <c r="AI6" s="262"/>
      <c r="AJ6" s="157"/>
    </row>
    <row r="7" spans="1:99" s="158" customFormat="1" ht="24.95" customHeight="1">
      <c r="A7" s="196">
        <v>5</v>
      </c>
      <c r="B7" s="196"/>
      <c r="C7" s="196"/>
      <c r="D7" s="219">
        <v>45957</v>
      </c>
      <c r="E7" s="219" t="str">
        <f>HLOOKUP(WEEKDAY(D7,2),data!$A$1:$G$2,2)</f>
        <v>(월)</v>
      </c>
      <c r="F7" s="291"/>
      <c r="G7" s="196"/>
      <c r="H7" s="291"/>
      <c r="I7" s="172" t="s">
        <v>7605</v>
      </c>
      <c r="J7" s="196">
        <f>VLOOKUP(I7,'25하-평택20'!$J$3:$AW$1251,2,FALSE)</f>
        <v>19</v>
      </c>
      <c r="K7" s="289">
        <f>VLOOKUP(I7,'사업장현황(25하)'!$A$2:$T$1836,13,FALSE)</f>
        <v>1258134604</v>
      </c>
      <c r="L7" s="289">
        <f>VLOOKUP(I7,'사업장현황(25하)'!$A$2:$T$1836,14,FALSE)</f>
        <v>12581346040</v>
      </c>
      <c r="M7" s="190" t="str">
        <f>VLOOKUP(I7,'사업장현황(25하)'!$A$2:$T$1836,2,FALSE)</f>
        <v>김해용</v>
      </c>
      <c r="N7" s="190" t="str">
        <f>VLOOKUP(I7,'사업장현황(25하)'!$A$2:$T$1836,4,FALSE)</f>
        <v>경기도 평택시 팽성읍 추팔산단1길 181 (추팔리)</v>
      </c>
      <c r="O7" s="196" t="str">
        <f>VLOOKUP(I7,'사업장현황(25하)'!$A$2:$T$1836,6,FALSE)</f>
        <v>031-691-5880</v>
      </c>
      <c r="P7" s="196" t="str">
        <f>VLOOKUP(I7,'사업장현황(25하)'!$A$2:$T$1836,7,FALSE)</f>
        <v>031-691-6298</v>
      </c>
      <c r="Q7" s="196" t="str">
        <f>VLOOKUP(I7,'사업장현황(25하)'!$A$2:$T$1836,8,FALSE)</f>
        <v>서상원</v>
      </c>
      <c r="R7" s="196" t="str">
        <f>VLOOKUP(I7,'사업장현황(25하)'!$A$2:$T$1836,9,FALSE)</f>
        <v>대리</v>
      </c>
      <c r="S7" s="196" t="str">
        <f>VLOOKUP(I7,'사업장현황(25하)'!$A$2:$T$1836,10,FALSE)</f>
        <v>010-4506-4599</v>
      </c>
      <c r="T7" s="190" t="str">
        <f>VLOOKUP(I7,'사업장현황(25하)'!$A$2:$T$1836,12,FALSE)</f>
        <v>ssw3147@nate.com</v>
      </c>
      <c r="U7" s="219" t="str">
        <f>VLOOKUP(I7,'25하-평택20'!$J$3:$AW$1251,13,FALSE)</f>
        <v>11월 25일</v>
      </c>
      <c r="V7" s="219" t="str">
        <f>VLOOKUP(I7,'25하-평택20'!$J$3:$AW$1251,14,FALSE)</f>
        <v>배윤민</v>
      </c>
      <c r="W7" s="163" t="s">
        <v>7544</v>
      </c>
      <c r="X7" s="179" t="str">
        <f>VLOOKUP(I7,'사업장현황(25하)'!$A$2:$T$1836,11,FALSE)</f>
        <v>ssw3147@nate.com</v>
      </c>
      <c r="Y7" s="219">
        <v>45989</v>
      </c>
      <c r="Z7" s="180">
        <v>600000</v>
      </c>
      <c r="AA7" s="180">
        <v>0</v>
      </c>
      <c r="AB7" s="180"/>
      <c r="AC7" s="180">
        <f t="shared" si="1"/>
        <v>600000</v>
      </c>
      <c r="AD7" s="219">
        <v>45992</v>
      </c>
      <c r="AE7" s="180">
        <v>600000</v>
      </c>
      <c r="AF7" s="219" t="s">
        <v>3844</v>
      </c>
      <c r="AG7" s="180"/>
      <c r="AH7" s="299">
        <f t="shared" si="0"/>
        <v>600000</v>
      </c>
      <c r="AI7" s="262"/>
      <c r="AJ7" s="157"/>
    </row>
    <row r="8" spans="1:99" s="186" customFormat="1" ht="24.95" customHeight="1">
      <c r="A8" s="196">
        <v>6</v>
      </c>
      <c r="B8" s="196"/>
      <c r="C8" s="196"/>
      <c r="D8" s="219">
        <v>45958</v>
      </c>
      <c r="E8" s="219" t="str">
        <f>HLOOKUP(WEEKDAY(D8,2),data!$A$1:$G$2,2)</f>
        <v>(화)</v>
      </c>
      <c r="F8" s="291"/>
      <c r="G8" s="196"/>
      <c r="H8" s="291"/>
      <c r="I8" s="190" t="s">
        <v>1574</v>
      </c>
      <c r="J8" s="196">
        <f>VLOOKUP(I8,'25하-평택20'!$J$3:$AW$1251,2,FALSE)</f>
        <v>89</v>
      </c>
      <c r="K8" s="289">
        <f>VLOOKUP(I8,'사업장현황(25하)'!$A$2:$T$1836,13,FALSE)</f>
        <v>1258300530</v>
      </c>
      <c r="L8" s="289" t="str">
        <f>VLOOKUP(I8,'사업장현황(25하)'!$A$2:$T$1836,14,FALSE)</f>
        <v>90700144261</v>
      </c>
      <c r="M8" s="190" t="str">
        <f>VLOOKUP(I8,'사업장현황(25하)'!$A$2:$T$1836,2,FALSE)</f>
        <v>이원희</v>
      </c>
      <c r="N8" s="190" t="str">
        <f>VLOOKUP(I8,'사업장현황(25하)'!$A$2:$T$1836,4,FALSE)</f>
        <v>경기도 안성시 중앙로 327 (석정동, 한경대학교)</v>
      </c>
      <c r="O8" s="196" t="str">
        <f>VLOOKUP(I8,'사업장현황(25하)'!$A$2:$T$1836,6,FALSE)</f>
        <v>031-8046-4122</v>
      </c>
      <c r="P8" s="196">
        <f>VLOOKUP(I8,'사업장현황(25하)'!$A$2:$T$1836,7,FALSE)</f>
        <v>0</v>
      </c>
      <c r="Q8" s="196" t="str">
        <f>VLOOKUP(I8,'사업장현황(25하)'!$A$2:$T$1836,8,FALSE)</f>
        <v>박서완</v>
      </c>
      <c r="R8" s="196" t="str">
        <f>VLOOKUP(I8,'사업장현황(25하)'!$A$2:$T$1836,9,FALSE)</f>
        <v>주무관</v>
      </c>
      <c r="S8" s="196" t="str">
        <f>VLOOKUP(I8,'사업장현황(25하)'!$A$2:$T$1836,10,FALSE)</f>
        <v>010-5195-7028</v>
      </c>
      <c r="T8" s="190" t="str">
        <f>VLOOKUP(I8,'사업장현황(25하)'!$A$2:$T$1836,12,FALSE)</f>
        <v>yuzen007@hknu.ac.kr</v>
      </c>
      <c r="U8" s="219">
        <f>VLOOKUP(I8,'25하-평택20'!$J$3:$AW$1251,13,FALSE)</f>
        <v>45988</v>
      </c>
      <c r="V8" s="219" t="str">
        <f>VLOOKUP(I8,'25하-평택20'!$J$3:$AW$1251,14,FALSE)</f>
        <v>한기문</v>
      </c>
      <c r="W8" s="167" t="s">
        <v>7446</v>
      </c>
      <c r="X8" s="179" t="str">
        <f>VLOOKUP(I8,'사업장현황(25하)'!$A$2:$T$1836,11,FALSE)</f>
        <v>나라장터</v>
      </c>
      <c r="Y8" s="219">
        <v>46001</v>
      </c>
      <c r="Z8" s="180">
        <v>3400000</v>
      </c>
      <c r="AA8" s="180">
        <v>0</v>
      </c>
      <c r="AB8" s="180"/>
      <c r="AC8" s="180">
        <f t="shared" si="1"/>
        <v>3400000</v>
      </c>
      <c r="AD8" s="219">
        <v>46007</v>
      </c>
      <c r="AE8" s="180">
        <v>3400000</v>
      </c>
      <c r="AF8" s="219" t="s">
        <v>3844</v>
      </c>
      <c r="AG8" s="180"/>
      <c r="AH8" s="299">
        <f t="shared" si="0"/>
        <v>3400000</v>
      </c>
      <c r="AI8" s="262"/>
      <c r="AJ8" s="185"/>
      <c r="CE8" s="187"/>
      <c r="CU8" s="188"/>
    </row>
    <row r="9" spans="1:99" s="186" customFormat="1" ht="24.95" customHeight="1">
      <c r="A9" s="196">
        <v>7</v>
      </c>
      <c r="B9" s="196"/>
      <c r="C9" s="196"/>
      <c r="D9" s="219">
        <v>45972</v>
      </c>
      <c r="E9" s="219" t="str">
        <f>HLOOKUP(WEEKDAY(D9,2),data!$A$1:$G$2,2)</f>
        <v>(화)</v>
      </c>
      <c r="F9" s="291"/>
      <c r="G9" s="196"/>
      <c r="H9" s="291"/>
      <c r="I9" s="190" t="s">
        <v>3302</v>
      </c>
      <c r="J9" s="196">
        <f>VLOOKUP(I9,'25하-평택20'!$J$3:$AW$1251,2,FALSE)</f>
        <v>15</v>
      </c>
      <c r="K9" s="289">
        <f>VLOOKUP(I9,'사업장현황(25하)'!$A$2:$T$1836,13,FALSE)</f>
        <v>2298602864</v>
      </c>
      <c r="L9" s="289">
        <f>VLOOKUP(I9,'사업장현황(25하)'!$A$2:$T$1836,14,FALSE)</f>
        <v>22986028640</v>
      </c>
      <c r="M9" s="190" t="str">
        <f>VLOOKUP(I9,'사업장현황(25하)'!$A$2:$T$1836,2,FALSE)</f>
        <v>키스찰스토드</v>
      </c>
      <c r="N9" s="190" t="str">
        <f>VLOOKUP(I9,'사업장현황(25하)'!$A$2:$T$1836,4,FALSE)</f>
        <v>경기도 평택시 진위면 진위2산단로 146 (갈곶리)</v>
      </c>
      <c r="O9" s="196" t="str">
        <f>VLOOKUP(I9,'사업장현황(25하)'!$A$2:$T$1836,6,FALSE)</f>
        <v>031-378-0830</v>
      </c>
      <c r="P9" s="196">
        <f>VLOOKUP(I9,'사업장현황(25하)'!$A$2:$T$1836,7,FALSE)</f>
        <v>0</v>
      </c>
      <c r="Q9" s="196" t="str">
        <f>VLOOKUP(I9,'사업장현황(25하)'!$A$2:$T$1836,8,FALSE)</f>
        <v>김예나</v>
      </c>
      <c r="R9" s="196" t="str">
        <f>VLOOKUP(I9,'사업장현황(25하)'!$A$2:$T$1836,9,FALSE)</f>
        <v>선임</v>
      </c>
      <c r="S9" s="196" t="str">
        <f>VLOOKUP(I9,'사업장현황(25하)'!$A$2:$T$1836,10,FALSE)</f>
        <v>010-4204-0832</v>
      </c>
      <c r="T9" s="190" t="str">
        <f>VLOOKUP(I9,'사업장현황(25하)'!$A$2:$T$1836,12,FALSE)</f>
        <v>Yena.Kim@nylacast.com</v>
      </c>
      <c r="U9" s="219">
        <f>VLOOKUP(I9,'25하-평택20'!$J$3:$AW$1251,13,FALSE)</f>
        <v>46000</v>
      </c>
      <c r="V9" s="219" t="str">
        <f>VLOOKUP(I9,'25하-평택20'!$J$3:$AW$1251,14,FALSE)</f>
        <v>한기문</v>
      </c>
      <c r="W9" s="167" t="s">
        <v>5664</v>
      </c>
      <c r="X9" s="179" t="str">
        <f>VLOOKUP(I9,'사업장현황(25하)'!$A$2:$T$1836,11,FALSE)</f>
        <v>ava.lee@nylacast.com
Yena.Kim@nylacast.com</v>
      </c>
      <c r="Y9" s="219">
        <v>46000</v>
      </c>
      <c r="Z9" s="180">
        <v>1300000</v>
      </c>
      <c r="AA9" s="180">
        <v>400000</v>
      </c>
      <c r="AB9" s="180"/>
      <c r="AC9" s="180">
        <f t="shared" si="1"/>
        <v>1700000</v>
      </c>
      <c r="AD9" s="219">
        <v>46010</v>
      </c>
      <c r="AE9" s="180">
        <v>1300000</v>
      </c>
      <c r="AF9" s="219"/>
      <c r="AG9" s="180"/>
      <c r="AH9" s="299">
        <f t="shared" si="0"/>
        <v>1300000</v>
      </c>
      <c r="AI9" s="290"/>
      <c r="AJ9" s="185"/>
      <c r="CE9" s="187"/>
      <c r="CU9" s="188"/>
    </row>
    <row r="10" spans="1:99" s="186" customFormat="1" ht="24.95" customHeight="1">
      <c r="A10" s="196">
        <v>8</v>
      </c>
      <c r="B10" s="196"/>
      <c r="C10" s="196"/>
      <c r="D10" s="219">
        <v>45975</v>
      </c>
      <c r="E10" s="219" t="str">
        <f>HLOOKUP(WEEKDAY(D10,2),data!$A$1:$G$2,2)</f>
        <v>(금)</v>
      </c>
      <c r="F10" s="291"/>
      <c r="G10" s="196"/>
      <c r="H10" s="291"/>
      <c r="I10" s="172" t="s">
        <v>3620</v>
      </c>
      <c r="J10" s="196">
        <f>VLOOKUP(I10,'25하-평택20'!$J$3:$AW$1251,2,FALSE)</f>
        <v>15</v>
      </c>
      <c r="K10" s="289">
        <f>VLOOKUP(I10,'사업장현황(25하)'!$A$2:$T$1836,13,FALSE)</f>
        <v>1838602229</v>
      </c>
      <c r="L10" s="289">
        <f>VLOOKUP(I10,'사업장현황(25하)'!$A$2:$T$1836,14,FALSE)</f>
        <v>92232429351</v>
      </c>
      <c r="M10" s="190" t="str">
        <f>VLOOKUP(I10,'사업장현황(25하)'!$A$2:$T$1836,2,FALSE)</f>
        <v>장희철</v>
      </c>
      <c r="N10" s="190" t="str">
        <f>VLOOKUP(I10,'사업장현황(25하)'!$A$2:$T$1836,4,FALSE)</f>
        <v>경기도 평택시 경기대로 663 (세교동)</v>
      </c>
      <c r="O10" s="196" t="str">
        <f>VLOOKUP(I10,'사업장현황(25하)'!$A$2:$T$1836,6,FALSE)</f>
        <v>041-539-8114</v>
      </c>
      <c r="P10" s="196" t="str">
        <f>VLOOKUP(I10,'사업장현황(25하)'!$A$2:$T$1836,7,FALSE)</f>
        <v>041-543-8119</v>
      </c>
      <c r="Q10" s="196" t="str">
        <f>VLOOKUP(I10,'사업장현황(25하)'!$A$2:$T$1836,8,FALSE)</f>
        <v>류호진</v>
      </c>
      <c r="R10" s="196" t="str">
        <f>VLOOKUP(I10,'사업장현황(25하)'!$A$2:$T$1836,9,FALSE)</f>
        <v>매니저</v>
      </c>
      <c r="S10" s="196" t="str">
        <f>VLOOKUP(I10,'사업장현황(25하)'!$A$2:$T$1836,10,FALSE)</f>
        <v>010-8630-3072</v>
      </c>
      <c r="T10" s="190" t="str">
        <f>VLOOKUP(I10,'사업장현황(25하)'!$A$2:$T$1836,12,FALSE)</f>
        <v>sju04093@kdiwin.com</v>
      </c>
      <c r="U10" s="219">
        <f>VLOOKUP(I10,'25하-평택20'!$J$3:$AW$1251,13,FALSE)</f>
        <v>45987</v>
      </c>
      <c r="V10" s="219" t="str">
        <f>VLOOKUP(I10,'25하-평택20'!$J$3:$AW$1251,14,FALSE)</f>
        <v>강종구</v>
      </c>
      <c r="W10" s="167" t="s">
        <v>6635</v>
      </c>
      <c r="X10" s="179" t="str">
        <f>VLOOKUP(I10,'사업장현황(25하)'!$A$2:$T$1836,11,FALSE)</f>
        <v>sju04093@kdiwin.com</v>
      </c>
      <c r="Y10" s="219"/>
      <c r="Z10" s="180">
        <v>500000</v>
      </c>
      <c r="AA10" s="180">
        <v>0</v>
      </c>
      <c r="AB10" s="180"/>
      <c r="AC10" s="180">
        <f t="shared" si="1"/>
        <v>500000</v>
      </c>
      <c r="AD10" s="219">
        <v>46013</v>
      </c>
      <c r="AE10" s="180"/>
      <c r="AF10" s="219" t="s">
        <v>3844</v>
      </c>
      <c r="AG10" s="180"/>
      <c r="AH10" s="299">
        <f t="shared" si="0"/>
        <v>0</v>
      </c>
      <c r="AI10" s="290"/>
      <c r="AJ10" s="185"/>
      <c r="CE10" s="187"/>
      <c r="CU10" s="188"/>
    </row>
    <row r="11" spans="1:99" s="186" customFormat="1" ht="24.95" customHeight="1">
      <c r="A11" s="196">
        <v>9</v>
      </c>
      <c r="B11" s="196"/>
      <c r="C11" s="196"/>
      <c r="D11" s="217">
        <v>46000</v>
      </c>
      <c r="E11" s="219" t="str">
        <f>HLOOKUP(WEEKDAY(D11,2),data!$A$1:$G$2,2)</f>
        <v>(화)</v>
      </c>
      <c r="F11" s="291"/>
      <c r="G11" s="196"/>
      <c r="H11" s="291"/>
      <c r="I11" s="190" t="s">
        <v>1813</v>
      </c>
      <c r="J11" s="196">
        <f>VLOOKUP(I11,'25하-평택20'!$J$3:$AW$1251,2,FALSE)</f>
        <v>34</v>
      </c>
      <c r="K11" s="289">
        <f>VLOOKUP(I11,'사업장현황(25하)'!$A$2:$T$1836,13,FALSE)</f>
        <v>1088201221</v>
      </c>
      <c r="L11" s="289" t="str">
        <f>VLOOKUP(I11,'사업장현황(25하)'!$A$2:$T$1836,14,FALSE)</f>
        <v>10882012210</v>
      </c>
      <c r="M11" s="190" t="str">
        <f>VLOOKUP(I11,'사업장현황(25하)'!$A$2:$T$1836,2,FALSE)</f>
        <v>박상규</v>
      </c>
      <c r="N11" s="190" t="str">
        <f>VLOOKUP(I11,'사업장현황(25하)'!$A$2:$T$1836,4,FALSE)</f>
        <v>경기도 안성시 대덕면 서동대로 4726 (내리, 중앙대학교)</v>
      </c>
      <c r="O11" s="196" t="str">
        <f>VLOOKUP(I11,'사업장현황(25하)'!$A$2:$T$1836,6,FALSE)</f>
        <v>031-670-4962</v>
      </c>
      <c r="P11" s="196" t="str">
        <f>VLOOKUP(I11,'사업장현황(25하)'!$A$2:$T$1836,7,FALSE)</f>
        <v>031-676-8237</v>
      </c>
      <c r="Q11" s="196" t="str">
        <f>VLOOKUP(I11,'사업장현황(25하)'!$A$2:$T$1836,8,FALSE)</f>
        <v>유태준</v>
      </c>
      <c r="R11" s="196">
        <f>VLOOKUP(I11,'사업장현황(25하)'!$A$2:$T$1836,9,FALSE)</f>
        <v>0</v>
      </c>
      <c r="S11" s="196" t="str">
        <f>VLOOKUP(I11,'사업장현황(25하)'!$A$2:$T$1836,10,FALSE)</f>
        <v>010-6556-7900</v>
      </c>
      <c r="T11" s="190" t="str">
        <f>VLOOKUP(I11,'사업장현황(25하)'!$A$2:$T$1836,12,FALSE)</f>
        <v>tjryu@cau.ac.kr</v>
      </c>
      <c r="U11" s="219">
        <f>VLOOKUP(I11,'25하-평택20'!$J$3:$AW$1251,13,FALSE)</f>
        <v>0</v>
      </c>
      <c r="V11" s="219">
        <f>VLOOKUP(I11,'25하-평택20'!$J$3:$AW$1251,14,FALSE)</f>
        <v>0</v>
      </c>
      <c r="W11" s="167" t="s">
        <v>7243</v>
      </c>
      <c r="X11" s="179" t="str">
        <f>VLOOKUP(I11,'사업장현황(25하)'!$A$2:$T$1836,11,FALSE)</f>
        <v>tjryu@cau.ac.kr</v>
      </c>
      <c r="Y11" s="219"/>
      <c r="Z11" s="180">
        <v>3000000</v>
      </c>
      <c r="AA11" s="180">
        <v>0</v>
      </c>
      <c r="AB11" s="180"/>
      <c r="AC11" s="180">
        <f t="shared" si="1"/>
        <v>3000000</v>
      </c>
      <c r="AD11" s="219"/>
      <c r="AE11" s="180"/>
      <c r="AF11" s="219" t="s">
        <v>3844</v>
      </c>
      <c r="AG11" s="180"/>
      <c r="AH11" s="299">
        <f t="shared" si="0"/>
        <v>0</v>
      </c>
      <c r="AI11" s="290"/>
      <c r="AJ11" s="185"/>
      <c r="CE11" s="187"/>
      <c r="CU11" s="188"/>
    </row>
    <row r="12" spans="1:99" s="158" customFormat="1" ht="24.95" customHeight="1">
      <c r="A12" s="196">
        <v>10</v>
      </c>
      <c r="B12" s="196"/>
      <c r="C12" s="196"/>
      <c r="D12" s="219"/>
      <c r="E12" s="219" t="str">
        <f>HLOOKUP(WEEKDAY(D12,2),data!$A$1:$G$2,2)</f>
        <v>(토)</v>
      </c>
      <c r="F12" s="291"/>
      <c r="G12" s="196"/>
      <c r="H12" s="291"/>
      <c r="I12" s="190"/>
      <c r="J12" s="196" t="e">
        <f>VLOOKUP(I12,'25하-평택20'!$J$3:$AW$1251,2,FALSE)</f>
        <v>#N/A</v>
      </c>
      <c r="K12" s="289" t="e">
        <f>VLOOKUP(I12,'사업장현황(25하)'!$A$2:$T$1836,13,FALSE)</f>
        <v>#N/A</v>
      </c>
      <c r="L12" s="289" t="e">
        <f>VLOOKUP(I12,'사업장현황(25하)'!$A$2:$T$1836,14,FALSE)</f>
        <v>#N/A</v>
      </c>
      <c r="M12" s="190" t="e">
        <f>VLOOKUP(I12,'사업장현황(25하)'!$A$2:$T$1836,2,FALSE)</f>
        <v>#N/A</v>
      </c>
      <c r="N12" s="190" t="e">
        <f>VLOOKUP(I12,'사업장현황(25하)'!$A$2:$T$1836,4,FALSE)</f>
        <v>#N/A</v>
      </c>
      <c r="O12" s="196" t="e">
        <f>VLOOKUP(I12,'사업장현황(25하)'!$A$2:$T$1836,6,FALSE)</f>
        <v>#N/A</v>
      </c>
      <c r="P12" s="196" t="e">
        <f>VLOOKUP(I12,'사업장현황(25하)'!$A$2:$T$1836,7,FALSE)</f>
        <v>#N/A</v>
      </c>
      <c r="Q12" s="196" t="e">
        <f>VLOOKUP(I12,'사업장현황(25하)'!$A$2:$T$1836,8,FALSE)</f>
        <v>#N/A</v>
      </c>
      <c r="R12" s="196" t="e">
        <f>VLOOKUP(I12,'사업장현황(25하)'!$A$2:$T$1836,9,FALSE)</f>
        <v>#N/A</v>
      </c>
      <c r="S12" s="196" t="e">
        <f>VLOOKUP(I12,'사업장현황(25하)'!$A$2:$T$1836,10,FALSE)</f>
        <v>#N/A</v>
      </c>
      <c r="T12" s="190" t="e">
        <f>VLOOKUP(I12,'사업장현황(25하)'!$A$2:$T$1836,12,FALSE)</f>
        <v>#N/A</v>
      </c>
      <c r="U12" s="219" t="e">
        <f>VLOOKUP(I12,'25하-평택20'!$J$3:$AW$1251,13,FALSE)</f>
        <v>#N/A</v>
      </c>
      <c r="V12" s="219" t="e">
        <f>VLOOKUP(I12,'25하-평택20'!$J$3:$AW$1251,14,FALSE)</f>
        <v>#N/A</v>
      </c>
      <c r="W12" s="149"/>
      <c r="X12" s="179" t="e">
        <f>VLOOKUP(I12,'사업장현황(25하)'!$A$2:$T$1836,11,FALSE)</f>
        <v>#N/A</v>
      </c>
      <c r="Y12" s="219"/>
      <c r="Z12" s="180"/>
      <c r="AA12" s="180"/>
      <c r="AB12" s="180"/>
      <c r="AC12" s="180">
        <f t="shared" si="1"/>
        <v>0</v>
      </c>
      <c r="AD12" s="219"/>
      <c r="AE12" s="180"/>
      <c r="AF12" s="219"/>
      <c r="AG12" s="180"/>
      <c r="AH12" s="299">
        <f t="shared" si="0"/>
        <v>0</v>
      </c>
      <c r="AI12" s="290"/>
      <c r="AJ12" s="157"/>
    </row>
    <row r="13" spans="1:99" s="158" customFormat="1" ht="24.95" customHeight="1">
      <c r="A13" s="196">
        <v>11</v>
      </c>
      <c r="B13" s="196"/>
      <c r="C13" s="196"/>
      <c r="D13" s="219"/>
      <c r="E13" s="219" t="str">
        <f>HLOOKUP(WEEKDAY(D13,2),data!$A$1:$G$2,2)</f>
        <v>(토)</v>
      </c>
      <c r="F13" s="196"/>
      <c r="G13" s="196"/>
      <c r="H13" s="196"/>
      <c r="I13" s="190"/>
      <c r="J13" s="196" t="e">
        <f>VLOOKUP(I13,'25하-평택20'!$J$3:$AW$1251,2,FALSE)</f>
        <v>#N/A</v>
      </c>
      <c r="K13" s="289" t="e">
        <f>VLOOKUP(I13,'사업장현황(25하)'!$A$2:$T$1836,13,FALSE)</f>
        <v>#N/A</v>
      </c>
      <c r="L13" s="289" t="e">
        <f>VLOOKUP(I13,'사업장현황(25하)'!$A$2:$T$1836,14,FALSE)</f>
        <v>#N/A</v>
      </c>
      <c r="M13" s="190" t="e">
        <f>VLOOKUP(I13,'사업장현황(25하)'!$A$2:$T$1836,2,FALSE)</f>
        <v>#N/A</v>
      </c>
      <c r="N13" s="190" t="e">
        <f>VLOOKUP(I13,'사업장현황(25하)'!$A$2:$T$1836,4,FALSE)</f>
        <v>#N/A</v>
      </c>
      <c r="O13" s="196" t="e">
        <f>VLOOKUP(I13,'사업장현황(25하)'!$A$2:$T$1836,6,FALSE)</f>
        <v>#N/A</v>
      </c>
      <c r="P13" s="196" t="e">
        <f>VLOOKUP(I13,'사업장현황(25하)'!$A$2:$T$1836,7,FALSE)</f>
        <v>#N/A</v>
      </c>
      <c r="Q13" s="196" t="e">
        <f>VLOOKUP(I13,'사업장현황(25하)'!$A$2:$T$1836,8,FALSE)</f>
        <v>#N/A</v>
      </c>
      <c r="R13" s="196" t="e">
        <f>VLOOKUP(I13,'사업장현황(25하)'!$A$2:$T$1836,9,FALSE)</f>
        <v>#N/A</v>
      </c>
      <c r="S13" s="196" t="e">
        <f>VLOOKUP(I13,'사업장현황(25하)'!$A$2:$T$1836,10,FALSE)</f>
        <v>#N/A</v>
      </c>
      <c r="T13" s="190" t="e">
        <f>VLOOKUP(I13,'사업장현황(25하)'!$A$2:$T$1836,12,FALSE)</f>
        <v>#N/A</v>
      </c>
      <c r="U13" s="219" t="e">
        <f>VLOOKUP(I13,'25하-평택20'!$J$3:$AW$1251,13,FALSE)</f>
        <v>#N/A</v>
      </c>
      <c r="V13" s="219" t="e">
        <f>VLOOKUP(I13,'25하-평택20'!$J$3:$AW$1251,14,FALSE)</f>
        <v>#N/A</v>
      </c>
      <c r="W13" s="149"/>
      <c r="X13" s="179" t="e">
        <f>VLOOKUP(I13,'사업장현황(25하)'!$A$2:$T$1836,11,FALSE)</f>
        <v>#N/A</v>
      </c>
      <c r="Y13" s="219"/>
      <c r="Z13" s="180"/>
      <c r="AA13" s="180"/>
      <c r="AB13" s="180"/>
      <c r="AC13" s="180">
        <f t="shared" si="1"/>
        <v>0</v>
      </c>
      <c r="AD13" s="219"/>
      <c r="AE13" s="180"/>
      <c r="AF13" s="219"/>
      <c r="AG13" s="180"/>
      <c r="AH13" s="299">
        <f t="shared" si="0"/>
        <v>0</v>
      </c>
      <c r="AI13" s="290"/>
      <c r="AJ13" s="157"/>
    </row>
    <row r="14" spans="1:99" s="186" customFormat="1" ht="24.95" customHeight="1">
      <c r="A14" s="196">
        <v>12</v>
      </c>
      <c r="B14" s="196"/>
      <c r="C14" s="196"/>
      <c r="D14" s="219"/>
      <c r="E14" s="219" t="str">
        <f>HLOOKUP(WEEKDAY(D14,2),data!$A$1:$G$2,2)</f>
        <v>(토)</v>
      </c>
      <c r="F14" s="196"/>
      <c r="G14" s="196"/>
      <c r="H14" s="196"/>
      <c r="I14" s="190"/>
      <c r="J14" s="196" t="e">
        <f>VLOOKUP(I14,'25하-평택20'!$J$3:$AW$1251,2,FALSE)</f>
        <v>#N/A</v>
      </c>
      <c r="K14" s="289" t="e">
        <f>VLOOKUP(I14,'사업장현황(25하)'!$A$2:$T$1836,13,FALSE)</f>
        <v>#N/A</v>
      </c>
      <c r="L14" s="289" t="e">
        <f>VLOOKUP(I14,'사업장현황(25하)'!$A$2:$T$1836,14,FALSE)</f>
        <v>#N/A</v>
      </c>
      <c r="M14" s="190" t="e">
        <f>VLOOKUP(I14,'사업장현황(25하)'!$A$2:$T$1836,2,FALSE)</f>
        <v>#N/A</v>
      </c>
      <c r="N14" s="190" t="e">
        <f>VLOOKUP(I14,'사업장현황(25하)'!$A$2:$T$1836,4,FALSE)</f>
        <v>#N/A</v>
      </c>
      <c r="O14" s="196" t="e">
        <f>VLOOKUP(I14,'사업장현황(25하)'!$A$2:$T$1836,6,FALSE)</f>
        <v>#N/A</v>
      </c>
      <c r="P14" s="196" t="e">
        <f>VLOOKUP(I14,'사업장현황(25하)'!$A$2:$T$1836,7,FALSE)</f>
        <v>#N/A</v>
      </c>
      <c r="Q14" s="196" t="e">
        <f>VLOOKUP(I14,'사업장현황(25하)'!$A$2:$T$1836,8,FALSE)</f>
        <v>#N/A</v>
      </c>
      <c r="R14" s="196" t="e">
        <f>VLOOKUP(I14,'사업장현황(25하)'!$A$2:$T$1836,9,FALSE)</f>
        <v>#N/A</v>
      </c>
      <c r="S14" s="196" t="e">
        <f>VLOOKUP(I14,'사업장현황(25하)'!$A$2:$T$1836,10,FALSE)</f>
        <v>#N/A</v>
      </c>
      <c r="T14" s="190" t="e">
        <f>VLOOKUP(I14,'사업장현황(25하)'!$A$2:$T$1836,12,FALSE)</f>
        <v>#N/A</v>
      </c>
      <c r="U14" s="219" t="e">
        <f>VLOOKUP(I14,'25하-평택20'!$J$3:$AW$1251,13,FALSE)</f>
        <v>#N/A</v>
      </c>
      <c r="V14" s="219" t="e">
        <f>VLOOKUP(I14,'25하-평택20'!$J$3:$AW$1251,14,FALSE)</f>
        <v>#N/A</v>
      </c>
      <c r="W14" s="149"/>
      <c r="X14" s="179" t="e">
        <f>VLOOKUP(I14,'사업장현황(25하)'!$A$2:$T$1836,11,FALSE)</f>
        <v>#N/A</v>
      </c>
      <c r="Y14" s="219"/>
      <c r="Z14" s="180"/>
      <c r="AA14" s="180"/>
      <c r="AB14" s="180"/>
      <c r="AC14" s="180">
        <f t="shared" si="1"/>
        <v>0</v>
      </c>
      <c r="AD14" s="219"/>
      <c r="AE14" s="180"/>
      <c r="AF14" s="219"/>
      <c r="AG14" s="180"/>
      <c r="AH14" s="299">
        <f t="shared" si="0"/>
        <v>0</v>
      </c>
      <c r="AI14" s="290"/>
      <c r="AJ14" s="185"/>
      <c r="CE14" s="187"/>
      <c r="CU14" s="188"/>
    </row>
    <row r="15" spans="1:99" s="186" customFormat="1" ht="24.95" customHeight="1">
      <c r="A15" s="196">
        <v>13</v>
      </c>
      <c r="B15" s="196"/>
      <c r="C15" s="196"/>
      <c r="D15" s="219"/>
      <c r="E15" s="219" t="str">
        <f>HLOOKUP(WEEKDAY(D15,2),data!$A$1:$G$2,2)</f>
        <v>(토)</v>
      </c>
      <c r="F15" s="196"/>
      <c r="G15" s="196"/>
      <c r="H15" s="196"/>
      <c r="I15" s="190"/>
      <c r="J15" s="196" t="e">
        <f>VLOOKUP(I15,'25하-평택20'!$J$3:$AW$1251,2,FALSE)</f>
        <v>#N/A</v>
      </c>
      <c r="K15" s="289" t="e">
        <f>VLOOKUP(I15,'사업장현황(25하)'!$A$2:$T$1836,13,FALSE)</f>
        <v>#N/A</v>
      </c>
      <c r="L15" s="289" t="e">
        <f>VLOOKUP(I15,'사업장현황(25하)'!$A$2:$T$1836,14,FALSE)</f>
        <v>#N/A</v>
      </c>
      <c r="M15" s="190" t="e">
        <f>VLOOKUP(I15,'사업장현황(25하)'!$A$2:$T$1836,2,FALSE)</f>
        <v>#N/A</v>
      </c>
      <c r="N15" s="190" t="e">
        <f>VLOOKUP(I15,'사업장현황(25하)'!$A$2:$T$1836,4,FALSE)</f>
        <v>#N/A</v>
      </c>
      <c r="O15" s="196" t="e">
        <f>VLOOKUP(I15,'사업장현황(25하)'!$A$2:$T$1836,6,FALSE)</f>
        <v>#N/A</v>
      </c>
      <c r="P15" s="196" t="e">
        <f>VLOOKUP(I15,'사업장현황(25하)'!$A$2:$T$1836,7,FALSE)</f>
        <v>#N/A</v>
      </c>
      <c r="Q15" s="196" t="e">
        <f>VLOOKUP(I15,'사업장현황(25하)'!$A$2:$T$1836,8,FALSE)</f>
        <v>#N/A</v>
      </c>
      <c r="R15" s="196" t="e">
        <f>VLOOKUP(I15,'사업장현황(25하)'!$A$2:$T$1836,9,FALSE)</f>
        <v>#N/A</v>
      </c>
      <c r="S15" s="196" t="e">
        <f>VLOOKUP(I15,'사업장현황(25하)'!$A$2:$T$1836,10,FALSE)</f>
        <v>#N/A</v>
      </c>
      <c r="T15" s="190" t="e">
        <f>VLOOKUP(I15,'사업장현황(25하)'!$A$2:$T$1836,12,FALSE)</f>
        <v>#N/A</v>
      </c>
      <c r="U15" s="219" t="e">
        <f>VLOOKUP(I15,'25하-평택20'!$J$3:$AW$1251,13,FALSE)</f>
        <v>#N/A</v>
      </c>
      <c r="V15" s="219" t="e">
        <f>VLOOKUP(I15,'25하-평택20'!$J$3:$AW$1251,14,FALSE)</f>
        <v>#N/A</v>
      </c>
      <c r="W15" s="149"/>
      <c r="X15" s="179" t="e">
        <f>VLOOKUP(I15,'사업장현황(25하)'!$A$2:$T$1836,11,FALSE)</f>
        <v>#N/A</v>
      </c>
      <c r="Y15" s="219"/>
      <c r="Z15" s="180"/>
      <c r="AA15" s="180"/>
      <c r="AB15" s="180"/>
      <c r="AC15" s="180">
        <f t="shared" si="1"/>
        <v>0</v>
      </c>
      <c r="AD15" s="219"/>
      <c r="AE15" s="180"/>
      <c r="AF15" s="219"/>
      <c r="AG15" s="180"/>
      <c r="AH15" s="299">
        <f t="shared" si="0"/>
        <v>0</v>
      </c>
      <c r="AI15" s="290"/>
      <c r="AJ15" s="185"/>
      <c r="CE15" s="187"/>
      <c r="CU15" s="188"/>
    </row>
    <row r="16" spans="1:99" s="186" customFormat="1" ht="24.95" customHeight="1">
      <c r="A16" s="196">
        <v>14</v>
      </c>
      <c r="B16" s="196"/>
      <c r="C16" s="196"/>
      <c r="D16" s="219"/>
      <c r="E16" s="219" t="str">
        <f>HLOOKUP(WEEKDAY(D16,2),data!$A$1:$G$2,2)</f>
        <v>(토)</v>
      </c>
      <c r="F16" s="196"/>
      <c r="G16" s="196"/>
      <c r="H16" s="196"/>
      <c r="I16" s="190"/>
      <c r="J16" s="196" t="e">
        <f>VLOOKUP(I16,'25하-평택20'!$J$3:$AW$1251,2,FALSE)</f>
        <v>#N/A</v>
      </c>
      <c r="K16" s="289" t="e">
        <f>VLOOKUP(I16,'사업장현황(25하)'!$A$2:$T$1836,13,FALSE)</f>
        <v>#N/A</v>
      </c>
      <c r="L16" s="289" t="e">
        <f>VLOOKUP(I16,'사업장현황(25하)'!$A$2:$T$1836,14,FALSE)</f>
        <v>#N/A</v>
      </c>
      <c r="M16" s="190" t="e">
        <f>VLOOKUP(I16,'사업장현황(25하)'!$A$2:$T$1836,2,FALSE)</f>
        <v>#N/A</v>
      </c>
      <c r="N16" s="190" t="e">
        <f>VLOOKUP(I16,'사업장현황(25하)'!$A$2:$T$1836,4,FALSE)</f>
        <v>#N/A</v>
      </c>
      <c r="O16" s="196" t="e">
        <f>VLOOKUP(I16,'사업장현황(25하)'!$A$2:$T$1836,6,FALSE)</f>
        <v>#N/A</v>
      </c>
      <c r="P16" s="196" t="e">
        <f>VLOOKUP(I16,'사업장현황(25하)'!$A$2:$T$1836,7,FALSE)</f>
        <v>#N/A</v>
      </c>
      <c r="Q16" s="196" t="e">
        <f>VLOOKUP(I16,'사업장현황(25하)'!$A$2:$T$1836,8,FALSE)</f>
        <v>#N/A</v>
      </c>
      <c r="R16" s="196" t="e">
        <f>VLOOKUP(I16,'사업장현황(25하)'!$A$2:$T$1836,9,FALSE)</f>
        <v>#N/A</v>
      </c>
      <c r="S16" s="196" t="e">
        <f>VLOOKUP(I16,'사업장현황(25하)'!$A$2:$T$1836,10,FALSE)</f>
        <v>#N/A</v>
      </c>
      <c r="T16" s="190" t="e">
        <f>VLOOKUP(I16,'사업장현황(25하)'!$A$2:$T$1836,12,FALSE)</f>
        <v>#N/A</v>
      </c>
      <c r="U16" s="219" t="e">
        <f>VLOOKUP(I16,'25하-평택20'!$J$3:$AW$1251,13,FALSE)</f>
        <v>#N/A</v>
      </c>
      <c r="V16" s="219" t="e">
        <f>VLOOKUP(I16,'25하-평택20'!$J$3:$AW$1251,14,FALSE)</f>
        <v>#N/A</v>
      </c>
      <c r="W16" s="149"/>
      <c r="X16" s="179" t="e">
        <f>VLOOKUP(I16,'사업장현황(25하)'!$A$2:$T$1836,11,FALSE)</f>
        <v>#N/A</v>
      </c>
      <c r="Y16" s="219"/>
      <c r="Z16" s="180"/>
      <c r="AA16" s="180"/>
      <c r="AB16" s="180"/>
      <c r="AC16" s="180">
        <f t="shared" si="1"/>
        <v>0</v>
      </c>
      <c r="AD16" s="219"/>
      <c r="AE16" s="180"/>
      <c r="AF16" s="219"/>
      <c r="AG16" s="180"/>
      <c r="AH16" s="299">
        <f t="shared" si="0"/>
        <v>0</v>
      </c>
      <c r="AI16" s="290"/>
      <c r="AJ16" s="185"/>
      <c r="CE16" s="187"/>
      <c r="CU16" s="188"/>
    </row>
    <row r="17" spans="1:99" s="186" customFormat="1" ht="24.95" customHeight="1">
      <c r="A17" s="196">
        <v>15</v>
      </c>
      <c r="B17" s="196"/>
      <c r="C17" s="196"/>
      <c r="D17" s="219"/>
      <c r="E17" s="219" t="str">
        <f>HLOOKUP(WEEKDAY(D17,2),data!$A$1:$G$2,2)</f>
        <v>(토)</v>
      </c>
      <c r="F17" s="196"/>
      <c r="G17" s="196"/>
      <c r="H17" s="196"/>
      <c r="I17" s="190"/>
      <c r="J17" s="196" t="e">
        <f>VLOOKUP(I17,'25하-평택20'!$J$3:$AW$1251,2,FALSE)</f>
        <v>#N/A</v>
      </c>
      <c r="K17" s="289" t="e">
        <f>VLOOKUP(I17,'사업장현황(25하)'!$A$2:$T$1836,13,FALSE)</f>
        <v>#N/A</v>
      </c>
      <c r="L17" s="289" t="e">
        <f>VLOOKUP(I17,'사업장현황(25하)'!$A$2:$T$1836,14,FALSE)</f>
        <v>#N/A</v>
      </c>
      <c r="M17" s="190" t="e">
        <f>VLOOKUP(I17,'사업장현황(25하)'!$A$2:$T$1836,2,FALSE)</f>
        <v>#N/A</v>
      </c>
      <c r="N17" s="190" t="e">
        <f>VLOOKUP(I17,'사업장현황(25하)'!$A$2:$T$1836,4,FALSE)</f>
        <v>#N/A</v>
      </c>
      <c r="O17" s="196" t="e">
        <f>VLOOKUP(I17,'사업장현황(25하)'!$A$2:$T$1836,6,FALSE)</f>
        <v>#N/A</v>
      </c>
      <c r="P17" s="196" t="e">
        <f>VLOOKUP(I17,'사업장현황(25하)'!$A$2:$T$1836,7,FALSE)</f>
        <v>#N/A</v>
      </c>
      <c r="Q17" s="196" t="e">
        <f>VLOOKUP(I17,'사업장현황(25하)'!$A$2:$T$1836,8,FALSE)</f>
        <v>#N/A</v>
      </c>
      <c r="R17" s="196" t="e">
        <f>VLOOKUP(I17,'사업장현황(25하)'!$A$2:$T$1836,9,FALSE)</f>
        <v>#N/A</v>
      </c>
      <c r="S17" s="196" t="e">
        <f>VLOOKUP(I17,'사업장현황(25하)'!$A$2:$T$1836,10,FALSE)</f>
        <v>#N/A</v>
      </c>
      <c r="T17" s="190" t="e">
        <f>VLOOKUP(I17,'사업장현황(25하)'!$A$2:$T$1836,12,FALSE)</f>
        <v>#N/A</v>
      </c>
      <c r="U17" s="219" t="e">
        <f>VLOOKUP(I17,'25하-평택20'!$J$3:$AW$1251,13,FALSE)</f>
        <v>#N/A</v>
      </c>
      <c r="V17" s="219" t="e">
        <f>VLOOKUP(I17,'25하-평택20'!$J$3:$AW$1251,14,FALSE)</f>
        <v>#N/A</v>
      </c>
      <c r="W17" s="149"/>
      <c r="X17" s="179" t="e">
        <f>VLOOKUP(I17,'사업장현황(25하)'!$A$2:$T$1836,11,FALSE)</f>
        <v>#N/A</v>
      </c>
      <c r="Y17" s="219"/>
      <c r="Z17" s="180"/>
      <c r="AA17" s="180"/>
      <c r="AB17" s="180"/>
      <c r="AC17" s="180">
        <f t="shared" si="1"/>
        <v>0</v>
      </c>
      <c r="AD17" s="219"/>
      <c r="AE17" s="180"/>
      <c r="AF17" s="219"/>
      <c r="AG17" s="180"/>
      <c r="AH17" s="299">
        <f t="shared" si="0"/>
        <v>0</v>
      </c>
      <c r="AI17" s="290"/>
      <c r="AJ17" s="185"/>
      <c r="CE17" s="187"/>
      <c r="CU17" s="188"/>
    </row>
    <row r="18" spans="1:99" s="186" customFormat="1" ht="24.95" customHeight="1">
      <c r="A18" s="196">
        <v>16</v>
      </c>
      <c r="B18" s="196"/>
      <c r="C18" s="196"/>
      <c r="D18" s="219"/>
      <c r="E18" s="219" t="str">
        <f>HLOOKUP(WEEKDAY(D18,2),data!$A$1:$G$2,2)</f>
        <v>(토)</v>
      </c>
      <c r="F18" s="196"/>
      <c r="G18" s="196"/>
      <c r="H18" s="196"/>
      <c r="I18" s="190"/>
      <c r="J18" s="196" t="e">
        <f>VLOOKUP(I18,'25하-평택20'!$J$3:$AW$1251,2,FALSE)</f>
        <v>#N/A</v>
      </c>
      <c r="K18" s="289" t="e">
        <f>VLOOKUP(I18,'사업장현황(25하)'!$A$2:$T$1836,13,FALSE)</f>
        <v>#N/A</v>
      </c>
      <c r="L18" s="289" t="e">
        <f>VLOOKUP(I18,'사업장현황(25하)'!$A$2:$T$1836,14,FALSE)</f>
        <v>#N/A</v>
      </c>
      <c r="M18" s="190" t="e">
        <f>VLOOKUP(I18,'사업장현황(25하)'!$A$2:$T$1836,2,FALSE)</f>
        <v>#N/A</v>
      </c>
      <c r="N18" s="190" t="e">
        <f>VLOOKUP(I18,'사업장현황(25하)'!$A$2:$T$1836,4,FALSE)</f>
        <v>#N/A</v>
      </c>
      <c r="O18" s="196" t="e">
        <f>VLOOKUP(I18,'사업장현황(25하)'!$A$2:$T$1836,6,FALSE)</f>
        <v>#N/A</v>
      </c>
      <c r="P18" s="196" t="e">
        <f>VLOOKUP(I18,'사업장현황(25하)'!$A$2:$T$1836,7,FALSE)</f>
        <v>#N/A</v>
      </c>
      <c r="Q18" s="196" t="e">
        <f>VLOOKUP(I18,'사업장현황(25하)'!$A$2:$T$1836,8,FALSE)</f>
        <v>#N/A</v>
      </c>
      <c r="R18" s="196" t="e">
        <f>VLOOKUP(I18,'사업장현황(25하)'!$A$2:$T$1836,9,FALSE)</f>
        <v>#N/A</v>
      </c>
      <c r="S18" s="196" t="e">
        <f>VLOOKUP(I18,'사업장현황(25하)'!$A$2:$T$1836,10,FALSE)</f>
        <v>#N/A</v>
      </c>
      <c r="T18" s="190" t="e">
        <f>VLOOKUP(I18,'사업장현황(25하)'!$A$2:$T$1836,12,FALSE)</f>
        <v>#N/A</v>
      </c>
      <c r="U18" s="219" t="e">
        <f>VLOOKUP(I18,'25하-평택20'!$J$3:$AW$1251,13,FALSE)</f>
        <v>#N/A</v>
      </c>
      <c r="V18" s="219" t="e">
        <f>VLOOKUP(I18,'25하-평택20'!$J$3:$AW$1251,14,FALSE)</f>
        <v>#N/A</v>
      </c>
      <c r="W18" s="149"/>
      <c r="X18" s="179" t="e">
        <f>VLOOKUP(I18,'사업장현황(25하)'!$A$2:$T$1836,11,FALSE)</f>
        <v>#N/A</v>
      </c>
      <c r="Y18" s="219"/>
      <c r="Z18" s="180"/>
      <c r="AA18" s="180"/>
      <c r="AB18" s="180"/>
      <c r="AC18" s="180">
        <f t="shared" si="1"/>
        <v>0</v>
      </c>
      <c r="AD18" s="219"/>
      <c r="AE18" s="180"/>
      <c r="AF18" s="219"/>
      <c r="AG18" s="180"/>
      <c r="AH18" s="299">
        <f t="shared" si="0"/>
        <v>0</v>
      </c>
      <c r="AI18" s="290"/>
      <c r="AJ18" s="185"/>
      <c r="CE18" s="187"/>
      <c r="CU18" s="188"/>
    </row>
    <row r="19" spans="1:99" s="186" customFormat="1" ht="24.95" customHeight="1">
      <c r="A19" s="196">
        <v>17</v>
      </c>
      <c r="B19" s="196"/>
      <c r="C19" s="196"/>
      <c r="D19" s="219"/>
      <c r="E19" s="219" t="str">
        <f>HLOOKUP(WEEKDAY(D19,2),data!$A$1:$G$2,2)</f>
        <v>(토)</v>
      </c>
      <c r="F19" s="196"/>
      <c r="G19" s="196"/>
      <c r="H19" s="196"/>
      <c r="I19" s="190"/>
      <c r="J19" s="196" t="e">
        <f>VLOOKUP(I19,'25하-평택20'!$J$3:$AW$1251,2,FALSE)</f>
        <v>#N/A</v>
      </c>
      <c r="K19" s="289" t="e">
        <f>VLOOKUP(I19,'사업장현황(25하)'!$A$2:$T$1836,13,FALSE)</f>
        <v>#N/A</v>
      </c>
      <c r="L19" s="289" t="e">
        <f>VLOOKUP(I19,'사업장현황(25하)'!$A$2:$T$1836,14,FALSE)</f>
        <v>#N/A</v>
      </c>
      <c r="M19" s="190" t="e">
        <f>VLOOKUP(I19,'사업장현황(25하)'!$A$2:$T$1836,2,FALSE)</f>
        <v>#N/A</v>
      </c>
      <c r="N19" s="190" t="e">
        <f>VLOOKUP(I19,'사업장현황(25하)'!$A$2:$T$1836,4,FALSE)</f>
        <v>#N/A</v>
      </c>
      <c r="O19" s="196" t="e">
        <f>VLOOKUP(I19,'사업장현황(25하)'!$A$2:$T$1836,6,FALSE)</f>
        <v>#N/A</v>
      </c>
      <c r="P19" s="196" t="e">
        <f>VLOOKUP(I19,'사업장현황(25하)'!$A$2:$T$1836,7,FALSE)</f>
        <v>#N/A</v>
      </c>
      <c r="Q19" s="196" t="e">
        <f>VLOOKUP(I19,'사업장현황(25하)'!$A$2:$T$1836,8,FALSE)</f>
        <v>#N/A</v>
      </c>
      <c r="R19" s="196" t="e">
        <f>VLOOKUP(I19,'사업장현황(25하)'!$A$2:$T$1836,9,FALSE)</f>
        <v>#N/A</v>
      </c>
      <c r="S19" s="196" t="e">
        <f>VLOOKUP(I19,'사업장현황(25하)'!$A$2:$T$1836,10,FALSE)</f>
        <v>#N/A</v>
      </c>
      <c r="T19" s="190" t="e">
        <f>VLOOKUP(I19,'사업장현황(25하)'!$A$2:$T$1836,12,FALSE)</f>
        <v>#N/A</v>
      </c>
      <c r="U19" s="219" t="e">
        <f>VLOOKUP(I19,'25하-평택20'!$J$3:$AW$1251,13,FALSE)</f>
        <v>#N/A</v>
      </c>
      <c r="V19" s="219" t="e">
        <f>VLOOKUP(I19,'25하-평택20'!$J$3:$AW$1251,14,FALSE)</f>
        <v>#N/A</v>
      </c>
      <c r="W19" s="149"/>
      <c r="X19" s="179" t="e">
        <f>VLOOKUP(I19,'사업장현황(25하)'!$A$2:$T$1836,11,FALSE)</f>
        <v>#N/A</v>
      </c>
      <c r="Y19" s="219"/>
      <c r="Z19" s="180"/>
      <c r="AA19" s="180"/>
      <c r="AB19" s="180"/>
      <c r="AC19" s="180">
        <f t="shared" si="1"/>
        <v>0</v>
      </c>
      <c r="AD19" s="219"/>
      <c r="AE19" s="180"/>
      <c r="AF19" s="219"/>
      <c r="AG19" s="180"/>
      <c r="AH19" s="299">
        <f t="shared" si="0"/>
        <v>0</v>
      </c>
      <c r="AI19" s="290"/>
      <c r="AJ19" s="185"/>
      <c r="CE19" s="187"/>
      <c r="CU19" s="188"/>
    </row>
    <row r="20" spans="1:99" s="158" customFormat="1" ht="24.95" customHeight="1">
      <c r="A20" s="196">
        <v>18</v>
      </c>
      <c r="B20" s="196"/>
      <c r="C20" s="196"/>
      <c r="D20" s="219"/>
      <c r="E20" s="219" t="str">
        <f>HLOOKUP(WEEKDAY(D20,2),data!$A$1:$G$2,2)</f>
        <v>(토)</v>
      </c>
      <c r="F20" s="196"/>
      <c r="G20" s="196"/>
      <c r="H20" s="196"/>
      <c r="I20" s="190"/>
      <c r="J20" s="196" t="e">
        <f>VLOOKUP(I20,'25하-평택20'!$J$3:$AW$1251,2,FALSE)</f>
        <v>#N/A</v>
      </c>
      <c r="K20" s="289" t="e">
        <f>VLOOKUP(I20,'사업장현황(25하)'!$A$2:$T$1836,13,FALSE)</f>
        <v>#N/A</v>
      </c>
      <c r="L20" s="289" t="e">
        <f>VLOOKUP(I20,'사업장현황(25하)'!$A$2:$T$1836,14,FALSE)</f>
        <v>#N/A</v>
      </c>
      <c r="M20" s="190" t="e">
        <f>VLOOKUP(I20,'사업장현황(25하)'!$A$2:$T$1836,2,FALSE)</f>
        <v>#N/A</v>
      </c>
      <c r="N20" s="190" t="e">
        <f>VLOOKUP(I20,'사업장현황(25하)'!$A$2:$T$1836,4,FALSE)</f>
        <v>#N/A</v>
      </c>
      <c r="O20" s="196" t="e">
        <f>VLOOKUP(I20,'사업장현황(25하)'!$A$2:$T$1836,6,FALSE)</f>
        <v>#N/A</v>
      </c>
      <c r="P20" s="196" t="e">
        <f>VLOOKUP(I20,'사업장현황(25하)'!$A$2:$T$1836,7,FALSE)</f>
        <v>#N/A</v>
      </c>
      <c r="Q20" s="196" t="e">
        <f>VLOOKUP(I20,'사업장현황(25하)'!$A$2:$T$1836,8,FALSE)</f>
        <v>#N/A</v>
      </c>
      <c r="R20" s="196" t="e">
        <f>VLOOKUP(I20,'사업장현황(25하)'!$A$2:$T$1836,9,FALSE)</f>
        <v>#N/A</v>
      </c>
      <c r="S20" s="196" t="e">
        <f>VLOOKUP(I20,'사업장현황(25하)'!$A$2:$T$1836,10,FALSE)</f>
        <v>#N/A</v>
      </c>
      <c r="T20" s="190" t="e">
        <f>VLOOKUP(I20,'사업장현황(25하)'!$A$2:$T$1836,12,FALSE)</f>
        <v>#N/A</v>
      </c>
      <c r="U20" s="219" t="e">
        <f>VLOOKUP(I20,'25하-평택20'!$J$3:$AW$1251,13,FALSE)</f>
        <v>#N/A</v>
      </c>
      <c r="V20" s="219" t="e">
        <f>VLOOKUP(I20,'25하-평택20'!$J$3:$AW$1251,14,FALSE)</f>
        <v>#N/A</v>
      </c>
      <c r="W20" s="149"/>
      <c r="X20" s="179" t="e">
        <f>VLOOKUP(I20,'사업장현황(25하)'!$A$2:$T$1836,11,FALSE)</f>
        <v>#N/A</v>
      </c>
      <c r="Y20" s="219"/>
      <c r="Z20" s="180"/>
      <c r="AA20" s="180"/>
      <c r="AB20" s="180"/>
      <c r="AC20" s="180">
        <f t="shared" si="1"/>
        <v>0</v>
      </c>
      <c r="AD20" s="219"/>
      <c r="AE20" s="180"/>
      <c r="AF20" s="219"/>
      <c r="AG20" s="180"/>
      <c r="AH20" s="299">
        <f t="shared" si="0"/>
        <v>0</v>
      </c>
      <c r="AI20" s="290"/>
      <c r="AJ20" s="157"/>
    </row>
    <row r="21" spans="1:99" s="158" customFormat="1" ht="24.95" customHeight="1">
      <c r="A21" s="196">
        <v>19</v>
      </c>
      <c r="B21" s="196"/>
      <c r="C21" s="196"/>
      <c r="D21" s="219"/>
      <c r="E21" s="219" t="str">
        <f>HLOOKUP(WEEKDAY(D21,2),data!$A$1:$G$2,2)</f>
        <v>(토)</v>
      </c>
      <c r="F21" s="196"/>
      <c r="G21" s="196"/>
      <c r="H21" s="196"/>
      <c r="I21" s="190"/>
      <c r="J21" s="196" t="e">
        <f>VLOOKUP(I21,'25하-평택20'!$J$3:$AW$1251,2,FALSE)</f>
        <v>#N/A</v>
      </c>
      <c r="K21" s="289" t="e">
        <f>VLOOKUP(I21,'사업장현황(25하)'!$A$2:$T$1836,13,FALSE)</f>
        <v>#N/A</v>
      </c>
      <c r="L21" s="289" t="e">
        <f>VLOOKUP(I21,'사업장현황(25하)'!$A$2:$T$1836,14,FALSE)</f>
        <v>#N/A</v>
      </c>
      <c r="M21" s="190" t="e">
        <f>VLOOKUP(I21,'사업장현황(25하)'!$A$2:$T$1836,2,FALSE)</f>
        <v>#N/A</v>
      </c>
      <c r="N21" s="190" t="e">
        <f>VLOOKUP(I21,'사업장현황(25하)'!$A$2:$T$1836,4,FALSE)</f>
        <v>#N/A</v>
      </c>
      <c r="O21" s="196" t="e">
        <f>VLOOKUP(I21,'사업장현황(25하)'!$A$2:$T$1836,6,FALSE)</f>
        <v>#N/A</v>
      </c>
      <c r="P21" s="196" t="e">
        <f>VLOOKUP(I21,'사업장현황(25하)'!$A$2:$T$1836,7,FALSE)</f>
        <v>#N/A</v>
      </c>
      <c r="Q21" s="196" t="e">
        <f>VLOOKUP(I21,'사업장현황(25하)'!$A$2:$T$1836,8,FALSE)</f>
        <v>#N/A</v>
      </c>
      <c r="R21" s="196" t="e">
        <f>VLOOKUP(I21,'사업장현황(25하)'!$A$2:$T$1836,9,FALSE)</f>
        <v>#N/A</v>
      </c>
      <c r="S21" s="196" t="e">
        <f>VLOOKUP(I21,'사업장현황(25하)'!$A$2:$T$1836,10,FALSE)</f>
        <v>#N/A</v>
      </c>
      <c r="T21" s="190" t="e">
        <f>VLOOKUP(I21,'사업장현황(25하)'!$A$2:$T$1836,12,FALSE)</f>
        <v>#N/A</v>
      </c>
      <c r="U21" s="219" t="e">
        <f>VLOOKUP(I21,'25하-평택20'!$J$3:$AW$1251,13,FALSE)</f>
        <v>#N/A</v>
      </c>
      <c r="V21" s="219" t="e">
        <f>VLOOKUP(I21,'25하-평택20'!$J$3:$AW$1251,14,FALSE)</f>
        <v>#N/A</v>
      </c>
      <c r="W21" s="149"/>
      <c r="X21" s="179" t="e">
        <f>VLOOKUP(I21,'사업장현황(25하)'!$A$2:$T$1836,11,FALSE)</f>
        <v>#N/A</v>
      </c>
      <c r="Y21" s="219"/>
      <c r="Z21" s="180"/>
      <c r="AA21" s="180"/>
      <c r="AB21" s="180"/>
      <c r="AC21" s="180">
        <f t="shared" si="1"/>
        <v>0</v>
      </c>
      <c r="AD21" s="219"/>
      <c r="AE21" s="180"/>
      <c r="AF21" s="219"/>
      <c r="AG21" s="180"/>
      <c r="AH21" s="299">
        <f t="shared" si="0"/>
        <v>0</v>
      </c>
      <c r="AI21" s="290"/>
      <c r="AJ21" s="157"/>
    </row>
    <row r="22" spans="1:99" s="158" customFormat="1" ht="24.95" customHeight="1">
      <c r="A22" s="196">
        <v>20</v>
      </c>
      <c r="B22" s="196"/>
      <c r="C22" s="196"/>
      <c r="D22" s="219"/>
      <c r="E22" s="219" t="str">
        <f>HLOOKUP(WEEKDAY(D22,2),data!$A$1:$G$2,2)</f>
        <v>(토)</v>
      </c>
      <c r="F22" s="196"/>
      <c r="G22" s="196"/>
      <c r="H22" s="196"/>
      <c r="I22" s="190"/>
      <c r="J22" s="196" t="e">
        <f>VLOOKUP(I22,'25하-평택20'!$J$3:$AW$1251,2,FALSE)</f>
        <v>#N/A</v>
      </c>
      <c r="K22" s="289" t="e">
        <f>VLOOKUP(I22,'사업장현황(25하)'!$A$2:$T$1836,13,FALSE)</f>
        <v>#N/A</v>
      </c>
      <c r="L22" s="289" t="e">
        <f>VLOOKUP(I22,'사업장현황(25하)'!$A$2:$T$1836,14,FALSE)</f>
        <v>#N/A</v>
      </c>
      <c r="M22" s="190" t="e">
        <f>VLOOKUP(I22,'사업장현황(25하)'!$A$2:$T$1836,2,FALSE)</f>
        <v>#N/A</v>
      </c>
      <c r="N22" s="190" t="e">
        <f>VLOOKUP(I22,'사업장현황(25하)'!$A$2:$T$1836,4,FALSE)</f>
        <v>#N/A</v>
      </c>
      <c r="O22" s="196" t="e">
        <f>VLOOKUP(I22,'사업장현황(25하)'!$A$2:$T$1836,6,FALSE)</f>
        <v>#N/A</v>
      </c>
      <c r="P22" s="196" t="e">
        <f>VLOOKUP(I22,'사업장현황(25하)'!$A$2:$T$1836,7,FALSE)</f>
        <v>#N/A</v>
      </c>
      <c r="Q22" s="196" t="e">
        <f>VLOOKUP(I22,'사업장현황(25하)'!$A$2:$T$1836,8,FALSE)</f>
        <v>#N/A</v>
      </c>
      <c r="R22" s="196" t="e">
        <f>VLOOKUP(I22,'사업장현황(25하)'!$A$2:$T$1836,9,FALSE)</f>
        <v>#N/A</v>
      </c>
      <c r="S22" s="196" t="e">
        <f>VLOOKUP(I22,'사업장현황(25하)'!$A$2:$T$1836,10,FALSE)</f>
        <v>#N/A</v>
      </c>
      <c r="T22" s="190" t="e">
        <f>VLOOKUP(I22,'사업장현황(25하)'!$A$2:$T$1836,12,FALSE)</f>
        <v>#N/A</v>
      </c>
      <c r="U22" s="219" t="e">
        <f>VLOOKUP(I22,'25하-평택20'!$J$3:$AW$1251,13,FALSE)</f>
        <v>#N/A</v>
      </c>
      <c r="V22" s="219" t="e">
        <f>VLOOKUP(I22,'25하-평택20'!$J$3:$AW$1251,14,FALSE)</f>
        <v>#N/A</v>
      </c>
      <c r="W22" s="149"/>
      <c r="X22" s="179" t="e">
        <f>VLOOKUP(I22,'사업장현황(25하)'!$A$2:$T$1836,11,FALSE)</f>
        <v>#N/A</v>
      </c>
      <c r="Y22" s="219"/>
      <c r="Z22" s="180"/>
      <c r="AA22" s="180"/>
      <c r="AB22" s="180"/>
      <c r="AC22" s="180">
        <f t="shared" si="1"/>
        <v>0</v>
      </c>
      <c r="AD22" s="219"/>
      <c r="AE22" s="180"/>
      <c r="AF22" s="219"/>
      <c r="AG22" s="180"/>
      <c r="AH22" s="299">
        <f t="shared" si="0"/>
        <v>0</v>
      </c>
      <c r="AI22" s="290"/>
      <c r="AJ22" s="157"/>
    </row>
    <row r="23" spans="1:99" s="158" customFormat="1" ht="24.95" customHeight="1">
      <c r="A23" s="196">
        <v>21</v>
      </c>
      <c r="B23" s="196"/>
      <c r="C23" s="196"/>
      <c r="D23" s="219"/>
      <c r="E23" s="219" t="str">
        <f>HLOOKUP(WEEKDAY(D23,2),data!$A$1:$G$2,2)</f>
        <v>(토)</v>
      </c>
      <c r="F23" s="196"/>
      <c r="G23" s="196"/>
      <c r="H23" s="196"/>
      <c r="I23" s="190"/>
      <c r="J23" s="196" t="e">
        <f>VLOOKUP(I23,'25하-평택20'!$J$3:$AW$1251,2,FALSE)</f>
        <v>#N/A</v>
      </c>
      <c r="K23" s="289" t="e">
        <f>VLOOKUP(I23,'사업장현황(25하)'!$A$2:$T$1836,13,FALSE)</f>
        <v>#N/A</v>
      </c>
      <c r="L23" s="289" t="e">
        <f>VLOOKUP(I23,'사업장현황(25하)'!$A$2:$T$1836,14,FALSE)</f>
        <v>#N/A</v>
      </c>
      <c r="M23" s="190" t="e">
        <f>VLOOKUP(I23,'사업장현황(25하)'!$A$2:$T$1836,2,FALSE)</f>
        <v>#N/A</v>
      </c>
      <c r="N23" s="190" t="e">
        <f>VLOOKUP(I23,'사업장현황(25하)'!$A$2:$T$1836,4,FALSE)</f>
        <v>#N/A</v>
      </c>
      <c r="O23" s="196" t="e">
        <f>VLOOKUP(I23,'사업장현황(25하)'!$A$2:$T$1836,6,FALSE)</f>
        <v>#N/A</v>
      </c>
      <c r="P23" s="196" t="e">
        <f>VLOOKUP(I23,'사업장현황(25하)'!$A$2:$T$1836,7,FALSE)</f>
        <v>#N/A</v>
      </c>
      <c r="Q23" s="196" t="e">
        <f>VLOOKUP(I23,'사업장현황(25하)'!$A$2:$T$1836,8,FALSE)</f>
        <v>#N/A</v>
      </c>
      <c r="R23" s="196" t="e">
        <f>VLOOKUP(I23,'사업장현황(25하)'!$A$2:$T$1836,9,FALSE)</f>
        <v>#N/A</v>
      </c>
      <c r="S23" s="196" t="e">
        <f>VLOOKUP(I23,'사업장현황(25하)'!$A$2:$T$1836,10,FALSE)</f>
        <v>#N/A</v>
      </c>
      <c r="T23" s="190" t="e">
        <f>VLOOKUP(I23,'사업장현황(25하)'!$A$2:$T$1836,12,FALSE)</f>
        <v>#N/A</v>
      </c>
      <c r="U23" s="219" t="e">
        <f>VLOOKUP(I23,'25하-평택20'!$J$3:$AW$1251,13,FALSE)</f>
        <v>#N/A</v>
      </c>
      <c r="V23" s="219" t="e">
        <f>VLOOKUP(I23,'25하-평택20'!$J$3:$AW$1251,14,FALSE)</f>
        <v>#N/A</v>
      </c>
      <c r="W23" s="149"/>
      <c r="X23" s="179" t="e">
        <f>VLOOKUP(I23,'사업장현황(25하)'!$A$2:$T$1836,11,FALSE)</f>
        <v>#N/A</v>
      </c>
      <c r="Y23" s="219"/>
      <c r="Z23" s="180"/>
      <c r="AA23" s="180"/>
      <c r="AB23" s="180"/>
      <c r="AC23" s="180">
        <f t="shared" si="1"/>
        <v>0</v>
      </c>
      <c r="AD23" s="219"/>
      <c r="AE23" s="180"/>
      <c r="AF23" s="219"/>
      <c r="AG23" s="180"/>
      <c r="AH23" s="299">
        <f t="shared" si="0"/>
        <v>0</v>
      </c>
      <c r="AI23" s="290"/>
      <c r="AJ23" s="157"/>
    </row>
    <row r="24" spans="1:99" s="158" customFormat="1" ht="24.95" customHeight="1">
      <c r="A24" s="196">
        <v>22</v>
      </c>
      <c r="B24" s="196"/>
      <c r="C24" s="196"/>
      <c r="D24" s="219"/>
      <c r="E24" s="219" t="str">
        <f>HLOOKUP(WEEKDAY(D24,2),data!$A$1:$G$2,2)</f>
        <v>(토)</v>
      </c>
      <c r="F24" s="196"/>
      <c r="G24" s="196"/>
      <c r="H24" s="196"/>
      <c r="I24" s="190"/>
      <c r="J24" s="196" t="e">
        <f>VLOOKUP(I24,'25하-평택20'!$J$3:$AW$1251,2,FALSE)</f>
        <v>#N/A</v>
      </c>
      <c r="K24" s="289" t="e">
        <f>VLOOKUP(I24,'사업장현황(25하)'!$A$2:$T$1836,13,FALSE)</f>
        <v>#N/A</v>
      </c>
      <c r="L24" s="289" t="e">
        <f>VLOOKUP(I24,'사업장현황(25하)'!$A$2:$T$1836,14,FALSE)</f>
        <v>#N/A</v>
      </c>
      <c r="M24" s="190" t="e">
        <f>VLOOKUP(I24,'사업장현황(25하)'!$A$2:$T$1836,2,FALSE)</f>
        <v>#N/A</v>
      </c>
      <c r="N24" s="190" t="e">
        <f>VLOOKUP(I24,'사업장현황(25하)'!$A$2:$T$1836,4,FALSE)</f>
        <v>#N/A</v>
      </c>
      <c r="O24" s="196" t="e">
        <f>VLOOKUP(I24,'사업장현황(25하)'!$A$2:$T$1836,6,FALSE)</f>
        <v>#N/A</v>
      </c>
      <c r="P24" s="196" t="e">
        <f>VLOOKUP(I24,'사업장현황(25하)'!$A$2:$T$1836,7,FALSE)</f>
        <v>#N/A</v>
      </c>
      <c r="Q24" s="196" t="e">
        <f>VLOOKUP(I24,'사업장현황(25하)'!$A$2:$T$1836,8,FALSE)</f>
        <v>#N/A</v>
      </c>
      <c r="R24" s="196" t="e">
        <f>VLOOKUP(I24,'사업장현황(25하)'!$A$2:$T$1836,9,FALSE)</f>
        <v>#N/A</v>
      </c>
      <c r="S24" s="196" t="e">
        <f>VLOOKUP(I24,'사업장현황(25하)'!$A$2:$T$1836,10,FALSE)</f>
        <v>#N/A</v>
      </c>
      <c r="T24" s="190" t="e">
        <f>VLOOKUP(I24,'사업장현황(25하)'!$A$2:$T$1836,12,FALSE)</f>
        <v>#N/A</v>
      </c>
      <c r="U24" s="219" t="e">
        <f>VLOOKUP(I24,'25하-평택20'!$J$3:$AW$1251,13,FALSE)</f>
        <v>#N/A</v>
      </c>
      <c r="V24" s="219" t="e">
        <f>VLOOKUP(I24,'25하-평택20'!$J$3:$AW$1251,14,FALSE)</f>
        <v>#N/A</v>
      </c>
      <c r="W24" s="149"/>
      <c r="X24" s="179" t="e">
        <f>VLOOKUP(I24,'사업장현황(25하)'!$A$2:$T$1836,11,FALSE)</f>
        <v>#N/A</v>
      </c>
      <c r="Y24" s="219"/>
      <c r="Z24" s="180"/>
      <c r="AA24" s="180"/>
      <c r="AB24" s="180"/>
      <c r="AC24" s="180">
        <f t="shared" si="1"/>
        <v>0</v>
      </c>
      <c r="AD24" s="219"/>
      <c r="AE24" s="180"/>
      <c r="AF24" s="219"/>
      <c r="AG24" s="180"/>
      <c r="AH24" s="299">
        <f t="shared" si="0"/>
        <v>0</v>
      </c>
      <c r="AI24" s="290"/>
      <c r="AJ24" s="157"/>
    </row>
    <row r="25" spans="1:99" s="158" customFormat="1" ht="24.95" customHeight="1">
      <c r="A25" s="196">
        <v>23</v>
      </c>
      <c r="B25" s="196"/>
      <c r="C25" s="196"/>
      <c r="D25" s="219"/>
      <c r="E25" s="219" t="str">
        <f>HLOOKUP(WEEKDAY(D25,2),data!$A$1:$G$2,2)</f>
        <v>(토)</v>
      </c>
      <c r="F25" s="196"/>
      <c r="G25" s="196"/>
      <c r="H25" s="196"/>
      <c r="I25" s="190"/>
      <c r="J25" s="196" t="e">
        <f>VLOOKUP(I25,'25하-평택20'!$J$3:$AW$1251,2,FALSE)</f>
        <v>#N/A</v>
      </c>
      <c r="K25" s="289" t="e">
        <f>VLOOKUP(I25,'사업장현황(25하)'!$A$2:$T$1836,13,FALSE)</f>
        <v>#N/A</v>
      </c>
      <c r="L25" s="289" t="e">
        <f>VLOOKUP(I25,'사업장현황(25하)'!$A$2:$T$1836,14,FALSE)</f>
        <v>#N/A</v>
      </c>
      <c r="M25" s="190" t="e">
        <f>VLOOKUP(I25,'사업장현황(25하)'!$A$2:$T$1836,2,FALSE)</f>
        <v>#N/A</v>
      </c>
      <c r="N25" s="190" t="e">
        <f>VLOOKUP(I25,'사업장현황(25하)'!$A$2:$T$1836,4,FALSE)</f>
        <v>#N/A</v>
      </c>
      <c r="O25" s="196" t="e">
        <f>VLOOKUP(I25,'사업장현황(25하)'!$A$2:$T$1836,6,FALSE)</f>
        <v>#N/A</v>
      </c>
      <c r="P25" s="196" t="e">
        <f>VLOOKUP(I25,'사업장현황(25하)'!$A$2:$T$1836,7,FALSE)</f>
        <v>#N/A</v>
      </c>
      <c r="Q25" s="196" t="e">
        <f>VLOOKUP(I25,'사업장현황(25하)'!$A$2:$T$1836,8,FALSE)</f>
        <v>#N/A</v>
      </c>
      <c r="R25" s="196" t="e">
        <f>VLOOKUP(I25,'사업장현황(25하)'!$A$2:$T$1836,9,FALSE)</f>
        <v>#N/A</v>
      </c>
      <c r="S25" s="196" t="e">
        <f>VLOOKUP(I25,'사업장현황(25하)'!$A$2:$T$1836,10,FALSE)</f>
        <v>#N/A</v>
      </c>
      <c r="T25" s="190" t="e">
        <f>VLOOKUP(I25,'사업장현황(25하)'!$A$2:$T$1836,12,FALSE)</f>
        <v>#N/A</v>
      </c>
      <c r="U25" s="219" t="e">
        <f>VLOOKUP(I25,'25하-평택20'!$J$3:$AW$1251,13,FALSE)</f>
        <v>#N/A</v>
      </c>
      <c r="V25" s="219" t="e">
        <f>VLOOKUP(I25,'25하-평택20'!$J$3:$AW$1251,14,FALSE)</f>
        <v>#N/A</v>
      </c>
      <c r="W25" s="149"/>
      <c r="X25" s="179" t="e">
        <f>VLOOKUP(I25,'사업장현황(25하)'!$A$2:$T$1836,11,FALSE)</f>
        <v>#N/A</v>
      </c>
      <c r="Y25" s="219"/>
      <c r="Z25" s="180"/>
      <c r="AA25" s="180"/>
      <c r="AB25" s="180"/>
      <c r="AC25" s="180">
        <f t="shared" si="1"/>
        <v>0</v>
      </c>
      <c r="AD25" s="219"/>
      <c r="AE25" s="180"/>
      <c r="AF25" s="219"/>
      <c r="AG25" s="180"/>
      <c r="AH25" s="299">
        <f t="shared" si="0"/>
        <v>0</v>
      </c>
      <c r="AI25" s="290"/>
      <c r="AJ25" s="157"/>
    </row>
    <row r="26" spans="1:99" s="158" customFormat="1" ht="24.95" customHeight="1">
      <c r="A26" s="196">
        <v>24</v>
      </c>
      <c r="B26" s="196"/>
      <c r="C26" s="196"/>
      <c r="D26" s="219"/>
      <c r="E26" s="219" t="str">
        <f>HLOOKUP(WEEKDAY(D26,2),data!$A$1:$G$2,2)</f>
        <v>(토)</v>
      </c>
      <c r="F26" s="196"/>
      <c r="G26" s="196"/>
      <c r="H26" s="196"/>
      <c r="I26" s="190"/>
      <c r="J26" s="196" t="e">
        <f>VLOOKUP(I26,'25하-평택20'!$J$3:$AW$1251,2,FALSE)</f>
        <v>#N/A</v>
      </c>
      <c r="K26" s="289" t="e">
        <f>VLOOKUP(I26,'사업장현황(25하)'!$A$2:$T$1836,13,FALSE)</f>
        <v>#N/A</v>
      </c>
      <c r="L26" s="289" t="e">
        <f>VLOOKUP(I26,'사업장현황(25하)'!$A$2:$T$1836,14,FALSE)</f>
        <v>#N/A</v>
      </c>
      <c r="M26" s="190" t="e">
        <f>VLOOKUP(I26,'사업장현황(25하)'!$A$2:$T$1836,2,FALSE)</f>
        <v>#N/A</v>
      </c>
      <c r="N26" s="190" t="e">
        <f>VLOOKUP(I26,'사업장현황(25하)'!$A$2:$T$1836,4,FALSE)</f>
        <v>#N/A</v>
      </c>
      <c r="O26" s="196" t="e">
        <f>VLOOKUP(I26,'사업장현황(25하)'!$A$2:$T$1836,6,FALSE)</f>
        <v>#N/A</v>
      </c>
      <c r="P26" s="196" t="e">
        <f>VLOOKUP(I26,'사업장현황(25하)'!$A$2:$T$1836,7,FALSE)</f>
        <v>#N/A</v>
      </c>
      <c r="Q26" s="196" t="e">
        <f>VLOOKUP(I26,'사업장현황(25하)'!$A$2:$T$1836,8,FALSE)</f>
        <v>#N/A</v>
      </c>
      <c r="R26" s="196" t="e">
        <f>VLOOKUP(I26,'사업장현황(25하)'!$A$2:$T$1836,9,FALSE)</f>
        <v>#N/A</v>
      </c>
      <c r="S26" s="196" t="e">
        <f>VLOOKUP(I26,'사업장현황(25하)'!$A$2:$T$1836,10,FALSE)</f>
        <v>#N/A</v>
      </c>
      <c r="T26" s="190" t="e">
        <f>VLOOKUP(I26,'사업장현황(25하)'!$A$2:$T$1836,12,FALSE)</f>
        <v>#N/A</v>
      </c>
      <c r="U26" s="219" t="e">
        <f>VLOOKUP(I26,'25하-평택20'!$J$3:$AW$1251,13,FALSE)</f>
        <v>#N/A</v>
      </c>
      <c r="V26" s="219" t="e">
        <f>VLOOKUP(I26,'25하-평택20'!$J$3:$AW$1251,14,FALSE)</f>
        <v>#N/A</v>
      </c>
      <c r="W26" s="149"/>
      <c r="X26" s="179" t="e">
        <f>VLOOKUP(I26,'사업장현황(25하)'!$A$2:$T$1836,11,FALSE)</f>
        <v>#N/A</v>
      </c>
      <c r="Y26" s="219"/>
      <c r="Z26" s="180"/>
      <c r="AA26" s="180"/>
      <c r="AB26" s="180"/>
      <c r="AC26" s="180">
        <f t="shared" si="1"/>
        <v>0</v>
      </c>
      <c r="AD26" s="219"/>
      <c r="AE26" s="180"/>
      <c r="AF26" s="219"/>
      <c r="AG26" s="180"/>
      <c r="AH26" s="299">
        <f t="shared" si="0"/>
        <v>0</v>
      </c>
      <c r="AI26" s="290"/>
      <c r="AJ26" s="157"/>
    </row>
    <row r="27" spans="1:99" s="158" customFormat="1" ht="24.95" customHeight="1">
      <c r="A27" s="196">
        <v>25</v>
      </c>
      <c r="B27" s="196"/>
      <c r="C27" s="196"/>
      <c r="D27" s="219"/>
      <c r="E27" s="219" t="str">
        <f>HLOOKUP(WEEKDAY(D27,2),data!$A$1:$G$2,2)</f>
        <v>(토)</v>
      </c>
      <c r="F27" s="196"/>
      <c r="G27" s="196"/>
      <c r="H27" s="196"/>
      <c r="I27" s="190"/>
      <c r="J27" s="196" t="e">
        <f>VLOOKUP(I27,'25하-평택20'!$J$3:$AW$1251,2,FALSE)</f>
        <v>#N/A</v>
      </c>
      <c r="K27" s="289" t="e">
        <f>VLOOKUP(I27,'사업장현황(25하)'!$A$2:$T$1836,13,FALSE)</f>
        <v>#N/A</v>
      </c>
      <c r="L27" s="289" t="e">
        <f>VLOOKUP(I27,'사업장현황(25하)'!$A$2:$T$1836,14,FALSE)</f>
        <v>#N/A</v>
      </c>
      <c r="M27" s="190" t="e">
        <f>VLOOKUP(I27,'사업장현황(25하)'!$A$2:$T$1836,2,FALSE)</f>
        <v>#N/A</v>
      </c>
      <c r="N27" s="190" t="e">
        <f>VLOOKUP(I27,'사업장현황(25하)'!$A$2:$T$1836,4,FALSE)</f>
        <v>#N/A</v>
      </c>
      <c r="O27" s="196" t="e">
        <f>VLOOKUP(I27,'사업장현황(25하)'!$A$2:$T$1836,6,FALSE)</f>
        <v>#N/A</v>
      </c>
      <c r="P27" s="196" t="e">
        <f>VLOOKUP(I27,'사업장현황(25하)'!$A$2:$T$1836,7,FALSE)</f>
        <v>#N/A</v>
      </c>
      <c r="Q27" s="196" t="e">
        <f>VLOOKUP(I27,'사업장현황(25하)'!$A$2:$T$1836,8,FALSE)</f>
        <v>#N/A</v>
      </c>
      <c r="R27" s="196" t="e">
        <f>VLOOKUP(I27,'사업장현황(25하)'!$A$2:$T$1836,9,FALSE)</f>
        <v>#N/A</v>
      </c>
      <c r="S27" s="196" t="e">
        <f>VLOOKUP(I27,'사업장현황(25하)'!$A$2:$T$1836,10,FALSE)</f>
        <v>#N/A</v>
      </c>
      <c r="T27" s="190" t="e">
        <f>VLOOKUP(I27,'사업장현황(25하)'!$A$2:$T$1836,12,FALSE)</f>
        <v>#N/A</v>
      </c>
      <c r="U27" s="219" t="e">
        <f>VLOOKUP(I27,'25하-평택20'!$J$3:$AW$1251,13,FALSE)</f>
        <v>#N/A</v>
      </c>
      <c r="V27" s="219" t="e">
        <f>VLOOKUP(I27,'25하-평택20'!$J$3:$AW$1251,14,FALSE)</f>
        <v>#N/A</v>
      </c>
      <c r="W27" s="149"/>
      <c r="X27" s="179" t="e">
        <f>VLOOKUP(I27,'사업장현황(25하)'!$A$2:$T$1836,11,FALSE)</f>
        <v>#N/A</v>
      </c>
      <c r="Y27" s="219"/>
      <c r="Z27" s="180"/>
      <c r="AA27" s="180"/>
      <c r="AB27" s="180"/>
      <c r="AC27" s="180">
        <f t="shared" si="1"/>
        <v>0</v>
      </c>
      <c r="AD27" s="219"/>
      <c r="AE27" s="180"/>
      <c r="AF27" s="219"/>
      <c r="AG27" s="180"/>
      <c r="AH27" s="299">
        <f t="shared" si="0"/>
        <v>0</v>
      </c>
      <c r="AI27" s="290"/>
      <c r="AJ27" s="157"/>
    </row>
    <row r="28" spans="1:99" s="158" customFormat="1" ht="24.95" customHeight="1">
      <c r="A28" s="196">
        <v>26</v>
      </c>
      <c r="B28" s="196"/>
      <c r="C28" s="196"/>
      <c r="D28" s="219"/>
      <c r="E28" s="219" t="str">
        <f>HLOOKUP(WEEKDAY(D28,2),data!$A$1:$G$2,2)</f>
        <v>(토)</v>
      </c>
      <c r="F28" s="196"/>
      <c r="G28" s="196"/>
      <c r="H28" s="196"/>
      <c r="I28" s="190"/>
      <c r="J28" s="196" t="e">
        <f>VLOOKUP(I28,'25하-평택20'!$J$3:$AW$1251,2,FALSE)</f>
        <v>#N/A</v>
      </c>
      <c r="K28" s="289" t="e">
        <f>VLOOKUP(I28,'사업장현황(25하)'!$A$2:$T$1836,13,FALSE)</f>
        <v>#N/A</v>
      </c>
      <c r="L28" s="289" t="e">
        <f>VLOOKUP(I28,'사업장현황(25하)'!$A$2:$T$1836,14,FALSE)</f>
        <v>#N/A</v>
      </c>
      <c r="M28" s="190" t="e">
        <f>VLOOKUP(I28,'사업장현황(25하)'!$A$2:$T$1836,2,FALSE)</f>
        <v>#N/A</v>
      </c>
      <c r="N28" s="190" t="e">
        <f>VLOOKUP(I28,'사업장현황(25하)'!$A$2:$T$1836,4,FALSE)</f>
        <v>#N/A</v>
      </c>
      <c r="O28" s="196" t="e">
        <f>VLOOKUP(I28,'사업장현황(25하)'!$A$2:$T$1836,6,FALSE)</f>
        <v>#N/A</v>
      </c>
      <c r="P28" s="196" t="e">
        <f>VLOOKUP(I28,'사업장현황(25하)'!$A$2:$T$1836,7,FALSE)</f>
        <v>#N/A</v>
      </c>
      <c r="Q28" s="196" t="e">
        <f>VLOOKUP(I28,'사업장현황(25하)'!$A$2:$T$1836,8,FALSE)</f>
        <v>#N/A</v>
      </c>
      <c r="R28" s="196" t="e">
        <f>VLOOKUP(I28,'사업장현황(25하)'!$A$2:$T$1836,9,FALSE)</f>
        <v>#N/A</v>
      </c>
      <c r="S28" s="196" t="e">
        <f>VLOOKUP(I28,'사업장현황(25하)'!$A$2:$T$1836,10,FALSE)</f>
        <v>#N/A</v>
      </c>
      <c r="T28" s="190" t="e">
        <f>VLOOKUP(I28,'사업장현황(25하)'!$A$2:$T$1836,12,FALSE)</f>
        <v>#N/A</v>
      </c>
      <c r="U28" s="219" t="e">
        <f>VLOOKUP(I28,'25하-평택20'!$J$3:$AW$1251,13,FALSE)</f>
        <v>#N/A</v>
      </c>
      <c r="V28" s="219" t="e">
        <f>VLOOKUP(I28,'25하-평택20'!$J$3:$AW$1251,14,FALSE)</f>
        <v>#N/A</v>
      </c>
      <c r="W28" s="149"/>
      <c r="X28" s="179" t="e">
        <f>VLOOKUP(I28,'사업장현황(25하)'!$A$2:$T$1836,11,FALSE)</f>
        <v>#N/A</v>
      </c>
      <c r="Y28" s="219"/>
      <c r="Z28" s="180"/>
      <c r="AA28" s="180"/>
      <c r="AB28" s="180"/>
      <c r="AC28" s="180">
        <f t="shared" si="1"/>
        <v>0</v>
      </c>
      <c r="AD28" s="219"/>
      <c r="AE28" s="180"/>
      <c r="AF28" s="219"/>
      <c r="AG28" s="180"/>
      <c r="AH28" s="299">
        <f t="shared" si="0"/>
        <v>0</v>
      </c>
      <c r="AI28" s="290"/>
      <c r="AJ28" s="157"/>
    </row>
    <row r="29" spans="1:99" s="158" customFormat="1" ht="24.95" customHeight="1">
      <c r="A29" s="196">
        <v>27</v>
      </c>
      <c r="B29" s="196"/>
      <c r="C29" s="196"/>
      <c r="D29" s="219"/>
      <c r="E29" s="219" t="str">
        <f>HLOOKUP(WEEKDAY(D29,2),data!$A$1:$G$2,2)</f>
        <v>(토)</v>
      </c>
      <c r="F29" s="196"/>
      <c r="G29" s="196"/>
      <c r="H29" s="196"/>
      <c r="I29" s="190"/>
      <c r="J29" s="196" t="e">
        <f>VLOOKUP(I29,'25하-평택20'!$J$3:$AW$1251,2,FALSE)</f>
        <v>#N/A</v>
      </c>
      <c r="K29" s="289" t="e">
        <f>VLOOKUP(I29,'사업장현황(25하)'!$A$2:$T$1836,13,FALSE)</f>
        <v>#N/A</v>
      </c>
      <c r="L29" s="289" t="e">
        <f>VLOOKUP(I29,'사업장현황(25하)'!$A$2:$T$1836,14,FALSE)</f>
        <v>#N/A</v>
      </c>
      <c r="M29" s="190" t="e">
        <f>VLOOKUP(I29,'사업장현황(25하)'!$A$2:$T$1836,2,FALSE)</f>
        <v>#N/A</v>
      </c>
      <c r="N29" s="190" t="e">
        <f>VLOOKUP(I29,'사업장현황(25하)'!$A$2:$T$1836,4,FALSE)</f>
        <v>#N/A</v>
      </c>
      <c r="O29" s="196" t="e">
        <f>VLOOKUP(I29,'사업장현황(25하)'!$A$2:$T$1836,6,FALSE)</f>
        <v>#N/A</v>
      </c>
      <c r="P29" s="196" t="e">
        <f>VLOOKUP(I29,'사업장현황(25하)'!$A$2:$T$1836,7,FALSE)</f>
        <v>#N/A</v>
      </c>
      <c r="Q29" s="196" t="e">
        <f>VLOOKUP(I29,'사업장현황(25하)'!$A$2:$T$1836,8,FALSE)</f>
        <v>#N/A</v>
      </c>
      <c r="R29" s="196" t="e">
        <f>VLOOKUP(I29,'사업장현황(25하)'!$A$2:$T$1836,9,FALSE)</f>
        <v>#N/A</v>
      </c>
      <c r="S29" s="196" t="e">
        <f>VLOOKUP(I29,'사업장현황(25하)'!$A$2:$T$1836,10,FALSE)</f>
        <v>#N/A</v>
      </c>
      <c r="T29" s="190" t="e">
        <f>VLOOKUP(I29,'사업장현황(25하)'!$A$2:$T$1836,12,FALSE)</f>
        <v>#N/A</v>
      </c>
      <c r="U29" s="219" t="e">
        <f>VLOOKUP(I29,'25하-평택20'!$J$3:$AW$1251,13,FALSE)</f>
        <v>#N/A</v>
      </c>
      <c r="V29" s="219" t="e">
        <f>VLOOKUP(I29,'25하-평택20'!$J$3:$AW$1251,14,FALSE)</f>
        <v>#N/A</v>
      </c>
      <c r="W29" s="149"/>
      <c r="X29" s="179" t="e">
        <f>VLOOKUP(I29,'사업장현황(25하)'!$A$2:$T$1836,11,FALSE)</f>
        <v>#N/A</v>
      </c>
      <c r="Y29" s="219"/>
      <c r="Z29" s="180"/>
      <c r="AA29" s="180"/>
      <c r="AB29" s="180"/>
      <c r="AC29" s="180">
        <f t="shared" si="1"/>
        <v>0</v>
      </c>
      <c r="AD29" s="219"/>
      <c r="AE29" s="180"/>
      <c r="AF29" s="219"/>
      <c r="AG29" s="180"/>
      <c r="AH29" s="299">
        <f t="shared" si="0"/>
        <v>0</v>
      </c>
      <c r="AI29" s="290"/>
      <c r="AJ29" s="157"/>
    </row>
    <row r="30" spans="1:99" s="186" customFormat="1" ht="24.95" customHeight="1">
      <c r="A30" s="196">
        <v>28</v>
      </c>
      <c r="B30" s="196"/>
      <c r="C30" s="196"/>
      <c r="D30" s="219"/>
      <c r="E30" s="219" t="str">
        <f>HLOOKUP(WEEKDAY(D30,2),data!$A$1:$G$2,2)</f>
        <v>(토)</v>
      </c>
      <c r="F30" s="196"/>
      <c r="G30" s="196"/>
      <c r="H30" s="196"/>
      <c r="I30" s="190"/>
      <c r="J30" s="196" t="e">
        <f>VLOOKUP(I30,'25하-평택20'!$J$3:$AW$1251,2,FALSE)</f>
        <v>#N/A</v>
      </c>
      <c r="K30" s="289" t="e">
        <f>VLOOKUP(I30,'사업장현황(25하)'!$A$2:$T$1836,13,FALSE)</f>
        <v>#N/A</v>
      </c>
      <c r="L30" s="289" t="e">
        <f>VLOOKUP(I30,'사업장현황(25하)'!$A$2:$T$1836,14,FALSE)</f>
        <v>#N/A</v>
      </c>
      <c r="M30" s="190" t="e">
        <f>VLOOKUP(I30,'사업장현황(25하)'!$A$2:$T$1836,2,FALSE)</f>
        <v>#N/A</v>
      </c>
      <c r="N30" s="190" t="e">
        <f>VLOOKUP(I30,'사업장현황(25하)'!$A$2:$T$1836,4,FALSE)</f>
        <v>#N/A</v>
      </c>
      <c r="O30" s="196" t="e">
        <f>VLOOKUP(I30,'사업장현황(25하)'!$A$2:$T$1836,6,FALSE)</f>
        <v>#N/A</v>
      </c>
      <c r="P30" s="196" t="e">
        <f>VLOOKUP(I30,'사업장현황(25하)'!$A$2:$T$1836,7,FALSE)</f>
        <v>#N/A</v>
      </c>
      <c r="Q30" s="196" t="e">
        <f>VLOOKUP(I30,'사업장현황(25하)'!$A$2:$T$1836,8,FALSE)</f>
        <v>#N/A</v>
      </c>
      <c r="R30" s="196" t="e">
        <f>VLOOKUP(I30,'사업장현황(25하)'!$A$2:$T$1836,9,FALSE)</f>
        <v>#N/A</v>
      </c>
      <c r="S30" s="196" t="e">
        <f>VLOOKUP(I30,'사업장현황(25하)'!$A$2:$T$1836,10,FALSE)</f>
        <v>#N/A</v>
      </c>
      <c r="T30" s="190" t="e">
        <f>VLOOKUP(I30,'사업장현황(25하)'!$A$2:$T$1836,12,FALSE)</f>
        <v>#N/A</v>
      </c>
      <c r="U30" s="219" t="e">
        <f>VLOOKUP(I30,'25하-평택20'!$J$3:$AW$1251,13,FALSE)</f>
        <v>#N/A</v>
      </c>
      <c r="V30" s="219" t="e">
        <f>VLOOKUP(I30,'25하-평택20'!$J$3:$AW$1251,14,FALSE)</f>
        <v>#N/A</v>
      </c>
      <c r="W30" s="149"/>
      <c r="X30" s="179" t="e">
        <f>VLOOKUP(I30,'사업장현황(25하)'!$A$2:$T$1836,11,FALSE)</f>
        <v>#N/A</v>
      </c>
      <c r="Y30" s="219"/>
      <c r="Z30" s="180"/>
      <c r="AA30" s="180"/>
      <c r="AB30" s="180"/>
      <c r="AC30" s="180">
        <f t="shared" si="1"/>
        <v>0</v>
      </c>
      <c r="AD30" s="219"/>
      <c r="AE30" s="180"/>
      <c r="AF30" s="219"/>
      <c r="AG30" s="180"/>
      <c r="AH30" s="299">
        <f t="shared" si="0"/>
        <v>0</v>
      </c>
      <c r="AI30" s="290"/>
      <c r="AJ30" s="185"/>
    </row>
    <row r="31" spans="1:99" s="186" customFormat="1" ht="24.95" customHeight="1">
      <c r="A31" s="196">
        <v>29</v>
      </c>
      <c r="B31" s="196"/>
      <c r="C31" s="196"/>
      <c r="D31" s="219"/>
      <c r="E31" s="219" t="str">
        <f>HLOOKUP(WEEKDAY(D31,2),data!$A$1:$G$2,2)</f>
        <v>(토)</v>
      </c>
      <c r="F31" s="196"/>
      <c r="G31" s="196"/>
      <c r="H31" s="196"/>
      <c r="I31" s="249"/>
      <c r="J31" s="196" t="e">
        <f>VLOOKUP(I31,'25하-평택20'!$J$3:$AW$1251,2,FALSE)</f>
        <v>#N/A</v>
      </c>
      <c r="K31" s="289" t="e">
        <f>VLOOKUP(I31,'사업장현황(25하)'!$A$2:$T$1836,13,FALSE)</f>
        <v>#N/A</v>
      </c>
      <c r="L31" s="289" t="e">
        <f>VLOOKUP(I31,'사업장현황(25하)'!$A$2:$T$1836,14,FALSE)</f>
        <v>#N/A</v>
      </c>
      <c r="M31" s="190" t="e">
        <f>VLOOKUP(I31,'사업장현황(25하)'!$A$2:$T$1836,2,FALSE)</f>
        <v>#N/A</v>
      </c>
      <c r="N31" s="190" t="e">
        <f>VLOOKUP(I31,'사업장현황(25하)'!$A$2:$T$1836,4,FALSE)</f>
        <v>#N/A</v>
      </c>
      <c r="O31" s="196" t="e">
        <f>VLOOKUP(I31,'사업장현황(25하)'!$A$2:$T$1836,6,FALSE)</f>
        <v>#N/A</v>
      </c>
      <c r="P31" s="196" t="e">
        <f>VLOOKUP(I31,'사업장현황(25하)'!$A$2:$T$1836,7,FALSE)</f>
        <v>#N/A</v>
      </c>
      <c r="Q31" s="196" t="e">
        <f>VLOOKUP(I31,'사업장현황(25하)'!$A$2:$T$1836,8,FALSE)</f>
        <v>#N/A</v>
      </c>
      <c r="R31" s="196" t="e">
        <f>VLOOKUP(I31,'사업장현황(25하)'!$A$2:$T$1836,9,FALSE)</f>
        <v>#N/A</v>
      </c>
      <c r="S31" s="196" t="e">
        <f>VLOOKUP(I31,'사업장현황(25하)'!$A$2:$T$1836,10,FALSE)</f>
        <v>#N/A</v>
      </c>
      <c r="T31" s="190" t="e">
        <f>VLOOKUP(I31,'사업장현황(25하)'!$A$2:$T$1836,12,FALSE)</f>
        <v>#N/A</v>
      </c>
      <c r="U31" s="219" t="e">
        <f>VLOOKUP(I31,'25하-평택20'!$J$3:$AW$1251,13,FALSE)</f>
        <v>#N/A</v>
      </c>
      <c r="V31" s="219" t="e">
        <f>VLOOKUP(I31,'25하-평택20'!$J$3:$AW$1251,14,FALSE)</f>
        <v>#N/A</v>
      </c>
      <c r="W31" s="149"/>
      <c r="X31" s="179" t="e">
        <f>VLOOKUP(I31,'사업장현황(25하)'!$A$2:$T$1836,11,FALSE)</f>
        <v>#N/A</v>
      </c>
      <c r="Y31" s="219"/>
      <c r="Z31" s="180"/>
      <c r="AA31" s="180"/>
      <c r="AB31" s="180"/>
      <c r="AC31" s="180">
        <f t="shared" si="1"/>
        <v>0</v>
      </c>
      <c r="AD31" s="219"/>
      <c r="AE31" s="180"/>
      <c r="AF31" s="219"/>
      <c r="AG31" s="180"/>
      <c r="AH31" s="299">
        <f t="shared" si="0"/>
        <v>0</v>
      </c>
      <c r="AI31" s="290"/>
      <c r="AJ31" s="185"/>
    </row>
    <row r="32" spans="1:99" s="158" customFormat="1" ht="24.95" customHeight="1">
      <c r="A32" s="196">
        <v>30</v>
      </c>
      <c r="B32" s="196"/>
      <c r="C32" s="196"/>
      <c r="D32" s="219"/>
      <c r="E32" s="219" t="str">
        <f>HLOOKUP(WEEKDAY(D32,2),data!$A$1:$G$2,2)</f>
        <v>(토)</v>
      </c>
      <c r="F32" s="196"/>
      <c r="G32" s="196"/>
      <c r="H32" s="196"/>
      <c r="I32" s="249"/>
      <c r="J32" s="196" t="e">
        <f>VLOOKUP(I32,'25하-평택20'!$J$3:$AW$1251,2,FALSE)</f>
        <v>#N/A</v>
      </c>
      <c r="K32" s="289" t="e">
        <f>VLOOKUP(I32,'사업장현황(25하)'!$A$2:$T$1836,13,FALSE)</f>
        <v>#N/A</v>
      </c>
      <c r="L32" s="289" t="e">
        <f>VLOOKUP(I32,'사업장현황(25하)'!$A$2:$T$1836,14,FALSE)</f>
        <v>#N/A</v>
      </c>
      <c r="M32" s="190" t="e">
        <f>VLOOKUP(I32,'사업장현황(25하)'!$A$2:$T$1836,2,FALSE)</f>
        <v>#N/A</v>
      </c>
      <c r="N32" s="190" t="e">
        <f>VLOOKUP(I32,'사업장현황(25하)'!$A$2:$T$1836,4,FALSE)</f>
        <v>#N/A</v>
      </c>
      <c r="O32" s="196" t="e">
        <f>VLOOKUP(I32,'사업장현황(25하)'!$A$2:$T$1836,6,FALSE)</f>
        <v>#N/A</v>
      </c>
      <c r="P32" s="196" t="e">
        <f>VLOOKUP(I32,'사업장현황(25하)'!$A$2:$T$1836,7,FALSE)</f>
        <v>#N/A</v>
      </c>
      <c r="Q32" s="196" t="e">
        <f>VLOOKUP(I32,'사업장현황(25하)'!$A$2:$T$1836,8,FALSE)</f>
        <v>#N/A</v>
      </c>
      <c r="R32" s="196" t="e">
        <f>VLOOKUP(I32,'사업장현황(25하)'!$A$2:$T$1836,9,FALSE)</f>
        <v>#N/A</v>
      </c>
      <c r="S32" s="196" t="e">
        <f>VLOOKUP(I32,'사업장현황(25하)'!$A$2:$T$1836,10,FALSE)</f>
        <v>#N/A</v>
      </c>
      <c r="T32" s="190" t="e">
        <f>VLOOKUP(I32,'사업장현황(25하)'!$A$2:$T$1836,12,FALSE)</f>
        <v>#N/A</v>
      </c>
      <c r="U32" s="219" t="e">
        <f>VLOOKUP(I32,'25하-평택20'!$J$3:$AW$1251,13,FALSE)</f>
        <v>#N/A</v>
      </c>
      <c r="V32" s="219" t="e">
        <f>VLOOKUP(I32,'25하-평택20'!$J$3:$AW$1251,14,FALSE)</f>
        <v>#N/A</v>
      </c>
      <c r="W32" s="149"/>
      <c r="X32" s="179" t="e">
        <f>VLOOKUP(I32,'사업장현황(25하)'!$A$2:$T$1836,11,FALSE)</f>
        <v>#N/A</v>
      </c>
      <c r="Y32" s="219"/>
      <c r="Z32" s="180"/>
      <c r="AA32" s="180"/>
      <c r="AB32" s="180"/>
      <c r="AC32" s="180">
        <f t="shared" si="1"/>
        <v>0</v>
      </c>
      <c r="AD32" s="219"/>
      <c r="AE32" s="180"/>
      <c r="AF32" s="219"/>
      <c r="AG32" s="180"/>
      <c r="AH32" s="299">
        <f t="shared" si="0"/>
        <v>0</v>
      </c>
      <c r="AI32" s="290"/>
      <c r="AJ32" s="157"/>
    </row>
    <row r="33" spans="1:99" s="186" customFormat="1" ht="24.95" customHeight="1">
      <c r="A33" s="196">
        <v>31</v>
      </c>
      <c r="B33" s="196"/>
      <c r="C33" s="196"/>
      <c r="D33" s="219"/>
      <c r="E33" s="219" t="str">
        <f>HLOOKUP(WEEKDAY(D33,2),data!$A$1:$G$2,2)</f>
        <v>(토)</v>
      </c>
      <c r="F33" s="196"/>
      <c r="G33" s="196"/>
      <c r="H33" s="196"/>
      <c r="I33" s="249"/>
      <c r="J33" s="196" t="e">
        <f>VLOOKUP(I33,'25하-평택20'!$J$3:$AW$1251,2,FALSE)</f>
        <v>#N/A</v>
      </c>
      <c r="K33" s="289" t="e">
        <f>VLOOKUP(I33,'사업장현황(25하)'!$A$2:$T$1836,13,FALSE)</f>
        <v>#N/A</v>
      </c>
      <c r="L33" s="289" t="e">
        <f>VLOOKUP(I33,'사업장현황(25하)'!$A$2:$T$1836,14,FALSE)</f>
        <v>#N/A</v>
      </c>
      <c r="M33" s="190" t="e">
        <f>VLOOKUP(I33,'사업장현황(25하)'!$A$2:$T$1836,2,FALSE)</f>
        <v>#N/A</v>
      </c>
      <c r="N33" s="190" t="e">
        <f>VLOOKUP(I33,'사업장현황(25하)'!$A$2:$T$1836,4,FALSE)</f>
        <v>#N/A</v>
      </c>
      <c r="O33" s="196" t="e">
        <f>VLOOKUP(I33,'사업장현황(25하)'!$A$2:$T$1836,6,FALSE)</f>
        <v>#N/A</v>
      </c>
      <c r="P33" s="196" t="e">
        <f>VLOOKUP(I33,'사업장현황(25하)'!$A$2:$T$1836,7,FALSE)</f>
        <v>#N/A</v>
      </c>
      <c r="Q33" s="196" t="e">
        <f>VLOOKUP(I33,'사업장현황(25하)'!$A$2:$T$1836,8,FALSE)</f>
        <v>#N/A</v>
      </c>
      <c r="R33" s="196" t="e">
        <f>VLOOKUP(I33,'사업장현황(25하)'!$A$2:$T$1836,9,FALSE)</f>
        <v>#N/A</v>
      </c>
      <c r="S33" s="196" t="e">
        <f>VLOOKUP(I33,'사업장현황(25하)'!$A$2:$T$1836,10,FALSE)</f>
        <v>#N/A</v>
      </c>
      <c r="T33" s="190" t="e">
        <f>VLOOKUP(I33,'사업장현황(25하)'!$A$2:$T$1836,12,FALSE)</f>
        <v>#N/A</v>
      </c>
      <c r="U33" s="219" t="e">
        <f>VLOOKUP(I33,'25하-평택20'!$J$3:$AW$1251,13,FALSE)</f>
        <v>#N/A</v>
      </c>
      <c r="V33" s="219" t="e">
        <f>VLOOKUP(I33,'25하-평택20'!$J$3:$AW$1251,14,FALSE)</f>
        <v>#N/A</v>
      </c>
      <c r="W33" s="149"/>
      <c r="X33" s="179" t="e">
        <f>VLOOKUP(I33,'사업장현황(25하)'!$A$2:$T$1836,11,FALSE)</f>
        <v>#N/A</v>
      </c>
      <c r="Y33" s="219"/>
      <c r="Z33" s="180"/>
      <c r="AA33" s="180"/>
      <c r="AB33" s="180"/>
      <c r="AC33" s="180">
        <f t="shared" si="1"/>
        <v>0</v>
      </c>
      <c r="AD33" s="219"/>
      <c r="AE33" s="180"/>
      <c r="AF33" s="219"/>
      <c r="AG33" s="180"/>
      <c r="AH33" s="299">
        <f t="shared" si="0"/>
        <v>0</v>
      </c>
      <c r="AI33" s="290"/>
      <c r="AJ33" s="185"/>
      <c r="CE33" s="187"/>
      <c r="CU33" s="188"/>
    </row>
    <row r="34" spans="1:99" s="186" customFormat="1" ht="24.95" customHeight="1">
      <c r="A34" s="196">
        <v>32</v>
      </c>
      <c r="B34" s="196"/>
      <c r="C34" s="196"/>
      <c r="D34" s="219"/>
      <c r="E34" s="219" t="str">
        <f>HLOOKUP(WEEKDAY(D34,2),data!$A$1:$G$2,2)</f>
        <v>(토)</v>
      </c>
      <c r="F34" s="196"/>
      <c r="G34" s="196"/>
      <c r="H34" s="196"/>
      <c r="I34" s="249"/>
      <c r="J34" s="196" t="e">
        <f>VLOOKUP(I34,'25하-평택20'!$J$3:$AW$1251,2,FALSE)</f>
        <v>#N/A</v>
      </c>
      <c r="K34" s="289" t="e">
        <f>VLOOKUP(I34,'사업장현황(25하)'!$A$2:$T$1836,13,FALSE)</f>
        <v>#N/A</v>
      </c>
      <c r="L34" s="289" t="e">
        <f>VLOOKUP(I34,'사업장현황(25하)'!$A$2:$T$1836,14,FALSE)</f>
        <v>#N/A</v>
      </c>
      <c r="M34" s="190" t="e">
        <f>VLOOKUP(I34,'사업장현황(25하)'!$A$2:$T$1836,2,FALSE)</f>
        <v>#N/A</v>
      </c>
      <c r="N34" s="190" t="e">
        <f>VLOOKUP(I34,'사업장현황(25하)'!$A$2:$T$1836,4,FALSE)</f>
        <v>#N/A</v>
      </c>
      <c r="O34" s="196" t="e">
        <f>VLOOKUP(I34,'사업장현황(25하)'!$A$2:$T$1836,6,FALSE)</f>
        <v>#N/A</v>
      </c>
      <c r="P34" s="196" t="e">
        <f>VLOOKUP(I34,'사업장현황(25하)'!$A$2:$T$1836,7,FALSE)</f>
        <v>#N/A</v>
      </c>
      <c r="Q34" s="196" t="e">
        <f>VLOOKUP(I34,'사업장현황(25하)'!$A$2:$T$1836,8,FALSE)</f>
        <v>#N/A</v>
      </c>
      <c r="R34" s="196" t="e">
        <f>VLOOKUP(I34,'사업장현황(25하)'!$A$2:$T$1836,9,FALSE)</f>
        <v>#N/A</v>
      </c>
      <c r="S34" s="196" t="e">
        <f>VLOOKUP(I34,'사업장현황(25하)'!$A$2:$T$1836,10,FALSE)</f>
        <v>#N/A</v>
      </c>
      <c r="T34" s="190" t="e">
        <f>VLOOKUP(I34,'사업장현황(25하)'!$A$2:$T$1836,12,FALSE)</f>
        <v>#N/A</v>
      </c>
      <c r="U34" s="219" t="e">
        <f>VLOOKUP(I34,'25하-평택20'!$J$3:$AW$1251,13,FALSE)</f>
        <v>#N/A</v>
      </c>
      <c r="V34" s="219" t="e">
        <f>VLOOKUP(I34,'25하-평택20'!$J$3:$AW$1251,14,FALSE)</f>
        <v>#N/A</v>
      </c>
      <c r="W34" s="149"/>
      <c r="X34" s="179" t="e">
        <f>VLOOKUP(I34,'사업장현황(25하)'!$A$2:$T$1836,11,FALSE)</f>
        <v>#N/A</v>
      </c>
      <c r="Y34" s="219"/>
      <c r="Z34" s="180"/>
      <c r="AA34" s="180"/>
      <c r="AB34" s="180"/>
      <c r="AC34" s="180">
        <f t="shared" si="1"/>
        <v>0</v>
      </c>
      <c r="AD34" s="219"/>
      <c r="AE34" s="180"/>
      <c r="AF34" s="219"/>
      <c r="AG34" s="180"/>
      <c r="AH34" s="299">
        <f t="shared" si="0"/>
        <v>0</v>
      </c>
      <c r="AI34" s="290"/>
      <c r="AJ34" s="185"/>
      <c r="CE34" s="187"/>
      <c r="CU34" s="188"/>
    </row>
    <row r="35" spans="1:99" s="158" customFormat="1" ht="24.95" customHeight="1">
      <c r="A35" s="196">
        <v>33</v>
      </c>
      <c r="B35" s="196"/>
      <c r="C35" s="196"/>
      <c r="D35" s="219"/>
      <c r="E35" s="219" t="str">
        <f>HLOOKUP(WEEKDAY(D35,2),data!$A$1:$G$2,2)</f>
        <v>(토)</v>
      </c>
      <c r="F35" s="196"/>
      <c r="G35" s="196"/>
      <c r="H35" s="196"/>
      <c r="I35" s="249"/>
      <c r="J35" s="196" t="e">
        <f>VLOOKUP(I35,'25하-평택20'!$J$3:$AW$1251,2,FALSE)</f>
        <v>#N/A</v>
      </c>
      <c r="K35" s="289" t="e">
        <f>VLOOKUP(I35,'사업장현황(25하)'!$A$2:$T$1836,13,FALSE)</f>
        <v>#N/A</v>
      </c>
      <c r="L35" s="289" t="e">
        <f>VLOOKUP(I35,'사업장현황(25하)'!$A$2:$T$1836,14,FALSE)</f>
        <v>#N/A</v>
      </c>
      <c r="M35" s="190" t="e">
        <f>VLOOKUP(I35,'사업장현황(25하)'!$A$2:$T$1836,2,FALSE)</f>
        <v>#N/A</v>
      </c>
      <c r="N35" s="190" t="e">
        <f>VLOOKUP(I35,'사업장현황(25하)'!$A$2:$T$1836,4,FALSE)</f>
        <v>#N/A</v>
      </c>
      <c r="O35" s="196" t="e">
        <f>VLOOKUP(I35,'사업장현황(25하)'!$A$2:$T$1836,6,FALSE)</f>
        <v>#N/A</v>
      </c>
      <c r="P35" s="196" t="e">
        <f>VLOOKUP(I35,'사업장현황(25하)'!$A$2:$T$1836,7,FALSE)</f>
        <v>#N/A</v>
      </c>
      <c r="Q35" s="196" t="e">
        <f>VLOOKUP(I35,'사업장현황(25하)'!$A$2:$T$1836,8,FALSE)</f>
        <v>#N/A</v>
      </c>
      <c r="R35" s="196" t="e">
        <f>VLOOKUP(I35,'사업장현황(25하)'!$A$2:$T$1836,9,FALSE)</f>
        <v>#N/A</v>
      </c>
      <c r="S35" s="196" t="e">
        <f>VLOOKUP(I35,'사업장현황(25하)'!$A$2:$T$1836,10,FALSE)</f>
        <v>#N/A</v>
      </c>
      <c r="T35" s="190" t="e">
        <f>VLOOKUP(I35,'사업장현황(25하)'!$A$2:$T$1836,12,FALSE)</f>
        <v>#N/A</v>
      </c>
      <c r="U35" s="219" t="e">
        <f>VLOOKUP(I35,'25하-평택20'!$J$3:$AW$1251,13,FALSE)</f>
        <v>#N/A</v>
      </c>
      <c r="V35" s="219" t="e">
        <f>VLOOKUP(I35,'25하-평택20'!$J$3:$AW$1251,14,FALSE)</f>
        <v>#N/A</v>
      </c>
      <c r="W35" s="149"/>
      <c r="X35" s="179" t="e">
        <f>VLOOKUP(I35,'사업장현황(25하)'!$A$2:$T$1836,11,FALSE)</f>
        <v>#N/A</v>
      </c>
      <c r="Y35" s="219"/>
      <c r="Z35" s="180"/>
      <c r="AA35" s="180"/>
      <c r="AB35" s="180"/>
      <c r="AC35" s="180">
        <f t="shared" si="1"/>
        <v>0</v>
      </c>
      <c r="AD35" s="219"/>
      <c r="AE35" s="180"/>
      <c r="AF35" s="219"/>
      <c r="AG35" s="180"/>
      <c r="AH35" s="299">
        <f t="shared" si="0"/>
        <v>0</v>
      </c>
      <c r="AI35" s="290"/>
      <c r="AJ35" s="157"/>
    </row>
    <row r="36" spans="1:99" s="158" customFormat="1" ht="24.95" customHeight="1">
      <c r="A36" s="196">
        <v>34</v>
      </c>
      <c r="B36" s="196"/>
      <c r="C36" s="196"/>
      <c r="D36" s="219"/>
      <c r="E36" s="219" t="str">
        <f>HLOOKUP(WEEKDAY(D36,2),data!$A$1:$G$2,2)</f>
        <v>(토)</v>
      </c>
      <c r="F36" s="196"/>
      <c r="G36" s="196"/>
      <c r="H36" s="196"/>
      <c r="I36" s="190"/>
      <c r="J36" s="196" t="e">
        <f>VLOOKUP(I36,'25하-평택20'!$J$3:$AW$1251,2,FALSE)</f>
        <v>#N/A</v>
      </c>
      <c r="K36" s="289" t="e">
        <f>VLOOKUP(I36,'사업장현황(25하)'!$A$2:$T$1836,13,FALSE)</f>
        <v>#N/A</v>
      </c>
      <c r="L36" s="289" t="e">
        <f>VLOOKUP(I36,'사업장현황(25하)'!$A$2:$T$1836,14,FALSE)</f>
        <v>#N/A</v>
      </c>
      <c r="M36" s="190" t="e">
        <f>VLOOKUP(I36,'사업장현황(25하)'!$A$2:$T$1836,2,FALSE)</f>
        <v>#N/A</v>
      </c>
      <c r="N36" s="190" t="e">
        <f>VLOOKUP(I36,'사업장현황(25하)'!$A$2:$T$1836,4,FALSE)</f>
        <v>#N/A</v>
      </c>
      <c r="O36" s="196" t="e">
        <f>VLOOKUP(I36,'사업장현황(25하)'!$A$2:$T$1836,6,FALSE)</f>
        <v>#N/A</v>
      </c>
      <c r="P36" s="196" t="e">
        <f>VLOOKUP(I36,'사업장현황(25하)'!$A$2:$T$1836,7,FALSE)</f>
        <v>#N/A</v>
      </c>
      <c r="Q36" s="196" t="e">
        <f>VLOOKUP(I36,'사업장현황(25하)'!$A$2:$T$1836,8,FALSE)</f>
        <v>#N/A</v>
      </c>
      <c r="R36" s="196" t="e">
        <f>VLOOKUP(I36,'사업장현황(25하)'!$A$2:$T$1836,9,FALSE)</f>
        <v>#N/A</v>
      </c>
      <c r="S36" s="196" t="e">
        <f>VLOOKUP(I36,'사업장현황(25하)'!$A$2:$T$1836,10,FALSE)</f>
        <v>#N/A</v>
      </c>
      <c r="T36" s="190" t="e">
        <f>VLOOKUP(I36,'사업장현황(25하)'!$A$2:$T$1836,12,FALSE)</f>
        <v>#N/A</v>
      </c>
      <c r="U36" s="219" t="e">
        <f>VLOOKUP(I36,'25하-평택20'!$J$3:$AW$1251,13,FALSE)</f>
        <v>#N/A</v>
      </c>
      <c r="V36" s="219" t="e">
        <f>VLOOKUP(I36,'25하-평택20'!$J$3:$AW$1251,14,FALSE)</f>
        <v>#N/A</v>
      </c>
      <c r="W36" s="149"/>
      <c r="X36" s="179" t="e">
        <f>VLOOKUP(I36,'사업장현황(25하)'!$A$2:$T$1836,11,FALSE)</f>
        <v>#N/A</v>
      </c>
      <c r="Y36" s="219"/>
      <c r="Z36" s="180"/>
      <c r="AA36" s="180"/>
      <c r="AB36" s="180"/>
      <c r="AC36" s="180">
        <f t="shared" si="1"/>
        <v>0</v>
      </c>
      <c r="AD36" s="219"/>
      <c r="AE36" s="180"/>
      <c r="AF36" s="219"/>
      <c r="AG36" s="180"/>
      <c r="AH36" s="299">
        <f t="shared" si="0"/>
        <v>0</v>
      </c>
      <c r="AI36" s="290"/>
      <c r="AJ36" s="157"/>
    </row>
    <row r="37" spans="1:99" s="158" customFormat="1" ht="24.95" customHeight="1">
      <c r="A37" s="196">
        <v>35</v>
      </c>
      <c r="B37" s="196"/>
      <c r="C37" s="196"/>
      <c r="D37" s="219"/>
      <c r="E37" s="219" t="str">
        <f>HLOOKUP(WEEKDAY(D37,2),data!$A$1:$G$2,2)</f>
        <v>(토)</v>
      </c>
      <c r="F37" s="196"/>
      <c r="G37" s="196"/>
      <c r="H37" s="196"/>
      <c r="I37" s="190"/>
      <c r="J37" s="196" t="e">
        <f>VLOOKUP(I37,'25하-평택20'!$J$3:$AW$1251,2,FALSE)</f>
        <v>#N/A</v>
      </c>
      <c r="K37" s="289" t="e">
        <f>VLOOKUP(I37,'사업장현황(25하)'!$A$2:$T$1836,13,FALSE)</f>
        <v>#N/A</v>
      </c>
      <c r="L37" s="289" t="e">
        <f>VLOOKUP(I37,'사업장현황(25하)'!$A$2:$T$1836,14,FALSE)</f>
        <v>#N/A</v>
      </c>
      <c r="M37" s="190" t="e">
        <f>VLOOKUP(I37,'사업장현황(25하)'!$A$2:$T$1836,2,FALSE)</f>
        <v>#N/A</v>
      </c>
      <c r="N37" s="190" t="e">
        <f>VLOOKUP(I37,'사업장현황(25하)'!$A$2:$T$1836,4,FALSE)</f>
        <v>#N/A</v>
      </c>
      <c r="O37" s="196" t="e">
        <f>VLOOKUP(I37,'사업장현황(25하)'!$A$2:$T$1836,6,FALSE)</f>
        <v>#N/A</v>
      </c>
      <c r="P37" s="196" t="e">
        <f>VLOOKUP(I37,'사업장현황(25하)'!$A$2:$T$1836,7,FALSE)</f>
        <v>#N/A</v>
      </c>
      <c r="Q37" s="196" t="e">
        <f>VLOOKUP(I37,'사업장현황(25하)'!$A$2:$T$1836,8,FALSE)</f>
        <v>#N/A</v>
      </c>
      <c r="R37" s="196" t="e">
        <f>VLOOKUP(I37,'사업장현황(25하)'!$A$2:$T$1836,9,FALSE)</f>
        <v>#N/A</v>
      </c>
      <c r="S37" s="196" t="e">
        <f>VLOOKUP(I37,'사업장현황(25하)'!$A$2:$T$1836,10,FALSE)</f>
        <v>#N/A</v>
      </c>
      <c r="T37" s="190" t="e">
        <f>VLOOKUP(I37,'사업장현황(25하)'!$A$2:$T$1836,12,FALSE)</f>
        <v>#N/A</v>
      </c>
      <c r="U37" s="219" t="e">
        <f>VLOOKUP(I37,'25하-평택20'!$J$3:$AW$1251,13,FALSE)</f>
        <v>#N/A</v>
      </c>
      <c r="V37" s="219" t="e">
        <f>VLOOKUP(I37,'25하-평택20'!$J$3:$AW$1251,14,FALSE)</f>
        <v>#N/A</v>
      </c>
      <c r="W37" s="149"/>
      <c r="X37" s="179" t="e">
        <f>VLOOKUP(I37,'사업장현황(25하)'!$A$2:$T$1836,11,FALSE)</f>
        <v>#N/A</v>
      </c>
      <c r="Y37" s="219"/>
      <c r="Z37" s="180"/>
      <c r="AA37" s="180"/>
      <c r="AB37" s="180"/>
      <c r="AC37" s="180">
        <f t="shared" si="1"/>
        <v>0</v>
      </c>
      <c r="AD37" s="219"/>
      <c r="AE37" s="180"/>
      <c r="AF37" s="219"/>
      <c r="AG37" s="180"/>
      <c r="AH37" s="299">
        <f t="shared" si="0"/>
        <v>0</v>
      </c>
      <c r="AI37" s="290"/>
      <c r="AJ37" s="157"/>
    </row>
    <row r="38" spans="1:99" s="158" customFormat="1" ht="24.95" customHeight="1">
      <c r="A38" s="196">
        <v>36</v>
      </c>
      <c r="B38" s="196"/>
      <c r="C38" s="196"/>
      <c r="D38" s="219"/>
      <c r="E38" s="219" t="str">
        <f>HLOOKUP(WEEKDAY(D38,2),data!$A$1:$G$2,2)</f>
        <v>(토)</v>
      </c>
      <c r="F38" s="196"/>
      <c r="G38" s="196"/>
      <c r="H38" s="196"/>
      <c r="I38" s="190"/>
      <c r="J38" s="196" t="e">
        <f>VLOOKUP(I38,'25하-평택20'!$J$3:$AW$1251,2,FALSE)</f>
        <v>#N/A</v>
      </c>
      <c r="K38" s="289" t="e">
        <f>VLOOKUP(I38,'사업장현황(25하)'!$A$2:$T$1836,13,FALSE)</f>
        <v>#N/A</v>
      </c>
      <c r="L38" s="289" t="e">
        <f>VLOOKUP(I38,'사업장현황(25하)'!$A$2:$T$1836,14,FALSE)</f>
        <v>#N/A</v>
      </c>
      <c r="M38" s="190" t="e">
        <f>VLOOKUP(I38,'사업장현황(25하)'!$A$2:$T$1836,2,FALSE)</f>
        <v>#N/A</v>
      </c>
      <c r="N38" s="190" t="e">
        <f>VLOOKUP(I38,'사업장현황(25하)'!$A$2:$T$1836,4,FALSE)</f>
        <v>#N/A</v>
      </c>
      <c r="O38" s="196" t="e">
        <f>VLOOKUP(I38,'사업장현황(25하)'!$A$2:$T$1836,6,FALSE)</f>
        <v>#N/A</v>
      </c>
      <c r="P38" s="196" t="e">
        <f>VLOOKUP(I38,'사업장현황(25하)'!$A$2:$T$1836,7,FALSE)</f>
        <v>#N/A</v>
      </c>
      <c r="Q38" s="196" t="e">
        <f>VLOOKUP(I38,'사업장현황(25하)'!$A$2:$T$1836,8,FALSE)</f>
        <v>#N/A</v>
      </c>
      <c r="R38" s="196" t="e">
        <f>VLOOKUP(I38,'사업장현황(25하)'!$A$2:$T$1836,9,FALSE)</f>
        <v>#N/A</v>
      </c>
      <c r="S38" s="196" t="e">
        <f>VLOOKUP(I38,'사업장현황(25하)'!$A$2:$T$1836,10,FALSE)</f>
        <v>#N/A</v>
      </c>
      <c r="T38" s="190" t="e">
        <f>VLOOKUP(I38,'사업장현황(25하)'!$A$2:$T$1836,12,FALSE)</f>
        <v>#N/A</v>
      </c>
      <c r="U38" s="219" t="e">
        <f>VLOOKUP(I38,'25하-평택20'!$J$3:$AW$1251,13,FALSE)</f>
        <v>#N/A</v>
      </c>
      <c r="V38" s="219" t="e">
        <f>VLOOKUP(I38,'25하-평택20'!$J$3:$AW$1251,14,FALSE)</f>
        <v>#N/A</v>
      </c>
      <c r="W38" s="149"/>
      <c r="X38" s="179" t="e">
        <f>VLOOKUP(I38,'사업장현황(25하)'!$A$2:$T$1836,11,FALSE)</f>
        <v>#N/A</v>
      </c>
      <c r="Y38" s="219"/>
      <c r="Z38" s="180"/>
      <c r="AA38" s="180"/>
      <c r="AB38" s="180"/>
      <c r="AC38" s="180">
        <f t="shared" si="1"/>
        <v>0</v>
      </c>
      <c r="AD38" s="219"/>
      <c r="AE38" s="180"/>
      <c r="AF38" s="219"/>
      <c r="AG38" s="180"/>
      <c r="AH38" s="299">
        <f t="shared" si="0"/>
        <v>0</v>
      </c>
      <c r="AI38" s="290"/>
      <c r="AJ38" s="157"/>
    </row>
    <row r="39" spans="1:99" s="158" customFormat="1" ht="24.95" customHeight="1">
      <c r="A39" s="196">
        <v>37</v>
      </c>
      <c r="B39" s="196"/>
      <c r="C39" s="196"/>
      <c r="D39" s="219"/>
      <c r="E39" s="219" t="str">
        <f>HLOOKUP(WEEKDAY(D39,2),data!$A$1:$G$2,2)</f>
        <v>(토)</v>
      </c>
      <c r="F39" s="196"/>
      <c r="G39" s="196"/>
      <c r="H39" s="196"/>
      <c r="I39" s="249"/>
      <c r="J39" s="196" t="e">
        <f>VLOOKUP(I39,'25하-평택20'!$J$3:$AW$1251,2,FALSE)</f>
        <v>#N/A</v>
      </c>
      <c r="K39" s="289" t="e">
        <f>VLOOKUP(I39,'사업장현황(25하)'!$A$2:$T$1836,13,FALSE)</f>
        <v>#N/A</v>
      </c>
      <c r="L39" s="289" t="e">
        <f>VLOOKUP(I39,'사업장현황(25하)'!$A$2:$T$1836,14,FALSE)</f>
        <v>#N/A</v>
      </c>
      <c r="M39" s="190" t="e">
        <f>VLOOKUP(I39,'사업장현황(25하)'!$A$2:$T$1836,2,FALSE)</f>
        <v>#N/A</v>
      </c>
      <c r="N39" s="190" t="e">
        <f>VLOOKUP(I39,'사업장현황(25하)'!$A$2:$T$1836,4,FALSE)</f>
        <v>#N/A</v>
      </c>
      <c r="O39" s="196" t="e">
        <f>VLOOKUP(I39,'사업장현황(25하)'!$A$2:$T$1836,6,FALSE)</f>
        <v>#N/A</v>
      </c>
      <c r="P39" s="196" t="e">
        <f>VLOOKUP(I39,'사업장현황(25하)'!$A$2:$T$1836,7,FALSE)</f>
        <v>#N/A</v>
      </c>
      <c r="Q39" s="196" t="e">
        <f>VLOOKUP(I39,'사업장현황(25하)'!$A$2:$T$1836,8,FALSE)</f>
        <v>#N/A</v>
      </c>
      <c r="R39" s="196" t="e">
        <f>VLOOKUP(I39,'사업장현황(25하)'!$A$2:$T$1836,9,FALSE)</f>
        <v>#N/A</v>
      </c>
      <c r="S39" s="196" t="e">
        <f>VLOOKUP(I39,'사업장현황(25하)'!$A$2:$T$1836,10,FALSE)</f>
        <v>#N/A</v>
      </c>
      <c r="T39" s="190" t="e">
        <f>VLOOKUP(I39,'사업장현황(25하)'!$A$2:$T$1836,12,FALSE)</f>
        <v>#N/A</v>
      </c>
      <c r="U39" s="219" t="e">
        <f>VLOOKUP(I39,'25하-평택20'!$J$3:$AW$1251,13,FALSE)</f>
        <v>#N/A</v>
      </c>
      <c r="V39" s="219" t="e">
        <f>VLOOKUP(I39,'25하-평택20'!$J$3:$AW$1251,14,FALSE)</f>
        <v>#N/A</v>
      </c>
      <c r="W39" s="149"/>
      <c r="X39" s="179" t="e">
        <f>VLOOKUP(I39,'사업장현황(25하)'!$A$2:$T$1836,11,FALSE)</f>
        <v>#N/A</v>
      </c>
      <c r="Y39" s="219"/>
      <c r="Z39" s="180"/>
      <c r="AA39" s="180"/>
      <c r="AB39" s="180"/>
      <c r="AC39" s="180">
        <f t="shared" si="1"/>
        <v>0</v>
      </c>
      <c r="AD39" s="219"/>
      <c r="AE39" s="180"/>
      <c r="AF39" s="219"/>
      <c r="AG39" s="180"/>
      <c r="AH39" s="299">
        <f t="shared" si="0"/>
        <v>0</v>
      </c>
      <c r="AI39" s="290"/>
      <c r="AJ39" s="157"/>
    </row>
    <row r="40" spans="1:99" s="186" customFormat="1" ht="24.95" customHeight="1">
      <c r="A40" s="196">
        <v>38</v>
      </c>
      <c r="B40" s="196"/>
      <c r="C40" s="196"/>
      <c r="D40" s="219"/>
      <c r="E40" s="219" t="str">
        <f>HLOOKUP(WEEKDAY(D40,2),data!$A$1:$G$2,2)</f>
        <v>(토)</v>
      </c>
      <c r="F40" s="196"/>
      <c r="G40" s="196"/>
      <c r="H40" s="196"/>
      <c r="I40" s="249"/>
      <c r="J40" s="196" t="e">
        <f>VLOOKUP(I40,'25하-평택20'!$J$3:$AW$1251,2,FALSE)</f>
        <v>#N/A</v>
      </c>
      <c r="K40" s="289" t="e">
        <f>VLOOKUP(I40,'사업장현황(25하)'!$A$2:$T$1836,13,FALSE)</f>
        <v>#N/A</v>
      </c>
      <c r="L40" s="289" t="e">
        <f>VLOOKUP(I40,'사업장현황(25하)'!$A$2:$T$1836,14,FALSE)</f>
        <v>#N/A</v>
      </c>
      <c r="M40" s="190" t="e">
        <f>VLOOKUP(I40,'사업장현황(25하)'!$A$2:$T$1836,2,FALSE)</f>
        <v>#N/A</v>
      </c>
      <c r="N40" s="190" t="e">
        <f>VLOOKUP(I40,'사업장현황(25하)'!$A$2:$T$1836,4,FALSE)</f>
        <v>#N/A</v>
      </c>
      <c r="O40" s="196" t="e">
        <f>VLOOKUP(I40,'사업장현황(25하)'!$A$2:$T$1836,6,FALSE)</f>
        <v>#N/A</v>
      </c>
      <c r="P40" s="196" t="e">
        <f>VLOOKUP(I40,'사업장현황(25하)'!$A$2:$T$1836,7,FALSE)</f>
        <v>#N/A</v>
      </c>
      <c r="Q40" s="196" t="e">
        <f>VLOOKUP(I40,'사업장현황(25하)'!$A$2:$T$1836,8,FALSE)</f>
        <v>#N/A</v>
      </c>
      <c r="R40" s="196" t="e">
        <f>VLOOKUP(I40,'사업장현황(25하)'!$A$2:$T$1836,9,FALSE)</f>
        <v>#N/A</v>
      </c>
      <c r="S40" s="196" t="e">
        <f>VLOOKUP(I40,'사업장현황(25하)'!$A$2:$T$1836,10,FALSE)</f>
        <v>#N/A</v>
      </c>
      <c r="T40" s="190" t="e">
        <f>VLOOKUP(I40,'사업장현황(25하)'!$A$2:$T$1836,12,FALSE)</f>
        <v>#N/A</v>
      </c>
      <c r="U40" s="219" t="e">
        <f>VLOOKUP(I40,'25하-평택20'!$J$3:$AW$1251,13,FALSE)</f>
        <v>#N/A</v>
      </c>
      <c r="V40" s="219" t="e">
        <f>VLOOKUP(I40,'25하-평택20'!$J$3:$AW$1251,14,FALSE)</f>
        <v>#N/A</v>
      </c>
      <c r="W40" s="149"/>
      <c r="X40" s="179" t="e">
        <f>VLOOKUP(I40,'사업장현황(25하)'!$A$2:$T$1836,11,FALSE)</f>
        <v>#N/A</v>
      </c>
      <c r="Y40" s="219"/>
      <c r="Z40" s="180"/>
      <c r="AA40" s="180"/>
      <c r="AB40" s="180"/>
      <c r="AC40" s="180">
        <f t="shared" si="1"/>
        <v>0</v>
      </c>
      <c r="AD40" s="219"/>
      <c r="AE40" s="180"/>
      <c r="AF40" s="219"/>
      <c r="AG40" s="180"/>
      <c r="AH40" s="299">
        <f t="shared" si="0"/>
        <v>0</v>
      </c>
      <c r="AI40" s="290"/>
      <c r="AJ40" s="185"/>
      <c r="CE40" s="187"/>
      <c r="CU40" s="188"/>
    </row>
    <row r="41" spans="1:99" s="186" customFormat="1" ht="24.95" customHeight="1">
      <c r="A41" s="196">
        <v>39</v>
      </c>
      <c r="B41" s="196"/>
      <c r="C41" s="196"/>
      <c r="D41" s="219"/>
      <c r="E41" s="219" t="str">
        <f>HLOOKUP(WEEKDAY(D41,2),data!$A$1:$G$2,2)</f>
        <v>(토)</v>
      </c>
      <c r="F41" s="196"/>
      <c r="G41" s="196"/>
      <c r="H41" s="196"/>
      <c r="I41" s="190"/>
      <c r="J41" s="196" t="e">
        <f>VLOOKUP(I41,'25하-평택20'!$J$3:$AW$1251,2,FALSE)</f>
        <v>#N/A</v>
      </c>
      <c r="K41" s="289" t="e">
        <f>VLOOKUP(I41,'사업장현황(25하)'!$A$2:$T$1836,13,FALSE)</f>
        <v>#N/A</v>
      </c>
      <c r="L41" s="289" t="e">
        <f>VLOOKUP(I41,'사업장현황(25하)'!$A$2:$T$1836,14,FALSE)</f>
        <v>#N/A</v>
      </c>
      <c r="M41" s="190" t="e">
        <f>VLOOKUP(I41,'사업장현황(25하)'!$A$2:$T$1836,2,FALSE)</f>
        <v>#N/A</v>
      </c>
      <c r="N41" s="190" t="e">
        <f>VLOOKUP(I41,'사업장현황(25하)'!$A$2:$T$1836,4,FALSE)</f>
        <v>#N/A</v>
      </c>
      <c r="O41" s="196" t="e">
        <f>VLOOKUP(I41,'사업장현황(25하)'!$A$2:$T$1836,6,FALSE)</f>
        <v>#N/A</v>
      </c>
      <c r="P41" s="196" t="e">
        <f>VLOOKUP(I41,'사업장현황(25하)'!$A$2:$T$1836,7,FALSE)</f>
        <v>#N/A</v>
      </c>
      <c r="Q41" s="196" t="e">
        <f>VLOOKUP(I41,'사업장현황(25하)'!$A$2:$T$1836,8,FALSE)</f>
        <v>#N/A</v>
      </c>
      <c r="R41" s="196" t="e">
        <f>VLOOKUP(I41,'사업장현황(25하)'!$A$2:$T$1836,9,FALSE)</f>
        <v>#N/A</v>
      </c>
      <c r="S41" s="196" t="e">
        <f>VLOOKUP(I41,'사업장현황(25하)'!$A$2:$T$1836,10,FALSE)</f>
        <v>#N/A</v>
      </c>
      <c r="T41" s="190" t="e">
        <f>VLOOKUP(I41,'사업장현황(25하)'!$A$2:$T$1836,12,FALSE)</f>
        <v>#N/A</v>
      </c>
      <c r="U41" s="219" t="e">
        <f>VLOOKUP(I41,'25하-평택20'!$J$3:$AW$1251,13,FALSE)</f>
        <v>#N/A</v>
      </c>
      <c r="V41" s="219" t="e">
        <f>VLOOKUP(I41,'25하-평택20'!$J$3:$AW$1251,14,FALSE)</f>
        <v>#N/A</v>
      </c>
      <c r="W41" s="149"/>
      <c r="X41" s="179" t="e">
        <f>VLOOKUP(I41,'사업장현황(25하)'!$A$2:$T$1836,11,FALSE)</f>
        <v>#N/A</v>
      </c>
      <c r="Y41" s="219"/>
      <c r="Z41" s="180"/>
      <c r="AA41" s="180"/>
      <c r="AB41" s="180"/>
      <c r="AC41" s="180">
        <f t="shared" si="1"/>
        <v>0</v>
      </c>
      <c r="AD41" s="219"/>
      <c r="AE41" s="180"/>
      <c r="AF41" s="219"/>
      <c r="AG41" s="180"/>
      <c r="AH41" s="299">
        <f t="shared" si="0"/>
        <v>0</v>
      </c>
      <c r="AI41" s="290"/>
      <c r="AJ41" s="185"/>
      <c r="CE41" s="187"/>
      <c r="CU41" s="188"/>
    </row>
    <row r="42" spans="1:99" s="158" customFormat="1" ht="24.95" customHeight="1">
      <c r="A42" s="196">
        <v>40</v>
      </c>
      <c r="B42" s="196"/>
      <c r="C42" s="196"/>
      <c r="D42" s="219"/>
      <c r="E42" s="219" t="str">
        <f>HLOOKUP(WEEKDAY(D42,2),data!$A$1:$G$2,2)</f>
        <v>(토)</v>
      </c>
      <c r="F42" s="196"/>
      <c r="G42" s="196"/>
      <c r="H42" s="196"/>
      <c r="I42" s="249"/>
      <c r="J42" s="196" t="e">
        <f>VLOOKUP(I42,'25하-평택20'!$J$3:$AW$1251,2,FALSE)</f>
        <v>#N/A</v>
      </c>
      <c r="K42" s="289" t="e">
        <f>VLOOKUP(I42,'사업장현황(25하)'!$A$2:$T$1836,13,FALSE)</f>
        <v>#N/A</v>
      </c>
      <c r="L42" s="289" t="e">
        <f>VLOOKUP(I42,'사업장현황(25하)'!$A$2:$T$1836,14,FALSE)</f>
        <v>#N/A</v>
      </c>
      <c r="M42" s="190" t="e">
        <f>VLOOKUP(I42,'사업장현황(25하)'!$A$2:$T$1836,2,FALSE)</f>
        <v>#N/A</v>
      </c>
      <c r="N42" s="190" t="e">
        <f>VLOOKUP(I42,'사업장현황(25하)'!$A$2:$T$1836,4,FALSE)</f>
        <v>#N/A</v>
      </c>
      <c r="O42" s="196" t="e">
        <f>VLOOKUP(I42,'사업장현황(25하)'!$A$2:$T$1836,6,FALSE)</f>
        <v>#N/A</v>
      </c>
      <c r="P42" s="196" t="e">
        <f>VLOOKUP(I42,'사업장현황(25하)'!$A$2:$T$1836,7,FALSE)</f>
        <v>#N/A</v>
      </c>
      <c r="Q42" s="196" t="e">
        <f>VLOOKUP(I42,'사업장현황(25하)'!$A$2:$T$1836,8,FALSE)</f>
        <v>#N/A</v>
      </c>
      <c r="R42" s="196" t="e">
        <f>VLOOKUP(I42,'사업장현황(25하)'!$A$2:$T$1836,9,FALSE)</f>
        <v>#N/A</v>
      </c>
      <c r="S42" s="196" t="e">
        <f>VLOOKUP(I42,'사업장현황(25하)'!$A$2:$T$1836,10,FALSE)</f>
        <v>#N/A</v>
      </c>
      <c r="T42" s="190" t="e">
        <f>VLOOKUP(I42,'사업장현황(25하)'!$A$2:$T$1836,12,FALSE)</f>
        <v>#N/A</v>
      </c>
      <c r="U42" s="219" t="e">
        <f>VLOOKUP(I42,'25하-평택20'!$J$3:$AW$1251,13,FALSE)</f>
        <v>#N/A</v>
      </c>
      <c r="V42" s="219" t="e">
        <f>VLOOKUP(I42,'25하-평택20'!$J$3:$AW$1251,14,FALSE)</f>
        <v>#N/A</v>
      </c>
      <c r="W42" s="149"/>
      <c r="X42" s="179" t="e">
        <f>VLOOKUP(I42,'사업장현황(25하)'!$A$2:$T$1836,11,FALSE)</f>
        <v>#N/A</v>
      </c>
      <c r="Y42" s="219"/>
      <c r="Z42" s="180"/>
      <c r="AA42" s="180"/>
      <c r="AB42" s="180"/>
      <c r="AC42" s="180">
        <f t="shared" si="1"/>
        <v>0</v>
      </c>
      <c r="AD42" s="219"/>
      <c r="AE42" s="180"/>
      <c r="AF42" s="219"/>
      <c r="AG42" s="180"/>
      <c r="AH42" s="299">
        <f t="shared" si="0"/>
        <v>0</v>
      </c>
      <c r="AI42" s="290"/>
      <c r="AJ42" s="157"/>
    </row>
    <row r="43" spans="1:99" s="158" customFormat="1" ht="24.95" customHeight="1">
      <c r="A43" s="196"/>
      <c r="B43" s="196"/>
      <c r="C43" s="196"/>
      <c r="D43" s="219"/>
      <c r="E43" s="219" t="str">
        <f>HLOOKUP(WEEKDAY(D43,2),data!$A$1:$G$2,2)</f>
        <v>(토)</v>
      </c>
      <c r="F43" s="196"/>
      <c r="G43" s="196"/>
      <c r="H43" s="196"/>
      <c r="I43" s="249"/>
      <c r="J43" s="196" t="e">
        <f>VLOOKUP(I43,'25하-평택20'!$J$3:$AW$1251,2,FALSE)</f>
        <v>#N/A</v>
      </c>
      <c r="K43" s="289" t="e">
        <f>VLOOKUP(I43,'사업장현황(25하)'!$A$2:$T$1836,13,FALSE)</f>
        <v>#N/A</v>
      </c>
      <c r="L43" s="289" t="e">
        <f>VLOOKUP(I43,'사업장현황(25하)'!$A$2:$T$1836,14,FALSE)</f>
        <v>#N/A</v>
      </c>
      <c r="M43" s="190" t="e">
        <f>VLOOKUP(I43,'사업장현황(25하)'!$A$2:$T$1836,2,FALSE)</f>
        <v>#N/A</v>
      </c>
      <c r="N43" s="190" t="e">
        <f>VLOOKUP(I43,'사업장현황(25하)'!$A$2:$T$1836,4,FALSE)</f>
        <v>#N/A</v>
      </c>
      <c r="O43" s="196" t="e">
        <f>VLOOKUP(I43,'사업장현황(25하)'!$A$2:$T$1836,6,FALSE)</f>
        <v>#N/A</v>
      </c>
      <c r="P43" s="196" t="e">
        <f>VLOOKUP(I43,'사업장현황(25하)'!$A$2:$T$1836,7,FALSE)</f>
        <v>#N/A</v>
      </c>
      <c r="Q43" s="196" t="e">
        <f>VLOOKUP(I43,'사업장현황(25하)'!$A$2:$T$1836,8,FALSE)</f>
        <v>#N/A</v>
      </c>
      <c r="R43" s="196" t="e">
        <f>VLOOKUP(I43,'사업장현황(25하)'!$A$2:$T$1836,9,FALSE)</f>
        <v>#N/A</v>
      </c>
      <c r="S43" s="196" t="e">
        <f>VLOOKUP(I43,'사업장현황(25하)'!$A$2:$T$1836,10,FALSE)</f>
        <v>#N/A</v>
      </c>
      <c r="T43" s="190" t="e">
        <f>VLOOKUP(I43,'사업장현황(25하)'!$A$2:$T$1836,12,FALSE)</f>
        <v>#N/A</v>
      </c>
      <c r="U43" s="219" t="e">
        <f>VLOOKUP(I43,'25하-평택20'!$J$3:$AW$1251,13,FALSE)</f>
        <v>#N/A</v>
      </c>
      <c r="V43" s="219" t="e">
        <f>VLOOKUP(I43,'25하-평택20'!$J$3:$AW$1251,14,FALSE)</f>
        <v>#N/A</v>
      </c>
      <c r="W43" s="149"/>
      <c r="X43" s="179" t="e">
        <f>VLOOKUP(I43,'사업장현황(25하)'!$A$2:$T$1836,11,FALSE)</f>
        <v>#N/A</v>
      </c>
      <c r="Y43" s="219"/>
      <c r="Z43" s="180"/>
      <c r="AA43" s="180"/>
      <c r="AB43" s="180"/>
      <c r="AC43" s="180">
        <f t="shared" si="1"/>
        <v>0</v>
      </c>
      <c r="AD43" s="219"/>
      <c r="AE43" s="180"/>
      <c r="AF43" s="219"/>
      <c r="AG43" s="180"/>
      <c r="AH43" s="299">
        <f t="shared" si="0"/>
        <v>0</v>
      </c>
      <c r="AI43" s="290"/>
      <c r="AJ43" s="157"/>
    </row>
    <row r="44" spans="1:99" s="186" customFormat="1" ht="24.95" customHeight="1">
      <c r="A44" s="196"/>
      <c r="B44" s="196"/>
      <c r="C44" s="196"/>
      <c r="D44" s="219"/>
      <c r="E44" s="219" t="str">
        <f>HLOOKUP(WEEKDAY(D44,2),data!$A$1:$G$2,2)</f>
        <v>(토)</v>
      </c>
      <c r="F44" s="196"/>
      <c r="G44" s="196"/>
      <c r="H44" s="196"/>
      <c r="I44" s="249"/>
      <c r="J44" s="196" t="e">
        <f>VLOOKUP(I44,'25하-평택20'!$J$3:$AW$1251,2,FALSE)</f>
        <v>#N/A</v>
      </c>
      <c r="K44" s="289" t="e">
        <f>VLOOKUP(I44,'사업장현황(25하)'!$A$2:$T$1836,13,FALSE)</f>
        <v>#N/A</v>
      </c>
      <c r="L44" s="289" t="e">
        <f>VLOOKUP(I44,'사업장현황(25하)'!$A$2:$T$1836,14,FALSE)</f>
        <v>#N/A</v>
      </c>
      <c r="M44" s="190" t="e">
        <f>VLOOKUP(I44,'사업장현황(25하)'!$A$2:$T$1836,2,FALSE)</f>
        <v>#N/A</v>
      </c>
      <c r="N44" s="190" t="e">
        <f>VLOOKUP(I44,'사업장현황(25하)'!$A$2:$T$1836,4,FALSE)</f>
        <v>#N/A</v>
      </c>
      <c r="O44" s="196" t="e">
        <f>VLOOKUP(I44,'사업장현황(25하)'!$A$2:$T$1836,6,FALSE)</f>
        <v>#N/A</v>
      </c>
      <c r="P44" s="196" t="e">
        <f>VLOOKUP(I44,'사업장현황(25하)'!$A$2:$T$1836,7,FALSE)</f>
        <v>#N/A</v>
      </c>
      <c r="Q44" s="196" t="e">
        <f>VLOOKUP(I44,'사업장현황(25하)'!$A$2:$T$1836,8,FALSE)</f>
        <v>#N/A</v>
      </c>
      <c r="R44" s="196" t="e">
        <f>VLOOKUP(I44,'사업장현황(25하)'!$A$2:$T$1836,9,FALSE)</f>
        <v>#N/A</v>
      </c>
      <c r="S44" s="196" t="e">
        <f>VLOOKUP(I44,'사업장현황(25하)'!$A$2:$T$1836,10,FALSE)</f>
        <v>#N/A</v>
      </c>
      <c r="T44" s="190" t="e">
        <f>VLOOKUP(I44,'사업장현황(25하)'!$A$2:$T$1836,12,FALSE)</f>
        <v>#N/A</v>
      </c>
      <c r="U44" s="219" t="e">
        <f>VLOOKUP(I44,'25하-평택20'!$J$3:$AW$1251,13,FALSE)</f>
        <v>#N/A</v>
      </c>
      <c r="V44" s="219" t="e">
        <f>VLOOKUP(I44,'25하-평택20'!$J$3:$AW$1251,14,FALSE)</f>
        <v>#N/A</v>
      </c>
      <c r="W44" s="149"/>
      <c r="X44" s="179" t="e">
        <f>VLOOKUP(I44,'사업장현황(25하)'!$A$2:$T$1836,11,FALSE)</f>
        <v>#N/A</v>
      </c>
      <c r="Y44" s="219"/>
      <c r="Z44" s="180"/>
      <c r="AA44" s="180"/>
      <c r="AB44" s="180"/>
      <c r="AC44" s="180">
        <f t="shared" si="1"/>
        <v>0</v>
      </c>
      <c r="AD44" s="219"/>
      <c r="AE44" s="180"/>
      <c r="AF44" s="219"/>
      <c r="AG44" s="180"/>
      <c r="AH44" s="299">
        <f t="shared" si="0"/>
        <v>0</v>
      </c>
      <c r="AI44" s="290"/>
      <c r="AJ44" s="185"/>
      <c r="CE44" s="187"/>
      <c r="CU44" s="188"/>
    </row>
    <row r="45" spans="1:99" s="158" customFormat="1" ht="24.95" customHeight="1">
      <c r="A45" s="196"/>
      <c r="B45" s="196"/>
      <c r="C45" s="196"/>
      <c r="D45" s="219"/>
      <c r="E45" s="219" t="str">
        <f>HLOOKUP(WEEKDAY(D45,2),data!$A$1:$G$2,2)</f>
        <v>(토)</v>
      </c>
      <c r="F45" s="196"/>
      <c r="G45" s="196"/>
      <c r="H45" s="196"/>
      <c r="I45" s="249"/>
      <c r="J45" s="196" t="e">
        <f>VLOOKUP(I45,'25하-평택20'!$J$3:$AW$1251,2,FALSE)</f>
        <v>#N/A</v>
      </c>
      <c r="K45" s="289" t="e">
        <f>VLOOKUP(I45,'사업장현황(25하)'!$A$2:$T$1836,13,FALSE)</f>
        <v>#N/A</v>
      </c>
      <c r="L45" s="289" t="e">
        <f>VLOOKUP(I45,'사업장현황(25하)'!$A$2:$T$1836,14,FALSE)</f>
        <v>#N/A</v>
      </c>
      <c r="M45" s="190" t="e">
        <f>VLOOKUP(I45,'사업장현황(25하)'!$A$2:$T$1836,2,FALSE)</f>
        <v>#N/A</v>
      </c>
      <c r="N45" s="190" t="e">
        <f>VLOOKUP(I45,'사업장현황(25하)'!$A$2:$T$1836,4,FALSE)</f>
        <v>#N/A</v>
      </c>
      <c r="O45" s="196" t="e">
        <f>VLOOKUP(I45,'사업장현황(25하)'!$A$2:$T$1836,6,FALSE)</f>
        <v>#N/A</v>
      </c>
      <c r="P45" s="196" t="e">
        <f>VLOOKUP(I45,'사업장현황(25하)'!$A$2:$T$1836,7,FALSE)</f>
        <v>#N/A</v>
      </c>
      <c r="Q45" s="196" t="e">
        <f>VLOOKUP(I45,'사업장현황(25하)'!$A$2:$T$1836,8,FALSE)</f>
        <v>#N/A</v>
      </c>
      <c r="R45" s="196" t="e">
        <f>VLOOKUP(I45,'사업장현황(25하)'!$A$2:$T$1836,9,FALSE)</f>
        <v>#N/A</v>
      </c>
      <c r="S45" s="196" t="e">
        <f>VLOOKUP(I45,'사업장현황(25하)'!$A$2:$T$1836,10,FALSE)</f>
        <v>#N/A</v>
      </c>
      <c r="T45" s="190" t="e">
        <f>VLOOKUP(I45,'사업장현황(25하)'!$A$2:$T$1836,12,FALSE)</f>
        <v>#N/A</v>
      </c>
      <c r="U45" s="219" t="e">
        <f>VLOOKUP(I45,'25하-평택20'!$J$3:$AW$1251,13,FALSE)</f>
        <v>#N/A</v>
      </c>
      <c r="V45" s="219" t="e">
        <f>VLOOKUP(I45,'25하-평택20'!$J$3:$AW$1251,14,FALSE)</f>
        <v>#N/A</v>
      </c>
      <c r="W45" s="149"/>
      <c r="X45" s="179" t="e">
        <f>VLOOKUP(I45,'사업장현황(25하)'!$A$2:$T$1836,11,FALSE)</f>
        <v>#N/A</v>
      </c>
      <c r="Y45" s="219"/>
      <c r="Z45" s="180"/>
      <c r="AA45" s="180"/>
      <c r="AB45" s="180"/>
      <c r="AC45" s="180">
        <f t="shared" si="1"/>
        <v>0</v>
      </c>
      <c r="AD45" s="219"/>
      <c r="AE45" s="180"/>
      <c r="AF45" s="219"/>
      <c r="AG45" s="180"/>
      <c r="AH45" s="299">
        <f t="shared" si="0"/>
        <v>0</v>
      </c>
      <c r="AI45" s="290"/>
      <c r="AJ45" s="157"/>
      <c r="CE45" s="159"/>
      <c r="CU45" s="160"/>
    </row>
    <row r="46" spans="1:99" s="158" customFormat="1" ht="24.95" customHeight="1">
      <c r="A46" s="196"/>
      <c r="B46" s="196"/>
      <c r="C46" s="196"/>
      <c r="D46" s="219"/>
      <c r="E46" s="219" t="str">
        <f>HLOOKUP(WEEKDAY(D46,2),data!$A$1:$G$2,2)</f>
        <v>(토)</v>
      </c>
      <c r="F46" s="196"/>
      <c r="G46" s="196"/>
      <c r="H46" s="196"/>
      <c r="I46" s="249"/>
      <c r="J46" s="196" t="e">
        <f>VLOOKUP(I46,'25하-평택20'!$J$3:$AW$1251,2,FALSE)</f>
        <v>#N/A</v>
      </c>
      <c r="K46" s="289" t="e">
        <f>VLOOKUP(I46,'사업장현황(25하)'!$A$2:$T$1836,13,FALSE)</f>
        <v>#N/A</v>
      </c>
      <c r="L46" s="289" t="e">
        <f>VLOOKUP(I46,'사업장현황(25하)'!$A$2:$T$1836,14,FALSE)</f>
        <v>#N/A</v>
      </c>
      <c r="M46" s="190" t="e">
        <f>VLOOKUP(I46,'사업장현황(25하)'!$A$2:$T$1836,2,FALSE)</f>
        <v>#N/A</v>
      </c>
      <c r="N46" s="190" t="e">
        <f>VLOOKUP(I46,'사업장현황(25하)'!$A$2:$T$1836,4,FALSE)</f>
        <v>#N/A</v>
      </c>
      <c r="O46" s="196" t="e">
        <f>VLOOKUP(I46,'사업장현황(25하)'!$A$2:$T$1836,6,FALSE)</f>
        <v>#N/A</v>
      </c>
      <c r="P46" s="196" t="e">
        <f>VLOOKUP(I46,'사업장현황(25하)'!$A$2:$T$1836,7,FALSE)</f>
        <v>#N/A</v>
      </c>
      <c r="Q46" s="196" t="e">
        <f>VLOOKUP(I46,'사업장현황(25하)'!$A$2:$T$1836,8,FALSE)</f>
        <v>#N/A</v>
      </c>
      <c r="R46" s="196" t="e">
        <f>VLOOKUP(I46,'사업장현황(25하)'!$A$2:$T$1836,9,FALSE)</f>
        <v>#N/A</v>
      </c>
      <c r="S46" s="196" t="e">
        <f>VLOOKUP(I46,'사업장현황(25하)'!$A$2:$T$1836,10,FALSE)</f>
        <v>#N/A</v>
      </c>
      <c r="T46" s="190" t="e">
        <f>VLOOKUP(I46,'사업장현황(25하)'!$A$2:$T$1836,12,FALSE)</f>
        <v>#N/A</v>
      </c>
      <c r="U46" s="219" t="e">
        <f>VLOOKUP(I46,'25하-평택20'!$J$3:$AW$1251,13,FALSE)</f>
        <v>#N/A</v>
      </c>
      <c r="V46" s="219" t="e">
        <f>VLOOKUP(I46,'25하-평택20'!$J$3:$AW$1251,14,FALSE)</f>
        <v>#N/A</v>
      </c>
      <c r="W46" s="149"/>
      <c r="X46" s="179" t="e">
        <f>VLOOKUP(I46,'사업장현황(25하)'!$A$2:$T$1836,11,FALSE)</f>
        <v>#N/A</v>
      </c>
      <c r="Y46" s="219"/>
      <c r="Z46" s="180"/>
      <c r="AA46" s="180"/>
      <c r="AB46" s="180"/>
      <c r="AC46" s="180">
        <f t="shared" si="1"/>
        <v>0</v>
      </c>
      <c r="AD46" s="219"/>
      <c r="AE46" s="180"/>
      <c r="AF46" s="219"/>
      <c r="AG46" s="180"/>
      <c r="AH46" s="299">
        <f t="shared" si="0"/>
        <v>0</v>
      </c>
      <c r="AI46" s="290"/>
      <c r="AJ46" s="157"/>
      <c r="CE46" s="159"/>
      <c r="CU46" s="160"/>
    </row>
    <row r="47" spans="1:99" s="186" customFormat="1" ht="24.95" customHeight="1">
      <c r="A47" s="196"/>
      <c r="B47" s="196"/>
      <c r="C47" s="196"/>
      <c r="D47" s="219"/>
      <c r="E47" s="219" t="str">
        <f>HLOOKUP(WEEKDAY(D47,2),data!$A$1:$G$2,2)</f>
        <v>(토)</v>
      </c>
      <c r="F47" s="196"/>
      <c r="G47" s="196"/>
      <c r="H47" s="196"/>
      <c r="I47" s="190"/>
      <c r="J47" s="196" t="e">
        <f>VLOOKUP(I47,'25하-평택20'!$J$3:$AW$1251,2,FALSE)</f>
        <v>#N/A</v>
      </c>
      <c r="K47" s="289" t="e">
        <f>VLOOKUP(I47,'사업장현황(25하)'!$A$2:$T$1836,13,FALSE)</f>
        <v>#N/A</v>
      </c>
      <c r="L47" s="289" t="e">
        <f>VLOOKUP(I47,'사업장현황(25하)'!$A$2:$T$1836,14,FALSE)</f>
        <v>#N/A</v>
      </c>
      <c r="M47" s="190" t="e">
        <f>VLOOKUP(I47,'사업장현황(25하)'!$A$2:$T$1836,2,FALSE)</f>
        <v>#N/A</v>
      </c>
      <c r="N47" s="190" t="e">
        <f>VLOOKUP(I47,'사업장현황(25하)'!$A$2:$T$1836,4,FALSE)</f>
        <v>#N/A</v>
      </c>
      <c r="O47" s="196" t="e">
        <f>VLOOKUP(I47,'사업장현황(25하)'!$A$2:$T$1836,6,FALSE)</f>
        <v>#N/A</v>
      </c>
      <c r="P47" s="196" t="e">
        <f>VLOOKUP(I47,'사업장현황(25하)'!$A$2:$T$1836,7,FALSE)</f>
        <v>#N/A</v>
      </c>
      <c r="Q47" s="196" t="e">
        <f>VLOOKUP(I47,'사업장현황(25하)'!$A$2:$T$1836,8,FALSE)</f>
        <v>#N/A</v>
      </c>
      <c r="R47" s="196" t="e">
        <f>VLOOKUP(I47,'사업장현황(25하)'!$A$2:$T$1836,9,FALSE)</f>
        <v>#N/A</v>
      </c>
      <c r="S47" s="196" t="e">
        <f>VLOOKUP(I47,'사업장현황(25하)'!$A$2:$T$1836,10,FALSE)</f>
        <v>#N/A</v>
      </c>
      <c r="T47" s="190" t="e">
        <f>VLOOKUP(I47,'사업장현황(25하)'!$A$2:$T$1836,12,FALSE)</f>
        <v>#N/A</v>
      </c>
      <c r="U47" s="219" t="e">
        <f>VLOOKUP(I47,'25하-평택20'!$J$3:$AW$1251,13,FALSE)</f>
        <v>#N/A</v>
      </c>
      <c r="V47" s="219" t="e">
        <f>VLOOKUP(I47,'25하-평택20'!$J$3:$AW$1251,14,FALSE)</f>
        <v>#N/A</v>
      </c>
      <c r="W47" s="149"/>
      <c r="X47" s="179" t="e">
        <f>VLOOKUP(I47,'사업장현황(25하)'!$A$2:$T$1836,11,FALSE)</f>
        <v>#N/A</v>
      </c>
      <c r="Y47" s="219"/>
      <c r="Z47" s="180"/>
      <c r="AA47" s="180"/>
      <c r="AB47" s="180"/>
      <c r="AC47" s="180">
        <f t="shared" si="1"/>
        <v>0</v>
      </c>
      <c r="AD47" s="219"/>
      <c r="AE47" s="180"/>
      <c r="AF47" s="219"/>
      <c r="AG47" s="180"/>
      <c r="AH47" s="299">
        <f t="shared" si="0"/>
        <v>0</v>
      </c>
      <c r="AI47" s="262"/>
      <c r="AJ47" s="185"/>
      <c r="CE47" s="187"/>
      <c r="CU47" s="188"/>
    </row>
    <row r="48" spans="1:99" s="158" customFormat="1" ht="24.95" customHeight="1">
      <c r="A48" s="196"/>
      <c r="B48" s="196"/>
      <c r="C48" s="196"/>
      <c r="D48" s="219"/>
      <c r="E48" s="219" t="str">
        <f>HLOOKUP(WEEKDAY(D48,2),data!$A$1:$G$2,2)</f>
        <v>(토)</v>
      </c>
      <c r="F48" s="196"/>
      <c r="G48" s="196"/>
      <c r="H48" s="196"/>
      <c r="I48" s="249"/>
      <c r="J48" s="196" t="e">
        <f>VLOOKUP(I48,'25하-평택20'!$J$3:$AW$1251,2,FALSE)</f>
        <v>#N/A</v>
      </c>
      <c r="K48" s="289" t="e">
        <f>VLOOKUP(I48,'사업장현황(25하)'!$A$2:$T$1836,13,FALSE)</f>
        <v>#N/A</v>
      </c>
      <c r="L48" s="289" t="e">
        <f>VLOOKUP(I48,'사업장현황(25하)'!$A$2:$T$1836,14,FALSE)</f>
        <v>#N/A</v>
      </c>
      <c r="M48" s="190" t="e">
        <f>VLOOKUP(I48,'사업장현황(25하)'!$A$2:$T$1836,2,FALSE)</f>
        <v>#N/A</v>
      </c>
      <c r="N48" s="190" t="e">
        <f>VLOOKUP(I48,'사업장현황(25하)'!$A$2:$T$1836,4,FALSE)</f>
        <v>#N/A</v>
      </c>
      <c r="O48" s="196" t="e">
        <f>VLOOKUP(I48,'사업장현황(25하)'!$A$2:$T$1836,6,FALSE)</f>
        <v>#N/A</v>
      </c>
      <c r="P48" s="196" t="e">
        <f>VLOOKUP(I48,'사업장현황(25하)'!$A$2:$T$1836,7,FALSE)</f>
        <v>#N/A</v>
      </c>
      <c r="Q48" s="196" t="e">
        <f>VLOOKUP(I48,'사업장현황(25하)'!$A$2:$T$1836,8,FALSE)</f>
        <v>#N/A</v>
      </c>
      <c r="R48" s="196" t="e">
        <f>VLOOKUP(I48,'사업장현황(25하)'!$A$2:$T$1836,9,FALSE)</f>
        <v>#N/A</v>
      </c>
      <c r="S48" s="196" t="e">
        <f>VLOOKUP(I48,'사업장현황(25하)'!$A$2:$T$1836,10,FALSE)</f>
        <v>#N/A</v>
      </c>
      <c r="T48" s="190" t="e">
        <f>VLOOKUP(I48,'사업장현황(25하)'!$A$2:$T$1836,12,FALSE)</f>
        <v>#N/A</v>
      </c>
      <c r="U48" s="219" t="e">
        <f>VLOOKUP(I48,'25하-평택20'!$J$3:$AW$1251,13,FALSE)</f>
        <v>#N/A</v>
      </c>
      <c r="V48" s="219" t="e">
        <f>VLOOKUP(I48,'25하-평택20'!$J$3:$AW$1251,14,FALSE)</f>
        <v>#N/A</v>
      </c>
      <c r="W48" s="149"/>
      <c r="X48" s="179" t="e">
        <f>VLOOKUP(I48,'사업장현황(25하)'!$A$2:$T$1836,11,FALSE)</f>
        <v>#N/A</v>
      </c>
      <c r="Y48" s="219"/>
      <c r="Z48" s="180"/>
      <c r="AA48" s="180"/>
      <c r="AB48" s="180"/>
      <c r="AC48" s="180">
        <f t="shared" si="1"/>
        <v>0</v>
      </c>
      <c r="AD48" s="219"/>
      <c r="AE48" s="180"/>
      <c r="AF48" s="219"/>
      <c r="AG48" s="180"/>
      <c r="AH48" s="299">
        <f t="shared" si="0"/>
        <v>0</v>
      </c>
      <c r="AI48" s="290"/>
      <c r="AJ48" s="157"/>
    </row>
    <row r="49" spans="1:99" s="158" customFormat="1" ht="24.95" customHeight="1">
      <c r="A49" s="196"/>
      <c r="B49" s="196"/>
      <c r="C49" s="196"/>
      <c r="D49" s="219"/>
      <c r="E49" s="219" t="str">
        <f>HLOOKUP(WEEKDAY(D49,2),data!$A$1:$G$2,2)</f>
        <v>(토)</v>
      </c>
      <c r="F49" s="196"/>
      <c r="G49" s="196"/>
      <c r="H49" s="196"/>
      <c r="I49" s="190"/>
      <c r="J49" s="196" t="e">
        <f>VLOOKUP(I49,'25하-평택20'!$J$3:$AW$1251,2,FALSE)</f>
        <v>#N/A</v>
      </c>
      <c r="K49" s="289" t="e">
        <f>VLOOKUP(I49,'사업장현황(25하)'!$A$2:$T$1836,13,FALSE)</f>
        <v>#N/A</v>
      </c>
      <c r="L49" s="289" t="e">
        <f>VLOOKUP(I49,'사업장현황(25하)'!$A$2:$T$1836,14,FALSE)</f>
        <v>#N/A</v>
      </c>
      <c r="M49" s="190" t="e">
        <f>VLOOKUP(I49,'사업장현황(25하)'!$A$2:$T$1836,2,FALSE)</f>
        <v>#N/A</v>
      </c>
      <c r="N49" s="190" t="e">
        <f>VLOOKUP(I49,'사업장현황(25하)'!$A$2:$T$1836,4,FALSE)</f>
        <v>#N/A</v>
      </c>
      <c r="O49" s="196" t="e">
        <f>VLOOKUP(I49,'사업장현황(25하)'!$A$2:$T$1836,6,FALSE)</f>
        <v>#N/A</v>
      </c>
      <c r="P49" s="196" t="e">
        <f>VLOOKUP(I49,'사업장현황(25하)'!$A$2:$T$1836,7,FALSE)</f>
        <v>#N/A</v>
      </c>
      <c r="Q49" s="196" t="e">
        <f>VLOOKUP(I49,'사업장현황(25하)'!$A$2:$T$1836,8,FALSE)</f>
        <v>#N/A</v>
      </c>
      <c r="R49" s="196" t="e">
        <f>VLOOKUP(I49,'사업장현황(25하)'!$A$2:$T$1836,9,FALSE)</f>
        <v>#N/A</v>
      </c>
      <c r="S49" s="196" t="e">
        <f>VLOOKUP(I49,'사업장현황(25하)'!$A$2:$T$1836,10,FALSE)</f>
        <v>#N/A</v>
      </c>
      <c r="T49" s="190" t="e">
        <f>VLOOKUP(I49,'사업장현황(25하)'!$A$2:$T$1836,12,FALSE)</f>
        <v>#N/A</v>
      </c>
      <c r="U49" s="219" t="e">
        <f>VLOOKUP(I49,'25하-평택20'!$J$3:$AW$1251,13,FALSE)</f>
        <v>#N/A</v>
      </c>
      <c r="V49" s="219" t="e">
        <f>VLOOKUP(I49,'25하-평택20'!$J$3:$AW$1251,14,FALSE)</f>
        <v>#N/A</v>
      </c>
      <c r="W49" s="149"/>
      <c r="X49" s="179" t="e">
        <f>VLOOKUP(I49,'사업장현황(25하)'!$A$2:$T$1836,11,FALSE)</f>
        <v>#N/A</v>
      </c>
      <c r="Y49" s="219"/>
      <c r="Z49" s="180"/>
      <c r="AA49" s="180"/>
      <c r="AB49" s="180"/>
      <c r="AC49" s="180">
        <f t="shared" si="1"/>
        <v>0</v>
      </c>
      <c r="AD49" s="219"/>
      <c r="AE49" s="180"/>
      <c r="AF49" s="219"/>
      <c r="AG49" s="180"/>
      <c r="AH49" s="299">
        <f t="shared" si="0"/>
        <v>0</v>
      </c>
      <c r="AI49" s="290"/>
      <c r="AJ49" s="157"/>
    </row>
    <row r="50" spans="1:99" s="158" customFormat="1" ht="24.95" customHeight="1">
      <c r="A50" s="196"/>
      <c r="B50" s="196"/>
      <c r="C50" s="196"/>
      <c r="D50" s="219"/>
      <c r="E50" s="219" t="str">
        <f>HLOOKUP(WEEKDAY(D50,2),data!$A$1:$G$2,2)</f>
        <v>(토)</v>
      </c>
      <c r="F50" s="196"/>
      <c r="G50" s="196"/>
      <c r="H50" s="196"/>
      <c r="I50" s="190"/>
      <c r="J50" s="196" t="e">
        <f>VLOOKUP(I50,'25하-평택20'!$J$3:$AW$1251,2,FALSE)</f>
        <v>#N/A</v>
      </c>
      <c r="K50" s="289" t="e">
        <f>VLOOKUP(I50,'사업장현황(25하)'!$A$2:$T$1836,13,FALSE)</f>
        <v>#N/A</v>
      </c>
      <c r="L50" s="289" t="e">
        <f>VLOOKUP(I50,'사업장현황(25하)'!$A$2:$T$1836,14,FALSE)</f>
        <v>#N/A</v>
      </c>
      <c r="M50" s="190" t="e">
        <f>VLOOKUP(I50,'사업장현황(25하)'!$A$2:$T$1836,2,FALSE)</f>
        <v>#N/A</v>
      </c>
      <c r="N50" s="190" t="e">
        <f>VLOOKUP(I50,'사업장현황(25하)'!$A$2:$T$1836,4,FALSE)</f>
        <v>#N/A</v>
      </c>
      <c r="O50" s="196" t="e">
        <f>VLOOKUP(I50,'사업장현황(25하)'!$A$2:$T$1836,6,FALSE)</f>
        <v>#N/A</v>
      </c>
      <c r="P50" s="196" t="e">
        <f>VLOOKUP(I50,'사업장현황(25하)'!$A$2:$T$1836,7,FALSE)</f>
        <v>#N/A</v>
      </c>
      <c r="Q50" s="196" t="e">
        <f>VLOOKUP(I50,'사업장현황(25하)'!$A$2:$T$1836,8,FALSE)</f>
        <v>#N/A</v>
      </c>
      <c r="R50" s="196" t="e">
        <f>VLOOKUP(I50,'사업장현황(25하)'!$A$2:$T$1836,9,FALSE)</f>
        <v>#N/A</v>
      </c>
      <c r="S50" s="196" t="e">
        <f>VLOOKUP(I50,'사업장현황(25하)'!$A$2:$T$1836,10,FALSE)</f>
        <v>#N/A</v>
      </c>
      <c r="T50" s="190" t="e">
        <f>VLOOKUP(I50,'사업장현황(25하)'!$A$2:$T$1836,12,FALSE)</f>
        <v>#N/A</v>
      </c>
      <c r="U50" s="219" t="e">
        <f>VLOOKUP(I50,'25하-평택20'!$J$3:$AW$1251,13,FALSE)</f>
        <v>#N/A</v>
      </c>
      <c r="V50" s="219" t="e">
        <f>VLOOKUP(I50,'25하-평택20'!$J$3:$AW$1251,14,FALSE)</f>
        <v>#N/A</v>
      </c>
      <c r="W50" s="149"/>
      <c r="X50" s="179" t="e">
        <f>VLOOKUP(I50,'사업장현황(25하)'!$A$2:$T$1836,11,FALSE)</f>
        <v>#N/A</v>
      </c>
      <c r="Y50" s="219"/>
      <c r="Z50" s="180"/>
      <c r="AA50" s="180"/>
      <c r="AB50" s="180"/>
      <c r="AC50" s="180">
        <f t="shared" si="1"/>
        <v>0</v>
      </c>
      <c r="AD50" s="219"/>
      <c r="AE50" s="180"/>
      <c r="AF50" s="219"/>
      <c r="AG50" s="180"/>
      <c r="AH50" s="299">
        <f t="shared" si="0"/>
        <v>0</v>
      </c>
      <c r="AI50" s="290"/>
      <c r="AJ50" s="157"/>
    </row>
    <row r="51" spans="1:99" s="158" customFormat="1" ht="24.95" customHeight="1">
      <c r="A51" s="196"/>
      <c r="B51" s="196"/>
      <c r="C51" s="196"/>
      <c r="D51" s="219"/>
      <c r="E51" s="219" t="str">
        <f>HLOOKUP(WEEKDAY(D51,2),data!$A$1:$G$2,2)</f>
        <v>(토)</v>
      </c>
      <c r="F51" s="196"/>
      <c r="G51" s="196"/>
      <c r="H51" s="196"/>
      <c r="I51" s="190"/>
      <c r="J51" s="196" t="e">
        <f>VLOOKUP(I51,'25하-평택20'!$J$3:$AW$1251,2,FALSE)</f>
        <v>#N/A</v>
      </c>
      <c r="K51" s="289" t="e">
        <f>VLOOKUP(I51,'사업장현황(25하)'!$A$2:$T$1836,13,FALSE)</f>
        <v>#N/A</v>
      </c>
      <c r="L51" s="289" t="e">
        <f>VLOOKUP(I51,'사업장현황(25하)'!$A$2:$T$1836,14,FALSE)</f>
        <v>#N/A</v>
      </c>
      <c r="M51" s="190" t="e">
        <f>VLOOKUP(I51,'사업장현황(25하)'!$A$2:$T$1836,2,FALSE)</f>
        <v>#N/A</v>
      </c>
      <c r="N51" s="190" t="e">
        <f>VLOOKUP(I51,'사업장현황(25하)'!$A$2:$T$1836,4,FALSE)</f>
        <v>#N/A</v>
      </c>
      <c r="O51" s="196" t="e">
        <f>VLOOKUP(I51,'사업장현황(25하)'!$A$2:$T$1836,6,FALSE)</f>
        <v>#N/A</v>
      </c>
      <c r="P51" s="196" t="e">
        <f>VLOOKUP(I51,'사업장현황(25하)'!$A$2:$T$1836,7,FALSE)</f>
        <v>#N/A</v>
      </c>
      <c r="Q51" s="196" t="e">
        <f>VLOOKUP(I51,'사업장현황(25하)'!$A$2:$T$1836,8,FALSE)</f>
        <v>#N/A</v>
      </c>
      <c r="R51" s="196" t="e">
        <f>VLOOKUP(I51,'사업장현황(25하)'!$A$2:$T$1836,9,FALSE)</f>
        <v>#N/A</v>
      </c>
      <c r="S51" s="196" t="e">
        <f>VLOOKUP(I51,'사업장현황(25하)'!$A$2:$T$1836,10,FALSE)</f>
        <v>#N/A</v>
      </c>
      <c r="T51" s="190" t="e">
        <f>VLOOKUP(I51,'사업장현황(25하)'!$A$2:$T$1836,12,FALSE)</f>
        <v>#N/A</v>
      </c>
      <c r="U51" s="219" t="e">
        <f>VLOOKUP(I51,'25하-평택20'!$J$3:$AW$1251,13,FALSE)</f>
        <v>#N/A</v>
      </c>
      <c r="V51" s="219" t="e">
        <f>VLOOKUP(I51,'25하-평택20'!$J$3:$AW$1251,14,FALSE)</f>
        <v>#N/A</v>
      </c>
      <c r="W51" s="149"/>
      <c r="X51" s="179" t="e">
        <f>VLOOKUP(I51,'사업장현황(25하)'!$A$2:$T$1836,11,FALSE)</f>
        <v>#N/A</v>
      </c>
      <c r="Y51" s="219"/>
      <c r="Z51" s="180"/>
      <c r="AA51" s="180"/>
      <c r="AB51" s="180"/>
      <c r="AC51" s="180">
        <f t="shared" si="1"/>
        <v>0</v>
      </c>
      <c r="AD51" s="219"/>
      <c r="AE51" s="180"/>
      <c r="AF51" s="219"/>
      <c r="AG51" s="180"/>
      <c r="AH51" s="299">
        <f t="shared" si="0"/>
        <v>0</v>
      </c>
      <c r="AI51" s="290"/>
      <c r="AJ51" s="157"/>
    </row>
    <row r="52" spans="1:99" s="158" customFormat="1" ht="24.95" customHeight="1">
      <c r="A52" s="196"/>
      <c r="B52" s="196"/>
      <c r="C52" s="196"/>
      <c r="D52" s="219"/>
      <c r="E52" s="219" t="str">
        <f>HLOOKUP(WEEKDAY(D52,2),data!$A$1:$G$2,2)</f>
        <v>(토)</v>
      </c>
      <c r="F52" s="196"/>
      <c r="G52" s="196"/>
      <c r="H52" s="196"/>
      <c r="I52" s="249"/>
      <c r="J52" s="196" t="e">
        <f>VLOOKUP(I52,'25하-평택20'!$J$3:$AW$1251,2,FALSE)</f>
        <v>#N/A</v>
      </c>
      <c r="K52" s="289" t="e">
        <f>VLOOKUP(I52,'사업장현황(25하)'!$A$2:$T$1836,13,FALSE)</f>
        <v>#N/A</v>
      </c>
      <c r="L52" s="289" t="e">
        <f>VLOOKUP(I52,'사업장현황(25하)'!$A$2:$T$1836,14,FALSE)</f>
        <v>#N/A</v>
      </c>
      <c r="M52" s="190" t="e">
        <f>VLOOKUP(I52,'사업장현황(25하)'!$A$2:$T$1836,2,FALSE)</f>
        <v>#N/A</v>
      </c>
      <c r="N52" s="190" t="e">
        <f>VLOOKUP(I52,'사업장현황(25하)'!$A$2:$T$1836,4,FALSE)</f>
        <v>#N/A</v>
      </c>
      <c r="O52" s="196" t="e">
        <f>VLOOKUP(I52,'사업장현황(25하)'!$A$2:$T$1836,6,FALSE)</f>
        <v>#N/A</v>
      </c>
      <c r="P52" s="196" t="e">
        <f>VLOOKUP(I52,'사업장현황(25하)'!$A$2:$T$1836,7,FALSE)</f>
        <v>#N/A</v>
      </c>
      <c r="Q52" s="196" t="e">
        <f>VLOOKUP(I52,'사업장현황(25하)'!$A$2:$T$1836,8,FALSE)</f>
        <v>#N/A</v>
      </c>
      <c r="R52" s="196" t="e">
        <f>VLOOKUP(I52,'사업장현황(25하)'!$A$2:$T$1836,9,FALSE)</f>
        <v>#N/A</v>
      </c>
      <c r="S52" s="196" t="e">
        <f>VLOOKUP(I52,'사업장현황(25하)'!$A$2:$T$1836,10,FALSE)</f>
        <v>#N/A</v>
      </c>
      <c r="T52" s="190" t="e">
        <f>VLOOKUP(I52,'사업장현황(25하)'!$A$2:$T$1836,12,FALSE)</f>
        <v>#N/A</v>
      </c>
      <c r="U52" s="219" t="e">
        <f>VLOOKUP(I52,'25하-평택20'!$J$3:$AW$1251,13,FALSE)</f>
        <v>#N/A</v>
      </c>
      <c r="V52" s="219" t="e">
        <f>VLOOKUP(I52,'25하-평택20'!$J$3:$AW$1251,14,FALSE)</f>
        <v>#N/A</v>
      </c>
      <c r="W52" s="149"/>
      <c r="X52" s="179" t="e">
        <f>VLOOKUP(I52,'사업장현황(25하)'!$A$2:$T$1836,11,FALSE)</f>
        <v>#N/A</v>
      </c>
      <c r="Y52" s="219"/>
      <c r="Z52" s="180"/>
      <c r="AA52" s="180"/>
      <c r="AB52" s="180"/>
      <c r="AC52" s="180">
        <f t="shared" si="1"/>
        <v>0</v>
      </c>
      <c r="AD52" s="219"/>
      <c r="AE52" s="180"/>
      <c r="AF52" s="219"/>
      <c r="AG52" s="180"/>
      <c r="AH52" s="299">
        <f t="shared" si="0"/>
        <v>0</v>
      </c>
      <c r="AI52" s="290"/>
      <c r="AJ52" s="157"/>
    </row>
    <row r="53" spans="1:99" s="158" customFormat="1" ht="24.95" customHeight="1">
      <c r="A53" s="196"/>
      <c r="B53" s="196"/>
      <c r="C53" s="196"/>
      <c r="D53" s="219"/>
      <c r="E53" s="219" t="str">
        <f>HLOOKUP(WEEKDAY(D53,2),data!$A$1:$G$2,2)</f>
        <v>(토)</v>
      </c>
      <c r="F53" s="196"/>
      <c r="G53" s="196"/>
      <c r="H53" s="196"/>
      <c r="I53" s="190"/>
      <c r="J53" s="196" t="e">
        <f>VLOOKUP(I53,'25하-평택20'!$J$3:$AW$1251,2,FALSE)</f>
        <v>#N/A</v>
      </c>
      <c r="K53" s="289" t="e">
        <f>VLOOKUP(I53,'사업장현황(25하)'!$A$2:$T$1836,13,FALSE)</f>
        <v>#N/A</v>
      </c>
      <c r="L53" s="289" t="e">
        <f>VLOOKUP(I53,'사업장현황(25하)'!$A$2:$T$1836,14,FALSE)</f>
        <v>#N/A</v>
      </c>
      <c r="M53" s="190" t="e">
        <f>VLOOKUP(I53,'사업장현황(25하)'!$A$2:$T$1836,2,FALSE)</f>
        <v>#N/A</v>
      </c>
      <c r="N53" s="190" t="e">
        <f>VLOOKUP(I53,'사업장현황(25하)'!$A$2:$T$1836,4,FALSE)</f>
        <v>#N/A</v>
      </c>
      <c r="O53" s="196" t="e">
        <f>VLOOKUP(I53,'사업장현황(25하)'!$A$2:$T$1836,6,FALSE)</f>
        <v>#N/A</v>
      </c>
      <c r="P53" s="196" t="e">
        <f>VLOOKUP(I53,'사업장현황(25하)'!$A$2:$T$1836,7,FALSE)</f>
        <v>#N/A</v>
      </c>
      <c r="Q53" s="196" t="e">
        <f>VLOOKUP(I53,'사업장현황(25하)'!$A$2:$T$1836,8,FALSE)</f>
        <v>#N/A</v>
      </c>
      <c r="R53" s="196" t="e">
        <f>VLOOKUP(I53,'사업장현황(25하)'!$A$2:$T$1836,9,FALSE)</f>
        <v>#N/A</v>
      </c>
      <c r="S53" s="196" t="e">
        <f>VLOOKUP(I53,'사업장현황(25하)'!$A$2:$T$1836,10,FALSE)</f>
        <v>#N/A</v>
      </c>
      <c r="T53" s="190" t="e">
        <f>VLOOKUP(I53,'사업장현황(25하)'!$A$2:$T$1836,12,FALSE)</f>
        <v>#N/A</v>
      </c>
      <c r="U53" s="219" t="e">
        <f>VLOOKUP(I53,'25하-평택20'!$J$3:$AW$1251,13,FALSE)</f>
        <v>#N/A</v>
      </c>
      <c r="V53" s="219" t="e">
        <f>VLOOKUP(I53,'25하-평택20'!$J$3:$AW$1251,14,FALSE)</f>
        <v>#N/A</v>
      </c>
      <c r="W53" s="149"/>
      <c r="X53" s="179" t="e">
        <f>VLOOKUP(I53,'사업장현황(25하)'!$A$2:$T$1836,11,FALSE)</f>
        <v>#N/A</v>
      </c>
      <c r="Y53" s="219"/>
      <c r="Z53" s="180"/>
      <c r="AA53" s="180"/>
      <c r="AB53" s="180"/>
      <c r="AC53" s="180">
        <f t="shared" si="1"/>
        <v>0</v>
      </c>
      <c r="AD53" s="219"/>
      <c r="AE53" s="180"/>
      <c r="AF53" s="219"/>
      <c r="AG53" s="180"/>
      <c r="AH53" s="299">
        <f t="shared" si="0"/>
        <v>0</v>
      </c>
      <c r="AI53" s="290"/>
      <c r="AJ53" s="157"/>
    </row>
    <row r="54" spans="1:99" s="158" customFormat="1" ht="24.95" customHeight="1">
      <c r="A54" s="196"/>
      <c r="B54" s="196"/>
      <c r="C54" s="196"/>
      <c r="D54" s="219"/>
      <c r="E54" s="219" t="str">
        <f>HLOOKUP(WEEKDAY(D54,2),data!$A$1:$G$2,2)</f>
        <v>(토)</v>
      </c>
      <c r="F54" s="196"/>
      <c r="G54" s="196"/>
      <c r="H54" s="196"/>
      <c r="I54" s="249"/>
      <c r="J54" s="196" t="e">
        <f>VLOOKUP(I54,'25하-평택20'!$J$3:$AW$1251,2,FALSE)</f>
        <v>#N/A</v>
      </c>
      <c r="K54" s="289" t="e">
        <f>VLOOKUP(I54,'사업장현황(25하)'!$A$2:$T$1836,13,FALSE)</f>
        <v>#N/A</v>
      </c>
      <c r="L54" s="289" t="e">
        <f>VLOOKUP(I54,'사업장현황(25하)'!$A$2:$T$1836,14,FALSE)</f>
        <v>#N/A</v>
      </c>
      <c r="M54" s="190" t="e">
        <f>VLOOKUP(I54,'사업장현황(25하)'!$A$2:$T$1836,2,FALSE)</f>
        <v>#N/A</v>
      </c>
      <c r="N54" s="190" t="e">
        <f>VLOOKUP(I54,'사업장현황(25하)'!$A$2:$T$1836,4,FALSE)</f>
        <v>#N/A</v>
      </c>
      <c r="O54" s="196" t="e">
        <f>VLOOKUP(I54,'사업장현황(25하)'!$A$2:$T$1836,6,FALSE)</f>
        <v>#N/A</v>
      </c>
      <c r="P54" s="196" t="e">
        <f>VLOOKUP(I54,'사업장현황(25하)'!$A$2:$T$1836,7,FALSE)</f>
        <v>#N/A</v>
      </c>
      <c r="Q54" s="196" t="e">
        <f>VLOOKUP(I54,'사업장현황(25하)'!$A$2:$T$1836,8,FALSE)</f>
        <v>#N/A</v>
      </c>
      <c r="R54" s="196" t="e">
        <f>VLOOKUP(I54,'사업장현황(25하)'!$A$2:$T$1836,9,FALSE)</f>
        <v>#N/A</v>
      </c>
      <c r="S54" s="196" t="e">
        <f>VLOOKUP(I54,'사업장현황(25하)'!$A$2:$T$1836,10,FALSE)</f>
        <v>#N/A</v>
      </c>
      <c r="T54" s="190" t="e">
        <f>VLOOKUP(I54,'사업장현황(25하)'!$A$2:$T$1836,12,FALSE)</f>
        <v>#N/A</v>
      </c>
      <c r="U54" s="219" t="e">
        <f>VLOOKUP(I54,'25하-평택20'!$J$3:$AW$1251,13,FALSE)</f>
        <v>#N/A</v>
      </c>
      <c r="V54" s="219" t="e">
        <f>VLOOKUP(I54,'25하-평택20'!$J$3:$AW$1251,14,FALSE)</f>
        <v>#N/A</v>
      </c>
      <c r="W54" s="149"/>
      <c r="X54" s="179" t="e">
        <f>VLOOKUP(I54,'사업장현황(25하)'!$A$2:$T$1836,11,FALSE)</f>
        <v>#N/A</v>
      </c>
      <c r="Y54" s="219"/>
      <c r="Z54" s="180"/>
      <c r="AA54" s="180"/>
      <c r="AB54" s="180"/>
      <c r="AC54" s="180">
        <f t="shared" si="1"/>
        <v>0</v>
      </c>
      <c r="AD54" s="219"/>
      <c r="AE54" s="180"/>
      <c r="AF54" s="219"/>
      <c r="AG54" s="180"/>
      <c r="AH54" s="299">
        <f t="shared" si="0"/>
        <v>0</v>
      </c>
      <c r="AI54" s="290"/>
      <c r="AJ54" s="157"/>
    </row>
    <row r="55" spans="1:99" s="158" customFormat="1" ht="24.95" customHeight="1">
      <c r="A55" s="196"/>
      <c r="B55" s="196"/>
      <c r="C55" s="196"/>
      <c r="D55" s="219"/>
      <c r="E55" s="219" t="str">
        <f>HLOOKUP(WEEKDAY(D55,2),data!$A$1:$G$2,2)</f>
        <v>(토)</v>
      </c>
      <c r="F55" s="196"/>
      <c r="G55" s="196"/>
      <c r="H55" s="196"/>
      <c r="I55" s="249"/>
      <c r="J55" s="196" t="e">
        <f>VLOOKUP(I55,'25하-평택20'!$J$3:$AW$1251,2,FALSE)</f>
        <v>#N/A</v>
      </c>
      <c r="K55" s="289" t="e">
        <f>VLOOKUP(I55,'사업장현황(25하)'!$A$2:$T$1836,13,FALSE)</f>
        <v>#N/A</v>
      </c>
      <c r="L55" s="289" t="e">
        <f>VLOOKUP(I55,'사업장현황(25하)'!$A$2:$T$1836,14,FALSE)</f>
        <v>#N/A</v>
      </c>
      <c r="M55" s="190" t="e">
        <f>VLOOKUP(I55,'사업장현황(25하)'!$A$2:$T$1836,2,FALSE)</f>
        <v>#N/A</v>
      </c>
      <c r="N55" s="190" t="e">
        <f>VLOOKUP(I55,'사업장현황(25하)'!$A$2:$T$1836,4,FALSE)</f>
        <v>#N/A</v>
      </c>
      <c r="O55" s="196" t="e">
        <f>VLOOKUP(I55,'사업장현황(25하)'!$A$2:$T$1836,6,FALSE)</f>
        <v>#N/A</v>
      </c>
      <c r="P55" s="196" t="e">
        <f>VLOOKUP(I55,'사업장현황(25하)'!$A$2:$T$1836,7,FALSE)</f>
        <v>#N/A</v>
      </c>
      <c r="Q55" s="196" t="e">
        <f>VLOOKUP(I55,'사업장현황(25하)'!$A$2:$T$1836,8,FALSE)</f>
        <v>#N/A</v>
      </c>
      <c r="R55" s="196" t="e">
        <f>VLOOKUP(I55,'사업장현황(25하)'!$A$2:$T$1836,9,FALSE)</f>
        <v>#N/A</v>
      </c>
      <c r="S55" s="196" t="e">
        <f>VLOOKUP(I55,'사업장현황(25하)'!$A$2:$T$1836,10,FALSE)</f>
        <v>#N/A</v>
      </c>
      <c r="T55" s="190" t="e">
        <f>VLOOKUP(I55,'사업장현황(25하)'!$A$2:$T$1836,12,FALSE)</f>
        <v>#N/A</v>
      </c>
      <c r="U55" s="219" t="e">
        <f>VLOOKUP(I55,'25하-평택20'!$J$3:$AW$1251,13,FALSE)</f>
        <v>#N/A</v>
      </c>
      <c r="V55" s="219" t="e">
        <f>VLOOKUP(I55,'25하-평택20'!$J$3:$AW$1251,14,FALSE)</f>
        <v>#N/A</v>
      </c>
      <c r="W55" s="149"/>
      <c r="X55" s="179" t="e">
        <f>VLOOKUP(I55,'사업장현황(25하)'!$A$2:$T$1836,11,FALSE)</f>
        <v>#N/A</v>
      </c>
      <c r="Y55" s="219"/>
      <c r="Z55" s="180"/>
      <c r="AA55" s="180"/>
      <c r="AB55" s="180"/>
      <c r="AC55" s="180">
        <f t="shared" si="1"/>
        <v>0</v>
      </c>
      <c r="AD55" s="219"/>
      <c r="AE55" s="180"/>
      <c r="AF55" s="219"/>
      <c r="AG55" s="180"/>
      <c r="AH55" s="299">
        <f t="shared" si="0"/>
        <v>0</v>
      </c>
      <c r="AI55" s="290"/>
      <c r="AJ55" s="157"/>
    </row>
    <row r="56" spans="1:99" s="158" customFormat="1" ht="24.95" customHeight="1">
      <c r="A56" s="196"/>
      <c r="B56" s="196"/>
      <c r="C56" s="196"/>
      <c r="D56" s="219"/>
      <c r="E56" s="219" t="str">
        <f>HLOOKUP(WEEKDAY(D56,2),data!$A$1:$G$2,2)</f>
        <v>(토)</v>
      </c>
      <c r="F56" s="196"/>
      <c r="G56" s="196"/>
      <c r="H56" s="196"/>
      <c r="I56" s="249"/>
      <c r="J56" s="196" t="e">
        <f>VLOOKUP(I56,'25하-평택20'!$J$3:$AW$1251,2,FALSE)</f>
        <v>#N/A</v>
      </c>
      <c r="K56" s="289" t="e">
        <f>VLOOKUP(I56,'사업장현황(25하)'!$A$2:$T$1836,13,FALSE)</f>
        <v>#N/A</v>
      </c>
      <c r="L56" s="289" t="e">
        <f>VLOOKUP(I56,'사업장현황(25하)'!$A$2:$T$1836,14,FALSE)</f>
        <v>#N/A</v>
      </c>
      <c r="M56" s="190" t="e">
        <f>VLOOKUP(I56,'사업장현황(25하)'!$A$2:$T$1836,2,FALSE)</f>
        <v>#N/A</v>
      </c>
      <c r="N56" s="190" t="e">
        <f>VLOOKUP(I56,'사업장현황(25하)'!$A$2:$T$1836,4,FALSE)</f>
        <v>#N/A</v>
      </c>
      <c r="O56" s="196" t="e">
        <f>VLOOKUP(I56,'사업장현황(25하)'!$A$2:$T$1836,6,FALSE)</f>
        <v>#N/A</v>
      </c>
      <c r="P56" s="196" t="e">
        <f>VLOOKUP(I56,'사업장현황(25하)'!$A$2:$T$1836,7,FALSE)</f>
        <v>#N/A</v>
      </c>
      <c r="Q56" s="196" t="e">
        <f>VLOOKUP(I56,'사업장현황(25하)'!$A$2:$T$1836,8,FALSE)</f>
        <v>#N/A</v>
      </c>
      <c r="R56" s="196" t="e">
        <f>VLOOKUP(I56,'사업장현황(25하)'!$A$2:$T$1836,9,FALSE)</f>
        <v>#N/A</v>
      </c>
      <c r="S56" s="196" t="e">
        <f>VLOOKUP(I56,'사업장현황(25하)'!$A$2:$T$1836,10,FALSE)</f>
        <v>#N/A</v>
      </c>
      <c r="T56" s="190" t="e">
        <f>VLOOKUP(I56,'사업장현황(25하)'!$A$2:$T$1836,12,FALSE)</f>
        <v>#N/A</v>
      </c>
      <c r="U56" s="219" t="e">
        <f>VLOOKUP(I56,'25하-평택20'!$J$3:$AW$1251,13,FALSE)</f>
        <v>#N/A</v>
      </c>
      <c r="V56" s="219" t="e">
        <f>VLOOKUP(I56,'25하-평택20'!$J$3:$AW$1251,14,FALSE)</f>
        <v>#N/A</v>
      </c>
      <c r="W56" s="149"/>
      <c r="X56" s="179" t="e">
        <f>VLOOKUP(I56,'사업장현황(25하)'!$A$2:$T$1836,11,FALSE)</f>
        <v>#N/A</v>
      </c>
      <c r="Y56" s="219"/>
      <c r="Z56" s="180"/>
      <c r="AA56" s="180"/>
      <c r="AB56" s="180"/>
      <c r="AC56" s="180">
        <f t="shared" si="1"/>
        <v>0</v>
      </c>
      <c r="AD56" s="219"/>
      <c r="AE56" s="180"/>
      <c r="AF56" s="219"/>
      <c r="AG56" s="180"/>
      <c r="AH56" s="299">
        <f t="shared" si="0"/>
        <v>0</v>
      </c>
      <c r="AI56" s="290"/>
      <c r="AJ56" s="157"/>
      <c r="CE56" s="159"/>
      <c r="CU56" s="160"/>
    </row>
    <row r="57" spans="1:99" s="158" customFormat="1" ht="24.95" customHeight="1">
      <c r="A57" s="196"/>
      <c r="B57" s="196"/>
      <c r="C57" s="196"/>
      <c r="D57" s="219"/>
      <c r="E57" s="219" t="str">
        <f>HLOOKUP(WEEKDAY(D57,2),data!$A$1:$G$2,2)</f>
        <v>(토)</v>
      </c>
      <c r="F57" s="196"/>
      <c r="G57" s="196"/>
      <c r="H57" s="196"/>
      <c r="I57" s="249"/>
      <c r="J57" s="196" t="e">
        <f>VLOOKUP(I57,'25하-평택20'!$J$3:$AW$1251,2,FALSE)</f>
        <v>#N/A</v>
      </c>
      <c r="K57" s="289" t="e">
        <f>VLOOKUP(I57,'사업장현황(25하)'!$A$2:$T$1836,13,FALSE)</f>
        <v>#N/A</v>
      </c>
      <c r="L57" s="289" t="e">
        <f>VLOOKUP(I57,'사업장현황(25하)'!$A$2:$T$1836,14,FALSE)</f>
        <v>#N/A</v>
      </c>
      <c r="M57" s="190" t="e">
        <f>VLOOKUP(I57,'사업장현황(25하)'!$A$2:$T$1836,2,FALSE)</f>
        <v>#N/A</v>
      </c>
      <c r="N57" s="190" t="e">
        <f>VLOOKUP(I57,'사업장현황(25하)'!$A$2:$T$1836,4,FALSE)</f>
        <v>#N/A</v>
      </c>
      <c r="O57" s="196" t="e">
        <f>VLOOKUP(I57,'사업장현황(25하)'!$A$2:$T$1836,6,FALSE)</f>
        <v>#N/A</v>
      </c>
      <c r="P57" s="196" t="e">
        <f>VLOOKUP(I57,'사업장현황(25하)'!$A$2:$T$1836,7,FALSE)</f>
        <v>#N/A</v>
      </c>
      <c r="Q57" s="196" t="e">
        <f>VLOOKUP(I57,'사업장현황(25하)'!$A$2:$T$1836,8,FALSE)</f>
        <v>#N/A</v>
      </c>
      <c r="R57" s="196" t="e">
        <f>VLOOKUP(I57,'사업장현황(25하)'!$A$2:$T$1836,9,FALSE)</f>
        <v>#N/A</v>
      </c>
      <c r="S57" s="196" t="e">
        <f>VLOOKUP(I57,'사업장현황(25하)'!$A$2:$T$1836,10,FALSE)</f>
        <v>#N/A</v>
      </c>
      <c r="T57" s="190" t="e">
        <f>VLOOKUP(I57,'사업장현황(25하)'!$A$2:$T$1836,12,FALSE)</f>
        <v>#N/A</v>
      </c>
      <c r="U57" s="219" t="e">
        <f>VLOOKUP(I57,'25하-평택20'!$J$3:$AW$1251,13,FALSE)</f>
        <v>#N/A</v>
      </c>
      <c r="V57" s="219" t="e">
        <f>VLOOKUP(I57,'25하-평택20'!$J$3:$AW$1251,14,FALSE)</f>
        <v>#N/A</v>
      </c>
      <c r="W57" s="149"/>
      <c r="X57" s="179" t="e">
        <f>VLOOKUP(I57,'사업장현황(25하)'!$A$2:$T$1836,11,FALSE)</f>
        <v>#N/A</v>
      </c>
      <c r="Y57" s="219"/>
      <c r="Z57" s="180"/>
      <c r="AA57" s="180"/>
      <c r="AB57" s="180"/>
      <c r="AC57" s="180">
        <f t="shared" si="1"/>
        <v>0</v>
      </c>
      <c r="AD57" s="219"/>
      <c r="AE57" s="180"/>
      <c r="AF57" s="219"/>
      <c r="AG57" s="180"/>
      <c r="AH57" s="299">
        <f t="shared" si="0"/>
        <v>0</v>
      </c>
      <c r="AI57" s="290"/>
      <c r="AJ57" s="157"/>
      <c r="CE57" s="159"/>
      <c r="CU57" s="160"/>
    </row>
    <row r="58" spans="1:99" s="186" customFormat="1" ht="24.95" customHeight="1">
      <c r="A58" s="196"/>
      <c r="B58" s="196"/>
      <c r="C58" s="196"/>
      <c r="D58" s="219"/>
      <c r="E58" s="219" t="str">
        <f>HLOOKUP(WEEKDAY(D58,2),data!$A$1:$G$2,2)</f>
        <v>(토)</v>
      </c>
      <c r="F58" s="196"/>
      <c r="G58" s="196"/>
      <c r="H58" s="196"/>
      <c r="I58" s="249"/>
      <c r="J58" s="196" t="e">
        <f>VLOOKUP(I58,'25하-평택20'!$J$3:$AW$1251,2,FALSE)</f>
        <v>#N/A</v>
      </c>
      <c r="K58" s="289" t="e">
        <f>VLOOKUP(I58,'사업장현황(25하)'!$A$2:$T$1836,13,FALSE)</f>
        <v>#N/A</v>
      </c>
      <c r="L58" s="289" t="e">
        <f>VLOOKUP(I58,'사업장현황(25하)'!$A$2:$T$1836,14,FALSE)</f>
        <v>#N/A</v>
      </c>
      <c r="M58" s="190" t="e">
        <f>VLOOKUP(I58,'사업장현황(25하)'!$A$2:$T$1836,2,FALSE)</f>
        <v>#N/A</v>
      </c>
      <c r="N58" s="190" t="e">
        <f>VLOOKUP(I58,'사업장현황(25하)'!$A$2:$T$1836,4,FALSE)</f>
        <v>#N/A</v>
      </c>
      <c r="O58" s="196" t="e">
        <f>VLOOKUP(I58,'사업장현황(25하)'!$A$2:$T$1836,6,FALSE)</f>
        <v>#N/A</v>
      </c>
      <c r="P58" s="196" t="e">
        <f>VLOOKUP(I58,'사업장현황(25하)'!$A$2:$T$1836,7,FALSE)</f>
        <v>#N/A</v>
      </c>
      <c r="Q58" s="196" t="e">
        <f>VLOOKUP(I58,'사업장현황(25하)'!$A$2:$T$1836,8,FALSE)</f>
        <v>#N/A</v>
      </c>
      <c r="R58" s="196" t="e">
        <f>VLOOKUP(I58,'사업장현황(25하)'!$A$2:$T$1836,9,FALSE)</f>
        <v>#N/A</v>
      </c>
      <c r="S58" s="196" t="e">
        <f>VLOOKUP(I58,'사업장현황(25하)'!$A$2:$T$1836,10,FALSE)</f>
        <v>#N/A</v>
      </c>
      <c r="T58" s="190" t="e">
        <f>VLOOKUP(I58,'사업장현황(25하)'!$A$2:$T$1836,12,FALSE)</f>
        <v>#N/A</v>
      </c>
      <c r="U58" s="219" t="e">
        <f>VLOOKUP(I58,'25하-평택20'!$J$3:$AW$1251,13,FALSE)</f>
        <v>#N/A</v>
      </c>
      <c r="V58" s="219" t="e">
        <f>VLOOKUP(I58,'25하-평택20'!$J$3:$AW$1251,14,FALSE)</f>
        <v>#N/A</v>
      </c>
      <c r="W58" s="149"/>
      <c r="X58" s="179" t="e">
        <f>VLOOKUP(I58,'사업장현황(25하)'!$A$2:$T$1836,11,FALSE)</f>
        <v>#N/A</v>
      </c>
      <c r="Y58" s="219"/>
      <c r="Z58" s="180"/>
      <c r="AA58" s="180"/>
      <c r="AB58" s="180"/>
      <c r="AC58" s="180">
        <f t="shared" si="1"/>
        <v>0</v>
      </c>
      <c r="AD58" s="219"/>
      <c r="AE58" s="180"/>
      <c r="AF58" s="219"/>
      <c r="AG58" s="180"/>
      <c r="AH58" s="299">
        <f t="shared" si="0"/>
        <v>0</v>
      </c>
      <c r="AI58" s="290"/>
      <c r="AJ58" s="185"/>
      <c r="CE58" s="187"/>
      <c r="CU58" s="188"/>
    </row>
    <row r="59" spans="1:99" s="186" customFormat="1" ht="24.95" customHeight="1">
      <c r="A59" s="196"/>
      <c r="B59" s="196"/>
      <c r="C59" s="196"/>
      <c r="D59" s="219"/>
      <c r="E59" s="219" t="str">
        <f>HLOOKUP(WEEKDAY(D59,2),data!$A$1:$G$2,2)</f>
        <v>(토)</v>
      </c>
      <c r="F59" s="196"/>
      <c r="G59" s="196"/>
      <c r="H59" s="196"/>
      <c r="I59" s="249"/>
      <c r="J59" s="196" t="e">
        <f>VLOOKUP(I59,'25하-평택20'!$J$3:$AW$1251,2,FALSE)</f>
        <v>#N/A</v>
      </c>
      <c r="K59" s="289" t="e">
        <f>VLOOKUP(I59,'사업장현황(25하)'!$A$2:$T$1836,13,FALSE)</f>
        <v>#N/A</v>
      </c>
      <c r="L59" s="289" t="e">
        <f>VLOOKUP(I59,'사업장현황(25하)'!$A$2:$T$1836,14,FALSE)</f>
        <v>#N/A</v>
      </c>
      <c r="M59" s="190" t="e">
        <f>VLOOKUP(I59,'사업장현황(25하)'!$A$2:$T$1836,2,FALSE)</f>
        <v>#N/A</v>
      </c>
      <c r="N59" s="190" t="e">
        <f>VLOOKUP(I59,'사업장현황(25하)'!$A$2:$T$1836,4,FALSE)</f>
        <v>#N/A</v>
      </c>
      <c r="O59" s="196" t="e">
        <f>VLOOKUP(I59,'사업장현황(25하)'!$A$2:$T$1836,6,FALSE)</f>
        <v>#N/A</v>
      </c>
      <c r="P59" s="196" t="e">
        <f>VLOOKUP(I59,'사업장현황(25하)'!$A$2:$T$1836,7,FALSE)</f>
        <v>#N/A</v>
      </c>
      <c r="Q59" s="196" t="e">
        <f>VLOOKUP(I59,'사업장현황(25하)'!$A$2:$T$1836,8,FALSE)</f>
        <v>#N/A</v>
      </c>
      <c r="R59" s="196" t="e">
        <f>VLOOKUP(I59,'사업장현황(25하)'!$A$2:$T$1836,9,FALSE)</f>
        <v>#N/A</v>
      </c>
      <c r="S59" s="196" t="e">
        <f>VLOOKUP(I59,'사업장현황(25하)'!$A$2:$T$1836,10,FALSE)</f>
        <v>#N/A</v>
      </c>
      <c r="T59" s="190" t="e">
        <f>VLOOKUP(I59,'사업장현황(25하)'!$A$2:$T$1836,12,FALSE)</f>
        <v>#N/A</v>
      </c>
      <c r="U59" s="219" t="e">
        <f>VLOOKUP(I59,'25하-평택20'!$J$3:$AW$1251,13,FALSE)</f>
        <v>#N/A</v>
      </c>
      <c r="V59" s="219" t="e">
        <f>VLOOKUP(I59,'25하-평택20'!$J$3:$AW$1251,14,FALSE)</f>
        <v>#N/A</v>
      </c>
      <c r="W59" s="149"/>
      <c r="X59" s="179" t="e">
        <f>VLOOKUP(I59,'사업장현황(25하)'!$A$2:$T$1836,11,FALSE)</f>
        <v>#N/A</v>
      </c>
      <c r="Y59" s="219"/>
      <c r="Z59" s="180"/>
      <c r="AA59" s="180"/>
      <c r="AB59" s="180"/>
      <c r="AC59" s="180">
        <f t="shared" si="1"/>
        <v>0</v>
      </c>
      <c r="AD59" s="219"/>
      <c r="AE59" s="180"/>
      <c r="AF59" s="219"/>
      <c r="AG59" s="180"/>
      <c r="AH59" s="299">
        <f t="shared" si="0"/>
        <v>0</v>
      </c>
      <c r="AI59" s="290"/>
      <c r="AJ59" s="185"/>
      <c r="CE59" s="187"/>
      <c r="CU59" s="188"/>
    </row>
    <row r="60" spans="1:99" s="186" customFormat="1" ht="24.95" customHeight="1">
      <c r="A60" s="196"/>
      <c r="B60" s="196"/>
      <c r="C60" s="196"/>
      <c r="D60" s="219"/>
      <c r="E60" s="219" t="str">
        <f>HLOOKUP(WEEKDAY(D60,2),data!$A$1:$G$2,2)</f>
        <v>(토)</v>
      </c>
      <c r="F60" s="196"/>
      <c r="G60" s="196"/>
      <c r="H60" s="196"/>
      <c r="I60" s="249"/>
      <c r="J60" s="196" t="e">
        <f>VLOOKUP(I60,'25하-평택20'!$J$3:$AW$1251,2,FALSE)</f>
        <v>#N/A</v>
      </c>
      <c r="K60" s="289" t="e">
        <f>VLOOKUP(I60,'사업장현황(25하)'!$A$2:$T$1836,13,FALSE)</f>
        <v>#N/A</v>
      </c>
      <c r="L60" s="289" t="e">
        <f>VLOOKUP(I60,'사업장현황(25하)'!$A$2:$T$1836,14,FALSE)</f>
        <v>#N/A</v>
      </c>
      <c r="M60" s="190" t="e">
        <f>VLOOKUP(I60,'사업장현황(25하)'!$A$2:$T$1836,2,FALSE)</f>
        <v>#N/A</v>
      </c>
      <c r="N60" s="190" t="e">
        <f>VLOOKUP(I60,'사업장현황(25하)'!$A$2:$T$1836,4,FALSE)</f>
        <v>#N/A</v>
      </c>
      <c r="O60" s="196" t="e">
        <f>VLOOKUP(I60,'사업장현황(25하)'!$A$2:$T$1836,6,FALSE)</f>
        <v>#N/A</v>
      </c>
      <c r="P60" s="196" t="e">
        <f>VLOOKUP(I60,'사업장현황(25하)'!$A$2:$T$1836,7,FALSE)</f>
        <v>#N/A</v>
      </c>
      <c r="Q60" s="196" t="e">
        <f>VLOOKUP(I60,'사업장현황(25하)'!$A$2:$T$1836,8,FALSE)</f>
        <v>#N/A</v>
      </c>
      <c r="R60" s="196" t="e">
        <f>VLOOKUP(I60,'사업장현황(25하)'!$A$2:$T$1836,9,FALSE)</f>
        <v>#N/A</v>
      </c>
      <c r="S60" s="196" t="e">
        <f>VLOOKUP(I60,'사업장현황(25하)'!$A$2:$T$1836,10,FALSE)</f>
        <v>#N/A</v>
      </c>
      <c r="T60" s="190" t="e">
        <f>VLOOKUP(I60,'사업장현황(25하)'!$A$2:$T$1836,12,FALSE)</f>
        <v>#N/A</v>
      </c>
      <c r="U60" s="219" t="e">
        <f>VLOOKUP(I60,'25하-평택20'!$J$3:$AW$1251,13,FALSE)</f>
        <v>#N/A</v>
      </c>
      <c r="V60" s="219" t="e">
        <f>VLOOKUP(I60,'25하-평택20'!$J$3:$AW$1251,14,FALSE)</f>
        <v>#N/A</v>
      </c>
      <c r="W60" s="149"/>
      <c r="X60" s="179" t="e">
        <f>VLOOKUP(I60,'사업장현황(25하)'!$A$2:$T$1836,11,FALSE)</f>
        <v>#N/A</v>
      </c>
      <c r="Y60" s="219"/>
      <c r="Z60" s="180"/>
      <c r="AA60" s="180"/>
      <c r="AB60" s="180"/>
      <c r="AC60" s="180">
        <f t="shared" si="1"/>
        <v>0</v>
      </c>
      <c r="AD60" s="219"/>
      <c r="AE60" s="180"/>
      <c r="AF60" s="219"/>
      <c r="AG60" s="180"/>
      <c r="AH60" s="299">
        <f t="shared" si="0"/>
        <v>0</v>
      </c>
      <c r="AI60" s="290"/>
      <c r="AJ60" s="185"/>
      <c r="CE60" s="187"/>
      <c r="CU60" s="188"/>
    </row>
    <row r="61" spans="1:99" s="186" customFormat="1" ht="24.95" customHeight="1">
      <c r="A61" s="196"/>
      <c r="B61" s="196"/>
      <c r="C61" s="196"/>
      <c r="D61" s="219"/>
      <c r="E61" s="219" t="str">
        <f>HLOOKUP(WEEKDAY(D61,2),data!$A$1:$G$2,2)</f>
        <v>(토)</v>
      </c>
      <c r="F61" s="196"/>
      <c r="G61" s="196"/>
      <c r="H61" s="196"/>
      <c r="I61" s="249"/>
      <c r="J61" s="196" t="e">
        <f>VLOOKUP(I61,'25하-평택20'!$J$3:$AW$1251,2,FALSE)</f>
        <v>#N/A</v>
      </c>
      <c r="K61" s="289" t="e">
        <f>VLOOKUP(I61,'사업장현황(25하)'!$A$2:$T$1836,13,FALSE)</f>
        <v>#N/A</v>
      </c>
      <c r="L61" s="289" t="e">
        <f>VLOOKUP(I61,'사업장현황(25하)'!$A$2:$T$1836,14,FALSE)</f>
        <v>#N/A</v>
      </c>
      <c r="M61" s="190" t="e">
        <f>VLOOKUP(I61,'사업장현황(25하)'!$A$2:$T$1836,2,FALSE)</f>
        <v>#N/A</v>
      </c>
      <c r="N61" s="190" t="e">
        <f>VLOOKUP(I61,'사업장현황(25하)'!$A$2:$T$1836,4,FALSE)</f>
        <v>#N/A</v>
      </c>
      <c r="O61" s="196" t="e">
        <f>VLOOKUP(I61,'사업장현황(25하)'!$A$2:$T$1836,6,FALSE)</f>
        <v>#N/A</v>
      </c>
      <c r="P61" s="196" t="e">
        <f>VLOOKUP(I61,'사업장현황(25하)'!$A$2:$T$1836,7,FALSE)</f>
        <v>#N/A</v>
      </c>
      <c r="Q61" s="196" t="e">
        <f>VLOOKUP(I61,'사업장현황(25하)'!$A$2:$T$1836,8,FALSE)</f>
        <v>#N/A</v>
      </c>
      <c r="R61" s="196" t="e">
        <f>VLOOKUP(I61,'사업장현황(25하)'!$A$2:$T$1836,9,FALSE)</f>
        <v>#N/A</v>
      </c>
      <c r="S61" s="196" t="e">
        <f>VLOOKUP(I61,'사업장현황(25하)'!$A$2:$T$1836,10,FALSE)</f>
        <v>#N/A</v>
      </c>
      <c r="T61" s="190" t="e">
        <f>VLOOKUP(I61,'사업장현황(25하)'!$A$2:$T$1836,12,FALSE)</f>
        <v>#N/A</v>
      </c>
      <c r="U61" s="219" t="e">
        <f>VLOOKUP(I61,'25하-평택20'!$J$3:$AW$1251,13,FALSE)</f>
        <v>#N/A</v>
      </c>
      <c r="V61" s="219" t="e">
        <f>VLOOKUP(I61,'25하-평택20'!$J$3:$AW$1251,14,FALSE)</f>
        <v>#N/A</v>
      </c>
      <c r="W61" s="149"/>
      <c r="X61" s="179" t="e">
        <f>VLOOKUP(I61,'사업장현황(25하)'!$A$2:$T$1836,11,FALSE)</f>
        <v>#N/A</v>
      </c>
      <c r="Y61" s="219"/>
      <c r="Z61" s="180"/>
      <c r="AA61" s="180"/>
      <c r="AB61" s="180"/>
      <c r="AC61" s="180">
        <f t="shared" si="1"/>
        <v>0</v>
      </c>
      <c r="AD61" s="219"/>
      <c r="AE61" s="180"/>
      <c r="AF61" s="219"/>
      <c r="AG61" s="180"/>
      <c r="AH61" s="299">
        <f t="shared" si="0"/>
        <v>0</v>
      </c>
      <c r="AI61" s="290"/>
      <c r="AJ61" s="185"/>
      <c r="CE61" s="187"/>
      <c r="CU61" s="188"/>
    </row>
    <row r="62" spans="1:99" s="186" customFormat="1" ht="24.95" customHeight="1">
      <c r="A62" s="196"/>
      <c r="B62" s="196"/>
      <c r="C62" s="196"/>
      <c r="D62" s="219"/>
      <c r="E62" s="219" t="str">
        <f>HLOOKUP(WEEKDAY(D62,2),data!$A$1:$G$2,2)</f>
        <v>(토)</v>
      </c>
      <c r="F62" s="196"/>
      <c r="G62" s="196"/>
      <c r="H62" s="196"/>
      <c r="I62" s="249"/>
      <c r="J62" s="196" t="e">
        <f>VLOOKUP(I62,'25하-평택20'!$J$3:$AW$1251,2,FALSE)</f>
        <v>#N/A</v>
      </c>
      <c r="K62" s="289" t="e">
        <f>VLOOKUP(I62,'사업장현황(25하)'!$A$2:$T$1836,13,FALSE)</f>
        <v>#N/A</v>
      </c>
      <c r="L62" s="289" t="e">
        <f>VLOOKUP(I62,'사업장현황(25하)'!$A$2:$T$1836,14,FALSE)</f>
        <v>#N/A</v>
      </c>
      <c r="M62" s="190" t="e">
        <f>VLOOKUP(I62,'사업장현황(25하)'!$A$2:$T$1836,2,FALSE)</f>
        <v>#N/A</v>
      </c>
      <c r="N62" s="190" t="e">
        <f>VLOOKUP(I62,'사업장현황(25하)'!$A$2:$T$1836,4,FALSE)</f>
        <v>#N/A</v>
      </c>
      <c r="O62" s="196" t="e">
        <f>VLOOKUP(I62,'사업장현황(25하)'!$A$2:$T$1836,6,FALSE)</f>
        <v>#N/A</v>
      </c>
      <c r="P62" s="196" t="e">
        <f>VLOOKUP(I62,'사업장현황(25하)'!$A$2:$T$1836,7,FALSE)</f>
        <v>#N/A</v>
      </c>
      <c r="Q62" s="196" t="e">
        <f>VLOOKUP(I62,'사업장현황(25하)'!$A$2:$T$1836,8,FALSE)</f>
        <v>#N/A</v>
      </c>
      <c r="R62" s="196" t="e">
        <f>VLOOKUP(I62,'사업장현황(25하)'!$A$2:$T$1836,9,FALSE)</f>
        <v>#N/A</v>
      </c>
      <c r="S62" s="196" t="e">
        <f>VLOOKUP(I62,'사업장현황(25하)'!$A$2:$T$1836,10,FALSE)</f>
        <v>#N/A</v>
      </c>
      <c r="T62" s="190" t="e">
        <f>VLOOKUP(I62,'사업장현황(25하)'!$A$2:$T$1836,12,FALSE)</f>
        <v>#N/A</v>
      </c>
      <c r="U62" s="219" t="e">
        <f>VLOOKUP(I62,'25하-평택20'!$J$3:$AW$1251,13,FALSE)</f>
        <v>#N/A</v>
      </c>
      <c r="V62" s="219" t="e">
        <f>VLOOKUP(I62,'25하-평택20'!$J$3:$AW$1251,14,FALSE)</f>
        <v>#N/A</v>
      </c>
      <c r="W62" s="149"/>
      <c r="X62" s="179" t="e">
        <f>VLOOKUP(I62,'사업장현황(25하)'!$A$2:$T$1836,11,FALSE)</f>
        <v>#N/A</v>
      </c>
      <c r="Y62" s="219"/>
      <c r="Z62" s="180"/>
      <c r="AA62" s="180"/>
      <c r="AB62" s="180"/>
      <c r="AC62" s="180">
        <f t="shared" si="1"/>
        <v>0</v>
      </c>
      <c r="AD62" s="219"/>
      <c r="AE62" s="180"/>
      <c r="AF62" s="219"/>
      <c r="AG62" s="180"/>
      <c r="AH62" s="299">
        <f t="shared" si="0"/>
        <v>0</v>
      </c>
      <c r="AI62" s="290"/>
      <c r="AJ62" s="185"/>
    </row>
    <row r="63" spans="1:99" s="186" customFormat="1" ht="24.95" customHeight="1">
      <c r="A63" s="196"/>
      <c r="B63" s="196"/>
      <c r="C63" s="196"/>
      <c r="D63" s="219"/>
      <c r="E63" s="219" t="str">
        <f>HLOOKUP(WEEKDAY(D63,2),data!$A$1:$G$2,2)</f>
        <v>(토)</v>
      </c>
      <c r="F63" s="196"/>
      <c r="G63" s="196"/>
      <c r="H63" s="196"/>
      <c r="I63" s="249"/>
      <c r="J63" s="196" t="e">
        <f>VLOOKUP(I63,'25하-평택20'!$J$3:$AW$1251,2,FALSE)</f>
        <v>#N/A</v>
      </c>
      <c r="K63" s="289" t="e">
        <f>VLOOKUP(I63,'사업장현황(25하)'!$A$2:$T$1836,13,FALSE)</f>
        <v>#N/A</v>
      </c>
      <c r="L63" s="289" t="e">
        <f>VLOOKUP(I63,'사업장현황(25하)'!$A$2:$T$1836,14,FALSE)</f>
        <v>#N/A</v>
      </c>
      <c r="M63" s="190" t="e">
        <f>VLOOKUP(I63,'사업장현황(25하)'!$A$2:$T$1836,2,FALSE)</f>
        <v>#N/A</v>
      </c>
      <c r="N63" s="190" t="e">
        <f>VLOOKUP(I63,'사업장현황(25하)'!$A$2:$T$1836,4,FALSE)</f>
        <v>#N/A</v>
      </c>
      <c r="O63" s="196" t="e">
        <f>VLOOKUP(I63,'사업장현황(25하)'!$A$2:$T$1836,6,FALSE)</f>
        <v>#N/A</v>
      </c>
      <c r="P63" s="196" t="e">
        <f>VLOOKUP(I63,'사업장현황(25하)'!$A$2:$T$1836,7,FALSE)</f>
        <v>#N/A</v>
      </c>
      <c r="Q63" s="196" t="e">
        <f>VLOOKUP(I63,'사업장현황(25하)'!$A$2:$T$1836,8,FALSE)</f>
        <v>#N/A</v>
      </c>
      <c r="R63" s="196" t="e">
        <f>VLOOKUP(I63,'사업장현황(25하)'!$A$2:$T$1836,9,FALSE)</f>
        <v>#N/A</v>
      </c>
      <c r="S63" s="196" t="e">
        <f>VLOOKUP(I63,'사업장현황(25하)'!$A$2:$T$1836,10,FALSE)</f>
        <v>#N/A</v>
      </c>
      <c r="T63" s="190" t="e">
        <f>VLOOKUP(I63,'사업장현황(25하)'!$A$2:$T$1836,12,FALSE)</f>
        <v>#N/A</v>
      </c>
      <c r="U63" s="219" t="e">
        <f>VLOOKUP(I63,'25하-평택20'!$J$3:$AW$1251,13,FALSE)</f>
        <v>#N/A</v>
      </c>
      <c r="V63" s="219" t="e">
        <f>VLOOKUP(I63,'25하-평택20'!$J$3:$AW$1251,14,FALSE)</f>
        <v>#N/A</v>
      </c>
      <c r="W63" s="149"/>
      <c r="X63" s="179" t="e">
        <f>VLOOKUP(I63,'사업장현황(25하)'!$A$2:$T$1836,11,FALSE)</f>
        <v>#N/A</v>
      </c>
      <c r="Y63" s="219"/>
      <c r="Z63" s="180"/>
      <c r="AA63" s="180"/>
      <c r="AB63" s="180"/>
      <c r="AC63" s="180">
        <f t="shared" si="1"/>
        <v>0</v>
      </c>
      <c r="AD63" s="219"/>
      <c r="AE63" s="180"/>
      <c r="AF63" s="219"/>
      <c r="AG63" s="180"/>
      <c r="AH63" s="299">
        <f t="shared" si="0"/>
        <v>0</v>
      </c>
      <c r="AI63" s="290"/>
      <c r="AJ63" s="185"/>
    </row>
    <row r="64" spans="1:99" s="186" customFormat="1" ht="24.95" customHeight="1">
      <c r="A64" s="196"/>
      <c r="B64" s="196"/>
      <c r="C64" s="196"/>
      <c r="D64" s="219"/>
      <c r="E64" s="219" t="str">
        <f>HLOOKUP(WEEKDAY(D64,2),data!$A$1:$G$2,2)</f>
        <v>(토)</v>
      </c>
      <c r="F64" s="196"/>
      <c r="G64" s="196"/>
      <c r="H64" s="196"/>
      <c r="I64" s="249"/>
      <c r="J64" s="196" t="e">
        <f>VLOOKUP(I64,'25하-평택20'!$J$3:$AW$1251,2,FALSE)</f>
        <v>#N/A</v>
      </c>
      <c r="K64" s="289" t="e">
        <f>VLOOKUP(I64,'사업장현황(25하)'!$A$2:$T$1836,13,FALSE)</f>
        <v>#N/A</v>
      </c>
      <c r="L64" s="289" t="e">
        <f>VLOOKUP(I64,'사업장현황(25하)'!$A$2:$T$1836,14,FALSE)</f>
        <v>#N/A</v>
      </c>
      <c r="M64" s="190" t="e">
        <f>VLOOKUP(I64,'사업장현황(25하)'!$A$2:$T$1836,2,FALSE)</f>
        <v>#N/A</v>
      </c>
      <c r="N64" s="190" t="e">
        <f>VLOOKUP(I64,'사업장현황(25하)'!$A$2:$T$1836,4,FALSE)</f>
        <v>#N/A</v>
      </c>
      <c r="O64" s="196" t="e">
        <f>VLOOKUP(I64,'사업장현황(25하)'!$A$2:$T$1836,6,FALSE)</f>
        <v>#N/A</v>
      </c>
      <c r="P64" s="196" t="e">
        <f>VLOOKUP(I64,'사업장현황(25하)'!$A$2:$T$1836,7,FALSE)</f>
        <v>#N/A</v>
      </c>
      <c r="Q64" s="196" t="e">
        <f>VLOOKUP(I64,'사업장현황(25하)'!$A$2:$T$1836,8,FALSE)</f>
        <v>#N/A</v>
      </c>
      <c r="R64" s="196" t="e">
        <f>VLOOKUP(I64,'사업장현황(25하)'!$A$2:$T$1836,9,FALSE)</f>
        <v>#N/A</v>
      </c>
      <c r="S64" s="196" t="e">
        <f>VLOOKUP(I64,'사업장현황(25하)'!$A$2:$T$1836,10,FALSE)</f>
        <v>#N/A</v>
      </c>
      <c r="T64" s="190" t="e">
        <f>VLOOKUP(I64,'사업장현황(25하)'!$A$2:$T$1836,12,FALSE)</f>
        <v>#N/A</v>
      </c>
      <c r="U64" s="219" t="e">
        <f>VLOOKUP(I64,'25하-평택20'!$J$3:$AW$1251,13,FALSE)</f>
        <v>#N/A</v>
      </c>
      <c r="V64" s="219" t="e">
        <f>VLOOKUP(I64,'25하-평택20'!$J$3:$AW$1251,14,FALSE)</f>
        <v>#N/A</v>
      </c>
      <c r="W64" s="149"/>
      <c r="X64" s="179" t="e">
        <f>VLOOKUP(I64,'사업장현황(25하)'!$A$2:$T$1836,11,FALSE)</f>
        <v>#N/A</v>
      </c>
      <c r="Y64" s="219"/>
      <c r="Z64" s="180"/>
      <c r="AA64" s="180"/>
      <c r="AB64" s="180"/>
      <c r="AC64" s="180">
        <f t="shared" si="1"/>
        <v>0</v>
      </c>
      <c r="AD64" s="219"/>
      <c r="AE64" s="180"/>
      <c r="AF64" s="219"/>
      <c r="AG64" s="180"/>
      <c r="AH64" s="299">
        <f t="shared" si="0"/>
        <v>0</v>
      </c>
      <c r="AI64" s="290"/>
      <c r="AJ64" s="185"/>
      <c r="CE64" s="187"/>
      <c r="CU64" s="188"/>
    </row>
    <row r="65" spans="1:99" s="186" customFormat="1" ht="24.95" customHeight="1">
      <c r="A65" s="196"/>
      <c r="B65" s="196"/>
      <c r="C65" s="196"/>
      <c r="D65" s="219"/>
      <c r="E65" s="219" t="str">
        <f>HLOOKUP(WEEKDAY(D65,2),data!$A$1:$G$2,2)</f>
        <v>(토)</v>
      </c>
      <c r="F65" s="196"/>
      <c r="G65" s="196"/>
      <c r="H65" s="196"/>
      <c r="I65" s="249"/>
      <c r="J65" s="196" t="e">
        <f>VLOOKUP(I65,'25하-평택20'!$J$3:$AW$1251,2,FALSE)</f>
        <v>#N/A</v>
      </c>
      <c r="K65" s="289" t="e">
        <f>VLOOKUP(I65,'사업장현황(25하)'!$A$2:$T$1836,13,FALSE)</f>
        <v>#N/A</v>
      </c>
      <c r="L65" s="289" t="e">
        <f>VLOOKUP(I65,'사업장현황(25하)'!$A$2:$T$1836,14,FALSE)</f>
        <v>#N/A</v>
      </c>
      <c r="M65" s="190" t="e">
        <f>VLOOKUP(I65,'사업장현황(25하)'!$A$2:$T$1836,2,FALSE)</f>
        <v>#N/A</v>
      </c>
      <c r="N65" s="190" t="e">
        <f>VLOOKUP(I65,'사업장현황(25하)'!$A$2:$T$1836,4,FALSE)</f>
        <v>#N/A</v>
      </c>
      <c r="O65" s="196" t="e">
        <f>VLOOKUP(I65,'사업장현황(25하)'!$A$2:$T$1836,6,FALSE)</f>
        <v>#N/A</v>
      </c>
      <c r="P65" s="196" t="e">
        <f>VLOOKUP(I65,'사업장현황(25하)'!$A$2:$T$1836,7,FALSE)</f>
        <v>#N/A</v>
      </c>
      <c r="Q65" s="196" t="e">
        <f>VLOOKUP(I65,'사업장현황(25하)'!$A$2:$T$1836,8,FALSE)</f>
        <v>#N/A</v>
      </c>
      <c r="R65" s="196" t="e">
        <f>VLOOKUP(I65,'사업장현황(25하)'!$A$2:$T$1836,9,FALSE)</f>
        <v>#N/A</v>
      </c>
      <c r="S65" s="196" t="e">
        <f>VLOOKUP(I65,'사업장현황(25하)'!$A$2:$T$1836,10,FALSE)</f>
        <v>#N/A</v>
      </c>
      <c r="T65" s="190" t="e">
        <f>VLOOKUP(I65,'사업장현황(25하)'!$A$2:$T$1836,12,FALSE)</f>
        <v>#N/A</v>
      </c>
      <c r="U65" s="219" t="e">
        <f>VLOOKUP(I65,'25하-평택20'!$J$3:$AW$1251,13,FALSE)</f>
        <v>#N/A</v>
      </c>
      <c r="V65" s="219" t="e">
        <f>VLOOKUP(I65,'25하-평택20'!$J$3:$AW$1251,14,FALSE)</f>
        <v>#N/A</v>
      </c>
      <c r="W65" s="149"/>
      <c r="X65" s="179" t="e">
        <f>VLOOKUP(I65,'사업장현황(25하)'!$A$2:$T$1836,11,FALSE)</f>
        <v>#N/A</v>
      </c>
      <c r="Y65" s="219"/>
      <c r="Z65" s="180"/>
      <c r="AA65" s="180"/>
      <c r="AB65" s="180"/>
      <c r="AC65" s="180">
        <f t="shared" si="1"/>
        <v>0</v>
      </c>
      <c r="AD65" s="219"/>
      <c r="AE65" s="180"/>
      <c r="AF65" s="219"/>
      <c r="AG65" s="180"/>
      <c r="AH65" s="299">
        <f t="shared" si="0"/>
        <v>0</v>
      </c>
      <c r="AI65" s="290"/>
      <c r="AJ65" s="185"/>
    </row>
    <row r="66" spans="1:99" s="186" customFormat="1" ht="24.95" customHeight="1">
      <c r="A66" s="196"/>
      <c r="B66" s="196"/>
      <c r="C66" s="196"/>
      <c r="D66" s="219"/>
      <c r="E66" s="219" t="str">
        <f>HLOOKUP(WEEKDAY(D66,2),data!$A$1:$G$2,2)</f>
        <v>(토)</v>
      </c>
      <c r="F66" s="196"/>
      <c r="G66" s="196"/>
      <c r="H66" s="196"/>
      <c r="I66" s="249"/>
      <c r="J66" s="196" t="e">
        <f>VLOOKUP(I66,'25하-평택20'!$J$3:$AW$1251,2,FALSE)</f>
        <v>#N/A</v>
      </c>
      <c r="K66" s="289" t="e">
        <f>VLOOKUP(I66,'사업장현황(25하)'!$A$2:$T$1836,13,FALSE)</f>
        <v>#N/A</v>
      </c>
      <c r="L66" s="289" t="e">
        <f>VLOOKUP(I66,'사업장현황(25하)'!$A$2:$T$1836,14,FALSE)</f>
        <v>#N/A</v>
      </c>
      <c r="M66" s="190" t="e">
        <f>VLOOKUP(I66,'사업장현황(25하)'!$A$2:$T$1836,2,FALSE)</f>
        <v>#N/A</v>
      </c>
      <c r="N66" s="190" t="e">
        <f>VLOOKUP(I66,'사업장현황(25하)'!$A$2:$T$1836,4,FALSE)</f>
        <v>#N/A</v>
      </c>
      <c r="O66" s="196" t="e">
        <f>VLOOKUP(I66,'사업장현황(25하)'!$A$2:$T$1836,6,FALSE)</f>
        <v>#N/A</v>
      </c>
      <c r="P66" s="196" t="e">
        <f>VLOOKUP(I66,'사업장현황(25하)'!$A$2:$T$1836,7,FALSE)</f>
        <v>#N/A</v>
      </c>
      <c r="Q66" s="196" t="e">
        <f>VLOOKUP(I66,'사업장현황(25하)'!$A$2:$T$1836,8,FALSE)</f>
        <v>#N/A</v>
      </c>
      <c r="R66" s="196" t="e">
        <f>VLOOKUP(I66,'사업장현황(25하)'!$A$2:$T$1836,9,FALSE)</f>
        <v>#N/A</v>
      </c>
      <c r="S66" s="196" t="e">
        <f>VLOOKUP(I66,'사업장현황(25하)'!$A$2:$T$1836,10,FALSE)</f>
        <v>#N/A</v>
      </c>
      <c r="T66" s="190" t="e">
        <f>VLOOKUP(I66,'사업장현황(25하)'!$A$2:$T$1836,12,FALSE)</f>
        <v>#N/A</v>
      </c>
      <c r="U66" s="219" t="e">
        <f>VLOOKUP(I66,'25하-평택20'!$J$3:$AW$1251,13,FALSE)</f>
        <v>#N/A</v>
      </c>
      <c r="V66" s="219" t="e">
        <f>VLOOKUP(I66,'25하-평택20'!$J$3:$AW$1251,14,FALSE)</f>
        <v>#N/A</v>
      </c>
      <c r="W66" s="149"/>
      <c r="X66" s="179" t="e">
        <f>VLOOKUP(I66,'사업장현황(25하)'!$A$2:$T$1836,11,FALSE)</f>
        <v>#N/A</v>
      </c>
      <c r="Y66" s="219"/>
      <c r="Z66" s="180"/>
      <c r="AA66" s="180"/>
      <c r="AB66" s="180"/>
      <c r="AC66" s="180">
        <f t="shared" si="1"/>
        <v>0</v>
      </c>
      <c r="AD66" s="219"/>
      <c r="AE66" s="180"/>
      <c r="AF66" s="219"/>
      <c r="AG66" s="180"/>
      <c r="AH66" s="299">
        <f t="shared" si="0"/>
        <v>0</v>
      </c>
      <c r="AI66" s="290"/>
      <c r="AJ66" s="185"/>
      <c r="CE66" s="187"/>
      <c r="CU66" s="188"/>
    </row>
    <row r="67" spans="1:99" s="186" customFormat="1" ht="24.95" customHeight="1">
      <c r="A67" s="196"/>
      <c r="B67" s="196"/>
      <c r="C67" s="196"/>
      <c r="D67" s="219"/>
      <c r="E67" s="219" t="str">
        <f>HLOOKUP(WEEKDAY(D67,2),data!$A$1:$G$2,2)</f>
        <v>(토)</v>
      </c>
      <c r="F67" s="196"/>
      <c r="G67" s="196"/>
      <c r="H67" s="196"/>
      <c r="I67" s="249"/>
      <c r="J67" s="196" t="e">
        <f>VLOOKUP(I67,'25하-평택20'!$J$3:$AW$1251,2,FALSE)</f>
        <v>#N/A</v>
      </c>
      <c r="K67" s="289" t="e">
        <f>VLOOKUP(I67,'사업장현황(25하)'!$A$2:$T$1836,13,FALSE)</f>
        <v>#N/A</v>
      </c>
      <c r="L67" s="289" t="e">
        <f>VLOOKUP(I67,'사업장현황(25하)'!$A$2:$T$1836,14,FALSE)</f>
        <v>#N/A</v>
      </c>
      <c r="M67" s="190" t="e">
        <f>VLOOKUP(I67,'사업장현황(25하)'!$A$2:$T$1836,2,FALSE)</f>
        <v>#N/A</v>
      </c>
      <c r="N67" s="190" t="e">
        <f>VLOOKUP(I67,'사업장현황(25하)'!$A$2:$T$1836,4,FALSE)</f>
        <v>#N/A</v>
      </c>
      <c r="O67" s="196" t="e">
        <f>VLOOKUP(I67,'사업장현황(25하)'!$A$2:$T$1836,6,FALSE)</f>
        <v>#N/A</v>
      </c>
      <c r="P67" s="196" t="e">
        <f>VLOOKUP(I67,'사업장현황(25하)'!$A$2:$T$1836,7,FALSE)</f>
        <v>#N/A</v>
      </c>
      <c r="Q67" s="196" t="e">
        <f>VLOOKUP(I67,'사업장현황(25하)'!$A$2:$T$1836,8,FALSE)</f>
        <v>#N/A</v>
      </c>
      <c r="R67" s="196" t="e">
        <f>VLOOKUP(I67,'사업장현황(25하)'!$A$2:$T$1836,9,FALSE)</f>
        <v>#N/A</v>
      </c>
      <c r="S67" s="196" t="e">
        <f>VLOOKUP(I67,'사업장현황(25하)'!$A$2:$T$1836,10,FALSE)</f>
        <v>#N/A</v>
      </c>
      <c r="T67" s="190" t="e">
        <f>VLOOKUP(I67,'사업장현황(25하)'!$A$2:$T$1836,12,FALSE)</f>
        <v>#N/A</v>
      </c>
      <c r="U67" s="219" t="e">
        <f>VLOOKUP(I67,'25하-평택20'!$J$3:$AW$1251,13,FALSE)</f>
        <v>#N/A</v>
      </c>
      <c r="V67" s="219" t="e">
        <f>VLOOKUP(I67,'25하-평택20'!$J$3:$AW$1251,14,FALSE)</f>
        <v>#N/A</v>
      </c>
      <c r="W67" s="149"/>
      <c r="X67" s="179" t="e">
        <f>VLOOKUP(I67,'사업장현황(25하)'!$A$2:$T$1836,11,FALSE)</f>
        <v>#N/A</v>
      </c>
      <c r="Y67" s="219"/>
      <c r="Z67" s="180"/>
      <c r="AA67" s="180"/>
      <c r="AB67" s="180"/>
      <c r="AC67" s="180">
        <f t="shared" si="1"/>
        <v>0</v>
      </c>
      <c r="AD67" s="219"/>
      <c r="AE67" s="180"/>
      <c r="AF67" s="219"/>
      <c r="AG67" s="180"/>
      <c r="AH67" s="299">
        <f t="shared" si="0"/>
        <v>0</v>
      </c>
      <c r="AI67" s="290"/>
      <c r="AJ67" s="185"/>
      <c r="CE67" s="187"/>
      <c r="CU67" s="188"/>
    </row>
    <row r="68" spans="1:99" s="186" customFormat="1" ht="24.95" customHeight="1">
      <c r="A68" s="196"/>
      <c r="B68" s="196"/>
      <c r="C68" s="196"/>
      <c r="D68" s="219"/>
      <c r="E68" s="219" t="str">
        <f>HLOOKUP(WEEKDAY(D68,2),data!$A$1:$G$2,2)</f>
        <v>(토)</v>
      </c>
      <c r="F68" s="196"/>
      <c r="G68" s="196"/>
      <c r="H68" s="196"/>
      <c r="I68" s="249"/>
      <c r="J68" s="196" t="e">
        <f>VLOOKUP(I68,'25하-평택20'!$J$3:$AW$1251,2,FALSE)</f>
        <v>#N/A</v>
      </c>
      <c r="K68" s="289" t="e">
        <f>VLOOKUP(I68,'사업장현황(25하)'!$A$2:$T$1836,13,FALSE)</f>
        <v>#N/A</v>
      </c>
      <c r="L68" s="289" t="e">
        <f>VLOOKUP(I68,'사업장현황(25하)'!$A$2:$T$1836,14,FALSE)</f>
        <v>#N/A</v>
      </c>
      <c r="M68" s="190" t="e">
        <f>VLOOKUP(I68,'사업장현황(25하)'!$A$2:$T$1836,2,FALSE)</f>
        <v>#N/A</v>
      </c>
      <c r="N68" s="190" t="e">
        <f>VLOOKUP(I68,'사업장현황(25하)'!$A$2:$T$1836,4,FALSE)</f>
        <v>#N/A</v>
      </c>
      <c r="O68" s="196" t="e">
        <f>VLOOKUP(I68,'사업장현황(25하)'!$A$2:$T$1836,6,FALSE)</f>
        <v>#N/A</v>
      </c>
      <c r="P68" s="196" t="e">
        <f>VLOOKUP(I68,'사업장현황(25하)'!$A$2:$T$1836,7,FALSE)</f>
        <v>#N/A</v>
      </c>
      <c r="Q68" s="196" t="e">
        <f>VLOOKUP(I68,'사업장현황(25하)'!$A$2:$T$1836,8,FALSE)</f>
        <v>#N/A</v>
      </c>
      <c r="R68" s="196" t="e">
        <f>VLOOKUP(I68,'사업장현황(25하)'!$A$2:$T$1836,9,FALSE)</f>
        <v>#N/A</v>
      </c>
      <c r="S68" s="196" t="e">
        <f>VLOOKUP(I68,'사업장현황(25하)'!$A$2:$T$1836,10,FALSE)</f>
        <v>#N/A</v>
      </c>
      <c r="T68" s="190" t="e">
        <f>VLOOKUP(I68,'사업장현황(25하)'!$A$2:$T$1836,12,FALSE)</f>
        <v>#N/A</v>
      </c>
      <c r="U68" s="219" t="e">
        <f>VLOOKUP(I68,'25하-평택20'!$J$3:$AW$1251,13,FALSE)</f>
        <v>#N/A</v>
      </c>
      <c r="V68" s="219" t="e">
        <f>VLOOKUP(I68,'25하-평택20'!$J$3:$AW$1251,14,FALSE)</f>
        <v>#N/A</v>
      </c>
      <c r="W68" s="149"/>
      <c r="X68" s="179" t="e">
        <f>VLOOKUP(I68,'사업장현황(25하)'!$A$2:$T$1836,11,FALSE)</f>
        <v>#N/A</v>
      </c>
      <c r="Y68" s="219"/>
      <c r="Z68" s="180"/>
      <c r="AA68" s="180"/>
      <c r="AB68" s="180"/>
      <c r="AC68" s="180">
        <f t="shared" si="1"/>
        <v>0</v>
      </c>
      <c r="AD68" s="219"/>
      <c r="AE68" s="180"/>
      <c r="AF68" s="219"/>
      <c r="AG68" s="180"/>
      <c r="AH68" s="299">
        <f t="shared" ref="AH68:AH131" si="2">SUM(AE68,AG68)</f>
        <v>0</v>
      </c>
      <c r="AI68" s="197"/>
      <c r="AJ68" s="185"/>
      <c r="CE68" s="187"/>
      <c r="CU68" s="188"/>
    </row>
    <row r="69" spans="1:99" s="186" customFormat="1" ht="24.95" customHeight="1">
      <c r="A69" s="196"/>
      <c r="B69" s="292"/>
      <c r="C69" s="292"/>
      <c r="D69" s="219"/>
      <c r="E69" s="219" t="str">
        <f>HLOOKUP(WEEKDAY(D69,2),data!$A$1:$G$2,2)</f>
        <v>(토)</v>
      </c>
      <c r="F69" s="292"/>
      <c r="G69" s="292"/>
      <c r="H69" s="292"/>
      <c r="I69" s="294"/>
      <c r="J69" s="196" t="e">
        <f>VLOOKUP(I69,'25하-평택20'!$J$3:$AW$1251,2,FALSE)</f>
        <v>#N/A</v>
      </c>
      <c r="K69" s="289" t="e">
        <f>VLOOKUP(I69,'사업장현황(25하)'!$A$2:$T$1836,13,FALSE)</f>
        <v>#N/A</v>
      </c>
      <c r="L69" s="289" t="e">
        <f>VLOOKUP(I69,'사업장현황(25하)'!$A$2:$T$1836,14,FALSE)</f>
        <v>#N/A</v>
      </c>
      <c r="M69" s="190" t="e">
        <f>VLOOKUP(I69,'사업장현황(25하)'!$A$2:$T$1836,2,FALSE)</f>
        <v>#N/A</v>
      </c>
      <c r="N69" s="190" t="e">
        <f>VLOOKUP(I69,'사업장현황(25하)'!$A$2:$T$1836,4,FALSE)</f>
        <v>#N/A</v>
      </c>
      <c r="O69" s="196" t="e">
        <f>VLOOKUP(I69,'사업장현황(25하)'!$A$2:$T$1836,6,FALSE)</f>
        <v>#N/A</v>
      </c>
      <c r="P69" s="196" t="e">
        <f>VLOOKUP(I69,'사업장현황(25하)'!$A$2:$T$1836,7,FALSE)</f>
        <v>#N/A</v>
      </c>
      <c r="Q69" s="196" t="e">
        <f>VLOOKUP(I69,'사업장현황(25하)'!$A$2:$T$1836,8,FALSE)</f>
        <v>#N/A</v>
      </c>
      <c r="R69" s="196" t="e">
        <f>VLOOKUP(I69,'사업장현황(25하)'!$A$2:$T$1836,9,FALSE)</f>
        <v>#N/A</v>
      </c>
      <c r="S69" s="196" t="e">
        <f>VLOOKUP(I69,'사업장현황(25하)'!$A$2:$T$1836,10,FALSE)</f>
        <v>#N/A</v>
      </c>
      <c r="T69" s="190" t="e">
        <f>VLOOKUP(I69,'사업장현황(25하)'!$A$2:$T$1836,12,FALSE)</f>
        <v>#N/A</v>
      </c>
      <c r="U69" s="219" t="e">
        <f>VLOOKUP(I69,'25하-평택20'!$J$3:$AW$1251,13,FALSE)</f>
        <v>#N/A</v>
      </c>
      <c r="V69" s="219" t="e">
        <f>VLOOKUP(I69,'25하-평택20'!$J$3:$AW$1251,14,FALSE)</f>
        <v>#N/A</v>
      </c>
      <c r="W69" s="149"/>
      <c r="X69" s="179" t="e">
        <f>VLOOKUP(I69,'사업장현황(25하)'!$A$2:$T$1836,11,FALSE)</f>
        <v>#N/A</v>
      </c>
      <c r="Y69" s="219"/>
      <c r="Z69" s="180"/>
      <c r="AA69" s="180"/>
      <c r="AB69" s="180"/>
      <c r="AC69" s="180">
        <f t="shared" ref="AC69:AC132" si="3">SUM(Z69:AB69)</f>
        <v>0</v>
      </c>
      <c r="AD69" s="219"/>
      <c r="AE69" s="180"/>
      <c r="AF69" s="219"/>
      <c r="AG69" s="180"/>
      <c r="AH69" s="299">
        <f t="shared" si="2"/>
        <v>0</v>
      </c>
      <c r="AI69" s="295"/>
      <c r="AJ69" s="185"/>
      <c r="CE69" s="187"/>
      <c r="CU69" s="188"/>
    </row>
    <row r="70" spans="1:99" s="158" customFormat="1" ht="24.95" customHeight="1">
      <c r="A70" s="196"/>
      <c r="B70" s="196"/>
      <c r="C70" s="196"/>
      <c r="D70" s="219"/>
      <c r="E70" s="219" t="str">
        <f>HLOOKUP(WEEKDAY(D70,2),data!$A$1:$G$2,2)</f>
        <v>(토)</v>
      </c>
      <c r="F70" s="196"/>
      <c r="G70" s="196"/>
      <c r="H70" s="196"/>
      <c r="I70" s="249"/>
      <c r="J70" s="196" t="e">
        <f>VLOOKUP(I70,'25하-평택20'!$J$3:$AW$1251,2,FALSE)</f>
        <v>#N/A</v>
      </c>
      <c r="K70" s="289" t="e">
        <f>VLOOKUP(I70,'사업장현황(25하)'!$A$2:$T$1836,13,FALSE)</f>
        <v>#N/A</v>
      </c>
      <c r="L70" s="289" t="e">
        <f>VLOOKUP(I70,'사업장현황(25하)'!$A$2:$T$1836,14,FALSE)</f>
        <v>#N/A</v>
      </c>
      <c r="M70" s="190" t="e">
        <f>VLOOKUP(I70,'사업장현황(25하)'!$A$2:$T$1836,2,FALSE)</f>
        <v>#N/A</v>
      </c>
      <c r="N70" s="190" t="e">
        <f>VLOOKUP(I70,'사업장현황(25하)'!$A$2:$T$1836,4,FALSE)</f>
        <v>#N/A</v>
      </c>
      <c r="O70" s="196" t="e">
        <f>VLOOKUP(I70,'사업장현황(25하)'!$A$2:$T$1836,6,FALSE)</f>
        <v>#N/A</v>
      </c>
      <c r="P70" s="196" t="e">
        <f>VLOOKUP(I70,'사업장현황(25하)'!$A$2:$T$1836,7,FALSE)</f>
        <v>#N/A</v>
      </c>
      <c r="Q70" s="196" t="e">
        <f>VLOOKUP(I70,'사업장현황(25하)'!$A$2:$T$1836,8,FALSE)</f>
        <v>#N/A</v>
      </c>
      <c r="R70" s="196" t="e">
        <f>VLOOKUP(I70,'사업장현황(25하)'!$A$2:$T$1836,9,FALSE)</f>
        <v>#N/A</v>
      </c>
      <c r="S70" s="196" t="e">
        <f>VLOOKUP(I70,'사업장현황(25하)'!$A$2:$T$1836,10,FALSE)</f>
        <v>#N/A</v>
      </c>
      <c r="T70" s="190" t="e">
        <f>VLOOKUP(I70,'사업장현황(25하)'!$A$2:$T$1836,12,FALSE)</f>
        <v>#N/A</v>
      </c>
      <c r="U70" s="219" t="e">
        <f>VLOOKUP(I70,'25하-평택20'!$J$3:$AW$1251,13,FALSE)</f>
        <v>#N/A</v>
      </c>
      <c r="V70" s="219" t="e">
        <f>VLOOKUP(I70,'25하-평택20'!$J$3:$AW$1251,14,FALSE)</f>
        <v>#N/A</v>
      </c>
      <c r="W70" s="149"/>
      <c r="X70" s="179" t="e">
        <f>VLOOKUP(I70,'사업장현황(25하)'!$A$2:$T$1836,11,FALSE)</f>
        <v>#N/A</v>
      </c>
      <c r="Y70" s="219"/>
      <c r="Z70" s="180"/>
      <c r="AA70" s="180"/>
      <c r="AB70" s="212"/>
      <c r="AC70" s="180">
        <f t="shared" si="3"/>
        <v>0</v>
      </c>
      <c r="AD70" s="219"/>
      <c r="AE70" s="180"/>
      <c r="AF70" s="219"/>
      <c r="AG70" s="180"/>
      <c r="AH70" s="299">
        <f t="shared" si="2"/>
        <v>0</v>
      </c>
      <c r="AI70" s="290"/>
      <c r="AJ70" s="157"/>
    </row>
    <row r="71" spans="1:99" s="158" customFormat="1" ht="24.95" customHeight="1">
      <c r="A71" s="196"/>
      <c r="B71" s="196"/>
      <c r="C71" s="196"/>
      <c r="D71" s="219"/>
      <c r="E71" s="219" t="str">
        <f>HLOOKUP(WEEKDAY(D71,2),data!$A$1:$G$2,2)</f>
        <v>(토)</v>
      </c>
      <c r="F71" s="196"/>
      <c r="G71" s="196"/>
      <c r="H71" s="196"/>
      <c r="I71" s="249"/>
      <c r="J71" s="196" t="e">
        <f>VLOOKUP(I71,'25하-평택20'!$J$3:$AW$1251,2,FALSE)</f>
        <v>#N/A</v>
      </c>
      <c r="K71" s="289" t="e">
        <f>VLOOKUP(I71,'사업장현황(25하)'!$A$2:$T$1836,13,FALSE)</f>
        <v>#N/A</v>
      </c>
      <c r="L71" s="289" t="e">
        <f>VLOOKUP(I71,'사업장현황(25하)'!$A$2:$T$1836,14,FALSE)</f>
        <v>#N/A</v>
      </c>
      <c r="M71" s="190" t="e">
        <f>VLOOKUP(I71,'사업장현황(25하)'!$A$2:$T$1836,2,FALSE)</f>
        <v>#N/A</v>
      </c>
      <c r="N71" s="190" t="e">
        <f>VLOOKUP(I71,'사업장현황(25하)'!$A$2:$T$1836,4,FALSE)</f>
        <v>#N/A</v>
      </c>
      <c r="O71" s="196" t="e">
        <f>VLOOKUP(I71,'사업장현황(25하)'!$A$2:$T$1836,6,FALSE)</f>
        <v>#N/A</v>
      </c>
      <c r="P71" s="196" t="e">
        <f>VLOOKUP(I71,'사업장현황(25하)'!$A$2:$T$1836,7,FALSE)</f>
        <v>#N/A</v>
      </c>
      <c r="Q71" s="196" t="e">
        <f>VLOOKUP(I71,'사업장현황(25하)'!$A$2:$T$1836,8,FALSE)</f>
        <v>#N/A</v>
      </c>
      <c r="R71" s="196" t="e">
        <f>VLOOKUP(I71,'사업장현황(25하)'!$A$2:$T$1836,9,FALSE)</f>
        <v>#N/A</v>
      </c>
      <c r="S71" s="196" t="e">
        <f>VLOOKUP(I71,'사업장현황(25하)'!$A$2:$T$1836,10,FALSE)</f>
        <v>#N/A</v>
      </c>
      <c r="T71" s="190" t="e">
        <f>VLOOKUP(I71,'사업장현황(25하)'!$A$2:$T$1836,12,FALSE)</f>
        <v>#N/A</v>
      </c>
      <c r="U71" s="219" t="e">
        <f>VLOOKUP(I71,'25하-평택20'!$J$3:$AW$1251,13,FALSE)</f>
        <v>#N/A</v>
      </c>
      <c r="V71" s="219" t="e">
        <f>VLOOKUP(I71,'25하-평택20'!$J$3:$AW$1251,14,FALSE)</f>
        <v>#N/A</v>
      </c>
      <c r="W71" s="149"/>
      <c r="X71" s="179" t="e">
        <f>VLOOKUP(I71,'사업장현황(25하)'!$A$2:$T$1836,11,FALSE)</f>
        <v>#N/A</v>
      </c>
      <c r="Y71" s="219"/>
      <c r="Z71" s="180"/>
      <c r="AA71" s="180"/>
      <c r="AB71" s="212"/>
      <c r="AC71" s="180">
        <f t="shared" si="3"/>
        <v>0</v>
      </c>
      <c r="AD71" s="219"/>
      <c r="AE71" s="180"/>
      <c r="AF71" s="219"/>
      <c r="AG71" s="180"/>
      <c r="AH71" s="299">
        <f t="shared" si="2"/>
        <v>0</v>
      </c>
      <c r="AI71" s="296"/>
      <c r="AJ71" s="157"/>
    </row>
    <row r="72" spans="1:99" s="186" customFormat="1" ht="24.95" customHeight="1">
      <c r="A72" s="196"/>
      <c r="B72" s="196"/>
      <c r="C72" s="196"/>
      <c r="D72" s="219"/>
      <c r="E72" s="219" t="str">
        <f>HLOOKUP(WEEKDAY(D72,2),data!$A$1:$G$2,2)</f>
        <v>(토)</v>
      </c>
      <c r="F72" s="196"/>
      <c r="G72" s="196"/>
      <c r="H72" s="196"/>
      <c r="I72" s="249"/>
      <c r="J72" s="196" t="e">
        <f>VLOOKUP(I72,'25하-평택20'!$J$3:$AW$1251,2,FALSE)</f>
        <v>#N/A</v>
      </c>
      <c r="K72" s="289" t="e">
        <f>VLOOKUP(I72,'사업장현황(25하)'!$A$2:$T$1836,13,FALSE)</f>
        <v>#N/A</v>
      </c>
      <c r="L72" s="289" t="e">
        <f>VLOOKUP(I72,'사업장현황(25하)'!$A$2:$T$1836,14,FALSE)</f>
        <v>#N/A</v>
      </c>
      <c r="M72" s="190" t="e">
        <f>VLOOKUP(I72,'사업장현황(25하)'!$A$2:$T$1836,2,FALSE)</f>
        <v>#N/A</v>
      </c>
      <c r="N72" s="190" t="e">
        <f>VLOOKUP(I72,'사업장현황(25하)'!$A$2:$T$1836,4,FALSE)</f>
        <v>#N/A</v>
      </c>
      <c r="O72" s="196" t="e">
        <f>VLOOKUP(I72,'사업장현황(25하)'!$A$2:$T$1836,6,FALSE)</f>
        <v>#N/A</v>
      </c>
      <c r="P72" s="196" t="e">
        <f>VLOOKUP(I72,'사업장현황(25하)'!$A$2:$T$1836,7,FALSE)</f>
        <v>#N/A</v>
      </c>
      <c r="Q72" s="196" t="e">
        <f>VLOOKUP(I72,'사업장현황(25하)'!$A$2:$T$1836,8,FALSE)</f>
        <v>#N/A</v>
      </c>
      <c r="R72" s="196" t="e">
        <f>VLOOKUP(I72,'사업장현황(25하)'!$A$2:$T$1836,9,FALSE)</f>
        <v>#N/A</v>
      </c>
      <c r="S72" s="196" t="e">
        <f>VLOOKUP(I72,'사업장현황(25하)'!$A$2:$T$1836,10,FALSE)</f>
        <v>#N/A</v>
      </c>
      <c r="T72" s="190" t="e">
        <f>VLOOKUP(I72,'사업장현황(25하)'!$A$2:$T$1836,12,FALSE)</f>
        <v>#N/A</v>
      </c>
      <c r="U72" s="219" t="e">
        <f>VLOOKUP(I72,'25하-평택20'!$J$3:$AW$1251,13,FALSE)</f>
        <v>#N/A</v>
      </c>
      <c r="V72" s="219" t="e">
        <f>VLOOKUP(I72,'25하-평택20'!$J$3:$AW$1251,14,FALSE)</f>
        <v>#N/A</v>
      </c>
      <c r="W72" s="149"/>
      <c r="X72" s="179" t="e">
        <f>VLOOKUP(I72,'사업장현황(25하)'!$A$2:$T$1836,11,FALSE)</f>
        <v>#N/A</v>
      </c>
      <c r="Y72" s="219"/>
      <c r="Z72" s="180"/>
      <c r="AA72" s="180"/>
      <c r="AB72" s="212"/>
      <c r="AC72" s="180">
        <f t="shared" si="3"/>
        <v>0</v>
      </c>
      <c r="AD72" s="219"/>
      <c r="AE72" s="180"/>
      <c r="AF72" s="219"/>
      <c r="AG72" s="180"/>
      <c r="AH72" s="299">
        <f t="shared" si="2"/>
        <v>0</v>
      </c>
      <c r="AI72" s="290"/>
      <c r="AJ72" s="185"/>
      <c r="CE72" s="187"/>
      <c r="CU72" s="188"/>
    </row>
    <row r="73" spans="1:99" s="186" customFormat="1" ht="24.95" customHeight="1">
      <c r="A73" s="196"/>
      <c r="B73" s="196"/>
      <c r="C73" s="196"/>
      <c r="D73" s="219"/>
      <c r="E73" s="219" t="str">
        <f>HLOOKUP(WEEKDAY(D73,2),data!$A$1:$G$2,2)</f>
        <v>(토)</v>
      </c>
      <c r="F73" s="196"/>
      <c r="G73" s="196"/>
      <c r="H73" s="196"/>
      <c r="I73" s="249"/>
      <c r="J73" s="196" t="e">
        <f>VLOOKUP(I73,'25하-평택20'!$J$3:$AW$1251,2,FALSE)</f>
        <v>#N/A</v>
      </c>
      <c r="K73" s="289" t="e">
        <f>VLOOKUP(I73,'사업장현황(25하)'!$A$2:$T$1836,13,FALSE)</f>
        <v>#N/A</v>
      </c>
      <c r="L73" s="289" t="e">
        <f>VLOOKUP(I73,'사업장현황(25하)'!$A$2:$T$1836,14,FALSE)</f>
        <v>#N/A</v>
      </c>
      <c r="M73" s="190" t="e">
        <f>VLOOKUP(I73,'사업장현황(25하)'!$A$2:$T$1836,2,FALSE)</f>
        <v>#N/A</v>
      </c>
      <c r="N73" s="190" t="e">
        <f>VLOOKUP(I73,'사업장현황(25하)'!$A$2:$T$1836,4,FALSE)</f>
        <v>#N/A</v>
      </c>
      <c r="O73" s="196" t="e">
        <f>VLOOKUP(I73,'사업장현황(25하)'!$A$2:$T$1836,6,FALSE)</f>
        <v>#N/A</v>
      </c>
      <c r="P73" s="196" t="e">
        <f>VLOOKUP(I73,'사업장현황(25하)'!$A$2:$T$1836,7,FALSE)</f>
        <v>#N/A</v>
      </c>
      <c r="Q73" s="196" t="e">
        <f>VLOOKUP(I73,'사업장현황(25하)'!$A$2:$T$1836,8,FALSE)</f>
        <v>#N/A</v>
      </c>
      <c r="R73" s="196" t="e">
        <f>VLOOKUP(I73,'사업장현황(25하)'!$A$2:$T$1836,9,FALSE)</f>
        <v>#N/A</v>
      </c>
      <c r="S73" s="196" t="e">
        <f>VLOOKUP(I73,'사업장현황(25하)'!$A$2:$T$1836,10,FALSE)</f>
        <v>#N/A</v>
      </c>
      <c r="T73" s="190" t="e">
        <f>VLOOKUP(I73,'사업장현황(25하)'!$A$2:$T$1836,12,FALSE)</f>
        <v>#N/A</v>
      </c>
      <c r="U73" s="219" t="e">
        <f>VLOOKUP(I73,'25하-평택20'!$J$3:$AW$1251,13,FALSE)</f>
        <v>#N/A</v>
      </c>
      <c r="V73" s="219" t="e">
        <f>VLOOKUP(I73,'25하-평택20'!$J$3:$AW$1251,14,FALSE)</f>
        <v>#N/A</v>
      </c>
      <c r="W73" s="149"/>
      <c r="X73" s="179" t="e">
        <f>VLOOKUP(I73,'사업장현황(25하)'!$A$2:$T$1836,11,FALSE)</f>
        <v>#N/A</v>
      </c>
      <c r="Y73" s="219"/>
      <c r="Z73" s="180"/>
      <c r="AA73" s="180"/>
      <c r="AB73" s="212"/>
      <c r="AC73" s="180">
        <f t="shared" si="3"/>
        <v>0</v>
      </c>
      <c r="AD73" s="219"/>
      <c r="AE73" s="180"/>
      <c r="AF73" s="219"/>
      <c r="AG73" s="180"/>
      <c r="AH73" s="299">
        <f t="shared" si="2"/>
        <v>0</v>
      </c>
      <c r="AI73" s="290"/>
      <c r="AJ73" s="185"/>
      <c r="CE73" s="187"/>
      <c r="CU73" s="188"/>
    </row>
    <row r="74" spans="1:99" s="158" customFormat="1" ht="24.95" customHeight="1">
      <c r="A74" s="196"/>
      <c r="B74" s="196"/>
      <c r="C74" s="196"/>
      <c r="D74" s="219"/>
      <c r="E74" s="219" t="str">
        <f>HLOOKUP(WEEKDAY(D74,2),data!$A$1:$G$2,2)</f>
        <v>(토)</v>
      </c>
      <c r="F74" s="196"/>
      <c r="G74" s="196"/>
      <c r="H74" s="196"/>
      <c r="I74" s="249"/>
      <c r="J74" s="196" t="e">
        <f>VLOOKUP(I74,'25하-평택20'!$J$3:$AW$1251,2,FALSE)</f>
        <v>#N/A</v>
      </c>
      <c r="K74" s="289" t="e">
        <f>VLOOKUP(I74,'사업장현황(25하)'!$A$2:$T$1836,13,FALSE)</f>
        <v>#N/A</v>
      </c>
      <c r="L74" s="289" t="e">
        <f>VLOOKUP(I74,'사업장현황(25하)'!$A$2:$T$1836,14,FALSE)</f>
        <v>#N/A</v>
      </c>
      <c r="M74" s="190" t="e">
        <f>VLOOKUP(I74,'사업장현황(25하)'!$A$2:$T$1836,2,FALSE)</f>
        <v>#N/A</v>
      </c>
      <c r="N74" s="190" t="e">
        <f>VLOOKUP(I74,'사업장현황(25하)'!$A$2:$T$1836,4,FALSE)</f>
        <v>#N/A</v>
      </c>
      <c r="O74" s="196" t="e">
        <f>VLOOKUP(I74,'사업장현황(25하)'!$A$2:$T$1836,6,FALSE)</f>
        <v>#N/A</v>
      </c>
      <c r="P74" s="196" t="e">
        <f>VLOOKUP(I74,'사업장현황(25하)'!$A$2:$T$1836,7,FALSE)</f>
        <v>#N/A</v>
      </c>
      <c r="Q74" s="196" t="e">
        <f>VLOOKUP(I74,'사업장현황(25하)'!$A$2:$T$1836,8,FALSE)</f>
        <v>#N/A</v>
      </c>
      <c r="R74" s="196" t="e">
        <f>VLOOKUP(I74,'사업장현황(25하)'!$A$2:$T$1836,9,FALSE)</f>
        <v>#N/A</v>
      </c>
      <c r="S74" s="196" t="e">
        <f>VLOOKUP(I74,'사업장현황(25하)'!$A$2:$T$1836,10,FALSE)</f>
        <v>#N/A</v>
      </c>
      <c r="T74" s="190" t="e">
        <f>VLOOKUP(I74,'사업장현황(25하)'!$A$2:$T$1836,12,FALSE)</f>
        <v>#N/A</v>
      </c>
      <c r="U74" s="219" t="e">
        <f>VLOOKUP(I74,'25하-평택20'!$J$3:$AW$1251,13,FALSE)</f>
        <v>#N/A</v>
      </c>
      <c r="V74" s="219" t="e">
        <f>VLOOKUP(I74,'25하-평택20'!$J$3:$AW$1251,14,FALSE)</f>
        <v>#N/A</v>
      </c>
      <c r="W74" s="149"/>
      <c r="X74" s="179" t="e">
        <f>VLOOKUP(I74,'사업장현황(25하)'!$A$2:$T$1836,11,FALSE)</f>
        <v>#N/A</v>
      </c>
      <c r="Y74" s="219"/>
      <c r="Z74" s="180"/>
      <c r="AA74" s="180"/>
      <c r="AB74" s="212"/>
      <c r="AC74" s="180">
        <f t="shared" si="3"/>
        <v>0</v>
      </c>
      <c r="AD74" s="219"/>
      <c r="AE74" s="180"/>
      <c r="AF74" s="219"/>
      <c r="AG74" s="180"/>
      <c r="AH74" s="299">
        <f t="shared" si="2"/>
        <v>0</v>
      </c>
      <c r="AI74" s="290"/>
      <c r="AJ74" s="157"/>
      <c r="CE74" s="159"/>
      <c r="CU74" s="160"/>
    </row>
    <row r="75" spans="1:99" s="158" customFormat="1" ht="24.95" customHeight="1">
      <c r="A75" s="196"/>
      <c r="B75" s="196"/>
      <c r="C75" s="196"/>
      <c r="D75" s="219"/>
      <c r="E75" s="219" t="str">
        <f>HLOOKUP(WEEKDAY(D75,2),data!$A$1:$G$2,2)</f>
        <v>(토)</v>
      </c>
      <c r="F75" s="196"/>
      <c r="G75" s="196"/>
      <c r="H75" s="196"/>
      <c r="I75" s="249"/>
      <c r="J75" s="196" t="e">
        <f>VLOOKUP(I75,'25하-평택20'!$J$3:$AW$1251,2,FALSE)</f>
        <v>#N/A</v>
      </c>
      <c r="K75" s="289" t="e">
        <f>VLOOKUP(I75,'사업장현황(25하)'!$A$2:$T$1836,13,FALSE)</f>
        <v>#N/A</v>
      </c>
      <c r="L75" s="289" t="e">
        <f>VLOOKUP(I75,'사업장현황(25하)'!$A$2:$T$1836,14,FALSE)</f>
        <v>#N/A</v>
      </c>
      <c r="M75" s="190" t="e">
        <f>VLOOKUP(I75,'사업장현황(25하)'!$A$2:$T$1836,2,FALSE)</f>
        <v>#N/A</v>
      </c>
      <c r="N75" s="190" t="e">
        <f>VLOOKUP(I75,'사업장현황(25하)'!$A$2:$T$1836,4,FALSE)</f>
        <v>#N/A</v>
      </c>
      <c r="O75" s="196" t="e">
        <f>VLOOKUP(I75,'사업장현황(25하)'!$A$2:$T$1836,6,FALSE)</f>
        <v>#N/A</v>
      </c>
      <c r="P75" s="196" t="e">
        <f>VLOOKUP(I75,'사업장현황(25하)'!$A$2:$T$1836,7,FALSE)</f>
        <v>#N/A</v>
      </c>
      <c r="Q75" s="196" t="e">
        <f>VLOOKUP(I75,'사업장현황(25하)'!$A$2:$T$1836,8,FALSE)</f>
        <v>#N/A</v>
      </c>
      <c r="R75" s="196" t="e">
        <f>VLOOKUP(I75,'사업장현황(25하)'!$A$2:$T$1836,9,FALSE)</f>
        <v>#N/A</v>
      </c>
      <c r="S75" s="196" t="e">
        <f>VLOOKUP(I75,'사업장현황(25하)'!$A$2:$T$1836,10,FALSE)</f>
        <v>#N/A</v>
      </c>
      <c r="T75" s="190" t="e">
        <f>VLOOKUP(I75,'사업장현황(25하)'!$A$2:$T$1836,12,FALSE)</f>
        <v>#N/A</v>
      </c>
      <c r="U75" s="219" t="e">
        <f>VLOOKUP(I75,'25하-평택20'!$J$3:$AW$1251,13,FALSE)</f>
        <v>#N/A</v>
      </c>
      <c r="V75" s="219" t="e">
        <f>VLOOKUP(I75,'25하-평택20'!$J$3:$AW$1251,14,FALSE)</f>
        <v>#N/A</v>
      </c>
      <c r="W75" s="149"/>
      <c r="X75" s="179" t="e">
        <f>VLOOKUP(I75,'사업장현황(25하)'!$A$2:$T$1836,11,FALSE)</f>
        <v>#N/A</v>
      </c>
      <c r="Y75" s="219"/>
      <c r="Z75" s="180"/>
      <c r="AA75" s="180"/>
      <c r="AB75" s="212"/>
      <c r="AC75" s="180">
        <f t="shared" si="3"/>
        <v>0</v>
      </c>
      <c r="AD75" s="219"/>
      <c r="AE75" s="180"/>
      <c r="AF75" s="219"/>
      <c r="AG75" s="180"/>
      <c r="AH75" s="299">
        <f t="shared" si="2"/>
        <v>0</v>
      </c>
      <c r="AI75" s="290"/>
      <c r="AJ75" s="157"/>
      <c r="CE75" s="159"/>
      <c r="CU75" s="160"/>
    </row>
    <row r="76" spans="1:99" s="186" customFormat="1" ht="24.95" customHeight="1">
      <c r="A76" s="196"/>
      <c r="B76" s="196"/>
      <c r="C76" s="196"/>
      <c r="D76" s="219"/>
      <c r="E76" s="219" t="str">
        <f>HLOOKUP(WEEKDAY(D76,2),data!$A$1:$G$2,2)</f>
        <v>(토)</v>
      </c>
      <c r="F76" s="196"/>
      <c r="G76" s="196"/>
      <c r="H76" s="196"/>
      <c r="I76" s="249"/>
      <c r="J76" s="196" t="e">
        <f>VLOOKUP(I76,'25하-평택20'!$J$3:$AW$1251,2,FALSE)</f>
        <v>#N/A</v>
      </c>
      <c r="K76" s="289" t="e">
        <f>VLOOKUP(I76,'사업장현황(25하)'!$A$2:$T$1836,13,FALSE)</f>
        <v>#N/A</v>
      </c>
      <c r="L76" s="289" t="e">
        <f>VLOOKUP(I76,'사업장현황(25하)'!$A$2:$T$1836,14,FALSE)</f>
        <v>#N/A</v>
      </c>
      <c r="M76" s="190" t="e">
        <f>VLOOKUP(I76,'사업장현황(25하)'!$A$2:$T$1836,2,FALSE)</f>
        <v>#N/A</v>
      </c>
      <c r="N76" s="190" t="e">
        <f>VLOOKUP(I76,'사업장현황(25하)'!$A$2:$T$1836,4,FALSE)</f>
        <v>#N/A</v>
      </c>
      <c r="O76" s="196" t="e">
        <f>VLOOKUP(I76,'사업장현황(25하)'!$A$2:$T$1836,6,FALSE)</f>
        <v>#N/A</v>
      </c>
      <c r="P76" s="196" t="e">
        <f>VLOOKUP(I76,'사업장현황(25하)'!$A$2:$T$1836,7,FALSE)</f>
        <v>#N/A</v>
      </c>
      <c r="Q76" s="196" t="e">
        <f>VLOOKUP(I76,'사업장현황(25하)'!$A$2:$T$1836,8,FALSE)</f>
        <v>#N/A</v>
      </c>
      <c r="R76" s="196" t="e">
        <f>VLOOKUP(I76,'사업장현황(25하)'!$A$2:$T$1836,9,FALSE)</f>
        <v>#N/A</v>
      </c>
      <c r="S76" s="196" t="e">
        <f>VLOOKUP(I76,'사업장현황(25하)'!$A$2:$T$1836,10,FALSE)</f>
        <v>#N/A</v>
      </c>
      <c r="T76" s="190" t="e">
        <f>VLOOKUP(I76,'사업장현황(25하)'!$A$2:$T$1836,12,FALSE)</f>
        <v>#N/A</v>
      </c>
      <c r="U76" s="219" t="e">
        <f>VLOOKUP(I76,'25하-평택20'!$J$3:$AW$1251,13,FALSE)</f>
        <v>#N/A</v>
      </c>
      <c r="V76" s="219" t="e">
        <f>VLOOKUP(I76,'25하-평택20'!$J$3:$AW$1251,14,FALSE)</f>
        <v>#N/A</v>
      </c>
      <c r="W76" s="149"/>
      <c r="X76" s="179" t="e">
        <f>VLOOKUP(I76,'사업장현황(25하)'!$A$2:$T$1836,11,FALSE)</f>
        <v>#N/A</v>
      </c>
      <c r="Y76" s="219"/>
      <c r="Z76" s="180"/>
      <c r="AA76" s="180"/>
      <c r="AB76" s="212"/>
      <c r="AC76" s="180">
        <f t="shared" si="3"/>
        <v>0</v>
      </c>
      <c r="AD76" s="219"/>
      <c r="AE76" s="180"/>
      <c r="AF76" s="219"/>
      <c r="AG76" s="180"/>
      <c r="AH76" s="299">
        <f t="shared" si="2"/>
        <v>0</v>
      </c>
      <c r="AI76" s="290"/>
      <c r="AJ76" s="185"/>
      <c r="CE76" s="187"/>
      <c r="CU76" s="188"/>
    </row>
    <row r="77" spans="1:99" s="186" customFormat="1" ht="24.95" customHeight="1">
      <c r="A77" s="196"/>
      <c r="B77" s="196"/>
      <c r="C77" s="196"/>
      <c r="D77" s="219"/>
      <c r="E77" s="219" t="str">
        <f>HLOOKUP(WEEKDAY(D77,2),data!$A$1:$G$2,2)</f>
        <v>(토)</v>
      </c>
      <c r="F77" s="196"/>
      <c r="G77" s="196"/>
      <c r="H77" s="196"/>
      <c r="I77" s="249"/>
      <c r="J77" s="196" t="e">
        <f>VLOOKUP(I77,'25하-평택20'!$J$3:$AW$1251,2,FALSE)</f>
        <v>#N/A</v>
      </c>
      <c r="K77" s="289" t="e">
        <f>VLOOKUP(I77,'사업장현황(25하)'!$A$2:$T$1836,13,FALSE)</f>
        <v>#N/A</v>
      </c>
      <c r="L77" s="289" t="e">
        <f>VLOOKUP(I77,'사업장현황(25하)'!$A$2:$T$1836,14,FALSE)</f>
        <v>#N/A</v>
      </c>
      <c r="M77" s="190" t="e">
        <f>VLOOKUP(I77,'사업장현황(25하)'!$A$2:$T$1836,2,FALSE)</f>
        <v>#N/A</v>
      </c>
      <c r="N77" s="190" t="e">
        <f>VLOOKUP(I77,'사업장현황(25하)'!$A$2:$T$1836,4,FALSE)</f>
        <v>#N/A</v>
      </c>
      <c r="O77" s="196" t="e">
        <f>VLOOKUP(I77,'사업장현황(25하)'!$A$2:$T$1836,6,FALSE)</f>
        <v>#N/A</v>
      </c>
      <c r="P77" s="196" t="e">
        <f>VLOOKUP(I77,'사업장현황(25하)'!$A$2:$T$1836,7,FALSE)</f>
        <v>#N/A</v>
      </c>
      <c r="Q77" s="196" t="e">
        <f>VLOOKUP(I77,'사업장현황(25하)'!$A$2:$T$1836,8,FALSE)</f>
        <v>#N/A</v>
      </c>
      <c r="R77" s="196" t="e">
        <f>VLOOKUP(I77,'사업장현황(25하)'!$A$2:$T$1836,9,FALSE)</f>
        <v>#N/A</v>
      </c>
      <c r="S77" s="196" t="e">
        <f>VLOOKUP(I77,'사업장현황(25하)'!$A$2:$T$1836,10,FALSE)</f>
        <v>#N/A</v>
      </c>
      <c r="T77" s="190" t="e">
        <f>VLOOKUP(I77,'사업장현황(25하)'!$A$2:$T$1836,12,FALSE)</f>
        <v>#N/A</v>
      </c>
      <c r="U77" s="219" t="e">
        <f>VLOOKUP(I77,'25하-평택20'!$J$3:$AW$1251,13,FALSE)</f>
        <v>#N/A</v>
      </c>
      <c r="V77" s="219" t="e">
        <f>VLOOKUP(I77,'25하-평택20'!$J$3:$AW$1251,14,FALSE)</f>
        <v>#N/A</v>
      </c>
      <c r="W77" s="149"/>
      <c r="X77" s="179" t="e">
        <f>VLOOKUP(I77,'사업장현황(25하)'!$A$2:$T$1836,11,FALSE)</f>
        <v>#N/A</v>
      </c>
      <c r="Y77" s="219"/>
      <c r="Z77" s="180"/>
      <c r="AA77" s="180"/>
      <c r="AB77" s="212"/>
      <c r="AC77" s="180">
        <f t="shared" si="3"/>
        <v>0</v>
      </c>
      <c r="AD77" s="219"/>
      <c r="AE77" s="180"/>
      <c r="AF77" s="219"/>
      <c r="AG77" s="180"/>
      <c r="AH77" s="299">
        <f t="shared" si="2"/>
        <v>0</v>
      </c>
      <c r="AI77" s="290"/>
      <c r="AJ77" s="185"/>
      <c r="CE77" s="187"/>
      <c r="CU77" s="188"/>
    </row>
    <row r="78" spans="1:99" s="158" customFormat="1" ht="24.95" customHeight="1">
      <c r="A78" s="196"/>
      <c r="B78" s="196"/>
      <c r="C78" s="196"/>
      <c r="D78" s="219"/>
      <c r="E78" s="219" t="str">
        <f>HLOOKUP(WEEKDAY(D78,2),data!$A$1:$G$2,2)</f>
        <v>(토)</v>
      </c>
      <c r="F78" s="196"/>
      <c r="G78" s="196"/>
      <c r="H78" s="196"/>
      <c r="I78" s="249"/>
      <c r="J78" s="196" t="e">
        <f>VLOOKUP(I78,'25하-평택20'!$J$3:$AW$1251,2,FALSE)</f>
        <v>#N/A</v>
      </c>
      <c r="K78" s="289" t="e">
        <f>VLOOKUP(I78,'사업장현황(25하)'!$A$2:$T$1836,13,FALSE)</f>
        <v>#N/A</v>
      </c>
      <c r="L78" s="289" t="e">
        <f>VLOOKUP(I78,'사업장현황(25하)'!$A$2:$T$1836,14,FALSE)</f>
        <v>#N/A</v>
      </c>
      <c r="M78" s="190" t="e">
        <f>VLOOKUP(I78,'사업장현황(25하)'!$A$2:$T$1836,2,FALSE)</f>
        <v>#N/A</v>
      </c>
      <c r="N78" s="190" t="e">
        <f>VLOOKUP(I78,'사업장현황(25하)'!$A$2:$T$1836,4,FALSE)</f>
        <v>#N/A</v>
      </c>
      <c r="O78" s="196" t="e">
        <f>VLOOKUP(I78,'사업장현황(25하)'!$A$2:$T$1836,6,FALSE)</f>
        <v>#N/A</v>
      </c>
      <c r="P78" s="196" t="e">
        <f>VLOOKUP(I78,'사업장현황(25하)'!$A$2:$T$1836,7,FALSE)</f>
        <v>#N/A</v>
      </c>
      <c r="Q78" s="196" t="e">
        <f>VLOOKUP(I78,'사업장현황(25하)'!$A$2:$T$1836,8,FALSE)</f>
        <v>#N/A</v>
      </c>
      <c r="R78" s="196" t="e">
        <f>VLOOKUP(I78,'사업장현황(25하)'!$A$2:$T$1836,9,FALSE)</f>
        <v>#N/A</v>
      </c>
      <c r="S78" s="196" t="e">
        <f>VLOOKUP(I78,'사업장현황(25하)'!$A$2:$T$1836,10,FALSE)</f>
        <v>#N/A</v>
      </c>
      <c r="T78" s="190" t="e">
        <f>VLOOKUP(I78,'사업장현황(25하)'!$A$2:$T$1836,12,FALSE)</f>
        <v>#N/A</v>
      </c>
      <c r="U78" s="219" t="e">
        <f>VLOOKUP(I78,'25하-평택20'!$J$3:$AW$1251,13,FALSE)</f>
        <v>#N/A</v>
      </c>
      <c r="V78" s="219" t="e">
        <f>VLOOKUP(I78,'25하-평택20'!$J$3:$AW$1251,14,FALSE)</f>
        <v>#N/A</v>
      </c>
      <c r="W78" s="149"/>
      <c r="X78" s="179" t="e">
        <f>VLOOKUP(I78,'사업장현황(25하)'!$A$2:$T$1836,11,FALSE)</f>
        <v>#N/A</v>
      </c>
      <c r="Y78" s="219"/>
      <c r="Z78" s="180"/>
      <c r="AA78" s="180"/>
      <c r="AB78" s="212"/>
      <c r="AC78" s="180">
        <f t="shared" si="3"/>
        <v>0</v>
      </c>
      <c r="AD78" s="219"/>
      <c r="AE78" s="180"/>
      <c r="AF78" s="219"/>
      <c r="AG78" s="180"/>
      <c r="AH78" s="299">
        <f t="shared" si="2"/>
        <v>0</v>
      </c>
      <c r="AI78" s="290"/>
      <c r="AJ78" s="157"/>
      <c r="CE78" s="159"/>
      <c r="CU78" s="160"/>
    </row>
    <row r="79" spans="1:99" s="158" customFormat="1" ht="24.95" customHeight="1">
      <c r="A79" s="196"/>
      <c r="B79" s="196"/>
      <c r="C79" s="196"/>
      <c r="D79" s="219"/>
      <c r="E79" s="219" t="str">
        <f>HLOOKUP(WEEKDAY(D79,2),data!$A$1:$G$2,2)</f>
        <v>(토)</v>
      </c>
      <c r="F79" s="196"/>
      <c r="G79" s="196"/>
      <c r="H79" s="196"/>
      <c r="I79" s="249"/>
      <c r="J79" s="196" t="e">
        <f>VLOOKUP(I79,'25하-평택20'!$J$3:$AW$1251,2,FALSE)</f>
        <v>#N/A</v>
      </c>
      <c r="K79" s="289" t="e">
        <f>VLOOKUP(I79,'사업장현황(25하)'!$A$2:$T$1836,13,FALSE)</f>
        <v>#N/A</v>
      </c>
      <c r="L79" s="289" t="e">
        <f>VLOOKUP(I79,'사업장현황(25하)'!$A$2:$T$1836,14,FALSE)</f>
        <v>#N/A</v>
      </c>
      <c r="M79" s="190" t="e">
        <f>VLOOKUP(I79,'사업장현황(25하)'!$A$2:$T$1836,2,FALSE)</f>
        <v>#N/A</v>
      </c>
      <c r="N79" s="190" t="e">
        <f>VLOOKUP(I79,'사업장현황(25하)'!$A$2:$T$1836,4,FALSE)</f>
        <v>#N/A</v>
      </c>
      <c r="O79" s="196" t="e">
        <f>VLOOKUP(I79,'사업장현황(25하)'!$A$2:$T$1836,6,FALSE)</f>
        <v>#N/A</v>
      </c>
      <c r="P79" s="196" t="e">
        <f>VLOOKUP(I79,'사업장현황(25하)'!$A$2:$T$1836,7,FALSE)</f>
        <v>#N/A</v>
      </c>
      <c r="Q79" s="196" t="e">
        <f>VLOOKUP(I79,'사업장현황(25하)'!$A$2:$T$1836,8,FALSE)</f>
        <v>#N/A</v>
      </c>
      <c r="R79" s="196" t="e">
        <f>VLOOKUP(I79,'사업장현황(25하)'!$A$2:$T$1836,9,FALSE)</f>
        <v>#N/A</v>
      </c>
      <c r="S79" s="196" t="e">
        <f>VLOOKUP(I79,'사업장현황(25하)'!$A$2:$T$1836,10,FALSE)</f>
        <v>#N/A</v>
      </c>
      <c r="T79" s="190" t="e">
        <f>VLOOKUP(I79,'사업장현황(25하)'!$A$2:$T$1836,12,FALSE)</f>
        <v>#N/A</v>
      </c>
      <c r="U79" s="219" t="e">
        <f>VLOOKUP(I79,'25하-평택20'!$J$3:$AW$1251,13,FALSE)</f>
        <v>#N/A</v>
      </c>
      <c r="V79" s="219" t="e">
        <f>VLOOKUP(I79,'25하-평택20'!$J$3:$AW$1251,14,FALSE)</f>
        <v>#N/A</v>
      </c>
      <c r="W79" s="149"/>
      <c r="X79" s="179" t="e">
        <f>VLOOKUP(I79,'사업장현황(25하)'!$A$2:$T$1836,11,FALSE)</f>
        <v>#N/A</v>
      </c>
      <c r="Y79" s="219"/>
      <c r="Z79" s="180"/>
      <c r="AA79" s="180"/>
      <c r="AB79" s="212"/>
      <c r="AC79" s="180">
        <f t="shared" si="3"/>
        <v>0</v>
      </c>
      <c r="AD79" s="219"/>
      <c r="AE79" s="180"/>
      <c r="AF79" s="219"/>
      <c r="AG79" s="180"/>
      <c r="AH79" s="299">
        <f t="shared" si="2"/>
        <v>0</v>
      </c>
      <c r="AI79" s="290"/>
      <c r="AJ79" s="157"/>
      <c r="CE79" s="159"/>
      <c r="CU79" s="160"/>
    </row>
    <row r="80" spans="1:99" s="158" customFormat="1" ht="24.95" customHeight="1">
      <c r="A80" s="196"/>
      <c r="B80" s="196"/>
      <c r="C80" s="196"/>
      <c r="D80" s="219"/>
      <c r="E80" s="219" t="str">
        <f>HLOOKUP(WEEKDAY(D80,2),data!$A$1:$G$2,2)</f>
        <v>(토)</v>
      </c>
      <c r="F80" s="196"/>
      <c r="G80" s="196"/>
      <c r="H80" s="196"/>
      <c r="I80" s="249"/>
      <c r="J80" s="196" t="e">
        <f>VLOOKUP(I80,'25하-평택20'!$J$3:$AW$1251,2,FALSE)</f>
        <v>#N/A</v>
      </c>
      <c r="K80" s="289" t="e">
        <f>VLOOKUP(I80,'사업장현황(25하)'!$A$2:$T$1836,13,FALSE)</f>
        <v>#N/A</v>
      </c>
      <c r="L80" s="289" t="e">
        <f>VLOOKUP(I80,'사업장현황(25하)'!$A$2:$T$1836,14,FALSE)</f>
        <v>#N/A</v>
      </c>
      <c r="M80" s="190" t="e">
        <f>VLOOKUP(I80,'사업장현황(25하)'!$A$2:$T$1836,2,FALSE)</f>
        <v>#N/A</v>
      </c>
      <c r="N80" s="190" t="e">
        <f>VLOOKUP(I80,'사업장현황(25하)'!$A$2:$T$1836,4,FALSE)</f>
        <v>#N/A</v>
      </c>
      <c r="O80" s="196" t="e">
        <f>VLOOKUP(I80,'사업장현황(25하)'!$A$2:$T$1836,6,FALSE)</f>
        <v>#N/A</v>
      </c>
      <c r="P80" s="196" t="e">
        <f>VLOOKUP(I80,'사업장현황(25하)'!$A$2:$T$1836,7,FALSE)</f>
        <v>#N/A</v>
      </c>
      <c r="Q80" s="196" t="e">
        <f>VLOOKUP(I80,'사업장현황(25하)'!$A$2:$T$1836,8,FALSE)</f>
        <v>#N/A</v>
      </c>
      <c r="R80" s="196" t="e">
        <f>VLOOKUP(I80,'사업장현황(25하)'!$A$2:$T$1836,9,FALSE)</f>
        <v>#N/A</v>
      </c>
      <c r="S80" s="196" t="e">
        <f>VLOOKUP(I80,'사업장현황(25하)'!$A$2:$T$1836,10,FALSE)</f>
        <v>#N/A</v>
      </c>
      <c r="T80" s="190" t="e">
        <f>VLOOKUP(I80,'사업장현황(25하)'!$A$2:$T$1836,12,FALSE)</f>
        <v>#N/A</v>
      </c>
      <c r="U80" s="219" t="e">
        <f>VLOOKUP(I80,'25하-평택20'!$J$3:$AW$1251,13,FALSE)</f>
        <v>#N/A</v>
      </c>
      <c r="V80" s="219" t="e">
        <f>VLOOKUP(I80,'25하-평택20'!$J$3:$AW$1251,14,FALSE)</f>
        <v>#N/A</v>
      </c>
      <c r="W80" s="149"/>
      <c r="X80" s="179" t="e">
        <f>VLOOKUP(I80,'사업장현황(25하)'!$A$2:$T$1836,11,FALSE)</f>
        <v>#N/A</v>
      </c>
      <c r="Y80" s="219"/>
      <c r="Z80" s="180"/>
      <c r="AA80" s="180"/>
      <c r="AB80" s="212"/>
      <c r="AC80" s="180">
        <f t="shared" si="3"/>
        <v>0</v>
      </c>
      <c r="AD80" s="219"/>
      <c r="AE80" s="180"/>
      <c r="AF80" s="219"/>
      <c r="AG80" s="180"/>
      <c r="AH80" s="299">
        <f t="shared" si="2"/>
        <v>0</v>
      </c>
      <c r="AI80" s="290"/>
      <c r="AJ80" s="157"/>
      <c r="CE80" s="159"/>
      <c r="CU80" s="160"/>
    </row>
    <row r="81" spans="1:99" s="158" customFormat="1" ht="24.95" customHeight="1">
      <c r="A81" s="196"/>
      <c r="B81" s="196"/>
      <c r="C81" s="196"/>
      <c r="D81" s="219"/>
      <c r="E81" s="219" t="str">
        <f>HLOOKUP(WEEKDAY(D81,2),data!$A$1:$G$2,2)</f>
        <v>(토)</v>
      </c>
      <c r="F81" s="196"/>
      <c r="G81" s="196"/>
      <c r="H81" s="196"/>
      <c r="I81" s="249"/>
      <c r="J81" s="196" t="e">
        <f>VLOOKUP(I81,'25하-평택20'!$J$3:$AW$1251,2,FALSE)</f>
        <v>#N/A</v>
      </c>
      <c r="K81" s="289" t="e">
        <f>VLOOKUP(I81,'사업장현황(25하)'!$A$2:$T$1836,13,FALSE)</f>
        <v>#N/A</v>
      </c>
      <c r="L81" s="289" t="e">
        <f>VLOOKUP(I81,'사업장현황(25하)'!$A$2:$T$1836,14,FALSE)</f>
        <v>#N/A</v>
      </c>
      <c r="M81" s="190" t="e">
        <f>VLOOKUP(I81,'사업장현황(25하)'!$A$2:$T$1836,2,FALSE)</f>
        <v>#N/A</v>
      </c>
      <c r="N81" s="190" t="e">
        <f>VLOOKUP(I81,'사업장현황(25하)'!$A$2:$T$1836,4,FALSE)</f>
        <v>#N/A</v>
      </c>
      <c r="O81" s="196" t="e">
        <f>VLOOKUP(I81,'사업장현황(25하)'!$A$2:$T$1836,6,FALSE)</f>
        <v>#N/A</v>
      </c>
      <c r="P81" s="196" t="e">
        <f>VLOOKUP(I81,'사업장현황(25하)'!$A$2:$T$1836,7,FALSE)</f>
        <v>#N/A</v>
      </c>
      <c r="Q81" s="196" t="e">
        <f>VLOOKUP(I81,'사업장현황(25하)'!$A$2:$T$1836,8,FALSE)</f>
        <v>#N/A</v>
      </c>
      <c r="R81" s="196" t="e">
        <f>VLOOKUP(I81,'사업장현황(25하)'!$A$2:$T$1836,9,FALSE)</f>
        <v>#N/A</v>
      </c>
      <c r="S81" s="196" t="e">
        <f>VLOOKUP(I81,'사업장현황(25하)'!$A$2:$T$1836,10,FALSE)</f>
        <v>#N/A</v>
      </c>
      <c r="T81" s="190" t="e">
        <f>VLOOKUP(I81,'사업장현황(25하)'!$A$2:$T$1836,12,FALSE)</f>
        <v>#N/A</v>
      </c>
      <c r="U81" s="219" t="e">
        <f>VLOOKUP(I81,'25하-평택20'!$J$3:$AW$1251,13,FALSE)</f>
        <v>#N/A</v>
      </c>
      <c r="V81" s="219" t="e">
        <f>VLOOKUP(I81,'25하-평택20'!$J$3:$AW$1251,14,FALSE)</f>
        <v>#N/A</v>
      </c>
      <c r="W81" s="149"/>
      <c r="X81" s="179" t="e">
        <f>VLOOKUP(I81,'사업장현황(25하)'!$A$2:$T$1836,11,FALSE)</f>
        <v>#N/A</v>
      </c>
      <c r="Y81" s="219"/>
      <c r="Z81" s="180"/>
      <c r="AA81" s="180"/>
      <c r="AB81" s="212"/>
      <c r="AC81" s="180">
        <f t="shared" si="3"/>
        <v>0</v>
      </c>
      <c r="AD81" s="219"/>
      <c r="AE81" s="180"/>
      <c r="AF81" s="219"/>
      <c r="AG81" s="180"/>
      <c r="AH81" s="299">
        <f t="shared" si="2"/>
        <v>0</v>
      </c>
      <c r="AI81" s="290"/>
      <c r="AJ81" s="157"/>
      <c r="CE81" s="159"/>
      <c r="CU81" s="160"/>
    </row>
    <row r="82" spans="1:99" s="186" customFormat="1" ht="24.95" customHeight="1">
      <c r="A82" s="196"/>
      <c r="B82" s="196"/>
      <c r="C82" s="196"/>
      <c r="D82" s="219"/>
      <c r="E82" s="219" t="str">
        <f>HLOOKUP(WEEKDAY(D82,2),data!$A$1:$G$2,2)</f>
        <v>(토)</v>
      </c>
      <c r="F82" s="196"/>
      <c r="G82" s="196"/>
      <c r="H82" s="196"/>
      <c r="I82" s="249"/>
      <c r="J82" s="196" t="e">
        <f>VLOOKUP(I82,'25하-평택20'!$J$3:$AW$1251,2,FALSE)</f>
        <v>#N/A</v>
      </c>
      <c r="K82" s="289" t="e">
        <f>VLOOKUP(I82,'사업장현황(25하)'!$A$2:$T$1836,13,FALSE)</f>
        <v>#N/A</v>
      </c>
      <c r="L82" s="289" t="e">
        <f>VLOOKUP(I82,'사업장현황(25하)'!$A$2:$T$1836,14,FALSE)</f>
        <v>#N/A</v>
      </c>
      <c r="M82" s="190" t="e">
        <f>VLOOKUP(I82,'사업장현황(25하)'!$A$2:$T$1836,2,FALSE)</f>
        <v>#N/A</v>
      </c>
      <c r="N82" s="190" t="e">
        <f>VLOOKUP(I82,'사업장현황(25하)'!$A$2:$T$1836,4,FALSE)</f>
        <v>#N/A</v>
      </c>
      <c r="O82" s="196" t="e">
        <f>VLOOKUP(I82,'사업장현황(25하)'!$A$2:$T$1836,6,FALSE)</f>
        <v>#N/A</v>
      </c>
      <c r="P82" s="196" t="e">
        <f>VLOOKUP(I82,'사업장현황(25하)'!$A$2:$T$1836,7,FALSE)</f>
        <v>#N/A</v>
      </c>
      <c r="Q82" s="196" t="e">
        <f>VLOOKUP(I82,'사업장현황(25하)'!$A$2:$T$1836,8,FALSE)</f>
        <v>#N/A</v>
      </c>
      <c r="R82" s="196" t="e">
        <f>VLOOKUP(I82,'사업장현황(25하)'!$A$2:$T$1836,9,FALSE)</f>
        <v>#N/A</v>
      </c>
      <c r="S82" s="196" t="e">
        <f>VLOOKUP(I82,'사업장현황(25하)'!$A$2:$T$1836,10,FALSE)</f>
        <v>#N/A</v>
      </c>
      <c r="T82" s="190" t="e">
        <f>VLOOKUP(I82,'사업장현황(25하)'!$A$2:$T$1836,12,FALSE)</f>
        <v>#N/A</v>
      </c>
      <c r="U82" s="219" t="e">
        <f>VLOOKUP(I82,'25하-평택20'!$J$3:$AW$1251,13,FALSE)</f>
        <v>#N/A</v>
      </c>
      <c r="V82" s="219" t="e">
        <f>VLOOKUP(I82,'25하-평택20'!$J$3:$AW$1251,14,FALSE)</f>
        <v>#N/A</v>
      </c>
      <c r="W82" s="149"/>
      <c r="X82" s="179" t="e">
        <f>VLOOKUP(I82,'사업장현황(25하)'!$A$2:$T$1836,11,FALSE)</f>
        <v>#N/A</v>
      </c>
      <c r="Y82" s="219"/>
      <c r="Z82" s="180"/>
      <c r="AA82" s="180"/>
      <c r="AB82" s="212"/>
      <c r="AC82" s="180">
        <f t="shared" si="3"/>
        <v>0</v>
      </c>
      <c r="AD82" s="219"/>
      <c r="AE82" s="180"/>
      <c r="AF82" s="219"/>
      <c r="AG82" s="180"/>
      <c r="AH82" s="299">
        <f t="shared" si="2"/>
        <v>0</v>
      </c>
      <c r="AI82" s="290"/>
      <c r="AJ82" s="185"/>
      <c r="CE82" s="187"/>
      <c r="CU82" s="188"/>
    </row>
    <row r="83" spans="1:99" s="186" customFormat="1" ht="24.95" customHeight="1">
      <c r="A83" s="196"/>
      <c r="B83" s="196"/>
      <c r="C83" s="196"/>
      <c r="D83" s="219"/>
      <c r="E83" s="219" t="str">
        <f>HLOOKUP(WEEKDAY(D83,2),data!$A$1:$G$2,2)</f>
        <v>(토)</v>
      </c>
      <c r="F83" s="196"/>
      <c r="G83" s="196"/>
      <c r="H83" s="196"/>
      <c r="I83" s="249"/>
      <c r="J83" s="196" t="e">
        <f>VLOOKUP(I83,'25하-평택20'!$J$3:$AW$1251,2,FALSE)</f>
        <v>#N/A</v>
      </c>
      <c r="K83" s="289" t="e">
        <f>VLOOKUP(I83,'사업장현황(25하)'!$A$2:$T$1836,13,FALSE)</f>
        <v>#N/A</v>
      </c>
      <c r="L83" s="289" t="e">
        <f>VLOOKUP(I83,'사업장현황(25하)'!$A$2:$T$1836,14,FALSE)</f>
        <v>#N/A</v>
      </c>
      <c r="M83" s="190" t="e">
        <f>VLOOKUP(I83,'사업장현황(25하)'!$A$2:$T$1836,2,FALSE)</f>
        <v>#N/A</v>
      </c>
      <c r="N83" s="190" t="e">
        <f>VLOOKUP(I83,'사업장현황(25하)'!$A$2:$T$1836,4,FALSE)</f>
        <v>#N/A</v>
      </c>
      <c r="O83" s="196" t="e">
        <f>VLOOKUP(I83,'사업장현황(25하)'!$A$2:$T$1836,6,FALSE)</f>
        <v>#N/A</v>
      </c>
      <c r="P83" s="196" t="e">
        <f>VLOOKUP(I83,'사업장현황(25하)'!$A$2:$T$1836,7,FALSE)</f>
        <v>#N/A</v>
      </c>
      <c r="Q83" s="196" t="e">
        <f>VLOOKUP(I83,'사업장현황(25하)'!$A$2:$T$1836,8,FALSE)</f>
        <v>#N/A</v>
      </c>
      <c r="R83" s="196" t="e">
        <f>VLOOKUP(I83,'사업장현황(25하)'!$A$2:$T$1836,9,FALSE)</f>
        <v>#N/A</v>
      </c>
      <c r="S83" s="196" t="e">
        <f>VLOOKUP(I83,'사업장현황(25하)'!$A$2:$T$1836,10,FALSE)</f>
        <v>#N/A</v>
      </c>
      <c r="T83" s="190" t="e">
        <f>VLOOKUP(I83,'사업장현황(25하)'!$A$2:$T$1836,12,FALSE)</f>
        <v>#N/A</v>
      </c>
      <c r="U83" s="219" t="e">
        <f>VLOOKUP(I83,'25하-평택20'!$J$3:$AW$1251,13,FALSE)</f>
        <v>#N/A</v>
      </c>
      <c r="V83" s="219" t="e">
        <f>VLOOKUP(I83,'25하-평택20'!$J$3:$AW$1251,14,FALSE)</f>
        <v>#N/A</v>
      </c>
      <c r="W83" s="149"/>
      <c r="X83" s="179" t="e">
        <f>VLOOKUP(I83,'사업장현황(25하)'!$A$2:$T$1836,11,FALSE)</f>
        <v>#N/A</v>
      </c>
      <c r="Y83" s="219"/>
      <c r="Z83" s="180"/>
      <c r="AA83" s="180"/>
      <c r="AB83" s="212"/>
      <c r="AC83" s="180">
        <f t="shared" si="3"/>
        <v>0</v>
      </c>
      <c r="AD83" s="219"/>
      <c r="AE83" s="180"/>
      <c r="AF83" s="219"/>
      <c r="AG83" s="180"/>
      <c r="AH83" s="299">
        <f t="shared" si="2"/>
        <v>0</v>
      </c>
      <c r="AI83" s="290"/>
      <c r="AJ83" s="185"/>
      <c r="CE83" s="187"/>
      <c r="CU83" s="188"/>
    </row>
    <row r="84" spans="1:99" s="186" customFormat="1" ht="24.95" customHeight="1">
      <c r="A84" s="196"/>
      <c r="B84" s="196"/>
      <c r="C84" s="196"/>
      <c r="D84" s="219"/>
      <c r="E84" s="219" t="str">
        <f>HLOOKUP(WEEKDAY(D84,2),data!$A$1:$G$2,2)</f>
        <v>(토)</v>
      </c>
      <c r="F84" s="196"/>
      <c r="G84" s="196"/>
      <c r="H84" s="196"/>
      <c r="I84" s="249"/>
      <c r="J84" s="196" t="e">
        <f>VLOOKUP(I84,'25하-평택20'!$J$3:$AW$1251,2,FALSE)</f>
        <v>#N/A</v>
      </c>
      <c r="K84" s="289" t="e">
        <f>VLOOKUP(I84,'사업장현황(25하)'!$A$2:$T$1836,13,FALSE)</f>
        <v>#N/A</v>
      </c>
      <c r="L84" s="289" t="e">
        <f>VLOOKUP(I84,'사업장현황(25하)'!$A$2:$T$1836,14,FALSE)</f>
        <v>#N/A</v>
      </c>
      <c r="M84" s="190" t="e">
        <f>VLOOKUP(I84,'사업장현황(25하)'!$A$2:$T$1836,2,FALSE)</f>
        <v>#N/A</v>
      </c>
      <c r="N84" s="190" t="e">
        <f>VLOOKUP(I84,'사업장현황(25하)'!$A$2:$T$1836,4,FALSE)</f>
        <v>#N/A</v>
      </c>
      <c r="O84" s="196" t="e">
        <f>VLOOKUP(I84,'사업장현황(25하)'!$A$2:$T$1836,6,FALSE)</f>
        <v>#N/A</v>
      </c>
      <c r="P84" s="196" t="e">
        <f>VLOOKUP(I84,'사업장현황(25하)'!$A$2:$T$1836,7,FALSE)</f>
        <v>#N/A</v>
      </c>
      <c r="Q84" s="196" t="e">
        <f>VLOOKUP(I84,'사업장현황(25하)'!$A$2:$T$1836,8,FALSE)</f>
        <v>#N/A</v>
      </c>
      <c r="R84" s="196" t="e">
        <f>VLOOKUP(I84,'사업장현황(25하)'!$A$2:$T$1836,9,FALSE)</f>
        <v>#N/A</v>
      </c>
      <c r="S84" s="196" t="e">
        <f>VLOOKUP(I84,'사업장현황(25하)'!$A$2:$T$1836,10,FALSE)</f>
        <v>#N/A</v>
      </c>
      <c r="T84" s="190" t="e">
        <f>VLOOKUP(I84,'사업장현황(25하)'!$A$2:$T$1836,12,FALSE)</f>
        <v>#N/A</v>
      </c>
      <c r="U84" s="219" t="e">
        <f>VLOOKUP(I84,'25하-평택20'!$J$3:$AW$1251,13,FALSE)</f>
        <v>#N/A</v>
      </c>
      <c r="V84" s="219" t="e">
        <f>VLOOKUP(I84,'25하-평택20'!$J$3:$AW$1251,14,FALSE)</f>
        <v>#N/A</v>
      </c>
      <c r="W84" s="149"/>
      <c r="X84" s="179" t="e">
        <f>VLOOKUP(I84,'사업장현황(25하)'!$A$2:$T$1836,11,FALSE)</f>
        <v>#N/A</v>
      </c>
      <c r="Y84" s="219"/>
      <c r="Z84" s="180"/>
      <c r="AA84" s="180"/>
      <c r="AB84" s="212"/>
      <c r="AC84" s="180">
        <f t="shared" si="3"/>
        <v>0</v>
      </c>
      <c r="AD84" s="219"/>
      <c r="AE84" s="180"/>
      <c r="AF84" s="219"/>
      <c r="AG84" s="180"/>
      <c r="AH84" s="299">
        <f t="shared" si="2"/>
        <v>0</v>
      </c>
      <c r="AI84" s="290"/>
      <c r="AJ84" s="185"/>
      <c r="CE84" s="187"/>
      <c r="CU84" s="188"/>
    </row>
    <row r="85" spans="1:99" s="186" customFormat="1" ht="24.95" customHeight="1">
      <c r="A85" s="196"/>
      <c r="B85" s="196"/>
      <c r="C85" s="196"/>
      <c r="D85" s="219"/>
      <c r="E85" s="219" t="str">
        <f>HLOOKUP(WEEKDAY(D85,2),data!$A$1:$G$2,2)</f>
        <v>(토)</v>
      </c>
      <c r="F85" s="196"/>
      <c r="G85" s="196"/>
      <c r="H85" s="196"/>
      <c r="I85" s="249"/>
      <c r="J85" s="196" t="e">
        <f>VLOOKUP(I85,'25하-평택20'!$J$3:$AW$1251,2,FALSE)</f>
        <v>#N/A</v>
      </c>
      <c r="K85" s="289" t="e">
        <f>VLOOKUP(I85,'사업장현황(25하)'!$A$2:$T$1836,13,FALSE)</f>
        <v>#N/A</v>
      </c>
      <c r="L85" s="289" t="e">
        <f>VLOOKUP(I85,'사업장현황(25하)'!$A$2:$T$1836,14,FALSE)</f>
        <v>#N/A</v>
      </c>
      <c r="M85" s="190" t="e">
        <f>VLOOKUP(I85,'사업장현황(25하)'!$A$2:$T$1836,2,FALSE)</f>
        <v>#N/A</v>
      </c>
      <c r="N85" s="190" t="e">
        <f>VLOOKUP(I85,'사업장현황(25하)'!$A$2:$T$1836,4,FALSE)</f>
        <v>#N/A</v>
      </c>
      <c r="O85" s="196" t="e">
        <f>VLOOKUP(I85,'사업장현황(25하)'!$A$2:$T$1836,6,FALSE)</f>
        <v>#N/A</v>
      </c>
      <c r="P85" s="196" t="e">
        <f>VLOOKUP(I85,'사업장현황(25하)'!$A$2:$T$1836,7,FALSE)</f>
        <v>#N/A</v>
      </c>
      <c r="Q85" s="196" t="e">
        <f>VLOOKUP(I85,'사업장현황(25하)'!$A$2:$T$1836,8,FALSE)</f>
        <v>#N/A</v>
      </c>
      <c r="R85" s="196" t="e">
        <f>VLOOKUP(I85,'사업장현황(25하)'!$A$2:$T$1836,9,FALSE)</f>
        <v>#N/A</v>
      </c>
      <c r="S85" s="196" t="e">
        <f>VLOOKUP(I85,'사업장현황(25하)'!$A$2:$T$1836,10,FALSE)</f>
        <v>#N/A</v>
      </c>
      <c r="T85" s="190" t="e">
        <f>VLOOKUP(I85,'사업장현황(25하)'!$A$2:$T$1836,12,FALSE)</f>
        <v>#N/A</v>
      </c>
      <c r="U85" s="219" t="e">
        <f>VLOOKUP(I85,'25하-평택20'!$J$3:$AW$1251,13,FALSE)</f>
        <v>#N/A</v>
      </c>
      <c r="V85" s="219" t="e">
        <f>VLOOKUP(I85,'25하-평택20'!$J$3:$AW$1251,14,FALSE)</f>
        <v>#N/A</v>
      </c>
      <c r="W85" s="149"/>
      <c r="X85" s="179" t="e">
        <f>VLOOKUP(I85,'사업장현황(25하)'!$A$2:$T$1836,11,FALSE)</f>
        <v>#N/A</v>
      </c>
      <c r="Y85" s="219"/>
      <c r="Z85" s="180"/>
      <c r="AA85" s="180"/>
      <c r="AB85" s="212"/>
      <c r="AC85" s="180">
        <f t="shared" si="3"/>
        <v>0</v>
      </c>
      <c r="AD85" s="219"/>
      <c r="AE85" s="180"/>
      <c r="AF85" s="219"/>
      <c r="AG85" s="180"/>
      <c r="AH85" s="299">
        <f t="shared" si="2"/>
        <v>0</v>
      </c>
      <c r="AI85" s="290"/>
      <c r="AJ85" s="185"/>
      <c r="CE85" s="187"/>
      <c r="CU85" s="188"/>
    </row>
    <row r="86" spans="1:99" s="158" customFormat="1" ht="26.45" customHeight="1">
      <c r="A86" s="196"/>
      <c r="B86" s="196"/>
      <c r="C86" s="196"/>
      <c r="D86" s="219"/>
      <c r="E86" s="219" t="str">
        <f>HLOOKUP(WEEKDAY(D86,2),data!$A$1:$G$2,2)</f>
        <v>(토)</v>
      </c>
      <c r="F86" s="291"/>
      <c r="G86" s="196"/>
      <c r="H86" s="291"/>
      <c r="I86" s="249"/>
      <c r="J86" s="196" t="e">
        <f>VLOOKUP(I86,'25하-평택20'!$J$3:$AW$1251,2,FALSE)</f>
        <v>#N/A</v>
      </c>
      <c r="K86" s="289" t="e">
        <f>VLOOKUP(I86,'사업장현황(25하)'!$A$2:$T$1836,13,FALSE)</f>
        <v>#N/A</v>
      </c>
      <c r="L86" s="289" t="e">
        <f>VLOOKUP(I86,'사업장현황(25하)'!$A$2:$T$1836,14,FALSE)</f>
        <v>#N/A</v>
      </c>
      <c r="M86" s="190" t="e">
        <f>VLOOKUP(I86,'사업장현황(25하)'!$A$2:$T$1836,2,FALSE)</f>
        <v>#N/A</v>
      </c>
      <c r="N86" s="190" t="e">
        <f>VLOOKUP(I86,'사업장현황(25하)'!$A$2:$T$1836,4,FALSE)</f>
        <v>#N/A</v>
      </c>
      <c r="O86" s="196" t="e">
        <f>VLOOKUP(I86,'사업장현황(25하)'!$A$2:$T$1836,6,FALSE)</f>
        <v>#N/A</v>
      </c>
      <c r="P86" s="196" t="e">
        <f>VLOOKUP(I86,'사업장현황(25하)'!$A$2:$T$1836,7,FALSE)</f>
        <v>#N/A</v>
      </c>
      <c r="Q86" s="196" t="e">
        <f>VLOOKUP(I86,'사업장현황(25하)'!$A$2:$T$1836,8,FALSE)</f>
        <v>#N/A</v>
      </c>
      <c r="R86" s="196" t="e">
        <f>VLOOKUP(I86,'사업장현황(25하)'!$A$2:$T$1836,9,FALSE)</f>
        <v>#N/A</v>
      </c>
      <c r="S86" s="196" t="e">
        <f>VLOOKUP(I86,'사업장현황(25하)'!$A$2:$T$1836,10,FALSE)</f>
        <v>#N/A</v>
      </c>
      <c r="T86" s="190" t="e">
        <f>VLOOKUP(I86,'사업장현황(25하)'!$A$2:$T$1836,12,FALSE)</f>
        <v>#N/A</v>
      </c>
      <c r="U86" s="219" t="e">
        <f>VLOOKUP(I86,'25하-평택20'!$J$3:$AW$1251,13,FALSE)</f>
        <v>#N/A</v>
      </c>
      <c r="V86" s="219" t="e">
        <f>VLOOKUP(I86,'25하-평택20'!$J$3:$AW$1251,14,FALSE)</f>
        <v>#N/A</v>
      </c>
      <c r="W86" s="149"/>
      <c r="X86" s="179" t="e">
        <f>VLOOKUP(I86,'사업장현황(25하)'!$A$2:$T$1836,11,FALSE)</f>
        <v>#N/A</v>
      </c>
      <c r="Y86" s="219"/>
      <c r="Z86" s="180"/>
      <c r="AA86" s="180"/>
      <c r="AB86" s="212"/>
      <c r="AC86" s="180">
        <f t="shared" si="3"/>
        <v>0</v>
      </c>
      <c r="AD86" s="219"/>
      <c r="AE86" s="180"/>
      <c r="AF86" s="219"/>
      <c r="AG86" s="180"/>
      <c r="AH86" s="299">
        <f t="shared" si="2"/>
        <v>0</v>
      </c>
      <c r="AI86" s="262"/>
      <c r="AJ86" s="157"/>
    </row>
    <row r="87" spans="1:99" s="158" customFormat="1" ht="24.95" customHeight="1">
      <c r="A87" s="196"/>
      <c r="B87" s="196"/>
      <c r="C87" s="196"/>
      <c r="D87" s="219"/>
      <c r="E87" s="219" t="str">
        <f>HLOOKUP(WEEKDAY(D87,2),data!$A$1:$G$2,2)</f>
        <v>(토)</v>
      </c>
      <c r="F87" s="291"/>
      <c r="G87" s="196"/>
      <c r="H87" s="291"/>
      <c r="I87" s="249"/>
      <c r="J87" s="196" t="e">
        <f>VLOOKUP(I87,'25하-평택20'!$J$3:$AW$1251,2,FALSE)</f>
        <v>#N/A</v>
      </c>
      <c r="K87" s="289" t="e">
        <f>VLOOKUP(I87,'사업장현황(25하)'!$A$2:$T$1836,13,FALSE)</f>
        <v>#N/A</v>
      </c>
      <c r="L87" s="289" t="e">
        <f>VLOOKUP(I87,'사업장현황(25하)'!$A$2:$T$1836,14,FALSE)</f>
        <v>#N/A</v>
      </c>
      <c r="M87" s="190" t="e">
        <f>VLOOKUP(I87,'사업장현황(25하)'!$A$2:$T$1836,2,FALSE)</f>
        <v>#N/A</v>
      </c>
      <c r="N87" s="190" t="e">
        <f>VLOOKUP(I87,'사업장현황(25하)'!$A$2:$T$1836,4,FALSE)</f>
        <v>#N/A</v>
      </c>
      <c r="O87" s="196" t="e">
        <f>VLOOKUP(I87,'사업장현황(25하)'!$A$2:$T$1836,6,FALSE)</f>
        <v>#N/A</v>
      </c>
      <c r="P87" s="196" t="e">
        <f>VLOOKUP(I87,'사업장현황(25하)'!$A$2:$T$1836,7,FALSE)</f>
        <v>#N/A</v>
      </c>
      <c r="Q87" s="196" t="e">
        <f>VLOOKUP(I87,'사업장현황(25하)'!$A$2:$T$1836,8,FALSE)</f>
        <v>#N/A</v>
      </c>
      <c r="R87" s="196" t="e">
        <f>VLOOKUP(I87,'사업장현황(25하)'!$A$2:$T$1836,9,FALSE)</f>
        <v>#N/A</v>
      </c>
      <c r="S87" s="196" t="e">
        <f>VLOOKUP(I87,'사업장현황(25하)'!$A$2:$T$1836,10,FALSE)</f>
        <v>#N/A</v>
      </c>
      <c r="T87" s="190" t="e">
        <f>VLOOKUP(I87,'사업장현황(25하)'!$A$2:$T$1836,12,FALSE)</f>
        <v>#N/A</v>
      </c>
      <c r="U87" s="219" t="e">
        <f>VLOOKUP(I87,'25하-평택20'!$J$3:$AW$1251,13,FALSE)</f>
        <v>#N/A</v>
      </c>
      <c r="V87" s="219" t="e">
        <f>VLOOKUP(I87,'25하-평택20'!$J$3:$AW$1251,14,FALSE)</f>
        <v>#N/A</v>
      </c>
      <c r="W87" s="149"/>
      <c r="X87" s="179" t="e">
        <f>VLOOKUP(I87,'사업장현황(25하)'!$A$2:$T$1836,11,FALSE)</f>
        <v>#N/A</v>
      </c>
      <c r="Y87" s="219"/>
      <c r="Z87" s="180"/>
      <c r="AA87" s="180"/>
      <c r="AB87" s="212"/>
      <c r="AC87" s="180">
        <f t="shared" si="3"/>
        <v>0</v>
      </c>
      <c r="AD87" s="219"/>
      <c r="AE87" s="180"/>
      <c r="AF87" s="219"/>
      <c r="AG87" s="180"/>
      <c r="AH87" s="299">
        <f t="shared" si="2"/>
        <v>0</v>
      </c>
      <c r="AI87" s="262"/>
      <c r="AJ87" s="157"/>
    </row>
    <row r="88" spans="1:99" s="186" customFormat="1" ht="24.95" customHeight="1">
      <c r="A88" s="196"/>
      <c r="B88" s="196"/>
      <c r="C88" s="196"/>
      <c r="D88" s="219"/>
      <c r="E88" s="219" t="str">
        <f>HLOOKUP(WEEKDAY(D88,2),data!$A$1:$G$2,2)</f>
        <v>(토)</v>
      </c>
      <c r="F88" s="196"/>
      <c r="G88" s="196"/>
      <c r="H88" s="196"/>
      <c r="I88" s="249"/>
      <c r="J88" s="196" t="e">
        <f>VLOOKUP(I88,'25하-평택20'!$J$3:$AW$1251,2,FALSE)</f>
        <v>#N/A</v>
      </c>
      <c r="K88" s="289" t="e">
        <f>VLOOKUP(I88,'사업장현황(25하)'!$A$2:$T$1836,13,FALSE)</f>
        <v>#N/A</v>
      </c>
      <c r="L88" s="289" t="e">
        <f>VLOOKUP(I88,'사업장현황(25하)'!$A$2:$T$1836,14,FALSE)</f>
        <v>#N/A</v>
      </c>
      <c r="M88" s="190" t="e">
        <f>VLOOKUP(I88,'사업장현황(25하)'!$A$2:$T$1836,2,FALSE)</f>
        <v>#N/A</v>
      </c>
      <c r="N88" s="190" t="e">
        <f>VLOOKUP(I88,'사업장현황(25하)'!$A$2:$T$1836,4,FALSE)</f>
        <v>#N/A</v>
      </c>
      <c r="O88" s="196" t="e">
        <f>VLOOKUP(I88,'사업장현황(25하)'!$A$2:$T$1836,6,FALSE)</f>
        <v>#N/A</v>
      </c>
      <c r="P88" s="196" t="e">
        <f>VLOOKUP(I88,'사업장현황(25하)'!$A$2:$T$1836,7,FALSE)</f>
        <v>#N/A</v>
      </c>
      <c r="Q88" s="196" t="e">
        <f>VLOOKUP(I88,'사업장현황(25하)'!$A$2:$T$1836,8,FALSE)</f>
        <v>#N/A</v>
      </c>
      <c r="R88" s="196" t="e">
        <f>VLOOKUP(I88,'사업장현황(25하)'!$A$2:$T$1836,9,FALSE)</f>
        <v>#N/A</v>
      </c>
      <c r="S88" s="196" t="e">
        <f>VLOOKUP(I88,'사업장현황(25하)'!$A$2:$T$1836,10,FALSE)</f>
        <v>#N/A</v>
      </c>
      <c r="T88" s="190" t="e">
        <f>VLOOKUP(I88,'사업장현황(25하)'!$A$2:$T$1836,12,FALSE)</f>
        <v>#N/A</v>
      </c>
      <c r="U88" s="219" t="e">
        <f>VLOOKUP(I88,'25하-평택20'!$J$3:$AW$1251,13,FALSE)</f>
        <v>#N/A</v>
      </c>
      <c r="V88" s="219" t="e">
        <f>VLOOKUP(I88,'25하-평택20'!$J$3:$AW$1251,14,FALSE)</f>
        <v>#N/A</v>
      </c>
      <c r="W88" s="149"/>
      <c r="X88" s="179" t="e">
        <f>VLOOKUP(I88,'사업장현황(25하)'!$A$2:$T$1836,11,FALSE)</f>
        <v>#N/A</v>
      </c>
      <c r="Y88" s="219"/>
      <c r="Z88" s="180"/>
      <c r="AA88" s="180"/>
      <c r="AB88" s="212"/>
      <c r="AC88" s="180">
        <f t="shared" si="3"/>
        <v>0</v>
      </c>
      <c r="AD88" s="219"/>
      <c r="AE88" s="180"/>
      <c r="AF88" s="219"/>
      <c r="AG88" s="180"/>
      <c r="AH88" s="299">
        <f t="shared" si="2"/>
        <v>0</v>
      </c>
      <c r="AI88" s="290"/>
      <c r="AJ88" s="185"/>
      <c r="CE88" s="187"/>
      <c r="CU88" s="188"/>
    </row>
    <row r="89" spans="1:99" s="186" customFormat="1" ht="24.95" customHeight="1">
      <c r="A89" s="196"/>
      <c r="B89" s="196"/>
      <c r="C89" s="196"/>
      <c r="D89" s="219"/>
      <c r="E89" s="219" t="str">
        <f>HLOOKUP(WEEKDAY(D89,2),data!$A$1:$G$2,2)</f>
        <v>(토)</v>
      </c>
      <c r="F89" s="196"/>
      <c r="G89" s="196"/>
      <c r="H89" s="196"/>
      <c r="I89" s="249"/>
      <c r="J89" s="196" t="e">
        <f>VLOOKUP(I89,'25하-평택20'!$J$3:$AW$1251,2,FALSE)</f>
        <v>#N/A</v>
      </c>
      <c r="K89" s="289" t="e">
        <f>VLOOKUP(I89,'사업장현황(25하)'!$A$2:$T$1836,13,FALSE)</f>
        <v>#N/A</v>
      </c>
      <c r="L89" s="289" t="e">
        <f>VLOOKUP(I89,'사업장현황(25하)'!$A$2:$T$1836,14,FALSE)</f>
        <v>#N/A</v>
      </c>
      <c r="M89" s="190" t="e">
        <f>VLOOKUP(I89,'사업장현황(25하)'!$A$2:$T$1836,2,FALSE)</f>
        <v>#N/A</v>
      </c>
      <c r="N89" s="190" t="e">
        <f>VLOOKUP(I89,'사업장현황(25하)'!$A$2:$T$1836,4,FALSE)</f>
        <v>#N/A</v>
      </c>
      <c r="O89" s="196" t="e">
        <f>VLOOKUP(I89,'사업장현황(25하)'!$A$2:$T$1836,6,FALSE)</f>
        <v>#N/A</v>
      </c>
      <c r="P89" s="196" t="e">
        <f>VLOOKUP(I89,'사업장현황(25하)'!$A$2:$T$1836,7,FALSE)</f>
        <v>#N/A</v>
      </c>
      <c r="Q89" s="196" t="e">
        <f>VLOOKUP(I89,'사업장현황(25하)'!$A$2:$T$1836,8,FALSE)</f>
        <v>#N/A</v>
      </c>
      <c r="R89" s="196" t="e">
        <f>VLOOKUP(I89,'사업장현황(25하)'!$A$2:$T$1836,9,FALSE)</f>
        <v>#N/A</v>
      </c>
      <c r="S89" s="196" t="e">
        <f>VLOOKUP(I89,'사업장현황(25하)'!$A$2:$T$1836,10,FALSE)</f>
        <v>#N/A</v>
      </c>
      <c r="T89" s="190" t="e">
        <f>VLOOKUP(I89,'사업장현황(25하)'!$A$2:$T$1836,12,FALSE)</f>
        <v>#N/A</v>
      </c>
      <c r="U89" s="219" t="e">
        <f>VLOOKUP(I89,'25하-평택20'!$J$3:$AW$1251,13,FALSE)</f>
        <v>#N/A</v>
      </c>
      <c r="V89" s="219" t="e">
        <f>VLOOKUP(I89,'25하-평택20'!$J$3:$AW$1251,14,FALSE)</f>
        <v>#N/A</v>
      </c>
      <c r="W89" s="149"/>
      <c r="X89" s="179" t="e">
        <f>VLOOKUP(I89,'사업장현황(25하)'!$A$2:$T$1836,11,FALSE)</f>
        <v>#N/A</v>
      </c>
      <c r="Y89" s="219"/>
      <c r="Z89" s="180"/>
      <c r="AA89" s="180"/>
      <c r="AB89" s="212"/>
      <c r="AC89" s="180">
        <f t="shared" si="3"/>
        <v>0</v>
      </c>
      <c r="AD89" s="219"/>
      <c r="AE89" s="180"/>
      <c r="AF89" s="219"/>
      <c r="AG89" s="180"/>
      <c r="AH89" s="299">
        <f t="shared" si="2"/>
        <v>0</v>
      </c>
      <c r="AI89" s="290"/>
      <c r="AJ89" s="185"/>
      <c r="CE89" s="187"/>
      <c r="CU89" s="188"/>
    </row>
    <row r="90" spans="1:99" s="158" customFormat="1" ht="26.45" customHeight="1">
      <c r="A90" s="196"/>
      <c r="B90" s="196"/>
      <c r="C90" s="196"/>
      <c r="D90" s="219"/>
      <c r="E90" s="219" t="str">
        <f>HLOOKUP(WEEKDAY(D90,2),data!$A$1:$G$2,2)</f>
        <v>(토)</v>
      </c>
      <c r="F90" s="291"/>
      <c r="G90" s="196"/>
      <c r="H90" s="291"/>
      <c r="I90" s="249"/>
      <c r="J90" s="196" t="e">
        <f>VLOOKUP(I90,'25하-평택20'!$J$3:$AW$1251,2,FALSE)</f>
        <v>#N/A</v>
      </c>
      <c r="K90" s="289" t="e">
        <f>VLOOKUP(I90,'사업장현황(25하)'!$A$2:$T$1836,13,FALSE)</f>
        <v>#N/A</v>
      </c>
      <c r="L90" s="289" t="e">
        <f>VLOOKUP(I90,'사업장현황(25하)'!$A$2:$T$1836,14,FALSE)</f>
        <v>#N/A</v>
      </c>
      <c r="M90" s="190" t="e">
        <f>VLOOKUP(I90,'사업장현황(25하)'!$A$2:$T$1836,2,FALSE)</f>
        <v>#N/A</v>
      </c>
      <c r="N90" s="190" t="e">
        <f>VLOOKUP(I90,'사업장현황(25하)'!$A$2:$T$1836,4,FALSE)</f>
        <v>#N/A</v>
      </c>
      <c r="O90" s="196" t="e">
        <f>VLOOKUP(I90,'사업장현황(25하)'!$A$2:$T$1836,6,FALSE)</f>
        <v>#N/A</v>
      </c>
      <c r="P90" s="196" t="e">
        <f>VLOOKUP(I90,'사업장현황(25하)'!$A$2:$T$1836,7,FALSE)</f>
        <v>#N/A</v>
      </c>
      <c r="Q90" s="196" t="e">
        <f>VLOOKUP(I90,'사업장현황(25하)'!$A$2:$T$1836,8,FALSE)</f>
        <v>#N/A</v>
      </c>
      <c r="R90" s="196" t="e">
        <f>VLOOKUP(I90,'사업장현황(25하)'!$A$2:$T$1836,9,FALSE)</f>
        <v>#N/A</v>
      </c>
      <c r="S90" s="196" t="e">
        <f>VLOOKUP(I90,'사업장현황(25하)'!$A$2:$T$1836,10,FALSE)</f>
        <v>#N/A</v>
      </c>
      <c r="T90" s="190" t="e">
        <f>VLOOKUP(I90,'사업장현황(25하)'!$A$2:$T$1836,12,FALSE)</f>
        <v>#N/A</v>
      </c>
      <c r="U90" s="219" t="e">
        <f>VLOOKUP(I90,'25하-평택20'!$J$3:$AW$1251,13,FALSE)</f>
        <v>#N/A</v>
      </c>
      <c r="V90" s="219" t="e">
        <f>VLOOKUP(I90,'25하-평택20'!$J$3:$AW$1251,14,FALSE)</f>
        <v>#N/A</v>
      </c>
      <c r="W90" s="149"/>
      <c r="X90" s="179" t="e">
        <f>VLOOKUP(I90,'사업장현황(25하)'!$A$2:$T$1836,11,FALSE)</f>
        <v>#N/A</v>
      </c>
      <c r="Y90" s="219"/>
      <c r="Z90" s="180"/>
      <c r="AA90" s="180"/>
      <c r="AB90" s="212"/>
      <c r="AC90" s="180">
        <f t="shared" si="3"/>
        <v>0</v>
      </c>
      <c r="AD90" s="219"/>
      <c r="AE90" s="180"/>
      <c r="AF90" s="219"/>
      <c r="AG90" s="180"/>
      <c r="AH90" s="299">
        <f t="shared" si="2"/>
        <v>0</v>
      </c>
      <c r="AI90" s="262"/>
      <c r="AJ90" s="157"/>
    </row>
    <row r="91" spans="1:99" s="158" customFormat="1" ht="24.95" customHeight="1">
      <c r="A91" s="196"/>
      <c r="B91" s="196"/>
      <c r="C91" s="196"/>
      <c r="D91" s="219"/>
      <c r="E91" s="219" t="str">
        <f>HLOOKUP(WEEKDAY(D91,2),data!$A$1:$G$2,2)</f>
        <v>(토)</v>
      </c>
      <c r="F91" s="291"/>
      <c r="G91" s="196"/>
      <c r="H91" s="291"/>
      <c r="I91" s="249"/>
      <c r="J91" s="196" t="e">
        <f>VLOOKUP(I91,'25하-평택20'!$J$3:$AW$1251,2,FALSE)</f>
        <v>#N/A</v>
      </c>
      <c r="K91" s="289" t="e">
        <f>VLOOKUP(I91,'사업장현황(25하)'!$A$2:$T$1836,13,FALSE)</f>
        <v>#N/A</v>
      </c>
      <c r="L91" s="289" t="e">
        <f>VLOOKUP(I91,'사업장현황(25하)'!$A$2:$T$1836,14,FALSE)</f>
        <v>#N/A</v>
      </c>
      <c r="M91" s="190" t="e">
        <f>VLOOKUP(I91,'사업장현황(25하)'!$A$2:$T$1836,2,FALSE)</f>
        <v>#N/A</v>
      </c>
      <c r="N91" s="190" t="e">
        <f>VLOOKUP(I91,'사업장현황(25하)'!$A$2:$T$1836,4,FALSE)</f>
        <v>#N/A</v>
      </c>
      <c r="O91" s="196" t="e">
        <f>VLOOKUP(I91,'사업장현황(25하)'!$A$2:$T$1836,6,FALSE)</f>
        <v>#N/A</v>
      </c>
      <c r="P91" s="196" t="e">
        <f>VLOOKUP(I91,'사업장현황(25하)'!$A$2:$T$1836,7,FALSE)</f>
        <v>#N/A</v>
      </c>
      <c r="Q91" s="196" t="e">
        <f>VLOOKUP(I91,'사업장현황(25하)'!$A$2:$T$1836,8,FALSE)</f>
        <v>#N/A</v>
      </c>
      <c r="R91" s="196" t="e">
        <f>VLOOKUP(I91,'사업장현황(25하)'!$A$2:$T$1836,9,FALSE)</f>
        <v>#N/A</v>
      </c>
      <c r="S91" s="196" t="e">
        <f>VLOOKUP(I91,'사업장현황(25하)'!$A$2:$T$1836,10,FALSE)</f>
        <v>#N/A</v>
      </c>
      <c r="T91" s="190" t="e">
        <f>VLOOKUP(I91,'사업장현황(25하)'!$A$2:$T$1836,12,FALSE)</f>
        <v>#N/A</v>
      </c>
      <c r="U91" s="219" t="e">
        <f>VLOOKUP(I91,'25하-평택20'!$J$3:$AW$1251,13,FALSE)</f>
        <v>#N/A</v>
      </c>
      <c r="V91" s="219" t="e">
        <f>VLOOKUP(I91,'25하-평택20'!$J$3:$AW$1251,14,FALSE)</f>
        <v>#N/A</v>
      </c>
      <c r="W91" s="149"/>
      <c r="X91" s="179" t="e">
        <f>VLOOKUP(I91,'사업장현황(25하)'!$A$2:$T$1836,11,FALSE)</f>
        <v>#N/A</v>
      </c>
      <c r="Y91" s="219"/>
      <c r="Z91" s="180"/>
      <c r="AA91" s="180"/>
      <c r="AB91" s="212"/>
      <c r="AC91" s="180">
        <f t="shared" si="3"/>
        <v>0</v>
      </c>
      <c r="AD91" s="219"/>
      <c r="AE91" s="180"/>
      <c r="AF91" s="219"/>
      <c r="AG91" s="180"/>
      <c r="AH91" s="299">
        <f t="shared" si="2"/>
        <v>0</v>
      </c>
      <c r="AI91" s="262"/>
      <c r="AJ91" s="157"/>
    </row>
    <row r="92" spans="1:99" s="158" customFormat="1" ht="26.45" customHeight="1">
      <c r="A92" s="196"/>
      <c r="B92" s="196"/>
      <c r="C92" s="196"/>
      <c r="D92" s="219"/>
      <c r="E92" s="219" t="str">
        <f>HLOOKUP(WEEKDAY(D92,2),data!$A$1:$G$2,2)</f>
        <v>(토)</v>
      </c>
      <c r="F92" s="291"/>
      <c r="G92" s="196"/>
      <c r="H92" s="291"/>
      <c r="I92" s="249"/>
      <c r="J92" s="196" t="e">
        <f>VLOOKUP(I92,'25하-평택20'!$J$3:$AW$1251,2,FALSE)</f>
        <v>#N/A</v>
      </c>
      <c r="K92" s="289" t="e">
        <f>VLOOKUP(I92,'사업장현황(25하)'!$A$2:$T$1836,13,FALSE)</f>
        <v>#N/A</v>
      </c>
      <c r="L92" s="289" t="e">
        <f>VLOOKUP(I92,'사업장현황(25하)'!$A$2:$T$1836,14,FALSE)</f>
        <v>#N/A</v>
      </c>
      <c r="M92" s="190" t="e">
        <f>VLOOKUP(I92,'사업장현황(25하)'!$A$2:$T$1836,2,FALSE)</f>
        <v>#N/A</v>
      </c>
      <c r="N92" s="190" t="e">
        <f>VLOOKUP(I92,'사업장현황(25하)'!$A$2:$T$1836,4,FALSE)</f>
        <v>#N/A</v>
      </c>
      <c r="O92" s="196" t="e">
        <f>VLOOKUP(I92,'사업장현황(25하)'!$A$2:$T$1836,6,FALSE)</f>
        <v>#N/A</v>
      </c>
      <c r="P92" s="196" t="e">
        <f>VLOOKUP(I92,'사업장현황(25하)'!$A$2:$T$1836,7,FALSE)</f>
        <v>#N/A</v>
      </c>
      <c r="Q92" s="196" t="e">
        <f>VLOOKUP(I92,'사업장현황(25하)'!$A$2:$T$1836,8,FALSE)</f>
        <v>#N/A</v>
      </c>
      <c r="R92" s="196" t="e">
        <f>VLOOKUP(I92,'사업장현황(25하)'!$A$2:$T$1836,9,FALSE)</f>
        <v>#N/A</v>
      </c>
      <c r="S92" s="196" t="e">
        <f>VLOOKUP(I92,'사업장현황(25하)'!$A$2:$T$1836,10,FALSE)</f>
        <v>#N/A</v>
      </c>
      <c r="T92" s="190" t="e">
        <f>VLOOKUP(I92,'사업장현황(25하)'!$A$2:$T$1836,12,FALSE)</f>
        <v>#N/A</v>
      </c>
      <c r="U92" s="219" t="e">
        <f>VLOOKUP(I92,'25하-평택20'!$J$3:$AW$1251,13,FALSE)</f>
        <v>#N/A</v>
      </c>
      <c r="V92" s="219" t="e">
        <f>VLOOKUP(I92,'25하-평택20'!$J$3:$AW$1251,14,FALSE)</f>
        <v>#N/A</v>
      </c>
      <c r="W92" s="149"/>
      <c r="X92" s="179" t="e">
        <f>VLOOKUP(I92,'사업장현황(25하)'!$A$2:$T$1836,11,FALSE)</f>
        <v>#N/A</v>
      </c>
      <c r="Y92" s="219"/>
      <c r="Z92" s="180"/>
      <c r="AA92" s="180"/>
      <c r="AB92" s="212"/>
      <c r="AC92" s="180">
        <f t="shared" si="3"/>
        <v>0</v>
      </c>
      <c r="AD92" s="219"/>
      <c r="AE92" s="180"/>
      <c r="AF92" s="219"/>
      <c r="AG92" s="180"/>
      <c r="AH92" s="299">
        <f t="shared" si="2"/>
        <v>0</v>
      </c>
      <c r="AI92" s="262"/>
      <c r="AJ92" s="157"/>
    </row>
    <row r="93" spans="1:99" s="158" customFormat="1" ht="24.95" customHeight="1">
      <c r="A93" s="196"/>
      <c r="B93" s="196"/>
      <c r="C93" s="196"/>
      <c r="D93" s="219"/>
      <c r="E93" s="219" t="str">
        <f>HLOOKUP(WEEKDAY(D93,2),data!$A$1:$G$2,2)</f>
        <v>(토)</v>
      </c>
      <c r="F93" s="291"/>
      <c r="G93" s="196"/>
      <c r="H93" s="291"/>
      <c r="I93" s="249"/>
      <c r="J93" s="196" t="e">
        <f>VLOOKUP(I93,'25하-평택20'!$J$3:$AW$1251,2,FALSE)</f>
        <v>#N/A</v>
      </c>
      <c r="K93" s="289" t="e">
        <f>VLOOKUP(I93,'사업장현황(25하)'!$A$2:$T$1836,13,FALSE)</f>
        <v>#N/A</v>
      </c>
      <c r="L93" s="289" t="e">
        <f>VLOOKUP(I93,'사업장현황(25하)'!$A$2:$T$1836,14,FALSE)</f>
        <v>#N/A</v>
      </c>
      <c r="M93" s="190" t="e">
        <f>VLOOKUP(I93,'사업장현황(25하)'!$A$2:$T$1836,2,FALSE)</f>
        <v>#N/A</v>
      </c>
      <c r="N93" s="190" t="e">
        <f>VLOOKUP(I93,'사업장현황(25하)'!$A$2:$T$1836,4,FALSE)</f>
        <v>#N/A</v>
      </c>
      <c r="O93" s="196" t="e">
        <f>VLOOKUP(I93,'사업장현황(25하)'!$A$2:$T$1836,6,FALSE)</f>
        <v>#N/A</v>
      </c>
      <c r="P93" s="196" t="e">
        <f>VLOOKUP(I93,'사업장현황(25하)'!$A$2:$T$1836,7,FALSE)</f>
        <v>#N/A</v>
      </c>
      <c r="Q93" s="196" t="e">
        <f>VLOOKUP(I93,'사업장현황(25하)'!$A$2:$T$1836,8,FALSE)</f>
        <v>#N/A</v>
      </c>
      <c r="R93" s="196" t="e">
        <f>VLOOKUP(I93,'사업장현황(25하)'!$A$2:$T$1836,9,FALSE)</f>
        <v>#N/A</v>
      </c>
      <c r="S93" s="196" t="e">
        <f>VLOOKUP(I93,'사업장현황(25하)'!$A$2:$T$1836,10,FALSE)</f>
        <v>#N/A</v>
      </c>
      <c r="T93" s="190" t="e">
        <f>VLOOKUP(I93,'사업장현황(25하)'!$A$2:$T$1836,12,FALSE)</f>
        <v>#N/A</v>
      </c>
      <c r="U93" s="219" t="e">
        <f>VLOOKUP(I93,'25하-평택20'!$J$3:$AW$1251,13,FALSE)</f>
        <v>#N/A</v>
      </c>
      <c r="V93" s="219" t="e">
        <f>VLOOKUP(I93,'25하-평택20'!$J$3:$AW$1251,14,FALSE)</f>
        <v>#N/A</v>
      </c>
      <c r="W93" s="149"/>
      <c r="X93" s="179" t="e">
        <f>VLOOKUP(I93,'사업장현황(25하)'!$A$2:$T$1836,11,FALSE)</f>
        <v>#N/A</v>
      </c>
      <c r="Y93" s="219"/>
      <c r="Z93" s="180"/>
      <c r="AA93" s="180"/>
      <c r="AB93" s="212"/>
      <c r="AC93" s="180">
        <f t="shared" si="3"/>
        <v>0</v>
      </c>
      <c r="AD93" s="219"/>
      <c r="AE93" s="180"/>
      <c r="AF93" s="219"/>
      <c r="AG93" s="180"/>
      <c r="AH93" s="299">
        <f t="shared" si="2"/>
        <v>0</v>
      </c>
      <c r="AI93" s="262"/>
      <c r="AJ93" s="157"/>
    </row>
    <row r="94" spans="1:99" s="158" customFormat="1" ht="24.95" customHeight="1">
      <c r="A94" s="196"/>
      <c r="B94" s="196"/>
      <c r="C94" s="196"/>
      <c r="D94" s="219"/>
      <c r="E94" s="219" t="str">
        <f>HLOOKUP(WEEKDAY(D94,2),data!$A$1:$G$2,2)</f>
        <v>(토)</v>
      </c>
      <c r="F94" s="291"/>
      <c r="G94" s="196"/>
      <c r="H94" s="291"/>
      <c r="I94" s="249"/>
      <c r="J94" s="196" t="e">
        <f>VLOOKUP(I94,'25하-평택20'!$J$3:$AW$1251,2,FALSE)</f>
        <v>#N/A</v>
      </c>
      <c r="K94" s="289" t="e">
        <f>VLOOKUP(I94,'사업장현황(25하)'!$A$2:$T$1836,13,FALSE)</f>
        <v>#N/A</v>
      </c>
      <c r="L94" s="289" t="e">
        <f>VLOOKUP(I94,'사업장현황(25하)'!$A$2:$T$1836,14,FALSE)</f>
        <v>#N/A</v>
      </c>
      <c r="M94" s="190" t="e">
        <f>VLOOKUP(I94,'사업장현황(25하)'!$A$2:$T$1836,2,FALSE)</f>
        <v>#N/A</v>
      </c>
      <c r="N94" s="190" t="e">
        <f>VLOOKUP(I94,'사업장현황(25하)'!$A$2:$T$1836,4,FALSE)</f>
        <v>#N/A</v>
      </c>
      <c r="O94" s="196" t="e">
        <f>VLOOKUP(I94,'사업장현황(25하)'!$A$2:$T$1836,6,FALSE)</f>
        <v>#N/A</v>
      </c>
      <c r="P94" s="196" t="e">
        <f>VLOOKUP(I94,'사업장현황(25하)'!$A$2:$T$1836,7,FALSE)</f>
        <v>#N/A</v>
      </c>
      <c r="Q94" s="196" t="e">
        <f>VLOOKUP(I94,'사업장현황(25하)'!$A$2:$T$1836,8,FALSE)</f>
        <v>#N/A</v>
      </c>
      <c r="R94" s="196" t="e">
        <f>VLOOKUP(I94,'사업장현황(25하)'!$A$2:$T$1836,9,FALSE)</f>
        <v>#N/A</v>
      </c>
      <c r="S94" s="196" t="e">
        <f>VLOOKUP(I94,'사업장현황(25하)'!$A$2:$T$1836,10,FALSE)</f>
        <v>#N/A</v>
      </c>
      <c r="T94" s="190" t="e">
        <f>VLOOKUP(I94,'사업장현황(25하)'!$A$2:$T$1836,12,FALSE)</f>
        <v>#N/A</v>
      </c>
      <c r="U94" s="219" t="e">
        <f>VLOOKUP(I94,'25하-평택20'!$J$3:$AW$1251,13,FALSE)</f>
        <v>#N/A</v>
      </c>
      <c r="V94" s="219" t="e">
        <f>VLOOKUP(I94,'25하-평택20'!$J$3:$AW$1251,14,FALSE)</f>
        <v>#N/A</v>
      </c>
      <c r="W94" s="149"/>
      <c r="X94" s="179" t="e">
        <f>VLOOKUP(I94,'사업장현황(25하)'!$A$2:$T$1836,11,FALSE)</f>
        <v>#N/A</v>
      </c>
      <c r="Y94" s="219"/>
      <c r="Z94" s="180"/>
      <c r="AA94" s="180"/>
      <c r="AB94" s="212"/>
      <c r="AC94" s="180">
        <f t="shared" si="3"/>
        <v>0</v>
      </c>
      <c r="AD94" s="219"/>
      <c r="AE94" s="180"/>
      <c r="AF94" s="219"/>
      <c r="AG94" s="180"/>
      <c r="AH94" s="299">
        <f t="shared" si="2"/>
        <v>0</v>
      </c>
      <c r="AI94" s="262"/>
      <c r="AJ94" s="157"/>
    </row>
    <row r="95" spans="1:99" s="158" customFormat="1" ht="24.95" customHeight="1">
      <c r="A95" s="196"/>
      <c r="B95" s="196"/>
      <c r="C95" s="196"/>
      <c r="D95" s="219"/>
      <c r="E95" s="219" t="str">
        <f>HLOOKUP(WEEKDAY(D95,2),data!$A$1:$G$2,2)</f>
        <v>(토)</v>
      </c>
      <c r="F95" s="291"/>
      <c r="G95" s="196"/>
      <c r="H95" s="291"/>
      <c r="I95" s="249"/>
      <c r="J95" s="196" t="e">
        <f>VLOOKUP(I95,'25하-평택20'!$J$3:$AW$1251,2,FALSE)</f>
        <v>#N/A</v>
      </c>
      <c r="K95" s="289" t="e">
        <f>VLOOKUP(I95,'사업장현황(25하)'!$A$2:$T$1836,13,FALSE)</f>
        <v>#N/A</v>
      </c>
      <c r="L95" s="289" t="e">
        <f>VLOOKUP(I95,'사업장현황(25하)'!$A$2:$T$1836,14,FALSE)</f>
        <v>#N/A</v>
      </c>
      <c r="M95" s="190" t="e">
        <f>VLOOKUP(I95,'사업장현황(25하)'!$A$2:$T$1836,2,FALSE)</f>
        <v>#N/A</v>
      </c>
      <c r="N95" s="190" t="e">
        <f>VLOOKUP(I95,'사업장현황(25하)'!$A$2:$T$1836,4,FALSE)</f>
        <v>#N/A</v>
      </c>
      <c r="O95" s="196" t="e">
        <f>VLOOKUP(I95,'사업장현황(25하)'!$A$2:$T$1836,6,FALSE)</f>
        <v>#N/A</v>
      </c>
      <c r="P95" s="196" t="e">
        <f>VLOOKUP(I95,'사업장현황(25하)'!$A$2:$T$1836,7,FALSE)</f>
        <v>#N/A</v>
      </c>
      <c r="Q95" s="196" t="e">
        <f>VLOOKUP(I95,'사업장현황(25하)'!$A$2:$T$1836,8,FALSE)</f>
        <v>#N/A</v>
      </c>
      <c r="R95" s="196" t="e">
        <f>VLOOKUP(I95,'사업장현황(25하)'!$A$2:$T$1836,9,FALSE)</f>
        <v>#N/A</v>
      </c>
      <c r="S95" s="196" t="e">
        <f>VLOOKUP(I95,'사업장현황(25하)'!$A$2:$T$1836,10,FALSE)</f>
        <v>#N/A</v>
      </c>
      <c r="T95" s="190" t="e">
        <f>VLOOKUP(I95,'사업장현황(25하)'!$A$2:$T$1836,12,FALSE)</f>
        <v>#N/A</v>
      </c>
      <c r="U95" s="219" t="e">
        <f>VLOOKUP(I95,'25하-평택20'!$J$3:$AW$1251,13,FALSE)</f>
        <v>#N/A</v>
      </c>
      <c r="V95" s="219" t="e">
        <f>VLOOKUP(I95,'25하-평택20'!$J$3:$AW$1251,14,FALSE)</f>
        <v>#N/A</v>
      </c>
      <c r="W95" s="149"/>
      <c r="X95" s="179" t="e">
        <f>VLOOKUP(I95,'사업장현황(25하)'!$A$2:$T$1836,11,FALSE)</f>
        <v>#N/A</v>
      </c>
      <c r="Y95" s="219"/>
      <c r="Z95" s="180"/>
      <c r="AA95" s="180"/>
      <c r="AB95" s="212"/>
      <c r="AC95" s="180">
        <f t="shared" si="3"/>
        <v>0</v>
      </c>
      <c r="AD95" s="219"/>
      <c r="AE95" s="180"/>
      <c r="AF95" s="219"/>
      <c r="AG95" s="180"/>
      <c r="AH95" s="299">
        <f t="shared" si="2"/>
        <v>0</v>
      </c>
      <c r="AI95" s="262"/>
      <c r="AJ95" s="157"/>
    </row>
    <row r="96" spans="1:99" s="158" customFormat="1" ht="24.95" customHeight="1">
      <c r="A96" s="196"/>
      <c r="B96" s="196"/>
      <c r="C96" s="196"/>
      <c r="D96" s="219"/>
      <c r="E96" s="219" t="str">
        <f>HLOOKUP(WEEKDAY(D96,2),data!$A$1:$G$2,2)</f>
        <v>(토)</v>
      </c>
      <c r="F96" s="291"/>
      <c r="G96" s="196"/>
      <c r="H96" s="291"/>
      <c r="I96" s="249"/>
      <c r="J96" s="196" t="e">
        <f>VLOOKUP(I96,'25하-평택20'!$J$3:$AW$1251,2,FALSE)</f>
        <v>#N/A</v>
      </c>
      <c r="K96" s="289" t="e">
        <f>VLOOKUP(I96,'사업장현황(25하)'!$A$2:$T$1836,13,FALSE)</f>
        <v>#N/A</v>
      </c>
      <c r="L96" s="289" t="e">
        <f>VLOOKUP(I96,'사업장현황(25하)'!$A$2:$T$1836,14,FALSE)</f>
        <v>#N/A</v>
      </c>
      <c r="M96" s="190" t="e">
        <f>VLOOKUP(I96,'사업장현황(25하)'!$A$2:$T$1836,2,FALSE)</f>
        <v>#N/A</v>
      </c>
      <c r="N96" s="190" t="e">
        <f>VLOOKUP(I96,'사업장현황(25하)'!$A$2:$T$1836,4,FALSE)</f>
        <v>#N/A</v>
      </c>
      <c r="O96" s="196" t="e">
        <f>VLOOKUP(I96,'사업장현황(25하)'!$A$2:$T$1836,6,FALSE)</f>
        <v>#N/A</v>
      </c>
      <c r="P96" s="196" t="e">
        <f>VLOOKUP(I96,'사업장현황(25하)'!$A$2:$T$1836,7,FALSE)</f>
        <v>#N/A</v>
      </c>
      <c r="Q96" s="196" t="e">
        <f>VLOOKUP(I96,'사업장현황(25하)'!$A$2:$T$1836,8,FALSE)</f>
        <v>#N/A</v>
      </c>
      <c r="R96" s="196" t="e">
        <f>VLOOKUP(I96,'사업장현황(25하)'!$A$2:$T$1836,9,FALSE)</f>
        <v>#N/A</v>
      </c>
      <c r="S96" s="196" t="e">
        <f>VLOOKUP(I96,'사업장현황(25하)'!$A$2:$T$1836,10,FALSE)</f>
        <v>#N/A</v>
      </c>
      <c r="T96" s="190" t="e">
        <f>VLOOKUP(I96,'사업장현황(25하)'!$A$2:$T$1836,12,FALSE)</f>
        <v>#N/A</v>
      </c>
      <c r="U96" s="219" t="e">
        <f>VLOOKUP(I96,'25하-평택20'!$J$3:$AW$1251,13,FALSE)</f>
        <v>#N/A</v>
      </c>
      <c r="V96" s="219" t="e">
        <f>VLOOKUP(I96,'25하-평택20'!$J$3:$AW$1251,14,FALSE)</f>
        <v>#N/A</v>
      </c>
      <c r="W96" s="149"/>
      <c r="X96" s="179" t="e">
        <f>VLOOKUP(I96,'사업장현황(25하)'!$A$2:$T$1836,11,FALSE)</f>
        <v>#N/A</v>
      </c>
      <c r="Y96" s="219"/>
      <c r="Z96" s="180"/>
      <c r="AA96" s="180"/>
      <c r="AB96" s="212"/>
      <c r="AC96" s="180">
        <f t="shared" si="3"/>
        <v>0</v>
      </c>
      <c r="AD96" s="219"/>
      <c r="AE96" s="180"/>
      <c r="AF96" s="219"/>
      <c r="AG96" s="180"/>
      <c r="AH96" s="299">
        <f t="shared" si="2"/>
        <v>0</v>
      </c>
      <c r="AI96" s="262"/>
      <c r="AJ96" s="157"/>
    </row>
    <row r="97" spans="1:99" s="158" customFormat="1" ht="24.95" customHeight="1">
      <c r="A97" s="196"/>
      <c r="B97" s="196"/>
      <c r="C97" s="196"/>
      <c r="D97" s="219"/>
      <c r="E97" s="219" t="str">
        <f>HLOOKUP(WEEKDAY(D97,2),data!$A$1:$G$2,2)</f>
        <v>(토)</v>
      </c>
      <c r="F97" s="291"/>
      <c r="G97" s="196"/>
      <c r="H97" s="291"/>
      <c r="I97" s="249"/>
      <c r="J97" s="196" t="e">
        <f>VLOOKUP(I97,'25하-평택20'!$J$3:$AW$1251,2,FALSE)</f>
        <v>#N/A</v>
      </c>
      <c r="K97" s="289" t="e">
        <f>VLOOKUP(I97,'사업장현황(25하)'!$A$2:$T$1836,13,FALSE)</f>
        <v>#N/A</v>
      </c>
      <c r="L97" s="289" t="e">
        <f>VLOOKUP(I97,'사업장현황(25하)'!$A$2:$T$1836,14,FALSE)</f>
        <v>#N/A</v>
      </c>
      <c r="M97" s="190" t="e">
        <f>VLOOKUP(I97,'사업장현황(25하)'!$A$2:$T$1836,2,FALSE)</f>
        <v>#N/A</v>
      </c>
      <c r="N97" s="190" t="e">
        <f>VLOOKUP(I97,'사업장현황(25하)'!$A$2:$T$1836,4,FALSE)</f>
        <v>#N/A</v>
      </c>
      <c r="O97" s="196" t="e">
        <f>VLOOKUP(I97,'사업장현황(25하)'!$A$2:$T$1836,6,FALSE)</f>
        <v>#N/A</v>
      </c>
      <c r="P97" s="196" t="e">
        <f>VLOOKUP(I97,'사업장현황(25하)'!$A$2:$T$1836,7,FALSE)</f>
        <v>#N/A</v>
      </c>
      <c r="Q97" s="196" t="e">
        <f>VLOOKUP(I97,'사업장현황(25하)'!$A$2:$T$1836,8,FALSE)</f>
        <v>#N/A</v>
      </c>
      <c r="R97" s="196" t="e">
        <f>VLOOKUP(I97,'사업장현황(25하)'!$A$2:$T$1836,9,FALSE)</f>
        <v>#N/A</v>
      </c>
      <c r="S97" s="196" t="e">
        <f>VLOOKUP(I97,'사업장현황(25하)'!$A$2:$T$1836,10,FALSE)</f>
        <v>#N/A</v>
      </c>
      <c r="T97" s="190" t="e">
        <f>VLOOKUP(I97,'사업장현황(25하)'!$A$2:$T$1836,12,FALSE)</f>
        <v>#N/A</v>
      </c>
      <c r="U97" s="219" t="e">
        <f>VLOOKUP(I97,'25하-평택20'!$J$3:$AW$1251,13,FALSE)</f>
        <v>#N/A</v>
      </c>
      <c r="V97" s="219" t="e">
        <f>VLOOKUP(I97,'25하-평택20'!$J$3:$AW$1251,14,FALSE)</f>
        <v>#N/A</v>
      </c>
      <c r="W97" s="149"/>
      <c r="X97" s="179" t="e">
        <f>VLOOKUP(I97,'사업장현황(25하)'!$A$2:$T$1836,11,FALSE)</f>
        <v>#N/A</v>
      </c>
      <c r="Y97" s="219"/>
      <c r="Z97" s="180"/>
      <c r="AA97" s="180"/>
      <c r="AB97" s="212"/>
      <c r="AC97" s="180">
        <f t="shared" si="3"/>
        <v>0</v>
      </c>
      <c r="AD97" s="219"/>
      <c r="AE97" s="180"/>
      <c r="AF97" s="219"/>
      <c r="AG97" s="180"/>
      <c r="AH97" s="299">
        <f t="shared" si="2"/>
        <v>0</v>
      </c>
      <c r="AI97" s="262"/>
      <c r="AJ97" s="157"/>
    </row>
    <row r="98" spans="1:99" s="158" customFormat="1" ht="24.95" customHeight="1">
      <c r="A98" s="196"/>
      <c r="B98" s="196"/>
      <c r="C98" s="196"/>
      <c r="D98" s="219"/>
      <c r="E98" s="219" t="str">
        <f>HLOOKUP(WEEKDAY(D98,2),data!$A$1:$G$2,2)</f>
        <v>(토)</v>
      </c>
      <c r="F98" s="196"/>
      <c r="G98" s="196"/>
      <c r="H98" s="196"/>
      <c r="I98" s="249"/>
      <c r="J98" s="196" t="e">
        <f>VLOOKUP(I98,'25하-평택20'!$J$3:$AW$1251,2,FALSE)</f>
        <v>#N/A</v>
      </c>
      <c r="K98" s="289" t="e">
        <f>VLOOKUP(I98,'사업장현황(25하)'!$A$2:$T$1836,13,FALSE)</f>
        <v>#N/A</v>
      </c>
      <c r="L98" s="289" t="e">
        <f>VLOOKUP(I98,'사업장현황(25하)'!$A$2:$T$1836,14,FALSE)</f>
        <v>#N/A</v>
      </c>
      <c r="M98" s="190" t="e">
        <f>VLOOKUP(I98,'사업장현황(25하)'!$A$2:$T$1836,2,FALSE)</f>
        <v>#N/A</v>
      </c>
      <c r="N98" s="190" t="e">
        <f>VLOOKUP(I98,'사업장현황(25하)'!$A$2:$T$1836,4,FALSE)</f>
        <v>#N/A</v>
      </c>
      <c r="O98" s="196" t="e">
        <f>VLOOKUP(I98,'사업장현황(25하)'!$A$2:$T$1836,6,FALSE)</f>
        <v>#N/A</v>
      </c>
      <c r="P98" s="196" t="e">
        <f>VLOOKUP(I98,'사업장현황(25하)'!$A$2:$T$1836,7,FALSE)</f>
        <v>#N/A</v>
      </c>
      <c r="Q98" s="196" t="e">
        <f>VLOOKUP(I98,'사업장현황(25하)'!$A$2:$T$1836,8,FALSE)</f>
        <v>#N/A</v>
      </c>
      <c r="R98" s="196" t="e">
        <f>VLOOKUP(I98,'사업장현황(25하)'!$A$2:$T$1836,9,FALSE)</f>
        <v>#N/A</v>
      </c>
      <c r="S98" s="196" t="e">
        <f>VLOOKUP(I98,'사업장현황(25하)'!$A$2:$T$1836,10,FALSE)</f>
        <v>#N/A</v>
      </c>
      <c r="T98" s="190" t="e">
        <f>VLOOKUP(I98,'사업장현황(25하)'!$A$2:$T$1836,12,FALSE)</f>
        <v>#N/A</v>
      </c>
      <c r="U98" s="219" t="e">
        <f>VLOOKUP(I98,'25하-평택20'!$J$3:$AW$1251,13,FALSE)</f>
        <v>#N/A</v>
      </c>
      <c r="V98" s="219" t="e">
        <f>VLOOKUP(I98,'25하-평택20'!$J$3:$AW$1251,14,FALSE)</f>
        <v>#N/A</v>
      </c>
      <c r="W98" s="149"/>
      <c r="X98" s="179" t="e">
        <f>VLOOKUP(I98,'사업장현황(25하)'!$A$2:$T$1836,11,FALSE)</f>
        <v>#N/A</v>
      </c>
      <c r="Y98" s="219"/>
      <c r="Z98" s="180"/>
      <c r="AA98" s="180"/>
      <c r="AB98" s="212"/>
      <c r="AC98" s="180">
        <f t="shared" si="3"/>
        <v>0</v>
      </c>
      <c r="AD98" s="219"/>
      <c r="AE98" s="180"/>
      <c r="AF98" s="219"/>
      <c r="AG98" s="180"/>
      <c r="AH98" s="299">
        <f t="shared" si="2"/>
        <v>0</v>
      </c>
      <c r="AI98" s="290"/>
      <c r="AJ98" s="157"/>
    </row>
    <row r="99" spans="1:99" s="158" customFormat="1" ht="24.95" customHeight="1">
      <c r="A99" s="196"/>
      <c r="B99" s="196"/>
      <c r="C99" s="196"/>
      <c r="D99" s="219"/>
      <c r="E99" s="219" t="str">
        <f>HLOOKUP(WEEKDAY(D99,2),data!$A$1:$G$2,2)</f>
        <v>(토)</v>
      </c>
      <c r="F99" s="196"/>
      <c r="G99" s="196"/>
      <c r="H99" s="196"/>
      <c r="I99" s="249"/>
      <c r="J99" s="196" t="e">
        <f>VLOOKUP(I99,'25하-평택20'!$J$3:$AW$1251,2,FALSE)</f>
        <v>#N/A</v>
      </c>
      <c r="K99" s="289" t="e">
        <f>VLOOKUP(I99,'사업장현황(25하)'!$A$2:$T$1836,13,FALSE)</f>
        <v>#N/A</v>
      </c>
      <c r="L99" s="289" t="e">
        <f>VLOOKUP(I99,'사업장현황(25하)'!$A$2:$T$1836,14,FALSE)</f>
        <v>#N/A</v>
      </c>
      <c r="M99" s="190" t="e">
        <f>VLOOKUP(I99,'사업장현황(25하)'!$A$2:$T$1836,2,FALSE)</f>
        <v>#N/A</v>
      </c>
      <c r="N99" s="190" t="e">
        <f>VLOOKUP(I99,'사업장현황(25하)'!$A$2:$T$1836,4,FALSE)</f>
        <v>#N/A</v>
      </c>
      <c r="O99" s="196" t="e">
        <f>VLOOKUP(I99,'사업장현황(25하)'!$A$2:$T$1836,6,FALSE)</f>
        <v>#N/A</v>
      </c>
      <c r="P99" s="196" t="e">
        <f>VLOOKUP(I99,'사업장현황(25하)'!$A$2:$T$1836,7,FALSE)</f>
        <v>#N/A</v>
      </c>
      <c r="Q99" s="196" t="e">
        <f>VLOOKUP(I99,'사업장현황(25하)'!$A$2:$T$1836,8,FALSE)</f>
        <v>#N/A</v>
      </c>
      <c r="R99" s="196" t="e">
        <f>VLOOKUP(I99,'사업장현황(25하)'!$A$2:$T$1836,9,FALSE)</f>
        <v>#N/A</v>
      </c>
      <c r="S99" s="196" t="e">
        <f>VLOOKUP(I99,'사업장현황(25하)'!$A$2:$T$1836,10,FALSE)</f>
        <v>#N/A</v>
      </c>
      <c r="T99" s="190" t="e">
        <f>VLOOKUP(I99,'사업장현황(25하)'!$A$2:$T$1836,12,FALSE)</f>
        <v>#N/A</v>
      </c>
      <c r="U99" s="219" t="e">
        <f>VLOOKUP(I99,'25하-평택20'!$J$3:$AW$1251,13,FALSE)</f>
        <v>#N/A</v>
      </c>
      <c r="V99" s="219" t="e">
        <f>VLOOKUP(I99,'25하-평택20'!$J$3:$AW$1251,14,FALSE)</f>
        <v>#N/A</v>
      </c>
      <c r="W99" s="149"/>
      <c r="X99" s="179" t="e">
        <f>VLOOKUP(I99,'사업장현황(25하)'!$A$2:$T$1836,11,FALSE)</f>
        <v>#N/A</v>
      </c>
      <c r="Y99" s="219"/>
      <c r="Z99" s="180"/>
      <c r="AA99" s="180"/>
      <c r="AB99" s="212"/>
      <c r="AC99" s="180">
        <f t="shared" si="3"/>
        <v>0</v>
      </c>
      <c r="AD99" s="219"/>
      <c r="AE99" s="180"/>
      <c r="AF99" s="219"/>
      <c r="AG99" s="180"/>
      <c r="AH99" s="299">
        <f t="shared" si="2"/>
        <v>0</v>
      </c>
      <c r="AI99" s="290"/>
      <c r="AJ99" s="157"/>
    </row>
    <row r="100" spans="1:99" s="186" customFormat="1" ht="24.95" customHeight="1">
      <c r="A100" s="196"/>
      <c r="B100" s="196"/>
      <c r="C100" s="196"/>
      <c r="D100" s="219"/>
      <c r="E100" s="219" t="str">
        <f>HLOOKUP(WEEKDAY(D100,2),data!$A$1:$G$2,2)</f>
        <v>(토)</v>
      </c>
      <c r="F100" s="196"/>
      <c r="G100" s="196"/>
      <c r="H100" s="196"/>
      <c r="I100" s="249"/>
      <c r="J100" s="196" t="e">
        <f>VLOOKUP(I100,'25하-평택20'!$J$3:$AW$1251,2,FALSE)</f>
        <v>#N/A</v>
      </c>
      <c r="K100" s="289" t="e">
        <f>VLOOKUP(I100,'사업장현황(25하)'!$A$2:$T$1836,13,FALSE)</f>
        <v>#N/A</v>
      </c>
      <c r="L100" s="289" t="e">
        <f>VLOOKUP(I100,'사업장현황(25하)'!$A$2:$T$1836,14,FALSE)</f>
        <v>#N/A</v>
      </c>
      <c r="M100" s="190" t="e">
        <f>VLOOKUP(I100,'사업장현황(25하)'!$A$2:$T$1836,2,FALSE)</f>
        <v>#N/A</v>
      </c>
      <c r="N100" s="190" t="e">
        <f>VLOOKUP(I100,'사업장현황(25하)'!$A$2:$T$1836,4,FALSE)</f>
        <v>#N/A</v>
      </c>
      <c r="O100" s="196" t="e">
        <f>VLOOKUP(I100,'사업장현황(25하)'!$A$2:$T$1836,6,FALSE)</f>
        <v>#N/A</v>
      </c>
      <c r="P100" s="196" t="e">
        <f>VLOOKUP(I100,'사업장현황(25하)'!$A$2:$T$1836,7,FALSE)</f>
        <v>#N/A</v>
      </c>
      <c r="Q100" s="196" t="e">
        <f>VLOOKUP(I100,'사업장현황(25하)'!$A$2:$T$1836,8,FALSE)</f>
        <v>#N/A</v>
      </c>
      <c r="R100" s="196" t="e">
        <f>VLOOKUP(I100,'사업장현황(25하)'!$A$2:$T$1836,9,FALSE)</f>
        <v>#N/A</v>
      </c>
      <c r="S100" s="196" t="e">
        <f>VLOOKUP(I100,'사업장현황(25하)'!$A$2:$T$1836,10,FALSE)</f>
        <v>#N/A</v>
      </c>
      <c r="T100" s="190" t="e">
        <f>VLOOKUP(I100,'사업장현황(25하)'!$A$2:$T$1836,12,FALSE)</f>
        <v>#N/A</v>
      </c>
      <c r="U100" s="219" t="e">
        <f>VLOOKUP(I100,'25하-평택20'!$J$3:$AW$1251,13,FALSE)</f>
        <v>#N/A</v>
      </c>
      <c r="V100" s="219" t="e">
        <f>VLOOKUP(I100,'25하-평택20'!$J$3:$AW$1251,14,FALSE)</f>
        <v>#N/A</v>
      </c>
      <c r="W100" s="149"/>
      <c r="X100" s="179" t="e">
        <f>VLOOKUP(I100,'사업장현황(25하)'!$A$2:$T$1836,11,FALSE)</f>
        <v>#N/A</v>
      </c>
      <c r="Y100" s="219"/>
      <c r="Z100" s="180"/>
      <c r="AA100" s="180"/>
      <c r="AB100" s="212"/>
      <c r="AC100" s="180">
        <f t="shared" si="3"/>
        <v>0</v>
      </c>
      <c r="AD100" s="219"/>
      <c r="AE100" s="180"/>
      <c r="AF100" s="219"/>
      <c r="AG100" s="180"/>
      <c r="AH100" s="299">
        <f t="shared" si="2"/>
        <v>0</v>
      </c>
      <c r="AI100" s="290"/>
      <c r="AJ100" s="185"/>
      <c r="CE100" s="187"/>
      <c r="CU100" s="188"/>
    </row>
    <row r="101" spans="1:99" s="186" customFormat="1" ht="24.95" customHeight="1">
      <c r="A101" s="196"/>
      <c r="B101" s="196"/>
      <c r="C101" s="196"/>
      <c r="D101" s="219"/>
      <c r="E101" s="219" t="str">
        <f>HLOOKUP(WEEKDAY(D101,2),data!$A$1:$G$2,2)</f>
        <v>(토)</v>
      </c>
      <c r="F101" s="196"/>
      <c r="G101" s="196"/>
      <c r="H101" s="196"/>
      <c r="I101" s="249"/>
      <c r="J101" s="196" t="e">
        <f>VLOOKUP(I101,'25하-평택20'!$J$3:$AW$1251,2,FALSE)</f>
        <v>#N/A</v>
      </c>
      <c r="K101" s="289" t="e">
        <f>VLOOKUP(I101,'사업장현황(25하)'!$A$2:$T$1836,13,FALSE)</f>
        <v>#N/A</v>
      </c>
      <c r="L101" s="289" t="e">
        <f>VLOOKUP(I101,'사업장현황(25하)'!$A$2:$T$1836,14,FALSE)</f>
        <v>#N/A</v>
      </c>
      <c r="M101" s="190" t="e">
        <f>VLOOKUP(I101,'사업장현황(25하)'!$A$2:$T$1836,2,FALSE)</f>
        <v>#N/A</v>
      </c>
      <c r="N101" s="190" t="e">
        <f>VLOOKUP(I101,'사업장현황(25하)'!$A$2:$T$1836,4,FALSE)</f>
        <v>#N/A</v>
      </c>
      <c r="O101" s="196" t="e">
        <f>VLOOKUP(I101,'사업장현황(25하)'!$A$2:$T$1836,6,FALSE)</f>
        <v>#N/A</v>
      </c>
      <c r="P101" s="196" t="e">
        <f>VLOOKUP(I101,'사업장현황(25하)'!$A$2:$T$1836,7,FALSE)</f>
        <v>#N/A</v>
      </c>
      <c r="Q101" s="196" t="e">
        <f>VLOOKUP(I101,'사업장현황(25하)'!$A$2:$T$1836,8,FALSE)</f>
        <v>#N/A</v>
      </c>
      <c r="R101" s="196" t="e">
        <f>VLOOKUP(I101,'사업장현황(25하)'!$A$2:$T$1836,9,FALSE)</f>
        <v>#N/A</v>
      </c>
      <c r="S101" s="196" t="e">
        <f>VLOOKUP(I101,'사업장현황(25하)'!$A$2:$T$1836,10,FALSE)</f>
        <v>#N/A</v>
      </c>
      <c r="T101" s="190" t="e">
        <f>VLOOKUP(I101,'사업장현황(25하)'!$A$2:$T$1836,12,FALSE)</f>
        <v>#N/A</v>
      </c>
      <c r="U101" s="219" t="e">
        <f>VLOOKUP(I101,'25하-평택20'!$J$3:$AW$1251,13,FALSE)</f>
        <v>#N/A</v>
      </c>
      <c r="V101" s="219" t="e">
        <f>VLOOKUP(I101,'25하-평택20'!$J$3:$AW$1251,14,FALSE)</f>
        <v>#N/A</v>
      </c>
      <c r="W101" s="149"/>
      <c r="X101" s="179" t="e">
        <f>VLOOKUP(I101,'사업장현황(25하)'!$A$2:$T$1836,11,FALSE)</f>
        <v>#N/A</v>
      </c>
      <c r="Y101" s="219"/>
      <c r="Z101" s="180"/>
      <c r="AA101" s="180"/>
      <c r="AB101" s="212"/>
      <c r="AC101" s="180">
        <f t="shared" si="3"/>
        <v>0</v>
      </c>
      <c r="AD101" s="219"/>
      <c r="AE101" s="180"/>
      <c r="AF101" s="219"/>
      <c r="AG101" s="180"/>
      <c r="AH101" s="299">
        <f t="shared" si="2"/>
        <v>0</v>
      </c>
      <c r="AI101" s="290"/>
      <c r="AJ101" s="185"/>
      <c r="CE101" s="187"/>
      <c r="CU101" s="188"/>
    </row>
    <row r="102" spans="1:99" s="158" customFormat="1" ht="24.95" customHeight="1">
      <c r="A102" s="196"/>
      <c r="B102" s="196"/>
      <c r="C102" s="196"/>
      <c r="D102" s="219"/>
      <c r="E102" s="219" t="str">
        <f>HLOOKUP(WEEKDAY(D102,2),data!$A$1:$G$2,2)</f>
        <v>(토)</v>
      </c>
      <c r="F102" s="196"/>
      <c r="G102" s="196"/>
      <c r="H102" s="196"/>
      <c r="I102" s="249"/>
      <c r="J102" s="196" t="e">
        <f>VLOOKUP(I102,'25하-평택20'!$J$3:$AW$1251,2,FALSE)</f>
        <v>#N/A</v>
      </c>
      <c r="K102" s="289" t="e">
        <f>VLOOKUP(I102,'사업장현황(25하)'!$A$2:$T$1836,13,FALSE)</f>
        <v>#N/A</v>
      </c>
      <c r="L102" s="289" t="e">
        <f>VLOOKUP(I102,'사업장현황(25하)'!$A$2:$T$1836,14,FALSE)</f>
        <v>#N/A</v>
      </c>
      <c r="M102" s="190" t="e">
        <f>VLOOKUP(I102,'사업장현황(25하)'!$A$2:$T$1836,2,FALSE)</f>
        <v>#N/A</v>
      </c>
      <c r="N102" s="190" t="e">
        <f>VLOOKUP(I102,'사업장현황(25하)'!$A$2:$T$1836,4,FALSE)</f>
        <v>#N/A</v>
      </c>
      <c r="O102" s="196" t="e">
        <f>VLOOKUP(I102,'사업장현황(25하)'!$A$2:$T$1836,6,FALSE)</f>
        <v>#N/A</v>
      </c>
      <c r="P102" s="196" t="e">
        <f>VLOOKUP(I102,'사업장현황(25하)'!$A$2:$T$1836,7,FALSE)</f>
        <v>#N/A</v>
      </c>
      <c r="Q102" s="196" t="e">
        <f>VLOOKUP(I102,'사업장현황(25하)'!$A$2:$T$1836,8,FALSE)</f>
        <v>#N/A</v>
      </c>
      <c r="R102" s="196" t="e">
        <f>VLOOKUP(I102,'사업장현황(25하)'!$A$2:$T$1836,9,FALSE)</f>
        <v>#N/A</v>
      </c>
      <c r="S102" s="196" t="e">
        <f>VLOOKUP(I102,'사업장현황(25하)'!$A$2:$T$1836,10,FALSE)</f>
        <v>#N/A</v>
      </c>
      <c r="T102" s="190" t="e">
        <f>VLOOKUP(I102,'사업장현황(25하)'!$A$2:$T$1836,12,FALSE)</f>
        <v>#N/A</v>
      </c>
      <c r="U102" s="219" t="e">
        <f>VLOOKUP(I102,'25하-평택20'!$J$3:$AW$1251,13,FALSE)</f>
        <v>#N/A</v>
      </c>
      <c r="V102" s="219" t="e">
        <f>VLOOKUP(I102,'25하-평택20'!$J$3:$AW$1251,14,FALSE)</f>
        <v>#N/A</v>
      </c>
      <c r="W102" s="149"/>
      <c r="X102" s="179" t="e">
        <f>VLOOKUP(I102,'사업장현황(25하)'!$A$2:$T$1836,11,FALSE)</f>
        <v>#N/A</v>
      </c>
      <c r="Y102" s="219"/>
      <c r="Z102" s="180"/>
      <c r="AA102" s="180"/>
      <c r="AB102" s="212"/>
      <c r="AC102" s="180">
        <f t="shared" si="3"/>
        <v>0</v>
      </c>
      <c r="AD102" s="219"/>
      <c r="AE102" s="180"/>
      <c r="AF102" s="219"/>
      <c r="AG102" s="180"/>
      <c r="AH102" s="299">
        <f t="shared" si="2"/>
        <v>0</v>
      </c>
      <c r="AI102" s="290"/>
      <c r="AJ102" s="157"/>
    </row>
    <row r="103" spans="1:99" s="158" customFormat="1" ht="24.95" customHeight="1">
      <c r="A103" s="196"/>
      <c r="B103" s="196"/>
      <c r="C103" s="196"/>
      <c r="D103" s="219"/>
      <c r="E103" s="219" t="str">
        <f>HLOOKUP(WEEKDAY(D103,2),data!$A$1:$G$2,2)</f>
        <v>(토)</v>
      </c>
      <c r="F103" s="196"/>
      <c r="G103" s="196"/>
      <c r="H103" s="196"/>
      <c r="I103" s="249"/>
      <c r="J103" s="196" t="e">
        <f>VLOOKUP(I103,'25하-평택20'!$J$3:$AW$1251,2,FALSE)</f>
        <v>#N/A</v>
      </c>
      <c r="K103" s="289" t="e">
        <f>VLOOKUP(I103,'사업장현황(25하)'!$A$2:$T$1836,13,FALSE)</f>
        <v>#N/A</v>
      </c>
      <c r="L103" s="289" t="e">
        <f>VLOOKUP(I103,'사업장현황(25하)'!$A$2:$T$1836,14,FALSE)</f>
        <v>#N/A</v>
      </c>
      <c r="M103" s="190" t="e">
        <f>VLOOKUP(I103,'사업장현황(25하)'!$A$2:$T$1836,2,FALSE)</f>
        <v>#N/A</v>
      </c>
      <c r="N103" s="190" t="e">
        <f>VLOOKUP(I103,'사업장현황(25하)'!$A$2:$T$1836,4,FALSE)</f>
        <v>#N/A</v>
      </c>
      <c r="O103" s="196" t="e">
        <f>VLOOKUP(I103,'사업장현황(25하)'!$A$2:$T$1836,6,FALSE)</f>
        <v>#N/A</v>
      </c>
      <c r="P103" s="196" t="e">
        <f>VLOOKUP(I103,'사업장현황(25하)'!$A$2:$T$1836,7,FALSE)</f>
        <v>#N/A</v>
      </c>
      <c r="Q103" s="196" t="e">
        <f>VLOOKUP(I103,'사업장현황(25하)'!$A$2:$T$1836,8,FALSE)</f>
        <v>#N/A</v>
      </c>
      <c r="R103" s="196" t="e">
        <f>VLOOKUP(I103,'사업장현황(25하)'!$A$2:$T$1836,9,FALSE)</f>
        <v>#N/A</v>
      </c>
      <c r="S103" s="196" t="e">
        <f>VLOOKUP(I103,'사업장현황(25하)'!$A$2:$T$1836,10,FALSE)</f>
        <v>#N/A</v>
      </c>
      <c r="T103" s="190" t="e">
        <f>VLOOKUP(I103,'사업장현황(25하)'!$A$2:$T$1836,12,FALSE)</f>
        <v>#N/A</v>
      </c>
      <c r="U103" s="219" t="e">
        <f>VLOOKUP(I103,'25하-평택20'!$J$3:$AW$1251,13,FALSE)</f>
        <v>#N/A</v>
      </c>
      <c r="V103" s="219" t="e">
        <f>VLOOKUP(I103,'25하-평택20'!$J$3:$AW$1251,14,FALSE)</f>
        <v>#N/A</v>
      </c>
      <c r="W103" s="149"/>
      <c r="X103" s="179" t="e">
        <f>VLOOKUP(I103,'사업장현황(25하)'!$A$2:$T$1836,11,FALSE)</f>
        <v>#N/A</v>
      </c>
      <c r="Y103" s="219"/>
      <c r="Z103" s="180"/>
      <c r="AA103" s="180"/>
      <c r="AB103" s="212"/>
      <c r="AC103" s="180">
        <f t="shared" si="3"/>
        <v>0</v>
      </c>
      <c r="AD103" s="219"/>
      <c r="AE103" s="180"/>
      <c r="AF103" s="219"/>
      <c r="AG103" s="180"/>
      <c r="AH103" s="299">
        <f t="shared" si="2"/>
        <v>0</v>
      </c>
      <c r="AI103" s="290"/>
      <c r="AJ103" s="157"/>
    </row>
    <row r="104" spans="1:99" s="186" customFormat="1" ht="24.95" customHeight="1">
      <c r="A104" s="196"/>
      <c r="B104" s="196"/>
      <c r="C104" s="196"/>
      <c r="D104" s="219"/>
      <c r="E104" s="219" t="str">
        <f>HLOOKUP(WEEKDAY(D104,2),data!$A$1:$G$2,2)</f>
        <v>(토)</v>
      </c>
      <c r="F104" s="196"/>
      <c r="G104" s="196"/>
      <c r="H104" s="196"/>
      <c r="I104" s="234"/>
      <c r="J104" s="196" t="e">
        <f>VLOOKUP(I104,'25하-평택20'!$J$3:$AW$1251,2,FALSE)</f>
        <v>#N/A</v>
      </c>
      <c r="K104" s="289" t="e">
        <f>VLOOKUP(I104,'사업장현황(25하)'!$A$2:$T$1836,13,FALSE)</f>
        <v>#N/A</v>
      </c>
      <c r="L104" s="289" t="e">
        <f>VLOOKUP(I104,'사업장현황(25하)'!$A$2:$T$1836,14,FALSE)</f>
        <v>#N/A</v>
      </c>
      <c r="M104" s="190" t="e">
        <f>VLOOKUP(I104,'사업장현황(25하)'!$A$2:$T$1836,2,FALSE)</f>
        <v>#N/A</v>
      </c>
      <c r="N104" s="190" t="e">
        <f>VLOOKUP(I104,'사업장현황(25하)'!$A$2:$T$1836,4,FALSE)</f>
        <v>#N/A</v>
      </c>
      <c r="O104" s="196" t="e">
        <f>VLOOKUP(I104,'사업장현황(25하)'!$A$2:$T$1836,6,FALSE)</f>
        <v>#N/A</v>
      </c>
      <c r="P104" s="196" t="e">
        <f>VLOOKUP(I104,'사업장현황(25하)'!$A$2:$T$1836,7,FALSE)</f>
        <v>#N/A</v>
      </c>
      <c r="Q104" s="196" t="e">
        <f>VLOOKUP(I104,'사업장현황(25하)'!$A$2:$T$1836,8,FALSE)</f>
        <v>#N/A</v>
      </c>
      <c r="R104" s="196" t="e">
        <f>VLOOKUP(I104,'사업장현황(25하)'!$A$2:$T$1836,9,FALSE)</f>
        <v>#N/A</v>
      </c>
      <c r="S104" s="196" t="e">
        <f>VLOOKUP(I104,'사업장현황(25하)'!$A$2:$T$1836,10,FALSE)</f>
        <v>#N/A</v>
      </c>
      <c r="T104" s="190" t="e">
        <f>VLOOKUP(I104,'사업장현황(25하)'!$A$2:$T$1836,12,FALSE)</f>
        <v>#N/A</v>
      </c>
      <c r="U104" s="219" t="e">
        <f>VLOOKUP(I104,'25하-평택20'!$J$3:$AW$1251,13,FALSE)</f>
        <v>#N/A</v>
      </c>
      <c r="V104" s="219" t="e">
        <f>VLOOKUP(I104,'25하-평택20'!$J$3:$AW$1251,14,FALSE)</f>
        <v>#N/A</v>
      </c>
      <c r="W104" s="149"/>
      <c r="X104" s="179" t="e">
        <f>VLOOKUP(I104,'사업장현황(25하)'!$A$2:$T$1836,11,FALSE)</f>
        <v>#N/A</v>
      </c>
      <c r="Y104" s="219"/>
      <c r="Z104" s="180"/>
      <c r="AA104" s="180"/>
      <c r="AB104" s="212"/>
      <c r="AC104" s="180">
        <f t="shared" si="3"/>
        <v>0</v>
      </c>
      <c r="AD104" s="219"/>
      <c r="AE104" s="180"/>
      <c r="AF104" s="219"/>
      <c r="AG104" s="180"/>
      <c r="AH104" s="299">
        <f t="shared" si="2"/>
        <v>0</v>
      </c>
      <c r="AI104" s="290"/>
      <c r="AJ104" s="185"/>
      <c r="CE104" s="187"/>
      <c r="CU104" s="188"/>
    </row>
    <row r="105" spans="1:99" s="186" customFormat="1" ht="24.95" customHeight="1">
      <c r="A105" s="196"/>
      <c r="B105" s="196"/>
      <c r="C105" s="196"/>
      <c r="D105" s="219"/>
      <c r="E105" s="219" t="str">
        <f>HLOOKUP(WEEKDAY(D105,2),data!$A$1:$G$2,2)</f>
        <v>(토)</v>
      </c>
      <c r="F105" s="196"/>
      <c r="G105" s="196"/>
      <c r="H105" s="196"/>
      <c r="I105" s="234"/>
      <c r="J105" s="196" t="e">
        <f>VLOOKUP(I105,'25하-평택20'!$J$3:$AW$1251,2,FALSE)</f>
        <v>#N/A</v>
      </c>
      <c r="K105" s="289" t="e">
        <f>VLOOKUP(I105,'사업장현황(25하)'!$A$2:$T$1836,13,FALSE)</f>
        <v>#N/A</v>
      </c>
      <c r="L105" s="289" t="e">
        <f>VLOOKUP(I105,'사업장현황(25하)'!$A$2:$T$1836,14,FALSE)</f>
        <v>#N/A</v>
      </c>
      <c r="M105" s="190" t="e">
        <f>VLOOKUP(I105,'사업장현황(25하)'!$A$2:$T$1836,2,FALSE)</f>
        <v>#N/A</v>
      </c>
      <c r="N105" s="190" t="e">
        <f>VLOOKUP(I105,'사업장현황(25하)'!$A$2:$T$1836,4,FALSE)</f>
        <v>#N/A</v>
      </c>
      <c r="O105" s="196" t="e">
        <f>VLOOKUP(I105,'사업장현황(25하)'!$A$2:$T$1836,6,FALSE)</f>
        <v>#N/A</v>
      </c>
      <c r="P105" s="196" t="e">
        <f>VLOOKUP(I105,'사업장현황(25하)'!$A$2:$T$1836,7,FALSE)</f>
        <v>#N/A</v>
      </c>
      <c r="Q105" s="196" t="e">
        <f>VLOOKUP(I105,'사업장현황(25하)'!$A$2:$T$1836,8,FALSE)</f>
        <v>#N/A</v>
      </c>
      <c r="R105" s="196" t="e">
        <f>VLOOKUP(I105,'사업장현황(25하)'!$A$2:$T$1836,9,FALSE)</f>
        <v>#N/A</v>
      </c>
      <c r="S105" s="196" t="e">
        <f>VLOOKUP(I105,'사업장현황(25하)'!$A$2:$T$1836,10,FALSE)</f>
        <v>#N/A</v>
      </c>
      <c r="T105" s="190" t="e">
        <f>VLOOKUP(I105,'사업장현황(25하)'!$A$2:$T$1836,12,FALSE)</f>
        <v>#N/A</v>
      </c>
      <c r="U105" s="219" t="e">
        <f>VLOOKUP(I105,'25하-평택20'!$J$3:$AW$1251,13,FALSE)</f>
        <v>#N/A</v>
      </c>
      <c r="V105" s="219" t="e">
        <f>VLOOKUP(I105,'25하-평택20'!$J$3:$AW$1251,14,FALSE)</f>
        <v>#N/A</v>
      </c>
      <c r="W105" s="149"/>
      <c r="X105" s="179" t="e">
        <f>VLOOKUP(I105,'사업장현황(25하)'!$A$2:$T$1836,11,FALSE)</f>
        <v>#N/A</v>
      </c>
      <c r="Y105" s="219"/>
      <c r="Z105" s="180"/>
      <c r="AA105" s="180"/>
      <c r="AB105" s="212"/>
      <c r="AC105" s="180">
        <f t="shared" si="3"/>
        <v>0</v>
      </c>
      <c r="AD105" s="219"/>
      <c r="AE105" s="180"/>
      <c r="AF105" s="219"/>
      <c r="AG105" s="180"/>
      <c r="AH105" s="299">
        <f t="shared" si="2"/>
        <v>0</v>
      </c>
      <c r="AI105" s="290"/>
      <c r="AJ105" s="185"/>
      <c r="CE105" s="187"/>
      <c r="CU105" s="188"/>
    </row>
    <row r="106" spans="1:99" s="186" customFormat="1" ht="24.95" customHeight="1">
      <c r="A106" s="196"/>
      <c r="B106" s="196"/>
      <c r="C106" s="196"/>
      <c r="D106" s="219"/>
      <c r="E106" s="219" t="str">
        <f>HLOOKUP(WEEKDAY(D106,2),data!$A$1:$G$2,2)</f>
        <v>(토)</v>
      </c>
      <c r="F106" s="196"/>
      <c r="G106" s="196"/>
      <c r="H106" s="196"/>
      <c r="I106" s="190"/>
      <c r="J106" s="196" t="e">
        <f>VLOOKUP(I106,'25하-평택20'!$J$3:$AW$1251,2,FALSE)</f>
        <v>#N/A</v>
      </c>
      <c r="K106" s="289" t="e">
        <f>VLOOKUP(I106,'사업장현황(25하)'!$A$2:$T$1836,13,FALSE)</f>
        <v>#N/A</v>
      </c>
      <c r="L106" s="289" t="e">
        <f>VLOOKUP(I106,'사업장현황(25하)'!$A$2:$T$1836,14,FALSE)</f>
        <v>#N/A</v>
      </c>
      <c r="M106" s="190" t="e">
        <f>VLOOKUP(I106,'사업장현황(25하)'!$A$2:$T$1836,2,FALSE)</f>
        <v>#N/A</v>
      </c>
      <c r="N106" s="190" t="e">
        <f>VLOOKUP(I106,'사업장현황(25하)'!$A$2:$T$1836,4,FALSE)</f>
        <v>#N/A</v>
      </c>
      <c r="O106" s="196" t="e">
        <f>VLOOKUP(I106,'사업장현황(25하)'!$A$2:$T$1836,6,FALSE)</f>
        <v>#N/A</v>
      </c>
      <c r="P106" s="196" t="e">
        <f>VLOOKUP(I106,'사업장현황(25하)'!$A$2:$T$1836,7,FALSE)</f>
        <v>#N/A</v>
      </c>
      <c r="Q106" s="196" t="e">
        <f>VLOOKUP(I106,'사업장현황(25하)'!$A$2:$T$1836,8,FALSE)</f>
        <v>#N/A</v>
      </c>
      <c r="R106" s="196" t="e">
        <f>VLOOKUP(I106,'사업장현황(25하)'!$A$2:$T$1836,9,FALSE)</f>
        <v>#N/A</v>
      </c>
      <c r="S106" s="196" t="e">
        <f>VLOOKUP(I106,'사업장현황(25하)'!$A$2:$T$1836,10,FALSE)</f>
        <v>#N/A</v>
      </c>
      <c r="T106" s="190" t="e">
        <f>VLOOKUP(I106,'사업장현황(25하)'!$A$2:$T$1836,12,FALSE)</f>
        <v>#N/A</v>
      </c>
      <c r="U106" s="219" t="e">
        <f>VLOOKUP(I106,'25하-평택20'!$J$3:$AW$1251,13,FALSE)</f>
        <v>#N/A</v>
      </c>
      <c r="V106" s="219" t="e">
        <f>VLOOKUP(I106,'25하-평택20'!$J$3:$AW$1251,14,FALSE)</f>
        <v>#N/A</v>
      </c>
      <c r="W106" s="149"/>
      <c r="X106" s="179" t="e">
        <f>VLOOKUP(I106,'사업장현황(25하)'!$A$2:$T$1836,11,FALSE)</f>
        <v>#N/A</v>
      </c>
      <c r="Y106" s="219"/>
      <c r="Z106" s="180"/>
      <c r="AA106" s="180"/>
      <c r="AB106" s="212"/>
      <c r="AC106" s="180">
        <f t="shared" si="3"/>
        <v>0</v>
      </c>
      <c r="AD106" s="219"/>
      <c r="AE106" s="180"/>
      <c r="AF106" s="219"/>
      <c r="AG106" s="180"/>
      <c r="AH106" s="299">
        <f t="shared" si="2"/>
        <v>0</v>
      </c>
      <c r="AI106" s="290"/>
      <c r="AJ106" s="185"/>
      <c r="CE106" s="187"/>
      <c r="CU106" s="188"/>
    </row>
    <row r="107" spans="1:99" s="186" customFormat="1" ht="24.95" customHeight="1">
      <c r="A107" s="196"/>
      <c r="B107" s="196"/>
      <c r="C107" s="196"/>
      <c r="D107" s="219"/>
      <c r="E107" s="219" t="str">
        <f>HLOOKUP(WEEKDAY(D107,2),data!$A$1:$G$2,2)</f>
        <v>(토)</v>
      </c>
      <c r="F107" s="196"/>
      <c r="G107" s="196"/>
      <c r="H107" s="196"/>
      <c r="I107" s="190"/>
      <c r="J107" s="196" t="e">
        <f>VLOOKUP(I107,'25하-평택20'!$J$3:$AW$1251,2,FALSE)</f>
        <v>#N/A</v>
      </c>
      <c r="K107" s="289" t="e">
        <f>VLOOKUP(I107,'사업장현황(25하)'!$A$2:$T$1836,13,FALSE)</f>
        <v>#N/A</v>
      </c>
      <c r="L107" s="289" t="e">
        <f>VLOOKUP(I107,'사업장현황(25하)'!$A$2:$T$1836,14,FALSE)</f>
        <v>#N/A</v>
      </c>
      <c r="M107" s="190" t="e">
        <f>VLOOKUP(I107,'사업장현황(25하)'!$A$2:$T$1836,2,FALSE)</f>
        <v>#N/A</v>
      </c>
      <c r="N107" s="190" t="e">
        <f>VLOOKUP(I107,'사업장현황(25하)'!$A$2:$T$1836,4,FALSE)</f>
        <v>#N/A</v>
      </c>
      <c r="O107" s="196" t="e">
        <f>VLOOKUP(I107,'사업장현황(25하)'!$A$2:$T$1836,6,FALSE)</f>
        <v>#N/A</v>
      </c>
      <c r="P107" s="196" t="e">
        <f>VLOOKUP(I107,'사업장현황(25하)'!$A$2:$T$1836,7,FALSE)</f>
        <v>#N/A</v>
      </c>
      <c r="Q107" s="196" t="e">
        <f>VLOOKUP(I107,'사업장현황(25하)'!$A$2:$T$1836,8,FALSE)</f>
        <v>#N/A</v>
      </c>
      <c r="R107" s="196" t="e">
        <f>VLOOKUP(I107,'사업장현황(25하)'!$A$2:$T$1836,9,FALSE)</f>
        <v>#N/A</v>
      </c>
      <c r="S107" s="196" t="e">
        <f>VLOOKUP(I107,'사업장현황(25하)'!$A$2:$T$1836,10,FALSE)</f>
        <v>#N/A</v>
      </c>
      <c r="T107" s="190" t="e">
        <f>VLOOKUP(I107,'사업장현황(25하)'!$A$2:$T$1836,12,FALSE)</f>
        <v>#N/A</v>
      </c>
      <c r="U107" s="219" t="e">
        <f>VLOOKUP(I107,'25하-평택20'!$J$3:$AW$1251,13,FALSE)</f>
        <v>#N/A</v>
      </c>
      <c r="V107" s="219" t="e">
        <f>VLOOKUP(I107,'25하-평택20'!$J$3:$AW$1251,14,FALSE)</f>
        <v>#N/A</v>
      </c>
      <c r="W107" s="149"/>
      <c r="X107" s="179" t="e">
        <f>VLOOKUP(I107,'사업장현황(25하)'!$A$2:$T$1836,11,FALSE)</f>
        <v>#N/A</v>
      </c>
      <c r="Y107" s="219"/>
      <c r="Z107" s="180"/>
      <c r="AA107" s="180"/>
      <c r="AB107" s="212"/>
      <c r="AC107" s="180">
        <f t="shared" si="3"/>
        <v>0</v>
      </c>
      <c r="AD107" s="219"/>
      <c r="AE107" s="180"/>
      <c r="AF107" s="219"/>
      <c r="AG107" s="180"/>
      <c r="AH107" s="299">
        <f t="shared" si="2"/>
        <v>0</v>
      </c>
      <c r="AI107" s="290"/>
      <c r="AJ107" s="185"/>
    </row>
    <row r="108" spans="1:99" s="186" customFormat="1" ht="24.95" customHeight="1">
      <c r="A108" s="196"/>
      <c r="B108" s="196"/>
      <c r="C108" s="196"/>
      <c r="D108" s="219"/>
      <c r="E108" s="219" t="str">
        <f>HLOOKUP(WEEKDAY(D108,2),data!$A$1:$G$2,2)</f>
        <v>(토)</v>
      </c>
      <c r="F108" s="196"/>
      <c r="G108" s="196"/>
      <c r="H108" s="196"/>
      <c r="I108" s="190"/>
      <c r="J108" s="196" t="e">
        <f>VLOOKUP(I108,'25하-평택20'!$J$3:$AW$1251,2,FALSE)</f>
        <v>#N/A</v>
      </c>
      <c r="K108" s="289" t="e">
        <f>VLOOKUP(I108,'사업장현황(25하)'!$A$2:$T$1836,13,FALSE)</f>
        <v>#N/A</v>
      </c>
      <c r="L108" s="289" t="e">
        <f>VLOOKUP(I108,'사업장현황(25하)'!$A$2:$T$1836,14,FALSE)</f>
        <v>#N/A</v>
      </c>
      <c r="M108" s="190" t="e">
        <f>VLOOKUP(I108,'사업장현황(25하)'!$A$2:$T$1836,2,FALSE)</f>
        <v>#N/A</v>
      </c>
      <c r="N108" s="190" t="e">
        <f>VLOOKUP(I108,'사업장현황(25하)'!$A$2:$T$1836,4,FALSE)</f>
        <v>#N/A</v>
      </c>
      <c r="O108" s="196" t="e">
        <f>VLOOKUP(I108,'사업장현황(25하)'!$A$2:$T$1836,6,FALSE)</f>
        <v>#N/A</v>
      </c>
      <c r="P108" s="196" t="e">
        <f>VLOOKUP(I108,'사업장현황(25하)'!$A$2:$T$1836,7,FALSE)</f>
        <v>#N/A</v>
      </c>
      <c r="Q108" s="196" t="e">
        <f>VLOOKUP(I108,'사업장현황(25하)'!$A$2:$T$1836,8,FALSE)</f>
        <v>#N/A</v>
      </c>
      <c r="R108" s="196" t="e">
        <f>VLOOKUP(I108,'사업장현황(25하)'!$A$2:$T$1836,9,FALSE)</f>
        <v>#N/A</v>
      </c>
      <c r="S108" s="196" t="e">
        <f>VLOOKUP(I108,'사업장현황(25하)'!$A$2:$T$1836,10,FALSE)</f>
        <v>#N/A</v>
      </c>
      <c r="T108" s="190" t="e">
        <f>VLOOKUP(I108,'사업장현황(25하)'!$A$2:$T$1836,12,FALSE)</f>
        <v>#N/A</v>
      </c>
      <c r="U108" s="219" t="e">
        <f>VLOOKUP(I108,'25하-평택20'!$J$3:$AW$1251,13,FALSE)</f>
        <v>#N/A</v>
      </c>
      <c r="V108" s="219" t="e">
        <f>VLOOKUP(I108,'25하-평택20'!$J$3:$AW$1251,14,FALSE)</f>
        <v>#N/A</v>
      </c>
      <c r="W108" s="149"/>
      <c r="X108" s="179" t="e">
        <f>VLOOKUP(I108,'사업장현황(25하)'!$A$2:$T$1836,11,FALSE)</f>
        <v>#N/A</v>
      </c>
      <c r="Y108" s="219"/>
      <c r="Z108" s="180"/>
      <c r="AA108" s="180"/>
      <c r="AB108" s="212"/>
      <c r="AC108" s="180">
        <f t="shared" si="3"/>
        <v>0</v>
      </c>
      <c r="AD108" s="219"/>
      <c r="AE108" s="180"/>
      <c r="AF108" s="219"/>
      <c r="AG108" s="180"/>
      <c r="AH108" s="299">
        <f t="shared" si="2"/>
        <v>0</v>
      </c>
      <c r="AI108" s="156"/>
      <c r="AJ108" s="185"/>
    </row>
    <row r="109" spans="1:99" s="186" customFormat="1" ht="24.95" customHeight="1">
      <c r="A109" s="196"/>
      <c r="B109" s="196"/>
      <c r="C109" s="196"/>
      <c r="D109" s="219"/>
      <c r="E109" s="219" t="str">
        <f>HLOOKUP(WEEKDAY(D109,2),data!$A$1:$G$2,2)</f>
        <v>(토)</v>
      </c>
      <c r="F109" s="196"/>
      <c r="G109" s="196"/>
      <c r="H109" s="196"/>
      <c r="I109" s="190"/>
      <c r="J109" s="196" t="e">
        <f>VLOOKUP(I109,'25하-평택20'!$J$3:$AW$1251,2,FALSE)</f>
        <v>#N/A</v>
      </c>
      <c r="K109" s="289" t="e">
        <f>VLOOKUP(I109,'사업장현황(25하)'!$A$2:$T$1836,13,FALSE)</f>
        <v>#N/A</v>
      </c>
      <c r="L109" s="289" t="e">
        <f>VLOOKUP(I109,'사업장현황(25하)'!$A$2:$T$1836,14,FALSE)</f>
        <v>#N/A</v>
      </c>
      <c r="M109" s="190" t="e">
        <f>VLOOKUP(I109,'사업장현황(25하)'!$A$2:$T$1836,2,FALSE)</f>
        <v>#N/A</v>
      </c>
      <c r="N109" s="190" t="e">
        <f>VLOOKUP(I109,'사업장현황(25하)'!$A$2:$T$1836,4,FALSE)</f>
        <v>#N/A</v>
      </c>
      <c r="O109" s="196" t="e">
        <f>VLOOKUP(I109,'사업장현황(25하)'!$A$2:$T$1836,6,FALSE)</f>
        <v>#N/A</v>
      </c>
      <c r="P109" s="196" t="e">
        <f>VLOOKUP(I109,'사업장현황(25하)'!$A$2:$T$1836,7,FALSE)</f>
        <v>#N/A</v>
      </c>
      <c r="Q109" s="196" t="e">
        <f>VLOOKUP(I109,'사업장현황(25하)'!$A$2:$T$1836,8,FALSE)</f>
        <v>#N/A</v>
      </c>
      <c r="R109" s="196" t="e">
        <f>VLOOKUP(I109,'사업장현황(25하)'!$A$2:$T$1836,9,FALSE)</f>
        <v>#N/A</v>
      </c>
      <c r="S109" s="196" t="e">
        <f>VLOOKUP(I109,'사업장현황(25하)'!$A$2:$T$1836,10,FALSE)</f>
        <v>#N/A</v>
      </c>
      <c r="T109" s="190" t="e">
        <f>VLOOKUP(I109,'사업장현황(25하)'!$A$2:$T$1836,12,FALSE)</f>
        <v>#N/A</v>
      </c>
      <c r="U109" s="219" t="e">
        <f>VLOOKUP(I109,'25하-평택20'!$J$3:$AW$1251,13,FALSE)</f>
        <v>#N/A</v>
      </c>
      <c r="V109" s="219" t="e">
        <f>VLOOKUP(I109,'25하-평택20'!$J$3:$AW$1251,14,FALSE)</f>
        <v>#N/A</v>
      </c>
      <c r="W109" s="149"/>
      <c r="X109" s="179" t="e">
        <f>VLOOKUP(I109,'사업장현황(25하)'!$A$2:$T$1836,11,FALSE)</f>
        <v>#N/A</v>
      </c>
      <c r="Y109" s="219"/>
      <c r="Z109" s="180"/>
      <c r="AA109" s="180"/>
      <c r="AB109" s="212"/>
      <c r="AC109" s="180">
        <f t="shared" si="3"/>
        <v>0</v>
      </c>
      <c r="AD109" s="219"/>
      <c r="AE109" s="180"/>
      <c r="AF109" s="219"/>
      <c r="AG109" s="180"/>
      <c r="AH109" s="299">
        <f t="shared" si="2"/>
        <v>0</v>
      </c>
      <c r="AI109" s="290"/>
      <c r="AJ109" s="185"/>
      <c r="CE109" s="187"/>
      <c r="CU109" s="188"/>
    </row>
    <row r="110" spans="1:99" s="186" customFormat="1" ht="24.95" customHeight="1">
      <c r="A110" s="196"/>
      <c r="B110" s="196"/>
      <c r="C110" s="196"/>
      <c r="D110" s="219"/>
      <c r="E110" s="219" t="str">
        <f>HLOOKUP(WEEKDAY(D110,2),data!$A$1:$G$2,2)</f>
        <v>(토)</v>
      </c>
      <c r="F110" s="196"/>
      <c r="G110" s="196"/>
      <c r="H110" s="196"/>
      <c r="I110" s="249"/>
      <c r="J110" s="196" t="e">
        <f>VLOOKUP(I110,'25하-평택20'!$J$3:$AW$1251,2,FALSE)</f>
        <v>#N/A</v>
      </c>
      <c r="K110" s="289" t="e">
        <f>VLOOKUP(I110,'사업장현황(25하)'!$A$2:$T$1836,13,FALSE)</f>
        <v>#N/A</v>
      </c>
      <c r="L110" s="289" t="e">
        <f>VLOOKUP(I110,'사업장현황(25하)'!$A$2:$T$1836,14,FALSE)</f>
        <v>#N/A</v>
      </c>
      <c r="M110" s="190" t="e">
        <f>VLOOKUP(I110,'사업장현황(25하)'!$A$2:$T$1836,2,FALSE)</f>
        <v>#N/A</v>
      </c>
      <c r="N110" s="190" t="e">
        <f>VLOOKUP(I110,'사업장현황(25하)'!$A$2:$T$1836,4,FALSE)</f>
        <v>#N/A</v>
      </c>
      <c r="O110" s="196" t="e">
        <f>VLOOKUP(I110,'사업장현황(25하)'!$A$2:$T$1836,6,FALSE)</f>
        <v>#N/A</v>
      </c>
      <c r="P110" s="196" t="e">
        <f>VLOOKUP(I110,'사업장현황(25하)'!$A$2:$T$1836,7,FALSE)</f>
        <v>#N/A</v>
      </c>
      <c r="Q110" s="196" t="e">
        <f>VLOOKUP(I110,'사업장현황(25하)'!$A$2:$T$1836,8,FALSE)</f>
        <v>#N/A</v>
      </c>
      <c r="R110" s="196" t="e">
        <f>VLOOKUP(I110,'사업장현황(25하)'!$A$2:$T$1836,9,FALSE)</f>
        <v>#N/A</v>
      </c>
      <c r="S110" s="196" t="e">
        <f>VLOOKUP(I110,'사업장현황(25하)'!$A$2:$T$1836,10,FALSE)</f>
        <v>#N/A</v>
      </c>
      <c r="T110" s="190" t="e">
        <f>VLOOKUP(I110,'사업장현황(25하)'!$A$2:$T$1836,12,FALSE)</f>
        <v>#N/A</v>
      </c>
      <c r="U110" s="219" t="e">
        <f>VLOOKUP(I110,'25하-평택20'!$J$3:$AW$1251,13,FALSE)</f>
        <v>#N/A</v>
      </c>
      <c r="V110" s="219" t="e">
        <f>VLOOKUP(I110,'25하-평택20'!$J$3:$AW$1251,14,FALSE)</f>
        <v>#N/A</v>
      </c>
      <c r="W110" s="149"/>
      <c r="X110" s="179" t="e">
        <f>VLOOKUP(I110,'사업장현황(25하)'!$A$2:$T$1836,11,FALSE)</f>
        <v>#N/A</v>
      </c>
      <c r="Y110" s="219"/>
      <c r="Z110" s="180"/>
      <c r="AA110" s="180"/>
      <c r="AB110" s="212"/>
      <c r="AC110" s="180">
        <f t="shared" si="3"/>
        <v>0</v>
      </c>
      <c r="AD110" s="219"/>
      <c r="AE110" s="180"/>
      <c r="AF110" s="219"/>
      <c r="AG110" s="180"/>
      <c r="AH110" s="299">
        <f t="shared" si="2"/>
        <v>0</v>
      </c>
      <c r="AI110" s="290"/>
      <c r="AJ110" s="185"/>
      <c r="CE110" s="187"/>
      <c r="CU110" s="188"/>
    </row>
    <row r="111" spans="1:99" s="186" customFormat="1" ht="24.95" customHeight="1">
      <c r="A111" s="196"/>
      <c r="B111" s="196"/>
      <c r="C111" s="196"/>
      <c r="D111" s="219"/>
      <c r="E111" s="219" t="str">
        <f>HLOOKUP(WEEKDAY(D111,2),data!$A$1:$G$2,2)</f>
        <v>(토)</v>
      </c>
      <c r="F111" s="196"/>
      <c r="G111" s="196"/>
      <c r="H111" s="196"/>
      <c r="I111" s="234"/>
      <c r="J111" s="196" t="e">
        <f>VLOOKUP(I111,'25하-평택20'!$J$3:$AW$1251,2,FALSE)</f>
        <v>#N/A</v>
      </c>
      <c r="K111" s="289" t="e">
        <f>VLOOKUP(I111,'사업장현황(25하)'!$A$2:$T$1836,13,FALSE)</f>
        <v>#N/A</v>
      </c>
      <c r="L111" s="289" t="e">
        <f>VLOOKUP(I111,'사업장현황(25하)'!$A$2:$T$1836,14,FALSE)</f>
        <v>#N/A</v>
      </c>
      <c r="M111" s="190" t="e">
        <f>VLOOKUP(I111,'사업장현황(25하)'!$A$2:$T$1836,2,FALSE)</f>
        <v>#N/A</v>
      </c>
      <c r="N111" s="190" t="e">
        <f>VLOOKUP(I111,'사업장현황(25하)'!$A$2:$T$1836,4,FALSE)</f>
        <v>#N/A</v>
      </c>
      <c r="O111" s="196" t="e">
        <f>VLOOKUP(I111,'사업장현황(25하)'!$A$2:$T$1836,6,FALSE)</f>
        <v>#N/A</v>
      </c>
      <c r="P111" s="196" t="e">
        <f>VLOOKUP(I111,'사업장현황(25하)'!$A$2:$T$1836,7,FALSE)</f>
        <v>#N/A</v>
      </c>
      <c r="Q111" s="196" t="e">
        <f>VLOOKUP(I111,'사업장현황(25하)'!$A$2:$T$1836,8,FALSE)</f>
        <v>#N/A</v>
      </c>
      <c r="R111" s="196" t="e">
        <f>VLOOKUP(I111,'사업장현황(25하)'!$A$2:$T$1836,9,FALSE)</f>
        <v>#N/A</v>
      </c>
      <c r="S111" s="196" t="e">
        <f>VLOOKUP(I111,'사업장현황(25하)'!$A$2:$T$1836,10,FALSE)</f>
        <v>#N/A</v>
      </c>
      <c r="T111" s="190" t="e">
        <f>VLOOKUP(I111,'사업장현황(25하)'!$A$2:$T$1836,12,FALSE)</f>
        <v>#N/A</v>
      </c>
      <c r="U111" s="219" t="e">
        <f>VLOOKUP(I111,'25하-평택20'!$J$3:$AW$1251,13,FALSE)</f>
        <v>#N/A</v>
      </c>
      <c r="V111" s="219" t="e">
        <f>VLOOKUP(I111,'25하-평택20'!$J$3:$AW$1251,14,FALSE)</f>
        <v>#N/A</v>
      </c>
      <c r="W111" s="149"/>
      <c r="X111" s="179" t="e">
        <f>VLOOKUP(I111,'사업장현황(25하)'!$A$2:$T$1836,11,FALSE)</f>
        <v>#N/A</v>
      </c>
      <c r="Y111" s="219"/>
      <c r="Z111" s="180"/>
      <c r="AA111" s="180"/>
      <c r="AB111" s="212"/>
      <c r="AC111" s="180">
        <f t="shared" si="3"/>
        <v>0</v>
      </c>
      <c r="AD111" s="219"/>
      <c r="AE111" s="180"/>
      <c r="AF111" s="219"/>
      <c r="AG111" s="180"/>
      <c r="AH111" s="299">
        <f t="shared" si="2"/>
        <v>0</v>
      </c>
      <c r="AI111" s="290"/>
      <c r="AJ111" s="185"/>
      <c r="CE111" s="187"/>
      <c r="CU111" s="188"/>
    </row>
    <row r="112" spans="1:99" s="158" customFormat="1" ht="24.95" customHeight="1">
      <c r="A112" s="196"/>
      <c r="B112" s="196"/>
      <c r="C112" s="196"/>
      <c r="D112" s="219"/>
      <c r="E112" s="219" t="str">
        <f>HLOOKUP(WEEKDAY(D112,2),data!$A$1:$G$2,2)</f>
        <v>(토)</v>
      </c>
      <c r="F112" s="196"/>
      <c r="G112" s="196"/>
      <c r="H112" s="196"/>
      <c r="I112" s="190"/>
      <c r="J112" s="196" t="e">
        <f>VLOOKUP(I112,'25하-평택20'!$J$3:$AW$1251,2,FALSE)</f>
        <v>#N/A</v>
      </c>
      <c r="K112" s="289" t="e">
        <f>VLOOKUP(I112,'사업장현황(25하)'!$A$2:$T$1836,13,FALSE)</f>
        <v>#N/A</v>
      </c>
      <c r="L112" s="289" t="e">
        <f>VLOOKUP(I112,'사업장현황(25하)'!$A$2:$T$1836,14,FALSE)</f>
        <v>#N/A</v>
      </c>
      <c r="M112" s="190" t="e">
        <f>VLOOKUP(I112,'사업장현황(25하)'!$A$2:$T$1836,2,FALSE)</f>
        <v>#N/A</v>
      </c>
      <c r="N112" s="190" t="e">
        <f>VLOOKUP(I112,'사업장현황(25하)'!$A$2:$T$1836,4,FALSE)</f>
        <v>#N/A</v>
      </c>
      <c r="O112" s="196" t="e">
        <f>VLOOKUP(I112,'사업장현황(25하)'!$A$2:$T$1836,6,FALSE)</f>
        <v>#N/A</v>
      </c>
      <c r="P112" s="196" t="e">
        <f>VLOOKUP(I112,'사업장현황(25하)'!$A$2:$T$1836,7,FALSE)</f>
        <v>#N/A</v>
      </c>
      <c r="Q112" s="196" t="e">
        <f>VLOOKUP(I112,'사업장현황(25하)'!$A$2:$T$1836,8,FALSE)</f>
        <v>#N/A</v>
      </c>
      <c r="R112" s="196" t="e">
        <f>VLOOKUP(I112,'사업장현황(25하)'!$A$2:$T$1836,9,FALSE)</f>
        <v>#N/A</v>
      </c>
      <c r="S112" s="196" t="e">
        <f>VLOOKUP(I112,'사업장현황(25하)'!$A$2:$T$1836,10,FALSE)</f>
        <v>#N/A</v>
      </c>
      <c r="T112" s="190" t="e">
        <f>VLOOKUP(I112,'사업장현황(25하)'!$A$2:$T$1836,12,FALSE)</f>
        <v>#N/A</v>
      </c>
      <c r="U112" s="219" t="e">
        <f>VLOOKUP(I112,'25하-평택20'!$J$3:$AW$1251,13,FALSE)</f>
        <v>#N/A</v>
      </c>
      <c r="V112" s="219" t="e">
        <f>VLOOKUP(I112,'25하-평택20'!$J$3:$AW$1251,14,FALSE)</f>
        <v>#N/A</v>
      </c>
      <c r="W112" s="149"/>
      <c r="X112" s="179" t="e">
        <f>VLOOKUP(I112,'사업장현황(25하)'!$A$2:$T$1836,11,FALSE)</f>
        <v>#N/A</v>
      </c>
      <c r="Y112" s="219"/>
      <c r="Z112" s="180"/>
      <c r="AA112" s="180"/>
      <c r="AB112" s="212"/>
      <c r="AC112" s="180">
        <f t="shared" si="3"/>
        <v>0</v>
      </c>
      <c r="AD112" s="219"/>
      <c r="AE112" s="180"/>
      <c r="AF112" s="219"/>
      <c r="AG112" s="180"/>
      <c r="AH112" s="299">
        <f t="shared" si="2"/>
        <v>0</v>
      </c>
      <c r="AI112" s="290"/>
      <c r="AJ112" s="157"/>
    </row>
    <row r="113" spans="1:99" s="158" customFormat="1" ht="24.95" customHeight="1">
      <c r="A113" s="196"/>
      <c r="B113" s="196"/>
      <c r="C113" s="196"/>
      <c r="D113" s="219"/>
      <c r="E113" s="219" t="str">
        <f>HLOOKUP(WEEKDAY(D113,2),data!$A$1:$G$2,2)</f>
        <v>(토)</v>
      </c>
      <c r="F113" s="196"/>
      <c r="G113" s="196"/>
      <c r="H113" s="196"/>
      <c r="I113" s="249"/>
      <c r="J113" s="196" t="e">
        <f>VLOOKUP(I113,'25하-평택20'!$J$3:$AW$1251,2,FALSE)</f>
        <v>#N/A</v>
      </c>
      <c r="K113" s="289" t="e">
        <f>VLOOKUP(I113,'사업장현황(25하)'!$A$2:$T$1836,13,FALSE)</f>
        <v>#N/A</v>
      </c>
      <c r="L113" s="289" t="e">
        <f>VLOOKUP(I113,'사업장현황(25하)'!$A$2:$T$1836,14,FALSE)</f>
        <v>#N/A</v>
      </c>
      <c r="M113" s="190" t="e">
        <f>VLOOKUP(I113,'사업장현황(25하)'!$A$2:$T$1836,2,FALSE)</f>
        <v>#N/A</v>
      </c>
      <c r="N113" s="190" t="e">
        <f>VLOOKUP(I113,'사업장현황(25하)'!$A$2:$T$1836,4,FALSE)</f>
        <v>#N/A</v>
      </c>
      <c r="O113" s="196" t="e">
        <f>VLOOKUP(I113,'사업장현황(25하)'!$A$2:$T$1836,6,FALSE)</f>
        <v>#N/A</v>
      </c>
      <c r="P113" s="196" t="e">
        <f>VLOOKUP(I113,'사업장현황(25하)'!$A$2:$T$1836,7,FALSE)</f>
        <v>#N/A</v>
      </c>
      <c r="Q113" s="196" t="e">
        <f>VLOOKUP(I113,'사업장현황(25하)'!$A$2:$T$1836,8,FALSE)</f>
        <v>#N/A</v>
      </c>
      <c r="R113" s="196" t="e">
        <f>VLOOKUP(I113,'사업장현황(25하)'!$A$2:$T$1836,9,FALSE)</f>
        <v>#N/A</v>
      </c>
      <c r="S113" s="196" t="e">
        <f>VLOOKUP(I113,'사업장현황(25하)'!$A$2:$T$1836,10,FALSE)</f>
        <v>#N/A</v>
      </c>
      <c r="T113" s="190" t="e">
        <f>VLOOKUP(I113,'사업장현황(25하)'!$A$2:$T$1836,12,FALSE)</f>
        <v>#N/A</v>
      </c>
      <c r="U113" s="219" t="e">
        <f>VLOOKUP(I113,'25하-평택20'!$J$3:$AW$1251,13,FALSE)</f>
        <v>#N/A</v>
      </c>
      <c r="V113" s="219" t="e">
        <f>VLOOKUP(I113,'25하-평택20'!$J$3:$AW$1251,14,FALSE)</f>
        <v>#N/A</v>
      </c>
      <c r="W113" s="149"/>
      <c r="X113" s="179" t="e">
        <f>VLOOKUP(I113,'사업장현황(25하)'!$A$2:$T$1836,11,FALSE)</f>
        <v>#N/A</v>
      </c>
      <c r="Y113" s="219"/>
      <c r="Z113" s="180"/>
      <c r="AA113" s="180"/>
      <c r="AB113" s="212"/>
      <c r="AC113" s="180">
        <f t="shared" si="3"/>
        <v>0</v>
      </c>
      <c r="AD113" s="219"/>
      <c r="AE113" s="180"/>
      <c r="AF113" s="219"/>
      <c r="AG113" s="180"/>
      <c r="AH113" s="299">
        <f t="shared" si="2"/>
        <v>0</v>
      </c>
      <c r="AI113" s="290"/>
      <c r="AJ113" s="157"/>
    </row>
    <row r="114" spans="1:99" s="186" customFormat="1" ht="24.95" customHeight="1">
      <c r="A114" s="196"/>
      <c r="B114" s="196"/>
      <c r="C114" s="196"/>
      <c r="D114" s="219"/>
      <c r="E114" s="219" t="str">
        <f>HLOOKUP(WEEKDAY(D114,2),data!$A$1:$G$2,2)</f>
        <v>(토)</v>
      </c>
      <c r="F114" s="196"/>
      <c r="G114" s="196"/>
      <c r="H114" s="196"/>
      <c r="I114" s="249"/>
      <c r="J114" s="196" t="e">
        <f>VLOOKUP(I114,'25하-평택20'!$J$3:$AW$1251,2,FALSE)</f>
        <v>#N/A</v>
      </c>
      <c r="K114" s="289" t="e">
        <f>VLOOKUP(I114,'사업장현황(25하)'!$A$2:$T$1836,13,FALSE)</f>
        <v>#N/A</v>
      </c>
      <c r="L114" s="289" t="e">
        <f>VLOOKUP(I114,'사업장현황(25하)'!$A$2:$T$1836,14,FALSE)</f>
        <v>#N/A</v>
      </c>
      <c r="M114" s="190" t="e">
        <f>VLOOKUP(I114,'사업장현황(25하)'!$A$2:$T$1836,2,FALSE)</f>
        <v>#N/A</v>
      </c>
      <c r="N114" s="190" t="e">
        <f>VLOOKUP(I114,'사업장현황(25하)'!$A$2:$T$1836,4,FALSE)</f>
        <v>#N/A</v>
      </c>
      <c r="O114" s="196" t="e">
        <f>VLOOKUP(I114,'사업장현황(25하)'!$A$2:$T$1836,6,FALSE)</f>
        <v>#N/A</v>
      </c>
      <c r="P114" s="196" t="e">
        <f>VLOOKUP(I114,'사업장현황(25하)'!$A$2:$T$1836,7,FALSE)</f>
        <v>#N/A</v>
      </c>
      <c r="Q114" s="196" t="e">
        <f>VLOOKUP(I114,'사업장현황(25하)'!$A$2:$T$1836,8,FALSE)</f>
        <v>#N/A</v>
      </c>
      <c r="R114" s="196" t="e">
        <f>VLOOKUP(I114,'사업장현황(25하)'!$A$2:$T$1836,9,FALSE)</f>
        <v>#N/A</v>
      </c>
      <c r="S114" s="196" t="e">
        <f>VLOOKUP(I114,'사업장현황(25하)'!$A$2:$T$1836,10,FALSE)</f>
        <v>#N/A</v>
      </c>
      <c r="T114" s="190" t="e">
        <f>VLOOKUP(I114,'사업장현황(25하)'!$A$2:$T$1836,12,FALSE)</f>
        <v>#N/A</v>
      </c>
      <c r="U114" s="219" t="e">
        <f>VLOOKUP(I114,'25하-평택20'!$J$3:$AW$1251,13,FALSE)</f>
        <v>#N/A</v>
      </c>
      <c r="V114" s="219" t="e">
        <f>VLOOKUP(I114,'25하-평택20'!$J$3:$AW$1251,14,FALSE)</f>
        <v>#N/A</v>
      </c>
      <c r="W114" s="149"/>
      <c r="X114" s="179" t="e">
        <f>VLOOKUP(I114,'사업장현황(25하)'!$A$2:$T$1836,11,FALSE)</f>
        <v>#N/A</v>
      </c>
      <c r="Y114" s="219"/>
      <c r="Z114" s="180"/>
      <c r="AA114" s="180"/>
      <c r="AB114" s="212"/>
      <c r="AC114" s="180">
        <f t="shared" si="3"/>
        <v>0</v>
      </c>
      <c r="AD114" s="219"/>
      <c r="AE114" s="180"/>
      <c r="AF114" s="219"/>
      <c r="AG114" s="180"/>
      <c r="AH114" s="299">
        <f t="shared" si="2"/>
        <v>0</v>
      </c>
      <c r="AI114" s="290"/>
      <c r="AJ114" s="185"/>
    </row>
    <row r="115" spans="1:99" s="186" customFormat="1" ht="24.95" customHeight="1">
      <c r="A115" s="196"/>
      <c r="B115" s="196"/>
      <c r="C115" s="196"/>
      <c r="D115" s="219"/>
      <c r="E115" s="219" t="str">
        <f>HLOOKUP(WEEKDAY(D115,2),data!$A$1:$G$2,2)</f>
        <v>(토)</v>
      </c>
      <c r="F115" s="196"/>
      <c r="G115" s="196"/>
      <c r="H115" s="196"/>
      <c r="I115" s="249"/>
      <c r="J115" s="196" t="e">
        <f>VLOOKUP(I115,'25하-평택20'!$J$3:$AW$1251,2,FALSE)</f>
        <v>#N/A</v>
      </c>
      <c r="K115" s="289" t="e">
        <f>VLOOKUP(I115,'사업장현황(25하)'!$A$2:$T$1836,13,FALSE)</f>
        <v>#N/A</v>
      </c>
      <c r="L115" s="289" t="e">
        <f>VLOOKUP(I115,'사업장현황(25하)'!$A$2:$T$1836,14,FALSE)</f>
        <v>#N/A</v>
      </c>
      <c r="M115" s="190" t="e">
        <f>VLOOKUP(I115,'사업장현황(25하)'!$A$2:$T$1836,2,FALSE)</f>
        <v>#N/A</v>
      </c>
      <c r="N115" s="190" t="e">
        <f>VLOOKUP(I115,'사업장현황(25하)'!$A$2:$T$1836,4,FALSE)</f>
        <v>#N/A</v>
      </c>
      <c r="O115" s="196" t="e">
        <f>VLOOKUP(I115,'사업장현황(25하)'!$A$2:$T$1836,6,FALSE)</f>
        <v>#N/A</v>
      </c>
      <c r="P115" s="196" t="e">
        <f>VLOOKUP(I115,'사업장현황(25하)'!$A$2:$T$1836,7,FALSE)</f>
        <v>#N/A</v>
      </c>
      <c r="Q115" s="196" t="e">
        <f>VLOOKUP(I115,'사업장현황(25하)'!$A$2:$T$1836,8,FALSE)</f>
        <v>#N/A</v>
      </c>
      <c r="R115" s="196" t="e">
        <f>VLOOKUP(I115,'사업장현황(25하)'!$A$2:$T$1836,9,FALSE)</f>
        <v>#N/A</v>
      </c>
      <c r="S115" s="196" t="e">
        <f>VLOOKUP(I115,'사업장현황(25하)'!$A$2:$T$1836,10,FALSE)</f>
        <v>#N/A</v>
      </c>
      <c r="T115" s="190" t="e">
        <f>VLOOKUP(I115,'사업장현황(25하)'!$A$2:$T$1836,12,FALSE)</f>
        <v>#N/A</v>
      </c>
      <c r="U115" s="219" t="e">
        <f>VLOOKUP(I115,'25하-평택20'!$J$3:$AW$1251,13,FALSE)</f>
        <v>#N/A</v>
      </c>
      <c r="V115" s="219" t="e">
        <f>VLOOKUP(I115,'25하-평택20'!$J$3:$AW$1251,14,FALSE)</f>
        <v>#N/A</v>
      </c>
      <c r="W115" s="149"/>
      <c r="X115" s="179" t="e">
        <f>VLOOKUP(I115,'사업장현황(25하)'!$A$2:$T$1836,11,FALSE)</f>
        <v>#N/A</v>
      </c>
      <c r="Y115" s="219"/>
      <c r="Z115" s="180"/>
      <c r="AA115" s="180"/>
      <c r="AB115" s="212"/>
      <c r="AC115" s="180">
        <f t="shared" si="3"/>
        <v>0</v>
      </c>
      <c r="AD115" s="219"/>
      <c r="AE115" s="180"/>
      <c r="AF115" s="219"/>
      <c r="AG115" s="180"/>
      <c r="AH115" s="299">
        <f t="shared" si="2"/>
        <v>0</v>
      </c>
      <c r="AI115" s="290"/>
      <c r="AJ115" s="185"/>
    </row>
    <row r="116" spans="1:99" s="186" customFormat="1" ht="24.95" customHeight="1">
      <c r="A116" s="196"/>
      <c r="B116" s="196"/>
      <c r="C116" s="196"/>
      <c r="D116" s="219"/>
      <c r="E116" s="219" t="str">
        <f>HLOOKUP(WEEKDAY(D116,2),data!$A$1:$G$2,2)</f>
        <v>(토)</v>
      </c>
      <c r="F116" s="196"/>
      <c r="G116" s="196"/>
      <c r="H116" s="196"/>
      <c r="I116" s="249"/>
      <c r="J116" s="196" t="e">
        <f>VLOOKUP(I116,'25하-평택20'!$J$3:$AW$1251,2,FALSE)</f>
        <v>#N/A</v>
      </c>
      <c r="K116" s="289" t="e">
        <f>VLOOKUP(I116,'사업장현황(25하)'!$A$2:$T$1836,13,FALSE)</f>
        <v>#N/A</v>
      </c>
      <c r="L116" s="289" t="e">
        <f>VLOOKUP(I116,'사업장현황(25하)'!$A$2:$T$1836,14,FALSE)</f>
        <v>#N/A</v>
      </c>
      <c r="M116" s="190" t="e">
        <f>VLOOKUP(I116,'사업장현황(25하)'!$A$2:$T$1836,2,FALSE)</f>
        <v>#N/A</v>
      </c>
      <c r="N116" s="190" t="e">
        <f>VLOOKUP(I116,'사업장현황(25하)'!$A$2:$T$1836,4,FALSE)</f>
        <v>#N/A</v>
      </c>
      <c r="O116" s="196" t="e">
        <f>VLOOKUP(I116,'사업장현황(25하)'!$A$2:$T$1836,6,FALSE)</f>
        <v>#N/A</v>
      </c>
      <c r="P116" s="196" t="e">
        <f>VLOOKUP(I116,'사업장현황(25하)'!$A$2:$T$1836,7,FALSE)</f>
        <v>#N/A</v>
      </c>
      <c r="Q116" s="196" t="e">
        <f>VLOOKUP(I116,'사업장현황(25하)'!$A$2:$T$1836,8,FALSE)</f>
        <v>#N/A</v>
      </c>
      <c r="R116" s="196" t="e">
        <f>VLOOKUP(I116,'사업장현황(25하)'!$A$2:$T$1836,9,FALSE)</f>
        <v>#N/A</v>
      </c>
      <c r="S116" s="196" t="e">
        <f>VLOOKUP(I116,'사업장현황(25하)'!$A$2:$T$1836,10,FALSE)</f>
        <v>#N/A</v>
      </c>
      <c r="T116" s="190" t="e">
        <f>VLOOKUP(I116,'사업장현황(25하)'!$A$2:$T$1836,12,FALSE)</f>
        <v>#N/A</v>
      </c>
      <c r="U116" s="219" t="e">
        <f>VLOOKUP(I116,'25하-평택20'!$J$3:$AW$1251,13,FALSE)</f>
        <v>#N/A</v>
      </c>
      <c r="V116" s="219" t="e">
        <f>VLOOKUP(I116,'25하-평택20'!$J$3:$AW$1251,14,FALSE)</f>
        <v>#N/A</v>
      </c>
      <c r="W116" s="149"/>
      <c r="X116" s="179" t="e">
        <f>VLOOKUP(I116,'사업장현황(25하)'!$A$2:$T$1836,11,FALSE)</f>
        <v>#N/A</v>
      </c>
      <c r="Y116" s="219"/>
      <c r="Z116" s="180"/>
      <c r="AA116" s="180"/>
      <c r="AB116" s="212"/>
      <c r="AC116" s="180">
        <f t="shared" si="3"/>
        <v>0</v>
      </c>
      <c r="AD116" s="219"/>
      <c r="AE116" s="180"/>
      <c r="AF116" s="219"/>
      <c r="AG116" s="180"/>
      <c r="AH116" s="299">
        <f t="shared" si="2"/>
        <v>0</v>
      </c>
      <c r="AI116" s="290"/>
      <c r="AJ116" s="185"/>
    </row>
    <row r="117" spans="1:99" s="186" customFormat="1" ht="24.95" customHeight="1">
      <c r="A117" s="196"/>
      <c r="B117" s="196"/>
      <c r="C117" s="196"/>
      <c r="D117" s="219"/>
      <c r="E117" s="219" t="str">
        <f>HLOOKUP(WEEKDAY(D117,2),data!$A$1:$G$2,2)</f>
        <v>(토)</v>
      </c>
      <c r="F117" s="196"/>
      <c r="G117" s="196"/>
      <c r="H117" s="196"/>
      <c r="I117" s="249"/>
      <c r="J117" s="196" t="e">
        <f>VLOOKUP(I117,'25하-평택20'!$J$3:$AW$1251,2,FALSE)</f>
        <v>#N/A</v>
      </c>
      <c r="K117" s="289" t="e">
        <f>VLOOKUP(I117,'사업장현황(25하)'!$A$2:$T$1836,13,FALSE)</f>
        <v>#N/A</v>
      </c>
      <c r="L117" s="289" t="e">
        <f>VLOOKUP(I117,'사업장현황(25하)'!$A$2:$T$1836,14,FALSE)</f>
        <v>#N/A</v>
      </c>
      <c r="M117" s="190" t="e">
        <f>VLOOKUP(I117,'사업장현황(25하)'!$A$2:$T$1836,2,FALSE)</f>
        <v>#N/A</v>
      </c>
      <c r="N117" s="190" t="e">
        <f>VLOOKUP(I117,'사업장현황(25하)'!$A$2:$T$1836,4,FALSE)</f>
        <v>#N/A</v>
      </c>
      <c r="O117" s="196" t="e">
        <f>VLOOKUP(I117,'사업장현황(25하)'!$A$2:$T$1836,6,FALSE)</f>
        <v>#N/A</v>
      </c>
      <c r="P117" s="196" t="e">
        <f>VLOOKUP(I117,'사업장현황(25하)'!$A$2:$T$1836,7,FALSE)</f>
        <v>#N/A</v>
      </c>
      <c r="Q117" s="196" t="e">
        <f>VLOOKUP(I117,'사업장현황(25하)'!$A$2:$T$1836,8,FALSE)</f>
        <v>#N/A</v>
      </c>
      <c r="R117" s="196" t="e">
        <f>VLOOKUP(I117,'사업장현황(25하)'!$A$2:$T$1836,9,FALSE)</f>
        <v>#N/A</v>
      </c>
      <c r="S117" s="196" t="e">
        <f>VLOOKUP(I117,'사업장현황(25하)'!$A$2:$T$1836,10,FALSE)</f>
        <v>#N/A</v>
      </c>
      <c r="T117" s="190" t="e">
        <f>VLOOKUP(I117,'사업장현황(25하)'!$A$2:$T$1836,12,FALSE)</f>
        <v>#N/A</v>
      </c>
      <c r="U117" s="219" t="e">
        <f>VLOOKUP(I117,'25하-평택20'!$J$3:$AW$1251,13,FALSE)</f>
        <v>#N/A</v>
      </c>
      <c r="V117" s="219" t="e">
        <f>VLOOKUP(I117,'25하-평택20'!$J$3:$AW$1251,14,FALSE)</f>
        <v>#N/A</v>
      </c>
      <c r="W117" s="149"/>
      <c r="X117" s="179" t="e">
        <f>VLOOKUP(I117,'사업장현황(25하)'!$A$2:$T$1836,11,FALSE)</f>
        <v>#N/A</v>
      </c>
      <c r="Y117" s="219"/>
      <c r="Z117" s="180"/>
      <c r="AA117" s="180"/>
      <c r="AB117" s="212"/>
      <c r="AC117" s="180">
        <f t="shared" si="3"/>
        <v>0</v>
      </c>
      <c r="AD117" s="219"/>
      <c r="AE117" s="180"/>
      <c r="AF117" s="219"/>
      <c r="AG117" s="180"/>
      <c r="AH117" s="299">
        <f t="shared" si="2"/>
        <v>0</v>
      </c>
      <c r="AI117" s="290"/>
      <c r="AJ117" s="185"/>
    </row>
    <row r="118" spans="1:99" s="186" customFormat="1" ht="24.95" customHeight="1">
      <c r="A118" s="196"/>
      <c r="B118" s="196"/>
      <c r="C118" s="196"/>
      <c r="D118" s="219"/>
      <c r="E118" s="219" t="str">
        <f>HLOOKUP(WEEKDAY(D118,2),data!$A$1:$G$2,2)</f>
        <v>(토)</v>
      </c>
      <c r="F118" s="196"/>
      <c r="G118" s="196"/>
      <c r="H118" s="196"/>
      <c r="I118" s="249"/>
      <c r="J118" s="196" t="e">
        <f>VLOOKUP(I118,'25하-평택20'!$J$3:$AW$1251,2,FALSE)</f>
        <v>#N/A</v>
      </c>
      <c r="K118" s="289" t="e">
        <f>VLOOKUP(I118,'사업장현황(25하)'!$A$2:$T$1836,13,FALSE)</f>
        <v>#N/A</v>
      </c>
      <c r="L118" s="289" t="e">
        <f>VLOOKUP(I118,'사업장현황(25하)'!$A$2:$T$1836,14,FALSE)</f>
        <v>#N/A</v>
      </c>
      <c r="M118" s="190" t="e">
        <f>VLOOKUP(I118,'사업장현황(25하)'!$A$2:$T$1836,2,FALSE)</f>
        <v>#N/A</v>
      </c>
      <c r="N118" s="190" t="e">
        <f>VLOOKUP(I118,'사업장현황(25하)'!$A$2:$T$1836,4,FALSE)</f>
        <v>#N/A</v>
      </c>
      <c r="O118" s="196" t="e">
        <f>VLOOKUP(I118,'사업장현황(25하)'!$A$2:$T$1836,6,FALSE)</f>
        <v>#N/A</v>
      </c>
      <c r="P118" s="196" t="e">
        <f>VLOOKUP(I118,'사업장현황(25하)'!$A$2:$T$1836,7,FALSE)</f>
        <v>#N/A</v>
      </c>
      <c r="Q118" s="196" t="e">
        <f>VLOOKUP(I118,'사업장현황(25하)'!$A$2:$T$1836,8,FALSE)</f>
        <v>#N/A</v>
      </c>
      <c r="R118" s="196" t="e">
        <f>VLOOKUP(I118,'사업장현황(25하)'!$A$2:$T$1836,9,FALSE)</f>
        <v>#N/A</v>
      </c>
      <c r="S118" s="196" t="e">
        <f>VLOOKUP(I118,'사업장현황(25하)'!$A$2:$T$1836,10,FALSE)</f>
        <v>#N/A</v>
      </c>
      <c r="T118" s="190" t="e">
        <f>VLOOKUP(I118,'사업장현황(25하)'!$A$2:$T$1836,12,FALSE)</f>
        <v>#N/A</v>
      </c>
      <c r="U118" s="219" t="e">
        <f>VLOOKUP(I118,'25하-평택20'!$J$3:$AW$1251,13,FALSE)</f>
        <v>#N/A</v>
      </c>
      <c r="V118" s="219" t="e">
        <f>VLOOKUP(I118,'25하-평택20'!$J$3:$AW$1251,14,FALSE)</f>
        <v>#N/A</v>
      </c>
      <c r="W118" s="149"/>
      <c r="X118" s="179" t="e">
        <f>VLOOKUP(I118,'사업장현황(25하)'!$A$2:$T$1836,11,FALSE)</f>
        <v>#N/A</v>
      </c>
      <c r="Y118" s="219"/>
      <c r="Z118" s="180"/>
      <c r="AA118" s="180"/>
      <c r="AB118" s="212"/>
      <c r="AC118" s="180">
        <f t="shared" si="3"/>
        <v>0</v>
      </c>
      <c r="AD118" s="219"/>
      <c r="AE118" s="180"/>
      <c r="AF118" s="219"/>
      <c r="AG118" s="180"/>
      <c r="AH118" s="299">
        <f t="shared" si="2"/>
        <v>0</v>
      </c>
      <c r="AI118" s="290"/>
      <c r="AJ118" s="185"/>
      <c r="CE118" s="187"/>
      <c r="CU118" s="188"/>
    </row>
    <row r="119" spans="1:99" s="186" customFormat="1" ht="24.95" customHeight="1">
      <c r="A119" s="196"/>
      <c r="B119" s="196"/>
      <c r="C119" s="196"/>
      <c r="D119" s="219"/>
      <c r="E119" s="219" t="str">
        <f>HLOOKUP(WEEKDAY(D119,2),data!$A$1:$G$2,2)</f>
        <v>(토)</v>
      </c>
      <c r="F119" s="196"/>
      <c r="G119" s="196"/>
      <c r="H119" s="196"/>
      <c r="I119" s="249"/>
      <c r="J119" s="196" t="e">
        <f>VLOOKUP(I119,'25하-평택20'!$J$3:$AW$1251,2,FALSE)</f>
        <v>#N/A</v>
      </c>
      <c r="K119" s="289" t="e">
        <f>VLOOKUP(I119,'사업장현황(25하)'!$A$2:$T$1836,13,FALSE)</f>
        <v>#N/A</v>
      </c>
      <c r="L119" s="289" t="e">
        <f>VLOOKUP(I119,'사업장현황(25하)'!$A$2:$T$1836,14,FALSE)</f>
        <v>#N/A</v>
      </c>
      <c r="M119" s="190" t="e">
        <f>VLOOKUP(I119,'사업장현황(25하)'!$A$2:$T$1836,2,FALSE)</f>
        <v>#N/A</v>
      </c>
      <c r="N119" s="190" t="e">
        <f>VLOOKUP(I119,'사업장현황(25하)'!$A$2:$T$1836,4,FALSE)</f>
        <v>#N/A</v>
      </c>
      <c r="O119" s="196" t="e">
        <f>VLOOKUP(I119,'사업장현황(25하)'!$A$2:$T$1836,6,FALSE)</f>
        <v>#N/A</v>
      </c>
      <c r="P119" s="196" t="e">
        <f>VLOOKUP(I119,'사업장현황(25하)'!$A$2:$T$1836,7,FALSE)</f>
        <v>#N/A</v>
      </c>
      <c r="Q119" s="196" t="e">
        <f>VLOOKUP(I119,'사업장현황(25하)'!$A$2:$T$1836,8,FALSE)</f>
        <v>#N/A</v>
      </c>
      <c r="R119" s="196" t="e">
        <f>VLOOKUP(I119,'사업장현황(25하)'!$A$2:$T$1836,9,FALSE)</f>
        <v>#N/A</v>
      </c>
      <c r="S119" s="196" t="e">
        <f>VLOOKUP(I119,'사업장현황(25하)'!$A$2:$T$1836,10,FALSE)</f>
        <v>#N/A</v>
      </c>
      <c r="T119" s="190" t="e">
        <f>VLOOKUP(I119,'사업장현황(25하)'!$A$2:$T$1836,12,FALSE)</f>
        <v>#N/A</v>
      </c>
      <c r="U119" s="219" t="e">
        <f>VLOOKUP(I119,'25하-평택20'!$J$3:$AW$1251,13,FALSE)</f>
        <v>#N/A</v>
      </c>
      <c r="V119" s="219" t="e">
        <f>VLOOKUP(I119,'25하-평택20'!$J$3:$AW$1251,14,FALSE)</f>
        <v>#N/A</v>
      </c>
      <c r="W119" s="149"/>
      <c r="X119" s="179" t="e">
        <f>VLOOKUP(I119,'사업장현황(25하)'!$A$2:$T$1836,11,FALSE)</f>
        <v>#N/A</v>
      </c>
      <c r="Y119" s="219"/>
      <c r="Z119" s="180"/>
      <c r="AA119" s="180"/>
      <c r="AB119" s="212"/>
      <c r="AC119" s="180">
        <f t="shared" si="3"/>
        <v>0</v>
      </c>
      <c r="AD119" s="219"/>
      <c r="AE119" s="180"/>
      <c r="AF119" s="219"/>
      <c r="AG119" s="180"/>
      <c r="AH119" s="299">
        <f t="shared" si="2"/>
        <v>0</v>
      </c>
      <c r="AI119" s="290"/>
      <c r="AJ119" s="185"/>
      <c r="CE119" s="187"/>
      <c r="CU119" s="188"/>
    </row>
    <row r="120" spans="1:99" s="186" customFormat="1" ht="24.95" customHeight="1">
      <c r="A120" s="196"/>
      <c r="B120" s="196"/>
      <c r="C120" s="196"/>
      <c r="D120" s="219"/>
      <c r="E120" s="219" t="str">
        <f>HLOOKUP(WEEKDAY(D120,2),data!$A$1:$G$2,2)</f>
        <v>(토)</v>
      </c>
      <c r="F120" s="196"/>
      <c r="G120" s="196"/>
      <c r="H120" s="196"/>
      <c r="I120" s="249"/>
      <c r="J120" s="196" t="e">
        <f>VLOOKUP(I120,'25하-평택20'!$J$3:$AW$1251,2,FALSE)</f>
        <v>#N/A</v>
      </c>
      <c r="K120" s="289" t="e">
        <f>VLOOKUP(I120,'사업장현황(25하)'!$A$2:$T$1836,13,FALSE)</f>
        <v>#N/A</v>
      </c>
      <c r="L120" s="289" t="e">
        <f>VLOOKUP(I120,'사업장현황(25하)'!$A$2:$T$1836,14,FALSE)</f>
        <v>#N/A</v>
      </c>
      <c r="M120" s="190" t="e">
        <f>VLOOKUP(I120,'사업장현황(25하)'!$A$2:$T$1836,2,FALSE)</f>
        <v>#N/A</v>
      </c>
      <c r="N120" s="190" t="e">
        <f>VLOOKUP(I120,'사업장현황(25하)'!$A$2:$T$1836,4,FALSE)</f>
        <v>#N/A</v>
      </c>
      <c r="O120" s="196" t="e">
        <f>VLOOKUP(I120,'사업장현황(25하)'!$A$2:$T$1836,6,FALSE)</f>
        <v>#N/A</v>
      </c>
      <c r="P120" s="196" t="e">
        <f>VLOOKUP(I120,'사업장현황(25하)'!$A$2:$T$1836,7,FALSE)</f>
        <v>#N/A</v>
      </c>
      <c r="Q120" s="196" t="e">
        <f>VLOOKUP(I120,'사업장현황(25하)'!$A$2:$T$1836,8,FALSE)</f>
        <v>#N/A</v>
      </c>
      <c r="R120" s="196" t="e">
        <f>VLOOKUP(I120,'사업장현황(25하)'!$A$2:$T$1836,9,FALSE)</f>
        <v>#N/A</v>
      </c>
      <c r="S120" s="196" t="e">
        <f>VLOOKUP(I120,'사업장현황(25하)'!$A$2:$T$1836,10,FALSE)</f>
        <v>#N/A</v>
      </c>
      <c r="T120" s="190" t="e">
        <f>VLOOKUP(I120,'사업장현황(25하)'!$A$2:$T$1836,12,FALSE)</f>
        <v>#N/A</v>
      </c>
      <c r="U120" s="219" t="e">
        <f>VLOOKUP(I120,'25하-평택20'!$J$3:$AW$1251,13,FALSE)</f>
        <v>#N/A</v>
      </c>
      <c r="V120" s="219" t="e">
        <f>VLOOKUP(I120,'25하-평택20'!$J$3:$AW$1251,14,FALSE)</f>
        <v>#N/A</v>
      </c>
      <c r="W120" s="149"/>
      <c r="X120" s="179" t="e">
        <f>VLOOKUP(I120,'사업장현황(25하)'!$A$2:$T$1836,11,FALSE)</f>
        <v>#N/A</v>
      </c>
      <c r="Y120" s="219"/>
      <c r="Z120" s="180"/>
      <c r="AA120" s="180"/>
      <c r="AB120" s="212"/>
      <c r="AC120" s="180">
        <f t="shared" si="3"/>
        <v>0</v>
      </c>
      <c r="AD120" s="219"/>
      <c r="AE120" s="180"/>
      <c r="AF120" s="219"/>
      <c r="AG120" s="180"/>
      <c r="AH120" s="299">
        <f t="shared" si="2"/>
        <v>0</v>
      </c>
      <c r="AI120" s="290"/>
      <c r="AJ120" s="185"/>
      <c r="CE120" s="187"/>
      <c r="CU120" s="188"/>
    </row>
    <row r="121" spans="1:99" s="186" customFormat="1" ht="24.95" customHeight="1">
      <c r="A121" s="196"/>
      <c r="B121" s="196"/>
      <c r="C121" s="196"/>
      <c r="D121" s="219"/>
      <c r="E121" s="219" t="str">
        <f>HLOOKUP(WEEKDAY(D121,2),data!$A$1:$G$2,2)</f>
        <v>(토)</v>
      </c>
      <c r="F121" s="196"/>
      <c r="G121" s="196"/>
      <c r="H121" s="196"/>
      <c r="I121" s="190"/>
      <c r="J121" s="196" t="e">
        <f>VLOOKUP(I121,'25하-평택20'!$J$3:$AW$1251,2,FALSE)</f>
        <v>#N/A</v>
      </c>
      <c r="K121" s="289" t="e">
        <f>VLOOKUP(I121,'사업장현황(25하)'!$A$2:$T$1836,13,FALSE)</f>
        <v>#N/A</v>
      </c>
      <c r="L121" s="289" t="e">
        <f>VLOOKUP(I121,'사업장현황(25하)'!$A$2:$T$1836,14,FALSE)</f>
        <v>#N/A</v>
      </c>
      <c r="M121" s="190" t="e">
        <f>VLOOKUP(I121,'사업장현황(25하)'!$A$2:$T$1836,2,FALSE)</f>
        <v>#N/A</v>
      </c>
      <c r="N121" s="190" t="e">
        <f>VLOOKUP(I121,'사업장현황(25하)'!$A$2:$T$1836,4,FALSE)</f>
        <v>#N/A</v>
      </c>
      <c r="O121" s="196" t="e">
        <f>VLOOKUP(I121,'사업장현황(25하)'!$A$2:$T$1836,6,FALSE)</f>
        <v>#N/A</v>
      </c>
      <c r="P121" s="196" t="e">
        <f>VLOOKUP(I121,'사업장현황(25하)'!$A$2:$T$1836,7,FALSE)</f>
        <v>#N/A</v>
      </c>
      <c r="Q121" s="196" t="e">
        <f>VLOOKUP(I121,'사업장현황(25하)'!$A$2:$T$1836,8,FALSE)</f>
        <v>#N/A</v>
      </c>
      <c r="R121" s="196" t="e">
        <f>VLOOKUP(I121,'사업장현황(25하)'!$A$2:$T$1836,9,FALSE)</f>
        <v>#N/A</v>
      </c>
      <c r="S121" s="196" t="e">
        <f>VLOOKUP(I121,'사업장현황(25하)'!$A$2:$T$1836,10,FALSE)</f>
        <v>#N/A</v>
      </c>
      <c r="T121" s="190" t="e">
        <f>VLOOKUP(I121,'사업장현황(25하)'!$A$2:$T$1836,12,FALSE)</f>
        <v>#N/A</v>
      </c>
      <c r="U121" s="219" t="e">
        <f>VLOOKUP(I121,'25하-평택20'!$J$3:$AW$1251,13,FALSE)</f>
        <v>#N/A</v>
      </c>
      <c r="V121" s="219" t="e">
        <f>VLOOKUP(I121,'25하-평택20'!$J$3:$AW$1251,14,FALSE)</f>
        <v>#N/A</v>
      </c>
      <c r="W121" s="149"/>
      <c r="X121" s="179" t="e">
        <f>VLOOKUP(I121,'사업장현황(25하)'!$A$2:$T$1836,11,FALSE)</f>
        <v>#N/A</v>
      </c>
      <c r="Y121" s="219"/>
      <c r="Z121" s="180"/>
      <c r="AA121" s="180"/>
      <c r="AB121" s="212"/>
      <c r="AC121" s="180">
        <f t="shared" si="3"/>
        <v>0</v>
      </c>
      <c r="AD121" s="219"/>
      <c r="AE121" s="180"/>
      <c r="AF121" s="219"/>
      <c r="AG121" s="180"/>
      <c r="AH121" s="299">
        <f t="shared" si="2"/>
        <v>0</v>
      </c>
      <c r="AI121" s="290"/>
      <c r="AJ121" s="185"/>
      <c r="CE121" s="187"/>
      <c r="CU121" s="188"/>
    </row>
    <row r="122" spans="1:99" s="158" customFormat="1" ht="24.95" customHeight="1">
      <c r="A122" s="196"/>
      <c r="B122" s="196"/>
      <c r="C122" s="196"/>
      <c r="D122" s="219"/>
      <c r="E122" s="219" t="str">
        <f>HLOOKUP(WEEKDAY(D122,2),data!$A$1:$G$2,2)</f>
        <v>(토)</v>
      </c>
      <c r="F122" s="196"/>
      <c r="G122" s="196"/>
      <c r="H122" s="196"/>
      <c r="I122" s="249"/>
      <c r="J122" s="196" t="e">
        <f>VLOOKUP(I122,'25하-평택20'!$J$3:$AW$1251,2,FALSE)</f>
        <v>#N/A</v>
      </c>
      <c r="K122" s="289" t="e">
        <f>VLOOKUP(I122,'사업장현황(25하)'!$A$2:$T$1836,13,FALSE)</f>
        <v>#N/A</v>
      </c>
      <c r="L122" s="289" t="e">
        <f>VLOOKUP(I122,'사업장현황(25하)'!$A$2:$T$1836,14,FALSE)</f>
        <v>#N/A</v>
      </c>
      <c r="M122" s="190" t="e">
        <f>VLOOKUP(I122,'사업장현황(25하)'!$A$2:$T$1836,2,FALSE)</f>
        <v>#N/A</v>
      </c>
      <c r="N122" s="190" t="e">
        <f>VLOOKUP(I122,'사업장현황(25하)'!$A$2:$T$1836,4,FALSE)</f>
        <v>#N/A</v>
      </c>
      <c r="O122" s="196" t="e">
        <f>VLOOKUP(I122,'사업장현황(25하)'!$A$2:$T$1836,6,FALSE)</f>
        <v>#N/A</v>
      </c>
      <c r="P122" s="196" t="e">
        <f>VLOOKUP(I122,'사업장현황(25하)'!$A$2:$T$1836,7,FALSE)</f>
        <v>#N/A</v>
      </c>
      <c r="Q122" s="196" t="e">
        <f>VLOOKUP(I122,'사업장현황(25하)'!$A$2:$T$1836,8,FALSE)</f>
        <v>#N/A</v>
      </c>
      <c r="R122" s="196" t="e">
        <f>VLOOKUP(I122,'사업장현황(25하)'!$A$2:$T$1836,9,FALSE)</f>
        <v>#N/A</v>
      </c>
      <c r="S122" s="196" t="e">
        <f>VLOOKUP(I122,'사업장현황(25하)'!$A$2:$T$1836,10,FALSE)</f>
        <v>#N/A</v>
      </c>
      <c r="T122" s="190" t="e">
        <f>VLOOKUP(I122,'사업장현황(25하)'!$A$2:$T$1836,12,FALSE)</f>
        <v>#N/A</v>
      </c>
      <c r="U122" s="219" t="e">
        <f>VLOOKUP(I122,'25하-평택20'!$J$3:$AW$1251,13,FALSE)</f>
        <v>#N/A</v>
      </c>
      <c r="V122" s="219" t="e">
        <f>VLOOKUP(I122,'25하-평택20'!$J$3:$AW$1251,14,FALSE)</f>
        <v>#N/A</v>
      </c>
      <c r="W122" s="149"/>
      <c r="X122" s="179" t="e">
        <f>VLOOKUP(I122,'사업장현황(25하)'!$A$2:$T$1836,11,FALSE)</f>
        <v>#N/A</v>
      </c>
      <c r="Y122" s="219"/>
      <c r="Z122" s="180"/>
      <c r="AA122" s="180"/>
      <c r="AB122" s="212"/>
      <c r="AC122" s="180">
        <f t="shared" si="3"/>
        <v>0</v>
      </c>
      <c r="AD122" s="219"/>
      <c r="AE122" s="180"/>
      <c r="AF122" s="219"/>
      <c r="AG122" s="180"/>
      <c r="AH122" s="299">
        <f t="shared" si="2"/>
        <v>0</v>
      </c>
      <c r="AI122" s="290"/>
      <c r="AJ122" s="157"/>
      <c r="CE122" s="159"/>
      <c r="CU122" s="160"/>
    </row>
    <row r="123" spans="1:99" s="158" customFormat="1" ht="24.95" customHeight="1">
      <c r="A123" s="196"/>
      <c r="B123" s="196"/>
      <c r="C123" s="196"/>
      <c r="D123" s="219"/>
      <c r="E123" s="219" t="str">
        <f>HLOOKUP(WEEKDAY(D123,2),data!$A$1:$G$2,2)</f>
        <v>(토)</v>
      </c>
      <c r="F123" s="196"/>
      <c r="G123" s="196"/>
      <c r="H123" s="196"/>
      <c r="I123" s="249"/>
      <c r="J123" s="196" t="e">
        <f>VLOOKUP(I123,'25하-평택20'!$J$3:$AW$1251,2,FALSE)</f>
        <v>#N/A</v>
      </c>
      <c r="K123" s="289" t="e">
        <f>VLOOKUP(I123,'사업장현황(25하)'!$A$2:$T$1836,13,FALSE)</f>
        <v>#N/A</v>
      </c>
      <c r="L123" s="289" t="e">
        <f>VLOOKUP(I123,'사업장현황(25하)'!$A$2:$T$1836,14,FALSE)</f>
        <v>#N/A</v>
      </c>
      <c r="M123" s="190" t="e">
        <f>VLOOKUP(I123,'사업장현황(25하)'!$A$2:$T$1836,2,FALSE)</f>
        <v>#N/A</v>
      </c>
      <c r="N123" s="190" t="e">
        <f>VLOOKUP(I123,'사업장현황(25하)'!$A$2:$T$1836,4,FALSE)</f>
        <v>#N/A</v>
      </c>
      <c r="O123" s="196" t="e">
        <f>VLOOKUP(I123,'사업장현황(25하)'!$A$2:$T$1836,6,FALSE)</f>
        <v>#N/A</v>
      </c>
      <c r="P123" s="196" t="e">
        <f>VLOOKUP(I123,'사업장현황(25하)'!$A$2:$T$1836,7,FALSE)</f>
        <v>#N/A</v>
      </c>
      <c r="Q123" s="196" t="e">
        <f>VLOOKUP(I123,'사업장현황(25하)'!$A$2:$T$1836,8,FALSE)</f>
        <v>#N/A</v>
      </c>
      <c r="R123" s="196" t="e">
        <f>VLOOKUP(I123,'사업장현황(25하)'!$A$2:$T$1836,9,FALSE)</f>
        <v>#N/A</v>
      </c>
      <c r="S123" s="196" t="e">
        <f>VLOOKUP(I123,'사업장현황(25하)'!$A$2:$T$1836,10,FALSE)</f>
        <v>#N/A</v>
      </c>
      <c r="T123" s="190" t="e">
        <f>VLOOKUP(I123,'사업장현황(25하)'!$A$2:$T$1836,12,FALSE)</f>
        <v>#N/A</v>
      </c>
      <c r="U123" s="219" t="e">
        <f>VLOOKUP(I123,'25하-평택20'!$J$3:$AW$1251,13,FALSE)</f>
        <v>#N/A</v>
      </c>
      <c r="V123" s="219" t="e">
        <f>VLOOKUP(I123,'25하-평택20'!$J$3:$AW$1251,14,FALSE)</f>
        <v>#N/A</v>
      </c>
      <c r="W123" s="149"/>
      <c r="X123" s="179" t="e">
        <f>VLOOKUP(I123,'사업장현황(25하)'!$A$2:$T$1836,11,FALSE)</f>
        <v>#N/A</v>
      </c>
      <c r="Y123" s="219"/>
      <c r="Z123" s="180"/>
      <c r="AA123" s="180"/>
      <c r="AB123" s="212"/>
      <c r="AC123" s="180">
        <f t="shared" si="3"/>
        <v>0</v>
      </c>
      <c r="AD123" s="219"/>
      <c r="AE123" s="180"/>
      <c r="AF123" s="219"/>
      <c r="AG123" s="180"/>
      <c r="AH123" s="299">
        <f t="shared" si="2"/>
        <v>0</v>
      </c>
      <c r="AI123" s="290"/>
      <c r="AJ123" s="157"/>
      <c r="CE123" s="159"/>
      <c r="CU123" s="160"/>
    </row>
    <row r="124" spans="1:99" s="186" customFormat="1" ht="24.95" customHeight="1">
      <c r="A124" s="196"/>
      <c r="B124" s="196"/>
      <c r="C124" s="196"/>
      <c r="D124" s="219"/>
      <c r="E124" s="219" t="str">
        <f>HLOOKUP(WEEKDAY(D124,2),data!$A$1:$G$2,2)</f>
        <v>(토)</v>
      </c>
      <c r="F124" s="196"/>
      <c r="G124" s="196"/>
      <c r="H124" s="196"/>
      <c r="I124" s="190"/>
      <c r="J124" s="196" t="e">
        <f>VLOOKUP(I124,'25하-평택20'!$J$3:$AW$1251,2,FALSE)</f>
        <v>#N/A</v>
      </c>
      <c r="K124" s="289" t="e">
        <f>VLOOKUP(I124,'사업장현황(25하)'!$A$2:$T$1836,13,FALSE)</f>
        <v>#N/A</v>
      </c>
      <c r="L124" s="289" t="e">
        <f>VLOOKUP(I124,'사업장현황(25하)'!$A$2:$T$1836,14,FALSE)</f>
        <v>#N/A</v>
      </c>
      <c r="M124" s="190" t="e">
        <f>VLOOKUP(I124,'사업장현황(25하)'!$A$2:$T$1836,2,FALSE)</f>
        <v>#N/A</v>
      </c>
      <c r="N124" s="190" t="e">
        <f>VLOOKUP(I124,'사업장현황(25하)'!$A$2:$T$1836,4,FALSE)</f>
        <v>#N/A</v>
      </c>
      <c r="O124" s="196" t="e">
        <f>VLOOKUP(I124,'사업장현황(25하)'!$A$2:$T$1836,6,FALSE)</f>
        <v>#N/A</v>
      </c>
      <c r="P124" s="196" t="e">
        <f>VLOOKUP(I124,'사업장현황(25하)'!$A$2:$T$1836,7,FALSE)</f>
        <v>#N/A</v>
      </c>
      <c r="Q124" s="196" t="e">
        <f>VLOOKUP(I124,'사업장현황(25하)'!$A$2:$T$1836,8,FALSE)</f>
        <v>#N/A</v>
      </c>
      <c r="R124" s="196" t="e">
        <f>VLOOKUP(I124,'사업장현황(25하)'!$A$2:$T$1836,9,FALSE)</f>
        <v>#N/A</v>
      </c>
      <c r="S124" s="196" t="e">
        <f>VLOOKUP(I124,'사업장현황(25하)'!$A$2:$T$1836,10,FALSE)</f>
        <v>#N/A</v>
      </c>
      <c r="T124" s="190" t="e">
        <f>VLOOKUP(I124,'사업장현황(25하)'!$A$2:$T$1836,12,FALSE)</f>
        <v>#N/A</v>
      </c>
      <c r="U124" s="219" t="e">
        <f>VLOOKUP(I124,'25하-평택20'!$J$3:$AW$1251,13,FALSE)</f>
        <v>#N/A</v>
      </c>
      <c r="V124" s="219" t="e">
        <f>VLOOKUP(I124,'25하-평택20'!$J$3:$AW$1251,14,FALSE)</f>
        <v>#N/A</v>
      </c>
      <c r="W124" s="149"/>
      <c r="X124" s="179" t="e">
        <f>VLOOKUP(I124,'사업장현황(25하)'!$A$2:$T$1836,11,FALSE)</f>
        <v>#N/A</v>
      </c>
      <c r="Y124" s="219"/>
      <c r="Z124" s="180"/>
      <c r="AA124" s="180"/>
      <c r="AB124" s="212"/>
      <c r="AC124" s="180">
        <f t="shared" si="3"/>
        <v>0</v>
      </c>
      <c r="AD124" s="219"/>
      <c r="AE124" s="180"/>
      <c r="AF124" s="219"/>
      <c r="AG124" s="180"/>
      <c r="AH124" s="299">
        <f t="shared" si="2"/>
        <v>0</v>
      </c>
      <c r="AI124" s="290"/>
      <c r="AJ124" s="185"/>
      <c r="CE124" s="187"/>
      <c r="CU124" s="188"/>
    </row>
    <row r="125" spans="1:99" s="186" customFormat="1" ht="24.95" customHeight="1">
      <c r="A125" s="196"/>
      <c r="B125" s="196"/>
      <c r="C125" s="196"/>
      <c r="D125" s="219"/>
      <c r="E125" s="219" t="str">
        <f>HLOOKUP(WEEKDAY(D125,2),data!$A$1:$G$2,2)</f>
        <v>(토)</v>
      </c>
      <c r="F125" s="196"/>
      <c r="G125" s="196"/>
      <c r="H125" s="196"/>
      <c r="I125" s="190"/>
      <c r="J125" s="196" t="e">
        <f>VLOOKUP(I125,'25하-평택20'!$J$3:$AW$1251,2,FALSE)</f>
        <v>#N/A</v>
      </c>
      <c r="K125" s="289" t="e">
        <f>VLOOKUP(I125,'사업장현황(25하)'!$A$2:$T$1836,13,FALSE)</f>
        <v>#N/A</v>
      </c>
      <c r="L125" s="289" t="e">
        <f>VLOOKUP(I125,'사업장현황(25하)'!$A$2:$T$1836,14,FALSE)</f>
        <v>#N/A</v>
      </c>
      <c r="M125" s="190" t="e">
        <f>VLOOKUP(I125,'사업장현황(25하)'!$A$2:$T$1836,2,FALSE)</f>
        <v>#N/A</v>
      </c>
      <c r="N125" s="190" t="e">
        <f>VLOOKUP(I125,'사업장현황(25하)'!$A$2:$T$1836,4,FALSE)</f>
        <v>#N/A</v>
      </c>
      <c r="O125" s="196" t="e">
        <f>VLOOKUP(I125,'사업장현황(25하)'!$A$2:$T$1836,6,FALSE)</f>
        <v>#N/A</v>
      </c>
      <c r="P125" s="196" t="e">
        <f>VLOOKUP(I125,'사업장현황(25하)'!$A$2:$T$1836,7,FALSE)</f>
        <v>#N/A</v>
      </c>
      <c r="Q125" s="196" t="e">
        <f>VLOOKUP(I125,'사업장현황(25하)'!$A$2:$T$1836,8,FALSE)</f>
        <v>#N/A</v>
      </c>
      <c r="R125" s="196" t="e">
        <f>VLOOKUP(I125,'사업장현황(25하)'!$A$2:$T$1836,9,FALSE)</f>
        <v>#N/A</v>
      </c>
      <c r="S125" s="196" t="e">
        <f>VLOOKUP(I125,'사업장현황(25하)'!$A$2:$T$1836,10,FALSE)</f>
        <v>#N/A</v>
      </c>
      <c r="T125" s="190" t="e">
        <f>VLOOKUP(I125,'사업장현황(25하)'!$A$2:$T$1836,12,FALSE)</f>
        <v>#N/A</v>
      </c>
      <c r="U125" s="219" t="e">
        <f>VLOOKUP(I125,'25하-평택20'!$J$3:$AW$1251,13,FALSE)</f>
        <v>#N/A</v>
      </c>
      <c r="V125" s="219" t="e">
        <f>VLOOKUP(I125,'25하-평택20'!$J$3:$AW$1251,14,FALSE)</f>
        <v>#N/A</v>
      </c>
      <c r="W125" s="149"/>
      <c r="X125" s="179" t="e">
        <f>VLOOKUP(I125,'사업장현황(25하)'!$A$2:$T$1836,11,FALSE)</f>
        <v>#N/A</v>
      </c>
      <c r="Y125" s="219"/>
      <c r="Z125" s="180"/>
      <c r="AA125" s="180"/>
      <c r="AB125" s="212"/>
      <c r="AC125" s="180">
        <f t="shared" si="3"/>
        <v>0</v>
      </c>
      <c r="AD125" s="219"/>
      <c r="AE125" s="180"/>
      <c r="AF125" s="219"/>
      <c r="AG125" s="180"/>
      <c r="AH125" s="299">
        <f t="shared" si="2"/>
        <v>0</v>
      </c>
      <c r="AI125" s="290"/>
      <c r="AJ125" s="185"/>
      <c r="CE125" s="187"/>
      <c r="CU125" s="188"/>
    </row>
    <row r="126" spans="1:99" s="186" customFormat="1" ht="24.95" customHeight="1">
      <c r="A126" s="196"/>
      <c r="B126" s="196"/>
      <c r="C126" s="196"/>
      <c r="D126" s="219"/>
      <c r="E126" s="219" t="str">
        <f>HLOOKUP(WEEKDAY(D126,2),data!$A$1:$G$2,2)</f>
        <v>(토)</v>
      </c>
      <c r="F126" s="196"/>
      <c r="G126" s="196"/>
      <c r="H126" s="196"/>
      <c r="I126" s="190"/>
      <c r="J126" s="196" t="e">
        <f>VLOOKUP(I126,'25하-평택20'!$J$3:$AW$1251,2,FALSE)</f>
        <v>#N/A</v>
      </c>
      <c r="K126" s="289" t="e">
        <f>VLOOKUP(I126,'사업장현황(25하)'!$A$2:$T$1836,13,FALSE)</f>
        <v>#N/A</v>
      </c>
      <c r="L126" s="289" t="e">
        <f>VLOOKUP(I126,'사업장현황(25하)'!$A$2:$T$1836,14,FALSE)</f>
        <v>#N/A</v>
      </c>
      <c r="M126" s="190" t="e">
        <f>VLOOKUP(I126,'사업장현황(25하)'!$A$2:$T$1836,2,FALSE)</f>
        <v>#N/A</v>
      </c>
      <c r="N126" s="190" t="e">
        <f>VLOOKUP(I126,'사업장현황(25하)'!$A$2:$T$1836,4,FALSE)</f>
        <v>#N/A</v>
      </c>
      <c r="O126" s="196" t="e">
        <f>VLOOKUP(I126,'사업장현황(25하)'!$A$2:$T$1836,6,FALSE)</f>
        <v>#N/A</v>
      </c>
      <c r="P126" s="196" t="e">
        <f>VLOOKUP(I126,'사업장현황(25하)'!$A$2:$T$1836,7,FALSE)</f>
        <v>#N/A</v>
      </c>
      <c r="Q126" s="196" t="e">
        <f>VLOOKUP(I126,'사업장현황(25하)'!$A$2:$T$1836,8,FALSE)</f>
        <v>#N/A</v>
      </c>
      <c r="R126" s="196" t="e">
        <f>VLOOKUP(I126,'사업장현황(25하)'!$A$2:$T$1836,9,FALSE)</f>
        <v>#N/A</v>
      </c>
      <c r="S126" s="196" t="e">
        <f>VLOOKUP(I126,'사업장현황(25하)'!$A$2:$T$1836,10,FALSE)</f>
        <v>#N/A</v>
      </c>
      <c r="T126" s="190" t="e">
        <f>VLOOKUP(I126,'사업장현황(25하)'!$A$2:$T$1836,12,FALSE)</f>
        <v>#N/A</v>
      </c>
      <c r="U126" s="219" t="e">
        <f>VLOOKUP(I126,'25하-평택20'!$J$3:$AW$1251,13,FALSE)</f>
        <v>#N/A</v>
      </c>
      <c r="V126" s="219" t="e">
        <f>VLOOKUP(I126,'25하-평택20'!$J$3:$AW$1251,14,FALSE)</f>
        <v>#N/A</v>
      </c>
      <c r="W126" s="149"/>
      <c r="X126" s="179" t="e">
        <f>VLOOKUP(I126,'사업장현황(25하)'!$A$2:$T$1836,11,FALSE)</f>
        <v>#N/A</v>
      </c>
      <c r="Y126" s="219"/>
      <c r="Z126" s="180"/>
      <c r="AA126" s="180"/>
      <c r="AB126" s="212"/>
      <c r="AC126" s="180">
        <f t="shared" si="3"/>
        <v>0</v>
      </c>
      <c r="AD126" s="219"/>
      <c r="AE126" s="180"/>
      <c r="AF126" s="219"/>
      <c r="AG126" s="180"/>
      <c r="AH126" s="299">
        <f t="shared" si="2"/>
        <v>0</v>
      </c>
      <c r="AI126" s="290"/>
      <c r="AJ126" s="185"/>
      <c r="CE126" s="187"/>
      <c r="CU126" s="188"/>
    </row>
    <row r="127" spans="1:99" s="186" customFormat="1" ht="24.95" customHeight="1">
      <c r="A127" s="196"/>
      <c r="B127" s="196"/>
      <c r="C127" s="196"/>
      <c r="D127" s="219"/>
      <c r="E127" s="219" t="str">
        <f>HLOOKUP(WEEKDAY(D127,2),data!$A$1:$G$2,2)</f>
        <v>(토)</v>
      </c>
      <c r="F127" s="196"/>
      <c r="G127" s="196"/>
      <c r="H127" s="196"/>
      <c r="I127" s="190"/>
      <c r="J127" s="196" t="e">
        <f>VLOOKUP(I127,'25하-평택20'!$J$3:$AW$1251,2,FALSE)</f>
        <v>#N/A</v>
      </c>
      <c r="K127" s="289" t="e">
        <f>VLOOKUP(I127,'사업장현황(25하)'!$A$2:$T$1836,13,FALSE)</f>
        <v>#N/A</v>
      </c>
      <c r="L127" s="289" t="e">
        <f>VLOOKUP(I127,'사업장현황(25하)'!$A$2:$T$1836,14,FALSE)</f>
        <v>#N/A</v>
      </c>
      <c r="M127" s="190" t="e">
        <f>VLOOKUP(I127,'사업장현황(25하)'!$A$2:$T$1836,2,FALSE)</f>
        <v>#N/A</v>
      </c>
      <c r="N127" s="190" t="e">
        <f>VLOOKUP(I127,'사업장현황(25하)'!$A$2:$T$1836,4,FALSE)</f>
        <v>#N/A</v>
      </c>
      <c r="O127" s="196" t="e">
        <f>VLOOKUP(I127,'사업장현황(25하)'!$A$2:$T$1836,6,FALSE)</f>
        <v>#N/A</v>
      </c>
      <c r="P127" s="196" t="e">
        <f>VLOOKUP(I127,'사업장현황(25하)'!$A$2:$T$1836,7,FALSE)</f>
        <v>#N/A</v>
      </c>
      <c r="Q127" s="196" t="e">
        <f>VLOOKUP(I127,'사업장현황(25하)'!$A$2:$T$1836,8,FALSE)</f>
        <v>#N/A</v>
      </c>
      <c r="R127" s="196" t="e">
        <f>VLOOKUP(I127,'사업장현황(25하)'!$A$2:$T$1836,9,FALSE)</f>
        <v>#N/A</v>
      </c>
      <c r="S127" s="196" t="e">
        <f>VLOOKUP(I127,'사업장현황(25하)'!$A$2:$T$1836,10,FALSE)</f>
        <v>#N/A</v>
      </c>
      <c r="T127" s="190" t="e">
        <f>VLOOKUP(I127,'사업장현황(25하)'!$A$2:$T$1836,12,FALSE)</f>
        <v>#N/A</v>
      </c>
      <c r="U127" s="219" t="e">
        <f>VLOOKUP(I127,'25하-평택20'!$J$3:$AW$1251,13,FALSE)</f>
        <v>#N/A</v>
      </c>
      <c r="V127" s="219" t="e">
        <f>VLOOKUP(I127,'25하-평택20'!$J$3:$AW$1251,14,FALSE)</f>
        <v>#N/A</v>
      </c>
      <c r="W127" s="149"/>
      <c r="X127" s="179" t="e">
        <f>VLOOKUP(I127,'사업장현황(25하)'!$A$2:$T$1836,11,FALSE)</f>
        <v>#N/A</v>
      </c>
      <c r="Y127" s="219"/>
      <c r="Z127" s="180"/>
      <c r="AA127" s="180"/>
      <c r="AB127" s="212"/>
      <c r="AC127" s="180">
        <f t="shared" si="3"/>
        <v>0</v>
      </c>
      <c r="AD127" s="219"/>
      <c r="AE127" s="180"/>
      <c r="AF127" s="219"/>
      <c r="AG127" s="180"/>
      <c r="AH127" s="299">
        <f t="shared" si="2"/>
        <v>0</v>
      </c>
      <c r="AI127" s="290"/>
      <c r="AJ127" s="185"/>
      <c r="CE127" s="187"/>
      <c r="CU127" s="188"/>
    </row>
    <row r="128" spans="1:99" s="186" customFormat="1" ht="24.95" customHeight="1">
      <c r="A128" s="196"/>
      <c r="B128" s="196"/>
      <c r="C128" s="196"/>
      <c r="D128" s="219"/>
      <c r="E128" s="219" t="str">
        <f>HLOOKUP(WEEKDAY(D128,2),data!$A$1:$G$2,2)</f>
        <v>(토)</v>
      </c>
      <c r="F128" s="196"/>
      <c r="G128" s="196"/>
      <c r="H128" s="196"/>
      <c r="I128" s="190"/>
      <c r="J128" s="196" t="e">
        <f>VLOOKUP(I128,'25하-평택20'!$J$3:$AW$1251,2,FALSE)</f>
        <v>#N/A</v>
      </c>
      <c r="K128" s="289" t="e">
        <f>VLOOKUP(I128,'사업장현황(25하)'!$A$2:$T$1836,13,FALSE)</f>
        <v>#N/A</v>
      </c>
      <c r="L128" s="289" t="e">
        <f>VLOOKUP(I128,'사업장현황(25하)'!$A$2:$T$1836,14,FALSE)</f>
        <v>#N/A</v>
      </c>
      <c r="M128" s="190" t="e">
        <f>VLOOKUP(I128,'사업장현황(25하)'!$A$2:$T$1836,2,FALSE)</f>
        <v>#N/A</v>
      </c>
      <c r="N128" s="190" t="e">
        <f>VLOOKUP(I128,'사업장현황(25하)'!$A$2:$T$1836,4,FALSE)</f>
        <v>#N/A</v>
      </c>
      <c r="O128" s="196" t="e">
        <f>VLOOKUP(I128,'사업장현황(25하)'!$A$2:$T$1836,6,FALSE)</f>
        <v>#N/A</v>
      </c>
      <c r="P128" s="196" t="e">
        <f>VLOOKUP(I128,'사업장현황(25하)'!$A$2:$T$1836,7,FALSE)</f>
        <v>#N/A</v>
      </c>
      <c r="Q128" s="196" t="e">
        <f>VLOOKUP(I128,'사업장현황(25하)'!$A$2:$T$1836,8,FALSE)</f>
        <v>#N/A</v>
      </c>
      <c r="R128" s="196" t="e">
        <f>VLOOKUP(I128,'사업장현황(25하)'!$A$2:$T$1836,9,FALSE)</f>
        <v>#N/A</v>
      </c>
      <c r="S128" s="196" t="e">
        <f>VLOOKUP(I128,'사업장현황(25하)'!$A$2:$T$1836,10,FALSE)</f>
        <v>#N/A</v>
      </c>
      <c r="T128" s="190" t="e">
        <f>VLOOKUP(I128,'사업장현황(25하)'!$A$2:$T$1836,12,FALSE)</f>
        <v>#N/A</v>
      </c>
      <c r="U128" s="219" t="e">
        <f>VLOOKUP(I128,'25하-평택20'!$J$3:$AW$1251,13,FALSE)</f>
        <v>#N/A</v>
      </c>
      <c r="V128" s="219" t="e">
        <f>VLOOKUP(I128,'25하-평택20'!$J$3:$AW$1251,14,FALSE)</f>
        <v>#N/A</v>
      </c>
      <c r="W128" s="149"/>
      <c r="X128" s="179" t="e">
        <f>VLOOKUP(I128,'사업장현황(25하)'!$A$2:$T$1836,11,FALSE)</f>
        <v>#N/A</v>
      </c>
      <c r="Y128" s="219"/>
      <c r="Z128" s="180"/>
      <c r="AA128" s="180"/>
      <c r="AB128" s="212"/>
      <c r="AC128" s="180">
        <f t="shared" si="3"/>
        <v>0</v>
      </c>
      <c r="AD128" s="219"/>
      <c r="AE128" s="180"/>
      <c r="AF128" s="219"/>
      <c r="AG128" s="180"/>
      <c r="AH128" s="299">
        <f t="shared" si="2"/>
        <v>0</v>
      </c>
      <c r="AI128" s="290"/>
      <c r="AJ128" s="185"/>
      <c r="CE128" s="187"/>
      <c r="CU128" s="188"/>
    </row>
    <row r="129" spans="1:99" s="186" customFormat="1" ht="24.95" customHeight="1">
      <c r="A129" s="196"/>
      <c r="B129" s="196"/>
      <c r="C129" s="196"/>
      <c r="D129" s="219"/>
      <c r="E129" s="219" t="str">
        <f>HLOOKUP(WEEKDAY(D129,2),data!$A$1:$G$2,2)</f>
        <v>(토)</v>
      </c>
      <c r="F129" s="196"/>
      <c r="G129" s="196"/>
      <c r="H129" s="196"/>
      <c r="I129" s="190"/>
      <c r="J129" s="196" t="e">
        <f>VLOOKUP(I129,'25하-평택20'!$J$3:$AW$1251,2,FALSE)</f>
        <v>#N/A</v>
      </c>
      <c r="K129" s="289" t="e">
        <f>VLOOKUP(I129,'사업장현황(25하)'!$A$2:$T$1836,13,FALSE)</f>
        <v>#N/A</v>
      </c>
      <c r="L129" s="289" t="e">
        <f>VLOOKUP(I129,'사업장현황(25하)'!$A$2:$T$1836,14,FALSE)</f>
        <v>#N/A</v>
      </c>
      <c r="M129" s="190" t="e">
        <f>VLOOKUP(I129,'사업장현황(25하)'!$A$2:$T$1836,2,FALSE)</f>
        <v>#N/A</v>
      </c>
      <c r="N129" s="190" t="e">
        <f>VLOOKUP(I129,'사업장현황(25하)'!$A$2:$T$1836,4,FALSE)</f>
        <v>#N/A</v>
      </c>
      <c r="O129" s="196" t="e">
        <f>VLOOKUP(I129,'사업장현황(25하)'!$A$2:$T$1836,6,FALSE)</f>
        <v>#N/A</v>
      </c>
      <c r="P129" s="196" t="e">
        <f>VLOOKUP(I129,'사업장현황(25하)'!$A$2:$T$1836,7,FALSE)</f>
        <v>#N/A</v>
      </c>
      <c r="Q129" s="196" t="e">
        <f>VLOOKUP(I129,'사업장현황(25하)'!$A$2:$T$1836,8,FALSE)</f>
        <v>#N/A</v>
      </c>
      <c r="R129" s="196" t="e">
        <f>VLOOKUP(I129,'사업장현황(25하)'!$A$2:$T$1836,9,FALSE)</f>
        <v>#N/A</v>
      </c>
      <c r="S129" s="196" t="e">
        <f>VLOOKUP(I129,'사업장현황(25하)'!$A$2:$T$1836,10,FALSE)</f>
        <v>#N/A</v>
      </c>
      <c r="T129" s="190" t="e">
        <f>VLOOKUP(I129,'사업장현황(25하)'!$A$2:$T$1836,12,FALSE)</f>
        <v>#N/A</v>
      </c>
      <c r="U129" s="219" t="e">
        <f>VLOOKUP(I129,'25하-평택20'!$J$3:$AW$1251,13,FALSE)</f>
        <v>#N/A</v>
      </c>
      <c r="V129" s="219" t="e">
        <f>VLOOKUP(I129,'25하-평택20'!$J$3:$AW$1251,14,FALSE)</f>
        <v>#N/A</v>
      </c>
      <c r="W129" s="149"/>
      <c r="X129" s="179" t="e">
        <f>VLOOKUP(I129,'사업장현황(25하)'!$A$2:$T$1836,11,FALSE)</f>
        <v>#N/A</v>
      </c>
      <c r="Y129" s="219"/>
      <c r="Z129" s="180"/>
      <c r="AA129" s="180"/>
      <c r="AB129" s="212"/>
      <c r="AC129" s="180">
        <f t="shared" si="3"/>
        <v>0</v>
      </c>
      <c r="AD129" s="219"/>
      <c r="AE129" s="180"/>
      <c r="AF129" s="219"/>
      <c r="AG129" s="180"/>
      <c r="AH129" s="299">
        <f t="shared" si="2"/>
        <v>0</v>
      </c>
      <c r="AI129" s="290"/>
      <c r="AJ129" s="185"/>
      <c r="CE129" s="187"/>
      <c r="CU129" s="188"/>
    </row>
    <row r="130" spans="1:99" s="186" customFormat="1" ht="24.6" customHeight="1">
      <c r="A130" s="196"/>
      <c r="B130" s="196"/>
      <c r="C130" s="196"/>
      <c r="D130" s="219"/>
      <c r="E130" s="219" t="str">
        <f>HLOOKUP(WEEKDAY(D130,2),data!$A$1:$G$2,2)</f>
        <v>(토)</v>
      </c>
      <c r="F130" s="196"/>
      <c r="G130" s="196"/>
      <c r="H130" s="196"/>
      <c r="I130" s="190"/>
      <c r="J130" s="196" t="e">
        <f>VLOOKUP(I130,'25하-평택20'!$J$3:$AW$1251,2,FALSE)</f>
        <v>#N/A</v>
      </c>
      <c r="K130" s="289" t="e">
        <f>VLOOKUP(I130,'사업장현황(25하)'!$A$2:$T$1836,13,FALSE)</f>
        <v>#N/A</v>
      </c>
      <c r="L130" s="289" t="e">
        <f>VLOOKUP(I130,'사업장현황(25하)'!$A$2:$T$1836,14,FALSE)</f>
        <v>#N/A</v>
      </c>
      <c r="M130" s="190" t="e">
        <f>VLOOKUP(I130,'사업장현황(25하)'!$A$2:$T$1836,2,FALSE)</f>
        <v>#N/A</v>
      </c>
      <c r="N130" s="190" t="e">
        <f>VLOOKUP(I130,'사업장현황(25하)'!$A$2:$T$1836,4,FALSE)</f>
        <v>#N/A</v>
      </c>
      <c r="O130" s="196" t="e">
        <f>VLOOKUP(I130,'사업장현황(25하)'!$A$2:$T$1836,6,FALSE)</f>
        <v>#N/A</v>
      </c>
      <c r="P130" s="196" t="e">
        <f>VLOOKUP(I130,'사업장현황(25하)'!$A$2:$T$1836,7,FALSE)</f>
        <v>#N/A</v>
      </c>
      <c r="Q130" s="196" t="e">
        <f>VLOOKUP(I130,'사업장현황(25하)'!$A$2:$T$1836,8,FALSE)</f>
        <v>#N/A</v>
      </c>
      <c r="R130" s="196" t="e">
        <f>VLOOKUP(I130,'사업장현황(25하)'!$A$2:$T$1836,9,FALSE)</f>
        <v>#N/A</v>
      </c>
      <c r="S130" s="196" t="e">
        <f>VLOOKUP(I130,'사업장현황(25하)'!$A$2:$T$1836,10,FALSE)</f>
        <v>#N/A</v>
      </c>
      <c r="T130" s="190" t="e">
        <f>VLOOKUP(I130,'사업장현황(25하)'!$A$2:$T$1836,12,FALSE)</f>
        <v>#N/A</v>
      </c>
      <c r="U130" s="219" t="e">
        <f>VLOOKUP(I130,'25하-평택20'!$J$3:$AW$1251,13,FALSE)</f>
        <v>#N/A</v>
      </c>
      <c r="V130" s="219" t="e">
        <f>VLOOKUP(I130,'25하-평택20'!$J$3:$AW$1251,14,FALSE)</f>
        <v>#N/A</v>
      </c>
      <c r="W130" s="149"/>
      <c r="X130" s="179" t="e">
        <f>VLOOKUP(I130,'사업장현황(25하)'!$A$2:$T$1836,11,FALSE)</f>
        <v>#N/A</v>
      </c>
      <c r="Y130" s="219"/>
      <c r="Z130" s="180"/>
      <c r="AA130" s="180"/>
      <c r="AB130" s="212"/>
      <c r="AC130" s="180">
        <f t="shared" si="3"/>
        <v>0</v>
      </c>
      <c r="AD130" s="219"/>
      <c r="AE130" s="180"/>
      <c r="AF130" s="219"/>
      <c r="AG130" s="180"/>
      <c r="AH130" s="299">
        <f t="shared" si="2"/>
        <v>0</v>
      </c>
      <c r="AI130" s="290"/>
      <c r="AJ130" s="185"/>
      <c r="CE130" s="187"/>
      <c r="CU130" s="188"/>
    </row>
    <row r="131" spans="1:99" s="186" customFormat="1" ht="24.6" customHeight="1">
      <c r="A131" s="196"/>
      <c r="B131" s="196"/>
      <c r="C131" s="196"/>
      <c r="D131" s="219"/>
      <c r="E131" s="219" t="str">
        <f>HLOOKUP(WEEKDAY(D131,2),data!$A$1:$G$2,2)</f>
        <v>(토)</v>
      </c>
      <c r="F131" s="196"/>
      <c r="G131" s="196"/>
      <c r="H131" s="196"/>
      <c r="I131" s="190"/>
      <c r="J131" s="196" t="e">
        <f>VLOOKUP(I131,'25하-평택20'!$J$3:$AW$1251,2,FALSE)</f>
        <v>#N/A</v>
      </c>
      <c r="K131" s="289" t="e">
        <f>VLOOKUP(I131,'사업장현황(25하)'!$A$2:$T$1836,13,FALSE)</f>
        <v>#N/A</v>
      </c>
      <c r="L131" s="289" t="e">
        <f>VLOOKUP(I131,'사업장현황(25하)'!$A$2:$T$1836,14,FALSE)</f>
        <v>#N/A</v>
      </c>
      <c r="M131" s="190" t="e">
        <f>VLOOKUP(I131,'사업장현황(25하)'!$A$2:$T$1836,2,FALSE)</f>
        <v>#N/A</v>
      </c>
      <c r="N131" s="190" t="e">
        <f>VLOOKUP(I131,'사업장현황(25하)'!$A$2:$T$1836,4,FALSE)</f>
        <v>#N/A</v>
      </c>
      <c r="O131" s="196" t="e">
        <f>VLOOKUP(I131,'사업장현황(25하)'!$A$2:$T$1836,6,FALSE)</f>
        <v>#N/A</v>
      </c>
      <c r="P131" s="196" t="e">
        <f>VLOOKUP(I131,'사업장현황(25하)'!$A$2:$T$1836,7,FALSE)</f>
        <v>#N/A</v>
      </c>
      <c r="Q131" s="196" t="e">
        <f>VLOOKUP(I131,'사업장현황(25하)'!$A$2:$T$1836,8,FALSE)</f>
        <v>#N/A</v>
      </c>
      <c r="R131" s="196" t="e">
        <f>VLOOKUP(I131,'사업장현황(25하)'!$A$2:$T$1836,9,FALSE)</f>
        <v>#N/A</v>
      </c>
      <c r="S131" s="196" t="e">
        <f>VLOOKUP(I131,'사업장현황(25하)'!$A$2:$T$1836,10,FALSE)</f>
        <v>#N/A</v>
      </c>
      <c r="T131" s="190" t="e">
        <f>VLOOKUP(I131,'사업장현황(25하)'!$A$2:$T$1836,12,FALSE)</f>
        <v>#N/A</v>
      </c>
      <c r="U131" s="219" t="e">
        <f>VLOOKUP(I131,'25하-평택20'!$J$3:$AW$1251,13,FALSE)</f>
        <v>#N/A</v>
      </c>
      <c r="V131" s="219" t="e">
        <f>VLOOKUP(I131,'25하-평택20'!$J$3:$AW$1251,14,FALSE)</f>
        <v>#N/A</v>
      </c>
      <c r="W131" s="149"/>
      <c r="X131" s="179" t="e">
        <f>VLOOKUP(I131,'사업장현황(25하)'!$A$2:$T$1836,11,FALSE)</f>
        <v>#N/A</v>
      </c>
      <c r="Y131" s="219"/>
      <c r="Z131" s="180"/>
      <c r="AA131" s="180"/>
      <c r="AB131" s="212"/>
      <c r="AC131" s="180">
        <f t="shared" si="3"/>
        <v>0</v>
      </c>
      <c r="AD131" s="219"/>
      <c r="AE131" s="180"/>
      <c r="AF131" s="219"/>
      <c r="AG131" s="180"/>
      <c r="AH131" s="299">
        <f t="shared" si="2"/>
        <v>0</v>
      </c>
      <c r="AI131" s="290"/>
      <c r="AJ131" s="185"/>
      <c r="CE131" s="187"/>
      <c r="CU131" s="188"/>
    </row>
    <row r="132" spans="1:99" s="186" customFormat="1" ht="24.6" customHeight="1">
      <c r="A132" s="196"/>
      <c r="B132" s="196"/>
      <c r="C132" s="196"/>
      <c r="D132" s="219"/>
      <c r="E132" s="219" t="str">
        <f>HLOOKUP(WEEKDAY(D132,2),data!$A$1:$G$2,2)</f>
        <v>(토)</v>
      </c>
      <c r="F132" s="196"/>
      <c r="G132" s="196"/>
      <c r="H132" s="196"/>
      <c r="I132" s="190"/>
      <c r="J132" s="196" t="e">
        <f>VLOOKUP(I132,'25하-평택20'!$J$3:$AW$1251,2,FALSE)</f>
        <v>#N/A</v>
      </c>
      <c r="K132" s="289" t="e">
        <f>VLOOKUP(I132,'사업장현황(25하)'!$A$2:$T$1836,13,FALSE)</f>
        <v>#N/A</v>
      </c>
      <c r="L132" s="289" t="e">
        <f>VLOOKUP(I132,'사업장현황(25하)'!$A$2:$T$1836,14,FALSE)</f>
        <v>#N/A</v>
      </c>
      <c r="M132" s="190" t="e">
        <f>VLOOKUP(I132,'사업장현황(25하)'!$A$2:$T$1836,2,FALSE)</f>
        <v>#N/A</v>
      </c>
      <c r="N132" s="190" t="e">
        <f>VLOOKUP(I132,'사업장현황(25하)'!$A$2:$T$1836,4,FALSE)</f>
        <v>#N/A</v>
      </c>
      <c r="O132" s="196" t="e">
        <f>VLOOKUP(I132,'사업장현황(25하)'!$A$2:$T$1836,6,FALSE)</f>
        <v>#N/A</v>
      </c>
      <c r="P132" s="196" t="e">
        <f>VLOOKUP(I132,'사업장현황(25하)'!$A$2:$T$1836,7,FALSE)</f>
        <v>#N/A</v>
      </c>
      <c r="Q132" s="196" t="e">
        <f>VLOOKUP(I132,'사업장현황(25하)'!$A$2:$T$1836,8,FALSE)</f>
        <v>#N/A</v>
      </c>
      <c r="R132" s="196" t="e">
        <f>VLOOKUP(I132,'사업장현황(25하)'!$A$2:$T$1836,9,FALSE)</f>
        <v>#N/A</v>
      </c>
      <c r="S132" s="196" t="e">
        <f>VLOOKUP(I132,'사업장현황(25하)'!$A$2:$T$1836,10,FALSE)</f>
        <v>#N/A</v>
      </c>
      <c r="T132" s="190" t="e">
        <f>VLOOKUP(I132,'사업장현황(25하)'!$A$2:$T$1836,12,FALSE)</f>
        <v>#N/A</v>
      </c>
      <c r="U132" s="219" t="e">
        <f>VLOOKUP(I132,'25하-평택20'!$J$3:$AW$1251,13,FALSE)</f>
        <v>#N/A</v>
      </c>
      <c r="V132" s="219" t="e">
        <f>VLOOKUP(I132,'25하-평택20'!$J$3:$AW$1251,14,FALSE)</f>
        <v>#N/A</v>
      </c>
      <c r="W132" s="149"/>
      <c r="X132" s="179" t="e">
        <f>VLOOKUP(I132,'사업장현황(25하)'!$A$2:$T$1836,11,FALSE)</f>
        <v>#N/A</v>
      </c>
      <c r="Y132" s="219"/>
      <c r="Z132" s="180"/>
      <c r="AA132" s="180"/>
      <c r="AB132" s="212"/>
      <c r="AC132" s="180">
        <f t="shared" si="3"/>
        <v>0</v>
      </c>
      <c r="AD132" s="219"/>
      <c r="AE132" s="180"/>
      <c r="AF132" s="219"/>
      <c r="AG132" s="180"/>
      <c r="AH132" s="299">
        <f t="shared" ref="AH132:AH195" si="4">SUM(AE132,AG132)</f>
        <v>0</v>
      </c>
      <c r="AI132" s="290"/>
      <c r="AJ132" s="185"/>
      <c r="CE132" s="187"/>
      <c r="CU132" s="188"/>
    </row>
    <row r="133" spans="1:99" s="186" customFormat="1" ht="24.95" customHeight="1">
      <c r="A133" s="196"/>
      <c r="B133" s="196"/>
      <c r="C133" s="196"/>
      <c r="D133" s="219"/>
      <c r="E133" s="219" t="str">
        <f>HLOOKUP(WEEKDAY(D133,2),data!$A$1:$G$2,2)</f>
        <v>(토)</v>
      </c>
      <c r="F133" s="196"/>
      <c r="G133" s="196"/>
      <c r="H133" s="196"/>
      <c r="I133" s="190"/>
      <c r="J133" s="196" t="e">
        <f>VLOOKUP(I133,'25하-평택20'!$J$3:$AW$1251,2,FALSE)</f>
        <v>#N/A</v>
      </c>
      <c r="K133" s="289" t="e">
        <f>VLOOKUP(I133,'사업장현황(25하)'!$A$2:$T$1836,13,FALSE)</f>
        <v>#N/A</v>
      </c>
      <c r="L133" s="289" t="e">
        <f>VLOOKUP(I133,'사업장현황(25하)'!$A$2:$T$1836,14,FALSE)</f>
        <v>#N/A</v>
      </c>
      <c r="M133" s="190" t="e">
        <f>VLOOKUP(I133,'사업장현황(25하)'!$A$2:$T$1836,2,FALSE)</f>
        <v>#N/A</v>
      </c>
      <c r="N133" s="190" t="e">
        <f>VLOOKUP(I133,'사업장현황(25하)'!$A$2:$T$1836,4,FALSE)</f>
        <v>#N/A</v>
      </c>
      <c r="O133" s="196" t="e">
        <f>VLOOKUP(I133,'사업장현황(25하)'!$A$2:$T$1836,6,FALSE)</f>
        <v>#N/A</v>
      </c>
      <c r="P133" s="196" t="e">
        <f>VLOOKUP(I133,'사업장현황(25하)'!$A$2:$T$1836,7,FALSE)</f>
        <v>#N/A</v>
      </c>
      <c r="Q133" s="196" t="e">
        <f>VLOOKUP(I133,'사업장현황(25하)'!$A$2:$T$1836,8,FALSE)</f>
        <v>#N/A</v>
      </c>
      <c r="R133" s="196" t="e">
        <f>VLOOKUP(I133,'사업장현황(25하)'!$A$2:$T$1836,9,FALSE)</f>
        <v>#N/A</v>
      </c>
      <c r="S133" s="196" t="e">
        <f>VLOOKUP(I133,'사업장현황(25하)'!$A$2:$T$1836,10,FALSE)</f>
        <v>#N/A</v>
      </c>
      <c r="T133" s="190" t="e">
        <f>VLOOKUP(I133,'사업장현황(25하)'!$A$2:$T$1836,12,FALSE)</f>
        <v>#N/A</v>
      </c>
      <c r="U133" s="219" t="e">
        <f>VLOOKUP(I133,'25하-평택20'!$J$3:$AW$1251,13,FALSE)</f>
        <v>#N/A</v>
      </c>
      <c r="V133" s="219" t="e">
        <f>VLOOKUP(I133,'25하-평택20'!$J$3:$AW$1251,14,FALSE)</f>
        <v>#N/A</v>
      </c>
      <c r="W133" s="149"/>
      <c r="X133" s="179" t="e">
        <f>VLOOKUP(I133,'사업장현황(25하)'!$A$2:$T$1836,11,FALSE)</f>
        <v>#N/A</v>
      </c>
      <c r="Y133" s="219"/>
      <c r="Z133" s="180"/>
      <c r="AA133" s="180"/>
      <c r="AB133" s="212"/>
      <c r="AC133" s="180">
        <f t="shared" ref="AC133:AC196" si="5">SUM(Z133:AB133)</f>
        <v>0</v>
      </c>
      <c r="AD133" s="219"/>
      <c r="AE133" s="180"/>
      <c r="AF133" s="219"/>
      <c r="AG133" s="180"/>
      <c r="AH133" s="299">
        <f t="shared" si="4"/>
        <v>0</v>
      </c>
      <c r="AI133" s="290"/>
      <c r="AJ133" s="185"/>
      <c r="CE133" s="187"/>
      <c r="CU133" s="188"/>
    </row>
    <row r="134" spans="1:99" s="186" customFormat="1" ht="24.95" customHeight="1">
      <c r="A134" s="196"/>
      <c r="B134" s="196"/>
      <c r="C134" s="196"/>
      <c r="D134" s="219"/>
      <c r="E134" s="219" t="str">
        <f>HLOOKUP(WEEKDAY(D134,2),data!$A$1:$G$2,2)</f>
        <v>(토)</v>
      </c>
      <c r="F134" s="196"/>
      <c r="G134" s="196"/>
      <c r="H134" s="196"/>
      <c r="I134" s="190"/>
      <c r="J134" s="196" t="e">
        <f>VLOOKUP(I134,'25하-평택20'!$J$3:$AW$1251,2,FALSE)</f>
        <v>#N/A</v>
      </c>
      <c r="K134" s="289" t="e">
        <f>VLOOKUP(I134,'사업장현황(25하)'!$A$2:$T$1836,13,FALSE)</f>
        <v>#N/A</v>
      </c>
      <c r="L134" s="289" t="e">
        <f>VLOOKUP(I134,'사업장현황(25하)'!$A$2:$T$1836,14,FALSE)</f>
        <v>#N/A</v>
      </c>
      <c r="M134" s="190" t="e">
        <f>VLOOKUP(I134,'사업장현황(25하)'!$A$2:$T$1836,2,FALSE)</f>
        <v>#N/A</v>
      </c>
      <c r="N134" s="190" t="e">
        <f>VLOOKUP(I134,'사업장현황(25하)'!$A$2:$T$1836,4,FALSE)</f>
        <v>#N/A</v>
      </c>
      <c r="O134" s="196" t="e">
        <f>VLOOKUP(I134,'사업장현황(25하)'!$A$2:$T$1836,6,FALSE)</f>
        <v>#N/A</v>
      </c>
      <c r="P134" s="196" t="e">
        <f>VLOOKUP(I134,'사업장현황(25하)'!$A$2:$T$1836,7,FALSE)</f>
        <v>#N/A</v>
      </c>
      <c r="Q134" s="196" t="e">
        <f>VLOOKUP(I134,'사업장현황(25하)'!$A$2:$T$1836,8,FALSE)</f>
        <v>#N/A</v>
      </c>
      <c r="R134" s="196" t="e">
        <f>VLOOKUP(I134,'사업장현황(25하)'!$A$2:$T$1836,9,FALSE)</f>
        <v>#N/A</v>
      </c>
      <c r="S134" s="196" t="e">
        <f>VLOOKUP(I134,'사업장현황(25하)'!$A$2:$T$1836,10,FALSE)</f>
        <v>#N/A</v>
      </c>
      <c r="T134" s="190" t="e">
        <f>VLOOKUP(I134,'사업장현황(25하)'!$A$2:$T$1836,12,FALSE)</f>
        <v>#N/A</v>
      </c>
      <c r="U134" s="219" t="e">
        <f>VLOOKUP(I134,'25하-평택20'!$J$3:$AW$1251,13,FALSE)</f>
        <v>#N/A</v>
      </c>
      <c r="V134" s="219" t="e">
        <f>VLOOKUP(I134,'25하-평택20'!$J$3:$AW$1251,14,FALSE)</f>
        <v>#N/A</v>
      </c>
      <c r="W134" s="149"/>
      <c r="X134" s="179" t="e">
        <f>VLOOKUP(I134,'사업장현황(25하)'!$A$2:$T$1836,11,FALSE)</f>
        <v>#N/A</v>
      </c>
      <c r="Y134" s="219"/>
      <c r="Z134" s="180"/>
      <c r="AA134" s="180"/>
      <c r="AB134" s="212"/>
      <c r="AC134" s="180">
        <f t="shared" si="5"/>
        <v>0</v>
      </c>
      <c r="AD134" s="219"/>
      <c r="AE134" s="180"/>
      <c r="AF134" s="219"/>
      <c r="AG134" s="180"/>
      <c r="AH134" s="299">
        <f t="shared" si="4"/>
        <v>0</v>
      </c>
      <c r="AI134" s="290"/>
      <c r="AJ134" s="185"/>
      <c r="CE134" s="187"/>
      <c r="CU134" s="188"/>
    </row>
    <row r="135" spans="1:99" s="186" customFormat="1" ht="24.95" customHeight="1">
      <c r="A135" s="196"/>
      <c r="B135" s="196"/>
      <c r="C135" s="196"/>
      <c r="D135" s="219"/>
      <c r="E135" s="219" t="str">
        <f>HLOOKUP(WEEKDAY(D135,2),data!$A$1:$G$2,2)</f>
        <v>(토)</v>
      </c>
      <c r="F135" s="196"/>
      <c r="G135" s="196"/>
      <c r="H135" s="196"/>
      <c r="I135" s="190"/>
      <c r="J135" s="196" t="e">
        <f>VLOOKUP(I135,'25하-평택20'!$J$3:$AW$1251,2,FALSE)</f>
        <v>#N/A</v>
      </c>
      <c r="K135" s="289" t="e">
        <f>VLOOKUP(I135,'사업장현황(25하)'!$A$2:$T$1836,13,FALSE)</f>
        <v>#N/A</v>
      </c>
      <c r="L135" s="289" t="e">
        <f>VLOOKUP(I135,'사업장현황(25하)'!$A$2:$T$1836,14,FALSE)</f>
        <v>#N/A</v>
      </c>
      <c r="M135" s="190" t="e">
        <f>VLOOKUP(I135,'사업장현황(25하)'!$A$2:$T$1836,2,FALSE)</f>
        <v>#N/A</v>
      </c>
      <c r="N135" s="190" t="e">
        <f>VLOOKUP(I135,'사업장현황(25하)'!$A$2:$T$1836,4,FALSE)</f>
        <v>#N/A</v>
      </c>
      <c r="O135" s="196" t="e">
        <f>VLOOKUP(I135,'사업장현황(25하)'!$A$2:$T$1836,6,FALSE)</f>
        <v>#N/A</v>
      </c>
      <c r="P135" s="196" t="e">
        <f>VLOOKUP(I135,'사업장현황(25하)'!$A$2:$T$1836,7,FALSE)</f>
        <v>#N/A</v>
      </c>
      <c r="Q135" s="196" t="e">
        <f>VLOOKUP(I135,'사업장현황(25하)'!$A$2:$T$1836,8,FALSE)</f>
        <v>#N/A</v>
      </c>
      <c r="R135" s="196" t="e">
        <f>VLOOKUP(I135,'사업장현황(25하)'!$A$2:$T$1836,9,FALSE)</f>
        <v>#N/A</v>
      </c>
      <c r="S135" s="196" t="e">
        <f>VLOOKUP(I135,'사업장현황(25하)'!$A$2:$T$1836,10,FALSE)</f>
        <v>#N/A</v>
      </c>
      <c r="T135" s="190" t="e">
        <f>VLOOKUP(I135,'사업장현황(25하)'!$A$2:$T$1836,12,FALSE)</f>
        <v>#N/A</v>
      </c>
      <c r="U135" s="219" t="e">
        <f>VLOOKUP(I135,'25하-평택20'!$J$3:$AW$1251,13,FALSE)</f>
        <v>#N/A</v>
      </c>
      <c r="V135" s="219" t="e">
        <f>VLOOKUP(I135,'25하-평택20'!$J$3:$AW$1251,14,FALSE)</f>
        <v>#N/A</v>
      </c>
      <c r="W135" s="149"/>
      <c r="X135" s="179" t="e">
        <f>VLOOKUP(I135,'사업장현황(25하)'!$A$2:$T$1836,11,FALSE)</f>
        <v>#N/A</v>
      </c>
      <c r="Y135" s="219"/>
      <c r="Z135" s="180"/>
      <c r="AA135" s="180"/>
      <c r="AB135" s="212"/>
      <c r="AC135" s="180">
        <f t="shared" si="5"/>
        <v>0</v>
      </c>
      <c r="AD135" s="219"/>
      <c r="AE135" s="180"/>
      <c r="AF135" s="219"/>
      <c r="AG135" s="180"/>
      <c r="AH135" s="299">
        <f t="shared" si="4"/>
        <v>0</v>
      </c>
      <c r="AI135" s="290"/>
      <c r="AJ135" s="185"/>
      <c r="CE135" s="187"/>
      <c r="CU135" s="188"/>
    </row>
    <row r="136" spans="1:99" s="186" customFormat="1" ht="24.95" customHeight="1">
      <c r="A136" s="196"/>
      <c r="B136" s="196"/>
      <c r="C136" s="196"/>
      <c r="D136" s="219"/>
      <c r="E136" s="219" t="str">
        <f>HLOOKUP(WEEKDAY(D136,2),data!$A$1:$G$2,2)</f>
        <v>(토)</v>
      </c>
      <c r="F136" s="196"/>
      <c r="G136" s="196"/>
      <c r="H136" s="196"/>
      <c r="I136" s="190"/>
      <c r="J136" s="196" t="e">
        <f>VLOOKUP(I136,'25하-평택20'!$J$3:$AW$1251,2,FALSE)</f>
        <v>#N/A</v>
      </c>
      <c r="K136" s="289" t="e">
        <f>VLOOKUP(I136,'사업장현황(25하)'!$A$2:$T$1836,13,FALSE)</f>
        <v>#N/A</v>
      </c>
      <c r="L136" s="289" t="e">
        <f>VLOOKUP(I136,'사업장현황(25하)'!$A$2:$T$1836,14,FALSE)</f>
        <v>#N/A</v>
      </c>
      <c r="M136" s="190" t="e">
        <f>VLOOKUP(I136,'사업장현황(25하)'!$A$2:$T$1836,2,FALSE)</f>
        <v>#N/A</v>
      </c>
      <c r="N136" s="190" t="e">
        <f>VLOOKUP(I136,'사업장현황(25하)'!$A$2:$T$1836,4,FALSE)</f>
        <v>#N/A</v>
      </c>
      <c r="O136" s="196" t="e">
        <f>VLOOKUP(I136,'사업장현황(25하)'!$A$2:$T$1836,6,FALSE)</f>
        <v>#N/A</v>
      </c>
      <c r="P136" s="196" t="e">
        <f>VLOOKUP(I136,'사업장현황(25하)'!$A$2:$T$1836,7,FALSE)</f>
        <v>#N/A</v>
      </c>
      <c r="Q136" s="196" t="e">
        <f>VLOOKUP(I136,'사업장현황(25하)'!$A$2:$T$1836,8,FALSE)</f>
        <v>#N/A</v>
      </c>
      <c r="R136" s="196" t="e">
        <f>VLOOKUP(I136,'사업장현황(25하)'!$A$2:$T$1836,9,FALSE)</f>
        <v>#N/A</v>
      </c>
      <c r="S136" s="196" t="e">
        <f>VLOOKUP(I136,'사업장현황(25하)'!$A$2:$T$1836,10,FALSE)</f>
        <v>#N/A</v>
      </c>
      <c r="T136" s="190" t="e">
        <f>VLOOKUP(I136,'사업장현황(25하)'!$A$2:$T$1836,12,FALSE)</f>
        <v>#N/A</v>
      </c>
      <c r="U136" s="219" t="e">
        <f>VLOOKUP(I136,'25하-평택20'!$J$3:$AW$1251,13,FALSE)</f>
        <v>#N/A</v>
      </c>
      <c r="V136" s="219" t="e">
        <f>VLOOKUP(I136,'25하-평택20'!$J$3:$AW$1251,14,FALSE)</f>
        <v>#N/A</v>
      </c>
      <c r="W136" s="149"/>
      <c r="X136" s="179" t="e">
        <f>VLOOKUP(I136,'사업장현황(25하)'!$A$2:$T$1836,11,FALSE)</f>
        <v>#N/A</v>
      </c>
      <c r="Y136" s="219"/>
      <c r="Z136" s="180"/>
      <c r="AA136" s="180"/>
      <c r="AB136" s="212"/>
      <c r="AC136" s="180">
        <f t="shared" si="5"/>
        <v>0</v>
      </c>
      <c r="AD136" s="219"/>
      <c r="AE136" s="180"/>
      <c r="AF136" s="219"/>
      <c r="AG136" s="180"/>
      <c r="AH136" s="299">
        <f t="shared" si="4"/>
        <v>0</v>
      </c>
      <c r="AI136" s="290"/>
      <c r="AJ136" s="185"/>
      <c r="CE136" s="187"/>
      <c r="CU136" s="188"/>
    </row>
    <row r="137" spans="1:99" s="186" customFormat="1" ht="24.95" customHeight="1">
      <c r="A137" s="196"/>
      <c r="B137" s="196"/>
      <c r="C137" s="196"/>
      <c r="D137" s="219"/>
      <c r="E137" s="219" t="str">
        <f>HLOOKUP(WEEKDAY(D137,2),data!$A$1:$G$2,2)</f>
        <v>(토)</v>
      </c>
      <c r="F137" s="196"/>
      <c r="G137" s="196"/>
      <c r="H137" s="196"/>
      <c r="I137" s="190"/>
      <c r="J137" s="196" t="e">
        <f>VLOOKUP(I137,'25하-평택20'!$J$3:$AW$1251,2,FALSE)</f>
        <v>#N/A</v>
      </c>
      <c r="K137" s="289" t="e">
        <f>VLOOKUP(I137,'사업장현황(25하)'!$A$2:$T$1836,13,FALSE)</f>
        <v>#N/A</v>
      </c>
      <c r="L137" s="289" t="e">
        <f>VLOOKUP(I137,'사업장현황(25하)'!$A$2:$T$1836,14,FALSE)</f>
        <v>#N/A</v>
      </c>
      <c r="M137" s="190" t="e">
        <f>VLOOKUP(I137,'사업장현황(25하)'!$A$2:$T$1836,2,FALSE)</f>
        <v>#N/A</v>
      </c>
      <c r="N137" s="190" t="e">
        <f>VLOOKUP(I137,'사업장현황(25하)'!$A$2:$T$1836,4,FALSE)</f>
        <v>#N/A</v>
      </c>
      <c r="O137" s="196" t="e">
        <f>VLOOKUP(I137,'사업장현황(25하)'!$A$2:$T$1836,6,FALSE)</f>
        <v>#N/A</v>
      </c>
      <c r="P137" s="196" t="e">
        <f>VLOOKUP(I137,'사업장현황(25하)'!$A$2:$T$1836,7,FALSE)</f>
        <v>#N/A</v>
      </c>
      <c r="Q137" s="196" t="e">
        <f>VLOOKUP(I137,'사업장현황(25하)'!$A$2:$T$1836,8,FALSE)</f>
        <v>#N/A</v>
      </c>
      <c r="R137" s="196" t="e">
        <f>VLOOKUP(I137,'사업장현황(25하)'!$A$2:$T$1836,9,FALSE)</f>
        <v>#N/A</v>
      </c>
      <c r="S137" s="196" t="e">
        <f>VLOOKUP(I137,'사업장현황(25하)'!$A$2:$T$1836,10,FALSE)</f>
        <v>#N/A</v>
      </c>
      <c r="T137" s="190" t="e">
        <f>VLOOKUP(I137,'사업장현황(25하)'!$A$2:$T$1836,12,FALSE)</f>
        <v>#N/A</v>
      </c>
      <c r="U137" s="219" t="e">
        <f>VLOOKUP(I137,'25하-평택20'!$J$3:$AW$1251,13,FALSE)</f>
        <v>#N/A</v>
      </c>
      <c r="V137" s="219" t="e">
        <f>VLOOKUP(I137,'25하-평택20'!$J$3:$AW$1251,14,FALSE)</f>
        <v>#N/A</v>
      </c>
      <c r="W137" s="149"/>
      <c r="X137" s="179" t="e">
        <f>VLOOKUP(I137,'사업장현황(25하)'!$A$2:$T$1836,11,FALSE)</f>
        <v>#N/A</v>
      </c>
      <c r="Y137" s="219"/>
      <c r="Z137" s="180"/>
      <c r="AA137" s="180"/>
      <c r="AB137" s="212"/>
      <c r="AC137" s="180">
        <f t="shared" si="5"/>
        <v>0</v>
      </c>
      <c r="AD137" s="219"/>
      <c r="AE137" s="180"/>
      <c r="AF137" s="219"/>
      <c r="AG137" s="180"/>
      <c r="AH137" s="299">
        <f t="shared" si="4"/>
        <v>0</v>
      </c>
      <c r="AI137" s="290"/>
      <c r="AJ137" s="185"/>
      <c r="CE137" s="187"/>
      <c r="CU137" s="188"/>
    </row>
    <row r="138" spans="1:99" s="186" customFormat="1" ht="24.95" customHeight="1">
      <c r="A138" s="196"/>
      <c r="B138" s="196"/>
      <c r="C138" s="196"/>
      <c r="D138" s="219"/>
      <c r="E138" s="219" t="str">
        <f>HLOOKUP(WEEKDAY(D138,2),data!$A$1:$G$2,2)</f>
        <v>(토)</v>
      </c>
      <c r="F138" s="196"/>
      <c r="G138" s="196"/>
      <c r="H138" s="196"/>
      <c r="I138" s="249"/>
      <c r="J138" s="196" t="e">
        <f>VLOOKUP(I138,'25하-평택20'!$J$3:$AW$1251,2,FALSE)</f>
        <v>#N/A</v>
      </c>
      <c r="K138" s="289" t="e">
        <f>VLOOKUP(I138,'사업장현황(25하)'!$A$2:$T$1836,13,FALSE)</f>
        <v>#N/A</v>
      </c>
      <c r="L138" s="289" t="e">
        <f>VLOOKUP(I138,'사업장현황(25하)'!$A$2:$T$1836,14,FALSE)</f>
        <v>#N/A</v>
      </c>
      <c r="M138" s="190" t="e">
        <f>VLOOKUP(I138,'사업장현황(25하)'!$A$2:$T$1836,2,FALSE)</f>
        <v>#N/A</v>
      </c>
      <c r="N138" s="190" t="e">
        <f>VLOOKUP(I138,'사업장현황(25하)'!$A$2:$T$1836,4,FALSE)</f>
        <v>#N/A</v>
      </c>
      <c r="O138" s="196" t="e">
        <f>VLOOKUP(I138,'사업장현황(25하)'!$A$2:$T$1836,6,FALSE)</f>
        <v>#N/A</v>
      </c>
      <c r="P138" s="196" t="e">
        <f>VLOOKUP(I138,'사업장현황(25하)'!$A$2:$T$1836,7,FALSE)</f>
        <v>#N/A</v>
      </c>
      <c r="Q138" s="196" t="e">
        <f>VLOOKUP(I138,'사업장현황(25하)'!$A$2:$T$1836,8,FALSE)</f>
        <v>#N/A</v>
      </c>
      <c r="R138" s="196" t="e">
        <f>VLOOKUP(I138,'사업장현황(25하)'!$A$2:$T$1836,9,FALSE)</f>
        <v>#N/A</v>
      </c>
      <c r="S138" s="196" t="e">
        <f>VLOOKUP(I138,'사업장현황(25하)'!$A$2:$T$1836,10,FALSE)</f>
        <v>#N/A</v>
      </c>
      <c r="T138" s="190" t="e">
        <f>VLOOKUP(I138,'사업장현황(25하)'!$A$2:$T$1836,12,FALSE)</f>
        <v>#N/A</v>
      </c>
      <c r="U138" s="219" t="e">
        <f>VLOOKUP(I138,'25하-평택20'!$J$3:$AW$1251,13,FALSE)</f>
        <v>#N/A</v>
      </c>
      <c r="V138" s="219" t="e">
        <f>VLOOKUP(I138,'25하-평택20'!$J$3:$AW$1251,14,FALSE)</f>
        <v>#N/A</v>
      </c>
      <c r="W138" s="149"/>
      <c r="X138" s="179" t="e">
        <f>VLOOKUP(I138,'사업장현황(25하)'!$A$2:$T$1836,11,FALSE)</f>
        <v>#N/A</v>
      </c>
      <c r="Y138" s="219"/>
      <c r="Z138" s="180"/>
      <c r="AA138" s="180"/>
      <c r="AB138" s="212"/>
      <c r="AC138" s="180">
        <f t="shared" si="5"/>
        <v>0</v>
      </c>
      <c r="AD138" s="219"/>
      <c r="AE138" s="180"/>
      <c r="AF138" s="219"/>
      <c r="AG138" s="180"/>
      <c r="AH138" s="299">
        <f t="shared" si="4"/>
        <v>0</v>
      </c>
      <c r="AI138" s="290"/>
      <c r="AJ138" s="185"/>
      <c r="CE138" s="187"/>
      <c r="CU138" s="188"/>
    </row>
    <row r="139" spans="1:99" s="186" customFormat="1" ht="24.95" customHeight="1">
      <c r="A139" s="196"/>
      <c r="B139" s="196"/>
      <c r="C139" s="196"/>
      <c r="D139" s="219"/>
      <c r="E139" s="219" t="str">
        <f>HLOOKUP(WEEKDAY(D139,2),data!$A$1:$G$2,2)</f>
        <v>(토)</v>
      </c>
      <c r="F139" s="196"/>
      <c r="G139" s="196"/>
      <c r="H139" s="196"/>
      <c r="I139" s="249"/>
      <c r="J139" s="196" t="e">
        <f>VLOOKUP(I139,'25하-평택20'!$J$3:$AW$1251,2,FALSE)</f>
        <v>#N/A</v>
      </c>
      <c r="K139" s="289" t="e">
        <f>VLOOKUP(I139,'사업장현황(25하)'!$A$2:$T$1836,13,FALSE)</f>
        <v>#N/A</v>
      </c>
      <c r="L139" s="289" t="e">
        <f>VLOOKUP(I139,'사업장현황(25하)'!$A$2:$T$1836,14,FALSE)</f>
        <v>#N/A</v>
      </c>
      <c r="M139" s="190" t="e">
        <f>VLOOKUP(I139,'사업장현황(25하)'!$A$2:$T$1836,2,FALSE)</f>
        <v>#N/A</v>
      </c>
      <c r="N139" s="190" t="e">
        <f>VLOOKUP(I139,'사업장현황(25하)'!$A$2:$T$1836,4,FALSE)</f>
        <v>#N/A</v>
      </c>
      <c r="O139" s="196" t="e">
        <f>VLOOKUP(I139,'사업장현황(25하)'!$A$2:$T$1836,6,FALSE)</f>
        <v>#N/A</v>
      </c>
      <c r="P139" s="196" t="e">
        <f>VLOOKUP(I139,'사업장현황(25하)'!$A$2:$T$1836,7,FALSE)</f>
        <v>#N/A</v>
      </c>
      <c r="Q139" s="196" t="e">
        <f>VLOOKUP(I139,'사업장현황(25하)'!$A$2:$T$1836,8,FALSE)</f>
        <v>#N/A</v>
      </c>
      <c r="R139" s="196" t="e">
        <f>VLOOKUP(I139,'사업장현황(25하)'!$A$2:$T$1836,9,FALSE)</f>
        <v>#N/A</v>
      </c>
      <c r="S139" s="196" t="e">
        <f>VLOOKUP(I139,'사업장현황(25하)'!$A$2:$T$1836,10,FALSE)</f>
        <v>#N/A</v>
      </c>
      <c r="T139" s="190" t="e">
        <f>VLOOKUP(I139,'사업장현황(25하)'!$A$2:$T$1836,12,FALSE)</f>
        <v>#N/A</v>
      </c>
      <c r="U139" s="219" t="e">
        <f>VLOOKUP(I139,'25하-평택20'!$J$3:$AW$1251,13,FALSE)</f>
        <v>#N/A</v>
      </c>
      <c r="V139" s="219" t="e">
        <f>VLOOKUP(I139,'25하-평택20'!$J$3:$AW$1251,14,FALSE)</f>
        <v>#N/A</v>
      </c>
      <c r="W139" s="149"/>
      <c r="X139" s="179" t="e">
        <f>VLOOKUP(I139,'사업장현황(25하)'!$A$2:$T$1836,11,FALSE)</f>
        <v>#N/A</v>
      </c>
      <c r="Y139" s="219"/>
      <c r="Z139" s="180"/>
      <c r="AA139" s="180"/>
      <c r="AB139" s="212"/>
      <c r="AC139" s="180">
        <f t="shared" si="5"/>
        <v>0</v>
      </c>
      <c r="AD139" s="219"/>
      <c r="AE139" s="180"/>
      <c r="AF139" s="219"/>
      <c r="AG139" s="180"/>
      <c r="AH139" s="299">
        <f t="shared" si="4"/>
        <v>0</v>
      </c>
      <c r="AI139" s="290"/>
      <c r="AJ139" s="185"/>
      <c r="CE139" s="187"/>
      <c r="CU139" s="188"/>
    </row>
    <row r="140" spans="1:99" s="186" customFormat="1" ht="24.95" customHeight="1">
      <c r="A140" s="196"/>
      <c r="B140" s="196"/>
      <c r="C140" s="196"/>
      <c r="D140" s="219"/>
      <c r="E140" s="219" t="str">
        <f>HLOOKUP(WEEKDAY(D140,2),data!$A$1:$G$2,2)</f>
        <v>(토)</v>
      </c>
      <c r="F140" s="196"/>
      <c r="G140" s="196"/>
      <c r="H140" s="196"/>
      <c r="I140" s="249"/>
      <c r="J140" s="196" t="e">
        <f>VLOOKUP(I140,'25하-평택20'!$J$3:$AW$1251,2,FALSE)</f>
        <v>#N/A</v>
      </c>
      <c r="K140" s="289" t="e">
        <f>VLOOKUP(I140,'사업장현황(25하)'!$A$2:$T$1836,13,FALSE)</f>
        <v>#N/A</v>
      </c>
      <c r="L140" s="289" t="e">
        <f>VLOOKUP(I140,'사업장현황(25하)'!$A$2:$T$1836,14,FALSE)</f>
        <v>#N/A</v>
      </c>
      <c r="M140" s="190" t="e">
        <f>VLOOKUP(I140,'사업장현황(25하)'!$A$2:$T$1836,2,FALSE)</f>
        <v>#N/A</v>
      </c>
      <c r="N140" s="190" t="e">
        <f>VLOOKUP(I140,'사업장현황(25하)'!$A$2:$T$1836,4,FALSE)</f>
        <v>#N/A</v>
      </c>
      <c r="O140" s="196" t="e">
        <f>VLOOKUP(I140,'사업장현황(25하)'!$A$2:$T$1836,6,FALSE)</f>
        <v>#N/A</v>
      </c>
      <c r="P140" s="196" t="e">
        <f>VLOOKUP(I140,'사업장현황(25하)'!$A$2:$T$1836,7,FALSE)</f>
        <v>#N/A</v>
      </c>
      <c r="Q140" s="196" t="e">
        <f>VLOOKUP(I140,'사업장현황(25하)'!$A$2:$T$1836,8,FALSE)</f>
        <v>#N/A</v>
      </c>
      <c r="R140" s="196" t="e">
        <f>VLOOKUP(I140,'사업장현황(25하)'!$A$2:$T$1836,9,FALSE)</f>
        <v>#N/A</v>
      </c>
      <c r="S140" s="196" t="e">
        <f>VLOOKUP(I140,'사업장현황(25하)'!$A$2:$T$1836,10,FALSE)</f>
        <v>#N/A</v>
      </c>
      <c r="T140" s="190" t="e">
        <f>VLOOKUP(I140,'사업장현황(25하)'!$A$2:$T$1836,12,FALSE)</f>
        <v>#N/A</v>
      </c>
      <c r="U140" s="219" t="e">
        <f>VLOOKUP(I140,'25하-평택20'!$J$3:$AW$1251,13,FALSE)</f>
        <v>#N/A</v>
      </c>
      <c r="V140" s="219" t="e">
        <f>VLOOKUP(I140,'25하-평택20'!$J$3:$AW$1251,14,FALSE)</f>
        <v>#N/A</v>
      </c>
      <c r="W140" s="149"/>
      <c r="X140" s="179" t="e">
        <f>VLOOKUP(I140,'사업장현황(25하)'!$A$2:$T$1836,11,FALSE)</f>
        <v>#N/A</v>
      </c>
      <c r="Y140" s="219"/>
      <c r="Z140" s="180"/>
      <c r="AA140" s="180"/>
      <c r="AB140" s="212"/>
      <c r="AC140" s="180">
        <f t="shared" si="5"/>
        <v>0</v>
      </c>
      <c r="AD140" s="219"/>
      <c r="AE140" s="180"/>
      <c r="AF140" s="219"/>
      <c r="AG140" s="180"/>
      <c r="AH140" s="299">
        <f t="shared" si="4"/>
        <v>0</v>
      </c>
      <c r="AI140" s="290"/>
      <c r="AJ140" s="185"/>
      <c r="CE140" s="187"/>
      <c r="CU140" s="188"/>
    </row>
    <row r="141" spans="1:99" s="186" customFormat="1" ht="24.95" customHeight="1">
      <c r="A141" s="196"/>
      <c r="B141" s="196"/>
      <c r="C141" s="196"/>
      <c r="D141" s="219"/>
      <c r="E141" s="219" t="str">
        <f>HLOOKUP(WEEKDAY(D141,2),data!$A$1:$G$2,2)</f>
        <v>(토)</v>
      </c>
      <c r="F141" s="196"/>
      <c r="G141" s="196"/>
      <c r="H141" s="196"/>
      <c r="I141" s="249"/>
      <c r="J141" s="196" t="e">
        <f>VLOOKUP(I141,'25하-평택20'!$J$3:$AW$1251,2,FALSE)</f>
        <v>#N/A</v>
      </c>
      <c r="K141" s="289" t="e">
        <f>VLOOKUP(I141,'사업장현황(25하)'!$A$2:$T$1836,13,FALSE)</f>
        <v>#N/A</v>
      </c>
      <c r="L141" s="289" t="e">
        <f>VLOOKUP(I141,'사업장현황(25하)'!$A$2:$T$1836,14,FALSE)</f>
        <v>#N/A</v>
      </c>
      <c r="M141" s="190" t="e">
        <f>VLOOKUP(I141,'사업장현황(25하)'!$A$2:$T$1836,2,FALSE)</f>
        <v>#N/A</v>
      </c>
      <c r="N141" s="190" t="e">
        <f>VLOOKUP(I141,'사업장현황(25하)'!$A$2:$T$1836,4,FALSE)</f>
        <v>#N/A</v>
      </c>
      <c r="O141" s="196" t="e">
        <f>VLOOKUP(I141,'사업장현황(25하)'!$A$2:$T$1836,6,FALSE)</f>
        <v>#N/A</v>
      </c>
      <c r="P141" s="196" t="e">
        <f>VLOOKUP(I141,'사업장현황(25하)'!$A$2:$T$1836,7,FALSE)</f>
        <v>#N/A</v>
      </c>
      <c r="Q141" s="196" t="e">
        <f>VLOOKUP(I141,'사업장현황(25하)'!$A$2:$T$1836,8,FALSE)</f>
        <v>#N/A</v>
      </c>
      <c r="R141" s="196" t="e">
        <f>VLOOKUP(I141,'사업장현황(25하)'!$A$2:$T$1836,9,FALSE)</f>
        <v>#N/A</v>
      </c>
      <c r="S141" s="196" t="e">
        <f>VLOOKUP(I141,'사업장현황(25하)'!$A$2:$T$1836,10,FALSE)</f>
        <v>#N/A</v>
      </c>
      <c r="T141" s="190" t="e">
        <f>VLOOKUP(I141,'사업장현황(25하)'!$A$2:$T$1836,12,FALSE)</f>
        <v>#N/A</v>
      </c>
      <c r="U141" s="219" t="e">
        <f>VLOOKUP(I141,'25하-평택20'!$J$3:$AW$1251,13,FALSE)</f>
        <v>#N/A</v>
      </c>
      <c r="V141" s="219" t="e">
        <f>VLOOKUP(I141,'25하-평택20'!$J$3:$AW$1251,14,FALSE)</f>
        <v>#N/A</v>
      </c>
      <c r="W141" s="149"/>
      <c r="X141" s="179" t="e">
        <f>VLOOKUP(I141,'사업장현황(25하)'!$A$2:$T$1836,11,FALSE)</f>
        <v>#N/A</v>
      </c>
      <c r="Y141" s="219"/>
      <c r="Z141" s="180"/>
      <c r="AA141" s="180"/>
      <c r="AB141" s="212"/>
      <c r="AC141" s="180">
        <f t="shared" si="5"/>
        <v>0</v>
      </c>
      <c r="AD141" s="219"/>
      <c r="AE141" s="180"/>
      <c r="AF141" s="219"/>
      <c r="AG141" s="180"/>
      <c r="AH141" s="299">
        <f t="shared" si="4"/>
        <v>0</v>
      </c>
      <c r="AI141" s="290"/>
      <c r="AJ141" s="185"/>
      <c r="CE141" s="187"/>
      <c r="CU141" s="188"/>
    </row>
    <row r="142" spans="1:99" s="186" customFormat="1" ht="24.95" customHeight="1">
      <c r="A142" s="196"/>
      <c r="B142" s="196"/>
      <c r="C142" s="196"/>
      <c r="D142" s="219"/>
      <c r="E142" s="219" t="str">
        <f>HLOOKUP(WEEKDAY(D142,2),data!$A$1:$G$2,2)</f>
        <v>(토)</v>
      </c>
      <c r="F142" s="196"/>
      <c r="G142" s="196"/>
      <c r="H142" s="196"/>
      <c r="I142" s="249"/>
      <c r="J142" s="196" t="e">
        <f>VLOOKUP(I142,'25하-평택20'!$J$3:$AW$1251,2,FALSE)</f>
        <v>#N/A</v>
      </c>
      <c r="K142" s="289" t="e">
        <f>VLOOKUP(I142,'사업장현황(25하)'!$A$2:$T$1836,13,FALSE)</f>
        <v>#N/A</v>
      </c>
      <c r="L142" s="289" t="e">
        <f>VLOOKUP(I142,'사업장현황(25하)'!$A$2:$T$1836,14,FALSE)</f>
        <v>#N/A</v>
      </c>
      <c r="M142" s="190" t="e">
        <f>VLOOKUP(I142,'사업장현황(25하)'!$A$2:$T$1836,2,FALSE)</f>
        <v>#N/A</v>
      </c>
      <c r="N142" s="190" t="e">
        <f>VLOOKUP(I142,'사업장현황(25하)'!$A$2:$T$1836,4,FALSE)</f>
        <v>#N/A</v>
      </c>
      <c r="O142" s="196" t="e">
        <f>VLOOKUP(I142,'사업장현황(25하)'!$A$2:$T$1836,6,FALSE)</f>
        <v>#N/A</v>
      </c>
      <c r="P142" s="196" t="e">
        <f>VLOOKUP(I142,'사업장현황(25하)'!$A$2:$T$1836,7,FALSE)</f>
        <v>#N/A</v>
      </c>
      <c r="Q142" s="196" t="e">
        <f>VLOOKUP(I142,'사업장현황(25하)'!$A$2:$T$1836,8,FALSE)</f>
        <v>#N/A</v>
      </c>
      <c r="R142" s="196" t="e">
        <f>VLOOKUP(I142,'사업장현황(25하)'!$A$2:$T$1836,9,FALSE)</f>
        <v>#N/A</v>
      </c>
      <c r="S142" s="196" t="e">
        <f>VLOOKUP(I142,'사업장현황(25하)'!$A$2:$T$1836,10,FALSE)</f>
        <v>#N/A</v>
      </c>
      <c r="T142" s="190" t="e">
        <f>VLOOKUP(I142,'사업장현황(25하)'!$A$2:$T$1836,12,FALSE)</f>
        <v>#N/A</v>
      </c>
      <c r="U142" s="219" t="e">
        <f>VLOOKUP(I142,'25하-평택20'!$J$3:$AW$1251,13,FALSE)</f>
        <v>#N/A</v>
      </c>
      <c r="V142" s="219" t="e">
        <f>VLOOKUP(I142,'25하-평택20'!$J$3:$AW$1251,14,FALSE)</f>
        <v>#N/A</v>
      </c>
      <c r="W142" s="149"/>
      <c r="X142" s="179" t="e">
        <f>VLOOKUP(I142,'사업장현황(25하)'!$A$2:$T$1836,11,FALSE)</f>
        <v>#N/A</v>
      </c>
      <c r="Y142" s="219"/>
      <c r="Z142" s="180"/>
      <c r="AA142" s="180"/>
      <c r="AB142" s="212"/>
      <c r="AC142" s="180">
        <f t="shared" si="5"/>
        <v>0</v>
      </c>
      <c r="AD142" s="219"/>
      <c r="AE142" s="180"/>
      <c r="AF142" s="219"/>
      <c r="AG142" s="180"/>
      <c r="AH142" s="299">
        <f t="shared" si="4"/>
        <v>0</v>
      </c>
      <c r="AI142" s="290"/>
      <c r="AJ142" s="185"/>
      <c r="CE142" s="187"/>
      <c r="CU142" s="188"/>
    </row>
    <row r="143" spans="1:99" s="186" customFormat="1" ht="24.95" customHeight="1">
      <c r="A143" s="196"/>
      <c r="B143" s="196"/>
      <c r="C143" s="196"/>
      <c r="D143" s="219"/>
      <c r="E143" s="219" t="str">
        <f>HLOOKUP(WEEKDAY(D143,2),data!$A$1:$G$2,2)</f>
        <v>(토)</v>
      </c>
      <c r="F143" s="196"/>
      <c r="G143" s="196"/>
      <c r="H143" s="196"/>
      <c r="I143" s="249"/>
      <c r="J143" s="196" t="e">
        <f>VLOOKUP(I143,'25하-평택20'!$J$3:$AW$1251,2,FALSE)</f>
        <v>#N/A</v>
      </c>
      <c r="K143" s="289" t="e">
        <f>VLOOKUP(I143,'사업장현황(25하)'!$A$2:$T$1836,13,FALSE)</f>
        <v>#N/A</v>
      </c>
      <c r="L143" s="289" t="e">
        <f>VLOOKUP(I143,'사업장현황(25하)'!$A$2:$T$1836,14,FALSE)</f>
        <v>#N/A</v>
      </c>
      <c r="M143" s="190" t="e">
        <f>VLOOKUP(I143,'사업장현황(25하)'!$A$2:$T$1836,2,FALSE)</f>
        <v>#N/A</v>
      </c>
      <c r="N143" s="190" t="e">
        <f>VLOOKUP(I143,'사업장현황(25하)'!$A$2:$T$1836,4,FALSE)</f>
        <v>#N/A</v>
      </c>
      <c r="O143" s="196" t="e">
        <f>VLOOKUP(I143,'사업장현황(25하)'!$A$2:$T$1836,6,FALSE)</f>
        <v>#N/A</v>
      </c>
      <c r="P143" s="196" t="e">
        <f>VLOOKUP(I143,'사업장현황(25하)'!$A$2:$T$1836,7,FALSE)</f>
        <v>#N/A</v>
      </c>
      <c r="Q143" s="196" t="e">
        <f>VLOOKUP(I143,'사업장현황(25하)'!$A$2:$T$1836,8,FALSE)</f>
        <v>#N/A</v>
      </c>
      <c r="R143" s="196" t="e">
        <f>VLOOKUP(I143,'사업장현황(25하)'!$A$2:$T$1836,9,FALSE)</f>
        <v>#N/A</v>
      </c>
      <c r="S143" s="196" t="e">
        <f>VLOOKUP(I143,'사업장현황(25하)'!$A$2:$T$1836,10,FALSE)</f>
        <v>#N/A</v>
      </c>
      <c r="T143" s="190" t="e">
        <f>VLOOKUP(I143,'사업장현황(25하)'!$A$2:$T$1836,12,FALSE)</f>
        <v>#N/A</v>
      </c>
      <c r="U143" s="219" t="e">
        <f>VLOOKUP(I143,'25하-평택20'!$J$3:$AW$1251,13,FALSE)</f>
        <v>#N/A</v>
      </c>
      <c r="V143" s="219" t="e">
        <f>VLOOKUP(I143,'25하-평택20'!$J$3:$AW$1251,14,FALSE)</f>
        <v>#N/A</v>
      </c>
      <c r="W143" s="149"/>
      <c r="X143" s="179" t="e">
        <f>VLOOKUP(I143,'사업장현황(25하)'!$A$2:$T$1836,11,FALSE)</f>
        <v>#N/A</v>
      </c>
      <c r="Y143" s="219"/>
      <c r="Z143" s="180"/>
      <c r="AA143" s="180"/>
      <c r="AB143" s="212"/>
      <c r="AC143" s="180">
        <f t="shared" si="5"/>
        <v>0</v>
      </c>
      <c r="AD143" s="219"/>
      <c r="AE143" s="180"/>
      <c r="AF143" s="219"/>
      <c r="AG143" s="180"/>
      <c r="AH143" s="299">
        <f t="shared" si="4"/>
        <v>0</v>
      </c>
      <c r="AI143" s="290"/>
      <c r="AJ143" s="185"/>
      <c r="CE143" s="187"/>
      <c r="CU143" s="188"/>
    </row>
    <row r="144" spans="1:99" s="186" customFormat="1" ht="24.95" customHeight="1">
      <c r="A144" s="196"/>
      <c r="B144" s="196"/>
      <c r="C144" s="196"/>
      <c r="D144" s="219"/>
      <c r="E144" s="219" t="str">
        <f>HLOOKUP(WEEKDAY(D144,2),data!$A$1:$G$2,2)</f>
        <v>(토)</v>
      </c>
      <c r="F144" s="196"/>
      <c r="G144" s="196"/>
      <c r="H144" s="196"/>
      <c r="I144" s="249"/>
      <c r="J144" s="196" t="e">
        <f>VLOOKUP(I144,'25하-평택20'!$J$3:$AW$1251,2,FALSE)</f>
        <v>#N/A</v>
      </c>
      <c r="K144" s="289" t="e">
        <f>VLOOKUP(I144,'사업장현황(25하)'!$A$2:$T$1836,13,FALSE)</f>
        <v>#N/A</v>
      </c>
      <c r="L144" s="289" t="e">
        <f>VLOOKUP(I144,'사업장현황(25하)'!$A$2:$T$1836,14,FALSE)</f>
        <v>#N/A</v>
      </c>
      <c r="M144" s="190" t="e">
        <f>VLOOKUP(I144,'사업장현황(25하)'!$A$2:$T$1836,2,FALSE)</f>
        <v>#N/A</v>
      </c>
      <c r="N144" s="190" t="e">
        <f>VLOOKUP(I144,'사업장현황(25하)'!$A$2:$T$1836,4,FALSE)</f>
        <v>#N/A</v>
      </c>
      <c r="O144" s="196" t="e">
        <f>VLOOKUP(I144,'사업장현황(25하)'!$A$2:$T$1836,6,FALSE)</f>
        <v>#N/A</v>
      </c>
      <c r="P144" s="196" t="e">
        <f>VLOOKUP(I144,'사업장현황(25하)'!$A$2:$T$1836,7,FALSE)</f>
        <v>#N/A</v>
      </c>
      <c r="Q144" s="196" t="e">
        <f>VLOOKUP(I144,'사업장현황(25하)'!$A$2:$T$1836,8,FALSE)</f>
        <v>#N/A</v>
      </c>
      <c r="R144" s="196" t="e">
        <f>VLOOKUP(I144,'사업장현황(25하)'!$A$2:$T$1836,9,FALSE)</f>
        <v>#N/A</v>
      </c>
      <c r="S144" s="196" t="e">
        <f>VLOOKUP(I144,'사업장현황(25하)'!$A$2:$T$1836,10,FALSE)</f>
        <v>#N/A</v>
      </c>
      <c r="T144" s="190" t="e">
        <f>VLOOKUP(I144,'사업장현황(25하)'!$A$2:$T$1836,12,FALSE)</f>
        <v>#N/A</v>
      </c>
      <c r="U144" s="219" t="e">
        <f>VLOOKUP(I144,'25하-평택20'!$J$3:$AW$1251,13,FALSE)</f>
        <v>#N/A</v>
      </c>
      <c r="V144" s="219" t="e">
        <f>VLOOKUP(I144,'25하-평택20'!$J$3:$AW$1251,14,FALSE)</f>
        <v>#N/A</v>
      </c>
      <c r="W144" s="149"/>
      <c r="X144" s="179" t="e">
        <f>VLOOKUP(I144,'사업장현황(25하)'!$A$2:$T$1836,11,FALSE)</f>
        <v>#N/A</v>
      </c>
      <c r="Y144" s="219"/>
      <c r="Z144" s="180"/>
      <c r="AA144" s="180"/>
      <c r="AB144" s="212"/>
      <c r="AC144" s="180">
        <f t="shared" si="5"/>
        <v>0</v>
      </c>
      <c r="AD144" s="219"/>
      <c r="AE144" s="180"/>
      <c r="AF144" s="219"/>
      <c r="AG144" s="180"/>
      <c r="AH144" s="299">
        <f t="shared" si="4"/>
        <v>0</v>
      </c>
      <c r="AI144" s="290"/>
      <c r="AJ144" s="185"/>
      <c r="CE144" s="187"/>
      <c r="CU144" s="188"/>
    </row>
    <row r="145" spans="1:99" s="158" customFormat="1" ht="24.95" customHeight="1">
      <c r="A145" s="196"/>
      <c r="B145" s="196"/>
      <c r="C145" s="196"/>
      <c r="D145" s="219"/>
      <c r="E145" s="219" t="str">
        <f>HLOOKUP(WEEKDAY(D145,2),data!$A$1:$G$2,2)</f>
        <v>(토)</v>
      </c>
      <c r="F145" s="196"/>
      <c r="G145" s="196"/>
      <c r="H145" s="196"/>
      <c r="I145" s="249"/>
      <c r="J145" s="196" t="e">
        <f>VLOOKUP(I145,'25하-평택20'!$J$3:$AW$1251,2,FALSE)</f>
        <v>#N/A</v>
      </c>
      <c r="K145" s="289" t="e">
        <f>VLOOKUP(I145,'사업장현황(25하)'!$A$2:$T$1836,13,FALSE)</f>
        <v>#N/A</v>
      </c>
      <c r="L145" s="289" t="e">
        <f>VLOOKUP(I145,'사업장현황(25하)'!$A$2:$T$1836,14,FALSE)</f>
        <v>#N/A</v>
      </c>
      <c r="M145" s="190" t="e">
        <f>VLOOKUP(I145,'사업장현황(25하)'!$A$2:$T$1836,2,FALSE)</f>
        <v>#N/A</v>
      </c>
      <c r="N145" s="190" t="e">
        <f>VLOOKUP(I145,'사업장현황(25하)'!$A$2:$T$1836,4,FALSE)</f>
        <v>#N/A</v>
      </c>
      <c r="O145" s="196" t="e">
        <f>VLOOKUP(I145,'사업장현황(25하)'!$A$2:$T$1836,6,FALSE)</f>
        <v>#N/A</v>
      </c>
      <c r="P145" s="196" t="e">
        <f>VLOOKUP(I145,'사업장현황(25하)'!$A$2:$T$1836,7,FALSE)</f>
        <v>#N/A</v>
      </c>
      <c r="Q145" s="196" t="e">
        <f>VLOOKUP(I145,'사업장현황(25하)'!$A$2:$T$1836,8,FALSE)</f>
        <v>#N/A</v>
      </c>
      <c r="R145" s="196" t="e">
        <f>VLOOKUP(I145,'사업장현황(25하)'!$A$2:$T$1836,9,FALSE)</f>
        <v>#N/A</v>
      </c>
      <c r="S145" s="196" t="e">
        <f>VLOOKUP(I145,'사업장현황(25하)'!$A$2:$T$1836,10,FALSE)</f>
        <v>#N/A</v>
      </c>
      <c r="T145" s="190" t="e">
        <f>VLOOKUP(I145,'사업장현황(25하)'!$A$2:$T$1836,12,FALSE)</f>
        <v>#N/A</v>
      </c>
      <c r="U145" s="219" t="e">
        <f>VLOOKUP(I145,'25하-평택20'!$J$3:$AW$1251,13,FALSE)</f>
        <v>#N/A</v>
      </c>
      <c r="V145" s="219" t="e">
        <f>VLOOKUP(I145,'25하-평택20'!$J$3:$AW$1251,14,FALSE)</f>
        <v>#N/A</v>
      </c>
      <c r="W145" s="149"/>
      <c r="X145" s="179" t="e">
        <f>VLOOKUP(I145,'사업장현황(25하)'!$A$2:$T$1836,11,FALSE)</f>
        <v>#N/A</v>
      </c>
      <c r="Y145" s="219"/>
      <c r="Z145" s="180"/>
      <c r="AA145" s="180"/>
      <c r="AB145" s="212"/>
      <c r="AC145" s="180">
        <f t="shared" si="5"/>
        <v>0</v>
      </c>
      <c r="AD145" s="219"/>
      <c r="AE145" s="180"/>
      <c r="AF145" s="219"/>
      <c r="AG145" s="180"/>
      <c r="AH145" s="299">
        <f t="shared" si="4"/>
        <v>0</v>
      </c>
      <c r="AI145" s="290"/>
      <c r="AJ145" s="157"/>
    </row>
    <row r="146" spans="1:99" s="158" customFormat="1" ht="24.95" customHeight="1">
      <c r="A146" s="196"/>
      <c r="B146" s="196"/>
      <c r="C146" s="196"/>
      <c r="D146" s="219"/>
      <c r="E146" s="219" t="str">
        <f>HLOOKUP(WEEKDAY(D146,2),data!$A$1:$G$2,2)</f>
        <v>(토)</v>
      </c>
      <c r="F146" s="196"/>
      <c r="G146" s="196"/>
      <c r="H146" s="196"/>
      <c r="I146" s="249"/>
      <c r="J146" s="196" t="e">
        <f>VLOOKUP(I146,'25하-평택20'!$J$3:$AW$1251,2,FALSE)</f>
        <v>#N/A</v>
      </c>
      <c r="K146" s="289" t="e">
        <f>VLOOKUP(I146,'사업장현황(25하)'!$A$2:$T$1836,13,FALSE)</f>
        <v>#N/A</v>
      </c>
      <c r="L146" s="289" t="e">
        <f>VLOOKUP(I146,'사업장현황(25하)'!$A$2:$T$1836,14,FALSE)</f>
        <v>#N/A</v>
      </c>
      <c r="M146" s="190" t="e">
        <f>VLOOKUP(I146,'사업장현황(25하)'!$A$2:$T$1836,2,FALSE)</f>
        <v>#N/A</v>
      </c>
      <c r="N146" s="190" t="e">
        <f>VLOOKUP(I146,'사업장현황(25하)'!$A$2:$T$1836,4,FALSE)</f>
        <v>#N/A</v>
      </c>
      <c r="O146" s="196" t="e">
        <f>VLOOKUP(I146,'사업장현황(25하)'!$A$2:$T$1836,6,FALSE)</f>
        <v>#N/A</v>
      </c>
      <c r="P146" s="196" t="e">
        <f>VLOOKUP(I146,'사업장현황(25하)'!$A$2:$T$1836,7,FALSE)</f>
        <v>#N/A</v>
      </c>
      <c r="Q146" s="196" t="e">
        <f>VLOOKUP(I146,'사업장현황(25하)'!$A$2:$T$1836,8,FALSE)</f>
        <v>#N/A</v>
      </c>
      <c r="R146" s="196" t="e">
        <f>VLOOKUP(I146,'사업장현황(25하)'!$A$2:$T$1836,9,FALSE)</f>
        <v>#N/A</v>
      </c>
      <c r="S146" s="196" t="e">
        <f>VLOOKUP(I146,'사업장현황(25하)'!$A$2:$T$1836,10,FALSE)</f>
        <v>#N/A</v>
      </c>
      <c r="T146" s="190" t="e">
        <f>VLOOKUP(I146,'사업장현황(25하)'!$A$2:$T$1836,12,FALSE)</f>
        <v>#N/A</v>
      </c>
      <c r="U146" s="219" t="e">
        <f>VLOOKUP(I146,'25하-평택20'!$J$3:$AW$1251,13,FALSE)</f>
        <v>#N/A</v>
      </c>
      <c r="V146" s="219" t="e">
        <f>VLOOKUP(I146,'25하-평택20'!$J$3:$AW$1251,14,FALSE)</f>
        <v>#N/A</v>
      </c>
      <c r="W146" s="149"/>
      <c r="X146" s="179" t="e">
        <f>VLOOKUP(I146,'사업장현황(25하)'!$A$2:$T$1836,11,FALSE)</f>
        <v>#N/A</v>
      </c>
      <c r="Y146" s="219"/>
      <c r="Z146" s="180"/>
      <c r="AA146" s="180"/>
      <c r="AB146" s="212"/>
      <c r="AC146" s="180">
        <f t="shared" si="5"/>
        <v>0</v>
      </c>
      <c r="AD146" s="219"/>
      <c r="AE146" s="180"/>
      <c r="AF146" s="219"/>
      <c r="AG146" s="180"/>
      <c r="AH146" s="299">
        <f t="shared" si="4"/>
        <v>0</v>
      </c>
      <c r="AI146" s="290"/>
      <c r="AJ146" s="157"/>
    </row>
    <row r="147" spans="1:99" s="158" customFormat="1" ht="24.95" customHeight="1">
      <c r="A147" s="196"/>
      <c r="B147" s="196"/>
      <c r="C147" s="196"/>
      <c r="D147" s="219"/>
      <c r="E147" s="219" t="str">
        <f>HLOOKUP(WEEKDAY(D147,2),data!$A$1:$G$2,2)</f>
        <v>(토)</v>
      </c>
      <c r="F147" s="196"/>
      <c r="G147" s="196"/>
      <c r="H147" s="196"/>
      <c r="I147" s="249"/>
      <c r="J147" s="196" t="e">
        <f>VLOOKUP(I147,'25하-평택20'!$J$3:$AW$1251,2,FALSE)</f>
        <v>#N/A</v>
      </c>
      <c r="K147" s="289" t="e">
        <f>VLOOKUP(I147,'사업장현황(25하)'!$A$2:$T$1836,13,FALSE)</f>
        <v>#N/A</v>
      </c>
      <c r="L147" s="289" t="e">
        <f>VLOOKUP(I147,'사업장현황(25하)'!$A$2:$T$1836,14,FALSE)</f>
        <v>#N/A</v>
      </c>
      <c r="M147" s="190" t="e">
        <f>VLOOKUP(I147,'사업장현황(25하)'!$A$2:$T$1836,2,FALSE)</f>
        <v>#N/A</v>
      </c>
      <c r="N147" s="190" t="e">
        <f>VLOOKUP(I147,'사업장현황(25하)'!$A$2:$T$1836,4,FALSE)</f>
        <v>#N/A</v>
      </c>
      <c r="O147" s="196" t="e">
        <f>VLOOKUP(I147,'사업장현황(25하)'!$A$2:$T$1836,6,FALSE)</f>
        <v>#N/A</v>
      </c>
      <c r="P147" s="196" t="e">
        <f>VLOOKUP(I147,'사업장현황(25하)'!$A$2:$T$1836,7,FALSE)</f>
        <v>#N/A</v>
      </c>
      <c r="Q147" s="196" t="e">
        <f>VLOOKUP(I147,'사업장현황(25하)'!$A$2:$T$1836,8,FALSE)</f>
        <v>#N/A</v>
      </c>
      <c r="R147" s="196" t="e">
        <f>VLOOKUP(I147,'사업장현황(25하)'!$A$2:$T$1836,9,FALSE)</f>
        <v>#N/A</v>
      </c>
      <c r="S147" s="196" t="e">
        <f>VLOOKUP(I147,'사업장현황(25하)'!$A$2:$T$1836,10,FALSE)</f>
        <v>#N/A</v>
      </c>
      <c r="T147" s="190" t="e">
        <f>VLOOKUP(I147,'사업장현황(25하)'!$A$2:$T$1836,12,FALSE)</f>
        <v>#N/A</v>
      </c>
      <c r="U147" s="219" t="e">
        <f>VLOOKUP(I147,'25하-평택20'!$J$3:$AW$1251,13,FALSE)</f>
        <v>#N/A</v>
      </c>
      <c r="V147" s="219" t="e">
        <f>VLOOKUP(I147,'25하-평택20'!$J$3:$AW$1251,14,FALSE)</f>
        <v>#N/A</v>
      </c>
      <c r="W147" s="149"/>
      <c r="X147" s="179" t="e">
        <f>VLOOKUP(I147,'사업장현황(25하)'!$A$2:$T$1836,11,FALSE)</f>
        <v>#N/A</v>
      </c>
      <c r="Y147" s="219"/>
      <c r="Z147" s="180"/>
      <c r="AA147" s="180"/>
      <c r="AB147" s="212"/>
      <c r="AC147" s="180">
        <f t="shared" si="5"/>
        <v>0</v>
      </c>
      <c r="AD147" s="219"/>
      <c r="AE147" s="180"/>
      <c r="AF147" s="219"/>
      <c r="AG147" s="180"/>
      <c r="AH147" s="299">
        <f t="shared" si="4"/>
        <v>0</v>
      </c>
      <c r="AI147" s="290"/>
      <c r="AJ147" s="157"/>
      <c r="CE147" s="159"/>
      <c r="CU147" s="160"/>
    </row>
    <row r="148" spans="1:99" s="158" customFormat="1" ht="24.95" customHeight="1">
      <c r="A148" s="196"/>
      <c r="B148" s="196"/>
      <c r="C148" s="196"/>
      <c r="D148" s="219"/>
      <c r="E148" s="219" t="str">
        <f>HLOOKUP(WEEKDAY(D148,2),data!$A$1:$G$2,2)</f>
        <v>(토)</v>
      </c>
      <c r="F148" s="196"/>
      <c r="G148" s="196"/>
      <c r="H148" s="196"/>
      <c r="I148" s="249"/>
      <c r="J148" s="196" t="e">
        <f>VLOOKUP(I148,'25하-평택20'!$J$3:$AW$1251,2,FALSE)</f>
        <v>#N/A</v>
      </c>
      <c r="K148" s="289" t="e">
        <f>VLOOKUP(I148,'사업장현황(25하)'!$A$2:$T$1836,13,FALSE)</f>
        <v>#N/A</v>
      </c>
      <c r="L148" s="289" t="e">
        <f>VLOOKUP(I148,'사업장현황(25하)'!$A$2:$T$1836,14,FALSE)</f>
        <v>#N/A</v>
      </c>
      <c r="M148" s="190" t="e">
        <f>VLOOKUP(I148,'사업장현황(25하)'!$A$2:$T$1836,2,FALSE)</f>
        <v>#N/A</v>
      </c>
      <c r="N148" s="190" t="e">
        <f>VLOOKUP(I148,'사업장현황(25하)'!$A$2:$T$1836,4,FALSE)</f>
        <v>#N/A</v>
      </c>
      <c r="O148" s="196" t="e">
        <f>VLOOKUP(I148,'사업장현황(25하)'!$A$2:$T$1836,6,FALSE)</f>
        <v>#N/A</v>
      </c>
      <c r="P148" s="196" t="e">
        <f>VLOOKUP(I148,'사업장현황(25하)'!$A$2:$T$1836,7,FALSE)</f>
        <v>#N/A</v>
      </c>
      <c r="Q148" s="196" t="e">
        <f>VLOOKUP(I148,'사업장현황(25하)'!$A$2:$T$1836,8,FALSE)</f>
        <v>#N/A</v>
      </c>
      <c r="R148" s="196" t="e">
        <f>VLOOKUP(I148,'사업장현황(25하)'!$A$2:$T$1836,9,FALSE)</f>
        <v>#N/A</v>
      </c>
      <c r="S148" s="196" t="e">
        <f>VLOOKUP(I148,'사업장현황(25하)'!$A$2:$T$1836,10,FALSE)</f>
        <v>#N/A</v>
      </c>
      <c r="T148" s="190" t="e">
        <f>VLOOKUP(I148,'사업장현황(25하)'!$A$2:$T$1836,12,FALSE)</f>
        <v>#N/A</v>
      </c>
      <c r="U148" s="219" t="e">
        <f>VLOOKUP(I148,'25하-평택20'!$J$3:$AW$1251,13,FALSE)</f>
        <v>#N/A</v>
      </c>
      <c r="V148" s="219" t="e">
        <f>VLOOKUP(I148,'25하-평택20'!$J$3:$AW$1251,14,FALSE)</f>
        <v>#N/A</v>
      </c>
      <c r="W148" s="149"/>
      <c r="X148" s="179" t="e">
        <f>VLOOKUP(I148,'사업장현황(25하)'!$A$2:$T$1836,11,FALSE)</f>
        <v>#N/A</v>
      </c>
      <c r="Y148" s="219"/>
      <c r="Z148" s="180"/>
      <c r="AA148" s="180"/>
      <c r="AB148" s="212"/>
      <c r="AC148" s="180">
        <f t="shared" si="5"/>
        <v>0</v>
      </c>
      <c r="AD148" s="219"/>
      <c r="AE148" s="180"/>
      <c r="AF148" s="219"/>
      <c r="AG148" s="180"/>
      <c r="AH148" s="299">
        <f t="shared" si="4"/>
        <v>0</v>
      </c>
      <c r="AI148" s="290"/>
      <c r="AJ148" s="157"/>
      <c r="CE148" s="159"/>
      <c r="CU148" s="160"/>
    </row>
    <row r="149" spans="1:99" s="186" customFormat="1" ht="24.95" customHeight="1">
      <c r="A149" s="196"/>
      <c r="B149" s="196"/>
      <c r="C149" s="196"/>
      <c r="D149" s="219"/>
      <c r="E149" s="219" t="str">
        <f>HLOOKUP(WEEKDAY(D149,2),data!$A$1:$G$2,2)</f>
        <v>(토)</v>
      </c>
      <c r="F149" s="196"/>
      <c r="G149" s="196"/>
      <c r="H149" s="196"/>
      <c r="I149" s="249"/>
      <c r="J149" s="196" t="e">
        <f>VLOOKUP(I149,'25하-평택20'!$J$3:$AW$1251,2,FALSE)</f>
        <v>#N/A</v>
      </c>
      <c r="K149" s="289" t="e">
        <f>VLOOKUP(I149,'사업장현황(25하)'!$A$2:$T$1836,13,FALSE)</f>
        <v>#N/A</v>
      </c>
      <c r="L149" s="289" t="e">
        <f>VLOOKUP(I149,'사업장현황(25하)'!$A$2:$T$1836,14,FALSE)</f>
        <v>#N/A</v>
      </c>
      <c r="M149" s="190" t="e">
        <f>VLOOKUP(I149,'사업장현황(25하)'!$A$2:$T$1836,2,FALSE)</f>
        <v>#N/A</v>
      </c>
      <c r="N149" s="190" t="e">
        <f>VLOOKUP(I149,'사업장현황(25하)'!$A$2:$T$1836,4,FALSE)</f>
        <v>#N/A</v>
      </c>
      <c r="O149" s="196" t="e">
        <f>VLOOKUP(I149,'사업장현황(25하)'!$A$2:$T$1836,6,FALSE)</f>
        <v>#N/A</v>
      </c>
      <c r="P149" s="196" t="e">
        <f>VLOOKUP(I149,'사업장현황(25하)'!$A$2:$T$1836,7,FALSE)</f>
        <v>#N/A</v>
      </c>
      <c r="Q149" s="196" t="e">
        <f>VLOOKUP(I149,'사업장현황(25하)'!$A$2:$T$1836,8,FALSE)</f>
        <v>#N/A</v>
      </c>
      <c r="R149" s="196" t="e">
        <f>VLOOKUP(I149,'사업장현황(25하)'!$A$2:$T$1836,9,FALSE)</f>
        <v>#N/A</v>
      </c>
      <c r="S149" s="196" t="e">
        <f>VLOOKUP(I149,'사업장현황(25하)'!$A$2:$T$1836,10,FALSE)</f>
        <v>#N/A</v>
      </c>
      <c r="T149" s="190" t="e">
        <f>VLOOKUP(I149,'사업장현황(25하)'!$A$2:$T$1836,12,FALSE)</f>
        <v>#N/A</v>
      </c>
      <c r="U149" s="219" t="e">
        <f>VLOOKUP(I149,'25하-평택20'!$J$3:$AW$1251,13,FALSE)</f>
        <v>#N/A</v>
      </c>
      <c r="V149" s="219" t="e">
        <f>VLOOKUP(I149,'25하-평택20'!$J$3:$AW$1251,14,FALSE)</f>
        <v>#N/A</v>
      </c>
      <c r="W149" s="149"/>
      <c r="X149" s="179" t="e">
        <f>VLOOKUP(I149,'사업장현황(25하)'!$A$2:$T$1836,11,FALSE)</f>
        <v>#N/A</v>
      </c>
      <c r="Y149" s="219"/>
      <c r="Z149" s="180"/>
      <c r="AA149" s="180"/>
      <c r="AB149" s="212"/>
      <c r="AC149" s="180">
        <f t="shared" si="5"/>
        <v>0</v>
      </c>
      <c r="AD149" s="219"/>
      <c r="AE149" s="180"/>
      <c r="AF149" s="219"/>
      <c r="AG149" s="180"/>
      <c r="AH149" s="299">
        <f t="shared" si="4"/>
        <v>0</v>
      </c>
      <c r="AI149" s="290"/>
      <c r="AJ149" s="185"/>
      <c r="CE149" s="187"/>
      <c r="CU149" s="188"/>
    </row>
    <row r="150" spans="1:99" s="186" customFormat="1" ht="24.95" customHeight="1">
      <c r="A150" s="196"/>
      <c r="B150" s="196"/>
      <c r="C150" s="196"/>
      <c r="D150" s="219"/>
      <c r="E150" s="219" t="str">
        <f>HLOOKUP(WEEKDAY(D150,2),data!$A$1:$G$2,2)</f>
        <v>(토)</v>
      </c>
      <c r="F150" s="196"/>
      <c r="G150" s="196"/>
      <c r="H150" s="196"/>
      <c r="I150" s="249"/>
      <c r="J150" s="196" t="e">
        <f>VLOOKUP(I150,'25하-평택20'!$J$3:$AW$1251,2,FALSE)</f>
        <v>#N/A</v>
      </c>
      <c r="K150" s="289" t="e">
        <f>VLOOKUP(I150,'사업장현황(25하)'!$A$2:$T$1836,13,FALSE)</f>
        <v>#N/A</v>
      </c>
      <c r="L150" s="289" t="e">
        <f>VLOOKUP(I150,'사업장현황(25하)'!$A$2:$T$1836,14,FALSE)</f>
        <v>#N/A</v>
      </c>
      <c r="M150" s="190" t="e">
        <f>VLOOKUP(I150,'사업장현황(25하)'!$A$2:$T$1836,2,FALSE)</f>
        <v>#N/A</v>
      </c>
      <c r="N150" s="190" t="e">
        <f>VLOOKUP(I150,'사업장현황(25하)'!$A$2:$T$1836,4,FALSE)</f>
        <v>#N/A</v>
      </c>
      <c r="O150" s="196" t="e">
        <f>VLOOKUP(I150,'사업장현황(25하)'!$A$2:$T$1836,6,FALSE)</f>
        <v>#N/A</v>
      </c>
      <c r="P150" s="196" t="e">
        <f>VLOOKUP(I150,'사업장현황(25하)'!$A$2:$T$1836,7,FALSE)</f>
        <v>#N/A</v>
      </c>
      <c r="Q150" s="196" t="e">
        <f>VLOOKUP(I150,'사업장현황(25하)'!$A$2:$T$1836,8,FALSE)</f>
        <v>#N/A</v>
      </c>
      <c r="R150" s="196" t="e">
        <f>VLOOKUP(I150,'사업장현황(25하)'!$A$2:$T$1836,9,FALSE)</f>
        <v>#N/A</v>
      </c>
      <c r="S150" s="196" t="e">
        <f>VLOOKUP(I150,'사업장현황(25하)'!$A$2:$T$1836,10,FALSE)</f>
        <v>#N/A</v>
      </c>
      <c r="T150" s="190" t="e">
        <f>VLOOKUP(I150,'사업장현황(25하)'!$A$2:$T$1836,12,FALSE)</f>
        <v>#N/A</v>
      </c>
      <c r="U150" s="219" t="e">
        <f>VLOOKUP(I150,'25하-평택20'!$J$3:$AW$1251,13,FALSE)</f>
        <v>#N/A</v>
      </c>
      <c r="V150" s="219" t="e">
        <f>VLOOKUP(I150,'25하-평택20'!$J$3:$AW$1251,14,FALSE)</f>
        <v>#N/A</v>
      </c>
      <c r="W150" s="149"/>
      <c r="X150" s="179" t="e">
        <f>VLOOKUP(I150,'사업장현황(25하)'!$A$2:$T$1836,11,FALSE)</f>
        <v>#N/A</v>
      </c>
      <c r="Y150" s="219"/>
      <c r="Z150" s="180"/>
      <c r="AA150" s="180"/>
      <c r="AB150" s="212"/>
      <c r="AC150" s="180">
        <f t="shared" si="5"/>
        <v>0</v>
      </c>
      <c r="AD150" s="219"/>
      <c r="AE150" s="180"/>
      <c r="AF150" s="219"/>
      <c r="AG150" s="180"/>
      <c r="AH150" s="299">
        <f t="shared" si="4"/>
        <v>0</v>
      </c>
      <c r="AI150" s="290"/>
      <c r="AJ150" s="185"/>
      <c r="CE150" s="187"/>
      <c r="CU150" s="188"/>
    </row>
    <row r="151" spans="1:99" s="186" customFormat="1" ht="24.95" customHeight="1">
      <c r="A151" s="196"/>
      <c r="B151" s="196"/>
      <c r="C151" s="196"/>
      <c r="D151" s="219"/>
      <c r="E151" s="219" t="str">
        <f>HLOOKUP(WEEKDAY(D151,2),data!$A$1:$G$2,2)</f>
        <v>(토)</v>
      </c>
      <c r="F151" s="196"/>
      <c r="G151" s="196"/>
      <c r="H151" s="196"/>
      <c r="I151" s="249"/>
      <c r="J151" s="196" t="e">
        <f>VLOOKUP(I151,'25하-평택20'!$J$3:$AW$1251,2,FALSE)</f>
        <v>#N/A</v>
      </c>
      <c r="K151" s="289" t="e">
        <f>VLOOKUP(I151,'사업장현황(25하)'!$A$2:$T$1836,13,FALSE)</f>
        <v>#N/A</v>
      </c>
      <c r="L151" s="289" t="e">
        <f>VLOOKUP(I151,'사업장현황(25하)'!$A$2:$T$1836,14,FALSE)</f>
        <v>#N/A</v>
      </c>
      <c r="M151" s="190" t="e">
        <f>VLOOKUP(I151,'사업장현황(25하)'!$A$2:$T$1836,2,FALSE)</f>
        <v>#N/A</v>
      </c>
      <c r="N151" s="190" t="e">
        <f>VLOOKUP(I151,'사업장현황(25하)'!$A$2:$T$1836,4,FALSE)</f>
        <v>#N/A</v>
      </c>
      <c r="O151" s="196" t="e">
        <f>VLOOKUP(I151,'사업장현황(25하)'!$A$2:$T$1836,6,FALSE)</f>
        <v>#N/A</v>
      </c>
      <c r="P151" s="196" t="e">
        <f>VLOOKUP(I151,'사업장현황(25하)'!$A$2:$T$1836,7,FALSE)</f>
        <v>#N/A</v>
      </c>
      <c r="Q151" s="196" t="e">
        <f>VLOOKUP(I151,'사업장현황(25하)'!$A$2:$T$1836,8,FALSE)</f>
        <v>#N/A</v>
      </c>
      <c r="R151" s="196" t="e">
        <f>VLOOKUP(I151,'사업장현황(25하)'!$A$2:$T$1836,9,FALSE)</f>
        <v>#N/A</v>
      </c>
      <c r="S151" s="196" t="e">
        <f>VLOOKUP(I151,'사업장현황(25하)'!$A$2:$T$1836,10,FALSE)</f>
        <v>#N/A</v>
      </c>
      <c r="T151" s="190" t="e">
        <f>VLOOKUP(I151,'사업장현황(25하)'!$A$2:$T$1836,12,FALSE)</f>
        <v>#N/A</v>
      </c>
      <c r="U151" s="219" t="e">
        <f>VLOOKUP(I151,'25하-평택20'!$J$3:$AW$1251,13,FALSE)</f>
        <v>#N/A</v>
      </c>
      <c r="V151" s="219" t="e">
        <f>VLOOKUP(I151,'25하-평택20'!$J$3:$AW$1251,14,FALSE)</f>
        <v>#N/A</v>
      </c>
      <c r="W151" s="149"/>
      <c r="X151" s="179" t="e">
        <f>VLOOKUP(I151,'사업장현황(25하)'!$A$2:$T$1836,11,FALSE)</f>
        <v>#N/A</v>
      </c>
      <c r="Y151" s="219"/>
      <c r="Z151" s="180"/>
      <c r="AA151" s="180"/>
      <c r="AB151" s="212"/>
      <c r="AC151" s="180">
        <f t="shared" si="5"/>
        <v>0</v>
      </c>
      <c r="AD151" s="219"/>
      <c r="AE151" s="180"/>
      <c r="AF151" s="219"/>
      <c r="AG151" s="180"/>
      <c r="AH151" s="299">
        <f t="shared" si="4"/>
        <v>0</v>
      </c>
      <c r="AI151" s="290"/>
      <c r="AJ151" s="185"/>
      <c r="CE151" s="187"/>
      <c r="CU151" s="188"/>
    </row>
    <row r="152" spans="1:99" s="186" customFormat="1" ht="24.95" customHeight="1">
      <c r="A152" s="196"/>
      <c r="B152" s="196"/>
      <c r="C152" s="196"/>
      <c r="D152" s="219"/>
      <c r="E152" s="219" t="str">
        <f>HLOOKUP(WEEKDAY(D152,2),data!$A$1:$G$2,2)</f>
        <v>(토)</v>
      </c>
      <c r="F152" s="196"/>
      <c r="G152" s="196"/>
      <c r="H152" s="196"/>
      <c r="I152" s="249"/>
      <c r="J152" s="196" t="e">
        <f>VLOOKUP(I152,'25하-평택20'!$J$3:$AW$1251,2,FALSE)</f>
        <v>#N/A</v>
      </c>
      <c r="K152" s="289" t="e">
        <f>VLOOKUP(I152,'사업장현황(25하)'!$A$2:$T$1836,13,FALSE)</f>
        <v>#N/A</v>
      </c>
      <c r="L152" s="289" t="e">
        <f>VLOOKUP(I152,'사업장현황(25하)'!$A$2:$T$1836,14,FALSE)</f>
        <v>#N/A</v>
      </c>
      <c r="M152" s="190" t="e">
        <f>VLOOKUP(I152,'사업장현황(25하)'!$A$2:$T$1836,2,FALSE)</f>
        <v>#N/A</v>
      </c>
      <c r="N152" s="190" t="e">
        <f>VLOOKUP(I152,'사업장현황(25하)'!$A$2:$T$1836,4,FALSE)</f>
        <v>#N/A</v>
      </c>
      <c r="O152" s="196" t="e">
        <f>VLOOKUP(I152,'사업장현황(25하)'!$A$2:$T$1836,6,FALSE)</f>
        <v>#N/A</v>
      </c>
      <c r="P152" s="196" t="e">
        <f>VLOOKUP(I152,'사업장현황(25하)'!$A$2:$T$1836,7,FALSE)</f>
        <v>#N/A</v>
      </c>
      <c r="Q152" s="196" t="e">
        <f>VLOOKUP(I152,'사업장현황(25하)'!$A$2:$T$1836,8,FALSE)</f>
        <v>#N/A</v>
      </c>
      <c r="R152" s="196" t="e">
        <f>VLOOKUP(I152,'사업장현황(25하)'!$A$2:$T$1836,9,FALSE)</f>
        <v>#N/A</v>
      </c>
      <c r="S152" s="196" t="e">
        <f>VLOOKUP(I152,'사업장현황(25하)'!$A$2:$T$1836,10,FALSE)</f>
        <v>#N/A</v>
      </c>
      <c r="T152" s="190" t="e">
        <f>VLOOKUP(I152,'사업장현황(25하)'!$A$2:$T$1836,12,FALSE)</f>
        <v>#N/A</v>
      </c>
      <c r="U152" s="219" t="e">
        <f>VLOOKUP(I152,'25하-평택20'!$J$3:$AW$1251,13,FALSE)</f>
        <v>#N/A</v>
      </c>
      <c r="V152" s="219" t="e">
        <f>VLOOKUP(I152,'25하-평택20'!$J$3:$AW$1251,14,FALSE)</f>
        <v>#N/A</v>
      </c>
      <c r="W152" s="149"/>
      <c r="X152" s="179" t="e">
        <f>VLOOKUP(I152,'사업장현황(25하)'!$A$2:$T$1836,11,FALSE)</f>
        <v>#N/A</v>
      </c>
      <c r="Y152" s="219"/>
      <c r="Z152" s="180"/>
      <c r="AA152" s="180"/>
      <c r="AB152" s="212"/>
      <c r="AC152" s="180">
        <f t="shared" si="5"/>
        <v>0</v>
      </c>
      <c r="AD152" s="219"/>
      <c r="AE152" s="180"/>
      <c r="AF152" s="219"/>
      <c r="AG152" s="180"/>
      <c r="AH152" s="299">
        <f t="shared" si="4"/>
        <v>0</v>
      </c>
      <c r="AI152" s="290"/>
      <c r="AJ152" s="185"/>
      <c r="CE152" s="187"/>
      <c r="CU152" s="188"/>
    </row>
    <row r="153" spans="1:99" s="158" customFormat="1" ht="24.95" customHeight="1">
      <c r="A153" s="196"/>
      <c r="B153" s="196"/>
      <c r="C153" s="196"/>
      <c r="D153" s="219"/>
      <c r="E153" s="219" t="str">
        <f>HLOOKUP(WEEKDAY(D153,2),data!$A$1:$G$2,2)</f>
        <v>(토)</v>
      </c>
      <c r="F153" s="196"/>
      <c r="G153" s="196"/>
      <c r="H153" s="196"/>
      <c r="I153" s="249"/>
      <c r="J153" s="196" t="e">
        <f>VLOOKUP(I153,'25하-평택20'!$J$3:$AW$1251,2,FALSE)</f>
        <v>#N/A</v>
      </c>
      <c r="K153" s="289" t="e">
        <f>VLOOKUP(I153,'사업장현황(25하)'!$A$2:$T$1836,13,FALSE)</f>
        <v>#N/A</v>
      </c>
      <c r="L153" s="289" t="e">
        <f>VLOOKUP(I153,'사업장현황(25하)'!$A$2:$T$1836,14,FALSE)</f>
        <v>#N/A</v>
      </c>
      <c r="M153" s="190" t="e">
        <f>VLOOKUP(I153,'사업장현황(25하)'!$A$2:$T$1836,2,FALSE)</f>
        <v>#N/A</v>
      </c>
      <c r="N153" s="190" t="e">
        <f>VLOOKUP(I153,'사업장현황(25하)'!$A$2:$T$1836,4,FALSE)</f>
        <v>#N/A</v>
      </c>
      <c r="O153" s="196" t="e">
        <f>VLOOKUP(I153,'사업장현황(25하)'!$A$2:$T$1836,6,FALSE)</f>
        <v>#N/A</v>
      </c>
      <c r="P153" s="196" t="e">
        <f>VLOOKUP(I153,'사업장현황(25하)'!$A$2:$T$1836,7,FALSE)</f>
        <v>#N/A</v>
      </c>
      <c r="Q153" s="196" t="e">
        <f>VLOOKUP(I153,'사업장현황(25하)'!$A$2:$T$1836,8,FALSE)</f>
        <v>#N/A</v>
      </c>
      <c r="R153" s="196" t="e">
        <f>VLOOKUP(I153,'사업장현황(25하)'!$A$2:$T$1836,9,FALSE)</f>
        <v>#N/A</v>
      </c>
      <c r="S153" s="196" t="e">
        <f>VLOOKUP(I153,'사업장현황(25하)'!$A$2:$T$1836,10,FALSE)</f>
        <v>#N/A</v>
      </c>
      <c r="T153" s="190" t="e">
        <f>VLOOKUP(I153,'사업장현황(25하)'!$A$2:$T$1836,12,FALSE)</f>
        <v>#N/A</v>
      </c>
      <c r="U153" s="219" t="e">
        <f>VLOOKUP(I153,'25하-평택20'!$J$3:$AW$1251,13,FALSE)</f>
        <v>#N/A</v>
      </c>
      <c r="V153" s="219" t="e">
        <f>VLOOKUP(I153,'25하-평택20'!$J$3:$AW$1251,14,FALSE)</f>
        <v>#N/A</v>
      </c>
      <c r="W153" s="149"/>
      <c r="X153" s="179" t="e">
        <f>VLOOKUP(I153,'사업장현황(25하)'!$A$2:$T$1836,11,FALSE)</f>
        <v>#N/A</v>
      </c>
      <c r="Y153" s="219"/>
      <c r="Z153" s="180"/>
      <c r="AA153" s="180"/>
      <c r="AB153" s="212"/>
      <c r="AC153" s="180">
        <f t="shared" si="5"/>
        <v>0</v>
      </c>
      <c r="AD153" s="219"/>
      <c r="AE153" s="180"/>
      <c r="AF153" s="219"/>
      <c r="AG153" s="180"/>
      <c r="AH153" s="299">
        <f t="shared" si="4"/>
        <v>0</v>
      </c>
      <c r="AI153" s="290"/>
      <c r="AJ153" s="157"/>
      <c r="CE153" s="159"/>
      <c r="CU153" s="160"/>
    </row>
    <row r="154" spans="1:99" s="158" customFormat="1" ht="24.95" customHeight="1">
      <c r="A154" s="196"/>
      <c r="B154" s="196"/>
      <c r="C154" s="196"/>
      <c r="D154" s="219"/>
      <c r="E154" s="219" t="str">
        <f>HLOOKUP(WEEKDAY(D154,2),data!$A$1:$G$2,2)</f>
        <v>(토)</v>
      </c>
      <c r="F154" s="196"/>
      <c r="G154" s="196"/>
      <c r="H154" s="196"/>
      <c r="I154" s="249"/>
      <c r="J154" s="196" t="e">
        <f>VLOOKUP(I154,'25하-평택20'!$J$3:$AW$1251,2,FALSE)</f>
        <v>#N/A</v>
      </c>
      <c r="K154" s="289" t="e">
        <f>VLOOKUP(I154,'사업장현황(25하)'!$A$2:$T$1836,13,FALSE)</f>
        <v>#N/A</v>
      </c>
      <c r="L154" s="289" t="e">
        <f>VLOOKUP(I154,'사업장현황(25하)'!$A$2:$T$1836,14,FALSE)</f>
        <v>#N/A</v>
      </c>
      <c r="M154" s="190" t="e">
        <f>VLOOKUP(I154,'사업장현황(25하)'!$A$2:$T$1836,2,FALSE)</f>
        <v>#N/A</v>
      </c>
      <c r="N154" s="190" t="e">
        <f>VLOOKUP(I154,'사업장현황(25하)'!$A$2:$T$1836,4,FALSE)</f>
        <v>#N/A</v>
      </c>
      <c r="O154" s="196" t="e">
        <f>VLOOKUP(I154,'사업장현황(25하)'!$A$2:$T$1836,6,FALSE)</f>
        <v>#N/A</v>
      </c>
      <c r="P154" s="196" t="e">
        <f>VLOOKUP(I154,'사업장현황(25하)'!$A$2:$T$1836,7,FALSE)</f>
        <v>#N/A</v>
      </c>
      <c r="Q154" s="196" t="e">
        <f>VLOOKUP(I154,'사업장현황(25하)'!$A$2:$T$1836,8,FALSE)</f>
        <v>#N/A</v>
      </c>
      <c r="R154" s="196" t="e">
        <f>VLOOKUP(I154,'사업장현황(25하)'!$A$2:$T$1836,9,FALSE)</f>
        <v>#N/A</v>
      </c>
      <c r="S154" s="196" t="e">
        <f>VLOOKUP(I154,'사업장현황(25하)'!$A$2:$T$1836,10,FALSE)</f>
        <v>#N/A</v>
      </c>
      <c r="T154" s="190" t="e">
        <f>VLOOKUP(I154,'사업장현황(25하)'!$A$2:$T$1836,12,FALSE)</f>
        <v>#N/A</v>
      </c>
      <c r="U154" s="219" t="e">
        <f>VLOOKUP(I154,'25하-평택20'!$J$3:$AW$1251,13,FALSE)</f>
        <v>#N/A</v>
      </c>
      <c r="V154" s="219" t="e">
        <f>VLOOKUP(I154,'25하-평택20'!$J$3:$AW$1251,14,FALSE)</f>
        <v>#N/A</v>
      </c>
      <c r="W154" s="149"/>
      <c r="X154" s="179" t="e">
        <f>VLOOKUP(I154,'사업장현황(25하)'!$A$2:$T$1836,11,FALSE)</f>
        <v>#N/A</v>
      </c>
      <c r="Y154" s="219"/>
      <c r="Z154" s="180"/>
      <c r="AA154" s="180"/>
      <c r="AB154" s="212"/>
      <c r="AC154" s="180">
        <f t="shared" si="5"/>
        <v>0</v>
      </c>
      <c r="AD154" s="219"/>
      <c r="AE154" s="180"/>
      <c r="AF154" s="219"/>
      <c r="AG154" s="180"/>
      <c r="AH154" s="299">
        <f t="shared" si="4"/>
        <v>0</v>
      </c>
      <c r="AI154" s="290"/>
      <c r="AJ154" s="157"/>
      <c r="CE154" s="159"/>
      <c r="CU154" s="160"/>
    </row>
    <row r="155" spans="1:99" s="186" customFormat="1" ht="24.95" customHeight="1">
      <c r="A155" s="196"/>
      <c r="B155" s="196"/>
      <c r="C155" s="196"/>
      <c r="D155" s="219"/>
      <c r="E155" s="219" t="str">
        <f>HLOOKUP(WEEKDAY(D155,2),data!$A$1:$G$2,2)</f>
        <v>(토)</v>
      </c>
      <c r="F155" s="196"/>
      <c r="G155" s="196"/>
      <c r="H155" s="196"/>
      <c r="I155" s="249"/>
      <c r="J155" s="196" t="e">
        <f>VLOOKUP(I155,'25하-평택20'!$J$3:$AW$1251,2,FALSE)</f>
        <v>#N/A</v>
      </c>
      <c r="K155" s="289" t="e">
        <f>VLOOKUP(I155,'사업장현황(25하)'!$A$2:$T$1836,13,FALSE)</f>
        <v>#N/A</v>
      </c>
      <c r="L155" s="289" t="e">
        <f>VLOOKUP(I155,'사업장현황(25하)'!$A$2:$T$1836,14,FALSE)</f>
        <v>#N/A</v>
      </c>
      <c r="M155" s="190" t="e">
        <f>VLOOKUP(I155,'사업장현황(25하)'!$A$2:$T$1836,2,FALSE)</f>
        <v>#N/A</v>
      </c>
      <c r="N155" s="190" t="e">
        <f>VLOOKUP(I155,'사업장현황(25하)'!$A$2:$T$1836,4,FALSE)</f>
        <v>#N/A</v>
      </c>
      <c r="O155" s="196" t="e">
        <f>VLOOKUP(I155,'사업장현황(25하)'!$A$2:$T$1836,6,FALSE)</f>
        <v>#N/A</v>
      </c>
      <c r="P155" s="196" t="e">
        <f>VLOOKUP(I155,'사업장현황(25하)'!$A$2:$T$1836,7,FALSE)</f>
        <v>#N/A</v>
      </c>
      <c r="Q155" s="196" t="e">
        <f>VLOOKUP(I155,'사업장현황(25하)'!$A$2:$T$1836,8,FALSE)</f>
        <v>#N/A</v>
      </c>
      <c r="R155" s="196" t="e">
        <f>VLOOKUP(I155,'사업장현황(25하)'!$A$2:$T$1836,9,FALSE)</f>
        <v>#N/A</v>
      </c>
      <c r="S155" s="196" t="e">
        <f>VLOOKUP(I155,'사업장현황(25하)'!$A$2:$T$1836,10,FALSE)</f>
        <v>#N/A</v>
      </c>
      <c r="T155" s="190" t="e">
        <f>VLOOKUP(I155,'사업장현황(25하)'!$A$2:$T$1836,12,FALSE)</f>
        <v>#N/A</v>
      </c>
      <c r="U155" s="219" t="e">
        <f>VLOOKUP(I155,'25하-평택20'!$J$3:$AW$1251,13,FALSE)</f>
        <v>#N/A</v>
      </c>
      <c r="V155" s="219" t="e">
        <f>VLOOKUP(I155,'25하-평택20'!$J$3:$AW$1251,14,FALSE)</f>
        <v>#N/A</v>
      </c>
      <c r="W155" s="149"/>
      <c r="X155" s="179" t="e">
        <f>VLOOKUP(I155,'사업장현황(25하)'!$A$2:$T$1836,11,FALSE)</f>
        <v>#N/A</v>
      </c>
      <c r="Y155" s="219"/>
      <c r="Z155" s="180"/>
      <c r="AA155" s="180"/>
      <c r="AB155" s="212"/>
      <c r="AC155" s="180">
        <f t="shared" si="5"/>
        <v>0</v>
      </c>
      <c r="AD155" s="219"/>
      <c r="AE155" s="180"/>
      <c r="AF155" s="219"/>
      <c r="AG155" s="180"/>
      <c r="AH155" s="299">
        <f t="shared" si="4"/>
        <v>0</v>
      </c>
      <c r="AI155" s="290"/>
      <c r="AJ155" s="185"/>
      <c r="CE155" s="187"/>
      <c r="CU155" s="188"/>
    </row>
    <row r="156" spans="1:99" s="186" customFormat="1" ht="24.95" customHeight="1">
      <c r="A156" s="196"/>
      <c r="B156" s="196"/>
      <c r="C156" s="196"/>
      <c r="D156" s="219"/>
      <c r="E156" s="219" t="str">
        <f>HLOOKUP(WEEKDAY(D156,2),data!$A$1:$G$2,2)</f>
        <v>(토)</v>
      </c>
      <c r="F156" s="196"/>
      <c r="G156" s="196"/>
      <c r="H156" s="196"/>
      <c r="I156" s="249"/>
      <c r="J156" s="196" t="e">
        <f>VLOOKUP(I156,'25하-평택20'!$J$3:$AW$1251,2,FALSE)</f>
        <v>#N/A</v>
      </c>
      <c r="K156" s="289" t="e">
        <f>VLOOKUP(I156,'사업장현황(25하)'!$A$2:$T$1836,13,FALSE)</f>
        <v>#N/A</v>
      </c>
      <c r="L156" s="289" t="e">
        <f>VLOOKUP(I156,'사업장현황(25하)'!$A$2:$T$1836,14,FALSE)</f>
        <v>#N/A</v>
      </c>
      <c r="M156" s="190" t="e">
        <f>VLOOKUP(I156,'사업장현황(25하)'!$A$2:$T$1836,2,FALSE)</f>
        <v>#N/A</v>
      </c>
      <c r="N156" s="190" t="e">
        <f>VLOOKUP(I156,'사업장현황(25하)'!$A$2:$T$1836,4,FALSE)</f>
        <v>#N/A</v>
      </c>
      <c r="O156" s="196" t="e">
        <f>VLOOKUP(I156,'사업장현황(25하)'!$A$2:$T$1836,6,FALSE)</f>
        <v>#N/A</v>
      </c>
      <c r="P156" s="196" t="e">
        <f>VLOOKUP(I156,'사업장현황(25하)'!$A$2:$T$1836,7,FALSE)</f>
        <v>#N/A</v>
      </c>
      <c r="Q156" s="196" t="e">
        <f>VLOOKUP(I156,'사업장현황(25하)'!$A$2:$T$1836,8,FALSE)</f>
        <v>#N/A</v>
      </c>
      <c r="R156" s="196" t="e">
        <f>VLOOKUP(I156,'사업장현황(25하)'!$A$2:$T$1836,9,FALSE)</f>
        <v>#N/A</v>
      </c>
      <c r="S156" s="196" t="e">
        <f>VLOOKUP(I156,'사업장현황(25하)'!$A$2:$T$1836,10,FALSE)</f>
        <v>#N/A</v>
      </c>
      <c r="T156" s="190" t="e">
        <f>VLOOKUP(I156,'사업장현황(25하)'!$A$2:$T$1836,12,FALSE)</f>
        <v>#N/A</v>
      </c>
      <c r="U156" s="219" t="e">
        <f>VLOOKUP(I156,'25하-평택20'!$J$3:$AW$1251,13,FALSE)</f>
        <v>#N/A</v>
      </c>
      <c r="V156" s="219" t="e">
        <f>VLOOKUP(I156,'25하-평택20'!$J$3:$AW$1251,14,FALSE)</f>
        <v>#N/A</v>
      </c>
      <c r="W156" s="149"/>
      <c r="X156" s="179" t="e">
        <f>VLOOKUP(I156,'사업장현황(25하)'!$A$2:$T$1836,11,FALSE)</f>
        <v>#N/A</v>
      </c>
      <c r="Y156" s="219"/>
      <c r="Z156" s="180"/>
      <c r="AA156" s="180"/>
      <c r="AB156" s="212"/>
      <c r="AC156" s="180">
        <f t="shared" si="5"/>
        <v>0</v>
      </c>
      <c r="AD156" s="219"/>
      <c r="AE156" s="180"/>
      <c r="AF156" s="219"/>
      <c r="AG156" s="180"/>
      <c r="AH156" s="299">
        <f t="shared" si="4"/>
        <v>0</v>
      </c>
      <c r="AI156" s="290"/>
      <c r="AJ156" s="185"/>
      <c r="CE156" s="187"/>
      <c r="CU156" s="188"/>
    </row>
    <row r="157" spans="1:99" s="186" customFormat="1" ht="24.95" customHeight="1">
      <c r="A157" s="196"/>
      <c r="B157" s="196"/>
      <c r="C157" s="196"/>
      <c r="D157" s="219"/>
      <c r="E157" s="219" t="str">
        <f>HLOOKUP(WEEKDAY(D157,2),data!$A$1:$G$2,2)</f>
        <v>(토)</v>
      </c>
      <c r="F157" s="196"/>
      <c r="G157" s="196"/>
      <c r="H157" s="196"/>
      <c r="I157" s="249"/>
      <c r="J157" s="196" t="e">
        <f>VLOOKUP(I157,'25하-평택20'!$J$3:$AW$1251,2,FALSE)</f>
        <v>#N/A</v>
      </c>
      <c r="K157" s="289" t="e">
        <f>VLOOKUP(I157,'사업장현황(25하)'!$A$2:$T$1836,13,FALSE)</f>
        <v>#N/A</v>
      </c>
      <c r="L157" s="289" t="e">
        <f>VLOOKUP(I157,'사업장현황(25하)'!$A$2:$T$1836,14,FALSE)</f>
        <v>#N/A</v>
      </c>
      <c r="M157" s="190" t="e">
        <f>VLOOKUP(I157,'사업장현황(25하)'!$A$2:$T$1836,2,FALSE)</f>
        <v>#N/A</v>
      </c>
      <c r="N157" s="190" t="e">
        <f>VLOOKUP(I157,'사업장현황(25하)'!$A$2:$T$1836,4,FALSE)</f>
        <v>#N/A</v>
      </c>
      <c r="O157" s="196" t="e">
        <f>VLOOKUP(I157,'사업장현황(25하)'!$A$2:$T$1836,6,FALSE)</f>
        <v>#N/A</v>
      </c>
      <c r="P157" s="196" t="e">
        <f>VLOOKUP(I157,'사업장현황(25하)'!$A$2:$T$1836,7,FALSE)</f>
        <v>#N/A</v>
      </c>
      <c r="Q157" s="196" t="e">
        <f>VLOOKUP(I157,'사업장현황(25하)'!$A$2:$T$1836,8,FALSE)</f>
        <v>#N/A</v>
      </c>
      <c r="R157" s="196" t="e">
        <f>VLOOKUP(I157,'사업장현황(25하)'!$A$2:$T$1836,9,FALSE)</f>
        <v>#N/A</v>
      </c>
      <c r="S157" s="196" t="e">
        <f>VLOOKUP(I157,'사업장현황(25하)'!$A$2:$T$1836,10,FALSE)</f>
        <v>#N/A</v>
      </c>
      <c r="T157" s="190" t="e">
        <f>VLOOKUP(I157,'사업장현황(25하)'!$A$2:$T$1836,12,FALSE)</f>
        <v>#N/A</v>
      </c>
      <c r="U157" s="219" t="e">
        <f>VLOOKUP(I157,'25하-평택20'!$J$3:$AW$1251,13,FALSE)</f>
        <v>#N/A</v>
      </c>
      <c r="V157" s="219" t="e">
        <f>VLOOKUP(I157,'25하-평택20'!$J$3:$AW$1251,14,FALSE)</f>
        <v>#N/A</v>
      </c>
      <c r="W157" s="149"/>
      <c r="X157" s="179" t="e">
        <f>VLOOKUP(I157,'사업장현황(25하)'!$A$2:$T$1836,11,FALSE)</f>
        <v>#N/A</v>
      </c>
      <c r="Y157" s="219"/>
      <c r="Z157" s="180"/>
      <c r="AA157" s="180"/>
      <c r="AB157" s="212"/>
      <c r="AC157" s="180">
        <f t="shared" si="5"/>
        <v>0</v>
      </c>
      <c r="AD157" s="219"/>
      <c r="AE157" s="180"/>
      <c r="AF157" s="219"/>
      <c r="AG157" s="180"/>
      <c r="AH157" s="299">
        <f t="shared" si="4"/>
        <v>0</v>
      </c>
      <c r="AI157" s="290"/>
      <c r="AJ157" s="185"/>
      <c r="CE157" s="187"/>
      <c r="CU157" s="188"/>
    </row>
    <row r="158" spans="1:99" s="186" customFormat="1" ht="24.95" customHeight="1">
      <c r="A158" s="196"/>
      <c r="B158" s="196"/>
      <c r="C158" s="196"/>
      <c r="D158" s="219"/>
      <c r="E158" s="219" t="str">
        <f>HLOOKUP(WEEKDAY(D158,2),data!$A$1:$G$2,2)</f>
        <v>(토)</v>
      </c>
      <c r="F158" s="196"/>
      <c r="G158" s="196"/>
      <c r="H158" s="196"/>
      <c r="I158" s="249"/>
      <c r="J158" s="196" t="e">
        <f>VLOOKUP(I158,'25하-평택20'!$J$3:$AW$1251,2,FALSE)</f>
        <v>#N/A</v>
      </c>
      <c r="K158" s="289" t="e">
        <f>VLOOKUP(I158,'사업장현황(25하)'!$A$2:$T$1836,13,FALSE)</f>
        <v>#N/A</v>
      </c>
      <c r="L158" s="289" t="e">
        <f>VLOOKUP(I158,'사업장현황(25하)'!$A$2:$T$1836,14,FALSE)</f>
        <v>#N/A</v>
      </c>
      <c r="M158" s="190" t="e">
        <f>VLOOKUP(I158,'사업장현황(25하)'!$A$2:$T$1836,2,FALSE)</f>
        <v>#N/A</v>
      </c>
      <c r="N158" s="190" t="e">
        <f>VLOOKUP(I158,'사업장현황(25하)'!$A$2:$T$1836,4,FALSE)</f>
        <v>#N/A</v>
      </c>
      <c r="O158" s="196" t="e">
        <f>VLOOKUP(I158,'사업장현황(25하)'!$A$2:$T$1836,6,FALSE)</f>
        <v>#N/A</v>
      </c>
      <c r="P158" s="196" t="e">
        <f>VLOOKUP(I158,'사업장현황(25하)'!$A$2:$T$1836,7,FALSE)</f>
        <v>#N/A</v>
      </c>
      <c r="Q158" s="196" t="e">
        <f>VLOOKUP(I158,'사업장현황(25하)'!$A$2:$T$1836,8,FALSE)</f>
        <v>#N/A</v>
      </c>
      <c r="R158" s="196" t="e">
        <f>VLOOKUP(I158,'사업장현황(25하)'!$A$2:$T$1836,9,FALSE)</f>
        <v>#N/A</v>
      </c>
      <c r="S158" s="196" t="e">
        <f>VLOOKUP(I158,'사업장현황(25하)'!$A$2:$T$1836,10,FALSE)</f>
        <v>#N/A</v>
      </c>
      <c r="T158" s="190" t="e">
        <f>VLOOKUP(I158,'사업장현황(25하)'!$A$2:$T$1836,12,FALSE)</f>
        <v>#N/A</v>
      </c>
      <c r="U158" s="219" t="e">
        <f>VLOOKUP(I158,'25하-평택20'!$J$3:$AW$1251,13,FALSE)</f>
        <v>#N/A</v>
      </c>
      <c r="V158" s="219" t="e">
        <f>VLOOKUP(I158,'25하-평택20'!$J$3:$AW$1251,14,FALSE)</f>
        <v>#N/A</v>
      </c>
      <c r="W158" s="149"/>
      <c r="X158" s="179" t="e">
        <f>VLOOKUP(I158,'사업장현황(25하)'!$A$2:$T$1836,11,FALSE)</f>
        <v>#N/A</v>
      </c>
      <c r="Y158" s="219"/>
      <c r="Z158" s="180"/>
      <c r="AA158" s="180"/>
      <c r="AB158" s="212"/>
      <c r="AC158" s="180">
        <f t="shared" si="5"/>
        <v>0</v>
      </c>
      <c r="AD158" s="219"/>
      <c r="AE158" s="180"/>
      <c r="AF158" s="219"/>
      <c r="AG158" s="180"/>
      <c r="AH158" s="299">
        <f t="shared" si="4"/>
        <v>0</v>
      </c>
      <c r="AI158" s="290"/>
      <c r="AJ158" s="185"/>
      <c r="CE158" s="187"/>
      <c r="CU158" s="188"/>
    </row>
    <row r="159" spans="1:99" s="186" customFormat="1" ht="24.95" customHeight="1">
      <c r="A159" s="196"/>
      <c r="B159" s="196"/>
      <c r="C159" s="196"/>
      <c r="D159" s="219"/>
      <c r="E159" s="219" t="str">
        <f>HLOOKUP(WEEKDAY(D159,2),data!$A$1:$G$2,2)</f>
        <v>(토)</v>
      </c>
      <c r="F159" s="196"/>
      <c r="G159" s="196"/>
      <c r="H159" s="196"/>
      <c r="I159" s="190"/>
      <c r="J159" s="196" t="e">
        <f>VLOOKUP(I159,'25하-평택20'!$J$3:$AW$1251,2,FALSE)</f>
        <v>#N/A</v>
      </c>
      <c r="K159" s="289" t="e">
        <f>VLOOKUP(I159,'사업장현황(25하)'!$A$2:$T$1836,13,FALSE)</f>
        <v>#N/A</v>
      </c>
      <c r="L159" s="289" t="e">
        <f>VLOOKUP(I159,'사업장현황(25하)'!$A$2:$T$1836,14,FALSE)</f>
        <v>#N/A</v>
      </c>
      <c r="M159" s="190" t="e">
        <f>VLOOKUP(I159,'사업장현황(25하)'!$A$2:$T$1836,2,FALSE)</f>
        <v>#N/A</v>
      </c>
      <c r="N159" s="190" t="e">
        <f>VLOOKUP(I159,'사업장현황(25하)'!$A$2:$T$1836,4,FALSE)</f>
        <v>#N/A</v>
      </c>
      <c r="O159" s="196" t="e">
        <f>VLOOKUP(I159,'사업장현황(25하)'!$A$2:$T$1836,6,FALSE)</f>
        <v>#N/A</v>
      </c>
      <c r="P159" s="196" t="e">
        <f>VLOOKUP(I159,'사업장현황(25하)'!$A$2:$T$1836,7,FALSE)</f>
        <v>#N/A</v>
      </c>
      <c r="Q159" s="196" t="e">
        <f>VLOOKUP(I159,'사업장현황(25하)'!$A$2:$T$1836,8,FALSE)</f>
        <v>#N/A</v>
      </c>
      <c r="R159" s="196" t="e">
        <f>VLOOKUP(I159,'사업장현황(25하)'!$A$2:$T$1836,9,FALSE)</f>
        <v>#N/A</v>
      </c>
      <c r="S159" s="196" t="e">
        <f>VLOOKUP(I159,'사업장현황(25하)'!$A$2:$T$1836,10,FALSE)</f>
        <v>#N/A</v>
      </c>
      <c r="T159" s="190" t="e">
        <f>VLOOKUP(I159,'사업장현황(25하)'!$A$2:$T$1836,12,FALSE)</f>
        <v>#N/A</v>
      </c>
      <c r="U159" s="219" t="e">
        <f>VLOOKUP(I159,'25하-평택20'!$J$3:$AW$1251,13,FALSE)</f>
        <v>#N/A</v>
      </c>
      <c r="V159" s="219" t="e">
        <f>VLOOKUP(I159,'25하-평택20'!$J$3:$AW$1251,14,FALSE)</f>
        <v>#N/A</v>
      </c>
      <c r="W159" s="149"/>
      <c r="X159" s="179" t="e">
        <f>VLOOKUP(I159,'사업장현황(25하)'!$A$2:$T$1836,11,FALSE)</f>
        <v>#N/A</v>
      </c>
      <c r="Y159" s="219"/>
      <c r="Z159" s="180"/>
      <c r="AA159" s="180"/>
      <c r="AB159" s="212"/>
      <c r="AC159" s="180">
        <f t="shared" si="5"/>
        <v>0</v>
      </c>
      <c r="AD159" s="219"/>
      <c r="AE159" s="180"/>
      <c r="AF159" s="219"/>
      <c r="AG159" s="180"/>
      <c r="AH159" s="299">
        <f t="shared" si="4"/>
        <v>0</v>
      </c>
      <c r="AI159" s="290"/>
      <c r="AJ159" s="185"/>
      <c r="CE159" s="187"/>
      <c r="CU159" s="188"/>
    </row>
    <row r="160" spans="1:99" s="186" customFormat="1" ht="24.95" customHeight="1">
      <c r="A160" s="196"/>
      <c r="B160" s="196"/>
      <c r="C160" s="196"/>
      <c r="D160" s="219"/>
      <c r="E160" s="219" t="str">
        <f>HLOOKUP(WEEKDAY(D160,2),data!$A$1:$G$2,2)</f>
        <v>(토)</v>
      </c>
      <c r="F160" s="196"/>
      <c r="G160" s="196"/>
      <c r="H160" s="196"/>
      <c r="I160" s="249"/>
      <c r="J160" s="196" t="e">
        <f>VLOOKUP(I160,'25하-평택20'!$J$3:$AW$1251,2,FALSE)</f>
        <v>#N/A</v>
      </c>
      <c r="K160" s="289" t="e">
        <f>VLOOKUP(I160,'사업장현황(25하)'!$A$2:$T$1836,13,FALSE)</f>
        <v>#N/A</v>
      </c>
      <c r="L160" s="289" t="e">
        <f>VLOOKUP(I160,'사업장현황(25하)'!$A$2:$T$1836,14,FALSE)</f>
        <v>#N/A</v>
      </c>
      <c r="M160" s="190" t="e">
        <f>VLOOKUP(I160,'사업장현황(25하)'!$A$2:$T$1836,2,FALSE)</f>
        <v>#N/A</v>
      </c>
      <c r="N160" s="190" t="e">
        <f>VLOOKUP(I160,'사업장현황(25하)'!$A$2:$T$1836,4,FALSE)</f>
        <v>#N/A</v>
      </c>
      <c r="O160" s="196" t="e">
        <f>VLOOKUP(I160,'사업장현황(25하)'!$A$2:$T$1836,6,FALSE)</f>
        <v>#N/A</v>
      </c>
      <c r="P160" s="196" t="e">
        <f>VLOOKUP(I160,'사업장현황(25하)'!$A$2:$T$1836,7,FALSE)</f>
        <v>#N/A</v>
      </c>
      <c r="Q160" s="196" t="e">
        <f>VLOOKUP(I160,'사업장현황(25하)'!$A$2:$T$1836,8,FALSE)</f>
        <v>#N/A</v>
      </c>
      <c r="R160" s="196" t="e">
        <f>VLOOKUP(I160,'사업장현황(25하)'!$A$2:$T$1836,9,FALSE)</f>
        <v>#N/A</v>
      </c>
      <c r="S160" s="196" t="e">
        <f>VLOOKUP(I160,'사업장현황(25하)'!$A$2:$T$1836,10,FALSE)</f>
        <v>#N/A</v>
      </c>
      <c r="T160" s="190" t="e">
        <f>VLOOKUP(I160,'사업장현황(25하)'!$A$2:$T$1836,12,FALSE)</f>
        <v>#N/A</v>
      </c>
      <c r="U160" s="219" t="e">
        <f>VLOOKUP(I160,'25하-평택20'!$J$3:$AW$1251,13,FALSE)</f>
        <v>#N/A</v>
      </c>
      <c r="V160" s="219" t="e">
        <f>VLOOKUP(I160,'25하-평택20'!$J$3:$AW$1251,14,FALSE)</f>
        <v>#N/A</v>
      </c>
      <c r="W160" s="149"/>
      <c r="X160" s="179" t="e">
        <f>VLOOKUP(I160,'사업장현황(25하)'!$A$2:$T$1836,11,FALSE)</f>
        <v>#N/A</v>
      </c>
      <c r="Y160" s="219"/>
      <c r="Z160" s="180"/>
      <c r="AA160" s="180"/>
      <c r="AB160" s="212"/>
      <c r="AC160" s="180">
        <f t="shared" si="5"/>
        <v>0</v>
      </c>
      <c r="AD160" s="219"/>
      <c r="AE160" s="180"/>
      <c r="AF160" s="219"/>
      <c r="AG160" s="180"/>
      <c r="AH160" s="299">
        <f t="shared" si="4"/>
        <v>0</v>
      </c>
      <c r="AI160" s="290"/>
      <c r="AJ160" s="185"/>
      <c r="CE160" s="187"/>
      <c r="CU160" s="188"/>
    </row>
    <row r="161" spans="1:99" s="186" customFormat="1" ht="24.95" customHeight="1">
      <c r="A161" s="196"/>
      <c r="B161" s="196"/>
      <c r="C161" s="196"/>
      <c r="D161" s="219"/>
      <c r="E161" s="219" t="str">
        <f>HLOOKUP(WEEKDAY(D161,2),data!$A$1:$G$2,2)</f>
        <v>(토)</v>
      </c>
      <c r="F161" s="196"/>
      <c r="G161" s="196"/>
      <c r="H161" s="196"/>
      <c r="I161" s="190"/>
      <c r="J161" s="196" t="e">
        <f>VLOOKUP(I161,'25하-평택20'!$J$3:$AW$1251,2,FALSE)</f>
        <v>#N/A</v>
      </c>
      <c r="K161" s="289" t="e">
        <f>VLOOKUP(I161,'사업장현황(25하)'!$A$2:$T$1836,13,FALSE)</f>
        <v>#N/A</v>
      </c>
      <c r="L161" s="289" t="e">
        <f>VLOOKUP(I161,'사업장현황(25하)'!$A$2:$T$1836,14,FALSE)</f>
        <v>#N/A</v>
      </c>
      <c r="M161" s="190" t="e">
        <f>VLOOKUP(I161,'사업장현황(25하)'!$A$2:$T$1836,2,FALSE)</f>
        <v>#N/A</v>
      </c>
      <c r="N161" s="190" t="e">
        <f>VLOOKUP(I161,'사업장현황(25하)'!$A$2:$T$1836,4,FALSE)</f>
        <v>#N/A</v>
      </c>
      <c r="O161" s="196" t="e">
        <f>VLOOKUP(I161,'사업장현황(25하)'!$A$2:$T$1836,6,FALSE)</f>
        <v>#N/A</v>
      </c>
      <c r="P161" s="196" t="e">
        <f>VLOOKUP(I161,'사업장현황(25하)'!$A$2:$T$1836,7,FALSE)</f>
        <v>#N/A</v>
      </c>
      <c r="Q161" s="196" t="e">
        <f>VLOOKUP(I161,'사업장현황(25하)'!$A$2:$T$1836,8,FALSE)</f>
        <v>#N/A</v>
      </c>
      <c r="R161" s="196" t="e">
        <f>VLOOKUP(I161,'사업장현황(25하)'!$A$2:$T$1836,9,FALSE)</f>
        <v>#N/A</v>
      </c>
      <c r="S161" s="196" t="e">
        <f>VLOOKUP(I161,'사업장현황(25하)'!$A$2:$T$1836,10,FALSE)</f>
        <v>#N/A</v>
      </c>
      <c r="T161" s="190" t="e">
        <f>VLOOKUP(I161,'사업장현황(25하)'!$A$2:$T$1836,12,FALSE)</f>
        <v>#N/A</v>
      </c>
      <c r="U161" s="219" t="e">
        <f>VLOOKUP(I161,'25하-평택20'!$J$3:$AW$1251,13,FALSE)</f>
        <v>#N/A</v>
      </c>
      <c r="V161" s="219" t="e">
        <f>VLOOKUP(I161,'25하-평택20'!$J$3:$AW$1251,14,FALSE)</f>
        <v>#N/A</v>
      </c>
      <c r="W161" s="149"/>
      <c r="X161" s="179" t="e">
        <f>VLOOKUP(I161,'사업장현황(25하)'!$A$2:$T$1836,11,FALSE)</f>
        <v>#N/A</v>
      </c>
      <c r="Y161" s="219"/>
      <c r="Z161" s="180"/>
      <c r="AA161" s="180"/>
      <c r="AB161" s="212"/>
      <c r="AC161" s="180">
        <f t="shared" si="5"/>
        <v>0</v>
      </c>
      <c r="AD161" s="219"/>
      <c r="AE161" s="180"/>
      <c r="AF161" s="219"/>
      <c r="AG161" s="180"/>
      <c r="AH161" s="299">
        <f t="shared" si="4"/>
        <v>0</v>
      </c>
      <c r="AI161" s="290"/>
      <c r="AJ161" s="185"/>
      <c r="CE161" s="187"/>
      <c r="CU161" s="188"/>
    </row>
    <row r="162" spans="1:99" s="186" customFormat="1" ht="24.95" customHeight="1">
      <c r="A162" s="196"/>
      <c r="B162" s="196"/>
      <c r="C162" s="196"/>
      <c r="D162" s="219"/>
      <c r="E162" s="219" t="str">
        <f>HLOOKUP(WEEKDAY(D162,2),data!$A$1:$G$2,2)</f>
        <v>(토)</v>
      </c>
      <c r="F162" s="196"/>
      <c r="G162" s="196"/>
      <c r="H162" s="196"/>
      <c r="I162" s="190"/>
      <c r="J162" s="196" t="e">
        <f>VLOOKUP(I162,'25하-평택20'!$J$3:$AW$1251,2,FALSE)</f>
        <v>#N/A</v>
      </c>
      <c r="K162" s="289" t="e">
        <f>VLOOKUP(I162,'사업장현황(25하)'!$A$2:$T$1836,13,FALSE)</f>
        <v>#N/A</v>
      </c>
      <c r="L162" s="289" t="e">
        <f>VLOOKUP(I162,'사업장현황(25하)'!$A$2:$T$1836,14,FALSE)</f>
        <v>#N/A</v>
      </c>
      <c r="M162" s="190" t="e">
        <f>VLOOKUP(I162,'사업장현황(25하)'!$A$2:$T$1836,2,FALSE)</f>
        <v>#N/A</v>
      </c>
      <c r="N162" s="190" t="e">
        <f>VLOOKUP(I162,'사업장현황(25하)'!$A$2:$T$1836,4,FALSE)</f>
        <v>#N/A</v>
      </c>
      <c r="O162" s="196" t="e">
        <f>VLOOKUP(I162,'사업장현황(25하)'!$A$2:$T$1836,6,FALSE)</f>
        <v>#N/A</v>
      </c>
      <c r="P162" s="196" t="e">
        <f>VLOOKUP(I162,'사업장현황(25하)'!$A$2:$T$1836,7,FALSE)</f>
        <v>#N/A</v>
      </c>
      <c r="Q162" s="196" t="e">
        <f>VLOOKUP(I162,'사업장현황(25하)'!$A$2:$T$1836,8,FALSE)</f>
        <v>#N/A</v>
      </c>
      <c r="R162" s="196" t="e">
        <f>VLOOKUP(I162,'사업장현황(25하)'!$A$2:$T$1836,9,FALSE)</f>
        <v>#N/A</v>
      </c>
      <c r="S162" s="196" t="e">
        <f>VLOOKUP(I162,'사업장현황(25하)'!$A$2:$T$1836,10,FALSE)</f>
        <v>#N/A</v>
      </c>
      <c r="T162" s="190" t="e">
        <f>VLOOKUP(I162,'사업장현황(25하)'!$A$2:$T$1836,12,FALSE)</f>
        <v>#N/A</v>
      </c>
      <c r="U162" s="219" t="e">
        <f>VLOOKUP(I162,'25하-평택20'!$J$3:$AW$1251,13,FALSE)</f>
        <v>#N/A</v>
      </c>
      <c r="V162" s="219" t="e">
        <f>VLOOKUP(I162,'25하-평택20'!$J$3:$AW$1251,14,FALSE)</f>
        <v>#N/A</v>
      </c>
      <c r="W162" s="149"/>
      <c r="X162" s="179" t="e">
        <f>VLOOKUP(I162,'사업장현황(25하)'!$A$2:$T$1836,11,FALSE)</f>
        <v>#N/A</v>
      </c>
      <c r="Y162" s="219"/>
      <c r="Z162" s="180"/>
      <c r="AA162" s="180"/>
      <c r="AB162" s="212"/>
      <c r="AC162" s="180">
        <f t="shared" si="5"/>
        <v>0</v>
      </c>
      <c r="AD162" s="219"/>
      <c r="AE162" s="180"/>
      <c r="AF162" s="219"/>
      <c r="AG162" s="180"/>
      <c r="AH162" s="299">
        <f t="shared" si="4"/>
        <v>0</v>
      </c>
      <c r="AI162" s="290"/>
      <c r="AJ162" s="185"/>
      <c r="CE162" s="187"/>
      <c r="CU162" s="188"/>
    </row>
    <row r="163" spans="1:99" s="186" customFormat="1" ht="24.95" customHeight="1">
      <c r="A163" s="196"/>
      <c r="B163" s="196"/>
      <c r="C163" s="196"/>
      <c r="D163" s="219"/>
      <c r="E163" s="219" t="str">
        <f>HLOOKUP(WEEKDAY(D163,2),data!$A$1:$G$2,2)</f>
        <v>(토)</v>
      </c>
      <c r="F163" s="196"/>
      <c r="G163" s="196"/>
      <c r="H163" s="196"/>
      <c r="I163" s="190"/>
      <c r="J163" s="196" t="e">
        <f>VLOOKUP(I163,'25하-평택20'!$J$3:$AW$1251,2,FALSE)</f>
        <v>#N/A</v>
      </c>
      <c r="K163" s="289" t="e">
        <f>VLOOKUP(I163,'사업장현황(25하)'!$A$2:$T$1836,13,FALSE)</f>
        <v>#N/A</v>
      </c>
      <c r="L163" s="289" t="e">
        <f>VLOOKUP(I163,'사업장현황(25하)'!$A$2:$T$1836,14,FALSE)</f>
        <v>#N/A</v>
      </c>
      <c r="M163" s="190" t="e">
        <f>VLOOKUP(I163,'사업장현황(25하)'!$A$2:$T$1836,2,FALSE)</f>
        <v>#N/A</v>
      </c>
      <c r="N163" s="190" t="e">
        <f>VLOOKUP(I163,'사업장현황(25하)'!$A$2:$T$1836,4,FALSE)</f>
        <v>#N/A</v>
      </c>
      <c r="O163" s="196" t="e">
        <f>VLOOKUP(I163,'사업장현황(25하)'!$A$2:$T$1836,6,FALSE)</f>
        <v>#N/A</v>
      </c>
      <c r="P163" s="196" t="e">
        <f>VLOOKUP(I163,'사업장현황(25하)'!$A$2:$T$1836,7,FALSE)</f>
        <v>#N/A</v>
      </c>
      <c r="Q163" s="196" t="e">
        <f>VLOOKUP(I163,'사업장현황(25하)'!$A$2:$T$1836,8,FALSE)</f>
        <v>#N/A</v>
      </c>
      <c r="R163" s="196" t="e">
        <f>VLOOKUP(I163,'사업장현황(25하)'!$A$2:$T$1836,9,FALSE)</f>
        <v>#N/A</v>
      </c>
      <c r="S163" s="196" t="e">
        <f>VLOOKUP(I163,'사업장현황(25하)'!$A$2:$T$1836,10,FALSE)</f>
        <v>#N/A</v>
      </c>
      <c r="T163" s="190" t="e">
        <f>VLOOKUP(I163,'사업장현황(25하)'!$A$2:$T$1836,12,FALSE)</f>
        <v>#N/A</v>
      </c>
      <c r="U163" s="219" t="e">
        <f>VLOOKUP(I163,'25하-평택20'!$J$3:$AW$1251,13,FALSE)</f>
        <v>#N/A</v>
      </c>
      <c r="V163" s="219" t="e">
        <f>VLOOKUP(I163,'25하-평택20'!$J$3:$AW$1251,14,FALSE)</f>
        <v>#N/A</v>
      </c>
      <c r="W163" s="149"/>
      <c r="X163" s="179" t="e">
        <f>VLOOKUP(I163,'사업장현황(25하)'!$A$2:$T$1836,11,FALSE)</f>
        <v>#N/A</v>
      </c>
      <c r="Y163" s="219"/>
      <c r="Z163" s="180"/>
      <c r="AA163" s="180"/>
      <c r="AB163" s="212"/>
      <c r="AC163" s="180">
        <f t="shared" si="5"/>
        <v>0</v>
      </c>
      <c r="AD163" s="219"/>
      <c r="AE163" s="180"/>
      <c r="AF163" s="219"/>
      <c r="AG163" s="180"/>
      <c r="AH163" s="299">
        <f t="shared" si="4"/>
        <v>0</v>
      </c>
      <c r="AI163" s="290"/>
      <c r="AJ163" s="185"/>
      <c r="CE163" s="187"/>
      <c r="CU163" s="188"/>
    </row>
    <row r="164" spans="1:99" s="158" customFormat="1" ht="24.95" customHeight="1">
      <c r="A164" s="196"/>
      <c r="B164" s="196"/>
      <c r="C164" s="196"/>
      <c r="D164" s="219"/>
      <c r="E164" s="219" t="str">
        <f>HLOOKUP(WEEKDAY(D164,2),data!$A$1:$G$2,2)</f>
        <v>(토)</v>
      </c>
      <c r="F164" s="196"/>
      <c r="G164" s="196"/>
      <c r="H164" s="196"/>
      <c r="I164" s="190"/>
      <c r="J164" s="196" t="e">
        <f>VLOOKUP(I164,'25하-평택20'!$J$3:$AW$1251,2,FALSE)</f>
        <v>#N/A</v>
      </c>
      <c r="K164" s="289" t="e">
        <f>VLOOKUP(I164,'사업장현황(25하)'!$A$2:$T$1836,13,FALSE)</f>
        <v>#N/A</v>
      </c>
      <c r="L164" s="289" t="e">
        <f>VLOOKUP(I164,'사업장현황(25하)'!$A$2:$T$1836,14,FALSE)</f>
        <v>#N/A</v>
      </c>
      <c r="M164" s="190" t="e">
        <f>VLOOKUP(I164,'사업장현황(25하)'!$A$2:$T$1836,2,FALSE)</f>
        <v>#N/A</v>
      </c>
      <c r="N164" s="190" t="e">
        <f>VLOOKUP(I164,'사업장현황(25하)'!$A$2:$T$1836,4,FALSE)</f>
        <v>#N/A</v>
      </c>
      <c r="O164" s="196" t="e">
        <f>VLOOKUP(I164,'사업장현황(25하)'!$A$2:$T$1836,6,FALSE)</f>
        <v>#N/A</v>
      </c>
      <c r="P164" s="196" t="e">
        <f>VLOOKUP(I164,'사업장현황(25하)'!$A$2:$T$1836,7,FALSE)</f>
        <v>#N/A</v>
      </c>
      <c r="Q164" s="196" t="e">
        <f>VLOOKUP(I164,'사업장현황(25하)'!$A$2:$T$1836,8,FALSE)</f>
        <v>#N/A</v>
      </c>
      <c r="R164" s="196" t="e">
        <f>VLOOKUP(I164,'사업장현황(25하)'!$A$2:$T$1836,9,FALSE)</f>
        <v>#N/A</v>
      </c>
      <c r="S164" s="196" t="e">
        <f>VLOOKUP(I164,'사업장현황(25하)'!$A$2:$T$1836,10,FALSE)</f>
        <v>#N/A</v>
      </c>
      <c r="T164" s="190" t="e">
        <f>VLOOKUP(I164,'사업장현황(25하)'!$A$2:$T$1836,12,FALSE)</f>
        <v>#N/A</v>
      </c>
      <c r="U164" s="219" t="e">
        <f>VLOOKUP(I164,'25하-평택20'!$J$3:$AW$1251,13,FALSE)</f>
        <v>#N/A</v>
      </c>
      <c r="V164" s="219" t="e">
        <f>VLOOKUP(I164,'25하-평택20'!$J$3:$AW$1251,14,FALSE)</f>
        <v>#N/A</v>
      </c>
      <c r="W164" s="149"/>
      <c r="X164" s="179" t="e">
        <f>VLOOKUP(I164,'사업장현황(25하)'!$A$2:$T$1836,11,FALSE)</f>
        <v>#N/A</v>
      </c>
      <c r="Y164" s="219"/>
      <c r="Z164" s="180"/>
      <c r="AA164" s="180"/>
      <c r="AB164" s="212"/>
      <c r="AC164" s="180">
        <f t="shared" si="5"/>
        <v>0</v>
      </c>
      <c r="AD164" s="219"/>
      <c r="AE164" s="180"/>
      <c r="AF164" s="219"/>
      <c r="AG164" s="180"/>
      <c r="AH164" s="299">
        <f t="shared" si="4"/>
        <v>0</v>
      </c>
      <c r="AI164" s="290"/>
      <c r="AJ164" s="157"/>
    </row>
    <row r="165" spans="1:99" s="186" customFormat="1" ht="24.95" customHeight="1">
      <c r="A165" s="196"/>
      <c r="B165" s="196"/>
      <c r="C165" s="196"/>
      <c r="D165" s="219"/>
      <c r="E165" s="219" t="str">
        <f>HLOOKUP(WEEKDAY(D165,2),data!$A$1:$G$2,2)</f>
        <v>(토)</v>
      </c>
      <c r="F165" s="196"/>
      <c r="G165" s="196"/>
      <c r="H165" s="196"/>
      <c r="I165" s="190"/>
      <c r="J165" s="196" t="e">
        <f>VLOOKUP(I165,'25하-평택20'!$J$3:$AW$1251,2,FALSE)</f>
        <v>#N/A</v>
      </c>
      <c r="K165" s="289" t="e">
        <f>VLOOKUP(I165,'사업장현황(25하)'!$A$2:$T$1836,13,FALSE)</f>
        <v>#N/A</v>
      </c>
      <c r="L165" s="289" t="e">
        <f>VLOOKUP(I165,'사업장현황(25하)'!$A$2:$T$1836,14,FALSE)</f>
        <v>#N/A</v>
      </c>
      <c r="M165" s="190" t="e">
        <f>VLOOKUP(I165,'사업장현황(25하)'!$A$2:$T$1836,2,FALSE)</f>
        <v>#N/A</v>
      </c>
      <c r="N165" s="190" t="e">
        <f>VLOOKUP(I165,'사업장현황(25하)'!$A$2:$T$1836,4,FALSE)</f>
        <v>#N/A</v>
      </c>
      <c r="O165" s="196" t="e">
        <f>VLOOKUP(I165,'사업장현황(25하)'!$A$2:$T$1836,6,FALSE)</f>
        <v>#N/A</v>
      </c>
      <c r="P165" s="196" t="e">
        <f>VLOOKUP(I165,'사업장현황(25하)'!$A$2:$T$1836,7,FALSE)</f>
        <v>#N/A</v>
      </c>
      <c r="Q165" s="196" t="e">
        <f>VLOOKUP(I165,'사업장현황(25하)'!$A$2:$T$1836,8,FALSE)</f>
        <v>#N/A</v>
      </c>
      <c r="R165" s="196" t="e">
        <f>VLOOKUP(I165,'사업장현황(25하)'!$A$2:$T$1836,9,FALSE)</f>
        <v>#N/A</v>
      </c>
      <c r="S165" s="196" t="e">
        <f>VLOOKUP(I165,'사업장현황(25하)'!$A$2:$T$1836,10,FALSE)</f>
        <v>#N/A</v>
      </c>
      <c r="T165" s="190" t="e">
        <f>VLOOKUP(I165,'사업장현황(25하)'!$A$2:$T$1836,12,FALSE)</f>
        <v>#N/A</v>
      </c>
      <c r="U165" s="219" t="e">
        <f>VLOOKUP(I165,'25하-평택20'!$J$3:$AW$1251,13,FALSE)</f>
        <v>#N/A</v>
      </c>
      <c r="V165" s="219" t="e">
        <f>VLOOKUP(I165,'25하-평택20'!$J$3:$AW$1251,14,FALSE)</f>
        <v>#N/A</v>
      </c>
      <c r="W165" s="149"/>
      <c r="X165" s="179" t="e">
        <f>VLOOKUP(I165,'사업장현황(25하)'!$A$2:$T$1836,11,FALSE)</f>
        <v>#N/A</v>
      </c>
      <c r="Y165" s="219"/>
      <c r="Z165" s="180"/>
      <c r="AA165" s="180"/>
      <c r="AB165" s="212"/>
      <c r="AC165" s="180">
        <f t="shared" si="5"/>
        <v>0</v>
      </c>
      <c r="AD165" s="219"/>
      <c r="AE165" s="180"/>
      <c r="AF165" s="219"/>
      <c r="AG165" s="180"/>
      <c r="AH165" s="299">
        <f t="shared" si="4"/>
        <v>0</v>
      </c>
      <c r="AI165" s="290"/>
      <c r="AJ165" s="185"/>
      <c r="CE165" s="187"/>
      <c r="CU165" s="188"/>
    </row>
    <row r="166" spans="1:99" s="186" customFormat="1" ht="24.95" customHeight="1">
      <c r="A166" s="196"/>
      <c r="B166" s="196"/>
      <c r="C166" s="196"/>
      <c r="D166" s="219"/>
      <c r="E166" s="219" t="str">
        <f>HLOOKUP(WEEKDAY(D166,2),data!$A$1:$G$2,2)</f>
        <v>(토)</v>
      </c>
      <c r="F166" s="196"/>
      <c r="G166" s="196"/>
      <c r="H166" s="196"/>
      <c r="I166" s="190"/>
      <c r="J166" s="196" t="e">
        <f>VLOOKUP(I166,'25하-평택20'!$J$3:$AW$1251,2,FALSE)</f>
        <v>#N/A</v>
      </c>
      <c r="K166" s="289" t="e">
        <f>VLOOKUP(I166,'사업장현황(25하)'!$A$2:$T$1836,13,FALSE)</f>
        <v>#N/A</v>
      </c>
      <c r="L166" s="289" t="e">
        <f>VLOOKUP(I166,'사업장현황(25하)'!$A$2:$T$1836,14,FALSE)</f>
        <v>#N/A</v>
      </c>
      <c r="M166" s="190" t="e">
        <f>VLOOKUP(I166,'사업장현황(25하)'!$A$2:$T$1836,2,FALSE)</f>
        <v>#N/A</v>
      </c>
      <c r="N166" s="190" t="e">
        <f>VLOOKUP(I166,'사업장현황(25하)'!$A$2:$T$1836,4,FALSE)</f>
        <v>#N/A</v>
      </c>
      <c r="O166" s="196" t="e">
        <f>VLOOKUP(I166,'사업장현황(25하)'!$A$2:$T$1836,6,FALSE)</f>
        <v>#N/A</v>
      </c>
      <c r="P166" s="196" t="e">
        <f>VLOOKUP(I166,'사업장현황(25하)'!$A$2:$T$1836,7,FALSE)</f>
        <v>#N/A</v>
      </c>
      <c r="Q166" s="196" t="e">
        <f>VLOOKUP(I166,'사업장현황(25하)'!$A$2:$T$1836,8,FALSE)</f>
        <v>#N/A</v>
      </c>
      <c r="R166" s="196" t="e">
        <f>VLOOKUP(I166,'사업장현황(25하)'!$A$2:$T$1836,9,FALSE)</f>
        <v>#N/A</v>
      </c>
      <c r="S166" s="196" t="e">
        <f>VLOOKUP(I166,'사업장현황(25하)'!$A$2:$T$1836,10,FALSE)</f>
        <v>#N/A</v>
      </c>
      <c r="T166" s="190" t="e">
        <f>VLOOKUP(I166,'사업장현황(25하)'!$A$2:$T$1836,12,FALSE)</f>
        <v>#N/A</v>
      </c>
      <c r="U166" s="219" t="e">
        <f>VLOOKUP(I166,'25하-평택20'!$J$3:$AW$1251,13,FALSE)</f>
        <v>#N/A</v>
      </c>
      <c r="V166" s="219" t="e">
        <f>VLOOKUP(I166,'25하-평택20'!$J$3:$AW$1251,14,FALSE)</f>
        <v>#N/A</v>
      </c>
      <c r="W166" s="149"/>
      <c r="X166" s="179" t="e">
        <f>VLOOKUP(I166,'사업장현황(25하)'!$A$2:$T$1836,11,FALSE)</f>
        <v>#N/A</v>
      </c>
      <c r="Y166" s="219"/>
      <c r="Z166" s="180"/>
      <c r="AA166" s="180"/>
      <c r="AB166" s="212"/>
      <c r="AC166" s="180">
        <f t="shared" si="5"/>
        <v>0</v>
      </c>
      <c r="AD166" s="219"/>
      <c r="AE166" s="180"/>
      <c r="AF166" s="219"/>
      <c r="AG166" s="180"/>
      <c r="AH166" s="299">
        <f t="shared" si="4"/>
        <v>0</v>
      </c>
      <c r="AI166" s="290"/>
      <c r="AJ166" s="185"/>
      <c r="CE166" s="187"/>
      <c r="CU166" s="188"/>
    </row>
    <row r="167" spans="1:99" s="186" customFormat="1" ht="24.95" customHeight="1">
      <c r="A167" s="196"/>
      <c r="B167" s="196"/>
      <c r="C167" s="196"/>
      <c r="D167" s="219"/>
      <c r="E167" s="219" t="str">
        <f>HLOOKUP(WEEKDAY(D167,2),data!$A$1:$G$2,2)</f>
        <v>(토)</v>
      </c>
      <c r="F167" s="196"/>
      <c r="G167" s="196"/>
      <c r="H167" s="196"/>
      <c r="I167" s="190"/>
      <c r="J167" s="196" t="e">
        <f>VLOOKUP(I167,'25하-평택20'!$J$3:$AW$1251,2,FALSE)</f>
        <v>#N/A</v>
      </c>
      <c r="K167" s="289" t="e">
        <f>VLOOKUP(I167,'사업장현황(25하)'!$A$2:$T$1836,13,FALSE)</f>
        <v>#N/A</v>
      </c>
      <c r="L167" s="289" t="e">
        <f>VLOOKUP(I167,'사업장현황(25하)'!$A$2:$T$1836,14,FALSE)</f>
        <v>#N/A</v>
      </c>
      <c r="M167" s="190" t="e">
        <f>VLOOKUP(I167,'사업장현황(25하)'!$A$2:$T$1836,2,FALSE)</f>
        <v>#N/A</v>
      </c>
      <c r="N167" s="190" t="e">
        <f>VLOOKUP(I167,'사업장현황(25하)'!$A$2:$T$1836,4,FALSE)</f>
        <v>#N/A</v>
      </c>
      <c r="O167" s="196" t="e">
        <f>VLOOKUP(I167,'사업장현황(25하)'!$A$2:$T$1836,6,FALSE)</f>
        <v>#N/A</v>
      </c>
      <c r="P167" s="196" t="e">
        <f>VLOOKUP(I167,'사업장현황(25하)'!$A$2:$T$1836,7,FALSE)</f>
        <v>#N/A</v>
      </c>
      <c r="Q167" s="196" t="e">
        <f>VLOOKUP(I167,'사업장현황(25하)'!$A$2:$T$1836,8,FALSE)</f>
        <v>#N/A</v>
      </c>
      <c r="R167" s="196" t="e">
        <f>VLOOKUP(I167,'사업장현황(25하)'!$A$2:$T$1836,9,FALSE)</f>
        <v>#N/A</v>
      </c>
      <c r="S167" s="196" t="e">
        <f>VLOOKUP(I167,'사업장현황(25하)'!$A$2:$T$1836,10,FALSE)</f>
        <v>#N/A</v>
      </c>
      <c r="T167" s="190" t="e">
        <f>VLOOKUP(I167,'사업장현황(25하)'!$A$2:$T$1836,12,FALSE)</f>
        <v>#N/A</v>
      </c>
      <c r="U167" s="219" t="e">
        <f>VLOOKUP(I167,'25하-평택20'!$J$3:$AW$1251,13,FALSE)</f>
        <v>#N/A</v>
      </c>
      <c r="V167" s="219" t="e">
        <f>VLOOKUP(I167,'25하-평택20'!$J$3:$AW$1251,14,FALSE)</f>
        <v>#N/A</v>
      </c>
      <c r="W167" s="149"/>
      <c r="X167" s="179" t="e">
        <f>VLOOKUP(I167,'사업장현황(25하)'!$A$2:$T$1836,11,FALSE)</f>
        <v>#N/A</v>
      </c>
      <c r="Y167" s="219"/>
      <c r="Z167" s="180"/>
      <c r="AA167" s="180"/>
      <c r="AB167" s="212"/>
      <c r="AC167" s="180">
        <f t="shared" si="5"/>
        <v>0</v>
      </c>
      <c r="AD167" s="219"/>
      <c r="AE167" s="180"/>
      <c r="AF167" s="219"/>
      <c r="AG167" s="180"/>
      <c r="AH167" s="299">
        <f t="shared" si="4"/>
        <v>0</v>
      </c>
      <c r="AI167" s="290"/>
      <c r="AJ167" s="185"/>
      <c r="CE167" s="187"/>
      <c r="CU167" s="188"/>
    </row>
    <row r="168" spans="1:99" s="186" customFormat="1" ht="24.95" customHeight="1">
      <c r="A168" s="196"/>
      <c r="B168" s="196"/>
      <c r="C168" s="196"/>
      <c r="D168" s="219"/>
      <c r="E168" s="219" t="str">
        <f>HLOOKUP(WEEKDAY(D168,2),data!$A$1:$G$2,2)</f>
        <v>(토)</v>
      </c>
      <c r="F168" s="196"/>
      <c r="G168" s="196"/>
      <c r="H168" s="196"/>
      <c r="I168" s="190"/>
      <c r="J168" s="196" t="e">
        <f>VLOOKUP(I168,'25하-평택20'!$J$3:$AW$1251,2,FALSE)</f>
        <v>#N/A</v>
      </c>
      <c r="K168" s="289" t="e">
        <f>VLOOKUP(I168,'사업장현황(25하)'!$A$2:$T$1836,13,FALSE)</f>
        <v>#N/A</v>
      </c>
      <c r="L168" s="289" t="e">
        <f>VLOOKUP(I168,'사업장현황(25하)'!$A$2:$T$1836,14,FALSE)</f>
        <v>#N/A</v>
      </c>
      <c r="M168" s="190" t="e">
        <f>VLOOKUP(I168,'사업장현황(25하)'!$A$2:$T$1836,2,FALSE)</f>
        <v>#N/A</v>
      </c>
      <c r="N168" s="190" t="e">
        <f>VLOOKUP(I168,'사업장현황(25하)'!$A$2:$T$1836,4,FALSE)</f>
        <v>#N/A</v>
      </c>
      <c r="O168" s="196" t="e">
        <f>VLOOKUP(I168,'사업장현황(25하)'!$A$2:$T$1836,6,FALSE)</f>
        <v>#N/A</v>
      </c>
      <c r="P168" s="196" t="e">
        <f>VLOOKUP(I168,'사업장현황(25하)'!$A$2:$T$1836,7,FALSE)</f>
        <v>#N/A</v>
      </c>
      <c r="Q168" s="196" t="e">
        <f>VLOOKUP(I168,'사업장현황(25하)'!$A$2:$T$1836,8,FALSE)</f>
        <v>#N/A</v>
      </c>
      <c r="R168" s="196" t="e">
        <f>VLOOKUP(I168,'사업장현황(25하)'!$A$2:$T$1836,9,FALSE)</f>
        <v>#N/A</v>
      </c>
      <c r="S168" s="196" t="e">
        <f>VLOOKUP(I168,'사업장현황(25하)'!$A$2:$T$1836,10,FALSE)</f>
        <v>#N/A</v>
      </c>
      <c r="T168" s="190" t="e">
        <f>VLOOKUP(I168,'사업장현황(25하)'!$A$2:$T$1836,12,FALSE)</f>
        <v>#N/A</v>
      </c>
      <c r="U168" s="219" t="e">
        <f>VLOOKUP(I168,'25하-평택20'!$J$3:$AW$1251,13,FALSE)</f>
        <v>#N/A</v>
      </c>
      <c r="V168" s="219" t="e">
        <f>VLOOKUP(I168,'25하-평택20'!$J$3:$AW$1251,14,FALSE)</f>
        <v>#N/A</v>
      </c>
      <c r="W168" s="149"/>
      <c r="X168" s="179" t="e">
        <f>VLOOKUP(I168,'사업장현황(25하)'!$A$2:$T$1836,11,FALSE)</f>
        <v>#N/A</v>
      </c>
      <c r="Y168" s="219"/>
      <c r="Z168" s="180"/>
      <c r="AA168" s="180"/>
      <c r="AB168" s="212"/>
      <c r="AC168" s="180">
        <f t="shared" si="5"/>
        <v>0</v>
      </c>
      <c r="AD168" s="219"/>
      <c r="AE168" s="180"/>
      <c r="AF168" s="219"/>
      <c r="AG168" s="180"/>
      <c r="AH168" s="299">
        <f t="shared" si="4"/>
        <v>0</v>
      </c>
      <c r="AI168" s="290"/>
      <c r="AJ168" s="185"/>
      <c r="CE168" s="187"/>
      <c r="CU168" s="188"/>
    </row>
    <row r="169" spans="1:99" s="186" customFormat="1" ht="24.95" customHeight="1">
      <c r="A169" s="196"/>
      <c r="B169" s="196"/>
      <c r="C169" s="196"/>
      <c r="D169" s="219"/>
      <c r="E169" s="219" t="str">
        <f>HLOOKUP(WEEKDAY(D169,2),data!$A$1:$G$2,2)</f>
        <v>(토)</v>
      </c>
      <c r="F169" s="196"/>
      <c r="G169" s="196"/>
      <c r="H169" s="196"/>
      <c r="I169" s="190"/>
      <c r="J169" s="196" t="e">
        <f>VLOOKUP(I169,'25하-평택20'!$J$3:$AW$1251,2,FALSE)</f>
        <v>#N/A</v>
      </c>
      <c r="K169" s="289" t="e">
        <f>VLOOKUP(I169,'사업장현황(25하)'!$A$2:$T$1836,13,FALSE)</f>
        <v>#N/A</v>
      </c>
      <c r="L169" s="289" t="e">
        <f>VLOOKUP(I169,'사업장현황(25하)'!$A$2:$T$1836,14,FALSE)</f>
        <v>#N/A</v>
      </c>
      <c r="M169" s="190" t="e">
        <f>VLOOKUP(I169,'사업장현황(25하)'!$A$2:$T$1836,2,FALSE)</f>
        <v>#N/A</v>
      </c>
      <c r="N169" s="190" t="e">
        <f>VLOOKUP(I169,'사업장현황(25하)'!$A$2:$T$1836,4,FALSE)</f>
        <v>#N/A</v>
      </c>
      <c r="O169" s="196" t="e">
        <f>VLOOKUP(I169,'사업장현황(25하)'!$A$2:$T$1836,6,FALSE)</f>
        <v>#N/A</v>
      </c>
      <c r="P169" s="196" t="e">
        <f>VLOOKUP(I169,'사업장현황(25하)'!$A$2:$T$1836,7,FALSE)</f>
        <v>#N/A</v>
      </c>
      <c r="Q169" s="196" t="e">
        <f>VLOOKUP(I169,'사업장현황(25하)'!$A$2:$T$1836,8,FALSE)</f>
        <v>#N/A</v>
      </c>
      <c r="R169" s="196" t="e">
        <f>VLOOKUP(I169,'사업장현황(25하)'!$A$2:$T$1836,9,FALSE)</f>
        <v>#N/A</v>
      </c>
      <c r="S169" s="196" t="e">
        <f>VLOOKUP(I169,'사업장현황(25하)'!$A$2:$T$1836,10,FALSE)</f>
        <v>#N/A</v>
      </c>
      <c r="T169" s="190" t="e">
        <f>VLOOKUP(I169,'사업장현황(25하)'!$A$2:$T$1836,12,FALSE)</f>
        <v>#N/A</v>
      </c>
      <c r="U169" s="219" t="e">
        <f>VLOOKUP(I169,'25하-평택20'!$J$3:$AW$1251,13,FALSE)</f>
        <v>#N/A</v>
      </c>
      <c r="V169" s="219" t="e">
        <f>VLOOKUP(I169,'25하-평택20'!$J$3:$AW$1251,14,FALSE)</f>
        <v>#N/A</v>
      </c>
      <c r="W169" s="149"/>
      <c r="X169" s="179" t="e">
        <f>VLOOKUP(I169,'사업장현황(25하)'!$A$2:$T$1836,11,FALSE)</f>
        <v>#N/A</v>
      </c>
      <c r="Y169" s="219"/>
      <c r="Z169" s="180"/>
      <c r="AA169" s="180"/>
      <c r="AB169" s="212"/>
      <c r="AC169" s="180">
        <f t="shared" si="5"/>
        <v>0</v>
      </c>
      <c r="AD169" s="219"/>
      <c r="AE169" s="180"/>
      <c r="AF169" s="219"/>
      <c r="AG169" s="180"/>
      <c r="AH169" s="299">
        <f t="shared" si="4"/>
        <v>0</v>
      </c>
      <c r="AI169" s="290"/>
      <c r="AJ169" s="185"/>
      <c r="CE169" s="187"/>
      <c r="CU169" s="188"/>
    </row>
    <row r="170" spans="1:99" s="186" customFormat="1" ht="24.95" customHeight="1">
      <c r="A170" s="196"/>
      <c r="B170" s="196"/>
      <c r="C170" s="196"/>
      <c r="D170" s="219"/>
      <c r="E170" s="219" t="str">
        <f>HLOOKUP(WEEKDAY(D170,2),data!$A$1:$G$2,2)</f>
        <v>(토)</v>
      </c>
      <c r="F170" s="196"/>
      <c r="G170" s="196"/>
      <c r="H170" s="196"/>
      <c r="I170" s="190"/>
      <c r="J170" s="196" t="e">
        <f>VLOOKUP(I170,'25하-평택20'!$J$3:$AW$1251,2,FALSE)</f>
        <v>#N/A</v>
      </c>
      <c r="K170" s="289" t="e">
        <f>VLOOKUP(I170,'사업장현황(25하)'!$A$2:$T$1836,13,FALSE)</f>
        <v>#N/A</v>
      </c>
      <c r="L170" s="289" t="e">
        <f>VLOOKUP(I170,'사업장현황(25하)'!$A$2:$T$1836,14,FALSE)</f>
        <v>#N/A</v>
      </c>
      <c r="M170" s="190" t="e">
        <f>VLOOKUP(I170,'사업장현황(25하)'!$A$2:$T$1836,2,FALSE)</f>
        <v>#N/A</v>
      </c>
      <c r="N170" s="190" t="e">
        <f>VLOOKUP(I170,'사업장현황(25하)'!$A$2:$T$1836,4,FALSE)</f>
        <v>#N/A</v>
      </c>
      <c r="O170" s="196" t="e">
        <f>VLOOKUP(I170,'사업장현황(25하)'!$A$2:$T$1836,6,FALSE)</f>
        <v>#N/A</v>
      </c>
      <c r="P170" s="196" t="e">
        <f>VLOOKUP(I170,'사업장현황(25하)'!$A$2:$T$1836,7,FALSE)</f>
        <v>#N/A</v>
      </c>
      <c r="Q170" s="196" t="e">
        <f>VLOOKUP(I170,'사업장현황(25하)'!$A$2:$T$1836,8,FALSE)</f>
        <v>#N/A</v>
      </c>
      <c r="R170" s="196" t="e">
        <f>VLOOKUP(I170,'사업장현황(25하)'!$A$2:$T$1836,9,FALSE)</f>
        <v>#N/A</v>
      </c>
      <c r="S170" s="196" t="e">
        <f>VLOOKUP(I170,'사업장현황(25하)'!$A$2:$T$1836,10,FALSE)</f>
        <v>#N/A</v>
      </c>
      <c r="T170" s="190" t="e">
        <f>VLOOKUP(I170,'사업장현황(25하)'!$A$2:$T$1836,12,FALSE)</f>
        <v>#N/A</v>
      </c>
      <c r="U170" s="219" t="e">
        <f>VLOOKUP(I170,'25하-평택20'!$J$3:$AW$1251,13,FALSE)</f>
        <v>#N/A</v>
      </c>
      <c r="V170" s="219" t="e">
        <f>VLOOKUP(I170,'25하-평택20'!$J$3:$AW$1251,14,FALSE)</f>
        <v>#N/A</v>
      </c>
      <c r="W170" s="149"/>
      <c r="X170" s="179" t="e">
        <f>VLOOKUP(I170,'사업장현황(25하)'!$A$2:$T$1836,11,FALSE)</f>
        <v>#N/A</v>
      </c>
      <c r="Y170" s="219"/>
      <c r="Z170" s="180"/>
      <c r="AA170" s="180"/>
      <c r="AB170" s="212"/>
      <c r="AC170" s="180">
        <f t="shared" si="5"/>
        <v>0</v>
      </c>
      <c r="AD170" s="219"/>
      <c r="AE170" s="180"/>
      <c r="AF170" s="219"/>
      <c r="AG170" s="180"/>
      <c r="AH170" s="299">
        <f t="shared" si="4"/>
        <v>0</v>
      </c>
      <c r="AI170" s="290"/>
      <c r="AJ170" s="185"/>
      <c r="CE170" s="187"/>
      <c r="CU170" s="188"/>
    </row>
    <row r="171" spans="1:99" s="186" customFormat="1" ht="24.95" customHeight="1">
      <c r="A171" s="196"/>
      <c r="B171" s="196"/>
      <c r="C171" s="196"/>
      <c r="D171" s="219"/>
      <c r="E171" s="219" t="str">
        <f>HLOOKUP(WEEKDAY(D171,2),data!$A$1:$G$2,2)</f>
        <v>(토)</v>
      </c>
      <c r="F171" s="196"/>
      <c r="G171" s="196"/>
      <c r="H171" s="196"/>
      <c r="I171" s="190"/>
      <c r="J171" s="196" t="e">
        <f>VLOOKUP(I171,'25하-평택20'!$J$3:$AW$1251,2,FALSE)</f>
        <v>#N/A</v>
      </c>
      <c r="K171" s="289" t="e">
        <f>VLOOKUP(I171,'사업장현황(25하)'!$A$2:$T$1836,13,FALSE)</f>
        <v>#N/A</v>
      </c>
      <c r="L171" s="289" t="e">
        <f>VLOOKUP(I171,'사업장현황(25하)'!$A$2:$T$1836,14,FALSE)</f>
        <v>#N/A</v>
      </c>
      <c r="M171" s="190" t="e">
        <f>VLOOKUP(I171,'사업장현황(25하)'!$A$2:$T$1836,2,FALSE)</f>
        <v>#N/A</v>
      </c>
      <c r="N171" s="190" t="e">
        <f>VLOOKUP(I171,'사업장현황(25하)'!$A$2:$T$1836,4,FALSE)</f>
        <v>#N/A</v>
      </c>
      <c r="O171" s="196" t="e">
        <f>VLOOKUP(I171,'사업장현황(25하)'!$A$2:$T$1836,6,FALSE)</f>
        <v>#N/A</v>
      </c>
      <c r="P171" s="196" t="e">
        <f>VLOOKUP(I171,'사업장현황(25하)'!$A$2:$T$1836,7,FALSE)</f>
        <v>#N/A</v>
      </c>
      <c r="Q171" s="196" t="e">
        <f>VLOOKUP(I171,'사업장현황(25하)'!$A$2:$T$1836,8,FALSE)</f>
        <v>#N/A</v>
      </c>
      <c r="R171" s="196" t="e">
        <f>VLOOKUP(I171,'사업장현황(25하)'!$A$2:$T$1836,9,FALSE)</f>
        <v>#N/A</v>
      </c>
      <c r="S171" s="196" t="e">
        <f>VLOOKUP(I171,'사업장현황(25하)'!$A$2:$T$1836,10,FALSE)</f>
        <v>#N/A</v>
      </c>
      <c r="T171" s="190" t="e">
        <f>VLOOKUP(I171,'사업장현황(25하)'!$A$2:$T$1836,12,FALSE)</f>
        <v>#N/A</v>
      </c>
      <c r="U171" s="219" t="e">
        <f>VLOOKUP(I171,'25하-평택20'!$J$3:$AW$1251,13,FALSE)</f>
        <v>#N/A</v>
      </c>
      <c r="V171" s="219" t="e">
        <f>VLOOKUP(I171,'25하-평택20'!$J$3:$AW$1251,14,FALSE)</f>
        <v>#N/A</v>
      </c>
      <c r="W171" s="149"/>
      <c r="X171" s="179" t="e">
        <f>VLOOKUP(I171,'사업장현황(25하)'!$A$2:$T$1836,11,FALSE)</f>
        <v>#N/A</v>
      </c>
      <c r="Y171" s="219"/>
      <c r="Z171" s="180"/>
      <c r="AA171" s="180"/>
      <c r="AB171" s="212"/>
      <c r="AC171" s="180">
        <f t="shared" si="5"/>
        <v>0</v>
      </c>
      <c r="AD171" s="219"/>
      <c r="AE171" s="180"/>
      <c r="AF171" s="219"/>
      <c r="AG171" s="180"/>
      <c r="AH171" s="299">
        <f t="shared" si="4"/>
        <v>0</v>
      </c>
      <c r="AI171" s="290"/>
      <c r="AJ171" s="185"/>
      <c r="CE171" s="187"/>
      <c r="CU171" s="188"/>
    </row>
    <row r="172" spans="1:99" s="186" customFormat="1" ht="24.95" customHeight="1">
      <c r="A172" s="196"/>
      <c r="B172" s="196"/>
      <c r="C172" s="196"/>
      <c r="D172" s="219"/>
      <c r="E172" s="219" t="str">
        <f>HLOOKUP(WEEKDAY(D172,2),data!$A$1:$G$2,2)</f>
        <v>(토)</v>
      </c>
      <c r="F172" s="196"/>
      <c r="G172" s="196"/>
      <c r="H172" s="196"/>
      <c r="I172" s="190"/>
      <c r="J172" s="196" t="e">
        <f>VLOOKUP(I172,'25하-평택20'!$J$3:$AW$1251,2,FALSE)</f>
        <v>#N/A</v>
      </c>
      <c r="K172" s="289" t="e">
        <f>VLOOKUP(I172,'사업장현황(25하)'!$A$2:$T$1836,13,FALSE)</f>
        <v>#N/A</v>
      </c>
      <c r="L172" s="289" t="e">
        <f>VLOOKUP(I172,'사업장현황(25하)'!$A$2:$T$1836,14,FALSE)</f>
        <v>#N/A</v>
      </c>
      <c r="M172" s="190" t="e">
        <f>VLOOKUP(I172,'사업장현황(25하)'!$A$2:$T$1836,2,FALSE)</f>
        <v>#N/A</v>
      </c>
      <c r="N172" s="190" t="e">
        <f>VLOOKUP(I172,'사업장현황(25하)'!$A$2:$T$1836,4,FALSE)</f>
        <v>#N/A</v>
      </c>
      <c r="O172" s="196" t="e">
        <f>VLOOKUP(I172,'사업장현황(25하)'!$A$2:$T$1836,6,FALSE)</f>
        <v>#N/A</v>
      </c>
      <c r="P172" s="196" t="e">
        <f>VLOOKUP(I172,'사업장현황(25하)'!$A$2:$T$1836,7,FALSE)</f>
        <v>#N/A</v>
      </c>
      <c r="Q172" s="196" t="e">
        <f>VLOOKUP(I172,'사업장현황(25하)'!$A$2:$T$1836,8,FALSE)</f>
        <v>#N/A</v>
      </c>
      <c r="R172" s="196" t="e">
        <f>VLOOKUP(I172,'사업장현황(25하)'!$A$2:$T$1836,9,FALSE)</f>
        <v>#N/A</v>
      </c>
      <c r="S172" s="196" t="e">
        <f>VLOOKUP(I172,'사업장현황(25하)'!$A$2:$T$1836,10,FALSE)</f>
        <v>#N/A</v>
      </c>
      <c r="T172" s="190" t="e">
        <f>VLOOKUP(I172,'사업장현황(25하)'!$A$2:$T$1836,12,FALSE)</f>
        <v>#N/A</v>
      </c>
      <c r="U172" s="219" t="e">
        <f>VLOOKUP(I172,'25하-평택20'!$J$3:$AW$1251,13,FALSE)</f>
        <v>#N/A</v>
      </c>
      <c r="V172" s="219" t="e">
        <f>VLOOKUP(I172,'25하-평택20'!$J$3:$AW$1251,14,FALSE)</f>
        <v>#N/A</v>
      </c>
      <c r="W172" s="149"/>
      <c r="X172" s="179" t="e">
        <f>VLOOKUP(I172,'사업장현황(25하)'!$A$2:$T$1836,11,FALSE)</f>
        <v>#N/A</v>
      </c>
      <c r="Y172" s="219"/>
      <c r="Z172" s="180"/>
      <c r="AA172" s="180"/>
      <c r="AB172" s="212"/>
      <c r="AC172" s="180">
        <f t="shared" si="5"/>
        <v>0</v>
      </c>
      <c r="AD172" s="219"/>
      <c r="AE172" s="180"/>
      <c r="AF172" s="219"/>
      <c r="AG172" s="180"/>
      <c r="AH172" s="299">
        <f t="shared" si="4"/>
        <v>0</v>
      </c>
      <c r="AI172" s="290"/>
      <c r="AJ172" s="185"/>
      <c r="CE172" s="187"/>
      <c r="CU172" s="188"/>
    </row>
    <row r="173" spans="1:99" s="186" customFormat="1" ht="24.95" customHeight="1">
      <c r="A173" s="196"/>
      <c r="B173" s="196"/>
      <c r="C173" s="196"/>
      <c r="D173" s="219"/>
      <c r="E173" s="219" t="str">
        <f>HLOOKUP(WEEKDAY(D173,2),data!$A$1:$G$2,2)</f>
        <v>(토)</v>
      </c>
      <c r="F173" s="196"/>
      <c r="G173" s="196"/>
      <c r="H173" s="196"/>
      <c r="I173" s="190"/>
      <c r="J173" s="196" t="e">
        <f>VLOOKUP(I173,'25하-평택20'!$J$3:$AW$1251,2,FALSE)</f>
        <v>#N/A</v>
      </c>
      <c r="K173" s="289" t="e">
        <f>VLOOKUP(I173,'사업장현황(25하)'!$A$2:$T$1836,13,FALSE)</f>
        <v>#N/A</v>
      </c>
      <c r="L173" s="289" t="e">
        <f>VLOOKUP(I173,'사업장현황(25하)'!$A$2:$T$1836,14,FALSE)</f>
        <v>#N/A</v>
      </c>
      <c r="M173" s="190" t="e">
        <f>VLOOKUP(I173,'사업장현황(25하)'!$A$2:$T$1836,2,FALSE)</f>
        <v>#N/A</v>
      </c>
      <c r="N173" s="190" t="e">
        <f>VLOOKUP(I173,'사업장현황(25하)'!$A$2:$T$1836,4,FALSE)</f>
        <v>#N/A</v>
      </c>
      <c r="O173" s="196" t="e">
        <f>VLOOKUP(I173,'사업장현황(25하)'!$A$2:$T$1836,6,FALSE)</f>
        <v>#N/A</v>
      </c>
      <c r="P173" s="196" t="e">
        <f>VLOOKUP(I173,'사업장현황(25하)'!$A$2:$T$1836,7,FALSE)</f>
        <v>#N/A</v>
      </c>
      <c r="Q173" s="196" t="e">
        <f>VLOOKUP(I173,'사업장현황(25하)'!$A$2:$T$1836,8,FALSE)</f>
        <v>#N/A</v>
      </c>
      <c r="R173" s="196" t="e">
        <f>VLOOKUP(I173,'사업장현황(25하)'!$A$2:$T$1836,9,FALSE)</f>
        <v>#N/A</v>
      </c>
      <c r="S173" s="196" t="e">
        <f>VLOOKUP(I173,'사업장현황(25하)'!$A$2:$T$1836,10,FALSE)</f>
        <v>#N/A</v>
      </c>
      <c r="T173" s="190" t="e">
        <f>VLOOKUP(I173,'사업장현황(25하)'!$A$2:$T$1836,12,FALSE)</f>
        <v>#N/A</v>
      </c>
      <c r="U173" s="219" t="e">
        <f>VLOOKUP(I173,'25하-평택20'!$J$3:$AW$1251,13,FALSE)</f>
        <v>#N/A</v>
      </c>
      <c r="V173" s="219" t="e">
        <f>VLOOKUP(I173,'25하-평택20'!$J$3:$AW$1251,14,FALSE)</f>
        <v>#N/A</v>
      </c>
      <c r="W173" s="149"/>
      <c r="X173" s="179" t="e">
        <f>VLOOKUP(I173,'사업장현황(25하)'!$A$2:$T$1836,11,FALSE)</f>
        <v>#N/A</v>
      </c>
      <c r="Y173" s="219"/>
      <c r="Z173" s="180"/>
      <c r="AA173" s="180"/>
      <c r="AB173" s="212"/>
      <c r="AC173" s="180">
        <f t="shared" si="5"/>
        <v>0</v>
      </c>
      <c r="AD173" s="219"/>
      <c r="AE173" s="180"/>
      <c r="AF173" s="219"/>
      <c r="AG173" s="180"/>
      <c r="AH173" s="299">
        <f t="shared" si="4"/>
        <v>0</v>
      </c>
      <c r="AI173" s="290"/>
      <c r="AJ173" s="185"/>
      <c r="CE173" s="187"/>
      <c r="CU173" s="188"/>
    </row>
    <row r="174" spans="1:99" s="186" customFormat="1" ht="24.95" customHeight="1">
      <c r="A174" s="196"/>
      <c r="B174" s="196"/>
      <c r="C174" s="196"/>
      <c r="D174" s="219"/>
      <c r="E174" s="219" t="str">
        <f>HLOOKUP(WEEKDAY(D174,2),data!$A$1:$G$2,2)</f>
        <v>(토)</v>
      </c>
      <c r="F174" s="196"/>
      <c r="G174" s="196"/>
      <c r="H174" s="196"/>
      <c r="I174" s="190"/>
      <c r="J174" s="196" t="e">
        <f>VLOOKUP(I174,'25하-평택20'!$J$3:$AW$1251,2,FALSE)</f>
        <v>#N/A</v>
      </c>
      <c r="K174" s="289" t="e">
        <f>VLOOKUP(I174,'사업장현황(25하)'!$A$2:$T$1836,13,FALSE)</f>
        <v>#N/A</v>
      </c>
      <c r="L174" s="289" t="e">
        <f>VLOOKUP(I174,'사업장현황(25하)'!$A$2:$T$1836,14,FALSE)</f>
        <v>#N/A</v>
      </c>
      <c r="M174" s="190" t="e">
        <f>VLOOKUP(I174,'사업장현황(25하)'!$A$2:$T$1836,2,FALSE)</f>
        <v>#N/A</v>
      </c>
      <c r="N174" s="190" t="e">
        <f>VLOOKUP(I174,'사업장현황(25하)'!$A$2:$T$1836,4,FALSE)</f>
        <v>#N/A</v>
      </c>
      <c r="O174" s="196" t="e">
        <f>VLOOKUP(I174,'사업장현황(25하)'!$A$2:$T$1836,6,FALSE)</f>
        <v>#N/A</v>
      </c>
      <c r="P174" s="196" t="e">
        <f>VLOOKUP(I174,'사업장현황(25하)'!$A$2:$T$1836,7,FALSE)</f>
        <v>#N/A</v>
      </c>
      <c r="Q174" s="196" t="e">
        <f>VLOOKUP(I174,'사업장현황(25하)'!$A$2:$T$1836,8,FALSE)</f>
        <v>#N/A</v>
      </c>
      <c r="R174" s="196" t="e">
        <f>VLOOKUP(I174,'사업장현황(25하)'!$A$2:$T$1836,9,FALSE)</f>
        <v>#N/A</v>
      </c>
      <c r="S174" s="196" t="e">
        <f>VLOOKUP(I174,'사업장현황(25하)'!$A$2:$T$1836,10,FALSE)</f>
        <v>#N/A</v>
      </c>
      <c r="T174" s="190" t="e">
        <f>VLOOKUP(I174,'사업장현황(25하)'!$A$2:$T$1836,12,FALSE)</f>
        <v>#N/A</v>
      </c>
      <c r="U174" s="219" t="e">
        <f>VLOOKUP(I174,'25하-평택20'!$J$3:$AW$1251,13,FALSE)</f>
        <v>#N/A</v>
      </c>
      <c r="V174" s="219" t="e">
        <f>VLOOKUP(I174,'25하-평택20'!$J$3:$AW$1251,14,FALSE)</f>
        <v>#N/A</v>
      </c>
      <c r="W174" s="149"/>
      <c r="X174" s="179" t="e">
        <f>VLOOKUP(I174,'사업장현황(25하)'!$A$2:$T$1836,11,FALSE)</f>
        <v>#N/A</v>
      </c>
      <c r="Y174" s="219"/>
      <c r="Z174" s="180"/>
      <c r="AA174" s="180"/>
      <c r="AB174" s="212"/>
      <c r="AC174" s="180">
        <f t="shared" si="5"/>
        <v>0</v>
      </c>
      <c r="AD174" s="219"/>
      <c r="AE174" s="180"/>
      <c r="AF174" s="219"/>
      <c r="AG174" s="180"/>
      <c r="AH174" s="299">
        <f t="shared" si="4"/>
        <v>0</v>
      </c>
      <c r="AI174" s="290"/>
      <c r="AJ174" s="185"/>
      <c r="CE174" s="187"/>
      <c r="CU174" s="188"/>
    </row>
    <row r="175" spans="1:99" s="186" customFormat="1" ht="24.95" customHeight="1">
      <c r="A175" s="196"/>
      <c r="B175" s="196"/>
      <c r="C175" s="196"/>
      <c r="D175" s="219"/>
      <c r="E175" s="219" t="str">
        <f>HLOOKUP(WEEKDAY(D175,2),data!$A$1:$G$2,2)</f>
        <v>(토)</v>
      </c>
      <c r="F175" s="196"/>
      <c r="G175" s="196"/>
      <c r="H175" s="196"/>
      <c r="I175" s="190"/>
      <c r="J175" s="196" t="e">
        <f>VLOOKUP(I175,'25하-평택20'!$J$3:$AW$1251,2,FALSE)</f>
        <v>#N/A</v>
      </c>
      <c r="K175" s="289" t="e">
        <f>VLOOKUP(I175,'사업장현황(25하)'!$A$2:$T$1836,13,FALSE)</f>
        <v>#N/A</v>
      </c>
      <c r="L175" s="289" t="e">
        <f>VLOOKUP(I175,'사업장현황(25하)'!$A$2:$T$1836,14,FALSE)</f>
        <v>#N/A</v>
      </c>
      <c r="M175" s="190" t="e">
        <f>VLOOKUP(I175,'사업장현황(25하)'!$A$2:$T$1836,2,FALSE)</f>
        <v>#N/A</v>
      </c>
      <c r="N175" s="190" t="e">
        <f>VLOOKUP(I175,'사업장현황(25하)'!$A$2:$T$1836,4,FALSE)</f>
        <v>#N/A</v>
      </c>
      <c r="O175" s="196" t="e">
        <f>VLOOKUP(I175,'사업장현황(25하)'!$A$2:$T$1836,6,FALSE)</f>
        <v>#N/A</v>
      </c>
      <c r="P175" s="196" t="e">
        <f>VLOOKUP(I175,'사업장현황(25하)'!$A$2:$T$1836,7,FALSE)</f>
        <v>#N/A</v>
      </c>
      <c r="Q175" s="196" t="e">
        <f>VLOOKUP(I175,'사업장현황(25하)'!$A$2:$T$1836,8,FALSE)</f>
        <v>#N/A</v>
      </c>
      <c r="R175" s="196" t="e">
        <f>VLOOKUP(I175,'사업장현황(25하)'!$A$2:$T$1836,9,FALSE)</f>
        <v>#N/A</v>
      </c>
      <c r="S175" s="196" t="e">
        <f>VLOOKUP(I175,'사업장현황(25하)'!$A$2:$T$1836,10,FALSE)</f>
        <v>#N/A</v>
      </c>
      <c r="T175" s="190" t="e">
        <f>VLOOKUP(I175,'사업장현황(25하)'!$A$2:$T$1836,12,FALSE)</f>
        <v>#N/A</v>
      </c>
      <c r="U175" s="219" t="e">
        <f>VLOOKUP(I175,'25하-평택20'!$J$3:$AW$1251,13,FALSE)</f>
        <v>#N/A</v>
      </c>
      <c r="V175" s="219" t="e">
        <f>VLOOKUP(I175,'25하-평택20'!$J$3:$AW$1251,14,FALSE)</f>
        <v>#N/A</v>
      </c>
      <c r="W175" s="149"/>
      <c r="X175" s="179" t="e">
        <f>VLOOKUP(I175,'사업장현황(25하)'!$A$2:$T$1836,11,FALSE)</f>
        <v>#N/A</v>
      </c>
      <c r="Y175" s="219"/>
      <c r="Z175" s="180"/>
      <c r="AA175" s="180"/>
      <c r="AB175" s="212"/>
      <c r="AC175" s="180">
        <f t="shared" si="5"/>
        <v>0</v>
      </c>
      <c r="AD175" s="219"/>
      <c r="AE175" s="180"/>
      <c r="AF175" s="219"/>
      <c r="AG175" s="180"/>
      <c r="AH175" s="299">
        <f t="shared" si="4"/>
        <v>0</v>
      </c>
      <c r="AI175" s="290"/>
      <c r="AJ175" s="185"/>
      <c r="CE175" s="187"/>
      <c r="CU175" s="188"/>
    </row>
    <row r="176" spans="1:99" s="186" customFormat="1" ht="24.95" customHeight="1">
      <c r="A176" s="196"/>
      <c r="B176" s="196"/>
      <c r="C176" s="196"/>
      <c r="D176" s="219"/>
      <c r="E176" s="219" t="str">
        <f>HLOOKUP(WEEKDAY(D176,2),data!$A$1:$G$2,2)</f>
        <v>(토)</v>
      </c>
      <c r="F176" s="196"/>
      <c r="G176" s="196"/>
      <c r="H176" s="196"/>
      <c r="I176" s="190"/>
      <c r="J176" s="196" t="e">
        <f>VLOOKUP(I176,'25하-평택20'!$J$3:$AW$1251,2,FALSE)</f>
        <v>#N/A</v>
      </c>
      <c r="K176" s="289" t="e">
        <f>VLOOKUP(I176,'사업장현황(25하)'!$A$2:$T$1836,13,FALSE)</f>
        <v>#N/A</v>
      </c>
      <c r="L176" s="289" t="e">
        <f>VLOOKUP(I176,'사업장현황(25하)'!$A$2:$T$1836,14,FALSE)</f>
        <v>#N/A</v>
      </c>
      <c r="M176" s="190" t="e">
        <f>VLOOKUP(I176,'사업장현황(25하)'!$A$2:$T$1836,2,FALSE)</f>
        <v>#N/A</v>
      </c>
      <c r="N176" s="190" t="e">
        <f>VLOOKUP(I176,'사업장현황(25하)'!$A$2:$T$1836,4,FALSE)</f>
        <v>#N/A</v>
      </c>
      <c r="O176" s="196" t="e">
        <f>VLOOKUP(I176,'사업장현황(25하)'!$A$2:$T$1836,6,FALSE)</f>
        <v>#N/A</v>
      </c>
      <c r="P176" s="196" t="e">
        <f>VLOOKUP(I176,'사업장현황(25하)'!$A$2:$T$1836,7,FALSE)</f>
        <v>#N/A</v>
      </c>
      <c r="Q176" s="196" t="e">
        <f>VLOOKUP(I176,'사업장현황(25하)'!$A$2:$T$1836,8,FALSE)</f>
        <v>#N/A</v>
      </c>
      <c r="R176" s="196" t="e">
        <f>VLOOKUP(I176,'사업장현황(25하)'!$A$2:$T$1836,9,FALSE)</f>
        <v>#N/A</v>
      </c>
      <c r="S176" s="196" t="e">
        <f>VLOOKUP(I176,'사업장현황(25하)'!$A$2:$T$1836,10,FALSE)</f>
        <v>#N/A</v>
      </c>
      <c r="T176" s="190" t="e">
        <f>VLOOKUP(I176,'사업장현황(25하)'!$A$2:$T$1836,12,FALSE)</f>
        <v>#N/A</v>
      </c>
      <c r="U176" s="219" t="e">
        <f>VLOOKUP(I176,'25하-평택20'!$J$3:$AW$1251,13,FALSE)</f>
        <v>#N/A</v>
      </c>
      <c r="V176" s="219" t="e">
        <f>VLOOKUP(I176,'25하-평택20'!$J$3:$AW$1251,14,FALSE)</f>
        <v>#N/A</v>
      </c>
      <c r="W176" s="149"/>
      <c r="X176" s="179" t="e">
        <f>VLOOKUP(I176,'사업장현황(25하)'!$A$2:$T$1836,11,FALSE)</f>
        <v>#N/A</v>
      </c>
      <c r="Y176" s="219"/>
      <c r="Z176" s="180"/>
      <c r="AA176" s="180"/>
      <c r="AB176" s="212"/>
      <c r="AC176" s="180">
        <f t="shared" si="5"/>
        <v>0</v>
      </c>
      <c r="AD176" s="219"/>
      <c r="AE176" s="180"/>
      <c r="AF176" s="219"/>
      <c r="AG176" s="180"/>
      <c r="AH176" s="299">
        <f t="shared" si="4"/>
        <v>0</v>
      </c>
      <c r="AI176" s="290"/>
      <c r="AJ176" s="185"/>
      <c r="CE176" s="187"/>
      <c r="CU176" s="188"/>
    </row>
    <row r="177" spans="1:99" s="186" customFormat="1" ht="24.95" customHeight="1">
      <c r="A177" s="196"/>
      <c r="B177" s="196"/>
      <c r="C177" s="196"/>
      <c r="D177" s="219"/>
      <c r="E177" s="219" t="str">
        <f>HLOOKUP(WEEKDAY(D177,2),data!$A$1:$G$2,2)</f>
        <v>(토)</v>
      </c>
      <c r="F177" s="196"/>
      <c r="G177" s="196"/>
      <c r="H177" s="196"/>
      <c r="I177" s="190"/>
      <c r="J177" s="196" t="e">
        <f>VLOOKUP(I177,'25하-평택20'!$J$3:$AW$1251,2,FALSE)</f>
        <v>#N/A</v>
      </c>
      <c r="K177" s="289" t="e">
        <f>VLOOKUP(I177,'사업장현황(25하)'!$A$2:$T$1836,13,FALSE)</f>
        <v>#N/A</v>
      </c>
      <c r="L177" s="289" t="e">
        <f>VLOOKUP(I177,'사업장현황(25하)'!$A$2:$T$1836,14,FALSE)</f>
        <v>#N/A</v>
      </c>
      <c r="M177" s="190" t="e">
        <f>VLOOKUP(I177,'사업장현황(25하)'!$A$2:$T$1836,2,FALSE)</f>
        <v>#N/A</v>
      </c>
      <c r="N177" s="190" t="e">
        <f>VLOOKUP(I177,'사업장현황(25하)'!$A$2:$T$1836,4,FALSE)</f>
        <v>#N/A</v>
      </c>
      <c r="O177" s="196" t="e">
        <f>VLOOKUP(I177,'사업장현황(25하)'!$A$2:$T$1836,6,FALSE)</f>
        <v>#N/A</v>
      </c>
      <c r="P177" s="196" t="e">
        <f>VLOOKUP(I177,'사업장현황(25하)'!$A$2:$T$1836,7,FALSE)</f>
        <v>#N/A</v>
      </c>
      <c r="Q177" s="196" t="e">
        <f>VLOOKUP(I177,'사업장현황(25하)'!$A$2:$T$1836,8,FALSE)</f>
        <v>#N/A</v>
      </c>
      <c r="R177" s="196" t="e">
        <f>VLOOKUP(I177,'사업장현황(25하)'!$A$2:$T$1836,9,FALSE)</f>
        <v>#N/A</v>
      </c>
      <c r="S177" s="196" t="e">
        <f>VLOOKUP(I177,'사업장현황(25하)'!$A$2:$T$1836,10,FALSE)</f>
        <v>#N/A</v>
      </c>
      <c r="T177" s="190" t="e">
        <f>VLOOKUP(I177,'사업장현황(25하)'!$A$2:$T$1836,12,FALSE)</f>
        <v>#N/A</v>
      </c>
      <c r="U177" s="219" t="e">
        <f>VLOOKUP(I177,'25하-평택20'!$J$3:$AW$1251,13,FALSE)</f>
        <v>#N/A</v>
      </c>
      <c r="V177" s="219" t="e">
        <f>VLOOKUP(I177,'25하-평택20'!$J$3:$AW$1251,14,FALSE)</f>
        <v>#N/A</v>
      </c>
      <c r="W177" s="149"/>
      <c r="X177" s="179" t="e">
        <f>VLOOKUP(I177,'사업장현황(25하)'!$A$2:$T$1836,11,FALSE)</f>
        <v>#N/A</v>
      </c>
      <c r="Y177" s="219"/>
      <c r="Z177" s="180"/>
      <c r="AA177" s="180"/>
      <c r="AB177" s="212"/>
      <c r="AC177" s="180">
        <f t="shared" si="5"/>
        <v>0</v>
      </c>
      <c r="AD177" s="219"/>
      <c r="AE177" s="180"/>
      <c r="AF177" s="219"/>
      <c r="AG177" s="180"/>
      <c r="AH177" s="299">
        <f t="shared" si="4"/>
        <v>0</v>
      </c>
      <c r="AI177" s="290"/>
      <c r="AJ177" s="185"/>
      <c r="CE177" s="187"/>
      <c r="CU177" s="188"/>
    </row>
    <row r="178" spans="1:99" s="186" customFormat="1" ht="24.95" customHeight="1">
      <c r="A178" s="196"/>
      <c r="B178" s="196"/>
      <c r="C178" s="196"/>
      <c r="D178" s="219"/>
      <c r="E178" s="219" t="str">
        <f>HLOOKUP(WEEKDAY(D178,2),data!$A$1:$G$2,2)</f>
        <v>(토)</v>
      </c>
      <c r="F178" s="196"/>
      <c r="G178" s="196"/>
      <c r="H178" s="196"/>
      <c r="I178" s="190"/>
      <c r="J178" s="196" t="e">
        <f>VLOOKUP(I178,'25하-평택20'!$J$3:$AW$1251,2,FALSE)</f>
        <v>#N/A</v>
      </c>
      <c r="K178" s="289" t="e">
        <f>VLOOKUP(I178,'사업장현황(25하)'!$A$2:$T$1836,13,FALSE)</f>
        <v>#N/A</v>
      </c>
      <c r="L178" s="289" t="e">
        <f>VLOOKUP(I178,'사업장현황(25하)'!$A$2:$T$1836,14,FALSE)</f>
        <v>#N/A</v>
      </c>
      <c r="M178" s="190" t="e">
        <f>VLOOKUP(I178,'사업장현황(25하)'!$A$2:$T$1836,2,FALSE)</f>
        <v>#N/A</v>
      </c>
      <c r="N178" s="190" t="e">
        <f>VLOOKUP(I178,'사업장현황(25하)'!$A$2:$T$1836,4,FALSE)</f>
        <v>#N/A</v>
      </c>
      <c r="O178" s="196" t="e">
        <f>VLOOKUP(I178,'사업장현황(25하)'!$A$2:$T$1836,6,FALSE)</f>
        <v>#N/A</v>
      </c>
      <c r="P178" s="196" t="e">
        <f>VLOOKUP(I178,'사업장현황(25하)'!$A$2:$T$1836,7,FALSE)</f>
        <v>#N/A</v>
      </c>
      <c r="Q178" s="196" t="e">
        <f>VLOOKUP(I178,'사업장현황(25하)'!$A$2:$T$1836,8,FALSE)</f>
        <v>#N/A</v>
      </c>
      <c r="R178" s="196" t="e">
        <f>VLOOKUP(I178,'사업장현황(25하)'!$A$2:$T$1836,9,FALSE)</f>
        <v>#N/A</v>
      </c>
      <c r="S178" s="196" t="e">
        <f>VLOOKUP(I178,'사업장현황(25하)'!$A$2:$T$1836,10,FALSE)</f>
        <v>#N/A</v>
      </c>
      <c r="T178" s="190" t="e">
        <f>VLOOKUP(I178,'사업장현황(25하)'!$A$2:$T$1836,12,FALSE)</f>
        <v>#N/A</v>
      </c>
      <c r="U178" s="219" t="e">
        <f>VLOOKUP(I178,'25하-평택20'!$J$3:$AW$1251,13,FALSE)</f>
        <v>#N/A</v>
      </c>
      <c r="V178" s="219" t="e">
        <f>VLOOKUP(I178,'25하-평택20'!$J$3:$AW$1251,14,FALSE)</f>
        <v>#N/A</v>
      </c>
      <c r="W178" s="149"/>
      <c r="X178" s="179" t="e">
        <f>VLOOKUP(I178,'사업장현황(25하)'!$A$2:$T$1836,11,FALSE)</f>
        <v>#N/A</v>
      </c>
      <c r="Y178" s="219"/>
      <c r="Z178" s="180"/>
      <c r="AA178" s="180"/>
      <c r="AB178" s="212"/>
      <c r="AC178" s="180">
        <f t="shared" si="5"/>
        <v>0</v>
      </c>
      <c r="AD178" s="219"/>
      <c r="AE178" s="180"/>
      <c r="AF178" s="219"/>
      <c r="AG178" s="180"/>
      <c r="AH178" s="299">
        <f t="shared" si="4"/>
        <v>0</v>
      </c>
      <c r="AI178" s="290"/>
      <c r="AJ178" s="185"/>
      <c r="CE178" s="187"/>
      <c r="CU178" s="188"/>
    </row>
    <row r="179" spans="1:99" s="186" customFormat="1" ht="24.95" customHeight="1">
      <c r="A179" s="196"/>
      <c r="B179" s="196"/>
      <c r="C179" s="196"/>
      <c r="D179" s="219"/>
      <c r="E179" s="219" t="str">
        <f>HLOOKUP(WEEKDAY(D179,2),data!$A$1:$G$2,2)</f>
        <v>(토)</v>
      </c>
      <c r="F179" s="196"/>
      <c r="G179" s="196"/>
      <c r="H179" s="196"/>
      <c r="I179" s="190"/>
      <c r="J179" s="196" t="e">
        <f>VLOOKUP(I179,'25하-평택20'!$J$3:$AW$1251,2,FALSE)</f>
        <v>#N/A</v>
      </c>
      <c r="K179" s="289" t="e">
        <f>VLOOKUP(I179,'사업장현황(25하)'!$A$2:$T$1836,13,FALSE)</f>
        <v>#N/A</v>
      </c>
      <c r="L179" s="289" t="e">
        <f>VLOOKUP(I179,'사업장현황(25하)'!$A$2:$T$1836,14,FALSE)</f>
        <v>#N/A</v>
      </c>
      <c r="M179" s="190" t="e">
        <f>VLOOKUP(I179,'사업장현황(25하)'!$A$2:$T$1836,2,FALSE)</f>
        <v>#N/A</v>
      </c>
      <c r="N179" s="190" t="e">
        <f>VLOOKUP(I179,'사업장현황(25하)'!$A$2:$T$1836,4,FALSE)</f>
        <v>#N/A</v>
      </c>
      <c r="O179" s="196" t="e">
        <f>VLOOKUP(I179,'사업장현황(25하)'!$A$2:$T$1836,6,FALSE)</f>
        <v>#N/A</v>
      </c>
      <c r="P179" s="196" t="e">
        <f>VLOOKUP(I179,'사업장현황(25하)'!$A$2:$T$1836,7,FALSE)</f>
        <v>#N/A</v>
      </c>
      <c r="Q179" s="196" t="e">
        <f>VLOOKUP(I179,'사업장현황(25하)'!$A$2:$T$1836,8,FALSE)</f>
        <v>#N/A</v>
      </c>
      <c r="R179" s="196" t="e">
        <f>VLOOKUP(I179,'사업장현황(25하)'!$A$2:$T$1836,9,FALSE)</f>
        <v>#N/A</v>
      </c>
      <c r="S179" s="196" t="e">
        <f>VLOOKUP(I179,'사업장현황(25하)'!$A$2:$T$1836,10,FALSE)</f>
        <v>#N/A</v>
      </c>
      <c r="T179" s="190" t="e">
        <f>VLOOKUP(I179,'사업장현황(25하)'!$A$2:$T$1836,12,FALSE)</f>
        <v>#N/A</v>
      </c>
      <c r="U179" s="219" t="e">
        <f>VLOOKUP(I179,'25하-평택20'!$J$3:$AW$1251,13,FALSE)</f>
        <v>#N/A</v>
      </c>
      <c r="V179" s="219" t="e">
        <f>VLOOKUP(I179,'25하-평택20'!$J$3:$AW$1251,14,FALSE)</f>
        <v>#N/A</v>
      </c>
      <c r="W179" s="149"/>
      <c r="X179" s="179" t="e">
        <f>VLOOKUP(I179,'사업장현황(25하)'!$A$2:$T$1836,11,FALSE)</f>
        <v>#N/A</v>
      </c>
      <c r="Y179" s="219"/>
      <c r="Z179" s="180"/>
      <c r="AA179" s="180"/>
      <c r="AB179" s="212"/>
      <c r="AC179" s="180">
        <f t="shared" si="5"/>
        <v>0</v>
      </c>
      <c r="AD179" s="219"/>
      <c r="AE179" s="180"/>
      <c r="AF179" s="219"/>
      <c r="AG179" s="180"/>
      <c r="AH179" s="299">
        <f t="shared" si="4"/>
        <v>0</v>
      </c>
      <c r="AI179" s="290"/>
      <c r="AJ179" s="185"/>
      <c r="CE179" s="187"/>
      <c r="CU179" s="188"/>
    </row>
    <row r="180" spans="1:99" s="186" customFormat="1" ht="24.95" customHeight="1">
      <c r="A180" s="196"/>
      <c r="B180" s="196"/>
      <c r="C180" s="196"/>
      <c r="D180" s="219"/>
      <c r="E180" s="219" t="str">
        <f>HLOOKUP(WEEKDAY(D180,2),data!$A$1:$G$2,2)</f>
        <v>(토)</v>
      </c>
      <c r="F180" s="196"/>
      <c r="G180" s="196"/>
      <c r="H180" s="196"/>
      <c r="I180" s="190"/>
      <c r="J180" s="196" t="e">
        <f>VLOOKUP(I180,'25하-평택20'!$J$3:$AW$1251,2,FALSE)</f>
        <v>#N/A</v>
      </c>
      <c r="K180" s="289" t="e">
        <f>VLOOKUP(I180,'사업장현황(25하)'!$A$2:$T$1836,13,FALSE)</f>
        <v>#N/A</v>
      </c>
      <c r="L180" s="289" t="e">
        <f>VLOOKUP(I180,'사업장현황(25하)'!$A$2:$T$1836,14,FALSE)</f>
        <v>#N/A</v>
      </c>
      <c r="M180" s="190" t="e">
        <f>VLOOKUP(I180,'사업장현황(25하)'!$A$2:$T$1836,2,FALSE)</f>
        <v>#N/A</v>
      </c>
      <c r="N180" s="190" t="e">
        <f>VLOOKUP(I180,'사업장현황(25하)'!$A$2:$T$1836,4,FALSE)</f>
        <v>#N/A</v>
      </c>
      <c r="O180" s="196" t="e">
        <f>VLOOKUP(I180,'사업장현황(25하)'!$A$2:$T$1836,6,FALSE)</f>
        <v>#N/A</v>
      </c>
      <c r="P180" s="196" t="e">
        <f>VLOOKUP(I180,'사업장현황(25하)'!$A$2:$T$1836,7,FALSE)</f>
        <v>#N/A</v>
      </c>
      <c r="Q180" s="196" t="e">
        <f>VLOOKUP(I180,'사업장현황(25하)'!$A$2:$T$1836,8,FALSE)</f>
        <v>#N/A</v>
      </c>
      <c r="R180" s="196" t="e">
        <f>VLOOKUP(I180,'사업장현황(25하)'!$A$2:$T$1836,9,FALSE)</f>
        <v>#N/A</v>
      </c>
      <c r="S180" s="196" t="e">
        <f>VLOOKUP(I180,'사업장현황(25하)'!$A$2:$T$1836,10,FALSE)</f>
        <v>#N/A</v>
      </c>
      <c r="T180" s="190" t="e">
        <f>VLOOKUP(I180,'사업장현황(25하)'!$A$2:$T$1836,12,FALSE)</f>
        <v>#N/A</v>
      </c>
      <c r="U180" s="219" t="e">
        <f>VLOOKUP(I180,'25하-평택20'!$J$3:$AW$1251,13,FALSE)</f>
        <v>#N/A</v>
      </c>
      <c r="V180" s="219" t="e">
        <f>VLOOKUP(I180,'25하-평택20'!$J$3:$AW$1251,14,FALSE)</f>
        <v>#N/A</v>
      </c>
      <c r="W180" s="149"/>
      <c r="X180" s="179" t="e">
        <f>VLOOKUP(I180,'사업장현황(25하)'!$A$2:$T$1836,11,FALSE)</f>
        <v>#N/A</v>
      </c>
      <c r="Y180" s="219"/>
      <c r="Z180" s="180"/>
      <c r="AA180" s="180"/>
      <c r="AB180" s="212"/>
      <c r="AC180" s="180">
        <f t="shared" si="5"/>
        <v>0</v>
      </c>
      <c r="AD180" s="219"/>
      <c r="AE180" s="180"/>
      <c r="AF180" s="219"/>
      <c r="AG180" s="180"/>
      <c r="AH180" s="299">
        <f t="shared" si="4"/>
        <v>0</v>
      </c>
      <c r="AI180" s="290"/>
      <c r="AJ180" s="185"/>
      <c r="CE180" s="187"/>
      <c r="CU180" s="188"/>
    </row>
    <row r="181" spans="1:99" s="186" customFormat="1" ht="24.95" customHeight="1">
      <c r="A181" s="196"/>
      <c r="B181" s="196"/>
      <c r="C181" s="196"/>
      <c r="D181" s="219"/>
      <c r="E181" s="219" t="str">
        <f>HLOOKUP(WEEKDAY(D181,2),data!$A$1:$G$2,2)</f>
        <v>(토)</v>
      </c>
      <c r="F181" s="196"/>
      <c r="G181" s="196"/>
      <c r="H181" s="196"/>
      <c r="I181" s="190"/>
      <c r="J181" s="196" t="e">
        <f>VLOOKUP(I181,'25하-평택20'!$J$3:$AW$1251,2,FALSE)</f>
        <v>#N/A</v>
      </c>
      <c r="K181" s="289" t="e">
        <f>VLOOKUP(I181,'사업장현황(25하)'!$A$2:$T$1836,13,FALSE)</f>
        <v>#N/A</v>
      </c>
      <c r="L181" s="289" t="e">
        <f>VLOOKUP(I181,'사업장현황(25하)'!$A$2:$T$1836,14,FALSE)</f>
        <v>#N/A</v>
      </c>
      <c r="M181" s="190" t="e">
        <f>VLOOKUP(I181,'사업장현황(25하)'!$A$2:$T$1836,2,FALSE)</f>
        <v>#N/A</v>
      </c>
      <c r="N181" s="190" t="e">
        <f>VLOOKUP(I181,'사업장현황(25하)'!$A$2:$T$1836,4,FALSE)</f>
        <v>#N/A</v>
      </c>
      <c r="O181" s="196" t="e">
        <f>VLOOKUP(I181,'사업장현황(25하)'!$A$2:$T$1836,6,FALSE)</f>
        <v>#N/A</v>
      </c>
      <c r="P181" s="196" t="e">
        <f>VLOOKUP(I181,'사업장현황(25하)'!$A$2:$T$1836,7,FALSE)</f>
        <v>#N/A</v>
      </c>
      <c r="Q181" s="196" t="e">
        <f>VLOOKUP(I181,'사업장현황(25하)'!$A$2:$T$1836,8,FALSE)</f>
        <v>#N/A</v>
      </c>
      <c r="R181" s="196" t="e">
        <f>VLOOKUP(I181,'사업장현황(25하)'!$A$2:$T$1836,9,FALSE)</f>
        <v>#N/A</v>
      </c>
      <c r="S181" s="196" t="e">
        <f>VLOOKUP(I181,'사업장현황(25하)'!$A$2:$T$1836,10,FALSE)</f>
        <v>#N/A</v>
      </c>
      <c r="T181" s="190" t="e">
        <f>VLOOKUP(I181,'사업장현황(25하)'!$A$2:$T$1836,12,FALSE)</f>
        <v>#N/A</v>
      </c>
      <c r="U181" s="219" t="e">
        <f>VLOOKUP(I181,'25하-평택20'!$J$3:$AW$1251,13,FALSE)</f>
        <v>#N/A</v>
      </c>
      <c r="V181" s="219" t="e">
        <f>VLOOKUP(I181,'25하-평택20'!$J$3:$AW$1251,14,FALSE)</f>
        <v>#N/A</v>
      </c>
      <c r="W181" s="149"/>
      <c r="X181" s="179" t="e">
        <f>VLOOKUP(I181,'사업장현황(25하)'!$A$2:$T$1836,11,FALSE)</f>
        <v>#N/A</v>
      </c>
      <c r="Y181" s="219"/>
      <c r="Z181" s="180"/>
      <c r="AA181" s="180"/>
      <c r="AB181" s="212"/>
      <c r="AC181" s="180">
        <f t="shared" si="5"/>
        <v>0</v>
      </c>
      <c r="AD181" s="219"/>
      <c r="AE181" s="180"/>
      <c r="AF181" s="219"/>
      <c r="AG181" s="180"/>
      <c r="AH181" s="299">
        <f t="shared" si="4"/>
        <v>0</v>
      </c>
      <c r="AI181" s="290"/>
      <c r="AJ181" s="185"/>
      <c r="CE181" s="187"/>
      <c r="CU181" s="188"/>
    </row>
    <row r="182" spans="1:99" s="186" customFormat="1" ht="24.95" customHeight="1">
      <c r="A182" s="196"/>
      <c r="B182" s="196"/>
      <c r="C182" s="196"/>
      <c r="D182" s="219"/>
      <c r="E182" s="219" t="str">
        <f>HLOOKUP(WEEKDAY(D182,2),data!$A$1:$G$2,2)</f>
        <v>(토)</v>
      </c>
      <c r="F182" s="196"/>
      <c r="G182" s="196"/>
      <c r="H182" s="196"/>
      <c r="I182" s="190"/>
      <c r="J182" s="196" t="e">
        <f>VLOOKUP(I182,'25하-평택20'!$J$3:$AW$1251,2,FALSE)</f>
        <v>#N/A</v>
      </c>
      <c r="K182" s="289" t="e">
        <f>VLOOKUP(I182,'사업장현황(25하)'!$A$2:$T$1836,13,FALSE)</f>
        <v>#N/A</v>
      </c>
      <c r="L182" s="289" t="e">
        <f>VLOOKUP(I182,'사업장현황(25하)'!$A$2:$T$1836,14,FALSE)</f>
        <v>#N/A</v>
      </c>
      <c r="M182" s="190" t="e">
        <f>VLOOKUP(I182,'사업장현황(25하)'!$A$2:$T$1836,2,FALSE)</f>
        <v>#N/A</v>
      </c>
      <c r="N182" s="190" t="e">
        <f>VLOOKUP(I182,'사업장현황(25하)'!$A$2:$T$1836,4,FALSE)</f>
        <v>#N/A</v>
      </c>
      <c r="O182" s="196" t="e">
        <f>VLOOKUP(I182,'사업장현황(25하)'!$A$2:$T$1836,6,FALSE)</f>
        <v>#N/A</v>
      </c>
      <c r="P182" s="196" t="e">
        <f>VLOOKUP(I182,'사업장현황(25하)'!$A$2:$T$1836,7,FALSE)</f>
        <v>#N/A</v>
      </c>
      <c r="Q182" s="196" t="e">
        <f>VLOOKUP(I182,'사업장현황(25하)'!$A$2:$T$1836,8,FALSE)</f>
        <v>#N/A</v>
      </c>
      <c r="R182" s="196" t="e">
        <f>VLOOKUP(I182,'사업장현황(25하)'!$A$2:$T$1836,9,FALSE)</f>
        <v>#N/A</v>
      </c>
      <c r="S182" s="196" t="e">
        <f>VLOOKUP(I182,'사업장현황(25하)'!$A$2:$T$1836,10,FALSE)</f>
        <v>#N/A</v>
      </c>
      <c r="T182" s="190" t="e">
        <f>VLOOKUP(I182,'사업장현황(25하)'!$A$2:$T$1836,12,FALSE)</f>
        <v>#N/A</v>
      </c>
      <c r="U182" s="219" t="e">
        <f>VLOOKUP(I182,'25하-평택20'!$J$3:$AW$1251,13,FALSE)</f>
        <v>#N/A</v>
      </c>
      <c r="V182" s="219" t="e">
        <f>VLOOKUP(I182,'25하-평택20'!$J$3:$AW$1251,14,FALSE)</f>
        <v>#N/A</v>
      </c>
      <c r="W182" s="149"/>
      <c r="X182" s="179" t="e">
        <f>VLOOKUP(I182,'사업장현황(25하)'!$A$2:$T$1836,11,FALSE)</f>
        <v>#N/A</v>
      </c>
      <c r="Y182" s="219"/>
      <c r="Z182" s="180"/>
      <c r="AA182" s="180"/>
      <c r="AB182" s="212"/>
      <c r="AC182" s="180">
        <f t="shared" si="5"/>
        <v>0</v>
      </c>
      <c r="AD182" s="219"/>
      <c r="AE182" s="180"/>
      <c r="AF182" s="219"/>
      <c r="AG182" s="180"/>
      <c r="AH182" s="299">
        <f t="shared" si="4"/>
        <v>0</v>
      </c>
      <c r="AI182" s="290"/>
      <c r="AJ182" s="185"/>
      <c r="CE182" s="187"/>
      <c r="CU182" s="188"/>
    </row>
    <row r="183" spans="1:99" s="186" customFormat="1" ht="24.95" customHeight="1">
      <c r="A183" s="196"/>
      <c r="B183" s="196"/>
      <c r="C183" s="196"/>
      <c r="D183" s="219"/>
      <c r="E183" s="219" t="str">
        <f>HLOOKUP(WEEKDAY(D183,2),data!$A$1:$G$2,2)</f>
        <v>(토)</v>
      </c>
      <c r="F183" s="196"/>
      <c r="G183" s="196"/>
      <c r="H183" s="196"/>
      <c r="I183" s="190"/>
      <c r="J183" s="196" t="e">
        <f>VLOOKUP(I183,'25하-평택20'!$J$3:$AW$1251,2,FALSE)</f>
        <v>#N/A</v>
      </c>
      <c r="K183" s="289" t="e">
        <f>VLOOKUP(I183,'사업장현황(25하)'!$A$2:$T$1836,13,FALSE)</f>
        <v>#N/A</v>
      </c>
      <c r="L183" s="289" t="e">
        <f>VLOOKUP(I183,'사업장현황(25하)'!$A$2:$T$1836,14,FALSE)</f>
        <v>#N/A</v>
      </c>
      <c r="M183" s="190" t="e">
        <f>VLOOKUP(I183,'사업장현황(25하)'!$A$2:$T$1836,2,FALSE)</f>
        <v>#N/A</v>
      </c>
      <c r="N183" s="190" t="e">
        <f>VLOOKUP(I183,'사업장현황(25하)'!$A$2:$T$1836,4,FALSE)</f>
        <v>#N/A</v>
      </c>
      <c r="O183" s="196" t="e">
        <f>VLOOKUP(I183,'사업장현황(25하)'!$A$2:$T$1836,6,FALSE)</f>
        <v>#N/A</v>
      </c>
      <c r="P183" s="196" t="e">
        <f>VLOOKUP(I183,'사업장현황(25하)'!$A$2:$T$1836,7,FALSE)</f>
        <v>#N/A</v>
      </c>
      <c r="Q183" s="196" t="e">
        <f>VLOOKUP(I183,'사업장현황(25하)'!$A$2:$T$1836,8,FALSE)</f>
        <v>#N/A</v>
      </c>
      <c r="R183" s="196" t="e">
        <f>VLOOKUP(I183,'사업장현황(25하)'!$A$2:$T$1836,9,FALSE)</f>
        <v>#N/A</v>
      </c>
      <c r="S183" s="196" t="e">
        <f>VLOOKUP(I183,'사업장현황(25하)'!$A$2:$T$1836,10,FALSE)</f>
        <v>#N/A</v>
      </c>
      <c r="T183" s="190" t="e">
        <f>VLOOKUP(I183,'사업장현황(25하)'!$A$2:$T$1836,12,FALSE)</f>
        <v>#N/A</v>
      </c>
      <c r="U183" s="219" t="e">
        <f>VLOOKUP(I183,'25하-평택20'!$J$3:$AW$1251,13,FALSE)</f>
        <v>#N/A</v>
      </c>
      <c r="V183" s="219" t="e">
        <f>VLOOKUP(I183,'25하-평택20'!$J$3:$AW$1251,14,FALSE)</f>
        <v>#N/A</v>
      </c>
      <c r="W183" s="149"/>
      <c r="X183" s="179" t="e">
        <f>VLOOKUP(I183,'사업장현황(25하)'!$A$2:$T$1836,11,FALSE)</f>
        <v>#N/A</v>
      </c>
      <c r="Y183" s="219"/>
      <c r="Z183" s="180"/>
      <c r="AA183" s="180"/>
      <c r="AB183" s="212"/>
      <c r="AC183" s="180">
        <f t="shared" si="5"/>
        <v>0</v>
      </c>
      <c r="AD183" s="219"/>
      <c r="AE183" s="180"/>
      <c r="AF183" s="219"/>
      <c r="AG183" s="180"/>
      <c r="AH183" s="299">
        <f t="shared" si="4"/>
        <v>0</v>
      </c>
      <c r="AI183" s="290"/>
      <c r="AJ183" s="185"/>
      <c r="CE183" s="187"/>
      <c r="CU183" s="188"/>
    </row>
    <row r="184" spans="1:99" s="186" customFormat="1" ht="24.95" customHeight="1">
      <c r="A184" s="196"/>
      <c r="B184" s="196"/>
      <c r="C184" s="196"/>
      <c r="D184" s="219"/>
      <c r="E184" s="219" t="str">
        <f>HLOOKUP(WEEKDAY(D184,2),data!$A$1:$G$2,2)</f>
        <v>(토)</v>
      </c>
      <c r="F184" s="196"/>
      <c r="G184" s="196"/>
      <c r="H184" s="196"/>
      <c r="I184" s="190"/>
      <c r="J184" s="196" t="e">
        <f>VLOOKUP(I184,'25하-평택20'!$J$3:$AW$1251,2,FALSE)</f>
        <v>#N/A</v>
      </c>
      <c r="K184" s="289" t="e">
        <f>VLOOKUP(I184,'사업장현황(25하)'!$A$2:$T$1836,13,FALSE)</f>
        <v>#N/A</v>
      </c>
      <c r="L184" s="289" t="e">
        <f>VLOOKUP(I184,'사업장현황(25하)'!$A$2:$T$1836,14,FALSE)</f>
        <v>#N/A</v>
      </c>
      <c r="M184" s="190" t="e">
        <f>VLOOKUP(I184,'사업장현황(25하)'!$A$2:$T$1836,2,FALSE)</f>
        <v>#N/A</v>
      </c>
      <c r="N184" s="190" t="e">
        <f>VLOOKUP(I184,'사업장현황(25하)'!$A$2:$T$1836,4,FALSE)</f>
        <v>#N/A</v>
      </c>
      <c r="O184" s="196" t="e">
        <f>VLOOKUP(I184,'사업장현황(25하)'!$A$2:$T$1836,6,FALSE)</f>
        <v>#N/A</v>
      </c>
      <c r="P184" s="196" t="e">
        <f>VLOOKUP(I184,'사업장현황(25하)'!$A$2:$T$1836,7,FALSE)</f>
        <v>#N/A</v>
      </c>
      <c r="Q184" s="196" t="e">
        <f>VLOOKUP(I184,'사업장현황(25하)'!$A$2:$T$1836,8,FALSE)</f>
        <v>#N/A</v>
      </c>
      <c r="R184" s="196" t="e">
        <f>VLOOKUP(I184,'사업장현황(25하)'!$A$2:$T$1836,9,FALSE)</f>
        <v>#N/A</v>
      </c>
      <c r="S184" s="196" t="e">
        <f>VLOOKUP(I184,'사업장현황(25하)'!$A$2:$T$1836,10,FALSE)</f>
        <v>#N/A</v>
      </c>
      <c r="T184" s="190" t="e">
        <f>VLOOKUP(I184,'사업장현황(25하)'!$A$2:$T$1836,12,FALSE)</f>
        <v>#N/A</v>
      </c>
      <c r="U184" s="219" t="e">
        <f>VLOOKUP(I184,'25하-평택20'!$J$3:$AW$1251,13,FALSE)</f>
        <v>#N/A</v>
      </c>
      <c r="V184" s="219" t="e">
        <f>VLOOKUP(I184,'25하-평택20'!$J$3:$AW$1251,14,FALSE)</f>
        <v>#N/A</v>
      </c>
      <c r="W184" s="149"/>
      <c r="X184" s="179" t="e">
        <f>VLOOKUP(I184,'사업장현황(25하)'!$A$2:$T$1836,11,FALSE)</f>
        <v>#N/A</v>
      </c>
      <c r="Y184" s="219"/>
      <c r="Z184" s="180"/>
      <c r="AA184" s="180"/>
      <c r="AB184" s="212"/>
      <c r="AC184" s="180">
        <f t="shared" si="5"/>
        <v>0</v>
      </c>
      <c r="AD184" s="219"/>
      <c r="AE184" s="180"/>
      <c r="AF184" s="219"/>
      <c r="AG184" s="180"/>
      <c r="AH184" s="299">
        <f t="shared" si="4"/>
        <v>0</v>
      </c>
      <c r="AI184" s="290"/>
      <c r="AJ184" s="185"/>
    </row>
    <row r="185" spans="1:99" s="186" customFormat="1" ht="24.95" customHeight="1">
      <c r="A185" s="196"/>
      <c r="B185" s="196"/>
      <c r="C185" s="196"/>
      <c r="D185" s="219"/>
      <c r="E185" s="219" t="str">
        <f>HLOOKUP(WEEKDAY(D185,2),data!$A$1:$G$2,2)</f>
        <v>(토)</v>
      </c>
      <c r="F185" s="196"/>
      <c r="G185" s="196"/>
      <c r="H185" s="196"/>
      <c r="I185" s="190"/>
      <c r="J185" s="196" t="e">
        <f>VLOOKUP(I185,'25하-평택20'!$J$3:$AW$1251,2,FALSE)</f>
        <v>#N/A</v>
      </c>
      <c r="K185" s="289" t="e">
        <f>VLOOKUP(I185,'사업장현황(25하)'!$A$2:$T$1836,13,FALSE)</f>
        <v>#N/A</v>
      </c>
      <c r="L185" s="289" t="e">
        <f>VLOOKUP(I185,'사업장현황(25하)'!$A$2:$T$1836,14,FALSE)</f>
        <v>#N/A</v>
      </c>
      <c r="M185" s="190" t="e">
        <f>VLOOKUP(I185,'사업장현황(25하)'!$A$2:$T$1836,2,FALSE)</f>
        <v>#N/A</v>
      </c>
      <c r="N185" s="190" t="e">
        <f>VLOOKUP(I185,'사업장현황(25하)'!$A$2:$T$1836,4,FALSE)</f>
        <v>#N/A</v>
      </c>
      <c r="O185" s="196" t="e">
        <f>VLOOKUP(I185,'사업장현황(25하)'!$A$2:$T$1836,6,FALSE)</f>
        <v>#N/A</v>
      </c>
      <c r="P185" s="196" t="e">
        <f>VLOOKUP(I185,'사업장현황(25하)'!$A$2:$T$1836,7,FALSE)</f>
        <v>#N/A</v>
      </c>
      <c r="Q185" s="196" t="e">
        <f>VLOOKUP(I185,'사업장현황(25하)'!$A$2:$T$1836,8,FALSE)</f>
        <v>#N/A</v>
      </c>
      <c r="R185" s="196" t="e">
        <f>VLOOKUP(I185,'사업장현황(25하)'!$A$2:$T$1836,9,FALSE)</f>
        <v>#N/A</v>
      </c>
      <c r="S185" s="196" t="e">
        <f>VLOOKUP(I185,'사업장현황(25하)'!$A$2:$T$1836,10,FALSE)</f>
        <v>#N/A</v>
      </c>
      <c r="T185" s="190" t="e">
        <f>VLOOKUP(I185,'사업장현황(25하)'!$A$2:$T$1836,12,FALSE)</f>
        <v>#N/A</v>
      </c>
      <c r="U185" s="219" t="e">
        <f>VLOOKUP(I185,'25하-평택20'!$J$3:$AW$1251,13,FALSE)</f>
        <v>#N/A</v>
      </c>
      <c r="V185" s="219" t="e">
        <f>VLOOKUP(I185,'25하-평택20'!$J$3:$AW$1251,14,FALSE)</f>
        <v>#N/A</v>
      </c>
      <c r="W185" s="149"/>
      <c r="X185" s="179" t="e">
        <f>VLOOKUP(I185,'사업장현황(25하)'!$A$2:$T$1836,11,FALSE)</f>
        <v>#N/A</v>
      </c>
      <c r="Y185" s="219"/>
      <c r="Z185" s="180"/>
      <c r="AA185" s="180"/>
      <c r="AB185" s="212"/>
      <c r="AC185" s="180">
        <f t="shared" si="5"/>
        <v>0</v>
      </c>
      <c r="AD185" s="219"/>
      <c r="AE185" s="180"/>
      <c r="AF185" s="219"/>
      <c r="AG185" s="180"/>
      <c r="AH185" s="299">
        <f t="shared" si="4"/>
        <v>0</v>
      </c>
      <c r="AI185" s="290"/>
      <c r="AJ185" s="185"/>
    </row>
    <row r="186" spans="1:99" s="186" customFormat="1" ht="24.95" customHeight="1">
      <c r="A186" s="196"/>
      <c r="B186" s="196"/>
      <c r="C186" s="196"/>
      <c r="D186" s="219"/>
      <c r="E186" s="219" t="str">
        <f>HLOOKUP(WEEKDAY(D186,2),data!$A$1:$G$2,2)</f>
        <v>(토)</v>
      </c>
      <c r="F186" s="196"/>
      <c r="G186" s="196"/>
      <c r="H186" s="196"/>
      <c r="I186" s="190"/>
      <c r="J186" s="196" t="e">
        <f>VLOOKUP(I186,'25하-평택20'!$J$3:$AW$1251,2,FALSE)</f>
        <v>#N/A</v>
      </c>
      <c r="K186" s="289" t="e">
        <f>VLOOKUP(I186,'사업장현황(25하)'!$A$2:$T$1836,13,FALSE)</f>
        <v>#N/A</v>
      </c>
      <c r="L186" s="289" t="e">
        <f>VLOOKUP(I186,'사업장현황(25하)'!$A$2:$T$1836,14,FALSE)</f>
        <v>#N/A</v>
      </c>
      <c r="M186" s="190" t="e">
        <f>VLOOKUP(I186,'사업장현황(25하)'!$A$2:$T$1836,2,FALSE)</f>
        <v>#N/A</v>
      </c>
      <c r="N186" s="190" t="e">
        <f>VLOOKUP(I186,'사업장현황(25하)'!$A$2:$T$1836,4,FALSE)</f>
        <v>#N/A</v>
      </c>
      <c r="O186" s="196" t="e">
        <f>VLOOKUP(I186,'사업장현황(25하)'!$A$2:$T$1836,6,FALSE)</f>
        <v>#N/A</v>
      </c>
      <c r="P186" s="196" t="e">
        <f>VLOOKUP(I186,'사업장현황(25하)'!$A$2:$T$1836,7,FALSE)</f>
        <v>#N/A</v>
      </c>
      <c r="Q186" s="196" t="e">
        <f>VLOOKUP(I186,'사업장현황(25하)'!$A$2:$T$1836,8,FALSE)</f>
        <v>#N/A</v>
      </c>
      <c r="R186" s="196" t="e">
        <f>VLOOKUP(I186,'사업장현황(25하)'!$A$2:$T$1836,9,FALSE)</f>
        <v>#N/A</v>
      </c>
      <c r="S186" s="196" t="e">
        <f>VLOOKUP(I186,'사업장현황(25하)'!$A$2:$T$1836,10,FALSE)</f>
        <v>#N/A</v>
      </c>
      <c r="T186" s="190" t="e">
        <f>VLOOKUP(I186,'사업장현황(25하)'!$A$2:$T$1836,12,FALSE)</f>
        <v>#N/A</v>
      </c>
      <c r="U186" s="219" t="e">
        <f>VLOOKUP(I186,'25하-평택20'!$J$3:$AW$1251,13,FALSE)</f>
        <v>#N/A</v>
      </c>
      <c r="V186" s="219" t="e">
        <f>VLOOKUP(I186,'25하-평택20'!$J$3:$AW$1251,14,FALSE)</f>
        <v>#N/A</v>
      </c>
      <c r="W186" s="149"/>
      <c r="X186" s="179" t="e">
        <f>VLOOKUP(I186,'사업장현황(25하)'!$A$2:$T$1836,11,FALSE)</f>
        <v>#N/A</v>
      </c>
      <c r="Y186" s="219"/>
      <c r="Z186" s="180"/>
      <c r="AA186" s="180"/>
      <c r="AB186" s="212"/>
      <c r="AC186" s="180">
        <f t="shared" si="5"/>
        <v>0</v>
      </c>
      <c r="AD186" s="219"/>
      <c r="AE186" s="180"/>
      <c r="AF186" s="219"/>
      <c r="AG186" s="180"/>
      <c r="AH186" s="299">
        <f t="shared" si="4"/>
        <v>0</v>
      </c>
      <c r="AI186" s="290"/>
      <c r="AJ186" s="185"/>
    </row>
    <row r="187" spans="1:99" s="186" customFormat="1" ht="24.95" customHeight="1">
      <c r="A187" s="196"/>
      <c r="B187" s="196"/>
      <c r="C187" s="196"/>
      <c r="D187" s="219"/>
      <c r="E187" s="219" t="str">
        <f>HLOOKUP(WEEKDAY(D187,2),data!$A$1:$G$2,2)</f>
        <v>(토)</v>
      </c>
      <c r="F187" s="196"/>
      <c r="G187" s="196"/>
      <c r="H187" s="196"/>
      <c r="I187" s="190"/>
      <c r="J187" s="196" t="e">
        <f>VLOOKUP(I187,'25하-평택20'!$J$3:$AW$1251,2,FALSE)</f>
        <v>#N/A</v>
      </c>
      <c r="K187" s="289" t="e">
        <f>VLOOKUP(I187,'사업장현황(25하)'!$A$2:$T$1836,13,FALSE)</f>
        <v>#N/A</v>
      </c>
      <c r="L187" s="289" t="e">
        <f>VLOOKUP(I187,'사업장현황(25하)'!$A$2:$T$1836,14,FALSE)</f>
        <v>#N/A</v>
      </c>
      <c r="M187" s="190" t="e">
        <f>VLOOKUP(I187,'사업장현황(25하)'!$A$2:$T$1836,2,FALSE)</f>
        <v>#N/A</v>
      </c>
      <c r="N187" s="190" t="e">
        <f>VLOOKUP(I187,'사업장현황(25하)'!$A$2:$T$1836,4,FALSE)</f>
        <v>#N/A</v>
      </c>
      <c r="O187" s="196" t="e">
        <f>VLOOKUP(I187,'사업장현황(25하)'!$A$2:$T$1836,6,FALSE)</f>
        <v>#N/A</v>
      </c>
      <c r="P187" s="196" t="e">
        <f>VLOOKUP(I187,'사업장현황(25하)'!$A$2:$T$1836,7,FALSE)</f>
        <v>#N/A</v>
      </c>
      <c r="Q187" s="196" t="e">
        <f>VLOOKUP(I187,'사업장현황(25하)'!$A$2:$T$1836,8,FALSE)</f>
        <v>#N/A</v>
      </c>
      <c r="R187" s="196" t="e">
        <f>VLOOKUP(I187,'사업장현황(25하)'!$A$2:$T$1836,9,FALSE)</f>
        <v>#N/A</v>
      </c>
      <c r="S187" s="196" t="e">
        <f>VLOOKUP(I187,'사업장현황(25하)'!$A$2:$T$1836,10,FALSE)</f>
        <v>#N/A</v>
      </c>
      <c r="T187" s="190" t="e">
        <f>VLOOKUP(I187,'사업장현황(25하)'!$A$2:$T$1836,12,FALSE)</f>
        <v>#N/A</v>
      </c>
      <c r="U187" s="219" t="e">
        <f>VLOOKUP(I187,'25하-평택20'!$J$3:$AW$1251,13,FALSE)</f>
        <v>#N/A</v>
      </c>
      <c r="V187" s="219" t="e">
        <f>VLOOKUP(I187,'25하-평택20'!$J$3:$AW$1251,14,FALSE)</f>
        <v>#N/A</v>
      </c>
      <c r="W187" s="149"/>
      <c r="X187" s="179" t="e">
        <f>VLOOKUP(I187,'사업장현황(25하)'!$A$2:$T$1836,11,FALSE)</f>
        <v>#N/A</v>
      </c>
      <c r="Y187" s="219"/>
      <c r="Z187" s="180"/>
      <c r="AA187" s="180"/>
      <c r="AB187" s="212"/>
      <c r="AC187" s="180">
        <f t="shared" si="5"/>
        <v>0</v>
      </c>
      <c r="AD187" s="219"/>
      <c r="AE187" s="180"/>
      <c r="AF187" s="219"/>
      <c r="AG187" s="180"/>
      <c r="AH187" s="299">
        <f t="shared" si="4"/>
        <v>0</v>
      </c>
      <c r="AI187" s="290"/>
      <c r="AJ187" s="185"/>
    </row>
    <row r="188" spans="1:99" s="186" customFormat="1" ht="24.95" customHeight="1">
      <c r="A188" s="196"/>
      <c r="B188" s="196"/>
      <c r="C188" s="196"/>
      <c r="D188" s="219"/>
      <c r="E188" s="219" t="str">
        <f>HLOOKUP(WEEKDAY(D188,2),data!$A$1:$G$2,2)</f>
        <v>(토)</v>
      </c>
      <c r="F188" s="196"/>
      <c r="G188" s="196"/>
      <c r="H188" s="196"/>
      <c r="I188" s="190"/>
      <c r="J188" s="196" t="e">
        <f>VLOOKUP(I188,'25하-평택20'!$J$3:$AW$1251,2,FALSE)</f>
        <v>#N/A</v>
      </c>
      <c r="K188" s="289" t="e">
        <f>VLOOKUP(I188,'사업장현황(25하)'!$A$2:$T$1836,13,FALSE)</f>
        <v>#N/A</v>
      </c>
      <c r="L188" s="289" t="e">
        <f>VLOOKUP(I188,'사업장현황(25하)'!$A$2:$T$1836,14,FALSE)</f>
        <v>#N/A</v>
      </c>
      <c r="M188" s="190" t="e">
        <f>VLOOKUP(I188,'사업장현황(25하)'!$A$2:$T$1836,2,FALSE)</f>
        <v>#N/A</v>
      </c>
      <c r="N188" s="190" t="e">
        <f>VLOOKUP(I188,'사업장현황(25하)'!$A$2:$T$1836,4,FALSE)</f>
        <v>#N/A</v>
      </c>
      <c r="O188" s="196" t="e">
        <f>VLOOKUP(I188,'사업장현황(25하)'!$A$2:$T$1836,6,FALSE)</f>
        <v>#N/A</v>
      </c>
      <c r="P188" s="196" t="e">
        <f>VLOOKUP(I188,'사업장현황(25하)'!$A$2:$T$1836,7,FALSE)</f>
        <v>#N/A</v>
      </c>
      <c r="Q188" s="196" t="e">
        <f>VLOOKUP(I188,'사업장현황(25하)'!$A$2:$T$1836,8,FALSE)</f>
        <v>#N/A</v>
      </c>
      <c r="R188" s="196" t="e">
        <f>VLOOKUP(I188,'사업장현황(25하)'!$A$2:$T$1836,9,FALSE)</f>
        <v>#N/A</v>
      </c>
      <c r="S188" s="196" t="e">
        <f>VLOOKUP(I188,'사업장현황(25하)'!$A$2:$T$1836,10,FALSE)</f>
        <v>#N/A</v>
      </c>
      <c r="T188" s="190" t="e">
        <f>VLOOKUP(I188,'사업장현황(25하)'!$A$2:$T$1836,12,FALSE)</f>
        <v>#N/A</v>
      </c>
      <c r="U188" s="219" t="e">
        <f>VLOOKUP(I188,'25하-평택20'!$J$3:$AW$1251,13,FALSE)</f>
        <v>#N/A</v>
      </c>
      <c r="V188" s="219" t="e">
        <f>VLOOKUP(I188,'25하-평택20'!$J$3:$AW$1251,14,FALSE)</f>
        <v>#N/A</v>
      </c>
      <c r="W188" s="149"/>
      <c r="X188" s="179" t="e">
        <f>VLOOKUP(I188,'사업장현황(25하)'!$A$2:$T$1836,11,FALSE)</f>
        <v>#N/A</v>
      </c>
      <c r="Y188" s="219"/>
      <c r="Z188" s="180"/>
      <c r="AA188" s="180"/>
      <c r="AB188" s="212"/>
      <c r="AC188" s="180">
        <f t="shared" si="5"/>
        <v>0</v>
      </c>
      <c r="AD188" s="219"/>
      <c r="AE188" s="180"/>
      <c r="AF188" s="219"/>
      <c r="AG188" s="180"/>
      <c r="AH188" s="299">
        <f t="shared" si="4"/>
        <v>0</v>
      </c>
      <c r="AI188" s="290"/>
      <c r="AJ188" s="185"/>
      <c r="CE188" s="187"/>
      <c r="CU188" s="188"/>
    </row>
    <row r="189" spans="1:99" s="186" customFormat="1" ht="24.95" customHeight="1">
      <c r="A189" s="196"/>
      <c r="B189" s="196"/>
      <c r="C189" s="196"/>
      <c r="D189" s="219"/>
      <c r="E189" s="219" t="str">
        <f>HLOOKUP(WEEKDAY(D189,2),data!$A$1:$G$2,2)</f>
        <v>(토)</v>
      </c>
      <c r="F189" s="196"/>
      <c r="G189" s="196"/>
      <c r="H189" s="196"/>
      <c r="I189" s="190"/>
      <c r="J189" s="196" t="e">
        <f>VLOOKUP(I189,'25하-평택20'!$J$3:$AW$1251,2,FALSE)</f>
        <v>#N/A</v>
      </c>
      <c r="K189" s="289" t="e">
        <f>VLOOKUP(I189,'사업장현황(25하)'!$A$2:$T$1836,13,FALSE)</f>
        <v>#N/A</v>
      </c>
      <c r="L189" s="289" t="e">
        <f>VLOOKUP(I189,'사업장현황(25하)'!$A$2:$T$1836,14,FALSE)</f>
        <v>#N/A</v>
      </c>
      <c r="M189" s="190" t="e">
        <f>VLOOKUP(I189,'사업장현황(25하)'!$A$2:$T$1836,2,FALSE)</f>
        <v>#N/A</v>
      </c>
      <c r="N189" s="190" t="e">
        <f>VLOOKUP(I189,'사업장현황(25하)'!$A$2:$T$1836,4,FALSE)</f>
        <v>#N/A</v>
      </c>
      <c r="O189" s="196" t="e">
        <f>VLOOKUP(I189,'사업장현황(25하)'!$A$2:$T$1836,6,FALSE)</f>
        <v>#N/A</v>
      </c>
      <c r="P189" s="196" t="e">
        <f>VLOOKUP(I189,'사업장현황(25하)'!$A$2:$T$1836,7,FALSE)</f>
        <v>#N/A</v>
      </c>
      <c r="Q189" s="196" t="e">
        <f>VLOOKUP(I189,'사업장현황(25하)'!$A$2:$T$1836,8,FALSE)</f>
        <v>#N/A</v>
      </c>
      <c r="R189" s="196" t="e">
        <f>VLOOKUP(I189,'사업장현황(25하)'!$A$2:$T$1836,9,FALSE)</f>
        <v>#N/A</v>
      </c>
      <c r="S189" s="196" t="e">
        <f>VLOOKUP(I189,'사업장현황(25하)'!$A$2:$T$1836,10,FALSE)</f>
        <v>#N/A</v>
      </c>
      <c r="T189" s="190" t="e">
        <f>VLOOKUP(I189,'사업장현황(25하)'!$A$2:$T$1836,12,FALSE)</f>
        <v>#N/A</v>
      </c>
      <c r="U189" s="219" t="e">
        <f>VLOOKUP(I189,'25하-평택20'!$J$3:$AW$1251,13,FALSE)</f>
        <v>#N/A</v>
      </c>
      <c r="V189" s="219" t="e">
        <f>VLOOKUP(I189,'25하-평택20'!$J$3:$AW$1251,14,FALSE)</f>
        <v>#N/A</v>
      </c>
      <c r="W189" s="149"/>
      <c r="X189" s="179" t="e">
        <f>VLOOKUP(I189,'사업장현황(25하)'!$A$2:$T$1836,11,FALSE)</f>
        <v>#N/A</v>
      </c>
      <c r="Y189" s="219"/>
      <c r="Z189" s="180"/>
      <c r="AA189" s="180"/>
      <c r="AB189" s="212"/>
      <c r="AC189" s="180">
        <f t="shared" si="5"/>
        <v>0</v>
      </c>
      <c r="AD189" s="219"/>
      <c r="AE189" s="180"/>
      <c r="AF189" s="219"/>
      <c r="AG189" s="180"/>
      <c r="AH189" s="299">
        <f t="shared" si="4"/>
        <v>0</v>
      </c>
      <c r="AI189" s="290"/>
      <c r="AJ189" s="185"/>
      <c r="CE189" s="187"/>
      <c r="CU189" s="188"/>
    </row>
    <row r="190" spans="1:99" s="186" customFormat="1" ht="24.95" customHeight="1">
      <c r="A190" s="196"/>
      <c r="B190" s="196"/>
      <c r="C190" s="196"/>
      <c r="D190" s="219"/>
      <c r="E190" s="219" t="str">
        <f>HLOOKUP(WEEKDAY(D190,2),data!$A$1:$G$2,2)</f>
        <v>(토)</v>
      </c>
      <c r="F190" s="196"/>
      <c r="G190" s="196"/>
      <c r="H190" s="196"/>
      <c r="I190" s="190"/>
      <c r="J190" s="196" t="e">
        <f>VLOOKUP(I190,'25하-평택20'!$J$3:$AW$1251,2,FALSE)</f>
        <v>#N/A</v>
      </c>
      <c r="K190" s="289" t="e">
        <f>VLOOKUP(I190,'사업장현황(25하)'!$A$2:$T$1836,13,FALSE)</f>
        <v>#N/A</v>
      </c>
      <c r="L190" s="289" t="e">
        <f>VLOOKUP(I190,'사업장현황(25하)'!$A$2:$T$1836,14,FALSE)</f>
        <v>#N/A</v>
      </c>
      <c r="M190" s="190" t="e">
        <f>VLOOKUP(I190,'사업장현황(25하)'!$A$2:$T$1836,2,FALSE)</f>
        <v>#N/A</v>
      </c>
      <c r="N190" s="190" t="e">
        <f>VLOOKUP(I190,'사업장현황(25하)'!$A$2:$T$1836,4,FALSE)</f>
        <v>#N/A</v>
      </c>
      <c r="O190" s="196" t="e">
        <f>VLOOKUP(I190,'사업장현황(25하)'!$A$2:$T$1836,6,FALSE)</f>
        <v>#N/A</v>
      </c>
      <c r="P190" s="196" t="e">
        <f>VLOOKUP(I190,'사업장현황(25하)'!$A$2:$T$1836,7,FALSE)</f>
        <v>#N/A</v>
      </c>
      <c r="Q190" s="196" t="e">
        <f>VLOOKUP(I190,'사업장현황(25하)'!$A$2:$T$1836,8,FALSE)</f>
        <v>#N/A</v>
      </c>
      <c r="R190" s="196" t="e">
        <f>VLOOKUP(I190,'사업장현황(25하)'!$A$2:$T$1836,9,FALSE)</f>
        <v>#N/A</v>
      </c>
      <c r="S190" s="196" t="e">
        <f>VLOOKUP(I190,'사업장현황(25하)'!$A$2:$T$1836,10,FALSE)</f>
        <v>#N/A</v>
      </c>
      <c r="T190" s="190" t="e">
        <f>VLOOKUP(I190,'사업장현황(25하)'!$A$2:$T$1836,12,FALSE)</f>
        <v>#N/A</v>
      </c>
      <c r="U190" s="219" t="e">
        <f>VLOOKUP(I190,'25하-평택20'!$J$3:$AW$1251,13,FALSE)</f>
        <v>#N/A</v>
      </c>
      <c r="V190" s="219" t="e">
        <f>VLOOKUP(I190,'25하-평택20'!$J$3:$AW$1251,14,FALSE)</f>
        <v>#N/A</v>
      </c>
      <c r="W190" s="149"/>
      <c r="X190" s="179" t="e">
        <f>VLOOKUP(I190,'사업장현황(25하)'!$A$2:$T$1836,11,FALSE)</f>
        <v>#N/A</v>
      </c>
      <c r="Y190" s="219"/>
      <c r="Z190" s="180"/>
      <c r="AA190" s="180"/>
      <c r="AB190" s="212"/>
      <c r="AC190" s="180">
        <f t="shared" si="5"/>
        <v>0</v>
      </c>
      <c r="AD190" s="219"/>
      <c r="AE190" s="180"/>
      <c r="AF190" s="219"/>
      <c r="AG190" s="180"/>
      <c r="AH190" s="299">
        <f t="shared" si="4"/>
        <v>0</v>
      </c>
      <c r="AI190" s="290"/>
      <c r="AJ190" s="185"/>
      <c r="CE190" s="187"/>
      <c r="CU190" s="188"/>
    </row>
    <row r="191" spans="1:99" s="186" customFormat="1" ht="24.95" customHeight="1">
      <c r="A191" s="196"/>
      <c r="B191" s="196"/>
      <c r="C191" s="196"/>
      <c r="D191" s="219"/>
      <c r="E191" s="219" t="str">
        <f>HLOOKUP(WEEKDAY(D191,2),data!$A$1:$G$2,2)</f>
        <v>(토)</v>
      </c>
      <c r="F191" s="196"/>
      <c r="G191" s="196"/>
      <c r="H191" s="196"/>
      <c r="I191" s="190"/>
      <c r="J191" s="196" t="e">
        <f>VLOOKUP(I191,'25하-평택20'!$J$3:$AW$1251,2,FALSE)</f>
        <v>#N/A</v>
      </c>
      <c r="K191" s="289" t="e">
        <f>VLOOKUP(I191,'사업장현황(25하)'!$A$2:$T$1836,13,FALSE)</f>
        <v>#N/A</v>
      </c>
      <c r="L191" s="289" t="e">
        <f>VLOOKUP(I191,'사업장현황(25하)'!$A$2:$T$1836,14,FALSE)</f>
        <v>#N/A</v>
      </c>
      <c r="M191" s="190" t="e">
        <f>VLOOKUP(I191,'사업장현황(25하)'!$A$2:$T$1836,2,FALSE)</f>
        <v>#N/A</v>
      </c>
      <c r="N191" s="190" t="e">
        <f>VLOOKUP(I191,'사업장현황(25하)'!$A$2:$T$1836,4,FALSE)</f>
        <v>#N/A</v>
      </c>
      <c r="O191" s="196" t="e">
        <f>VLOOKUP(I191,'사업장현황(25하)'!$A$2:$T$1836,6,FALSE)</f>
        <v>#N/A</v>
      </c>
      <c r="P191" s="196" t="e">
        <f>VLOOKUP(I191,'사업장현황(25하)'!$A$2:$T$1836,7,FALSE)</f>
        <v>#N/A</v>
      </c>
      <c r="Q191" s="196" t="e">
        <f>VLOOKUP(I191,'사업장현황(25하)'!$A$2:$T$1836,8,FALSE)</f>
        <v>#N/A</v>
      </c>
      <c r="R191" s="196" t="e">
        <f>VLOOKUP(I191,'사업장현황(25하)'!$A$2:$T$1836,9,FALSE)</f>
        <v>#N/A</v>
      </c>
      <c r="S191" s="196" t="e">
        <f>VLOOKUP(I191,'사업장현황(25하)'!$A$2:$T$1836,10,FALSE)</f>
        <v>#N/A</v>
      </c>
      <c r="T191" s="190" t="e">
        <f>VLOOKUP(I191,'사업장현황(25하)'!$A$2:$T$1836,12,FALSE)</f>
        <v>#N/A</v>
      </c>
      <c r="U191" s="219" t="e">
        <f>VLOOKUP(I191,'25하-평택20'!$J$3:$AW$1251,13,FALSE)</f>
        <v>#N/A</v>
      </c>
      <c r="V191" s="219" t="e">
        <f>VLOOKUP(I191,'25하-평택20'!$J$3:$AW$1251,14,FALSE)</f>
        <v>#N/A</v>
      </c>
      <c r="W191" s="149"/>
      <c r="X191" s="179" t="e">
        <f>VLOOKUP(I191,'사업장현황(25하)'!$A$2:$T$1836,11,FALSE)</f>
        <v>#N/A</v>
      </c>
      <c r="Y191" s="219"/>
      <c r="Z191" s="180"/>
      <c r="AA191" s="180"/>
      <c r="AB191" s="212"/>
      <c r="AC191" s="180">
        <f t="shared" si="5"/>
        <v>0</v>
      </c>
      <c r="AD191" s="219"/>
      <c r="AE191" s="180"/>
      <c r="AF191" s="219"/>
      <c r="AG191" s="180"/>
      <c r="AH191" s="299">
        <f t="shared" si="4"/>
        <v>0</v>
      </c>
      <c r="AI191" s="290"/>
      <c r="AJ191" s="185"/>
      <c r="CE191" s="187"/>
      <c r="CU191" s="188"/>
    </row>
    <row r="192" spans="1:99" s="186" customFormat="1" ht="24.95" customHeight="1">
      <c r="A192" s="196"/>
      <c r="B192" s="196"/>
      <c r="C192" s="196"/>
      <c r="D192" s="219"/>
      <c r="E192" s="219" t="str">
        <f>HLOOKUP(WEEKDAY(D192,2),data!$A$1:$G$2,2)</f>
        <v>(토)</v>
      </c>
      <c r="F192" s="196"/>
      <c r="G192" s="196"/>
      <c r="H192" s="196"/>
      <c r="I192" s="190"/>
      <c r="J192" s="196" t="e">
        <f>VLOOKUP(I192,'25하-평택20'!$J$3:$AW$1251,2,FALSE)</f>
        <v>#N/A</v>
      </c>
      <c r="K192" s="289" t="e">
        <f>VLOOKUP(I192,'사업장현황(25하)'!$A$2:$T$1836,13,FALSE)</f>
        <v>#N/A</v>
      </c>
      <c r="L192" s="289" t="e">
        <f>VLOOKUP(I192,'사업장현황(25하)'!$A$2:$T$1836,14,FALSE)</f>
        <v>#N/A</v>
      </c>
      <c r="M192" s="190" t="e">
        <f>VLOOKUP(I192,'사업장현황(25하)'!$A$2:$T$1836,2,FALSE)</f>
        <v>#N/A</v>
      </c>
      <c r="N192" s="190" t="e">
        <f>VLOOKUP(I192,'사업장현황(25하)'!$A$2:$T$1836,4,FALSE)</f>
        <v>#N/A</v>
      </c>
      <c r="O192" s="196" t="e">
        <f>VLOOKUP(I192,'사업장현황(25하)'!$A$2:$T$1836,6,FALSE)</f>
        <v>#N/A</v>
      </c>
      <c r="P192" s="196" t="e">
        <f>VLOOKUP(I192,'사업장현황(25하)'!$A$2:$T$1836,7,FALSE)</f>
        <v>#N/A</v>
      </c>
      <c r="Q192" s="196" t="e">
        <f>VLOOKUP(I192,'사업장현황(25하)'!$A$2:$T$1836,8,FALSE)</f>
        <v>#N/A</v>
      </c>
      <c r="R192" s="196" t="e">
        <f>VLOOKUP(I192,'사업장현황(25하)'!$A$2:$T$1836,9,FALSE)</f>
        <v>#N/A</v>
      </c>
      <c r="S192" s="196" t="e">
        <f>VLOOKUP(I192,'사업장현황(25하)'!$A$2:$T$1836,10,FALSE)</f>
        <v>#N/A</v>
      </c>
      <c r="T192" s="190" t="e">
        <f>VLOOKUP(I192,'사업장현황(25하)'!$A$2:$T$1836,12,FALSE)</f>
        <v>#N/A</v>
      </c>
      <c r="U192" s="219" t="e">
        <f>VLOOKUP(I192,'25하-평택20'!$J$3:$AW$1251,13,FALSE)</f>
        <v>#N/A</v>
      </c>
      <c r="V192" s="219" t="e">
        <f>VLOOKUP(I192,'25하-평택20'!$J$3:$AW$1251,14,FALSE)</f>
        <v>#N/A</v>
      </c>
      <c r="W192" s="149"/>
      <c r="X192" s="179" t="e">
        <f>VLOOKUP(I192,'사업장현황(25하)'!$A$2:$T$1836,11,FALSE)</f>
        <v>#N/A</v>
      </c>
      <c r="Y192" s="219"/>
      <c r="Z192" s="180"/>
      <c r="AA192" s="180"/>
      <c r="AB192" s="212"/>
      <c r="AC192" s="180">
        <f t="shared" si="5"/>
        <v>0</v>
      </c>
      <c r="AD192" s="219"/>
      <c r="AE192" s="180"/>
      <c r="AF192" s="219"/>
      <c r="AG192" s="180"/>
      <c r="AH192" s="299">
        <f t="shared" si="4"/>
        <v>0</v>
      </c>
      <c r="AI192" s="290"/>
      <c r="AJ192" s="185"/>
      <c r="CE192" s="187"/>
      <c r="CU192" s="188"/>
    </row>
    <row r="193" spans="1:99" s="186" customFormat="1" ht="24.95" customHeight="1">
      <c r="A193" s="196"/>
      <c r="B193" s="196"/>
      <c r="C193" s="196"/>
      <c r="D193" s="219"/>
      <c r="E193" s="219" t="str">
        <f>HLOOKUP(WEEKDAY(D193,2),data!$A$1:$G$2,2)</f>
        <v>(토)</v>
      </c>
      <c r="F193" s="196"/>
      <c r="G193" s="196"/>
      <c r="H193" s="196"/>
      <c r="I193" s="190"/>
      <c r="J193" s="196" t="e">
        <f>VLOOKUP(I193,'25하-평택20'!$J$3:$AW$1251,2,FALSE)</f>
        <v>#N/A</v>
      </c>
      <c r="K193" s="289" t="e">
        <f>VLOOKUP(I193,'사업장현황(25하)'!$A$2:$T$1836,13,FALSE)</f>
        <v>#N/A</v>
      </c>
      <c r="L193" s="289" t="e">
        <f>VLOOKUP(I193,'사업장현황(25하)'!$A$2:$T$1836,14,FALSE)</f>
        <v>#N/A</v>
      </c>
      <c r="M193" s="190" t="e">
        <f>VLOOKUP(I193,'사업장현황(25하)'!$A$2:$T$1836,2,FALSE)</f>
        <v>#N/A</v>
      </c>
      <c r="N193" s="190" t="e">
        <f>VLOOKUP(I193,'사업장현황(25하)'!$A$2:$T$1836,4,FALSE)</f>
        <v>#N/A</v>
      </c>
      <c r="O193" s="196" t="e">
        <f>VLOOKUP(I193,'사업장현황(25하)'!$A$2:$T$1836,6,FALSE)</f>
        <v>#N/A</v>
      </c>
      <c r="P193" s="196" t="e">
        <f>VLOOKUP(I193,'사업장현황(25하)'!$A$2:$T$1836,7,FALSE)</f>
        <v>#N/A</v>
      </c>
      <c r="Q193" s="196" t="e">
        <f>VLOOKUP(I193,'사업장현황(25하)'!$A$2:$T$1836,8,FALSE)</f>
        <v>#N/A</v>
      </c>
      <c r="R193" s="196" t="e">
        <f>VLOOKUP(I193,'사업장현황(25하)'!$A$2:$T$1836,9,FALSE)</f>
        <v>#N/A</v>
      </c>
      <c r="S193" s="196" t="e">
        <f>VLOOKUP(I193,'사업장현황(25하)'!$A$2:$T$1836,10,FALSE)</f>
        <v>#N/A</v>
      </c>
      <c r="T193" s="190" t="e">
        <f>VLOOKUP(I193,'사업장현황(25하)'!$A$2:$T$1836,12,FALSE)</f>
        <v>#N/A</v>
      </c>
      <c r="U193" s="219" t="e">
        <f>VLOOKUP(I193,'25하-평택20'!$J$3:$AW$1251,13,FALSE)</f>
        <v>#N/A</v>
      </c>
      <c r="V193" s="219" t="e">
        <f>VLOOKUP(I193,'25하-평택20'!$J$3:$AW$1251,14,FALSE)</f>
        <v>#N/A</v>
      </c>
      <c r="W193" s="149"/>
      <c r="X193" s="179" t="e">
        <f>VLOOKUP(I193,'사업장현황(25하)'!$A$2:$T$1836,11,FALSE)</f>
        <v>#N/A</v>
      </c>
      <c r="Y193" s="219"/>
      <c r="Z193" s="180"/>
      <c r="AA193" s="180"/>
      <c r="AB193" s="212"/>
      <c r="AC193" s="180">
        <f t="shared" si="5"/>
        <v>0</v>
      </c>
      <c r="AD193" s="219"/>
      <c r="AE193" s="180"/>
      <c r="AF193" s="219"/>
      <c r="AG193" s="180"/>
      <c r="AH193" s="299">
        <f t="shared" si="4"/>
        <v>0</v>
      </c>
      <c r="AI193" s="290"/>
      <c r="AJ193" s="185"/>
      <c r="CE193" s="187"/>
      <c r="CU193" s="188"/>
    </row>
    <row r="194" spans="1:99" s="186" customFormat="1" ht="24.95" customHeight="1">
      <c r="A194" s="196"/>
      <c r="B194" s="196"/>
      <c r="C194" s="196"/>
      <c r="D194" s="219"/>
      <c r="E194" s="219" t="str">
        <f>HLOOKUP(WEEKDAY(D194,2),data!$A$1:$G$2,2)</f>
        <v>(토)</v>
      </c>
      <c r="F194" s="196"/>
      <c r="G194" s="196"/>
      <c r="H194" s="196"/>
      <c r="I194" s="190"/>
      <c r="J194" s="196" t="e">
        <f>VLOOKUP(I194,'25하-평택20'!$J$3:$AW$1251,2,FALSE)</f>
        <v>#N/A</v>
      </c>
      <c r="K194" s="289" t="e">
        <f>VLOOKUP(I194,'사업장현황(25하)'!$A$2:$T$1836,13,FALSE)</f>
        <v>#N/A</v>
      </c>
      <c r="L194" s="289" t="e">
        <f>VLOOKUP(I194,'사업장현황(25하)'!$A$2:$T$1836,14,FALSE)</f>
        <v>#N/A</v>
      </c>
      <c r="M194" s="190" t="e">
        <f>VLOOKUP(I194,'사업장현황(25하)'!$A$2:$T$1836,2,FALSE)</f>
        <v>#N/A</v>
      </c>
      <c r="N194" s="190" t="e">
        <f>VLOOKUP(I194,'사업장현황(25하)'!$A$2:$T$1836,4,FALSE)</f>
        <v>#N/A</v>
      </c>
      <c r="O194" s="196" t="e">
        <f>VLOOKUP(I194,'사업장현황(25하)'!$A$2:$T$1836,6,FALSE)</f>
        <v>#N/A</v>
      </c>
      <c r="P194" s="196" t="e">
        <f>VLOOKUP(I194,'사업장현황(25하)'!$A$2:$T$1836,7,FALSE)</f>
        <v>#N/A</v>
      </c>
      <c r="Q194" s="196" t="e">
        <f>VLOOKUP(I194,'사업장현황(25하)'!$A$2:$T$1836,8,FALSE)</f>
        <v>#N/A</v>
      </c>
      <c r="R194" s="196" t="e">
        <f>VLOOKUP(I194,'사업장현황(25하)'!$A$2:$T$1836,9,FALSE)</f>
        <v>#N/A</v>
      </c>
      <c r="S194" s="196" t="e">
        <f>VLOOKUP(I194,'사업장현황(25하)'!$A$2:$T$1836,10,FALSE)</f>
        <v>#N/A</v>
      </c>
      <c r="T194" s="190" t="e">
        <f>VLOOKUP(I194,'사업장현황(25하)'!$A$2:$T$1836,12,FALSE)</f>
        <v>#N/A</v>
      </c>
      <c r="U194" s="219" t="e">
        <f>VLOOKUP(I194,'25하-평택20'!$J$3:$AW$1251,13,FALSE)</f>
        <v>#N/A</v>
      </c>
      <c r="V194" s="219" t="e">
        <f>VLOOKUP(I194,'25하-평택20'!$J$3:$AW$1251,14,FALSE)</f>
        <v>#N/A</v>
      </c>
      <c r="W194" s="149"/>
      <c r="X194" s="179" t="e">
        <f>VLOOKUP(I194,'사업장현황(25하)'!$A$2:$T$1836,11,FALSE)</f>
        <v>#N/A</v>
      </c>
      <c r="Y194" s="219"/>
      <c r="Z194" s="180"/>
      <c r="AA194" s="180"/>
      <c r="AB194" s="212"/>
      <c r="AC194" s="180">
        <f t="shared" si="5"/>
        <v>0</v>
      </c>
      <c r="AD194" s="219"/>
      <c r="AE194" s="180"/>
      <c r="AF194" s="219"/>
      <c r="AG194" s="180"/>
      <c r="AH194" s="299">
        <f t="shared" si="4"/>
        <v>0</v>
      </c>
      <c r="AI194" s="290"/>
      <c r="AJ194" s="185"/>
      <c r="CE194" s="187"/>
      <c r="CU194" s="188"/>
    </row>
    <row r="195" spans="1:99" s="186" customFormat="1" ht="24.95" customHeight="1">
      <c r="A195" s="196"/>
      <c r="B195" s="196"/>
      <c r="C195" s="196"/>
      <c r="D195" s="219"/>
      <c r="E195" s="219" t="str">
        <f>HLOOKUP(WEEKDAY(D195,2),data!$A$1:$G$2,2)</f>
        <v>(토)</v>
      </c>
      <c r="F195" s="196"/>
      <c r="G195" s="196"/>
      <c r="H195" s="196"/>
      <c r="I195" s="190"/>
      <c r="J195" s="196" t="e">
        <f>VLOOKUP(I195,'25하-평택20'!$J$3:$AW$1251,2,FALSE)</f>
        <v>#N/A</v>
      </c>
      <c r="K195" s="289" t="e">
        <f>VLOOKUP(I195,'사업장현황(25하)'!$A$2:$T$1836,13,FALSE)</f>
        <v>#N/A</v>
      </c>
      <c r="L195" s="289" t="e">
        <f>VLOOKUP(I195,'사업장현황(25하)'!$A$2:$T$1836,14,FALSE)</f>
        <v>#N/A</v>
      </c>
      <c r="M195" s="190" t="e">
        <f>VLOOKUP(I195,'사업장현황(25하)'!$A$2:$T$1836,2,FALSE)</f>
        <v>#N/A</v>
      </c>
      <c r="N195" s="190" t="e">
        <f>VLOOKUP(I195,'사업장현황(25하)'!$A$2:$T$1836,4,FALSE)</f>
        <v>#N/A</v>
      </c>
      <c r="O195" s="196" t="e">
        <f>VLOOKUP(I195,'사업장현황(25하)'!$A$2:$T$1836,6,FALSE)</f>
        <v>#N/A</v>
      </c>
      <c r="P195" s="196" t="e">
        <f>VLOOKUP(I195,'사업장현황(25하)'!$A$2:$T$1836,7,FALSE)</f>
        <v>#N/A</v>
      </c>
      <c r="Q195" s="196" t="e">
        <f>VLOOKUP(I195,'사업장현황(25하)'!$A$2:$T$1836,8,FALSE)</f>
        <v>#N/A</v>
      </c>
      <c r="R195" s="196" t="e">
        <f>VLOOKUP(I195,'사업장현황(25하)'!$A$2:$T$1836,9,FALSE)</f>
        <v>#N/A</v>
      </c>
      <c r="S195" s="196" t="e">
        <f>VLOOKUP(I195,'사업장현황(25하)'!$A$2:$T$1836,10,FALSE)</f>
        <v>#N/A</v>
      </c>
      <c r="T195" s="190" t="e">
        <f>VLOOKUP(I195,'사업장현황(25하)'!$A$2:$T$1836,12,FALSE)</f>
        <v>#N/A</v>
      </c>
      <c r="U195" s="219" t="e">
        <f>VLOOKUP(I195,'25하-평택20'!$J$3:$AW$1251,13,FALSE)</f>
        <v>#N/A</v>
      </c>
      <c r="V195" s="219" t="e">
        <f>VLOOKUP(I195,'25하-평택20'!$J$3:$AW$1251,14,FALSE)</f>
        <v>#N/A</v>
      </c>
      <c r="W195" s="149"/>
      <c r="X195" s="179" t="e">
        <f>VLOOKUP(I195,'사업장현황(25하)'!$A$2:$T$1836,11,FALSE)</f>
        <v>#N/A</v>
      </c>
      <c r="Y195" s="219"/>
      <c r="Z195" s="180"/>
      <c r="AA195" s="180"/>
      <c r="AB195" s="212"/>
      <c r="AC195" s="180">
        <f t="shared" si="5"/>
        <v>0</v>
      </c>
      <c r="AD195" s="219"/>
      <c r="AE195" s="180"/>
      <c r="AF195" s="219"/>
      <c r="AG195" s="180"/>
      <c r="AH195" s="299">
        <f t="shared" si="4"/>
        <v>0</v>
      </c>
      <c r="AI195" s="290"/>
      <c r="AJ195" s="185"/>
      <c r="CE195" s="187"/>
      <c r="CU195" s="188"/>
    </row>
    <row r="196" spans="1:99" s="186" customFormat="1" ht="24.95" customHeight="1">
      <c r="A196" s="196"/>
      <c r="B196" s="196"/>
      <c r="C196" s="196"/>
      <c r="D196" s="219"/>
      <c r="E196" s="219" t="str">
        <f>HLOOKUP(WEEKDAY(D196,2),data!$A$1:$G$2,2)</f>
        <v>(토)</v>
      </c>
      <c r="F196" s="196"/>
      <c r="G196" s="196"/>
      <c r="H196" s="196"/>
      <c r="I196" s="190"/>
      <c r="J196" s="196" t="e">
        <f>VLOOKUP(I196,'25하-평택20'!$J$3:$AW$1251,2,FALSE)</f>
        <v>#N/A</v>
      </c>
      <c r="K196" s="289" t="e">
        <f>VLOOKUP(I196,'사업장현황(25하)'!$A$2:$T$1836,13,FALSE)</f>
        <v>#N/A</v>
      </c>
      <c r="L196" s="289" t="e">
        <f>VLOOKUP(I196,'사업장현황(25하)'!$A$2:$T$1836,14,FALSE)</f>
        <v>#N/A</v>
      </c>
      <c r="M196" s="190" t="e">
        <f>VLOOKUP(I196,'사업장현황(25하)'!$A$2:$T$1836,2,FALSE)</f>
        <v>#N/A</v>
      </c>
      <c r="N196" s="190" t="e">
        <f>VLOOKUP(I196,'사업장현황(25하)'!$A$2:$T$1836,4,FALSE)</f>
        <v>#N/A</v>
      </c>
      <c r="O196" s="196" t="e">
        <f>VLOOKUP(I196,'사업장현황(25하)'!$A$2:$T$1836,6,FALSE)</f>
        <v>#N/A</v>
      </c>
      <c r="P196" s="196" t="e">
        <f>VLOOKUP(I196,'사업장현황(25하)'!$A$2:$T$1836,7,FALSE)</f>
        <v>#N/A</v>
      </c>
      <c r="Q196" s="196" t="e">
        <f>VLOOKUP(I196,'사업장현황(25하)'!$A$2:$T$1836,8,FALSE)</f>
        <v>#N/A</v>
      </c>
      <c r="R196" s="196" t="e">
        <f>VLOOKUP(I196,'사업장현황(25하)'!$A$2:$T$1836,9,FALSE)</f>
        <v>#N/A</v>
      </c>
      <c r="S196" s="196" t="e">
        <f>VLOOKUP(I196,'사업장현황(25하)'!$A$2:$T$1836,10,FALSE)</f>
        <v>#N/A</v>
      </c>
      <c r="T196" s="190" t="e">
        <f>VLOOKUP(I196,'사업장현황(25하)'!$A$2:$T$1836,12,FALSE)</f>
        <v>#N/A</v>
      </c>
      <c r="U196" s="219" t="e">
        <f>VLOOKUP(I196,'25하-평택20'!$J$3:$AW$1251,13,FALSE)</f>
        <v>#N/A</v>
      </c>
      <c r="V196" s="219" t="e">
        <f>VLOOKUP(I196,'25하-평택20'!$J$3:$AW$1251,14,FALSE)</f>
        <v>#N/A</v>
      </c>
      <c r="W196" s="149"/>
      <c r="X196" s="179" t="e">
        <f>VLOOKUP(I196,'사업장현황(25하)'!$A$2:$T$1836,11,FALSE)</f>
        <v>#N/A</v>
      </c>
      <c r="Y196" s="318"/>
      <c r="Z196" s="180"/>
      <c r="AA196" s="180"/>
      <c r="AB196" s="212"/>
      <c r="AC196" s="180">
        <f t="shared" si="5"/>
        <v>0</v>
      </c>
      <c r="AD196" s="219"/>
      <c r="AE196" s="180"/>
      <c r="AF196" s="219"/>
      <c r="AG196" s="180"/>
      <c r="AH196" s="299">
        <f t="shared" ref="AH196:AH259" si="6">SUM(AE196,AG196)</f>
        <v>0</v>
      </c>
      <c r="AI196" s="290"/>
      <c r="AJ196" s="185"/>
      <c r="CE196" s="187"/>
      <c r="CU196" s="188"/>
    </row>
    <row r="197" spans="1:99" s="186" customFormat="1" ht="24.95" customHeight="1">
      <c r="A197" s="196"/>
      <c r="B197" s="196"/>
      <c r="C197" s="196"/>
      <c r="D197" s="219"/>
      <c r="E197" s="219" t="str">
        <f>HLOOKUP(WEEKDAY(D197,2),data!$A$1:$G$2,2)</f>
        <v>(토)</v>
      </c>
      <c r="F197" s="196"/>
      <c r="G197" s="196"/>
      <c r="H197" s="196"/>
      <c r="I197" s="190"/>
      <c r="J197" s="196" t="e">
        <f>VLOOKUP(I197,'25하-평택20'!$J$3:$AW$1251,2,FALSE)</f>
        <v>#N/A</v>
      </c>
      <c r="K197" s="289" t="e">
        <f>VLOOKUP(I197,'사업장현황(25하)'!$A$2:$T$1836,13,FALSE)</f>
        <v>#N/A</v>
      </c>
      <c r="L197" s="289" t="e">
        <f>VLOOKUP(I197,'사업장현황(25하)'!$A$2:$T$1836,14,FALSE)</f>
        <v>#N/A</v>
      </c>
      <c r="M197" s="190" t="e">
        <f>VLOOKUP(I197,'사업장현황(25하)'!$A$2:$T$1836,2,FALSE)</f>
        <v>#N/A</v>
      </c>
      <c r="N197" s="190" t="e">
        <f>VLOOKUP(I197,'사업장현황(25하)'!$A$2:$T$1836,4,FALSE)</f>
        <v>#N/A</v>
      </c>
      <c r="O197" s="196" t="e">
        <f>VLOOKUP(I197,'사업장현황(25하)'!$A$2:$T$1836,6,FALSE)</f>
        <v>#N/A</v>
      </c>
      <c r="P197" s="196" t="e">
        <f>VLOOKUP(I197,'사업장현황(25하)'!$A$2:$T$1836,7,FALSE)</f>
        <v>#N/A</v>
      </c>
      <c r="Q197" s="196" t="e">
        <f>VLOOKUP(I197,'사업장현황(25하)'!$A$2:$T$1836,8,FALSE)</f>
        <v>#N/A</v>
      </c>
      <c r="R197" s="196" t="e">
        <f>VLOOKUP(I197,'사업장현황(25하)'!$A$2:$T$1836,9,FALSE)</f>
        <v>#N/A</v>
      </c>
      <c r="S197" s="196" t="e">
        <f>VLOOKUP(I197,'사업장현황(25하)'!$A$2:$T$1836,10,FALSE)</f>
        <v>#N/A</v>
      </c>
      <c r="T197" s="190" t="e">
        <f>VLOOKUP(I197,'사업장현황(25하)'!$A$2:$T$1836,12,FALSE)</f>
        <v>#N/A</v>
      </c>
      <c r="U197" s="219" t="e">
        <f>VLOOKUP(I197,'25하-평택20'!$J$3:$AW$1251,13,FALSE)</f>
        <v>#N/A</v>
      </c>
      <c r="V197" s="219" t="e">
        <f>VLOOKUP(I197,'25하-평택20'!$J$3:$AW$1251,14,FALSE)</f>
        <v>#N/A</v>
      </c>
      <c r="W197" s="149"/>
      <c r="X197" s="179" t="e">
        <f>VLOOKUP(I197,'사업장현황(25하)'!$A$2:$T$1836,11,FALSE)</f>
        <v>#N/A</v>
      </c>
      <c r="Y197" s="219"/>
      <c r="Z197" s="180"/>
      <c r="AA197" s="180"/>
      <c r="AB197" s="212"/>
      <c r="AC197" s="180">
        <f t="shared" ref="AC197:AC260" si="7">SUM(Z197:AB197)</f>
        <v>0</v>
      </c>
      <c r="AD197" s="219"/>
      <c r="AE197" s="180"/>
      <c r="AF197" s="219"/>
      <c r="AG197" s="180"/>
      <c r="AH197" s="299">
        <f t="shared" si="6"/>
        <v>0</v>
      </c>
      <c r="AI197" s="290"/>
      <c r="AJ197" s="185"/>
      <c r="CE197" s="187"/>
      <c r="CU197" s="188"/>
    </row>
    <row r="198" spans="1:99" s="186" customFormat="1" ht="24.95" customHeight="1">
      <c r="A198" s="196"/>
      <c r="B198" s="196"/>
      <c r="C198" s="196"/>
      <c r="D198" s="219"/>
      <c r="E198" s="219" t="str">
        <f>HLOOKUP(WEEKDAY(D198,2),data!$A$1:$G$2,2)</f>
        <v>(토)</v>
      </c>
      <c r="F198" s="196"/>
      <c r="G198" s="196"/>
      <c r="H198" s="196"/>
      <c r="I198" s="190"/>
      <c r="J198" s="196" t="e">
        <f>VLOOKUP(I198,'25하-평택20'!$J$3:$AW$1251,2,FALSE)</f>
        <v>#N/A</v>
      </c>
      <c r="K198" s="289" t="e">
        <f>VLOOKUP(I198,'사업장현황(25하)'!$A$2:$T$1836,13,FALSE)</f>
        <v>#N/A</v>
      </c>
      <c r="L198" s="289" t="e">
        <f>VLOOKUP(I198,'사업장현황(25하)'!$A$2:$T$1836,14,FALSE)</f>
        <v>#N/A</v>
      </c>
      <c r="M198" s="190" t="e">
        <f>VLOOKUP(I198,'사업장현황(25하)'!$A$2:$T$1836,2,FALSE)</f>
        <v>#N/A</v>
      </c>
      <c r="N198" s="190" t="e">
        <f>VLOOKUP(I198,'사업장현황(25하)'!$A$2:$T$1836,4,FALSE)</f>
        <v>#N/A</v>
      </c>
      <c r="O198" s="196" t="e">
        <f>VLOOKUP(I198,'사업장현황(25하)'!$A$2:$T$1836,6,FALSE)</f>
        <v>#N/A</v>
      </c>
      <c r="P198" s="196" t="e">
        <f>VLOOKUP(I198,'사업장현황(25하)'!$A$2:$T$1836,7,FALSE)</f>
        <v>#N/A</v>
      </c>
      <c r="Q198" s="196" t="e">
        <f>VLOOKUP(I198,'사업장현황(25하)'!$A$2:$T$1836,8,FALSE)</f>
        <v>#N/A</v>
      </c>
      <c r="R198" s="196" t="e">
        <f>VLOOKUP(I198,'사업장현황(25하)'!$A$2:$T$1836,9,FALSE)</f>
        <v>#N/A</v>
      </c>
      <c r="S198" s="196" t="e">
        <f>VLOOKUP(I198,'사업장현황(25하)'!$A$2:$T$1836,10,FALSE)</f>
        <v>#N/A</v>
      </c>
      <c r="T198" s="190" t="e">
        <f>VLOOKUP(I198,'사업장현황(25하)'!$A$2:$T$1836,12,FALSE)</f>
        <v>#N/A</v>
      </c>
      <c r="U198" s="219" t="e">
        <f>VLOOKUP(I198,'25하-평택20'!$J$3:$AW$1251,13,FALSE)</f>
        <v>#N/A</v>
      </c>
      <c r="V198" s="219" t="e">
        <f>VLOOKUP(I198,'25하-평택20'!$J$3:$AW$1251,14,FALSE)</f>
        <v>#N/A</v>
      </c>
      <c r="W198" s="149"/>
      <c r="X198" s="179" t="e">
        <f>VLOOKUP(I198,'사업장현황(25하)'!$A$2:$T$1836,11,FALSE)</f>
        <v>#N/A</v>
      </c>
      <c r="Y198" s="318"/>
      <c r="Z198" s="180"/>
      <c r="AA198" s="180"/>
      <c r="AB198" s="212"/>
      <c r="AC198" s="180">
        <f t="shared" si="7"/>
        <v>0</v>
      </c>
      <c r="AD198" s="219"/>
      <c r="AE198" s="180"/>
      <c r="AF198" s="219"/>
      <c r="AG198" s="180"/>
      <c r="AH198" s="299">
        <f t="shared" si="6"/>
        <v>0</v>
      </c>
      <c r="AI198" s="290"/>
      <c r="AJ198" s="185"/>
      <c r="CE198" s="187"/>
      <c r="CU198" s="188"/>
    </row>
    <row r="199" spans="1:99" s="186" customFormat="1" ht="24.95" customHeight="1">
      <c r="A199" s="196"/>
      <c r="B199" s="196"/>
      <c r="C199" s="196"/>
      <c r="D199" s="219"/>
      <c r="E199" s="219" t="str">
        <f>HLOOKUP(WEEKDAY(D199,2),data!$A$1:$G$2,2)</f>
        <v>(토)</v>
      </c>
      <c r="F199" s="196"/>
      <c r="G199" s="196"/>
      <c r="H199" s="196"/>
      <c r="I199" s="190"/>
      <c r="J199" s="196" t="e">
        <f>VLOOKUP(I199,'25하-평택20'!$J$3:$AW$1251,2,FALSE)</f>
        <v>#N/A</v>
      </c>
      <c r="K199" s="289" t="e">
        <f>VLOOKUP(I199,'사업장현황(25하)'!$A$2:$T$1836,13,FALSE)</f>
        <v>#N/A</v>
      </c>
      <c r="L199" s="289" t="e">
        <f>VLOOKUP(I199,'사업장현황(25하)'!$A$2:$T$1836,14,FALSE)</f>
        <v>#N/A</v>
      </c>
      <c r="M199" s="190" t="e">
        <f>VLOOKUP(I199,'사업장현황(25하)'!$A$2:$T$1836,2,FALSE)</f>
        <v>#N/A</v>
      </c>
      <c r="N199" s="190" t="e">
        <f>VLOOKUP(I199,'사업장현황(25하)'!$A$2:$T$1836,4,FALSE)</f>
        <v>#N/A</v>
      </c>
      <c r="O199" s="196" t="e">
        <f>VLOOKUP(I199,'사업장현황(25하)'!$A$2:$T$1836,6,FALSE)</f>
        <v>#N/A</v>
      </c>
      <c r="P199" s="196" t="e">
        <f>VLOOKUP(I199,'사업장현황(25하)'!$A$2:$T$1836,7,FALSE)</f>
        <v>#N/A</v>
      </c>
      <c r="Q199" s="196" t="e">
        <f>VLOOKUP(I199,'사업장현황(25하)'!$A$2:$T$1836,8,FALSE)</f>
        <v>#N/A</v>
      </c>
      <c r="R199" s="196" t="e">
        <f>VLOOKUP(I199,'사업장현황(25하)'!$A$2:$T$1836,9,FALSE)</f>
        <v>#N/A</v>
      </c>
      <c r="S199" s="196" t="e">
        <f>VLOOKUP(I199,'사업장현황(25하)'!$A$2:$T$1836,10,FALSE)</f>
        <v>#N/A</v>
      </c>
      <c r="T199" s="190" t="e">
        <f>VLOOKUP(I199,'사업장현황(25하)'!$A$2:$T$1836,12,FALSE)</f>
        <v>#N/A</v>
      </c>
      <c r="U199" s="219" t="e">
        <f>VLOOKUP(I199,'25하-평택20'!$J$3:$AW$1251,13,FALSE)</f>
        <v>#N/A</v>
      </c>
      <c r="V199" s="219" t="e">
        <f>VLOOKUP(I199,'25하-평택20'!$J$3:$AW$1251,14,FALSE)</f>
        <v>#N/A</v>
      </c>
      <c r="W199" s="149"/>
      <c r="X199" s="179" t="e">
        <f>VLOOKUP(I199,'사업장현황(25하)'!$A$2:$T$1836,11,FALSE)</f>
        <v>#N/A</v>
      </c>
      <c r="Y199" s="219"/>
      <c r="Z199" s="180"/>
      <c r="AA199" s="180"/>
      <c r="AB199" s="212"/>
      <c r="AC199" s="180">
        <f t="shared" si="7"/>
        <v>0</v>
      </c>
      <c r="AD199" s="219"/>
      <c r="AE199" s="180"/>
      <c r="AF199" s="219"/>
      <c r="AG199" s="180"/>
      <c r="AH199" s="299">
        <f t="shared" si="6"/>
        <v>0</v>
      </c>
      <c r="AI199" s="290"/>
      <c r="AJ199" s="185"/>
      <c r="CE199" s="187"/>
      <c r="CU199" s="188"/>
    </row>
    <row r="200" spans="1:99" s="186" customFormat="1" ht="24.95" customHeight="1">
      <c r="A200" s="196"/>
      <c r="B200" s="196"/>
      <c r="C200" s="196"/>
      <c r="D200" s="219"/>
      <c r="E200" s="219" t="str">
        <f>HLOOKUP(WEEKDAY(D200,2),data!$A$1:$G$2,2)</f>
        <v>(토)</v>
      </c>
      <c r="F200" s="196"/>
      <c r="G200" s="196"/>
      <c r="H200" s="196"/>
      <c r="I200" s="190"/>
      <c r="J200" s="196" t="e">
        <f>VLOOKUP(I200,'25하-평택20'!$J$3:$AW$1251,2,FALSE)</f>
        <v>#N/A</v>
      </c>
      <c r="K200" s="289" t="e">
        <f>VLOOKUP(I200,'사업장현황(25하)'!$A$2:$T$1836,13,FALSE)</f>
        <v>#N/A</v>
      </c>
      <c r="L200" s="289" t="e">
        <f>VLOOKUP(I200,'사업장현황(25하)'!$A$2:$T$1836,14,FALSE)</f>
        <v>#N/A</v>
      </c>
      <c r="M200" s="190" t="e">
        <f>VLOOKUP(I200,'사업장현황(25하)'!$A$2:$T$1836,2,FALSE)</f>
        <v>#N/A</v>
      </c>
      <c r="N200" s="190" t="e">
        <f>VLOOKUP(I200,'사업장현황(25하)'!$A$2:$T$1836,4,FALSE)</f>
        <v>#N/A</v>
      </c>
      <c r="O200" s="196" t="e">
        <f>VLOOKUP(I200,'사업장현황(25하)'!$A$2:$T$1836,6,FALSE)</f>
        <v>#N/A</v>
      </c>
      <c r="P200" s="196" t="e">
        <f>VLOOKUP(I200,'사업장현황(25하)'!$A$2:$T$1836,7,FALSE)</f>
        <v>#N/A</v>
      </c>
      <c r="Q200" s="196" t="e">
        <f>VLOOKUP(I200,'사업장현황(25하)'!$A$2:$T$1836,8,FALSE)</f>
        <v>#N/A</v>
      </c>
      <c r="R200" s="196" t="e">
        <f>VLOOKUP(I200,'사업장현황(25하)'!$A$2:$T$1836,9,FALSE)</f>
        <v>#N/A</v>
      </c>
      <c r="S200" s="196" t="e">
        <f>VLOOKUP(I200,'사업장현황(25하)'!$A$2:$T$1836,10,FALSE)</f>
        <v>#N/A</v>
      </c>
      <c r="T200" s="190" t="e">
        <f>VLOOKUP(I200,'사업장현황(25하)'!$A$2:$T$1836,12,FALSE)</f>
        <v>#N/A</v>
      </c>
      <c r="U200" s="219" t="e">
        <f>VLOOKUP(I200,'25하-평택20'!$J$3:$AW$1251,13,FALSE)</f>
        <v>#N/A</v>
      </c>
      <c r="V200" s="219" t="e">
        <f>VLOOKUP(I200,'25하-평택20'!$J$3:$AW$1251,14,FALSE)</f>
        <v>#N/A</v>
      </c>
      <c r="W200" s="149"/>
      <c r="X200" s="179" t="e">
        <f>VLOOKUP(I200,'사업장현황(25하)'!$A$2:$T$1836,11,FALSE)</f>
        <v>#N/A</v>
      </c>
      <c r="Y200" s="318"/>
      <c r="Z200" s="180"/>
      <c r="AA200" s="180"/>
      <c r="AB200" s="212"/>
      <c r="AC200" s="180">
        <f t="shared" si="7"/>
        <v>0</v>
      </c>
      <c r="AD200" s="219"/>
      <c r="AE200" s="180"/>
      <c r="AF200" s="219"/>
      <c r="AG200" s="180"/>
      <c r="AH200" s="299">
        <f t="shared" si="6"/>
        <v>0</v>
      </c>
      <c r="AI200" s="290"/>
      <c r="AJ200" s="185"/>
      <c r="CE200" s="187"/>
      <c r="CU200" s="188"/>
    </row>
    <row r="201" spans="1:99" s="186" customFormat="1" ht="24.95" customHeight="1">
      <c r="A201" s="196"/>
      <c r="B201" s="196"/>
      <c r="C201" s="196"/>
      <c r="D201" s="219"/>
      <c r="E201" s="219" t="str">
        <f>HLOOKUP(WEEKDAY(D201,2),data!$A$1:$G$2,2)</f>
        <v>(토)</v>
      </c>
      <c r="F201" s="196"/>
      <c r="G201" s="196"/>
      <c r="H201" s="196"/>
      <c r="I201" s="190"/>
      <c r="J201" s="196" t="e">
        <f>VLOOKUP(I201,'25하-평택20'!$J$3:$AW$1251,2,FALSE)</f>
        <v>#N/A</v>
      </c>
      <c r="K201" s="289" t="e">
        <f>VLOOKUP(I201,'사업장현황(25하)'!$A$2:$T$1836,13,FALSE)</f>
        <v>#N/A</v>
      </c>
      <c r="L201" s="289" t="e">
        <f>VLOOKUP(I201,'사업장현황(25하)'!$A$2:$T$1836,14,FALSE)</f>
        <v>#N/A</v>
      </c>
      <c r="M201" s="190" t="e">
        <f>VLOOKUP(I201,'사업장현황(25하)'!$A$2:$T$1836,2,FALSE)</f>
        <v>#N/A</v>
      </c>
      <c r="N201" s="190" t="e">
        <f>VLOOKUP(I201,'사업장현황(25하)'!$A$2:$T$1836,4,FALSE)</f>
        <v>#N/A</v>
      </c>
      <c r="O201" s="196" t="e">
        <f>VLOOKUP(I201,'사업장현황(25하)'!$A$2:$T$1836,6,FALSE)</f>
        <v>#N/A</v>
      </c>
      <c r="P201" s="196" t="e">
        <f>VLOOKUP(I201,'사업장현황(25하)'!$A$2:$T$1836,7,FALSE)</f>
        <v>#N/A</v>
      </c>
      <c r="Q201" s="196" t="e">
        <f>VLOOKUP(I201,'사업장현황(25하)'!$A$2:$T$1836,8,FALSE)</f>
        <v>#N/A</v>
      </c>
      <c r="R201" s="196" t="e">
        <f>VLOOKUP(I201,'사업장현황(25하)'!$A$2:$T$1836,9,FALSE)</f>
        <v>#N/A</v>
      </c>
      <c r="S201" s="196" t="e">
        <f>VLOOKUP(I201,'사업장현황(25하)'!$A$2:$T$1836,10,FALSE)</f>
        <v>#N/A</v>
      </c>
      <c r="T201" s="190" t="e">
        <f>VLOOKUP(I201,'사업장현황(25하)'!$A$2:$T$1836,12,FALSE)</f>
        <v>#N/A</v>
      </c>
      <c r="U201" s="219" t="e">
        <f>VLOOKUP(I201,'25하-평택20'!$J$3:$AW$1251,13,FALSE)</f>
        <v>#N/A</v>
      </c>
      <c r="V201" s="219" t="e">
        <f>VLOOKUP(I201,'25하-평택20'!$J$3:$AW$1251,14,FALSE)</f>
        <v>#N/A</v>
      </c>
      <c r="W201" s="149"/>
      <c r="X201" s="179" t="e">
        <f>VLOOKUP(I201,'사업장현황(25하)'!$A$2:$T$1836,11,FALSE)</f>
        <v>#N/A</v>
      </c>
      <c r="Y201" s="219"/>
      <c r="Z201" s="180"/>
      <c r="AA201" s="180"/>
      <c r="AB201" s="212"/>
      <c r="AC201" s="180">
        <f t="shared" si="7"/>
        <v>0</v>
      </c>
      <c r="AD201" s="219"/>
      <c r="AE201" s="180"/>
      <c r="AF201" s="219"/>
      <c r="AG201" s="180"/>
      <c r="AH201" s="299">
        <f t="shared" si="6"/>
        <v>0</v>
      </c>
      <c r="AI201" s="290"/>
      <c r="AJ201" s="185"/>
      <c r="CE201" s="187"/>
      <c r="CU201" s="188"/>
    </row>
    <row r="202" spans="1:99" s="186" customFormat="1" ht="24.95" customHeight="1">
      <c r="A202" s="196"/>
      <c r="B202" s="196"/>
      <c r="C202" s="196"/>
      <c r="D202" s="219"/>
      <c r="E202" s="219" t="str">
        <f>HLOOKUP(WEEKDAY(D202,2),data!$A$1:$G$2,2)</f>
        <v>(토)</v>
      </c>
      <c r="F202" s="196"/>
      <c r="G202" s="196"/>
      <c r="H202" s="196"/>
      <c r="I202" s="190"/>
      <c r="J202" s="196" t="e">
        <f>VLOOKUP(I202,'25하-평택20'!$J$3:$AW$1251,2,FALSE)</f>
        <v>#N/A</v>
      </c>
      <c r="K202" s="289" t="e">
        <f>VLOOKUP(I202,'사업장현황(25하)'!$A$2:$T$1836,13,FALSE)</f>
        <v>#N/A</v>
      </c>
      <c r="L202" s="289" t="e">
        <f>VLOOKUP(I202,'사업장현황(25하)'!$A$2:$T$1836,14,FALSE)</f>
        <v>#N/A</v>
      </c>
      <c r="M202" s="190" t="e">
        <f>VLOOKUP(I202,'사업장현황(25하)'!$A$2:$T$1836,2,FALSE)</f>
        <v>#N/A</v>
      </c>
      <c r="N202" s="190" t="e">
        <f>VLOOKUP(I202,'사업장현황(25하)'!$A$2:$T$1836,4,FALSE)</f>
        <v>#N/A</v>
      </c>
      <c r="O202" s="196" t="e">
        <f>VLOOKUP(I202,'사업장현황(25하)'!$A$2:$T$1836,6,FALSE)</f>
        <v>#N/A</v>
      </c>
      <c r="P202" s="196" t="e">
        <f>VLOOKUP(I202,'사업장현황(25하)'!$A$2:$T$1836,7,FALSE)</f>
        <v>#N/A</v>
      </c>
      <c r="Q202" s="196" t="e">
        <f>VLOOKUP(I202,'사업장현황(25하)'!$A$2:$T$1836,8,FALSE)</f>
        <v>#N/A</v>
      </c>
      <c r="R202" s="196" t="e">
        <f>VLOOKUP(I202,'사업장현황(25하)'!$A$2:$T$1836,9,FALSE)</f>
        <v>#N/A</v>
      </c>
      <c r="S202" s="196" t="e">
        <f>VLOOKUP(I202,'사업장현황(25하)'!$A$2:$T$1836,10,FALSE)</f>
        <v>#N/A</v>
      </c>
      <c r="T202" s="190" t="e">
        <f>VLOOKUP(I202,'사업장현황(25하)'!$A$2:$T$1836,12,FALSE)</f>
        <v>#N/A</v>
      </c>
      <c r="U202" s="219" t="e">
        <f>VLOOKUP(I202,'25하-평택20'!$J$3:$AW$1251,13,FALSE)</f>
        <v>#N/A</v>
      </c>
      <c r="V202" s="219" t="e">
        <f>VLOOKUP(I202,'25하-평택20'!$J$3:$AW$1251,14,FALSE)</f>
        <v>#N/A</v>
      </c>
      <c r="W202" s="149"/>
      <c r="X202" s="179" t="e">
        <f>VLOOKUP(I202,'사업장현황(25하)'!$A$2:$T$1836,11,FALSE)</f>
        <v>#N/A</v>
      </c>
      <c r="Y202" s="318"/>
      <c r="Z202" s="180"/>
      <c r="AA202" s="180"/>
      <c r="AB202" s="212"/>
      <c r="AC202" s="180">
        <f t="shared" si="7"/>
        <v>0</v>
      </c>
      <c r="AD202" s="219"/>
      <c r="AE202" s="180"/>
      <c r="AF202" s="219"/>
      <c r="AG202" s="180"/>
      <c r="AH202" s="299">
        <f t="shared" si="6"/>
        <v>0</v>
      </c>
      <c r="AI202" s="290"/>
      <c r="AJ202" s="185"/>
      <c r="CE202" s="187"/>
      <c r="CU202" s="188"/>
    </row>
    <row r="203" spans="1:99" s="186" customFormat="1" ht="24.95" customHeight="1">
      <c r="A203" s="196"/>
      <c r="B203" s="196"/>
      <c r="C203" s="196"/>
      <c r="D203" s="219"/>
      <c r="E203" s="219" t="str">
        <f>HLOOKUP(WEEKDAY(D203,2),data!$A$1:$G$2,2)</f>
        <v>(토)</v>
      </c>
      <c r="F203" s="196"/>
      <c r="G203" s="196"/>
      <c r="H203" s="196"/>
      <c r="I203" s="190"/>
      <c r="J203" s="196" t="e">
        <f>VLOOKUP(I203,'25하-평택20'!$J$3:$AW$1251,2,FALSE)</f>
        <v>#N/A</v>
      </c>
      <c r="K203" s="289" t="e">
        <f>VLOOKUP(I203,'사업장현황(25하)'!$A$2:$T$1836,13,FALSE)</f>
        <v>#N/A</v>
      </c>
      <c r="L203" s="289" t="e">
        <f>VLOOKUP(I203,'사업장현황(25하)'!$A$2:$T$1836,14,FALSE)</f>
        <v>#N/A</v>
      </c>
      <c r="M203" s="190" t="e">
        <f>VLOOKUP(I203,'사업장현황(25하)'!$A$2:$T$1836,2,FALSE)</f>
        <v>#N/A</v>
      </c>
      <c r="N203" s="190" t="e">
        <f>VLOOKUP(I203,'사업장현황(25하)'!$A$2:$T$1836,4,FALSE)</f>
        <v>#N/A</v>
      </c>
      <c r="O203" s="196" t="e">
        <f>VLOOKUP(I203,'사업장현황(25하)'!$A$2:$T$1836,6,FALSE)</f>
        <v>#N/A</v>
      </c>
      <c r="P203" s="196" t="e">
        <f>VLOOKUP(I203,'사업장현황(25하)'!$A$2:$T$1836,7,FALSE)</f>
        <v>#N/A</v>
      </c>
      <c r="Q203" s="196" t="e">
        <f>VLOOKUP(I203,'사업장현황(25하)'!$A$2:$T$1836,8,FALSE)</f>
        <v>#N/A</v>
      </c>
      <c r="R203" s="196" t="e">
        <f>VLOOKUP(I203,'사업장현황(25하)'!$A$2:$T$1836,9,FALSE)</f>
        <v>#N/A</v>
      </c>
      <c r="S203" s="196" t="e">
        <f>VLOOKUP(I203,'사업장현황(25하)'!$A$2:$T$1836,10,FALSE)</f>
        <v>#N/A</v>
      </c>
      <c r="T203" s="190" t="e">
        <f>VLOOKUP(I203,'사업장현황(25하)'!$A$2:$T$1836,12,FALSE)</f>
        <v>#N/A</v>
      </c>
      <c r="U203" s="219" t="e">
        <f>VLOOKUP(I203,'25하-평택20'!$J$3:$AW$1251,13,FALSE)</f>
        <v>#N/A</v>
      </c>
      <c r="V203" s="219" t="e">
        <f>VLOOKUP(I203,'25하-평택20'!$J$3:$AW$1251,14,FALSE)</f>
        <v>#N/A</v>
      </c>
      <c r="W203" s="149"/>
      <c r="X203" s="179" t="e">
        <f>VLOOKUP(I203,'사업장현황(25하)'!$A$2:$T$1836,11,FALSE)</f>
        <v>#N/A</v>
      </c>
      <c r="Y203" s="219"/>
      <c r="Z203" s="180"/>
      <c r="AA203" s="180"/>
      <c r="AB203" s="212"/>
      <c r="AC203" s="180">
        <f t="shared" si="7"/>
        <v>0</v>
      </c>
      <c r="AD203" s="219"/>
      <c r="AE203" s="180"/>
      <c r="AF203" s="219"/>
      <c r="AG203" s="180"/>
      <c r="AH203" s="299">
        <f t="shared" si="6"/>
        <v>0</v>
      </c>
      <c r="AI203" s="290"/>
      <c r="AJ203" s="185"/>
      <c r="CE203" s="187"/>
      <c r="CU203" s="188"/>
    </row>
    <row r="204" spans="1:99" s="186" customFormat="1" ht="24.95" customHeight="1">
      <c r="A204" s="196"/>
      <c r="B204" s="196"/>
      <c r="C204" s="196"/>
      <c r="D204" s="219"/>
      <c r="E204" s="219" t="str">
        <f>HLOOKUP(WEEKDAY(D204,2),data!$A$1:$G$2,2)</f>
        <v>(토)</v>
      </c>
      <c r="F204" s="196"/>
      <c r="G204" s="196"/>
      <c r="H204" s="196"/>
      <c r="I204" s="249"/>
      <c r="J204" s="196" t="e">
        <f>VLOOKUP(I204,'25하-평택20'!$J$3:$AW$1251,2,FALSE)</f>
        <v>#N/A</v>
      </c>
      <c r="K204" s="289" t="e">
        <f>VLOOKUP(I204,'사업장현황(25하)'!$A$2:$T$1836,13,FALSE)</f>
        <v>#N/A</v>
      </c>
      <c r="L204" s="289" t="e">
        <f>VLOOKUP(I204,'사업장현황(25하)'!$A$2:$T$1836,14,FALSE)</f>
        <v>#N/A</v>
      </c>
      <c r="M204" s="190" t="e">
        <f>VLOOKUP(I204,'사업장현황(25하)'!$A$2:$T$1836,2,FALSE)</f>
        <v>#N/A</v>
      </c>
      <c r="N204" s="190" t="e">
        <f>VLOOKUP(I204,'사업장현황(25하)'!$A$2:$T$1836,4,FALSE)</f>
        <v>#N/A</v>
      </c>
      <c r="O204" s="196" t="e">
        <f>VLOOKUP(I204,'사업장현황(25하)'!$A$2:$T$1836,6,FALSE)</f>
        <v>#N/A</v>
      </c>
      <c r="P204" s="196" t="e">
        <f>VLOOKUP(I204,'사업장현황(25하)'!$A$2:$T$1836,7,FALSE)</f>
        <v>#N/A</v>
      </c>
      <c r="Q204" s="196" t="e">
        <f>VLOOKUP(I204,'사업장현황(25하)'!$A$2:$T$1836,8,FALSE)</f>
        <v>#N/A</v>
      </c>
      <c r="R204" s="196" t="e">
        <f>VLOOKUP(I204,'사업장현황(25하)'!$A$2:$T$1836,9,FALSE)</f>
        <v>#N/A</v>
      </c>
      <c r="S204" s="196" t="e">
        <f>VLOOKUP(I204,'사업장현황(25하)'!$A$2:$T$1836,10,FALSE)</f>
        <v>#N/A</v>
      </c>
      <c r="T204" s="190" t="e">
        <f>VLOOKUP(I204,'사업장현황(25하)'!$A$2:$T$1836,12,FALSE)</f>
        <v>#N/A</v>
      </c>
      <c r="U204" s="219" t="e">
        <f>VLOOKUP(I204,'25하-평택20'!$J$3:$AW$1251,13,FALSE)</f>
        <v>#N/A</v>
      </c>
      <c r="V204" s="219" t="e">
        <f>VLOOKUP(I204,'25하-평택20'!$J$3:$AW$1251,14,FALSE)</f>
        <v>#N/A</v>
      </c>
      <c r="W204" s="149"/>
      <c r="X204" s="179" t="e">
        <f>VLOOKUP(I204,'사업장현황(25하)'!$A$2:$T$1836,11,FALSE)</f>
        <v>#N/A</v>
      </c>
      <c r="Y204" s="318"/>
      <c r="Z204" s="180"/>
      <c r="AA204" s="180"/>
      <c r="AB204" s="212"/>
      <c r="AC204" s="180">
        <f t="shared" si="7"/>
        <v>0</v>
      </c>
      <c r="AD204" s="219"/>
      <c r="AE204" s="180"/>
      <c r="AF204" s="219"/>
      <c r="AG204" s="180"/>
      <c r="AH204" s="299">
        <f t="shared" si="6"/>
        <v>0</v>
      </c>
      <c r="AI204" s="290"/>
      <c r="AJ204" s="185"/>
      <c r="CE204" s="187"/>
      <c r="CU204" s="188"/>
    </row>
    <row r="205" spans="1:99" s="186" customFormat="1" ht="24.95" customHeight="1">
      <c r="A205" s="196"/>
      <c r="B205" s="196"/>
      <c r="C205" s="196"/>
      <c r="D205" s="219"/>
      <c r="E205" s="219" t="str">
        <f>HLOOKUP(WEEKDAY(D205,2),data!$A$1:$G$2,2)</f>
        <v>(토)</v>
      </c>
      <c r="F205" s="196"/>
      <c r="G205" s="196"/>
      <c r="H205" s="196"/>
      <c r="I205" s="249"/>
      <c r="J205" s="196" t="e">
        <f>VLOOKUP(I205,'25하-평택20'!$J$3:$AW$1251,2,FALSE)</f>
        <v>#N/A</v>
      </c>
      <c r="K205" s="289" t="e">
        <f>VLOOKUP(I205,'사업장현황(25하)'!$A$2:$T$1836,13,FALSE)</f>
        <v>#N/A</v>
      </c>
      <c r="L205" s="289" t="e">
        <f>VLOOKUP(I205,'사업장현황(25하)'!$A$2:$T$1836,14,FALSE)</f>
        <v>#N/A</v>
      </c>
      <c r="M205" s="190" t="e">
        <f>VLOOKUP(I205,'사업장현황(25하)'!$A$2:$T$1836,2,FALSE)</f>
        <v>#N/A</v>
      </c>
      <c r="N205" s="190" t="e">
        <f>VLOOKUP(I205,'사업장현황(25하)'!$A$2:$T$1836,4,FALSE)</f>
        <v>#N/A</v>
      </c>
      <c r="O205" s="196" t="e">
        <f>VLOOKUP(I205,'사업장현황(25하)'!$A$2:$T$1836,6,FALSE)</f>
        <v>#N/A</v>
      </c>
      <c r="P205" s="196" t="e">
        <f>VLOOKUP(I205,'사업장현황(25하)'!$A$2:$T$1836,7,FALSE)</f>
        <v>#N/A</v>
      </c>
      <c r="Q205" s="196" t="e">
        <f>VLOOKUP(I205,'사업장현황(25하)'!$A$2:$T$1836,8,FALSE)</f>
        <v>#N/A</v>
      </c>
      <c r="R205" s="196" t="e">
        <f>VLOOKUP(I205,'사업장현황(25하)'!$A$2:$T$1836,9,FALSE)</f>
        <v>#N/A</v>
      </c>
      <c r="S205" s="196" t="e">
        <f>VLOOKUP(I205,'사업장현황(25하)'!$A$2:$T$1836,10,FALSE)</f>
        <v>#N/A</v>
      </c>
      <c r="T205" s="190" t="e">
        <f>VLOOKUP(I205,'사업장현황(25하)'!$A$2:$T$1836,12,FALSE)</f>
        <v>#N/A</v>
      </c>
      <c r="U205" s="219" t="e">
        <f>VLOOKUP(I205,'25하-평택20'!$J$3:$AW$1251,13,FALSE)</f>
        <v>#N/A</v>
      </c>
      <c r="V205" s="219" t="e">
        <f>VLOOKUP(I205,'25하-평택20'!$J$3:$AW$1251,14,FALSE)</f>
        <v>#N/A</v>
      </c>
      <c r="W205" s="149"/>
      <c r="X205" s="179" t="e">
        <f>VLOOKUP(I205,'사업장현황(25하)'!$A$2:$T$1836,11,FALSE)</f>
        <v>#N/A</v>
      </c>
      <c r="Y205" s="318"/>
      <c r="Z205" s="180"/>
      <c r="AA205" s="180"/>
      <c r="AB205" s="212"/>
      <c r="AC205" s="180">
        <f t="shared" si="7"/>
        <v>0</v>
      </c>
      <c r="AD205" s="219"/>
      <c r="AE205" s="180"/>
      <c r="AF205" s="219"/>
      <c r="AG205" s="180"/>
      <c r="AH205" s="299">
        <f t="shared" si="6"/>
        <v>0</v>
      </c>
      <c r="AI205" s="290"/>
      <c r="AJ205" s="185"/>
      <c r="CE205" s="187"/>
      <c r="CU205" s="188"/>
    </row>
    <row r="206" spans="1:99" s="186" customFormat="1" ht="24.95" customHeight="1">
      <c r="A206" s="196"/>
      <c r="B206" s="196"/>
      <c r="C206" s="196"/>
      <c r="D206" s="219"/>
      <c r="E206" s="219" t="str">
        <f>HLOOKUP(WEEKDAY(D206,2),data!$A$1:$G$2,2)</f>
        <v>(토)</v>
      </c>
      <c r="F206" s="196"/>
      <c r="G206" s="196"/>
      <c r="H206" s="196"/>
      <c r="I206" s="249"/>
      <c r="J206" s="196" t="e">
        <f>VLOOKUP(I206,'25하-평택20'!$J$3:$AW$1251,2,FALSE)</f>
        <v>#N/A</v>
      </c>
      <c r="K206" s="289" t="e">
        <f>VLOOKUP(I206,'사업장현황(25하)'!$A$2:$T$1836,13,FALSE)</f>
        <v>#N/A</v>
      </c>
      <c r="L206" s="289" t="e">
        <f>VLOOKUP(I206,'사업장현황(25하)'!$A$2:$T$1836,14,FALSE)</f>
        <v>#N/A</v>
      </c>
      <c r="M206" s="190" t="e">
        <f>VLOOKUP(I206,'사업장현황(25하)'!$A$2:$T$1836,2,FALSE)</f>
        <v>#N/A</v>
      </c>
      <c r="N206" s="190" t="e">
        <f>VLOOKUP(I206,'사업장현황(25하)'!$A$2:$T$1836,4,FALSE)</f>
        <v>#N/A</v>
      </c>
      <c r="O206" s="196" t="e">
        <f>VLOOKUP(I206,'사업장현황(25하)'!$A$2:$T$1836,6,FALSE)</f>
        <v>#N/A</v>
      </c>
      <c r="P206" s="196" t="e">
        <f>VLOOKUP(I206,'사업장현황(25하)'!$A$2:$T$1836,7,FALSE)</f>
        <v>#N/A</v>
      </c>
      <c r="Q206" s="196" t="e">
        <f>VLOOKUP(I206,'사업장현황(25하)'!$A$2:$T$1836,8,FALSE)</f>
        <v>#N/A</v>
      </c>
      <c r="R206" s="196" t="e">
        <f>VLOOKUP(I206,'사업장현황(25하)'!$A$2:$T$1836,9,FALSE)</f>
        <v>#N/A</v>
      </c>
      <c r="S206" s="196" t="e">
        <f>VLOOKUP(I206,'사업장현황(25하)'!$A$2:$T$1836,10,FALSE)</f>
        <v>#N/A</v>
      </c>
      <c r="T206" s="190" t="e">
        <f>VLOOKUP(I206,'사업장현황(25하)'!$A$2:$T$1836,12,FALSE)</f>
        <v>#N/A</v>
      </c>
      <c r="U206" s="219" t="e">
        <f>VLOOKUP(I206,'25하-평택20'!$J$3:$AW$1251,13,FALSE)</f>
        <v>#N/A</v>
      </c>
      <c r="V206" s="219" t="e">
        <f>VLOOKUP(I206,'25하-평택20'!$J$3:$AW$1251,14,FALSE)</f>
        <v>#N/A</v>
      </c>
      <c r="W206" s="149"/>
      <c r="X206" s="179" t="e">
        <f>VLOOKUP(I206,'사업장현황(25하)'!$A$2:$T$1836,11,FALSE)</f>
        <v>#N/A</v>
      </c>
      <c r="Y206" s="318"/>
      <c r="Z206" s="180"/>
      <c r="AA206" s="180"/>
      <c r="AB206" s="212"/>
      <c r="AC206" s="180">
        <f t="shared" si="7"/>
        <v>0</v>
      </c>
      <c r="AD206" s="219"/>
      <c r="AE206" s="180"/>
      <c r="AF206" s="219"/>
      <c r="AG206" s="180"/>
      <c r="AH206" s="299">
        <f t="shared" si="6"/>
        <v>0</v>
      </c>
      <c r="AI206" s="290"/>
      <c r="AJ206" s="185"/>
      <c r="CE206" s="187"/>
      <c r="CU206" s="188"/>
    </row>
    <row r="207" spans="1:99" s="186" customFormat="1" ht="24.95" customHeight="1">
      <c r="A207" s="196"/>
      <c r="B207" s="196"/>
      <c r="C207" s="196"/>
      <c r="D207" s="219"/>
      <c r="E207" s="219" t="str">
        <f>HLOOKUP(WEEKDAY(D207,2),data!$A$1:$G$2,2)</f>
        <v>(토)</v>
      </c>
      <c r="F207" s="196"/>
      <c r="G207" s="196"/>
      <c r="H207" s="196"/>
      <c r="I207" s="249"/>
      <c r="J207" s="196" t="e">
        <f>VLOOKUP(I207,'25하-평택20'!$J$3:$AW$1251,2,FALSE)</f>
        <v>#N/A</v>
      </c>
      <c r="K207" s="289" t="e">
        <f>VLOOKUP(I207,'사업장현황(25하)'!$A$2:$T$1836,13,FALSE)</f>
        <v>#N/A</v>
      </c>
      <c r="L207" s="289" t="e">
        <f>VLOOKUP(I207,'사업장현황(25하)'!$A$2:$T$1836,14,FALSE)</f>
        <v>#N/A</v>
      </c>
      <c r="M207" s="190" t="e">
        <f>VLOOKUP(I207,'사업장현황(25하)'!$A$2:$T$1836,2,FALSE)</f>
        <v>#N/A</v>
      </c>
      <c r="N207" s="190" t="e">
        <f>VLOOKUP(I207,'사업장현황(25하)'!$A$2:$T$1836,4,FALSE)</f>
        <v>#N/A</v>
      </c>
      <c r="O207" s="196" t="e">
        <f>VLOOKUP(I207,'사업장현황(25하)'!$A$2:$T$1836,6,FALSE)</f>
        <v>#N/A</v>
      </c>
      <c r="P207" s="196" t="e">
        <f>VLOOKUP(I207,'사업장현황(25하)'!$A$2:$T$1836,7,FALSE)</f>
        <v>#N/A</v>
      </c>
      <c r="Q207" s="196" t="e">
        <f>VLOOKUP(I207,'사업장현황(25하)'!$A$2:$T$1836,8,FALSE)</f>
        <v>#N/A</v>
      </c>
      <c r="R207" s="196" t="e">
        <f>VLOOKUP(I207,'사업장현황(25하)'!$A$2:$T$1836,9,FALSE)</f>
        <v>#N/A</v>
      </c>
      <c r="S207" s="196" t="e">
        <f>VLOOKUP(I207,'사업장현황(25하)'!$A$2:$T$1836,10,FALSE)</f>
        <v>#N/A</v>
      </c>
      <c r="T207" s="190" t="e">
        <f>VLOOKUP(I207,'사업장현황(25하)'!$A$2:$T$1836,12,FALSE)</f>
        <v>#N/A</v>
      </c>
      <c r="U207" s="219" t="e">
        <f>VLOOKUP(I207,'25하-평택20'!$J$3:$AW$1251,13,FALSE)</f>
        <v>#N/A</v>
      </c>
      <c r="V207" s="219" t="e">
        <f>VLOOKUP(I207,'25하-평택20'!$J$3:$AW$1251,14,FALSE)</f>
        <v>#N/A</v>
      </c>
      <c r="W207" s="149"/>
      <c r="X207" s="179" t="e">
        <f>VLOOKUP(I207,'사업장현황(25하)'!$A$2:$T$1836,11,FALSE)</f>
        <v>#N/A</v>
      </c>
      <c r="Y207" s="219"/>
      <c r="Z207" s="180"/>
      <c r="AA207" s="180"/>
      <c r="AB207" s="212"/>
      <c r="AC207" s="180">
        <f t="shared" si="7"/>
        <v>0</v>
      </c>
      <c r="AD207" s="219"/>
      <c r="AE207" s="180"/>
      <c r="AF207" s="219"/>
      <c r="AG207" s="180"/>
      <c r="AH207" s="299">
        <f t="shared" si="6"/>
        <v>0</v>
      </c>
      <c r="AI207" s="290"/>
      <c r="AJ207" s="185"/>
      <c r="CE207" s="187"/>
      <c r="CU207" s="188"/>
    </row>
    <row r="208" spans="1:99" s="186" customFormat="1" ht="24.95" customHeight="1">
      <c r="A208" s="196"/>
      <c r="B208" s="196"/>
      <c r="C208" s="196"/>
      <c r="D208" s="219"/>
      <c r="E208" s="219" t="str">
        <f>HLOOKUP(WEEKDAY(D208,2),data!$A$1:$G$2,2)</f>
        <v>(토)</v>
      </c>
      <c r="F208" s="196"/>
      <c r="G208" s="196"/>
      <c r="H208" s="196"/>
      <c r="I208" s="249"/>
      <c r="J208" s="196" t="e">
        <f>VLOOKUP(I208,'25하-평택20'!$J$3:$AW$1251,2,FALSE)</f>
        <v>#N/A</v>
      </c>
      <c r="K208" s="289" t="e">
        <f>VLOOKUP(I208,'사업장현황(25하)'!$A$2:$T$1836,13,FALSE)</f>
        <v>#N/A</v>
      </c>
      <c r="L208" s="289" t="e">
        <f>VLOOKUP(I208,'사업장현황(25하)'!$A$2:$T$1836,14,FALSE)</f>
        <v>#N/A</v>
      </c>
      <c r="M208" s="190" t="e">
        <f>VLOOKUP(I208,'사업장현황(25하)'!$A$2:$T$1836,2,FALSE)</f>
        <v>#N/A</v>
      </c>
      <c r="N208" s="190" t="e">
        <f>VLOOKUP(I208,'사업장현황(25하)'!$A$2:$T$1836,4,FALSE)</f>
        <v>#N/A</v>
      </c>
      <c r="O208" s="196" t="e">
        <f>VLOOKUP(I208,'사업장현황(25하)'!$A$2:$T$1836,6,FALSE)</f>
        <v>#N/A</v>
      </c>
      <c r="P208" s="196" t="e">
        <f>VLOOKUP(I208,'사업장현황(25하)'!$A$2:$T$1836,7,FALSE)</f>
        <v>#N/A</v>
      </c>
      <c r="Q208" s="196" t="e">
        <f>VLOOKUP(I208,'사업장현황(25하)'!$A$2:$T$1836,8,FALSE)</f>
        <v>#N/A</v>
      </c>
      <c r="R208" s="196" t="e">
        <f>VLOOKUP(I208,'사업장현황(25하)'!$A$2:$T$1836,9,FALSE)</f>
        <v>#N/A</v>
      </c>
      <c r="S208" s="196" t="e">
        <f>VLOOKUP(I208,'사업장현황(25하)'!$A$2:$T$1836,10,FALSE)</f>
        <v>#N/A</v>
      </c>
      <c r="T208" s="190" t="e">
        <f>VLOOKUP(I208,'사업장현황(25하)'!$A$2:$T$1836,12,FALSE)</f>
        <v>#N/A</v>
      </c>
      <c r="U208" s="219" t="e">
        <f>VLOOKUP(I208,'25하-평택20'!$J$3:$AW$1251,13,FALSE)</f>
        <v>#N/A</v>
      </c>
      <c r="V208" s="219" t="e">
        <f>VLOOKUP(I208,'25하-평택20'!$J$3:$AW$1251,14,FALSE)</f>
        <v>#N/A</v>
      </c>
      <c r="W208" s="149"/>
      <c r="X208" s="179" t="e">
        <f>VLOOKUP(I208,'사업장현황(25하)'!$A$2:$T$1836,11,FALSE)</f>
        <v>#N/A</v>
      </c>
      <c r="Y208" s="219"/>
      <c r="Z208" s="180"/>
      <c r="AA208" s="180"/>
      <c r="AB208" s="212"/>
      <c r="AC208" s="180">
        <f t="shared" si="7"/>
        <v>0</v>
      </c>
      <c r="AD208" s="219"/>
      <c r="AE208" s="180"/>
      <c r="AF208" s="219"/>
      <c r="AG208" s="180"/>
      <c r="AH208" s="299">
        <f t="shared" si="6"/>
        <v>0</v>
      </c>
      <c r="AI208" s="290"/>
      <c r="AJ208" s="185"/>
      <c r="CE208" s="187"/>
      <c r="CU208" s="188"/>
    </row>
    <row r="209" spans="1:99" s="158" customFormat="1" ht="24.75" customHeight="1">
      <c r="A209" s="196"/>
      <c r="B209" s="196"/>
      <c r="C209" s="196"/>
      <c r="D209" s="219"/>
      <c r="E209" s="219" t="str">
        <f>HLOOKUP(WEEKDAY(D209,2),data!$A$1:$G$2,2)</f>
        <v>(토)</v>
      </c>
      <c r="F209" s="196"/>
      <c r="G209" s="196"/>
      <c r="H209" s="196"/>
      <c r="I209" s="249"/>
      <c r="J209" s="196" t="e">
        <f>VLOOKUP(I209,'25하-평택20'!$J$3:$AW$1251,2,FALSE)</f>
        <v>#N/A</v>
      </c>
      <c r="K209" s="289" t="e">
        <f>VLOOKUP(I209,'사업장현황(25하)'!$A$2:$T$1836,13,FALSE)</f>
        <v>#N/A</v>
      </c>
      <c r="L209" s="289" t="e">
        <f>VLOOKUP(I209,'사업장현황(25하)'!$A$2:$T$1836,14,FALSE)</f>
        <v>#N/A</v>
      </c>
      <c r="M209" s="190" t="e">
        <f>VLOOKUP(I209,'사업장현황(25하)'!$A$2:$T$1836,2,FALSE)</f>
        <v>#N/A</v>
      </c>
      <c r="N209" s="190" t="e">
        <f>VLOOKUP(I209,'사업장현황(25하)'!$A$2:$T$1836,4,FALSE)</f>
        <v>#N/A</v>
      </c>
      <c r="O209" s="196" t="e">
        <f>VLOOKUP(I209,'사업장현황(25하)'!$A$2:$T$1836,6,FALSE)</f>
        <v>#N/A</v>
      </c>
      <c r="P209" s="196" t="e">
        <f>VLOOKUP(I209,'사업장현황(25하)'!$A$2:$T$1836,7,FALSE)</f>
        <v>#N/A</v>
      </c>
      <c r="Q209" s="196" t="e">
        <f>VLOOKUP(I209,'사업장현황(25하)'!$A$2:$T$1836,8,FALSE)</f>
        <v>#N/A</v>
      </c>
      <c r="R209" s="196" t="e">
        <f>VLOOKUP(I209,'사업장현황(25하)'!$A$2:$T$1836,9,FALSE)</f>
        <v>#N/A</v>
      </c>
      <c r="S209" s="196" t="e">
        <f>VLOOKUP(I209,'사업장현황(25하)'!$A$2:$T$1836,10,FALSE)</f>
        <v>#N/A</v>
      </c>
      <c r="T209" s="190" t="e">
        <f>VLOOKUP(I209,'사업장현황(25하)'!$A$2:$T$1836,12,FALSE)</f>
        <v>#N/A</v>
      </c>
      <c r="U209" s="219" t="e">
        <f>VLOOKUP(I209,'25하-평택20'!$J$3:$AW$1251,13,FALSE)</f>
        <v>#N/A</v>
      </c>
      <c r="V209" s="219" t="e">
        <f>VLOOKUP(I209,'25하-평택20'!$J$3:$AW$1251,14,FALSE)</f>
        <v>#N/A</v>
      </c>
      <c r="W209" s="149"/>
      <c r="X209" s="179" t="e">
        <f>VLOOKUP(I209,'사업장현황(25하)'!$A$2:$T$1836,11,FALSE)</f>
        <v>#N/A</v>
      </c>
      <c r="Y209" s="318"/>
      <c r="Z209" s="180"/>
      <c r="AA209" s="180"/>
      <c r="AB209" s="212"/>
      <c r="AC209" s="180">
        <f t="shared" si="7"/>
        <v>0</v>
      </c>
      <c r="AD209" s="219"/>
      <c r="AE209" s="180"/>
      <c r="AF209" s="219"/>
      <c r="AG209" s="180"/>
      <c r="AH209" s="299">
        <f t="shared" si="6"/>
        <v>0</v>
      </c>
      <c r="AI209" s="290"/>
      <c r="AJ209" s="157"/>
      <c r="CE209" s="159"/>
      <c r="CU209" s="160"/>
    </row>
    <row r="210" spans="1:99" s="158" customFormat="1" ht="24.75" customHeight="1">
      <c r="A210" s="196"/>
      <c r="B210" s="196"/>
      <c r="C210" s="196"/>
      <c r="D210" s="219"/>
      <c r="E210" s="219" t="str">
        <f>HLOOKUP(WEEKDAY(D210,2),data!$A$1:$G$2,2)</f>
        <v>(토)</v>
      </c>
      <c r="F210" s="196"/>
      <c r="G210" s="196"/>
      <c r="H210" s="196"/>
      <c r="I210" s="249"/>
      <c r="J210" s="196" t="e">
        <f>VLOOKUP(I210,'25하-평택20'!$J$3:$AW$1251,2,FALSE)</f>
        <v>#N/A</v>
      </c>
      <c r="K210" s="289" t="e">
        <f>VLOOKUP(I210,'사업장현황(25하)'!$A$2:$T$1836,13,FALSE)</f>
        <v>#N/A</v>
      </c>
      <c r="L210" s="289" t="e">
        <f>VLOOKUP(I210,'사업장현황(25하)'!$A$2:$T$1836,14,FALSE)</f>
        <v>#N/A</v>
      </c>
      <c r="M210" s="190" t="e">
        <f>VLOOKUP(I210,'사업장현황(25하)'!$A$2:$T$1836,2,FALSE)</f>
        <v>#N/A</v>
      </c>
      <c r="N210" s="190" t="e">
        <f>VLOOKUP(I210,'사업장현황(25하)'!$A$2:$T$1836,4,FALSE)</f>
        <v>#N/A</v>
      </c>
      <c r="O210" s="196" t="e">
        <f>VLOOKUP(I210,'사업장현황(25하)'!$A$2:$T$1836,6,FALSE)</f>
        <v>#N/A</v>
      </c>
      <c r="P210" s="196" t="e">
        <f>VLOOKUP(I210,'사업장현황(25하)'!$A$2:$T$1836,7,FALSE)</f>
        <v>#N/A</v>
      </c>
      <c r="Q210" s="196" t="e">
        <f>VLOOKUP(I210,'사업장현황(25하)'!$A$2:$T$1836,8,FALSE)</f>
        <v>#N/A</v>
      </c>
      <c r="R210" s="196" t="e">
        <f>VLOOKUP(I210,'사업장현황(25하)'!$A$2:$T$1836,9,FALSE)</f>
        <v>#N/A</v>
      </c>
      <c r="S210" s="196" t="e">
        <f>VLOOKUP(I210,'사업장현황(25하)'!$A$2:$T$1836,10,FALSE)</f>
        <v>#N/A</v>
      </c>
      <c r="T210" s="190" t="e">
        <f>VLOOKUP(I210,'사업장현황(25하)'!$A$2:$T$1836,12,FALSE)</f>
        <v>#N/A</v>
      </c>
      <c r="U210" s="219" t="e">
        <f>VLOOKUP(I210,'25하-평택20'!$J$3:$AW$1251,13,FALSE)</f>
        <v>#N/A</v>
      </c>
      <c r="V210" s="219" t="e">
        <f>VLOOKUP(I210,'25하-평택20'!$J$3:$AW$1251,14,FALSE)</f>
        <v>#N/A</v>
      </c>
      <c r="W210" s="149"/>
      <c r="X210" s="179" t="e">
        <f>VLOOKUP(I210,'사업장현황(25하)'!$A$2:$T$1836,11,FALSE)</f>
        <v>#N/A</v>
      </c>
      <c r="Y210" s="219"/>
      <c r="Z210" s="180"/>
      <c r="AA210" s="180"/>
      <c r="AB210" s="212"/>
      <c r="AC210" s="180">
        <f t="shared" si="7"/>
        <v>0</v>
      </c>
      <c r="AD210" s="219"/>
      <c r="AE210" s="180"/>
      <c r="AF210" s="219"/>
      <c r="AG210" s="180"/>
      <c r="AH210" s="299">
        <f t="shared" si="6"/>
        <v>0</v>
      </c>
      <c r="AI210" s="290"/>
      <c r="AJ210" s="157"/>
      <c r="CE210" s="159"/>
      <c r="CU210" s="160"/>
    </row>
    <row r="211" spans="1:99" s="186" customFormat="1" ht="24.95" customHeight="1">
      <c r="A211" s="196"/>
      <c r="B211" s="196"/>
      <c r="C211" s="196"/>
      <c r="D211" s="219"/>
      <c r="E211" s="219" t="str">
        <f>HLOOKUP(WEEKDAY(D211,2),data!$A$1:$G$2,2)</f>
        <v>(토)</v>
      </c>
      <c r="F211" s="196"/>
      <c r="G211" s="196"/>
      <c r="H211" s="196"/>
      <c r="I211" s="249"/>
      <c r="J211" s="196" t="e">
        <f>VLOOKUP(I211,'25하-평택20'!$J$3:$AW$1251,2,FALSE)</f>
        <v>#N/A</v>
      </c>
      <c r="K211" s="289" t="e">
        <f>VLOOKUP(I211,'사업장현황(25하)'!$A$2:$T$1836,13,FALSE)</f>
        <v>#N/A</v>
      </c>
      <c r="L211" s="289" t="e">
        <f>VLOOKUP(I211,'사업장현황(25하)'!$A$2:$T$1836,14,FALSE)</f>
        <v>#N/A</v>
      </c>
      <c r="M211" s="190" t="e">
        <f>VLOOKUP(I211,'사업장현황(25하)'!$A$2:$T$1836,2,FALSE)</f>
        <v>#N/A</v>
      </c>
      <c r="N211" s="190" t="e">
        <f>VLOOKUP(I211,'사업장현황(25하)'!$A$2:$T$1836,4,FALSE)</f>
        <v>#N/A</v>
      </c>
      <c r="O211" s="196" t="e">
        <f>VLOOKUP(I211,'사업장현황(25하)'!$A$2:$T$1836,6,FALSE)</f>
        <v>#N/A</v>
      </c>
      <c r="P211" s="196" t="e">
        <f>VLOOKUP(I211,'사업장현황(25하)'!$A$2:$T$1836,7,FALSE)</f>
        <v>#N/A</v>
      </c>
      <c r="Q211" s="196" t="e">
        <f>VLOOKUP(I211,'사업장현황(25하)'!$A$2:$T$1836,8,FALSE)</f>
        <v>#N/A</v>
      </c>
      <c r="R211" s="196" t="e">
        <f>VLOOKUP(I211,'사업장현황(25하)'!$A$2:$T$1836,9,FALSE)</f>
        <v>#N/A</v>
      </c>
      <c r="S211" s="196" t="e">
        <f>VLOOKUP(I211,'사업장현황(25하)'!$A$2:$T$1836,10,FALSE)</f>
        <v>#N/A</v>
      </c>
      <c r="T211" s="190" t="e">
        <f>VLOOKUP(I211,'사업장현황(25하)'!$A$2:$T$1836,12,FALSE)</f>
        <v>#N/A</v>
      </c>
      <c r="U211" s="219" t="e">
        <f>VLOOKUP(I211,'25하-평택20'!$J$3:$AW$1251,13,FALSE)</f>
        <v>#N/A</v>
      </c>
      <c r="V211" s="219" t="e">
        <f>VLOOKUP(I211,'25하-평택20'!$J$3:$AW$1251,14,FALSE)</f>
        <v>#N/A</v>
      </c>
      <c r="W211" s="149"/>
      <c r="X211" s="179" t="e">
        <f>VLOOKUP(I211,'사업장현황(25하)'!$A$2:$T$1836,11,FALSE)</f>
        <v>#N/A</v>
      </c>
      <c r="Y211" s="219"/>
      <c r="Z211" s="180"/>
      <c r="AA211" s="180"/>
      <c r="AB211" s="212"/>
      <c r="AC211" s="180">
        <f t="shared" si="7"/>
        <v>0</v>
      </c>
      <c r="AD211" s="219"/>
      <c r="AE211" s="180"/>
      <c r="AF211" s="219"/>
      <c r="AG211" s="180"/>
      <c r="AH211" s="299">
        <f t="shared" si="6"/>
        <v>0</v>
      </c>
      <c r="AI211" s="290"/>
      <c r="AJ211" s="185"/>
      <c r="CE211" s="187"/>
      <c r="CU211" s="188"/>
    </row>
    <row r="212" spans="1:99" s="186" customFormat="1" ht="24.95" customHeight="1">
      <c r="A212" s="196"/>
      <c r="B212" s="196"/>
      <c r="C212" s="196"/>
      <c r="D212" s="219"/>
      <c r="E212" s="219" t="str">
        <f>HLOOKUP(WEEKDAY(D212,2),data!$A$1:$G$2,2)</f>
        <v>(토)</v>
      </c>
      <c r="F212" s="196"/>
      <c r="G212" s="196"/>
      <c r="H212" s="196"/>
      <c r="I212" s="249"/>
      <c r="J212" s="196" t="e">
        <f>VLOOKUP(I212,'25하-평택20'!$J$3:$AW$1251,2,FALSE)</f>
        <v>#N/A</v>
      </c>
      <c r="K212" s="289" t="e">
        <f>VLOOKUP(I212,'사업장현황(25하)'!$A$2:$T$1836,13,FALSE)</f>
        <v>#N/A</v>
      </c>
      <c r="L212" s="289" t="e">
        <f>VLOOKUP(I212,'사업장현황(25하)'!$A$2:$T$1836,14,FALSE)</f>
        <v>#N/A</v>
      </c>
      <c r="M212" s="190" t="e">
        <f>VLOOKUP(I212,'사업장현황(25하)'!$A$2:$T$1836,2,FALSE)</f>
        <v>#N/A</v>
      </c>
      <c r="N212" s="190" t="e">
        <f>VLOOKUP(I212,'사업장현황(25하)'!$A$2:$T$1836,4,FALSE)</f>
        <v>#N/A</v>
      </c>
      <c r="O212" s="196" t="e">
        <f>VLOOKUP(I212,'사업장현황(25하)'!$A$2:$T$1836,6,FALSE)</f>
        <v>#N/A</v>
      </c>
      <c r="P212" s="196" t="e">
        <f>VLOOKUP(I212,'사업장현황(25하)'!$A$2:$T$1836,7,FALSE)</f>
        <v>#N/A</v>
      </c>
      <c r="Q212" s="196" t="e">
        <f>VLOOKUP(I212,'사업장현황(25하)'!$A$2:$T$1836,8,FALSE)</f>
        <v>#N/A</v>
      </c>
      <c r="R212" s="196" t="e">
        <f>VLOOKUP(I212,'사업장현황(25하)'!$A$2:$T$1836,9,FALSE)</f>
        <v>#N/A</v>
      </c>
      <c r="S212" s="196" t="e">
        <f>VLOOKUP(I212,'사업장현황(25하)'!$A$2:$T$1836,10,FALSE)</f>
        <v>#N/A</v>
      </c>
      <c r="T212" s="190" t="e">
        <f>VLOOKUP(I212,'사업장현황(25하)'!$A$2:$T$1836,12,FALSE)</f>
        <v>#N/A</v>
      </c>
      <c r="U212" s="219" t="e">
        <f>VLOOKUP(I212,'25하-평택20'!$J$3:$AW$1251,13,FALSE)</f>
        <v>#N/A</v>
      </c>
      <c r="V212" s="219" t="e">
        <f>VLOOKUP(I212,'25하-평택20'!$J$3:$AW$1251,14,FALSE)</f>
        <v>#N/A</v>
      </c>
      <c r="W212" s="149"/>
      <c r="X212" s="179" t="e">
        <f>VLOOKUP(I212,'사업장현황(25하)'!$A$2:$T$1836,11,FALSE)</f>
        <v>#N/A</v>
      </c>
      <c r="Y212" s="219"/>
      <c r="Z212" s="180"/>
      <c r="AA212" s="180"/>
      <c r="AB212" s="212"/>
      <c r="AC212" s="180">
        <f t="shared" si="7"/>
        <v>0</v>
      </c>
      <c r="AD212" s="219"/>
      <c r="AE212" s="180"/>
      <c r="AF212" s="219"/>
      <c r="AG212" s="180"/>
      <c r="AH212" s="299">
        <f t="shared" si="6"/>
        <v>0</v>
      </c>
      <c r="AI212" s="290"/>
      <c r="AJ212" s="185"/>
      <c r="CE212" s="187"/>
      <c r="CU212" s="188"/>
    </row>
    <row r="213" spans="1:99" s="158" customFormat="1" ht="24.95" customHeight="1">
      <c r="A213" s="196"/>
      <c r="B213" s="196"/>
      <c r="C213" s="196"/>
      <c r="D213" s="219"/>
      <c r="E213" s="219" t="str">
        <f>HLOOKUP(WEEKDAY(D213,2),data!$A$1:$G$2,2)</f>
        <v>(토)</v>
      </c>
      <c r="F213" s="196"/>
      <c r="G213" s="196"/>
      <c r="H213" s="196"/>
      <c r="I213" s="249"/>
      <c r="J213" s="196" t="e">
        <f>VLOOKUP(I213,'25하-평택20'!$J$3:$AW$1251,2,FALSE)</f>
        <v>#N/A</v>
      </c>
      <c r="K213" s="289" t="e">
        <f>VLOOKUP(I213,'사업장현황(25하)'!$A$2:$T$1836,13,FALSE)</f>
        <v>#N/A</v>
      </c>
      <c r="L213" s="289" t="e">
        <f>VLOOKUP(I213,'사업장현황(25하)'!$A$2:$T$1836,14,FALSE)</f>
        <v>#N/A</v>
      </c>
      <c r="M213" s="190" t="e">
        <f>VLOOKUP(I213,'사업장현황(25하)'!$A$2:$T$1836,2,FALSE)</f>
        <v>#N/A</v>
      </c>
      <c r="N213" s="190" t="e">
        <f>VLOOKUP(I213,'사업장현황(25하)'!$A$2:$T$1836,4,FALSE)</f>
        <v>#N/A</v>
      </c>
      <c r="O213" s="196" t="e">
        <f>VLOOKUP(I213,'사업장현황(25하)'!$A$2:$T$1836,6,FALSE)</f>
        <v>#N/A</v>
      </c>
      <c r="P213" s="196" t="e">
        <f>VLOOKUP(I213,'사업장현황(25하)'!$A$2:$T$1836,7,FALSE)</f>
        <v>#N/A</v>
      </c>
      <c r="Q213" s="196" t="e">
        <f>VLOOKUP(I213,'사업장현황(25하)'!$A$2:$T$1836,8,FALSE)</f>
        <v>#N/A</v>
      </c>
      <c r="R213" s="196" t="e">
        <f>VLOOKUP(I213,'사업장현황(25하)'!$A$2:$T$1836,9,FALSE)</f>
        <v>#N/A</v>
      </c>
      <c r="S213" s="196" t="e">
        <f>VLOOKUP(I213,'사업장현황(25하)'!$A$2:$T$1836,10,FALSE)</f>
        <v>#N/A</v>
      </c>
      <c r="T213" s="190" t="e">
        <f>VLOOKUP(I213,'사업장현황(25하)'!$A$2:$T$1836,12,FALSE)</f>
        <v>#N/A</v>
      </c>
      <c r="U213" s="219" t="e">
        <f>VLOOKUP(I213,'25하-평택20'!$J$3:$AW$1251,13,FALSE)</f>
        <v>#N/A</v>
      </c>
      <c r="V213" s="219" t="e">
        <f>VLOOKUP(I213,'25하-평택20'!$J$3:$AW$1251,14,FALSE)</f>
        <v>#N/A</v>
      </c>
      <c r="W213" s="149"/>
      <c r="X213" s="179" t="e">
        <f>VLOOKUP(I213,'사업장현황(25하)'!$A$2:$T$1836,11,FALSE)</f>
        <v>#N/A</v>
      </c>
      <c r="Y213" s="219"/>
      <c r="Z213" s="180"/>
      <c r="AA213" s="180"/>
      <c r="AB213" s="212"/>
      <c r="AC213" s="180">
        <f t="shared" si="7"/>
        <v>0</v>
      </c>
      <c r="AD213" s="219"/>
      <c r="AE213" s="180"/>
      <c r="AF213" s="219"/>
      <c r="AG213" s="180"/>
      <c r="AH213" s="299">
        <f t="shared" si="6"/>
        <v>0</v>
      </c>
      <c r="AI213" s="290"/>
      <c r="AJ213" s="157"/>
      <c r="CE213" s="159"/>
      <c r="CU213" s="160"/>
    </row>
    <row r="214" spans="1:99" s="158" customFormat="1" ht="24.6" customHeight="1">
      <c r="A214" s="196"/>
      <c r="B214" s="196"/>
      <c r="C214" s="196"/>
      <c r="D214" s="219"/>
      <c r="E214" s="219" t="str">
        <f>HLOOKUP(WEEKDAY(D214,2),data!$A$1:$G$2,2)</f>
        <v>(토)</v>
      </c>
      <c r="F214" s="196"/>
      <c r="G214" s="196"/>
      <c r="H214" s="196"/>
      <c r="I214" s="249"/>
      <c r="J214" s="196" t="e">
        <f>VLOOKUP(I214,'25하-평택20'!$J$3:$AW$1251,2,FALSE)</f>
        <v>#N/A</v>
      </c>
      <c r="K214" s="289" t="e">
        <f>VLOOKUP(I214,'사업장현황(25하)'!$A$2:$T$1836,13,FALSE)</f>
        <v>#N/A</v>
      </c>
      <c r="L214" s="289" t="e">
        <f>VLOOKUP(I214,'사업장현황(25하)'!$A$2:$T$1836,14,FALSE)</f>
        <v>#N/A</v>
      </c>
      <c r="M214" s="190" t="e">
        <f>VLOOKUP(I214,'사업장현황(25하)'!$A$2:$T$1836,2,FALSE)</f>
        <v>#N/A</v>
      </c>
      <c r="N214" s="190" t="e">
        <f>VLOOKUP(I214,'사업장현황(25하)'!$A$2:$T$1836,4,FALSE)</f>
        <v>#N/A</v>
      </c>
      <c r="O214" s="196" t="e">
        <f>VLOOKUP(I214,'사업장현황(25하)'!$A$2:$T$1836,6,FALSE)</f>
        <v>#N/A</v>
      </c>
      <c r="P214" s="196" t="e">
        <f>VLOOKUP(I214,'사업장현황(25하)'!$A$2:$T$1836,7,FALSE)</f>
        <v>#N/A</v>
      </c>
      <c r="Q214" s="196" t="e">
        <f>VLOOKUP(I214,'사업장현황(25하)'!$A$2:$T$1836,8,FALSE)</f>
        <v>#N/A</v>
      </c>
      <c r="R214" s="196" t="e">
        <f>VLOOKUP(I214,'사업장현황(25하)'!$A$2:$T$1836,9,FALSE)</f>
        <v>#N/A</v>
      </c>
      <c r="S214" s="196" t="e">
        <f>VLOOKUP(I214,'사업장현황(25하)'!$A$2:$T$1836,10,FALSE)</f>
        <v>#N/A</v>
      </c>
      <c r="T214" s="190" t="e">
        <f>VLOOKUP(I214,'사업장현황(25하)'!$A$2:$T$1836,12,FALSE)</f>
        <v>#N/A</v>
      </c>
      <c r="U214" s="219" t="e">
        <f>VLOOKUP(I214,'25하-평택20'!$J$3:$AW$1251,13,FALSE)</f>
        <v>#N/A</v>
      </c>
      <c r="V214" s="219" t="e">
        <f>VLOOKUP(I214,'25하-평택20'!$J$3:$AW$1251,14,FALSE)</f>
        <v>#N/A</v>
      </c>
      <c r="W214" s="149"/>
      <c r="X214" s="179" t="e">
        <f>VLOOKUP(I214,'사업장현황(25하)'!$A$2:$T$1836,11,FALSE)</f>
        <v>#N/A</v>
      </c>
      <c r="Y214" s="219"/>
      <c r="Z214" s="180"/>
      <c r="AA214" s="180"/>
      <c r="AB214" s="212"/>
      <c r="AC214" s="180">
        <f t="shared" si="7"/>
        <v>0</v>
      </c>
      <c r="AD214" s="219"/>
      <c r="AE214" s="180"/>
      <c r="AF214" s="219"/>
      <c r="AG214" s="180"/>
      <c r="AH214" s="299">
        <f t="shared" si="6"/>
        <v>0</v>
      </c>
      <c r="AI214" s="290"/>
      <c r="AJ214" s="157"/>
      <c r="CE214" s="159"/>
      <c r="CU214" s="160"/>
    </row>
    <row r="215" spans="1:99" s="158" customFormat="1" ht="24.95" customHeight="1">
      <c r="A215" s="196"/>
      <c r="B215" s="196"/>
      <c r="C215" s="196"/>
      <c r="D215" s="219"/>
      <c r="E215" s="219" t="str">
        <f>HLOOKUP(WEEKDAY(D215,2),data!$A$1:$G$2,2)</f>
        <v>(토)</v>
      </c>
      <c r="F215" s="196"/>
      <c r="G215" s="196"/>
      <c r="H215" s="196"/>
      <c r="I215" s="249"/>
      <c r="J215" s="196" t="e">
        <f>VLOOKUP(I215,'25하-평택20'!$J$3:$AW$1251,2,FALSE)</f>
        <v>#N/A</v>
      </c>
      <c r="K215" s="289" t="e">
        <f>VLOOKUP(I215,'사업장현황(25하)'!$A$2:$T$1836,13,FALSE)</f>
        <v>#N/A</v>
      </c>
      <c r="L215" s="289" t="e">
        <f>VLOOKUP(I215,'사업장현황(25하)'!$A$2:$T$1836,14,FALSE)</f>
        <v>#N/A</v>
      </c>
      <c r="M215" s="190" t="e">
        <f>VLOOKUP(I215,'사업장현황(25하)'!$A$2:$T$1836,2,FALSE)</f>
        <v>#N/A</v>
      </c>
      <c r="N215" s="190" t="e">
        <f>VLOOKUP(I215,'사업장현황(25하)'!$A$2:$T$1836,4,FALSE)</f>
        <v>#N/A</v>
      </c>
      <c r="O215" s="196" t="e">
        <f>VLOOKUP(I215,'사업장현황(25하)'!$A$2:$T$1836,6,FALSE)</f>
        <v>#N/A</v>
      </c>
      <c r="P215" s="196" t="e">
        <f>VLOOKUP(I215,'사업장현황(25하)'!$A$2:$T$1836,7,FALSE)</f>
        <v>#N/A</v>
      </c>
      <c r="Q215" s="196" t="e">
        <f>VLOOKUP(I215,'사업장현황(25하)'!$A$2:$T$1836,8,FALSE)</f>
        <v>#N/A</v>
      </c>
      <c r="R215" s="196" t="e">
        <f>VLOOKUP(I215,'사업장현황(25하)'!$A$2:$T$1836,9,FALSE)</f>
        <v>#N/A</v>
      </c>
      <c r="S215" s="196" t="e">
        <f>VLOOKUP(I215,'사업장현황(25하)'!$A$2:$T$1836,10,FALSE)</f>
        <v>#N/A</v>
      </c>
      <c r="T215" s="190" t="e">
        <f>VLOOKUP(I215,'사업장현황(25하)'!$A$2:$T$1836,12,FALSE)</f>
        <v>#N/A</v>
      </c>
      <c r="U215" s="219" t="e">
        <f>VLOOKUP(I215,'25하-평택20'!$J$3:$AW$1251,13,FALSE)</f>
        <v>#N/A</v>
      </c>
      <c r="V215" s="219" t="e">
        <f>VLOOKUP(I215,'25하-평택20'!$J$3:$AW$1251,14,FALSE)</f>
        <v>#N/A</v>
      </c>
      <c r="W215" s="149"/>
      <c r="X215" s="179" t="e">
        <f>VLOOKUP(I215,'사업장현황(25하)'!$A$2:$T$1836,11,FALSE)</f>
        <v>#N/A</v>
      </c>
      <c r="Y215" s="219"/>
      <c r="Z215" s="180"/>
      <c r="AA215" s="180"/>
      <c r="AB215" s="212"/>
      <c r="AC215" s="180">
        <f t="shared" si="7"/>
        <v>0</v>
      </c>
      <c r="AD215" s="219"/>
      <c r="AE215" s="180"/>
      <c r="AF215" s="219"/>
      <c r="AG215" s="180"/>
      <c r="AH215" s="299">
        <f t="shared" si="6"/>
        <v>0</v>
      </c>
      <c r="AI215" s="290"/>
      <c r="AJ215" s="157"/>
    </row>
    <row r="216" spans="1:99" s="158" customFormat="1" ht="24.95" customHeight="1">
      <c r="A216" s="196"/>
      <c r="B216" s="196"/>
      <c r="C216" s="196"/>
      <c r="D216" s="219"/>
      <c r="E216" s="219" t="str">
        <f>HLOOKUP(WEEKDAY(D216,2),data!$A$1:$G$2,2)</f>
        <v>(토)</v>
      </c>
      <c r="F216" s="196"/>
      <c r="G216" s="196"/>
      <c r="H216" s="196"/>
      <c r="I216" s="249"/>
      <c r="J216" s="196" t="e">
        <f>VLOOKUP(I216,'25하-평택20'!$J$3:$AW$1251,2,FALSE)</f>
        <v>#N/A</v>
      </c>
      <c r="K216" s="289" t="e">
        <f>VLOOKUP(I216,'사업장현황(25하)'!$A$2:$T$1836,13,FALSE)</f>
        <v>#N/A</v>
      </c>
      <c r="L216" s="289" t="e">
        <f>VLOOKUP(I216,'사업장현황(25하)'!$A$2:$T$1836,14,FALSE)</f>
        <v>#N/A</v>
      </c>
      <c r="M216" s="190" t="e">
        <f>VLOOKUP(I216,'사업장현황(25하)'!$A$2:$T$1836,2,FALSE)</f>
        <v>#N/A</v>
      </c>
      <c r="N216" s="190" t="e">
        <f>VLOOKUP(I216,'사업장현황(25하)'!$A$2:$T$1836,4,FALSE)</f>
        <v>#N/A</v>
      </c>
      <c r="O216" s="196" t="e">
        <f>VLOOKUP(I216,'사업장현황(25하)'!$A$2:$T$1836,6,FALSE)</f>
        <v>#N/A</v>
      </c>
      <c r="P216" s="196" t="e">
        <f>VLOOKUP(I216,'사업장현황(25하)'!$A$2:$T$1836,7,FALSE)</f>
        <v>#N/A</v>
      </c>
      <c r="Q216" s="196" t="e">
        <f>VLOOKUP(I216,'사업장현황(25하)'!$A$2:$T$1836,8,FALSE)</f>
        <v>#N/A</v>
      </c>
      <c r="R216" s="196" t="e">
        <f>VLOOKUP(I216,'사업장현황(25하)'!$A$2:$T$1836,9,FALSE)</f>
        <v>#N/A</v>
      </c>
      <c r="S216" s="196" t="e">
        <f>VLOOKUP(I216,'사업장현황(25하)'!$A$2:$T$1836,10,FALSE)</f>
        <v>#N/A</v>
      </c>
      <c r="T216" s="190" t="e">
        <f>VLOOKUP(I216,'사업장현황(25하)'!$A$2:$T$1836,12,FALSE)</f>
        <v>#N/A</v>
      </c>
      <c r="U216" s="219" t="e">
        <f>VLOOKUP(I216,'25하-평택20'!$J$3:$AW$1251,13,FALSE)</f>
        <v>#N/A</v>
      </c>
      <c r="V216" s="219" t="e">
        <f>VLOOKUP(I216,'25하-평택20'!$J$3:$AW$1251,14,FALSE)</f>
        <v>#N/A</v>
      </c>
      <c r="W216" s="149"/>
      <c r="X216" s="179" t="e">
        <f>VLOOKUP(I216,'사업장현황(25하)'!$A$2:$T$1836,11,FALSE)</f>
        <v>#N/A</v>
      </c>
      <c r="Y216" s="219"/>
      <c r="Z216" s="180"/>
      <c r="AA216" s="180"/>
      <c r="AB216" s="212"/>
      <c r="AC216" s="180">
        <f t="shared" si="7"/>
        <v>0</v>
      </c>
      <c r="AD216" s="219"/>
      <c r="AE216" s="180"/>
      <c r="AF216" s="219"/>
      <c r="AG216" s="180"/>
      <c r="AH216" s="299">
        <f t="shared" si="6"/>
        <v>0</v>
      </c>
      <c r="AI216" s="290"/>
      <c r="AJ216" s="157"/>
    </row>
    <row r="217" spans="1:99" s="158" customFormat="1" ht="24.95" customHeight="1">
      <c r="A217" s="196"/>
      <c r="B217" s="196"/>
      <c r="C217" s="196"/>
      <c r="D217" s="219"/>
      <c r="E217" s="219" t="str">
        <f>HLOOKUP(WEEKDAY(D217,2),data!$A$1:$G$2,2)</f>
        <v>(토)</v>
      </c>
      <c r="F217" s="196"/>
      <c r="G217" s="196"/>
      <c r="H217" s="196"/>
      <c r="I217" s="249"/>
      <c r="J217" s="196" t="e">
        <f>VLOOKUP(I217,'25하-평택20'!$J$3:$AW$1251,2,FALSE)</f>
        <v>#N/A</v>
      </c>
      <c r="K217" s="289" t="e">
        <f>VLOOKUP(I217,'사업장현황(25하)'!$A$2:$T$1836,13,FALSE)</f>
        <v>#N/A</v>
      </c>
      <c r="L217" s="289" t="e">
        <f>VLOOKUP(I217,'사업장현황(25하)'!$A$2:$T$1836,14,FALSE)</f>
        <v>#N/A</v>
      </c>
      <c r="M217" s="190" t="e">
        <f>VLOOKUP(I217,'사업장현황(25하)'!$A$2:$T$1836,2,FALSE)</f>
        <v>#N/A</v>
      </c>
      <c r="N217" s="190" t="e">
        <f>VLOOKUP(I217,'사업장현황(25하)'!$A$2:$T$1836,4,FALSE)</f>
        <v>#N/A</v>
      </c>
      <c r="O217" s="196" t="e">
        <f>VLOOKUP(I217,'사업장현황(25하)'!$A$2:$T$1836,6,FALSE)</f>
        <v>#N/A</v>
      </c>
      <c r="P217" s="196" t="e">
        <f>VLOOKUP(I217,'사업장현황(25하)'!$A$2:$T$1836,7,FALSE)</f>
        <v>#N/A</v>
      </c>
      <c r="Q217" s="196" t="e">
        <f>VLOOKUP(I217,'사업장현황(25하)'!$A$2:$T$1836,8,FALSE)</f>
        <v>#N/A</v>
      </c>
      <c r="R217" s="196" t="e">
        <f>VLOOKUP(I217,'사업장현황(25하)'!$A$2:$T$1836,9,FALSE)</f>
        <v>#N/A</v>
      </c>
      <c r="S217" s="196" t="e">
        <f>VLOOKUP(I217,'사업장현황(25하)'!$A$2:$T$1836,10,FALSE)</f>
        <v>#N/A</v>
      </c>
      <c r="T217" s="190" t="e">
        <f>VLOOKUP(I217,'사업장현황(25하)'!$A$2:$T$1836,12,FALSE)</f>
        <v>#N/A</v>
      </c>
      <c r="U217" s="219" t="e">
        <f>VLOOKUP(I217,'25하-평택20'!$J$3:$AW$1251,13,FALSE)</f>
        <v>#N/A</v>
      </c>
      <c r="V217" s="219" t="e">
        <f>VLOOKUP(I217,'25하-평택20'!$J$3:$AW$1251,14,FALSE)</f>
        <v>#N/A</v>
      </c>
      <c r="W217" s="149"/>
      <c r="X217" s="179" t="e">
        <f>VLOOKUP(I217,'사업장현황(25하)'!$A$2:$T$1836,11,FALSE)</f>
        <v>#N/A</v>
      </c>
      <c r="Y217" s="219"/>
      <c r="Z217" s="180"/>
      <c r="AA217" s="180"/>
      <c r="AB217" s="212"/>
      <c r="AC217" s="180">
        <f t="shared" si="7"/>
        <v>0</v>
      </c>
      <c r="AD217" s="219"/>
      <c r="AE217" s="180"/>
      <c r="AF217" s="219"/>
      <c r="AG217" s="180"/>
      <c r="AH217" s="299">
        <f t="shared" si="6"/>
        <v>0</v>
      </c>
      <c r="AI217" s="290"/>
      <c r="AJ217" s="157"/>
    </row>
    <row r="218" spans="1:99" s="186" customFormat="1" ht="24.95" customHeight="1">
      <c r="A218" s="196"/>
      <c r="B218" s="196"/>
      <c r="C218" s="196"/>
      <c r="D218" s="219"/>
      <c r="E218" s="219" t="str">
        <f>HLOOKUP(WEEKDAY(D218,2),data!$A$1:$G$2,2)</f>
        <v>(토)</v>
      </c>
      <c r="F218" s="196"/>
      <c r="G218" s="196"/>
      <c r="H218" s="196"/>
      <c r="I218" s="249"/>
      <c r="J218" s="196" t="e">
        <f>VLOOKUP(I218,'25하-평택20'!$J$3:$AW$1251,2,FALSE)</f>
        <v>#N/A</v>
      </c>
      <c r="K218" s="289" t="e">
        <f>VLOOKUP(I218,'사업장현황(25하)'!$A$2:$T$1836,13,FALSE)</f>
        <v>#N/A</v>
      </c>
      <c r="L218" s="289" t="e">
        <f>VLOOKUP(I218,'사업장현황(25하)'!$A$2:$T$1836,14,FALSE)</f>
        <v>#N/A</v>
      </c>
      <c r="M218" s="190" t="e">
        <f>VLOOKUP(I218,'사업장현황(25하)'!$A$2:$T$1836,2,FALSE)</f>
        <v>#N/A</v>
      </c>
      <c r="N218" s="190" t="e">
        <f>VLOOKUP(I218,'사업장현황(25하)'!$A$2:$T$1836,4,FALSE)</f>
        <v>#N/A</v>
      </c>
      <c r="O218" s="196" t="e">
        <f>VLOOKUP(I218,'사업장현황(25하)'!$A$2:$T$1836,6,FALSE)</f>
        <v>#N/A</v>
      </c>
      <c r="P218" s="196" t="e">
        <f>VLOOKUP(I218,'사업장현황(25하)'!$A$2:$T$1836,7,FALSE)</f>
        <v>#N/A</v>
      </c>
      <c r="Q218" s="196" t="e">
        <f>VLOOKUP(I218,'사업장현황(25하)'!$A$2:$T$1836,8,FALSE)</f>
        <v>#N/A</v>
      </c>
      <c r="R218" s="196" t="e">
        <f>VLOOKUP(I218,'사업장현황(25하)'!$A$2:$T$1836,9,FALSE)</f>
        <v>#N/A</v>
      </c>
      <c r="S218" s="196" t="e">
        <f>VLOOKUP(I218,'사업장현황(25하)'!$A$2:$T$1836,10,FALSE)</f>
        <v>#N/A</v>
      </c>
      <c r="T218" s="190" t="e">
        <f>VLOOKUP(I218,'사업장현황(25하)'!$A$2:$T$1836,12,FALSE)</f>
        <v>#N/A</v>
      </c>
      <c r="U218" s="219" t="e">
        <f>VLOOKUP(I218,'25하-평택20'!$J$3:$AW$1251,13,FALSE)</f>
        <v>#N/A</v>
      </c>
      <c r="V218" s="219" t="e">
        <f>VLOOKUP(I218,'25하-평택20'!$J$3:$AW$1251,14,FALSE)</f>
        <v>#N/A</v>
      </c>
      <c r="W218" s="149"/>
      <c r="X218" s="179" t="e">
        <f>VLOOKUP(I218,'사업장현황(25하)'!$A$2:$T$1836,11,FALSE)</f>
        <v>#N/A</v>
      </c>
      <c r="Y218" s="219"/>
      <c r="Z218" s="180"/>
      <c r="AA218" s="180"/>
      <c r="AB218" s="212"/>
      <c r="AC218" s="180">
        <f t="shared" si="7"/>
        <v>0</v>
      </c>
      <c r="AD218" s="219"/>
      <c r="AE218" s="180"/>
      <c r="AF218" s="219"/>
      <c r="AG218" s="180"/>
      <c r="AH218" s="299">
        <f t="shared" si="6"/>
        <v>0</v>
      </c>
      <c r="AI218" s="197"/>
      <c r="AJ218" s="185"/>
      <c r="CE218" s="187"/>
      <c r="CU218" s="188"/>
    </row>
    <row r="219" spans="1:99" s="186" customFormat="1" ht="24.95" customHeight="1">
      <c r="A219" s="196"/>
      <c r="B219" s="196"/>
      <c r="C219" s="196"/>
      <c r="D219" s="219"/>
      <c r="E219" s="219" t="str">
        <f>HLOOKUP(WEEKDAY(D219,2),data!$A$1:$G$2,2)</f>
        <v>(토)</v>
      </c>
      <c r="F219" s="196"/>
      <c r="G219" s="196"/>
      <c r="H219" s="196"/>
      <c r="I219" s="249"/>
      <c r="J219" s="196" t="e">
        <f>VLOOKUP(I219,'25하-평택20'!$J$3:$AW$1251,2,FALSE)</f>
        <v>#N/A</v>
      </c>
      <c r="K219" s="289" t="e">
        <f>VLOOKUP(I219,'사업장현황(25하)'!$A$2:$T$1836,13,FALSE)</f>
        <v>#N/A</v>
      </c>
      <c r="L219" s="289" t="e">
        <f>VLOOKUP(I219,'사업장현황(25하)'!$A$2:$T$1836,14,FALSE)</f>
        <v>#N/A</v>
      </c>
      <c r="M219" s="190" t="e">
        <f>VLOOKUP(I219,'사업장현황(25하)'!$A$2:$T$1836,2,FALSE)</f>
        <v>#N/A</v>
      </c>
      <c r="N219" s="190" t="e">
        <f>VLOOKUP(I219,'사업장현황(25하)'!$A$2:$T$1836,4,FALSE)</f>
        <v>#N/A</v>
      </c>
      <c r="O219" s="196" t="e">
        <f>VLOOKUP(I219,'사업장현황(25하)'!$A$2:$T$1836,6,FALSE)</f>
        <v>#N/A</v>
      </c>
      <c r="P219" s="196" t="e">
        <f>VLOOKUP(I219,'사업장현황(25하)'!$A$2:$T$1836,7,FALSE)</f>
        <v>#N/A</v>
      </c>
      <c r="Q219" s="196" t="e">
        <f>VLOOKUP(I219,'사업장현황(25하)'!$A$2:$T$1836,8,FALSE)</f>
        <v>#N/A</v>
      </c>
      <c r="R219" s="196" t="e">
        <f>VLOOKUP(I219,'사업장현황(25하)'!$A$2:$T$1836,9,FALSE)</f>
        <v>#N/A</v>
      </c>
      <c r="S219" s="196" t="e">
        <f>VLOOKUP(I219,'사업장현황(25하)'!$A$2:$T$1836,10,FALSE)</f>
        <v>#N/A</v>
      </c>
      <c r="T219" s="190" t="e">
        <f>VLOOKUP(I219,'사업장현황(25하)'!$A$2:$T$1836,12,FALSE)</f>
        <v>#N/A</v>
      </c>
      <c r="U219" s="219" t="e">
        <f>VLOOKUP(I219,'25하-평택20'!$J$3:$AW$1251,13,FALSE)</f>
        <v>#N/A</v>
      </c>
      <c r="V219" s="219" t="e">
        <f>VLOOKUP(I219,'25하-평택20'!$J$3:$AW$1251,14,FALSE)</f>
        <v>#N/A</v>
      </c>
      <c r="W219" s="149"/>
      <c r="X219" s="179" t="e">
        <f>VLOOKUP(I219,'사업장현황(25하)'!$A$2:$T$1836,11,FALSE)</f>
        <v>#N/A</v>
      </c>
      <c r="Y219" s="219"/>
      <c r="Z219" s="180"/>
      <c r="AA219" s="180"/>
      <c r="AB219" s="212"/>
      <c r="AC219" s="180">
        <f t="shared" si="7"/>
        <v>0</v>
      </c>
      <c r="AD219" s="219"/>
      <c r="AE219" s="180"/>
      <c r="AF219" s="219"/>
      <c r="AG219" s="180"/>
      <c r="AH219" s="299">
        <f t="shared" si="6"/>
        <v>0</v>
      </c>
      <c r="AI219" s="197"/>
      <c r="AJ219" s="185"/>
      <c r="CE219" s="187"/>
      <c r="CU219" s="188"/>
    </row>
    <row r="220" spans="1:99" s="186" customFormat="1" ht="24.95" customHeight="1">
      <c r="A220" s="196"/>
      <c r="B220" s="196"/>
      <c r="C220" s="196"/>
      <c r="D220" s="219"/>
      <c r="E220" s="219" t="str">
        <f>HLOOKUP(WEEKDAY(D220,2),data!$A$1:$G$2,2)</f>
        <v>(토)</v>
      </c>
      <c r="F220" s="196"/>
      <c r="G220" s="196"/>
      <c r="H220" s="196"/>
      <c r="I220" s="249"/>
      <c r="J220" s="196" t="e">
        <f>VLOOKUP(I220,'25하-평택20'!$J$3:$AW$1251,2,FALSE)</f>
        <v>#N/A</v>
      </c>
      <c r="K220" s="289" t="e">
        <f>VLOOKUP(I220,'사업장현황(25하)'!$A$2:$T$1836,13,FALSE)</f>
        <v>#N/A</v>
      </c>
      <c r="L220" s="289" t="e">
        <f>VLOOKUP(I220,'사업장현황(25하)'!$A$2:$T$1836,14,FALSE)</f>
        <v>#N/A</v>
      </c>
      <c r="M220" s="190" t="e">
        <f>VLOOKUP(I220,'사업장현황(25하)'!$A$2:$T$1836,2,FALSE)</f>
        <v>#N/A</v>
      </c>
      <c r="N220" s="190" t="e">
        <f>VLOOKUP(I220,'사업장현황(25하)'!$A$2:$T$1836,4,FALSE)</f>
        <v>#N/A</v>
      </c>
      <c r="O220" s="196" t="e">
        <f>VLOOKUP(I220,'사업장현황(25하)'!$A$2:$T$1836,6,FALSE)</f>
        <v>#N/A</v>
      </c>
      <c r="P220" s="196" t="e">
        <f>VLOOKUP(I220,'사업장현황(25하)'!$A$2:$T$1836,7,FALSE)</f>
        <v>#N/A</v>
      </c>
      <c r="Q220" s="196" t="e">
        <f>VLOOKUP(I220,'사업장현황(25하)'!$A$2:$T$1836,8,FALSE)</f>
        <v>#N/A</v>
      </c>
      <c r="R220" s="196" t="e">
        <f>VLOOKUP(I220,'사업장현황(25하)'!$A$2:$T$1836,9,FALSE)</f>
        <v>#N/A</v>
      </c>
      <c r="S220" s="196" t="e">
        <f>VLOOKUP(I220,'사업장현황(25하)'!$A$2:$T$1836,10,FALSE)</f>
        <v>#N/A</v>
      </c>
      <c r="T220" s="190" t="e">
        <f>VLOOKUP(I220,'사업장현황(25하)'!$A$2:$T$1836,12,FALSE)</f>
        <v>#N/A</v>
      </c>
      <c r="U220" s="219" t="e">
        <f>VLOOKUP(I220,'25하-평택20'!$J$3:$AW$1251,13,FALSE)</f>
        <v>#N/A</v>
      </c>
      <c r="V220" s="219" t="e">
        <f>VLOOKUP(I220,'25하-평택20'!$J$3:$AW$1251,14,FALSE)</f>
        <v>#N/A</v>
      </c>
      <c r="W220" s="149"/>
      <c r="X220" s="179" t="e">
        <f>VLOOKUP(I220,'사업장현황(25하)'!$A$2:$T$1836,11,FALSE)</f>
        <v>#N/A</v>
      </c>
      <c r="Y220" s="219"/>
      <c r="Z220" s="180"/>
      <c r="AA220" s="180"/>
      <c r="AB220" s="212"/>
      <c r="AC220" s="180">
        <f t="shared" si="7"/>
        <v>0</v>
      </c>
      <c r="AD220" s="219"/>
      <c r="AE220" s="180"/>
      <c r="AF220" s="219"/>
      <c r="AG220" s="180"/>
      <c r="AH220" s="299">
        <f t="shared" si="6"/>
        <v>0</v>
      </c>
      <c r="AI220" s="197"/>
      <c r="AJ220" s="185"/>
      <c r="CE220" s="187"/>
      <c r="CU220" s="188"/>
    </row>
    <row r="221" spans="1:99" s="186" customFormat="1" ht="24.95" customHeight="1">
      <c r="A221" s="196"/>
      <c r="B221" s="196"/>
      <c r="C221" s="196"/>
      <c r="D221" s="219"/>
      <c r="E221" s="219" t="str">
        <f>HLOOKUP(WEEKDAY(D221,2),data!$A$1:$G$2,2)</f>
        <v>(토)</v>
      </c>
      <c r="F221" s="196"/>
      <c r="G221" s="196"/>
      <c r="H221" s="196"/>
      <c r="I221" s="249"/>
      <c r="J221" s="196" t="e">
        <f>VLOOKUP(I221,'25하-평택20'!$J$3:$AW$1251,2,FALSE)</f>
        <v>#N/A</v>
      </c>
      <c r="K221" s="289" t="e">
        <f>VLOOKUP(I221,'사업장현황(25하)'!$A$2:$T$1836,13,FALSE)</f>
        <v>#N/A</v>
      </c>
      <c r="L221" s="289" t="e">
        <f>VLOOKUP(I221,'사업장현황(25하)'!$A$2:$T$1836,14,FALSE)</f>
        <v>#N/A</v>
      </c>
      <c r="M221" s="190" t="e">
        <f>VLOOKUP(I221,'사업장현황(25하)'!$A$2:$T$1836,2,FALSE)</f>
        <v>#N/A</v>
      </c>
      <c r="N221" s="190" t="e">
        <f>VLOOKUP(I221,'사업장현황(25하)'!$A$2:$T$1836,4,FALSE)</f>
        <v>#N/A</v>
      </c>
      <c r="O221" s="196" t="e">
        <f>VLOOKUP(I221,'사업장현황(25하)'!$A$2:$T$1836,6,FALSE)</f>
        <v>#N/A</v>
      </c>
      <c r="P221" s="196" t="e">
        <f>VLOOKUP(I221,'사업장현황(25하)'!$A$2:$T$1836,7,FALSE)</f>
        <v>#N/A</v>
      </c>
      <c r="Q221" s="196" t="e">
        <f>VLOOKUP(I221,'사업장현황(25하)'!$A$2:$T$1836,8,FALSE)</f>
        <v>#N/A</v>
      </c>
      <c r="R221" s="196" t="e">
        <f>VLOOKUP(I221,'사업장현황(25하)'!$A$2:$T$1836,9,FALSE)</f>
        <v>#N/A</v>
      </c>
      <c r="S221" s="196" t="e">
        <f>VLOOKUP(I221,'사업장현황(25하)'!$A$2:$T$1836,10,FALSE)</f>
        <v>#N/A</v>
      </c>
      <c r="T221" s="190" t="e">
        <f>VLOOKUP(I221,'사업장현황(25하)'!$A$2:$T$1836,12,FALSE)</f>
        <v>#N/A</v>
      </c>
      <c r="U221" s="219" t="e">
        <f>VLOOKUP(I221,'25하-평택20'!$J$3:$AW$1251,13,FALSE)</f>
        <v>#N/A</v>
      </c>
      <c r="V221" s="219" t="e">
        <f>VLOOKUP(I221,'25하-평택20'!$J$3:$AW$1251,14,FALSE)</f>
        <v>#N/A</v>
      </c>
      <c r="W221" s="149"/>
      <c r="X221" s="179" t="e">
        <f>VLOOKUP(I221,'사업장현황(25하)'!$A$2:$T$1836,11,FALSE)</f>
        <v>#N/A</v>
      </c>
      <c r="Y221" s="219"/>
      <c r="Z221" s="180"/>
      <c r="AA221" s="180"/>
      <c r="AB221" s="212"/>
      <c r="AC221" s="180">
        <f t="shared" si="7"/>
        <v>0</v>
      </c>
      <c r="AD221" s="219"/>
      <c r="AE221" s="180"/>
      <c r="AF221" s="219"/>
      <c r="AG221" s="180"/>
      <c r="AH221" s="299">
        <f t="shared" si="6"/>
        <v>0</v>
      </c>
      <c r="AI221" s="197"/>
      <c r="AJ221" s="185"/>
      <c r="CE221" s="187"/>
      <c r="CU221" s="188"/>
    </row>
    <row r="222" spans="1:99" s="186" customFormat="1" ht="24.95" customHeight="1">
      <c r="A222" s="196"/>
      <c r="B222" s="196"/>
      <c r="C222" s="196"/>
      <c r="D222" s="219"/>
      <c r="E222" s="219" t="str">
        <f>HLOOKUP(WEEKDAY(D222,2),data!$A$1:$G$2,2)</f>
        <v>(토)</v>
      </c>
      <c r="F222" s="196"/>
      <c r="G222" s="196"/>
      <c r="H222" s="196"/>
      <c r="I222" s="249"/>
      <c r="J222" s="196" t="e">
        <f>VLOOKUP(I222,'25하-평택20'!$J$3:$AW$1251,2,FALSE)</f>
        <v>#N/A</v>
      </c>
      <c r="K222" s="289" t="e">
        <f>VLOOKUP(I222,'사업장현황(25하)'!$A$2:$T$1836,13,FALSE)</f>
        <v>#N/A</v>
      </c>
      <c r="L222" s="289" t="e">
        <f>VLOOKUP(I222,'사업장현황(25하)'!$A$2:$T$1836,14,FALSE)</f>
        <v>#N/A</v>
      </c>
      <c r="M222" s="190" t="e">
        <f>VLOOKUP(I222,'사업장현황(25하)'!$A$2:$T$1836,2,FALSE)</f>
        <v>#N/A</v>
      </c>
      <c r="N222" s="190" t="e">
        <f>VLOOKUP(I222,'사업장현황(25하)'!$A$2:$T$1836,4,FALSE)</f>
        <v>#N/A</v>
      </c>
      <c r="O222" s="196" t="e">
        <f>VLOOKUP(I222,'사업장현황(25하)'!$A$2:$T$1836,6,FALSE)</f>
        <v>#N/A</v>
      </c>
      <c r="P222" s="196" t="e">
        <f>VLOOKUP(I222,'사업장현황(25하)'!$A$2:$T$1836,7,FALSE)</f>
        <v>#N/A</v>
      </c>
      <c r="Q222" s="196" t="e">
        <f>VLOOKUP(I222,'사업장현황(25하)'!$A$2:$T$1836,8,FALSE)</f>
        <v>#N/A</v>
      </c>
      <c r="R222" s="196" t="e">
        <f>VLOOKUP(I222,'사업장현황(25하)'!$A$2:$T$1836,9,FALSE)</f>
        <v>#N/A</v>
      </c>
      <c r="S222" s="196" t="e">
        <f>VLOOKUP(I222,'사업장현황(25하)'!$A$2:$T$1836,10,FALSE)</f>
        <v>#N/A</v>
      </c>
      <c r="T222" s="190" t="e">
        <f>VLOOKUP(I222,'사업장현황(25하)'!$A$2:$T$1836,12,FALSE)</f>
        <v>#N/A</v>
      </c>
      <c r="U222" s="219" t="e">
        <f>VLOOKUP(I222,'25하-평택20'!$J$3:$AW$1251,13,FALSE)</f>
        <v>#N/A</v>
      </c>
      <c r="V222" s="219" t="e">
        <f>VLOOKUP(I222,'25하-평택20'!$J$3:$AW$1251,14,FALSE)</f>
        <v>#N/A</v>
      </c>
      <c r="W222" s="149"/>
      <c r="X222" s="179" t="e">
        <f>VLOOKUP(I222,'사업장현황(25하)'!$A$2:$T$1836,11,FALSE)</f>
        <v>#N/A</v>
      </c>
      <c r="Y222" s="219"/>
      <c r="Z222" s="180"/>
      <c r="AA222" s="180"/>
      <c r="AB222" s="212"/>
      <c r="AC222" s="180">
        <f t="shared" si="7"/>
        <v>0</v>
      </c>
      <c r="AD222" s="219"/>
      <c r="AE222" s="180"/>
      <c r="AF222" s="219"/>
      <c r="AG222" s="180"/>
      <c r="AH222" s="299">
        <f t="shared" si="6"/>
        <v>0</v>
      </c>
      <c r="AI222" s="197"/>
      <c r="AJ222" s="185"/>
      <c r="CE222" s="187"/>
      <c r="CU222" s="188"/>
    </row>
    <row r="223" spans="1:99" s="186" customFormat="1" ht="24.95" customHeight="1">
      <c r="A223" s="196"/>
      <c r="B223" s="196"/>
      <c r="C223" s="196"/>
      <c r="D223" s="219"/>
      <c r="E223" s="219" t="str">
        <f>HLOOKUP(WEEKDAY(D223,2),data!$A$1:$G$2,2)</f>
        <v>(토)</v>
      </c>
      <c r="F223" s="196"/>
      <c r="G223" s="196"/>
      <c r="H223" s="196"/>
      <c r="I223" s="249"/>
      <c r="J223" s="196" t="e">
        <f>VLOOKUP(I223,'25하-평택20'!$J$3:$AW$1251,2,FALSE)</f>
        <v>#N/A</v>
      </c>
      <c r="K223" s="289" t="e">
        <f>VLOOKUP(I223,'사업장현황(25하)'!$A$2:$T$1836,13,FALSE)</f>
        <v>#N/A</v>
      </c>
      <c r="L223" s="289" t="e">
        <f>VLOOKUP(I223,'사업장현황(25하)'!$A$2:$T$1836,14,FALSE)</f>
        <v>#N/A</v>
      </c>
      <c r="M223" s="190" t="e">
        <f>VLOOKUP(I223,'사업장현황(25하)'!$A$2:$T$1836,2,FALSE)</f>
        <v>#N/A</v>
      </c>
      <c r="N223" s="190" t="e">
        <f>VLOOKUP(I223,'사업장현황(25하)'!$A$2:$T$1836,4,FALSE)</f>
        <v>#N/A</v>
      </c>
      <c r="O223" s="196" t="e">
        <f>VLOOKUP(I223,'사업장현황(25하)'!$A$2:$T$1836,6,FALSE)</f>
        <v>#N/A</v>
      </c>
      <c r="P223" s="196" t="e">
        <f>VLOOKUP(I223,'사업장현황(25하)'!$A$2:$T$1836,7,FALSE)</f>
        <v>#N/A</v>
      </c>
      <c r="Q223" s="196" t="e">
        <f>VLOOKUP(I223,'사업장현황(25하)'!$A$2:$T$1836,8,FALSE)</f>
        <v>#N/A</v>
      </c>
      <c r="R223" s="196" t="e">
        <f>VLOOKUP(I223,'사업장현황(25하)'!$A$2:$T$1836,9,FALSE)</f>
        <v>#N/A</v>
      </c>
      <c r="S223" s="196" t="e">
        <f>VLOOKUP(I223,'사업장현황(25하)'!$A$2:$T$1836,10,FALSE)</f>
        <v>#N/A</v>
      </c>
      <c r="T223" s="190" t="e">
        <f>VLOOKUP(I223,'사업장현황(25하)'!$A$2:$T$1836,12,FALSE)</f>
        <v>#N/A</v>
      </c>
      <c r="U223" s="219" t="e">
        <f>VLOOKUP(I223,'25하-평택20'!$J$3:$AW$1251,13,FALSE)</f>
        <v>#N/A</v>
      </c>
      <c r="V223" s="219" t="e">
        <f>VLOOKUP(I223,'25하-평택20'!$J$3:$AW$1251,14,FALSE)</f>
        <v>#N/A</v>
      </c>
      <c r="W223" s="149"/>
      <c r="X223" s="179" t="e">
        <f>VLOOKUP(I223,'사업장현황(25하)'!$A$2:$T$1836,11,FALSE)</f>
        <v>#N/A</v>
      </c>
      <c r="Y223" s="219"/>
      <c r="Z223" s="180"/>
      <c r="AA223" s="180"/>
      <c r="AB223" s="212"/>
      <c r="AC223" s="180">
        <f t="shared" si="7"/>
        <v>0</v>
      </c>
      <c r="AD223" s="219"/>
      <c r="AE223" s="180"/>
      <c r="AF223" s="219"/>
      <c r="AG223" s="180"/>
      <c r="AH223" s="299">
        <f t="shared" si="6"/>
        <v>0</v>
      </c>
      <c r="AI223" s="197"/>
      <c r="AJ223" s="185"/>
      <c r="CE223" s="187"/>
      <c r="CU223" s="188"/>
    </row>
    <row r="224" spans="1:99" s="186" customFormat="1" ht="24.95" customHeight="1">
      <c r="A224" s="196"/>
      <c r="B224" s="196"/>
      <c r="C224" s="196"/>
      <c r="D224" s="219"/>
      <c r="E224" s="219" t="str">
        <f>HLOOKUP(WEEKDAY(D224,2),data!$A$1:$G$2,2)</f>
        <v>(토)</v>
      </c>
      <c r="F224" s="196"/>
      <c r="G224" s="196"/>
      <c r="H224" s="196"/>
      <c r="I224" s="249"/>
      <c r="J224" s="196" t="e">
        <f>VLOOKUP(I224,'25하-평택20'!$J$3:$AW$1251,2,FALSE)</f>
        <v>#N/A</v>
      </c>
      <c r="K224" s="289" t="e">
        <f>VLOOKUP(I224,'사업장현황(25하)'!$A$2:$T$1836,13,FALSE)</f>
        <v>#N/A</v>
      </c>
      <c r="L224" s="289" t="e">
        <f>VLOOKUP(I224,'사업장현황(25하)'!$A$2:$T$1836,14,FALSE)</f>
        <v>#N/A</v>
      </c>
      <c r="M224" s="190" t="e">
        <f>VLOOKUP(I224,'사업장현황(25하)'!$A$2:$T$1836,2,FALSE)</f>
        <v>#N/A</v>
      </c>
      <c r="N224" s="190" t="e">
        <f>VLOOKUP(I224,'사업장현황(25하)'!$A$2:$T$1836,4,FALSE)</f>
        <v>#N/A</v>
      </c>
      <c r="O224" s="196" t="e">
        <f>VLOOKUP(I224,'사업장현황(25하)'!$A$2:$T$1836,6,FALSE)</f>
        <v>#N/A</v>
      </c>
      <c r="P224" s="196" t="e">
        <f>VLOOKUP(I224,'사업장현황(25하)'!$A$2:$T$1836,7,FALSE)</f>
        <v>#N/A</v>
      </c>
      <c r="Q224" s="196" t="e">
        <f>VLOOKUP(I224,'사업장현황(25하)'!$A$2:$T$1836,8,FALSE)</f>
        <v>#N/A</v>
      </c>
      <c r="R224" s="196" t="e">
        <f>VLOOKUP(I224,'사업장현황(25하)'!$A$2:$T$1836,9,FALSE)</f>
        <v>#N/A</v>
      </c>
      <c r="S224" s="196" t="e">
        <f>VLOOKUP(I224,'사업장현황(25하)'!$A$2:$T$1836,10,FALSE)</f>
        <v>#N/A</v>
      </c>
      <c r="T224" s="190" t="e">
        <f>VLOOKUP(I224,'사업장현황(25하)'!$A$2:$T$1836,12,FALSE)</f>
        <v>#N/A</v>
      </c>
      <c r="U224" s="219" t="e">
        <f>VLOOKUP(I224,'25하-평택20'!$J$3:$AW$1251,13,FALSE)</f>
        <v>#N/A</v>
      </c>
      <c r="V224" s="219" t="e">
        <f>VLOOKUP(I224,'25하-평택20'!$J$3:$AW$1251,14,FALSE)</f>
        <v>#N/A</v>
      </c>
      <c r="W224" s="149"/>
      <c r="X224" s="179" t="e">
        <f>VLOOKUP(I224,'사업장현황(25하)'!$A$2:$T$1836,11,FALSE)</f>
        <v>#N/A</v>
      </c>
      <c r="Y224" s="219"/>
      <c r="Z224" s="180"/>
      <c r="AA224" s="180"/>
      <c r="AB224" s="212"/>
      <c r="AC224" s="180">
        <f t="shared" si="7"/>
        <v>0</v>
      </c>
      <c r="AD224" s="219"/>
      <c r="AE224" s="180"/>
      <c r="AF224" s="219"/>
      <c r="AG224" s="180"/>
      <c r="AH224" s="299">
        <f t="shared" si="6"/>
        <v>0</v>
      </c>
      <c r="AI224" s="197"/>
      <c r="AJ224" s="185"/>
      <c r="CE224" s="187"/>
      <c r="CU224" s="188"/>
    </row>
    <row r="225" spans="1:99" s="186" customFormat="1" ht="24.95" customHeight="1">
      <c r="A225" s="196"/>
      <c r="B225" s="196"/>
      <c r="C225" s="196"/>
      <c r="D225" s="219"/>
      <c r="E225" s="219" t="str">
        <f>HLOOKUP(WEEKDAY(D225,2),data!$A$1:$G$2,2)</f>
        <v>(토)</v>
      </c>
      <c r="F225" s="196"/>
      <c r="G225" s="196"/>
      <c r="H225" s="196"/>
      <c r="I225" s="249"/>
      <c r="J225" s="196" t="e">
        <f>VLOOKUP(I225,'25하-평택20'!$J$3:$AW$1251,2,FALSE)</f>
        <v>#N/A</v>
      </c>
      <c r="K225" s="289" t="e">
        <f>VLOOKUP(I225,'사업장현황(25하)'!$A$2:$T$1836,13,FALSE)</f>
        <v>#N/A</v>
      </c>
      <c r="L225" s="289" t="e">
        <f>VLOOKUP(I225,'사업장현황(25하)'!$A$2:$T$1836,14,FALSE)</f>
        <v>#N/A</v>
      </c>
      <c r="M225" s="190" t="e">
        <f>VLOOKUP(I225,'사업장현황(25하)'!$A$2:$T$1836,2,FALSE)</f>
        <v>#N/A</v>
      </c>
      <c r="N225" s="190" t="e">
        <f>VLOOKUP(I225,'사업장현황(25하)'!$A$2:$T$1836,4,FALSE)</f>
        <v>#N/A</v>
      </c>
      <c r="O225" s="196" t="e">
        <f>VLOOKUP(I225,'사업장현황(25하)'!$A$2:$T$1836,6,FALSE)</f>
        <v>#N/A</v>
      </c>
      <c r="P225" s="196" t="e">
        <f>VLOOKUP(I225,'사업장현황(25하)'!$A$2:$T$1836,7,FALSE)</f>
        <v>#N/A</v>
      </c>
      <c r="Q225" s="196" t="e">
        <f>VLOOKUP(I225,'사업장현황(25하)'!$A$2:$T$1836,8,FALSE)</f>
        <v>#N/A</v>
      </c>
      <c r="R225" s="196" t="e">
        <f>VLOOKUP(I225,'사업장현황(25하)'!$A$2:$T$1836,9,FALSE)</f>
        <v>#N/A</v>
      </c>
      <c r="S225" s="196" t="e">
        <f>VLOOKUP(I225,'사업장현황(25하)'!$A$2:$T$1836,10,FALSE)</f>
        <v>#N/A</v>
      </c>
      <c r="T225" s="190" t="e">
        <f>VLOOKUP(I225,'사업장현황(25하)'!$A$2:$T$1836,12,FALSE)</f>
        <v>#N/A</v>
      </c>
      <c r="U225" s="219" t="e">
        <f>VLOOKUP(I225,'25하-평택20'!$J$3:$AW$1251,13,FALSE)</f>
        <v>#N/A</v>
      </c>
      <c r="V225" s="219" t="e">
        <f>VLOOKUP(I225,'25하-평택20'!$J$3:$AW$1251,14,FALSE)</f>
        <v>#N/A</v>
      </c>
      <c r="W225" s="149"/>
      <c r="X225" s="179" t="e">
        <f>VLOOKUP(I225,'사업장현황(25하)'!$A$2:$T$1836,11,FALSE)</f>
        <v>#N/A</v>
      </c>
      <c r="Y225" s="219"/>
      <c r="Z225" s="180"/>
      <c r="AA225" s="180"/>
      <c r="AB225" s="212"/>
      <c r="AC225" s="180">
        <f t="shared" si="7"/>
        <v>0</v>
      </c>
      <c r="AD225" s="219"/>
      <c r="AE225" s="180"/>
      <c r="AF225" s="219"/>
      <c r="AG225" s="180"/>
      <c r="AH225" s="299">
        <f t="shared" si="6"/>
        <v>0</v>
      </c>
      <c r="AI225" s="197"/>
      <c r="AJ225" s="185"/>
      <c r="CE225" s="187"/>
      <c r="CU225" s="188"/>
    </row>
    <row r="226" spans="1:99" s="186" customFormat="1" ht="24.95" customHeight="1">
      <c r="A226" s="196"/>
      <c r="B226" s="196"/>
      <c r="C226" s="196"/>
      <c r="D226" s="219"/>
      <c r="E226" s="219" t="str">
        <f>HLOOKUP(WEEKDAY(D226,2),data!$A$1:$G$2,2)</f>
        <v>(토)</v>
      </c>
      <c r="F226" s="196"/>
      <c r="G226" s="196"/>
      <c r="H226" s="196"/>
      <c r="I226" s="249"/>
      <c r="J226" s="196" t="e">
        <f>VLOOKUP(I226,'25하-평택20'!$J$3:$AW$1251,2,FALSE)</f>
        <v>#N/A</v>
      </c>
      <c r="K226" s="289" t="e">
        <f>VLOOKUP(I226,'사업장현황(25하)'!$A$2:$T$1836,13,FALSE)</f>
        <v>#N/A</v>
      </c>
      <c r="L226" s="289" t="e">
        <f>VLOOKUP(I226,'사업장현황(25하)'!$A$2:$T$1836,14,FALSE)</f>
        <v>#N/A</v>
      </c>
      <c r="M226" s="190" t="e">
        <f>VLOOKUP(I226,'사업장현황(25하)'!$A$2:$T$1836,2,FALSE)</f>
        <v>#N/A</v>
      </c>
      <c r="N226" s="190" t="e">
        <f>VLOOKUP(I226,'사업장현황(25하)'!$A$2:$T$1836,4,FALSE)</f>
        <v>#N/A</v>
      </c>
      <c r="O226" s="196" t="e">
        <f>VLOOKUP(I226,'사업장현황(25하)'!$A$2:$T$1836,6,FALSE)</f>
        <v>#N/A</v>
      </c>
      <c r="P226" s="196" t="e">
        <f>VLOOKUP(I226,'사업장현황(25하)'!$A$2:$T$1836,7,FALSE)</f>
        <v>#N/A</v>
      </c>
      <c r="Q226" s="196" t="e">
        <f>VLOOKUP(I226,'사업장현황(25하)'!$A$2:$T$1836,8,FALSE)</f>
        <v>#N/A</v>
      </c>
      <c r="R226" s="196" t="e">
        <f>VLOOKUP(I226,'사업장현황(25하)'!$A$2:$T$1836,9,FALSE)</f>
        <v>#N/A</v>
      </c>
      <c r="S226" s="196" t="e">
        <f>VLOOKUP(I226,'사업장현황(25하)'!$A$2:$T$1836,10,FALSE)</f>
        <v>#N/A</v>
      </c>
      <c r="T226" s="190" t="e">
        <f>VLOOKUP(I226,'사업장현황(25하)'!$A$2:$T$1836,12,FALSE)</f>
        <v>#N/A</v>
      </c>
      <c r="U226" s="219" t="e">
        <f>VLOOKUP(I226,'25하-평택20'!$J$3:$AW$1251,13,FALSE)</f>
        <v>#N/A</v>
      </c>
      <c r="V226" s="219" t="e">
        <f>VLOOKUP(I226,'25하-평택20'!$J$3:$AW$1251,14,FALSE)</f>
        <v>#N/A</v>
      </c>
      <c r="W226" s="149"/>
      <c r="X226" s="179" t="e">
        <f>VLOOKUP(I226,'사업장현황(25하)'!$A$2:$T$1836,11,FALSE)</f>
        <v>#N/A</v>
      </c>
      <c r="Y226" s="219"/>
      <c r="Z226" s="180"/>
      <c r="AA226" s="180"/>
      <c r="AB226" s="212"/>
      <c r="AC226" s="180">
        <f t="shared" si="7"/>
        <v>0</v>
      </c>
      <c r="AD226" s="219"/>
      <c r="AE226" s="180"/>
      <c r="AF226" s="219"/>
      <c r="AG226" s="180"/>
      <c r="AH226" s="299">
        <f t="shared" si="6"/>
        <v>0</v>
      </c>
      <c r="AI226" s="197"/>
      <c r="AJ226" s="185"/>
      <c r="CE226" s="187"/>
      <c r="CU226" s="188"/>
    </row>
    <row r="227" spans="1:99" s="186" customFormat="1" ht="25.15" customHeight="1">
      <c r="A227" s="196"/>
      <c r="B227" s="196"/>
      <c r="C227" s="196"/>
      <c r="D227" s="219"/>
      <c r="E227" s="219" t="str">
        <f>HLOOKUP(WEEKDAY(D227,2),data!$A$1:$G$2,2)</f>
        <v>(토)</v>
      </c>
      <c r="F227" s="196"/>
      <c r="G227" s="196"/>
      <c r="H227" s="196"/>
      <c r="I227" s="249"/>
      <c r="J227" s="196" t="e">
        <f>VLOOKUP(I227,'25하-평택20'!$J$3:$AW$1251,2,FALSE)</f>
        <v>#N/A</v>
      </c>
      <c r="K227" s="289" t="e">
        <f>VLOOKUP(I227,'사업장현황(25하)'!$A$2:$T$1836,13,FALSE)</f>
        <v>#N/A</v>
      </c>
      <c r="L227" s="289" t="e">
        <f>VLOOKUP(I227,'사업장현황(25하)'!$A$2:$T$1836,14,FALSE)</f>
        <v>#N/A</v>
      </c>
      <c r="M227" s="190" t="e">
        <f>VLOOKUP(I227,'사업장현황(25하)'!$A$2:$T$1836,2,FALSE)</f>
        <v>#N/A</v>
      </c>
      <c r="N227" s="190" t="e">
        <f>VLOOKUP(I227,'사업장현황(25하)'!$A$2:$T$1836,4,FALSE)</f>
        <v>#N/A</v>
      </c>
      <c r="O227" s="196" t="e">
        <f>VLOOKUP(I227,'사업장현황(25하)'!$A$2:$T$1836,6,FALSE)</f>
        <v>#N/A</v>
      </c>
      <c r="P227" s="196" t="e">
        <f>VLOOKUP(I227,'사업장현황(25하)'!$A$2:$T$1836,7,FALSE)</f>
        <v>#N/A</v>
      </c>
      <c r="Q227" s="196" t="e">
        <f>VLOOKUP(I227,'사업장현황(25하)'!$A$2:$T$1836,8,FALSE)</f>
        <v>#N/A</v>
      </c>
      <c r="R227" s="196" t="e">
        <f>VLOOKUP(I227,'사업장현황(25하)'!$A$2:$T$1836,9,FALSE)</f>
        <v>#N/A</v>
      </c>
      <c r="S227" s="196" t="e">
        <f>VLOOKUP(I227,'사업장현황(25하)'!$A$2:$T$1836,10,FALSE)</f>
        <v>#N/A</v>
      </c>
      <c r="T227" s="190" t="e">
        <f>VLOOKUP(I227,'사업장현황(25하)'!$A$2:$T$1836,12,FALSE)</f>
        <v>#N/A</v>
      </c>
      <c r="U227" s="219" t="e">
        <f>VLOOKUP(I227,'25하-평택20'!$J$3:$AW$1251,13,FALSE)</f>
        <v>#N/A</v>
      </c>
      <c r="V227" s="219" t="e">
        <f>VLOOKUP(I227,'25하-평택20'!$J$3:$AW$1251,14,FALSE)</f>
        <v>#N/A</v>
      </c>
      <c r="W227" s="149"/>
      <c r="X227" s="179" t="e">
        <f>VLOOKUP(I227,'사업장현황(25하)'!$A$2:$T$1836,11,FALSE)</f>
        <v>#N/A</v>
      </c>
      <c r="Y227" s="219"/>
      <c r="Z227" s="180"/>
      <c r="AA227" s="180"/>
      <c r="AB227" s="212"/>
      <c r="AC227" s="180">
        <f t="shared" si="7"/>
        <v>0</v>
      </c>
      <c r="AD227" s="219"/>
      <c r="AE227" s="180"/>
      <c r="AF227" s="219"/>
      <c r="AG227" s="180"/>
      <c r="AH227" s="299">
        <f t="shared" si="6"/>
        <v>0</v>
      </c>
      <c r="AI227" s="197"/>
      <c r="AJ227" s="185"/>
      <c r="CE227" s="187"/>
      <c r="CU227" s="188"/>
    </row>
    <row r="228" spans="1:99" s="186" customFormat="1" ht="25.15" customHeight="1">
      <c r="A228" s="196"/>
      <c r="B228" s="196"/>
      <c r="C228" s="196"/>
      <c r="D228" s="219"/>
      <c r="E228" s="219" t="str">
        <f>HLOOKUP(WEEKDAY(D228,2),data!$A$1:$G$2,2)</f>
        <v>(토)</v>
      </c>
      <c r="F228" s="196"/>
      <c r="G228" s="196"/>
      <c r="H228" s="196"/>
      <c r="I228" s="249"/>
      <c r="J228" s="196" t="e">
        <f>VLOOKUP(I228,'25하-평택20'!$J$3:$AW$1251,2,FALSE)</f>
        <v>#N/A</v>
      </c>
      <c r="K228" s="289" t="e">
        <f>VLOOKUP(I228,'사업장현황(25하)'!$A$2:$T$1836,13,FALSE)</f>
        <v>#N/A</v>
      </c>
      <c r="L228" s="289" t="e">
        <f>VLOOKUP(I228,'사업장현황(25하)'!$A$2:$T$1836,14,FALSE)</f>
        <v>#N/A</v>
      </c>
      <c r="M228" s="190" t="e">
        <f>VLOOKUP(I228,'사업장현황(25하)'!$A$2:$T$1836,2,FALSE)</f>
        <v>#N/A</v>
      </c>
      <c r="N228" s="190" t="e">
        <f>VLOOKUP(I228,'사업장현황(25하)'!$A$2:$T$1836,4,FALSE)</f>
        <v>#N/A</v>
      </c>
      <c r="O228" s="196" t="e">
        <f>VLOOKUP(I228,'사업장현황(25하)'!$A$2:$T$1836,6,FALSE)</f>
        <v>#N/A</v>
      </c>
      <c r="P228" s="196" t="e">
        <f>VLOOKUP(I228,'사업장현황(25하)'!$A$2:$T$1836,7,FALSE)</f>
        <v>#N/A</v>
      </c>
      <c r="Q228" s="196" t="e">
        <f>VLOOKUP(I228,'사업장현황(25하)'!$A$2:$T$1836,8,FALSE)</f>
        <v>#N/A</v>
      </c>
      <c r="R228" s="196" t="e">
        <f>VLOOKUP(I228,'사업장현황(25하)'!$A$2:$T$1836,9,FALSE)</f>
        <v>#N/A</v>
      </c>
      <c r="S228" s="196" t="e">
        <f>VLOOKUP(I228,'사업장현황(25하)'!$A$2:$T$1836,10,FALSE)</f>
        <v>#N/A</v>
      </c>
      <c r="T228" s="190" t="e">
        <f>VLOOKUP(I228,'사업장현황(25하)'!$A$2:$T$1836,12,FALSE)</f>
        <v>#N/A</v>
      </c>
      <c r="U228" s="219" t="e">
        <f>VLOOKUP(I228,'25하-평택20'!$J$3:$AW$1251,13,FALSE)</f>
        <v>#N/A</v>
      </c>
      <c r="V228" s="219" t="e">
        <f>VLOOKUP(I228,'25하-평택20'!$J$3:$AW$1251,14,FALSE)</f>
        <v>#N/A</v>
      </c>
      <c r="W228" s="149"/>
      <c r="X228" s="179" t="e">
        <f>VLOOKUP(I228,'사업장현황(25하)'!$A$2:$T$1836,11,FALSE)</f>
        <v>#N/A</v>
      </c>
      <c r="Y228" s="318"/>
      <c r="Z228" s="180"/>
      <c r="AA228" s="180"/>
      <c r="AB228" s="212"/>
      <c r="AC228" s="180">
        <f t="shared" si="7"/>
        <v>0</v>
      </c>
      <c r="AD228" s="219"/>
      <c r="AE228" s="180"/>
      <c r="AF228" s="219"/>
      <c r="AG228" s="180"/>
      <c r="AH228" s="299">
        <f t="shared" si="6"/>
        <v>0</v>
      </c>
      <c r="AI228" s="197"/>
      <c r="AJ228" s="185"/>
      <c r="CE228" s="187"/>
      <c r="CU228" s="188"/>
    </row>
    <row r="229" spans="1:99" s="186" customFormat="1" ht="25.15" customHeight="1">
      <c r="A229" s="196"/>
      <c r="B229" s="196"/>
      <c r="C229" s="196"/>
      <c r="D229" s="219"/>
      <c r="E229" s="219" t="str">
        <f>HLOOKUP(WEEKDAY(D229,2),data!$A$1:$G$2,2)</f>
        <v>(토)</v>
      </c>
      <c r="F229" s="196"/>
      <c r="G229" s="196"/>
      <c r="H229" s="196"/>
      <c r="I229" s="249"/>
      <c r="J229" s="196" t="e">
        <f>VLOOKUP(I229,'25하-평택20'!$J$3:$AW$1251,2,FALSE)</f>
        <v>#N/A</v>
      </c>
      <c r="K229" s="289" t="e">
        <f>VLOOKUP(I229,'사업장현황(25하)'!$A$2:$T$1836,13,FALSE)</f>
        <v>#N/A</v>
      </c>
      <c r="L229" s="289" t="e">
        <f>VLOOKUP(I229,'사업장현황(25하)'!$A$2:$T$1836,14,FALSE)</f>
        <v>#N/A</v>
      </c>
      <c r="M229" s="190" t="e">
        <f>VLOOKUP(I229,'사업장현황(25하)'!$A$2:$T$1836,2,FALSE)</f>
        <v>#N/A</v>
      </c>
      <c r="N229" s="190" t="e">
        <f>VLOOKUP(I229,'사업장현황(25하)'!$A$2:$T$1836,4,FALSE)</f>
        <v>#N/A</v>
      </c>
      <c r="O229" s="196" t="e">
        <f>VLOOKUP(I229,'사업장현황(25하)'!$A$2:$T$1836,6,FALSE)</f>
        <v>#N/A</v>
      </c>
      <c r="P229" s="196" t="e">
        <f>VLOOKUP(I229,'사업장현황(25하)'!$A$2:$T$1836,7,FALSE)</f>
        <v>#N/A</v>
      </c>
      <c r="Q229" s="196" t="e">
        <f>VLOOKUP(I229,'사업장현황(25하)'!$A$2:$T$1836,8,FALSE)</f>
        <v>#N/A</v>
      </c>
      <c r="R229" s="196" t="e">
        <f>VLOOKUP(I229,'사업장현황(25하)'!$A$2:$T$1836,9,FALSE)</f>
        <v>#N/A</v>
      </c>
      <c r="S229" s="196" t="e">
        <f>VLOOKUP(I229,'사업장현황(25하)'!$A$2:$T$1836,10,FALSE)</f>
        <v>#N/A</v>
      </c>
      <c r="T229" s="190" t="e">
        <f>VLOOKUP(I229,'사업장현황(25하)'!$A$2:$T$1836,12,FALSE)</f>
        <v>#N/A</v>
      </c>
      <c r="U229" s="219" t="e">
        <f>VLOOKUP(I229,'25하-평택20'!$J$3:$AW$1251,13,FALSE)</f>
        <v>#N/A</v>
      </c>
      <c r="V229" s="219" t="e">
        <f>VLOOKUP(I229,'25하-평택20'!$J$3:$AW$1251,14,FALSE)</f>
        <v>#N/A</v>
      </c>
      <c r="W229" s="149"/>
      <c r="X229" s="179" t="e">
        <f>VLOOKUP(I229,'사업장현황(25하)'!$A$2:$T$1836,11,FALSE)</f>
        <v>#N/A</v>
      </c>
      <c r="Y229" s="318"/>
      <c r="Z229" s="180"/>
      <c r="AA229" s="180"/>
      <c r="AB229" s="212"/>
      <c r="AC229" s="180">
        <f t="shared" si="7"/>
        <v>0</v>
      </c>
      <c r="AD229" s="219"/>
      <c r="AE229" s="180"/>
      <c r="AF229" s="219"/>
      <c r="AG229" s="180"/>
      <c r="AH229" s="299">
        <f t="shared" si="6"/>
        <v>0</v>
      </c>
      <c r="AI229" s="197"/>
      <c r="AJ229" s="185"/>
      <c r="CE229" s="187"/>
      <c r="CU229" s="188"/>
    </row>
    <row r="230" spans="1:99" s="186" customFormat="1" ht="24.95" customHeight="1">
      <c r="A230" s="196"/>
      <c r="B230" s="196"/>
      <c r="C230" s="196"/>
      <c r="D230" s="219"/>
      <c r="E230" s="219" t="str">
        <f>HLOOKUP(WEEKDAY(D230,2),data!$A$1:$G$2,2)</f>
        <v>(토)</v>
      </c>
      <c r="F230" s="196"/>
      <c r="G230" s="196"/>
      <c r="H230" s="196"/>
      <c r="I230" s="249"/>
      <c r="J230" s="196" t="e">
        <f>VLOOKUP(I230,'25하-평택20'!$J$3:$AW$1251,2,FALSE)</f>
        <v>#N/A</v>
      </c>
      <c r="K230" s="289" t="e">
        <f>VLOOKUP(I230,'사업장현황(25하)'!$A$2:$T$1836,13,FALSE)</f>
        <v>#N/A</v>
      </c>
      <c r="L230" s="289" t="e">
        <f>VLOOKUP(I230,'사업장현황(25하)'!$A$2:$T$1836,14,FALSE)</f>
        <v>#N/A</v>
      </c>
      <c r="M230" s="190" t="e">
        <f>VLOOKUP(I230,'사업장현황(25하)'!$A$2:$T$1836,2,FALSE)</f>
        <v>#N/A</v>
      </c>
      <c r="N230" s="190" t="e">
        <f>VLOOKUP(I230,'사업장현황(25하)'!$A$2:$T$1836,4,FALSE)</f>
        <v>#N/A</v>
      </c>
      <c r="O230" s="196" t="e">
        <f>VLOOKUP(I230,'사업장현황(25하)'!$A$2:$T$1836,6,FALSE)</f>
        <v>#N/A</v>
      </c>
      <c r="P230" s="196" t="e">
        <f>VLOOKUP(I230,'사업장현황(25하)'!$A$2:$T$1836,7,FALSE)</f>
        <v>#N/A</v>
      </c>
      <c r="Q230" s="196" t="e">
        <f>VLOOKUP(I230,'사업장현황(25하)'!$A$2:$T$1836,8,FALSE)</f>
        <v>#N/A</v>
      </c>
      <c r="R230" s="196" t="e">
        <f>VLOOKUP(I230,'사업장현황(25하)'!$A$2:$T$1836,9,FALSE)</f>
        <v>#N/A</v>
      </c>
      <c r="S230" s="196" t="e">
        <f>VLOOKUP(I230,'사업장현황(25하)'!$A$2:$T$1836,10,FALSE)</f>
        <v>#N/A</v>
      </c>
      <c r="T230" s="190" t="e">
        <f>VLOOKUP(I230,'사업장현황(25하)'!$A$2:$T$1836,12,FALSE)</f>
        <v>#N/A</v>
      </c>
      <c r="U230" s="219" t="e">
        <f>VLOOKUP(I230,'25하-평택20'!$J$3:$AW$1251,13,FALSE)</f>
        <v>#N/A</v>
      </c>
      <c r="V230" s="219" t="e">
        <f>VLOOKUP(I230,'25하-평택20'!$J$3:$AW$1251,14,FALSE)</f>
        <v>#N/A</v>
      </c>
      <c r="W230" s="149"/>
      <c r="X230" s="179" t="e">
        <f>VLOOKUP(I230,'사업장현황(25하)'!$A$2:$T$1836,11,FALSE)</f>
        <v>#N/A</v>
      </c>
      <c r="Y230" s="219"/>
      <c r="Z230" s="180"/>
      <c r="AA230" s="180"/>
      <c r="AB230" s="212"/>
      <c r="AC230" s="180">
        <f t="shared" si="7"/>
        <v>0</v>
      </c>
      <c r="AD230" s="219"/>
      <c r="AE230" s="180"/>
      <c r="AF230" s="219"/>
      <c r="AG230" s="180"/>
      <c r="AH230" s="299">
        <f t="shared" si="6"/>
        <v>0</v>
      </c>
      <c r="AI230" s="197"/>
      <c r="AJ230" s="185"/>
      <c r="CE230" s="187"/>
      <c r="CU230" s="188"/>
    </row>
    <row r="231" spans="1:99" s="186" customFormat="1" ht="24.95" customHeight="1">
      <c r="A231" s="196"/>
      <c r="B231" s="196"/>
      <c r="C231" s="196"/>
      <c r="D231" s="219"/>
      <c r="E231" s="219" t="str">
        <f>HLOOKUP(WEEKDAY(D231,2),data!$A$1:$G$2,2)</f>
        <v>(토)</v>
      </c>
      <c r="F231" s="196"/>
      <c r="G231" s="196"/>
      <c r="H231" s="196"/>
      <c r="I231" s="249"/>
      <c r="J231" s="196" t="e">
        <f>VLOOKUP(I231,'25하-평택20'!$J$3:$AW$1251,2,FALSE)</f>
        <v>#N/A</v>
      </c>
      <c r="K231" s="289" t="e">
        <f>VLOOKUP(I231,'사업장현황(25하)'!$A$2:$T$1836,13,FALSE)</f>
        <v>#N/A</v>
      </c>
      <c r="L231" s="289" t="e">
        <f>VLOOKUP(I231,'사업장현황(25하)'!$A$2:$T$1836,14,FALSE)</f>
        <v>#N/A</v>
      </c>
      <c r="M231" s="190" t="e">
        <f>VLOOKUP(I231,'사업장현황(25하)'!$A$2:$T$1836,2,FALSE)</f>
        <v>#N/A</v>
      </c>
      <c r="N231" s="190" t="e">
        <f>VLOOKUP(I231,'사업장현황(25하)'!$A$2:$T$1836,4,FALSE)</f>
        <v>#N/A</v>
      </c>
      <c r="O231" s="196" t="e">
        <f>VLOOKUP(I231,'사업장현황(25하)'!$A$2:$T$1836,6,FALSE)</f>
        <v>#N/A</v>
      </c>
      <c r="P231" s="196" t="e">
        <f>VLOOKUP(I231,'사업장현황(25하)'!$A$2:$T$1836,7,FALSE)</f>
        <v>#N/A</v>
      </c>
      <c r="Q231" s="196" t="e">
        <f>VLOOKUP(I231,'사업장현황(25하)'!$A$2:$T$1836,8,FALSE)</f>
        <v>#N/A</v>
      </c>
      <c r="R231" s="196" t="e">
        <f>VLOOKUP(I231,'사업장현황(25하)'!$A$2:$T$1836,9,FALSE)</f>
        <v>#N/A</v>
      </c>
      <c r="S231" s="196" t="e">
        <f>VLOOKUP(I231,'사업장현황(25하)'!$A$2:$T$1836,10,FALSE)</f>
        <v>#N/A</v>
      </c>
      <c r="T231" s="190" t="e">
        <f>VLOOKUP(I231,'사업장현황(25하)'!$A$2:$T$1836,12,FALSE)</f>
        <v>#N/A</v>
      </c>
      <c r="U231" s="219" t="e">
        <f>VLOOKUP(I231,'25하-평택20'!$J$3:$AW$1251,13,FALSE)</f>
        <v>#N/A</v>
      </c>
      <c r="V231" s="219" t="e">
        <f>VLOOKUP(I231,'25하-평택20'!$J$3:$AW$1251,14,FALSE)</f>
        <v>#N/A</v>
      </c>
      <c r="W231" s="149"/>
      <c r="X231" s="179" t="e">
        <f>VLOOKUP(I231,'사업장현황(25하)'!$A$2:$T$1836,11,FALSE)</f>
        <v>#N/A</v>
      </c>
      <c r="Y231" s="318"/>
      <c r="Z231" s="180"/>
      <c r="AA231" s="180"/>
      <c r="AB231" s="212"/>
      <c r="AC231" s="180">
        <f t="shared" si="7"/>
        <v>0</v>
      </c>
      <c r="AD231" s="219"/>
      <c r="AE231" s="180"/>
      <c r="AF231" s="219"/>
      <c r="AG231" s="180"/>
      <c r="AH231" s="299">
        <f t="shared" si="6"/>
        <v>0</v>
      </c>
      <c r="AI231" s="197"/>
      <c r="AJ231" s="185"/>
      <c r="CE231" s="187"/>
      <c r="CU231" s="188"/>
    </row>
    <row r="232" spans="1:99" s="186" customFormat="1" ht="25.15" customHeight="1">
      <c r="A232" s="196"/>
      <c r="B232" s="196"/>
      <c r="C232" s="196"/>
      <c r="D232" s="219"/>
      <c r="E232" s="219" t="str">
        <f>HLOOKUP(WEEKDAY(D232,2),data!$A$1:$G$2,2)</f>
        <v>(토)</v>
      </c>
      <c r="F232" s="196"/>
      <c r="G232" s="196"/>
      <c r="H232" s="196"/>
      <c r="I232" s="249"/>
      <c r="J232" s="196" t="e">
        <f>VLOOKUP(I232,'25하-평택20'!$J$3:$AW$1251,2,FALSE)</f>
        <v>#N/A</v>
      </c>
      <c r="K232" s="289" t="e">
        <f>VLOOKUP(I232,'사업장현황(25하)'!$A$2:$T$1836,13,FALSE)</f>
        <v>#N/A</v>
      </c>
      <c r="L232" s="289" t="e">
        <f>VLOOKUP(I232,'사업장현황(25하)'!$A$2:$T$1836,14,FALSE)</f>
        <v>#N/A</v>
      </c>
      <c r="M232" s="190" t="e">
        <f>VLOOKUP(I232,'사업장현황(25하)'!$A$2:$T$1836,2,FALSE)</f>
        <v>#N/A</v>
      </c>
      <c r="N232" s="190" t="e">
        <f>VLOOKUP(I232,'사업장현황(25하)'!$A$2:$T$1836,4,FALSE)</f>
        <v>#N/A</v>
      </c>
      <c r="O232" s="196" t="e">
        <f>VLOOKUP(I232,'사업장현황(25하)'!$A$2:$T$1836,6,FALSE)</f>
        <v>#N/A</v>
      </c>
      <c r="P232" s="196" t="e">
        <f>VLOOKUP(I232,'사업장현황(25하)'!$A$2:$T$1836,7,FALSE)</f>
        <v>#N/A</v>
      </c>
      <c r="Q232" s="196" t="e">
        <f>VLOOKUP(I232,'사업장현황(25하)'!$A$2:$T$1836,8,FALSE)</f>
        <v>#N/A</v>
      </c>
      <c r="R232" s="196" t="e">
        <f>VLOOKUP(I232,'사업장현황(25하)'!$A$2:$T$1836,9,FALSE)</f>
        <v>#N/A</v>
      </c>
      <c r="S232" s="196" t="e">
        <f>VLOOKUP(I232,'사업장현황(25하)'!$A$2:$T$1836,10,FALSE)</f>
        <v>#N/A</v>
      </c>
      <c r="T232" s="190" t="e">
        <f>VLOOKUP(I232,'사업장현황(25하)'!$A$2:$T$1836,12,FALSE)</f>
        <v>#N/A</v>
      </c>
      <c r="U232" s="219" t="e">
        <f>VLOOKUP(I232,'25하-평택20'!$J$3:$AW$1251,13,FALSE)</f>
        <v>#N/A</v>
      </c>
      <c r="V232" s="219" t="e">
        <f>VLOOKUP(I232,'25하-평택20'!$J$3:$AW$1251,14,FALSE)</f>
        <v>#N/A</v>
      </c>
      <c r="W232" s="149"/>
      <c r="X232" s="179" t="e">
        <f>VLOOKUP(I232,'사업장현황(25하)'!$A$2:$T$1836,11,FALSE)</f>
        <v>#N/A</v>
      </c>
      <c r="Y232" s="219"/>
      <c r="Z232" s="180"/>
      <c r="AA232" s="180"/>
      <c r="AB232" s="212"/>
      <c r="AC232" s="180">
        <f t="shared" si="7"/>
        <v>0</v>
      </c>
      <c r="AD232" s="219"/>
      <c r="AE232" s="180"/>
      <c r="AF232" s="219"/>
      <c r="AG232" s="180"/>
      <c r="AH232" s="299">
        <f t="shared" si="6"/>
        <v>0</v>
      </c>
      <c r="AI232" s="197"/>
      <c r="AJ232" s="185"/>
      <c r="CE232" s="187"/>
      <c r="CU232" s="188"/>
    </row>
    <row r="233" spans="1:99" s="186" customFormat="1" ht="25.15" customHeight="1">
      <c r="A233" s="196"/>
      <c r="B233" s="196"/>
      <c r="C233" s="196"/>
      <c r="D233" s="219"/>
      <c r="E233" s="219" t="str">
        <f>HLOOKUP(WEEKDAY(D233,2),data!$A$1:$G$2,2)</f>
        <v>(토)</v>
      </c>
      <c r="F233" s="196"/>
      <c r="G233" s="196"/>
      <c r="H233" s="196"/>
      <c r="I233" s="249"/>
      <c r="J233" s="196" t="e">
        <f>VLOOKUP(I233,'25하-평택20'!$J$3:$AW$1251,2,FALSE)</f>
        <v>#N/A</v>
      </c>
      <c r="K233" s="289" t="e">
        <f>VLOOKUP(I233,'사업장현황(25하)'!$A$2:$T$1836,13,FALSE)</f>
        <v>#N/A</v>
      </c>
      <c r="L233" s="289" t="e">
        <f>VLOOKUP(I233,'사업장현황(25하)'!$A$2:$T$1836,14,FALSE)</f>
        <v>#N/A</v>
      </c>
      <c r="M233" s="190" t="e">
        <f>VLOOKUP(I233,'사업장현황(25하)'!$A$2:$T$1836,2,FALSE)</f>
        <v>#N/A</v>
      </c>
      <c r="N233" s="190" t="e">
        <f>VLOOKUP(I233,'사업장현황(25하)'!$A$2:$T$1836,4,FALSE)</f>
        <v>#N/A</v>
      </c>
      <c r="O233" s="196" t="e">
        <f>VLOOKUP(I233,'사업장현황(25하)'!$A$2:$T$1836,6,FALSE)</f>
        <v>#N/A</v>
      </c>
      <c r="P233" s="196" t="e">
        <f>VLOOKUP(I233,'사업장현황(25하)'!$A$2:$T$1836,7,FALSE)</f>
        <v>#N/A</v>
      </c>
      <c r="Q233" s="196" t="e">
        <f>VLOOKUP(I233,'사업장현황(25하)'!$A$2:$T$1836,8,FALSE)</f>
        <v>#N/A</v>
      </c>
      <c r="R233" s="196" t="e">
        <f>VLOOKUP(I233,'사업장현황(25하)'!$A$2:$T$1836,9,FALSE)</f>
        <v>#N/A</v>
      </c>
      <c r="S233" s="196" t="e">
        <f>VLOOKUP(I233,'사업장현황(25하)'!$A$2:$T$1836,10,FALSE)</f>
        <v>#N/A</v>
      </c>
      <c r="T233" s="190" t="e">
        <f>VLOOKUP(I233,'사업장현황(25하)'!$A$2:$T$1836,12,FALSE)</f>
        <v>#N/A</v>
      </c>
      <c r="U233" s="219" t="e">
        <f>VLOOKUP(I233,'25하-평택20'!$J$3:$AW$1251,13,FALSE)</f>
        <v>#N/A</v>
      </c>
      <c r="V233" s="219" t="e">
        <f>VLOOKUP(I233,'25하-평택20'!$J$3:$AW$1251,14,FALSE)</f>
        <v>#N/A</v>
      </c>
      <c r="W233" s="149"/>
      <c r="X233" s="179" t="e">
        <f>VLOOKUP(I233,'사업장현황(25하)'!$A$2:$T$1836,11,FALSE)</f>
        <v>#N/A</v>
      </c>
      <c r="Y233" s="318"/>
      <c r="Z233" s="180"/>
      <c r="AA233" s="180"/>
      <c r="AB233" s="212"/>
      <c r="AC233" s="180">
        <f t="shared" si="7"/>
        <v>0</v>
      </c>
      <c r="AD233" s="219"/>
      <c r="AE233" s="180"/>
      <c r="AF233" s="219"/>
      <c r="AG233" s="180"/>
      <c r="AH233" s="299">
        <f t="shared" si="6"/>
        <v>0</v>
      </c>
      <c r="AI233" s="197"/>
      <c r="AJ233" s="185"/>
      <c r="CE233" s="187"/>
      <c r="CU233" s="188"/>
    </row>
    <row r="234" spans="1:99" s="186" customFormat="1" ht="24.95" customHeight="1">
      <c r="A234" s="196"/>
      <c r="B234" s="196"/>
      <c r="C234" s="196"/>
      <c r="D234" s="219"/>
      <c r="E234" s="219" t="str">
        <f>HLOOKUP(WEEKDAY(D234,2),data!$A$1:$G$2,2)</f>
        <v>(토)</v>
      </c>
      <c r="F234" s="196"/>
      <c r="G234" s="196"/>
      <c r="H234" s="196"/>
      <c r="I234" s="249"/>
      <c r="J234" s="196" t="e">
        <f>VLOOKUP(I234,'25하-평택20'!$J$3:$AW$1251,2,FALSE)</f>
        <v>#N/A</v>
      </c>
      <c r="K234" s="289" t="e">
        <f>VLOOKUP(I234,'사업장현황(25하)'!$A$2:$T$1836,13,FALSE)</f>
        <v>#N/A</v>
      </c>
      <c r="L234" s="289" t="e">
        <f>VLOOKUP(I234,'사업장현황(25하)'!$A$2:$T$1836,14,FALSE)</f>
        <v>#N/A</v>
      </c>
      <c r="M234" s="190" t="e">
        <f>VLOOKUP(I234,'사업장현황(25하)'!$A$2:$T$1836,2,FALSE)</f>
        <v>#N/A</v>
      </c>
      <c r="N234" s="190" t="e">
        <f>VLOOKUP(I234,'사업장현황(25하)'!$A$2:$T$1836,4,FALSE)</f>
        <v>#N/A</v>
      </c>
      <c r="O234" s="196" t="e">
        <f>VLOOKUP(I234,'사업장현황(25하)'!$A$2:$T$1836,6,FALSE)</f>
        <v>#N/A</v>
      </c>
      <c r="P234" s="196" t="e">
        <f>VLOOKUP(I234,'사업장현황(25하)'!$A$2:$T$1836,7,FALSE)</f>
        <v>#N/A</v>
      </c>
      <c r="Q234" s="196" t="e">
        <f>VLOOKUP(I234,'사업장현황(25하)'!$A$2:$T$1836,8,FALSE)</f>
        <v>#N/A</v>
      </c>
      <c r="R234" s="196" t="e">
        <f>VLOOKUP(I234,'사업장현황(25하)'!$A$2:$T$1836,9,FALSE)</f>
        <v>#N/A</v>
      </c>
      <c r="S234" s="196" t="e">
        <f>VLOOKUP(I234,'사업장현황(25하)'!$A$2:$T$1836,10,FALSE)</f>
        <v>#N/A</v>
      </c>
      <c r="T234" s="190" t="e">
        <f>VLOOKUP(I234,'사업장현황(25하)'!$A$2:$T$1836,12,FALSE)</f>
        <v>#N/A</v>
      </c>
      <c r="U234" s="219" t="e">
        <f>VLOOKUP(I234,'25하-평택20'!$J$3:$AW$1251,13,FALSE)</f>
        <v>#N/A</v>
      </c>
      <c r="V234" s="219" t="e">
        <f>VLOOKUP(I234,'25하-평택20'!$J$3:$AW$1251,14,FALSE)</f>
        <v>#N/A</v>
      </c>
      <c r="W234" s="149"/>
      <c r="X234" s="179" t="e">
        <f>VLOOKUP(I234,'사업장현황(25하)'!$A$2:$T$1836,11,FALSE)</f>
        <v>#N/A</v>
      </c>
      <c r="Y234" s="219"/>
      <c r="Z234" s="180"/>
      <c r="AA234" s="180"/>
      <c r="AB234" s="212"/>
      <c r="AC234" s="180">
        <f t="shared" si="7"/>
        <v>0</v>
      </c>
      <c r="AD234" s="219"/>
      <c r="AE234" s="180"/>
      <c r="AF234" s="219"/>
      <c r="AG234" s="180"/>
      <c r="AH234" s="299">
        <f t="shared" si="6"/>
        <v>0</v>
      </c>
      <c r="AI234" s="197"/>
      <c r="AJ234" s="185"/>
      <c r="CE234" s="187"/>
      <c r="CU234" s="188"/>
    </row>
    <row r="235" spans="1:99" s="186" customFormat="1" ht="24.95" customHeight="1">
      <c r="A235" s="196"/>
      <c r="B235" s="196"/>
      <c r="C235" s="196"/>
      <c r="D235" s="219"/>
      <c r="E235" s="219" t="str">
        <f>HLOOKUP(WEEKDAY(D235,2),data!$A$1:$G$2,2)</f>
        <v>(토)</v>
      </c>
      <c r="F235" s="196"/>
      <c r="G235" s="196"/>
      <c r="H235" s="196"/>
      <c r="I235" s="249"/>
      <c r="J235" s="196" t="e">
        <f>VLOOKUP(I235,'25하-평택20'!$J$3:$AW$1251,2,FALSE)</f>
        <v>#N/A</v>
      </c>
      <c r="K235" s="289" t="e">
        <f>VLOOKUP(I235,'사업장현황(25하)'!$A$2:$T$1836,13,FALSE)</f>
        <v>#N/A</v>
      </c>
      <c r="L235" s="289" t="e">
        <f>VLOOKUP(I235,'사업장현황(25하)'!$A$2:$T$1836,14,FALSE)</f>
        <v>#N/A</v>
      </c>
      <c r="M235" s="190" t="e">
        <f>VLOOKUP(I235,'사업장현황(25하)'!$A$2:$T$1836,2,FALSE)</f>
        <v>#N/A</v>
      </c>
      <c r="N235" s="190" t="e">
        <f>VLOOKUP(I235,'사업장현황(25하)'!$A$2:$T$1836,4,FALSE)</f>
        <v>#N/A</v>
      </c>
      <c r="O235" s="196" t="e">
        <f>VLOOKUP(I235,'사업장현황(25하)'!$A$2:$T$1836,6,FALSE)</f>
        <v>#N/A</v>
      </c>
      <c r="P235" s="196" t="e">
        <f>VLOOKUP(I235,'사업장현황(25하)'!$A$2:$T$1836,7,FALSE)</f>
        <v>#N/A</v>
      </c>
      <c r="Q235" s="196" t="e">
        <f>VLOOKUP(I235,'사업장현황(25하)'!$A$2:$T$1836,8,FALSE)</f>
        <v>#N/A</v>
      </c>
      <c r="R235" s="196" t="e">
        <f>VLOOKUP(I235,'사업장현황(25하)'!$A$2:$T$1836,9,FALSE)</f>
        <v>#N/A</v>
      </c>
      <c r="S235" s="196" t="e">
        <f>VLOOKUP(I235,'사업장현황(25하)'!$A$2:$T$1836,10,FALSE)</f>
        <v>#N/A</v>
      </c>
      <c r="T235" s="190" t="e">
        <f>VLOOKUP(I235,'사업장현황(25하)'!$A$2:$T$1836,12,FALSE)</f>
        <v>#N/A</v>
      </c>
      <c r="U235" s="219" t="e">
        <f>VLOOKUP(I235,'25하-평택20'!$J$3:$AW$1251,13,FALSE)</f>
        <v>#N/A</v>
      </c>
      <c r="V235" s="219" t="e">
        <f>VLOOKUP(I235,'25하-평택20'!$J$3:$AW$1251,14,FALSE)</f>
        <v>#N/A</v>
      </c>
      <c r="W235" s="149"/>
      <c r="X235" s="179" t="e">
        <f>VLOOKUP(I235,'사업장현황(25하)'!$A$2:$T$1836,11,FALSE)</f>
        <v>#N/A</v>
      </c>
      <c r="Y235" s="219"/>
      <c r="Z235" s="180"/>
      <c r="AA235" s="180"/>
      <c r="AB235" s="212"/>
      <c r="AC235" s="180">
        <f t="shared" si="7"/>
        <v>0</v>
      </c>
      <c r="AD235" s="219"/>
      <c r="AE235" s="180"/>
      <c r="AF235" s="219"/>
      <c r="AG235" s="180"/>
      <c r="AH235" s="299">
        <f t="shared" si="6"/>
        <v>0</v>
      </c>
      <c r="AI235" s="197"/>
      <c r="AJ235" s="185"/>
      <c r="CE235" s="187"/>
      <c r="CU235" s="188"/>
    </row>
    <row r="236" spans="1:99" s="186" customFormat="1" ht="24.95" customHeight="1">
      <c r="A236" s="196"/>
      <c r="B236" s="196"/>
      <c r="C236" s="196"/>
      <c r="D236" s="219"/>
      <c r="E236" s="219" t="str">
        <f>HLOOKUP(WEEKDAY(D236,2),data!$A$1:$G$2,2)</f>
        <v>(토)</v>
      </c>
      <c r="F236" s="196"/>
      <c r="G236" s="196"/>
      <c r="H236" s="196"/>
      <c r="I236" s="249"/>
      <c r="J236" s="196" t="e">
        <f>VLOOKUP(I236,'25하-평택20'!$J$3:$AW$1251,2,FALSE)</f>
        <v>#N/A</v>
      </c>
      <c r="K236" s="289" t="e">
        <f>VLOOKUP(I236,'사업장현황(25하)'!$A$2:$T$1836,13,FALSE)</f>
        <v>#N/A</v>
      </c>
      <c r="L236" s="289" t="e">
        <f>VLOOKUP(I236,'사업장현황(25하)'!$A$2:$T$1836,14,FALSE)</f>
        <v>#N/A</v>
      </c>
      <c r="M236" s="190" t="e">
        <f>VLOOKUP(I236,'사업장현황(25하)'!$A$2:$T$1836,2,FALSE)</f>
        <v>#N/A</v>
      </c>
      <c r="N236" s="190" t="e">
        <f>VLOOKUP(I236,'사업장현황(25하)'!$A$2:$T$1836,4,FALSE)</f>
        <v>#N/A</v>
      </c>
      <c r="O236" s="196" t="e">
        <f>VLOOKUP(I236,'사업장현황(25하)'!$A$2:$T$1836,6,FALSE)</f>
        <v>#N/A</v>
      </c>
      <c r="P236" s="196" t="e">
        <f>VLOOKUP(I236,'사업장현황(25하)'!$A$2:$T$1836,7,FALSE)</f>
        <v>#N/A</v>
      </c>
      <c r="Q236" s="196" t="e">
        <f>VLOOKUP(I236,'사업장현황(25하)'!$A$2:$T$1836,8,FALSE)</f>
        <v>#N/A</v>
      </c>
      <c r="R236" s="196" t="e">
        <f>VLOOKUP(I236,'사업장현황(25하)'!$A$2:$T$1836,9,FALSE)</f>
        <v>#N/A</v>
      </c>
      <c r="S236" s="196" t="e">
        <f>VLOOKUP(I236,'사업장현황(25하)'!$A$2:$T$1836,10,FALSE)</f>
        <v>#N/A</v>
      </c>
      <c r="T236" s="190" t="e">
        <f>VLOOKUP(I236,'사업장현황(25하)'!$A$2:$T$1836,12,FALSE)</f>
        <v>#N/A</v>
      </c>
      <c r="U236" s="219" t="e">
        <f>VLOOKUP(I236,'25하-평택20'!$J$3:$AW$1251,13,FALSE)</f>
        <v>#N/A</v>
      </c>
      <c r="V236" s="219" t="e">
        <f>VLOOKUP(I236,'25하-평택20'!$J$3:$AW$1251,14,FALSE)</f>
        <v>#N/A</v>
      </c>
      <c r="W236" s="149"/>
      <c r="X236" s="179" t="e">
        <f>VLOOKUP(I236,'사업장현황(25하)'!$A$2:$T$1836,11,FALSE)</f>
        <v>#N/A</v>
      </c>
      <c r="Y236" s="318"/>
      <c r="Z236" s="180"/>
      <c r="AA236" s="180"/>
      <c r="AB236" s="212"/>
      <c r="AC236" s="180">
        <f t="shared" si="7"/>
        <v>0</v>
      </c>
      <c r="AD236" s="219"/>
      <c r="AE236" s="180"/>
      <c r="AF236" s="219"/>
      <c r="AG236" s="180"/>
      <c r="AH236" s="299">
        <f t="shared" si="6"/>
        <v>0</v>
      </c>
      <c r="AI236" s="197"/>
      <c r="AJ236" s="185"/>
      <c r="CE236" s="187"/>
      <c r="CU236" s="188"/>
    </row>
    <row r="237" spans="1:99" s="186" customFormat="1" ht="24.95" customHeight="1">
      <c r="A237" s="196"/>
      <c r="B237" s="196"/>
      <c r="C237" s="196"/>
      <c r="D237" s="219"/>
      <c r="E237" s="219" t="str">
        <f>HLOOKUP(WEEKDAY(D237,2),data!$A$1:$G$2,2)</f>
        <v>(토)</v>
      </c>
      <c r="F237" s="196"/>
      <c r="G237" s="196"/>
      <c r="H237" s="196"/>
      <c r="I237" s="249"/>
      <c r="J237" s="196" t="e">
        <f>VLOOKUP(I237,'25하-평택20'!$J$3:$AW$1251,2,FALSE)</f>
        <v>#N/A</v>
      </c>
      <c r="K237" s="289" t="e">
        <f>VLOOKUP(I237,'사업장현황(25하)'!$A$2:$T$1836,13,FALSE)</f>
        <v>#N/A</v>
      </c>
      <c r="L237" s="289" t="e">
        <f>VLOOKUP(I237,'사업장현황(25하)'!$A$2:$T$1836,14,FALSE)</f>
        <v>#N/A</v>
      </c>
      <c r="M237" s="190" t="e">
        <f>VLOOKUP(I237,'사업장현황(25하)'!$A$2:$T$1836,2,FALSE)</f>
        <v>#N/A</v>
      </c>
      <c r="N237" s="190" t="e">
        <f>VLOOKUP(I237,'사업장현황(25하)'!$A$2:$T$1836,4,FALSE)</f>
        <v>#N/A</v>
      </c>
      <c r="O237" s="196" t="e">
        <f>VLOOKUP(I237,'사업장현황(25하)'!$A$2:$T$1836,6,FALSE)</f>
        <v>#N/A</v>
      </c>
      <c r="P237" s="196" t="e">
        <f>VLOOKUP(I237,'사업장현황(25하)'!$A$2:$T$1836,7,FALSE)</f>
        <v>#N/A</v>
      </c>
      <c r="Q237" s="196" t="e">
        <f>VLOOKUP(I237,'사업장현황(25하)'!$A$2:$T$1836,8,FALSE)</f>
        <v>#N/A</v>
      </c>
      <c r="R237" s="196" t="e">
        <f>VLOOKUP(I237,'사업장현황(25하)'!$A$2:$T$1836,9,FALSE)</f>
        <v>#N/A</v>
      </c>
      <c r="S237" s="196" t="e">
        <f>VLOOKUP(I237,'사업장현황(25하)'!$A$2:$T$1836,10,FALSE)</f>
        <v>#N/A</v>
      </c>
      <c r="T237" s="190" t="e">
        <f>VLOOKUP(I237,'사업장현황(25하)'!$A$2:$T$1836,12,FALSE)</f>
        <v>#N/A</v>
      </c>
      <c r="U237" s="219" t="e">
        <f>VLOOKUP(I237,'25하-평택20'!$J$3:$AW$1251,13,FALSE)</f>
        <v>#N/A</v>
      </c>
      <c r="V237" s="219" t="e">
        <f>VLOOKUP(I237,'25하-평택20'!$J$3:$AW$1251,14,FALSE)</f>
        <v>#N/A</v>
      </c>
      <c r="W237" s="149"/>
      <c r="X237" s="179" t="e">
        <f>VLOOKUP(I237,'사업장현황(25하)'!$A$2:$T$1836,11,FALSE)</f>
        <v>#N/A</v>
      </c>
      <c r="Y237" s="219"/>
      <c r="Z237" s="180"/>
      <c r="AA237" s="180"/>
      <c r="AB237" s="212"/>
      <c r="AC237" s="180">
        <f t="shared" si="7"/>
        <v>0</v>
      </c>
      <c r="AD237" s="219"/>
      <c r="AE237" s="180"/>
      <c r="AF237" s="219"/>
      <c r="AG237" s="180"/>
      <c r="AH237" s="299">
        <f t="shared" si="6"/>
        <v>0</v>
      </c>
      <c r="AI237" s="197"/>
      <c r="AJ237" s="185"/>
      <c r="CE237" s="187"/>
      <c r="CU237" s="188"/>
    </row>
    <row r="238" spans="1:99" s="158" customFormat="1" ht="24.95" customHeight="1">
      <c r="A238" s="196"/>
      <c r="B238" s="196"/>
      <c r="C238" s="196"/>
      <c r="D238" s="219"/>
      <c r="E238" s="219" t="str">
        <f>HLOOKUP(WEEKDAY(D238,2),data!$A$1:$G$2,2)</f>
        <v>(토)</v>
      </c>
      <c r="F238" s="196"/>
      <c r="G238" s="196"/>
      <c r="H238" s="196"/>
      <c r="I238" s="249"/>
      <c r="J238" s="196" t="e">
        <f>VLOOKUP(I238,'25하-평택20'!$J$3:$AW$1251,2,FALSE)</f>
        <v>#N/A</v>
      </c>
      <c r="K238" s="289" t="e">
        <f>VLOOKUP(I238,'사업장현황(25하)'!$A$2:$T$1836,13,FALSE)</f>
        <v>#N/A</v>
      </c>
      <c r="L238" s="289" t="e">
        <f>VLOOKUP(I238,'사업장현황(25하)'!$A$2:$T$1836,14,FALSE)</f>
        <v>#N/A</v>
      </c>
      <c r="M238" s="190" t="e">
        <f>VLOOKUP(I238,'사업장현황(25하)'!$A$2:$T$1836,2,FALSE)</f>
        <v>#N/A</v>
      </c>
      <c r="N238" s="190" t="e">
        <f>VLOOKUP(I238,'사업장현황(25하)'!$A$2:$T$1836,4,FALSE)</f>
        <v>#N/A</v>
      </c>
      <c r="O238" s="196" t="e">
        <f>VLOOKUP(I238,'사업장현황(25하)'!$A$2:$T$1836,6,FALSE)</f>
        <v>#N/A</v>
      </c>
      <c r="P238" s="196" t="e">
        <f>VLOOKUP(I238,'사업장현황(25하)'!$A$2:$T$1836,7,FALSE)</f>
        <v>#N/A</v>
      </c>
      <c r="Q238" s="196" t="e">
        <f>VLOOKUP(I238,'사업장현황(25하)'!$A$2:$T$1836,8,FALSE)</f>
        <v>#N/A</v>
      </c>
      <c r="R238" s="196" t="e">
        <f>VLOOKUP(I238,'사업장현황(25하)'!$A$2:$T$1836,9,FALSE)</f>
        <v>#N/A</v>
      </c>
      <c r="S238" s="196" t="e">
        <f>VLOOKUP(I238,'사업장현황(25하)'!$A$2:$T$1836,10,FALSE)</f>
        <v>#N/A</v>
      </c>
      <c r="T238" s="190" t="e">
        <f>VLOOKUP(I238,'사업장현황(25하)'!$A$2:$T$1836,12,FALSE)</f>
        <v>#N/A</v>
      </c>
      <c r="U238" s="219" t="e">
        <f>VLOOKUP(I238,'25하-평택20'!$J$3:$AW$1251,13,FALSE)</f>
        <v>#N/A</v>
      </c>
      <c r="V238" s="219" t="e">
        <f>VLOOKUP(I238,'25하-평택20'!$J$3:$AW$1251,14,FALSE)</f>
        <v>#N/A</v>
      </c>
      <c r="W238" s="149"/>
      <c r="X238" s="179" t="e">
        <f>VLOOKUP(I238,'사업장현황(25하)'!$A$2:$T$1836,11,FALSE)</f>
        <v>#N/A</v>
      </c>
      <c r="Y238" s="318"/>
      <c r="Z238" s="180"/>
      <c r="AA238" s="180"/>
      <c r="AB238" s="212"/>
      <c r="AC238" s="180">
        <f t="shared" si="7"/>
        <v>0</v>
      </c>
      <c r="AD238" s="219"/>
      <c r="AE238" s="180"/>
      <c r="AF238" s="219"/>
      <c r="AG238" s="180"/>
      <c r="AH238" s="299">
        <f t="shared" si="6"/>
        <v>0</v>
      </c>
      <c r="AI238" s="197"/>
      <c r="AJ238" s="157"/>
      <c r="CE238" s="159"/>
      <c r="CU238" s="160"/>
    </row>
    <row r="239" spans="1:99" s="158" customFormat="1" ht="24.95" customHeight="1">
      <c r="A239" s="196"/>
      <c r="B239" s="196"/>
      <c r="C239" s="196"/>
      <c r="D239" s="219"/>
      <c r="E239" s="219" t="str">
        <f>HLOOKUP(WEEKDAY(D239,2),data!$A$1:$G$2,2)</f>
        <v>(토)</v>
      </c>
      <c r="F239" s="196"/>
      <c r="G239" s="196"/>
      <c r="H239" s="196"/>
      <c r="I239" s="249"/>
      <c r="J239" s="196" t="e">
        <f>VLOOKUP(I239,'25하-평택20'!$J$3:$AW$1251,2,FALSE)</f>
        <v>#N/A</v>
      </c>
      <c r="K239" s="289" t="e">
        <f>VLOOKUP(I239,'사업장현황(25하)'!$A$2:$T$1836,13,FALSE)</f>
        <v>#N/A</v>
      </c>
      <c r="L239" s="289" t="e">
        <f>VLOOKUP(I239,'사업장현황(25하)'!$A$2:$T$1836,14,FALSE)</f>
        <v>#N/A</v>
      </c>
      <c r="M239" s="190" t="e">
        <f>VLOOKUP(I239,'사업장현황(25하)'!$A$2:$T$1836,2,FALSE)</f>
        <v>#N/A</v>
      </c>
      <c r="N239" s="190" t="e">
        <f>VLOOKUP(I239,'사업장현황(25하)'!$A$2:$T$1836,4,FALSE)</f>
        <v>#N/A</v>
      </c>
      <c r="O239" s="196" t="e">
        <f>VLOOKUP(I239,'사업장현황(25하)'!$A$2:$T$1836,6,FALSE)</f>
        <v>#N/A</v>
      </c>
      <c r="P239" s="196" t="e">
        <f>VLOOKUP(I239,'사업장현황(25하)'!$A$2:$T$1836,7,FALSE)</f>
        <v>#N/A</v>
      </c>
      <c r="Q239" s="196" t="e">
        <f>VLOOKUP(I239,'사업장현황(25하)'!$A$2:$T$1836,8,FALSE)</f>
        <v>#N/A</v>
      </c>
      <c r="R239" s="196" t="e">
        <f>VLOOKUP(I239,'사업장현황(25하)'!$A$2:$T$1836,9,FALSE)</f>
        <v>#N/A</v>
      </c>
      <c r="S239" s="196" t="e">
        <f>VLOOKUP(I239,'사업장현황(25하)'!$A$2:$T$1836,10,FALSE)</f>
        <v>#N/A</v>
      </c>
      <c r="T239" s="190" t="e">
        <f>VLOOKUP(I239,'사업장현황(25하)'!$A$2:$T$1836,12,FALSE)</f>
        <v>#N/A</v>
      </c>
      <c r="U239" s="219" t="e">
        <f>VLOOKUP(I239,'25하-평택20'!$J$3:$AW$1251,13,FALSE)</f>
        <v>#N/A</v>
      </c>
      <c r="V239" s="219" t="e">
        <f>VLOOKUP(I239,'25하-평택20'!$J$3:$AW$1251,14,FALSE)</f>
        <v>#N/A</v>
      </c>
      <c r="W239" s="149"/>
      <c r="X239" s="179" t="e">
        <f>VLOOKUP(I239,'사업장현황(25하)'!$A$2:$T$1836,11,FALSE)</f>
        <v>#N/A</v>
      </c>
      <c r="Y239" s="219"/>
      <c r="Z239" s="180"/>
      <c r="AA239" s="180"/>
      <c r="AB239" s="212"/>
      <c r="AC239" s="180">
        <f t="shared" si="7"/>
        <v>0</v>
      </c>
      <c r="AD239" s="219"/>
      <c r="AE239" s="180"/>
      <c r="AF239" s="219"/>
      <c r="AG239" s="180"/>
      <c r="AH239" s="299">
        <f t="shared" si="6"/>
        <v>0</v>
      </c>
      <c r="AI239" s="197"/>
      <c r="AJ239" s="157"/>
      <c r="CE239" s="159"/>
      <c r="CU239" s="160"/>
    </row>
    <row r="240" spans="1:99" s="186" customFormat="1" ht="24.95" customHeight="1">
      <c r="A240" s="196"/>
      <c r="B240" s="196"/>
      <c r="C240" s="196"/>
      <c r="D240" s="219"/>
      <c r="E240" s="219" t="str">
        <f>HLOOKUP(WEEKDAY(D240,2),data!$A$1:$G$2,2)</f>
        <v>(토)</v>
      </c>
      <c r="F240" s="196"/>
      <c r="G240" s="196"/>
      <c r="H240" s="196"/>
      <c r="I240" s="249"/>
      <c r="J240" s="196" t="e">
        <f>VLOOKUP(I240,'25하-평택20'!$J$3:$AW$1251,2,FALSE)</f>
        <v>#N/A</v>
      </c>
      <c r="K240" s="289" t="e">
        <f>VLOOKUP(I240,'사업장현황(25하)'!$A$2:$T$1836,13,FALSE)</f>
        <v>#N/A</v>
      </c>
      <c r="L240" s="289" t="e">
        <f>VLOOKUP(I240,'사업장현황(25하)'!$A$2:$T$1836,14,FALSE)</f>
        <v>#N/A</v>
      </c>
      <c r="M240" s="190" t="e">
        <f>VLOOKUP(I240,'사업장현황(25하)'!$A$2:$T$1836,2,FALSE)</f>
        <v>#N/A</v>
      </c>
      <c r="N240" s="190" t="e">
        <f>VLOOKUP(I240,'사업장현황(25하)'!$A$2:$T$1836,4,FALSE)</f>
        <v>#N/A</v>
      </c>
      <c r="O240" s="196" t="e">
        <f>VLOOKUP(I240,'사업장현황(25하)'!$A$2:$T$1836,6,FALSE)</f>
        <v>#N/A</v>
      </c>
      <c r="P240" s="196" t="e">
        <f>VLOOKUP(I240,'사업장현황(25하)'!$A$2:$T$1836,7,FALSE)</f>
        <v>#N/A</v>
      </c>
      <c r="Q240" s="196" t="e">
        <f>VLOOKUP(I240,'사업장현황(25하)'!$A$2:$T$1836,8,FALSE)</f>
        <v>#N/A</v>
      </c>
      <c r="R240" s="196" t="e">
        <f>VLOOKUP(I240,'사업장현황(25하)'!$A$2:$T$1836,9,FALSE)</f>
        <v>#N/A</v>
      </c>
      <c r="S240" s="196" t="e">
        <f>VLOOKUP(I240,'사업장현황(25하)'!$A$2:$T$1836,10,FALSE)</f>
        <v>#N/A</v>
      </c>
      <c r="T240" s="190" t="e">
        <f>VLOOKUP(I240,'사업장현황(25하)'!$A$2:$T$1836,12,FALSE)</f>
        <v>#N/A</v>
      </c>
      <c r="U240" s="219" t="e">
        <f>VLOOKUP(I240,'25하-평택20'!$J$3:$AW$1251,13,FALSE)</f>
        <v>#N/A</v>
      </c>
      <c r="V240" s="219" t="e">
        <f>VLOOKUP(I240,'25하-평택20'!$J$3:$AW$1251,14,FALSE)</f>
        <v>#N/A</v>
      </c>
      <c r="W240" s="149"/>
      <c r="X240" s="179" t="e">
        <f>VLOOKUP(I240,'사업장현황(25하)'!$A$2:$T$1836,11,FALSE)</f>
        <v>#N/A</v>
      </c>
      <c r="Y240" s="318"/>
      <c r="Z240" s="180"/>
      <c r="AA240" s="180"/>
      <c r="AB240" s="212"/>
      <c r="AC240" s="180">
        <f t="shared" si="7"/>
        <v>0</v>
      </c>
      <c r="AD240" s="219"/>
      <c r="AE240" s="180"/>
      <c r="AF240" s="219"/>
      <c r="AG240" s="180"/>
      <c r="AH240" s="299">
        <f t="shared" si="6"/>
        <v>0</v>
      </c>
      <c r="AI240" s="197"/>
      <c r="AJ240" s="185"/>
      <c r="CE240" s="187"/>
      <c r="CU240" s="188"/>
    </row>
    <row r="241" spans="1:99" s="186" customFormat="1" ht="24.95" customHeight="1">
      <c r="A241" s="196"/>
      <c r="B241" s="196"/>
      <c r="C241" s="196"/>
      <c r="D241" s="219"/>
      <c r="E241" s="219" t="str">
        <f>HLOOKUP(WEEKDAY(D241,2),data!$A$1:$G$2,2)</f>
        <v>(토)</v>
      </c>
      <c r="F241" s="196"/>
      <c r="G241" s="196"/>
      <c r="H241" s="196"/>
      <c r="I241" s="249"/>
      <c r="J241" s="196" t="e">
        <f>VLOOKUP(I241,'25하-평택20'!$J$3:$AW$1251,2,FALSE)</f>
        <v>#N/A</v>
      </c>
      <c r="K241" s="289" t="e">
        <f>VLOOKUP(I241,'사업장현황(25하)'!$A$2:$T$1836,13,FALSE)</f>
        <v>#N/A</v>
      </c>
      <c r="L241" s="289" t="e">
        <f>VLOOKUP(I241,'사업장현황(25하)'!$A$2:$T$1836,14,FALSE)</f>
        <v>#N/A</v>
      </c>
      <c r="M241" s="190" t="e">
        <f>VLOOKUP(I241,'사업장현황(25하)'!$A$2:$T$1836,2,FALSE)</f>
        <v>#N/A</v>
      </c>
      <c r="N241" s="190" t="e">
        <f>VLOOKUP(I241,'사업장현황(25하)'!$A$2:$T$1836,4,FALSE)</f>
        <v>#N/A</v>
      </c>
      <c r="O241" s="196" t="e">
        <f>VLOOKUP(I241,'사업장현황(25하)'!$A$2:$T$1836,6,FALSE)</f>
        <v>#N/A</v>
      </c>
      <c r="P241" s="196" t="e">
        <f>VLOOKUP(I241,'사업장현황(25하)'!$A$2:$T$1836,7,FALSE)</f>
        <v>#N/A</v>
      </c>
      <c r="Q241" s="196" t="e">
        <f>VLOOKUP(I241,'사업장현황(25하)'!$A$2:$T$1836,8,FALSE)</f>
        <v>#N/A</v>
      </c>
      <c r="R241" s="196" t="e">
        <f>VLOOKUP(I241,'사업장현황(25하)'!$A$2:$T$1836,9,FALSE)</f>
        <v>#N/A</v>
      </c>
      <c r="S241" s="196" t="e">
        <f>VLOOKUP(I241,'사업장현황(25하)'!$A$2:$T$1836,10,FALSE)</f>
        <v>#N/A</v>
      </c>
      <c r="T241" s="190" t="e">
        <f>VLOOKUP(I241,'사업장현황(25하)'!$A$2:$T$1836,12,FALSE)</f>
        <v>#N/A</v>
      </c>
      <c r="U241" s="219" t="e">
        <f>VLOOKUP(I241,'25하-평택20'!$J$3:$AW$1251,13,FALSE)</f>
        <v>#N/A</v>
      </c>
      <c r="V241" s="219" t="e">
        <f>VLOOKUP(I241,'25하-평택20'!$J$3:$AW$1251,14,FALSE)</f>
        <v>#N/A</v>
      </c>
      <c r="W241" s="149"/>
      <c r="X241" s="179" t="e">
        <f>VLOOKUP(I241,'사업장현황(25하)'!$A$2:$T$1836,11,FALSE)</f>
        <v>#N/A</v>
      </c>
      <c r="Y241" s="219"/>
      <c r="Z241" s="180"/>
      <c r="AA241" s="180"/>
      <c r="AB241" s="212"/>
      <c r="AC241" s="180">
        <f t="shared" si="7"/>
        <v>0</v>
      </c>
      <c r="AD241" s="219"/>
      <c r="AE241" s="180"/>
      <c r="AF241" s="219"/>
      <c r="AG241" s="180"/>
      <c r="AH241" s="299">
        <f t="shared" si="6"/>
        <v>0</v>
      </c>
      <c r="AI241" s="197"/>
      <c r="AJ241" s="185"/>
      <c r="CE241" s="187"/>
      <c r="CU241" s="188"/>
    </row>
    <row r="242" spans="1:99" s="158" customFormat="1" ht="24.95" customHeight="1">
      <c r="A242" s="196"/>
      <c r="B242" s="196"/>
      <c r="C242" s="196"/>
      <c r="D242" s="219"/>
      <c r="E242" s="219" t="str">
        <f>HLOOKUP(WEEKDAY(D242,2),data!$A$1:$G$2,2)</f>
        <v>(토)</v>
      </c>
      <c r="F242" s="196"/>
      <c r="G242" s="196"/>
      <c r="H242" s="196"/>
      <c r="I242" s="249"/>
      <c r="J242" s="196" t="e">
        <f>VLOOKUP(I242,'25하-평택20'!$J$3:$AW$1251,2,FALSE)</f>
        <v>#N/A</v>
      </c>
      <c r="K242" s="289" t="e">
        <f>VLOOKUP(I242,'사업장현황(25하)'!$A$2:$T$1836,13,FALSE)</f>
        <v>#N/A</v>
      </c>
      <c r="L242" s="289" t="e">
        <f>VLOOKUP(I242,'사업장현황(25하)'!$A$2:$T$1836,14,FALSE)</f>
        <v>#N/A</v>
      </c>
      <c r="M242" s="190" t="e">
        <f>VLOOKUP(I242,'사업장현황(25하)'!$A$2:$T$1836,2,FALSE)</f>
        <v>#N/A</v>
      </c>
      <c r="N242" s="190" t="e">
        <f>VLOOKUP(I242,'사업장현황(25하)'!$A$2:$T$1836,4,FALSE)</f>
        <v>#N/A</v>
      </c>
      <c r="O242" s="196" t="e">
        <f>VLOOKUP(I242,'사업장현황(25하)'!$A$2:$T$1836,6,FALSE)</f>
        <v>#N/A</v>
      </c>
      <c r="P242" s="196" t="e">
        <f>VLOOKUP(I242,'사업장현황(25하)'!$A$2:$T$1836,7,FALSE)</f>
        <v>#N/A</v>
      </c>
      <c r="Q242" s="196" t="e">
        <f>VLOOKUP(I242,'사업장현황(25하)'!$A$2:$T$1836,8,FALSE)</f>
        <v>#N/A</v>
      </c>
      <c r="R242" s="196" t="e">
        <f>VLOOKUP(I242,'사업장현황(25하)'!$A$2:$T$1836,9,FALSE)</f>
        <v>#N/A</v>
      </c>
      <c r="S242" s="196" t="e">
        <f>VLOOKUP(I242,'사업장현황(25하)'!$A$2:$T$1836,10,FALSE)</f>
        <v>#N/A</v>
      </c>
      <c r="T242" s="190" t="e">
        <f>VLOOKUP(I242,'사업장현황(25하)'!$A$2:$T$1836,12,FALSE)</f>
        <v>#N/A</v>
      </c>
      <c r="U242" s="219" t="e">
        <f>VLOOKUP(I242,'25하-평택20'!$J$3:$AW$1251,13,FALSE)</f>
        <v>#N/A</v>
      </c>
      <c r="V242" s="219" t="e">
        <f>VLOOKUP(I242,'25하-평택20'!$J$3:$AW$1251,14,FALSE)</f>
        <v>#N/A</v>
      </c>
      <c r="W242" s="149"/>
      <c r="X242" s="179" t="e">
        <f>VLOOKUP(I242,'사업장현황(25하)'!$A$2:$T$1836,11,FALSE)</f>
        <v>#N/A</v>
      </c>
      <c r="Y242" s="318"/>
      <c r="Z242" s="180"/>
      <c r="AA242" s="180"/>
      <c r="AB242" s="212"/>
      <c r="AC242" s="180">
        <f t="shared" si="7"/>
        <v>0</v>
      </c>
      <c r="AD242" s="219"/>
      <c r="AE242" s="180"/>
      <c r="AF242" s="219"/>
      <c r="AG242" s="180"/>
      <c r="AH242" s="299">
        <f t="shared" si="6"/>
        <v>0</v>
      </c>
      <c r="AI242" s="197"/>
      <c r="AJ242" s="157"/>
      <c r="CE242" s="159"/>
      <c r="CU242" s="160"/>
    </row>
    <row r="243" spans="1:99" s="158" customFormat="1" ht="24.95" customHeight="1">
      <c r="A243" s="196"/>
      <c r="B243" s="196"/>
      <c r="C243" s="196"/>
      <c r="D243" s="219"/>
      <c r="E243" s="219" t="str">
        <f>HLOOKUP(WEEKDAY(D243,2),data!$A$1:$G$2,2)</f>
        <v>(토)</v>
      </c>
      <c r="F243" s="196"/>
      <c r="G243" s="196"/>
      <c r="H243" s="196"/>
      <c r="I243" s="249"/>
      <c r="J243" s="196" t="e">
        <f>VLOOKUP(I243,'25하-평택20'!$J$3:$AW$1251,2,FALSE)</f>
        <v>#N/A</v>
      </c>
      <c r="K243" s="289" t="e">
        <f>VLOOKUP(I243,'사업장현황(25하)'!$A$2:$T$1836,13,FALSE)</f>
        <v>#N/A</v>
      </c>
      <c r="L243" s="289" t="e">
        <f>VLOOKUP(I243,'사업장현황(25하)'!$A$2:$T$1836,14,FALSE)</f>
        <v>#N/A</v>
      </c>
      <c r="M243" s="190" t="e">
        <f>VLOOKUP(I243,'사업장현황(25하)'!$A$2:$T$1836,2,FALSE)</f>
        <v>#N/A</v>
      </c>
      <c r="N243" s="190" t="e">
        <f>VLOOKUP(I243,'사업장현황(25하)'!$A$2:$T$1836,4,FALSE)</f>
        <v>#N/A</v>
      </c>
      <c r="O243" s="196" t="e">
        <f>VLOOKUP(I243,'사업장현황(25하)'!$A$2:$T$1836,6,FALSE)</f>
        <v>#N/A</v>
      </c>
      <c r="P243" s="196" t="e">
        <f>VLOOKUP(I243,'사업장현황(25하)'!$A$2:$T$1836,7,FALSE)</f>
        <v>#N/A</v>
      </c>
      <c r="Q243" s="196" t="e">
        <f>VLOOKUP(I243,'사업장현황(25하)'!$A$2:$T$1836,8,FALSE)</f>
        <v>#N/A</v>
      </c>
      <c r="R243" s="196" t="e">
        <f>VLOOKUP(I243,'사업장현황(25하)'!$A$2:$T$1836,9,FALSE)</f>
        <v>#N/A</v>
      </c>
      <c r="S243" s="196" t="e">
        <f>VLOOKUP(I243,'사업장현황(25하)'!$A$2:$T$1836,10,FALSE)</f>
        <v>#N/A</v>
      </c>
      <c r="T243" s="190" t="e">
        <f>VLOOKUP(I243,'사업장현황(25하)'!$A$2:$T$1836,12,FALSE)</f>
        <v>#N/A</v>
      </c>
      <c r="U243" s="219" t="e">
        <f>VLOOKUP(I243,'25하-평택20'!$J$3:$AW$1251,13,FALSE)</f>
        <v>#N/A</v>
      </c>
      <c r="V243" s="219" t="e">
        <f>VLOOKUP(I243,'25하-평택20'!$J$3:$AW$1251,14,FALSE)</f>
        <v>#N/A</v>
      </c>
      <c r="W243" s="149"/>
      <c r="X243" s="179" t="e">
        <f>VLOOKUP(I243,'사업장현황(25하)'!$A$2:$T$1836,11,FALSE)</f>
        <v>#N/A</v>
      </c>
      <c r="Y243" s="219"/>
      <c r="Z243" s="180"/>
      <c r="AA243" s="180"/>
      <c r="AB243" s="212"/>
      <c r="AC243" s="180">
        <f t="shared" si="7"/>
        <v>0</v>
      </c>
      <c r="AD243" s="219"/>
      <c r="AE243" s="180"/>
      <c r="AF243" s="219"/>
      <c r="AG243" s="180"/>
      <c r="AH243" s="299">
        <f t="shared" si="6"/>
        <v>0</v>
      </c>
      <c r="AI243" s="197"/>
      <c r="AJ243" s="157"/>
      <c r="CE243" s="159"/>
      <c r="CU243" s="160"/>
    </row>
    <row r="244" spans="1:99" s="186" customFormat="1" ht="24.95" customHeight="1">
      <c r="A244" s="196"/>
      <c r="B244" s="196"/>
      <c r="C244" s="196"/>
      <c r="D244" s="219"/>
      <c r="E244" s="219" t="str">
        <f>HLOOKUP(WEEKDAY(D244,2),data!$A$1:$G$2,2)</f>
        <v>(토)</v>
      </c>
      <c r="F244" s="196"/>
      <c r="G244" s="196"/>
      <c r="H244" s="196"/>
      <c r="I244" s="190"/>
      <c r="J244" s="196" t="e">
        <f>VLOOKUP(I244,'25하-평택20'!$J$3:$AW$1251,2,FALSE)</f>
        <v>#N/A</v>
      </c>
      <c r="K244" s="289" t="e">
        <f>VLOOKUP(I244,'사업장현황(25하)'!$A$2:$T$1836,13,FALSE)</f>
        <v>#N/A</v>
      </c>
      <c r="L244" s="289" t="e">
        <f>VLOOKUP(I244,'사업장현황(25하)'!$A$2:$T$1836,14,FALSE)</f>
        <v>#N/A</v>
      </c>
      <c r="M244" s="190" t="e">
        <f>VLOOKUP(I244,'사업장현황(25하)'!$A$2:$T$1836,2,FALSE)</f>
        <v>#N/A</v>
      </c>
      <c r="N244" s="190" t="e">
        <f>VLOOKUP(I244,'사업장현황(25하)'!$A$2:$T$1836,4,FALSE)</f>
        <v>#N/A</v>
      </c>
      <c r="O244" s="196" t="e">
        <f>VLOOKUP(I244,'사업장현황(25하)'!$A$2:$T$1836,6,FALSE)</f>
        <v>#N/A</v>
      </c>
      <c r="P244" s="196" t="e">
        <f>VLOOKUP(I244,'사업장현황(25하)'!$A$2:$T$1836,7,FALSE)</f>
        <v>#N/A</v>
      </c>
      <c r="Q244" s="196" t="e">
        <f>VLOOKUP(I244,'사업장현황(25하)'!$A$2:$T$1836,8,FALSE)</f>
        <v>#N/A</v>
      </c>
      <c r="R244" s="196" t="e">
        <f>VLOOKUP(I244,'사업장현황(25하)'!$A$2:$T$1836,9,FALSE)</f>
        <v>#N/A</v>
      </c>
      <c r="S244" s="196" t="e">
        <f>VLOOKUP(I244,'사업장현황(25하)'!$A$2:$T$1836,10,FALSE)</f>
        <v>#N/A</v>
      </c>
      <c r="T244" s="190" t="e">
        <f>VLOOKUP(I244,'사업장현황(25하)'!$A$2:$T$1836,12,FALSE)</f>
        <v>#N/A</v>
      </c>
      <c r="U244" s="219" t="e">
        <f>VLOOKUP(I244,'25하-평택20'!$J$3:$AW$1251,13,FALSE)</f>
        <v>#N/A</v>
      </c>
      <c r="V244" s="219" t="e">
        <f>VLOOKUP(I244,'25하-평택20'!$J$3:$AW$1251,14,FALSE)</f>
        <v>#N/A</v>
      </c>
      <c r="W244" s="149"/>
      <c r="X244" s="179" t="e">
        <f>VLOOKUP(I244,'사업장현황(25하)'!$A$2:$T$1836,11,FALSE)</f>
        <v>#N/A</v>
      </c>
      <c r="Y244" s="318"/>
      <c r="Z244" s="180"/>
      <c r="AA244" s="180"/>
      <c r="AB244" s="212"/>
      <c r="AC244" s="180">
        <f t="shared" si="7"/>
        <v>0</v>
      </c>
      <c r="AD244" s="219"/>
      <c r="AE244" s="180"/>
      <c r="AF244" s="219"/>
      <c r="AG244" s="180"/>
      <c r="AH244" s="299">
        <f t="shared" si="6"/>
        <v>0</v>
      </c>
      <c r="AI244" s="197"/>
      <c r="AJ244" s="185"/>
      <c r="CE244" s="187"/>
      <c r="CU244" s="188"/>
    </row>
    <row r="245" spans="1:99" s="186" customFormat="1" ht="24.95" customHeight="1">
      <c r="A245" s="196"/>
      <c r="B245" s="196"/>
      <c r="C245" s="196"/>
      <c r="D245" s="219"/>
      <c r="E245" s="219" t="str">
        <f>HLOOKUP(WEEKDAY(D245,2),data!$A$1:$G$2,2)</f>
        <v>(토)</v>
      </c>
      <c r="F245" s="196"/>
      <c r="G245" s="196"/>
      <c r="H245" s="196"/>
      <c r="I245" s="190"/>
      <c r="J245" s="196" t="e">
        <f>VLOOKUP(I245,'25하-평택20'!$J$3:$AW$1251,2,FALSE)</f>
        <v>#N/A</v>
      </c>
      <c r="K245" s="289" t="e">
        <f>VLOOKUP(I245,'사업장현황(25하)'!$A$2:$T$1836,13,FALSE)</f>
        <v>#N/A</v>
      </c>
      <c r="L245" s="289" t="e">
        <f>VLOOKUP(I245,'사업장현황(25하)'!$A$2:$T$1836,14,FALSE)</f>
        <v>#N/A</v>
      </c>
      <c r="M245" s="190" t="e">
        <f>VLOOKUP(I245,'사업장현황(25하)'!$A$2:$T$1836,2,FALSE)</f>
        <v>#N/A</v>
      </c>
      <c r="N245" s="190" t="e">
        <f>VLOOKUP(I245,'사업장현황(25하)'!$A$2:$T$1836,4,FALSE)</f>
        <v>#N/A</v>
      </c>
      <c r="O245" s="196" t="e">
        <f>VLOOKUP(I245,'사업장현황(25하)'!$A$2:$T$1836,6,FALSE)</f>
        <v>#N/A</v>
      </c>
      <c r="P245" s="196" t="e">
        <f>VLOOKUP(I245,'사업장현황(25하)'!$A$2:$T$1836,7,FALSE)</f>
        <v>#N/A</v>
      </c>
      <c r="Q245" s="196" t="e">
        <f>VLOOKUP(I245,'사업장현황(25하)'!$A$2:$T$1836,8,FALSE)</f>
        <v>#N/A</v>
      </c>
      <c r="R245" s="196" t="e">
        <f>VLOOKUP(I245,'사업장현황(25하)'!$A$2:$T$1836,9,FALSE)</f>
        <v>#N/A</v>
      </c>
      <c r="S245" s="196" t="e">
        <f>VLOOKUP(I245,'사업장현황(25하)'!$A$2:$T$1836,10,FALSE)</f>
        <v>#N/A</v>
      </c>
      <c r="T245" s="190" t="e">
        <f>VLOOKUP(I245,'사업장현황(25하)'!$A$2:$T$1836,12,FALSE)</f>
        <v>#N/A</v>
      </c>
      <c r="U245" s="219" t="e">
        <f>VLOOKUP(I245,'25하-평택20'!$J$3:$AW$1251,13,FALSE)</f>
        <v>#N/A</v>
      </c>
      <c r="V245" s="219" t="e">
        <f>VLOOKUP(I245,'25하-평택20'!$J$3:$AW$1251,14,FALSE)</f>
        <v>#N/A</v>
      </c>
      <c r="W245" s="149"/>
      <c r="X245" s="179" t="e">
        <f>VLOOKUP(I245,'사업장현황(25하)'!$A$2:$T$1836,11,FALSE)</f>
        <v>#N/A</v>
      </c>
      <c r="Y245" s="219"/>
      <c r="Z245" s="180"/>
      <c r="AA245" s="180"/>
      <c r="AB245" s="212"/>
      <c r="AC245" s="180">
        <f t="shared" si="7"/>
        <v>0</v>
      </c>
      <c r="AD245" s="219"/>
      <c r="AE245" s="180"/>
      <c r="AF245" s="219"/>
      <c r="AG245" s="180"/>
      <c r="AH245" s="299">
        <f t="shared" si="6"/>
        <v>0</v>
      </c>
      <c r="AI245" s="301"/>
      <c r="AJ245" s="185"/>
      <c r="CE245" s="187"/>
      <c r="CU245" s="188"/>
    </row>
    <row r="246" spans="1:99" s="158" customFormat="1" ht="24.95" customHeight="1">
      <c r="A246" s="196"/>
      <c r="B246" s="196"/>
      <c r="C246" s="196"/>
      <c r="D246" s="219"/>
      <c r="E246" s="219" t="str">
        <f>HLOOKUP(WEEKDAY(D246,2),data!$A$1:$G$2,2)</f>
        <v>(토)</v>
      </c>
      <c r="F246" s="196"/>
      <c r="G246" s="196"/>
      <c r="H246" s="196"/>
      <c r="I246" s="190"/>
      <c r="J246" s="196" t="e">
        <f>VLOOKUP(I246,'25하-평택20'!$J$3:$AW$1251,2,FALSE)</f>
        <v>#N/A</v>
      </c>
      <c r="K246" s="289" t="e">
        <f>VLOOKUP(I246,'사업장현황(25하)'!$A$2:$T$1836,13,FALSE)</f>
        <v>#N/A</v>
      </c>
      <c r="L246" s="289" t="e">
        <f>VLOOKUP(I246,'사업장현황(25하)'!$A$2:$T$1836,14,FALSE)</f>
        <v>#N/A</v>
      </c>
      <c r="M246" s="190" t="e">
        <f>VLOOKUP(I246,'사업장현황(25하)'!$A$2:$T$1836,2,FALSE)</f>
        <v>#N/A</v>
      </c>
      <c r="N246" s="190" t="e">
        <f>VLOOKUP(I246,'사업장현황(25하)'!$A$2:$T$1836,4,FALSE)</f>
        <v>#N/A</v>
      </c>
      <c r="O246" s="196" t="e">
        <f>VLOOKUP(I246,'사업장현황(25하)'!$A$2:$T$1836,6,FALSE)</f>
        <v>#N/A</v>
      </c>
      <c r="P246" s="196" t="e">
        <f>VLOOKUP(I246,'사업장현황(25하)'!$A$2:$T$1836,7,FALSE)</f>
        <v>#N/A</v>
      </c>
      <c r="Q246" s="196" t="e">
        <f>VLOOKUP(I246,'사업장현황(25하)'!$A$2:$T$1836,8,FALSE)</f>
        <v>#N/A</v>
      </c>
      <c r="R246" s="196" t="e">
        <f>VLOOKUP(I246,'사업장현황(25하)'!$A$2:$T$1836,9,FALSE)</f>
        <v>#N/A</v>
      </c>
      <c r="S246" s="196" t="e">
        <f>VLOOKUP(I246,'사업장현황(25하)'!$A$2:$T$1836,10,FALSE)</f>
        <v>#N/A</v>
      </c>
      <c r="T246" s="190" t="e">
        <f>VLOOKUP(I246,'사업장현황(25하)'!$A$2:$T$1836,12,FALSE)</f>
        <v>#N/A</v>
      </c>
      <c r="U246" s="219" t="e">
        <f>VLOOKUP(I246,'25하-평택20'!$J$3:$AW$1251,13,FALSE)</f>
        <v>#N/A</v>
      </c>
      <c r="V246" s="219" t="e">
        <f>VLOOKUP(I246,'25하-평택20'!$J$3:$AW$1251,14,FALSE)</f>
        <v>#N/A</v>
      </c>
      <c r="W246" s="149"/>
      <c r="X246" s="179" t="e">
        <f>VLOOKUP(I246,'사업장현황(25하)'!$A$2:$T$1836,11,FALSE)</f>
        <v>#N/A</v>
      </c>
      <c r="Y246" s="318"/>
      <c r="Z246" s="180"/>
      <c r="AA246" s="180"/>
      <c r="AB246" s="212"/>
      <c r="AC246" s="180">
        <f t="shared" si="7"/>
        <v>0</v>
      </c>
      <c r="AD246" s="219"/>
      <c r="AE246" s="180"/>
      <c r="AF246" s="219"/>
      <c r="AG246" s="180"/>
      <c r="AH246" s="299">
        <f t="shared" si="6"/>
        <v>0</v>
      </c>
      <c r="AI246" s="197"/>
      <c r="AJ246" s="157"/>
      <c r="CE246" s="159"/>
      <c r="CU246" s="160"/>
    </row>
    <row r="247" spans="1:99" s="158" customFormat="1" ht="24.95" customHeight="1">
      <c r="A247" s="196"/>
      <c r="B247" s="196"/>
      <c r="C247" s="196"/>
      <c r="D247" s="219"/>
      <c r="E247" s="219" t="str">
        <f>HLOOKUP(WEEKDAY(D247,2),data!$A$1:$G$2,2)</f>
        <v>(토)</v>
      </c>
      <c r="F247" s="196"/>
      <c r="G247" s="196"/>
      <c r="H247" s="196"/>
      <c r="I247" s="190"/>
      <c r="J247" s="196" t="e">
        <f>VLOOKUP(I247,'25하-평택20'!$J$3:$AW$1251,2,FALSE)</f>
        <v>#N/A</v>
      </c>
      <c r="K247" s="289" t="e">
        <f>VLOOKUP(I247,'사업장현황(25하)'!$A$2:$T$1836,13,FALSE)</f>
        <v>#N/A</v>
      </c>
      <c r="L247" s="289" t="e">
        <f>VLOOKUP(I247,'사업장현황(25하)'!$A$2:$T$1836,14,FALSE)</f>
        <v>#N/A</v>
      </c>
      <c r="M247" s="190" t="e">
        <f>VLOOKUP(I247,'사업장현황(25하)'!$A$2:$T$1836,2,FALSE)</f>
        <v>#N/A</v>
      </c>
      <c r="N247" s="190" t="e">
        <f>VLOOKUP(I247,'사업장현황(25하)'!$A$2:$T$1836,4,FALSE)</f>
        <v>#N/A</v>
      </c>
      <c r="O247" s="196" t="e">
        <f>VLOOKUP(I247,'사업장현황(25하)'!$A$2:$T$1836,6,FALSE)</f>
        <v>#N/A</v>
      </c>
      <c r="P247" s="196" t="e">
        <f>VLOOKUP(I247,'사업장현황(25하)'!$A$2:$T$1836,7,FALSE)</f>
        <v>#N/A</v>
      </c>
      <c r="Q247" s="196" t="e">
        <f>VLOOKUP(I247,'사업장현황(25하)'!$A$2:$T$1836,8,FALSE)</f>
        <v>#N/A</v>
      </c>
      <c r="R247" s="196" t="e">
        <f>VLOOKUP(I247,'사업장현황(25하)'!$A$2:$T$1836,9,FALSE)</f>
        <v>#N/A</v>
      </c>
      <c r="S247" s="196" t="e">
        <f>VLOOKUP(I247,'사업장현황(25하)'!$A$2:$T$1836,10,FALSE)</f>
        <v>#N/A</v>
      </c>
      <c r="T247" s="190" t="e">
        <f>VLOOKUP(I247,'사업장현황(25하)'!$A$2:$T$1836,12,FALSE)</f>
        <v>#N/A</v>
      </c>
      <c r="U247" s="219" t="e">
        <f>VLOOKUP(I247,'25하-평택20'!$J$3:$AW$1251,13,FALSE)</f>
        <v>#N/A</v>
      </c>
      <c r="V247" s="219" t="e">
        <f>VLOOKUP(I247,'25하-평택20'!$J$3:$AW$1251,14,FALSE)</f>
        <v>#N/A</v>
      </c>
      <c r="W247" s="149"/>
      <c r="X247" s="179" t="e">
        <f>VLOOKUP(I247,'사업장현황(25하)'!$A$2:$T$1836,11,FALSE)</f>
        <v>#N/A</v>
      </c>
      <c r="Y247" s="219"/>
      <c r="Z247" s="180"/>
      <c r="AA247" s="180"/>
      <c r="AB247" s="212"/>
      <c r="AC247" s="180">
        <f t="shared" si="7"/>
        <v>0</v>
      </c>
      <c r="AD247" s="219"/>
      <c r="AE247" s="180"/>
      <c r="AF247" s="219"/>
      <c r="AG247" s="180"/>
      <c r="AH247" s="299">
        <f t="shared" si="6"/>
        <v>0</v>
      </c>
      <c r="AI247" s="197"/>
      <c r="AJ247" s="157"/>
      <c r="CE247" s="159"/>
      <c r="CU247" s="160"/>
    </row>
    <row r="248" spans="1:99" s="186" customFormat="1" ht="24.95" customHeight="1">
      <c r="A248" s="196"/>
      <c r="B248" s="196"/>
      <c r="C248" s="196"/>
      <c r="D248" s="219"/>
      <c r="E248" s="219" t="str">
        <f>HLOOKUP(WEEKDAY(D248,2),data!$A$1:$G$2,2)</f>
        <v>(토)</v>
      </c>
      <c r="F248" s="196"/>
      <c r="G248" s="196"/>
      <c r="H248" s="196"/>
      <c r="I248" s="190"/>
      <c r="J248" s="196" t="e">
        <f>VLOOKUP(I248,'25하-평택20'!$J$3:$AW$1251,2,FALSE)</f>
        <v>#N/A</v>
      </c>
      <c r="K248" s="289" t="e">
        <f>VLOOKUP(I248,'사업장현황(25하)'!$A$2:$T$1836,13,FALSE)</f>
        <v>#N/A</v>
      </c>
      <c r="L248" s="289" t="e">
        <f>VLOOKUP(I248,'사업장현황(25하)'!$A$2:$T$1836,14,FALSE)</f>
        <v>#N/A</v>
      </c>
      <c r="M248" s="190" t="e">
        <f>VLOOKUP(I248,'사업장현황(25하)'!$A$2:$T$1836,2,FALSE)</f>
        <v>#N/A</v>
      </c>
      <c r="N248" s="190" t="e">
        <f>VLOOKUP(I248,'사업장현황(25하)'!$A$2:$T$1836,4,FALSE)</f>
        <v>#N/A</v>
      </c>
      <c r="O248" s="196" t="e">
        <f>VLOOKUP(I248,'사업장현황(25하)'!$A$2:$T$1836,6,FALSE)</f>
        <v>#N/A</v>
      </c>
      <c r="P248" s="196" t="e">
        <f>VLOOKUP(I248,'사업장현황(25하)'!$A$2:$T$1836,7,FALSE)</f>
        <v>#N/A</v>
      </c>
      <c r="Q248" s="196" t="e">
        <f>VLOOKUP(I248,'사업장현황(25하)'!$A$2:$T$1836,8,FALSE)</f>
        <v>#N/A</v>
      </c>
      <c r="R248" s="196" t="e">
        <f>VLOOKUP(I248,'사업장현황(25하)'!$A$2:$T$1836,9,FALSE)</f>
        <v>#N/A</v>
      </c>
      <c r="S248" s="196" t="e">
        <f>VLOOKUP(I248,'사업장현황(25하)'!$A$2:$T$1836,10,FALSE)</f>
        <v>#N/A</v>
      </c>
      <c r="T248" s="190" t="e">
        <f>VLOOKUP(I248,'사업장현황(25하)'!$A$2:$T$1836,12,FALSE)</f>
        <v>#N/A</v>
      </c>
      <c r="U248" s="219" t="e">
        <f>VLOOKUP(I248,'25하-평택20'!$J$3:$AW$1251,13,FALSE)</f>
        <v>#N/A</v>
      </c>
      <c r="V248" s="219" t="e">
        <f>VLOOKUP(I248,'25하-평택20'!$J$3:$AW$1251,14,FALSE)</f>
        <v>#N/A</v>
      </c>
      <c r="W248" s="149"/>
      <c r="X248" s="179" t="e">
        <f>VLOOKUP(I248,'사업장현황(25하)'!$A$2:$T$1836,11,FALSE)</f>
        <v>#N/A</v>
      </c>
      <c r="Y248" s="318"/>
      <c r="Z248" s="180"/>
      <c r="AA248" s="180"/>
      <c r="AB248" s="212"/>
      <c r="AC248" s="180">
        <f t="shared" si="7"/>
        <v>0</v>
      </c>
      <c r="AD248" s="219"/>
      <c r="AE248" s="180"/>
      <c r="AF248" s="219"/>
      <c r="AG248" s="180"/>
      <c r="AH248" s="299">
        <f t="shared" si="6"/>
        <v>0</v>
      </c>
      <c r="AI248" s="197"/>
      <c r="AJ248" s="185"/>
      <c r="CE248" s="187"/>
      <c r="CU248" s="188"/>
    </row>
    <row r="249" spans="1:99" s="186" customFormat="1" ht="24.95" customHeight="1">
      <c r="A249" s="196"/>
      <c r="B249" s="196"/>
      <c r="C249" s="196"/>
      <c r="D249" s="219"/>
      <c r="E249" s="219" t="str">
        <f>HLOOKUP(WEEKDAY(D249,2),data!$A$1:$G$2,2)</f>
        <v>(토)</v>
      </c>
      <c r="F249" s="196"/>
      <c r="G249" s="196"/>
      <c r="H249" s="196"/>
      <c r="I249" s="190"/>
      <c r="J249" s="196" t="e">
        <f>VLOOKUP(I249,'25하-평택20'!$J$3:$AW$1251,2,FALSE)</f>
        <v>#N/A</v>
      </c>
      <c r="K249" s="289" t="e">
        <f>VLOOKUP(I249,'사업장현황(25하)'!$A$2:$T$1836,13,FALSE)</f>
        <v>#N/A</v>
      </c>
      <c r="L249" s="289" t="e">
        <f>VLOOKUP(I249,'사업장현황(25하)'!$A$2:$T$1836,14,FALSE)</f>
        <v>#N/A</v>
      </c>
      <c r="M249" s="190" t="e">
        <f>VLOOKUP(I249,'사업장현황(25하)'!$A$2:$T$1836,2,FALSE)</f>
        <v>#N/A</v>
      </c>
      <c r="N249" s="190" t="e">
        <f>VLOOKUP(I249,'사업장현황(25하)'!$A$2:$T$1836,4,FALSE)</f>
        <v>#N/A</v>
      </c>
      <c r="O249" s="196" t="e">
        <f>VLOOKUP(I249,'사업장현황(25하)'!$A$2:$T$1836,6,FALSE)</f>
        <v>#N/A</v>
      </c>
      <c r="P249" s="196" t="e">
        <f>VLOOKUP(I249,'사업장현황(25하)'!$A$2:$T$1836,7,FALSE)</f>
        <v>#N/A</v>
      </c>
      <c r="Q249" s="196" t="e">
        <f>VLOOKUP(I249,'사업장현황(25하)'!$A$2:$T$1836,8,FALSE)</f>
        <v>#N/A</v>
      </c>
      <c r="R249" s="196" t="e">
        <f>VLOOKUP(I249,'사업장현황(25하)'!$A$2:$T$1836,9,FALSE)</f>
        <v>#N/A</v>
      </c>
      <c r="S249" s="196" t="e">
        <f>VLOOKUP(I249,'사업장현황(25하)'!$A$2:$T$1836,10,FALSE)</f>
        <v>#N/A</v>
      </c>
      <c r="T249" s="190" t="e">
        <f>VLOOKUP(I249,'사업장현황(25하)'!$A$2:$T$1836,12,FALSE)</f>
        <v>#N/A</v>
      </c>
      <c r="U249" s="219" t="e">
        <f>VLOOKUP(I249,'25하-평택20'!$J$3:$AW$1251,13,FALSE)</f>
        <v>#N/A</v>
      </c>
      <c r="V249" s="219" t="e">
        <f>VLOOKUP(I249,'25하-평택20'!$J$3:$AW$1251,14,FALSE)</f>
        <v>#N/A</v>
      </c>
      <c r="W249" s="149"/>
      <c r="X249" s="179" t="e">
        <f>VLOOKUP(I249,'사업장현황(25하)'!$A$2:$T$1836,11,FALSE)</f>
        <v>#N/A</v>
      </c>
      <c r="Y249" s="219"/>
      <c r="Z249" s="180"/>
      <c r="AA249" s="180"/>
      <c r="AB249" s="212"/>
      <c r="AC249" s="180">
        <f t="shared" si="7"/>
        <v>0</v>
      </c>
      <c r="AD249" s="219"/>
      <c r="AE249" s="180"/>
      <c r="AF249" s="219"/>
      <c r="AG249" s="180"/>
      <c r="AH249" s="299">
        <f t="shared" si="6"/>
        <v>0</v>
      </c>
      <c r="AI249" s="197"/>
      <c r="AJ249" s="185"/>
      <c r="CE249" s="187"/>
      <c r="CU249" s="188"/>
    </row>
    <row r="250" spans="1:99" s="186" customFormat="1" ht="24.95" customHeight="1">
      <c r="A250" s="196"/>
      <c r="B250" s="196"/>
      <c r="C250" s="196"/>
      <c r="D250" s="219"/>
      <c r="E250" s="219" t="str">
        <f>HLOOKUP(WEEKDAY(D250,2),data!$A$1:$G$2,2)</f>
        <v>(토)</v>
      </c>
      <c r="F250" s="196"/>
      <c r="G250" s="196"/>
      <c r="H250" s="196"/>
      <c r="I250" s="190"/>
      <c r="J250" s="196" t="e">
        <f>VLOOKUP(I250,'25하-평택20'!$J$3:$AW$1251,2,FALSE)</f>
        <v>#N/A</v>
      </c>
      <c r="K250" s="289" t="e">
        <f>VLOOKUP(I250,'사업장현황(25하)'!$A$2:$T$1836,13,FALSE)</f>
        <v>#N/A</v>
      </c>
      <c r="L250" s="289" t="e">
        <f>VLOOKUP(I250,'사업장현황(25하)'!$A$2:$T$1836,14,FALSE)</f>
        <v>#N/A</v>
      </c>
      <c r="M250" s="190" t="e">
        <f>VLOOKUP(I250,'사업장현황(25하)'!$A$2:$T$1836,2,FALSE)</f>
        <v>#N/A</v>
      </c>
      <c r="N250" s="190" t="e">
        <f>VLOOKUP(I250,'사업장현황(25하)'!$A$2:$T$1836,4,FALSE)</f>
        <v>#N/A</v>
      </c>
      <c r="O250" s="196" t="e">
        <f>VLOOKUP(I250,'사업장현황(25하)'!$A$2:$T$1836,6,FALSE)</f>
        <v>#N/A</v>
      </c>
      <c r="P250" s="196" t="e">
        <f>VLOOKUP(I250,'사업장현황(25하)'!$A$2:$T$1836,7,FALSE)</f>
        <v>#N/A</v>
      </c>
      <c r="Q250" s="196" t="e">
        <f>VLOOKUP(I250,'사업장현황(25하)'!$A$2:$T$1836,8,FALSE)</f>
        <v>#N/A</v>
      </c>
      <c r="R250" s="196" t="e">
        <f>VLOOKUP(I250,'사업장현황(25하)'!$A$2:$T$1836,9,FALSE)</f>
        <v>#N/A</v>
      </c>
      <c r="S250" s="196" t="e">
        <f>VLOOKUP(I250,'사업장현황(25하)'!$A$2:$T$1836,10,FALSE)</f>
        <v>#N/A</v>
      </c>
      <c r="T250" s="190" t="e">
        <f>VLOOKUP(I250,'사업장현황(25하)'!$A$2:$T$1836,12,FALSE)</f>
        <v>#N/A</v>
      </c>
      <c r="U250" s="219" t="e">
        <f>VLOOKUP(I250,'25하-평택20'!$J$3:$AW$1251,13,FALSE)</f>
        <v>#N/A</v>
      </c>
      <c r="V250" s="219" t="e">
        <f>VLOOKUP(I250,'25하-평택20'!$J$3:$AW$1251,14,FALSE)</f>
        <v>#N/A</v>
      </c>
      <c r="W250" s="149"/>
      <c r="X250" s="179" t="e">
        <f>VLOOKUP(I250,'사업장현황(25하)'!$A$2:$T$1836,11,FALSE)</f>
        <v>#N/A</v>
      </c>
      <c r="Y250" s="318"/>
      <c r="Z250" s="180"/>
      <c r="AA250" s="180"/>
      <c r="AB250" s="212"/>
      <c r="AC250" s="180">
        <f t="shared" si="7"/>
        <v>0</v>
      </c>
      <c r="AD250" s="219"/>
      <c r="AE250" s="180"/>
      <c r="AF250" s="219"/>
      <c r="AG250" s="180"/>
      <c r="AH250" s="299">
        <f t="shared" si="6"/>
        <v>0</v>
      </c>
      <c r="AI250" s="197"/>
      <c r="AJ250" s="185"/>
      <c r="CE250" s="187"/>
      <c r="CU250" s="188"/>
    </row>
    <row r="251" spans="1:99" s="186" customFormat="1" ht="24.95" customHeight="1">
      <c r="A251" s="196"/>
      <c r="B251" s="196"/>
      <c r="C251" s="196"/>
      <c r="D251" s="219"/>
      <c r="E251" s="219" t="str">
        <f>HLOOKUP(WEEKDAY(D251,2),data!$A$1:$G$2,2)</f>
        <v>(토)</v>
      </c>
      <c r="F251" s="196"/>
      <c r="G251" s="196"/>
      <c r="H251" s="196"/>
      <c r="I251" s="190"/>
      <c r="J251" s="196" t="e">
        <f>VLOOKUP(I251,'25하-평택20'!$J$3:$AW$1251,2,FALSE)</f>
        <v>#N/A</v>
      </c>
      <c r="K251" s="289" t="e">
        <f>VLOOKUP(I251,'사업장현황(25하)'!$A$2:$T$1836,13,FALSE)</f>
        <v>#N/A</v>
      </c>
      <c r="L251" s="289" t="e">
        <f>VLOOKUP(I251,'사업장현황(25하)'!$A$2:$T$1836,14,FALSE)</f>
        <v>#N/A</v>
      </c>
      <c r="M251" s="190" t="e">
        <f>VLOOKUP(I251,'사업장현황(25하)'!$A$2:$T$1836,2,FALSE)</f>
        <v>#N/A</v>
      </c>
      <c r="N251" s="190" t="e">
        <f>VLOOKUP(I251,'사업장현황(25하)'!$A$2:$T$1836,4,FALSE)</f>
        <v>#N/A</v>
      </c>
      <c r="O251" s="196" t="e">
        <f>VLOOKUP(I251,'사업장현황(25하)'!$A$2:$T$1836,6,FALSE)</f>
        <v>#N/A</v>
      </c>
      <c r="P251" s="196" t="e">
        <f>VLOOKUP(I251,'사업장현황(25하)'!$A$2:$T$1836,7,FALSE)</f>
        <v>#N/A</v>
      </c>
      <c r="Q251" s="196" t="e">
        <f>VLOOKUP(I251,'사업장현황(25하)'!$A$2:$T$1836,8,FALSE)</f>
        <v>#N/A</v>
      </c>
      <c r="R251" s="196" t="e">
        <f>VLOOKUP(I251,'사업장현황(25하)'!$A$2:$T$1836,9,FALSE)</f>
        <v>#N/A</v>
      </c>
      <c r="S251" s="196" t="e">
        <f>VLOOKUP(I251,'사업장현황(25하)'!$A$2:$T$1836,10,FALSE)</f>
        <v>#N/A</v>
      </c>
      <c r="T251" s="190" t="e">
        <f>VLOOKUP(I251,'사업장현황(25하)'!$A$2:$T$1836,12,FALSE)</f>
        <v>#N/A</v>
      </c>
      <c r="U251" s="219" t="e">
        <f>VLOOKUP(I251,'25하-평택20'!$J$3:$AW$1251,13,FALSE)</f>
        <v>#N/A</v>
      </c>
      <c r="V251" s="219" t="e">
        <f>VLOOKUP(I251,'25하-평택20'!$J$3:$AW$1251,14,FALSE)</f>
        <v>#N/A</v>
      </c>
      <c r="W251" s="149"/>
      <c r="X251" s="179" t="e">
        <f>VLOOKUP(I251,'사업장현황(25하)'!$A$2:$T$1836,11,FALSE)</f>
        <v>#N/A</v>
      </c>
      <c r="Y251" s="219"/>
      <c r="Z251" s="180"/>
      <c r="AA251" s="180"/>
      <c r="AB251" s="212"/>
      <c r="AC251" s="180">
        <f t="shared" si="7"/>
        <v>0</v>
      </c>
      <c r="AD251" s="219"/>
      <c r="AE251" s="180"/>
      <c r="AF251" s="219"/>
      <c r="AG251" s="180"/>
      <c r="AH251" s="299">
        <f t="shared" si="6"/>
        <v>0</v>
      </c>
      <c r="AI251" s="197"/>
      <c r="AJ251" s="185"/>
      <c r="CE251" s="187"/>
      <c r="CU251" s="188"/>
    </row>
    <row r="252" spans="1:99" s="186" customFormat="1" ht="24.95" customHeight="1">
      <c r="A252" s="196"/>
      <c r="B252" s="196"/>
      <c r="C252" s="196"/>
      <c r="D252" s="219"/>
      <c r="E252" s="219" t="str">
        <f>HLOOKUP(WEEKDAY(D252,2),data!$A$1:$G$2,2)</f>
        <v>(토)</v>
      </c>
      <c r="F252" s="196"/>
      <c r="G252" s="196"/>
      <c r="H252" s="196"/>
      <c r="I252" s="249"/>
      <c r="J252" s="196" t="e">
        <f>VLOOKUP(I252,'25하-평택20'!$J$3:$AW$1251,2,FALSE)</f>
        <v>#N/A</v>
      </c>
      <c r="K252" s="289" t="e">
        <f>VLOOKUP(I252,'사업장현황(25하)'!$A$2:$T$1836,13,FALSE)</f>
        <v>#N/A</v>
      </c>
      <c r="L252" s="289" t="e">
        <f>VLOOKUP(I252,'사업장현황(25하)'!$A$2:$T$1836,14,FALSE)</f>
        <v>#N/A</v>
      </c>
      <c r="M252" s="190" t="e">
        <f>VLOOKUP(I252,'사업장현황(25하)'!$A$2:$T$1836,2,FALSE)</f>
        <v>#N/A</v>
      </c>
      <c r="N252" s="190" t="e">
        <f>VLOOKUP(I252,'사업장현황(25하)'!$A$2:$T$1836,4,FALSE)</f>
        <v>#N/A</v>
      </c>
      <c r="O252" s="196" t="e">
        <f>VLOOKUP(I252,'사업장현황(25하)'!$A$2:$T$1836,6,FALSE)</f>
        <v>#N/A</v>
      </c>
      <c r="P252" s="196" t="e">
        <f>VLOOKUP(I252,'사업장현황(25하)'!$A$2:$T$1836,7,FALSE)</f>
        <v>#N/A</v>
      </c>
      <c r="Q252" s="196" t="e">
        <f>VLOOKUP(I252,'사업장현황(25하)'!$A$2:$T$1836,8,FALSE)</f>
        <v>#N/A</v>
      </c>
      <c r="R252" s="196" t="e">
        <f>VLOOKUP(I252,'사업장현황(25하)'!$A$2:$T$1836,9,FALSE)</f>
        <v>#N/A</v>
      </c>
      <c r="S252" s="196" t="e">
        <f>VLOOKUP(I252,'사업장현황(25하)'!$A$2:$T$1836,10,FALSE)</f>
        <v>#N/A</v>
      </c>
      <c r="T252" s="190" t="e">
        <f>VLOOKUP(I252,'사업장현황(25하)'!$A$2:$T$1836,12,FALSE)</f>
        <v>#N/A</v>
      </c>
      <c r="U252" s="219" t="e">
        <f>VLOOKUP(I252,'25하-평택20'!$J$3:$AW$1251,13,FALSE)</f>
        <v>#N/A</v>
      </c>
      <c r="V252" s="219" t="e">
        <f>VLOOKUP(I252,'25하-평택20'!$J$3:$AW$1251,14,FALSE)</f>
        <v>#N/A</v>
      </c>
      <c r="W252" s="149"/>
      <c r="X252" s="179" t="e">
        <f>VLOOKUP(I252,'사업장현황(25하)'!$A$2:$T$1836,11,FALSE)</f>
        <v>#N/A</v>
      </c>
      <c r="Y252" s="318"/>
      <c r="Z252" s="180"/>
      <c r="AA252" s="180"/>
      <c r="AB252" s="212"/>
      <c r="AC252" s="180">
        <f t="shared" si="7"/>
        <v>0</v>
      </c>
      <c r="AD252" s="219"/>
      <c r="AE252" s="180"/>
      <c r="AF252" s="219"/>
      <c r="AG252" s="180"/>
      <c r="AH252" s="299">
        <f t="shared" si="6"/>
        <v>0</v>
      </c>
      <c r="AI252" s="197"/>
      <c r="AJ252" s="185"/>
      <c r="CE252" s="187"/>
      <c r="CU252" s="188"/>
    </row>
    <row r="253" spans="1:99" s="186" customFormat="1" ht="24.95" customHeight="1">
      <c r="A253" s="196"/>
      <c r="B253" s="196"/>
      <c r="C253" s="196"/>
      <c r="D253" s="219"/>
      <c r="E253" s="219" t="str">
        <f>HLOOKUP(WEEKDAY(D253,2),data!$A$1:$G$2,2)</f>
        <v>(토)</v>
      </c>
      <c r="F253" s="196"/>
      <c r="G253" s="196"/>
      <c r="H253" s="196"/>
      <c r="I253" s="249"/>
      <c r="J253" s="196" t="e">
        <f>VLOOKUP(I253,'25하-평택20'!$J$3:$AW$1251,2,FALSE)</f>
        <v>#N/A</v>
      </c>
      <c r="K253" s="289" t="e">
        <f>VLOOKUP(I253,'사업장현황(25하)'!$A$2:$T$1836,13,FALSE)</f>
        <v>#N/A</v>
      </c>
      <c r="L253" s="289" t="e">
        <f>VLOOKUP(I253,'사업장현황(25하)'!$A$2:$T$1836,14,FALSE)</f>
        <v>#N/A</v>
      </c>
      <c r="M253" s="190" t="e">
        <f>VLOOKUP(I253,'사업장현황(25하)'!$A$2:$T$1836,2,FALSE)</f>
        <v>#N/A</v>
      </c>
      <c r="N253" s="190" t="e">
        <f>VLOOKUP(I253,'사업장현황(25하)'!$A$2:$T$1836,4,FALSE)</f>
        <v>#N/A</v>
      </c>
      <c r="O253" s="196" t="e">
        <f>VLOOKUP(I253,'사업장현황(25하)'!$A$2:$T$1836,6,FALSE)</f>
        <v>#N/A</v>
      </c>
      <c r="P253" s="196" t="e">
        <f>VLOOKUP(I253,'사업장현황(25하)'!$A$2:$T$1836,7,FALSE)</f>
        <v>#N/A</v>
      </c>
      <c r="Q253" s="196" t="e">
        <f>VLOOKUP(I253,'사업장현황(25하)'!$A$2:$T$1836,8,FALSE)</f>
        <v>#N/A</v>
      </c>
      <c r="R253" s="196" t="e">
        <f>VLOOKUP(I253,'사업장현황(25하)'!$A$2:$T$1836,9,FALSE)</f>
        <v>#N/A</v>
      </c>
      <c r="S253" s="196" t="e">
        <f>VLOOKUP(I253,'사업장현황(25하)'!$A$2:$T$1836,10,FALSE)</f>
        <v>#N/A</v>
      </c>
      <c r="T253" s="190" t="e">
        <f>VLOOKUP(I253,'사업장현황(25하)'!$A$2:$T$1836,12,FALSE)</f>
        <v>#N/A</v>
      </c>
      <c r="U253" s="219" t="e">
        <f>VLOOKUP(I253,'25하-평택20'!$J$3:$AW$1251,13,FALSE)</f>
        <v>#N/A</v>
      </c>
      <c r="V253" s="219" t="e">
        <f>VLOOKUP(I253,'25하-평택20'!$J$3:$AW$1251,14,FALSE)</f>
        <v>#N/A</v>
      </c>
      <c r="W253" s="149"/>
      <c r="X253" s="179" t="e">
        <f>VLOOKUP(I253,'사업장현황(25하)'!$A$2:$T$1836,11,FALSE)</f>
        <v>#N/A</v>
      </c>
      <c r="Y253" s="219"/>
      <c r="Z253" s="180"/>
      <c r="AA253" s="180"/>
      <c r="AB253" s="212"/>
      <c r="AC253" s="180">
        <f t="shared" si="7"/>
        <v>0</v>
      </c>
      <c r="AD253" s="219"/>
      <c r="AE253" s="180"/>
      <c r="AF253" s="219"/>
      <c r="AG253" s="180"/>
      <c r="AH253" s="299">
        <f t="shared" si="6"/>
        <v>0</v>
      </c>
      <c r="AI253" s="197"/>
      <c r="AJ253" s="185"/>
      <c r="CE253" s="187"/>
      <c r="CU253" s="188"/>
    </row>
    <row r="254" spans="1:99" s="186" customFormat="1" ht="24.95" customHeight="1">
      <c r="A254" s="196"/>
      <c r="B254" s="196"/>
      <c r="C254" s="196"/>
      <c r="D254" s="219"/>
      <c r="E254" s="219" t="str">
        <f>HLOOKUP(WEEKDAY(D254,2),data!$A$1:$G$2,2)</f>
        <v>(토)</v>
      </c>
      <c r="F254" s="196"/>
      <c r="G254" s="196"/>
      <c r="H254" s="196"/>
      <c r="I254" s="249"/>
      <c r="J254" s="196" t="e">
        <f>VLOOKUP(I254,'25하-평택20'!$J$3:$AW$1251,2,FALSE)</f>
        <v>#N/A</v>
      </c>
      <c r="K254" s="289" t="e">
        <f>VLOOKUP(I254,'사업장현황(25하)'!$A$2:$T$1836,13,FALSE)</f>
        <v>#N/A</v>
      </c>
      <c r="L254" s="289" t="e">
        <f>VLOOKUP(I254,'사업장현황(25하)'!$A$2:$T$1836,14,FALSE)</f>
        <v>#N/A</v>
      </c>
      <c r="M254" s="190" t="e">
        <f>VLOOKUP(I254,'사업장현황(25하)'!$A$2:$T$1836,2,FALSE)</f>
        <v>#N/A</v>
      </c>
      <c r="N254" s="190" t="e">
        <f>VLOOKUP(I254,'사업장현황(25하)'!$A$2:$T$1836,4,FALSE)</f>
        <v>#N/A</v>
      </c>
      <c r="O254" s="196" t="e">
        <f>VLOOKUP(I254,'사업장현황(25하)'!$A$2:$T$1836,6,FALSE)</f>
        <v>#N/A</v>
      </c>
      <c r="P254" s="196" t="e">
        <f>VLOOKUP(I254,'사업장현황(25하)'!$A$2:$T$1836,7,FALSE)</f>
        <v>#N/A</v>
      </c>
      <c r="Q254" s="196" t="e">
        <f>VLOOKUP(I254,'사업장현황(25하)'!$A$2:$T$1836,8,FALSE)</f>
        <v>#N/A</v>
      </c>
      <c r="R254" s="196" t="e">
        <f>VLOOKUP(I254,'사업장현황(25하)'!$A$2:$T$1836,9,FALSE)</f>
        <v>#N/A</v>
      </c>
      <c r="S254" s="196" t="e">
        <f>VLOOKUP(I254,'사업장현황(25하)'!$A$2:$T$1836,10,FALSE)</f>
        <v>#N/A</v>
      </c>
      <c r="T254" s="190" t="e">
        <f>VLOOKUP(I254,'사업장현황(25하)'!$A$2:$T$1836,12,FALSE)</f>
        <v>#N/A</v>
      </c>
      <c r="U254" s="219" t="e">
        <f>VLOOKUP(I254,'25하-평택20'!$J$3:$AW$1251,13,FALSE)</f>
        <v>#N/A</v>
      </c>
      <c r="V254" s="219" t="e">
        <f>VLOOKUP(I254,'25하-평택20'!$J$3:$AW$1251,14,FALSE)</f>
        <v>#N/A</v>
      </c>
      <c r="W254" s="149"/>
      <c r="X254" s="179" t="e">
        <f>VLOOKUP(I254,'사업장현황(25하)'!$A$2:$T$1836,11,FALSE)</f>
        <v>#N/A</v>
      </c>
      <c r="Y254" s="318"/>
      <c r="Z254" s="180"/>
      <c r="AA254" s="180"/>
      <c r="AB254" s="212"/>
      <c r="AC254" s="180">
        <f t="shared" si="7"/>
        <v>0</v>
      </c>
      <c r="AD254" s="219"/>
      <c r="AE254" s="180"/>
      <c r="AF254" s="219"/>
      <c r="AG254" s="180"/>
      <c r="AH254" s="299">
        <f t="shared" si="6"/>
        <v>0</v>
      </c>
      <c r="AI254" s="197"/>
      <c r="AJ254" s="185"/>
      <c r="CE254" s="187"/>
      <c r="CU254" s="188"/>
    </row>
    <row r="255" spans="1:99" s="186" customFormat="1" ht="24.95" customHeight="1">
      <c r="A255" s="196"/>
      <c r="B255" s="196"/>
      <c r="C255" s="196"/>
      <c r="D255" s="219"/>
      <c r="E255" s="219" t="str">
        <f>HLOOKUP(WEEKDAY(D255,2),data!$A$1:$G$2,2)</f>
        <v>(토)</v>
      </c>
      <c r="F255" s="196"/>
      <c r="G255" s="196"/>
      <c r="H255" s="196"/>
      <c r="I255" s="249"/>
      <c r="J255" s="196" t="e">
        <f>VLOOKUP(I255,'25하-평택20'!$J$3:$AW$1251,2,FALSE)</f>
        <v>#N/A</v>
      </c>
      <c r="K255" s="289" t="e">
        <f>VLOOKUP(I255,'사업장현황(25하)'!$A$2:$T$1836,13,FALSE)</f>
        <v>#N/A</v>
      </c>
      <c r="L255" s="289" t="e">
        <f>VLOOKUP(I255,'사업장현황(25하)'!$A$2:$T$1836,14,FALSE)</f>
        <v>#N/A</v>
      </c>
      <c r="M255" s="190" t="e">
        <f>VLOOKUP(I255,'사업장현황(25하)'!$A$2:$T$1836,2,FALSE)</f>
        <v>#N/A</v>
      </c>
      <c r="N255" s="190" t="e">
        <f>VLOOKUP(I255,'사업장현황(25하)'!$A$2:$T$1836,4,FALSE)</f>
        <v>#N/A</v>
      </c>
      <c r="O255" s="196" t="e">
        <f>VLOOKUP(I255,'사업장현황(25하)'!$A$2:$T$1836,6,FALSE)</f>
        <v>#N/A</v>
      </c>
      <c r="P255" s="196" t="e">
        <f>VLOOKUP(I255,'사업장현황(25하)'!$A$2:$T$1836,7,FALSE)</f>
        <v>#N/A</v>
      </c>
      <c r="Q255" s="196" t="e">
        <f>VLOOKUP(I255,'사업장현황(25하)'!$A$2:$T$1836,8,FALSE)</f>
        <v>#N/A</v>
      </c>
      <c r="R255" s="196" t="e">
        <f>VLOOKUP(I255,'사업장현황(25하)'!$A$2:$T$1836,9,FALSE)</f>
        <v>#N/A</v>
      </c>
      <c r="S255" s="196" t="e">
        <f>VLOOKUP(I255,'사업장현황(25하)'!$A$2:$T$1836,10,FALSE)</f>
        <v>#N/A</v>
      </c>
      <c r="T255" s="190" t="e">
        <f>VLOOKUP(I255,'사업장현황(25하)'!$A$2:$T$1836,12,FALSE)</f>
        <v>#N/A</v>
      </c>
      <c r="U255" s="219" t="e">
        <f>VLOOKUP(I255,'25하-평택20'!$J$3:$AW$1251,13,FALSE)</f>
        <v>#N/A</v>
      </c>
      <c r="V255" s="219" t="e">
        <f>VLOOKUP(I255,'25하-평택20'!$J$3:$AW$1251,14,FALSE)</f>
        <v>#N/A</v>
      </c>
      <c r="W255" s="149"/>
      <c r="X255" s="179" t="e">
        <f>VLOOKUP(I255,'사업장현황(25하)'!$A$2:$T$1836,11,FALSE)</f>
        <v>#N/A</v>
      </c>
      <c r="Y255" s="219"/>
      <c r="Z255" s="180"/>
      <c r="AA255" s="180"/>
      <c r="AB255" s="212"/>
      <c r="AC255" s="180">
        <f t="shared" si="7"/>
        <v>0</v>
      </c>
      <c r="AD255" s="219"/>
      <c r="AE255" s="180"/>
      <c r="AF255" s="219"/>
      <c r="AG255" s="180"/>
      <c r="AH255" s="299">
        <f t="shared" si="6"/>
        <v>0</v>
      </c>
      <c r="AI255" s="197"/>
      <c r="AJ255" s="185"/>
      <c r="CE255" s="187"/>
      <c r="CU255" s="188"/>
    </row>
    <row r="256" spans="1:99" s="186" customFormat="1" ht="24.95" customHeight="1">
      <c r="A256" s="196"/>
      <c r="B256" s="196"/>
      <c r="C256" s="196"/>
      <c r="D256" s="219"/>
      <c r="E256" s="219" t="str">
        <f>HLOOKUP(WEEKDAY(D256,2),data!$A$1:$G$2,2)</f>
        <v>(토)</v>
      </c>
      <c r="F256" s="196"/>
      <c r="G256" s="196"/>
      <c r="H256" s="196"/>
      <c r="I256" s="190"/>
      <c r="J256" s="196" t="e">
        <f>VLOOKUP(I256,'25하-평택20'!$J$3:$AW$1251,2,FALSE)</f>
        <v>#N/A</v>
      </c>
      <c r="K256" s="289" t="e">
        <f>VLOOKUP(I256,'사업장현황(25하)'!$A$2:$T$1836,13,FALSE)</f>
        <v>#N/A</v>
      </c>
      <c r="L256" s="289" t="e">
        <f>VLOOKUP(I256,'사업장현황(25하)'!$A$2:$T$1836,14,FALSE)</f>
        <v>#N/A</v>
      </c>
      <c r="M256" s="190" t="e">
        <f>VLOOKUP(I256,'사업장현황(25하)'!$A$2:$T$1836,2,FALSE)</f>
        <v>#N/A</v>
      </c>
      <c r="N256" s="190" t="e">
        <f>VLOOKUP(I256,'사업장현황(25하)'!$A$2:$T$1836,4,FALSE)</f>
        <v>#N/A</v>
      </c>
      <c r="O256" s="196" t="e">
        <f>VLOOKUP(I256,'사업장현황(25하)'!$A$2:$T$1836,6,FALSE)</f>
        <v>#N/A</v>
      </c>
      <c r="P256" s="196" t="e">
        <f>VLOOKUP(I256,'사업장현황(25하)'!$A$2:$T$1836,7,FALSE)</f>
        <v>#N/A</v>
      </c>
      <c r="Q256" s="196" t="e">
        <f>VLOOKUP(I256,'사업장현황(25하)'!$A$2:$T$1836,8,FALSE)</f>
        <v>#N/A</v>
      </c>
      <c r="R256" s="196" t="e">
        <f>VLOOKUP(I256,'사업장현황(25하)'!$A$2:$T$1836,9,FALSE)</f>
        <v>#N/A</v>
      </c>
      <c r="S256" s="196" t="e">
        <f>VLOOKUP(I256,'사업장현황(25하)'!$A$2:$T$1836,10,FALSE)</f>
        <v>#N/A</v>
      </c>
      <c r="T256" s="190" t="e">
        <f>VLOOKUP(I256,'사업장현황(25하)'!$A$2:$T$1836,12,FALSE)</f>
        <v>#N/A</v>
      </c>
      <c r="U256" s="219" t="e">
        <f>VLOOKUP(I256,'25하-평택20'!$J$3:$AW$1251,13,FALSE)</f>
        <v>#N/A</v>
      </c>
      <c r="V256" s="219" t="e">
        <f>VLOOKUP(I256,'25하-평택20'!$J$3:$AW$1251,14,FALSE)</f>
        <v>#N/A</v>
      </c>
      <c r="W256" s="149"/>
      <c r="X256" s="179" t="e">
        <f>VLOOKUP(I256,'사업장현황(25하)'!$A$2:$T$1836,11,FALSE)</f>
        <v>#N/A</v>
      </c>
      <c r="Y256" s="318"/>
      <c r="Z256" s="180"/>
      <c r="AA256" s="180"/>
      <c r="AB256" s="212"/>
      <c r="AC256" s="180">
        <f t="shared" si="7"/>
        <v>0</v>
      </c>
      <c r="AD256" s="219"/>
      <c r="AE256" s="180"/>
      <c r="AF256" s="219"/>
      <c r="AG256" s="180"/>
      <c r="AH256" s="299">
        <f t="shared" si="6"/>
        <v>0</v>
      </c>
      <c r="AI256" s="197"/>
      <c r="AJ256" s="185"/>
      <c r="CE256" s="187"/>
      <c r="CU256" s="188"/>
    </row>
    <row r="257" spans="1:99" s="186" customFormat="1" ht="24.95" customHeight="1">
      <c r="A257" s="196"/>
      <c r="B257" s="196"/>
      <c r="C257" s="196"/>
      <c r="D257" s="219"/>
      <c r="E257" s="219" t="str">
        <f>HLOOKUP(WEEKDAY(D257,2),data!$A$1:$G$2,2)</f>
        <v>(토)</v>
      </c>
      <c r="F257" s="196"/>
      <c r="G257" s="196"/>
      <c r="H257" s="196"/>
      <c r="I257" s="190"/>
      <c r="J257" s="196" t="e">
        <f>VLOOKUP(I257,'25하-평택20'!$J$3:$AW$1251,2,FALSE)</f>
        <v>#N/A</v>
      </c>
      <c r="K257" s="289" t="e">
        <f>VLOOKUP(I257,'사업장현황(25하)'!$A$2:$T$1836,13,FALSE)</f>
        <v>#N/A</v>
      </c>
      <c r="L257" s="289" t="e">
        <f>VLOOKUP(I257,'사업장현황(25하)'!$A$2:$T$1836,14,FALSE)</f>
        <v>#N/A</v>
      </c>
      <c r="M257" s="190" t="e">
        <f>VLOOKUP(I257,'사업장현황(25하)'!$A$2:$T$1836,2,FALSE)</f>
        <v>#N/A</v>
      </c>
      <c r="N257" s="190" t="e">
        <f>VLOOKUP(I257,'사업장현황(25하)'!$A$2:$T$1836,4,FALSE)</f>
        <v>#N/A</v>
      </c>
      <c r="O257" s="196" t="e">
        <f>VLOOKUP(I257,'사업장현황(25하)'!$A$2:$T$1836,6,FALSE)</f>
        <v>#N/A</v>
      </c>
      <c r="P257" s="196" t="e">
        <f>VLOOKUP(I257,'사업장현황(25하)'!$A$2:$T$1836,7,FALSE)</f>
        <v>#N/A</v>
      </c>
      <c r="Q257" s="196" t="e">
        <f>VLOOKUP(I257,'사업장현황(25하)'!$A$2:$T$1836,8,FALSE)</f>
        <v>#N/A</v>
      </c>
      <c r="R257" s="196" t="e">
        <f>VLOOKUP(I257,'사업장현황(25하)'!$A$2:$T$1836,9,FALSE)</f>
        <v>#N/A</v>
      </c>
      <c r="S257" s="196" t="e">
        <f>VLOOKUP(I257,'사업장현황(25하)'!$A$2:$T$1836,10,FALSE)</f>
        <v>#N/A</v>
      </c>
      <c r="T257" s="190" t="e">
        <f>VLOOKUP(I257,'사업장현황(25하)'!$A$2:$T$1836,12,FALSE)</f>
        <v>#N/A</v>
      </c>
      <c r="U257" s="219" t="e">
        <f>VLOOKUP(I257,'25하-평택20'!$J$3:$AW$1251,13,FALSE)</f>
        <v>#N/A</v>
      </c>
      <c r="V257" s="219" t="e">
        <f>VLOOKUP(I257,'25하-평택20'!$J$3:$AW$1251,14,FALSE)</f>
        <v>#N/A</v>
      </c>
      <c r="W257" s="149"/>
      <c r="X257" s="179" t="e">
        <f>VLOOKUP(I257,'사업장현황(25하)'!$A$2:$T$1836,11,FALSE)</f>
        <v>#N/A</v>
      </c>
      <c r="Y257" s="219"/>
      <c r="Z257" s="180"/>
      <c r="AA257" s="180"/>
      <c r="AB257" s="212"/>
      <c r="AC257" s="180">
        <f t="shared" si="7"/>
        <v>0</v>
      </c>
      <c r="AD257" s="219"/>
      <c r="AE257" s="180"/>
      <c r="AF257" s="219"/>
      <c r="AG257" s="180"/>
      <c r="AH257" s="299">
        <f t="shared" si="6"/>
        <v>0</v>
      </c>
      <c r="AI257" s="197"/>
      <c r="AJ257" s="185"/>
      <c r="CE257" s="187"/>
      <c r="CU257" s="188"/>
    </row>
    <row r="258" spans="1:99" s="186" customFormat="1" ht="24.95" customHeight="1">
      <c r="A258" s="196"/>
      <c r="B258" s="196"/>
      <c r="C258" s="196"/>
      <c r="D258" s="219"/>
      <c r="E258" s="219" t="str">
        <f>HLOOKUP(WEEKDAY(D258,2),data!$A$1:$G$2,2)</f>
        <v>(토)</v>
      </c>
      <c r="F258" s="196"/>
      <c r="G258" s="196"/>
      <c r="H258" s="196"/>
      <c r="I258" s="190"/>
      <c r="J258" s="196" t="e">
        <f>VLOOKUP(I258,'25하-평택20'!$J$3:$AW$1251,2,FALSE)</f>
        <v>#N/A</v>
      </c>
      <c r="K258" s="289" t="e">
        <f>VLOOKUP(I258,'사업장현황(25하)'!$A$2:$T$1836,13,FALSE)</f>
        <v>#N/A</v>
      </c>
      <c r="L258" s="289" t="e">
        <f>VLOOKUP(I258,'사업장현황(25하)'!$A$2:$T$1836,14,FALSE)</f>
        <v>#N/A</v>
      </c>
      <c r="M258" s="190" t="e">
        <f>VLOOKUP(I258,'사업장현황(25하)'!$A$2:$T$1836,2,FALSE)</f>
        <v>#N/A</v>
      </c>
      <c r="N258" s="190" t="e">
        <f>VLOOKUP(I258,'사업장현황(25하)'!$A$2:$T$1836,4,FALSE)</f>
        <v>#N/A</v>
      </c>
      <c r="O258" s="196" t="e">
        <f>VLOOKUP(I258,'사업장현황(25하)'!$A$2:$T$1836,6,FALSE)</f>
        <v>#N/A</v>
      </c>
      <c r="P258" s="196" t="e">
        <f>VLOOKUP(I258,'사업장현황(25하)'!$A$2:$T$1836,7,FALSE)</f>
        <v>#N/A</v>
      </c>
      <c r="Q258" s="196" t="e">
        <f>VLOOKUP(I258,'사업장현황(25하)'!$A$2:$T$1836,8,FALSE)</f>
        <v>#N/A</v>
      </c>
      <c r="R258" s="196" t="e">
        <f>VLOOKUP(I258,'사업장현황(25하)'!$A$2:$T$1836,9,FALSE)</f>
        <v>#N/A</v>
      </c>
      <c r="S258" s="196" t="e">
        <f>VLOOKUP(I258,'사업장현황(25하)'!$A$2:$T$1836,10,FALSE)</f>
        <v>#N/A</v>
      </c>
      <c r="T258" s="190" t="e">
        <f>VLOOKUP(I258,'사업장현황(25하)'!$A$2:$T$1836,12,FALSE)</f>
        <v>#N/A</v>
      </c>
      <c r="U258" s="219" t="e">
        <f>VLOOKUP(I258,'25하-평택20'!$J$3:$AW$1251,13,FALSE)</f>
        <v>#N/A</v>
      </c>
      <c r="V258" s="219" t="e">
        <f>VLOOKUP(I258,'25하-평택20'!$J$3:$AW$1251,14,FALSE)</f>
        <v>#N/A</v>
      </c>
      <c r="W258" s="149"/>
      <c r="X258" s="179" t="e">
        <f>VLOOKUP(I258,'사업장현황(25하)'!$A$2:$T$1836,11,FALSE)</f>
        <v>#N/A</v>
      </c>
      <c r="Y258" s="318"/>
      <c r="Z258" s="180"/>
      <c r="AA258" s="180"/>
      <c r="AB258" s="212"/>
      <c r="AC258" s="180">
        <f t="shared" si="7"/>
        <v>0</v>
      </c>
      <c r="AD258" s="219"/>
      <c r="AE258" s="180"/>
      <c r="AF258" s="219"/>
      <c r="AG258" s="180"/>
      <c r="AH258" s="299">
        <f t="shared" si="6"/>
        <v>0</v>
      </c>
      <c r="AI258" s="197"/>
      <c r="AJ258" s="185"/>
      <c r="CE258" s="187"/>
      <c r="CU258" s="188"/>
    </row>
    <row r="259" spans="1:99" s="186" customFormat="1" ht="24.95" customHeight="1">
      <c r="A259" s="196"/>
      <c r="B259" s="196"/>
      <c r="C259" s="196"/>
      <c r="D259" s="219"/>
      <c r="E259" s="219" t="str">
        <f>HLOOKUP(WEEKDAY(D259,2),data!$A$1:$G$2,2)</f>
        <v>(토)</v>
      </c>
      <c r="F259" s="196"/>
      <c r="G259" s="196"/>
      <c r="H259" s="196"/>
      <c r="I259" s="190"/>
      <c r="J259" s="196" t="e">
        <f>VLOOKUP(I259,'25하-평택20'!$J$3:$AW$1251,2,FALSE)</f>
        <v>#N/A</v>
      </c>
      <c r="K259" s="289" t="e">
        <f>VLOOKUP(I259,'사업장현황(25하)'!$A$2:$T$1836,13,FALSE)</f>
        <v>#N/A</v>
      </c>
      <c r="L259" s="289" t="e">
        <f>VLOOKUP(I259,'사업장현황(25하)'!$A$2:$T$1836,14,FALSE)</f>
        <v>#N/A</v>
      </c>
      <c r="M259" s="190" t="e">
        <f>VLOOKUP(I259,'사업장현황(25하)'!$A$2:$T$1836,2,FALSE)</f>
        <v>#N/A</v>
      </c>
      <c r="N259" s="190" t="e">
        <f>VLOOKUP(I259,'사업장현황(25하)'!$A$2:$T$1836,4,FALSE)</f>
        <v>#N/A</v>
      </c>
      <c r="O259" s="196" t="e">
        <f>VLOOKUP(I259,'사업장현황(25하)'!$A$2:$T$1836,6,FALSE)</f>
        <v>#N/A</v>
      </c>
      <c r="P259" s="196" t="e">
        <f>VLOOKUP(I259,'사업장현황(25하)'!$A$2:$T$1836,7,FALSE)</f>
        <v>#N/A</v>
      </c>
      <c r="Q259" s="196" t="e">
        <f>VLOOKUP(I259,'사업장현황(25하)'!$A$2:$T$1836,8,FALSE)</f>
        <v>#N/A</v>
      </c>
      <c r="R259" s="196" t="e">
        <f>VLOOKUP(I259,'사업장현황(25하)'!$A$2:$T$1836,9,FALSE)</f>
        <v>#N/A</v>
      </c>
      <c r="S259" s="196" t="e">
        <f>VLOOKUP(I259,'사업장현황(25하)'!$A$2:$T$1836,10,FALSE)</f>
        <v>#N/A</v>
      </c>
      <c r="T259" s="190" t="e">
        <f>VLOOKUP(I259,'사업장현황(25하)'!$A$2:$T$1836,12,FALSE)</f>
        <v>#N/A</v>
      </c>
      <c r="U259" s="219" t="e">
        <f>VLOOKUP(I259,'25하-평택20'!$J$3:$AW$1251,13,FALSE)</f>
        <v>#N/A</v>
      </c>
      <c r="V259" s="219" t="e">
        <f>VLOOKUP(I259,'25하-평택20'!$J$3:$AW$1251,14,FALSE)</f>
        <v>#N/A</v>
      </c>
      <c r="W259" s="149"/>
      <c r="X259" s="179" t="e">
        <f>VLOOKUP(I259,'사업장현황(25하)'!$A$2:$T$1836,11,FALSE)</f>
        <v>#N/A</v>
      </c>
      <c r="Y259" s="219"/>
      <c r="Z259" s="180"/>
      <c r="AA259" s="180"/>
      <c r="AB259" s="212"/>
      <c r="AC259" s="180">
        <f t="shared" si="7"/>
        <v>0</v>
      </c>
      <c r="AD259" s="219"/>
      <c r="AE259" s="180"/>
      <c r="AF259" s="219"/>
      <c r="AG259" s="180"/>
      <c r="AH259" s="299">
        <f t="shared" si="6"/>
        <v>0</v>
      </c>
      <c r="AI259" s="197"/>
      <c r="AJ259" s="185"/>
      <c r="CE259" s="187"/>
      <c r="CU259" s="188"/>
    </row>
    <row r="260" spans="1:99" s="186" customFormat="1" ht="24.95" customHeight="1">
      <c r="A260" s="196"/>
      <c r="B260" s="196"/>
      <c r="C260" s="196"/>
      <c r="D260" s="219"/>
      <c r="E260" s="219" t="str">
        <f>HLOOKUP(WEEKDAY(D260,2),data!$A$1:$G$2,2)</f>
        <v>(토)</v>
      </c>
      <c r="F260" s="196"/>
      <c r="G260" s="196"/>
      <c r="H260" s="196"/>
      <c r="I260" s="249"/>
      <c r="J260" s="196" t="e">
        <f>VLOOKUP(I260,'25하-평택20'!$J$3:$AW$1251,2,FALSE)</f>
        <v>#N/A</v>
      </c>
      <c r="K260" s="289" t="e">
        <f>VLOOKUP(I260,'사업장현황(25하)'!$A$2:$T$1836,13,FALSE)</f>
        <v>#N/A</v>
      </c>
      <c r="L260" s="289" t="e">
        <f>VLOOKUP(I260,'사업장현황(25하)'!$A$2:$T$1836,14,FALSE)</f>
        <v>#N/A</v>
      </c>
      <c r="M260" s="190" t="e">
        <f>VLOOKUP(I260,'사업장현황(25하)'!$A$2:$T$1836,2,FALSE)</f>
        <v>#N/A</v>
      </c>
      <c r="N260" s="190" t="e">
        <f>VLOOKUP(I260,'사업장현황(25하)'!$A$2:$T$1836,4,FALSE)</f>
        <v>#N/A</v>
      </c>
      <c r="O260" s="196" t="e">
        <f>VLOOKUP(I260,'사업장현황(25하)'!$A$2:$T$1836,6,FALSE)</f>
        <v>#N/A</v>
      </c>
      <c r="P260" s="196" t="e">
        <f>VLOOKUP(I260,'사업장현황(25하)'!$A$2:$T$1836,7,FALSE)</f>
        <v>#N/A</v>
      </c>
      <c r="Q260" s="196" t="e">
        <f>VLOOKUP(I260,'사업장현황(25하)'!$A$2:$T$1836,8,FALSE)</f>
        <v>#N/A</v>
      </c>
      <c r="R260" s="196" t="e">
        <f>VLOOKUP(I260,'사업장현황(25하)'!$A$2:$T$1836,9,FALSE)</f>
        <v>#N/A</v>
      </c>
      <c r="S260" s="196" t="e">
        <f>VLOOKUP(I260,'사업장현황(25하)'!$A$2:$T$1836,10,FALSE)</f>
        <v>#N/A</v>
      </c>
      <c r="T260" s="190" t="e">
        <f>VLOOKUP(I260,'사업장현황(25하)'!$A$2:$T$1836,12,FALSE)</f>
        <v>#N/A</v>
      </c>
      <c r="U260" s="219" t="e">
        <f>VLOOKUP(I260,'25하-평택20'!$J$3:$AW$1251,13,FALSE)</f>
        <v>#N/A</v>
      </c>
      <c r="V260" s="219" t="e">
        <f>VLOOKUP(I260,'25하-평택20'!$J$3:$AW$1251,14,FALSE)</f>
        <v>#N/A</v>
      </c>
      <c r="W260" s="149"/>
      <c r="X260" s="179" t="e">
        <f>VLOOKUP(I260,'사업장현황(25하)'!$A$2:$T$1836,11,FALSE)</f>
        <v>#N/A</v>
      </c>
      <c r="Y260" s="219"/>
      <c r="Z260" s="180"/>
      <c r="AA260" s="180"/>
      <c r="AB260" s="212"/>
      <c r="AC260" s="180">
        <f t="shared" si="7"/>
        <v>0</v>
      </c>
      <c r="AD260" s="219"/>
      <c r="AE260" s="180"/>
      <c r="AF260" s="219"/>
      <c r="AG260" s="180"/>
      <c r="AH260" s="299">
        <f t="shared" ref="AH260:AH322" si="8">SUM(AE260,AG260)</f>
        <v>0</v>
      </c>
      <c r="AI260" s="197"/>
      <c r="AJ260" s="185"/>
      <c r="CE260" s="187"/>
      <c r="CU260" s="188"/>
    </row>
    <row r="261" spans="1:99" s="186" customFormat="1" ht="24.95" customHeight="1">
      <c r="A261" s="196"/>
      <c r="B261" s="196"/>
      <c r="C261" s="196"/>
      <c r="D261" s="219"/>
      <c r="E261" s="219" t="str">
        <f>HLOOKUP(WEEKDAY(D261,2),data!$A$1:$G$2,2)</f>
        <v>(토)</v>
      </c>
      <c r="F261" s="196"/>
      <c r="G261" s="196"/>
      <c r="H261" s="196"/>
      <c r="I261" s="249"/>
      <c r="J261" s="196" t="e">
        <f>VLOOKUP(I261,'25하-평택20'!$J$3:$AW$1251,2,FALSE)</f>
        <v>#N/A</v>
      </c>
      <c r="K261" s="289" t="e">
        <f>VLOOKUP(I261,'사업장현황(25하)'!$A$2:$T$1836,13,FALSE)</f>
        <v>#N/A</v>
      </c>
      <c r="L261" s="289" t="e">
        <f>VLOOKUP(I261,'사업장현황(25하)'!$A$2:$T$1836,14,FALSE)</f>
        <v>#N/A</v>
      </c>
      <c r="M261" s="190" t="e">
        <f>VLOOKUP(I261,'사업장현황(25하)'!$A$2:$T$1836,2,FALSE)</f>
        <v>#N/A</v>
      </c>
      <c r="N261" s="190" t="e">
        <f>VLOOKUP(I261,'사업장현황(25하)'!$A$2:$T$1836,4,FALSE)</f>
        <v>#N/A</v>
      </c>
      <c r="O261" s="196" t="e">
        <f>VLOOKUP(I261,'사업장현황(25하)'!$A$2:$T$1836,6,FALSE)</f>
        <v>#N/A</v>
      </c>
      <c r="P261" s="196" t="e">
        <f>VLOOKUP(I261,'사업장현황(25하)'!$A$2:$T$1836,7,FALSE)</f>
        <v>#N/A</v>
      </c>
      <c r="Q261" s="196" t="e">
        <f>VLOOKUP(I261,'사업장현황(25하)'!$A$2:$T$1836,8,FALSE)</f>
        <v>#N/A</v>
      </c>
      <c r="R261" s="196" t="e">
        <f>VLOOKUP(I261,'사업장현황(25하)'!$A$2:$T$1836,9,FALSE)</f>
        <v>#N/A</v>
      </c>
      <c r="S261" s="196" t="e">
        <f>VLOOKUP(I261,'사업장현황(25하)'!$A$2:$T$1836,10,FALSE)</f>
        <v>#N/A</v>
      </c>
      <c r="T261" s="190" t="e">
        <f>VLOOKUP(I261,'사업장현황(25하)'!$A$2:$T$1836,12,FALSE)</f>
        <v>#N/A</v>
      </c>
      <c r="U261" s="219" t="e">
        <f>VLOOKUP(I261,'25하-평택20'!$J$3:$AW$1251,13,FALSE)</f>
        <v>#N/A</v>
      </c>
      <c r="V261" s="219" t="e">
        <f>VLOOKUP(I261,'25하-평택20'!$J$3:$AW$1251,14,FALSE)</f>
        <v>#N/A</v>
      </c>
      <c r="W261" s="149"/>
      <c r="X261" s="179" t="e">
        <f>VLOOKUP(I261,'사업장현황(25하)'!$A$2:$T$1836,11,FALSE)</f>
        <v>#N/A</v>
      </c>
      <c r="Y261" s="219"/>
      <c r="Z261" s="180"/>
      <c r="AA261" s="180"/>
      <c r="AB261" s="212"/>
      <c r="AC261" s="180">
        <f t="shared" ref="AC261:AC322" si="9">SUM(Z261:AB261)</f>
        <v>0</v>
      </c>
      <c r="AD261" s="219"/>
      <c r="AE261" s="180"/>
      <c r="AF261" s="219"/>
      <c r="AG261" s="180"/>
      <c r="AH261" s="299">
        <f t="shared" si="8"/>
        <v>0</v>
      </c>
      <c r="AI261" s="197"/>
      <c r="AJ261" s="185"/>
      <c r="CE261" s="187"/>
      <c r="CU261" s="188"/>
    </row>
    <row r="262" spans="1:99" s="186" customFormat="1" ht="24.95" customHeight="1">
      <c r="A262" s="196"/>
      <c r="B262" s="196"/>
      <c r="C262" s="196"/>
      <c r="D262" s="219"/>
      <c r="E262" s="219" t="str">
        <f>HLOOKUP(WEEKDAY(D262,2),data!$A$1:$G$2,2)</f>
        <v>(토)</v>
      </c>
      <c r="F262" s="196"/>
      <c r="G262" s="196"/>
      <c r="H262" s="196"/>
      <c r="I262" s="249"/>
      <c r="J262" s="196" t="e">
        <f>VLOOKUP(I262,'25하-평택20'!$J$3:$AW$1251,2,FALSE)</f>
        <v>#N/A</v>
      </c>
      <c r="K262" s="289" t="e">
        <f>VLOOKUP(I262,'사업장현황(25하)'!$A$2:$T$1836,13,FALSE)</f>
        <v>#N/A</v>
      </c>
      <c r="L262" s="289" t="e">
        <f>VLOOKUP(I262,'사업장현황(25하)'!$A$2:$T$1836,14,FALSE)</f>
        <v>#N/A</v>
      </c>
      <c r="M262" s="190" t="e">
        <f>VLOOKUP(I262,'사업장현황(25하)'!$A$2:$T$1836,2,FALSE)</f>
        <v>#N/A</v>
      </c>
      <c r="N262" s="190" t="e">
        <f>VLOOKUP(I262,'사업장현황(25하)'!$A$2:$T$1836,4,FALSE)</f>
        <v>#N/A</v>
      </c>
      <c r="O262" s="196" t="e">
        <f>VLOOKUP(I262,'사업장현황(25하)'!$A$2:$T$1836,6,FALSE)</f>
        <v>#N/A</v>
      </c>
      <c r="P262" s="196" t="e">
        <f>VLOOKUP(I262,'사업장현황(25하)'!$A$2:$T$1836,7,FALSE)</f>
        <v>#N/A</v>
      </c>
      <c r="Q262" s="196" t="e">
        <f>VLOOKUP(I262,'사업장현황(25하)'!$A$2:$T$1836,8,FALSE)</f>
        <v>#N/A</v>
      </c>
      <c r="R262" s="196" t="e">
        <f>VLOOKUP(I262,'사업장현황(25하)'!$A$2:$T$1836,9,FALSE)</f>
        <v>#N/A</v>
      </c>
      <c r="S262" s="196" t="e">
        <f>VLOOKUP(I262,'사업장현황(25하)'!$A$2:$T$1836,10,FALSE)</f>
        <v>#N/A</v>
      </c>
      <c r="T262" s="190" t="e">
        <f>VLOOKUP(I262,'사업장현황(25하)'!$A$2:$T$1836,12,FALSE)</f>
        <v>#N/A</v>
      </c>
      <c r="U262" s="219" t="e">
        <f>VLOOKUP(I262,'25하-평택20'!$J$3:$AW$1251,13,FALSE)</f>
        <v>#N/A</v>
      </c>
      <c r="V262" s="219" t="e">
        <f>VLOOKUP(I262,'25하-평택20'!$J$3:$AW$1251,14,FALSE)</f>
        <v>#N/A</v>
      </c>
      <c r="W262" s="149"/>
      <c r="X262" s="179" t="e">
        <f>VLOOKUP(I262,'사업장현황(25하)'!$A$2:$T$1836,11,FALSE)</f>
        <v>#N/A</v>
      </c>
      <c r="Y262" s="318"/>
      <c r="Z262" s="180"/>
      <c r="AA262" s="180"/>
      <c r="AB262" s="212"/>
      <c r="AC262" s="180">
        <f t="shared" si="9"/>
        <v>0</v>
      </c>
      <c r="AD262" s="219"/>
      <c r="AE262" s="180"/>
      <c r="AF262" s="219"/>
      <c r="AG262" s="180"/>
      <c r="AH262" s="299">
        <f t="shared" si="8"/>
        <v>0</v>
      </c>
      <c r="AI262" s="197"/>
      <c r="AJ262" s="185"/>
      <c r="CE262" s="187"/>
      <c r="CU262" s="188"/>
    </row>
    <row r="263" spans="1:99" s="186" customFormat="1" ht="24.95" customHeight="1">
      <c r="A263" s="196"/>
      <c r="B263" s="196"/>
      <c r="C263" s="196"/>
      <c r="D263" s="219"/>
      <c r="E263" s="219" t="str">
        <f>HLOOKUP(WEEKDAY(D263,2),data!$A$1:$G$2,2)</f>
        <v>(토)</v>
      </c>
      <c r="F263" s="196"/>
      <c r="G263" s="196"/>
      <c r="H263" s="196"/>
      <c r="I263" s="249"/>
      <c r="J263" s="196" t="e">
        <f>VLOOKUP(I263,'25하-평택20'!$J$3:$AW$1251,2,FALSE)</f>
        <v>#N/A</v>
      </c>
      <c r="K263" s="289" t="e">
        <f>VLOOKUP(I263,'사업장현황(25하)'!$A$2:$T$1836,13,FALSE)</f>
        <v>#N/A</v>
      </c>
      <c r="L263" s="289" t="e">
        <f>VLOOKUP(I263,'사업장현황(25하)'!$A$2:$T$1836,14,FALSE)</f>
        <v>#N/A</v>
      </c>
      <c r="M263" s="190" t="e">
        <f>VLOOKUP(I263,'사업장현황(25하)'!$A$2:$T$1836,2,FALSE)</f>
        <v>#N/A</v>
      </c>
      <c r="N263" s="190" t="e">
        <f>VLOOKUP(I263,'사업장현황(25하)'!$A$2:$T$1836,4,FALSE)</f>
        <v>#N/A</v>
      </c>
      <c r="O263" s="196" t="e">
        <f>VLOOKUP(I263,'사업장현황(25하)'!$A$2:$T$1836,6,FALSE)</f>
        <v>#N/A</v>
      </c>
      <c r="P263" s="196" t="e">
        <f>VLOOKUP(I263,'사업장현황(25하)'!$A$2:$T$1836,7,FALSE)</f>
        <v>#N/A</v>
      </c>
      <c r="Q263" s="196" t="e">
        <f>VLOOKUP(I263,'사업장현황(25하)'!$A$2:$T$1836,8,FALSE)</f>
        <v>#N/A</v>
      </c>
      <c r="R263" s="196" t="e">
        <f>VLOOKUP(I263,'사업장현황(25하)'!$A$2:$T$1836,9,FALSE)</f>
        <v>#N/A</v>
      </c>
      <c r="S263" s="196" t="e">
        <f>VLOOKUP(I263,'사업장현황(25하)'!$A$2:$T$1836,10,FALSE)</f>
        <v>#N/A</v>
      </c>
      <c r="T263" s="190" t="e">
        <f>VLOOKUP(I263,'사업장현황(25하)'!$A$2:$T$1836,12,FALSE)</f>
        <v>#N/A</v>
      </c>
      <c r="U263" s="219" t="e">
        <f>VLOOKUP(I263,'25하-평택20'!$J$3:$AW$1251,13,FALSE)</f>
        <v>#N/A</v>
      </c>
      <c r="V263" s="219" t="e">
        <f>VLOOKUP(I263,'25하-평택20'!$J$3:$AW$1251,14,FALSE)</f>
        <v>#N/A</v>
      </c>
      <c r="W263" s="149"/>
      <c r="X263" s="179" t="e">
        <f>VLOOKUP(I263,'사업장현황(25하)'!$A$2:$T$1836,11,FALSE)</f>
        <v>#N/A</v>
      </c>
      <c r="Y263" s="219"/>
      <c r="Z263" s="180"/>
      <c r="AA263" s="180"/>
      <c r="AB263" s="212"/>
      <c r="AC263" s="180">
        <f t="shared" si="9"/>
        <v>0</v>
      </c>
      <c r="AD263" s="219"/>
      <c r="AE263" s="180"/>
      <c r="AF263" s="219"/>
      <c r="AG263" s="180"/>
      <c r="AH263" s="299">
        <f t="shared" si="8"/>
        <v>0</v>
      </c>
      <c r="AI263" s="197"/>
      <c r="AJ263" s="185"/>
      <c r="CE263" s="187"/>
      <c r="CU263" s="188"/>
    </row>
    <row r="264" spans="1:99" s="186" customFormat="1" ht="24.95" customHeight="1">
      <c r="A264" s="196"/>
      <c r="B264" s="196"/>
      <c r="C264" s="196"/>
      <c r="D264" s="219"/>
      <c r="E264" s="219" t="str">
        <f>HLOOKUP(WEEKDAY(D264,2),data!$A$1:$G$2,2)</f>
        <v>(토)</v>
      </c>
      <c r="F264" s="196"/>
      <c r="G264" s="196"/>
      <c r="H264" s="196"/>
      <c r="I264" s="249"/>
      <c r="J264" s="196" t="e">
        <f>VLOOKUP(I264,'25하-평택20'!$J$3:$AW$1251,2,FALSE)</f>
        <v>#N/A</v>
      </c>
      <c r="K264" s="289" t="e">
        <f>VLOOKUP(I264,'사업장현황(25하)'!$A$2:$T$1836,13,FALSE)</f>
        <v>#N/A</v>
      </c>
      <c r="L264" s="289" t="e">
        <f>VLOOKUP(I264,'사업장현황(25하)'!$A$2:$T$1836,14,FALSE)</f>
        <v>#N/A</v>
      </c>
      <c r="M264" s="190" t="e">
        <f>VLOOKUP(I264,'사업장현황(25하)'!$A$2:$T$1836,2,FALSE)</f>
        <v>#N/A</v>
      </c>
      <c r="N264" s="190" t="e">
        <f>VLOOKUP(I264,'사업장현황(25하)'!$A$2:$T$1836,4,FALSE)</f>
        <v>#N/A</v>
      </c>
      <c r="O264" s="196" t="e">
        <f>VLOOKUP(I264,'사업장현황(25하)'!$A$2:$T$1836,6,FALSE)</f>
        <v>#N/A</v>
      </c>
      <c r="P264" s="196" t="e">
        <f>VLOOKUP(I264,'사업장현황(25하)'!$A$2:$T$1836,7,FALSE)</f>
        <v>#N/A</v>
      </c>
      <c r="Q264" s="196" t="e">
        <f>VLOOKUP(I264,'사업장현황(25하)'!$A$2:$T$1836,8,FALSE)</f>
        <v>#N/A</v>
      </c>
      <c r="R264" s="196" t="e">
        <f>VLOOKUP(I264,'사업장현황(25하)'!$A$2:$T$1836,9,FALSE)</f>
        <v>#N/A</v>
      </c>
      <c r="S264" s="196" t="e">
        <f>VLOOKUP(I264,'사업장현황(25하)'!$A$2:$T$1836,10,FALSE)</f>
        <v>#N/A</v>
      </c>
      <c r="T264" s="190" t="e">
        <f>VLOOKUP(I264,'사업장현황(25하)'!$A$2:$T$1836,12,FALSE)</f>
        <v>#N/A</v>
      </c>
      <c r="U264" s="219" t="e">
        <f>VLOOKUP(I264,'25하-평택20'!$J$3:$AW$1251,13,FALSE)</f>
        <v>#N/A</v>
      </c>
      <c r="V264" s="219" t="e">
        <f>VLOOKUP(I264,'25하-평택20'!$J$3:$AW$1251,14,FALSE)</f>
        <v>#N/A</v>
      </c>
      <c r="W264" s="149"/>
      <c r="X264" s="179" t="e">
        <f>VLOOKUP(I264,'사업장현황(25하)'!$A$2:$T$1836,11,FALSE)</f>
        <v>#N/A</v>
      </c>
      <c r="Y264" s="318"/>
      <c r="Z264" s="180"/>
      <c r="AA264" s="180"/>
      <c r="AB264" s="212"/>
      <c r="AC264" s="180">
        <f t="shared" si="9"/>
        <v>0</v>
      </c>
      <c r="AD264" s="219"/>
      <c r="AE264" s="180"/>
      <c r="AF264" s="219"/>
      <c r="AG264" s="180"/>
      <c r="AH264" s="299">
        <f t="shared" si="8"/>
        <v>0</v>
      </c>
      <c r="AI264" s="197"/>
      <c r="AJ264" s="185"/>
      <c r="CE264" s="187"/>
      <c r="CU264" s="188"/>
    </row>
    <row r="265" spans="1:99" s="186" customFormat="1" ht="24.95" customHeight="1">
      <c r="A265" s="196"/>
      <c r="B265" s="196"/>
      <c r="C265" s="196"/>
      <c r="D265" s="219"/>
      <c r="E265" s="219" t="str">
        <f>HLOOKUP(WEEKDAY(D265,2),data!$A$1:$G$2,2)</f>
        <v>(토)</v>
      </c>
      <c r="F265" s="196"/>
      <c r="G265" s="196"/>
      <c r="H265" s="196"/>
      <c r="I265" s="249"/>
      <c r="J265" s="196" t="e">
        <f>VLOOKUP(I265,'25하-평택20'!$J$3:$AW$1251,2,FALSE)</f>
        <v>#N/A</v>
      </c>
      <c r="K265" s="289" t="e">
        <f>VLOOKUP(I265,'사업장현황(25하)'!$A$2:$T$1836,13,FALSE)</f>
        <v>#N/A</v>
      </c>
      <c r="L265" s="289" t="e">
        <f>VLOOKUP(I265,'사업장현황(25하)'!$A$2:$T$1836,14,FALSE)</f>
        <v>#N/A</v>
      </c>
      <c r="M265" s="190" t="e">
        <f>VLOOKUP(I265,'사업장현황(25하)'!$A$2:$T$1836,2,FALSE)</f>
        <v>#N/A</v>
      </c>
      <c r="N265" s="190" t="e">
        <f>VLOOKUP(I265,'사업장현황(25하)'!$A$2:$T$1836,4,FALSE)</f>
        <v>#N/A</v>
      </c>
      <c r="O265" s="196" t="e">
        <f>VLOOKUP(I265,'사업장현황(25하)'!$A$2:$T$1836,6,FALSE)</f>
        <v>#N/A</v>
      </c>
      <c r="P265" s="196" t="e">
        <f>VLOOKUP(I265,'사업장현황(25하)'!$A$2:$T$1836,7,FALSE)</f>
        <v>#N/A</v>
      </c>
      <c r="Q265" s="196" t="e">
        <f>VLOOKUP(I265,'사업장현황(25하)'!$A$2:$T$1836,8,FALSE)</f>
        <v>#N/A</v>
      </c>
      <c r="R265" s="196" t="e">
        <f>VLOOKUP(I265,'사업장현황(25하)'!$A$2:$T$1836,9,FALSE)</f>
        <v>#N/A</v>
      </c>
      <c r="S265" s="196" t="e">
        <f>VLOOKUP(I265,'사업장현황(25하)'!$A$2:$T$1836,10,FALSE)</f>
        <v>#N/A</v>
      </c>
      <c r="T265" s="190" t="e">
        <f>VLOOKUP(I265,'사업장현황(25하)'!$A$2:$T$1836,12,FALSE)</f>
        <v>#N/A</v>
      </c>
      <c r="U265" s="219" t="e">
        <f>VLOOKUP(I265,'25하-평택20'!$J$3:$AW$1251,13,FALSE)</f>
        <v>#N/A</v>
      </c>
      <c r="V265" s="219" t="e">
        <f>VLOOKUP(I265,'25하-평택20'!$J$3:$AW$1251,14,FALSE)</f>
        <v>#N/A</v>
      </c>
      <c r="W265" s="149"/>
      <c r="X265" s="179" t="e">
        <f>VLOOKUP(I265,'사업장현황(25하)'!$A$2:$T$1836,11,FALSE)</f>
        <v>#N/A</v>
      </c>
      <c r="Y265" s="318"/>
      <c r="Z265" s="180"/>
      <c r="AA265" s="180"/>
      <c r="AB265" s="212"/>
      <c r="AC265" s="180">
        <f t="shared" si="9"/>
        <v>0</v>
      </c>
      <c r="AD265" s="219"/>
      <c r="AE265" s="180"/>
      <c r="AF265" s="219"/>
      <c r="AG265" s="180"/>
      <c r="AH265" s="299">
        <f t="shared" si="8"/>
        <v>0</v>
      </c>
      <c r="AI265" s="197"/>
      <c r="AJ265" s="185"/>
      <c r="CE265" s="187"/>
      <c r="CU265" s="188"/>
    </row>
    <row r="266" spans="1:99" s="186" customFormat="1" ht="24.95" customHeight="1">
      <c r="A266" s="196"/>
      <c r="B266" s="196"/>
      <c r="C266" s="196"/>
      <c r="D266" s="219"/>
      <c r="E266" s="219" t="str">
        <f>HLOOKUP(WEEKDAY(D266,2),data!$A$1:$G$2,2)</f>
        <v>(토)</v>
      </c>
      <c r="F266" s="196"/>
      <c r="G266" s="196"/>
      <c r="H266" s="196"/>
      <c r="I266" s="249"/>
      <c r="J266" s="196" t="e">
        <f>VLOOKUP(I266,'25하-평택20'!$J$3:$AW$1251,2,FALSE)</f>
        <v>#N/A</v>
      </c>
      <c r="K266" s="289" t="e">
        <f>VLOOKUP(I266,'사업장현황(25하)'!$A$2:$T$1836,13,FALSE)</f>
        <v>#N/A</v>
      </c>
      <c r="L266" s="289" t="e">
        <f>VLOOKUP(I266,'사업장현황(25하)'!$A$2:$T$1836,14,FALSE)</f>
        <v>#N/A</v>
      </c>
      <c r="M266" s="190" t="e">
        <f>VLOOKUP(I266,'사업장현황(25하)'!$A$2:$T$1836,2,FALSE)</f>
        <v>#N/A</v>
      </c>
      <c r="N266" s="190" t="e">
        <f>VLOOKUP(I266,'사업장현황(25하)'!$A$2:$T$1836,4,FALSE)</f>
        <v>#N/A</v>
      </c>
      <c r="O266" s="196" t="e">
        <f>VLOOKUP(I266,'사업장현황(25하)'!$A$2:$T$1836,6,FALSE)</f>
        <v>#N/A</v>
      </c>
      <c r="P266" s="196" t="e">
        <f>VLOOKUP(I266,'사업장현황(25하)'!$A$2:$T$1836,7,FALSE)</f>
        <v>#N/A</v>
      </c>
      <c r="Q266" s="196" t="e">
        <f>VLOOKUP(I266,'사업장현황(25하)'!$A$2:$T$1836,8,FALSE)</f>
        <v>#N/A</v>
      </c>
      <c r="R266" s="196" t="e">
        <f>VLOOKUP(I266,'사업장현황(25하)'!$A$2:$T$1836,9,FALSE)</f>
        <v>#N/A</v>
      </c>
      <c r="S266" s="196" t="e">
        <f>VLOOKUP(I266,'사업장현황(25하)'!$A$2:$T$1836,10,FALSE)</f>
        <v>#N/A</v>
      </c>
      <c r="T266" s="190" t="e">
        <f>VLOOKUP(I266,'사업장현황(25하)'!$A$2:$T$1836,12,FALSE)</f>
        <v>#N/A</v>
      </c>
      <c r="U266" s="219" t="e">
        <f>VLOOKUP(I266,'25하-평택20'!$J$3:$AW$1251,13,FALSE)</f>
        <v>#N/A</v>
      </c>
      <c r="V266" s="219" t="e">
        <f>VLOOKUP(I266,'25하-평택20'!$J$3:$AW$1251,14,FALSE)</f>
        <v>#N/A</v>
      </c>
      <c r="W266" s="149"/>
      <c r="X266" s="179" t="e">
        <f>VLOOKUP(I266,'사업장현황(25하)'!$A$2:$T$1836,11,FALSE)</f>
        <v>#N/A</v>
      </c>
      <c r="Y266" s="219"/>
      <c r="Z266" s="180"/>
      <c r="AA266" s="180"/>
      <c r="AB266" s="212"/>
      <c r="AC266" s="180">
        <f t="shared" si="9"/>
        <v>0</v>
      </c>
      <c r="AD266" s="219"/>
      <c r="AE266" s="180"/>
      <c r="AF266" s="219"/>
      <c r="AG266" s="180"/>
      <c r="AH266" s="299">
        <f t="shared" si="8"/>
        <v>0</v>
      </c>
      <c r="AI266" s="197"/>
      <c r="AJ266" s="185"/>
      <c r="CE266" s="187"/>
      <c r="CU266" s="188"/>
    </row>
    <row r="267" spans="1:99" s="186" customFormat="1" ht="24.95" customHeight="1">
      <c r="A267" s="196"/>
      <c r="B267" s="196"/>
      <c r="C267" s="196"/>
      <c r="D267" s="219"/>
      <c r="E267" s="219" t="str">
        <f>HLOOKUP(WEEKDAY(D267,2),data!$A$1:$G$2,2)</f>
        <v>(토)</v>
      </c>
      <c r="F267" s="196"/>
      <c r="G267" s="196"/>
      <c r="H267" s="196"/>
      <c r="I267" s="249"/>
      <c r="J267" s="196" t="e">
        <f>VLOOKUP(I267,'25하-평택20'!$J$3:$AW$1251,2,FALSE)</f>
        <v>#N/A</v>
      </c>
      <c r="K267" s="289" t="e">
        <f>VLOOKUP(I267,'사업장현황(25하)'!$A$2:$T$1836,13,FALSE)</f>
        <v>#N/A</v>
      </c>
      <c r="L267" s="289" t="e">
        <f>VLOOKUP(I267,'사업장현황(25하)'!$A$2:$T$1836,14,FALSE)</f>
        <v>#N/A</v>
      </c>
      <c r="M267" s="190" t="e">
        <f>VLOOKUP(I267,'사업장현황(25하)'!$A$2:$T$1836,2,FALSE)</f>
        <v>#N/A</v>
      </c>
      <c r="N267" s="190" t="e">
        <f>VLOOKUP(I267,'사업장현황(25하)'!$A$2:$T$1836,4,FALSE)</f>
        <v>#N/A</v>
      </c>
      <c r="O267" s="196" t="e">
        <f>VLOOKUP(I267,'사업장현황(25하)'!$A$2:$T$1836,6,FALSE)</f>
        <v>#N/A</v>
      </c>
      <c r="P267" s="196" t="e">
        <f>VLOOKUP(I267,'사업장현황(25하)'!$A$2:$T$1836,7,FALSE)</f>
        <v>#N/A</v>
      </c>
      <c r="Q267" s="196" t="e">
        <f>VLOOKUP(I267,'사업장현황(25하)'!$A$2:$T$1836,8,FALSE)</f>
        <v>#N/A</v>
      </c>
      <c r="R267" s="196" t="e">
        <f>VLOOKUP(I267,'사업장현황(25하)'!$A$2:$T$1836,9,FALSE)</f>
        <v>#N/A</v>
      </c>
      <c r="S267" s="196" t="e">
        <f>VLOOKUP(I267,'사업장현황(25하)'!$A$2:$T$1836,10,FALSE)</f>
        <v>#N/A</v>
      </c>
      <c r="T267" s="190" t="e">
        <f>VLOOKUP(I267,'사업장현황(25하)'!$A$2:$T$1836,12,FALSE)</f>
        <v>#N/A</v>
      </c>
      <c r="U267" s="219" t="e">
        <f>VLOOKUP(I267,'25하-평택20'!$J$3:$AW$1251,13,FALSE)</f>
        <v>#N/A</v>
      </c>
      <c r="V267" s="219" t="e">
        <f>VLOOKUP(I267,'25하-평택20'!$J$3:$AW$1251,14,FALSE)</f>
        <v>#N/A</v>
      </c>
      <c r="W267" s="149"/>
      <c r="X267" s="179" t="e">
        <f>VLOOKUP(I267,'사업장현황(25하)'!$A$2:$T$1836,11,FALSE)</f>
        <v>#N/A</v>
      </c>
      <c r="Y267" s="318"/>
      <c r="Z267" s="180"/>
      <c r="AA267" s="180"/>
      <c r="AB267" s="212"/>
      <c r="AC267" s="180">
        <f t="shared" si="9"/>
        <v>0</v>
      </c>
      <c r="AD267" s="219"/>
      <c r="AE267" s="180"/>
      <c r="AF267" s="219"/>
      <c r="AG267" s="180"/>
      <c r="AH267" s="299">
        <f t="shared" si="8"/>
        <v>0</v>
      </c>
      <c r="AI267" s="197"/>
      <c r="AJ267" s="185"/>
      <c r="CE267" s="187"/>
      <c r="CU267" s="188"/>
    </row>
    <row r="268" spans="1:99" s="186" customFormat="1" ht="24.95" customHeight="1">
      <c r="A268" s="196"/>
      <c r="B268" s="196"/>
      <c r="C268" s="196"/>
      <c r="D268" s="219"/>
      <c r="E268" s="219" t="str">
        <f>HLOOKUP(WEEKDAY(D268,2),data!$A$1:$G$2,2)</f>
        <v>(토)</v>
      </c>
      <c r="F268" s="196"/>
      <c r="G268" s="196"/>
      <c r="H268" s="196"/>
      <c r="I268" s="249"/>
      <c r="J268" s="196" t="e">
        <f>VLOOKUP(I268,'25하-평택20'!$J$3:$AW$1251,2,FALSE)</f>
        <v>#N/A</v>
      </c>
      <c r="K268" s="289" t="e">
        <f>VLOOKUP(I268,'사업장현황(25하)'!$A$2:$T$1836,13,FALSE)</f>
        <v>#N/A</v>
      </c>
      <c r="L268" s="289" t="e">
        <f>VLOOKUP(I268,'사업장현황(25하)'!$A$2:$T$1836,14,FALSE)</f>
        <v>#N/A</v>
      </c>
      <c r="M268" s="190" t="e">
        <f>VLOOKUP(I268,'사업장현황(25하)'!$A$2:$T$1836,2,FALSE)</f>
        <v>#N/A</v>
      </c>
      <c r="N268" s="190" t="e">
        <f>VLOOKUP(I268,'사업장현황(25하)'!$A$2:$T$1836,4,FALSE)</f>
        <v>#N/A</v>
      </c>
      <c r="O268" s="196" t="e">
        <f>VLOOKUP(I268,'사업장현황(25하)'!$A$2:$T$1836,6,FALSE)</f>
        <v>#N/A</v>
      </c>
      <c r="P268" s="196" t="e">
        <f>VLOOKUP(I268,'사업장현황(25하)'!$A$2:$T$1836,7,FALSE)</f>
        <v>#N/A</v>
      </c>
      <c r="Q268" s="196" t="e">
        <f>VLOOKUP(I268,'사업장현황(25하)'!$A$2:$T$1836,8,FALSE)</f>
        <v>#N/A</v>
      </c>
      <c r="R268" s="196" t="e">
        <f>VLOOKUP(I268,'사업장현황(25하)'!$A$2:$T$1836,9,FALSE)</f>
        <v>#N/A</v>
      </c>
      <c r="S268" s="196" t="e">
        <f>VLOOKUP(I268,'사업장현황(25하)'!$A$2:$T$1836,10,FALSE)</f>
        <v>#N/A</v>
      </c>
      <c r="T268" s="190" t="e">
        <f>VLOOKUP(I268,'사업장현황(25하)'!$A$2:$T$1836,12,FALSE)</f>
        <v>#N/A</v>
      </c>
      <c r="U268" s="219" t="e">
        <f>VLOOKUP(I268,'25하-평택20'!$J$3:$AW$1251,13,FALSE)</f>
        <v>#N/A</v>
      </c>
      <c r="V268" s="219" t="e">
        <f>VLOOKUP(I268,'25하-평택20'!$J$3:$AW$1251,14,FALSE)</f>
        <v>#N/A</v>
      </c>
      <c r="W268" s="149"/>
      <c r="X268" s="179" t="e">
        <f>VLOOKUP(I268,'사업장현황(25하)'!$A$2:$T$1836,11,FALSE)</f>
        <v>#N/A</v>
      </c>
      <c r="Y268" s="318"/>
      <c r="Z268" s="180"/>
      <c r="AA268" s="180"/>
      <c r="AB268" s="212"/>
      <c r="AC268" s="180">
        <f t="shared" si="9"/>
        <v>0</v>
      </c>
      <c r="AD268" s="219"/>
      <c r="AE268" s="180"/>
      <c r="AF268" s="219"/>
      <c r="AG268" s="180"/>
      <c r="AH268" s="299">
        <f t="shared" si="8"/>
        <v>0</v>
      </c>
      <c r="AI268" s="197"/>
      <c r="AJ268" s="185"/>
      <c r="CE268" s="187"/>
      <c r="CU268" s="188"/>
    </row>
    <row r="269" spans="1:99" s="186" customFormat="1" ht="24.95" customHeight="1">
      <c r="A269" s="196"/>
      <c r="B269" s="196"/>
      <c r="C269" s="196"/>
      <c r="D269" s="219"/>
      <c r="E269" s="219" t="str">
        <f>HLOOKUP(WEEKDAY(D269,2),data!$A$1:$G$2,2)</f>
        <v>(토)</v>
      </c>
      <c r="F269" s="196"/>
      <c r="G269" s="196"/>
      <c r="H269" s="196"/>
      <c r="I269" s="249"/>
      <c r="J269" s="196" t="e">
        <f>VLOOKUP(I269,'25하-평택20'!$J$3:$AW$1251,2,FALSE)</f>
        <v>#N/A</v>
      </c>
      <c r="K269" s="289" t="e">
        <f>VLOOKUP(I269,'사업장현황(25하)'!$A$2:$T$1836,13,FALSE)</f>
        <v>#N/A</v>
      </c>
      <c r="L269" s="289" t="e">
        <f>VLOOKUP(I269,'사업장현황(25하)'!$A$2:$T$1836,14,FALSE)</f>
        <v>#N/A</v>
      </c>
      <c r="M269" s="190" t="e">
        <f>VLOOKUP(I269,'사업장현황(25하)'!$A$2:$T$1836,2,FALSE)</f>
        <v>#N/A</v>
      </c>
      <c r="N269" s="190" t="e">
        <f>VLOOKUP(I269,'사업장현황(25하)'!$A$2:$T$1836,4,FALSE)</f>
        <v>#N/A</v>
      </c>
      <c r="O269" s="196" t="e">
        <f>VLOOKUP(I269,'사업장현황(25하)'!$A$2:$T$1836,6,FALSE)</f>
        <v>#N/A</v>
      </c>
      <c r="P269" s="196" t="e">
        <f>VLOOKUP(I269,'사업장현황(25하)'!$A$2:$T$1836,7,FALSE)</f>
        <v>#N/A</v>
      </c>
      <c r="Q269" s="196" t="e">
        <f>VLOOKUP(I269,'사업장현황(25하)'!$A$2:$T$1836,8,FALSE)</f>
        <v>#N/A</v>
      </c>
      <c r="R269" s="196" t="e">
        <f>VLOOKUP(I269,'사업장현황(25하)'!$A$2:$T$1836,9,FALSE)</f>
        <v>#N/A</v>
      </c>
      <c r="S269" s="196" t="e">
        <f>VLOOKUP(I269,'사업장현황(25하)'!$A$2:$T$1836,10,FALSE)</f>
        <v>#N/A</v>
      </c>
      <c r="T269" s="190" t="e">
        <f>VLOOKUP(I269,'사업장현황(25하)'!$A$2:$T$1836,12,FALSE)</f>
        <v>#N/A</v>
      </c>
      <c r="U269" s="219" t="e">
        <f>VLOOKUP(I269,'25하-평택20'!$J$3:$AW$1251,13,FALSE)</f>
        <v>#N/A</v>
      </c>
      <c r="V269" s="219" t="e">
        <f>VLOOKUP(I269,'25하-평택20'!$J$3:$AW$1251,14,FALSE)</f>
        <v>#N/A</v>
      </c>
      <c r="W269" s="149"/>
      <c r="X269" s="179" t="e">
        <f>VLOOKUP(I269,'사업장현황(25하)'!$A$2:$T$1836,11,FALSE)</f>
        <v>#N/A</v>
      </c>
      <c r="Y269" s="219"/>
      <c r="Z269" s="180"/>
      <c r="AA269" s="180"/>
      <c r="AB269" s="212"/>
      <c r="AC269" s="180">
        <f t="shared" si="9"/>
        <v>0</v>
      </c>
      <c r="AD269" s="219"/>
      <c r="AE269" s="180"/>
      <c r="AF269" s="219"/>
      <c r="AG269" s="180"/>
      <c r="AH269" s="299">
        <f t="shared" si="8"/>
        <v>0</v>
      </c>
      <c r="AI269" s="197"/>
      <c r="AJ269" s="185"/>
      <c r="CE269" s="187"/>
      <c r="CU269" s="188"/>
    </row>
    <row r="270" spans="1:99" s="186" customFormat="1" ht="24.95" customHeight="1">
      <c r="A270" s="196"/>
      <c r="B270" s="196"/>
      <c r="C270" s="196"/>
      <c r="D270" s="219"/>
      <c r="E270" s="219" t="str">
        <f>HLOOKUP(WEEKDAY(D270,2),data!$A$1:$G$2,2)</f>
        <v>(토)</v>
      </c>
      <c r="F270" s="196"/>
      <c r="G270" s="196"/>
      <c r="H270" s="196"/>
      <c r="I270" s="249"/>
      <c r="J270" s="196" t="e">
        <f>VLOOKUP(I270,'25하-평택20'!$J$3:$AW$1251,2,FALSE)</f>
        <v>#N/A</v>
      </c>
      <c r="K270" s="289" t="e">
        <f>VLOOKUP(I270,'사업장현황(25하)'!$A$2:$T$1836,13,FALSE)</f>
        <v>#N/A</v>
      </c>
      <c r="L270" s="289" t="e">
        <f>VLOOKUP(I270,'사업장현황(25하)'!$A$2:$T$1836,14,FALSE)</f>
        <v>#N/A</v>
      </c>
      <c r="M270" s="190" t="e">
        <f>VLOOKUP(I270,'사업장현황(25하)'!$A$2:$T$1836,2,FALSE)</f>
        <v>#N/A</v>
      </c>
      <c r="N270" s="190" t="e">
        <f>VLOOKUP(I270,'사업장현황(25하)'!$A$2:$T$1836,4,FALSE)</f>
        <v>#N/A</v>
      </c>
      <c r="O270" s="196" t="e">
        <f>VLOOKUP(I270,'사업장현황(25하)'!$A$2:$T$1836,6,FALSE)</f>
        <v>#N/A</v>
      </c>
      <c r="P270" s="196" t="e">
        <f>VLOOKUP(I270,'사업장현황(25하)'!$A$2:$T$1836,7,FALSE)</f>
        <v>#N/A</v>
      </c>
      <c r="Q270" s="196" t="e">
        <f>VLOOKUP(I270,'사업장현황(25하)'!$A$2:$T$1836,8,FALSE)</f>
        <v>#N/A</v>
      </c>
      <c r="R270" s="196" t="e">
        <f>VLOOKUP(I270,'사업장현황(25하)'!$A$2:$T$1836,9,FALSE)</f>
        <v>#N/A</v>
      </c>
      <c r="S270" s="196" t="e">
        <f>VLOOKUP(I270,'사업장현황(25하)'!$A$2:$T$1836,10,FALSE)</f>
        <v>#N/A</v>
      </c>
      <c r="T270" s="190" t="e">
        <f>VLOOKUP(I270,'사업장현황(25하)'!$A$2:$T$1836,12,FALSE)</f>
        <v>#N/A</v>
      </c>
      <c r="U270" s="219" t="e">
        <f>VLOOKUP(I270,'25하-평택20'!$J$3:$AW$1251,13,FALSE)</f>
        <v>#N/A</v>
      </c>
      <c r="V270" s="219" t="e">
        <f>VLOOKUP(I270,'25하-평택20'!$J$3:$AW$1251,14,FALSE)</f>
        <v>#N/A</v>
      </c>
      <c r="W270" s="149"/>
      <c r="X270" s="179" t="e">
        <f>VLOOKUP(I270,'사업장현황(25하)'!$A$2:$T$1836,11,FALSE)</f>
        <v>#N/A</v>
      </c>
      <c r="Y270" s="318"/>
      <c r="Z270" s="180"/>
      <c r="AA270" s="180"/>
      <c r="AB270" s="212"/>
      <c r="AC270" s="180">
        <f t="shared" si="9"/>
        <v>0</v>
      </c>
      <c r="AD270" s="219"/>
      <c r="AE270" s="180"/>
      <c r="AF270" s="219"/>
      <c r="AG270" s="180"/>
      <c r="AH270" s="299">
        <f t="shared" si="8"/>
        <v>0</v>
      </c>
      <c r="AI270" s="197"/>
      <c r="AJ270" s="185"/>
      <c r="CE270" s="187"/>
      <c r="CU270" s="188"/>
    </row>
    <row r="271" spans="1:99" s="186" customFormat="1" ht="24.95" customHeight="1">
      <c r="A271" s="196"/>
      <c r="B271" s="196"/>
      <c r="C271" s="196"/>
      <c r="D271" s="219"/>
      <c r="E271" s="219" t="str">
        <f>HLOOKUP(WEEKDAY(D271,2),data!$A$1:$G$2,2)</f>
        <v>(토)</v>
      </c>
      <c r="F271" s="196"/>
      <c r="G271" s="196"/>
      <c r="H271" s="196"/>
      <c r="I271" s="249"/>
      <c r="J271" s="196" t="e">
        <f>VLOOKUP(I271,'25하-평택20'!$J$3:$AW$1251,2,FALSE)</f>
        <v>#N/A</v>
      </c>
      <c r="K271" s="289" t="e">
        <f>VLOOKUP(I271,'사업장현황(25하)'!$A$2:$T$1836,13,FALSE)</f>
        <v>#N/A</v>
      </c>
      <c r="L271" s="289" t="e">
        <f>VLOOKUP(I271,'사업장현황(25하)'!$A$2:$T$1836,14,FALSE)</f>
        <v>#N/A</v>
      </c>
      <c r="M271" s="190" t="e">
        <f>VLOOKUP(I271,'사업장현황(25하)'!$A$2:$T$1836,2,FALSE)</f>
        <v>#N/A</v>
      </c>
      <c r="N271" s="190" t="e">
        <f>VLOOKUP(I271,'사업장현황(25하)'!$A$2:$T$1836,4,FALSE)</f>
        <v>#N/A</v>
      </c>
      <c r="O271" s="196" t="e">
        <f>VLOOKUP(I271,'사업장현황(25하)'!$A$2:$T$1836,6,FALSE)</f>
        <v>#N/A</v>
      </c>
      <c r="P271" s="196" t="e">
        <f>VLOOKUP(I271,'사업장현황(25하)'!$A$2:$T$1836,7,FALSE)</f>
        <v>#N/A</v>
      </c>
      <c r="Q271" s="196" t="e">
        <f>VLOOKUP(I271,'사업장현황(25하)'!$A$2:$T$1836,8,FALSE)</f>
        <v>#N/A</v>
      </c>
      <c r="R271" s="196" t="e">
        <f>VLOOKUP(I271,'사업장현황(25하)'!$A$2:$T$1836,9,FALSE)</f>
        <v>#N/A</v>
      </c>
      <c r="S271" s="196" t="e">
        <f>VLOOKUP(I271,'사업장현황(25하)'!$A$2:$T$1836,10,FALSE)</f>
        <v>#N/A</v>
      </c>
      <c r="T271" s="190" t="e">
        <f>VLOOKUP(I271,'사업장현황(25하)'!$A$2:$T$1836,12,FALSE)</f>
        <v>#N/A</v>
      </c>
      <c r="U271" s="219" t="e">
        <f>VLOOKUP(I271,'25하-평택20'!$J$3:$AW$1251,13,FALSE)</f>
        <v>#N/A</v>
      </c>
      <c r="V271" s="219" t="e">
        <f>VLOOKUP(I271,'25하-평택20'!$J$3:$AW$1251,14,FALSE)</f>
        <v>#N/A</v>
      </c>
      <c r="W271" s="149"/>
      <c r="X271" s="179" t="e">
        <f>VLOOKUP(I271,'사업장현황(25하)'!$A$2:$T$1836,11,FALSE)</f>
        <v>#N/A</v>
      </c>
      <c r="Y271" s="219"/>
      <c r="Z271" s="180"/>
      <c r="AA271" s="180"/>
      <c r="AB271" s="212"/>
      <c r="AC271" s="180">
        <f t="shared" si="9"/>
        <v>0</v>
      </c>
      <c r="AD271" s="219"/>
      <c r="AE271" s="180"/>
      <c r="AF271" s="219"/>
      <c r="AG271" s="180"/>
      <c r="AH271" s="299">
        <f t="shared" si="8"/>
        <v>0</v>
      </c>
      <c r="AI271" s="197"/>
      <c r="AJ271" s="185"/>
      <c r="CE271" s="187"/>
      <c r="CU271" s="188"/>
    </row>
    <row r="272" spans="1:99" s="186" customFormat="1" ht="24.95" customHeight="1">
      <c r="A272" s="196"/>
      <c r="B272" s="196"/>
      <c r="C272" s="196"/>
      <c r="D272" s="219"/>
      <c r="E272" s="219" t="str">
        <f>HLOOKUP(WEEKDAY(D272,2),data!$A$1:$G$2,2)</f>
        <v>(토)</v>
      </c>
      <c r="F272" s="196"/>
      <c r="G272" s="196"/>
      <c r="H272" s="196"/>
      <c r="I272" s="249"/>
      <c r="J272" s="196" t="e">
        <f>VLOOKUP(I272,'25하-평택20'!$J$3:$AW$1251,2,FALSE)</f>
        <v>#N/A</v>
      </c>
      <c r="K272" s="289" t="e">
        <f>VLOOKUP(I272,'사업장현황(25하)'!$A$2:$T$1836,13,FALSE)</f>
        <v>#N/A</v>
      </c>
      <c r="L272" s="289" t="e">
        <f>VLOOKUP(I272,'사업장현황(25하)'!$A$2:$T$1836,14,FALSE)</f>
        <v>#N/A</v>
      </c>
      <c r="M272" s="190" t="e">
        <f>VLOOKUP(I272,'사업장현황(25하)'!$A$2:$T$1836,2,FALSE)</f>
        <v>#N/A</v>
      </c>
      <c r="N272" s="190" t="e">
        <f>VLOOKUP(I272,'사업장현황(25하)'!$A$2:$T$1836,4,FALSE)</f>
        <v>#N/A</v>
      </c>
      <c r="O272" s="196" t="e">
        <f>VLOOKUP(I272,'사업장현황(25하)'!$A$2:$T$1836,6,FALSE)</f>
        <v>#N/A</v>
      </c>
      <c r="P272" s="196" t="e">
        <f>VLOOKUP(I272,'사업장현황(25하)'!$A$2:$T$1836,7,FALSE)</f>
        <v>#N/A</v>
      </c>
      <c r="Q272" s="196" t="e">
        <f>VLOOKUP(I272,'사업장현황(25하)'!$A$2:$T$1836,8,FALSE)</f>
        <v>#N/A</v>
      </c>
      <c r="R272" s="196" t="e">
        <f>VLOOKUP(I272,'사업장현황(25하)'!$A$2:$T$1836,9,FALSE)</f>
        <v>#N/A</v>
      </c>
      <c r="S272" s="196" t="e">
        <f>VLOOKUP(I272,'사업장현황(25하)'!$A$2:$T$1836,10,FALSE)</f>
        <v>#N/A</v>
      </c>
      <c r="T272" s="190" t="e">
        <f>VLOOKUP(I272,'사업장현황(25하)'!$A$2:$T$1836,12,FALSE)</f>
        <v>#N/A</v>
      </c>
      <c r="U272" s="219" t="e">
        <f>VLOOKUP(I272,'25하-평택20'!$J$3:$AW$1251,13,FALSE)</f>
        <v>#N/A</v>
      </c>
      <c r="V272" s="219" t="e">
        <f>VLOOKUP(I272,'25하-평택20'!$J$3:$AW$1251,14,FALSE)</f>
        <v>#N/A</v>
      </c>
      <c r="W272" s="149"/>
      <c r="X272" s="179" t="e">
        <f>VLOOKUP(I272,'사업장현황(25하)'!$A$2:$T$1836,11,FALSE)</f>
        <v>#N/A</v>
      </c>
      <c r="Y272" s="219"/>
      <c r="Z272" s="180"/>
      <c r="AA272" s="180"/>
      <c r="AB272" s="212"/>
      <c r="AC272" s="180">
        <f t="shared" si="9"/>
        <v>0</v>
      </c>
      <c r="AD272" s="219"/>
      <c r="AE272" s="180"/>
      <c r="AF272" s="219"/>
      <c r="AG272" s="180"/>
      <c r="AH272" s="299">
        <f t="shared" si="8"/>
        <v>0</v>
      </c>
      <c r="AI272" s="197"/>
      <c r="AJ272" s="185"/>
      <c r="CE272" s="187"/>
      <c r="CU272" s="188"/>
    </row>
    <row r="273" spans="1:99" s="158" customFormat="1" ht="24.95" customHeight="1">
      <c r="A273" s="196"/>
      <c r="B273" s="196"/>
      <c r="C273" s="196"/>
      <c r="D273" s="219"/>
      <c r="E273" s="219" t="str">
        <f>HLOOKUP(WEEKDAY(D273,2),data!$A$1:$G$2,2)</f>
        <v>(토)</v>
      </c>
      <c r="F273" s="196"/>
      <c r="G273" s="196"/>
      <c r="H273" s="196"/>
      <c r="I273" s="249"/>
      <c r="J273" s="196" t="e">
        <f>VLOOKUP(I273,'25하-평택20'!$J$3:$AW$1251,2,FALSE)</f>
        <v>#N/A</v>
      </c>
      <c r="K273" s="289" t="e">
        <f>VLOOKUP(I273,'사업장현황(25하)'!$A$2:$T$1836,13,FALSE)</f>
        <v>#N/A</v>
      </c>
      <c r="L273" s="289" t="e">
        <f>VLOOKUP(I273,'사업장현황(25하)'!$A$2:$T$1836,14,FALSE)</f>
        <v>#N/A</v>
      </c>
      <c r="M273" s="190" t="e">
        <f>VLOOKUP(I273,'사업장현황(25하)'!$A$2:$T$1836,2,FALSE)</f>
        <v>#N/A</v>
      </c>
      <c r="N273" s="190" t="e">
        <f>VLOOKUP(I273,'사업장현황(25하)'!$A$2:$T$1836,4,FALSE)</f>
        <v>#N/A</v>
      </c>
      <c r="O273" s="196" t="e">
        <f>VLOOKUP(I273,'사업장현황(25하)'!$A$2:$T$1836,6,FALSE)</f>
        <v>#N/A</v>
      </c>
      <c r="P273" s="196" t="e">
        <f>VLOOKUP(I273,'사업장현황(25하)'!$A$2:$T$1836,7,FALSE)</f>
        <v>#N/A</v>
      </c>
      <c r="Q273" s="196" t="e">
        <f>VLOOKUP(I273,'사업장현황(25하)'!$A$2:$T$1836,8,FALSE)</f>
        <v>#N/A</v>
      </c>
      <c r="R273" s="196" t="e">
        <f>VLOOKUP(I273,'사업장현황(25하)'!$A$2:$T$1836,9,FALSE)</f>
        <v>#N/A</v>
      </c>
      <c r="S273" s="196" t="e">
        <f>VLOOKUP(I273,'사업장현황(25하)'!$A$2:$T$1836,10,FALSE)</f>
        <v>#N/A</v>
      </c>
      <c r="T273" s="190" t="e">
        <f>VLOOKUP(I273,'사업장현황(25하)'!$A$2:$T$1836,12,FALSE)</f>
        <v>#N/A</v>
      </c>
      <c r="U273" s="219" t="e">
        <f>VLOOKUP(I273,'25하-평택20'!$J$3:$AW$1251,13,FALSE)</f>
        <v>#N/A</v>
      </c>
      <c r="V273" s="219" t="e">
        <f>VLOOKUP(I273,'25하-평택20'!$J$3:$AW$1251,14,FALSE)</f>
        <v>#N/A</v>
      </c>
      <c r="W273" s="149"/>
      <c r="X273" s="179" t="e">
        <f>VLOOKUP(I273,'사업장현황(25하)'!$A$2:$T$1836,11,FALSE)</f>
        <v>#N/A</v>
      </c>
      <c r="Y273" s="318"/>
      <c r="Z273" s="180"/>
      <c r="AA273" s="180"/>
      <c r="AB273" s="212"/>
      <c r="AC273" s="180">
        <f t="shared" si="9"/>
        <v>0</v>
      </c>
      <c r="AD273" s="219"/>
      <c r="AE273" s="180"/>
      <c r="AF273" s="219"/>
      <c r="AG273" s="180"/>
      <c r="AH273" s="299">
        <f t="shared" si="8"/>
        <v>0</v>
      </c>
      <c r="AI273" s="197"/>
      <c r="AJ273" s="157"/>
    </row>
    <row r="274" spans="1:99" s="186" customFormat="1" ht="24.95" customHeight="1">
      <c r="A274" s="196"/>
      <c r="B274" s="196"/>
      <c r="C274" s="196"/>
      <c r="D274" s="219"/>
      <c r="E274" s="219" t="str">
        <f>HLOOKUP(WEEKDAY(D274,2),data!$A$1:$G$2,2)</f>
        <v>(토)</v>
      </c>
      <c r="F274" s="196"/>
      <c r="G274" s="196"/>
      <c r="H274" s="196"/>
      <c r="I274" s="249"/>
      <c r="J274" s="196" t="e">
        <f>VLOOKUP(I274,'25하-평택20'!$J$3:$AW$1251,2,FALSE)</f>
        <v>#N/A</v>
      </c>
      <c r="K274" s="289" t="e">
        <f>VLOOKUP(I274,'사업장현황(25하)'!$A$2:$T$1836,13,FALSE)</f>
        <v>#N/A</v>
      </c>
      <c r="L274" s="289" t="e">
        <f>VLOOKUP(I274,'사업장현황(25하)'!$A$2:$T$1836,14,FALSE)</f>
        <v>#N/A</v>
      </c>
      <c r="M274" s="190" t="e">
        <f>VLOOKUP(I274,'사업장현황(25하)'!$A$2:$T$1836,2,FALSE)</f>
        <v>#N/A</v>
      </c>
      <c r="N274" s="190" t="e">
        <f>VLOOKUP(I274,'사업장현황(25하)'!$A$2:$T$1836,4,FALSE)</f>
        <v>#N/A</v>
      </c>
      <c r="O274" s="196" t="e">
        <f>VLOOKUP(I274,'사업장현황(25하)'!$A$2:$T$1836,6,FALSE)</f>
        <v>#N/A</v>
      </c>
      <c r="P274" s="196" t="e">
        <f>VLOOKUP(I274,'사업장현황(25하)'!$A$2:$T$1836,7,FALSE)</f>
        <v>#N/A</v>
      </c>
      <c r="Q274" s="196" t="e">
        <f>VLOOKUP(I274,'사업장현황(25하)'!$A$2:$T$1836,8,FALSE)</f>
        <v>#N/A</v>
      </c>
      <c r="R274" s="196" t="e">
        <f>VLOOKUP(I274,'사업장현황(25하)'!$A$2:$T$1836,9,FALSE)</f>
        <v>#N/A</v>
      </c>
      <c r="S274" s="196" t="e">
        <f>VLOOKUP(I274,'사업장현황(25하)'!$A$2:$T$1836,10,FALSE)</f>
        <v>#N/A</v>
      </c>
      <c r="T274" s="190" t="e">
        <f>VLOOKUP(I274,'사업장현황(25하)'!$A$2:$T$1836,12,FALSE)</f>
        <v>#N/A</v>
      </c>
      <c r="U274" s="219" t="e">
        <f>VLOOKUP(I274,'25하-평택20'!$J$3:$AW$1251,13,FALSE)</f>
        <v>#N/A</v>
      </c>
      <c r="V274" s="219" t="e">
        <f>VLOOKUP(I274,'25하-평택20'!$J$3:$AW$1251,14,FALSE)</f>
        <v>#N/A</v>
      </c>
      <c r="W274" s="149"/>
      <c r="X274" s="179" t="e">
        <f>VLOOKUP(I274,'사업장현황(25하)'!$A$2:$T$1836,11,FALSE)</f>
        <v>#N/A</v>
      </c>
      <c r="Y274" s="219"/>
      <c r="Z274" s="180"/>
      <c r="AA274" s="180"/>
      <c r="AB274" s="212"/>
      <c r="AC274" s="180">
        <f t="shared" si="9"/>
        <v>0</v>
      </c>
      <c r="AD274" s="219"/>
      <c r="AE274" s="180"/>
      <c r="AF274" s="219"/>
      <c r="AG274" s="180"/>
      <c r="AH274" s="299">
        <f t="shared" si="8"/>
        <v>0</v>
      </c>
      <c r="AI274" s="197"/>
      <c r="AJ274" s="185"/>
      <c r="CE274" s="187"/>
      <c r="CU274" s="188"/>
    </row>
    <row r="275" spans="1:99" s="186" customFormat="1" ht="24.95" customHeight="1">
      <c r="A275" s="196"/>
      <c r="B275" s="196"/>
      <c r="C275" s="196"/>
      <c r="D275" s="219"/>
      <c r="E275" s="219" t="str">
        <f>HLOOKUP(WEEKDAY(D275,2),data!$A$1:$G$2,2)</f>
        <v>(토)</v>
      </c>
      <c r="F275" s="196"/>
      <c r="G275" s="196"/>
      <c r="H275" s="196"/>
      <c r="I275" s="249"/>
      <c r="J275" s="196" t="e">
        <f>VLOOKUP(I275,'25하-평택20'!$J$3:$AW$1251,2,FALSE)</f>
        <v>#N/A</v>
      </c>
      <c r="K275" s="289" t="e">
        <f>VLOOKUP(I275,'사업장현황(25하)'!$A$2:$T$1836,13,FALSE)</f>
        <v>#N/A</v>
      </c>
      <c r="L275" s="289" t="e">
        <f>VLOOKUP(I275,'사업장현황(25하)'!$A$2:$T$1836,14,FALSE)</f>
        <v>#N/A</v>
      </c>
      <c r="M275" s="190" t="e">
        <f>VLOOKUP(I275,'사업장현황(25하)'!$A$2:$T$1836,2,FALSE)</f>
        <v>#N/A</v>
      </c>
      <c r="N275" s="190" t="e">
        <f>VLOOKUP(I275,'사업장현황(25하)'!$A$2:$T$1836,4,FALSE)</f>
        <v>#N/A</v>
      </c>
      <c r="O275" s="196" t="e">
        <f>VLOOKUP(I275,'사업장현황(25하)'!$A$2:$T$1836,6,FALSE)</f>
        <v>#N/A</v>
      </c>
      <c r="P275" s="196" t="e">
        <f>VLOOKUP(I275,'사업장현황(25하)'!$A$2:$T$1836,7,FALSE)</f>
        <v>#N/A</v>
      </c>
      <c r="Q275" s="196" t="e">
        <f>VLOOKUP(I275,'사업장현황(25하)'!$A$2:$T$1836,8,FALSE)</f>
        <v>#N/A</v>
      </c>
      <c r="R275" s="196" t="e">
        <f>VLOOKUP(I275,'사업장현황(25하)'!$A$2:$T$1836,9,FALSE)</f>
        <v>#N/A</v>
      </c>
      <c r="S275" s="196" t="e">
        <f>VLOOKUP(I275,'사업장현황(25하)'!$A$2:$T$1836,10,FALSE)</f>
        <v>#N/A</v>
      </c>
      <c r="T275" s="190" t="e">
        <f>VLOOKUP(I275,'사업장현황(25하)'!$A$2:$T$1836,12,FALSE)</f>
        <v>#N/A</v>
      </c>
      <c r="U275" s="219" t="e">
        <f>VLOOKUP(I275,'25하-평택20'!$J$3:$AW$1251,13,FALSE)</f>
        <v>#N/A</v>
      </c>
      <c r="V275" s="219" t="e">
        <f>VLOOKUP(I275,'25하-평택20'!$J$3:$AW$1251,14,FALSE)</f>
        <v>#N/A</v>
      </c>
      <c r="W275" s="149"/>
      <c r="X275" s="179" t="e">
        <f>VLOOKUP(I275,'사업장현황(25하)'!$A$2:$T$1836,11,FALSE)</f>
        <v>#N/A</v>
      </c>
      <c r="Y275" s="318"/>
      <c r="Z275" s="180"/>
      <c r="AA275" s="180"/>
      <c r="AB275" s="212"/>
      <c r="AC275" s="180">
        <f t="shared" si="9"/>
        <v>0</v>
      </c>
      <c r="AD275" s="219"/>
      <c r="AE275" s="180"/>
      <c r="AF275" s="219"/>
      <c r="AG275" s="180"/>
      <c r="AH275" s="299">
        <f t="shared" si="8"/>
        <v>0</v>
      </c>
      <c r="AI275" s="197"/>
      <c r="AJ275" s="185"/>
      <c r="CE275" s="187"/>
      <c r="CU275" s="188"/>
    </row>
    <row r="276" spans="1:99" s="186" customFormat="1" ht="24.95" customHeight="1">
      <c r="A276" s="196"/>
      <c r="B276" s="196"/>
      <c r="C276" s="196"/>
      <c r="D276" s="219"/>
      <c r="E276" s="219" t="str">
        <f>HLOOKUP(WEEKDAY(D276,2),data!$A$1:$G$2,2)</f>
        <v>(토)</v>
      </c>
      <c r="F276" s="196"/>
      <c r="G276" s="196"/>
      <c r="H276" s="196"/>
      <c r="I276" s="249"/>
      <c r="J276" s="196" t="e">
        <f>VLOOKUP(I276,'25하-평택20'!$J$3:$AW$1251,2,FALSE)</f>
        <v>#N/A</v>
      </c>
      <c r="K276" s="289" t="e">
        <f>VLOOKUP(I276,'사업장현황(25하)'!$A$2:$T$1836,13,FALSE)</f>
        <v>#N/A</v>
      </c>
      <c r="L276" s="289" t="e">
        <f>VLOOKUP(I276,'사업장현황(25하)'!$A$2:$T$1836,14,FALSE)</f>
        <v>#N/A</v>
      </c>
      <c r="M276" s="190" t="e">
        <f>VLOOKUP(I276,'사업장현황(25하)'!$A$2:$T$1836,2,FALSE)</f>
        <v>#N/A</v>
      </c>
      <c r="N276" s="190" t="e">
        <f>VLOOKUP(I276,'사업장현황(25하)'!$A$2:$T$1836,4,FALSE)</f>
        <v>#N/A</v>
      </c>
      <c r="O276" s="196" t="e">
        <f>VLOOKUP(I276,'사업장현황(25하)'!$A$2:$T$1836,6,FALSE)</f>
        <v>#N/A</v>
      </c>
      <c r="P276" s="196" t="e">
        <f>VLOOKUP(I276,'사업장현황(25하)'!$A$2:$T$1836,7,FALSE)</f>
        <v>#N/A</v>
      </c>
      <c r="Q276" s="196" t="e">
        <f>VLOOKUP(I276,'사업장현황(25하)'!$A$2:$T$1836,8,FALSE)</f>
        <v>#N/A</v>
      </c>
      <c r="R276" s="196" t="e">
        <f>VLOOKUP(I276,'사업장현황(25하)'!$A$2:$T$1836,9,FALSE)</f>
        <v>#N/A</v>
      </c>
      <c r="S276" s="196" t="e">
        <f>VLOOKUP(I276,'사업장현황(25하)'!$A$2:$T$1836,10,FALSE)</f>
        <v>#N/A</v>
      </c>
      <c r="T276" s="190" t="e">
        <f>VLOOKUP(I276,'사업장현황(25하)'!$A$2:$T$1836,12,FALSE)</f>
        <v>#N/A</v>
      </c>
      <c r="U276" s="219" t="e">
        <f>VLOOKUP(I276,'25하-평택20'!$J$3:$AW$1251,13,FALSE)</f>
        <v>#N/A</v>
      </c>
      <c r="V276" s="219" t="e">
        <f>VLOOKUP(I276,'25하-평택20'!$J$3:$AW$1251,14,FALSE)</f>
        <v>#N/A</v>
      </c>
      <c r="W276" s="149"/>
      <c r="X276" s="179" t="e">
        <f>VLOOKUP(I276,'사업장현황(25하)'!$A$2:$T$1836,11,FALSE)</f>
        <v>#N/A</v>
      </c>
      <c r="Y276" s="219"/>
      <c r="Z276" s="180"/>
      <c r="AA276" s="180"/>
      <c r="AB276" s="212"/>
      <c r="AC276" s="180">
        <f t="shared" si="9"/>
        <v>0</v>
      </c>
      <c r="AD276" s="219"/>
      <c r="AE276" s="180"/>
      <c r="AF276" s="219"/>
      <c r="AG276" s="180"/>
      <c r="AH276" s="299">
        <f t="shared" si="8"/>
        <v>0</v>
      </c>
      <c r="AI276" s="197"/>
      <c r="AJ276" s="185"/>
      <c r="CE276" s="187"/>
      <c r="CU276" s="188"/>
    </row>
    <row r="277" spans="1:99" s="186" customFormat="1" ht="24.95" customHeight="1">
      <c r="A277" s="196"/>
      <c r="B277" s="196"/>
      <c r="C277" s="196"/>
      <c r="D277" s="219"/>
      <c r="E277" s="219" t="str">
        <f>HLOOKUP(WEEKDAY(D277,2),data!$A$1:$G$2,2)</f>
        <v>(토)</v>
      </c>
      <c r="F277" s="196"/>
      <c r="G277" s="196"/>
      <c r="H277" s="196"/>
      <c r="I277" s="249"/>
      <c r="J277" s="196" t="e">
        <f>VLOOKUP(I277,'25하-평택20'!$J$3:$AW$1251,2,FALSE)</f>
        <v>#N/A</v>
      </c>
      <c r="K277" s="289" t="e">
        <f>VLOOKUP(I277,'사업장현황(25하)'!$A$2:$T$1836,13,FALSE)</f>
        <v>#N/A</v>
      </c>
      <c r="L277" s="289" t="e">
        <f>VLOOKUP(I277,'사업장현황(25하)'!$A$2:$T$1836,14,FALSE)</f>
        <v>#N/A</v>
      </c>
      <c r="M277" s="190" t="e">
        <f>VLOOKUP(I277,'사업장현황(25하)'!$A$2:$T$1836,2,FALSE)</f>
        <v>#N/A</v>
      </c>
      <c r="N277" s="190" t="e">
        <f>VLOOKUP(I277,'사업장현황(25하)'!$A$2:$T$1836,4,FALSE)</f>
        <v>#N/A</v>
      </c>
      <c r="O277" s="196" t="e">
        <f>VLOOKUP(I277,'사업장현황(25하)'!$A$2:$T$1836,6,FALSE)</f>
        <v>#N/A</v>
      </c>
      <c r="P277" s="196" t="e">
        <f>VLOOKUP(I277,'사업장현황(25하)'!$A$2:$T$1836,7,FALSE)</f>
        <v>#N/A</v>
      </c>
      <c r="Q277" s="196" t="e">
        <f>VLOOKUP(I277,'사업장현황(25하)'!$A$2:$T$1836,8,FALSE)</f>
        <v>#N/A</v>
      </c>
      <c r="R277" s="196" t="e">
        <f>VLOOKUP(I277,'사업장현황(25하)'!$A$2:$T$1836,9,FALSE)</f>
        <v>#N/A</v>
      </c>
      <c r="S277" s="196" t="e">
        <f>VLOOKUP(I277,'사업장현황(25하)'!$A$2:$T$1836,10,FALSE)</f>
        <v>#N/A</v>
      </c>
      <c r="T277" s="190" t="e">
        <f>VLOOKUP(I277,'사업장현황(25하)'!$A$2:$T$1836,12,FALSE)</f>
        <v>#N/A</v>
      </c>
      <c r="U277" s="219" t="e">
        <f>VLOOKUP(I277,'25하-평택20'!$J$3:$AW$1251,13,FALSE)</f>
        <v>#N/A</v>
      </c>
      <c r="V277" s="219" t="e">
        <f>VLOOKUP(I277,'25하-평택20'!$J$3:$AW$1251,14,FALSE)</f>
        <v>#N/A</v>
      </c>
      <c r="W277" s="149"/>
      <c r="X277" s="179" t="e">
        <f>VLOOKUP(I277,'사업장현황(25하)'!$A$2:$T$1836,11,FALSE)</f>
        <v>#N/A</v>
      </c>
      <c r="Y277" s="219"/>
      <c r="Z277" s="180"/>
      <c r="AA277" s="180"/>
      <c r="AB277" s="212"/>
      <c r="AC277" s="180">
        <f t="shared" si="9"/>
        <v>0</v>
      </c>
      <c r="AD277" s="219"/>
      <c r="AE277" s="180"/>
      <c r="AF277" s="219"/>
      <c r="AG277" s="180"/>
      <c r="AH277" s="299">
        <f t="shared" si="8"/>
        <v>0</v>
      </c>
      <c r="AI277" s="197"/>
      <c r="AJ277" s="185"/>
      <c r="CE277" s="187"/>
      <c r="CU277" s="188"/>
    </row>
    <row r="278" spans="1:99" s="186" customFormat="1" ht="24.95" customHeight="1">
      <c r="A278" s="196"/>
      <c r="B278" s="196"/>
      <c r="C278" s="196"/>
      <c r="D278" s="219"/>
      <c r="E278" s="219" t="str">
        <f>HLOOKUP(WEEKDAY(D278,2),data!$A$1:$G$2,2)</f>
        <v>(토)</v>
      </c>
      <c r="F278" s="196"/>
      <c r="G278" s="196"/>
      <c r="H278" s="196"/>
      <c r="I278" s="249"/>
      <c r="J278" s="196" t="e">
        <f>VLOOKUP(I278,'25하-평택20'!$J$3:$AW$1251,2,FALSE)</f>
        <v>#N/A</v>
      </c>
      <c r="K278" s="289" t="e">
        <f>VLOOKUP(I278,'사업장현황(25하)'!$A$2:$T$1836,13,FALSE)</f>
        <v>#N/A</v>
      </c>
      <c r="L278" s="289" t="e">
        <f>VLOOKUP(I278,'사업장현황(25하)'!$A$2:$T$1836,14,FALSE)</f>
        <v>#N/A</v>
      </c>
      <c r="M278" s="190" t="e">
        <f>VLOOKUP(I278,'사업장현황(25하)'!$A$2:$T$1836,2,FALSE)</f>
        <v>#N/A</v>
      </c>
      <c r="N278" s="190" t="e">
        <f>VLOOKUP(I278,'사업장현황(25하)'!$A$2:$T$1836,4,FALSE)</f>
        <v>#N/A</v>
      </c>
      <c r="O278" s="196" t="e">
        <f>VLOOKUP(I278,'사업장현황(25하)'!$A$2:$T$1836,6,FALSE)</f>
        <v>#N/A</v>
      </c>
      <c r="P278" s="196" t="e">
        <f>VLOOKUP(I278,'사업장현황(25하)'!$A$2:$T$1836,7,FALSE)</f>
        <v>#N/A</v>
      </c>
      <c r="Q278" s="196" t="e">
        <f>VLOOKUP(I278,'사업장현황(25하)'!$A$2:$T$1836,8,FALSE)</f>
        <v>#N/A</v>
      </c>
      <c r="R278" s="196" t="e">
        <f>VLOOKUP(I278,'사업장현황(25하)'!$A$2:$T$1836,9,FALSE)</f>
        <v>#N/A</v>
      </c>
      <c r="S278" s="196" t="e">
        <f>VLOOKUP(I278,'사업장현황(25하)'!$A$2:$T$1836,10,FALSE)</f>
        <v>#N/A</v>
      </c>
      <c r="T278" s="190" t="e">
        <f>VLOOKUP(I278,'사업장현황(25하)'!$A$2:$T$1836,12,FALSE)</f>
        <v>#N/A</v>
      </c>
      <c r="U278" s="219" t="e">
        <f>VLOOKUP(I278,'25하-평택20'!$J$3:$AW$1251,13,FALSE)</f>
        <v>#N/A</v>
      </c>
      <c r="V278" s="219" t="e">
        <f>VLOOKUP(I278,'25하-평택20'!$J$3:$AW$1251,14,FALSE)</f>
        <v>#N/A</v>
      </c>
      <c r="W278" s="149"/>
      <c r="X278" s="179" t="e">
        <f>VLOOKUP(I278,'사업장현황(25하)'!$A$2:$T$1836,11,FALSE)</f>
        <v>#N/A</v>
      </c>
      <c r="Y278" s="219"/>
      <c r="Z278" s="180"/>
      <c r="AA278" s="180"/>
      <c r="AB278" s="212"/>
      <c r="AC278" s="180">
        <f t="shared" si="9"/>
        <v>0</v>
      </c>
      <c r="AD278" s="219"/>
      <c r="AE278" s="180"/>
      <c r="AF278" s="219"/>
      <c r="AG278" s="180"/>
      <c r="AH278" s="299">
        <f t="shared" si="8"/>
        <v>0</v>
      </c>
      <c r="AI278" s="197"/>
      <c r="AJ278" s="185"/>
      <c r="CE278" s="187"/>
      <c r="CU278" s="188"/>
    </row>
    <row r="279" spans="1:99" s="186" customFormat="1" ht="24.95" customHeight="1">
      <c r="A279" s="196"/>
      <c r="B279" s="196"/>
      <c r="C279" s="196"/>
      <c r="D279" s="219"/>
      <c r="E279" s="219" t="str">
        <f>HLOOKUP(WEEKDAY(D279,2),data!$A$1:$G$2,2)</f>
        <v>(토)</v>
      </c>
      <c r="F279" s="196"/>
      <c r="G279" s="196"/>
      <c r="H279" s="196"/>
      <c r="I279" s="249"/>
      <c r="J279" s="196" t="e">
        <f>VLOOKUP(I279,'25하-평택20'!$J$3:$AW$1251,2,FALSE)</f>
        <v>#N/A</v>
      </c>
      <c r="K279" s="289" t="e">
        <f>VLOOKUP(I279,'사업장현황(25하)'!$A$2:$T$1836,13,FALSE)</f>
        <v>#N/A</v>
      </c>
      <c r="L279" s="289" t="e">
        <f>VLOOKUP(I279,'사업장현황(25하)'!$A$2:$T$1836,14,FALSE)</f>
        <v>#N/A</v>
      </c>
      <c r="M279" s="190" t="e">
        <f>VLOOKUP(I279,'사업장현황(25하)'!$A$2:$T$1836,2,FALSE)</f>
        <v>#N/A</v>
      </c>
      <c r="N279" s="190" t="e">
        <f>VLOOKUP(I279,'사업장현황(25하)'!$A$2:$T$1836,4,FALSE)</f>
        <v>#N/A</v>
      </c>
      <c r="O279" s="196" t="e">
        <f>VLOOKUP(I279,'사업장현황(25하)'!$A$2:$T$1836,6,FALSE)</f>
        <v>#N/A</v>
      </c>
      <c r="P279" s="196" t="e">
        <f>VLOOKUP(I279,'사업장현황(25하)'!$A$2:$T$1836,7,FALSE)</f>
        <v>#N/A</v>
      </c>
      <c r="Q279" s="196" t="e">
        <f>VLOOKUP(I279,'사업장현황(25하)'!$A$2:$T$1836,8,FALSE)</f>
        <v>#N/A</v>
      </c>
      <c r="R279" s="196" t="e">
        <f>VLOOKUP(I279,'사업장현황(25하)'!$A$2:$T$1836,9,FALSE)</f>
        <v>#N/A</v>
      </c>
      <c r="S279" s="196" t="e">
        <f>VLOOKUP(I279,'사업장현황(25하)'!$A$2:$T$1836,10,FALSE)</f>
        <v>#N/A</v>
      </c>
      <c r="T279" s="190" t="e">
        <f>VLOOKUP(I279,'사업장현황(25하)'!$A$2:$T$1836,12,FALSE)</f>
        <v>#N/A</v>
      </c>
      <c r="U279" s="219" t="e">
        <f>VLOOKUP(I279,'25하-평택20'!$J$3:$AW$1251,13,FALSE)</f>
        <v>#N/A</v>
      </c>
      <c r="V279" s="219" t="e">
        <f>VLOOKUP(I279,'25하-평택20'!$J$3:$AW$1251,14,FALSE)</f>
        <v>#N/A</v>
      </c>
      <c r="W279" s="149"/>
      <c r="X279" s="179" t="e">
        <f>VLOOKUP(I279,'사업장현황(25하)'!$A$2:$T$1836,11,FALSE)</f>
        <v>#N/A</v>
      </c>
      <c r="Y279" s="219"/>
      <c r="Z279" s="180"/>
      <c r="AA279" s="180"/>
      <c r="AB279" s="212"/>
      <c r="AC279" s="180">
        <f t="shared" si="9"/>
        <v>0</v>
      </c>
      <c r="AD279" s="219"/>
      <c r="AE279" s="180"/>
      <c r="AF279" s="219"/>
      <c r="AG279" s="180"/>
      <c r="AH279" s="299">
        <f t="shared" si="8"/>
        <v>0</v>
      </c>
      <c r="AI279" s="197"/>
      <c r="AJ279" s="185"/>
      <c r="CE279" s="187"/>
      <c r="CU279" s="188"/>
    </row>
    <row r="280" spans="1:99" s="186" customFormat="1" ht="24.95" customHeight="1">
      <c r="A280" s="196"/>
      <c r="B280" s="196"/>
      <c r="C280" s="196"/>
      <c r="D280" s="219"/>
      <c r="E280" s="219" t="str">
        <f>HLOOKUP(WEEKDAY(D280,2),data!$A$1:$G$2,2)</f>
        <v>(토)</v>
      </c>
      <c r="F280" s="196"/>
      <c r="G280" s="196"/>
      <c r="H280" s="196"/>
      <c r="I280" s="249"/>
      <c r="J280" s="196" t="e">
        <f>VLOOKUP(I280,'25하-평택20'!$J$3:$AW$1251,2,FALSE)</f>
        <v>#N/A</v>
      </c>
      <c r="K280" s="289" t="e">
        <f>VLOOKUP(I280,'사업장현황(25하)'!$A$2:$T$1836,13,FALSE)</f>
        <v>#N/A</v>
      </c>
      <c r="L280" s="289" t="e">
        <f>VLOOKUP(I280,'사업장현황(25하)'!$A$2:$T$1836,14,FALSE)</f>
        <v>#N/A</v>
      </c>
      <c r="M280" s="190" t="e">
        <f>VLOOKUP(I280,'사업장현황(25하)'!$A$2:$T$1836,2,FALSE)</f>
        <v>#N/A</v>
      </c>
      <c r="N280" s="190" t="e">
        <f>VLOOKUP(I280,'사업장현황(25하)'!$A$2:$T$1836,4,FALSE)</f>
        <v>#N/A</v>
      </c>
      <c r="O280" s="196" t="e">
        <f>VLOOKUP(I280,'사업장현황(25하)'!$A$2:$T$1836,6,FALSE)</f>
        <v>#N/A</v>
      </c>
      <c r="P280" s="196" t="e">
        <f>VLOOKUP(I280,'사업장현황(25하)'!$A$2:$T$1836,7,FALSE)</f>
        <v>#N/A</v>
      </c>
      <c r="Q280" s="196" t="e">
        <f>VLOOKUP(I280,'사업장현황(25하)'!$A$2:$T$1836,8,FALSE)</f>
        <v>#N/A</v>
      </c>
      <c r="R280" s="196" t="e">
        <f>VLOOKUP(I280,'사업장현황(25하)'!$A$2:$T$1836,9,FALSE)</f>
        <v>#N/A</v>
      </c>
      <c r="S280" s="196" t="e">
        <f>VLOOKUP(I280,'사업장현황(25하)'!$A$2:$T$1836,10,FALSE)</f>
        <v>#N/A</v>
      </c>
      <c r="T280" s="190" t="e">
        <f>VLOOKUP(I280,'사업장현황(25하)'!$A$2:$T$1836,12,FALSE)</f>
        <v>#N/A</v>
      </c>
      <c r="U280" s="219" t="e">
        <f>VLOOKUP(I280,'25하-평택20'!$J$3:$AW$1251,13,FALSE)</f>
        <v>#N/A</v>
      </c>
      <c r="V280" s="219" t="e">
        <f>VLOOKUP(I280,'25하-평택20'!$J$3:$AW$1251,14,FALSE)</f>
        <v>#N/A</v>
      </c>
      <c r="W280" s="149"/>
      <c r="X280" s="179" t="e">
        <f>VLOOKUP(I280,'사업장현황(25하)'!$A$2:$T$1836,11,FALSE)</f>
        <v>#N/A</v>
      </c>
      <c r="Y280" s="219"/>
      <c r="Z280" s="180"/>
      <c r="AA280" s="180"/>
      <c r="AB280" s="212"/>
      <c r="AC280" s="180">
        <f t="shared" si="9"/>
        <v>0</v>
      </c>
      <c r="AD280" s="219"/>
      <c r="AE280" s="180"/>
      <c r="AF280" s="219"/>
      <c r="AG280" s="180"/>
      <c r="AH280" s="299">
        <f t="shared" si="8"/>
        <v>0</v>
      </c>
      <c r="AI280" s="197"/>
      <c r="AJ280" s="185"/>
      <c r="CE280" s="187"/>
      <c r="CU280" s="188"/>
    </row>
    <row r="281" spans="1:99" s="186" customFormat="1" ht="24.95" customHeight="1">
      <c r="A281" s="196"/>
      <c r="B281" s="196"/>
      <c r="C281" s="196"/>
      <c r="D281" s="219"/>
      <c r="E281" s="219" t="str">
        <f>HLOOKUP(WEEKDAY(D281,2),data!$A$1:$G$2,2)</f>
        <v>(토)</v>
      </c>
      <c r="F281" s="196"/>
      <c r="G281" s="196"/>
      <c r="H281" s="196"/>
      <c r="I281" s="249"/>
      <c r="J281" s="196" t="e">
        <f>VLOOKUP(I281,'25하-평택20'!$J$3:$AW$1251,2,FALSE)</f>
        <v>#N/A</v>
      </c>
      <c r="K281" s="289" t="e">
        <f>VLOOKUP(I281,'사업장현황(25하)'!$A$2:$T$1836,13,FALSE)</f>
        <v>#N/A</v>
      </c>
      <c r="L281" s="289" t="e">
        <f>VLOOKUP(I281,'사업장현황(25하)'!$A$2:$T$1836,14,FALSE)</f>
        <v>#N/A</v>
      </c>
      <c r="M281" s="190" t="e">
        <f>VLOOKUP(I281,'사업장현황(25하)'!$A$2:$T$1836,2,FALSE)</f>
        <v>#N/A</v>
      </c>
      <c r="N281" s="190" t="e">
        <f>VLOOKUP(I281,'사업장현황(25하)'!$A$2:$T$1836,4,FALSE)</f>
        <v>#N/A</v>
      </c>
      <c r="O281" s="196" t="e">
        <f>VLOOKUP(I281,'사업장현황(25하)'!$A$2:$T$1836,6,FALSE)</f>
        <v>#N/A</v>
      </c>
      <c r="P281" s="196" t="e">
        <f>VLOOKUP(I281,'사업장현황(25하)'!$A$2:$T$1836,7,FALSE)</f>
        <v>#N/A</v>
      </c>
      <c r="Q281" s="196" t="e">
        <f>VLOOKUP(I281,'사업장현황(25하)'!$A$2:$T$1836,8,FALSE)</f>
        <v>#N/A</v>
      </c>
      <c r="R281" s="196" t="e">
        <f>VLOOKUP(I281,'사업장현황(25하)'!$A$2:$T$1836,9,FALSE)</f>
        <v>#N/A</v>
      </c>
      <c r="S281" s="196" t="e">
        <f>VLOOKUP(I281,'사업장현황(25하)'!$A$2:$T$1836,10,FALSE)</f>
        <v>#N/A</v>
      </c>
      <c r="T281" s="190" t="e">
        <f>VLOOKUP(I281,'사업장현황(25하)'!$A$2:$T$1836,12,FALSE)</f>
        <v>#N/A</v>
      </c>
      <c r="U281" s="219" t="e">
        <f>VLOOKUP(I281,'25하-평택20'!$J$3:$AW$1251,13,FALSE)</f>
        <v>#N/A</v>
      </c>
      <c r="V281" s="219" t="e">
        <f>VLOOKUP(I281,'25하-평택20'!$J$3:$AW$1251,14,FALSE)</f>
        <v>#N/A</v>
      </c>
      <c r="W281" s="149"/>
      <c r="X281" s="179" t="e">
        <f>VLOOKUP(I281,'사업장현황(25하)'!$A$2:$T$1836,11,FALSE)</f>
        <v>#N/A</v>
      </c>
      <c r="Y281" s="219"/>
      <c r="Z281" s="180"/>
      <c r="AA281" s="180"/>
      <c r="AB281" s="212"/>
      <c r="AC281" s="180">
        <f t="shared" si="9"/>
        <v>0</v>
      </c>
      <c r="AD281" s="219"/>
      <c r="AE281" s="180"/>
      <c r="AF281" s="219"/>
      <c r="AG281" s="180"/>
      <c r="AH281" s="299">
        <f t="shared" si="8"/>
        <v>0</v>
      </c>
      <c r="AI281" s="197"/>
      <c r="AJ281" s="185"/>
    </row>
    <row r="282" spans="1:99" s="186" customFormat="1" ht="24.95" customHeight="1">
      <c r="A282" s="196"/>
      <c r="B282" s="196"/>
      <c r="C282" s="196"/>
      <c r="D282" s="219"/>
      <c r="E282" s="219" t="str">
        <f>HLOOKUP(WEEKDAY(D282,2),data!$A$1:$G$2,2)</f>
        <v>(토)</v>
      </c>
      <c r="F282" s="196"/>
      <c r="G282" s="196"/>
      <c r="H282" s="196"/>
      <c r="I282" s="249"/>
      <c r="J282" s="196" t="e">
        <f>VLOOKUP(I282,'25하-평택20'!$J$3:$AW$1251,2,FALSE)</f>
        <v>#N/A</v>
      </c>
      <c r="K282" s="289" t="e">
        <f>VLOOKUP(I282,'사업장현황(25하)'!$A$2:$T$1836,13,FALSE)</f>
        <v>#N/A</v>
      </c>
      <c r="L282" s="289" t="e">
        <f>VLOOKUP(I282,'사업장현황(25하)'!$A$2:$T$1836,14,FALSE)</f>
        <v>#N/A</v>
      </c>
      <c r="M282" s="190" t="e">
        <f>VLOOKUP(I282,'사업장현황(25하)'!$A$2:$T$1836,2,FALSE)</f>
        <v>#N/A</v>
      </c>
      <c r="N282" s="190" t="e">
        <f>VLOOKUP(I282,'사업장현황(25하)'!$A$2:$T$1836,4,FALSE)</f>
        <v>#N/A</v>
      </c>
      <c r="O282" s="196" t="e">
        <f>VLOOKUP(I282,'사업장현황(25하)'!$A$2:$T$1836,6,FALSE)</f>
        <v>#N/A</v>
      </c>
      <c r="P282" s="196" t="e">
        <f>VLOOKUP(I282,'사업장현황(25하)'!$A$2:$T$1836,7,FALSE)</f>
        <v>#N/A</v>
      </c>
      <c r="Q282" s="196" t="e">
        <f>VLOOKUP(I282,'사업장현황(25하)'!$A$2:$T$1836,8,FALSE)</f>
        <v>#N/A</v>
      </c>
      <c r="R282" s="196" t="e">
        <f>VLOOKUP(I282,'사업장현황(25하)'!$A$2:$T$1836,9,FALSE)</f>
        <v>#N/A</v>
      </c>
      <c r="S282" s="196" t="e">
        <f>VLOOKUP(I282,'사업장현황(25하)'!$A$2:$T$1836,10,FALSE)</f>
        <v>#N/A</v>
      </c>
      <c r="T282" s="190" t="e">
        <f>VLOOKUP(I282,'사업장현황(25하)'!$A$2:$T$1836,12,FALSE)</f>
        <v>#N/A</v>
      </c>
      <c r="U282" s="219" t="e">
        <f>VLOOKUP(I282,'25하-평택20'!$J$3:$AW$1251,13,FALSE)</f>
        <v>#N/A</v>
      </c>
      <c r="V282" s="219" t="e">
        <f>VLOOKUP(I282,'25하-평택20'!$J$3:$AW$1251,14,FALSE)</f>
        <v>#N/A</v>
      </c>
      <c r="W282" s="149"/>
      <c r="X282" s="179" t="e">
        <f>VLOOKUP(I282,'사업장현황(25하)'!$A$2:$T$1836,11,FALSE)</f>
        <v>#N/A</v>
      </c>
      <c r="Y282" s="219"/>
      <c r="Z282" s="180"/>
      <c r="AA282" s="180"/>
      <c r="AB282" s="212"/>
      <c r="AC282" s="180">
        <f t="shared" si="9"/>
        <v>0</v>
      </c>
      <c r="AD282" s="219"/>
      <c r="AE282" s="180"/>
      <c r="AF282" s="219"/>
      <c r="AG282" s="180"/>
      <c r="AH282" s="299">
        <f t="shared" si="8"/>
        <v>0</v>
      </c>
      <c r="AI282" s="197"/>
      <c r="AJ282" s="185"/>
    </row>
    <row r="283" spans="1:99" s="186" customFormat="1" ht="24.95" customHeight="1">
      <c r="A283" s="196"/>
      <c r="B283" s="196"/>
      <c r="C283" s="196"/>
      <c r="D283" s="219"/>
      <c r="E283" s="219" t="str">
        <f>HLOOKUP(WEEKDAY(D283,2),data!$A$1:$G$2,2)</f>
        <v>(토)</v>
      </c>
      <c r="F283" s="196"/>
      <c r="G283" s="196"/>
      <c r="H283" s="196"/>
      <c r="I283" s="249"/>
      <c r="J283" s="196" t="e">
        <f>VLOOKUP(I283,'25하-평택20'!$J$3:$AW$1251,2,FALSE)</f>
        <v>#N/A</v>
      </c>
      <c r="K283" s="289" t="e">
        <f>VLOOKUP(I283,'사업장현황(25하)'!$A$2:$T$1836,13,FALSE)</f>
        <v>#N/A</v>
      </c>
      <c r="L283" s="289" t="e">
        <f>VLOOKUP(I283,'사업장현황(25하)'!$A$2:$T$1836,14,FALSE)</f>
        <v>#N/A</v>
      </c>
      <c r="M283" s="190" t="e">
        <f>VLOOKUP(I283,'사업장현황(25하)'!$A$2:$T$1836,2,FALSE)</f>
        <v>#N/A</v>
      </c>
      <c r="N283" s="190" t="e">
        <f>VLOOKUP(I283,'사업장현황(25하)'!$A$2:$T$1836,4,FALSE)</f>
        <v>#N/A</v>
      </c>
      <c r="O283" s="196" t="e">
        <f>VLOOKUP(I283,'사업장현황(25하)'!$A$2:$T$1836,6,FALSE)</f>
        <v>#N/A</v>
      </c>
      <c r="P283" s="196" t="e">
        <f>VLOOKUP(I283,'사업장현황(25하)'!$A$2:$T$1836,7,FALSE)</f>
        <v>#N/A</v>
      </c>
      <c r="Q283" s="196" t="e">
        <f>VLOOKUP(I283,'사업장현황(25하)'!$A$2:$T$1836,8,FALSE)</f>
        <v>#N/A</v>
      </c>
      <c r="R283" s="196" t="e">
        <f>VLOOKUP(I283,'사업장현황(25하)'!$A$2:$T$1836,9,FALSE)</f>
        <v>#N/A</v>
      </c>
      <c r="S283" s="196" t="e">
        <f>VLOOKUP(I283,'사업장현황(25하)'!$A$2:$T$1836,10,FALSE)</f>
        <v>#N/A</v>
      </c>
      <c r="T283" s="190" t="e">
        <f>VLOOKUP(I283,'사업장현황(25하)'!$A$2:$T$1836,12,FALSE)</f>
        <v>#N/A</v>
      </c>
      <c r="U283" s="219" t="e">
        <f>VLOOKUP(I283,'25하-평택20'!$J$3:$AW$1251,13,FALSE)</f>
        <v>#N/A</v>
      </c>
      <c r="V283" s="219" t="e">
        <f>VLOOKUP(I283,'25하-평택20'!$J$3:$AW$1251,14,FALSE)</f>
        <v>#N/A</v>
      </c>
      <c r="W283" s="149"/>
      <c r="X283" s="179" t="e">
        <f>VLOOKUP(I283,'사업장현황(25하)'!$A$2:$T$1836,11,FALSE)</f>
        <v>#N/A</v>
      </c>
      <c r="Y283" s="219"/>
      <c r="Z283" s="180"/>
      <c r="AA283" s="180"/>
      <c r="AB283" s="212"/>
      <c r="AC283" s="180">
        <f t="shared" si="9"/>
        <v>0</v>
      </c>
      <c r="AD283" s="219"/>
      <c r="AE283" s="180"/>
      <c r="AF283" s="219"/>
      <c r="AG283" s="180"/>
      <c r="AH283" s="299">
        <f t="shared" si="8"/>
        <v>0</v>
      </c>
      <c r="AI283" s="197"/>
      <c r="AJ283" s="185"/>
    </row>
    <row r="284" spans="1:99" s="186" customFormat="1" ht="24.95" customHeight="1">
      <c r="A284" s="196"/>
      <c r="B284" s="196"/>
      <c r="C284" s="196"/>
      <c r="D284" s="219"/>
      <c r="E284" s="219" t="str">
        <f>HLOOKUP(WEEKDAY(D284,2),data!$A$1:$G$2,2)</f>
        <v>(토)</v>
      </c>
      <c r="F284" s="196"/>
      <c r="G284" s="196"/>
      <c r="H284" s="196"/>
      <c r="I284" s="249"/>
      <c r="J284" s="196" t="e">
        <f>VLOOKUP(I284,'25하-평택20'!$J$3:$AW$1251,2,FALSE)</f>
        <v>#N/A</v>
      </c>
      <c r="K284" s="289" t="e">
        <f>VLOOKUP(I284,'사업장현황(25하)'!$A$2:$T$1836,13,FALSE)</f>
        <v>#N/A</v>
      </c>
      <c r="L284" s="289" t="e">
        <f>VLOOKUP(I284,'사업장현황(25하)'!$A$2:$T$1836,14,FALSE)</f>
        <v>#N/A</v>
      </c>
      <c r="M284" s="190" t="e">
        <f>VLOOKUP(I284,'사업장현황(25하)'!$A$2:$T$1836,2,FALSE)</f>
        <v>#N/A</v>
      </c>
      <c r="N284" s="190" t="e">
        <f>VLOOKUP(I284,'사업장현황(25하)'!$A$2:$T$1836,4,FALSE)</f>
        <v>#N/A</v>
      </c>
      <c r="O284" s="196" t="e">
        <f>VLOOKUP(I284,'사업장현황(25하)'!$A$2:$T$1836,6,FALSE)</f>
        <v>#N/A</v>
      </c>
      <c r="P284" s="196" t="e">
        <f>VLOOKUP(I284,'사업장현황(25하)'!$A$2:$T$1836,7,FALSE)</f>
        <v>#N/A</v>
      </c>
      <c r="Q284" s="196" t="e">
        <f>VLOOKUP(I284,'사업장현황(25하)'!$A$2:$T$1836,8,FALSE)</f>
        <v>#N/A</v>
      </c>
      <c r="R284" s="196" t="e">
        <f>VLOOKUP(I284,'사업장현황(25하)'!$A$2:$T$1836,9,FALSE)</f>
        <v>#N/A</v>
      </c>
      <c r="S284" s="196" t="e">
        <f>VLOOKUP(I284,'사업장현황(25하)'!$A$2:$T$1836,10,FALSE)</f>
        <v>#N/A</v>
      </c>
      <c r="T284" s="190" t="e">
        <f>VLOOKUP(I284,'사업장현황(25하)'!$A$2:$T$1836,12,FALSE)</f>
        <v>#N/A</v>
      </c>
      <c r="U284" s="219" t="e">
        <f>VLOOKUP(I284,'25하-평택20'!$J$3:$AW$1251,13,FALSE)</f>
        <v>#N/A</v>
      </c>
      <c r="V284" s="219" t="e">
        <f>VLOOKUP(I284,'25하-평택20'!$J$3:$AW$1251,14,FALSE)</f>
        <v>#N/A</v>
      </c>
      <c r="W284" s="149"/>
      <c r="X284" s="179" t="e">
        <f>VLOOKUP(I284,'사업장현황(25하)'!$A$2:$T$1836,11,FALSE)</f>
        <v>#N/A</v>
      </c>
      <c r="Y284" s="219"/>
      <c r="Z284" s="180"/>
      <c r="AA284" s="180"/>
      <c r="AB284" s="212"/>
      <c r="AC284" s="180">
        <f t="shared" si="9"/>
        <v>0</v>
      </c>
      <c r="AD284" s="219"/>
      <c r="AE284" s="180"/>
      <c r="AF284" s="219"/>
      <c r="AG284" s="180"/>
      <c r="AH284" s="299">
        <f t="shared" si="8"/>
        <v>0</v>
      </c>
      <c r="AI284" s="197"/>
      <c r="AJ284" s="185"/>
    </row>
    <row r="285" spans="1:99" s="186" customFormat="1" ht="24.95" customHeight="1">
      <c r="A285" s="196"/>
      <c r="B285" s="196"/>
      <c r="C285" s="196"/>
      <c r="D285" s="219"/>
      <c r="E285" s="219" t="str">
        <f>HLOOKUP(WEEKDAY(D285,2),data!$A$1:$G$2,2)</f>
        <v>(토)</v>
      </c>
      <c r="F285" s="196"/>
      <c r="G285" s="196"/>
      <c r="H285" s="196"/>
      <c r="I285" s="249"/>
      <c r="J285" s="196" t="e">
        <f>VLOOKUP(I285,'25하-평택20'!$J$3:$AW$1251,2,FALSE)</f>
        <v>#N/A</v>
      </c>
      <c r="K285" s="289" t="e">
        <f>VLOOKUP(I285,'사업장현황(25하)'!$A$2:$T$1836,13,FALSE)</f>
        <v>#N/A</v>
      </c>
      <c r="L285" s="289" t="e">
        <f>VLOOKUP(I285,'사업장현황(25하)'!$A$2:$T$1836,14,FALSE)</f>
        <v>#N/A</v>
      </c>
      <c r="M285" s="190" t="e">
        <f>VLOOKUP(I285,'사업장현황(25하)'!$A$2:$T$1836,2,FALSE)</f>
        <v>#N/A</v>
      </c>
      <c r="N285" s="190" t="e">
        <f>VLOOKUP(I285,'사업장현황(25하)'!$A$2:$T$1836,4,FALSE)</f>
        <v>#N/A</v>
      </c>
      <c r="O285" s="196" t="e">
        <f>VLOOKUP(I285,'사업장현황(25하)'!$A$2:$T$1836,6,FALSE)</f>
        <v>#N/A</v>
      </c>
      <c r="P285" s="196" t="e">
        <f>VLOOKUP(I285,'사업장현황(25하)'!$A$2:$T$1836,7,FALSE)</f>
        <v>#N/A</v>
      </c>
      <c r="Q285" s="196" t="e">
        <f>VLOOKUP(I285,'사업장현황(25하)'!$A$2:$T$1836,8,FALSE)</f>
        <v>#N/A</v>
      </c>
      <c r="R285" s="196" t="e">
        <f>VLOOKUP(I285,'사업장현황(25하)'!$A$2:$T$1836,9,FALSE)</f>
        <v>#N/A</v>
      </c>
      <c r="S285" s="196" t="e">
        <f>VLOOKUP(I285,'사업장현황(25하)'!$A$2:$T$1836,10,FALSE)</f>
        <v>#N/A</v>
      </c>
      <c r="T285" s="190" t="e">
        <f>VLOOKUP(I285,'사업장현황(25하)'!$A$2:$T$1836,12,FALSE)</f>
        <v>#N/A</v>
      </c>
      <c r="U285" s="219" t="e">
        <f>VLOOKUP(I285,'25하-평택20'!$J$3:$AW$1251,13,FALSE)</f>
        <v>#N/A</v>
      </c>
      <c r="V285" s="219" t="e">
        <f>VLOOKUP(I285,'25하-평택20'!$J$3:$AW$1251,14,FALSE)</f>
        <v>#N/A</v>
      </c>
      <c r="W285" s="149"/>
      <c r="X285" s="179" t="e">
        <f>VLOOKUP(I285,'사업장현황(25하)'!$A$2:$T$1836,11,FALSE)</f>
        <v>#N/A</v>
      </c>
      <c r="Y285" s="219"/>
      <c r="Z285" s="180"/>
      <c r="AA285" s="180"/>
      <c r="AB285" s="212"/>
      <c r="AC285" s="180">
        <f t="shared" si="9"/>
        <v>0</v>
      </c>
      <c r="AD285" s="219"/>
      <c r="AE285" s="180"/>
      <c r="AF285" s="219"/>
      <c r="AG285" s="180"/>
      <c r="AH285" s="299">
        <f t="shared" si="8"/>
        <v>0</v>
      </c>
      <c r="AI285" s="197"/>
      <c r="AJ285" s="185"/>
    </row>
    <row r="286" spans="1:99" s="186" customFormat="1" ht="24.95" customHeight="1">
      <c r="A286" s="196"/>
      <c r="B286" s="196"/>
      <c r="C286" s="196"/>
      <c r="D286" s="219"/>
      <c r="E286" s="219" t="str">
        <f>HLOOKUP(WEEKDAY(D286,2),data!$A$1:$G$2,2)</f>
        <v>(토)</v>
      </c>
      <c r="F286" s="196"/>
      <c r="G286" s="196"/>
      <c r="H286" s="196"/>
      <c r="I286" s="249"/>
      <c r="J286" s="196" t="e">
        <f>VLOOKUP(I286,'25하-평택20'!$J$3:$AW$1251,2,FALSE)</f>
        <v>#N/A</v>
      </c>
      <c r="K286" s="289" t="e">
        <f>VLOOKUP(I286,'사업장현황(25하)'!$A$2:$T$1836,13,FALSE)</f>
        <v>#N/A</v>
      </c>
      <c r="L286" s="289" t="e">
        <f>VLOOKUP(I286,'사업장현황(25하)'!$A$2:$T$1836,14,FALSE)</f>
        <v>#N/A</v>
      </c>
      <c r="M286" s="190" t="e">
        <f>VLOOKUP(I286,'사업장현황(25하)'!$A$2:$T$1836,2,FALSE)</f>
        <v>#N/A</v>
      </c>
      <c r="N286" s="190" t="e">
        <f>VLOOKUP(I286,'사업장현황(25하)'!$A$2:$T$1836,4,FALSE)</f>
        <v>#N/A</v>
      </c>
      <c r="O286" s="196" t="e">
        <f>VLOOKUP(I286,'사업장현황(25하)'!$A$2:$T$1836,6,FALSE)</f>
        <v>#N/A</v>
      </c>
      <c r="P286" s="196" t="e">
        <f>VLOOKUP(I286,'사업장현황(25하)'!$A$2:$T$1836,7,FALSE)</f>
        <v>#N/A</v>
      </c>
      <c r="Q286" s="196" t="e">
        <f>VLOOKUP(I286,'사업장현황(25하)'!$A$2:$T$1836,8,FALSE)</f>
        <v>#N/A</v>
      </c>
      <c r="R286" s="196" t="e">
        <f>VLOOKUP(I286,'사업장현황(25하)'!$A$2:$T$1836,9,FALSE)</f>
        <v>#N/A</v>
      </c>
      <c r="S286" s="196" t="e">
        <f>VLOOKUP(I286,'사업장현황(25하)'!$A$2:$T$1836,10,FALSE)</f>
        <v>#N/A</v>
      </c>
      <c r="T286" s="190" t="e">
        <f>VLOOKUP(I286,'사업장현황(25하)'!$A$2:$T$1836,12,FALSE)</f>
        <v>#N/A</v>
      </c>
      <c r="U286" s="219" t="e">
        <f>VLOOKUP(I286,'25하-평택20'!$J$3:$AW$1251,13,FALSE)</f>
        <v>#N/A</v>
      </c>
      <c r="V286" s="219" t="e">
        <f>VLOOKUP(I286,'25하-평택20'!$J$3:$AW$1251,14,FALSE)</f>
        <v>#N/A</v>
      </c>
      <c r="W286" s="149"/>
      <c r="X286" s="179" t="e">
        <f>VLOOKUP(I286,'사업장현황(25하)'!$A$2:$T$1836,11,FALSE)</f>
        <v>#N/A</v>
      </c>
      <c r="Y286" s="219"/>
      <c r="Z286" s="180"/>
      <c r="AA286" s="180"/>
      <c r="AB286" s="212"/>
      <c r="AC286" s="180">
        <f t="shared" si="9"/>
        <v>0</v>
      </c>
      <c r="AD286" s="219"/>
      <c r="AE286" s="180"/>
      <c r="AF286" s="219"/>
      <c r="AG286" s="180"/>
      <c r="AH286" s="299">
        <f t="shared" si="8"/>
        <v>0</v>
      </c>
      <c r="AI286" s="197"/>
      <c r="AJ286" s="185"/>
    </row>
    <row r="287" spans="1:99" s="158" customFormat="1" ht="24.95" customHeight="1">
      <c r="A287" s="196"/>
      <c r="B287" s="196"/>
      <c r="C287" s="196"/>
      <c r="D287" s="219"/>
      <c r="E287" s="219" t="str">
        <f>HLOOKUP(WEEKDAY(D287,2),data!$A$1:$G$2,2)</f>
        <v>(토)</v>
      </c>
      <c r="F287" s="196"/>
      <c r="G287" s="196"/>
      <c r="H287" s="196"/>
      <c r="I287" s="249"/>
      <c r="J287" s="196" t="e">
        <f>VLOOKUP(I287,'25하-평택20'!$J$3:$AW$1251,2,FALSE)</f>
        <v>#N/A</v>
      </c>
      <c r="K287" s="289" t="e">
        <f>VLOOKUP(I287,'사업장현황(25하)'!$A$2:$T$1836,13,FALSE)</f>
        <v>#N/A</v>
      </c>
      <c r="L287" s="289" t="e">
        <f>VLOOKUP(I287,'사업장현황(25하)'!$A$2:$T$1836,14,FALSE)</f>
        <v>#N/A</v>
      </c>
      <c r="M287" s="190" t="e">
        <f>VLOOKUP(I287,'사업장현황(25하)'!$A$2:$T$1836,2,FALSE)</f>
        <v>#N/A</v>
      </c>
      <c r="N287" s="190" t="e">
        <f>VLOOKUP(I287,'사업장현황(25하)'!$A$2:$T$1836,4,FALSE)</f>
        <v>#N/A</v>
      </c>
      <c r="O287" s="196" t="e">
        <f>VLOOKUP(I287,'사업장현황(25하)'!$A$2:$T$1836,6,FALSE)</f>
        <v>#N/A</v>
      </c>
      <c r="P287" s="196" t="e">
        <f>VLOOKUP(I287,'사업장현황(25하)'!$A$2:$T$1836,7,FALSE)</f>
        <v>#N/A</v>
      </c>
      <c r="Q287" s="196" t="e">
        <f>VLOOKUP(I287,'사업장현황(25하)'!$A$2:$T$1836,8,FALSE)</f>
        <v>#N/A</v>
      </c>
      <c r="R287" s="196" t="e">
        <f>VLOOKUP(I287,'사업장현황(25하)'!$A$2:$T$1836,9,FALSE)</f>
        <v>#N/A</v>
      </c>
      <c r="S287" s="196" t="e">
        <f>VLOOKUP(I287,'사업장현황(25하)'!$A$2:$T$1836,10,FALSE)</f>
        <v>#N/A</v>
      </c>
      <c r="T287" s="190" t="e">
        <f>VLOOKUP(I287,'사업장현황(25하)'!$A$2:$T$1836,12,FALSE)</f>
        <v>#N/A</v>
      </c>
      <c r="U287" s="219" t="e">
        <f>VLOOKUP(I287,'25하-평택20'!$J$3:$AW$1251,13,FALSE)</f>
        <v>#N/A</v>
      </c>
      <c r="V287" s="219" t="e">
        <f>VLOOKUP(I287,'25하-평택20'!$J$3:$AW$1251,14,FALSE)</f>
        <v>#N/A</v>
      </c>
      <c r="W287" s="149"/>
      <c r="X287" s="179" t="e">
        <f>VLOOKUP(I287,'사업장현황(25하)'!$A$2:$T$1836,11,FALSE)</f>
        <v>#N/A</v>
      </c>
      <c r="Y287" s="219"/>
      <c r="Z287" s="180"/>
      <c r="AA287" s="180"/>
      <c r="AB287" s="212"/>
      <c r="AC287" s="180">
        <f t="shared" si="9"/>
        <v>0</v>
      </c>
      <c r="AD287" s="219"/>
      <c r="AE287" s="180"/>
      <c r="AF287" s="219"/>
      <c r="AG287" s="180"/>
      <c r="AH287" s="299">
        <f t="shared" si="8"/>
        <v>0</v>
      </c>
      <c r="AI287" s="197"/>
      <c r="AJ287" s="157"/>
    </row>
    <row r="288" spans="1:99" s="158" customFormat="1" ht="24.95" customHeight="1">
      <c r="A288" s="196"/>
      <c r="B288" s="196"/>
      <c r="C288" s="196"/>
      <c r="D288" s="219"/>
      <c r="E288" s="219" t="str">
        <f>HLOOKUP(WEEKDAY(D288,2),data!$A$1:$G$2,2)</f>
        <v>(토)</v>
      </c>
      <c r="F288" s="196"/>
      <c r="G288" s="196"/>
      <c r="H288" s="196"/>
      <c r="I288" s="249"/>
      <c r="J288" s="196" t="e">
        <f>VLOOKUP(I288,'25하-평택20'!$J$3:$AW$1251,2,FALSE)</f>
        <v>#N/A</v>
      </c>
      <c r="K288" s="289" t="e">
        <f>VLOOKUP(I288,'사업장현황(25하)'!$A$2:$T$1836,13,FALSE)</f>
        <v>#N/A</v>
      </c>
      <c r="L288" s="289" t="e">
        <f>VLOOKUP(I288,'사업장현황(25하)'!$A$2:$T$1836,14,FALSE)</f>
        <v>#N/A</v>
      </c>
      <c r="M288" s="190" t="e">
        <f>VLOOKUP(I288,'사업장현황(25하)'!$A$2:$T$1836,2,FALSE)</f>
        <v>#N/A</v>
      </c>
      <c r="N288" s="190" t="e">
        <f>VLOOKUP(I288,'사업장현황(25하)'!$A$2:$T$1836,4,FALSE)</f>
        <v>#N/A</v>
      </c>
      <c r="O288" s="196" t="e">
        <f>VLOOKUP(I288,'사업장현황(25하)'!$A$2:$T$1836,6,FALSE)</f>
        <v>#N/A</v>
      </c>
      <c r="P288" s="196" t="e">
        <f>VLOOKUP(I288,'사업장현황(25하)'!$A$2:$T$1836,7,FALSE)</f>
        <v>#N/A</v>
      </c>
      <c r="Q288" s="196" t="e">
        <f>VLOOKUP(I288,'사업장현황(25하)'!$A$2:$T$1836,8,FALSE)</f>
        <v>#N/A</v>
      </c>
      <c r="R288" s="196" t="e">
        <f>VLOOKUP(I288,'사업장현황(25하)'!$A$2:$T$1836,9,FALSE)</f>
        <v>#N/A</v>
      </c>
      <c r="S288" s="196" t="e">
        <f>VLOOKUP(I288,'사업장현황(25하)'!$A$2:$T$1836,10,FALSE)</f>
        <v>#N/A</v>
      </c>
      <c r="T288" s="190" t="e">
        <f>VLOOKUP(I288,'사업장현황(25하)'!$A$2:$T$1836,12,FALSE)</f>
        <v>#N/A</v>
      </c>
      <c r="U288" s="219" t="e">
        <f>VLOOKUP(I288,'25하-평택20'!$J$3:$AW$1251,13,FALSE)</f>
        <v>#N/A</v>
      </c>
      <c r="V288" s="219" t="e">
        <f>VLOOKUP(I288,'25하-평택20'!$J$3:$AW$1251,14,FALSE)</f>
        <v>#N/A</v>
      </c>
      <c r="W288" s="149"/>
      <c r="X288" s="179" t="e">
        <f>VLOOKUP(I288,'사업장현황(25하)'!$A$2:$T$1836,11,FALSE)</f>
        <v>#N/A</v>
      </c>
      <c r="Y288" s="219"/>
      <c r="Z288" s="180"/>
      <c r="AA288" s="180"/>
      <c r="AB288" s="212"/>
      <c r="AC288" s="180">
        <f t="shared" si="9"/>
        <v>0</v>
      </c>
      <c r="AD288" s="219"/>
      <c r="AE288" s="180"/>
      <c r="AF288" s="219"/>
      <c r="AG288" s="180"/>
      <c r="AH288" s="299">
        <f t="shared" si="8"/>
        <v>0</v>
      </c>
      <c r="AI288" s="197"/>
      <c r="AJ288" s="157"/>
    </row>
    <row r="289" spans="1:99" s="186" customFormat="1" ht="25.15" customHeight="1">
      <c r="A289" s="196"/>
      <c r="B289" s="196"/>
      <c r="C289" s="196"/>
      <c r="D289" s="219"/>
      <c r="E289" s="219" t="str">
        <f>HLOOKUP(WEEKDAY(D289,2),data!$A$1:$G$2,2)</f>
        <v>(토)</v>
      </c>
      <c r="F289" s="196"/>
      <c r="G289" s="196"/>
      <c r="H289" s="196"/>
      <c r="I289" s="249"/>
      <c r="J289" s="196" t="e">
        <f>VLOOKUP(I289,'25하-평택20'!$J$3:$AW$1251,2,FALSE)</f>
        <v>#N/A</v>
      </c>
      <c r="K289" s="289" t="e">
        <f>VLOOKUP(I289,'사업장현황(25하)'!$A$2:$T$1836,13,FALSE)</f>
        <v>#N/A</v>
      </c>
      <c r="L289" s="289" t="e">
        <f>VLOOKUP(I289,'사업장현황(25하)'!$A$2:$T$1836,14,FALSE)</f>
        <v>#N/A</v>
      </c>
      <c r="M289" s="190" t="e">
        <f>VLOOKUP(I289,'사업장현황(25하)'!$A$2:$T$1836,2,FALSE)</f>
        <v>#N/A</v>
      </c>
      <c r="N289" s="190" t="e">
        <f>VLOOKUP(I289,'사업장현황(25하)'!$A$2:$T$1836,4,FALSE)</f>
        <v>#N/A</v>
      </c>
      <c r="O289" s="196" t="e">
        <f>VLOOKUP(I289,'사업장현황(25하)'!$A$2:$T$1836,6,FALSE)</f>
        <v>#N/A</v>
      </c>
      <c r="P289" s="196" t="e">
        <f>VLOOKUP(I289,'사업장현황(25하)'!$A$2:$T$1836,7,FALSE)</f>
        <v>#N/A</v>
      </c>
      <c r="Q289" s="196" t="e">
        <f>VLOOKUP(I289,'사업장현황(25하)'!$A$2:$T$1836,8,FALSE)</f>
        <v>#N/A</v>
      </c>
      <c r="R289" s="196" t="e">
        <f>VLOOKUP(I289,'사업장현황(25하)'!$A$2:$T$1836,9,FALSE)</f>
        <v>#N/A</v>
      </c>
      <c r="S289" s="196" t="e">
        <f>VLOOKUP(I289,'사업장현황(25하)'!$A$2:$T$1836,10,FALSE)</f>
        <v>#N/A</v>
      </c>
      <c r="T289" s="190" t="e">
        <f>VLOOKUP(I289,'사업장현황(25하)'!$A$2:$T$1836,12,FALSE)</f>
        <v>#N/A</v>
      </c>
      <c r="U289" s="219" t="e">
        <f>VLOOKUP(I289,'25하-평택20'!$J$3:$AW$1251,13,FALSE)</f>
        <v>#N/A</v>
      </c>
      <c r="V289" s="219" t="e">
        <f>VLOOKUP(I289,'25하-평택20'!$J$3:$AW$1251,14,FALSE)</f>
        <v>#N/A</v>
      </c>
      <c r="W289" s="149"/>
      <c r="X289" s="179" t="e">
        <f>VLOOKUP(I289,'사업장현황(25하)'!$A$2:$T$1836,11,FALSE)</f>
        <v>#N/A</v>
      </c>
      <c r="Y289" s="219"/>
      <c r="Z289" s="180"/>
      <c r="AA289" s="180"/>
      <c r="AB289" s="212"/>
      <c r="AC289" s="180">
        <f t="shared" si="9"/>
        <v>0</v>
      </c>
      <c r="AD289" s="219"/>
      <c r="AE289" s="180"/>
      <c r="AF289" s="219"/>
      <c r="AG289" s="180"/>
      <c r="AH289" s="299">
        <f t="shared" si="8"/>
        <v>0</v>
      </c>
      <c r="AI289" s="197"/>
      <c r="AJ289" s="185"/>
      <c r="CE289" s="187"/>
      <c r="CU289" s="188"/>
    </row>
    <row r="290" spans="1:99" s="186" customFormat="1" ht="25.15" customHeight="1">
      <c r="A290" s="196"/>
      <c r="B290" s="196"/>
      <c r="C290" s="196"/>
      <c r="D290" s="219"/>
      <c r="E290" s="219" t="str">
        <f>HLOOKUP(WEEKDAY(D290,2),data!$A$1:$G$2,2)</f>
        <v>(토)</v>
      </c>
      <c r="F290" s="196"/>
      <c r="G290" s="196"/>
      <c r="H290" s="196"/>
      <c r="I290" s="249"/>
      <c r="J290" s="196" t="e">
        <f>VLOOKUP(I290,'25하-평택20'!$J$3:$AW$1251,2,FALSE)</f>
        <v>#N/A</v>
      </c>
      <c r="K290" s="289" t="e">
        <f>VLOOKUP(I290,'사업장현황(25하)'!$A$2:$T$1836,13,FALSE)</f>
        <v>#N/A</v>
      </c>
      <c r="L290" s="289" t="e">
        <f>VLOOKUP(I290,'사업장현황(25하)'!$A$2:$T$1836,14,FALSE)</f>
        <v>#N/A</v>
      </c>
      <c r="M290" s="190" t="e">
        <f>VLOOKUP(I290,'사업장현황(25하)'!$A$2:$T$1836,2,FALSE)</f>
        <v>#N/A</v>
      </c>
      <c r="N290" s="190" t="e">
        <f>VLOOKUP(I290,'사업장현황(25하)'!$A$2:$T$1836,4,FALSE)</f>
        <v>#N/A</v>
      </c>
      <c r="O290" s="196" t="e">
        <f>VLOOKUP(I290,'사업장현황(25하)'!$A$2:$T$1836,6,FALSE)</f>
        <v>#N/A</v>
      </c>
      <c r="P290" s="196" t="e">
        <f>VLOOKUP(I290,'사업장현황(25하)'!$A$2:$T$1836,7,FALSE)</f>
        <v>#N/A</v>
      </c>
      <c r="Q290" s="196" t="e">
        <f>VLOOKUP(I290,'사업장현황(25하)'!$A$2:$T$1836,8,FALSE)</f>
        <v>#N/A</v>
      </c>
      <c r="R290" s="196" t="e">
        <f>VLOOKUP(I290,'사업장현황(25하)'!$A$2:$T$1836,9,FALSE)</f>
        <v>#N/A</v>
      </c>
      <c r="S290" s="196" t="e">
        <f>VLOOKUP(I290,'사업장현황(25하)'!$A$2:$T$1836,10,FALSE)</f>
        <v>#N/A</v>
      </c>
      <c r="T290" s="190" t="e">
        <f>VLOOKUP(I290,'사업장현황(25하)'!$A$2:$T$1836,12,FALSE)</f>
        <v>#N/A</v>
      </c>
      <c r="U290" s="219" t="e">
        <f>VLOOKUP(I290,'25하-평택20'!$J$3:$AW$1251,13,FALSE)</f>
        <v>#N/A</v>
      </c>
      <c r="V290" s="219" t="e">
        <f>VLOOKUP(I290,'25하-평택20'!$J$3:$AW$1251,14,FALSE)</f>
        <v>#N/A</v>
      </c>
      <c r="W290" s="149"/>
      <c r="X290" s="179" t="e">
        <f>VLOOKUP(I290,'사업장현황(25하)'!$A$2:$T$1836,11,FALSE)</f>
        <v>#N/A</v>
      </c>
      <c r="Y290" s="219"/>
      <c r="Z290" s="180"/>
      <c r="AA290" s="180"/>
      <c r="AB290" s="212"/>
      <c r="AC290" s="180">
        <f t="shared" si="9"/>
        <v>0</v>
      </c>
      <c r="AD290" s="219"/>
      <c r="AE290" s="180"/>
      <c r="AF290" s="219"/>
      <c r="AG290" s="180"/>
      <c r="AH290" s="299">
        <f t="shared" si="8"/>
        <v>0</v>
      </c>
      <c r="AI290" s="197"/>
      <c r="AJ290" s="185"/>
      <c r="CE290" s="187"/>
      <c r="CU290" s="188"/>
    </row>
    <row r="291" spans="1:99" s="186" customFormat="1" ht="24.95" customHeight="1">
      <c r="A291" s="196"/>
      <c r="B291" s="196"/>
      <c r="C291" s="196"/>
      <c r="D291" s="219"/>
      <c r="E291" s="219" t="str">
        <f>HLOOKUP(WEEKDAY(D291,2),data!$A$1:$G$2,2)</f>
        <v>(토)</v>
      </c>
      <c r="F291" s="196"/>
      <c r="G291" s="196"/>
      <c r="H291" s="196"/>
      <c r="I291" s="249"/>
      <c r="J291" s="196" t="e">
        <f>VLOOKUP(I291,'25하-평택20'!$J$3:$AW$1251,2,FALSE)</f>
        <v>#N/A</v>
      </c>
      <c r="K291" s="289" t="e">
        <f>VLOOKUP(I291,'사업장현황(25하)'!$A$2:$T$1836,13,FALSE)</f>
        <v>#N/A</v>
      </c>
      <c r="L291" s="289" t="e">
        <f>VLOOKUP(I291,'사업장현황(25하)'!$A$2:$T$1836,14,FALSE)</f>
        <v>#N/A</v>
      </c>
      <c r="M291" s="190" t="e">
        <f>VLOOKUP(I291,'사업장현황(25하)'!$A$2:$T$1836,2,FALSE)</f>
        <v>#N/A</v>
      </c>
      <c r="N291" s="190" t="e">
        <f>VLOOKUP(I291,'사업장현황(25하)'!$A$2:$T$1836,4,FALSE)</f>
        <v>#N/A</v>
      </c>
      <c r="O291" s="196" t="e">
        <f>VLOOKUP(I291,'사업장현황(25하)'!$A$2:$T$1836,6,FALSE)</f>
        <v>#N/A</v>
      </c>
      <c r="P291" s="196" t="e">
        <f>VLOOKUP(I291,'사업장현황(25하)'!$A$2:$T$1836,7,FALSE)</f>
        <v>#N/A</v>
      </c>
      <c r="Q291" s="196" t="e">
        <f>VLOOKUP(I291,'사업장현황(25하)'!$A$2:$T$1836,8,FALSE)</f>
        <v>#N/A</v>
      </c>
      <c r="R291" s="196" t="e">
        <f>VLOOKUP(I291,'사업장현황(25하)'!$A$2:$T$1836,9,FALSE)</f>
        <v>#N/A</v>
      </c>
      <c r="S291" s="196" t="e">
        <f>VLOOKUP(I291,'사업장현황(25하)'!$A$2:$T$1836,10,FALSE)</f>
        <v>#N/A</v>
      </c>
      <c r="T291" s="190" t="e">
        <f>VLOOKUP(I291,'사업장현황(25하)'!$A$2:$T$1836,12,FALSE)</f>
        <v>#N/A</v>
      </c>
      <c r="U291" s="219" t="e">
        <f>VLOOKUP(I291,'25하-평택20'!$J$3:$AW$1251,13,FALSE)</f>
        <v>#N/A</v>
      </c>
      <c r="V291" s="219" t="e">
        <f>VLOOKUP(I291,'25하-평택20'!$J$3:$AW$1251,14,FALSE)</f>
        <v>#N/A</v>
      </c>
      <c r="W291" s="149"/>
      <c r="X291" s="179" t="e">
        <f>VLOOKUP(I291,'사업장현황(25하)'!$A$2:$T$1836,11,FALSE)</f>
        <v>#N/A</v>
      </c>
      <c r="Y291" s="219"/>
      <c r="Z291" s="180"/>
      <c r="AA291" s="180"/>
      <c r="AB291" s="212"/>
      <c r="AC291" s="180">
        <f t="shared" si="9"/>
        <v>0</v>
      </c>
      <c r="AD291" s="219"/>
      <c r="AE291" s="180"/>
      <c r="AF291" s="219"/>
      <c r="AG291" s="180"/>
      <c r="AH291" s="299">
        <f t="shared" si="8"/>
        <v>0</v>
      </c>
      <c r="AI291" s="197"/>
      <c r="AJ291" s="185"/>
      <c r="CE291" s="187"/>
      <c r="CU291" s="188"/>
    </row>
    <row r="292" spans="1:99" s="186" customFormat="1" ht="24.95" customHeight="1">
      <c r="A292" s="196"/>
      <c r="B292" s="196"/>
      <c r="C292" s="196"/>
      <c r="D292" s="219"/>
      <c r="E292" s="219" t="str">
        <f>HLOOKUP(WEEKDAY(D292,2),data!$A$1:$G$2,2)</f>
        <v>(토)</v>
      </c>
      <c r="F292" s="196"/>
      <c r="G292" s="196"/>
      <c r="H292" s="196"/>
      <c r="I292" s="249"/>
      <c r="J292" s="196" t="e">
        <f>VLOOKUP(I292,'25하-평택20'!$J$3:$AW$1251,2,FALSE)</f>
        <v>#N/A</v>
      </c>
      <c r="K292" s="289" t="e">
        <f>VLOOKUP(I292,'사업장현황(25하)'!$A$2:$T$1836,13,FALSE)</f>
        <v>#N/A</v>
      </c>
      <c r="L292" s="289" t="e">
        <f>VLOOKUP(I292,'사업장현황(25하)'!$A$2:$T$1836,14,FALSE)</f>
        <v>#N/A</v>
      </c>
      <c r="M292" s="190" t="e">
        <f>VLOOKUP(I292,'사업장현황(25하)'!$A$2:$T$1836,2,FALSE)</f>
        <v>#N/A</v>
      </c>
      <c r="N292" s="190" t="e">
        <f>VLOOKUP(I292,'사업장현황(25하)'!$A$2:$T$1836,4,FALSE)</f>
        <v>#N/A</v>
      </c>
      <c r="O292" s="196" t="e">
        <f>VLOOKUP(I292,'사업장현황(25하)'!$A$2:$T$1836,6,FALSE)</f>
        <v>#N/A</v>
      </c>
      <c r="P292" s="196" t="e">
        <f>VLOOKUP(I292,'사업장현황(25하)'!$A$2:$T$1836,7,FALSE)</f>
        <v>#N/A</v>
      </c>
      <c r="Q292" s="196" t="e">
        <f>VLOOKUP(I292,'사업장현황(25하)'!$A$2:$T$1836,8,FALSE)</f>
        <v>#N/A</v>
      </c>
      <c r="R292" s="196" t="e">
        <f>VLOOKUP(I292,'사업장현황(25하)'!$A$2:$T$1836,9,FALSE)</f>
        <v>#N/A</v>
      </c>
      <c r="S292" s="196" t="e">
        <f>VLOOKUP(I292,'사업장현황(25하)'!$A$2:$T$1836,10,FALSE)</f>
        <v>#N/A</v>
      </c>
      <c r="T292" s="190" t="e">
        <f>VLOOKUP(I292,'사업장현황(25하)'!$A$2:$T$1836,12,FALSE)</f>
        <v>#N/A</v>
      </c>
      <c r="U292" s="219" t="e">
        <f>VLOOKUP(I292,'25하-평택20'!$J$3:$AW$1251,13,FALSE)</f>
        <v>#N/A</v>
      </c>
      <c r="V292" s="219" t="e">
        <f>VLOOKUP(I292,'25하-평택20'!$J$3:$AW$1251,14,FALSE)</f>
        <v>#N/A</v>
      </c>
      <c r="W292" s="149"/>
      <c r="X292" s="179" t="e">
        <f>VLOOKUP(I292,'사업장현황(25하)'!$A$2:$T$1836,11,FALSE)</f>
        <v>#N/A</v>
      </c>
      <c r="Y292" s="219"/>
      <c r="Z292" s="180"/>
      <c r="AA292" s="180"/>
      <c r="AB292" s="212"/>
      <c r="AC292" s="180">
        <f t="shared" si="9"/>
        <v>0</v>
      </c>
      <c r="AD292" s="219"/>
      <c r="AE292" s="180"/>
      <c r="AF292" s="219"/>
      <c r="AG292" s="180"/>
      <c r="AH292" s="299">
        <f t="shared" si="8"/>
        <v>0</v>
      </c>
      <c r="AI292" s="197"/>
      <c r="AJ292" s="185"/>
      <c r="CE292" s="187"/>
      <c r="CU292" s="188"/>
    </row>
    <row r="293" spans="1:99" s="158" customFormat="1" ht="24.95" customHeight="1">
      <c r="A293" s="196"/>
      <c r="B293" s="196"/>
      <c r="C293" s="196"/>
      <c r="D293" s="219"/>
      <c r="E293" s="219" t="str">
        <f>HLOOKUP(WEEKDAY(D293,2),data!$A$1:$G$2,2)</f>
        <v>(토)</v>
      </c>
      <c r="F293" s="196"/>
      <c r="G293" s="196"/>
      <c r="H293" s="196"/>
      <c r="I293" s="249"/>
      <c r="J293" s="196" t="e">
        <f>VLOOKUP(I293,'25하-평택20'!$J$3:$AW$1251,2,FALSE)</f>
        <v>#N/A</v>
      </c>
      <c r="K293" s="289" t="e">
        <f>VLOOKUP(I293,'사업장현황(25하)'!$A$2:$T$1836,13,FALSE)</f>
        <v>#N/A</v>
      </c>
      <c r="L293" s="289" t="e">
        <f>VLOOKUP(I293,'사업장현황(25하)'!$A$2:$T$1836,14,FALSE)</f>
        <v>#N/A</v>
      </c>
      <c r="M293" s="190" t="e">
        <f>VLOOKUP(I293,'사업장현황(25하)'!$A$2:$T$1836,2,FALSE)</f>
        <v>#N/A</v>
      </c>
      <c r="N293" s="190" t="e">
        <f>VLOOKUP(I293,'사업장현황(25하)'!$A$2:$T$1836,4,FALSE)</f>
        <v>#N/A</v>
      </c>
      <c r="O293" s="196" t="e">
        <f>VLOOKUP(I293,'사업장현황(25하)'!$A$2:$T$1836,6,FALSE)</f>
        <v>#N/A</v>
      </c>
      <c r="P293" s="196" t="e">
        <f>VLOOKUP(I293,'사업장현황(25하)'!$A$2:$T$1836,7,FALSE)</f>
        <v>#N/A</v>
      </c>
      <c r="Q293" s="196" t="e">
        <f>VLOOKUP(I293,'사업장현황(25하)'!$A$2:$T$1836,8,FALSE)</f>
        <v>#N/A</v>
      </c>
      <c r="R293" s="196" t="e">
        <f>VLOOKUP(I293,'사업장현황(25하)'!$A$2:$T$1836,9,FALSE)</f>
        <v>#N/A</v>
      </c>
      <c r="S293" s="196" t="e">
        <f>VLOOKUP(I293,'사업장현황(25하)'!$A$2:$T$1836,10,FALSE)</f>
        <v>#N/A</v>
      </c>
      <c r="T293" s="190" t="e">
        <f>VLOOKUP(I293,'사업장현황(25하)'!$A$2:$T$1836,12,FALSE)</f>
        <v>#N/A</v>
      </c>
      <c r="U293" s="219" t="e">
        <f>VLOOKUP(I293,'25하-평택20'!$J$3:$AW$1251,13,FALSE)</f>
        <v>#N/A</v>
      </c>
      <c r="V293" s="219" t="e">
        <f>VLOOKUP(I293,'25하-평택20'!$J$3:$AW$1251,14,FALSE)</f>
        <v>#N/A</v>
      </c>
      <c r="W293" s="149"/>
      <c r="X293" s="179" t="e">
        <f>VLOOKUP(I293,'사업장현황(25하)'!$A$2:$T$1836,11,FALSE)</f>
        <v>#N/A</v>
      </c>
      <c r="Y293" s="219"/>
      <c r="Z293" s="180"/>
      <c r="AA293" s="180"/>
      <c r="AB293" s="212"/>
      <c r="AC293" s="180">
        <f t="shared" si="9"/>
        <v>0</v>
      </c>
      <c r="AD293" s="219"/>
      <c r="AE293" s="180"/>
      <c r="AF293" s="219"/>
      <c r="AG293" s="180"/>
      <c r="AH293" s="299">
        <f t="shared" si="8"/>
        <v>0</v>
      </c>
      <c r="AI293" s="197"/>
      <c r="AJ293" s="157"/>
      <c r="CE293" s="159"/>
      <c r="CU293" s="160"/>
    </row>
    <row r="294" spans="1:99" s="158" customFormat="1" ht="24.6" customHeight="1">
      <c r="A294" s="196"/>
      <c r="B294" s="196"/>
      <c r="C294" s="196"/>
      <c r="D294" s="219"/>
      <c r="E294" s="219" t="str">
        <f>HLOOKUP(WEEKDAY(D294,2),data!$A$1:$G$2,2)</f>
        <v>(토)</v>
      </c>
      <c r="F294" s="196"/>
      <c r="G294" s="196"/>
      <c r="H294" s="196"/>
      <c r="I294" s="249"/>
      <c r="J294" s="196" t="e">
        <f>VLOOKUP(I294,'25하-평택20'!$J$3:$AW$1251,2,FALSE)</f>
        <v>#N/A</v>
      </c>
      <c r="K294" s="289" t="e">
        <f>VLOOKUP(I294,'사업장현황(25하)'!$A$2:$T$1836,13,FALSE)</f>
        <v>#N/A</v>
      </c>
      <c r="L294" s="289" t="e">
        <f>VLOOKUP(I294,'사업장현황(25하)'!$A$2:$T$1836,14,FALSE)</f>
        <v>#N/A</v>
      </c>
      <c r="M294" s="190" t="e">
        <f>VLOOKUP(I294,'사업장현황(25하)'!$A$2:$T$1836,2,FALSE)</f>
        <v>#N/A</v>
      </c>
      <c r="N294" s="190" t="e">
        <f>VLOOKUP(I294,'사업장현황(25하)'!$A$2:$T$1836,4,FALSE)</f>
        <v>#N/A</v>
      </c>
      <c r="O294" s="196" t="e">
        <f>VLOOKUP(I294,'사업장현황(25하)'!$A$2:$T$1836,6,FALSE)</f>
        <v>#N/A</v>
      </c>
      <c r="P294" s="196" t="e">
        <f>VLOOKUP(I294,'사업장현황(25하)'!$A$2:$T$1836,7,FALSE)</f>
        <v>#N/A</v>
      </c>
      <c r="Q294" s="196" t="e">
        <f>VLOOKUP(I294,'사업장현황(25하)'!$A$2:$T$1836,8,FALSE)</f>
        <v>#N/A</v>
      </c>
      <c r="R294" s="196" t="e">
        <f>VLOOKUP(I294,'사업장현황(25하)'!$A$2:$T$1836,9,FALSE)</f>
        <v>#N/A</v>
      </c>
      <c r="S294" s="196" t="e">
        <f>VLOOKUP(I294,'사업장현황(25하)'!$A$2:$T$1836,10,FALSE)</f>
        <v>#N/A</v>
      </c>
      <c r="T294" s="190" t="e">
        <f>VLOOKUP(I294,'사업장현황(25하)'!$A$2:$T$1836,12,FALSE)</f>
        <v>#N/A</v>
      </c>
      <c r="U294" s="219" t="e">
        <f>VLOOKUP(I294,'25하-평택20'!$J$3:$AW$1251,13,FALSE)</f>
        <v>#N/A</v>
      </c>
      <c r="V294" s="219" t="e">
        <f>VLOOKUP(I294,'25하-평택20'!$J$3:$AW$1251,14,FALSE)</f>
        <v>#N/A</v>
      </c>
      <c r="W294" s="149"/>
      <c r="X294" s="179" t="e">
        <f>VLOOKUP(I294,'사업장현황(25하)'!$A$2:$T$1836,11,FALSE)</f>
        <v>#N/A</v>
      </c>
      <c r="Y294" s="219"/>
      <c r="Z294" s="180"/>
      <c r="AA294" s="180"/>
      <c r="AB294" s="212"/>
      <c r="AC294" s="180">
        <f t="shared" si="9"/>
        <v>0</v>
      </c>
      <c r="AD294" s="219"/>
      <c r="AE294" s="180"/>
      <c r="AF294" s="219"/>
      <c r="AG294" s="180"/>
      <c r="AH294" s="299">
        <f t="shared" si="8"/>
        <v>0</v>
      </c>
      <c r="AI294" s="197"/>
      <c r="AJ294" s="157"/>
      <c r="CE294" s="159"/>
      <c r="CU294" s="160"/>
    </row>
    <row r="295" spans="1:99" s="186" customFormat="1" ht="24.6" customHeight="1">
      <c r="A295" s="196"/>
      <c r="B295" s="196"/>
      <c r="C295" s="196"/>
      <c r="D295" s="219"/>
      <c r="E295" s="219" t="str">
        <f>HLOOKUP(WEEKDAY(D295,2),data!$A$1:$G$2,2)</f>
        <v>(토)</v>
      </c>
      <c r="F295" s="196"/>
      <c r="G295" s="196"/>
      <c r="H295" s="196"/>
      <c r="I295" s="249"/>
      <c r="J295" s="196" t="e">
        <f>VLOOKUP(I295,'25하-평택20'!$J$3:$AW$1251,2,FALSE)</f>
        <v>#N/A</v>
      </c>
      <c r="K295" s="289" t="e">
        <f>VLOOKUP(I295,'사업장현황(25하)'!$A$2:$T$1836,13,FALSE)</f>
        <v>#N/A</v>
      </c>
      <c r="L295" s="289" t="e">
        <f>VLOOKUP(I295,'사업장현황(25하)'!$A$2:$T$1836,14,FALSE)</f>
        <v>#N/A</v>
      </c>
      <c r="M295" s="190" t="e">
        <f>VLOOKUP(I295,'사업장현황(25하)'!$A$2:$T$1836,2,FALSE)</f>
        <v>#N/A</v>
      </c>
      <c r="N295" s="190" t="e">
        <f>VLOOKUP(I295,'사업장현황(25하)'!$A$2:$T$1836,4,FALSE)</f>
        <v>#N/A</v>
      </c>
      <c r="O295" s="196" t="e">
        <f>VLOOKUP(I295,'사업장현황(25하)'!$A$2:$T$1836,6,FALSE)</f>
        <v>#N/A</v>
      </c>
      <c r="P295" s="196" t="e">
        <f>VLOOKUP(I295,'사업장현황(25하)'!$A$2:$T$1836,7,FALSE)</f>
        <v>#N/A</v>
      </c>
      <c r="Q295" s="196" t="e">
        <f>VLOOKUP(I295,'사업장현황(25하)'!$A$2:$T$1836,8,FALSE)</f>
        <v>#N/A</v>
      </c>
      <c r="R295" s="196" t="e">
        <f>VLOOKUP(I295,'사업장현황(25하)'!$A$2:$T$1836,9,FALSE)</f>
        <v>#N/A</v>
      </c>
      <c r="S295" s="196" t="e">
        <f>VLOOKUP(I295,'사업장현황(25하)'!$A$2:$T$1836,10,FALSE)</f>
        <v>#N/A</v>
      </c>
      <c r="T295" s="190" t="e">
        <f>VLOOKUP(I295,'사업장현황(25하)'!$A$2:$T$1836,12,FALSE)</f>
        <v>#N/A</v>
      </c>
      <c r="U295" s="219" t="e">
        <f>VLOOKUP(I295,'25하-평택20'!$J$3:$AW$1251,13,FALSE)</f>
        <v>#N/A</v>
      </c>
      <c r="V295" s="219" t="e">
        <f>VLOOKUP(I295,'25하-평택20'!$J$3:$AW$1251,14,FALSE)</f>
        <v>#N/A</v>
      </c>
      <c r="W295" s="149"/>
      <c r="X295" s="179" t="e">
        <f>VLOOKUP(I295,'사업장현황(25하)'!$A$2:$T$1836,11,FALSE)</f>
        <v>#N/A</v>
      </c>
      <c r="Y295" s="219"/>
      <c r="Z295" s="180"/>
      <c r="AA295" s="180"/>
      <c r="AB295" s="212"/>
      <c r="AC295" s="180">
        <f t="shared" si="9"/>
        <v>0</v>
      </c>
      <c r="AD295" s="219"/>
      <c r="AE295" s="180"/>
      <c r="AF295" s="219"/>
      <c r="AG295" s="180"/>
      <c r="AH295" s="299">
        <f t="shared" si="8"/>
        <v>0</v>
      </c>
      <c r="AI295" s="197"/>
      <c r="AJ295" s="185"/>
      <c r="CE295" s="187"/>
      <c r="CU295" s="188"/>
    </row>
    <row r="296" spans="1:99" s="186" customFormat="1" ht="24.6" customHeight="1">
      <c r="A296" s="196"/>
      <c r="B296" s="196"/>
      <c r="C296" s="196"/>
      <c r="D296" s="219"/>
      <c r="E296" s="219" t="str">
        <f>HLOOKUP(WEEKDAY(D296,2),data!$A$1:$G$2,2)</f>
        <v>(토)</v>
      </c>
      <c r="F296" s="196"/>
      <c r="G296" s="196"/>
      <c r="H296" s="196"/>
      <c r="I296" s="249"/>
      <c r="J296" s="196" t="e">
        <f>VLOOKUP(I296,'25하-평택20'!$J$3:$AW$1251,2,FALSE)</f>
        <v>#N/A</v>
      </c>
      <c r="K296" s="289" t="e">
        <f>VLOOKUP(I296,'사업장현황(25하)'!$A$2:$T$1836,13,FALSE)</f>
        <v>#N/A</v>
      </c>
      <c r="L296" s="289" t="e">
        <f>VLOOKUP(I296,'사업장현황(25하)'!$A$2:$T$1836,14,FALSE)</f>
        <v>#N/A</v>
      </c>
      <c r="M296" s="190" t="e">
        <f>VLOOKUP(I296,'사업장현황(25하)'!$A$2:$T$1836,2,FALSE)</f>
        <v>#N/A</v>
      </c>
      <c r="N296" s="190" t="e">
        <f>VLOOKUP(I296,'사업장현황(25하)'!$A$2:$T$1836,4,FALSE)</f>
        <v>#N/A</v>
      </c>
      <c r="O296" s="196" t="e">
        <f>VLOOKUP(I296,'사업장현황(25하)'!$A$2:$T$1836,6,FALSE)</f>
        <v>#N/A</v>
      </c>
      <c r="P296" s="196" t="e">
        <f>VLOOKUP(I296,'사업장현황(25하)'!$A$2:$T$1836,7,FALSE)</f>
        <v>#N/A</v>
      </c>
      <c r="Q296" s="196" t="e">
        <f>VLOOKUP(I296,'사업장현황(25하)'!$A$2:$T$1836,8,FALSE)</f>
        <v>#N/A</v>
      </c>
      <c r="R296" s="196" t="e">
        <f>VLOOKUP(I296,'사업장현황(25하)'!$A$2:$T$1836,9,FALSE)</f>
        <v>#N/A</v>
      </c>
      <c r="S296" s="196" t="e">
        <f>VLOOKUP(I296,'사업장현황(25하)'!$A$2:$T$1836,10,FALSE)</f>
        <v>#N/A</v>
      </c>
      <c r="T296" s="190" t="e">
        <f>VLOOKUP(I296,'사업장현황(25하)'!$A$2:$T$1836,12,FALSE)</f>
        <v>#N/A</v>
      </c>
      <c r="U296" s="219" t="e">
        <f>VLOOKUP(I296,'25하-평택20'!$J$3:$AW$1251,13,FALSE)</f>
        <v>#N/A</v>
      </c>
      <c r="V296" s="219" t="e">
        <f>VLOOKUP(I296,'25하-평택20'!$J$3:$AW$1251,14,FALSE)</f>
        <v>#N/A</v>
      </c>
      <c r="W296" s="149"/>
      <c r="X296" s="179" t="e">
        <f>VLOOKUP(I296,'사업장현황(25하)'!$A$2:$T$1836,11,FALSE)</f>
        <v>#N/A</v>
      </c>
      <c r="Y296" s="219"/>
      <c r="Z296" s="180"/>
      <c r="AA296" s="180"/>
      <c r="AB296" s="212"/>
      <c r="AC296" s="180">
        <f t="shared" si="9"/>
        <v>0</v>
      </c>
      <c r="AD296" s="219"/>
      <c r="AE296" s="180"/>
      <c r="AF296" s="219"/>
      <c r="AG296" s="180"/>
      <c r="AH296" s="299">
        <f t="shared" si="8"/>
        <v>0</v>
      </c>
      <c r="AI296" s="197"/>
      <c r="AJ296" s="185"/>
      <c r="CE296" s="187"/>
      <c r="CU296" s="188"/>
    </row>
    <row r="297" spans="1:99" s="186" customFormat="1" ht="24.95" customHeight="1">
      <c r="A297" s="196"/>
      <c r="B297" s="196"/>
      <c r="C297" s="196"/>
      <c r="D297" s="219"/>
      <c r="E297" s="219" t="str">
        <f>HLOOKUP(WEEKDAY(D297,2),data!$A$1:$G$2,2)</f>
        <v>(토)</v>
      </c>
      <c r="F297" s="196"/>
      <c r="G297" s="196"/>
      <c r="H297" s="196"/>
      <c r="I297" s="249"/>
      <c r="J297" s="196" t="e">
        <f>VLOOKUP(I297,'25하-평택20'!$J$3:$AW$1251,2,FALSE)</f>
        <v>#N/A</v>
      </c>
      <c r="K297" s="289" t="e">
        <f>VLOOKUP(I297,'사업장현황(25하)'!$A$2:$T$1836,13,FALSE)</f>
        <v>#N/A</v>
      </c>
      <c r="L297" s="289" t="e">
        <f>VLOOKUP(I297,'사업장현황(25하)'!$A$2:$T$1836,14,FALSE)</f>
        <v>#N/A</v>
      </c>
      <c r="M297" s="190" t="e">
        <f>VLOOKUP(I297,'사업장현황(25하)'!$A$2:$T$1836,2,FALSE)</f>
        <v>#N/A</v>
      </c>
      <c r="N297" s="190" t="e">
        <f>VLOOKUP(I297,'사업장현황(25하)'!$A$2:$T$1836,4,FALSE)</f>
        <v>#N/A</v>
      </c>
      <c r="O297" s="196" t="e">
        <f>VLOOKUP(I297,'사업장현황(25하)'!$A$2:$T$1836,6,FALSE)</f>
        <v>#N/A</v>
      </c>
      <c r="P297" s="196" t="e">
        <f>VLOOKUP(I297,'사업장현황(25하)'!$A$2:$T$1836,7,FALSE)</f>
        <v>#N/A</v>
      </c>
      <c r="Q297" s="196" t="e">
        <f>VLOOKUP(I297,'사업장현황(25하)'!$A$2:$T$1836,8,FALSE)</f>
        <v>#N/A</v>
      </c>
      <c r="R297" s="196" t="e">
        <f>VLOOKUP(I297,'사업장현황(25하)'!$A$2:$T$1836,9,FALSE)</f>
        <v>#N/A</v>
      </c>
      <c r="S297" s="196" t="e">
        <f>VLOOKUP(I297,'사업장현황(25하)'!$A$2:$T$1836,10,FALSE)</f>
        <v>#N/A</v>
      </c>
      <c r="T297" s="190" t="e">
        <f>VLOOKUP(I297,'사업장현황(25하)'!$A$2:$T$1836,12,FALSE)</f>
        <v>#N/A</v>
      </c>
      <c r="U297" s="219" t="e">
        <f>VLOOKUP(I297,'25하-평택20'!$J$3:$AW$1251,13,FALSE)</f>
        <v>#N/A</v>
      </c>
      <c r="V297" s="219" t="e">
        <f>VLOOKUP(I297,'25하-평택20'!$J$3:$AW$1251,14,FALSE)</f>
        <v>#N/A</v>
      </c>
      <c r="W297" s="149"/>
      <c r="X297" s="179" t="e">
        <f>VLOOKUP(I297,'사업장현황(25하)'!$A$2:$T$1836,11,FALSE)</f>
        <v>#N/A</v>
      </c>
      <c r="Y297" s="219"/>
      <c r="Z297" s="180"/>
      <c r="AA297" s="180"/>
      <c r="AB297" s="212"/>
      <c r="AC297" s="180">
        <f t="shared" si="9"/>
        <v>0</v>
      </c>
      <c r="AD297" s="219"/>
      <c r="AE297" s="180"/>
      <c r="AF297" s="219"/>
      <c r="AG297" s="180"/>
      <c r="AH297" s="299">
        <f t="shared" si="8"/>
        <v>0</v>
      </c>
      <c r="AI297" s="197"/>
      <c r="AJ297" s="185"/>
      <c r="CE297" s="187"/>
      <c r="CU297" s="188"/>
    </row>
    <row r="298" spans="1:99" s="186" customFormat="1" ht="24.95" customHeight="1">
      <c r="A298" s="196"/>
      <c r="B298" s="196"/>
      <c r="C298" s="196"/>
      <c r="D298" s="219"/>
      <c r="E298" s="219" t="str">
        <f>HLOOKUP(WEEKDAY(D298,2),data!$A$1:$G$2,2)</f>
        <v>(토)</v>
      </c>
      <c r="F298" s="196"/>
      <c r="G298" s="196"/>
      <c r="H298" s="196"/>
      <c r="I298" s="249"/>
      <c r="J298" s="196" t="e">
        <f>VLOOKUP(I298,'25하-평택20'!$J$3:$AW$1251,2,FALSE)</f>
        <v>#N/A</v>
      </c>
      <c r="K298" s="289" t="e">
        <f>VLOOKUP(I298,'사업장현황(25하)'!$A$2:$T$1836,13,FALSE)</f>
        <v>#N/A</v>
      </c>
      <c r="L298" s="289" t="e">
        <f>VLOOKUP(I298,'사업장현황(25하)'!$A$2:$T$1836,14,FALSE)</f>
        <v>#N/A</v>
      </c>
      <c r="M298" s="190" t="e">
        <f>VLOOKUP(I298,'사업장현황(25하)'!$A$2:$T$1836,2,FALSE)</f>
        <v>#N/A</v>
      </c>
      <c r="N298" s="190" t="e">
        <f>VLOOKUP(I298,'사업장현황(25하)'!$A$2:$T$1836,4,FALSE)</f>
        <v>#N/A</v>
      </c>
      <c r="O298" s="196" t="e">
        <f>VLOOKUP(I298,'사업장현황(25하)'!$A$2:$T$1836,6,FALSE)</f>
        <v>#N/A</v>
      </c>
      <c r="P298" s="196" t="e">
        <f>VLOOKUP(I298,'사업장현황(25하)'!$A$2:$T$1836,7,FALSE)</f>
        <v>#N/A</v>
      </c>
      <c r="Q298" s="196" t="e">
        <f>VLOOKUP(I298,'사업장현황(25하)'!$A$2:$T$1836,8,FALSE)</f>
        <v>#N/A</v>
      </c>
      <c r="R298" s="196" t="e">
        <f>VLOOKUP(I298,'사업장현황(25하)'!$A$2:$T$1836,9,FALSE)</f>
        <v>#N/A</v>
      </c>
      <c r="S298" s="196" t="e">
        <f>VLOOKUP(I298,'사업장현황(25하)'!$A$2:$T$1836,10,FALSE)</f>
        <v>#N/A</v>
      </c>
      <c r="T298" s="190" t="e">
        <f>VLOOKUP(I298,'사업장현황(25하)'!$A$2:$T$1836,12,FALSE)</f>
        <v>#N/A</v>
      </c>
      <c r="U298" s="219" t="e">
        <f>VLOOKUP(I298,'25하-평택20'!$J$3:$AW$1251,13,FALSE)</f>
        <v>#N/A</v>
      </c>
      <c r="V298" s="219" t="e">
        <f>VLOOKUP(I298,'25하-평택20'!$J$3:$AW$1251,14,FALSE)</f>
        <v>#N/A</v>
      </c>
      <c r="W298" s="149"/>
      <c r="X298" s="179" t="e">
        <f>VLOOKUP(I298,'사업장현황(25하)'!$A$2:$T$1836,11,FALSE)</f>
        <v>#N/A</v>
      </c>
      <c r="Y298" s="219"/>
      <c r="Z298" s="180"/>
      <c r="AA298" s="180"/>
      <c r="AB298" s="212"/>
      <c r="AC298" s="180">
        <f t="shared" si="9"/>
        <v>0</v>
      </c>
      <c r="AD298" s="219"/>
      <c r="AE298" s="180"/>
      <c r="AF298" s="219"/>
      <c r="AG298" s="180"/>
      <c r="AH298" s="299">
        <f t="shared" si="8"/>
        <v>0</v>
      </c>
      <c r="AI298" s="197"/>
      <c r="AJ298" s="185"/>
      <c r="CE298" s="187"/>
      <c r="CU298" s="188"/>
    </row>
    <row r="299" spans="1:99" s="186" customFormat="1" ht="24.95" customHeight="1">
      <c r="A299" s="196"/>
      <c r="B299" s="196"/>
      <c r="C299" s="196"/>
      <c r="D299" s="219"/>
      <c r="E299" s="219" t="str">
        <f>HLOOKUP(WEEKDAY(D299,2),data!$A$1:$G$2,2)</f>
        <v>(토)</v>
      </c>
      <c r="F299" s="196"/>
      <c r="G299" s="196"/>
      <c r="H299" s="196"/>
      <c r="I299" s="249"/>
      <c r="J299" s="196" t="e">
        <f>VLOOKUP(I299,'25하-평택20'!$J$3:$AW$1251,2,FALSE)</f>
        <v>#N/A</v>
      </c>
      <c r="K299" s="289" t="e">
        <f>VLOOKUP(I299,'사업장현황(25하)'!$A$2:$T$1836,13,FALSE)</f>
        <v>#N/A</v>
      </c>
      <c r="L299" s="289" t="e">
        <f>VLOOKUP(I299,'사업장현황(25하)'!$A$2:$T$1836,14,FALSE)</f>
        <v>#N/A</v>
      </c>
      <c r="M299" s="190" t="e">
        <f>VLOOKUP(I299,'사업장현황(25하)'!$A$2:$T$1836,2,FALSE)</f>
        <v>#N/A</v>
      </c>
      <c r="N299" s="190" t="e">
        <f>VLOOKUP(I299,'사업장현황(25하)'!$A$2:$T$1836,4,FALSE)</f>
        <v>#N/A</v>
      </c>
      <c r="O299" s="196" t="e">
        <f>VLOOKUP(I299,'사업장현황(25하)'!$A$2:$T$1836,6,FALSE)</f>
        <v>#N/A</v>
      </c>
      <c r="P299" s="196" t="e">
        <f>VLOOKUP(I299,'사업장현황(25하)'!$A$2:$T$1836,7,FALSE)</f>
        <v>#N/A</v>
      </c>
      <c r="Q299" s="196" t="e">
        <f>VLOOKUP(I299,'사업장현황(25하)'!$A$2:$T$1836,8,FALSE)</f>
        <v>#N/A</v>
      </c>
      <c r="R299" s="196" t="e">
        <f>VLOOKUP(I299,'사업장현황(25하)'!$A$2:$T$1836,9,FALSE)</f>
        <v>#N/A</v>
      </c>
      <c r="S299" s="196" t="e">
        <f>VLOOKUP(I299,'사업장현황(25하)'!$A$2:$T$1836,10,FALSE)</f>
        <v>#N/A</v>
      </c>
      <c r="T299" s="190" t="e">
        <f>VLOOKUP(I299,'사업장현황(25하)'!$A$2:$T$1836,12,FALSE)</f>
        <v>#N/A</v>
      </c>
      <c r="U299" s="219" t="e">
        <f>VLOOKUP(I299,'25하-평택20'!$J$3:$AW$1251,13,FALSE)</f>
        <v>#N/A</v>
      </c>
      <c r="V299" s="219" t="e">
        <f>VLOOKUP(I299,'25하-평택20'!$J$3:$AW$1251,14,FALSE)</f>
        <v>#N/A</v>
      </c>
      <c r="W299" s="149"/>
      <c r="X299" s="179" t="e">
        <f>VLOOKUP(I299,'사업장현황(25하)'!$A$2:$T$1836,11,FALSE)</f>
        <v>#N/A</v>
      </c>
      <c r="Y299" s="219"/>
      <c r="Z299" s="180"/>
      <c r="AA299" s="180"/>
      <c r="AB299" s="212"/>
      <c r="AC299" s="180">
        <f t="shared" si="9"/>
        <v>0</v>
      </c>
      <c r="AD299" s="219"/>
      <c r="AE299" s="180"/>
      <c r="AF299" s="219"/>
      <c r="AG299" s="180"/>
      <c r="AH299" s="299">
        <f t="shared" si="8"/>
        <v>0</v>
      </c>
      <c r="AI299" s="197"/>
      <c r="AJ299" s="185"/>
      <c r="CE299" s="187"/>
      <c r="CU299" s="188"/>
    </row>
    <row r="300" spans="1:99" s="186" customFormat="1" ht="24.95" customHeight="1">
      <c r="A300" s="196"/>
      <c r="B300" s="196"/>
      <c r="C300" s="196"/>
      <c r="D300" s="219"/>
      <c r="E300" s="219" t="str">
        <f>HLOOKUP(WEEKDAY(D300,2),data!$A$1:$G$2,2)</f>
        <v>(토)</v>
      </c>
      <c r="F300" s="196"/>
      <c r="G300" s="196"/>
      <c r="H300" s="196"/>
      <c r="I300" s="249"/>
      <c r="J300" s="196" t="e">
        <f>VLOOKUP(I300,'25하-평택20'!$J$3:$AW$1251,2,FALSE)</f>
        <v>#N/A</v>
      </c>
      <c r="K300" s="289" t="e">
        <f>VLOOKUP(I300,'사업장현황(25하)'!$A$2:$T$1836,13,FALSE)</f>
        <v>#N/A</v>
      </c>
      <c r="L300" s="289" t="e">
        <f>VLOOKUP(I300,'사업장현황(25하)'!$A$2:$T$1836,14,FALSE)</f>
        <v>#N/A</v>
      </c>
      <c r="M300" s="190" t="e">
        <f>VLOOKUP(I300,'사업장현황(25하)'!$A$2:$T$1836,2,FALSE)</f>
        <v>#N/A</v>
      </c>
      <c r="N300" s="190" t="e">
        <f>VLOOKUP(I300,'사업장현황(25하)'!$A$2:$T$1836,4,FALSE)</f>
        <v>#N/A</v>
      </c>
      <c r="O300" s="196" t="e">
        <f>VLOOKUP(I300,'사업장현황(25하)'!$A$2:$T$1836,6,FALSE)</f>
        <v>#N/A</v>
      </c>
      <c r="P300" s="196" t="e">
        <f>VLOOKUP(I300,'사업장현황(25하)'!$A$2:$T$1836,7,FALSE)</f>
        <v>#N/A</v>
      </c>
      <c r="Q300" s="196" t="e">
        <f>VLOOKUP(I300,'사업장현황(25하)'!$A$2:$T$1836,8,FALSE)</f>
        <v>#N/A</v>
      </c>
      <c r="R300" s="196" t="e">
        <f>VLOOKUP(I300,'사업장현황(25하)'!$A$2:$T$1836,9,FALSE)</f>
        <v>#N/A</v>
      </c>
      <c r="S300" s="196" t="e">
        <f>VLOOKUP(I300,'사업장현황(25하)'!$A$2:$T$1836,10,FALSE)</f>
        <v>#N/A</v>
      </c>
      <c r="T300" s="190" t="e">
        <f>VLOOKUP(I300,'사업장현황(25하)'!$A$2:$T$1836,12,FALSE)</f>
        <v>#N/A</v>
      </c>
      <c r="U300" s="219" t="e">
        <f>VLOOKUP(I300,'25하-평택20'!$J$3:$AW$1251,13,FALSE)</f>
        <v>#N/A</v>
      </c>
      <c r="V300" s="219" t="e">
        <f>VLOOKUP(I300,'25하-평택20'!$J$3:$AW$1251,14,FALSE)</f>
        <v>#N/A</v>
      </c>
      <c r="W300" s="149"/>
      <c r="X300" s="179" t="e">
        <f>VLOOKUP(I300,'사업장현황(25하)'!$A$2:$T$1836,11,FALSE)</f>
        <v>#N/A</v>
      </c>
      <c r="Y300" s="219"/>
      <c r="Z300" s="180"/>
      <c r="AA300" s="180"/>
      <c r="AB300" s="212"/>
      <c r="AC300" s="180">
        <f t="shared" si="9"/>
        <v>0</v>
      </c>
      <c r="AD300" s="219"/>
      <c r="AE300" s="180"/>
      <c r="AF300" s="219"/>
      <c r="AG300" s="180"/>
      <c r="AH300" s="299">
        <f t="shared" si="8"/>
        <v>0</v>
      </c>
      <c r="AI300" s="197"/>
      <c r="AJ300" s="185"/>
      <c r="CE300" s="187"/>
      <c r="CU300" s="188"/>
    </row>
    <row r="301" spans="1:99" s="186" customFormat="1" ht="24.95" customHeight="1">
      <c r="A301" s="196"/>
      <c r="B301" s="196"/>
      <c r="C301" s="196"/>
      <c r="D301" s="219"/>
      <c r="E301" s="219" t="str">
        <f>HLOOKUP(WEEKDAY(D301,2),data!$A$1:$G$2,2)</f>
        <v>(토)</v>
      </c>
      <c r="F301" s="196"/>
      <c r="G301" s="196"/>
      <c r="H301" s="196"/>
      <c r="I301" s="249"/>
      <c r="J301" s="196" t="e">
        <f>VLOOKUP(I301,'25하-평택20'!$J$3:$AW$1251,2,FALSE)</f>
        <v>#N/A</v>
      </c>
      <c r="K301" s="289" t="e">
        <f>VLOOKUP(I301,'사업장현황(25하)'!$A$2:$T$1836,13,FALSE)</f>
        <v>#N/A</v>
      </c>
      <c r="L301" s="289" t="e">
        <f>VLOOKUP(I301,'사업장현황(25하)'!$A$2:$T$1836,14,FALSE)</f>
        <v>#N/A</v>
      </c>
      <c r="M301" s="190" t="e">
        <f>VLOOKUP(I301,'사업장현황(25하)'!$A$2:$T$1836,2,FALSE)</f>
        <v>#N/A</v>
      </c>
      <c r="N301" s="190" t="e">
        <f>VLOOKUP(I301,'사업장현황(25하)'!$A$2:$T$1836,4,FALSE)</f>
        <v>#N/A</v>
      </c>
      <c r="O301" s="196" t="e">
        <f>VLOOKUP(I301,'사업장현황(25하)'!$A$2:$T$1836,6,FALSE)</f>
        <v>#N/A</v>
      </c>
      <c r="P301" s="196" t="e">
        <f>VLOOKUP(I301,'사업장현황(25하)'!$A$2:$T$1836,7,FALSE)</f>
        <v>#N/A</v>
      </c>
      <c r="Q301" s="196" t="e">
        <f>VLOOKUP(I301,'사업장현황(25하)'!$A$2:$T$1836,8,FALSE)</f>
        <v>#N/A</v>
      </c>
      <c r="R301" s="196" t="e">
        <f>VLOOKUP(I301,'사업장현황(25하)'!$A$2:$T$1836,9,FALSE)</f>
        <v>#N/A</v>
      </c>
      <c r="S301" s="196" t="e">
        <f>VLOOKUP(I301,'사업장현황(25하)'!$A$2:$T$1836,10,FALSE)</f>
        <v>#N/A</v>
      </c>
      <c r="T301" s="190" t="e">
        <f>VLOOKUP(I301,'사업장현황(25하)'!$A$2:$T$1836,12,FALSE)</f>
        <v>#N/A</v>
      </c>
      <c r="U301" s="219" t="e">
        <f>VLOOKUP(I301,'25하-평택20'!$J$3:$AW$1251,13,FALSE)</f>
        <v>#N/A</v>
      </c>
      <c r="V301" s="219" t="e">
        <f>VLOOKUP(I301,'25하-평택20'!$J$3:$AW$1251,14,FALSE)</f>
        <v>#N/A</v>
      </c>
      <c r="W301" s="149"/>
      <c r="X301" s="179" t="e">
        <f>VLOOKUP(I301,'사업장현황(25하)'!$A$2:$T$1836,11,FALSE)</f>
        <v>#N/A</v>
      </c>
      <c r="Y301" s="219"/>
      <c r="Z301" s="180"/>
      <c r="AA301" s="180"/>
      <c r="AB301" s="212"/>
      <c r="AC301" s="180">
        <f t="shared" si="9"/>
        <v>0</v>
      </c>
      <c r="AD301" s="219"/>
      <c r="AE301" s="180"/>
      <c r="AF301" s="219"/>
      <c r="AG301" s="180"/>
      <c r="AH301" s="299">
        <f t="shared" si="8"/>
        <v>0</v>
      </c>
      <c r="AI301" s="197"/>
      <c r="AJ301" s="185"/>
      <c r="CE301" s="187"/>
      <c r="CU301" s="188"/>
    </row>
    <row r="302" spans="1:99" s="186" customFormat="1" ht="24.95" customHeight="1">
      <c r="A302" s="196"/>
      <c r="B302" s="196"/>
      <c r="C302" s="196"/>
      <c r="D302" s="219"/>
      <c r="E302" s="219" t="str">
        <f>HLOOKUP(WEEKDAY(D302,2),data!$A$1:$G$2,2)</f>
        <v>(토)</v>
      </c>
      <c r="F302" s="196"/>
      <c r="G302" s="196"/>
      <c r="H302" s="196"/>
      <c r="I302" s="249"/>
      <c r="J302" s="196" t="e">
        <f>VLOOKUP(I302,'25하-평택20'!$J$3:$AW$1251,2,FALSE)</f>
        <v>#N/A</v>
      </c>
      <c r="K302" s="289" t="e">
        <f>VLOOKUP(I302,'사업장현황(25하)'!$A$2:$T$1836,13,FALSE)</f>
        <v>#N/A</v>
      </c>
      <c r="L302" s="289" t="e">
        <f>VLOOKUP(I302,'사업장현황(25하)'!$A$2:$T$1836,14,FALSE)</f>
        <v>#N/A</v>
      </c>
      <c r="M302" s="190" t="e">
        <f>VLOOKUP(I302,'사업장현황(25하)'!$A$2:$T$1836,2,FALSE)</f>
        <v>#N/A</v>
      </c>
      <c r="N302" s="190" t="e">
        <f>VLOOKUP(I302,'사업장현황(25하)'!$A$2:$T$1836,4,FALSE)</f>
        <v>#N/A</v>
      </c>
      <c r="O302" s="196" t="e">
        <f>VLOOKUP(I302,'사업장현황(25하)'!$A$2:$T$1836,6,FALSE)</f>
        <v>#N/A</v>
      </c>
      <c r="P302" s="196" t="e">
        <f>VLOOKUP(I302,'사업장현황(25하)'!$A$2:$T$1836,7,FALSE)</f>
        <v>#N/A</v>
      </c>
      <c r="Q302" s="196" t="e">
        <f>VLOOKUP(I302,'사업장현황(25하)'!$A$2:$T$1836,8,FALSE)</f>
        <v>#N/A</v>
      </c>
      <c r="R302" s="196" t="e">
        <f>VLOOKUP(I302,'사업장현황(25하)'!$A$2:$T$1836,9,FALSE)</f>
        <v>#N/A</v>
      </c>
      <c r="S302" s="196" t="e">
        <f>VLOOKUP(I302,'사업장현황(25하)'!$A$2:$T$1836,10,FALSE)</f>
        <v>#N/A</v>
      </c>
      <c r="T302" s="190" t="e">
        <f>VLOOKUP(I302,'사업장현황(25하)'!$A$2:$T$1836,12,FALSE)</f>
        <v>#N/A</v>
      </c>
      <c r="U302" s="219" t="e">
        <f>VLOOKUP(I302,'25하-평택20'!$J$3:$AW$1251,13,FALSE)</f>
        <v>#N/A</v>
      </c>
      <c r="V302" s="219" t="e">
        <f>VLOOKUP(I302,'25하-평택20'!$J$3:$AW$1251,14,FALSE)</f>
        <v>#N/A</v>
      </c>
      <c r="W302" s="149"/>
      <c r="X302" s="179" t="e">
        <f>VLOOKUP(I302,'사업장현황(25하)'!$A$2:$T$1836,11,FALSE)</f>
        <v>#N/A</v>
      </c>
      <c r="Y302" s="219"/>
      <c r="Z302" s="180"/>
      <c r="AA302" s="180"/>
      <c r="AB302" s="212"/>
      <c r="AC302" s="180">
        <f t="shared" si="9"/>
        <v>0</v>
      </c>
      <c r="AD302" s="219"/>
      <c r="AE302" s="180"/>
      <c r="AF302" s="219"/>
      <c r="AG302" s="180"/>
      <c r="AH302" s="299">
        <f t="shared" si="8"/>
        <v>0</v>
      </c>
      <c r="AI302" s="197"/>
      <c r="AJ302" s="185"/>
      <c r="CE302" s="187"/>
      <c r="CU302" s="188"/>
    </row>
    <row r="303" spans="1:99" s="186" customFormat="1" ht="24.95" customHeight="1">
      <c r="A303" s="196"/>
      <c r="B303" s="196"/>
      <c r="C303" s="196"/>
      <c r="D303" s="219"/>
      <c r="E303" s="219" t="str">
        <f>HLOOKUP(WEEKDAY(D303,2),data!$A$1:$G$2,2)</f>
        <v>(토)</v>
      </c>
      <c r="F303" s="196"/>
      <c r="G303" s="196"/>
      <c r="H303" s="196"/>
      <c r="I303" s="249"/>
      <c r="J303" s="196" t="e">
        <f>VLOOKUP(I303,'25하-평택20'!$J$3:$AW$1251,2,FALSE)</f>
        <v>#N/A</v>
      </c>
      <c r="K303" s="289" t="e">
        <f>VLOOKUP(I303,'사업장현황(25하)'!$A$2:$T$1836,13,FALSE)</f>
        <v>#N/A</v>
      </c>
      <c r="L303" s="289" t="e">
        <f>VLOOKUP(I303,'사업장현황(25하)'!$A$2:$T$1836,14,FALSE)</f>
        <v>#N/A</v>
      </c>
      <c r="M303" s="190" t="e">
        <f>VLOOKUP(I303,'사업장현황(25하)'!$A$2:$T$1836,2,FALSE)</f>
        <v>#N/A</v>
      </c>
      <c r="N303" s="190" t="e">
        <f>VLOOKUP(I303,'사업장현황(25하)'!$A$2:$T$1836,4,FALSE)</f>
        <v>#N/A</v>
      </c>
      <c r="O303" s="196" t="e">
        <f>VLOOKUP(I303,'사업장현황(25하)'!$A$2:$T$1836,6,FALSE)</f>
        <v>#N/A</v>
      </c>
      <c r="P303" s="196" t="e">
        <f>VLOOKUP(I303,'사업장현황(25하)'!$A$2:$T$1836,7,FALSE)</f>
        <v>#N/A</v>
      </c>
      <c r="Q303" s="196" t="e">
        <f>VLOOKUP(I303,'사업장현황(25하)'!$A$2:$T$1836,8,FALSE)</f>
        <v>#N/A</v>
      </c>
      <c r="R303" s="196" t="e">
        <f>VLOOKUP(I303,'사업장현황(25하)'!$A$2:$T$1836,9,FALSE)</f>
        <v>#N/A</v>
      </c>
      <c r="S303" s="196" t="e">
        <f>VLOOKUP(I303,'사업장현황(25하)'!$A$2:$T$1836,10,FALSE)</f>
        <v>#N/A</v>
      </c>
      <c r="T303" s="190" t="e">
        <f>VLOOKUP(I303,'사업장현황(25하)'!$A$2:$T$1836,12,FALSE)</f>
        <v>#N/A</v>
      </c>
      <c r="U303" s="219" t="e">
        <f>VLOOKUP(I303,'25하-평택20'!$J$3:$AW$1251,13,FALSE)</f>
        <v>#N/A</v>
      </c>
      <c r="V303" s="219" t="e">
        <f>VLOOKUP(I303,'25하-평택20'!$J$3:$AW$1251,14,FALSE)</f>
        <v>#N/A</v>
      </c>
      <c r="W303" s="149"/>
      <c r="X303" s="179" t="e">
        <f>VLOOKUP(I303,'사업장현황(25하)'!$A$2:$T$1836,11,FALSE)</f>
        <v>#N/A</v>
      </c>
      <c r="Y303" s="219"/>
      <c r="Z303" s="180"/>
      <c r="AA303" s="180"/>
      <c r="AB303" s="212"/>
      <c r="AC303" s="180">
        <f t="shared" si="9"/>
        <v>0</v>
      </c>
      <c r="AD303" s="219"/>
      <c r="AE303" s="180"/>
      <c r="AF303" s="219"/>
      <c r="AG303" s="180"/>
      <c r="AH303" s="299">
        <f t="shared" si="8"/>
        <v>0</v>
      </c>
      <c r="AI303" s="197"/>
      <c r="AJ303" s="185"/>
      <c r="CE303" s="187"/>
      <c r="CU303" s="188"/>
    </row>
    <row r="304" spans="1:99" s="186" customFormat="1" ht="24.95" customHeight="1">
      <c r="A304" s="196"/>
      <c r="B304" s="196"/>
      <c r="C304" s="196"/>
      <c r="D304" s="219"/>
      <c r="E304" s="219" t="str">
        <f>HLOOKUP(WEEKDAY(D304,2),data!$A$1:$G$2,2)</f>
        <v>(토)</v>
      </c>
      <c r="F304" s="196"/>
      <c r="G304" s="196"/>
      <c r="H304" s="196"/>
      <c r="I304" s="249"/>
      <c r="J304" s="196" t="e">
        <f>VLOOKUP(I304,'25하-평택20'!$J$3:$AW$1251,2,FALSE)</f>
        <v>#N/A</v>
      </c>
      <c r="K304" s="289" t="e">
        <f>VLOOKUP(I304,'사업장현황(25하)'!$A$2:$T$1836,13,FALSE)</f>
        <v>#N/A</v>
      </c>
      <c r="L304" s="289" t="e">
        <f>VLOOKUP(I304,'사업장현황(25하)'!$A$2:$T$1836,14,FALSE)</f>
        <v>#N/A</v>
      </c>
      <c r="M304" s="190" t="e">
        <f>VLOOKUP(I304,'사업장현황(25하)'!$A$2:$T$1836,2,FALSE)</f>
        <v>#N/A</v>
      </c>
      <c r="N304" s="190" t="e">
        <f>VLOOKUP(I304,'사업장현황(25하)'!$A$2:$T$1836,4,FALSE)</f>
        <v>#N/A</v>
      </c>
      <c r="O304" s="196" t="e">
        <f>VLOOKUP(I304,'사업장현황(25하)'!$A$2:$T$1836,6,FALSE)</f>
        <v>#N/A</v>
      </c>
      <c r="P304" s="196" t="e">
        <f>VLOOKUP(I304,'사업장현황(25하)'!$A$2:$T$1836,7,FALSE)</f>
        <v>#N/A</v>
      </c>
      <c r="Q304" s="196" t="e">
        <f>VLOOKUP(I304,'사업장현황(25하)'!$A$2:$T$1836,8,FALSE)</f>
        <v>#N/A</v>
      </c>
      <c r="R304" s="196" t="e">
        <f>VLOOKUP(I304,'사업장현황(25하)'!$A$2:$T$1836,9,FALSE)</f>
        <v>#N/A</v>
      </c>
      <c r="S304" s="196" t="e">
        <f>VLOOKUP(I304,'사업장현황(25하)'!$A$2:$T$1836,10,FALSE)</f>
        <v>#N/A</v>
      </c>
      <c r="T304" s="190" t="e">
        <f>VLOOKUP(I304,'사업장현황(25하)'!$A$2:$T$1836,12,FALSE)</f>
        <v>#N/A</v>
      </c>
      <c r="U304" s="219" t="e">
        <f>VLOOKUP(I304,'25하-평택20'!$J$3:$AW$1251,13,FALSE)</f>
        <v>#N/A</v>
      </c>
      <c r="V304" s="219" t="e">
        <f>VLOOKUP(I304,'25하-평택20'!$J$3:$AW$1251,14,FALSE)</f>
        <v>#N/A</v>
      </c>
      <c r="W304" s="149"/>
      <c r="X304" s="179" t="e">
        <f>VLOOKUP(I304,'사업장현황(25하)'!$A$2:$T$1836,11,FALSE)</f>
        <v>#N/A</v>
      </c>
      <c r="Y304" s="219"/>
      <c r="Z304" s="180"/>
      <c r="AA304" s="180"/>
      <c r="AB304" s="212"/>
      <c r="AC304" s="180">
        <f t="shared" si="9"/>
        <v>0</v>
      </c>
      <c r="AD304" s="219"/>
      <c r="AE304" s="180"/>
      <c r="AF304" s="219"/>
      <c r="AG304" s="180"/>
      <c r="AH304" s="299">
        <f t="shared" si="8"/>
        <v>0</v>
      </c>
      <c r="AI304" s="197"/>
      <c r="AJ304" s="185"/>
      <c r="CE304" s="187"/>
      <c r="CU304" s="188"/>
    </row>
    <row r="305" spans="1:99" s="186" customFormat="1" ht="24.95" customHeight="1">
      <c r="A305" s="196"/>
      <c r="B305" s="196"/>
      <c r="C305" s="196"/>
      <c r="D305" s="219"/>
      <c r="E305" s="219" t="str">
        <f>HLOOKUP(WEEKDAY(D305,2),data!$A$1:$G$2,2)</f>
        <v>(토)</v>
      </c>
      <c r="F305" s="196"/>
      <c r="G305" s="196"/>
      <c r="H305" s="196"/>
      <c r="I305" s="249"/>
      <c r="J305" s="196" t="e">
        <f>VLOOKUP(I305,'25하-평택20'!$J$3:$AW$1251,2,FALSE)</f>
        <v>#N/A</v>
      </c>
      <c r="K305" s="289" t="e">
        <f>VLOOKUP(I305,'사업장현황(25하)'!$A$2:$T$1836,13,FALSE)</f>
        <v>#N/A</v>
      </c>
      <c r="L305" s="289" t="e">
        <f>VLOOKUP(I305,'사업장현황(25하)'!$A$2:$T$1836,14,FALSE)</f>
        <v>#N/A</v>
      </c>
      <c r="M305" s="190" t="e">
        <f>VLOOKUP(I305,'사업장현황(25하)'!$A$2:$T$1836,2,FALSE)</f>
        <v>#N/A</v>
      </c>
      <c r="N305" s="190" t="e">
        <f>VLOOKUP(I305,'사업장현황(25하)'!$A$2:$T$1836,4,FALSE)</f>
        <v>#N/A</v>
      </c>
      <c r="O305" s="196" t="e">
        <f>VLOOKUP(I305,'사업장현황(25하)'!$A$2:$T$1836,6,FALSE)</f>
        <v>#N/A</v>
      </c>
      <c r="P305" s="196" t="e">
        <f>VLOOKUP(I305,'사업장현황(25하)'!$A$2:$T$1836,7,FALSE)</f>
        <v>#N/A</v>
      </c>
      <c r="Q305" s="196" t="e">
        <f>VLOOKUP(I305,'사업장현황(25하)'!$A$2:$T$1836,8,FALSE)</f>
        <v>#N/A</v>
      </c>
      <c r="R305" s="196" t="e">
        <f>VLOOKUP(I305,'사업장현황(25하)'!$A$2:$T$1836,9,FALSE)</f>
        <v>#N/A</v>
      </c>
      <c r="S305" s="196" t="e">
        <f>VLOOKUP(I305,'사업장현황(25하)'!$A$2:$T$1836,10,FALSE)</f>
        <v>#N/A</v>
      </c>
      <c r="T305" s="190" t="e">
        <f>VLOOKUP(I305,'사업장현황(25하)'!$A$2:$T$1836,12,FALSE)</f>
        <v>#N/A</v>
      </c>
      <c r="U305" s="219" t="e">
        <f>VLOOKUP(I305,'25하-평택20'!$J$3:$AW$1251,13,FALSE)</f>
        <v>#N/A</v>
      </c>
      <c r="V305" s="219" t="e">
        <f>VLOOKUP(I305,'25하-평택20'!$J$3:$AW$1251,14,FALSE)</f>
        <v>#N/A</v>
      </c>
      <c r="W305" s="149"/>
      <c r="X305" s="179" t="e">
        <f>VLOOKUP(I305,'사업장현황(25하)'!$A$2:$T$1836,11,FALSE)</f>
        <v>#N/A</v>
      </c>
      <c r="Y305" s="219"/>
      <c r="Z305" s="180"/>
      <c r="AA305" s="180"/>
      <c r="AB305" s="212"/>
      <c r="AC305" s="180">
        <f t="shared" si="9"/>
        <v>0</v>
      </c>
      <c r="AD305" s="219"/>
      <c r="AE305" s="180"/>
      <c r="AF305" s="219"/>
      <c r="AG305" s="180"/>
      <c r="AH305" s="299">
        <f t="shared" si="8"/>
        <v>0</v>
      </c>
      <c r="AI305" s="197"/>
      <c r="AJ305" s="185"/>
      <c r="CE305" s="187"/>
      <c r="CU305" s="188"/>
    </row>
    <row r="306" spans="1:99" s="186" customFormat="1" ht="24.95" customHeight="1">
      <c r="A306" s="196"/>
      <c r="B306" s="196"/>
      <c r="C306" s="196"/>
      <c r="D306" s="219"/>
      <c r="E306" s="219" t="str">
        <f>HLOOKUP(WEEKDAY(D306,2),data!$A$1:$G$2,2)</f>
        <v>(토)</v>
      </c>
      <c r="F306" s="196"/>
      <c r="G306" s="196"/>
      <c r="H306" s="196"/>
      <c r="I306" s="249"/>
      <c r="J306" s="196" t="e">
        <f>VLOOKUP(I306,'25하-평택20'!$J$3:$AW$1251,2,FALSE)</f>
        <v>#N/A</v>
      </c>
      <c r="K306" s="289" t="e">
        <f>VLOOKUP(I306,'사업장현황(25하)'!$A$2:$T$1836,13,FALSE)</f>
        <v>#N/A</v>
      </c>
      <c r="L306" s="289" t="e">
        <f>VLOOKUP(I306,'사업장현황(25하)'!$A$2:$T$1836,14,FALSE)</f>
        <v>#N/A</v>
      </c>
      <c r="M306" s="190" t="e">
        <f>VLOOKUP(I306,'사업장현황(25하)'!$A$2:$T$1836,2,FALSE)</f>
        <v>#N/A</v>
      </c>
      <c r="N306" s="190" t="e">
        <f>VLOOKUP(I306,'사업장현황(25하)'!$A$2:$T$1836,4,FALSE)</f>
        <v>#N/A</v>
      </c>
      <c r="O306" s="196" t="e">
        <f>VLOOKUP(I306,'사업장현황(25하)'!$A$2:$T$1836,6,FALSE)</f>
        <v>#N/A</v>
      </c>
      <c r="P306" s="196" t="e">
        <f>VLOOKUP(I306,'사업장현황(25하)'!$A$2:$T$1836,7,FALSE)</f>
        <v>#N/A</v>
      </c>
      <c r="Q306" s="196" t="e">
        <f>VLOOKUP(I306,'사업장현황(25하)'!$A$2:$T$1836,8,FALSE)</f>
        <v>#N/A</v>
      </c>
      <c r="R306" s="196" t="e">
        <f>VLOOKUP(I306,'사업장현황(25하)'!$A$2:$T$1836,9,FALSE)</f>
        <v>#N/A</v>
      </c>
      <c r="S306" s="196" t="e">
        <f>VLOOKUP(I306,'사업장현황(25하)'!$A$2:$T$1836,10,FALSE)</f>
        <v>#N/A</v>
      </c>
      <c r="T306" s="190" t="e">
        <f>VLOOKUP(I306,'사업장현황(25하)'!$A$2:$T$1836,12,FALSE)</f>
        <v>#N/A</v>
      </c>
      <c r="U306" s="219" t="e">
        <f>VLOOKUP(I306,'25하-평택20'!$J$3:$AW$1251,13,FALSE)</f>
        <v>#N/A</v>
      </c>
      <c r="V306" s="219" t="e">
        <f>VLOOKUP(I306,'25하-평택20'!$J$3:$AW$1251,14,FALSE)</f>
        <v>#N/A</v>
      </c>
      <c r="W306" s="149"/>
      <c r="X306" s="179" t="e">
        <f>VLOOKUP(I306,'사업장현황(25하)'!$A$2:$T$1836,11,FALSE)</f>
        <v>#N/A</v>
      </c>
      <c r="Y306" s="219"/>
      <c r="Z306" s="180"/>
      <c r="AA306" s="180"/>
      <c r="AB306" s="212"/>
      <c r="AC306" s="180">
        <f t="shared" si="9"/>
        <v>0</v>
      </c>
      <c r="AD306" s="219"/>
      <c r="AE306" s="180"/>
      <c r="AF306" s="219"/>
      <c r="AG306" s="180"/>
      <c r="AH306" s="299">
        <f t="shared" si="8"/>
        <v>0</v>
      </c>
      <c r="AI306" s="197"/>
      <c r="AJ306" s="185"/>
      <c r="CE306" s="187"/>
      <c r="CU306" s="188"/>
    </row>
    <row r="307" spans="1:99" s="186" customFormat="1" ht="24.95" customHeight="1">
      <c r="A307" s="196"/>
      <c r="B307" s="196"/>
      <c r="C307" s="196"/>
      <c r="D307" s="219"/>
      <c r="E307" s="219" t="str">
        <f>HLOOKUP(WEEKDAY(D307,2),data!$A$1:$G$2,2)</f>
        <v>(토)</v>
      </c>
      <c r="F307" s="196"/>
      <c r="G307" s="196"/>
      <c r="H307" s="196"/>
      <c r="I307" s="249"/>
      <c r="J307" s="196" t="e">
        <f>VLOOKUP(I307,'25하-평택20'!$J$3:$AW$1251,2,FALSE)</f>
        <v>#N/A</v>
      </c>
      <c r="K307" s="289" t="e">
        <f>VLOOKUP(I307,'사업장현황(25하)'!$A$2:$T$1836,13,FALSE)</f>
        <v>#N/A</v>
      </c>
      <c r="L307" s="289" t="e">
        <f>VLOOKUP(I307,'사업장현황(25하)'!$A$2:$T$1836,14,FALSE)</f>
        <v>#N/A</v>
      </c>
      <c r="M307" s="190" t="e">
        <f>VLOOKUP(I307,'사업장현황(25하)'!$A$2:$T$1836,2,FALSE)</f>
        <v>#N/A</v>
      </c>
      <c r="N307" s="190" t="e">
        <f>VLOOKUP(I307,'사업장현황(25하)'!$A$2:$T$1836,4,FALSE)</f>
        <v>#N/A</v>
      </c>
      <c r="O307" s="196" t="e">
        <f>VLOOKUP(I307,'사업장현황(25하)'!$A$2:$T$1836,6,FALSE)</f>
        <v>#N/A</v>
      </c>
      <c r="P307" s="196" t="e">
        <f>VLOOKUP(I307,'사업장현황(25하)'!$A$2:$T$1836,7,FALSE)</f>
        <v>#N/A</v>
      </c>
      <c r="Q307" s="196" t="e">
        <f>VLOOKUP(I307,'사업장현황(25하)'!$A$2:$T$1836,8,FALSE)</f>
        <v>#N/A</v>
      </c>
      <c r="R307" s="196" t="e">
        <f>VLOOKUP(I307,'사업장현황(25하)'!$A$2:$T$1836,9,FALSE)</f>
        <v>#N/A</v>
      </c>
      <c r="S307" s="196" t="e">
        <f>VLOOKUP(I307,'사업장현황(25하)'!$A$2:$T$1836,10,FALSE)</f>
        <v>#N/A</v>
      </c>
      <c r="T307" s="190" t="e">
        <f>VLOOKUP(I307,'사업장현황(25하)'!$A$2:$T$1836,12,FALSE)</f>
        <v>#N/A</v>
      </c>
      <c r="U307" s="219" t="e">
        <f>VLOOKUP(I307,'25하-평택20'!$J$3:$AW$1251,13,FALSE)</f>
        <v>#N/A</v>
      </c>
      <c r="V307" s="219" t="e">
        <f>VLOOKUP(I307,'25하-평택20'!$J$3:$AW$1251,14,FALSE)</f>
        <v>#N/A</v>
      </c>
      <c r="W307" s="149"/>
      <c r="X307" s="179" t="e">
        <f>VLOOKUP(I307,'사업장현황(25하)'!$A$2:$T$1836,11,FALSE)</f>
        <v>#N/A</v>
      </c>
      <c r="Y307" s="219"/>
      <c r="Z307" s="180"/>
      <c r="AA307" s="180"/>
      <c r="AB307" s="212"/>
      <c r="AC307" s="180">
        <f t="shared" si="9"/>
        <v>0</v>
      </c>
      <c r="AD307" s="219"/>
      <c r="AE307" s="180"/>
      <c r="AF307" s="219"/>
      <c r="AG307" s="180"/>
      <c r="AH307" s="299">
        <f t="shared" si="8"/>
        <v>0</v>
      </c>
      <c r="AI307" s="197"/>
      <c r="AJ307" s="185"/>
      <c r="CE307" s="187"/>
      <c r="CU307" s="188"/>
    </row>
    <row r="308" spans="1:99" s="186" customFormat="1" ht="24.95" customHeight="1">
      <c r="A308" s="196"/>
      <c r="B308" s="196"/>
      <c r="C308" s="196"/>
      <c r="D308" s="219"/>
      <c r="E308" s="219" t="str">
        <f>HLOOKUP(WEEKDAY(D308,2),data!$A$1:$G$2,2)</f>
        <v>(토)</v>
      </c>
      <c r="F308" s="196"/>
      <c r="G308" s="196"/>
      <c r="H308" s="196"/>
      <c r="I308" s="249"/>
      <c r="J308" s="196" t="e">
        <f>VLOOKUP(I308,'25하-평택20'!$J$3:$AW$1251,2,FALSE)</f>
        <v>#N/A</v>
      </c>
      <c r="K308" s="289" t="e">
        <f>VLOOKUP(I308,'사업장현황(25하)'!$A$2:$T$1836,13,FALSE)</f>
        <v>#N/A</v>
      </c>
      <c r="L308" s="289" t="e">
        <f>VLOOKUP(I308,'사업장현황(25하)'!$A$2:$T$1836,14,FALSE)</f>
        <v>#N/A</v>
      </c>
      <c r="M308" s="190" t="e">
        <f>VLOOKUP(I308,'사업장현황(25하)'!$A$2:$T$1836,2,FALSE)</f>
        <v>#N/A</v>
      </c>
      <c r="N308" s="190" t="e">
        <f>VLOOKUP(I308,'사업장현황(25하)'!$A$2:$T$1836,4,FALSE)</f>
        <v>#N/A</v>
      </c>
      <c r="O308" s="196" t="e">
        <f>VLOOKUP(I308,'사업장현황(25하)'!$A$2:$T$1836,6,FALSE)</f>
        <v>#N/A</v>
      </c>
      <c r="P308" s="196" t="e">
        <f>VLOOKUP(I308,'사업장현황(25하)'!$A$2:$T$1836,7,FALSE)</f>
        <v>#N/A</v>
      </c>
      <c r="Q308" s="196" t="e">
        <f>VLOOKUP(I308,'사업장현황(25하)'!$A$2:$T$1836,8,FALSE)</f>
        <v>#N/A</v>
      </c>
      <c r="R308" s="196" t="e">
        <f>VLOOKUP(I308,'사업장현황(25하)'!$A$2:$T$1836,9,FALSE)</f>
        <v>#N/A</v>
      </c>
      <c r="S308" s="196" t="e">
        <f>VLOOKUP(I308,'사업장현황(25하)'!$A$2:$T$1836,10,FALSE)</f>
        <v>#N/A</v>
      </c>
      <c r="T308" s="190" t="e">
        <f>VLOOKUP(I308,'사업장현황(25하)'!$A$2:$T$1836,12,FALSE)</f>
        <v>#N/A</v>
      </c>
      <c r="U308" s="219" t="e">
        <f>VLOOKUP(I308,'25하-평택20'!$J$3:$AW$1251,13,FALSE)</f>
        <v>#N/A</v>
      </c>
      <c r="V308" s="219" t="e">
        <f>VLOOKUP(I308,'25하-평택20'!$J$3:$AW$1251,14,FALSE)</f>
        <v>#N/A</v>
      </c>
      <c r="W308" s="149"/>
      <c r="X308" s="179" t="e">
        <f>VLOOKUP(I308,'사업장현황(25하)'!$A$2:$T$1836,11,FALSE)</f>
        <v>#N/A</v>
      </c>
      <c r="Y308" s="219"/>
      <c r="Z308" s="180"/>
      <c r="AA308" s="180"/>
      <c r="AB308" s="212"/>
      <c r="AC308" s="180">
        <f t="shared" si="9"/>
        <v>0</v>
      </c>
      <c r="AD308" s="219"/>
      <c r="AE308" s="180"/>
      <c r="AF308" s="219"/>
      <c r="AG308" s="180"/>
      <c r="AH308" s="299">
        <f t="shared" si="8"/>
        <v>0</v>
      </c>
      <c r="AI308" s="197"/>
      <c r="AJ308" s="185"/>
      <c r="CE308" s="187"/>
      <c r="CU308" s="188"/>
    </row>
    <row r="309" spans="1:99" s="186" customFormat="1" ht="24.95" customHeight="1">
      <c r="A309" s="196"/>
      <c r="B309" s="196"/>
      <c r="C309" s="196"/>
      <c r="D309" s="219"/>
      <c r="E309" s="219" t="str">
        <f>HLOOKUP(WEEKDAY(D309,2),data!$A$1:$G$2,2)</f>
        <v>(토)</v>
      </c>
      <c r="F309" s="196"/>
      <c r="G309" s="196"/>
      <c r="H309" s="196"/>
      <c r="I309" s="249"/>
      <c r="J309" s="196" t="e">
        <f>VLOOKUP(I309,'25하-평택20'!$J$3:$AW$1251,2,FALSE)</f>
        <v>#N/A</v>
      </c>
      <c r="K309" s="289" t="e">
        <f>VLOOKUP(I309,'사업장현황(25하)'!$A$2:$T$1836,13,FALSE)</f>
        <v>#N/A</v>
      </c>
      <c r="L309" s="289" t="e">
        <f>VLOOKUP(I309,'사업장현황(25하)'!$A$2:$T$1836,14,FALSE)</f>
        <v>#N/A</v>
      </c>
      <c r="M309" s="190" t="e">
        <f>VLOOKUP(I309,'사업장현황(25하)'!$A$2:$T$1836,2,FALSE)</f>
        <v>#N/A</v>
      </c>
      <c r="N309" s="190" t="e">
        <f>VLOOKUP(I309,'사업장현황(25하)'!$A$2:$T$1836,4,FALSE)</f>
        <v>#N/A</v>
      </c>
      <c r="O309" s="196" t="e">
        <f>VLOOKUP(I309,'사업장현황(25하)'!$A$2:$T$1836,6,FALSE)</f>
        <v>#N/A</v>
      </c>
      <c r="P309" s="196" t="e">
        <f>VLOOKUP(I309,'사업장현황(25하)'!$A$2:$T$1836,7,FALSE)</f>
        <v>#N/A</v>
      </c>
      <c r="Q309" s="196" t="e">
        <f>VLOOKUP(I309,'사업장현황(25하)'!$A$2:$T$1836,8,FALSE)</f>
        <v>#N/A</v>
      </c>
      <c r="R309" s="196" t="e">
        <f>VLOOKUP(I309,'사업장현황(25하)'!$A$2:$T$1836,9,FALSE)</f>
        <v>#N/A</v>
      </c>
      <c r="S309" s="196" t="e">
        <f>VLOOKUP(I309,'사업장현황(25하)'!$A$2:$T$1836,10,FALSE)</f>
        <v>#N/A</v>
      </c>
      <c r="T309" s="190" t="e">
        <f>VLOOKUP(I309,'사업장현황(25하)'!$A$2:$T$1836,12,FALSE)</f>
        <v>#N/A</v>
      </c>
      <c r="U309" s="219" t="e">
        <f>VLOOKUP(I309,'25하-평택20'!$J$3:$AW$1251,13,FALSE)</f>
        <v>#N/A</v>
      </c>
      <c r="V309" s="219" t="e">
        <f>VLOOKUP(I309,'25하-평택20'!$J$3:$AW$1251,14,FALSE)</f>
        <v>#N/A</v>
      </c>
      <c r="W309" s="149"/>
      <c r="X309" s="179" t="e">
        <f>VLOOKUP(I309,'사업장현황(25하)'!$A$2:$T$1836,11,FALSE)</f>
        <v>#N/A</v>
      </c>
      <c r="Y309" s="219"/>
      <c r="Z309" s="180"/>
      <c r="AA309" s="180"/>
      <c r="AB309" s="212"/>
      <c r="AC309" s="180">
        <f t="shared" si="9"/>
        <v>0</v>
      </c>
      <c r="AD309" s="219"/>
      <c r="AE309" s="180"/>
      <c r="AF309" s="219"/>
      <c r="AG309" s="180"/>
      <c r="AH309" s="299">
        <f t="shared" si="8"/>
        <v>0</v>
      </c>
      <c r="AI309" s="197"/>
      <c r="AJ309" s="185"/>
      <c r="CE309" s="187"/>
      <c r="CU309" s="188"/>
    </row>
    <row r="310" spans="1:99" s="186" customFormat="1" ht="24.95" customHeight="1">
      <c r="A310" s="196"/>
      <c r="B310" s="196"/>
      <c r="C310" s="196"/>
      <c r="D310" s="219"/>
      <c r="E310" s="219" t="str">
        <f>HLOOKUP(WEEKDAY(D310,2),data!$A$1:$G$2,2)</f>
        <v>(토)</v>
      </c>
      <c r="F310" s="196"/>
      <c r="G310" s="196"/>
      <c r="H310" s="196"/>
      <c r="I310" s="249"/>
      <c r="J310" s="196" t="e">
        <f>VLOOKUP(I310,'25하-평택20'!$J$3:$AW$1251,2,FALSE)</f>
        <v>#N/A</v>
      </c>
      <c r="K310" s="289" t="e">
        <f>VLOOKUP(I310,'사업장현황(25하)'!$A$2:$T$1836,13,FALSE)</f>
        <v>#N/A</v>
      </c>
      <c r="L310" s="289" t="e">
        <f>VLOOKUP(I310,'사업장현황(25하)'!$A$2:$T$1836,14,FALSE)</f>
        <v>#N/A</v>
      </c>
      <c r="M310" s="190" t="e">
        <f>VLOOKUP(I310,'사업장현황(25하)'!$A$2:$T$1836,2,FALSE)</f>
        <v>#N/A</v>
      </c>
      <c r="N310" s="190" t="e">
        <f>VLOOKUP(I310,'사업장현황(25하)'!$A$2:$T$1836,4,FALSE)</f>
        <v>#N/A</v>
      </c>
      <c r="O310" s="196" t="e">
        <f>VLOOKUP(I310,'사업장현황(25하)'!$A$2:$T$1836,6,FALSE)</f>
        <v>#N/A</v>
      </c>
      <c r="P310" s="196" t="e">
        <f>VLOOKUP(I310,'사업장현황(25하)'!$A$2:$T$1836,7,FALSE)</f>
        <v>#N/A</v>
      </c>
      <c r="Q310" s="196" t="e">
        <f>VLOOKUP(I310,'사업장현황(25하)'!$A$2:$T$1836,8,FALSE)</f>
        <v>#N/A</v>
      </c>
      <c r="R310" s="196" t="e">
        <f>VLOOKUP(I310,'사업장현황(25하)'!$A$2:$T$1836,9,FALSE)</f>
        <v>#N/A</v>
      </c>
      <c r="S310" s="196" t="e">
        <f>VLOOKUP(I310,'사업장현황(25하)'!$A$2:$T$1836,10,FALSE)</f>
        <v>#N/A</v>
      </c>
      <c r="T310" s="190" t="e">
        <f>VLOOKUP(I310,'사업장현황(25하)'!$A$2:$T$1836,12,FALSE)</f>
        <v>#N/A</v>
      </c>
      <c r="U310" s="219" t="e">
        <f>VLOOKUP(I310,'25하-평택20'!$J$3:$AW$1251,13,FALSE)</f>
        <v>#N/A</v>
      </c>
      <c r="V310" s="219" t="e">
        <f>VLOOKUP(I310,'25하-평택20'!$J$3:$AW$1251,14,FALSE)</f>
        <v>#N/A</v>
      </c>
      <c r="W310" s="149"/>
      <c r="X310" s="179" t="e">
        <f>VLOOKUP(I310,'사업장현황(25하)'!$A$2:$T$1836,11,FALSE)</f>
        <v>#N/A</v>
      </c>
      <c r="Y310" s="219"/>
      <c r="Z310" s="180"/>
      <c r="AA310" s="180"/>
      <c r="AB310" s="212"/>
      <c r="AC310" s="180">
        <f t="shared" si="9"/>
        <v>0</v>
      </c>
      <c r="AD310" s="219"/>
      <c r="AE310" s="180"/>
      <c r="AF310" s="219"/>
      <c r="AG310" s="180"/>
      <c r="AH310" s="299">
        <f t="shared" si="8"/>
        <v>0</v>
      </c>
      <c r="AI310" s="197"/>
      <c r="AJ310" s="185"/>
      <c r="CE310" s="187"/>
      <c r="CU310" s="188"/>
    </row>
    <row r="311" spans="1:99" s="158" customFormat="1" ht="24.95" customHeight="1">
      <c r="A311" s="196"/>
      <c r="B311" s="196"/>
      <c r="C311" s="196"/>
      <c r="D311" s="219"/>
      <c r="E311" s="219" t="str">
        <f>HLOOKUP(WEEKDAY(D311,2),data!$A$1:$G$2,2)</f>
        <v>(토)</v>
      </c>
      <c r="F311" s="196"/>
      <c r="G311" s="196"/>
      <c r="H311" s="196"/>
      <c r="I311" s="249"/>
      <c r="J311" s="196" t="e">
        <f>VLOOKUP(I311,'25하-평택20'!$J$3:$AW$1251,2,FALSE)</f>
        <v>#N/A</v>
      </c>
      <c r="K311" s="289" t="e">
        <f>VLOOKUP(I311,'사업장현황(25하)'!$A$2:$T$1836,13,FALSE)</f>
        <v>#N/A</v>
      </c>
      <c r="L311" s="289" t="e">
        <f>VLOOKUP(I311,'사업장현황(25하)'!$A$2:$T$1836,14,FALSE)</f>
        <v>#N/A</v>
      </c>
      <c r="M311" s="190" t="e">
        <f>VLOOKUP(I311,'사업장현황(25하)'!$A$2:$T$1836,2,FALSE)</f>
        <v>#N/A</v>
      </c>
      <c r="N311" s="190" t="e">
        <f>VLOOKUP(I311,'사업장현황(25하)'!$A$2:$T$1836,4,FALSE)</f>
        <v>#N/A</v>
      </c>
      <c r="O311" s="196" t="e">
        <f>VLOOKUP(I311,'사업장현황(25하)'!$A$2:$T$1836,6,FALSE)</f>
        <v>#N/A</v>
      </c>
      <c r="P311" s="196" t="e">
        <f>VLOOKUP(I311,'사업장현황(25하)'!$A$2:$T$1836,7,FALSE)</f>
        <v>#N/A</v>
      </c>
      <c r="Q311" s="196" t="e">
        <f>VLOOKUP(I311,'사업장현황(25하)'!$A$2:$T$1836,8,FALSE)</f>
        <v>#N/A</v>
      </c>
      <c r="R311" s="196" t="e">
        <f>VLOOKUP(I311,'사업장현황(25하)'!$A$2:$T$1836,9,FALSE)</f>
        <v>#N/A</v>
      </c>
      <c r="S311" s="196" t="e">
        <f>VLOOKUP(I311,'사업장현황(25하)'!$A$2:$T$1836,10,FALSE)</f>
        <v>#N/A</v>
      </c>
      <c r="T311" s="190" t="e">
        <f>VLOOKUP(I311,'사업장현황(25하)'!$A$2:$T$1836,12,FALSE)</f>
        <v>#N/A</v>
      </c>
      <c r="U311" s="219" t="e">
        <f>VLOOKUP(I311,'25하-평택20'!$J$3:$AW$1251,13,FALSE)</f>
        <v>#N/A</v>
      </c>
      <c r="V311" s="219" t="e">
        <f>VLOOKUP(I311,'25하-평택20'!$J$3:$AW$1251,14,FALSE)</f>
        <v>#N/A</v>
      </c>
      <c r="W311" s="149"/>
      <c r="X311" s="179" t="e">
        <f>VLOOKUP(I311,'사업장현황(25하)'!$A$2:$T$1836,11,FALSE)</f>
        <v>#N/A</v>
      </c>
      <c r="Y311" s="219"/>
      <c r="Z311" s="180"/>
      <c r="AA311" s="180"/>
      <c r="AB311" s="212"/>
      <c r="AC311" s="180">
        <f t="shared" si="9"/>
        <v>0</v>
      </c>
      <c r="AD311" s="219"/>
      <c r="AE311" s="180"/>
      <c r="AF311" s="219"/>
      <c r="AG311" s="180"/>
      <c r="AH311" s="299">
        <f t="shared" si="8"/>
        <v>0</v>
      </c>
      <c r="AI311" s="299"/>
      <c r="AJ311" s="157"/>
    </row>
    <row r="312" spans="1:99" s="186" customFormat="1" ht="24.95" customHeight="1">
      <c r="A312" s="196"/>
      <c r="B312" s="196"/>
      <c r="C312" s="196"/>
      <c r="D312" s="219"/>
      <c r="E312" s="219" t="str">
        <f>HLOOKUP(WEEKDAY(D312,2),data!$A$1:$G$2,2)</f>
        <v>(토)</v>
      </c>
      <c r="F312" s="196"/>
      <c r="G312" s="196"/>
      <c r="H312" s="196"/>
      <c r="I312" s="249"/>
      <c r="J312" s="196" t="e">
        <f>VLOOKUP(I312,'25하-평택20'!$J$3:$AW$1251,2,FALSE)</f>
        <v>#N/A</v>
      </c>
      <c r="K312" s="289" t="e">
        <f>VLOOKUP(I312,'사업장현황(25하)'!$A$2:$T$1836,13,FALSE)</f>
        <v>#N/A</v>
      </c>
      <c r="L312" s="289" t="e">
        <f>VLOOKUP(I312,'사업장현황(25하)'!$A$2:$T$1836,14,FALSE)</f>
        <v>#N/A</v>
      </c>
      <c r="M312" s="190" t="e">
        <f>VLOOKUP(I312,'사업장현황(25하)'!$A$2:$T$1836,2,FALSE)</f>
        <v>#N/A</v>
      </c>
      <c r="N312" s="190" t="e">
        <f>VLOOKUP(I312,'사업장현황(25하)'!$A$2:$T$1836,4,FALSE)</f>
        <v>#N/A</v>
      </c>
      <c r="O312" s="196" t="e">
        <f>VLOOKUP(I312,'사업장현황(25하)'!$A$2:$T$1836,6,FALSE)</f>
        <v>#N/A</v>
      </c>
      <c r="P312" s="196" t="e">
        <f>VLOOKUP(I312,'사업장현황(25하)'!$A$2:$T$1836,7,FALSE)</f>
        <v>#N/A</v>
      </c>
      <c r="Q312" s="196" t="e">
        <f>VLOOKUP(I312,'사업장현황(25하)'!$A$2:$T$1836,8,FALSE)</f>
        <v>#N/A</v>
      </c>
      <c r="R312" s="196" t="e">
        <f>VLOOKUP(I312,'사업장현황(25하)'!$A$2:$T$1836,9,FALSE)</f>
        <v>#N/A</v>
      </c>
      <c r="S312" s="196" t="e">
        <f>VLOOKUP(I312,'사업장현황(25하)'!$A$2:$T$1836,10,FALSE)</f>
        <v>#N/A</v>
      </c>
      <c r="T312" s="190" t="e">
        <f>VLOOKUP(I312,'사업장현황(25하)'!$A$2:$T$1836,12,FALSE)</f>
        <v>#N/A</v>
      </c>
      <c r="U312" s="219" t="e">
        <f>VLOOKUP(I312,'25하-평택20'!$J$3:$AW$1251,13,FALSE)</f>
        <v>#N/A</v>
      </c>
      <c r="V312" s="219" t="e">
        <f>VLOOKUP(I312,'25하-평택20'!$J$3:$AW$1251,14,FALSE)</f>
        <v>#N/A</v>
      </c>
      <c r="W312" s="149"/>
      <c r="X312" s="179" t="e">
        <f>VLOOKUP(I312,'사업장현황(25하)'!$A$2:$T$1836,11,FALSE)</f>
        <v>#N/A</v>
      </c>
      <c r="Y312" s="219"/>
      <c r="Z312" s="180"/>
      <c r="AA312" s="180"/>
      <c r="AB312" s="212"/>
      <c r="AC312" s="180">
        <f t="shared" si="9"/>
        <v>0</v>
      </c>
      <c r="AD312" s="219"/>
      <c r="AE312" s="180"/>
      <c r="AF312" s="219"/>
      <c r="AG312" s="180"/>
      <c r="AH312" s="299">
        <f t="shared" si="8"/>
        <v>0</v>
      </c>
      <c r="AI312" s="197"/>
      <c r="AJ312" s="185"/>
    </row>
    <row r="313" spans="1:99" s="186" customFormat="1" ht="24.95" customHeight="1">
      <c r="A313" s="196"/>
      <c r="B313" s="196"/>
      <c r="C313" s="196"/>
      <c r="D313" s="219"/>
      <c r="E313" s="219" t="str">
        <f>HLOOKUP(WEEKDAY(D313,2),data!$A$1:$G$2,2)</f>
        <v>(토)</v>
      </c>
      <c r="F313" s="196"/>
      <c r="G313" s="196"/>
      <c r="H313" s="196"/>
      <c r="I313" s="249"/>
      <c r="J313" s="196" t="e">
        <f>VLOOKUP(I313,'25하-평택20'!$J$3:$AW$1251,2,FALSE)</f>
        <v>#N/A</v>
      </c>
      <c r="K313" s="289" t="e">
        <f>VLOOKUP(I313,'사업장현황(25하)'!$A$2:$T$1836,13,FALSE)</f>
        <v>#N/A</v>
      </c>
      <c r="L313" s="289" t="e">
        <f>VLOOKUP(I313,'사업장현황(25하)'!$A$2:$T$1836,14,FALSE)</f>
        <v>#N/A</v>
      </c>
      <c r="M313" s="190" t="e">
        <f>VLOOKUP(I313,'사업장현황(25하)'!$A$2:$T$1836,2,FALSE)</f>
        <v>#N/A</v>
      </c>
      <c r="N313" s="190" t="e">
        <f>VLOOKUP(I313,'사업장현황(25하)'!$A$2:$T$1836,4,FALSE)</f>
        <v>#N/A</v>
      </c>
      <c r="O313" s="196" t="e">
        <f>VLOOKUP(I313,'사업장현황(25하)'!$A$2:$T$1836,6,FALSE)</f>
        <v>#N/A</v>
      </c>
      <c r="P313" s="196" t="e">
        <f>VLOOKUP(I313,'사업장현황(25하)'!$A$2:$T$1836,7,FALSE)</f>
        <v>#N/A</v>
      </c>
      <c r="Q313" s="196" t="e">
        <f>VLOOKUP(I313,'사업장현황(25하)'!$A$2:$T$1836,8,FALSE)</f>
        <v>#N/A</v>
      </c>
      <c r="R313" s="196" t="e">
        <f>VLOOKUP(I313,'사업장현황(25하)'!$A$2:$T$1836,9,FALSE)</f>
        <v>#N/A</v>
      </c>
      <c r="S313" s="196" t="e">
        <f>VLOOKUP(I313,'사업장현황(25하)'!$A$2:$T$1836,10,FALSE)</f>
        <v>#N/A</v>
      </c>
      <c r="T313" s="190" t="e">
        <f>VLOOKUP(I313,'사업장현황(25하)'!$A$2:$T$1836,12,FALSE)</f>
        <v>#N/A</v>
      </c>
      <c r="U313" s="219" t="e">
        <f>VLOOKUP(I313,'25하-평택20'!$J$3:$AW$1251,13,FALSE)</f>
        <v>#N/A</v>
      </c>
      <c r="V313" s="219" t="e">
        <f>VLOOKUP(I313,'25하-평택20'!$J$3:$AW$1251,14,FALSE)</f>
        <v>#N/A</v>
      </c>
      <c r="W313" s="149"/>
      <c r="X313" s="179" t="e">
        <f>VLOOKUP(I313,'사업장현황(25하)'!$A$2:$T$1836,11,FALSE)</f>
        <v>#N/A</v>
      </c>
      <c r="Y313" s="219"/>
      <c r="Z313" s="180"/>
      <c r="AA313" s="180"/>
      <c r="AB313" s="212"/>
      <c r="AC313" s="180">
        <f t="shared" si="9"/>
        <v>0</v>
      </c>
      <c r="AD313" s="219"/>
      <c r="AE313" s="180"/>
      <c r="AF313" s="219"/>
      <c r="AG313" s="180"/>
      <c r="AH313" s="299">
        <f t="shared" si="8"/>
        <v>0</v>
      </c>
      <c r="AI313" s="197"/>
      <c r="AJ313" s="185"/>
    </row>
    <row r="314" spans="1:99" s="186" customFormat="1" ht="24.95" customHeight="1">
      <c r="A314" s="196"/>
      <c r="B314" s="196"/>
      <c r="C314" s="196"/>
      <c r="D314" s="219"/>
      <c r="E314" s="219" t="str">
        <f>HLOOKUP(WEEKDAY(D314,2),data!$A$1:$G$2,2)</f>
        <v>(토)</v>
      </c>
      <c r="F314" s="196"/>
      <c r="G314" s="196"/>
      <c r="H314" s="196"/>
      <c r="I314" s="249"/>
      <c r="J314" s="196" t="e">
        <f>VLOOKUP(I314,'25하-평택20'!$J$3:$AW$1251,2,FALSE)</f>
        <v>#N/A</v>
      </c>
      <c r="K314" s="289" t="e">
        <f>VLOOKUP(I314,'사업장현황(25하)'!$A$2:$T$1836,13,FALSE)</f>
        <v>#N/A</v>
      </c>
      <c r="L314" s="289" t="e">
        <f>VLOOKUP(I314,'사업장현황(25하)'!$A$2:$T$1836,14,FALSE)</f>
        <v>#N/A</v>
      </c>
      <c r="M314" s="190" t="e">
        <f>VLOOKUP(I314,'사업장현황(25하)'!$A$2:$T$1836,2,FALSE)</f>
        <v>#N/A</v>
      </c>
      <c r="N314" s="190" t="e">
        <f>VLOOKUP(I314,'사업장현황(25하)'!$A$2:$T$1836,4,FALSE)</f>
        <v>#N/A</v>
      </c>
      <c r="O314" s="196" t="e">
        <f>VLOOKUP(I314,'사업장현황(25하)'!$A$2:$T$1836,6,FALSE)</f>
        <v>#N/A</v>
      </c>
      <c r="P314" s="196" t="e">
        <f>VLOOKUP(I314,'사업장현황(25하)'!$A$2:$T$1836,7,FALSE)</f>
        <v>#N/A</v>
      </c>
      <c r="Q314" s="196" t="e">
        <f>VLOOKUP(I314,'사업장현황(25하)'!$A$2:$T$1836,8,FALSE)</f>
        <v>#N/A</v>
      </c>
      <c r="R314" s="196" t="e">
        <f>VLOOKUP(I314,'사업장현황(25하)'!$A$2:$T$1836,9,FALSE)</f>
        <v>#N/A</v>
      </c>
      <c r="S314" s="196" t="e">
        <f>VLOOKUP(I314,'사업장현황(25하)'!$A$2:$T$1836,10,FALSE)</f>
        <v>#N/A</v>
      </c>
      <c r="T314" s="190" t="e">
        <f>VLOOKUP(I314,'사업장현황(25하)'!$A$2:$T$1836,12,FALSE)</f>
        <v>#N/A</v>
      </c>
      <c r="U314" s="219" t="e">
        <f>VLOOKUP(I314,'25하-평택20'!$J$3:$AW$1251,13,FALSE)</f>
        <v>#N/A</v>
      </c>
      <c r="V314" s="219" t="e">
        <f>VLOOKUP(I314,'25하-평택20'!$J$3:$AW$1251,14,FALSE)</f>
        <v>#N/A</v>
      </c>
      <c r="W314" s="149"/>
      <c r="X314" s="179" t="e">
        <f>VLOOKUP(I314,'사업장현황(25하)'!$A$2:$T$1836,11,FALSE)</f>
        <v>#N/A</v>
      </c>
      <c r="Y314" s="219"/>
      <c r="Z314" s="180"/>
      <c r="AA314" s="180"/>
      <c r="AB314" s="212"/>
      <c r="AC314" s="180">
        <f t="shared" si="9"/>
        <v>0</v>
      </c>
      <c r="AD314" s="219"/>
      <c r="AE314" s="180"/>
      <c r="AF314" s="219"/>
      <c r="AG314" s="180"/>
      <c r="AH314" s="299">
        <f t="shared" si="8"/>
        <v>0</v>
      </c>
      <c r="AI314" s="197"/>
      <c r="AJ314" s="185"/>
      <c r="CE314" s="187"/>
      <c r="CU314" s="188"/>
    </row>
    <row r="315" spans="1:99" s="186" customFormat="1" ht="24.95" customHeight="1">
      <c r="A315" s="196"/>
      <c r="B315" s="196"/>
      <c r="C315" s="196"/>
      <c r="D315" s="219"/>
      <c r="E315" s="219" t="str">
        <f>HLOOKUP(WEEKDAY(D315,2),data!$A$1:$G$2,2)</f>
        <v>(토)</v>
      </c>
      <c r="F315" s="196"/>
      <c r="G315" s="196"/>
      <c r="H315" s="196"/>
      <c r="I315" s="249"/>
      <c r="J315" s="196" t="e">
        <f>VLOOKUP(I315,'25하-평택20'!$J$3:$AW$1251,2,FALSE)</f>
        <v>#N/A</v>
      </c>
      <c r="K315" s="289" t="e">
        <f>VLOOKUP(I315,'사업장현황(25하)'!$A$2:$T$1836,13,FALSE)</f>
        <v>#N/A</v>
      </c>
      <c r="L315" s="289" t="e">
        <f>VLOOKUP(I315,'사업장현황(25하)'!$A$2:$T$1836,14,FALSE)</f>
        <v>#N/A</v>
      </c>
      <c r="M315" s="190" t="e">
        <f>VLOOKUP(I315,'사업장현황(25하)'!$A$2:$T$1836,2,FALSE)</f>
        <v>#N/A</v>
      </c>
      <c r="N315" s="190" t="e">
        <f>VLOOKUP(I315,'사업장현황(25하)'!$A$2:$T$1836,4,FALSE)</f>
        <v>#N/A</v>
      </c>
      <c r="O315" s="196" t="e">
        <f>VLOOKUP(I315,'사업장현황(25하)'!$A$2:$T$1836,6,FALSE)</f>
        <v>#N/A</v>
      </c>
      <c r="P315" s="196" t="e">
        <f>VLOOKUP(I315,'사업장현황(25하)'!$A$2:$T$1836,7,FALSE)</f>
        <v>#N/A</v>
      </c>
      <c r="Q315" s="196" t="e">
        <f>VLOOKUP(I315,'사업장현황(25하)'!$A$2:$T$1836,8,FALSE)</f>
        <v>#N/A</v>
      </c>
      <c r="R315" s="196" t="e">
        <f>VLOOKUP(I315,'사업장현황(25하)'!$A$2:$T$1836,9,FALSE)</f>
        <v>#N/A</v>
      </c>
      <c r="S315" s="196" t="e">
        <f>VLOOKUP(I315,'사업장현황(25하)'!$A$2:$T$1836,10,FALSE)</f>
        <v>#N/A</v>
      </c>
      <c r="T315" s="190" t="e">
        <f>VLOOKUP(I315,'사업장현황(25하)'!$A$2:$T$1836,12,FALSE)</f>
        <v>#N/A</v>
      </c>
      <c r="U315" s="219" t="e">
        <f>VLOOKUP(I315,'25하-평택20'!$J$3:$AW$1251,13,FALSE)</f>
        <v>#N/A</v>
      </c>
      <c r="V315" s="219" t="e">
        <f>VLOOKUP(I315,'25하-평택20'!$J$3:$AW$1251,14,FALSE)</f>
        <v>#N/A</v>
      </c>
      <c r="W315" s="149"/>
      <c r="X315" s="179" t="e">
        <f>VLOOKUP(I315,'사업장현황(25하)'!$A$2:$T$1836,11,FALSE)</f>
        <v>#N/A</v>
      </c>
      <c r="Y315" s="219"/>
      <c r="Z315" s="180"/>
      <c r="AA315" s="180"/>
      <c r="AB315" s="212"/>
      <c r="AC315" s="180">
        <f t="shared" si="9"/>
        <v>0</v>
      </c>
      <c r="AD315" s="219"/>
      <c r="AE315" s="180"/>
      <c r="AF315" s="219"/>
      <c r="AG315" s="180"/>
      <c r="AH315" s="299">
        <f t="shared" si="8"/>
        <v>0</v>
      </c>
      <c r="AI315" s="197"/>
      <c r="AJ315" s="185"/>
      <c r="CE315" s="187"/>
      <c r="CU315" s="188"/>
    </row>
    <row r="316" spans="1:99" s="186" customFormat="1" ht="24.95" customHeight="1">
      <c r="A316" s="196"/>
      <c r="B316" s="196"/>
      <c r="C316" s="196"/>
      <c r="D316" s="219"/>
      <c r="E316" s="219" t="str">
        <f>HLOOKUP(WEEKDAY(D316,2),data!$A$1:$G$2,2)</f>
        <v>(토)</v>
      </c>
      <c r="F316" s="196"/>
      <c r="G316" s="196"/>
      <c r="H316" s="196"/>
      <c r="I316" s="249"/>
      <c r="J316" s="196" t="e">
        <f>VLOOKUP(I316,'25하-평택20'!$J$3:$AW$1251,2,FALSE)</f>
        <v>#N/A</v>
      </c>
      <c r="K316" s="289" t="e">
        <f>VLOOKUP(I316,'사업장현황(25하)'!$A$2:$T$1836,13,FALSE)</f>
        <v>#N/A</v>
      </c>
      <c r="L316" s="289" t="e">
        <f>VLOOKUP(I316,'사업장현황(25하)'!$A$2:$T$1836,14,FALSE)</f>
        <v>#N/A</v>
      </c>
      <c r="M316" s="190" t="e">
        <f>VLOOKUP(I316,'사업장현황(25하)'!$A$2:$T$1836,2,FALSE)</f>
        <v>#N/A</v>
      </c>
      <c r="N316" s="190" t="e">
        <f>VLOOKUP(I316,'사업장현황(25하)'!$A$2:$T$1836,4,FALSE)</f>
        <v>#N/A</v>
      </c>
      <c r="O316" s="196" t="e">
        <f>VLOOKUP(I316,'사업장현황(25하)'!$A$2:$T$1836,6,FALSE)</f>
        <v>#N/A</v>
      </c>
      <c r="P316" s="196" t="e">
        <f>VLOOKUP(I316,'사업장현황(25하)'!$A$2:$T$1836,7,FALSE)</f>
        <v>#N/A</v>
      </c>
      <c r="Q316" s="196" t="e">
        <f>VLOOKUP(I316,'사업장현황(25하)'!$A$2:$T$1836,8,FALSE)</f>
        <v>#N/A</v>
      </c>
      <c r="R316" s="196" t="e">
        <f>VLOOKUP(I316,'사업장현황(25하)'!$A$2:$T$1836,9,FALSE)</f>
        <v>#N/A</v>
      </c>
      <c r="S316" s="196" t="e">
        <f>VLOOKUP(I316,'사업장현황(25하)'!$A$2:$T$1836,10,FALSE)</f>
        <v>#N/A</v>
      </c>
      <c r="T316" s="190" t="e">
        <f>VLOOKUP(I316,'사업장현황(25하)'!$A$2:$T$1836,12,FALSE)</f>
        <v>#N/A</v>
      </c>
      <c r="U316" s="219" t="e">
        <f>VLOOKUP(I316,'25하-평택20'!$J$3:$AW$1251,13,FALSE)</f>
        <v>#N/A</v>
      </c>
      <c r="V316" s="219" t="e">
        <f>VLOOKUP(I316,'25하-평택20'!$J$3:$AW$1251,14,FALSE)</f>
        <v>#N/A</v>
      </c>
      <c r="W316" s="149"/>
      <c r="X316" s="179" t="e">
        <f>VLOOKUP(I316,'사업장현황(25하)'!$A$2:$T$1836,11,FALSE)</f>
        <v>#N/A</v>
      </c>
      <c r="Y316" s="219"/>
      <c r="Z316" s="180"/>
      <c r="AA316" s="180"/>
      <c r="AB316" s="212"/>
      <c r="AC316" s="180">
        <f t="shared" si="9"/>
        <v>0</v>
      </c>
      <c r="AD316" s="219"/>
      <c r="AE316" s="180"/>
      <c r="AF316" s="219"/>
      <c r="AG316" s="180"/>
      <c r="AH316" s="299">
        <f t="shared" si="8"/>
        <v>0</v>
      </c>
      <c r="AI316" s="197"/>
      <c r="AJ316" s="185"/>
      <c r="CE316" s="187"/>
      <c r="CU316" s="188"/>
    </row>
    <row r="317" spans="1:99" s="186" customFormat="1" ht="24.95" customHeight="1">
      <c r="A317" s="196"/>
      <c r="B317" s="196"/>
      <c r="C317" s="196"/>
      <c r="D317" s="219"/>
      <c r="E317" s="219" t="str">
        <f>HLOOKUP(WEEKDAY(D317,2),data!$A$1:$G$2,2)</f>
        <v>(토)</v>
      </c>
      <c r="F317" s="196"/>
      <c r="G317" s="196"/>
      <c r="H317" s="196"/>
      <c r="I317" s="249"/>
      <c r="J317" s="196" t="e">
        <f>VLOOKUP(I317,'25하-평택20'!$J$3:$AW$1251,2,FALSE)</f>
        <v>#N/A</v>
      </c>
      <c r="K317" s="289" t="e">
        <f>VLOOKUP(I317,'사업장현황(25하)'!$A$2:$T$1836,13,FALSE)</f>
        <v>#N/A</v>
      </c>
      <c r="L317" s="289" t="e">
        <f>VLOOKUP(I317,'사업장현황(25하)'!$A$2:$T$1836,14,FALSE)</f>
        <v>#N/A</v>
      </c>
      <c r="M317" s="190" t="e">
        <f>VLOOKUP(I317,'사업장현황(25하)'!$A$2:$T$1836,2,FALSE)</f>
        <v>#N/A</v>
      </c>
      <c r="N317" s="190" t="e">
        <f>VLOOKUP(I317,'사업장현황(25하)'!$A$2:$T$1836,4,FALSE)</f>
        <v>#N/A</v>
      </c>
      <c r="O317" s="196" t="e">
        <f>VLOOKUP(I317,'사업장현황(25하)'!$A$2:$T$1836,6,FALSE)</f>
        <v>#N/A</v>
      </c>
      <c r="P317" s="196" t="e">
        <f>VLOOKUP(I317,'사업장현황(25하)'!$A$2:$T$1836,7,FALSE)</f>
        <v>#N/A</v>
      </c>
      <c r="Q317" s="196" t="e">
        <f>VLOOKUP(I317,'사업장현황(25하)'!$A$2:$T$1836,8,FALSE)</f>
        <v>#N/A</v>
      </c>
      <c r="R317" s="196" t="e">
        <f>VLOOKUP(I317,'사업장현황(25하)'!$A$2:$T$1836,9,FALSE)</f>
        <v>#N/A</v>
      </c>
      <c r="S317" s="196" t="e">
        <f>VLOOKUP(I317,'사업장현황(25하)'!$A$2:$T$1836,10,FALSE)</f>
        <v>#N/A</v>
      </c>
      <c r="T317" s="190" t="e">
        <f>VLOOKUP(I317,'사업장현황(25하)'!$A$2:$T$1836,12,FALSE)</f>
        <v>#N/A</v>
      </c>
      <c r="U317" s="219" t="e">
        <f>VLOOKUP(I317,'25하-평택20'!$J$3:$AW$1251,13,FALSE)</f>
        <v>#N/A</v>
      </c>
      <c r="V317" s="219" t="e">
        <f>VLOOKUP(I317,'25하-평택20'!$J$3:$AW$1251,14,FALSE)</f>
        <v>#N/A</v>
      </c>
      <c r="W317" s="149"/>
      <c r="X317" s="179" t="e">
        <f>VLOOKUP(I317,'사업장현황(25하)'!$A$2:$T$1836,11,FALSE)</f>
        <v>#N/A</v>
      </c>
      <c r="Y317" s="219"/>
      <c r="Z317" s="180"/>
      <c r="AA317" s="180"/>
      <c r="AB317" s="212"/>
      <c r="AC317" s="180">
        <f t="shared" si="9"/>
        <v>0</v>
      </c>
      <c r="AD317" s="219"/>
      <c r="AE317" s="180"/>
      <c r="AF317" s="219"/>
      <c r="AG317" s="180"/>
      <c r="AH317" s="299">
        <f t="shared" si="8"/>
        <v>0</v>
      </c>
      <c r="AI317" s="197"/>
      <c r="AJ317" s="185"/>
      <c r="CE317" s="187"/>
      <c r="CU317" s="188"/>
    </row>
    <row r="318" spans="1:99" s="186" customFormat="1" ht="24.95" customHeight="1">
      <c r="A318" s="196"/>
      <c r="B318" s="196"/>
      <c r="C318" s="196"/>
      <c r="D318" s="219"/>
      <c r="E318" s="219" t="str">
        <f>HLOOKUP(WEEKDAY(D318,2),data!$A$1:$G$2,2)</f>
        <v>(토)</v>
      </c>
      <c r="F318" s="196"/>
      <c r="G318" s="196"/>
      <c r="H318" s="196"/>
      <c r="I318" s="249"/>
      <c r="J318" s="196" t="e">
        <f>VLOOKUP(I318,'25하-평택20'!$J$3:$AW$1251,2,FALSE)</f>
        <v>#N/A</v>
      </c>
      <c r="K318" s="289" t="e">
        <f>VLOOKUP(I318,'사업장현황(25하)'!$A$2:$T$1836,13,FALSE)</f>
        <v>#N/A</v>
      </c>
      <c r="L318" s="289" t="e">
        <f>VLOOKUP(I318,'사업장현황(25하)'!$A$2:$T$1836,14,FALSE)</f>
        <v>#N/A</v>
      </c>
      <c r="M318" s="190" t="e">
        <f>VLOOKUP(I318,'사업장현황(25하)'!$A$2:$T$1836,2,FALSE)</f>
        <v>#N/A</v>
      </c>
      <c r="N318" s="190" t="e">
        <f>VLOOKUP(I318,'사업장현황(25하)'!$A$2:$T$1836,4,FALSE)</f>
        <v>#N/A</v>
      </c>
      <c r="O318" s="196" t="e">
        <f>VLOOKUP(I318,'사업장현황(25하)'!$A$2:$T$1836,6,FALSE)</f>
        <v>#N/A</v>
      </c>
      <c r="P318" s="196" t="e">
        <f>VLOOKUP(I318,'사업장현황(25하)'!$A$2:$T$1836,7,FALSE)</f>
        <v>#N/A</v>
      </c>
      <c r="Q318" s="196" t="e">
        <f>VLOOKUP(I318,'사업장현황(25하)'!$A$2:$T$1836,8,FALSE)</f>
        <v>#N/A</v>
      </c>
      <c r="R318" s="196" t="e">
        <f>VLOOKUP(I318,'사업장현황(25하)'!$A$2:$T$1836,9,FALSE)</f>
        <v>#N/A</v>
      </c>
      <c r="S318" s="196" t="e">
        <f>VLOOKUP(I318,'사업장현황(25하)'!$A$2:$T$1836,10,FALSE)</f>
        <v>#N/A</v>
      </c>
      <c r="T318" s="190" t="e">
        <f>VLOOKUP(I318,'사업장현황(25하)'!$A$2:$T$1836,12,FALSE)</f>
        <v>#N/A</v>
      </c>
      <c r="U318" s="219" t="e">
        <f>VLOOKUP(I318,'25하-평택20'!$J$3:$AW$1251,13,FALSE)</f>
        <v>#N/A</v>
      </c>
      <c r="V318" s="219" t="e">
        <f>VLOOKUP(I318,'25하-평택20'!$J$3:$AW$1251,14,FALSE)</f>
        <v>#N/A</v>
      </c>
      <c r="W318" s="149"/>
      <c r="X318" s="179" t="e">
        <f>VLOOKUP(I318,'사업장현황(25하)'!$A$2:$T$1836,11,FALSE)</f>
        <v>#N/A</v>
      </c>
      <c r="Y318" s="219"/>
      <c r="Z318" s="180"/>
      <c r="AA318" s="180"/>
      <c r="AB318" s="212"/>
      <c r="AC318" s="180">
        <f t="shared" si="9"/>
        <v>0</v>
      </c>
      <c r="AD318" s="219"/>
      <c r="AE318" s="180"/>
      <c r="AF318" s="219"/>
      <c r="AG318" s="180"/>
      <c r="AH318" s="299">
        <f t="shared" si="8"/>
        <v>0</v>
      </c>
      <c r="AI318" s="197"/>
      <c r="AJ318" s="185"/>
      <c r="CE318" s="187"/>
      <c r="CU318" s="188"/>
    </row>
    <row r="319" spans="1:99" s="186" customFormat="1" ht="24.95" customHeight="1">
      <c r="A319" s="196"/>
      <c r="B319" s="196"/>
      <c r="C319" s="196"/>
      <c r="D319" s="219"/>
      <c r="E319" s="219" t="str">
        <f>HLOOKUP(WEEKDAY(D319,2),data!$A$1:$G$2,2)</f>
        <v>(토)</v>
      </c>
      <c r="F319" s="196"/>
      <c r="G319" s="196"/>
      <c r="H319" s="196"/>
      <c r="I319" s="249"/>
      <c r="J319" s="196" t="e">
        <f>VLOOKUP(I319,'25하-평택20'!$J$3:$AW$1251,2,FALSE)</f>
        <v>#N/A</v>
      </c>
      <c r="K319" s="289" t="e">
        <f>VLOOKUP(I319,'사업장현황(25하)'!$A$2:$T$1836,13,FALSE)</f>
        <v>#N/A</v>
      </c>
      <c r="L319" s="289" t="e">
        <f>VLOOKUP(I319,'사업장현황(25하)'!$A$2:$T$1836,14,FALSE)</f>
        <v>#N/A</v>
      </c>
      <c r="M319" s="190" t="e">
        <f>VLOOKUP(I319,'사업장현황(25하)'!$A$2:$T$1836,2,FALSE)</f>
        <v>#N/A</v>
      </c>
      <c r="N319" s="190" t="e">
        <f>VLOOKUP(I319,'사업장현황(25하)'!$A$2:$T$1836,4,FALSE)</f>
        <v>#N/A</v>
      </c>
      <c r="O319" s="196" t="e">
        <f>VLOOKUP(I319,'사업장현황(25하)'!$A$2:$T$1836,6,FALSE)</f>
        <v>#N/A</v>
      </c>
      <c r="P319" s="196" t="e">
        <f>VLOOKUP(I319,'사업장현황(25하)'!$A$2:$T$1836,7,FALSE)</f>
        <v>#N/A</v>
      </c>
      <c r="Q319" s="196" t="e">
        <f>VLOOKUP(I319,'사업장현황(25하)'!$A$2:$T$1836,8,FALSE)</f>
        <v>#N/A</v>
      </c>
      <c r="R319" s="196" t="e">
        <f>VLOOKUP(I319,'사업장현황(25하)'!$A$2:$T$1836,9,FALSE)</f>
        <v>#N/A</v>
      </c>
      <c r="S319" s="196" t="e">
        <f>VLOOKUP(I319,'사업장현황(25하)'!$A$2:$T$1836,10,FALSE)</f>
        <v>#N/A</v>
      </c>
      <c r="T319" s="190" t="e">
        <f>VLOOKUP(I319,'사업장현황(25하)'!$A$2:$T$1836,12,FALSE)</f>
        <v>#N/A</v>
      </c>
      <c r="U319" s="219" t="e">
        <f>VLOOKUP(I319,'25하-평택20'!$J$3:$AW$1251,13,FALSE)</f>
        <v>#N/A</v>
      </c>
      <c r="V319" s="219" t="e">
        <f>VLOOKUP(I319,'25하-평택20'!$J$3:$AW$1251,14,FALSE)</f>
        <v>#N/A</v>
      </c>
      <c r="W319" s="149"/>
      <c r="X319" s="179" t="e">
        <f>VLOOKUP(I319,'사업장현황(25하)'!$A$2:$T$1836,11,FALSE)</f>
        <v>#N/A</v>
      </c>
      <c r="Y319" s="219"/>
      <c r="Z319" s="180"/>
      <c r="AA319" s="180"/>
      <c r="AB319" s="212"/>
      <c r="AC319" s="180">
        <f t="shared" si="9"/>
        <v>0</v>
      </c>
      <c r="AD319" s="219"/>
      <c r="AE319" s="180"/>
      <c r="AF319" s="219"/>
      <c r="AG319" s="180"/>
      <c r="AH319" s="299">
        <f t="shared" si="8"/>
        <v>0</v>
      </c>
      <c r="AI319" s="197"/>
      <c r="AJ319" s="185"/>
      <c r="CE319" s="187"/>
      <c r="CU319" s="188"/>
    </row>
    <row r="320" spans="1:99" s="186" customFormat="1" ht="24.95" customHeight="1">
      <c r="A320" s="196"/>
      <c r="B320" s="196"/>
      <c r="C320" s="196"/>
      <c r="D320" s="219"/>
      <c r="E320" s="219" t="str">
        <f>HLOOKUP(WEEKDAY(D320,2),data!$A$1:$G$2,2)</f>
        <v>(토)</v>
      </c>
      <c r="F320" s="196"/>
      <c r="G320" s="196"/>
      <c r="H320" s="196"/>
      <c r="I320" s="249"/>
      <c r="J320" s="196" t="e">
        <f>VLOOKUP(I320,'25하-평택20'!$J$3:$AW$1251,2,FALSE)</f>
        <v>#N/A</v>
      </c>
      <c r="K320" s="289" t="e">
        <f>VLOOKUP(I320,'사업장현황(25하)'!$A$2:$T$1836,13,FALSE)</f>
        <v>#N/A</v>
      </c>
      <c r="L320" s="289" t="e">
        <f>VLOOKUP(I320,'사업장현황(25하)'!$A$2:$T$1836,14,FALSE)</f>
        <v>#N/A</v>
      </c>
      <c r="M320" s="190" t="e">
        <f>VLOOKUP(I320,'사업장현황(25하)'!$A$2:$T$1836,2,FALSE)</f>
        <v>#N/A</v>
      </c>
      <c r="N320" s="190" t="e">
        <f>VLOOKUP(I320,'사업장현황(25하)'!$A$2:$T$1836,4,FALSE)</f>
        <v>#N/A</v>
      </c>
      <c r="O320" s="196" t="e">
        <f>VLOOKUP(I320,'사업장현황(25하)'!$A$2:$T$1836,6,FALSE)</f>
        <v>#N/A</v>
      </c>
      <c r="P320" s="196" t="e">
        <f>VLOOKUP(I320,'사업장현황(25하)'!$A$2:$T$1836,7,FALSE)</f>
        <v>#N/A</v>
      </c>
      <c r="Q320" s="196" t="e">
        <f>VLOOKUP(I320,'사업장현황(25하)'!$A$2:$T$1836,8,FALSE)</f>
        <v>#N/A</v>
      </c>
      <c r="R320" s="196" t="e">
        <f>VLOOKUP(I320,'사업장현황(25하)'!$A$2:$T$1836,9,FALSE)</f>
        <v>#N/A</v>
      </c>
      <c r="S320" s="196" t="e">
        <f>VLOOKUP(I320,'사업장현황(25하)'!$A$2:$T$1836,10,FALSE)</f>
        <v>#N/A</v>
      </c>
      <c r="T320" s="190" t="e">
        <f>VLOOKUP(I320,'사업장현황(25하)'!$A$2:$T$1836,12,FALSE)</f>
        <v>#N/A</v>
      </c>
      <c r="U320" s="219" t="e">
        <f>VLOOKUP(I320,'25하-평택20'!$J$3:$AW$1251,13,FALSE)</f>
        <v>#N/A</v>
      </c>
      <c r="V320" s="219" t="e">
        <f>VLOOKUP(I320,'25하-평택20'!$J$3:$AW$1251,14,FALSE)</f>
        <v>#N/A</v>
      </c>
      <c r="W320" s="149"/>
      <c r="X320" s="179" t="e">
        <f>VLOOKUP(I320,'사업장현황(25하)'!$A$2:$T$1836,11,FALSE)</f>
        <v>#N/A</v>
      </c>
      <c r="Y320" s="219"/>
      <c r="Z320" s="180"/>
      <c r="AA320" s="180"/>
      <c r="AB320" s="212"/>
      <c r="AC320" s="180">
        <f t="shared" si="9"/>
        <v>0</v>
      </c>
      <c r="AD320" s="219"/>
      <c r="AE320" s="180"/>
      <c r="AF320" s="219"/>
      <c r="AG320" s="180"/>
      <c r="AH320" s="299">
        <f t="shared" si="8"/>
        <v>0</v>
      </c>
      <c r="AI320" s="197"/>
      <c r="AJ320" s="185"/>
      <c r="CE320" s="187"/>
      <c r="CU320" s="188"/>
    </row>
    <row r="321" spans="1:99" s="186" customFormat="1" ht="24.95" customHeight="1">
      <c r="A321" s="196"/>
      <c r="B321" s="196"/>
      <c r="C321" s="196"/>
      <c r="D321" s="219"/>
      <c r="E321" s="219" t="str">
        <f>HLOOKUP(WEEKDAY(D321,2),data!$A$1:$G$2,2)</f>
        <v>(토)</v>
      </c>
      <c r="F321" s="196"/>
      <c r="G321" s="196"/>
      <c r="H321" s="196"/>
      <c r="I321" s="249"/>
      <c r="J321" s="196" t="e">
        <f>VLOOKUP(I321,'25하-평택20'!$J$3:$AW$1251,2,FALSE)</f>
        <v>#N/A</v>
      </c>
      <c r="K321" s="289" t="e">
        <f>VLOOKUP(I321,'사업장현황(25하)'!$A$2:$T$1836,13,FALSE)</f>
        <v>#N/A</v>
      </c>
      <c r="L321" s="289" t="e">
        <f>VLOOKUP(I321,'사업장현황(25하)'!$A$2:$T$1836,14,FALSE)</f>
        <v>#N/A</v>
      </c>
      <c r="M321" s="190" t="e">
        <f>VLOOKUP(I321,'사업장현황(25하)'!$A$2:$T$1836,2,FALSE)</f>
        <v>#N/A</v>
      </c>
      <c r="N321" s="190" t="e">
        <f>VLOOKUP(I321,'사업장현황(25하)'!$A$2:$T$1836,4,FALSE)</f>
        <v>#N/A</v>
      </c>
      <c r="O321" s="196" t="e">
        <f>VLOOKUP(I321,'사업장현황(25하)'!$A$2:$T$1836,6,FALSE)</f>
        <v>#N/A</v>
      </c>
      <c r="P321" s="196" t="e">
        <f>VLOOKUP(I321,'사업장현황(25하)'!$A$2:$T$1836,7,FALSE)</f>
        <v>#N/A</v>
      </c>
      <c r="Q321" s="196" t="e">
        <f>VLOOKUP(I321,'사업장현황(25하)'!$A$2:$T$1836,8,FALSE)</f>
        <v>#N/A</v>
      </c>
      <c r="R321" s="196" t="e">
        <f>VLOOKUP(I321,'사업장현황(25하)'!$A$2:$T$1836,9,FALSE)</f>
        <v>#N/A</v>
      </c>
      <c r="S321" s="196" t="e">
        <f>VLOOKUP(I321,'사업장현황(25하)'!$A$2:$T$1836,10,FALSE)</f>
        <v>#N/A</v>
      </c>
      <c r="T321" s="190" t="e">
        <f>VLOOKUP(I321,'사업장현황(25하)'!$A$2:$T$1836,12,FALSE)</f>
        <v>#N/A</v>
      </c>
      <c r="U321" s="219" t="e">
        <f>VLOOKUP(I321,'25하-평택20'!$J$3:$AW$1251,13,FALSE)</f>
        <v>#N/A</v>
      </c>
      <c r="V321" s="219" t="e">
        <f>VLOOKUP(I321,'25하-평택20'!$J$3:$AW$1251,14,FALSE)</f>
        <v>#N/A</v>
      </c>
      <c r="W321" s="149"/>
      <c r="X321" s="179" t="e">
        <f>VLOOKUP(I321,'사업장현황(25하)'!$A$2:$T$1836,11,FALSE)</f>
        <v>#N/A</v>
      </c>
      <c r="Y321" s="219"/>
      <c r="Z321" s="180"/>
      <c r="AA321" s="180"/>
      <c r="AB321" s="212"/>
      <c r="AC321" s="180">
        <f t="shared" si="9"/>
        <v>0</v>
      </c>
      <c r="AD321" s="219"/>
      <c r="AE321" s="180"/>
      <c r="AF321" s="219"/>
      <c r="AG321" s="180"/>
      <c r="AH321" s="299">
        <f t="shared" si="8"/>
        <v>0</v>
      </c>
      <c r="AI321" s="197"/>
      <c r="AJ321" s="185"/>
      <c r="CE321" s="187"/>
      <c r="CU321" s="188"/>
    </row>
    <row r="322" spans="1:99" s="186" customFormat="1" ht="24.95" customHeight="1">
      <c r="A322" s="196"/>
      <c r="B322" s="196"/>
      <c r="C322" s="196"/>
      <c r="D322" s="219"/>
      <c r="E322" s="219" t="str">
        <f>HLOOKUP(WEEKDAY(D322,2),data!$A$1:$G$2,2)</f>
        <v>(토)</v>
      </c>
      <c r="F322" s="196"/>
      <c r="G322" s="196"/>
      <c r="H322" s="196"/>
      <c r="I322" s="249"/>
      <c r="J322" s="196" t="e">
        <f>VLOOKUP(I322,'25하-평택20'!$J$3:$AW$1251,2,FALSE)</f>
        <v>#N/A</v>
      </c>
      <c r="K322" s="289" t="e">
        <f>VLOOKUP(I322,'사업장현황(25하)'!$A$2:$T$1836,13,FALSE)</f>
        <v>#N/A</v>
      </c>
      <c r="L322" s="289" t="e">
        <f>VLOOKUP(I322,'사업장현황(25하)'!$A$2:$T$1836,14,FALSE)</f>
        <v>#N/A</v>
      </c>
      <c r="M322" s="190" t="e">
        <f>VLOOKUP(I322,'사업장현황(25하)'!$A$2:$T$1836,2,FALSE)</f>
        <v>#N/A</v>
      </c>
      <c r="N322" s="190" t="e">
        <f>VLOOKUP(I322,'사업장현황(25하)'!$A$2:$T$1836,4,FALSE)</f>
        <v>#N/A</v>
      </c>
      <c r="O322" s="196" t="e">
        <f>VLOOKUP(I322,'사업장현황(25하)'!$A$2:$T$1836,6,FALSE)</f>
        <v>#N/A</v>
      </c>
      <c r="P322" s="196" t="e">
        <f>VLOOKUP(I322,'사업장현황(25하)'!$A$2:$T$1836,7,FALSE)</f>
        <v>#N/A</v>
      </c>
      <c r="Q322" s="196" t="e">
        <f>VLOOKUP(I322,'사업장현황(25하)'!$A$2:$T$1836,8,FALSE)</f>
        <v>#N/A</v>
      </c>
      <c r="R322" s="196" t="e">
        <f>VLOOKUP(I322,'사업장현황(25하)'!$A$2:$T$1836,9,FALSE)</f>
        <v>#N/A</v>
      </c>
      <c r="S322" s="196" t="e">
        <f>VLOOKUP(I322,'사업장현황(25하)'!$A$2:$T$1836,10,FALSE)</f>
        <v>#N/A</v>
      </c>
      <c r="T322" s="190" t="e">
        <f>VLOOKUP(I322,'사업장현황(25하)'!$A$2:$T$1836,12,FALSE)</f>
        <v>#N/A</v>
      </c>
      <c r="U322" s="219" t="e">
        <f>VLOOKUP(I322,'25하-평택20'!$J$3:$AW$1251,13,FALSE)</f>
        <v>#N/A</v>
      </c>
      <c r="V322" s="219" t="e">
        <f>VLOOKUP(I322,'25하-평택20'!$J$3:$AW$1251,14,FALSE)</f>
        <v>#N/A</v>
      </c>
      <c r="W322" s="149"/>
      <c r="X322" s="179" t="e">
        <f>VLOOKUP(I322,'사업장현황(25하)'!$A$2:$T$1836,11,FALSE)</f>
        <v>#N/A</v>
      </c>
      <c r="Y322" s="219"/>
      <c r="Z322" s="180"/>
      <c r="AA322" s="180"/>
      <c r="AB322" s="212"/>
      <c r="AC322" s="180">
        <f t="shared" si="9"/>
        <v>0</v>
      </c>
      <c r="AD322" s="219"/>
      <c r="AE322" s="180"/>
      <c r="AF322" s="219"/>
      <c r="AG322" s="180"/>
      <c r="AH322" s="299">
        <f t="shared" si="8"/>
        <v>0</v>
      </c>
      <c r="AI322" s="197"/>
      <c r="AJ322" s="185"/>
      <c r="CE322" s="187"/>
      <c r="CU322" s="188"/>
    </row>
  </sheetData>
  <mergeCells count="24">
    <mergeCell ref="AI1:AI2"/>
    <mergeCell ref="N1:N2"/>
    <mergeCell ref="O1:O2"/>
    <mergeCell ref="P1:P2"/>
    <mergeCell ref="Q1:S1"/>
    <mergeCell ref="T1:T2"/>
    <mergeCell ref="U1:U2"/>
    <mergeCell ref="V1:V2"/>
    <mergeCell ref="X1:X2"/>
    <mergeCell ref="Y1:Y2"/>
    <mergeCell ref="AD1:AD2"/>
    <mergeCell ref="AF1:AF2"/>
    <mergeCell ref="M1:M2"/>
    <mergeCell ref="A1:A2"/>
    <mergeCell ref="B1:B2"/>
    <mergeCell ref="C1:C2"/>
    <mergeCell ref="D1:E2"/>
    <mergeCell ref="F1:F2"/>
    <mergeCell ref="G1:G2"/>
    <mergeCell ref="H1:H2"/>
    <mergeCell ref="I1:I2"/>
    <mergeCell ref="J1:J2"/>
    <mergeCell ref="K1:K2"/>
    <mergeCell ref="L1:L2"/>
  </mergeCells>
  <phoneticPr fontId="2" type="noConversion"/>
  <conditionalFormatting sqref="J1:J1048576">
    <cfRule type="cellIs" dxfId="50" priority="32" operator="lessThan">
      <formula>5</formula>
    </cfRule>
  </conditionalFormatting>
  <conditionalFormatting sqref="Y3:Y119">
    <cfRule type="containsText" dxfId="49" priority="15" operator="containsText" text="전액국고">
      <formula>NOT(ISERROR(SEARCH("전액국고",Y3)))</formula>
    </cfRule>
    <cfRule type="containsText" dxfId="48" priority="16" operator="containsText" text="24년(상)국고">
      <formula>NOT(ISERROR(SEARCH("24년(상)국고",Y3)))</formula>
    </cfRule>
  </conditionalFormatting>
  <conditionalFormatting sqref="Y121:Y138">
    <cfRule type="containsText" dxfId="47" priority="11" operator="containsText" text="전액국고">
      <formula>NOT(ISERROR(SEARCH("전액국고",Y121)))</formula>
    </cfRule>
    <cfRule type="containsText" dxfId="46" priority="12" operator="containsText" text="24년(상)국고">
      <formula>NOT(ISERROR(SEARCH("24년(상)국고",Y121)))</formula>
    </cfRule>
  </conditionalFormatting>
  <conditionalFormatting sqref="Y140:Y195 Y211:Y227 Y235 Y237 Y239 Y241 Y243 Y245 Y247 Y249 Y251 Y253 Y255 Y257 Y259:Y261 Y263 Y266 Y269 Y271:Y272 Y274 Y276:Y322">
    <cfRule type="containsText" dxfId="45" priority="26" operator="containsText" text="24년(상)국고">
      <formula>NOT(ISERROR(SEARCH("24년(상)국고",Y140)))</formula>
    </cfRule>
  </conditionalFormatting>
  <conditionalFormatting sqref="Y140:Y195 Y211:Y227 Y235 Y237 Y239 Y241 Y243 Y245 Y247 Y249 Y251 Y253 Y255 Y257 Y259:Y261 Y263 Y266 Y269 Y271:Y272 Y274 Y276:Y1048576">
    <cfRule type="containsText" dxfId="44" priority="25" operator="containsText" text="전액국고">
      <formula>NOT(ISERROR(SEARCH("전액국고",Y140)))</formula>
    </cfRule>
  </conditionalFormatting>
  <conditionalFormatting sqref="Y197">
    <cfRule type="containsText" dxfId="43" priority="23" operator="containsText" text="전액국고">
      <formula>NOT(ISERROR(SEARCH("전액국고",Y197)))</formula>
    </cfRule>
    <cfRule type="containsText" dxfId="42" priority="24" operator="containsText" text="24년(상)국고">
      <formula>NOT(ISERROR(SEARCH("24년(상)국고",Y197)))</formula>
    </cfRule>
  </conditionalFormatting>
  <conditionalFormatting sqref="Y199">
    <cfRule type="containsText" dxfId="41" priority="21" operator="containsText" text="전액국고">
      <formula>NOT(ISERROR(SEARCH("전액국고",Y199)))</formula>
    </cfRule>
    <cfRule type="containsText" dxfId="40" priority="22" operator="containsText" text="24년(상)국고">
      <formula>NOT(ISERROR(SEARCH("24년(상)국고",Y199)))</formula>
    </cfRule>
  </conditionalFormatting>
  <conditionalFormatting sqref="Y201">
    <cfRule type="containsText" dxfId="39" priority="19" operator="containsText" text="전액국고">
      <formula>NOT(ISERROR(SEARCH("전액국고",Y201)))</formula>
    </cfRule>
    <cfRule type="containsText" dxfId="38" priority="20" operator="containsText" text="24년(상)국고">
      <formula>NOT(ISERROR(SEARCH("24년(상)국고",Y201)))</formula>
    </cfRule>
  </conditionalFormatting>
  <conditionalFormatting sqref="Y203">
    <cfRule type="containsText" dxfId="37" priority="17" operator="containsText" text="전액국고">
      <formula>NOT(ISERROR(SEARCH("전액국고",Y203)))</formula>
    </cfRule>
    <cfRule type="containsText" dxfId="36" priority="18" operator="containsText" text="24년(상)국고">
      <formula>NOT(ISERROR(SEARCH("24년(상)국고",Y203)))</formula>
    </cfRule>
  </conditionalFormatting>
  <conditionalFormatting sqref="AD116:AD118">
    <cfRule type="containsText" dxfId="35" priority="7" operator="containsText" text="전액국고">
      <formula>NOT(ISERROR(SEARCH("전액국고",AD116)))</formula>
    </cfRule>
    <cfRule type="containsText" dxfId="34" priority="8" operator="containsText" text="24년(상)국고">
      <formula>NOT(ISERROR(SEARCH("24년(상)국고",AD116)))</formula>
    </cfRule>
  </conditionalFormatting>
  <conditionalFormatting sqref="AD134">
    <cfRule type="containsText" dxfId="33" priority="9" operator="containsText" text="전액국고">
      <formula>NOT(ISERROR(SEARCH("전액국고",AD134)))</formula>
    </cfRule>
    <cfRule type="containsText" dxfId="32" priority="10" operator="containsText" text="24년(상)국고">
      <formula>NOT(ISERROR(SEARCH("24년(상)국고",AD134)))</formula>
    </cfRule>
  </conditionalFormatting>
  <conditionalFormatting sqref="AE3:AE1048576">
    <cfRule type="expression" dxfId="31" priority="6">
      <formula>$Z3=$AE3</formula>
    </cfRule>
  </conditionalFormatting>
  <conditionalFormatting sqref="AF3">
    <cfRule type="containsText" dxfId="30" priority="4" operator="containsText" text="국고 X">
      <formula>NOT(ISERROR(SEARCH("국고 X",AF3)))</formula>
    </cfRule>
  </conditionalFormatting>
  <conditionalFormatting sqref="AF5 AF7:AF8">
    <cfRule type="containsText" dxfId="29" priority="2" operator="containsText" text="국고 X">
      <formula>NOT(ISERROR(SEARCH("국고 X",AF5)))</formula>
    </cfRule>
  </conditionalFormatting>
  <conditionalFormatting sqref="AF10:AF11">
    <cfRule type="containsText" dxfId="28" priority="1" operator="containsText" text="국고 X">
      <formula>NOT(ISERROR(SEARCH("국고 X",AF10)))</formula>
    </cfRule>
  </conditionalFormatting>
  <conditionalFormatting sqref="AG3:AG1048576">
    <cfRule type="expression" dxfId="27" priority="5">
      <formula>$AA3=$AG3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D8D5-5C91-4813-AEE3-539840F4DB85}">
  <sheetPr codeName="Sheet8">
    <tabColor rgb="FF7030A0"/>
  </sheetPr>
  <dimension ref="A1:CT17"/>
  <sheetViews>
    <sheetView showZeros="0" zoomScaleNormal="100" workbookViewId="0">
      <pane xSplit="9" ySplit="2" topLeftCell="J3" activePane="bottomRight" state="frozen"/>
      <selection activeCell="A146" sqref="A146:XFD146"/>
      <selection pane="topRight" activeCell="A146" sqref="A146:XFD146"/>
      <selection pane="bottomLeft" activeCell="A146" sqref="A146:XFD146"/>
      <selection pane="bottomRight" activeCell="I11" sqref="I11"/>
    </sheetView>
  </sheetViews>
  <sheetFormatPr defaultColWidth="8.75" defaultRowHeight="11.25"/>
  <cols>
    <col min="1" max="2" width="5.25" style="149" customWidth="1"/>
    <col min="3" max="3" width="4.25" style="317" customWidth="1"/>
    <col min="4" max="4" width="8.75" style="222" customWidth="1"/>
    <col min="5" max="5" width="3.75" style="222" customWidth="1"/>
    <col min="6" max="6" width="10.75" style="149" customWidth="1"/>
    <col min="7" max="7" width="4.25" style="149" customWidth="1"/>
    <col min="8" max="8" width="15.75" style="208" customWidth="1"/>
    <col min="9" max="9" width="33.875" style="206" bestFit="1" customWidth="1"/>
    <col min="10" max="10" width="5.25" style="149" customWidth="1"/>
    <col min="11" max="11" width="12.25" style="207" customWidth="1"/>
    <col min="12" max="12" width="12.25" style="168" customWidth="1"/>
    <col min="13" max="13" width="8.75" style="208" customWidth="1"/>
    <col min="14" max="14" width="35.75" style="209" customWidth="1"/>
    <col min="15" max="16" width="12.75" style="149" customWidth="1"/>
    <col min="17" max="18" width="8.75" style="149" customWidth="1"/>
    <col min="19" max="19" width="12.75" style="149" customWidth="1"/>
    <col min="20" max="20" width="25.75" style="208" customWidth="1"/>
    <col min="21" max="21" width="8.75" style="222" customWidth="1"/>
    <col min="22" max="22" width="8.75" style="149" customWidth="1"/>
    <col min="23" max="23" width="25.75" style="171" hidden="1" customWidth="1"/>
    <col min="24" max="24" width="10.375" style="149" hidden="1" customWidth="1"/>
    <col min="25" max="26" width="12" style="149" hidden="1" customWidth="1"/>
    <col min="27" max="27" width="10.75" style="216" hidden="1" customWidth="1"/>
    <col min="28" max="28" width="12" style="149" hidden="1" customWidth="1"/>
    <col min="29" max="29" width="8.75" style="222" hidden="1" customWidth="1"/>
    <col min="30" max="30" width="13.25" style="149" hidden="1" customWidth="1"/>
    <col min="31" max="31" width="8.75" style="222" hidden="1" customWidth="1"/>
    <col min="32" max="33" width="13.25" style="149" hidden="1" customWidth="1"/>
    <col min="34" max="34" width="35.25" style="149" hidden="1" customWidth="1"/>
    <col min="35" max="35" width="14.75" style="149" customWidth="1"/>
    <col min="36" max="16384" width="8.75" style="149"/>
  </cols>
  <sheetData>
    <row r="1" spans="1:98" ht="22.15" customHeight="1">
      <c r="A1" s="429" t="s">
        <v>868</v>
      </c>
      <c r="B1" s="418" t="s">
        <v>0</v>
      </c>
      <c r="C1" s="430" t="s">
        <v>1</v>
      </c>
      <c r="D1" s="414" t="s">
        <v>1934</v>
      </c>
      <c r="E1" s="415"/>
      <c r="F1" s="418" t="s">
        <v>12</v>
      </c>
      <c r="G1" s="418" t="s">
        <v>2654</v>
      </c>
      <c r="H1" s="412" t="s">
        <v>2670</v>
      </c>
      <c r="I1" s="418" t="s">
        <v>5</v>
      </c>
      <c r="J1" s="418" t="s">
        <v>11</v>
      </c>
      <c r="K1" s="422" t="s">
        <v>2659</v>
      </c>
      <c r="L1" s="422" t="s">
        <v>2655</v>
      </c>
      <c r="M1" s="412" t="s">
        <v>6</v>
      </c>
      <c r="N1" s="412" t="s">
        <v>2657</v>
      </c>
      <c r="O1" s="422" t="s">
        <v>9</v>
      </c>
      <c r="P1" s="422" t="s">
        <v>2658</v>
      </c>
      <c r="Q1" s="424" t="s">
        <v>2680</v>
      </c>
      <c r="R1" s="424"/>
      <c r="S1" s="425"/>
      <c r="T1" s="426" t="s">
        <v>1933</v>
      </c>
      <c r="U1" s="420" t="s">
        <v>14</v>
      </c>
      <c r="V1" s="418" t="s">
        <v>15</v>
      </c>
      <c r="W1" s="410" t="s">
        <v>1746</v>
      </c>
      <c r="X1" s="410" t="s">
        <v>16</v>
      </c>
      <c r="Y1" s="145" t="s">
        <v>2660</v>
      </c>
      <c r="Z1" s="145" t="s">
        <v>2661</v>
      </c>
      <c r="AA1" s="145" t="s">
        <v>22</v>
      </c>
      <c r="AB1" s="145" t="s">
        <v>2662</v>
      </c>
      <c r="AC1" s="408" t="s">
        <v>2663</v>
      </c>
      <c r="AD1" s="145" t="s">
        <v>2665</v>
      </c>
      <c r="AE1" s="408" t="s">
        <v>2664</v>
      </c>
      <c r="AF1" s="145" t="s">
        <v>2666</v>
      </c>
      <c r="AG1" s="145" t="s">
        <v>2667</v>
      </c>
      <c r="AH1" s="410" t="s">
        <v>867</v>
      </c>
      <c r="AI1" s="148"/>
    </row>
    <row r="2" spans="1:98" ht="27.6" customHeight="1">
      <c r="A2" s="429"/>
      <c r="B2" s="419"/>
      <c r="C2" s="431"/>
      <c r="D2" s="416"/>
      <c r="E2" s="417"/>
      <c r="F2" s="419"/>
      <c r="G2" s="419"/>
      <c r="H2" s="413"/>
      <c r="I2" s="419"/>
      <c r="J2" s="419"/>
      <c r="K2" s="423"/>
      <c r="L2" s="423"/>
      <c r="M2" s="413"/>
      <c r="N2" s="413"/>
      <c r="O2" s="423"/>
      <c r="P2" s="423"/>
      <c r="Q2" s="229" t="s">
        <v>25</v>
      </c>
      <c r="R2" s="229" t="s">
        <v>24</v>
      </c>
      <c r="S2" s="229" t="s">
        <v>26</v>
      </c>
      <c r="T2" s="413"/>
      <c r="U2" s="421"/>
      <c r="V2" s="419"/>
      <c r="W2" s="411"/>
      <c r="X2" s="411"/>
      <c r="Y2" s="145">
        <f>SUM(Y3:Y341)</f>
        <v>0</v>
      </c>
      <c r="Z2" s="145">
        <f>SUM(Z3:Z341)</f>
        <v>0</v>
      </c>
      <c r="AA2" s="210">
        <f>SUM(AA3:AA445)</f>
        <v>0</v>
      </c>
      <c r="AB2" s="145">
        <f>SUM(AB3:AB490)</f>
        <v>0</v>
      </c>
      <c r="AC2" s="409"/>
      <c r="AD2" s="145">
        <f>SUM(AD3:AD490)</f>
        <v>0</v>
      </c>
      <c r="AE2" s="409"/>
      <c r="AF2" s="145">
        <f>SUM(AF3:AF490)</f>
        <v>0</v>
      </c>
      <c r="AG2" s="145">
        <f>SUM(AG3:AG490)</f>
        <v>0</v>
      </c>
      <c r="AH2" s="411"/>
      <c r="AI2" s="403" t="s">
        <v>8176</v>
      </c>
    </row>
    <row r="3" spans="1:98" s="158" customFormat="1" ht="24.95" customHeight="1">
      <c r="A3" s="150">
        <v>1</v>
      </c>
      <c r="B3" s="150">
        <v>1</v>
      </c>
      <c r="C3" s="313" t="s">
        <v>4191</v>
      </c>
      <c r="D3" s="217">
        <v>45930</v>
      </c>
      <c r="E3" s="217" t="str">
        <f>HLOOKUP(WEEKDAY(D3,2),data!$A$1:$G$2,2)</f>
        <v>(화)</v>
      </c>
      <c r="F3" s="165" t="s">
        <v>4192</v>
      </c>
      <c r="G3" s="150">
        <v>2</v>
      </c>
      <c r="H3" s="152" t="s">
        <v>4193</v>
      </c>
      <c r="I3" s="190" t="s">
        <v>1448</v>
      </c>
      <c r="J3" s="150">
        <v>60</v>
      </c>
      <c r="K3" s="153">
        <f>VLOOKUP(I3,'사업장현황(25하)'!$A$2:$T$1836,13,FALSE)</f>
        <v>1248148819</v>
      </c>
      <c r="L3" s="150" t="str">
        <f>VLOOKUP(I3,'사업장현황(25하)'!$A$2:$T$1836,14,FALSE)</f>
        <v>12481488190</v>
      </c>
      <c r="M3" s="152" t="str">
        <f>VLOOKUP(I3,'사업장현황(25하)'!$A$2:$T$1836,2,FALSE)</f>
        <v>박용복, 박지종</v>
      </c>
      <c r="N3" s="152" t="str">
        <f>VLOOKUP(I3,'사업장현황(25하)'!$A$2:$T$1836,4,FALSE)</f>
        <v>경기도 화성시 팔탄면 신양1길 39 (가재리)</v>
      </c>
      <c r="O3" s="150" t="str">
        <f>VLOOKUP(I3,'사업장현황(25하)'!$A$2:$T$1836,6,FALSE)</f>
        <v>031-353-9571</v>
      </c>
      <c r="P3" s="150" t="str">
        <f>VLOOKUP(I3,'사업장현황(25하)'!$A$2:$T$1836,7,FALSE)</f>
        <v>031-353-9570</v>
      </c>
      <c r="Q3" s="150" t="str">
        <f>VLOOKUP(I3,'사업장현황(25하)'!$A$2:$T$1836,8,FALSE)</f>
        <v>이명섭</v>
      </c>
      <c r="R3" s="150" t="str">
        <f>VLOOKUP(I3,'사업장현황(25하)'!$A$2:$T$1836,9,FALSE)</f>
        <v>공장장</v>
      </c>
      <c r="S3" s="150" t="str">
        <f>VLOOKUP(I3,'사업장현황(25하)'!$A$2:$T$1836,10,FALSE)</f>
        <v>010-8913-6228</v>
      </c>
      <c r="T3" s="152" t="str">
        <f>VLOOKUP(I3,'사업장현황(25하)'!$A$2:$T$1836,12,FALSE)</f>
        <v>sty2355@hanmail.net</v>
      </c>
      <c r="U3" s="217" t="s">
        <v>4429</v>
      </c>
      <c r="V3" s="151" t="s">
        <v>4430</v>
      </c>
      <c r="W3" s="151" t="str">
        <f>VLOOKUP(I3,'사업장현황(25하)'!$A$2:$T$1836,11,FALSE)</f>
        <v>sty2355@daum.net</v>
      </c>
      <c r="X3" s="154"/>
      <c r="Y3" s="155"/>
      <c r="Z3" s="155"/>
      <c r="AA3" s="155"/>
      <c r="AB3" s="155">
        <f>SUM(Y3:AA3)</f>
        <v>0</v>
      </c>
      <c r="AC3" s="217"/>
      <c r="AD3" s="155"/>
      <c r="AE3" s="217"/>
      <c r="AF3" s="155"/>
      <c r="AG3" s="145">
        <f>SUM(AD3,AF3)</f>
        <v>0</v>
      </c>
      <c r="AH3" s="156"/>
      <c r="AI3" s="157" t="s">
        <v>5298</v>
      </c>
      <c r="CD3" s="159"/>
      <c r="CT3" s="160"/>
    </row>
    <row r="4" spans="1:98" s="164" customFormat="1" ht="24.95" customHeight="1">
      <c r="A4" s="150">
        <v>2</v>
      </c>
      <c r="B4" s="150">
        <v>2</v>
      </c>
      <c r="C4" s="313" t="s">
        <v>4229</v>
      </c>
      <c r="D4" s="217">
        <v>45930</v>
      </c>
      <c r="E4" s="217" t="str">
        <f>HLOOKUP(WEEKDAY(D4,2),data!$A$1:$G$2,2)</f>
        <v>(화)</v>
      </c>
      <c r="F4" s="165" t="s">
        <v>4194</v>
      </c>
      <c r="G4" s="150">
        <v>2</v>
      </c>
      <c r="H4" s="152" t="s">
        <v>4148</v>
      </c>
      <c r="I4" s="172" t="s">
        <v>3388</v>
      </c>
      <c r="J4" s="150">
        <v>18</v>
      </c>
      <c r="K4" s="153">
        <f>VLOOKUP(I4,'사업장현황(25하)'!$A$2:$T$1836,13,FALSE)</f>
        <v>1192061600</v>
      </c>
      <c r="L4" s="150">
        <f>VLOOKUP(I4,'사업장현황(25하)'!$A$2:$T$1836,14,FALSE)</f>
        <v>11920616000</v>
      </c>
      <c r="M4" s="152" t="str">
        <f>VLOOKUP(I4,'사업장현황(25하)'!$A$2:$T$1836,2,FALSE)</f>
        <v>박지종</v>
      </c>
      <c r="N4" s="152" t="str">
        <f>VLOOKUP(I4,'사업장현황(25하)'!$A$2:$T$1836,4,FALSE)</f>
        <v>경기도 화성시 우정읍 버들로 899-159 (주곡리)</v>
      </c>
      <c r="O4" s="150" t="str">
        <f>VLOOKUP(I4,'사업장현황(25하)'!$A$2:$T$1836,6,FALSE)</f>
        <v>031-353-9523</v>
      </c>
      <c r="P4" s="150" t="str">
        <f>VLOOKUP(I4,'사업장현황(25하)'!$A$2:$T$1836,7,FALSE)</f>
        <v>070-8220-0235</v>
      </c>
      <c r="Q4" s="150" t="str">
        <f>VLOOKUP(I4,'사업장현황(25하)'!$A$2:$T$1836,8,FALSE)</f>
        <v>윤건기</v>
      </c>
      <c r="R4" s="150" t="str">
        <f>VLOOKUP(I4,'사업장현황(25하)'!$A$2:$T$1836,9,FALSE)</f>
        <v>공장장</v>
      </c>
      <c r="S4" s="150" t="str">
        <f>VLOOKUP(I4,'사업장현황(25하)'!$A$2:$T$1836,10,FALSE)</f>
        <v>010-3410-8158</v>
      </c>
      <c r="T4" s="152" t="str">
        <f>VLOOKUP(I4,'사업장현황(25하)'!$A$2:$T$1836,12,FALSE)</f>
        <v>tymc1012@tymc.kr</v>
      </c>
      <c r="U4" s="217" t="s">
        <v>4429</v>
      </c>
      <c r="V4" s="151" t="s">
        <v>4430</v>
      </c>
      <c r="W4" s="151" t="str">
        <f>VLOOKUP(I4,'사업장현황(25하)'!$A$2:$T$1836,11,FALSE)</f>
        <v>tymc1012@tymc.kr</v>
      </c>
      <c r="X4" s="151"/>
      <c r="Y4" s="155"/>
      <c r="Z4" s="155"/>
      <c r="AA4" s="155"/>
      <c r="AB4" s="155">
        <f>SUM(Y4:AA4)</f>
        <v>0</v>
      </c>
      <c r="AC4" s="217"/>
      <c r="AD4" s="155"/>
      <c r="AE4" s="217"/>
      <c r="AF4" s="155"/>
      <c r="AG4" s="145">
        <f t="shared" ref="AG4:AG17" si="0">SUM(AD4,AF4)</f>
        <v>0</v>
      </c>
      <c r="AH4" s="162"/>
      <c r="AI4" s="157" t="s">
        <v>7394</v>
      </c>
    </row>
    <row r="5" spans="1:98" s="164" customFormat="1" ht="24.95" customHeight="1">
      <c r="A5" s="150">
        <v>3</v>
      </c>
      <c r="B5" s="150">
        <v>3</v>
      </c>
      <c r="C5" s="313" t="s">
        <v>4230</v>
      </c>
      <c r="D5" s="217">
        <v>45930</v>
      </c>
      <c r="E5" s="217" t="str">
        <f>HLOOKUP(WEEKDAY(D5,2),data!$A$1:$G$2,2)</f>
        <v>(화)</v>
      </c>
      <c r="F5" s="165" t="s">
        <v>4222</v>
      </c>
      <c r="G5" s="150">
        <v>2</v>
      </c>
      <c r="H5" s="152" t="s">
        <v>4148</v>
      </c>
      <c r="I5" s="190" t="s">
        <v>4220</v>
      </c>
      <c r="J5" s="150">
        <v>18</v>
      </c>
      <c r="K5" s="153">
        <f>VLOOKUP(I5,'사업장현황(25하)'!$A$2:$T$1836,13,FALSE)</f>
        <v>7328701183</v>
      </c>
      <c r="L5" s="150" t="str">
        <f>VLOOKUP(I5,'사업장현황(25하)'!$A$2:$T$1836,14,FALSE)</f>
        <v>73287011830</v>
      </c>
      <c r="M5" s="152" t="str">
        <f>VLOOKUP(I5,'사업장현황(25하)'!$A$2:$T$1836,2,FALSE)</f>
        <v>최석재</v>
      </c>
      <c r="N5" s="152" t="str">
        <f>VLOOKUP(I5,'사업장현황(25하)'!$A$2:$T$1836,4,FALSE)</f>
        <v>경기도 화성시 송산면 송산서로239번길 45-33 (지화리)</v>
      </c>
      <c r="O5" s="150" t="str">
        <f>VLOOKUP(I5,'사업장현황(25하)'!$A$2:$T$1836,6,FALSE)</f>
        <v>031-356-4596</v>
      </c>
      <c r="P5" s="150" t="str">
        <f>VLOOKUP(I5,'사업장현황(25하)'!$A$2:$T$1836,7,FALSE)</f>
        <v>031-356-4597</v>
      </c>
      <c r="Q5" s="150" t="str">
        <f>VLOOKUP(I5,'사업장현황(25하)'!$A$2:$T$1836,8,FALSE)</f>
        <v>김청미</v>
      </c>
      <c r="R5" s="150">
        <f>VLOOKUP(I5,'사업장현황(25하)'!$A$2:$T$1836,9,FALSE)</f>
        <v>0</v>
      </c>
      <c r="S5" s="150" t="str">
        <f>VLOOKUP(I5,'사업장현황(25하)'!$A$2:$T$1836,10,FALSE)</f>
        <v>010-2286-8023</v>
      </c>
      <c r="T5" s="152" t="str">
        <f>VLOOKUP(I5,'사업장현황(25하)'!$A$2:$T$1836,12,FALSE)</f>
        <v>odm8684@naver.com</v>
      </c>
      <c r="U5" s="217" t="s">
        <v>4369</v>
      </c>
      <c r="V5" s="151" t="s">
        <v>4370</v>
      </c>
      <c r="W5" s="151" t="str">
        <f>VLOOKUP(I5,'사업장현황(25하)'!$A$2:$T$1836,11,FALSE)</f>
        <v>odm8684@naver.com</v>
      </c>
      <c r="X5" s="154"/>
      <c r="Y5" s="155"/>
      <c r="Z5" s="155"/>
      <c r="AA5" s="155"/>
      <c r="AB5" s="155">
        <f t="shared" ref="AB5:AB17" si="1">SUM(Y5:AA5)</f>
        <v>0</v>
      </c>
      <c r="AC5" s="217"/>
      <c r="AD5" s="155"/>
      <c r="AE5" s="217"/>
      <c r="AF5" s="155"/>
      <c r="AG5" s="145">
        <f t="shared" si="0"/>
        <v>0</v>
      </c>
      <c r="AH5" s="162"/>
      <c r="AI5" s="157" t="s">
        <v>6447</v>
      </c>
    </row>
    <row r="6" spans="1:98" s="164" customFormat="1" ht="24.95" customHeight="1">
      <c r="A6" s="150">
        <v>4</v>
      </c>
      <c r="B6" s="150">
        <v>4</v>
      </c>
      <c r="C6" s="313" t="s">
        <v>4232</v>
      </c>
      <c r="D6" s="217">
        <v>45930</v>
      </c>
      <c r="E6" s="217" t="str">
        <f>HLOOKUP(WEEKDAY(D6,2),data!$A$1:$G$2,2)</f>
        <v>(화)</v>
      </c>
      <c r="F6" s="165" t="s">
        <v>4223</v>
      </c>
      <c r="G6" s="150">
        <v>2</v>
      </c>
      <c r="H6" s="152" t="s">
        <v>4148</v>
      </c>
      <c r="I6" s="190" t="s">
        <v>1342</v>
      </c>
      <c r="J6" s="150">
        <v>5</v>
      </c>
      <c r="K6" s="153">
        <f>VLOOKUP(I6,'사업장현황(25하)'!$A$2:$T$1836,13,FALSE)</f>
        <v>1310866049</v>
      </c>
      <c r="L6" s="150" t="str">
        <f>VLOOKUP(I6,'사업장현황(25하)'!$A$2:$T$1836,14,FALSE)</f>
        <v>13108660490</v>
      </c>
      <c r="M6" s="152" t="str">
        <f>VLOOKUP(I6,'사업장현황(25하)'!$A$2:$T$1836,2,FALSE)</f>
        <v>이대연</v>
      </c>
      <c r="N6" s="152" t="str">
        <f>VLOOKUP(I6,'사업장현황(25하)'!$A$2:$T$1836,4,FALSE)</f>
        <v>경기도 화성시 송산면 송산서로239번길 45-35 (지화리)</v>
      </c>
      <c r="O6" s="150" t="str">
        <f>VLOOKUP(I6,'사업장현황(25하)'!$A$2:$T$1836,6,FALSE)</f>
        <v>031-357-3713</v>
      </c>
      <c r="P6" s="150" t="str">
        <f>VLOOKUP(I6,'사업장현황(25하)'!$A$2:$T$1836,7,FALSE)</f>
        <v>031-357-3743</v>
      </c>
      <c r="Q6" s="150" t="str">
        <f>VLOOKUP(I6,'사업장현황(25하)'!$A$2:$T$1836,8,FALSE)</f>
        <v>한희순</v>
      </c>
      <c r="R6" s="150" t="str">
        <f>VLOOKUP(I6,'사업장현황(25하)'!$A$2:$T$1836,9,FALSE)</f>
        <v>과장</v>
      </c>
      <c r="S6" s="150" t="str">
        <f>VLOOKUP(I6,'사업장현황(25하)'!$A$2:$T$1836,10,FALSE)</f>
        <v>010-8823-4256</v>
      </c>
      <c r="T6" s="152" t="str">
        <f>VLOOKUP(I6,'사업장현황(25하)'!$A$2:$T$1836,12,FALSE)</f>
        <v>hshan@daeseung.me</v>
      </c>
      <c r="U6" s="217">
        <v>45955</v>
      </c>
      <c r="V6" s="151" t="s">
        <v>4773</v>
      </c>
      <c r="W6" s="151" t="str">
        <f>VLOOKUP(I6,'사업장현황(25하)'!$A$2:$T$1836,11,FALSE)</f>
        <v>hshan@daeseung.me</v>
      </c>
      <c r="X6" s="151"/>
      <c r="Y6" s="155"/>
      <c r="Z6" s="155"/>
      <c r="AA6" s="155"/>
      <c r="AB6" s="155">
        <f t="shared" si="1"/>
        <v>0</v>
      </c>
      <c r="AC6" s="217"/>
      <c r="AD6" s="155"/>
      <c r="AE6" s="217"/>
      <c r="AF6" s="155"/>
      <c r="AG6" s="145">
        <f t="shared" si="0"/>
        <v>0</v>
      </c>
      <c r="AH6" s="162"/>
      <c r="AI6" s="157" t="s">
        <v>5583</v>
      </c>
    </row>
    <row r="7" spans="1:98" s="164" customFormat="1" ht="24.95" customHeight="1">
      <c r="A7" s="150">
        <v>5</v>
      </c>
      <c r="B7" s="150">
        <v>5</v>
      </c>
      <c r="C7" s="313" t="s">
        <v>4231</v>
      </c>
      <c r="D7" s="217">
        <v>45930</v>
      </c>
      <c r="E7" s="217" t="str">
        <f>HLOOKUP(WEEKDAY(D7,2),data!$A$1:$G$2,2)</f>
        <v>(화)</v>
      </c>
      <c r="F7" s="165" t="s">
        <v>3719</v>
      </c>
      <c r="G7" s="150">
        <v>2</v>
      </c>
      <c r="H7" s="152" t="s">
        <v>4148</v>
      </c>
      <c r="I7" s="190" t="s">
        <v>1334</v>
      </c>
      <c r="J7" s="150">
        <v>19</v>
      </c>
      <c r="K7" s="153">
        <f>VLOOKUP(I7,'사업장현황(25하)'!$A$2:$T$1836,13,FALSE)</f>
        <v>1408166823</v>
      </c>
      <c r="L7" s="150" t="str">
        <f>VLOOKUP(I7,'사업장현황(25하)'!$A$2:$T$1836,14,FALSE)</f>
        <v>14081668230</v>
      </c>
      <c r="M7" s="152" t="str">
        <f>VLOOKUP(I7,'사업장현황(25하)'!$A$2:$T$1836,2,FALSE)</f>
        <v>이대연</v>
      </c>
      <c r="N7" s="152" t="str">
        <f>VLOOKUP(I7,'사업장현황(25하)'!$A$2:$T$1836,4,FALSE)</f>
        <v>경기도 화성시 송산면 송산서로239번길 45-35 (지화리)</v>
      </c>
      <c r="O7" s="150" t="str">
        <f>VLOOKUP(I7,'사업장현황(25하)'!$A$2:$T$1836,6,FALSE)</f>
        <v>031-357-3713</v>
      </c>
      <c r="P7" s="150" t="str">
        <f>VLOOKUP(I7,'사업장현황(25하)'!$A$2:$T$1836,7,FALSE)</f>
        <v>031-357-3743</v>
      </c>
      <c r="Q7" s="150" t="str">
        <f>VLOOKUP(I7,'사업장현황(25하)'!$A$2:$T$1836,8,FALSE)</f>
        <v>한희순</v>
      </c>
      <c r="R7" s="150" t="str">
        <f>VLOOKUP(I7,'사업장현황(25하)'!$A$2:$T$1836,9,FALSE)</f>
        <v>과장</v>
      </c>
      <c r="S7" s="150" t="str">
        <f>VLOOKUP(I7,'사업장현황(25하)'!$A$2:$T$1836,10,FALSE)</f>
        <v>010-8823-4256</v>
      </c>
      <c r="T7" s="152" t="str">
        <f>VLOOKUP(I7,'사업장현황(25하)'!$A$2:$T$1836,12,FALSE)</f>
        <v>hshan@daeseung.me</v>
      </c>
      <c r="U7" s="217">
        <v>45955</v>
      </c>
      <c r="V7" s="151" t="s">
        <v>4773</v>
      </c>
      <c r="W7" s="151" t="str">
        <f>VLOOKUP(I7,'사업장현황(25하)'!$A$2:$T$1836,11,FALSE)</f>
        <v>hshan@daeseung.me</v>
      </c>
      <c r="X7" s="154"/>
      <c r="Y7" s="155"/>
      <c r="Z7" s="155"/>
      <c r="AA7" s="155"/>
      <c r="AB7" s="155">
        <f t="shared" si="1"/>
        <v>0</v>
      </c>
      <c r="AC7" s="217"/>
      <c r="AD7" s="155"/>
      <c r="AE7" s="217"/>
      <c r="AF7" s="155"/>
      <c r="AG7" s="145">
        <f t="shared" si="0"/>
        <v>0</v>
      </c>
      <c r="AH7" s="162"/>
      <c r="AI7" s="157" t="s">
        <v>6669</v>
      </c>
    </row>
    <row r="8" spans="1:98" s="168" customFormat="1" ht="24.95" customHeight="1">
      <c r="A8" s="150">
        <v>6</v>
      </c>
      <c r="B8" s="150">
        <v>6</v>
      </c>
      <c r="C8" s="313" t="s">
        <v>4233</v>
      </c>
      <c r="D8" s="217">
        <v>45931</v>
      </c>
      <c r="E8" s="217" t="str">
        <f>HLOOKUP(WEEKDAY(D8,2),data!$A$1:$G$2,2)</f>
        <v>(수)</v>
      </c>
      <c r="F8" s="165" t="s">
        <v>4222</v>
      </c>
      <c r="G8" s="150">
        <v>1</v>
      </c>
      <c r="H8" s="259"/>
      <c r="I8" s="172" t="s">
        <v>4221</v>
      </c>
      <c r="J8" s="150">
        <v>6</v>
      </c>
      <c r="K8" s="153">
        <f>VLOOKUP(I8,'사업장현황(25하)'!$A$2:$T$1836,13,FALSE)</f>
        <v>4388103502</v>
      </c>
      <c r="L8" s="150" t="str">
        <f>VLOOKUP(I8,'사업장현황(25하)'!$A$2:$T$1836,14,FALSE)</f>
        <v>43881035020</v>
      </c>
      <c r="M8" s="152" t="str">
        <f>VLOOKUP(I8,'사업장현황(25하)'!$A$2:$T$1836,2,FALSE)</f>
        <v>유하선</v>
      </c>
      <c r="N8" s="152" t="str">
        <f>VLOOKUP(I8,'사업장현황(25하)'!$A$2:$T$1836,4,FALSE)</f>
        <v>경기도 화성시 송산면 송산서로239번길 27-35, C동 (지화리)</v>
      </c>
      <c r="O8" s="150" t="str">
        <f>VLOOKUP(I8,'사업장현황(25하)'!$A$2:$T$1836,6,FALSE)</f>
        <v>031-357-3713</v>
      </c>
      <c r="P8" s="150" t="str">
        <f>VLOOKUP(I8,'사업장현황(25하)'!$A$2:$T$1836,7,FALSE)</f>
        <v>031-357-3743</v>
      </c>
      <c r="Q8" s="150" t="str">
        <f>VLOOKUP(I8,'사업장현황(25하)'!$A$2:$T$1836,8,FALSE)</f>
        <v>한희순</v>
      </c>
      <c r="R8" s="150" t="str">
        <f>VLOOKUP(I8,'사업장현황(25하)'!$A$2:$T$1836,9,FALSE)</f>
        <v>과장</v>
      </c>
      <c r="S8" s="150" t="str">
        <f>VLOOKUP(I8,'사업장현황(25하)'!$A$2:$T$1836,10,FALSE)</f>
        <v>010-8823-4256</v>
      </c>
      <c r="T8" s="152" t="str">
        <f>VLOOKUP(I8,'사업장현황(25하)'!$A$2:$T$1836,12,FALSE)</f>
        <v>hshan@daeseung.me</v>
      </c>
      <c r="U8" s="217" t="s">
        <v>4369</v>
      </c>
      <c r="V8" s="151" t="s">
        <v>4370</v>
      </c>
      <c r="W8" s="151" t="str">
        <f>VLOOKUP(I8,'사업장현황(25하)'!$A$2:$T$1836,11,FALSE)</f>
        <v>hshan@daeseung.me</v>
      </c>
      <c r="X8" s="151"/>
      <c r="Y8" s="166"/>
      <c r="Z8" s="166"/>
      <c r="AA8" s="155"/>
      <c r="AB8" s="155">
        <f t="shared" si="1"/>
        <v>0</v>
      </c>
      <c r="AC8" s="217"/>
      <c r="AD8" s="155"/>
      <c r="AE8" s="217"/>
      <c r="AF8" s="155"/>
      <c r="AG8" s="145">
        <f t="shared" si="0"/>
        <v>0</v>
      </c>
      <c r="AH8" s="162"/>
      <c r="AI8" s="157" t="s">
        <v>6863</v>
      </c>
      <c r="CD8" s="169"/>
      <c r="CT8" s="170"/>
    </row>
    <row r="9" spans="1:98" s="168" customFormat="1" ht="24.95" customHeight="1">
      <c r="A9" s="150">
        <v>7</v>
      </c>
      <c r="B9" s="150">
        <v>7</v>
      </c>
      <c r="C9" s="313" t="s">
        <v>4239</v>
      </c>
      <c r="D9" s="217">
        <v>45931</v>
      </c>
      <c r="E9" s="217" t="str">
        <f>HLOOKUP(WEEKDAY(D9,2),data!$A$1:$G$2,2)</f>
        <v>(수)</v>
      </c>
      <c r="F9" s="165" t="s">
        <v>4240</v>
      </c>
      <c r="G9" s="150">
        <v>1</v>
      </c>
      <c r="H9" s="152"/>
      <c r="I9" s="190" t="s">
        <v>4238</v>
      </c>
      <c r="J9" s="150">
        <v>2</v>
      </c>
      <c r="K9" s="153">
        <f>VLOOKUP(I9,'사업장현황(25하)'!$A$2:$T$1836,13,FALSE)</f>
        <v>1258628830</v>
      </c>
      <c r="L9" s="150" t="str">
        <f>VLOOKUP(I9,'사업장현황(25하)'!$A$2:$T$1836,14,FALSE)</f>
        <v>12586288300</v>
      </c>
      <c r="M9" s="152" t="str">
        <f>VLOOKUP(I9,'사업장현황(25하)'!$A$2:$T$1836,2,FALSE)</f>
        <v>김춘규</v>
      </c>
      <c r="N9" s="152" t="str">
        <f>VLOOKUP(I9,'사업장현황(25하)'!$A$2:$T$1836,4,FALSE)</f>
        <v>경기도 화성시 향남읍 토성로359번길 31 (길성리)</v>
      </c>
      <c r="O9" s="150" t="str">
        <f>VLOOKUP(I9,'사업장현황(25하)'!$A$2:$T$1836,6,FALSE)</f>
        <v>070-8862-7322</v>
      </c>
      <c r="P9" s="150" t="str">
        <f>VLOOKUP(I9,'사업장현황(25하)'!$A$2:$T$1836,7,FALSE)</f>
        <v>031-353-7322</v>
      </c>
      <c r="Q9" s="150" t="str">
        <f>VLOOKUP(I9,'사업장현황(25하)'!$A$2:$T$1836,8,FALSE)</f>
        <v>김춘규</v>
      </c>
      <c r="R9" s="150" t="str">
        <f>VLOOKUP(I9,'사업장현황(25하)'!$A$2:$T$1836,9,FALSE)</f>
        <v>대표</v>
      </c>
      <c r="S9" s="150">
        <f>VLOOKUP(I9,'사업장현황(25하)'!$A$2:$T$1836,10,FALSE)</f>
        <v>0</v>
      </c>
      <c r="T9" s="152" t="str">
        <f>VLOOKUP(I9,'사업장현황(25하)'!$A$2:$T$1836,12,FALSE)</f>
        <v>이주형 지인 사업장</v>
      </c>
      <c r="U9" s="217">
        <v>45945</v>
      </c>
      <c r="V9" s="151" t="s">
        <v>4271</v>
      </c>
      <c r="W9" s="151">
        <f>VLOOKUP(I9,'사업장현황(25하)'!$A$2:$T$1836,11,FALSE)</f>
        <v>0</v>
      </c>
      <c r="X9" s="154"/>
      <c r="Y9" s="155"/>
      <c r="Z9" s="155"/>
      <c r="AA9" s="155"/>
      <c r="AB9" s="155">
        <f t="shared" si="1"/>
        <v>0</v>
      </c>
      <c r="AC9" s="217"/>
      <c r="AD9" s="155"/>
      <c r="AE9" s="217"/>
      <c r="AF9" s="155"/>
      <c r="AG9" s="145">
        <f t="shared" si="0"/>
        <v>0</v>
      </c>
      <c r="AH9" s="156"/>
      <c r="AI9" s="157" t="s">
        <v>6952</v>
      </c>
      <c r="CD9" s="169"/>
      <c r="CT9" s="170"/>
    </row>
    <row r="10" spans="1:98" s="168" customFormat="1" ht="24.95" customHeight="1">
      <c r="A10" s="150">
        <v>8</v>
      </c>
      <c r="B10" s="150">
        <v>8</v>
      </c>
      <c r="C10" s="313" t="s">
        <v>4269</v>
      </c>
      <c r="D10" s="217">
        <v>45944</v>
      </c>
      <c r="E10" s="217" t="str">
        <f>HLOOKUP(WEEKDAY(D10,2),data!$A$1:$G$2,2)</f>
        <v>(화)</v>
      </c>
      <c r="F10" s="165" t="s">
        <v>4248</v>
      </c>
      <c r="G10" s="150">
        <v>2</v>
      </c>
      <c r="H10" s="152" t="s">
        <v>4247</v>
      </c>
      <c r="I10" s="249" t="s">
        <v>2915</v>
      </c>
      <c r="J10" s="150">
        <v>55</v>
      </c>
      <c r="K10" s="153">
        <f>VLOOKUP(I10,'사업장현황(25하)'!$A$2:$T$1836,13,FALSE)</f>
        <v>1248694467</v>
      </c>
      <c r="L10" s="150">
        <f>VLOOKUP(I10,'사업장현황(25하)'!$A$2:$T$1836,14,FALSE)</f>
        <v>12486944670</v>
      </c>
      <c r="M10" s="152" t="str">
        <f>VLOOKUP(I10,'사업장현황(25하)'!$A$2:$T$1836,2,FALSE)</f>
        <v>김동후</v>
      </c>
      <c r="N10" s="152" t="str">
        <f>VLOOKUP(I10,'사업장현황(25하)'!$A$2:$T$1836,4,FALSE)</f>
        <v>경기도 화성시 기산로87번길 2 (기산동)</v>
      </c>
      <c r="O10" s="150" t="str">
        <f>VLOOKUP(I10,'사업장현황(25하)'!$A$2:$T$1836,6,FALSE)</f>
        <v>070-4045-0407</v>
      </c>
      <c r="P10" s="150" t="str">
        <f>VLOOKUP(I10,'사업장현황(25하)'!$A$2:$T$1836,7,FALSE)</f>
        <v>031-267-0407</v>
      </c>
      <c r="Q10" s="150" t="str">
        <f>VLOOKUP(I10,'사업장현황(25하)'!$A$2:$T$1836,8,FALSE)</f>
        <v>엄주영</v>
      </c>
      <c r="R10" s="150" t="str">
        <f>VLOOKUP(I10,'사업장현황(25하)'!$A$2:$T$1836,9,FALSE)</f>
        <v>대리</v>
      </c>
      <c r="S10" s="150" t="str">
        <f>VLOOKUP(I10,'사업장현황(25하)'!$A$2:$T$1836,10,FALSE)</f>
        <v>010-2508-0784</v>
      </c>
      <c r="T10" s="152" t="str">
        <f>VLOOKUP(I10,'사업장현황(25하)'!$A$2:$T$1836,12,FALSE)</f>
        <v>knk3@knknara.co.kr</v>
      </c>
      <c r="U10" s="217">
        <v>45957</v>
      </c>
      <c r="V10" s="151" t="s">
        <v>4371</v>
      </c>
      <c r="W10" s="151" t="str">
        <f>VLOOKUP(I10,'사업장현황(25하)'!$A$2:$T$1836,11,FALSE)</f>
        <v>knk3@knknara.co.kr</v>
      </c>
      <c r="X10" s="151"/>
      <c r="Y10" s="155"/>
      <c r="Z10" s="155"/>
      <c r="AA10" s="155"/>
      <c r="AB10" s="155">
        <f t="shared" si="1"/>
        <v>0</v>
      </c>
      <c r="AC10" s="217"/>
      <c r="AD10" s="155"/>
      <c r="AE10" s="217"/>
      <c r="AF10" s="155"/>
      <c r="AG10" s="145">
        <f t="shared" si="0"/>
        <v>0</v>
      </c>
      <c r="AH10" s="156"/>
      <c r="AI10" s="157" t="s">
        <v>5464</v>
      </c>
      <c r="CD10" s="169"/>
      <c r="CT10" s="170"/>
    </row>
    <row r="11" spans="1:98" s="168" customFormat="1" ht="24.95" customHeight="1">
      <c r="A11" s="150">
        <v>9</v>
      </c>
      <c r="B11" s="150">
        <v>9</v>
      </c>
      <c r="C11" s="313" t="s">
        <v>4362</v>
      </c>
      <c r="D11" s="217">
        <v>45954</v>
      </c>
      <c r="E11" s="217" t="str">
        <f>HLOOKUP(WEEKDAY(D11,2),data!$A$1:$G$2,2)</f>
        <v>(금)</v>
      </c>
      <c r="F11" s="165" t="s">
        <v>4349</v>
      </c>
      <c r="G11" s="150">
        <v>2</v>
      </c>
      <c r="H11" s="152" t="s">
        <v>4350</v>
      </c>
      <c r="I11" s="172" t="s">
        <v>7615</v>
      </c>
      <c r="J11" s="150">
        <v>27</v>
      </c>
      <c r="K11" s="153" t="str">
        <f>VLOOKUP(I11,'사업장현황(25하)'!$A$2:$T$1836,13,FALSE)</f>
        <v>309-86-01894</v>
      </c>
      <c r="L11" s="150">
        <f>VLOOKUP(I11,'사업장현황(25하)'!$A$2:$T$1836,14,FALSE)</f>
        <v>30986018940</v>
      </c>
      <c r="M11" s="152" t="str">
        <f>VLOOKUP(I11,'사업장현황(25하)'!$A$2:$T$1836,2,FALSE)</f>
        <v>정관영</v>
      </c>
      <c r="N11" s="152" t="str">
        <f>VLOOKUP(I11,'사업장현황(25하)'!$A$2:$T$1836,4,FALSE)</f>
        <v>경기도 용인시 처인구 포곡읍 성산로 600 (전대리)</v>
      </c>
      <c r="O11" s="150" t="str">
        <f>VLOOKUP(I11,'사업장현황(25하)'!$A$2:$T$1836,6,FALSE)</f>
        <v>070-4407-8500</v>
      </c>
      <c r="P11" s="150" t="str">
        <f>VLOOKUP(I11,'사업장현황(25하)'!$A$2:$T$1836,7,FALSE)</f>
        <v>031-321-8149</v>
      </c>
      <c r="Q11" s="150" t="str">
        <f>VLOOKUP(I11,'사업장현황(25하)'!$A$2:$T$1836,8,FALSE)</f>
        <v>김진오</v>
      </c>
      <c r="R11" s="150" t="str">
        <f>VLOOKUP(I11,'사업장현황(25하)'!$A$2:$T$1836,9,FALSE)</f>
        <v>과장</v>
      </c>
      <c r="S11" s="150" t="str">
        <f>VLOOKUP(I11,'사업장현황(25하)'!$A$2:$T$1836,10,FALSE)</f>
        <v>010-6387-2594</v>
      </c>
      <c r="T11" s="152" t="str">
        <f>VLOOKUP(I11,'사업장현황(25하)'!$A$2:$T$1836,12,FALSE)</f>
        <v>ympz2594@gmail.com</v>
      </c>
      <c r="U11" s="217">
        <v>45959</v>
      </c>
      <c r="V11" s="151" t="s">
        <v>4428</v>
      </c>
      <c r="W11" s="151">
        <f>VLOOKUP(I11,'사업장현황(25하)'!$A$2:$T$1836,11,FALSE)</f>
        <v>0</v>
      </c>
      <c r="X11" s="154"/>
      <c r="Y11" s="155"/>
      <c r="Z11" s="155"/>
      <c r="AA11" s="155"/>
      <c r="AB11" s="155">
        <f t="shared" si="1"/>
        <v>0</v>
      </c>
      <c r="AC11" s="217"/>
      <c r="AD11" s="155"/>
      <c r="AE11" s="217"/>
      <c r="AF11" s="155"/>
      <c r="AG11" s="145">
        <f t="shared" si="0"/>
        <v>0</v>
      </c>
      <c r="AH11" s="156"/>
      <c r="AI11" s="157" t="s">
        <v>5207</v>
      </c>
      <c r="CD11" s="169"/>
      <c r="CT11" s="170"/>
    </row>
    <row r="12" spans="1:98" s="164" customFormat="1" ht="24.95" customHeight="1">
      <c r="A12" s="150">
        <v>10</v>
      </c>
      <c r="B12" s="150">
        <v>10</v>
      </c>
      <c r="C12" s="313" t="s">
        <v>4457</v>
      </c>
      <c r="D12" s="217">
        <v>45965</v>
      </c>
      <c r="E12" s="217" t="str">
        <f>HLOOKUP(WEEKDAY(D12,2),data!$A$1:$G$2,2)</f>
        <v>(화)</v>
      </c>
      <c r="F12" s="165" t="s">
        <v>2737</v>
      </c>
      <c r="G12" s="150">
        <v>2</v>
      </c>
      <c r="H12" s="152" t="s">
        <v>3874</v>
      </c>
      <c r="I12" s="190" t="s">
        <v>3053</v>
      </c>
      <c r="J12" s="150">
        <v>51</v>
      </c>
      <c r="K12" s="153">
        <f>VLOOKUP(I12,'사업장현황(25하)'!$A$2:$T$1836,13,FALSE)</f>
        <v>1238122214</v>
      </c>
      <c r="L12" s="150" t="str">
        <f>VLOOKUP(I12,'사업장현황(25하)'!$A$2:$T$1836,14,FALSE)</f>
        <v>12381222140</v>
      </c>
      <c r="M12" s="152" t="str">
        <f>VLOOKUP(I12,'사업장현황(25하)'!$A$2:$T$1836,2,FALSE)</f>
        <v>박지훈, 이학선</v>
      </c>
      <c r="N12" s="152" t="str">
        <f>VLOOKUP(I12,'사업장현황(25하)'!$A$2:$T$1836,4,FALSE)</f>
        <v>경기도 화성시 팔탄면 온천로 16-16 (덕우리)</v>
      </c>
      <c r="O12" s="150" t="str">
        <f>VLOOKUP(I12,'사업장현황(25하)'!$A$2:$T$1836,6,FALSE)</f>
        <v>031-831-2250</v>
      </c>
      <c r="P12" s="150">
        <f>VLOOKUP(I12,'사업장현황(25하)'!$A$2:$T$1836,7,FALSE)</f>
        <v>0</v>
      </c>
      <c r="Q12" s="150" t="str">
        <f>VLOOKUP(I12,'사업장현황(25하)'!$A$2:$T$1836,8,FALSE)</f>
        <v>박종화</v>
      </c>
      <c r="R12" s="150" t="str">
        <f>VLOOKUP(I12,'사업장현황(25하)'!$A$2:$T$1836,9,FALSE)</f>
        <v>팀장</v>
      </c>
      <c r="S12" s="150" t="str">
        <f>VLOOKUP(I12,'사업장현황(25하)'!$A$2:$T$1836,10,FALSE)</f>
        <v>010-8856-9846</v>
      </c>
      <c r="T12" s="152" t="str">
        <f>VLOOKUP(I12,'사업장현황(25하)'!$A$2:$T$1836,12,FALSE)</f>
        <v>jonghpark@leehan.com</v>
      </c>
      <c r="U12" s="217"/>
      <c r="V12" s="151"/>
      <c r="W12" s="151" t="str">
        <f>VLOOKUP(I12,'사업장현황(25하)'!$A$2:$T$1836,11,FALSE)</f>
        <v>jonghpark@leehan.com</v>
      </c>
      <c r="X12" s="151"/>
      <c r="Y12" s="155"/>
      <c r="Z12" s="155"/>
      <c r="AA12" s="155"/>
      <c r="AB12" s="155">
        <f t="shared" si="1"/>
        <v>0</v>
      </c>
      <c r="AC12" s="217"/>
      <c r="AD12" s="155"/>
      <c r="AE12" s="217"/>
      <c r="AF12" s="155"/>
      <c r="AG12" s="145">
        <f t="shared" si="0"/>
        <v>0</v>
      </c>
      <c r="AH12" s="156"/>
      <c r="AI12" s="157" t="s">
        <v>6738</v>
      </c>
    </row>
    <row r="13" spans="1:98" s="164" customFormat="1" ht="24.95" customHeight="1">
      <c r="A13" s="150">
        <v>11</v>
      </c>
      <c r="B13" s="150">
        <v>11</v>
      </c>
      <c r="C13" s="313" t="s">
        <v>4561</v>
      </c>
      <c r="D13" s="217">
        <v>46000</v>
      </c>
      <c r="E13" s="217" t="str">
        <f>HLOOKUP(WEEKDAY(D13,2),data!$A$1:$G$2,2)</f>
        <v>(화)</v>
      </c>
      <c r="F13" s="150" t="s">
        <v>4557</v>
      </c>
      <c r="G13" s="150">
        <v>1</v>
      </c>
      <c r="H13" s="152"/>
      <c r="I13" s="172" t="s">
        <v>3680</v>
      </c>
      <c r="J13" s="150">
        <v>297</v>
      </c>
      <c r="K13" s="153">
        <f>VLOOKUP(I13,'사업장현황(25하)'!$A$2:$T$1836,13,FALSE)</f>
        <v>2298105769</v>
      </c>
      <c r="L13" s="150">
        <f>VLOOKUP(I13,'사업장현황(25하)'!$A$2:$T$1836,14,FALSE)</f>
        <v>22981057690</v>
      </c>
      <c r="M13" s="152" t="str">
        <f>VLOOKUP(I13,'사업장현황(25하)'!$A$2:$T$1836,2,FALSE)</f>
        <v>HENRY CHUAN CHIH CHANG(헨리추안치창)</v>
      </c>
      <c r="N13" s="152" t="str">
        <f>VLOOKUP(I13,'사업장현황(25하)'!$A$2:$T$1836,4,FALSE)</f>
        <v>경기도 용인시 기흥구 원고매로 12 (고매동)</v>
      </c>
      <c r="O13" s="150" t="str">
        <f>VLOOKUP(I13,'사업장현황(25하)'!$A$2:$T$1836,6,FALSE)</f>
        <v>031-8021-1320</v>
      </c>
      <c r="P13" s="150" t="str">
        <f>VLOOKUP(I13,'사업장현황(25하)'!$A$2:$T$1836,7,FALSE)</f>
        <v>031-8005-9324</v>
      </c>
      <c r="Q13" s="150" t="str">
        <f>VLOOKUP(I13,'사업장현황(25하)'!$A$2:$T$1836,8,FALSE)</f>
        <v>이정은</v>
      </c>
      <c r="R13" s="150">
        <f>VLOOKUP(I13,'사업장현황(25하)'!$A$2:$T$1836,9,FALSE)</f>
        <v>0</v>
      </c>
      <c r="S13" s="150" t="str">
        <f>VLOOKUP(I13,'사업장현황(25하)'!$A$2:$T$1836,10,FALSE)</f>
        <v>010-5187-8225</v>
      </c>
      <c r="T13" s="152" t="str">
        <f>VLOOKUP(I13,'사업장현황(25하)'!$A$2:$T$1836,12,FALSE)</f>
        <v>jeongeun.lee@mks.com</v>
      </c>
      <c r="U13" s="217">
        <v>46021</v>
      </c>
      <c r="V13" s="151" t="s">
        <v>4797</v>
      </c>
      <c r="W13" s="151" t="str">
        <f>VLOOKUP(I13,'사업장현황(25하)'!$A$2:$T$1836,11,FALSE)</f>
        <v>jeongeun.lee@mks.com</v>
      </c>
      <c r="X13" s="154"/>
      <c r="Y13" s="155"/>
      <c r="Z13" s="155"/>
      <c r="AA13" s="155"/>
      <c r="AB13" s="155">
        <f t="shared" si="1"/>
        <v>0</v>
      </c>
      <c r="AC13" s="217"/>
      <c r="AD13" s="155"/>
      <c r="AE13" s="217"/>
      <c r="AF13" s="155"/>
      <c r="AG13" s="145">
        <f t="shared" si="0"/>
        <v>0</v>
      </c>
      <c r="AH13" s="156"/>
      <c r="AI13" s="157" t="s">
        <v>6436</v>
      </c>
    </row>
    <row r="14" spans="1:98" s="168" customFormat="1" ht="24.95" customHeight="1">
      <c r="A14" s="150">
        <v>12</v>
      </c>
      <c r="B14" s="150">
        <v>12</v>
      </c>
      <c r="C14" s="313" t="s">
        <v>4562</v>
      </c>
      <c r="D14" s="217">
        <v>46002</v>
      </c>
      <c r="E14" s="217" t="str">
        <f>HLOOKUP(WEEKDAY(D14,2),data!$A$1:$G$2,2)</f>
        <v>(목)</v>
      </c>
      <c r="F14" s="150" t="s">
        <v>4558</v>
      </c>
      <c r="G14" s="150">
        <v>1</v>
      </c>
      <c r="H14" s="152"/>
      <c r="I14" s="249" t="s">
        <v>3598</v>
      </c>
      <c r="J14" s="150">
        <v>54</v>
      </c>
      <c r="K14" s="153">
        <f>VLOOKUP(I14,'사업장현황(25하)'!$A$2:$T$1836,13,FALSE)</f>
        <v>1268647636</v>
      </c>
      <c r="L14" s="150">
        <f>VLOOKUP(I14,'사업장현황(25하)'!$A$2:$T$1836,14,FALSE)</f>
        <v>12686476360</v>
      </c>
      <c r="M14" s="152" t="str">
        <f>VLOOKUP(I14,'사업장현황(25하)'!$A$2:$T$1836,2,FALSE)</f>
        <v>김태섭, 박규형, 유창호</v>
      </c>
      <c r="N14" s="152" t="str">
        <f>VLOOKUP(I14,'사업장현황(25하)'!$A$2:$T$1836,4,FALSE)</f>
        <v>경기도 용인시 처인구 임원로 130-1 (고림동)</v>
      </c>
      <c r="O14" s="150" t="str">
        <f>VLOOKUP(I14,'사업장현황(25하)'!$A$2:$T$1836,6,FALSE)</f>
        <v>031-526-6697</v>
      </c>
      <c r="P14" s="150" t="str">
        <f>VLOOKUP(I14,'사업장현황(25하)'!$A$2:$T$1836,7,FALSE)</f>
        <v>031-526-6698</v>
      </c>
      <c r="Q14" s="150" t="str">
        <f>VLOOKUP(I14,'사업장현황(25하)'!$A$2:$T$1836,8,FALSE)</f>
        <v>최종해</v>
      </c>
      <c r="R14" s="150" t="str">
        <f>VLOOKUP(I14,'사업장현황(25하)'!$A$2:$T$1836,9,FALSE)</f>
        <v>대리</v>
      </c>
      <c r="S14" s="150" t="str">
        <f>VLOOKUP(I14,'사업장현황(25하)'!$A$2:$T$1836,10,FALSE)</f>
        <v>010-8706-7062</v>
      </c>
      <c r="T14" s="152" t="str">
        <f>VLOOKUP(I14,'사업장현황(25하)'!$A$2:$T$1836,12,FALSE)</f>
        <v>azamong@naver.com</v>
      </c>
      <c r="U14" s="217">
        <v>46028</v>
      </c>
      <c r="V14" s="151" t="s">
        <v>4816</v>
      </c>
      <c r="W14" s="151" t="str">
        <f>VLOOKUP(I14,'사업장현황(25하)'!$A$2:$T$1836,11,FALSE)</f>
        <v>jsmc526@daum.net</v>
      </c>
      <c r="X14" s="151"/>
      <c r="Y14" s="155"/>
      <c r="Z14" s="155"/>
      <c r="AA14" s="155"/>
      <c r="AB14" s="155">
        <f t="shared" si="1"/>
        <v>0</v>
      </c>
      <c r="AC14" s="217"/>
      <c r="AD14" s="155"/>
      <c r="AE14" s="217"/>
      <c r="AF14" s="155"/>
      <c r="AG14" s="145">
        <f t="shared" si="0"/>
        <v>0</v>
      </c>
      <c r="AH14" s="156"/>
      <c r="AI14" s="157" t="s">
        <v>7129</v>
      </c>
      <c r="CD14" s="169"/>
      <c r="CT14" s="170"/>
    </row>
    <row r="15" spans="1:98" s="168" customFormat="1" ht="24.95" customHeight="1">
      <c r="A15" s="150">
        <v>13</v>
      </c>
      <c r="B15" s="150">
        <v>13</v>
      </c>
      <c r="C15" s="313" t="s">
        <v>4564</v>
      </c>
      <c r="D15" s="217">
        <v>46003</v>
      </c>
      <c r="E15" s="217" t="str">
        <f>HLOOKUP(WEEKDAY(D15,2),data!$A$1:$G$2,2)</f>
        <v>(금)</v>
      </c>
      <c r="F15" s="150" t="s">
        <v>4550</v>
      </c>
      <c r="G15" s="150">
        <v>1</v>
      </c>
      <c r="H15" s="152"/>
      <c r="I15" s="249" t="s">
        <v>3609</v>
      </c>
      <c r="J15" s="150">
        <v>75</v>
      </c>
      <c r="K15" s="153">
        <f>VLOOKUP(I15,'사업장현황(25하)'!$A$2:$T$1836,13,FALSE)</f>
        <v>1248720754</v>
      </c>
      <c r="L15" s="150">
        <f>VLOOKUP(I15,'사업장현황(25하)'!$A$2:$T$1836,14,FALSE)</f>
        <v>12487207540</v>
      </c>
      <c r="M15" s="152" t="str">
        <f>VLOOKUP(I15,'사업장현황(25하)'!$A$2:$T$1836,2,FALSE)</f>
        <v>방민규</v>
      </c>
      <c r="N15" s="152" t="str">
        <f>VLOOKUP(I15,'사업장현황(25하)'!$A$2:$T$1836,4,FALSE)</f>
        <v>경기도 화성시 동탄산단2길 50 (방교동, (주)유에스티 본사)</v>
      </c>
      <c r="O15" s="150" t="str">
        <f>VLOOKUP(I15,'사업장현황(25하)'!$A$2:$T$1836,6,FALSE)</f>
        <v>070-7721-3770</v>
      </c>
      <c r="P15" s="150" t="str">
        <f>VLOOKUP(I15,'사업장현황(25하)'!$A$2:$T$1836,7,FALSE)</f>
        <v>031-378-6694</v>
      </c>
      <c r="Q15" s="150" t="str">
        <f>VLOOKUP(I15,'사업장현황(25하)'!$A$2:$T$1836,8,FALSE)</f>
        <v>정미선</v>
      </c>
      <c r="R15" s="150" t="str">
        <f>VLOOKUP(I15,'사업장현황(25하)'!$A$2:$T$1836,9,FALSE)</f>
        <v>대리</v>
      </c>
      <c r="S15" s="150">
        <f>VLOOKUP(I15,'사업장현황(25하)'!$A$2:$T$1836,10,FALSE)</f>
        <v>0</v>
      </c>
      <c r="T15" s="152" t="str">
        <f>VLOOKUP(I15,'사업장현황(25하)'!$A$2:$T$1836,12,FALSE)</f>
        <v>msjeong@ust.co</v>
      </c>
      <c r="U15" s="217">
        <v>46021</v>
      </c>
      <c r="V15" s="151" t="s">
        <v>4797</v>
      </c>
      <c r="W15" s="151" t="str">
        <f>VLOOKUP(I15,'사업장현황(25하)'!$A$2:$T$1836,11,FALSE)</f>
        <v>ust@ust.co</v>
      </c>
      <c r="X15" s="154"/>
      <c r="Y15" s="155"/>
      <c r="Z15" s="155"/>
      <c r="AA15" s="155"/>
      <c r="AB15" s="155">
        <f t="shared" si="1"/>
        <v>0</v>
      </c>
      <c r="AC15" s="217"/>
      <c r="AD15" s="155"/>
      <c r="AE15" s="217"/>
      <c r="AF15" s="155"/>
      <c r="AG15" s="145">
        <f t="shared" si="0"/>
        <v>0</v>
      </c>
      <c r="AH15" s="156"/>
      <c r="AI15" s="157" t="s">
        <v>5400</v>
      </c>
      <c r="CD15" s="169"/>
      <c r="CT15" s="170"/>
    </row>
    <row r="16" spans="1:98" s="168" customFormat="1" ht="24.95" customHeight="1">
      <c r="A16" s="150">
        <v>14</v>
      </c>
      <c r="B16" s="150">
        <v>14</v>
      </c>
      <c r="C16" s="313" t="s">
        <v>4566</v>
      </c>
      <c r="D16" s="217">
        <v>46008</v>
      </c>
      <c r="E16" s="217" t="str">
        <f>HLOOKUP(WEEKDAY(D16,2),data!$A$1:$G$2,2)</f>
        <v>(수)</v>
      </c>
      <c r="F16" s="150" t="s">
        <v>4555</v>
      </c>
      <c r="G16" s="150">
        <v>1</v>
      </c>
      <c r="H16" s="152"/>
      <c r="I16" s="249" t="s">
        <v>2943</v>
      </c>
      <c r="J16" s="150">
        <v>60</v>
      </c>
      <c r="K16" s="153">
        <f>VLOOKUP(I16,'사업장현황(25하)'!$A$2:$T$1836,13,FALSE)</f>
        <v>1298663881</v>
      </c>
      <c r="L16" s="150">
        <f>VLOOKUP(I16,'사업장현황(25하)'!$A$2:$T$1836,14,FALSE)</f>
        <v>12986638810</v>
      </c>
      <c r="M16" s="152" t="str">
        <f>VLOOKUP(I16,'사업장현황(25하)'!$A$2:$T$1836,2,FALSE)</f>
        <v>송성훈</v>
      </c>
      <c r="N16" s="152" t="str">
        <f>VLOOKUP(I16,'사업장현황(25하)'!$A$2:$T$1836,4,FALSE)</f>
        <v>경기도 화성시 동탄산단7길 98-7 (방교동)</v>
      </c>
      <c r="O16" s="150" t="str">
        <f>VLOOKUP(I16,'사업장현황(25하)'!$A$2:$T$1836,6,FALSE)</f>
        <v>031-8027-2816</v>
      </c>
      <c r="P16" s="150">
        <f>VLOOKUP(I16,'사업장현황(25하)'!$A$2:$T$1836,7,FALSE)</f>
        <v>0</v>
      </c>
      <c r="Q16" s="150" t="str">
        <f>VLOOKUP(I16,'사업장현황(25하)'!$A$2:$T$1836,8,FALSE)</f>
        <v>여재우</v>
      </c>
      <c r="R16" s="150" t="str">
        <f>VLOOKUP(I16,'사업장현황(25하)'!$A$2:$T$1836,9,FALSE)</f>
        <v>과장</v>
      </c>
      <c r="S16" s="150" t="str">
        <f>VLOOKUP(I16,'사업장현황(25하)'!$A$2:$T$1836,10,FALSE)</f>
        <v>010-5183-0116</v>
      </c>
      <c r="T16" s="152" t="str">
        <f>VLOOKUP(I16,'사업장현황(25하)'!$A$2:$T$1836,12,FALSE)</f>
        <v>yjwoo@solardin.com</v>
      </c>
      <c r="U16" s="217"/>
      <c r="V16" s="151"/>
      <c r="W16" s="151" t="str">
        <f>VLOOKUP(I16,'사업장현황(25하)'!$A$2:$T$1836,11,FALSE)</f>
        <v>tax@solardin.com</v>
      </c>
      <c r="X16" s="151"/>
      <c r="Y16" s="155"/>
      <c r="Z16" s="155"/>
      <c r="AA16" s="155"/>
      <c r="AB16" s="155">
        <f t="shared" si="1"/>
        <v>0</v>
      </c>
      <c r="AC16" s="217"/>
      <c r="AD16" s="155"/>
      <c r="AE16" s="217"/>
      <c r="AF16" s="155"/>
      <c r="AG16" s="145">
        <f t="shared" si="0"/>
        <v>0</v>
      </c>
      <c r="AH16" s="156"/>
      <c r="AI16" s="157" t="s">
        <v>5308</v>
      </c>
      <c r="CD16" s="169"/>
      <c r="CT16" s="170"/>
    </row>
    <row r="17" spans="1:98" s="168" customFormat="1" ht="24.95" customHeight="1">
      <c r="A17" s="150">
        <v>15</v>
      </c>
      <c r="B17" s="150">
        <v>15</v>
      </c>
      <c r="C17" s="313" t="s">
        <v>4740</v>
      </c>
      <c r="D17" s="217">
        <v>46014</v>
      </c>
      <c r="E17" s="217" t="str">
        <f>HLOOKUP(WEEKDAY(D17,2),data!$A$1:$G$2,2)</f>
        <v>(화)</v>
      </c>
      <c r="F17" s="150" t="s">
        <v>4739</v>
      </c>
      <c r="G17" s="150">
        <v>2</v>
      </c>
      <c r="H17" s="152" t="s">
        <v>4350</v>
      </c>
      <c r="I17" s="172" t="s">
        <v>4748</v>
      </c>
      <c r="J17" s="150">
        <v>65</v>
      </c>
      <c r="K17" s="153">
        <f>VLOOKUP(I17,'사업장현황(25하)'!$A$2:$T$1836,13,FALSE)</f>
        <v>0</v>
      </c>
      <c r="L17" s="150">
        <f>VLOOKUP(I17,'사업장현황(25하)'!$A$2:$T$1836,14,FALSE)</f>
        <v>0</v>
      </c>
      <c r="M17" s="152">
        <f>VLOOKUP(I17,'사업장현황(25하)'!$A$2:$T$1836,2,FALSE)</f>
        <v>0</v>
      </c>
      <c r="N17" s="152" t="str">
        <f>VLOOKUP(I17,'사업장현황(25하)'!$A$2:$T$1836,4,FALSE)</f>
        <v>경기도 안성시 원곡면 지문로 203-86 (지문리)</v>
      </c>
      <c r="O17" s="150" t="str">
        <f>VLOOKUP(I17,'사업장현황(25하)'!$A$2:$T$1836,6,FALSE)</f>
        <v>1588-9109</v>
      </c>
      <c r="P17" s="150" t="str">
        <f>VLOOKUP(I17,'사업장현황(25하)'!$A$2:$T$1836,7,FALSE)</f>
        <v>031-618-1238</v>
      </c>
      <c r="Q17" s="150" t="str">
        <f>VLOOKUP(I17,'사업장현황(25하)'!$A$2:$T$1836,8,FALSE)</f>
        <v>이태구</v>
      </c>
      <c r="R17" s="150" t="str">
        <f>VLOOKUP(I17,'사업장현황(25하)'!$A$2:$T$1836,9,FALSE)</f>
        <v>주임</v>
      </c>
      <c r="S17" s="150" t="str">
        <f>VLOOKUP(I17,'사업장현황(25하)'!$A$2:$T$1836,10,FALSE)</f>
        <v>010-4034-0430</v>
      </c>
      <c r="T17" s="152" t="str">
        <f>VLOOKUP(I17,'사업장현황(25하)'!$A$2:$T$1836,12,FALSE)</f>
        <v>ympz1013@gmail.com</v>
      </c>
      <c r="U17" s="217"/>
      <c r="V17" s="151"/>
      <c r="W17" s="151" t="str">
        <f>VLOOKUP(I17,'사업장현황(25하)'!$A$2:$T$1836,11,FALSE)</f>
        <v>ympz1013@gmail.com</v>
      </c>
      <c r="X17" s="154"/>
      <c r="Y17" s="155"/>
      <c r="Z17" s="155"/>
      <c r="AA17" s="155"/>
      <c r="AB17" s="155">
        <f t="shared" si="1"/>
        <v>0</v>
      </c>
      <c r="AC17" s="217"/>
      <c r="AD17" s="155"/>
      <c r="AE17" s="217"/>
      <c r="AF17" s="155"/>
      <c r="AG17" s="145">
        <f t="shared" si="0"/>
        <v>0</v>
      </c>
      <c r="AH17" s="156"/>
      <c r="AI17" s="157" t="s">
        <v>5220</v>
      </c>
      <c r="CD17" s="169"/>
      <c r="CT17" s="170"/>
    </row>
  </sheetData>
  <autoFilter ref="A2:CT2" xr:uid="{00000000-0009-0000-0000-000006000000}"/>
  <mergeCells count="24">
    <mergeCell ref="M1:M2"/>
    <mergeCell ref="A1:A2"/>
    <mergeCell ref="B1:B2"/>
    <mergeCell ref="C1:C2"/>
    <mergeCell ref="D1:E2"/>
    <mergeCell ref="F1:F2"/>
    <mergeCell ref="G1:G2"/>
    <mergeCell ref="H1:H2"/>
    <mergeCell ref="I1:I2"/>
    <mergeCell ref="J1:J2"/>
    <mergeCell ref="K1:K2"/>
    <mergeCell ref="L1:L2"/>
    <mergeCell ref="AH1:AH2"/>
    <mergeCell ref="N1:N2"/>
    <mergeCell ref="O1:O2"/>
    <mergeCell ref="P1:P2"/>
    <mergeCell ref="Q1:S1"/>
    <mergeCell ref="T1:T2"/>
    <mergeCell ref="U1:U2"/>
    <mergeCell ref="V1:V2"/>
    <mergeCell ref="W1:W2"/>
    <mergeCell ref="X1:X2"/>
    <mergeCell ref="AC1:AC2"/>
    <mergeCell ref="AE1:AE2"/>
  </mergeCells>
  <phoneticPr fontId="2" type="noConversion"/>
  <conditionalFormatting sqref="J1:J1048576">
    <cfRule type="cellIs" dxfId="26" priority="1" operator="lessThan">
      <formula>5</formula>
    </cfRule>
  </conditionalFormatting>
  <conditionalFormatting sqref="X3:X17">
    <cfRule type="containsText" dxfId="25" priority="11" operator="containsText" text="24년(상)국고">
      <formula>NOT(ISERROR(SEARCH("24년(상)국고",X3)))</formula>
    </cfRule>
  </conditionalFormatting>
  <conditionalFormatting sqref="X3:X1048576">
    <cfRule type="containsText" dxfId="24" priority="10" operator="containsText" text="전액국고">
      <formula>NOT(ISERROR(SEARCH("전액국고",X3)))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EA41-98FB-43C1-90AC-BF7A7E7021B3}">
  <sheetPr codeName="Sheet13">
    <tabColor rgb="FF7030A0"/>
  </sheetPr>
  <dimension ref="A1:CV17"/>
  <sheetViews>
    <sheetView showZeros="0" zoomScale="130" zoomScaleNormal="130" workbookViewId="0">
      <pane xSplit="15" ySplit="2" topLeftCell="AB3" activePane="bottomRight" state="frozen"/>
      <selection activeCell="I133" sqref="I133"/>
      <selection pane="topRight" activeCell="I133" sqref="I133"/>
      <selection pane="bottomLeft" activeCell="I133" sqref="I133"/>
      <selection pane="bottomRight" activeCell="AD17" sqref="AD17"/>
    </sheetView>
  </sheetViews>
  <sheetFormatPr defaultColWidth="8.75" defaultRowHeight="11.25"/>
  <cols>
    <col min="1" max="1" width="8.75" style="271"/>
    <col min="2" max="3" width="5.25" style="271" customWidth="1"/>
    <col min="4" max="4" width="4.25" style="271" customWidth="1"/>
    <col min="5" max="5" width="8.75" style="273" customWidth="1"/>
    <col min="6" max="6" width="3.75" style="273" customWidth="1"/>
    <col min="7" max="7" width="10.75" style="271" customWidth="1"/>
    <col min="8" max="8" width="4.25" style="271" customWidth="1"/>
    <col min="9" max="9" width="15.75" style="271" customWidth="1"/>
    <col min="10" max="10" width="33.875" style="309" bestFit="1" customWidth="1"/>
    <col min="11" max="11" width="5.25" style="271" customWidth="1"/>
    <col min="12" max="13" width="12.25" style="310" customWidth="1"/>
    <col min="14" max="14" width="8.75" style="311" customWidth="1"/>
    <col min="15" max="15" width="35.75" style="255" customWidth="1"/>
    <col min="16" max="17" width="12.75" style="271" customWidth="1"/>
    <col min="18" max="19" width="8.75" style="271" customWidth="1"/>
    <col min="20" max="20" width="12.75" style="271" customWidth="1"/>
    <col min="21" max="21" width="25.75" style="311" hidden="1" customWidth="1"/>
    <col min="22" max="22" width="8.75" style="273" customWidth="1"/>
    <col min="23" max="24" width="8.75" style="271" customWidth="1"/>
    <col min="25" max="25" width="25.75" style="250" customWidth="1"/>
    <col min="26" max="26" width="10.375" style="273" customWidth="1"/>
    <col min="27" max="28" width="12" style="271" customWidth="1"/>
    <col min="29" max="29" width="10.75" style="272" hidden="1" customWidth="1"/>
    <col min="30" max="30" width="12" style="271" customWidth="1"/>
    <col min="31" max="31" width="8.75" style="273" customWidth="1"/>
    <col min="32" max="32" width="13.25" style="271" customWidth="1"/>
    <col min="33" max="33" width="8.75" style="273" customWidth="1"/>
    <col min="34" max="35" width="13.25" style="271" customWidth="1"/>
    <col min="36" max="36" width="35.25" style="271" customWidth="1"/>
    <col min="37" max="37" width="8" style="271" customWidth="1"/>
    <col min="38" max="16384" width="8.75" style="271"/>
  </cols>
  <sheetData>
    <row r="1" spans="1:100" ht="22.15" customHeight="1">
      <c r="B1" s="434" t="s">
        <v>2671</v>
      </c>
      <c r="C1" s="435" t="s">
        <v>0</v>
      </c>
      <c r="D1" s="435" t="s">
        <v>1</v>
      </c>
      <c r="E1" s="437" t="s">
        <v>1934</v>
      </c>
      <c r="F1" s="438"/>
      <c r="G1" s="435" t="s">
        <v>12</v>
      </c>
      <c r="H1" s="435" t="s">
        <v>2654</v>
      </c>
      <c r="I1" s="435" t="s">
        <v>2670</v>
      </c>
      <c r="J1" s="435" t="s">
        <v>5</v>
      </c>
      <c r="K1" s="435" t="s">
        <v>11</v>
      </c>
      <c r="L1" s="441" t="s">
        <v>2659</v>
      </c>
      <c r="M1" s="441" t="s">
        <v>2655</v>
      </c>
      <c r="N1" s="432" t="s">
        <v>6</v>
      </c>
      <c r="O1" s="432" t="s">
        <v>2657</v>
      </c>
      <c r="P1" s="441" t="s">
        <v>9</v>
      </c>
      <c r="Q1" s="441" t="s">
        <v>2658</v>
      </c>
      <c r="R1" s="443" t="s">
        <v>2680</v>
      </c>
      <c r="S1" s="443"/>
      <c r="T1" s="444"/>
      <c r="U1" s="445" t="s">
        <v>1933</v>
      </c>
      <c r="V1" s="446" t="s">
        <v>14</v>
      </c>
      <c r="W1" s="435" t="s">
        <v>15</v>
      </c>
      <c r="X1" s="398"/>
      <c r="Y1" s="435" t="s">
        <v>1746</v>
      </c>
      <c r="Z1" s="435" t="s">
        <v>16</v>
      </c>
      <c r="AA1" s="297" t="s">
        <v>2660</v>
      </c>
      <c r="AB1" s="297" t="s">
        <v>2661</v>
      </c>
      <c r="AC1" s="297" t="s">
        <v>22</v>
      </c>
      <c r="AD1" s="297" t="s">
        <v>2682</v>
      </c>
      <c r="AE1" s="446" t="s">
        <v>2663</v>
      </c>
      <c r="AF1" s="297" t="s">
        <v>2665</v>
      </c>
      <c r="AG1" s="446" t="s">
        <v>2664</v>
      </c>
      <c r="AH1" s="297" t="s">
        <v>2666</v>
      </c>
      <c r="AI1" s="297" t="s">
        <v>2667</v>
      </c>
      <c r="AJ1" s="435" t="s">
        <v>3687</v>
      </c>
      <c r="AK1" s="298"/>
    </row>
    <row r="2" spans="1:100" ht="27.6" customHeight="1">
      <c r="B2" s="434"/>
      <c r="C2" s="436"/>
      <c r="D2" s="436"/>
      <c r="E2" s="439"/>
      <c r="F2" s="440"/>
      <c r="G2" s="436"/>
      <c r="H2" s="436"/>
      <c r="I2" s="436"/>
      <c r="J2" s="436"/>
      <c r="K2" s="436"/>
      <c r="L2" s="442"/>
      <c r="M2" s="442"/>
      <c r="N2" s="433"/>
      <c r="O2" s="433"/>
      <c r="P2" s="442"/>
      <c r="Q2" s="442"/>
      <c r="R2" s="230" t="s">
        <v>25</v>
      </c>
      <c r="S2" s="230" t="s">
        <v>24</v>
      </c>
      <c r="T2" s="230" t="s">
        <v>26</v>
      </c>
      <c r="U2" s="433"/>
      <c r="V2" s="447"/>
      <c r="W2" s="436"/>
      <c r="X2" s="399" t="s">
        <v>7841</v>
      </c>
      <c r="Y2" s="436"/>
      <c r="Z2" s="436"/>
      <c r="AA2" s="299">
        <f>SUM(AA3:AA341)</f>
        <v>14050000</v>
      </c>
      <c r="AB2" s="299">
        <f>SUM(AB3:AB341)</f>
        <v>2797520</v>
      </c>
      <c r="AC2" s="300">
        <f>SUM(AC3:AC445)</f>
        <v>0</v>
      </c>
      <c r="AD2" s="299">
        <f>SUM(AD3:AD490)</f>
        <v>16847520</v>
      </c>
      <c r="AE2" s="447"/>
      <c r="AF2" s="299">
        <f>SUM(AF3:AF490)</f>
        <v>6000000</v>
      </c>
      <c r="AG2" s="447"/>
      <c r="AH2" s="299">
        <f>SUM(AH3:AH490)</f>
        <v>2797520</v>
      </c>
      <c r="AI2" s="299">
        <f>SUM(AI3:AI490)</f>
        <v>8797520</v>
      </c>
      <c r="AJ2" s="436"/>
    </row>
    <row r="3" spans="1:100" s="158" customFormat="1" ht="24.95" customHeight="1">
      <c r="A3" s="158" t="str">
        <f>"경-00"&amp;B3</f>
        <v>경-001</v>
      </c>
      <c r="B3" s="196">
        <v>1</v>
      </c>
      <c r="C3" s="196"/>
      <c r="D3" s="196"/>
      <c r="E3" s="219">
        <v>45930</v>
      </c>
      <c r="F3" s="219" t="str">
        <f>HLOOKUP(WEEKDAY(E3,2),data!$A$1:$G$2,2)</f>
        <v>(화)</v>
      </c>
      <c r="G3" s="196"/>
      <c r="H3" s="196"/>
      <c r="I3" s="196"/>
      <c r="J3" s="190" t="s">
        <v>1448</v>
      </c>
      <c r="K3" s="196">
        <f>VLOOKUP(J3,'25하-경기40'!$I$3:$AV$1257,2,FALSE)</f>
        <v>60</v>
      </c>
      <c r="L3" s="289">
        <f>VLOOKUP(J3,'사업장현황(25하)'!$A$2:$T$1836,13,FALSE)</f>
        <v>1248148819</v>
      </c>
      <c r="M3" s="289" t="str">
        <f>VLOOKUP(J3,'사업장현황(25하)'!$A$2:$T$1836,14,FALSE)</f>
        <v>12481488190</v>
      </c>
      <c r="N3" s="190" t="str">
        <f>VLOOKUP(J3,'사업장현황(25하)'!$A$2:$T$1836,2,FALSE)</f>
        <v>박용복, 박지종</v>
      </c>
      <c r="O3" s="190" t="str">
        <f>VLOOKUP(J3,'사업장현황(25하)'!$A$2:$T$1836,4,FALSE)</f>
        <v>경기도 화성시 팔탄면 신양1길 39 (가재리)</v>
      </c>
      <c r="P3" s="196" t="str">
        <f>VLOOKUP(J3,'사업장현황(25하)'!$A$2:$T$1836,6,FALSE)</f>
        <v>031-353-9571</v>
      </c>
      <c r="Q3" s="196" t="str">
        <f>VLOOKUP(J3,'사업장현황(25하)'!$A$2:$T$1836,7,FALSE)</f>
        <v>031-353-9570</v>
      </c>
      <c r="R3" s="196" t="str">
        <f>VLOOKUP(J3,'사업장현황(25하)'!$A$2:$T$1836,8,FALSE)</f>
        <v>이명섭</v>
      </c>
      <c r="S3" s="196" t="str">
        <f>VLOOKUP(J3,'사업장현황(25하)'!$A$2:$T$1836,9,FALSE)</f>
        <v>공장장</v>
      </c>
      <c r="T3" s="196" t="str">
        <f>VLOOKUP(J3,'사업장현황(25하)'!$A$2:$T$1836,10,FALSE)</f>
        <v>010-8913-6228</v>
      </c>
      <c r="U3" s="190" t="str">
        <f>VLOOKUP(J3,'사업장현황(25하)'!$A$2:$T$1836,12,FALSE)</f>
        <v>sty2355@hanmail.net</v>
      </c>
      <c r="V3" s="219" t="str">
        <f>VLOOKUP(J3,'25하-경기40'!$I$3:$AV$1257,13,FALSE)</f>
        <v>10월 29일</v>
      </c>
      <c r="W3" s="219" t="str">
        <f>VLOOKUP(J3,'25하-경기40'!$I$3:$AV$1257,14,FALSE)</f>
        <v>고유빈</v>
      </c>
      <c r="X3" s="219" t="s">
        <v>5298</v>
      </c>
      <c r="Y3" s="179" t="str">
        <f>VLOOKUP(J3,'사업장현황(25하)'!$A$2:$T$1836,11,FALSE)</f>
        <v>sty2355@daum.net</v>
      </c>
      <c r="Z3" s="219">
        <v>45974</v>
      </c>
      <c r="AA3" s="180">
        <v>700000</v>
      </c>
      <c r="AB3" s="180">
        <v>0</v>
      </c>
      <c r="AC3" s="180"/>
      <c r="AD3" s="180">
        <f>SUM(AA3:AC3)</f>
        <v>700000</v>
      </c>
      <c r="AE3" s="219">
        <v>45980</v>
      </c>
      <c r="AF3" s="180">
        <v>700000</v>
      </c>
      <c r="AG3" s="219" t="s">
        <v>3844</v>
      </c>
      <c r="AH3" s="180"/>
      <c r="AI3" s="299">
        <f>SUM(AF3,AH3)</f>
        <v>700000</v>
      </c>
      <c r="AJ3" s="290"/>
      <c r="AK3" s="157"/>
      <c r="CF3" s="159"/>
      <c r="CV3" s="160"/>
    </row>
    <row r="4" spans="1:100" s="158" customFormat="1" ht="24.95" customHeight="1">
      <c r="A4" s="158" t="str">
        <f t="shared" ref="A4:A11" si="0">"경-00"&amp;B4</f>
        <v>경-002</v>
      </c>
      <c r="B4" s="196">
        <v>2</v>
      </c>
      <c r="C4" s="196"/>
      <c r="D4" s="196"/>
      <c r="E4" s="219">
        <v>45930</v>
      </c>
      <c r="F4" s="219" t="str">
        <f>HLOOKUP(WEEKDAY(E4,2),data!$A$1:$G$2,2)</f>
        <v>(화)</v>
      </c>
      <c r="G4" s="196"/>
      <c r="H4" s="196"/>
      <c r="I4" s="196"/>
      <c r="J4" s="172" t="s">
        <v>3388</v>
      </c>
      <c r="K4" s="196">
        <f>VLOOKUP(J4,'25하-경기40'!$I$3:$AV$1257,2,FALSE)</f>
        <v>18</v>
      </c>
      <c r="L4" s="289">
        <f>VLOOKUP(J4,'사업장현황(25하)'!$A$2:$T$1836,13,FALSE)</f>
        <v>1192061600</v>
      </c>
      <c r="M4" s="289">
        <f>VLOOKUP(J4,'사업장현황(25하)'!$A$2:$T$1836,14,FALSE)</f>
        <v>11920616000</v>
      </c>
      <c r="N4" s="190" t="str">
        <f>VLOOKUP(J4,'사업장현황(25하)'!$A$2:$T$1836,2,FALSE)</f>
        <v>박지종</v>
      </c>
      <c r="O4" s="190" t="str">
        <f>VLOOKUP(J4,'사업장현황(25하)'!$A$2:$T$1836,4,FALSE)</f>
        <v>경기도 화성시 우정읍 버들로 899-159 (주곡리)</v>
      </c>
      <c r="P4" s="196" t="str">
        <f>VLOOKUP(J4,'사업장현황(25하)'!$A$2:$T$1836,6,FALSE)</f>
        <v>031-353-9523</v>
      </c>
      <c r="Q4" s="196" t="str">
        <f>VLOOKUP(J4,'사업장현황(25하)'!$A$2:$T$1836,7,FALSE)</f>
        <v>070-8220-0235</v>
      </c>
      <c r="R4" s="196" t="str">
        <f>VLOOKUP(J4,'사업장현황(25하)'!$A$2:$T$1836,8,FALSE)</f>
        <v>윤건기</v>
      </c>
      <c r="S4" s="196" t="str">
        <f>VLOOKUP(J4,'사업장현황(25하)'!$A$2:$T$1836,9,FALSE)</f>
        <v>공장장</v>
      </c>
      <c r="T4" s="196" t="str">
        <f>VLOOKUP(J4,'사업장현황(25하)'!$A$2:$T$1836,10,FALSE)</f>
        <v>010-3410-8158</v>
      </c>
      <c r="U4" s="190" t="str">
        <f>VLOOKUP(J4,'사업장현황(25하)'!$A$2:$T$1836,12,FALSE)</f>
        <v>tymc1012@tymc.kr</v>
      </c>
      <c r="V4" s="219" t="str">
        <f>VLOOKUP(J4,'25하-경기40'!$I$3:$AV$1257,13,FALSE)</f>
        <v>10월 29일</v>
      </c>
      <c r="W4" s="219" t="str">
        <f>VLOOKUP(J4,'25하-경기40'!$I$3:$AV$1257,14,FALSE)</f>
        <v>고유빈</v>
      </c>
      <c r="X4" s="219" t="s">
        <v>7394</v>
      </c>
      <c r="Y4" s="179" t="str">
        <f>VLOOKUP(J4,'사업장현황(25하)'!$A$2:$T$1836,11,FALSE)</f>
        <v>tymc1012@tymc.kr</v>
      </c>
      <c r="Z4" s="219">
        <v>45974</v>
      </c>
      <c r="AA4" s="180">
        <v>300000</v>
      </c>
      <c r="AB4" s="180">
        <v>400000</v>
      </c>
      <c r="AC4" s="180"/>
      <c r="AD4" s="180">
        <f>SUM(AA4:AC4)</f>
        <v>700000</v>
      </c>
      <c r="AE4" s="219"/>
      <c r="AF4" s="180"/>
      <c r="AG4" s="219">
        <v>45975</v>
      </c>
      <c r="AH4" s="180">
        <v>400000</v>
      </c>
      <c r="AI4" s="299">
        <f t="shared" ref="AI4:AI17" si="1">SUM(AF4,AH4)</f>
        <v>400000</v>
      </c>
      <c r="AJ4" s="262"/>
      <c r="AK4" s="157"/>
    </row>
    <row r="5" spans="1:100" s="158" customFormat="1" ht="24.95" customHeight="1">
      <c r="A5" s="158" t="str">
        <f t="shared" si="0"/>
        <v>경-003</v>
      </c>
      <c r="B5" s="196">
        <v>3</v>
      </c>
      <c r="C5" s="196"/>
      <c r="D5" s="196"/>
      <c r="E5" s="217">
        <v>45930</v>
      </c>
      <c r="F5" s="219" t="str">
        <f>HLOOKUP(WEEKDAY(E5,2),data!$A$1:$G$2,2)</f>
        <v>(화)</v>
      </c>
      <c r="G5" s="291"/>
      <c r="H5" s="196"/>
      <c r="I5" s="291"/>
      <c r="J5" s="190" t="s">
        <v>4220</v>
      </c>
      <c r="K5" s="196">
        <f>VLOOKUP(J5,'25하-경기40'!$I$3:$AV$1257,2,FALSE)</f>
        <v>18</v>
      </c>
      <c r="L5" s="289">
        <f>VLOOKUP(J5,'사업장현황(25하)'!$A$2:$T$1836,13,FALSE)</f>
        <v>7328701183</v>
      </c>
      <c r="M5" s="289" t="str">
        <f>VLOOKUP(J5,'사업장현황(25하)'!$A$2:$T$1836,14,FALSE)</f>
        <v>73287011830</v>
      </c>
      <c r="N5" s="190" t="str">
        <f>VLOOKUP(J5,'사업장현황(25하)'!$A$2:$T$1836,2,FALSE)</f>
        <v>최석재</v>
      </c>
      <c r="O5" s="190" t="str">
        <f>VLOOKUP(J5,'사업장현황(25하)'!$A$2:$T$1836,4,FALSE)</f>
        <v>경기도 화성시 송산면 송산서로239번길 45-33 (지화리)</v>
      </c>
      <c r="P5" s="196" t="str">
        <f>VLOOKUP(J5,'사업장현황(25하)'!$A$2:$T$1836,6,FALSE)</f>
        <v>031-356-4596</v>
      </c>
      <c r="Q5" s="196" t="str">
        <f>VLOOKUP(J5,'사업장현황(25하)'!$A$2:$T$1836,7,FALSE)</f>
        <v>031-356-4597</v>
      </c>
      <c r="R5" s="196" t="str">
        <f>VLOOKUP(J5,'사업장현황(25하)'!$A$2:$T$1836,8,FALSE)</f>
        <v>김청미</v>
      </c>
      <c r="S5" s="196">
        <f>VLOOKUP(J5,'사업장현황(25하)'!$A$2:$T$1836,9,FALSE)</f>
        <v>0</v>
      </c>
      <c r="T5" s="196" t="str">
        <f>VLOOKUP(J5,'사업장현황(25하)'!$A$2:$T$1836,10,FALSE)</f>
        <v>010-2286-8023</v>
      </c>
      <c r="U5" s="190" t="str">
        <f>VLOOKUP(J5,'사업장현황(25하)'!$A$2:$T$1836,12,FALSE)</f>
        <v>odm8684@naver.com</v>
      </c>
      <c r="V5" s="219" t="str">
        <f>VLOOKUP(J5,'25하-경기40'!$I$3:$AV$1257,13,FALSE)</f>
        <v>10월 24일</v>
      </c>
      <c r="W5" s="219" t="str">
        <f>VLOOKUP(J5,'25하-경기40'!$I$3:$AV$1257,14,FALSE)</f>
        <v>배윤민</v>
      </c>
      <c r="X5" s="219" t="s">
        <v>6447</v>
      </c>
      <c r="Y5" s="179" t="str">
        <f>VLOOKUP(J5,'사업장현황(25하)'!$A$2:$T$1836,11,FALSE)</f>
        <v>odm8684@naver.com</v>
      </c>
      <c r="Z5" s="219">
        <v>45957</v>
      </c>
      <c r="AA5" s="180">
        <v>500000</v>
      </c>
      <c r="AB5" s="180">
        <v>400000</v>
      </c>
      <c r="AC5" s="180"/>
      <c r="AD5" s="180">
        <f t="shared" ref="AD5:AD17" si="2">SUM(AA5:AC5)</f>
        <v>900000</v>
      </c>
      <c r="AE5" s="219"/>
      <c r="AF5" s="180"/>
      <c r="AG5" s="219">
        <v>45975</v>
      </c>
      <c r="AH5" s="180">
        <v>400000</v>
      </c>
      <c r="AI5" s="299">
        <f t="shared" si="1"/>
        <v>400000</v>
      </c>
      <c r="AJ5" s="262"/>
      <c r="AK5" s="157"/>
    </row>
    <row r="6" spans="1:100" s="158" customFormat="1" ht="24.95" customHeight="1">
      <c r="A6" s="158" t="str">
        <f t="shared" si="0"/>
        <v>경-004</v>
      </c>
      <c r="B6" s="196">
        <v>4</v>
      </c>
      <c r="C6" s="196"/>
      <c r="D6" s="196"/>
      <c r="E6" s="217">
        <v>45930</v>
      </c>
      <c r="F6" s="219" t="str">
        <f>HLOOKUP(WEEKDAY(E6,2),data!$A$1:$G$2,2)</f>
        <v>(화)</v>
      </c>
      <c r="G6" s="291"/>
      <c r="H6" s="196"/>
      <c r="I6" s="291"/>
      <c r="J6" s="190" t="s">
        <v>1342</v>
      </c>
      <c r="K6" s="196">
        <f>VLOOKUP(J6,'25하-경기40'!$I$3:$AV$1257,2,FALSE)</f>
        <v>5</v>
      </c>
      <c r="L6" s="289">
        <f>VLOOKUP(J6,'사업장현황(25하)'!$A$2:$T$1836,13,FALSE)</f>
        <v>1310866049</v>
      </c>
      <c r="M6" s="289" t="str">
        <f>VLOOKUP(J6,'사업장현황(25하)'!$A$2:$T$1836,14,FALSE)</f>
        <v>13108660490</v>
      </c>
      <c r="N6" s="190" t="str">
        <f>VLOOKUP(J6,'사업장현황(25하)'!$A$2:$T$1836,2,FALSE)</f>
        <v>이대연</v>
      </c>
      <c r="O6" s="190" t="str">
        <f>VLOOKUP(J6,'사업장현황(25하)'!$A$2:$T$1836,4,FALSE)</f>
        <v>경기도 화성시 송산면 송산서로239번길 45-35 (지화리)</v>
      </c>
      <c r="P6" s="196" t="str">
        <f>VLOOKUP(J6,'사업장현황(25하)'!$A$2:$T$1836,6,FALSE)</f>
        <v>031-357-3713</v>
      </c>
      <c r="Q6" s="196" t="str">
        <f>VLOOKUP(J6,'사업장현황(25하)'!$A$2:$T$1836,7,FALSE)</f>
        <v>031-357-3743</v>
      </c>
      <c r="R6" s="196" t="str">
        <f>VLOOKUP(J6,'사업장현황(25하)'!$A$2:$T$1836,8,FALSE)</f>
        <v>한희순</v>
      </c>
      <c r="S6" s="196" t="str">
        <f>VLOOKUP(J6,'사업장현황(25하)'!$A$2:$T$1836,9,FALSE)</f>
        <v>과장</v>
      </c>
      <c r="T6" s="196" t="str">
        <f>VLOOKUP(J6,'사업장현황(25하)'!$A$2:$T$1836,10,FALSE)</f>
        <v>010-8823-4256</v>
      </c>
      <c r="U6" s="190" t="str">
        <f>VLOOKUP(J6,'사업장현황(25하)'!$A$2:$T$1836,12,FALSE)</f>
        <v>hshan@daeseung.me</v>
      </c>
      <c r="V6" s="219">
        <f>VLOOKUP(J6,'25하-경기40'!$I$3:$AV$1257,13,FALSE)</f>
        <v>45955</v>
      </c>
      <c r="W6" s="219" t="str">
        <f>VLOOKUP(J6,'25하-경기40'!$I$3:$AV$1257,14,FALSE)</f>
        <v>강종구</v>
      </c>
      <c r="X6" s="219" t="s">
        <v>5583</v>
      </c>
      <c r="Y6" s="179" t="str">
        <f>VLOOKUP(J6,'사업장현황(25하)'!$A$2:$T$1836,11,FALSE)</f>
        <v>hshan@daeseung.me</v>
      </c>
      <c r="Z6" s="219">
        <v>45925</v>
      </c>
      <c r="AA6" s="180">
        <v>400000</v>
      </c>
      <c r="AB6" s="180">
        <v>400000</v>
      </c>
      <c r="AC6" s="180"/>
      <c r="AD6" s="180">
        <f t="shared" si="2"/>
        <v>800000</v>
      </c>
      <c r="AE6" s="219">
        <v>45925</v>
      </c>
      <c r="AF6" s="180">
        <v>400000</v>
      </c>
      <c r="AG6" s="219">
        <v>45975</v>
      </c>
      <c r="AH6" s="180">
        <v>400000</v>
      </c>
      <c r="AI6" s="299">
        <f t="shared" si="1"/>
        <v>800000</v>
      </c>
      <c r="AJ6" s="262"/>
      <c r="AK6" s="157"/>
    </row>
    <row r="7" spans="1:100" s="158" customFormat="1" ht="24.95" customHeight="1">
      <c r="A7" s="158" t="str">
        <f t="shared" si="0"/>
        <v>경-005</v>
      </c>
      <c r="B7" s="196">
        <v>5</v>
      </c>
      <c r="C7" s="196"/>
      <c r="D7" s="196"/>
      <c r="E7" s="217">
        <v>45930</v>
      </c>
      <c r="F7" s="219" t="str">
        <f>HLOOKUP(WEEKDAY(E7,2),data!$A$1:$G$2,2)</f>
        <v>(화)</v>
      </c>
      <c r="G7" s="291"/>
      <c r="H7" s="196"/>
      <c r="I7" s="291"/>
      <c r="J7" s="190" t="s">
        <v>1334</v>
      </c>
      <c r="K7" s="196">
        <f>VLOOKUP(J7,'25하-경기40'!$I$3:$AV$1257,2,FALSE)</f>
        <v>19</v>
      </c>
      <c r="L7" s="289">
        <f>VLOOKUP(J7,'사업장현황(25하)'!$A$2:$T$1836,13,FALSE)</f>
        <v>1408166823</v>
      </c>
      <c r="M7" s="289" t="str">
        <f>VLOOKUP(J7,'사업장현황(25하)'!$A$2:$T$1836,14,FALSE)</f>
        <v>14081668230</v>
      </c>
      <c r="N7" s="190" t="str">
        <f>VLOOKUP(J7,'사업장현황(25하)'!$A$2:$T$1836,2,FALSE)</f>
        <v>이대연</v>
      </c>
      <c r="O7" s="190" t="str">
        <f>VLOOKUP(J7,'사업장현황(25하)'!$A$2:$T$1836,4,FALSE)</f>
        <v>경기도 화성시 송산면 송산서로239번길 45-35 (지화리)</v>
      </c>
      <c r="P7" s="196" t="str">
        <f>VLOOKUP(J7,'사업장현황(25하)'!$A$2:$T$1836,6,FALSE)</f>
        <v>031-357-3713</v>
      </c>
      <c r="Q7" s="196" t="str">
        <f>VLOOKUP(J7,'사업장현황(25하)'!$A$2:$T$1836,7,FALSE)</f>
        <v>031-357-3743</v>
      </c>
      <c r="R7" s="196" t="str">
        <f>VLOOKUP(J7,'사업장현황(25하)'!$A$2:$T$1836,8,FALSE)</f>
        <v>한희순</v>
      </c>
      <c r="S7" s="196" t="str">
        <f>VLOOKUP(J7,'사업장현황(25하)'!$A$2:$T$1836,9,FALSE)</f>
        <v>과장</v>
      </c>
      <c r="T7" s="196" t="str">
        <f>VLOOKUP(J7,'사업장현황(25하)'!$A$2:$T$1836,10,FALSE)</f>
        <v>010-8823-4256</v>
      </c>
      <c r="U7" s="190" t="str">
        <f>VLOOKUP(J7,'사업장현황(25하)'!$A$2:$T$1836,12,FALSE)</f>
        <v>hshan@daeseung.me</v>
      </c>
      <c r="V7" s="219">
        <f>VLOOKUP(J7,'25하-경기40'!$I$3:$AV$1257,13,FALSE)</f>
        <v>45955</v>
      </c>
      <c r="W7" s="219" t="str">
        <f>VLOOKUP(J7,'25하-경기40'!$I$3:$AV$1257,14,FALSE)</f>
        <v>강종구</v>
      </c>
      <c r="X7" s="219" t="s">
        <v>6669</v>
      </c>
      <c r="Y7" s="179" t="str">
        <f>VLOOKUP(J7,'사업장현황(25하)'!$A$2:$T$1836,11,FALSE)</f>
        <v>hshan@daeseung.me</v>
      </c>
      <c r="Z7" s="219">
        <v>45925</v>
      </c>
      <c r="AA7" s="180">
        <v>500000</v>
      </c>
      <c r="AB7" s="180">
        <v>400000</v>
      </c>
      <c r="AC7" s="180"/>
      <c r="AD7" s="180">
        <f t="shared" si="2"/>
        <v>900000</v>
      </c>
      <c r="AE7" s="219">
        <v>45925</v>
      </c>
      <c r="AF7" s="180">
        <v>500000</v>
      </c>
      <c r="AG7" s="219">
        <v>45975</v>
      </c>
      <c r="AH7" s="180">
        <v>400000</v>
      </c>
      <c r="AI7" s="299">
        <f t="shared" si="1"/>
        <v>900000</v>
      </c>
      <c r="AJ7" s="262"/>
      <c r="AK7" s="157"/>
    </row>
    <row r="8" spans="1:100" s="186" customFormat="1" ht="24.95" customHeight="1">
      <c r="A8" s="158" t="str">
        <f t="shared" si="0"/>
        <v>경-006</v>
      </c>
      <c r="B8" s="196">
        <v>6</v>
      </c>
      <c r="C8" s="196"/>
      <c r="D8" s="196"/>
      <c r="E8" s="217">
        <v>45931</v>
      </c>
      <c r="F8" s="219" t="str">
        <f>HLOOKUP(WEEKDAY(E8,2),data!$A$1:$G$2,2)</f>
        <v>(수)</v>
      </c>
      <c r="G8" s="291"/>
      <c r="H8" s="196"/>
      <c r="I8" s="291"/>
      <c r="J8" s="172" t="s">
        <v>4221</v>
      </c>
      <c r="K8" s="196">
        <f>VLOOKUP(J8,'25하-경기40'!$I$3:$AV$1257,2,FALSE)</f>
        <v>6</v>
      </c>
      <c r="L8" s="289">
        <f>VLOOKUP(J8,'사업장현황(25하)'!$A$2:$T$1836,13,FALSE)</f>
        <v>4388103502</v>
      </c>
      <c r="M8" s="289" t="str">
        <f>VLOOKUP(J8,'사업장현황(25하)'!$A$2:$T$1836,14,FALSE)</f>
        <v>43881035020</v>
      </c>
      <c r="N8" s="190" t="str">
        <f>VLOOKUP(J8,'사업장현황(25하)'!$A$2:$T$1836,2,FALSE)</f>
        <v>유하선</v>
      </c>
      <c r="O8" s="190" t="str">
        <f>VLOOKUP(J8,'사업장현황(25하)'!$A$2:$T$1836,4,FALSE)</f>
        <v>경기도 화성시 송산면 송산서로239번길 27-35, C동 (지화리)</v>
      </c>
      <c r="P8" s="196" t="str">
        <f>VLOOKUP(J8,'사업장현황(25하)'!$A$2:$T$1836,6,FALSE)</f>
        <v>031-357-3713</v>
      </c>
      <c r="Q8" s="196" t="str">
        <f>VLOOKUP(J8,'사업장현황(25하)'!$A$2:$T$1836,7,FALSE)</f>
        <v>031-357-3743</v>
      </c>
      <c r="R8" s="196" t="str">
        <f>VLOOKUP(J8,'사업장현황(25하)'!$A$2:$T$1836,8,FALSE)</f>
        <v>한희순</v>
      </c>
      <c r="S8" s="196" t="str">
        <f>VLOOKUP(J8,'사업장현황(25하)'!$A$2:$T$1836,9,FALSE)</f>
        <v>과장</v>
      </c>
      <c r="T8" s="196" t="str">
        <f>VLOOKUP(J8,'사업장현황(25하)'!$A$2:$T$1836,10,FALSE)</f>
        <v>010-8823-4256</v>
      </c>
      <c r="U8" s="190" t="str">
        <f>VLOOKUP(J8,'사업장현황(25하)'!$A$2:$T$1836,12,FALSE)</f>
        <v>hshan@daeseung.me</v>
      </c>
      <c r="V8" s="219" t="str">
        <f>VLOOKUP(J8,'25하-경기40'!$I$3:$AV$1257,13,FALSE)</f>
        <v>10월 24일</v>
      </c>
      <c r="W8" s="219" t="str">
        <f>VLOOKUP(J8,'25하-경기40'!$I$3:$AV$1257,14,FALSE)</f>
        <v>배윤민</v>
      </c>
      <c r="X8" s="219" t="s">
        <v>6863</v>
      </c>
      <c r="Y8" s="179" t="str">
        <f>VLOOKUP(J8,'사업장현황(25하)'!$A$2:$T$1836,11,FALSE)</f>
        <v>hshan@daeseung.me</v>
      </c>
      <c r="Z8" s="219">
        <v>45925</v>
      </c>
      <c r="AA8" s="180">
        <v>200000</v>
      </c>
      <c r="AB8" s="180">
        <v>400000</v>
      </c>
      <c r="AC8" s="180"/>
      <c r="AD8" s="180">
        <f t="shared" si="2"/>
        <v>600000</v>
      </c>
      <c r="AE8" s="219">
        <v>45925</v>
      </c>
      <c r="AF8" s="180">
        <v>200000</v>
      </c>
      <c r="AG8" s="219">
        <v>45975</v>
      </c>
      <c r="AH8" s="180">
        <v>400000</v>
      </c>
      <c r="AI8" s="299">
        <f t="shared" si="1"/>
        <v>600000</v>
      </c>
      <c r="AJ8" s="262"/>
      <c r="AK8" s="185"/>
      <c r="CF8" s="187"/>
      <c r="CV8" s="188"/>
    </row>
    <row r="9" spans="1:100" s="186" customFormat="1" ht="24.95" customHeight="1">
      <c r="A9" s="158" t="str">
        <f t="shared" si="0"/>
        <v>경-007</v>
      </c>
      <c r="B9" s="196">
        <v>7</v>
      </c>
      <c r="C9" s="196"/>
      <c r="D9" s="196"/>
      <c r="E9" s="219">
        <v>45931</v>
      </c>
      <c r="F9" s="219" t="str">
        <f>HLOOKUP(WEEKDAY(E9,2),data!$A$1:$G$2,2)</f>
        <v>(수)</v>
      </c>
      <c r="G9" s="291"/>
      <c r="H9" s="196"/>
      <c r="I9" s="291"/>
      <c r="J9" s="190" t="s">
        <v>4238</v>
      </c>
      <c r="K9" s="196">
        <f>VLOOKUP(J9,'25하-경기40'!$I$3:$AV$1257,2,FALSE)</f>
        <v>2</v>
      </c>
      <c r="L9" s="289">
        <f>VLOOKUP(J9,'사업장현황(25하)'!$A$2:$T$1836,13,FALSE)</f>
        <v>1258628830</v>
      </c>
      <c r="M9" s="289" t="str">
        <f>VLOOKUP(J9,'사업장현황(25하)'!$A$2:$T$1836,14,FALSE)</f>
        <v>12586288300</v>
      </c>
      <c r="N9" s="190" t="str">
        <f>VLOOKUP(J9,'사업장현황(25하)'!$A$2:$T$1836,2,FALSE)</f>
        <v>김춘규</v>
      </c>
      <c r="O9" s="190" t="str">
        <f>VLOOKUP(J9,'사업장현황(25하)'!$A$2:$T$1836,4,FALSE)</f>
        <v>경기도 화성시 향남읍 토성로359번길 31 (길성리)</v>
      </c>
      <c r="P9" s="196" t="str">
        <f>VLOOKUP(J9,'사업장현황(25하)'!$A$2:$T$1836,6,FALSE)</f>
        <v>070-8862-7322</v>
      </c>
      <c r="Q9" s="196" t="str">
        <f>VLOOKUP(J9,'사업장현황(25하)'!$A$2:$T$1836,7,FALSE)</f>
        <v>031-353-7322</v>
      </c>
      <c r="R9" s="196" t="str">
        <f>VLOOKUP(J9,'사업장현황(25하)'!$A$2:$T$1836,8,FALSE)</f>
        <v>김춘규</v>
      </c>
      <c r="S9" s="196" t="str">
        <f>VLOOKUP(J9,'사업장현황(25하)'!$A$2:$T$1836,9,FALSE)</f>
        <v>대표</v>
      </c>
      <c r="T9" s="196">
        <f>VLOOKUP(J9,'사업장현황(25하)'!$A$2:$T$1836,10,FALSE)</f>
        <v>0</v>
      </c>
      <c r="U9" s="190" t="str">
        <f>VLOOKUP(J9,'사업장현황(25하)'!$A$2:$T$1836,12,FALSE)</f>
        <v>이주형 지인 사업장</v>
      </c>
      <c r="V9" s="219">
        <f>VLOOKUP(J9,'25하-경기40'!$I$3:$AV$1257,13,FALSE)</f>
        <v>45945</v>
      </c>
      <c r="W9" s="219" t="str">
        <f>VLOOKUP(J9,'25하-경기40'!$I$3:$AV$1257,14,FALSE)</f>
        <v>이주형</v>
      </c>
      <c r="X9" s="219" t="s">
        <v>6952</v>
      </c>
      <c r="Y9" s="179">
        <f>VLOOKUP(J9,'사업장현황(25하)'!$A$2:$T$1836,11,FALSE)</f>
        <v>0</v>
      </c>
      <c r="Z9" s="219" t="s">
        <v>3811</v>
      </c>
      <c r="AA9" s="180">
        <v>0</v>
      </c>
      <c r="AB9" s="180">
        <v>339430</v>
      </c>
      <c r="AC9" s="180"/>
      <c r="AD9" s="180">
        <f t="shared" si="2"/>
        <v>339430</v>
      </c>
      <c r="AE9" s="219"/>
      <c r="AF9" s="180"/>
      <c r="AG9" s="219">
        <v>45953</v>
      </c>
      <c r="AH9" s="180">
        <v>339430</v>
      </c>
      <c r="AI9" s="299">
        <f t="shared" si="1"/>
        <v>339430</v>
      </c>
      <c r="AJ9" s="290"/>
      <c r="AK9" s="185"/>
      <c r="CF9" s="187"/>
      <c r="CV9" s="188"/>
    </row>
    <row r="10" spans="1:100" s="186" customFormat="1" ht="24.95" customHeight="1">
      <c r="A10" s="158" t="str">
        <f t="shared" si="0"/>
        <v>경-008</v>
      </c>
      <c r="B10" s="196">
        <v>8</v>
      </c>
      <c r="C10" s="196"/>
      <c r="D10" s="196"/>
      <c r="E10" s="219">
        <v>45944</v>
      </c>
      <c r="F10" s="219" t="str">
        <f>HLOOKUP(WEEKDAY(E10,2),data!$A$1:$G$2,2)</f>
        <v>(화)</v>
      </c>
      <c r="G10" s="291"/>
      <c r="H10" s="196"/>
      <c r="I10" s="291"/>
      <c r="J10" s="249" t="s">
        <v>2915</v>
      </c>
      <c r="K10" s="196">
        <f>VLOOKUP(J10,'25하-경기40'!$I$3:$AV$1257,2,FALSE)</f>
        <v>55</v>
      </c>
      <c r="L10" s="289">
        <f>VLOOKUP(J10,'사업장현황(25하)'!$A$2:$T$1836,13,FALSE)</f>
        <v>1248694467</v>
      </c>
      <c r="M10" s="289">
        <f>VLOOKUP(J10,'사업장현황(25하)'!$A$2:$T$1836,14,FALSE)</f>
        <v>12486944670</v>
      </c>
      <c r="N10" s="190" t="str">
        <f>VLOOKUP(J10,'사업장현황(25하)'!$A$2:$T$1836,2,FALSE)</f>
        <v>김동후</v>
      </c>
      <c r="O10" s="190" t="str">
        <f>VLOOKUP(J10,'사업장현황(25하)'!$A$2:$T$1836,4,FALSE)</f>
        <v>경기도 화성시 기산로87번길 2 (기산동)</v>
      </c>
      <c r="P10" s="196" t="str">
        <f>VLOOKUP(J10,'사업장현황(25하)'!$A$2:$T$1836,6,FALSE)</f>
        <v>070-4045-0407</v>
      </c>
      <c r="Q10" s="196" t="str">
        <f>VLOOKUP(J10,'사업장현황(25하)'!$A$2:$T$1836,7,FALSE)</f>
        <v>031-267-0407</v>
      </c>
      <c r="R10" s="196" t="str">
        <f>VLOOKUP(J10,'사업장현황(25하)'!$A$2:$T$1836,8,FALSE)</f>
        <v>엄주영</v>
      </c>
      <c r="S10" s="196" t="str">
        <f>VLOOKUP(J10,'사업장현황(25하)'!$A$2:$T$1836,9,FALSE)</f>
        <v>대리</v>
      </c>
      <c r="T10" s="196" t="str">
        <f>VLOOKUP(J10,'사업장현황(25하)'!$A$2:$T$1836,10,FALSE)</f>
        <v>010-2508-0784</v>
      </c>
      <c r="U10" s="190" t="str">
        <f>VLOOKUP(J10,'사업장현황(25하)'!$A$2:$T$1836,12,FALSE)</f>
        <v>knk3@knknara.co.kr</v>
      </c>
      <c r="V10" s="219">
        <f>VLOOKUP(J10,'25하-경기40'!$I$3:$AV$1257,13,FALSE)</f>
        <v>45957</v>
      </c>
      <c r="W10" s="219" t="str">
        <f>VLOOKUP(J10,'25하-경기40'!$I$3:$AV$1257,14,FALSE)</f>
        <v>이주형</v>
      </c>
      <c r="X10" s="219" t="s">
        <v>5464</v>
      </c>
      <c r="Y10" s="179" t="str">
        <f>VLOOKUP(J10,'사업장현황(25하)'!$A$2:$T$1836,11,FALSE)</f>
        <v>knk3@knknara.co.kr</v>
      </c>
      <c r="Z10" s="219">
        <v>45957</v>
      </c>
      <c r="AA10" s="180">
        <v>1200000</v>
      </c>
      <c r="AB10" s="180">
        <v>0</v>
      </c>
      <c r="AC10" s="180"/>
      <c r="AD10" s="180">
        <f t="shared" si="2"/>
        <v>1200000</v>
      </c>
      <c r="AE10" s="219">
        <v>45957</v>
      </c>
      <c r="AF10" s="180">
        <v>1200000</v>
      </c>
      <c r="AG10" s="219" t="s">
        <v>3844</v>
      </c>
      <c r="AH10" s="180"/>
      <c r="AI10" s="299">
        <f t="shared" si="1"/>
        <v>1200000</v>
      </c>
      <c r="AJ10" s="290"/>
      <c r="AK10" s="185"/>
      <c r="CF10" s="187"/>
      <c r="CV10" s="188"/>
    </row>
    <row r="11" spans="1:100" s="186" customFormat="1" ht="24.95" customHeight="1">
      <c r="A11" s="158" t="str">
        <f t="shared" si="0"/>
        <v>경-009</v>
      </c>
      <c r="B11" s="196">
        <v>9</v>
      </c>
      <c r="C11" s="196"/>
      <c r="D11" s="196"/>
      <c r="E11" s="219">
        <v>45954</v>
      </c>
      <c r="F11" s="219" t="str">
        <f>HLOOKUP(WEEKDAY(E11,2),data!$A$1:$G$2,2)</f>
        <v>(금)</v>
      </c>
      <c r="G11" s="291"/>
      <c r="H11" s="196"/>
      <c r="I11" s="291"/>
      <c r="J11" s="172" t="s">
        <v>7615</v>
      </c>
      <c r="K11" s="196">
        <f>VLOOKUP(J11,'25하-경기40'!$I$3:$AV$1257,2,FALSE)</f>
        <v>27</v>
      </c>
      <c r="L11" s="289" t="str">
        <f>VLOOKUP(J11,'사업장현황(25하)'!$A$2:$T$1836,13,FALSE)</f>
        <v>309-86-01894</v>
      </c>
      <c r="M11" s="289">
        <f>VLOOKUP(J11,'사업장현황(25하)'!$A$2:$T$1836,14,FALSE)</f>
        <v>30986018940</v>
      </c>
      <c r="N11" s="190" t="str">
        <f>VLOOKUP(J11,'사업장현황(25하)'!$A$2:$T$1836,2,FALSE)</f>
        <v>정관영</v>
      </c>
      <c r="O11" s="190" t="str">
        <f>VLOOKUP(J11,'사업장현황(25하)'!$A$2:$T$1836,4,FALSE)</f>
        <v>경기도 용인시 처인구 포곡읍 성산로 600 (전대리)</v>
      </c>
      <c r="P11" s="196" t="str">
        <f>VLOOKUP(J11,'사업장현황(25하)'!$A$2:$T$1836,6,FALSE)</f>
        <v>070-4407-8500</v>
      </c>
      <c r="Q11" s="196" t="str">
        <f>VLOOKUP(J11,'사업장현황(25하)'!$A$2:$T$1836,7,FALSE)</f>
        <v>031-321-8149</v>
      </c>
      <c r="R11" s="196" t="str">
        <f>VLOOKUP(J11,'사업장현황(25하)'!$A$2:$T$1836,8,FALSE)</f>
        <v>김진오</v>
      </c>
      <c r="S11" s="196" t="str">
        <f>VLOOKUP(J11,'사업장현황(25하)'!$A$2:$T$1836,9,FALSE)</f>
        <v>과장</v>
      </c>
      <c r="T11" s="196" t="str">
        <f>VLOOKUP(J11,'사업장현황(25하)'!$A$2:$T$1836,10,FALSE)</f>
        <v>010-6387-2594</v>
      </c>
      <c r="U11" s="190" t="str">
        <f>VLOOKUP(J11,'사업장현황(25하)'!$A$2:$T$1836,12,FALSE)</f>
        <v>ympz2594@gmail.com</v>
      </c>
      <c r="V11" s="219">
        <f>VLOOKUP(J11,'25하-경기40'!$I$3:$AV$1257,13,FALSE)</f>
        <v>45959</v>
      </c>
      <c r="W11" s="219" t="str">
        <f>VLOOKUP(J11,'25하-경기40'!$I$3:$AV$1257,14,FALSE)</f>
        <v>이주형</v>
      </c>
      <c r="X11" s="219" t="s">
        <v>5207</v>
      </c>
      <c r="Y11" s="179">
        <f>VLOOKUP(J11,'사업장현황(25하)'!$A$2:$T$1836,11,FALSE)</f>
        <v>0</v>
      </c>
      <c r="Z11" s="219" t="s">
        <v>3811</v>
      </c>
      <c r="AA11" s="180">
        <v>0</v>
      </c>
      <c r="AB11" s="180">
        <v>458090</v>
      </c>
      <c r="AC11" s="180"/>
      <c r="AD11" s="180">
        <f t="shared" si="2"/>
        <v>458090</v>
      </c>
      <c r="AE11" s="219"/>
      <c r="AF11" s="180"/>
      <c r="AG11" s="219">
        <v>45975</v>
      </c>
      <c r="AH11" s="180">
        <v>458090</v>
      </c>
      <c r="AI11" s="299">
        <f t="shared" si="1"/>
        <v>458090</v>
      </c>
      <c r="AJ11" s="290"/>
      <c r="AK11" s="185"/>
      <c r="CF11" s="187"/>
      <c r="CV11" s="188"/>
    </row>
    <row r="12" spans="1:100" s="158" customFormat="1" ht="24.95" customHeight="1">
      <c r="A12" s="158" t="str">
        <f>"경-0"&amp;B12</f>
        <v>경-010</v>
      </c>
      <c r="B12" s="196">
        <v>10</v>
      </c>
      <c r="C12" s="196"/>
      <c r="D12" s="196"/>
      <c r="E12" s="219">
        <v>45965</v>
      </c>
      <c r="F12" s="219" t="str">
        <f>HLOOKUP(WEEKDAY(E12,2),data!$A$1:$G$2,2)</f>
        <v>(화)</v>
      </c>
      <c r="G12" s="291"/>
      <c r="H12" s="196"/>
      <c r="I12" s="291"/>
      <c r="J12" s="190" t="s">
        <v>3053</v>
      </c>
      <c r="K12" s="196">
        <f>VLOOKUP(J12,'25하-경기40'!$I$3:$AV$1257,2,FALSE)</f>
        <v>51</v>
      </c>
      <c r="L12" s="289">
        <f>VLOOKUP(J12,'사업장현황(25하)'!$A$2:$T$1836,13,FALSE)</f>
        <v>1238122214</v>
      </c>
      <c r="M12" s="289" t="str">
        <f>VLOOKUP(J12,'사업장현황(25하)'!$A$2:$T$1836,14,FALSE)</f>
        <v>12381222140</v>
      </c>
      <c r="N12" s="190" t="str">
        <f>VLOOKUP(J12,'사업장현황(25하)'!$A$2:$T$1836,2,FALSE)</f>
        <v>박지훈, 이학선</v>
      </c>
      <c r="O12" s="190" t="str">
        <f>VLOOKUP(J12,'사업장현황(25하)'!$A$2:$T$1836,4,FALSE)</f>
        <v>경기도 화성시 팔탄면 온천로 16-16 (덕우리)</v>
      </c>
      <c r="P12" s="196" t="str">
        <f>VLOOKUP(J12,'사업장현황(25하)'!$A$2:$T$1836,6,FALSE)</f>
        <v>031-831-2250</v>
      </c>
      <c r="Q12" s="196">
        <f>VLOOKUP(J12,'사업장현황(25하)'!$A$2:$T$1836,7,FALSE)</f>
        <v>0</v>
      </c>
      <c r="R12" s="196" t="str">
        <f>VLOOKUP(J12,'사업장현황(25하)'!$A$2:$T$1836,8,FALSE)</f>
        <v>박종화</v>
      </c>
      <c r="S12" s="196" t="str">
        <f>VLOOKUP(J12,'사업장현황(25하)'!$A$2:$T$1836,9,FALSE)</f>
        <v>팀장</v>
      </c>
      <c r="T12" s="196" t="str">
        <f>VLOOKUP(J12,'사업장현황(25하)'!$A$2:$T$1836,10,FALSE)</f>
        <v>010-8856-9846</v>
      </c>
      <c r="U12" s="190" t="str">
        <f>VLOOKUP(J12,'사업장현황(25하)'!$A$2:$T$1836,12,FALSE)</f>
        <v>jonghpark@leehan.com</v>
      </c>
      <c r="V12" s="219">
        <f>VLOOKUP(J12,'25하-경기40'!$I$3:$AV$1257,13,FALSE)</f>
        <v>0</v>
      </c>
      <c r="W12" s="219">
        <f>VLOOKUP(J12,'25하-경기40'!$I$3:$AV$1257,14,FALSE)</f>
        <v>0</v>
      </c>
      <c r="X12" s="219" t="s">
        <v>6738</v>
      </c>
      <c r="Y12" s="179" t="str">
        <f>VLOOKUP(J12,'사업장현황(25하)'!$A$2:$T$1836,11,FALSE)</f>
        <v>jonghpark@leehan.com</v>
      </c>
      <c r="Z12" s="219">
        <v>45995</v>
      </c>
      <c r="AA12" s="180">
        <v>1200000</v>
      </c>
      <c r="AB12" s="180">
        <v>0</v>
      </c>
      <c r="AC12" s="180"/>
      <c r="AD12" s="180">
        <f t="shared" si="2"/>
        <v>1200000</v>
      </c>
      <c r="AE12" s="219">
        <v>46022</v>
      </c>
      <c r="AF12" s="180">
        <v>1200000</v>
      </c>
      <c r="AG12" s="219" t="s">
        <v>3844</v>
      </c>
      <c r="AH12" s="180"/>
      <c r="AI12" s="299">
        <f t="shared" si="1"/>
        <v>1200000</v>
      </c>
      <c r="AJ12" s="290"/>
      <c r="AK12" s="157"/>
    </row>
    <row r="13" spans="1:100" s="158" customFormat="1" ht="24.95" customHeight="1">
      <c r="A13" s="158" t="str">
        <f t="shared" ref="A13:A17" si="3">"경-0"&amp;B13</f>
        <v>경-011</v>
      </c>
      <c r="B13" s="196">
        <v>11</v>
      </c>
      <c r="C13" s="196"/>
      <c r="D13" s="196"/>
      <c r="E13" s="217">
        <v>46000</v>
      </c>
      <c r="F13" s="219" t="str">
        <f>HLOOKUP(WEEKDAY(E13,2),data!$A$1:$G$2,2)</f>
        <v>(화)</v>
      </c>
      <c r="G13" s="196"/>
      <c r="H13" s="196"/>
      <c r="I13" s="196"/>
      <c r="J13" s="172" t="s">
        <v>3680</v>
      </c>
      <c r="K13" s="196">
        <f>VLOOKUP(J13,'25하-경기40'!$I$3:$AV$1257,2,FALSE)</f>
        <v>297</v>
      </c>
      <c r="L13" s="289">
        <f>VLOOKUP(J13,'사업장현황(25하)'!$A$2:$T$1836,13,FALSE)</f>
        <v>2298105769</v>
      </c>
      <c r="M13" s="289">
        <f>VLOOKUP(J13,'사업장현황(25하)'!$A$2:$T$1836,14,FALSE)</f>
        <v>22981057690</v>
      </c>
      <c r="N13" s="190" t="str">
        <f>VLOOKUP(J13,'사업장현황(25하)'!$A$2:$T$1836,2,FALSE)</f>
        <v>HENRY CHUAN CHIH CHANG(헨리추안치창)</v>
      </c>
      <c r="O13" s="190" t="str">
        <f>VLOOKUP(J13,'사업장현황(25하)'!$A$2:$T$1836,4,FALSE)</f>
        <v>경기도 용인시 기흥구 원고매로 12 (고매동)</v>
      </c>
      <c r="P13" s="196" t="str">
        <f>VLOOKUP(J13,'사업장현황(25하)'!$A$2:$T$1836,6,FALSE)</f>
        <v>031-8021-1320</v>
      </c>
      <c r="Q13" s="196" t="str">
        <f>VLOOKUP(J13,'사업장현황(25하)'!$A$2:$T$1836,7,FALSE)</f>
        <v>031-8005-9324</v>
      </c>
      <c r="R13" s="196" t="str">
        <f>VLOOKUP(J13,'사업장현황(25하)'!$A$2:$T$1836,8,FALSE)</f>
        <v>이정은</v>
      </c>
      <c r="S13" s="196">
        <f>VLOOKUP(J13,'사업장현황(25하)'!$A$2:$T$1836,9,FALSE)</f>
        <v>0</v>
      </c>
      <c r="T13" s="196" t="str">
        <f>VLOOKUP(J13,'사업장현황(25하)'!$A$2:$T$1836,10,FALSE)</f>
        <v>010-5187-8225</v>
      </c>
      <c r="U13" s="190" t="str">
        <f>VLOOKUP(J13,'사업장현황(25하)'!$A$2:$T$1836,12,FALSE)</f>
        <v>jeongeun.lee@mks.com</v>
      </c>
      <c r="V13" s="219">
        <f>VLOOKUP(J13,'25하-경기40'!$I$3:$AV$1257,13,FALSE)</f>
        <v>46021</v>
      </c>
      <c r="W13" s="219" t="str">
        <f>VLOOKUP(J13,'25하-경기40'!$I$3:$AV$1257,14,FALSE)</f>
        <v>강종구</v>
      </c>
      <c r="X13" s="219" t="s">
        <v>6436</v>
      </c>
      <c r="Y13" s="179" t="str">
        <f>VLOOKUP(J13,'사업장현황(25하)'!$A$2:$T$1836,11,FALSE)</f>
        <v>jeongeun.lee@mks.com</v>
      </c>
      <c r="Z13" s="219">
        <v>46010</v>
      </c>
      <c r="AA13" s="180">
        <v>3850000</v>
      </c>
      <c r="AB13" s="180">
        <v>0</v>
      </c>
      <c r="AC13" s="180"/>
      <c r="AD13" s="180">
        <f t="shared" si="2"/>
        <v>3850000</v>
      </c>
      <c r="AE13" s="219"/>
      <c r="AF13" s="180"/>
      <c r="AG13" s="219" t="s">
        <v>3844</v>
      </c>
      <c r="AH13" s="180"/>
      <c r="AI13" s="299">
        <f t="shared" si="1"/>
        <v>0</v>
      </c>
      <c r="AJ13" s="290"/>
      <c r="AK13" s="157"/>
    </row>
    <row r="14" spans="1:100" s="186" customFormat="1" ht="24.95" customHeight="1">
      <c r="A14" s="158" t="str">
        <f t="shared" si="3"/>
        <v>경-012</v>
      </c>
      <c r="B14" s="196">
        <v>12</v>
      </c>
      <c r="C14" s="196"/>
      <c r="D14" s="196"/>
      <c r="E14" s="217">
        <v>46002</v>
      </c>
      <c r="F14" s="219" t="str">
        <f>HLOOKUP(WEEKDAY(E14,2),data!$A$1:$G$2,2)</f>
        <v>(목)</v>
      </c>
      <c r="G14" s="196"/>
      <c r="H14" s="196"/>
      <c r="I14" s="196"/>
      <c r="J14" s="249" t="s">
        <v>3598</v>
      </c>
      <c r="K14" s="196">
        <f>VLOOKUP(J14,'25하-경기40'!$I$3:$AV$1257,2,FALSE)</f>
        <v>54</v>
      </c>
      <c r="L14" s="289">
        <f>VLOOKUP(J14,'사업장현황(25하)'!$A$2:$T$1836,13,FALSE)</f>
        <v>1268647636</v>
      </c>
      <c r="M14" s="289">
        <f>VLOOKUP(J14,'사업장현황(25하)'!$A$2:$T$1836,14,FALSE)</f>
        <v>12686476360</v>
      </c>
      <c r="N14" s="190" t="str">
        <f>VLOOKUP(J14,'사업장현황(25하)'!$A$2:$T$1836,2,FALSE)</f>
        <v>김태섭, 박규형, 유창호</v>
      </c>
      <c r="O14" s="190" t="str">
        <f>VLOOKUP(J14,'사업장현황(25하)'!$A$2:$T$1836,4,FALSE)</f>
        <v>경기도 용인시 처인구 임원로 130-1 (고림동)</v>
      </c>
      <c r="P14" s="196" t="str">
        <f>VLOOKUP(J14,'사업장현황(25하)'!$A$2:$T$1836,6,FALSE)</f>
        <v>031-526-6697</v>
      </c>
      <c r="Q14" s="196" t="str">
        <f>VLOOKUP(J14,'사업장현황(25하)'!$A$2:$T$1836,7,FALSE)</f>
        <v>031-526-6698</v>
      </c>
      <c r="R14" s="196" t="str">
        <f>VLOOKUP(J14,'사업장현황(25하)'!$A$2:$T$1836,8,FALSE)</f>
        <v>최종해</v>
      </c>
      <c r="S14" s="196" t="str">
        <f>VLOOKUP(J14,'사업장현황(25하)'!$A$2:$T$1836,9,FALSE)</f>
        <v>대리</v>
      </c>
      <c r="T14" s="196" t="str">
        <f>VLOOKUP(J14,'사업장현황(25하)'!$A$2:$T$1836,10,FALSE)</f>
        <v>010-8706-7062</v>
      </c>
      <c r="U14" s="190" t="str">
        <f>VLOOKUP(J14,'사업장현황(25하)'!$A$2:$T$1836,12,FALSE)</f>
        <v>azamong@naver.com</v>
      </c>
      <c r="V14" s="219">
        <f>VLOOKUP(J14,'25하-경기40'!$I$3:$AV$1257,13,FALSE)</f>
        <v>46028</v>
      </c>
      <c r="W14" s="219" t="str">
        <f>VLOOKUP(J14,'25하-경기40'!$I$3:$AV$1257,14,FALSE)</f>
        <v>이주형</v>
      </c>
      <c r="X14" s="219" t="s">
        <v>7129</v>
      </c>
      <c r="Y14" s="179" t="str">
        <f>VLOOKUP(J14,'사업장현황(25하)'!$A$2:$T$1836,11,FALSE)</f>
        <v>jsmc526@daum.net</v>
      </c>
      <c r="Z14" s="219" t="s">
        <v>4817</v>
      </c>
      <c r="AA14" s="180">
        <v>800000</v>
      </c>
      <c r="AB14" s="180">
        <v>0</v>
      </c>
      <c r="AC14" s="180"/>
      <c r="AD14" s="180">
        <f t="shared" si="2"/>
        <v>800000</v>
      </c>
      <c r="AE14" s="219">
        <v>46029</v>
      </c>
      <c r="AF14" s="180">
        <v>800000</v>
      </c>
      <c r="AG14" s="219" t="s">
        <v>3844</v>
      </c>
      <c r="AH14" s="180"/>
      <c r="AI14" s="299">
        <f t="shared" si="1"/>
        <v>800000</v>
      </c>
      <c r="AJ14" s="290"/>
      <c r="AK14" s="185"/>
      <c r="CF14" s="187"/>
      <c r="CV14" s="188"/>
    </row>
    <row r="15" spans="1:100" s="186" customFormat="1" ht="24.95" customHeight="1">
      <c r="A15" s="158" t="str">
        <f t="shared" si="3"/>
        <v>경-013</v>
      </c>
      <c r="B15" s="196">
        <v>13</v>
      </c>
      <c r="C15" s="196"/>
      <c r="D15" s="196"/>
      <c r="E15" s="217">
        <v>46003</v>
      </c>
      <c r="F15" s="219" t="str">
        <f>HLOOKUP(WEEKDAY(E15,2),data!$A$1:$G$2,2)</f>
        <v>(금)</v>
      </c>
      <c r="G15" s="196"/>
      <c r="H15" s="196"/>
      <c r="I15" s="196"/>
      <c r="J15" s="249" t="s">
        <v>3609</v>
      </c>
      <c r="K15" s="196">
        <f>VLOOKUP(J15,'25하-경기40'!$I$3:$AV$1257,2,FALSE)</f>
        <v>75</v>
      </c>
      <c r="L15" s="289">
        <f>VLOOKUP(J15,'사업장현황(25하)'!$A$2:$T$1836,13,FALSE)</f>
        <v>1248720754</v>
      </c>
      <c r="M15" s="289">
        <f>VLOOKUP(J15,'사업장현황(25하)'!$A$2:$T$1836,14,FALSE)</f>
        <v>12487207540</v>
      </c>
      <c r="N15" s="190" t="str">
        <f>VLOOKUP(J15,'사업장현황(25하)'!$A$2:$T$1836,2,FALSE)</f>
        <v>방민규</v>
      </c>
      <c r="O15" s="190" t="str">
        <f>VLOOKUP(J15,'사업장현황(25하)'!$A$2:$T$1836,4,FALSE)</f>
        <v>경기도 화성시 동탄산단2길 50 (방교동, (주)유에스티 본사)</v>
      </c>
      <c r="P15" s="196" t="str">
        <f>VLOOKUP(J15,'사업장현황(25하)'!$A$2:$T$1836,6,FALSE)</f>
        <v>070-7721-3770</v>
      </c>
      <c r="Q15" s="196" t="str">
        <f>VLOOKUP(J15,'사업장현황(25하)'!$A$2:$T$1836,7,FALSE)</f>
        <v>031-378-6694</v>
      </c>
      <c r="R15" s="196" t="str">
        <f>VLOOKUP(J15,'사업장현황(25하)'!$A$2:$T$1836,8,FALSE)</f>
        <v>정미선</v>
      </c>
      <c r="S15" s="196" t="str">
        <f>VLOOKUP(J15,'사업장현황(25하)'!$A$2:$T$1836,9,FALSE)</f>
        <v>대리</v>
      </c>
      <c r="T15" s="196">
        <f>VLOOKUP(J15,'사업장현황(25하)'!$A$2:$T$1836,10,FALSE)</f>
        <v>0</v>
      </c>
      <c r="U15" s="190" t="str">
        <f>VLOOKUP(J15,'사업장현황(25하)'!$A$2:$T$1836,12,FALSE)</f>
        <v>msjeong@ust.co</v>
      </c>
      <c r="V15" s="219">
        <f>VLOOKUP(J15,'25하-경기40'!$I$3:$AV$1257,13,FALSE)</f>
        <v>46021</v>
      </c>
      <c r="W15" s="219" t="str">
        <f>VLOOKUP(J15,'25하-경기40'!$I$3:$AV$1257,14,FALSE)</f>
        <v>강종구</v>
      </c>
      <c r="X15" s="219" t="s">
        <v>5400</v>
      </c>
      <c r="Y15" s="179" t="str">
        <f>VLOOKUP(J15,'사업장현황(25하)'!$A$2:$T$1836,11,FALSE)</f>
        <v>ust@ust.co</v>
      </c>
      <c r="Z15" s="219">
        <v>46020</v>
      </c>
      <c r="AA15" s="180">
        <v>1000000</v>
      </c>
      <c r="AB15" s="180">
        <v>0</v>
      </c>
      <c r="AC15" s="180"/>
      <c r="AD15" s="180">
        <f t="shared" si="2"/>
        <v>1000000</v>
      </c>
      <c r="AE15" s="219">
        <v>46020</v>
      </c>
      <c r="AF15" s="180">
        <v>1000000</v>
      </c>
      <c r="AG15" s="219" t="s">
        <v>3844</v>
      </c>
      <c r="AH15" s="180"/>
      <c r="AI15" s="299">
        <f t="shared" si="1"/>
        <v>1000000</v>
      </c>
      <c r="AJ15" s="290"/>
      <c r="AK15" s="185"/>
      <c r="CF15" s="187"/>
      <c r="CV15" s="188"/>
    </row>
    <row r="16" spans="1:100" s="186" customFormat="1" ht="24.95" customHeight="1">
      <c r="A16" s="158" t="str">
        <f t="shared" si="3"/>
        <v>경-014</v>
      </c>
      <c r="B16" s="196">
        <v>14</v>
      </c>
      <c r="C16" s="196"/>
      <c r="D16" s="196"/>
      <c r="E16" s="217">
        <v>46008</v>
      </c>
      <c r="F16" s="219" t="str">
        <f>HLOOKUP(WEEKDAY(E16,2),data!$A$1:$G$2,2)</f>
        <v>(수)</v>
      </c>
      <c r="G16" s="196"/>
      <c r="H16" s="196"/>
      <c r="I16" s="196"/>
      <c r="J16" s="249" t="s">
        <v>2943</v>
      </c>
      <c r="K16" s="196">
        <f>VLOOKUP(J16,'25하-경기40'!$I$3:$AV$1257,2,FALSE)</f>
        <v>60</v>
      </c>
      <c r="L16" s="289">
        <f>VLOOKUP(J16,'사업장현황(25하)'!$A$2:$T$1836,13,FALSE)</f>
        <v>1298663881</v>
      </c>
      <c r="M16" s="289">
        <f>VLOOKUP(J16,'사업장현황(25하)'!$A$2:$T$1836,14,FALSE)</f>
        <v>12986638810</v>
      </c>
      <c r="N16" s="190" t="str">
        <f>VLOOKUP(J16,'사업장현황(25하)'!$A$2:$T$1836,2,FALSE)</f>
        <v>송성훈</v>
      </c>
      <c r="O16" s="190" t="str">
        <f>VLOOKUP(J16,'사업장현황(25하)'!$A$2:$T$1836,4,FALSE)</f>
        <v>경기도 화성시 동탄산단7길 98-7 (방교동)</v>
      </c>
      <c r="P16" s="196" t="str">
        <f>VLOOKUP(J16,'사업장현황(25하)'!$A$2:$T$1836,6,FALSE)</f>
        <v>031-8027-2816</v>
      </c>
      <c r="Q16" s="196">
        <f>VLOOKUP(J16,'사업장현황(25하)'!$A$2:$T$1836,7,FALSE)</f>
        <v>0</v>
      </c>
      <c r="R16" s="196" t="str">
        <f>VLOOKUP(J16,'사업장현황(25하)'!$A$2:$T$1836,8,FALSE)</f>
        <v>여재우</v>
      </c>
      <c r="S16" s="196" t="str">
        <f>VLOOKUP(J16,'사업장현황(25하)'!$A$2:$T$1836,9,FALSE)</f>
        <v>과장</v>
      </c>
      <c r="T16" s="196" t="str">
        <f>VLOOKUP(J16,'사업장현황(25하)'!$A$2:$T$1836,10,FALSE)</f>
        <v>010-5183-0116</v>
      </c>
      <c r="U16" s="190" t="str">
        <f>VLOOKUP(J16,'사업장현황(25하)'!$A$2:$T$1836,12,FALSE)</f>
        <v>yjwoo@solardin.com</v>
      </c>
      <c r="V16" s="219">
        <f>VLOOKUP(J16,'25하-경기40'!$I$3:$AV$1257,13,FALSE)</f>
        <v>0</v>
      </c>
      <c r="W16" s="219">
        <f>VLOOKUP(J16,'25하-경기40'!$I$3:$AV$1257,14,FALSE)</f>
        <v>0</v>
      </c>
      <c r="X16" s="219" t="s">
        <v>5308</v>
      </c>
      <c r="Y16" s="179" t="str">
        <f>VLOOKUP(J16,'사업장현황(25하)'!$A$2:$T$1836,11,FALSE)</f>
        <v>tax@solardin.com</v>
      </c>
      <c r="Z16" s="219">
        <v>46008</v>
      </c>
      <c r="AA16" s="180">
        <v>2500000</v>
      </c>
      <c r="AB16" s="180">
        <v>0</v>
      </c>
      <c r="AC16" s="180"/>
      <c r="AD16" s="180">
        <f t="shared" si="2"/>
        <v>2500000</v>
      </c>
      <c r="AE16" s="219"/>
      <c r="AF16" s="180"/>
      <c r="AG16" s="219" t="s">
        <v>3844</v>
      </c>
      <c r="AH16" s="180"/>
      <c r="AI16" s="299">
        <f t="shared" si="1"/>
        <v>0</v>
      </c>
      <c r="AJ16" s="290"/>
      <c r="AK16" s="185"/>
      <c r="CF16" s="187"/>
      <c r="CV16" s="188"/>
    </row>
    <row r="17" spans="1:100" s="186" customFormat="1" ht="24.95" customHeight="1">
      <c r="A17" s="158" t="str">
        <f t="shared" si="3"/>
        <v>경-015</v>
      </c>
      <c r="B17" s="196">
        <v>15</v>
      </c>
      <c r="C17" s="196"/>
      <c r="D17" s="196"/>
      <c r="E17" s="219">
        <v>46014</v>
      </c>
      <c r="F17" s="219" t="str">
        <f>HLOOKUP(WEEKDAY(E17,2),data!$A$1:$G$2,2)</f>
        <v>(화)</v>
      </c>
      <c r="G17" s="196"/>
      <c r="H17" s="196"/>
      <c r="I17" s="196"/>
      <c r="J17" s="172" t="s">
        <v>4748</v>
      </c>
      <c r="K17" s="196">
        <f>VLOOKUP(J17,'25하-경기40'!$I$3:$AV$1257,2,FALSE)</f>
        <v>65</v>
      </c>
      <c r="L17" s="289">
        <f>VLOOKUP(J17,'사업장현황(25하)'!$A$2:$T$1836,13,FALSE)</f>
        <v>0</v>
      </c>
      <c r="M17" s="289">
        <f>VLOOKUP(J17,'사업장현황(25하)'!$A$2:$T$1836,14,FALSE)</f>
        <v>0</v>
      </c>
      <c r="N17" s="190">
        <f>VLOOKUP(J17,'사업장현황(25하)'!$A$2:$T$1836,2,FALSE)</f>
        <v>0</v>
      </c>
      <c r="O17" s="190" t="str">
        <f>VLOOKUP(J17,'사업장현황(25하)'!$A$2:$T$1836,4,FALSE)</f>
        <v>경기도 안성시 원곡면 지문로 203-86 (지문리)</v>
      </c>
      <c r="P17" s="196" t="str">
        <f>VLOOKUP(J17,'사업장현황(25하)'!$A$2:$T$1836,6,FALSE)</f>
        <v>1588-9109</v>
      </c>
      <c r="Q17" s="196" t="str">
        <f>VLOOKUP(J17,'사업장현황(25하)'!$A$2:$T$1836,7,FALSE)</f>
        <v>031-618-1238</v>
      </c>
      <c r="R17" s="196" t="str">
        <f>VLOOKUP(J17,'사업장현황(25하)'!$A$2:$T$1836,8,FALSE)</f>
        <v>이태구</v>
      </c>
      <c r="S17" s="196" t="str">
        <f>VLOOKUP(J17,'사업장현황(25하)'!$A$2:$T$1836,9,FALSE)</f>
        <v>주임</v>
      </c>
      <c r="T17" s="196" t="str">
        <f>VLOOKUP(J17,'사업장현황(25하)'!$A$2:$T$1836,10,FALSE)</f>
        <v>010-4034-0430</v>
      </c>
      <c r="U17" s="190" t="str">
        <f>VLOOKUP(J17,'사업장현황(25하)'!$A$2:$T$1836,12,FALSE)</f>
        <v>ympz1013@gmail.com</v>
      </c>
      <c r="V17" s="219">
        <f>VLOOKUP(J17,'25하-경기40'!$I$3:$AV$1257,13,FALSE)</f>
        <v>0</v>
      </c>
      <c r="W17" s="219">
        <f>VLOOKUP(J17,'25하-경기40'!$I$3:$AV$1257,14,FALSE)</f>
        <v>0</v>
      </c>
      <c r="X17" s="219" t="s">
        <v>5220</v>
      </c>
      <c r="Y17" s="179" t="str">
        <f>VLOOKUP(J17,'사업장현황(25하)'!$A$2:$T$1836,11,FALSE)</f>
        <v>ympz1013@gmail.com</v>
      </c>
      <c r="Z17" s="219"/>
      <c r="AA17" s="180">
        <v>900000</v>
      </c>
      <c r="AB17" s="180">
        <v>0</v>
      </c>
      <c r="AC17" s="180"/>
      <c r="AD17" s="180">
        <f t="shared" si="2"/>
        <v>900000</v>
      </c>
      <c r="AE17" s="219"/>
      <c r="AF17" s="180"/>
      <c r="AG17" s="219" t="s">
        <v>3844</v>
      </c>
      <c r="AH17" s="180"/>
      <c r="AI17" s="299">
        <f t="shared" si="1"/>
        <v>0</v>
      </c>
      <c r="AJ17" s="290"/>
      <c r="AK17" s="185"/>
      <c r="CF17" s="187"/>
      <c r="CV17" s="188"/>
    </row>
  </sheetData>
  <mergeCells count="24">
    <mergeCell ref="N1:N2"/>
    <mergeCell ref="B1:B2"/>
    <mergeCell ref="C1:C2"/>
    <mergeCell ref="D1:D2"/>
    <mergeCell ref="E1:F2"/>
    <mergeCell ref="G1:G2"/>
    <mergeCell ref="H1:H2"/>
    <mergeCell ref="I1:I2"/>
    <mergeCell ref="J1:J2"/>
    <mergeCell ref="K1:K2"/>
    <mergeCell ref="L1:L2"/>
    <mergeCell ref="M1:M2"/>
    <mergeCell ref="AJ1:AJ2"/>
    <mergeCell ref="O1:O2"/>
    <mergeCell ref="P1:P2"/>
    <mergeCell ref="Q1:Q2"/>
    <mergeCell ref="R1:T1"/>
    <mergeCell ref="U1:U2"/>
    <mergeCell ref="V1:V2"/>
    <mergeCell ref="W1:W2"/>
    <mergeCell ref="Y1:Y2"/>
    <mergeCell ref="Z1:Z2"/>
    <mergeCell ref="AE1:AE2"/>
    <mergeCell ref="AG1:AG2"/>
  </mergeCells>
  <phoneticPr fontId="2" type="noConversion"/>
  <conditionalFormatting sqref="K1:K1048576">
    <cfRule type="cellIs" dxfId="23" priority="28" operator="lessThan">
      <formula>5</formula>
    </cfRule>
  </conditionalFormatting>
  <conditionalFormatting sqref="Z3:Z17">
    <cfRule type="containsText" dxfId="22" priority="6" operator="containsText" text="24년(상)국고">
      <formula>NOT(ISERROR(SEARCH("24년(상)국고",Z3)))</formula>
    </cfRule>
  </conditionalFormatting>
  <conditionalFormatting sqref="Z3:Z1048576">
    <cfRule type="containsText" dxfId="21" priority="5" operator="containsText" text="전액국고">
      <formula>NOT(ISERROR(SEARCH("전액국고",Z3)))</formula>
    </cfRule>
  </conditionalFormatting>
  <conditionalFormatting sqref="Z9">
    <cfRule type="containsText" dxfId="20" priority="4" operator="containsText" text="국고 전액">
      <formula>NOT(ISERROR(SEARCH("국고 전액",Z9)))</formula>
    </cfRule>
  </conditionalFormatting>
  <conditionalFormatting sqref="Z11">
    <cfRule type="containsText" dxfId="19" priority="2" operator="containsText" text="국고 전액">
      <formula>NOT(ISERROR(SEARCH("국고 전액",Z11)))</formula>
    </cfRule>
  </conditionalFormatting>
  <conditionalFormatting sqref="AF3:AF1048576">
    <cfRule type="expression" dxfId="18" priority="9">
      <formula>$AA3=$AF3</formula>
    </cfRule>
  </conditionalFormatting>
  <conditionalFormatting sqref="AG3">
    <cfRule type="containsText" dxfId="17" priority="7" operator="containsText" text="국고 X">
      <formula>NOT(ISERROR(SEARCH("국고 X",AG3)))</formula>
    </cfRule>
  </conditionalFormatting>
  <conditionalFormatting sqref="AG10">
    <cfRule type="containsText" dxfId="16" priority="3" operator="containsText" text="국고 X">
      <formula>NOT(ISERROR(SEARCH("국고 X",AG10)))</formula>
    </cfRule>
  </conditionalFormatting>
  <conditionalFormatting sqref="AG12:AG17">
    <cfRule type="containsText" dxfId="15" priority="1" operator="containsText" text="국고 X">
      <formula>NOT(ISERROR(SEARCH("국고 X",AG12)))</formula>
    </cfRule>
  </conditionalFormatting>
  <conditionalFormatting sqref="AH3:AH1048576">
    <cfRule type="expression" dxfId="14" priority="8">
      <formula>$AB3=$AH3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6310-8613-4DD2-9458-C553182D64CF}">
  <dimension ref="A1:AM290"/>
  <sheetViews>
    <sheetView zoomScale="85" zoomScaleNormal="85" workbookViewId="0">
      <pane ySplit="2" topLeftCell="A52" activePane="bottomLeft" state="frozen"/>
      <selection pane="bottomLeft" activeCell="A2" sqref="A2:XFD104"/>
    </sheetView>
  </sheetViews>
  <sheetFormatPr defaultRowHeight="17.25"/>
  <cols>
    <col min="1" max="3" width="12.125" style="379" customWidth="1"/>
    <col min="4" max="4" width="37.875" style="379" bestFit="1" customWidth="1"/>
    <col min="5" max="5" width="7" style="379" customWidth="1"/>
    <col min="6" max="6" width="14.375" style="379" customWidth="1"/>
    <col min="7" max="7" width="9.75" style="382" bestFit="1" customWidth="1"/>
    <col min="8" max="8" width="18.625" style="382" bestFit="1" customWidth="1"/>
    <col min="9" max="10" width="14.375" style="379" customWidth="1"/>
    <col min="11" max="11" width="12.125" style="379" customWidth="1"/>
    <col min="12" max="12" width="17.75" style="379" customWidth="1"/>
    <col min="13" max="13" width="16.75" style="379" bestFit="1" customWidth="1"/>
    <col min="14" max="14" width="29" style="379" customWidth="1"/>
    <col min="15" max="15" width="12.125" style="379" customWidth="1"/>
    <col min="16" max="18" width="17.75" style="379" customWidth="1"/>
    <col min="19" max="19" width="14.375" style="379" customWidth="1"/>
    <col min="20" max="20" width="88.625" style="379" bestFit="1" customWidth="1"/>
    <col min="21" max="23" width="17.75" style="379" customWidth="1"/>
    <col min="24" max="24" width="14.375" style="379" customWidth="1"/>
    <col min="25" max="25" width="17.75" style="379" customWidth="1"/>
    <col min="26" max="26" width="29" style="379" customWidth="1"/>
    <col min="27" max="27" width="14.375" style="379" customWidth="1"/>
    <col min="28" max="28" width="17.75" style="379" customWidth="1"/>
    <col min="29" max="29" width="29" style="379" customWidth="1"/>
    <col min="30" max="34" width="17.75" style="379" customWidth="1"/>
    <col min="35" max="35" width="14.375" style="379" customWidth="1"/>
    <col min="36" max="36" width="17.75" style="379" customWidth="1"/>
    <col min="37" max="37" width="14.375" style="379" customWidth="1"/>
    <col min="38" max="38" width="17.75" style="379" customWidth="1"/>
    <col min="39" max="39" width="34.625" style="379" customWidth="1"/>
    <col min="40" max="16384" width="9" style="379"/>
  </cols>
  <sheetData>
    <row r="1" spans="1:39">
      <c r="AD1" s="379">
        <v>1</v>
      </c>
      <c r="AF1" s="379">
        <v>3</v>
      </c>
      <c r="AG1" s="379">
        <v>4</v>
      </c>
      <c r="AI1" s="379">
        <v>7</v>
      </c>
      <c r="AJ1" s="379">
        <v>8</v>
      </c>
      <c r="AK1" s="379">
        <v>9</v>
      </c>
      <c r="AL1" s="379">
        <v>10</v>
      </c>
      <c r="AM1" s="379">
        <v>11</v>
      </c>
    </row>
    <row r="2" spans="1:39">
      <c r="A2" s="377" t="s">
        <v>4823</v>
      </c>
      <c r="B2" s="377" t="s">
        <v>4824</v>
      </c>
      <c r="C2" s="377" t="s">
        <v>4825</v>
      </c>
      <c r="D2" s="377" t="s">
        <v>4826</v>
      </c>
      <c r="E2" s="377" t="s">
        <v>4827</v>
      </c>
      <c r="F2" s="377" t="s">
        <v>4828</v>
      </c>
      <c r="G2" s="378" t="s">
        <v>0</v>
      </c>
      <c r="H2" s="378" t="s">
        <v>4829</v>
      </c>
      <c r="I2" s="377" t="s">
        <v>4830</v>
      </c>
      <c r="J2" s="377" t="s">
        <v>4831</v>
      </c>
      <c r="K2" s="377" t="s">
        <v>4832</v>
      </c>
      <c r="L2" s="377" t="s">
        <v>12</v>
      </c>
      <c r="M2" s="377" t="s">
        <v>4833</v>
      </c>
      <c r="N2" s="377" t="s">
        <v>4834</v>
      </c>
      <c r="O2" s="377" t="s">
        <v>4835</v>
      </c>
      <c r="P2" s="377" t="s">
        <v>1972</v>
      </c>
      <c r="Q2" s="377" t="s">
        <v>4836</v>
      </c>
      <c r="R2" s="377" t="s">
        <v>4837</v>
      </c>
      <c r="S2" s="377" t="s">
        <v>4838</v>
      </c>
      <c r="T2" s="377" t="s">
        <v>4839</v>
      </c>
      <c r="U2" s="377" t="s">
        <v>9</v>
      </c>
      <c r="V2" s="377" t="s">
        <v>4840</v>
      </c>
      <c r="W2" s="377" t="s">
        <v>4841</v>
      </c>
      <c r="X2" s="377" t="s">
        <v>4842</v>
      </c>
      <c r="Y2" s="377" t="s">
        <v>4843</v>
      </c>
      <c r="Z2" s="377" t="s">
        <v>4844</v>
      </c>
      <c r="AA2" s="377" t="s">
        <v>4845</v>
      </c>
      <c r="AB2" s="377" t="s">
        <v>4846</v>
      </c>
      <c r="AC2" s="377" t="s">
        <v>4847</v>
      </c>
      <c r="AD2" s="377" t="s">
        <v>4848</v>
      </c>
      <c r="AE2" s="377" t="s">
        <v>4849</v>
      </c>
      <c r="AF2" s="377" t="s">
        <v>4850</v>
      </c>
      <c r="AG2" s="377" t="s">
        <v>4851</v>
      </c>
      <c r="AH2" s="377" t="s">
        <v>4852</v>
      </c>
      <c r="AI2" s="377" t="s">
        <v>4853</v>
      </c>
      <c r="AJ2" s="377" t="s">
        <v>4854</v>
      </c>
      <c r="AK2" s="377" t="s">
        <v>4855</v>
      </c>
      <c r="AL2" s="377" t="s">
        <v>4856</v>
      </c>
      <c r="AM2" s="377" t="s">
        <v>4857</v>
      </c>
    </row>
    <row r="3" spans="1:39">
      <c r="A3" s="380" t="s">
        <v>7411</v>
      </c>
      <c r="B3" s="379">
        <v>2025</v>
      </c>
      <c r="C3" s="379" t="s">
        <v>7843</v>
      </c>
      <c r="D3" s="379" t="s">
        <v>7844</v>
      </c>
      <c r="E3" s="379" t="s">
        <v>7845</v>
      </c>
      <c r="F3" s="381" t="str">
        <f>"천-"&amp;'25하-천안140'!A3</f>
        <v>천-128</v>
      </c>
      <c r="G3" s="382">
        <v>1</v>
      </c>
      <c r="H3" s="382" t="s">
        <v>6795</v>
      </c>
      <c r="I3" s="383">
        <v>45854</v>
      </c>
      <c r="J3" s="383">
        <v>45854</v>
      </c>
      <c r="L3" s="379" t="s">
        <v>3748</v>
      </c>
      <c r="M3" s="379" t="s">
        <v>7846</v>
      </c>
      <c r="N3" s="379" t="s">
        <v>7408</v>
      </c>
      <c r="O3" s="379">
        <v>10</v>
      </c>
      <c r="P3" s="379">
        <v>5148186597</v>
      </c>
      <c r="Q3" s="379">
        <v>51481865976</v>
      </c>
      <c r="R3" s="379" t="s">
        <v>7409</v>
      </c>
      <c r="T3" s="379" t="s">
        <v>7632</v>
      </c>
      <c r="W3" s="379" t="s">
        <v>7413</v>
      </c>
      <c r="X3" s="379" t="s">
        <v>1430</v>
      </c>
      <c r="Y3" s="379" t="s">
        <v>7414</v>
      </c>
      <c r="Z3" s="379" t="s">
        <v>7633</v>
      </c>
      <c r="AA3" s="383" t="s">
        <v>7634</v>
      </c>
      <c r="AB3" s="379" t="s">
        <v>3748</v>
      </c>
      <c r="AC3" s="379" t="s">
        <v>7635</v>
      </c>
      <c r="AD3" s="383">
        <f>VLOOKUP(A3,'계산서(25하-천안)'!$X$3:$AI$104,2,FALSE)</f>
        <v>45869</v>
      </c>
      <c r="AF3" s="379">
        <f>VLOOKUP(A3,'계산서(25하-천안)'!$X$3:$AI$104,3,FALSE)</f>
        <v>800000</v>
      </c>
      <c r="AG3" s="379">
        <f>VLOOKUP(A3,'계산서(25하-천안)'!$X$3:$AI$104,4,FALSE)</f>
        <v>0</v>
      </c>
      <c r="AI3" s="383">
        <f>VLOOKUP(A3,'계산서(25하-천안)'!$X$3:$AI$104,2,FALSE)</f>
        <v>45869</v>
      </c>
      <c r="AJ3" s="379">
        <f>VLOOKUP(A3,'계산서(25하-천안)'!$X$3:$AI$104,8,FALSE)</f>
        <v>800000</v>
      </c>
      <c r="AK3" s="383" t="str">
        <f>VLOOKUP(A3,'계산서(25하-천안)'!$X$3:$AI$104,9,FALSE)</f>
        <v>국고 X</v>
      </c>
      <c r="AL3" s="379">
        <f>VLOOKUP(A3,'계산서(25하-천안)'!$X$3:$AI$104,10,FALSE)</f>
        <v>0</v>
      </c>
      <c r="AM3" s="379">
        <f>VLOOKUP(A3,'계산서(25하-천안)'!$X$3:$AI$104,12,FALSE)</f>
        <v>0</v>
      </c>
    </row>
    <row r="4" spans="1:39">
      <c r="A4" s="380" t="s">
        <v>7353</v>
      </c>
      <c r="B4" s="379">
        <v>2025</v>
      </c>
      <c r="C4" s="379" t="s">
        <v>7843</v>
      </c>
      <c r="D4" s="379" t="s">
        <v>7847</v>
      </c>
      <c r="E4" s="379" t="s">
        <v>7845</v>
      </c>
      <c r="F4" s="381" t="str">
        <f>"천-"&amp;'25하-천안140'!A4</f>
        <v>천-129</v>
      </c>
      <c r="G4" s="382">
        <v>2</v>
      </c>
      <c r="H4" s="382" t="s">
        <v>5744</v>
      </c>
      <c r="I4" s="383">
        <v>45855</v>
      </c>
      <c r="J4" s="383">
        <v>45855</v>
      </c>
      <c r="L4" s="379" t="s">
        <v>3749</v>
      </c>
      <c r="M4" s="379" t="s">
        <v>7848</v>
      </c>
      <c r="N4" s="379" t="s">
        <v>7350</v>
      </c>
      <c r="O4" s="379">
        <v>30</v>
      </c>
      <c r="P4" s="379">
        <v>1358638733</v>
      </c>
      <c r="Q4" s="379">
        <v>13586387330</v>
      </c>
      <c r="R4" s="379" t="s">
        <v>7351</v>
      </c>
      <c r="T4" s="379" t="s">
        <v>7355</v>
      </c>
      <c r="U4" s="379" t="s">
        <v>7356</v>
      </c>
      <c r="V4" s="379" t="s">
        <v>7357</v>
      </c>
      <c r="W4" s="379" t="s">
        <v>7360</v>
      </c>
      <c r="X4" s="379" t="s">
        <v>2472</v>
      </c>
      <c r="Y4" s="379" t="s">
        <v>7638</v>
      </c>
      <c r="Z4" s="379" t="s">
        <v>7359</v>
      </c>
      <c r="AA4" s="383">
        <v>45874</v>
      </c>
      <c r="AB4" s="379" t="s">
        <v>3749</v>
      </c>
      <c r="AC4" s="379" t="s">
        <v>7359</v>
      </c>
      <c r="AD4" s="383">
        <f>VLOOKUP(A4,'계산서(25하-천안)'!$X$3:$AI$104,2,FALSE)</f>
        <v>45880</v>
      </c>
      <c r="AF4" s="379">
        <f>VLOOKUP(A4,'계산서(25하-천안)'!$X$3:$AI$104,3,FALSE)</f>
        <v>1000000</v>
      </c>
      <c r="AG4" s="379">
        <f>VLOOKUP(A4,'계산서(25하-천안)'!$X$3:$AI$104,4,FALSE)</f>
        <v>400000</v>
      </c>
      <c r="AI4" s="383">
        <f>VLOOKUP(A4,'계산서(25하-천안)'!$X$3:$AI$104,2,FALSE)</f>
        <v>45880</v>
      </c>
      <c r="AJ4" s="379">
        <f>VLOOKUP(A4,'계산서(25하-천안)'!$X$3:$AI$104,8,FALSE)</f>
        <v>1000000</v>
      </c>
      <c r="AK4" s="383">
        <f>VLOOKUP(A4,'계산서(25하-천안)'!$X$3:$AI$104,9,FALSE)</f>
        <v>45890</v>
      </c>
      <c r="AL4" s="379">
        <f>VLOOKUP(A4,'계산서(25하-천안)'!$X$3:$AI$104,10,FALSE)</f>
        <v>400000</v>
      </c>
      <c r="AM4" s="379">
        <f>VLOOKUP(A4,'계산서(25하-천안)'!$X$3:$AI$104,12,FALSE)</f>
        <v>0</v>
      </c>
    </row>
    <row r="5" spans="1:39">
      <c r="A5" s="380" t="s">
        <v>6548</v>
      </c>
      <c r="B5" s="379">
        <v>2025</v>
      </c>
      <c r="C5" s="379" t="s">
        <v>7843</v>
      </c>
      <c r="E5" s="379" t="s">
        <v>7845</v>
      </c>
      <c r="F5" s="381" t="str">
        <f>"천-"&amp;'25하-천안140'!A5</f>
        <v>천-130</v>
      </c>
      <c r="G5" s="382">
        <v>3</v>
      </c>
      <c r="H5" s="382" t="s">
        <v>4982</v>
      </c>
      <c r="I5" s="383">
        <v>45856</v>
      </c>
      <c r="J5" s="383">
        <v>45856</v>
      </c>
      <c r="L5" s="379" t="s">
        <v>3749</v>
      </c>
      <c r="M5" s="379" t="s">
        <v>7846</v>
      </c>
      <c r="N5" s="379" t="s">
        <v>2499</v>
      </c>
      <c r="O5" s="379">
        <v>7</v>
      </c>
      <c r="P5" s="379">
        <v>8158200034</v>
      </c>
      <c r="Q5" s="379" t="s">
        <v>2504</v>
      </c>
      <c r="R5" s="379" t="s">
        <v>2505</v>
      </c>
      <c r="T5" s="379" t="s">
        <v>2506</v>
      </c>
      <c r="U5" s="379" t="s">
        <v>2507</v>
      </c>
      <c r="V5" s="379" t="s">
        <v>2508</v>
      </c>
      <c r="W5" s="379" t="s">
        <v>2500</v>
      </c>
      <c r="X5" s="379" t="s">
        <v>2501</v>
      </c>
      <c r="Y5" s="379" t="s">
        <v>2502</v>
      </c>
      <c r="Z5" s="379" t="s">
        <v>2503</v>
      </c>
      <c r="AA5" s="383">
        <v>45862</v>
      </c>
      <c r="AB5" s="379" t="s">
        <v>3749</v>
      </c>
      <c r="AC5" s="379" t="s">
        <v>2503</v>
      </c>
      <c r="AD5" s="383">
        <f>VLOOKUP(A5,'계산서(25하-천안)'!$X$3:$AI$104,2,FALSE)</f>
        <v>45862</v>
      </c>
      <c r="AF5" s="379">
        <f>VLOOKUP(A5,'계산서(25하-천안)'!$X$3:$AI$104,3,FALSE)</f>
        <v>700000</v>
      </c>
      <c r="AG5" s="379">
        <f>VLOOKUP(A5,'계산서(25하-천안)'!$X$3:$AI$104,4,FALSE)</f>
        <v>0</v>
      </c>
      <c r="AI5" s="383">
        <f>VLOOKUP(A5,'계산서(25하-천안)'!$X$3:$AI$104,2,FALSE)</f>
        <v>45862</v>
      </c>
      <c r="AJ5" s="379">
        <f>VLOOKUP(A5,'계산서(25하-천안)'!$X$3:$AI$104,8,FALSE)</f>
        <v>700000</v>
      </c>
      <c r="AK5" s="383" t="str">
        <f>VLOOKUP(A5,'계산서(25하-천안)'!$X$3:$AI$104,9,FALSE)</f>
        <v>국고 X</v>
      </c>
      <c r="AL5" s="379">
        <f>VLOOKUP(A5,'계산서(25하-천안)'!$X$3:$AI$104,10,FALSE)</f>
        <v>0</v>
      </c>
      <c r="AM5" s="379">
        <f>VLOOKUP(A5,'계산서(25하-천안)'!$X$3:$AI$104,12,FALSE)</f>
        <v>0</v>
      </c>
    </row>
    <row r="6" spans="1:39">
      <c r="A6" s="380" t="s">
        <v>7553</v>
      </c>
      <c r="B6" s="379">
        <v>2025</v>
      </c>
      <c r="C6" s="379" t="s">
        <v>7843</v>
      </c>
      <c r="E6" s="379" t="s">
        <v>7845</v>
      </c>
      <c r="F6" s="381" t="str">
        <f>"천-"&amp;'25하-천안140'!A6</f>
        <v>천-131</v>
      </c>
      <c r="G6" s="382">
        <v>4</v>
      </c>
      <c r="H6" s="382" t="s">
        <v>4982</v>
      </c>
      <c r="I6" s="383">
        <v>45867</v>
      </c>
      <c r="J6" s="383">
        <v>45867</v>
      </c>
      <c r="L6" s="379" t="s">
        <v>3748</v>
      </c>
      <c r="M6" s="379" t="s">
        <v>7846</v>
      </c>
      <c r="N6" s="379" t="s">
        <v>1599</v>
      </c>
      <c r="O6" s="379">
        <v>2</v>
      </c>
      <c r="P6" s="379">
        <v>3122393828</v>
      </c>
      <c r="Q6" s="379" t="s">
        <v>2614</v>
      </c>
      <c r="R6" s="379" t="s">
        <v>1600</v>
      </c>
      <c r="T6" s="379" t="s">
        <v>2615</v>
      </c>
      <c r="U6" s="379" t="s">
        <v>1603</v>
      </c>
      <c r="V6" s="379" t="s">
        <v>1604</v>
      </c>
      <c r="W6" s="379" t="s">
        <v>1600</v>
      </c>
      <c r="X6" s="379" t="s">
        <v>31</v>
      </c>
      <c r="Y6" s="379" t="s">
        <v>1602</v>
      </c>
      <c r="Z6" s="379" t="s">
        <v>1601</v>
      </c>
      <c r="AA6" s="383" t="s">
        <v>7641</v>
      </c>
      <c r="AB6" s="379" t="s">
        <v>3748</v>
      </c>
      <c r="AC6" s="379" t="s">
        <v>1601</v>
      </c>
      <c r="AD6" s="383" t="str">
        <f>VLOOKUP(A6,'계산서(25하-천안)'!$X$3:$AI$104,2,FALSE)</f>
        <v>국고 전액</v>
      </c>
      <c r="AF6" s="379">
        <f>VLOOKUP(A6,'계산서(25하-천안)'!$X$3:$AI$104,3,FALSE)</f>
        <v>0</v>
      </c>
      <c r="AG6" s="379">
        <f>VLOOKUP(A6,'계산서(25하-천안)'!$X$3:$AI$104,4,FALSE)</f>
        <v>400000</v>
      </c>
      <c r="AI6" s="383" t="str">
        <f>VLOOKUP(A6,'계산서(25하-천안)'!$X$3:$AI$104,2,FALSE)</f>
        <v>국고 전액</v>
      </c>
      <c r="AJ6" s="379">
        <f>VLOOKUP(A6,'계산서(25하-천안)'!$X$3:$AI$104,8,FALSE)</f>
        <v>0</v>
      </c>
      <c r="AK6" s="383">
        <f>VLOOKUP(A6,'계산서(25하-천안)'!$X$3:$AI$104,9,FALSE)</f>
        <v>45912</v>
      </c>
      <c r="AL6" s="379">
        <f>VLOOKUP(A6,'계산서(25하-천안)'!$X$3:$AI$104,10,FALSE)</f>
        <v>400000</v>
      </c>
      <c r="AM6" s="379">
        <f>VLOOKUP(A6,'계산서(25하-천안)'!$X$3:$AI$104,12,FALSE)</f>
        <v>0</v>
      </c>
    </row>
    <row r="7" spans="1:39">
      <c r="A7" s="380" t="s">
        <v>6597</v>
      </c>
      <c r="B7" s="379">
        <v>2025</v>
      </c>
      <c r="C7" s="379" t="s">
        <v>7843</v>
      </c>
      <c r="E7" s="379" t="s">
        <v>7845</v>
      </c>
      <c r="F7" s="381" t="str">
        <f>"천-"&amp;'25하-천안140'!A7</f>
        <v>천-132</v>
      </c>
      <c r="G7" s="382">
        <v>5</v>
      </c>
      <c r="H7" s="382" t="s">
        <v>4927</v>
      </c>
      <c r="I7" s="383">
        <v>45867</v>
      </c>
      <c r="J7" s="383">
        <v>45867</v>
      </c>
      <c r="L7" s="379" t="s">
        <v>3749</v>
      </c>
      <c r="M7" s="379" t="s">
        <v>7846</v>
      </c>
      <c r="N7" s="379" t="s">
        <v>6594</v>
      </c>
      <c r="O7" s="379">
        <v>17</v>
      </c>
      <c r="P7" s="379">
        <v>3128664352</v>
      </c>
      <c r="Q7" s="379">
        <v>31286643520</v>
      </c>
      <c r="R7" s="379" t="s">
        <v>6595</v>
      </c>
      <c r="T7" s="379" t="s">
        <v>6254</v>
      </c>
      <c r="U7" s="379" t="s">
        <v>1687</v>
      </c>
      <c r="V7" s="379" t="s">
        <v>1688</v>
      </c>
      <c r="W7" s="379" t="s">
        <v>1685</v>
      </c>
      <c r="Y7" s="379" t="s">
        <v>1686</v>
      </c>
      <c r="Z7" s="379" t="s">
        <v>1684</v>
      </c>
      <c r="AA7" s="383">
        <v>45877</v>
      </c>
      <c r="AB7" s="379" t="s">
        <v>3749</v>
      </c>
      <c r="AC7" s="379" t="s">
        <v>6599</v>
      </c>
      <c r="AD7" s="383">
        <f>VLOOKUP(A7,'계산서(25하-천안)'!$X$3:$AI$104,2,FALSE)</f>
        <v>45877</v>
      </c>
      <c r="AF7" s="379">
        <f>VLOOKUP(A7,'계산서(25하-천안)'!$X$3:$AI$104,3,FALSE)</f>
        <v>550000</v>
      </c>
      <c r="AG7" s="379">
        <f>VLOOKUP(A7,'계산서(25하-천안)'!$X$3:$AI$104,4,FALSE)</f>
        <v>0</v>
      </c>
      <c r="AI7" s="383">
        <f>VLOOKUP(A7,'계산서(25하-천안)'!$X$3:$AI$104,2,FALSE)</f>
        <v>45877</v>
      </c>
      <c r="AJ7" s="379">
        <f>VLOOKUP(A7,'계산서(25하-천안)'!$X$3:$AI$104,8,FALSE)</f>
        <v>550000</v>
      </c>
      <c r="AK7" s="383" t="str">
        <f>VLOOKUP(A7,'계산서(25하-천안)'!$X$3:$AI$104,9,FALSE)</f>
        <v>국고 X</v>
      </c>
      <c r="AL7" s="379">
        <f>VLOOKUP(A7,'계산서(25하-천안)'!$X$3:$AI$104,10,FALSE)</f>
        <v>0</v>
      </c>
      <c r="AM7" s="379">
        <f>VLOOKUP(A7,'계산서(25하-천안)'!$X$3:$AI$104,12,FALSE)</f>
        <v>0</v>
      </c>
    </row>
    <row r="8" spans="1:39">
      <c r="A8" s="380" t="s">
        <v>6351</v>
      </c>
      <c r="B8" s="379">
        <v>2025</v>
      </c>
      <c r="C8" s="379" t="s">
        <v>7843</v>
      </c>
      <c r="E8" s="379" t="s">
        <v>7845</v>
      </c>
      <c r="F8" s="381" t="str">
        <f>"천-"&amp;'25하-천안140'!A8</f>
        <v>천-133</v>
      </c>
      <c r="G8" s="382">
        <v>6</v>
      </c>
      <c r="H8" s="382" t="s">
        <v>4927</v>
      </c>
      <c r="I8" s="383">
        <v>45868</v>
      </c>
      <c r="J8" s="383">
        <v>45868</v>
      </c>
      <c r="L8" s="379" t="s">
        <v>3748</v>
      </c>
      <c r="M8" s="379" t="s">
        <v>7846</v>
      </c>
      <c r="N8" s="379" t="s">
        <v>1455</v>
      </c>
      <c r="O8" s="379">
        <v>2</v>
      </c>
      <c r="P8" s="379">
        <v>5869300879</v>
      </c>
      <c r="Q8" s="379" t="s">
        <v>2553</v>
      </c>
      <c r="R8" s="379" t="s">
        <v>1331</v>
      </c>
      <c r="T8" s="379" t="s">
        <v>1473</v>
      </c>
      <c r="U8" s="379" t="s">
        <v>1476</v>
      </c>
      <c r="V8" s="379" t="s">
        <v>1477</v>
      </c>
      <c r="W8" s="379" t="s">
        <v>1331</v>
      </c>
      <c r="X8" s="379" t="s">
        <v>1474</v>
      </c>
      <c r="Y8" s="379" t="s">
        <v>1475</v>
      </c>
      <c r="Z8" s="379" t="s">
        <v>2552</v>
      </c>
      <c r="AA8" s="383" t="s">
        <v>7641</v>
      </c>
      <c r="AB8" s="379" t="s">
        <v>3748</v>
      </c>
      <c r="AC8" s="379" t="s">
        <v>2552</v>
      </c>
      <c r="AD8" s="383" t="str">
        <f>VLOOKUP(A8,'계산서(25하-천안)'!$X$3:$AI$104,2,FALSE)</f>
        <v>국고 전액</v>
      </c>
      <c r="AF8" s="379">
        <f>VLOOKUP(A8,'계산서(25하-천안)'!$X$3:$AI$104,3,FALSE)</f>
        <v>0</v>
      </c>
      <c r="AG8" s="379">
        <f>VLOOKUP(A8,'계산서(25하-천안)'!$X$3:$AI$104,4,FALSE)</f>
        <v>400000</v>
      </c>
      <c r="AI8" s="383" t="str">
        <f>VLOOKUP(A8,'계산서(25하-천안)'!$X$3:$AI$104,2,FALSE)</f>
        <v>국고 전액</v>
      </c>
      <c r="AJ8" s="379">
        <f>VLOOKUP(A8,'계산서(25하-천안)'!$X$3:$AI$104,8,FALSE)</f>
        <v>0</v>
      </c>
      <c r="AK8" s="383">
        <f>VLOOKUP(A8,'계산서(25하-천안)'!$X$3:$AI$104,9,FALSE)</f>
        <v>45912</v>
      </c>
      <c r="AL8" s="379">
        <f>VLOOKUP(A8,'계산서(25하-천안)'!$X$3:$AI$104,10,FALSE)</f>
        <v>400000</v>
      </c>
      <c r="AM8" s="379">
        <f>VLOOKUP(A8,'계산서(25하-천안)'!$X$3:$AI$104,12,FALSE)</f>
        <v>0</v>
      </c>
    </row>
    <row r="9" spans="1:39">
      <c r="A9" s="380" t="s">
        <v>6572</v>
      </c>
      <c r="B9" s="379">
        <v>2025</v>
      </c>
      <c r="C9" s="379" t="s">
        <v>7843</v>
      </c>
      <c r="D9" s="379" t="s">
        <v>7847</v>
      </c>
      <c r="E9" s="379" t="s">
        <v>7845</v>
      </c>
      <c r="F9" s="381" t="str">
        <f>"천-"&amp;'25하-천안140'!A9</f>
        <v>천-134</v>
      </c>
      <c r="G9" s="382">
        <v>7</v>
      </c>
      <c r="H9" s="382" t="s">
        <v>4901</v>
      </c>
      <c r="I9" s="383">
        <v>45869</v>
      </c>
      <c r="J9" s="383">
        <v>45869</v>
      </c>
      <c r="L9" s="379" t="s">
        <v>3746</v>
      </c>
      <c r="M9" s="379" t="s">
        <v>7849</v>
      </c>
      <c r="N9" s="379" t="s">
        <v>6569</v>
      </c>
      <c r="O9" s="379">
        <v>48</v>
      </c>
      <c r="P9" s="379">
        <v>1268157430</v>
      </c>
      <c r="Q9" s="379">
        <v>12681574300</v>
      </c>
      <c r="R9" s="379" t="s">
        <v>6570</v>
      </c>
      <c r="T9" s="379" t="s">
        <v>7643</v>
      </c>
      <c r="U9" s="379" t="s">
        <v>6575</v>
      </c>
      <c r="V9" s="379" t="s">
        <v>6576</v>
      </c>
      <c r="W9" s="379" t="s">
        <v>7644</v>
      </c>
      <c r="X9" s="379" t="s">
        <v>1062</v>
      </c>
      <c r="Y9" s="379" t="s">
        <v>7645</v>
      </c>
      <c r="Z9" s="379" t="s">
        <v>7646</v>
      </c>
      <c r="AA9" s="383">
        <v>45889</v>
      </c>
      <c r="AB9" s="379" t="s">
        <v>3746</v>
      </c>
      <c r="AC9" s="379" t="s">
        <v>6580</v>
      </c>
      <c r="AD9" s="383">
        <f>VLOOKUP(A9,'계산서(25하-천안)'!$X$3:$AI$104,2,FALSE)</f>
        <v>45894</v>
      </c>
      <c r="AF9" s="379">
        <f>VLOOKUP(A9,'계산서(25하-천안)'!$X$3:$AI$104,3,FALSE)</f>
        <v>400000</v>
      </c>
      <c r="AG9" s="379">
        <f>VLOOKUP(A9,'계산서(25하-천안)'!$X$3:$AI$104,4,FALSE)</f>
        <v>400000</v>
      </c>
      <c r="AI9" s="383">
        <f>VLOOKUP(A9,'계산서(25하-천안)'!$X$3:$AI$104,2,FALSE)</f>
        <v>45894</v>
      </c>
      <c r="AJ9" s="379">
        <f>VLOOKUP(A9,'계산서(25하-천안)'!$X$3:$AI$104,8,FALSE)</f>
        <v>400000</v>
      </c>
      <c r="AK9" s="383">
        <f>VLOOKUP(A9,'계산서(25하-천안)'!$X$3:$AI$104,9,FALSE)</f>
        <v>45923</v>
      </c>
      <c r="AL9" s="379">
        <f>VLOOKUP(A9,'계산서(25하-천안)'!$X$3:$AI$104,10,FALSE)</f>
        <v>400000</v>
      </c>
      <c r="AM9" s="379">
        <f>VLOOKUP(A9,'계산서(25하-천안)'!$X$3:$AI$104,12,FALSE)</f>
        <v>0</v>
      </c>
    </row>
    <row r="10" spans="1:39">
      <c r="A10" s="380" t="s">
        <v>6412</v>
      </c>
      <c r="B10" s="379">
        <v>2025</v>
      </c>
      <c r="C10" s="379" t="s">
        <v>7843</v>
      </c>
      <c r="D10" s="379" t="s">
        <v>7844</v>
      </c>
      <c r="E10" s="379" t="s">
        <v>7845</v>
      </c>
      <c r="F10" s="381" t="str">
        <f>"천-"&amp;'25하-천안140'!A10</f>
        <v>천-135</v>
      </c>
      <c r="G10" s="382">
        <v>8</v>
      </c>
      <c r="H10" s="382" t="s">
        <v>5421</v>
      </c>
      <c r="I10" s="383">
        <v>45869</v>
      </c>
      <c r="J10" s="383">
        <v>45869</v>
      </c>
      <c r="L10" s="379" t="s">
        <v>240</v>
      </c>
      <c r="M10" s="379" t="s">
        <v>7846</v>
      </c>
      <c r="N10" s="379" t="s">
        <v>6410</v>
      </c>
      <c r="O10" s="379">
        <v>7</v>
      </c>
      <c r="P10" s="379">
        <v>3348600815</v>
      </c>
      <c r="Q10" s="379">
        <v>11481588536</v>
      </c>
      <c r="R10" s="379" t="s">
        <v>6411</v>
      </c>
      <c r="T10" s="379" t="s">
        <v>7648</v>
      </c>
      <c r="U10" s="379" t="s">
        <v>6415</v>
      </c>
      <c r="V10" s="379" t="s">
        <v>6416</v>
      </c>
      <c r="W10" s="379" t="s">
        <v>7649</v>
      </c>
      <c r="X10" s="379" t="s">
        <v>7650</v>
      </c>
      <c r="Y10" s="379" t="s">
        <v>7651</v>
      </c>
      <c r="Z10" s="379" t="s">
        <v>7652</v>
      </c>
      <c r="AA10" s="383">
        <v>45890</v>
      </c>
      <c r="AB10" s="379" t="s">
        <v>240</v>
      </c>
      <c r="AC10" s="379" t="s">
        <v>6418</v>
      </c>
      <c r="AD10" s="383">
        <f>VLOOKUP(A10,'계산서(25하-천안)'!$X$3:$AI$104,2,FALSE)</f>
        <v>45894</v>
      </c>
      <c r="AF10" s="379">
        <f>VLOOKUP(A10,'계산서(25하-천안)'!$X$3:$AI$104,3,FALSE)</f>
        <v>700000</v>
      </c>
      <c r="AG10" s="379">
        <f>VLOOKUP(A10,'계산서(25하-천안)'!$X$3:$AI$104,4,FALSE)</f>
        <v>0</v>
      </c>
      <c r="AI10" s="383">
        <f>VLOOKUP(A10,'계산서(25하-천안)'!$X$3:$AI$104,2,FALSE)</f>
        <v>45894</v>
      </c>
      <c r="AJ10" s="379">
        <f>VLOOKUP(A10,'계산서(25하-천안)'!$X$3:$AI$104,8,FALSE)</f>
        <v>700000</v>
      </c>
      <c r="AK10" s="383" t="str">
        <f>VLOOKUP(A10,'계산서(25하-천안)'!$X$3:$AI$104,9,FALSE)</f>
        <v>국고 X</v>
      </c>
      <c r="AL10" s="379">
        <f>VLOOKUP(A10,'계산서(25하-천안)'!$X$3:$AI$104,10,FALSE)</f>
        <v>0</v>
      </c>
      <c r="AM10" s="379">
        <f>VLOOKUP(A10,'계산서(25하-천안)'!$X$3:$AI$104,12,FALSE)</f>
        <v>0</v>
      </c>
    </row>
    <row r="11" spans="1:39">
      <c r="A11" s="380" t="s">
        <v>6330</v>
      </c>
      <c r="B11" s="379">
        <v>2025</v>
      </c>
      <c r="C11" s="379" t="s">
        <v>7843</v>
      </c>
      <c r="D11" s="379" t="s">
        <v>7850</v>
      </c>
      <c r="E11" s="379" t="s">
        <v>7845</v>
      </c>
      <c r="F11" s="381" t="str">
        <f>"천-"&amp;'25하-천안140'!A11</f>
        <v>천-136</v>
      </c>
      <c r="G11" s="382">
        <v>9</v>
      </c>
      <c r="H11" s="382" t="s">
        <v>4973</v>
      </c>
      <c r="I11" s="383">
        <v>45888</v>
      </c>
      <c r="J11" s="383">
        <v>45888</v>
      </c>
      <c r="L11" s="379" t="s">
        <v>3749</v>
      </c>
      <c r="M11" s="379" t="s">
        <v>7846</v>
      </c>
      <c r="N11" s="379" t="s">
        <v>1802</v>
      </c>
      <c r="O11" s="379">
        <v>29</v>
      </c>
      <c r="P11" s="379">
        <v>3128137637</v>
      </c>
      <c r="Q11" s="379" t="s">
        <v>2449</v>
      </c>
      <c r="R11" s="379" t="s">
        <v>1803</v>
      </c>
      <c r="T11" s="379" t="s">
        <v>2450</v>
      </c>
      <c r="U11" s="379" t="s">
        <v>1804</v>
      </c>
      <c r="V11" s="379" t="s">
        <v>1805</v>
      </c>
      <c r="W11" s="379" t="s">
        <v>2312</v>
      </c>
      <c r="X11" s="379" t="s">
        <v>334</v>
      </c>
      <c r="Y11" s="379" t="s">
        <v>2447</v>
      </c>
      <c r="Z11" s="379" t="s">
        <v>2448</v>
      </c>
      <c r="AA11" s="383">
        <v>45912</v>
      </c>
      <c r="AB11" s="379" t="s">
        <v>3749</v>
      </c>
      <c r="AC11" s="379" t="s">
        <v>2448</v>
      </c>
      <c r="AD11" s="383">
        <f>VLOOKUP(A11,'계산서(25하-천안)'!$X$3:$AI$104,2,FALSE)</f>
        <v>45894</v>
      </c>
      <c r="AF11" s="379">
        <f>VLOOKUP(A11,'계산서(25하-천안)'!$X$3:$AI$104,3,FALSE)</f>
        <v>500000</v>
      </c>
      <c r="AG11" s="379">
        <f>VLOOKUP(A11,'계산서(25하-천안)'!$X$3:$AI$104,4,FALSE)</f>
        <v>400000</v>
      </c>
      <c r="AI11" s="383">
        <f>VLOOKUP(A11,'계산서(25하-천안)'!$X$3:$AI$104,2,FALSE)</f>
        <v>45894</v>
      </c>
      <c r="AJ11" s="379">
        <f>VLOOKUP(A11,'계산서(25하-천안)'!$X$3:$AI$104,8,FALSE)</f>
        <v>500000</v>
      </c>
      <c r="AK11" s="383">
        <f>VLOOKUP(A11,'계산서(25하-천안)'!$X$3:$AI$104,9,FALSE)</f>
        <v>45944</v>
      </c>
      <c r="AL11" s="379">
        <f>VLOOKUP(A11,'계산서(25하-천안)'!$X$3:$AI$104,10,FALSE)</f>
        <v>400000</v>
      </c>
      <c r="AM11" s="379">
        <f>VLOOKUP(A11,'계산서(25하-천안)'!$X$3:$AI$104,12,FALSE)</f>
        <v>0</v>
      </c>
    </row>
    <row r="12" spans="1:39">
      <c r="A12" s="380" t="s">
        <v>7479</v>
      </c>
      <c r="B12" s="379">
        <v>2025</v>
      </c>
      <c r="C12" s="379" t="s">
        <v>7843</v>
      </c>
      <c r="D12" s="379" t="s">
        <v>7851</v>
      </c>
      <c r="E12" s="379" t="s">
        <v>7845</v>
      </c>
      <c r="F12" s="381" t="str">
        <f>"천-"&amp;'25하-천안140'!A12</f>
        <v>천-137</v>
      </c>
      <c r="G12" s="382">
        <v>10</v>
      </c>
      <c r="H12" s="382" t="s">
        <v>4973</v>
      </c>
      <c r="I12" s="383">
        <v>45890</v>
      </c>
      <c r="J12" s="383">
        <v>45890</v>
      </c>
      <c r="L12" s="379" t="s">
        <v>3749</v>
      </c>
      <c r="M12" s="379" t="s">
        <v>7846</v>
      </c>
      <c r="N12" s="379" t="s">
        <v>1806</v>
      </c>
      <c r="O12" s="379">
        <v>4</v>
      </c>
      <c r="P12" s="379">
        <v>2661900602</v>
      </c>
      <c r="Q12" s="379" t="s">
        <v>2611</v>
      </c>
      <c r="R12" s="379" t="s">
        <v>1808</v>
      </c>
      <c r="T12" s="379" t="s">
        <v>1807</v>
      </c>
      <c r="U12" s="379" t="s">
        <v>1809</v>
      </c>
      <c r="V12" s="379" t="s">
        <v>1810</v>
      </c>
      <c r="W12" s="379" t="s">
        <v>1808</v>
      </c>
      <c r="X12" s="379" t="s">
        <v>31</v>
      </c>
      <c r="Y12" s="379" t="s">
        <v>1811</v>
      </c>
      <c r="Z12" s="379" t="s">
        <v>1812</v>
      </c>
      <c r="AA12" s="383">
        <v>45919</v>
      </c>
      <c r="AB12" s="379" t="s">
        <v>3749</v>
      </c>
      <c r="AC12" s="379" t="s">
        <v>2612</v>
      </c>
      <c r="AD12" s="383">
        <f>VLOOKUP(A12,'계산서(25하-천안)'!$X$3:$AI$104,2,FALSE)</f>
        <v>45894</v>
      </c>
      <c r="AF12" s="379">
        <f>VLOOKUP(A12,'계산서(25하-천안)'!$X$3:$AI$104,3,FALSE)</f>
        <v>250000</v>
      </c>
      <c r="AG12" s="379">
        <f>VLOOKUP(A12,'계산서(25하-천안)'!$X$3:$AI$104,4,FALSE)</f>
        <v>400000</v>
      </c>
      <c r="AI12" s="383">
        <f>VLOOKUP(A12,'계산서(25하-천안)'!$X$3:$AI$104,2,FALSE)</f>
        <v>45894</v>
      </c>
      <c r="AJ12" s="379">
        <f>VLOOKUP(A12,'계산서(25하-천안)'!$X$3:$AI$104,8,FALSE)</f>
        <v>250000</v>
      </c>
      <c r="AK12" s="383">
        <f>VLOOKUP(A12,'계산서(25하-천안)'!$X$3:$AI$104,9,FALSE)</f>
        <v>45944</v>
      </c>
      <c r="AL12" s="379">
        <f>VLOOKUP(A12,'계산서(25하-천안)'!$X$3:$AI$104,10,FALSE)</f>
        <v>400000</v>
      </c>
      <c r="AM12" s="379">
        <f>VLOOKUP(A12,'계산서(25하-천안)'!$X$3:$AI$104,12,FALSE)</f>
        <v>0</v>
      </c>
    </row>
    <row r="13" spans="1:39">
      <c r="A13" s="380" t="s">
        <v>6326</v>
      </c>
      <c r="B13" s="379">
        <v>2025</v>
      </c>
      <c r="C13" s="379" t="s">
        <v>7843</v>
      </c>
      <c r="D13" s="379" t="s">
        <v>7852</v>
      </c>
      <c r="E13" s="379" t="s">
        <v>7845</v>
      </c>
      <c r="F13" s="381" t="str">
        <f>"천-"&amp;'25하-천안140'!A13</f>
        <v>천-138</v>
      </c>
      <c r="G13" s="382">
        <v>11</v>
      </c>
      <c r="H13" s="382" t="s">
        <v>5787</v>
      </c>
      <c r="I13" s="383">
        <v>45891</v>
      </c>
      <c r="J13" s="383">
        <v>45891</v>
      </c>
      <c r="L13" s="379" t="s">
        <v>3749</v>
      </c>
      <c r="M13" s="379" t="s">
        <v>7846</v>
      </c>
      <c r="N13" s="379" t="s">
        <v>6324</v>
      </c>
      <c r="O13" s="379">
        <v>11</v>
      </c>
      <c r="P13" s="379">
        <v>6912101853</v>
      </c>
      <c r="Q13" s="379" t="s">
        <v>2421</v>
      </c>
      <c r="R13" s="379" t="s">
        <v>1134</v>
      </c>
      <c r="T13" s="379" t="s">
        <v>1135</v>
      </c>
      <c r="U13" s="379" t="s">
        <v>1138</v>
      </c>
      <c r="V13" s="379" t="s">
        <v>1139</v>
      </c>
      <c r="W13" s="379" t="s">
        <v>1134</v>
      </c>
      <c r="X13" s="379" t="s">
        <v>31</v>
      </c>
      <c r="Y13" s="379" t="s">
        <v>1137</v>
      </c>
      <c r="Z13" s="379" t="s">
        <v>1136</v>
      </c>
      <c r="AA13" s="383">
        <v>45919</v>
      </c>
      <c r="AB13" s="379" t="s">
        <v>3749</v>
      </c>
      <c r="AC13" s="379" t="s">
        <v>1136</v>
      </c>
      <c r="AD13" s="383">
        <f>VLOOKUP(A13,'계산서(25하-천안)'!$X$3:$AI$104,2,FALSE)</f>
        <v>45894</v>
      </c>
      <c r="AF13" s="379">
        <f>VLOOKUP(A13,'계산서(25하-천안)'!$X$3:$AI$104,3,FALSE)</f>
        <v>350000</v>
      </c>
      <c r="AG13" s="379">
        <f>VLOOKUP(A13,'계산서(25하-천안)'!$X$3:$AI$104,4,FALSE)</f>
        <v>400000</v>
      </c>
      <c r="AI13" s="383">
        <f>VLOOKUP(A13,'계산서(25하-천안)'!$X$3:$AI$104,2,FALSE)</f>
        <v>45894</v>
      </c>
      <c r="AJ13" s="379">
        <f>VLOOKUP(A13,'계산서(25하-천안)'!$X$3:$AI$104,8,FALSE)</f>
        <v>350000</v>
      </c>
      <c r="AK13" s="383">
        <f>VLOOKUP(A13,'계산서(25하-천안)'!$X$3:$AI$104,9,FALSE)</f>
        <v>45944</v>
      </c>
      <c r="AL13" s="379">
        <f>VLOOKUP(A13,'계산서(25하-천안)'!$X$3:$AI$104,10,FALSE)</f>
        <v>400000</v>
      </c>
      <c r="AM13" s="379">
        <f>VLOOKUP(A13,'계산서(25하-천안)'!$X$3:$AI$104,12,FALSE)</f>
        <v>0</v>
      </c>
    </row>
    <row r="14" spans="1:39">
      <c r="A14" s="380" t="s">
        <v>6337</v>
      </c>
      <c r="B14" s="379">
        <v>2025</v>
      </c>
      <c r="C14" s="379" t="s">
        <v>7843</v>
      </c>
      <c r="D14" s="379" t="s">
        <v>7852</v>
      </c>
      <c r="E14" s="379" t="s">
        <v>7845</v>
      </c>
      <c r="F14" s="381" t="str">
        <f>"천-"&amp;'25하-천안140'!A14</f>
        <v>천-139</v>
      </c>
      <c r="G14" s="382">
        <v>12</v>
      </c>
      <c r="H14" s="382" t="s">
        <v>5451</v>
      </c>
      <c r="I14" s="383">
        <v>45891</v>
      </c>
      <c r="J14" s="383">
        <v>45891</v>
      </c>
      <c r="L14" s="379" t="s">
        <v>190</v>
      </c>
      <c r="M14" s="379" t="s">
        <v>7846</v>
      </c>
      <c r="N14" s="379" t="s">
        <v>6335</v>
      </c>
      <c r="O14" s="379">
        <v>27</v>
      </c>
      <c r="P14" s="379">
        <v>4488600924</v>
      </c>
      <c r="Q14" s="379" t="s">
        <v>2482</v>
      </c>
      <c r="R14" s="379" t="s">
        <v>1127</v>
      </c>
      <c r="T14" s="379" t="s">
        <v>1128</v>
      </c>
      <c r="U14" s="379" t="s">
        <v>1132</v>
      </c>
      <c r="V14" s="379" t="s">
        <v>1133</v>
      </c>
      <c r="W14" s="379" t="s">
        <v>1130</v>
      </c>
      <c r="X14" s="379" t="s">
        <v>903</v>
      </c>
      <c r="Y14" s="379" t="s">
        <v>1131</v>
      </c>
      <c r="Z14" s="379" t="s">
        <v>1129</v>
      </c>
      <c r="AA14" s="383">
        <v>45919</v>
      </c>
      <c r="AB14" s="379" t="s">
        <v>3749</v>
      </c>
      <c r="AC14" s="379" t="s">
        <v>1129</v>
      </c>
      <c r="AD14" s="383">
        <f>VLOOKUP(A14,'계산서(25하-천안)'!$X$3:$AI$104,2,FALSE)</f>
        <v>45894</v>
      </c>
      <c r="AF14" s="379">
        <f>VLOOKUP(A14,'계산서(25하-천안)'!$X$3:$AI$104,3,FALSE)</f>
        <v>450000</v>
      </c>
      <c r="AG14" s="379">
        <f>VLOOKUP(A14,'계산서(25하-천안)'!$X$3:$AI$104,4,FALSE)</f>
        <v>400000</v>
      </c>
      <c r="AI14" s="383">
        <f>VLOOKUP(A14,'계산서(25하-천안)'!$X$3:$AI$104,2,FALSE)</f>
        <v>45894</v>
      </c>
      <c r="AJ14" s="379">
        <f>VLOOKUP(A14,'계산서(25하-천안)'!$X$3:$AI$104,8,FALSE)</f>
        <v>450000</v>
      </c>
      <c r="AK14" s="383">
        <f>VLOOKUP(A14,'계산서(25하-천안)'!$X$3:$AI$104,9,FALSE)</f>
        <v>45944</v>
      </c>
      <c r="AL14" s="379">
        <f>VLOOKUP(A14,'계산서(25하-천안)'!$X$3:$AI$104,10,FALSE)</f>
        <v>400000</v>
      </c>
      <c r="AM14" s="379">
        <f>VLOOKUP(A14,'계산서(25하-천안)'!$X$3:$AI$104,12,FALSE)</f>
        <v>0</v>
      </c>
    </row>
    <row r="15" spans="1:39">
      <c r="A15" s="380" t="s">
        <v>7343</v>
      </c>
      <c r="B15" s="379">
        <v>2025</v>
      </c>
      <c r="C15" s="379" t="s">
        <v>7843</v>
      </c>
      <c r="D15" s="379" t="s">
        <v>7852</v>
      </c>
      <c r="E15" s="379" t="s">
        <v>7845</v>
      </c>
      <c r="F15" s="381" t="str">
        <f>"천-"&amp;'25하-천안140'!A15</f>
        <v>천-140</v>
      </c>
      <c r="G15" s="382">
        <v>13</v>
      </c>
      <c r="H15" s="382" t="s">
        <v>5057</v>
      </c>
      <c r="I15" s="383">
        <v>45891</v>
      </c>
      <c r="J15" s="383">
        <v>45891</v>
      </c>
      <c r="L15" s="379" t="s">
        <v>3748</v>
      </c>
      <c r="M15" s="379" t="s">
        <v>7846</v>
      </c>
      <c r="N15" s="379" t="s">
        <v>7341</v>
      </c>
      <c r="O15" s="379">
        <v>14</v>
      </c>
      <c r="P15" s="379">
        <v>1798700118</v>
      </c>
      <c r="Q15" s="379" t="s">
        <v>2454</v>
      </c>
      <c r="R15" s="379" t="s">
        <v>2455</v>
      </c>
      <c r="T15" s="379" t="s">
        <v>2456</v>
      </c>
      <c r="U15" s="379" t="s">
        <v>2457</v>
      </c>
      <c r="V15" s="379" t="s">
        <v>2458</v>
      </c>
      <c r="W15" s="379" t="s">
        <v>2451</v>
      </c>
      <c r="X15" s="379" t="s">
        <v>334</v>
      </c>
      <c r="Y15" s="379" t="s">
        <v>2452</v>
      </c>
      <c r="Z15" s="379" t="s">
        <v>2453</v>
      </c>
      <c r="AA15" s="383">
        <v>45919</v>
      </c>
      <c r="AB15" s="379" t="s">
        <v>3749</v>
      </c>
      <c r="AC15" s="379" t="s">
        <v>2453</v>
      </c>
      <c r="AD15" s="383">
        <f>VLOOKUP(A15,'계산서(25하-천안)'!$X$3:$AI$104,2,FALSE)</f>
        <v>45894</v>
      </c>
      <c r="AF15" s="379">
        <f>VLOOKUP(A15,'계산서(25하-천안)'!$X$3:$AI$104,3,FALSE)</f>
        <v>350000</v>
      </c>
      <c r="AG15" s="379">
        <f>VLOOKUP(A15,'계산서(25하-천안)'!$X$3:$AI$104,4,FALSE)</f>
        <v>400000</v>
      </c>
      <c r="AI15" s="383">
        <f>VLOOKUP(A15,'계산서(25하-천안)'!$X$3:$AI$104,2,FALSE)</f>
        <v>45894</v>
      </c>
      <c r="AJ15" s="379">
        <f>VLOOKUP(A15,'계산서(25하-천안)'!$X$3:$AI$104,8,FALSE)</f>
        <v>350000</v>
      </c>
      <c r="AK15" s="383">
        <f>VLOOKUP(A15,'계산서(25하-천안)'!$X$3:$AI$104,9,FALSE)</f>
        <v>45944</v>
      </c>
      <c r="AL15" s="379">
        <f>VLOOKUP(A15,'계산서(25하-천안)'!$X$3:$AI$104,10,FALSE)</f>
        <v>400000</v>
      </c>
      <c r="AM15" s="379">
        <f>VLOOKUP(A15,'계산서(25하-천안)'!$X$3:$AI$104,12,FALSE)</f>
        <v>0</v>
      </c>
    </row>
    <row r="16" spans="1:39">
      <c r="A16" s="380" t="s">
        <v>4953</v>
      </c>
      <c r="B16" s="379">
        <v>2025</v>
      </c>
      <c r="C16" s="379" t="s">
        <v>7843</v>
      </c>
      <c r="D16" s="379" t="s">
        <v>7850</v>
      </c>
      <c r="E16" s="379" t="s">
        <v>7845</v>
      </c>
      <c r="F16" s="381" t="str">
        <f>"천-"&amp;'25하-천안140'!A16</f>
        <v>천-141</v>
      </c>
      <c r="G16" s="382">
        <v>14</v>
      </c>
      <c r="H16" s="382" t="s">
        <v>5376</v>
      </c>
      <c r="I16" s="383">
        <v>45895</v>
      </c>
      <c r="J16" s="383">
        <v>45895</v>
      </c>
      <c r="L16" s="379" t="s">
        <v>3746</v>
      </c>
      <c r="M16" s="379" t="s">
        <v>7853</v>
      </c>
      <c r="N16" s="379" t="s">
        <v>4950</v>
      </c>
      <c r="O16" s="379">
        <v>23</v>
      </c>
      <c r="P16" s="379">
        <v>1408113291</v>
      </c>
      <c r="Q16" s="379">
        <v>14081132910</v>
      </c>
      <c r="R16" s="379" t="s">
        <v>4951</v>
      </c>
      <c r="T16" s="379" t="s">
        <v>4955</v>
      </c>
      <c r="U16" s="379" t="s">
        <v>4956</v>
      </c>
      <c r="V16" s="379" t="s">
        <v>4957</v>
      </c>
      <c r="W16" s="379" t="s">
        <v>7654</v>
      </c>
      <c r="X16" s="379" t="s">
        <v>334</v>
      </c>
      <c r="Y16" s="379" t="s">
        <v>7655</v>
      </c>
      <c r="Z16" s="379" t="s">
        <v>4023</v>
      </c>
      <c r="AA16" s="383">
        <v>45924</v>
      </c>
      <c r="AB16" s="379" t="s">
        <v>3746</v>
      </c>
      <c r="AC16" s="379" t="s">
        <v>4023</v>
      </c>
      <c r="AD16" s="383">
        <f>VLOOKUP(A16,'계산서(25하-천안)'!$X$3:$AI$104,2,FALSE)</f>
        <v>45929</v>
      </c>
      <c r="AF16" s="379">
        <f>VLOOKUP(A16,'계산서(25하-천안)'!$X$3:$AI$104,3,FALSE)</f>
        <v>300000</v>
      </c>
      <c r="AG16" s="379">
        <f>VLOOKUP(A16,'계산서(25하-천안)'!$X$3:$AI$104,4,FALSE)</f>
        <v>400000</v>
      </c>
      <c r="AI16" s="383">
        <f>VLOOKUP(A16,'계산서(25하-천안)'!$X$3:$AI$104,2,FALSE)</f>
        <v>45929</v>
      </c>
      <c r="AJ16" s="379">
        <f>VLOOKUP(A16,'계산서(25하-천안)'!$X$3:$AI$104,8,FALSE)</f>
        <v>300000</v>
      </c>
      <c r="AK16" s="383">
        <f>VLOOKUP(A16,'계산서(25하-천안)'!$X$3:$AI$104,9,FALSE)</f>
        <v>45952</v>
      </c>
      <c r="AL16" s="379">
        <f>VLOOKUP(A16,'계산서(25하-천안)'!$X$3:$AI$104,10,FALSE)</f>
        <v>400000</v>
      </c>
      <c r="AM16" s="379">
        <f>VLOOKUP(A16,'계산서(25하-천안)'!$X$3:$AI$104,12,FALSE)</f>
        <v>0</v>
      </c>
    </row>
    <row r="17" spans="1:39">
      <c r="A17" s="380" t="s">
        <v>5914</v>
      </c>
      <c r="B17" s="379">
        <v>2025</v>
      </c>
      <c r="C17" s="379" t="s">
        <v>7843</v>
      </c>
      <c r="D17" s="379" t="s">
        <v>7851</v>
      </c>
      <c r="E17" s="379" t="s">
        <v>7845</v>
      </c>
      <c r="F17" s="381" t="str">
        <f>"천-"&amp;'25하-천안140'!A17</f>
        <v>천-142</v>
      </c>
      <c r="G17" s="382">
        <v>15</v>
      </c>
      <c r="H17" s="382" t="s">
        <v>5068</v>
      </c>
      <c r="I17" s="383">
        <v>45895</v>
      </c>
      <c r="J17" s="383">
        <v>45895</v>
      </c>
      <c r="L17" s="379" t="s">
        <v>93</v>
      </c>
      <c r="M17" s="379" t="s">
        <v>7853</v>
      </c>
      <c r="N17" s="379" t="s">
        <v>5911</v>
      </c>
      <c r="O17" s="379">
        <v>16</v>
      </c>
      <c r="P17" s="379">
        <v>1340746934</v>
      </c>
      <c r="Q17" s="379">
        <v>13407469340</v>
      </c>
      <c r="R17" s="379" t="s">
        <v>5912</v>
      </c>
      <c r="T17" s="379" t="s">
        <v>5916</v>
      </c>
      <c r="U17" s="379" t="s">
        <v>4956</v>
      </c>
      <c r="V17" s="379" t="s">
        <v>4957</v>
      </c>
      <c r="W17" s="379" t="s">
        <v>7654</v>
      </c>
      <c r="X17" s="379" t="s">
        <v>334</v>
      </c>
      <c r="Y17" s="379" t="s">
        <v>7655</v>
      </c>
      <c r="Z17" s="379" t="s">
        <v>4023</v>
      </c>
      <c r="AA17" s="383">
        <v>45924</v>
      </c>
      <c r="AB17" s="379" t="s">
        <v>3746</v>
      </c>
      <c r="AC17" s="379" t="s">
        <v>4023</v>
      </c>
      <c r="AD17" s="383">
        <f>VLOOKUP(A17,'계산서(25하-천안)'!$X$3:$AI$104,2,FALSE)</f>
        <v>45929</v>
      </c>
      <c r="AF17" s="379">
        <f>VLOOKUP(A17,'계산서(25하-천안)'!$X$3:$AI$104,3,FALSE)</f>
        <v>300000</v>
      </c>
      <c r="AG17" s="379">
        <f>VLOOKUP(A17,'계산서(25하-천안)'!$X$3:$AI$104,4,FALSE)</f>
        <v>400000</v>
      </c>
      <c r="AI17" s="383">
        <f>VLOOKUP(A17,'계산서(25하-천안)'!$X$3:$AI$104,2,FALSE)</f>
        <v>45929</v>
      </c>
      <c r="AJ17" s="379">
        <f>VLOOKUP(A17,'계산서(25하-천안)'!$X$3:$AI$104,8,FALSE)</f>
        <v>300000</v>
      </c>
      <c r="AK17" s="383">
        <f>VLOOKUP(A17,'계산서(25하-천안)'!$X$3:$AI$104,9,FALSE)</f>
        <v>45952</v>
      </c>
      <c r="AL17" s="379">
        <f>VLOOKUP(A17,'계산서(25하-천안)'!$X$3:$AI$104,10,FALSE)</f>
        <v>400000</v>
      </c>
      <c r="AM17" s="379">
        <f>VLOOKUP(A17,'계산서(25하-천안)'!$X$3:$AI$104,12,FALSE)</f>
        <v>0</v>
      </c>
    </row>
    <row r="18" spans="1:39">
      <c r="A18" s="380" t="s">
        <v>5319</v>
      </c>
      <c r="B18" s="379">
        <v>2025</v>
      </c>
      <c r="C18" s="379" t="s">
        <v>7843</v>
      </c>
      <c r="E18" s="379" t="s">
        <v>7845</v>
      </c>
      <c r="F18" s="381" t="str">
        <f>"천-"&amp;'25하-천안140'!A18</f>
        <v>천-143</v>
      </c>
      <c r="G18" s="382">
        <v>16</v>
      </c>
      <c r="H18" s="382" t="s">
        <v>5068</v>
      </c>
      <c r="I18" s="383">
        <v>45895</v>
      </c>
      <c r="J18" s="383">
        <v>45895</v>
      </c>
      <c r="L18" s="379" t="s">
        <v>3748</v>
      </c>
      <c r="M18" s="379" t="s">
        <v>7846</v>
      </c>
      <c r="N18" s="379" t="s">
        <v>1616</v>
      </c>
      <c r="O18" s="379">
        <v>3</v>
      </c>
      <c r="P18" s="379">
        <v>8348702116</v>
      </c>
      <c r="Q18" s="379" t="s">
        <v>2554</v>
      </c>
      <c r="R18" s="379" t="s">
        <v>1611</v>
      </c>
      <c r="T18" s="379" t="s">
        <v>7657</v>
      </c>
      <c r="U18" s="379" t="s">
        <v>1614</v>
      </c>
      <c r="V18" s="379" t="s">
        <v>1618</v>
      </c>
      <c r="W18" s="379" t="s">
        <v>5834</v>
      </c>
      <c r="X18" s="379" t="s">
        <v>1622</v>
      </c>
      <c r="Y18" s="379" t="s">
        <v>7658</v>
      </c>
      <c r="Z18" s="379" t="s">
        <v>7659</v>
      </c>
      <c r="AA18" s="383" t="s">
        <v>7660</v>
      </c>
      <c r="AB18" s="379" t="s">
        <v>240</v>
      </c>
      <c r="AC18" s="379" t="s">
        <v>1617</v>
      </c>
      <c r="AD18" s="383">
        <f>VLOOKUP(A18,'계산서(25하-천안)'!$X$3:$AI$104,2,FALSE)</f>
        <v>45926</v>
      </c>
      <c r="AF18" s="379">
        <f>VLOOKUP(A18,'계산서(25하-천안)'!$X$3:$AI$104,3,FALSE)</f>
        <v>600000</v>
      </c>
      <c r="AG18" s="379">
        <f>VLOOKUP(A18,'계산서(25하-천안)'!$X$3:$AI$104,4,FALSE)</f>
        <v>400000</v>
      </c>
      <c r="AI18" s="383">
        <f>VLOOKUP(A18,'계산서(25하-천안)'!$X$3:$AI$104,2,FALSE)</f>
        <v>45926</v>
      </c>
      <c r="AJ18" s="379">
        <f>VLOOKUP(A18,'계산서(25하-천안)'!$X$3:$AI$104,8,FALSE)</f>
        <v>600000</v>
      </c>
      <c r="AK18" s="383">
        <f>VLOOKUP(A18,'계산서(25하-천안)'!$X$3:$AI$104,9,FALSE)</f>
        <v>45944</v>
      </c>
      <c r="AL18" s="379">
        <f>VLOOKUP(A18,'계산서(25하-천안)'!$X$3:$AI$104,10,FALSE)</f>
        <v>400000</v>
      </c>
      <c r="AM18" s="379">
        <f>VLOOKUP(A18,'계산서(25하-천안)'!$X$3:$AI$104,12,FALSE)</f>
        <v>0</v>
      </c>
    </row>
    <row r="19" spans="1:39">
      <c r="A19" s="380" t="s">
        <v>5830</v>
      </c>
      <c r="B19" s="379">
        <v>2025</v>
      </c>
      <c r="C19" s="379" t="s">
        <v>7843</v>
      </c>
      <c r="D19" s="379" t="s">
        <v>7851</v>
      </c>
      <c r="E19" s="379" t="s">
        <v>7845</v>
      </c>
      <c r="F19" s="381" t="str">
        <f>"천-"&amp;'25하-천안140'!A19</f>
        <v>천-144</v>
      </c>
      <c r="G19" s="382">
        <v>17</v>
      </c>
      <c r="H19" s="382" t="s">
        <v>5098</v>
      </c>
      <c r="I19" s="383">
        <v>45895</v>
      </c>
      <c r="J19" s="383">
        <v>45895</v>
      </c>
      <c r="L19" s="379" t="s">
        <v>240</v>
      </c>
      <c r="M19" s="379" t="s">
        <v>7846</v>
      </c>
      <c r="N19" s="379" t="s">
        <v>1610</v>
      </c>
      <c r="O19" s="379">
        <v>57</v>
      </c>
      <c r="P19" s="379">
        <v>7941400586</v>
      </c>
      <c r="Q19" s="379" t="s">
        <v>2555</v>
      </c>
      <c r="R19" s="379" t="s">
        <v>1611</v>
      </c>
      <c r="T19" s="379" t="s">
        <v>1612</v>
      </c>
      <c r="U19" s="379" t="s">
        <v>1614</v>
      </c>
      <c r="V19" s="379" t="s">
        <v>1615</v>
      </c>
      <c r="W19" s="379" t="s">
        <v>5834</v>
      </c>
      <c r="X19" s="379" t="s">
        <v>1622</v>
      </c>
      <c r="Y19" s="379" t="s">
        <v>7658</v>
      </c>
      <c r="Z19" s="379" t="s">
        <v>7659</v>
      </c>
      <c r="AA19" s="383" t="s">
        <v>7660</v>
      </c>
      <c r="AB19" s="379" t="s">
        <v>240</v>
      </c>
      <c r="AC19" s="379" t="s">
        <v>1613</v>
      </c>
      <c r="AD19" s="383">
        <f>VLOOKUP(A19,'계산서(25하-천안)'!$X$3:$AI$104,2,FALSE)</f>
        <v>45926</v>
      </c>
      <c r="AF19" s="379">
        <f>VLOOKUP(A19,'계산서(25하-천안)'!$X$3:$AI$104,3,FALSE)</f>
        <v>500000</v>
      </c>
      <c r="AG19" s="379">
        <f>VLOOKUP(A19,'계산서(25하-천안)'!$X$3:$AI$104,4,FALSE)</f>
        <v>0</v>
      </c>
      <c r="AI19" s="383">
        <f>VLOOKUP(A19,'계산서(25하-천안)'!$X$3:$AI$104,2,FALSE)</f>
        <v>45926</v>
      </c>
      <c r="AJ19" s="379">
        <f>VLOOKUP(A19,'계산서(25하-천안)'!$X$3:$AI$104,8,FALSE)</f>
        <v>500000</v>
      </c>
      <c r="AK19" s="383" t="str">
        <f>VLOOKUP(A19,'계산서(25하-천안)'!$X$3:$AI$104,9,FALSE)</f>
        <v>국고 X</v>
      </c>
      <c r="AL19" s="379">
        <f>VLOOKUP(A19,'계산서(25하-천안)'!$X$3:$AI$104,10,FALSE)</f>
        <v>0</v>
      </c>
      <c r="AM19" s="379">
        <f>VLOOKUP(A19,'계산서(25하-천안)'!$X$3:$AI$104,12,FALSE)</f>
        <v>0</v>
      </c>
    </row>
    <row r="20" spans="1:39">
      <c r="A20" s="380" t="s">
        <v>7087</v>
      </c>
      <c r="B20" s="379">
        <v>2025</v>
      </c>
      <c r="C20" s="379" t="s">
        <v>7843</v>
      </c>
      <c r="D20" s="379" t="s">
        <v>7851</v>
      </c>
      <c r="E20" s="379" t="s">
        <v>7845</v>
      </c>
      <c r="F20" s="381" t="str">
        <f>"천-"&amp;'25하-천안140'!A20</f>
        <v>천-145</v>
      </c>
      <c r="G20" s="382">
        <v>18</v>
      </c>
      <c r="H20" s="382" t="s">
        <v>4948</v>
      </c>
      <c r="I20" s="383">
        <v>45895</v>
      </c>
      <c r="J20" s="383">
        <v>45895</v>
      </c>
      <c r="L20" s="379" t="s">
        <v>3749</v>
      </c>
      <c r="M20" s="379" t="s">
        <v>7846</v>
      </c>
      <c r="N20" s="379" t="s">
        <v>7084</v>
      </c>
      <c r="O20" s="379">
        <v>8</v>
      </c>
      <c r="P20" s="379">
        <v>2918100624</v>
      </c>
      <c r="Q20" s="379">
        <v>29181006240</v>
      </c>
      <c r="R20" s="379" t="s">
        <v>7085</v>
      </c>
      <c r="T20" s="379" t="s">
        <v>2828</v>
      </c>
      <c r="U20" s="379" t="s">
        <v>7088</v>
      </c>
      <c r="V20" s="379" t="s">
        <v>7089</v>
      </c>
      <c r="W20" s="379" t="s">
        <v>7661</v>
      </c>
      <c r="X20" s="379" t="s">
        <v>345</v>
      </c>
      <c r="Y20" s="379" t="s">
        <v>7662</v>
      </c>
      <c r="Z20" s="379" t="s">
        <v>7093</v>
      </c>
      <c r="AA20" s="383">
        <v>45919</v>
      </c>
      <c r="AB20" s="379" t="s">
        <v>3749</v>
      </c>
      <c r="AC20" s="379" t="s">
        <v>7093</v>
      </c>
      <c r="AD20" s="383">
        <f>VLOOKUP(A20,'계산서(25하-천안)'!$X$3:$AI$104,2,FALSE)</f>
        <v>45945</v>
      </c>
      <c r="AF20" s="379">
        <f>VLOOKUP(A20,'계산서(25하-천안)'!$X$3:$AI$104,3,FALSE)</f>
        <v>650000</v>
      </c>
      <c r="AG20" s="379">
        <f>VLOOKUP(A20,'계산서(25하-천안)'!$X$3:$AI$104,4,FALSE)</f>
        <v>400000</v>
      </c>
      <c r="AI20" s="383">
        <f>VLOOKUP(A20,'계산서(25하-천안)'!$X$3:$AI$104,2,FALSE)</f>
        <v>45945</v>
      </c>
      <c r="AJ20" s="379">
        <f>VLOOKUP(A20,'계산서(25하-천안)'!$X$3:$AI$104,8,FALSE)</f>
        <v>650000</v>
      </c>
      <c r="AK20" s="383">
        <f>VLOOKUP(A20,'계산서(25하-천안)'!$X$3:$AI$104,9,FALSE)</f>
        <v>45944</v>
      </c>
      <c r="AL20" s="379">
        <f>VLOOKUP(A20,'계산서(25하-천안)'!$X$3:$AI$104,10,FALSE)</f>
        <v>400000</v>
      </c>
      <c r="AM20" s="379">
        <f>VLOOKUP(A20,'계산서(25하-천안)'!$X$3:$AI$104,12,FALSE)</f>
        <v>0</v>
      </c>
    </row>
    <row r="21" spans="1:39">
      <c r="A21" s="380" t="s">
        <v>5565</v>
      </c>
      <c r="B21" s="379">
        <v>2025</v>
      </c>
      <c r="C21" s="379" t="s">
        <v>7843</v>
      </c>
      <c r="E21" s="379" t="s">
        <v>7845</v>
      </c>
      <c r="F21" s="381" t="str">
        <f>"천-"&amp;'25하-천안140'!A21</f>
        <v>천-146</v>
      </c>
      <c r="G21" s="382">
        <v>19</v>
      </c>
      <c r="H21" s="382" t="s">
        <v>4948</v>
      </c>
      <c r="I21" s="383">
        <v>45909</v>
      </c>
      <c r="J21" s="383">
        <v>45909</v>
      </c>
      <c r="L21" s="379" t="s">
        <v>3746</v>
      </c>
      <c r="M21" s="379" t="s">
        <v>7846</v>
      </c>
      <c r="N21" s="379" t="s">
        <v>2527</v>
      </c>
      <c r="O21" s="379">
        <v>3</v>
      </c>
      <c r="P21" s="379">
        <v>3123271675</v>
      </c>
      <c r="Q21" s="379" t="s">
        <v>2528</v>
      </c>
      <c r="R21" s="379" t="s">
        <v>1516</v>
      </c>
      <c r="T21" s="379" t="s">
        <v>1517</v>
      </c>
      <c r="U21" s="379" t="s">
        <v>1520</v>
      </c>
      <c r="V21" s="379" t="s">
        <v>1521</v>
      </c>
      <c r="W21" s="379" t="s">
        <v>1516</v>
      </c>
      <c r="X21" s="379" t="s">
        <v>31</v>
      </c>
      <c r="Y21" s="379" t="s">
        <v>1519</v>
      </c>
      <c r="Z21" s="379" t="s">
        <v>1518</v>
      </c>
      <c r="AA21" s="383">
        <v>45931</v>
      </c>
      <c r="AB21" s="379" t="s">
        <v>3746</v>
      </c>
      <c r="AC21" s="379" t="s">
        <v>1518</v>
      </c>
      <c r="AD21" s="383" t="str">
        <f>VLOOKUP(A21,'계산서(25하-천안)'!$X$3:$AI$104,2,FALSE)</f>
        <v>국고 전액</v>
      </c>
      <c r="AF21" s="379">
        <f>VLOOKUP(A21,'계산서(25하-천안)'!$X$3:$AI$104,3,FALSE)</f>
        <v>0</v>
      </c>
      <c r="AG21" s="379">
        <f>VLOOKUP(A21,'계산서(25하-천안)'!$X$3:$AI$104,4,FALSE)</f>
        <v>339430</v>
      </c>
      <c r="AI21" s="383" t="str">
        <f>VLOOKUP(A21,'계산서(25하-천안)'!$X$3:$AI$104,2,FALSE)</f>
        <v>국고 전액</v>
      </c>
      <c r="AJ21" s="379">
        <f>VLOOKUP(A21,'계산서(25하-천안)'!$X$3:$AI$104,8,FALSE)</f>
        <v>0</v>
      </c>
      <c r="AK21" s="383">
        <f>VLOOKUP(A21,'계산서(25하-천안)'!$X$3:$AI$104,9,FALSE)</f>
        <v>45973</v>
      </c>
      <c r="AL21" s="379">
        <f>VLOOKUP(A21,'계산서(25하-천안)'!$X$3:$AI$104,10,FALSE)</f>
        <v>339430</v>
      </c>
      <c r="AM21" s="379">
        <f>VLOOKUP(A21,'계산서(25하-천안)'!$X$3:$AI$104,12,FALSE)</f>
        <v>0</v>
      </c>
    </row>
    <row r="22" spans="1:39">
      <c r="A22" s="380" t="s">
        <v>6068</v>
      </c>
      <c r="B22" s="379">
        <v>2025</v>
      </c>
      <c r="C22" s="379" t="s">
        <v>7843</v>
      </c>
      <c r="D22" s="379" t="s">
        <v>7851</v>
      </c>
      <c r="E22" s="379" t="s">
        <v>7845</v>
      </c>
      <c r="F22" s="381" t="str">
        <f>"천-"&amp;'25하-천안140'!A22</f>
        <v>천-147</v>
      </c>
      <c r="G22" s="382">
        <v>20</v>
      </c>
      <c r="H22" s="382" t="s">
        <v>5269</v>
      </c>
      <c r="I22" s="383">
        <v>45909</v>
      </c>
      <c r="J22" s="383">
        <v>45909</v>
      </c>
      <c r="L22" s="379" t="s">
        <v>3748</v>
      </c>
      <c r="M22" s="379" t="s">
        <v>7846</v>
      </c>
      <c r="N22" s="379" t="s">
        <v>1328</v>
      </c>
      <c r="O22" s="379">
        <v>10</v>
      </c>
      <c r="P22" s="379">
        <v>3128218355</v>
      </c>
      <c r="Q22" s="379" t="s">
        <v>2525</v>
      </c>
      <c r="R22" s="379" t="s">
        <v>1329</v>
      </c>
      <c r="T22" s="379" t="s">
        <v>1330</v>
      </c>
      <c r="U22" s="379" t="s">
        <v>1332</v>
      </c>
      <c r="V22" s="379" t="s">
        <v>1333</v>
      </c>
      <c r="W22" s="379" t="s">
        <v>7663</v>
      </c>
      <c r="X22" s="379" t="s">
        <v>1195</v>
      </c>
      <c r="Y22" s="379" t="s">
        <v>7664</v>
      </c>
      <c r="Z22" s="379" t="s">
        <v>7665</v>
      </c>
      <c r="AA22" s="383">
        <v>45931</v>
      </c>
      <c r="AB22" s="379" t="s">
        <v>3748</v>
      </c>
      <c r="AC22" s="379" t="s">
        <v>7666</v>
      </c>
      <c r="AD22" s="383">
        <f>VLOOKUP(A22,'계산서(25하-천안)'!$X$3:$AI$104,2,FALSE)</f>
        <v>45974</v>
      </c>
      <c r="AF22" s="379">
        <f>VLOOKUP(A22,'계산서(25하-천안)'!$X$3:$AI$104,3,FALSE)</f>
        <v>300000</v>
      </c>
      <c r="AG22" s="379">
        <f>VLOOKUP(A22,'계산서(25하-천안)'!$X$3:$AI$104,4,FALSE)</f>
        <v>400000</v>
      </c>
      <c r="AI22" s="383">
        <f>VLOOKUP(A22,'계산서(25하-천안)'!$X$3:$AI$104,2,FALSE)</f>
        <v>45974</v>
      </c>
      <c r="AJ22" s="379">
        <f>VLOOKUP(A22,'계산서(25하-천안)'!$X$3:$AI$104,8,FALSE)</f>
        <v>300000</v>
      </c>
      <c r="AK22" s="383">
        <f>VLOOKUP(A22,'계산서(25하-천안)'!$X$3:$AI$104,9,FALSE)</f>
        <v>45973</v>
      </c>
      <c r="AL22" s="379">
        <f>VLOOKUP(A22,'계산서(25하-천안)'!$X$3:$AI$104,10,FALSE)</f>
        <v>400000</v>
      </c>
      <c r="AM22" s="379">
        <f>VLOOKUP(A22,'계산서(25하-천안)'!$X$3:$AI$104,12,FALSE)</f>
        <v>0</v>
      </c>
    </row>
    <row r="23" spans="1:39">
      <c r="A23" s="380" t="s">
        <v>5050</v>
      </c>
      <c r="B23" s="379">
        <v>2025</v>
      </c>
      <c r="C23" s="379" t="s">
        <v>7843</v>
      </c>
      <c r="D23" s="379" t="s">
        <v>7852</v>
      </c>
      <c r="E23" s="379" t="s">
        <v>7845</v>
      </c>
      <c r="F23" s="381" t="str">
        <f>"천-"&amp;'25하-천안140'!A23</f>
        <v>천-148</v>
      </c>
      <c r="G23" s="382">
        <v>21</v>
      </c>
      <c r="H23" s="382" t="s">
        <v>5387</v>
      </c>
      <c r="I23" s="383">
        <v>45912</v>
      </c>
      <c r="J23" s="383">
        <v>45912</v>
      </c>
      <c r="L23" s="379" t="s">
        <v>3749</v>
      </c>
      <c r="M23" s="379" t="s">
        <v>7846</v>
      </c>
      <c r="N23" s="379" t="s">
        <v>5048</v>
      </c>
      <c r="O23" s="379">
        <v>100</v>
      </c>
      <c r="P23" s="379">
        <v>3128168805</v>
      </c>
      <c r="Q23" s="379" t="s">
        <v>2422</v>
      </c>
      <c r="R23" s="379" t="s">
        <v>1841</v>
      </c>
      <c r="T23" s="379" t="s">
        <v>1840</v>
      </c>
      <c r="U23" s="379" t="s">
        <v>1842</v>
      </c>
      <c r="V23" s="379" t="s">
        <v>1843</v>
      </c>
      <c r="W23" s="379" t="s">
        <v>7667</v>
      </c>
      <c r="Y23" s="379" t="s">
        <v>7668</v>
      </c>
      <c r="Z23" s="379" t="s">
        <v>2423</v>
      </c>
      <c r="AA23" s="383">
        <v>45931</v>
      </c>
      <c r="AB23" s="379" t="s">
        <v>3749</v>
      </c>
      <c r="AC23" s="379" t="s">
        <v>2423</v>
      </c>
      <c r="AD23" s="383">
        <f>VLOOKUP(A23,'계산서(25하-천안)'!$X$3:$AI$104,2,FALSE)</f>
        <v>45912</v>
      </c>
      <c r="AF23" s="379">
        <f>VLOOKUP(A23,'계산서(25하-천안)'!$X$3:$AI$104,3,FALSE)</f>
        <v>2350000</v>
      </c>
      <c r="AG23" s="379">
        <f>VLOOKUP(A23,'계산서(25하-천안)'!$X$3:$AI$104,4,FALSE)</f>
        <v>0</v>
      </c>
      <c r="AI23" s="383">
        <f>VLOOKUP(A23,'계산서(25하-천안)'!$X$3:$AI$104,2,FALSE)</f>
        <v>45912</v>
      </c>
      <c r="AJ23" s="379">
        <f>VLOOKUP(A23,'계산서(25하-천안)'!$X$3:$AI$104,8,FALSE)</f>
        <v>2350000</v>
      </c>
      <c r="AK23" s="383" t="str">
        <f>VLOOKUP(A23,'계산서(25하-천안)'!$X$3:$AI$104,9,FALSE)</f>
        <v>국고 X</v>
      </c>
      <c r="AL23" s="379">
        <f>VLOOKUP(A23,'계산서(25하-천안)'!$X$3:$AI$104,10,FALSE)</f>
        <v>0</v>
      </c>
      <c r="AM23" s="379">
        <f>VLOOKUP(A23,'계산서(25하-천안)'!$X$3:$AI$104,12,FALSE)</f>
        <v>0</v>
      </c>
    </row>
    <row r="24" spans="1:39">
      <c r="A24" s="380" t="s">
        <v>5877</v>
      </c>
      <c r="B24" s="379">
        <v>2025</v>
      </c>
      <c r="C24" s="379" t="s">
        <v>7843</v>
      </c>
      <c r="D24" s="379" t="s">
        <v>7851</v>
      </c>
      <c r="E24" s="379" t="s">
        <v>7845</v>
      </c>
      <c r="F24" s="381" t="str">
        <f>"천-"&amp;'25하-천안140'!A24</f>
        <v>천-149</v>
      </c>
      <c r="G24" s="382">
        <v>22</v>
      </c>
      <c r="H24" s="382" t="s">
        <v>5145</v>
      </c>
      <c r="I24" s="383">
        <v>45912</v>
      </c>
      <c r="J24" s="383">
        <v>45912</v>
      </c>
      <c r="L24" s="379" t="s">
        <v>3746</v>
      </c>
      <c r="M24" s="379" t="s">
        <v>7849</v>
      </c>
      <c r="N24" s="379" t="s">
        <v>5874</v>
      </c>
      <c r="O24" s="379">
        <v>16</v>
      </c>
      <c r="P24" s="379">
        <v>1268639422</v>
      </c>
      <c r="Q24" s="379">
        <v>12686394220</v>
      </c>
      <c r="R24" s="379" t="s">
        <v>5875</v>
      </c>
      <c r="T24" s="379" t="s">
        <v>5879</v>
      </c>
      <c r="U24" s="379" t="s">
        <v>5880</v>
      </c>
      <c r="V24" s="379" t="s">
        <v>5881</v>
      </c>
      <c r="W24" s="379" t="s">
        <v>5883</v>
      </c>
      <c r="X24" s="379" t="s">
        <v>334</v>
      </c>
      <c r="Y24" s="379" t="s">
        <v>5884</v>
      </c>
      <c r="Z24" s="379" t="s">
        <v>2749</v>
      </c>
      <c r="AA24" s="383">
        <v>45925</v>
      </c>
      <c r="AB24" s="379" t="s">
        <v>3746</v>
      </c>
      <c r="AC24" s="379" t="s">
        <v>2749</v>
      </c>
      <c r="AD24" s="383">
        <f>VLOOKUP(A24,'계산서(25하-천안)'!$X$3:$AI$104,2,FALSE)</f>
        <v>45930</v>
      </c>
      <c r="AF24" s="379">
        <f>VLOOKUP(A24,'계산서(25하-천안)'!$X$3:$AI$104,3,FALSE)</f>
        <v>300000</v>
      </c>
      <c r="AG24" s="379">
        <f>VLOOKUP(A24,'계산서(25하-천안)'!$X$3:$AI$104,4,FALSE)</f>
        <v>400000</v>
      </c>
      <c r="AI24" s="383">
        <f>VLOOKUP(A24,'계산서(25하-천안)'!$X$3:$AI$104,2,FALSE)</f>
        <v>45930</v>
      </c>
      <c r="AJ24" s="379">
        <f>VLOOKUP(A24,'계산서(25하-천안)'!$X$3:$AI$104,8,FALSE)</f>
        <v>300000</v>
      </c>
      <c r="AK24" s="383">
        <f>VLOOKUP(A24,'계산서(25하-천안)'!$X$3:$AI$104,9,FALSE)</f>
        <v>45951</v>
      </c>
      <c r="AL24" s="379">
        <f>VLOOKUP(A24,'계산서(25하-천안)'!$X$3:$AI$104,10,FALSE)</f>
        <v>400000</v>
      </c>
      <c r="AM24" s="379">
        <f>VLOOKUP(A24,'계산서(25하-천안)'!$X$3:$AI$104,12,FALSE)</f>
        <v>0</v>
      </c>
    </row>
    <row r="25" spans="1:39">
      <c r="A25" s="380" t="s">
        <v>5604</v>
      </c>
      <c r="B25" s="379">
        <v>2025</v>
      </c>
      <c r="C25" s="379" t="s">
        <v>7843</v>
      </c>
      <c r="D25" s="379" t="s">
        <v>7851</v>
      </c>
      <c r="E25" s="379" t="s">
        <v>7845</v>
      </c>
      <c r="F25" s="381" t="str">
        <f>"천-"&amp;'25하-천안140'!A25</f>
        <v>천-150</v>
      </c>
      <c r="G25" s="382">
        <v>23</v>
      </c>
      <c r="H25" s="382" t="s">
        <v>5457</v>
      </c>
      <c r="I25" s="383">
        <v>45915</v>
      </c>
      <c r="J25" s="383">
        <v>45917</v>
      </c>
      <c r="L25" s="379" t="s">
        <v>7854</v>
      </c>
      <c r="M25" s="379" t="s">
        <v>7855</v>
      </c>
      <c r="N25" s="379" t="s">
        <v>1593</v>
      </c>
      <c r="O25" s="379">
        <v>1512</v>
      </c>
      <c r="P25" s="379">
        <v>1248301818</v>
      </c>
      <c r="Q25" s="379" t="s">
        <v>2347</v>
      </c>
      <c r="R25" s="379" t="s">
        <v>7670</v>
      </c>
      <c r="T25" s="379" t="s">
        <v>7671</v>
      </c>
      <c r="U25" s="379" t="s">
        <v>1597</v>
      </c>
      <c r="V25" s="379" t="s">
        <v>1598</v>
      </c>
      <c r="W25" s="379" t="s">
        <v>1595</v>
      </c>
      <c r="X25" s="379" t="s">
        <v>1015</v>
      </c>
      <c r="Y25" s="379" t="s">
        <v>1596</v>
      </c>
      <c r="Z25" s="379" t="s">
        <v>1594</v>
      </c>
      <c r="AA25" s="383">
        <v>45946</v>
      </c>
      <c r="AB25" s="379" t="s">
        <v>3746</v>
      </c>
      <c r="AC25" s="379" t="s">
        <v>1594</v>
      </c>
      <c r="AD25" s="383">
        <f>VLOOKUP(A25,'계산서(25하-천안)'!$X$3:$AI$104,2,FALSE)</f>
        <v>46015</v>
      </c>
      <c r="AF25" s="379">
        <f>VLOOKUP(A25,'계산서(25하-천안)'!$X$3:$AI$104,3,FALSE)</f>
        <v>15500000</v>
      </c>
      <c r="AG25" s="379">
        <f>VLOOKUP(A25,'계산서(25하-천안)'!$X$3:$AI$104,4,FALSE)</f>
        <v>0</v>
      </c>
      <c r="AI25" s="383">
        <f>VLOOKUP(A25,'계산서(25하-천안)'!$X$3:$AI$104,2,FALSE)</f>
        <v>46015</v>
      </c>
      <c r="AJ25" s="379">
        <f>VLOOKUP(A25,'계산서(25하-천안)'!$X$3:$AI$104,8,FALSE)</f>
        <v>15500000</v>
      </c>
      <c r="AK25" s="383" t="str">
        <f>VLOOKUP(A25,'계산서(25하-천안)'!$X$3:$AI$104,9,FALSE)</f>
        <v>국고 X</v>
      </c>
      <c r="AL25" s="379">
        <f>VLOOKUP(A25,'계산서(25하-천안)'!$X$3:$AI$104,10,FALSE)</f>
        <v>0</v>
      </c>
      <c r="AM25" s="379">
        <f>VLOOKUP(A25,'계산서(25하-천안)'!$X$3:$AI$104,12,FALSE)</f>
        <v>0</v>
      </c>
    </row>
    <row r="26" spans="1:39">
      <c r="A26" s="380" t="s">
        <v>6011</v>
      </c>
      <c r="B26" s="379">
        <v>2025</v>
      </c>
      <c r="C26" s="379" t="s">
        <v>7843</v>
      </c>
      <c r="D26" s="379" t="s">
        <v>7852</v>
      </c>
      <c r="E26" s="379" t="s">
        <v>7845</v>
      </c>
      <c r="F26" s="381" t="str">
        <f>"천-"&amp;'25하-천안140'!A26</f>
        <v>천-151</v>
      </c>
      <c r="G26" s="382">
        <v>24</v>
      </c>
      <c r="H26" s="382" t="s">
        <v>5902</v>
      </c>
      <c r="I26" s="383">
        <v>45916</v>
      </c>
      <c r="J26" s="383">
        <v>45916</v>
      </c>
      <c r="L26" s="379" t="s">
        <v>240</v>
      </c>
      <c r="M26" s="379" t="s">
        <v>7848</v>
      </c>
      <c r="N26" s="379" t="s">
        <v>6008</v>
      </c>
      <c r="O26" s="379">
        <v>48</v>
      </c>
      <c r="P26" s="379">
        <v>2148678417</v>
      </c>
      <c r="Q26" s="379">
        <v>21486784176</v>
      </c>
      <c r="R26" s="379" t="s">
        <v>6009</v>
      </c>
      <c r="T26" s="379" t="s">
        <v>6013</v>
      </c>
      <c r="W26" s="379" t="s">
        <v>6015</v>
      </c>
      <c r="X26" s="379" t="s">
        <v>345</v>
      </c>
      <c r="Y26" s="379" t="s">
        <v>6016</v>
      </c>
      <c r="Z26" s="379" t="s">
        <v>6014</v>
      </c>
      <c r="AA26" s="383">
        <v>45944</v>
      </c>
      <c r="AB26" s="379" t="s">
        <v>240</v>
      </c>
      <c r="AC26" s="379" t="s">
        <v>6014</v>
      </c>
      <c r="AD26" s="383">
        <f>VLOOKUP(A26,'계산서(25하-천안)'!$X$3:$AI$104,2,FALSE)</f>
        <v>45951</v>
      </c>
      <c r="AF26" s="379">
        <f>VLOOKUP(A26,'계산서(25하-천안)'!$X$3:$AI$104,3,FALSE)</f>
        <v>1000000</v>
      </c>
      <c r="AG26" s="379">
        <f>VLOOKUP(A26,'계산서(25하-천안)'!$X$3:$AI$104,4,FALSE)</f>
        <v>0</v>
      </c>
      <c r="AI26" s="383">
        <f>VLOOKUP(A26,'계산서(25하-천안)'!$X$3:$AI$104,2,FALSE)</f>
        <v>45951</v>
      </c>
      <c r="AJ26" s="379">
        <f>VLOOKUP(A26,'계산서(25하-천안)'!$X$3:$AI$104,8,FALSE)</f>
        <v>1000000</v>
      </c>
      <c r="AK26" s="383" t="str">
        <f>VLOOKUP(A26,'계산서(25하-천안)'!$X$3:$AI$104,9,FALSE)</f>
        <v>국고 X</v>
      </c>
      <c r="AL26" s="379">
        <f>VLOOKUP(A26,'계산서(25하-천안)'!$X$3:$AI$104,10,FALSE)</f>
        <v>0</v>
      </c>
      <c r="AM26" s="379">
        <f>VLOOKUP(A26,'계산서(25하-천안)'!$X$3:$AI$104,12,FALSE)</f>
        <v>0</v>
      </c>
    </row>
    <row r="27" spans="1:39">
      <c r="A27" s="380" t="s">
        <v>7372</v>
      </c>
      <c r="B27" s="379">
        <v>2025</v>
      </c>
      <c r="C27" s="379" t="s">
        <v>7843</v>
      </c>
      <c r="D27" s="379" t="s">
        <v>7856</v>
      </c>
      <c r="E27" s="379" t="s">
        <v>7845</v>
      </c>
      <c r="F27" s="381" t="str">
        <f>"천-"&amp;'25하-천안140'!A27</f>
        <v>천-152</v>
      </c>
      <c r="G27" s="382">
        <v>25</v>
      </c>
      <c r="H27" s="382" t="s">
        <v>5703</v>
      </c>
      <c r="I27" s="383">
        <v>45917</v>
      </c>
      <c r="J27" s="383">
        <v>45917</v>
      </c>
      <c r="L27" s="379" t="s">
        <v>3749</v>
      </c>
      <c r="M27" s="379" t="s">
        <v>7846</v>
      </c>
      <c r="N27" s="379" t="s">
        <v>7369</v>
      </c>
      <c r="O27" s="379">
        <v>16</v>
      </c>
      <c r="P27" s="379">
        <v>2968400028</v>
      </c>
      <c r="Q27" s="379">
        <v>92438631521</v>
      </c>
      <c r="R27" s="379" t="s">
        <v>7674</v>
      </c>
      <c r="T27" s="379" t="s">
        <v>7675</v>
      </c>
      <c r="W27" s="379" t="s">
        <v>7676</v>
      </c>
      <c r="X27" s="379" t="s">
        <v>5499</v>
      </c>
      <c r="Y27" s="379" t="s">
        <v>7677</v>
      </c>
      <c r="Z27" s="379" t="s">
        <v>7678</v>
      </c>
      <c r="AA27" s="383">
        <v>45943</v>
      </c>
      <c r="AB27" s="379" t="s">
        <v>3749</v>
      </c>
      <c r="AC27" s="379" t="s">
        <v>7679</v>
      </c>
      <c r="AD27" s="383">
        <f>VLOOKUP(A27,'계산서(25하-천안)'!$X$3:$AI$104,2,FALSE)</f>
        <v>45945</v>
      </c>
      <c r="AF27" s="379">
        <f>VLOOKUP(A27,'계산서(25하-천안)'!$X$3:$AI$104,3,FALSE)</f>
        <v>300000</v>
      </c>
      <c r="AG27" s="379">
        <f>VLOOKUP(A27,'계산서(25하-천안)'!$X$3:$AI$104,4,FALSE)</f>
        <v>1000000</v>
      </c>
      <c r="AI27" s="383">
        <f>VLOOKUP(A27,'계산서(25하-천안)'!$X$3:$AI$104,2,FALSE)</f>
        <v>45945</v>
      </c>
      <c r="AJ27" s="379">
        <f>VLOOKUP(A27,'계산서(25하-천안)'!$X$3:$AI$104,8,FALSE)</f>
        <v>300000</v>
      </c>
      <c r="AK27" s="383">
        <f>VLOOKUP(A27,'계산서(25하-천안)'!$X$3:$AI$104,9,FALSE)</f>
        <v>45973</v>
      </c>
      <c r="AL27" s="379">
        <f>VLOOKUP(A27,'계산서(25하-천안)'!$X$3:$AI$104,10,FALSE)</f>
        <v>1000000</v>
      </c>
      <c r="AM27" s="379">
        <f>VLOOKUP(A27,'계산서(25하-천안)'!$X$3:$AI$104,12,FALSE)</f>
        <v>0</v>
      </c>
    </row>
    <row r="28" spans="1:39">
      <c r="A28" s="380" t="s">
        <v>5887</v>
      </c>
      <c r="B28" s="379">
        <v>2025</v>
      </c>
      <c r="C28" s="379" t="s">
        <v>7843</v>
      </c>
      <c r="D28" s="379" t="s">
        <v>7857</v>
      </c>
      <c r="E28" s="379" t="s">
        <v>7845</v>
      </c>
      <c r="F28" s="381" t="str">
        <f>"천-"&amp;'25하-천안140'!A28</f>
        <v>천-153</v>
      </c>
      <c r="G28" s="382">
        <v>26</v>
      </c>
      <c r="H28" s="382" t="s">
        <v>6723</v>
      </c>
      <c r="I28" s="383">
        <v>45917</v>
      </c>
      <c r="J28" s="383">
        <v>45917</v>
      </c>
      <c r="L28" s="379" t="s">
        <v>3748</v>
      </c>
      <c r="M28" s="379" t="s">
        <v>7846</v>
      </c>
      <c r="N28" s="379" t="s">
        <v>2748</v>
      </c>
      <c r="O28" s="379">
        <v>23</v>
      </c>
      <c r="P28" s="379">
        <v>1268639422</v>
      </c>
      <c r="Q28" s="379">
        <v>92231854931</v>
      </c>
      <c r="R28" s="379" t="s">
        <v>5875</v>
      </c>
      <c r="T28" s="379" t="s">
        <v>7680</v>
      </c>
      <c r="U28" s="379" t="s">
        <v>5880</v>
      </c>
      <c r="V28" s="379" t="s">
        <v>5881</v>
      </c>
      <c r="W28" s="379" t="s">
        <v>7858</v>
      </c>
      <c r="X28" s="379" t="s">
        <v>7682</v>
      </c>
      <c r="Y28" s="379" t="s">
        <v>7859</v>
      </c>
      <c r="Z28" s="379" t="s">
        <v>7684</v>
      </c>
      <c r="AA28" s="383" t="s">
        <v>7685</v>
      </c>
      <c r="AB28" s="379" t="s">
        <v>3748</v>
      </c>
      <c r="AC28" s="379" t="s">
        <v>7686</v>
      </c>
      <c r="AD28" s="383">
        <f>VLOOKUP(A28,'계산서(25하-천안)'!$X$3:$AI$104,2,FALSE)</f>
        <v>45930</v>
      </c>
      <c r="AF28" s="379">
        <f>VLOOKUP(A28,'계산서(25하-천안)'!$X$3:$AI$104,3,FALSE)</f>
        <v>100000</v>
      </c>
      <c r="AG28" s="379">
        <f>VLOOKUP(A28,'계산서(25하-천안)'!$X$3:$AI$104,4,FALSE)</f>
        <v>366470</v>
      </c>
      <c r="AI28" s="383">
        <f>VLOOKUP(A28,'계산서(25하-천안)'!$X$3:$AI$104,2,FALSE)</f>
        <v>45930</v>
      </c>
      <c r="AJ28" s="379">
        <f>VLOOKUP(A28,'계산서(25하-천안)'!$X$3:$AI$104,8,FALSE)</f>
        <v>0</v>
      </c>
      <c r="AK28" s="383">
        <f>VLOOKUP(A28,'계산서(25하-천안)'!$X$3:$AI$104,9,FALSE)</f>
        <v>45973</v>
      </c>
      <c r="AL28" s="379">
        <f>VLOOKUP(A28,'계산서(25하-천안)'!$X$3:$AI$104,10,FALSE)</f>
        <v>366470</v>
      </c>
      <c r="AM28" s="379">
        <f>VLOOKUP(A28,'계산서(25하-천안)'!$X$3:$AI$104,12,FALSE)</f>
        <v>0</v>
      </c>
    </row>
    <row r="29" spans="1:39">
      <c r="A29" s="380" t="s">
        <v>6567</v>
      </c>
      <c r="B29" s="379">
        <v>2025</v>
      </c>
      <c r="C29" s="379" t="s">
        <v>7843</v>
      </c>
      <c r="D29" s="379" t="s">
        <v>7852</v>
      </c>
      <c r="E29" s="379" t="s">
        <v>7845</v>
      </c>
      <c r="F29" s="381" t="str">
        <f>"천-"&amp;'25하-천안140'!A29</f>
        <v>천-154</v>
      </c>
      <c r="G29" s="382">
        <v>27</v>
      </c>
      <c r="H29" s="382" t="s">
        <v>4963</v>
      </c>
      <c r="I29" s="383">
        <v>45918</v>
      </c>
      <c r="J29" s="383">
        <v>45918</v>
      </c>
      <c r="L29" s="379" t="s">
        <v>3749</v>
      </c>
      <c r="M29" s="379" t="s">
        <v>7860</v>
      </c>
      <c r="N29" s="379" t="s">
        <v>6566</v>
      </c>
      <c r="O29" s="379">
        <v>34</v>
      </c>
      <c r="P29" s="379">
        <v>1058129640</v>
      </c>
      <c r="Q29" s="379" t="s">
        <v>2632</v>
      </c>
      <c r="R29" s="379" t="s">
        <v>6557</v>
      </c>
      <c r="T29" s="379" t="s">
        <v>1265</v>
      </c>
      <c r="U29" s="379" t="s">
        <v>1270</v>
      </c>
      <c r="V29" s="379" t="s">
        <v>1271</v>
      </c>
      <c r="W29" s="379" t="s">
        <v>1268</v>
      </c>
      <c r="X29" s="379" t="s">
        <v>1267</v>
      </c>
      <c r="Y29" s="379" t="s">
        <v>1269</v>
      </c>
      <c r="Z29" s="379" t="s">
        <v>1266</v>
      </c>
      <c r="AA29" s="383">
        <v>45945</v>
      </c>
      <c r="AB29" s="379" t="s">
        <v>3749</v>
      </c>
      <c r="AC29" s="379" t="s">
        <v>1266</v>
      </c>
      <c r="AD29" s="383">
        <f>VLOOKUP(A29,'계산서(25하-천안)'!$X$3:$AI$104,2,FALSE)</f>
        <v>45953</v>
      </c>
      <c r="AF29" s="379">
        <f>VLOOKUP(A29,'계산서(25하-천안)'!$X$3:$AI$104,3,FALSE)</f>
        <v>1700000</v>
      </c>
      <c r="AG29" s="379">
        <f>VLOOKUP(A29,'계산서(25하-천안)'!$X$3:$AI$104,4,FALSE)</f>
        <v>0</v>
      </c>
      <c r="AI29" s="383">
        <f>VLOOKUP(A29,'계산서(25하-천안)'!$X$3:$AI$104,2,FALSE)</f>
        <v>45953</v>
      </c>
      <c r="AJ29" s="379">
        <f>VLOOKUP(A29,'계산서(25하-천안)'!$X$3:$AI$104,8,FALSE)</f>
        <v>1700000</v>
      </c>
      <c r="AK29" s="383" t="str">
        <f>VLOOKUP(A29,'계산서(25하-천안)'!$X$3:$AI$104,9,FALSE)</f>
        <v>국고 X</v>
      </c>
      <c r="AL29" s="379">
        <f>VLOOKUP(A29,'계산서(25하-천안)'!$X$3:$AI$104,10,FALSE)</f>
        <v>0</v>
      </c>
      <c r="AM29" s="379">
        <f>VLOOKUP(A29,'계산서(25하-천안)'!$X$3:$AI$104,12,FALSE)</f>
        <v>0</v>
      </c>
    </row>
    <row r="30" spans="1:39">
      <c r="A30" s="380" t="s">
        <v>6564</v>
      </c>
      <c r="B30" s="379">
        <v>2025</v>
      </c>
      <c r="C30" s="379" t="s">
        <v>7843</v>
      </c>
      <c r="D30" s="379" t="s">
        <v>7852</v>
      </c>
      <c r="E30" s="379" t="s">
        <v>7845</v>
      </c>
      <c r="F30" s="381" t="str">
        <f>"천-"&amp;'25하-천안140'!A30</f>
        <v>천-155</v>
      </c>
      <c r="G30" s="382">
        <v>28</v>
      </c>
      <c r="H30" s="382" t="s">
        <v>5265</v>
      </c>
      <c r="I30" s="383">
        <v>45918</v>
      </c>
      <c r="J30" s="383">
        <v>45918</v>
      </c>
      <c r="L30" s="379" t="s">
        <v>240</v>
      </c>
      <c r="M30" s="379" t="s">
        <v>7860</v>
      </c>
      <c r="N30" s="379" t="s">
        <v>6563</v>
      </c>
      <c r="O30" s="379">
        <v>6</v>
      </c>
      <c r="P30" s="379">
        <v>1058129640</v>
      </c>
      <c r="Q30" s="379" t="s">
        <v>2632</v>
      </c>
      <c r="R30" s="379" t="s">
        <v>6557</v>
      </c>
      <c r="T30" s="379" t="s">
        <v>1265</v>
      </c>
      <c r="U30" s="379" t="s">
        <v>1270</v>
      </c>
      <c r="V30" s="379" t="s">
        <v>1271</v>
      </c>
      <c r="W30" s="379" t="s">
        <v>1268</v>
      </c>
      <c r="X30" s="379" t="s">
        <v>1267</v>
      </c>
      <c r="Y30" s="379" t="s">
        <v>1269</v>
      </c>
      <c r="Z30" s="379" t="s">
        <v>1266</v>
      </c>
      <c r="AA30" s="383">
        <v>45945</v>
      </c>
      <c r="AB30" s="379" t="s">
        <v>240</v>
      </c>
      <c r="AC30" s="379" t="s">
        <v>1266</v>
      </c>
      <c r="AD30" s="383">
        <f>VLOOKUP(A30,'계산서(25하-천안)'!$X$3:$AI$104,2,FALSE)</f>
        <v>45953</v>
      </c>
      <c r="AF30" s="379">
        <f>VLOOKUP(A30,'계산서(25하-천안)'!$X$3:$AI$104,3,FALSE)</f>
        <v>900000</v>
      </c>
      <c r="AG30" s="379">
        <f>VLOOKUP(A30,'계산서(25하-천안)'!$X$3:$AI$104,4,FALSE)</f>
        <v>0</v>
      </c>
      <c r="AI30" s="383">
        <f>VLOOKUP(A30,'계산서(25하-천안)'!$X$3:$AI$104,2,FALSE)</f>
        <v>45953</v>
      </c>
      <c r="AJ30" s="379">
        <f>VLOOKUP(A30,'계산서(25하-천안)'!$X$3:$AI$104,8,FALSE)</f>
        <v>900000</v>
      </c>
      <c r="AK30" s="383" t="str">
        <f>VLOOKUP(A30,'계산서(25하-천안)'!$X$3:$AI$104,9,FALSE)</f>
        <v>국고 X</v>
      </c>
      <c r="AL30" s="379">
        <f>VLOOKUP(A30,'계산서(25하-천안)'!$X$3:$AI$104,10,FALSE)</f>
        <v>0</v>
      </c>
      <c r="AM30" s="379">
        <f>VLOOKUP(A30,'계산서(25하-천안)'!$X$3:$AI$104,12,FALSE)</f>
        <v>0</v>
      </c>
    </row>
    <row r="31" spans="1:39">
      <c r="A31" s="380" t="s">
        <v>6559</v>
      </c>
      <c r="B31" s="379">
        <v>2025</v>
      </c>
      <c r="C31" s="379" t="s">
        <v>7843</v>
      </c>
      <c r="D31" s="379" t="s">
        <v>7852</v>
      </c>
      <c r="E31" s="379" t="s">
        <v>7845</v>
      </c>
      <c r="F31" s="381" t="str">
        <f>"천-"&amp;'25하-천안140'!A31</f>
        <v>천-156</v>
      </c>
      <c r="G31" s="382">
        <v>29</v>
      </c>
      <c r="H31" s="382" t="s">
        <v>6063</v>
      </c>
      <c r="I31" s="383">
        <v>45919</v>
      </c>
      <c r="J31" s="383">
        <v>45919</v>
      </c>
      <c r="L31" s="379" t="s">
        <v>3749</v>
      </c>
      <c r="M31" s="379" t="s">
        <v>7860</v>
      </c>
      <c r="N31" s="379" t="s">
        <v>6556</v>
      </c>
      <c r="O31" s="379">
        <v>6</v>
      </c>
      <c r="P31" s="379">
        <v>1058129640</v>
      </c>
      <c r="Q31" s="379">
        <v>10581296406</v>
      </c>
      <c r="R31" s="379" t="s">
        <v>6557</v>
      </c>
      <c r="T31" s="379" t="s">
        <v>6561</v>
      </c>
      <c r="U31" s="379" t="s">
        <v>1270</v>
      </c>
      <c r="V31" s="379" t="s">
        <v>1271</v>
      </c>
      <c r="W31" s="379" t="s">
        <v>1268</v>
      </c>
      <c r="X31" s="379" t="s">
        <v>1267</v>
      </c>
      <c r="Y31" s="379" t="s">
        <v>1269</v>
      </c>
      <c r="Z31" s="379" t="s">
        <v>1266</v>
      </c>
      <c r="AA31" s="383">
        <v>45945</v>
      </c>
      <c r="AB31" s="379" t="s">
        <v>3749</v>
      </c>
      <c r="AC31" s="379" t="s">
        <v>1266</v>
      </c>
      <c r="AD31" s="383">
        <f>VLOOKUP(A31,'계산서(25하-천안)'!$X$3:$AI$104,2,FALSE)</f>
        <v>45953</v>
      </c>
      <c r="AF31" s="379">
        <f>VLOOKUP(A31,'계산서(25하-천안)'!$X$3:$AI$104,3,FALSE)</f>
        <v>900000</v>
      </c>
      <c r="AG31" s="379">
        <f>VLOOKUP(A31,'계산서(25하-천안)'!$X$3:$AI$104,4,FALSE)</f>
        <v>0</v>
      </c>
      <c r="AI31" s="383">
        <f>VLOOKUP(A31,'계산서(25하-천안)'!$X$3:$AI$104,2,FALSE)</f>
        <v>45953</v>
      </c>
      <c r="AJ31" s="379">
        <f>VLOOKUP(A31,'계산서(25하-천안)'!$X$3:$AI$104,8,FALSE)</f>
        <v>900000</v>
      </c>
      <c r="AK31" s="383" t="str">
        <f>VLOOKUP(A31,'계산서(25하-천안)'!$X$3:$AI$104,9,FALSE)</f>
        <v>국고 X</v>
      </c>
      <c r="AL31" s="379">
        <f>VLOOKUP(A31,'계산서(25하-천안)'!$X$3:$AI$104,10,FALSE)</f>
        <v>0</v>
      </c>
      <c r="AM31" s="379">
        <f>VLOOKUP(A31,'계산서(25하-천안)'!$X$3:$AI$104,12,FALSE)</f>
        <v>0</v>
      </c>
    </row>
    <row r="32" spans="1:39">
      <c r="A32" s="380" t="s">
        <v>6936</v>
      </c>
      <c r="B32" s="379">
        <v>2025</v>
      </c>
      <c r="C32" s="379" t="s">
        <v>7843</v>
      </c>
      <c r="D32" s="379" t="s">
        <v>7851</v>
      </c>
      <c r="E32" s="379" t="s">
        <v>7845</v>
      </c>
      <c r="F32" s="381" t="str">
        <f>"천-"&amp;'25하-천안140'!A32</f>
        <v>천-157</v>
      </c>
      <c r="G32" s="382">
        <v>30</v>
      </c>
      <c r="H32" s="382" t="s">
        <v>5083</v>
      </c>
      <c r="I32" s="383">
        <v>45922</v>
      </c>
      <c r="J32" s="383">
        <v>45922</v>
      </c>
      <c r="L32" s="379" t="s">
        <v>190</v>
      </c>
      <c r="M32" s="379" t="s">
        <v>7846</v>
      </c>
      <c r="N32" s="379" t="s">
        <v>1257</v>
      </c>
      <c r="O32" s="379">
        <v>31</v>
      </c>
      <c r="P32" s="379">
        <v>1498101813</v>
      </c>
      <c r="Q32" s="379" t="s">
        <v>2594</v>
      </c>
      <c r="R32" s="379" t="s">
        <v>1258</v>
      </c>
      <c r="T32" s="379" t="s">
        <v>1259</v>
      </c>
      <c r="U32" s="379" t="s">
        <v>1262</v>
      </c>
      <c r="V32" s="379" t="s">
        <v>1263</v>
      </c>
      <c r="W32" s="379" t="s">
        <v>1260</v>
      </c>
      <c r="X32" s="379" t="s">
        <v>345</v>
      </c>
      <c r="Y32" s="379" t="s">
        <v>1261</v>
      </c>
      <c r="Z32" s="379" t="s">
        <v>7687</v>
      </c>
      <c r="AA32" s="383">
        <v>45951</v>
      </c>
      <c r="AB32" s="379" t="s">
        <v>3748</v>
      </c>
      <c r="AC32" s="379" t="s">
        <v>7687</v>
      </c>
      <c r="AD32" s="383">
        <f>VLOOKUP(A32,'계산서(25하-천안)'!$X$3:$AI$104,2,FALSE)</f>
        <v>45974</v>
      </c>
      <c r="AF32" s="379">
        <f>VLOOKUP(A32,'계산서(25하-천안)'!$X$3:$AI$104,3,FALSE)</f>
        <v>1250000</v>
      </c>
      <c r="AG32" s="379">
        <f>VLOOKUP(A32,'계산서(25하-천안)'!$X$3:$AI$104,4,FALSE)</f>
        <v>400000</v>
      </c>
      <c r="AI32" s="383">
        <f>VLOOKUP(A32,'계산서(25하-천안)'!$X$3:$AI$104,2,FALSE)</f>
        <v>45974</v>
      </c>
      <c r="AJ32" s="379">
        <f>VLOOKUP(A32,'계산서(25하-천안)'!$X$3:$AI$104,8,FALSE)</f>
        <v>1250000</v>
      </c>
      <c r="AK32" s="383">
        <f>VLOOKUP(A32,'계산서(25하-천안)'!$X$3:$AI$104,9,FALSE)</f>
        <v>45973</v>
      </c>
      <c r="AL32" s="379">
        <f>VLOOKUP(A32,'계산서(25하-천안)'!$X$3:$AI$104,10,FALSE)</f>
        <v>400000</v>
      </c>
      <c r="AM32" s="379">
        <f>VLOOKUP(A32,'계산서(25하-천안)'!$X$3:$AI$104,12,FALSE)</f>
        <v>0</v>
      </c>
    </row>
    <row r="33" spans="1:39">
      <c r="A33" s="380" t="s">
        <v>5365</v>
      </c>
      <c r="B33" s="379">
        <v>2025</v>
      </c>
      <c r="C33" s="379" t="s">
        <v>7843</v>
      </c>
      <c r="D33" s="379" t="s">
        <v>7851</v>
      </c>
      <c r="E33" s="379" t="s">
        <v>7845</v>
      </c>
      <c r="F33" s="381" t="str">
        <f>"천-"&amp;'25하-천안140'!A33</f>
        <v>천-158</v>
      </c>
      <c r="G33" s="382">
        <v>31</v>
      </c>
      <c r="H33" s="382" t="s">
        <v>6449</v>
      </c>
      <c r="I33" s="383">
        <v>45922</v>
      </c>
      <c r="J33" s="383">
        <v>45922</v>
      </c>
      <c r="L33" s="379" t="s">
        <v>3748</v>
      </c>
      <c r="M33" s="379" t="s">
        <v>7846</v>
      </c>
      <c r="N33" s="379" t="s">
        <v>5363</v>
      </c>
      <c r="O33" s="379">
        <v>15</v>
      </c>
      <c r="P33" s="379">
        <v>3128629753</v>
      </c>
      <c r="Q33" s="379">
        <v>31286297530</v>
      </c>
      <c r="R33" s="379" t="s">
        <v>1258</v>
      </c>
      <c r="T33" s="379" t="s">
        <v>7688</v>
      </c>
      <c r="U33" s="379" t="s">
        <v>1262</v>
      </c>
      <c r="V33" s="379" t="s">
        <v>1263</v>
      </c>
      <c r="W33" s="379" t="s">
        <v>1260</v>
      </c>
      <c r="X33" s="379" t="s">
        <v>345</v>
      </c>
      <c r="Y33" s="379" t="s">
        <v>1261</v>
      </c>
      <c r="Z33" s="379" t="s">
        <v>7687</v>
      </c>
      <c r="AA33" s="383">
        <v>45951</v>
      </c>
      <c r="AB33" s="379" t="s">
        <v>3748</v>
      </c>
      <c r="AC33" s="379" t="s">
        <v>7687</v>
      </c>
      <c r="AD33" s="383">
        <f>VLOOKUP(A33,'계산서(25하-천안)'!$X$3:$AI$104,2,FALSE)</f>
        <v>45974</v>
      </c>
      <c r="AF33" s="379">
        <f>VLOOKUP(A33,'계산서(25하-천안)'!$X$3:$AI$104,3,FALSE)</f>
        <v>600000</v>
      </c>
      <c r="AG33" s="379">
        <f>VLOOKUP(A33,'계산서(25하-천안)'!$X$3:$AI$104,4,FALSE)</f>
        <v>400000</v>
      </c>
      <c r="AI33" s="383">
        <f>VLOOKUP(A33,'계산서(25하-천안)'!$X$3:$AI$104,2,FALSE)</f>
        <v>45974</v>
      </c>
      <c r="AJ33" s="379">
        <f>VLOOKUP(A33,'계산서(25하-천안)'!$X$3:$AI$104,8,FALSE)</f>
        <v>0</v>
      </c>
      <c r="AK33" s="383">
        <f>VLOOKUP(A33,'계산서(25하-천안)'!$X$3:$AI$104,9,FALSE)</f>
        <v>45973</v>
      </c>
      <c r="AL33" s="379">
        <f>VLOOKUP(A33,'계산서(25하-천안)'!$X$3:$AI$104,10,FALSE)</f>
        <v>400000</v>
      </c>
      <c r="AM33" s="379">
        <f>VLOOKUP(A33,'계산서(25하-천안)'!$X$3:$AI$104,12,FALSE)</f>
        <v>0</v>
      </c>
    </row>
    <row r="34" spans="1:39">
      <c r="A34" s="380" t="s">
        <v>6225</v>
      </c>
      <c r="B34" s="379">
        <v>2025</v>
      </c>
      <c r="C34" s="379" t="s">
        <v>7843</v>
      </c>
      <c r="D34" s="379" t="s">
        <v>7851</v>
      </c>
      <c r="E34" s="379" t="s">
        <v>7845</v>
      </c>
      <c r="F34" s="381" t="str">
        <f>"천-"&amp;'25하-천안140'!A34</f>
        <v>천-159</v>
      </c>
      <c r="G34" s="382">
        <v>32</v>
      </c>
      <c r="H34" s="382" t="s">
        <v>5217</v>
      </c>
      <c r="I34" s="383">
        <v>45922</v>
      </c>
      <c r="J34" s="383">
        <v>45922</v>
      </c>
      <c r="L34" s="379" t="s">
        <v>3746</v>
      </c>
      <c r="M34" s="379" t="s">
        <v>7846</v>
      </c>
      <c r="N34" s="379" t="s">
        <v>1433</v>
      </c>
      <c r="O34" s="379">
        <v>6</v>
      </c>
      <c r="P34" s="379">
        <v>4178133090</v>
      </c>
      <c r="Q34" s="379" t="s">
        <v>2386</v>
      </c>
      <c r="R34" s="379" t="s">
        <v>1434</v>
      </c>
      <c r="T34" s="379" t="s">
        <v>1435</v>
      </c>
      <c r="U34" s="379" t="s">
        <v>1439</v>
      </c>
      <c r="V34" s="379" t="s">
        <v>1440</v>
      </c>
      <c r="W34" s="379" t="s">
        <v>1437</v>
      </c>
      <c r="X34" s="379" t="s">
        <v>334</v>
      </c>
      <c r="Y34" s="379" t="s">
        <v>1438</v>
      </c>
      <c r="Z34" s="379" t="s">
        <v>1436</v>
      </c>
      <c r="AA34" s="383">
        <v>45951</v>
      </c>
      <c r="AB34" s="379" t="s">
        <v>3746</v>
      </c>
      <c r="AC34" s="379" t="s">
        <v>1436</v>
      </c>
      <c r="AD34" s="383">
        <f>VLOOKUP(A34,'계산서(25하-천안)'!$X$3:$AI$104,2,FALSE)</f>
        <v>45951</v>
      </c>
      <c r="AF34" s="379">
        <f>VLOOKUP(A34,'계산서(25하-천안)'!$X$3:$AI$104,3,FALSE)</f>
        <v>600000</v>
      </c>
      <c r="AG34" s="379">
        <f>VLOOKUP(A34,'계산서(25하-천안)'!$X$3:$AI$104,4,FALSE)</f>
        <v>400000</v>
      </c>
      <c r="AI34" s="383">
        <f>VLOOKUP(A34,'계산서(25하-천안)'!$X$3:$AI$104,2,FALSE)</f>
        <v>45951</v>
      </c>
      <c r="AJ34" s="379">
        <f>VLOOKUP(A34,'계산서(25하-천안)'!$X$3:$AI$104,8,FALSE)</f>
        <v>600000</v>
      </c>
      <c r="AK34" s="383">
        <f>VLOOKUP(A34,'계산서(25하-천안)'!$X$3:$AI$104,9,FALSE)</f>
        <v>45973</v>
      </c>
      <c r="AL34" s="379">
        <f>VLOOKUP(A34,'계산서(25하-천안)'!$X$3:$AI$104,10,FALSE)</f>
        <v>400000</v>
      </c>
      <c r="AM34" s="379">
        <f>VLOOKUP(A34,'계산서(25하-천안)'!$X$3:$AI$104,12,FALSE)</f>
        <v>0</v>
      </c>
    </row>
    <row r="35" spans="1:39">
      <c r="A35" s="380" t="s">
        <v>5628</v>
      </c>
      <c r="B35" s="379">
        <v>2025</v>
      </c>
      <c r="C35" s="379" t="s">
        <v>7843</v>
      </c>
      <c r="D35" s="379" t="s">
        <v>7851</v>
      </c>
      <c r="E35" s="379" t="s">
        <v>7845</v>
      </c>
      <c r="F35" s="381" t="str">
        <f>"천-"&amp;'25하-천안140'!A35</f>
        <v>천-[[</v>
      </c>
      <c r="G35" s="382">
        <v>33</v>
      </c>
      <c r="H35" s="382" t="s">
        <v>4910</v>
      </c>
      <c r="I35" s="383">
        <v>45923</v>
      </c>
      <c r="J35" s="383">
        <v>45923</v>
      </c>
      <c r="L35" s="379" t="s">
        <v>4174</v>
      </c>
      <c r="M35" s="379" t="s">
        <v>7861</v>
      </c>
      <c r="N35" s="379" t="s">
        <v>1689</v>
      </c>
      <c r="O35" s="379">
        <v>260</v>
      </c>
      <c r="P35" s="379">
        <v>1378210048</v>
      </c>
      <c r="Q35" s="379" t="s">
        <v>2415</v>
      </c>
      <c r="R35" s="379" t="s">
        <v>7689</v>
      </c>
      <c r="T35" s="379" t="s">
        <v>1690</v>
      </c>
      <c r="U35" s="379" t="s">
        <v>1693</v>
      </c>
      <c r="V35" s="379" t="s">
        <v>1694</v>
      </c>
      <c r="W35" s="379" t="s">
        <v>1691</v>
      </c>
      <c r="X35" s="379" t="s">
        <v>1015</v>
      </c>
      <c r="Y35" s="379" t="s">
        <v>1692</v>
      </c>
      <c r="Z35" s="379" t="s">
        <v>7690</v>
      </c>
      <c r="AA35" s="383">
        <v>45952</v>
      </c>
      <c r="AB35" s="379" t="s">
        <v>93</v>
      </c>
      <c r="AC35" s="379">
        <v>0</v>
      </c>
      <c r="AD35" s="383">
        <f>VLOOKUP(A35,'계산서(25하-천안)'!$X$3:$AI$104,2,FALSE)</f>
        <v>45960</v>
      </c>
      <c r="AF35" s="379">
        <f>VLOOKUP(A35,'계산서(25하-천안)'!$X$3:$AI$104,3,FALSE)</f>
        <v>9700000</v>
      </c>
      <c r="AG35" s="379">
        <f>VLOOKUP(A35,'계산서(25하-천안)'!$X$3:$AI$104,4,FALSE)</f>
        <v>0</v>
      </c>
      <c r="AI35" s="383">
        <f>VLOOKUP(A35,'계산서(25하-천안)'!$X$3:$AI$104,2,FALSE)</f>
        <v>45960</v>
      </c>
      <c r="AJ35" s="379">
        <f>VLOOKUP(A35,'계산서(25하-천안)'!$X$3:$AI$104,8,FALSE)</f>
        <v>9700000</v>
      </c>
      <c r="AK35" s="383" t="str">
        <f>VLOOKUP(A35,'계산서(25하-천안)'!$X$3:$AI$104,9,FALSE)</f>
        <v>국고 X</v>
      </c>
      <c r="AL35" s="379">
        <f>VLOOKUP(A35,'계산서(25하-천안)'!$X$3:$AI$104,10,FALSE)</f>
        <v>0</v>
      </c>
      <c r="AM35" s="379">
        <f>VLOOKUP(A35,'계산서(25하-천안)'!$X$3:$AI$104,12,FALSE)</f>
        <v>0</v>
      </c>
    </row>
    <row r="36" spans="1:39">
      <c r="A36" s="380" t="s">
        <v>4917</v>
      </c>
      <c r="B36" s="379">
        <v>2025</v>
      </c>
      <c r="C36" s="379" t="s">
        <v>7843</v>
      </c>
      <c r="D36" s="379" t="s">
        <v>7844</v>
      </c>
      <c r="E36" s="379" t="s">
        <v>7845</v>
      </c>
      <c r="F36" s="381" t="str">
        <f>"천-"&amp;'25하-천안140'!A36</f>
        <v>천-161</v>
      </c>
      <c r="G36" s="382">
        <v>34</v>
      </c>
      <c r="H36" s="382" t="s">
        <v>4910</v>
      </c>
      <c r="I36" s="383">
        <v>45923</v>
      </c>
      <c r="J36" s="383">
        <v>45923</v>
      </c>
      <c r="L36" s="379" t="s">
        <v>3749</v>
      </c>
      <c r="M36" s="379" t="s">
        <v>7846</v>
      </c>
      <c r="N36" s="379" t="s">
        <v>4914</v>
      </c>
      <c r="O36" s="379">
        <v>4</v>
      </c>
      <c r="P36" s="379">
        <v>3128154505</v>
      </c>
      <c r="Q36" s="379">
        <v>31281545056</v>
      </c>
      <c r="R36" s="379" t="s">
        <v>4915</v>
      </c>
      <c r="T36" s="379" t="s">
        <v>7692</v>
      </c>
      <c r="W36" s="379" t="s">
        <v>7693</v>
      </c>
      <c r="Y36" s="379" t="s">
        <v>7694</v>
      </c>
      <c r="Z36" s="379" t="s">
        <v>7695</v>
      </c>
      <c r="AA36" s="383">
        <v>45951</v>
      </c>
      <c r="AB36" s="379" t="s">
        <v>3749</v>
      </c>
      <c r="AC36" s="379" t="s">
        <v>4928</v>
      </c>
      <c r="AD36" s="383" t="str">
        <f>VLOOKUP(A36,'계산서(25하-천안)'!$X$3:$AI$104,2,FALSE)</f>
        <v>국고 전액</v>
      </c>
      <c r="AF36" s="379">
        <f>VLOOKUP(A36,'계산서(25하-천안)'!$X$3:$AI$104,3,FALSE)</f>
        <v>0</v>
      </c>
      <c r="AG36" s="379">
        <f>VLOOKUP(A36,'계산서(25하-천안)'!$X$3:$AI$104,4,FALSE)</f>
        <v>1000000</v>
      </c>
      <c r="AI36" s="383" t="str">
        <f>VLOOKUP(A36,'계산서(25하-천안)'!$X$3:$AI$104,2,FALSE)</f>
        <v>국고 전액</v>
      </c>
      <c r="AJ36" s="379">
        <f>VLOOKUP(A36,'계산서(25하-천안)'!$X$3:$AI$104,8,FALSE)</f>
        <v>0</v>
      </c>
      <c r="AK36" s="383">
        <f>VLOOKUP(A36,'계산서(25하-천안)'!$X$3:$AI$104,9,FALSE)</f>
        <v>45973</v>
      </c>
      <c r="AL36" s="379">
        <f>VLOOKUP(A36,'계산서(25하-천안)'!$X$3:$AI$104,10,FALSE)</f>
        <v>1000000</v>
      </c>
      <c r="AM36" s="379">
        <f>VLOOKUP(A36,'계산서(25하-천안)'!$X$3:$AI$104,12,FALSE)</f>
        <v>0</v>
      </c>
    </row>
    <row r="37" spans="1:39">
      <c r="A37" s="380" t="s">
        <v>7386</v>
      </c>
      <c r="B37" s="379">
        <v>2025</v>
      </c>
      <c r="C37" s="379" t="s">
        <v>7843</v>
      </c>
      <c r="E37" s="379" t="s">
        <v>7845</v>
      </c>
      <c r="F37" s="381" t="str">
        <f>"천-"&amp;'25하-천안140'!A37</f>
        <v>천-162</v>
      </c>
      <c r="G37" s="382">
        <v>35</v>
      </c>
      <c r="H37" s="382" t="s">
        <v>4889</v>
      </c>
      <c r="I37" s="383">
        <v>45925</v>
      </c>
      <c r="J37" s="383">
        <v>45925</v>
      </c>
      <c r="L37" s="379" t="s">
        <v>3748</v>
      </c>
      <c r="M37" s="379" t="s">
        <v>7860</v>
      </c>
      <c r="N37" s="379" t="s">
        <v>2625</v>
      </c>
      <c r="O37" s="379">
        <v>10</v>
      </c>
      <c r="P37" s="379">
        <v>4588602308</v>
      </c>
      <c r="Q37" s="379" t="s">
        <v>2626</v>
      </c>
      <c r="R37" s="379" t="s">
        <v>2627</v>
      </c>
      <c r="T37" s="379" t="s">
        <v>2628</v>
      </c>
      <c r="U37" s="379" t="s">
        <v>2629</v>
      </c>
      <c r="V37" s="379" t="s">
        <v>2630</v>
      </c>
      <c r="W37" s="379" t="s">
        <v>7389</v>
      </c>
      <c r="Y37" s="379" t="s">
        <v>7390</v>
      </c>
      <c r="Z37" s="379" t="s">
        <v>2631</v>
      </c>
      <c r="AA37" s="383" t="s">
        <v>7696</v>
      </c>
      <c r="AB37" s="379" t="s">
        <v>3748</v>
      </c>
      <c r="AC37" s="379" t="s">
        <v>2631</v>
      </c>
      <c r="AD37" s="383">
        <f>VLOOKUP(A37,'계산서(25하-천안)'!$X$3:$AI$104,2,FALSE)</f>
        <v>45974</v>
      </c>
      <c r="AF37" s="379">
        <f>VLOOKUP(A37,'계산서(25하-천안)'!$X$3:$AI$104,3,FALSE)</f>
        <v>300000</v>
      </c>
      <c r="AG37" s="379">
        <f>VLOOKUP(A37,'계산서(25하-천안)'!$X$3:$AI$104,4,FALSE)</f>
        <v>400000</v>
      </c>
      <c r="AI37" s="383">
        <f>VLOOKUP(A37,'계산서(25하-천안)'!$X$3:$AI$104,2,FALSE)</f>
        <v>45974</v>
      </c>
      <c r="AJ37" s="379">
        <f>VLOOKUP(A37,'계산서(25하-천안)'!$X$3:$AI$104,8,FALSE)</f>
        <v>300000</v>
      </c>
      <c r="AK37" s="383">
        <f>VLOOKUP(A37,'계산서(25하-천안)'!$X$3:$AI$104,9,FALSE)</f>
        <v>45973</v>
      </c>
      <c r="AL37" s="379">
        <f>VLOOKUP(A37,'계산서(25하-천안)'!$X$3:$AI$104,10,FALSE)</f>
        <v>400000</v>
      </c>
      <c r="AM37" s="379">
        <f>VLOOKUP(A37,'계산서(25하-천안)'!$X$3:$AI$104,12,FALSE)</f>
        <v>0</v>
      </c>
    </row>
    <row r="38" spans="1:39">
      <c r="A38" s="380" t="s">
        <v>6816</v>
      </c>
      <c r="B38" s="379">
        <v>2025</v>
      </c>
      <c r="C38" s="379" t="s">
        <v>7843</v>
      </c>
      <c r="E38" s="379" t="s">
        <v>7845</v>
      </c>
      <c r="F38" s="381" t="str">
        <f>"천-"&amp;'25하-천안140'!A38</f>
        <v>천-163</v>
      </c>
      <c r="G38" s="382">
        <v>36</v>
      </c>
      <c r="H38" s="382" t="s">
        <v>5425</v>
      </c>
      <c r="I38" s="383">
        <v>45925</v>
      </c>
      <c r="J38" s="383">
        <v>45925</v>
      </c>
      <c r="L38" s="379" t="s">
        <v>3746</v>
      </c>
      <c r="M38" s="379" t="s">
        <v>7846</v>
      </c>
      <c r="N38" s="379" t="s">
        <v>1827</v>
      </c>
      <c r="O38" s="379">
        <v>30</v>
      </c>
      <c r="P38" s="379">
        <v>1078809580</v>
      </c>
      <c r="Q38" s="379" t="s">
        <v>2547</v>
      </c>
      <c r="R38" s="379" t="s">
        <v>1828</v>
      </c>
      <c r="T38" s="379" t="s">
        <v>1829</v>
      </c>
      <c r="U38" s="379" t="s">
        <v>1830</v>
      </c>
      <c r="V38" s="379" t="s">
        <v>1831</v>
      </c>
      <c r="W38" s="379" t="s">
        <v>1832</v>
      </c>
      <c r="X38" s="379" t="s">
        <v>156</v>
      </c>
      <c r="Y38" s="379" t="s">
        <v>1833</v>
      </c>
      <c r="Z38" s="379" t="s">
        <v>1834</v>
      </c>
      <c r="AA38" s="383">
        <v>45954</v>
      </c>
      <c r="AB38" s="379" t="s">
        <v>3746</v>
      </c>
      <c r="AC38" s="379" t="s">
        <v>1834</v>
      </c>
      <c r="AD38" s="383">
        <f>VLOOKUP(A38,'계산서(25하-천안)'!$X$3:$AI$104,2,FALSE)</f>
        <v>45954</v>
      </c>
      <c r="AF38" s="379">
        <f>VLOOKUP(A38,'계산서(25하-천안)'!$X$3:$AI$104,3,FALSE)</f>
        <v>200000</v>
      </c>
      <c r="AG38" s="379">
        <f>VLOOKUP(A38,'계산서(25하-천안)'!$X$3:$AI$104,4,FALSE)</f>
        <v>400000</v>
      </c>
      <c r="AI38" s="383">
        <f>VLOOKUP(A38,'계산서(25하-천안)'!$X$3:$AI$104,2,FALSE)</f>
        <v>45954</v>
      </c>
      <c r="AJ38" s="379">
        <f>VLOOKUP(A38,'계산서(25하-천안)'!$X$3:$AI$104,8,FALSE)</f>
        <v>200000</v>
      </c>
      <c r="AK38" s="383">
        <f>VLOOKUP(A38,'계산서(25하-천안)'!$X$3:$AI$104,9,FALSE)</f>
        <v>45973</v>
      </c>
      <c r="AL38" s="379">
        <f>VLOOKUP(A38,'계산서(25하-천안)'!$X$3:$AI$104,10,FALSE)</f>
        <v>400000</v>
      </c>
      <c r="AM38" s="379">
        <f>VLOOKUP(A38,'계산서(25하-천안)'!$X$3:$AI$104,12,FALSE)</f>
        <v>0</v>
      </c>
    </row>
    <row r="39" spans="1:39">
      <c r="A39" s="380" t="s">
        <v>5617</v>
      </c>
      <c r="B39" s="379">
        <v>2025</v>
      </c>
      <c r="C39" s="379" t="s">
        <v>7843</v>
      </c>
      <c r="D39" s="379" t="s">
        <v>7851</v>
      </c>
      <c r="E39" s="379" t="s">
        <v>7845</v>
      </c>
      <c r="F39" s="381" t="str">
        <f>"천-"&amp;'25하-천안140'!A39</f>
        <v>천-164</v>
      </c>
      <c r="G39" s="382">
        <v>37</v>
      </c>
      <c r="H39" s="382" t="s">
        <v>6781</v>
      </c>
      <c r="I39" s="383">
        <v>45926</v>
      </c>
      <c r="J39" s="383">
        <v>45926</v>
      </c>
      <c r="L39" s="379" t="s">
        <v>4187</v>
      </c>
      <c r="M39" s="379" t="s">
        <v>7855</v>
      </c>
      <c r="N39" s="379" t="s">
        <v>5615</v>
      </c>
      <c r="O39" s="379">
        <v>317</v>
      </c>
      <c r="P39" s="379">
        <v>1248301711</v>
      </c>
      <c r="Q39" s="379" t="s">
        <v>2348</v>
      </c>
      <c r="R39" s="379" t="s">
        <v>1013</v>
      </c>
      <c r="T39" s="379" t="s">
        <v>7697</v>
      </c>
      <c r="U39" s="379" t="s">
        <v>1018</v>
      </c>
      <c r="V39" s="379" t="s">
        <v>1019</v>
      </c>
      <c r="W39" s="379" t="s">
        <v>1016</v>
      </c>
      <c r="X39" s="379" t="s">
        <v>1015</v>
      </c>
      <c r="Y39" s="379" t="s">
        <v>1017</v>
      </c>
      <c r="Z39" s="379" t="s">
        <v>1014</v>
      </c>
      <c r="AA39" s="383">
        <v>45952</v>
      </c>
      <c r="AB39" s="379" t="s">
        <v>93</v>
      </c>
      <c r="AC39" s="379" t="s">
        <v>7698</v>
      </c>
      <c r="AD39" s="383">
        <f>VLOOKUP(A39,'계산서(25하-천안)'!$X$3:$AI$104,2,FALSE)</f>
        <v>45980</v>
      </c>
      <c r="AF39" s="379">
        <f>VLOOKUP(A39,'계산서(25하-천안)'!$X$3:$AI$104,3,FALSE)</f>
        <v>4700000</v>
      </c>
      <c r="AG39" s="379" t="str">
        <f>VLOOKUP(A39,'계산서(25하-천안)'!$X$3:$AI$104,4,FALSE)</f>
        <v>-</v>
      </c>
      <c r="AI39" s="383">
        <f>VLOOKUP(A39,'계산서(25하-천안)'!$X$3:$AI$104,2,FALSE)</f>
        <v>45980</v>
      </c>
      <c r="AJ39" s="379">
        <f>VLOOKUP(A39,'계산서(25하-천안)'!$X$3:$AI$104,8,FALSE)</f>
        <v>4700000</v>
      </c>
      <c r="AK39" s="383" t="str">
        <f>VLOOKUP(A39,'계산서(25하-천안)'!$X$3:$AI$104,9,FALSE)</f>
        <v>국고 X</v>
      </c>
      <c r="AL39" s="379">
        <f>VLOOKUP(A39,'계산서(25하-천안)'!$X$3:$AI$104,10,FALSE)</f>
        <v>0</v>
      </c>
      <c r="AM39" s="379">
        <f>VLOOKUP(A39,'계산서(25하-천안)'!$X$3:$AI$104,12,FALSE)</f>
        <v>0</v>
      </c>
    </row>
    <row r="40" spans="1:39">
      <c r="A40" s="380" t="s">
        <v>6887</v>
      </c>
      <c r="B40" s="379">
        <v>2025</v>
      </c>
      <c r="C40" s="379" t="s">
        <v>7843</v>
      </c>
      <c r="D40" s="379" t="s">
        <v>7856</v>
      </c>
      <c r="E40" s="379" t="s">
        <v>7845</v>
      </c>
      <c r="F40" s="381" t="str">
        <f>"천-"&amp;'25하-천안140'!A40</f>
        <v>천-165</v>
      </c>
      <c r="G40" s="382">
        <v>38</v>
      </c>
      <c r="H40" s="382" t="s">
        <v>6946</v>
      </c>
      <c r="I40" s="383">
        <v>45930</v>
      </c>
      <c r="J40" s="383">
        <v>45930</v>
      </c>
      <c r="L40" s="379" t="s">
        <v>93</v>
      </c>
      <c r="M40" s="379" t="s">
        <v>7846</v>
      </c>
      <c r="N40" s="379" t="s">
        <v>6884</v>
      </c>
      <c r="O40" s="379">
        <v>15</v>
      </c>
      <c r="P40" s="379">
        <v>5678701631</v>
      </c>
      <c r="Q40" s="379">
        <v>92540861161</v>
      </c>
      <c r="R40" s="379" t="s">
        <v>6885</v>
      </c>
      <c r="T40" s="379" t="s">
        <v>6889</v>
      </c>
      <c r="U40" s="379" t="s">
        <v>7700</v>
      </c>
      <c r="V40" s="379" t="s">
        <v>6891</v>
      </c>
      <c r="W40" s="379" t="s">
        <v>7701</v>
      </c>
      <c r="X40" s="379" t="s">
        <v>676</v>
      </c>
      <c r="Y40" s="379" t="s">
        <v>7702</v>
      </c>
      <c r="Z40" s="379" t="s">
        <v>7703</v>
      </c>
      <c r="AA40" s="383">
        <v>45954</v>
      </c>
      <c r="AB40" s="379" t="s">
        <v>93</v>
      </c>
      <c r="AC40" s="379">
        <v>0</v>
      </c>
      <c r="AD40" s="383">
        <f>VLOOKUP(A40,'계산서(25하-천안)'!$X$3:$AI$104,2,FALSE)</f>
        <v>45954</v>
      </c>
      <c r="AF40" s="379">
        <f>VLOOKUP(A40,'계산서(25하-천안)'!$X$3:$AI$104,3,FALSE)</f>
        <v>1300000</v>
      </c>
      <c r="AG40" s="379">
        <f>VLOOKUP(A40,'계산서(25하-천안)'!$X$3:$AI$104,4,FALSE)</f>
        <v>1000000</v>
      </c>
      <c r="AI40" s="383">
        <f>VLOOKUP(A40,'계산서(25하-천안)'!$X$3:$AI$104,2,FALSE)</f>
        <v>45954</v>
      </c>
      <c r="AJ40" s="379">
        <f>VLOOKUP(A40,'계산서(25하-천안)'!$X$3:$AI$104,8,FALSE)</f>
        <v>1300000</v>
      </c>
      <c r="AK40" s="383">
        <f>VLOOKUP(A40,'계산서(25하-천안)'!$X$3:$AI$104,9,FALSE)</f>
        <v>45973</v>
      </c>
      <c r="AL40" s="379">
        <f>VLOOKUP(A40,'계산서(25하-천안)'!$X$3:$AI$104,10,FALSE)</f>
        <v>1000000</v>
      </c>
      <c r="AM40" s="379">
        <f>VLOOKUP(A40,'계산서(25하-천안)'!$X$3:$AI$104,12,FALSE)</f>
        <v>0</v>
      </c>
    </row>
    <row r="41" spans="1:39">
      <c r="A41" s="380" t="s">
        <v>7365</v>
      </c>
      <c r="B41" s="379">
        <v>2025</v>
      </c>
      <c r="C41" s="379" t="s">
        <v>7843</v>
      </c>
      <c r="D41" s="379" t="s">
        <v>7851</v>
      </c>
      <c r="E41" s="379" t="s">
        <v>7845</v>
      </c>
      <c r="F41" s="381" t="str">
        <f>"천-"&amp;'25하-천안140'!A41</f>
        <v>천-166</v>
      </c>
      <c r="G41" s="382">
        <v>39</v>
      </c>
      <c r="H41" s="382" t="s">
        <v>6946</v>
      </c>
      <c r="I41" s="383">
        <v>45944</v>
      </c>
      <c r="J41" s="383">
        <v>45944</v>
      </c>
      <c r="L41" s="379" t="s">
        <v>3748</v>
      </c>
      <c r="M41" s="379" t="s">
        <v>7846</v>
      </c>
      <c r="N41" s="379" t="s">
        <v>7362</v>
      </c>
      <c r="O41" s="379">
        <v>2</v>
      </c>
      <c r="P41" s="379">
        <v>4170172413</v>
      </c>
      <c r="Q41" s="379" t="s">
        <v>2582</v>
      </c>
      <c r="R41" s="379" t="s">
        <v>1919</v>
      </c>
      <c r="T41" s="379" t="s">
        <v>7704</v>
      </c>
      <c r="U41" s="379" t="s">
        <v>1917</v>
      </c>
      <c r="V41" s="379" t="s">
        <v>1918</v>
      </c>
      <c r="W41" s="379" t="s">
        <v>1919</v>
      </c>
      <c r="X41" s="379" t="s">
        <v>31</v>
      </c>
      <c r="Y41" s="379" t="s">
        <v>1920</v>
      </c>
      <c r="Z41" s="379" t="s">
        <v>1921</v>
      </c>
      <c r="AA41" s="383" t="s">
        <v>7705</v>
      </c>
      <c r="AB41" s="379" t="s">
        <v>3748</v>
      </c>
      <c r="AC41" s="379" t="s">
        <v>1921</v>
      </c>
      <c r="AD41" s="383" t="str">
        <f>VLOOKUP(A41,'계산서(25하-천안)'!$X$3:$AI$104,2,FALSE)</f>
        <v>국고 전액</v>
      </c>
      <c r="AF41" s="379">
        <f>VLOOKUP(A41,'계산서(25하-천안)'!$X$3:$AI$104,3,FALSE)</f>
        <v>0</v>
      </c>
      <c r="AG41" s="379">
        <f>VLOOKUP(A41,'계산서(25하-천안)'!$X$3:$AI$104,4,FALSE)</f>
        <v>400000</v>
      </c>
      <c r="AI41" s="383" t="str">
        <f>VLOOKUP(A41,'계산서(25하-천안)'!$X$3:$AI$104,2,FALSE)</f>
        <v>국고 전액</v>
      </c>
      <c r="AJ41" s="379">
        <f>VLOOKUP(A41,'계산서(25하-천안)'!$X$3:$AI$104,8,FALSE)</f>
        <v>0</v>
      </c>
      <c r="AK41" s="383">
        <f>VLOOKUP(A41,'계산서(25하-천안)'!$X$3:$AI$104,9,FALSE)</f>
        <v>45986</v>
      </c>
      <c r="AL41" s="379">
        <f>VLOOKUP(A41,'계산서(25하-천안)'!$X$3:$AI$104,10,FALSE)</f>
        <v>400000</v>
      </c>
      <c r="AM41" s="379">
        <f>VLOOKUP(A41,'계산서(25하-천안)'!$X$3:$AI$104,12,FALSE)</f>
        <v>0</v>
      </c>
    </row>
    <row r="42" spans="1:39">
      <c r="A42" s="380" t="s">
        <v>6215</v>
      </c>
      <c r="B42" s="379">
        <v>2025</v>
      </c>
      <c r="C42" s="379" t="s">
        <v>7843</v>
      </c>
      <c r="D42" s="379" t="s">
        <v>7851</v>
      </c>
      <c r="E42" s="379" t="s">
        <v>7845</v>
      </c>
      <c r="F42" s="381" t="str">
        <f>"천-"&amp;'25하-천안140'!A42</f>
        <v>천-167</v>
      </c>
      <c r="G42" s="382">
        <v>40</v>
      </c>
      <c r="H42" s="382" t="s">
        <v>7862</v>
      </c>
      <c r="I42" s="383">
        <v>45944</v>
      </c>
      <c r="J42" s="383">
        <v>45944</v>
      </c>
      <c r="L42" s="379" t="s">
        <v>240</v>
      </c>
      <c r="M42" s="379" t="s">
        <v>7846</v>
      </c>
      <c r="N42" s="379" t="s">
        <v>6212</v>
      </c>
      <c r="O42" s="379">
        <v>25</v>
      </c>
      <c r="P42" s="379">
        <v>5454000396</v>
      </c>
      <c r="Q42" s="379">
        <v>54540003960</v>
      </c>
      <c r="R42" s="379" t="s">
        <v>6213</v>
      </c>
      <c r="T42" s="379" t="s">
        <v>6216</v>
      </c>
      <c r="U42" s="379" t="s">
        <v>6217</v>
      </c>
      <c r="V42" s="379" t="s">
        <v>6218</v>
      </c>
      <c r="W42" s="379" t="s">
        <v>7706</v>
      </c>
      <c r="X42" s="379" t="s">
        <v>1622</v>
      </c>
      <c r="Y42" s="379" t="s">
        <v>7707</v>
      </c>
      <c r="Z42" s="379" t="s">
        <v>6222</v>
      </c>
      <c r="AA42" s="383" t="s">
        <v>7708</v>
      </c>
      <c r="AB42" s="379" t="s">
        <v>240</v>
      </c>
      <c r="AC42" s="379" t="s">
        <v>6222</v>
      </c>
      <c r="AD42" s="383">
        <f>VLOOKUP(A42,'계산서(25하-천안)'!$X$3:$AI$104,2,FALSE)</f>
        <v>45994</v>
      </c>
      <c r="AF42" s="379">
        <f>VLOOKUP(A42,'계산서(25하-천안)'!$X$3:$AI$104,3,FALSE)</f>
        <v>200000</v>
      </c>
      <c r="AG42" s="379">
        <f>VLOOKUP(A42,'계산서(25하-천안)'!$X$3:$AI$104,4,FALSE)</f>
        <v>400000</v>
      </c>
      <c r="AI42" s="383">
        <f>VLOOKUP(A42,'계산서(25하-천안)'!$X$3:$AI$104,2,FALSE)</f>
        <v>45994</v>
      </c>
      <c r="AJ42" s="379">
        <f>VLOOKUP(A42,'계산서(25하-천안)'!$X$3:$AI$104,8,FALSE)</f>
        <v>200000</v>
      </c>
      <c r="AK42" s="383">
        <f>VLOOKUP(A42,'계산서(25하-천안)'!$X$3:$AI$104,9,FALSE)</f>
        <v>45986</v>
      </c>
      <c r="AL42" s="379">
        <f>VLOOKUP(A42,'계산서(25하-천안)'!$X$3:$AI$104,10,FALSE)</f>
        <v>400000</v>
      </c>
      <c r="AM42" s="379">
        <f>VLOOKUP(A42,'계산서(25하-천안)'!$X$3:$AI$104,12,FALSE)</f>
        <v>0</v>
      </c>
    </row>
    <row r="43" spans="1:39">
      <c r="A43" s="380" t="s">
        <v>7326</v>
      </c>
      <c r="B43" s="379">
        <v>2025</v>
      </c>
      <c r="C43" s="379" t="s">
        <v>7843</v>
      </c>
      <c r="D43" s="379" t="s">
        <v>7851</v>
      </c>
      <c r="E43" s="379" t="s">
        <v>7845</v>
      </c>
      <c r="F43" s="381" t="str">
        <f>"천-"&amp;'25하-천안140'!A43</f>
        <v>천-168</v>
      </c>
      <c r="G43" s="382">
        <v>41</v>
      </c>
      <c r="H43" s="382" t="s">
        <v>5943</v>
      </c>
      <c r="I43" s="383">
        <v>45945</v>
      </c>
      <c r="J43" s="383">
        <v>45945</v>
      </c>
      <c r="L43" s="379" t="s">
        <v>7863</v>
      </c>
      <c r="M43" s="379" t="s">
        <v>7861</v>
      </c>
      <c r="N43" s="379" t="s">
        <v>1695</v>
      </c>
      <c r="O43" s="379">
        <v>580</v>
      </c>
      <c r="P43" s="379">
        <v>3108201751</v>
      </c>
      <c r="Q43" s="379" t="s">
        <v>2633</v>
      </c>
      <c r="R43" s="379" t="s">
        <v>1696</v>
      </c>
      <c r="T43" s="379" t="s">
        <v>1697</v>
      </c>
      <c r="U43" s="379" t="s">
        <v>1701</v>
      </c>
      <c r="V43" s="379" t="s">
        <v>1702</v>
      </c>
      <c r="W43" s="379" t="s">
        <v>1699</v>
      </c>
      <c r="X43" s="379" t="s">
        <v>1015</v>
      </c>
      <c r="Y43" s="379" t="s">
        <v>1700</v>
      </c>
      <c r="Z43" s="379" t="s">
        <v>7709</v>
      </c>
      <c r="AA43" s="383">
        <v>45971</v>
      </c>
      <c r="AB43" s="379" t="s">
        <v>3746</v>
      </c>
      <c r="AC43" s="379" t="s">
        <v>1698</v>
      </c>
      <c r="AD43" s="383">
        <f>VLOOKUP(A43,'계산서(25하-천안)'!$X$3:$AI$104,2,FALSE)</f>
        <v>45972</v>
      </c>
      <c r="AF43" s="379">
        <f>VLOOKUP(A43,'계산서(25하-천안)'!$X$3:$AI$104,3,FALSE)</f>
        <v>1700000</v>
      </c>
      <c r="AG43" s="379">
        <f>VLOOKUP(A43,'계산서(25하-천안)'!$X$3:$AI$104,4,FALSE)</f>
        <v>0</v>
      </c>
      <c r="AI43" s="383">
        <f>VLOOKUP(A43,'계산서(25하-천안)'!$X$3:$AI$104,2,FALSE)</f>
        <v>45972</v>
      </c>
      <c r="AJ43" s="379">
        <f>VLOOKUP(A43,'계산서(25하-천안)'!$X$3:$AI$104,8,FALSE)</f>
        <v>1700000</v>
      </c>
      <c r="AK43" s="383" t="str">
        <f>VLOOKUP(A43,'계산서(25하-천안)'!$X$3:$AI$104,9,FALSE)</f>
        <v>국고 X</v>
      </c>
      <c r="AL43" s="379">
        <f>VLOOKUP(A43,'계산서(25하-천안)'!$X$3:$AI$104,10,FALSE)</f>
        <v>0</v>
      </c>
      <c r="AM43" s="379">
        <f>VLOOKUP(A43,'계산서(25하-천안)'!$X$3:$AI$104,12,FALSE)</f>
        <v>0</v>
      </c>
    </row>
    <row r="44" spans="1:39">
      <c r="A44" s="380" t="s">
        <v>6852</v>
      </c>
      <c r="B44" s="379">
        <v>2025</v>
      </c>
      <c r="C44" s="379" t="s">
        <v>7843</v>
      </c>
      <c r="D44" s="379" t="s">
        <v>7850</v>
      </c>
      <c r="E44" s="379" t="s">
        <v>7845</v>
      </c>
      <c r="F44" s="381" t="str">
        <f>"천-"&amp;'25하-천안140'!A44</f>
        <v>천-169</v>
      </c>
      <c r="G44" s="382">
        <v>42</v>
      </c>
      <c r="H44" s="382" t="s">
        <v>6771</v>
      </c>
      <c r="I44" s="383">
        <v>45946</v>
      </c>
      <c r="J44" s="383">
        <v>45946</v>
      </c>
      <c r="L44" s="379" t="s">
        <v>7864</v>
      </c>
      <c r="M44" s="379" t="s">
        <v>7861</v>
      </c>
      <c r="N44" s="379" t="s">
        <v>6849</v>
      </c>
      <c r="O44" s="379">
        <v>46</v>
      </c>
      <c r="P44" s="379">
        <v>3108129427</v>
      </c>
      <c r="Q44" s="379">
        <v>31081294270</v>
      </c>
      <c r="R44" s="379" t="s">
        <v>6850</v>
      </c>
      <c r="T44" s="379" t="s">
        <v>6853</v>
      </c>
      <c r="U44" s="379" t="s">
        <v>6854</v>
      </c>
      <c r="V44" s="379" t="s">
        <v>6855</v>
      </c>
      <c r="W44" s="379" t="s">
        <v>7710</v>
      </c>
      <c r="X44" s="379" t="s">
        <v>7711</v>
      </c>
      <c r="Y44" s="379" t="s">
        <v>7712</v>
      </c>
      <c r="Z44" s="379" t="s">
        <v>7713</v>
      </c>
      <c r="AA44" s="383">
        <v>45973</v>
      </c>
      <c r="AB44" s="379" t="s">
        <v>3749</v>
      </c>
      <c r="AC44" s="379" t="s">
        <v>6859</v>
      </c>
      <c r="AD44" s="383">
        <f>VLOOKUP(A44,'계산서(25하-천안)'!$X$3:$AI$104,2,FALSE)</f>
        <v>45973</v>
      </c>
      <c r="AF44" s="379">
        <f>VLOOKUP(A44,'계산서(25하-천안)'!$X$3:$AI$104,3,FALSE)</f>
        <v>2300000</v>
      </c>
      <c r="AG44" s="379">
        <f>VLOOKUP(A44,'계산서(25하-천안)'!$X$3:$AI$104,4,FALSE)</f>
        <v>400000</v>
      </c>
      <c r="AI44" s="383">
        <f>VLOOKUP(A44,'계산서(25하-천안)'!$X$3:$AI$104,2,FALSE)</f>
        <v>45973</v>
      </c>
      <c r="AJ44" s="379">
        <f>VLOOKUP(A44,'계산서(25하-천안)'!$X$3:$AI$104,8,FALSE)</f>
        <v>2300000</v>
      </c>
      <c r="AK44" s="383">
        <f>VLOOKUP(A44,'계산서(25하-천안)'!$X$3:$AI$104,9,FALSE)</f>
        <v>46009</v>
      </c>
      <c r="AL44" s="379">
        <f>VLOOKUP(A44,'계산서(25하-천안)'!$X$3:$AI$104,10,FALSE)</f>
        <v>400000</v>
      </c>
      <c r="AM44" s="379">
        <f>VLOOKUP(A44,'계산서(25하-천안)'!$X$3:$AI$104,12,FALSE)</f>
        <v>0</v>
      </c>
    </row>
    <row r="45" spans="1:39">
      <c r="A45" s="380" t="s">
        <v>5727</v>
      </c>
      <c r="B45" s="379">
        <v>2025</v>
      </c>
      <c r="C45" s="379" t="s">
        <v>7843</v>
      </c>
      <c r="D45" s="379" t="s">
        <v>7851</v>
      </c>
      <c r="E45" s="379" t="s">
        <v>7845</v>
      </c>
      <c r="F45" s="381" t="str">
        <f>"천-"&amp;'25하-천안140'!A45</f>
        <v>천-170</v>
      </c>
      <c r="G45" s="382">
        <v>43</v>
      </c>
      <c r="H45" s="382" t="s">
        <v>6940</v>
      </c>
      <c r="I45" s="383">
        <v>45946</v>
      </c>
      <c r="J45" s="383">
        <v>45946</v>
      </c>
      <c r="L45" s="379" t="s">
        <v>3748</v>
      </c>
      <c r="M45" s="379" t="s">
        <v>7846</v>
      </c>
      <c r="N45" s="379" t="s">
        <v>1900</v>
      </c>
      <c r="O45" s="379">
        <v>13</v>
      </c>
      <c r="P45" s="379">
        <v>3122431299</v>
      </c>
      <c r="Q45" s="379" t="s">
        <v>2610</v>
      </c>
      <c r="R45" s="379" t="s">
        <v>1901</v>
      </c>
      <c r="T45" s="379" t="s">
        <v>1902</v>
      </c>
      <c r="U45" s="379" t="s">
        <v>1903</v>
      </c>
      <c r="V45" s="379" t="s">
        <v>1904</v>
      </c>
      <c r="W45" s="379" t="s">
        <v>2607</v>
      </c>
      <c r="X45" s="379" t="s">
        <v>1622</v>
      </c>
      <c r="Y45" s="379" t="s">
        <v>2608</v>
      </c>
      <c r="Z45" s="379" t="s">
        <v>2609</v>
      </c>
      <c r="AA45" s="383" t="s">
        <v>7705</v>
      </c>
      <c r="AB45" s="379" t="s">
        <v>3748</v>
      </c>
      <c r="AC45" s="379" t="s">
        <v>4510</v>
      </c>
      <c r="AD45" s="383">
        <f>VLOOKUP(A45,'계산서(25하-천안)'!$X$3:$AI$104,2,FALSE)</f>
        <v>45974</v>
      </c>
      <c r="AF45" s="379">
        <f>VLOOKUP(A45,'계산서(25하-천안)'!$X$3:$AI$104,3,FALSE)</f>
        <v>200000</v>
      </c>
      <c r="AG45" s="379">
        <f>VLOOKUP(A45,'계산서(25하-천안)'!$X$3:$AI$104,4,FALSE)</f>
        <v>400000</v>
      </c>
      <c r="AI45" s="383">
        <f>VLOOKUP(A45,'계산서(25하-천안)'!$X$3:$AI$104,2,FALSE)</f>
        <v>45974</v>
      </c>
      <c r="AJ45" s="379">
        <f>VLOOKUP(A45,'계산서(25하-천안)'!$X$3:$AI$104,8,FALSE)</f>
        <v>200000</v>
      </c>
      <c r="AK45" s="383">
        <f>VLOOKUP(A45,'계산서(25하-천안)'!$X$3:$AI$104,9,FALSE)</f>
        <v>45986</v>
      </c>
      <c r="AL45" s="379">
        <f>VLOOKUP(A45,'계산서(25하-천안)'!$X$3:$AI$104,10,FALSE)</f>
        <v>400000</v>
      </c>
      <c r="AM45" s="379">
        <f>VLOOKUP(A45,'계산서(25하-천안)'!$X$3:$AI$104,12,FALSE)</f>
        <v>0</v>
      </c>
    </row>
    <row r="46" spans="1:39">
      <c r="A46" s="380" t="s">
        <v>5710</v>
      </c>
      <c r="B46" s="379">
        <v>2025</v>
      </c>
      <c r="C46" s="379" t="s">
        <v>7843</v>
      </c>
      <c r="D46" s="379" t="s">
        <v>7844</v>
      </c>
      <c r="E46" s="379" t="s">
        <v>7845</v>
      </c>
      <c r="F46" s="381" t="str">
        <f>"천-"&amp;'25하-천안140'!A46</f>
        <v>천-171</v>
      </c>
      <c r="G46" s="382">
        <v>44</v>
      </c>
      <c r="H46" s="382" t="s">
        <v>7568</v>
      </c>
      <c r="I46" s="383">
        <v>45947</v>
      </c>
      <c r="J46" s="383">
        <v>45947</v>
      </c>
      <c r="L46" s="379" t="s">
        <v>3749</v>
      </c>
      <c r="M46" s="379" t="s">
        <v>7846</v>
      </c>
      <c r="N46" s="379" t="s">
        <v>5709</v>
      </c>
      <c r="O46" s="379">
        <v>25</v>
      </c>
      <c r="P46" s="379">
        <v>2048171256</v>
      </c>
      <c r="Q46" s="379">
        <v>91201346717</v>
      </c>
      <c r="R46" s="379" t="s">
        <v>5693</v>
      </c>
      <c r="T46" s="379" t="s">
        <v>5712</v>
      </c>
      <c r="W46" s="379" t="s">
        <v>7715</v>
      </c>
      <c r="X46" s="379" t="s">
        <v>6656</v>
      </c>
      <c r="Y46" s="379" t="s">
        <v>7716</v>
      </c>
      <c r="Z46" s="379" t="s">
        <v>7717</v>
      </c>
      <c r="AA46" s="383">
        <v>45973</v>
      </c>
      <c r="AB46" s="379" t="s">
        <v>3749</v>
      </c>
      <c r="AC46" s="379" t="s">
        <v>5704</v>
      </c>
      <c r="AD46" s="383">
        <f>VLOOKUP(A46,'계산서(25하-천안)'!$X$3:$AI$104,2,FALSE)</f>
        <v>45974</v>
      </c>
      <c r="AF46" s="379">
        <f>VLOOKUP(A46,'계산서(25하-천안)'!$X$3:$AI$104,3,FALSE)</f>
        <v>500000</v>
      </c>
      <c r="AG46" s="379">
        <f>VLOOKUP(A46,'계산서(25하-천안)'!$X$3:$AI$104,4,FALSE)</f>
        <v>1000000</v>
      </c>
      <c r="AI46" s="383">
        <f>VLOOKUP(A46,'계산서(25하-천안)'!$X$3:$AI$104,2,FALSE)</f>
        <v>45974</v>
      </c>
      <c r="AJ46" s="379">
        <f>VLOOKUP(A46,'계산서(25하-천안)'!$X$3:$AI$104,8,FALSE)</f>
        <v>500000</v>
      </c>
      <c r="AK46" s="383">
        <f>VLOOKUP(A46,'계산서(25하-천안)'!$X$3:$AI$104,9,FALSE)</f>
        <v>45986</v>
      </c>
      <c r="AL46" s="379">
        <f>VLOOKUP(A46,'계산서(25하-천안)'!$X$3:$AI$104,10,FALSE)</f>
        <v>1000000</v>
      </c>
      <c r="AM46" s="379">
        <f>VLOOKUP(A46,'계산서(25하-천안)'!$X$3:$AI$104,12,FALSE)</f>
        <v>0</v>
      </c>
    </row>
    <row r="47" spans="1:39">
      <c r="A47" s="380" t="s">
        <v>6693</v>
      </c>
      <c r="B47" s="379">
        <v>2025</v>
      </c>
      <c r="C47" s="379" t="s">
        <v>7843</v>
      </c>
      <c r="D47" s="379" t="s">
        <v>7844</v>
      </c>
      <c r="E47" s="379" t="s">
        <v>7845</v>
      </c>
      <c r="F47" s="381" t="str">
        <f>"천-"&amp;'25하-천안140'!A47</f>
        <v>천-172</v>
      </c>
      <c r="G47" s="382">
        <v>45</v>
      </c>
      <c r="H47" s="382" t="s">
        <v>7865</v>
      </c>
      <c r="I47" s="383">
        <v>45947</v>
      </c>
      <c r="J47" s="383">
        <v>45947</v>
      </c>
      <c r="L47" s="379" t="s">
        <v>240</v>
      </c>
      <c r="M47" s="379" t="s">
        <v>7846</v>
      </c>
      <c r="N47" s="379" t="s">
        <v>6690</v>
      </c>
      <c r="O47" s="379">
        <v>13</v>
      </c>
      <c r="P47" s="379">
        <v>1358166480</v>
      </c>
      <c r="Q47" s="379">
        <v>13581664806</v>
      </c>
      <c r="R47" s="379" t="s">
        <v>6691</v>
      </c>
      <c r="T47" s="379" t="s">
        <v>6694</v>
      </c>
      <c r="W47" s="379" t="s">
        <v>7719</v>
      </c>
      <c r="X47" s="379" t="s">
        <v>1267</v>
      </c>
      <c r="Y47" s="379" t="s">
        <v>7720</v>
      </c>
      <c r="Z47" s="379" t="s">
        <v>7721</v>
      </c>
      <c r="AA47" s="383">
        <v>45974</v>
      </c>
      <c r="AB47" s="379" t="s">
        <v>240</v>
      </c>
      <c r="AC47" s="379" t="s">
        <v>6696</v>
      </c>
      <c r="AD47" s="383" t="str">
        <f>VLOOKUP(A47,'계산서(25하-천안)'!$X$3:$AI$104,2,FALSE)</f>
        <v>국고 전액</v>
      </c>
      <c r="AF47" s="379">
        <f>VLOOKUP(A47,'계산서(25하-천안)'!$X$3:$AI$104,3,FALSE)</f>
        <v>0</v>
      </c>
      <c r="AG47" s="379">
        <f>VLOOKUP(A47,'계산서(25하-천안)'!$X$3:$AI$104,4,FALSE)</f>
        <v>765690</v>
      </c>
      <c r="AI47" s="383" t="str">
        <f>VLOOKUP(A47,'계산서(25하-천안)'!$X$3:$AI$104,2,FALSE)</f>
        <v>국고 전액</v>
      </c>
      <c r="AJ47" s="379">
        <f>VLOOKUP(A47,'계산서(25하-천안)'!$X$3:$AI$104,8,FALSE)</f>
        <v>0</v>
      </c>
      <c r="AK47" s="383">
        <f>VLOOKUP(A47,'계산서(25하-천안)'!$X$3:$AI$104,9,FALSE)</f>
        <v>45986</v>
      </c>
      <c r="AL47" s="379">
        <f>VLOOKUP(A47,'계산서(25하-천안)'!$X$3:$AI$104,10,FALSE)</f>
        <v>765690</v>
      </c>
      <c r="AM47" s="379">
        <f>VLOOKUP(A47,'계산서(25하-천안)'!$X$3:$AI$104,12,FALSE)</f>
        <v>0</v>
      </c>
    </row>
    <row r="48" spans="1:39">
      <c r="A48" s="380" t="s">
        <v>7155</v>
      </c>
      <c r="B48" s="379">
        <v>2025</v>
      </c>
      <c r="C48" s="379" t="s">
        <v>7843</v>
      </c>
      <c r="D48" s="379" t="s">
        <v>7844</v>
      </c>
      <c r="E48" s="379" t="s">
        <v>7845</v>
      </c>
      <c r="F48" s="381" t="str">
        <f>"천-"&amp;'25하-천안140'!A48</f>
        <v>천-173</v>
      </c>
      <c r="G48" s="382">
        <v>46</v>
      </c>
      <c r="H48" s="382" t="s">
        <v>7866</v>
      </c>
      <c r="I48" s="383">
        <v>45947</v>
      </c>
      <c r="J48" s="383">
        <v>45947</v>
      </c>
      <c r="L48" s="379" t="s">
        <v>3748</v>
      </c>
      <c r="M48" s="379" t="s">
        <v>7846</v>
      </c>
      <c r="N48" s="379" t="s">
        <v>7867</v>
      </c>
      <c r="O48" s="379">
        <v>34</v>
      </c>
      <c r="P48" s="379">
        <v>8038600460</v>
      </c>
      <c r="Q48" s="379">
        <v>80386004606</v>
      </c>
      <c r="R48" s="379" t="s">
        <v>7153</v>
      </c>
      <c r="T48" s="379" t="s">
        <v>7156</v>
      </c>
      <c r="W48" s="379" t="s">
        <v>7723</v>
      </c>
      <c r="X48" s="379" t="s">
        <v>1430</v>
      </c>
      <c r="Y48" s="379" t="s">
        <v>7724</v>
      </c>
      <c r="Z48" s="379" t="s">
        <v>7725</v>
      </c>
      <c r="AA48" s="383">
        <v>45974</v>
      </c>
      <c r="AB48" s="379" t="s">
        <v>240</v>
      </c>
      <c r="AC48" s="379" t="s">
        <v>7159</v>
      </c>
      <c r="AD48" s="383">
        <f>VLOOKUP(A48,'계산서(25하-천안)'!$X$3:$AI$104,2,FALSE)</f>
        <v>45974</v>
      </c>
      <c r="AF48" s="379">
        <f>VLOOKUP(A48,'계산서(25하-천안)'!$X$3:$AI$104,3,FALSE)</f>
        <v>800000</v>
      </c>
      <c r="AG48" s="379">
        <f>VLOOKUP(A48,'계산서(25하-천안)'!$X$3:$AI$104,4,FALSE)</f>
        <v>0</v>
      </c>
      <c r="AI48" s="383">
        <f>VLOOKUP(A48,'계산서(25하-천안)'!$X$3:$AI$104,2,FALSE)</f>
        <v>45974</v>
      </c>
      <c r="AJ48" s="379">
        <f>VLOOKUP(A48,'계산서(25하-천안)'!$X$3:$AI$104,8,FALSE)</f>
        <v>800000</v>
      </c>
      <c r="AK48" s="383"/>
      <c r="AL48" s="379">
        <f>VLOOKUP(A48,'계산서(25하-천안)'!$X$3:$AI$104,10,FALSE)</f>
        <v>0</v>
      </c>
      <c r="AM48" s="379">
        <f>VLOOKUP(A48,'계산서(25하-천안)'!$X$3:$AI$104,12,FALSE)</f>
        <v>0</v>
      </c>
    </row>
    <row r="49" spans="1:39">
      <c r="A49" s="380" t="s">
        <v>6512</v>
      </c>
      <c r="B49" s="379">
        <v>2025</v>
      </c>
      <c r="C49" s="379" t="s">
        <v>7843</v>
      </c>
      <c r="D49" s="379" t="s">
        <v>7852</v>
      </c>
      <c r="E49" s="379" t="s">
        <v>7845</v>
      </c>
      <c r="F49" s="381" t="str">
        <f>"천-"&amp;'25하-천안140'!A49</f>
        <v>천-174</v>
      </c>
      <c r="G49" s="382">
        <v>47</v>
      </c>
      <c r="H49" s="382" t="s">
        <v>5594</v>
      </c>
      <c r="I49" s="383">
        <v>45950</v>
      </c>
      <c r="J49" s="383">
        <v>45950</v>
      </c>
      <c r="L49" s="379" t="s">
        <v>3746</v>
      </c>
      <c r="M49" s="379" t="s">
        <v>7868</v>
      </c>
      <c r="N49" s="379" t="s">
        <v>6510</v>
      </c>
      <c r="O49" s="379">
        <v>80</v>
      </c>
      <c r="P49" s="379">
        <v>1738600428</v>
      </c>
      <c r="Q49" s="379">
        <v>17386004286</v>
      </c>
      <c r="R49" s="379" t="s">
        <v>2570</v>
      </c>
      <c r="T49" s="379" t="s">
        <v>6514</v>
      </c>
      <c r="W49" s="379" t="s">
        <v>2566</v>
      </c>
      <c r="X49" s="379" t="s">
        <v>345</v>
      </c>
      <c r="Y49" s="379" t="s">
        <v>2567</v>
      </c>
      <c r="Z49" s="379" t="s">
        <v>2568</v>
      </c>
      <c r="AA49" s="383">
        <v>45978</v>
      </c>
      <c r="AB49" s="379" t="s">
        <v>3746</v>
      </c>
      <c r="AC49" s="379" t="s">
        <v>2568</v>
      </c>
      <c r="AD49" s="383">
        <f>VLOOKUP(A49,'계산서(25하-천안)'!$X$3:$AI$104,2,FALSE)</f>
        <v>45989</v>
      </c>
      <c r="AF49" s="379">
        <f>VLOOKUP(A49,'계산서(25하-천안)'!$X$3:$AI$104,3,FALSE)</f>
        <v>1500000</v>
      </c>
      <c r="AG49" s="379">
        <f>VLOOKUP(A49,'계산서(25하-천안)'!$X$3:$AI$104,4,FALSE)</f>
        <v>400000</v>
      </c>
      <c r="AI49" s="383">
        <f>VLOOKUP(A49,'계산서(25하-천안)'!$X$3:$AI$104,2,FALSE)</f>
        <v>45989</v>
      </c>
      <c r="AJ49" s="379">
        <f>VLOOKUP(A49,'계산서(25하-천안)'!$X$3:$AI$104,8,FALSE)</f>
        <v>0</v>
      </c>
      <c r="AK49" s="383"/>
      <c r="AL49" s="379">
        <f>VLOOKUP(A49,'계산서(25하-천안)'!$X$3:$AI$104,10,FALSE)</f>
        <v>0</v>
      </c>
      <c r="AM49" s="379">
        <f>VLOOKUP(A49,'계산서(25하-천안)'!$X$3:$AI$104,12,FALSE)</f>
        <v>0</v>
      </c>
    </row>
    <row r="50" spans="1:39">
      <c r="A50" s="380" t="s">
        <v>5978</v>
      </c>
      <c r="B50" s="379">
        <v>2025</v>
      </c>
      <c r="C50" s="379" t="s">
        <v>7843</v>
      </c>
      <c r="E50" s="379" t="s">
        <v>7845</v>
      </c>
      <c r="F50" s="381" t="str">
        <f>"천-"&amp;'25하-천안140'!A50</f>
        <v>천-175</v>
      </c>
      <c r="G50" s="382">
        <v>48</v>
      </c>
      <c r="H50" s="382" t="s">
        <v>5594</v>
      </c>
      <c r="I50" s="383">
        <v>45951</v>
      </c>
      <c r="J50" s="383">
        <v>45951</v>
      </c>
      <c r="L50" s="379" t="s">
        <v>3748</v>
      </c>
      <c r="M50" s="379" t="s">
        <v>7846</v>
      </c>
      <c r="N50" s="379" t="s">
        <v>2529</v>
      </c>
      <c r="O50" s="379">
        <v>3</v>
      </c>
      <c r="P50" s="379">
        <v>3123024260</v>
      </c>
      <c r="Q50" s="379" t="s">
        <v>2530</v>
      </c>
      <c r="R50" s="379" t="s">
        <v>2531</v>
      </c>
      <c r="T50" s="379" t="s">
        <v>7726</v>
      </c>
      <c r="U50" s="379" t="s">
        <v>2532</v>
      </c>
      <c r="V50" s="379" t="s">
        <v>2533</v>
      </c>
      <c r="W50" s="379" t="s">
        <v>2531</v>
      </c>
      <c r="X50" s="379" t="s">
        <v>31</v>
      </c>
      <c r="Z50" s="379" t="s">
        <v>2534</v>
      </c>
      <c r="AA50" s="383" t="s">
        <v>7727</v>
      </c>
      <c r="AB50" s="379" t="s">
        <v>3748</v>
      </c>
      <c r="AC50" s="379" t="s">
        <v>2534</v>
      </c>
      <c r="AD50" s="383" t="str">
        <f>VLOOKUP(A50,'계산서(25하-천안)'!$X$3:$AI$104,2,FALSE)</f>
        <v>국고 전액</v>
      </c>
      <c r="AF50" s="379">
        <f>VLOOKUP(A50,'계산서(25하-천안)'!$X$3:$AI$104,3,FALSE)</f>
        <v>0</v>
      </c>
      <c r="AG50" s="379">
        <f>VLOOKUP(A50,'계산서(25하-천안)'!$X$3:$AI$104,4,FALSE)</f>
        <v>400000</v>
      </c>
      <c r="AI50" s="383" t="str">
        <f>VLOOKUP(A50,'계산서(25하-천안)'!$X$3:$AI$104,2,FALSE)</f>
        <v>국고 전액</v>
      </c>
      <c r="AJ50" s="379">
        <f>VLOOKUP(A50,'계산서(25하-천안)'!$X$3:$AI$104,8,FALSE)</f>
        <v>0</v>
      </c>
      <c r="AK50" s="383">
        <f>VLOOKUP(A50,'계산서(25하-천안)'!$X$3:$AI$104,9,FALSE)</f>
        <v>46006</v>
      </c>
      <c r="AL50" s="379">
        <f>VLOOKUP(A50,'계산서(25하-천안)'!$X$3:$AI$104,10,FALSE)</f>
        <v>400000</v>
      </c>
      <c r="AM50" s="379">
        <f>VLOOKUP(A50,'계산서(25하-천안)'!$X$3:$AI$104,12,FALSE)</f>
        <v>0</v>
      </c>
    </row>
    <row r="51" spans="1:39">
      <c r="A51" s="380" t="s">
        <v>4934</v>
      </c>
      <c r="B51" s="379">
        <v>2025</v>
      </c>
      <c r="C51" s="379" t="s">
        <v>7843</v>
      </c>
      <c r="D51" s="379" t="s">
        <v>7852</v>
      </c>
      <c r="E51" s="379" t="s">
        <v>7845</v>
      </c>
      <c r="F51" s="381" t="str">
        <f>"천-"&amp;'25하-천안140'!A51</f>
        <v>천-176</v>
      </c>
      <c r="G51" s="382">
        <v>49</v>
      </c>
      <c r="H51" s="382" t="s">
        <v>7869</v>
      </c>
      <c r="I51" s="383">
        <v>45952</v>
      </c>
      <c r="J51" s="383">
        <v>45952</v>
      </c>
      <c r="L51" s="379" t="s">
        <v>3748</v>
      </c>
      <c r="M51" s="379" t="s">
        <v>7870</v>
      </c>
      <c r="N51" s="379" t="s">
        <v>4931</v>
      </c>
      <c r="O51" s="379">
        <v>16</v>
      </c>
      <c r="P51" s="379">
        <v>1028122615</v>
      </c>
      <c r="Q51" s="379">
        <v>10281226156</v>
      </c>
      <c r="R51" s="379" t="s">
        <v>4932</v>
      </c>
      <c r="T51" s="379" t="s">
        <v>4936</v>
      </c>
      <c r="W51" s="379" t="s">
        <v>7728</v>
      </c>
      <c r="X51" s="379" t="s">
        <v>1346</v>
      </c>
      <c r="Y51" s="379" t="s">
        <v>7729</v>
      </c>
      <c r="Z51" s="379" t="s">
        <v>7730</v>
      </c>
      <c r="AA51" s="383">
        <v>45981</v>
      </c>
      <c r="AB51" s="379" t="s">
        <v>3749</v>
      </c>
      <c r="AC51" s="379" t="s">
        <v>3522</v>
      </c>
      <c r="AD51" s="383">
        <f>VLOOKUP(A51,'계산서(25하-천안)'!$X$3:$AI$104,2,FALSE)</f>
        <v>45966</v>
      </c>
      <c r="AF51" s="379">
        <f>VLOOKUP(A51,'계산서(25하-천안)'!$X$3:$AI$104,3,FALSE)</f>
        <v>1550000</v>
      </c>
      <c r="AG51" s="379">
        <f>VLOOKUP(A51,'계산서(25하-천안)'!$X$3:$AI$104,4,FALSE)</f>
        <v>0</v>
      </c>
      <c r="AI51" s="383">
        <f>VLOOKUP(A51,'계산서(25하-천안)'!$X$3:$AI$104,2,FALSE)</f>
        <v>45966</v>
      </c>
      <c r="AJ51" s="379">
        <f>VLOOKUP(A51,'계산서(25하-천안)'!$X$3:$AI$104,8,FALSE)</f>
        <v>0</v>
      </c>
      <c r="AK51" s="383" t="str">
        <f>VLOOKUP(A51,'계산서(25하-천안)'!$X$3:$AI$104,9,FALSE)</f>
        <v>국고 X</v>
      </c>
      <c r="AL51" s="379">
        <f>VLOOKUP(A51,'계산서(25하-천안)'!$X$3:$AI$104,10,FALSE)</f>
        <v>0</v>
      </c>
      <c r="AM51" s="379">
        <f>VLOOKUP(A51,'계산서(25하-천안)'!$X$3:$AI$104,12,FALSE)</f>
        <v>0</v>
      </c>
    </row>
    <row r="52" spans="1:39">
      <c r="A52" s="380" t="s">
        <v>6641</v>
      </c>
      <c r="B52" s="379">
        <v>2025</v>
      </c>
      <c r="C52" s="379" t="s">
        <v>7843</v>
      </c>
      <c r="D52" s="379" t="s">
        <v>7852</v>
      </c>
      <c r="E52" s="379" t="s">
        <v>7845</v>
      </c>
      <c r="F52" s="381" t="str">
        <f>"천-"&amp;'25하-천안140'!A52</f>
        <v>천-177</v>
      </c>
      <c r="G52" s="382">
        <v>50</v>
      </c>
      <c r="H52" s="382" t="s">
        <v>7871</v>
      </c>
      <c r="I52" s="383">
        <v>45952</v>
      </c>
      <c r="J52" s="383">
        <v>45952</v>
      </c>
      <c r="L52" s="379" t="s">
        <v>3746</v>
      </c>
      <c r="M52" s="379" t="s">
        <v>7870</v>
      </c>
      <c r="N52" s="379" t="s">
        <v>6638</v>
      </c>
      <c r="O52" s="379">
        <v>65</v>
      </c>
      <c r="P52" s="379">
        <v>1308104228</v>
      </c>
      <c r="Q52" s="379">
        <v>13081042286</v>
      </c>
      <c r="R52" s="379" t="s">
        <v>6639</v>
      </c>
      <c r="T52" s="379" t="s">
        <v>4936</v>
      </c>
      <c r="W52" s="379" t="s">
        <v>7731</v>
      </c>
      <c r="X52" s="379" t="s">
        <v>334</v>
      </c>
      <c r="Y52" s="379" t="s">
        <v>7732</v>
      </c>
      <c r="Z52" s="379" t="s">
        <v>7733</v>
      </c>
      <c r="AA52" s="383">
        <v>45981</v>
      </c>
      <c r="AB52" s="379" t="s">
        <v>3749</v>
      </c>
      <c r="AC52" s="379" t="s">
        <v>7734</v>
      </c>
      <c r="AD52" s="383">
        <f>VLOOKUP(A52,'계산서(25하-천안)'!$X$3:$AI$104,2,FALSE)</f>
        <v>45981</v>
      </c>
      <c r="AF52" s="379">
        <f>VLOOKUP(A52,'계산서(25하-천안)'!$X$3:$AI$104,3,FALSE)</f>
        <v>3250000</v>
      </c>
      <c r="AG52" s="379">
        <f>VLOOKUP(A52,'계산서(25하-천안)'!$X$3:$AI$104,4,FALSE)</f>
        <v>0</v>
      </c>
      <c r="AI52" s="383">
        <f>VLOOKUP(A52,'계산서(25하-천안)'!$X$3:$AI$104,2,FALSE)</f>
        <v>45981</v>
      </c>
      <c r="AJ52" s="379">
        <f>VLOOKUP(A52,'계산서(25하-천안)'!$X$3:$AI$104,8,FALSE)</f>
        <v>3250000</v>
      </c>
      <c r="AK52" s="383" t="str">
        <f>VLOOKUP(A52,'계산서(25하-천안)'!$X$3:$AI$104,9,FALSE)</f>
        <v>국고 X</v>
      </c>
      <c r="AL52" s="379">
        <f>VLOOKUP(A52,'계산서(25하-천안)'!$X$3:$AI$104,10,FALSE)</f>
        <v>0</v>
      </c>
      <c r="AM52" s="379">
        <f>VLOOKUP(A52,'계산서(25하-천안)'!$X$3:$AI$104,12,FALSE)</f>
        <v>0</v>
      </c>
    </row>
    <row r="53" spans="1:39">
      <c r="A53" s="380" t="s">
        <v>7101</v>
      </c>
      <c r="B53" s="379">
        <v>2025</v>
      </c>
      <c r="C53" s="379" t="s">
        <v>7843</v>
      </c>
      <c r="D53" s="379" t="s">
        <v>7852</v>
      </c>
      <c r="E53" s="379" t="s">
        <v>7845</v>
      </c>
      <c r="F53" s="381" t="str">
        <f>"천-"&amp;'25하-천안140'!A53</f>
        <v>천-178</v>
      </c>
      <c r="G53" s="382">
        <v>51</v>
      </c>
      <c r="H53" s="382" t="s">
        <v>7872</v>
      </c>
      <c r="I53" s="383">
        <v>45952</v>
      </c>
      <c r="J53" s="383">
        <v>45952</v>
      </c>
      <c r="L53" s="379" t="s">
        <v>3749</v>
      </c>
      <c r="M53" s="379" t="s">
        <v>7870</v>
      </c>
      <c r="N53" s="379" t="s">
        <v>7098</v>
      </c>
      <c r="O53" s="379">
        <v>41</v>
      </c>
      <c r="P53" s="379">
        <v>2118648229</v>
      </c>
      <c r="Q53" s="379">
        <v>21186482296</v>
      </c>
      <c r="R53" s="379" t="s">
        <v>7735</v>
      </c>
      <c r="T53" s="379" t="s">
        <v>4936</v>
      </c>
      <c r="W53" s="379" t="s">
        <v>7736</v>
      </c>
      <c r="X53" s="379" t="s">
        <v>5338</v>
      </c>
      <c r="Y53" s="379" t="s">
        <v>7737</v>
      </c>
      <c r="Z53" s="379" t="s">
        <v>7738</v>
      </c>
      <c r="AA53" s="383">
        <v>45981</v>
      </c>
      <c r="AB53" s="379" t="s">
        <v>3749</v>
      </c>
      <c r="AC53" s="379" t="s">
        <v>7738</v>
      </c>
      <c r="AD53" s="383">
        <f>VLOOKUP(A53,'계산서(25하-천안)'!$X$3:$AI$104,2,FALSE)</f>
        <v>45981</v>
      </c>
      <c r="AF53" s="379">
        <f>VLOOKUP(A53,'계산서(25하-천안)'!$X$3:$AI$104,3,FALSE)</f>
        <v>2800000</v>
      </c>
      <c r="AG53" s="379">
        <f>VLOOKUP(A53,'계산서(25하-천안)'!$X$3:$AI$104,4,FALSE)</f>
        <v>0</v>
      </c>
      <c r="AI53" s="383">
        <f>VLOOKUP(A53,'계산서(25하-천안)'!$X$3:$AI$104,2,FALSE)</f>
        <v>45981</v>
      </c>
      <c r="AJ53" s="379">
        <f>VLOOKUP(A53,'계산서(25하-천안)'!$X$3:$AI$104,8,FALSE)</f>
        <v>2800000</v>
      </c>
      <c r="AK53" s="383" t="str">
        <f>VLOOKUP(A53,'계산서(25하-천안)'!$X$3:$AI$104,9,FALSE)</f>
        <v>국고 X</v>
      </c>
      <c r="AL53" s="379">
        <f>VLOOKUP(A53,'계산서(25하-천안)'!$X$3:$AI$104,10,FALSE)</f>
        <v>0</v>
      </c>
      <c r="AM53" s="379">
        <f>VLOOKUP(A53,'계산서(25하-천안)'!$X$3:$AI$104,12,FALSE)</f>
        <v>0</v>
      </c>
    </row>
    <row r="54" spans="1:39">
      <c r="A54" s="380" t="s">
        <v>6787</v>
      </c>
      <c r="B54" s="379">
        <v>2025</v>
      </c>
      <c r="C54" s="379" t="s">
        <v>7843</v>
      </c>
      <c r="D54" s="379" t="s">
        <v>7857</v>
      </c>
      <c r="E54" s="379" t="s">
        <v>7845</v>
      </c>
      <c r="F54" s="381" t="str">
        <f>"천-"&amp;'25하-천안140'!A54</f>
        <v>천-180</v>
      </c>
      <c r="G54" s="382">
        <v>53</v>
      </c>
      <c r="H54" s="382" t="s">
        <v>7873</v>
      </c>
      <c r="I54" s="383">
        <v>45957</v>
      </c>
      <c r="J54" s="383">
        <v>45957</v>
      </c>
      <c r="L54" s="379" t="s">
        <v>3748</v>
      </c>
      <c r="M54" s="379" t="s">
        <v>7846</v>
      </c>
      <c r="N54" s="379" t="s">
        <v>2475</v>
      </c>
      <c r="O54" s="379">
        <v>7</v>
      </c>
      <c r="P54" s="379">
        <v>5608800515</v>
      </c>
      <c r="Q54" s="379" t="s">
        <v>2476</v>
      </c>
      <c r="R54" s="379" t="s">
        <v>2477</v>
      </c>
      <c r="T54" s="379" t="s">
        <v>2478</v>
      </c>
      <c r="U54" s="379" t="s">
        <v>2479</v>
      </c>
      <c r="V54" s="379" t="s">
        <v>2480</v>
      </c>
      <c r="W54" s="379" t="s">
        <v>7739</v>
      </c>
      <c r="X54" s="379" t="s">
        <v>334</v>
      </c>
      <c r="Y54" s="379" t="s">
        <v>7740</v>
      </c>
      <c r="Z54" s="379" t="s">
        <v>2481</v>
      </c>
      <c r="AA54" s="383" t="s">
        <v>7741</v>
      </c>
      <c r="AB54" s="379" t="s">
        <v>3748</v>
      </c>
      <c r="AC54" s="379" t="s">
        <v>2481</v>
      </c>
      <c r="AD54" s="383" t="str">
        <f>VLOOKUP(A54,'계산서(25하-천안)'!$X$3:$AI$104,2,FALSE)</f>
        <v>국고 전액</v>
      </c>
      <c r="AF54" s="379">
        <f>VLOOKUP(A54,'계산서(25하-천안)'!$X$3:$AI$104,3,FALSE)</f>
        <v>0</v>
      </c>
      <c r="AG54" s="379">
        <f>VLOOKUP(A54,'계산서(25하-천안)'!$X$3:$AI$104,4,FALSE)</f>
        <v>339430</v>
      </c>
      <c r="AI54" s="383" t="str">
        <f>VLOOKUP(A54,'계산서(25하-천안)'!$X$3:$AI$104,2,FALSE)</f>
        <v>국고 전액</v>
      </c>
      <c r="AJ54" s="379">
        <f>VLOOKUP(A54,'계산서(25하-천안)'!$X$3:$AI$104,8,FALSE)</f>
        <v>0</v>
      </c>
      <c r="AK54" s="383">
        <f>VLOOKUP(A54,'계산서(25하-천안)'!$X$3:$AI$104,9,FALSE)</f>
        <v>46006</v>
      </c>
      <c r="AL54" s="379">
        <f>VLOOKUP(A54,'계산서(25하-천안)'!$X$3:$AI$104,10,FALSE)</f>
        <v>339430</v>
      </c>
      <c r="AM54" s="379">
        <f>VLOOKUP(A54,'계산서(25하-천안)'!$X$3:$AI$104,12,FALSE)</f>
        <v>0</v>
      </c>
    </row>
    <row r="55" spans="1:39">
      <c r="A55" s="380" t="s">
        <v>7548</v>
      </c>
      <c r="B55" s="379">
        <v>2025</v>
      </c>
      <c r="C55" s="379" t="s">
        <v>7843</v>
      </c>
      <c r="D55" s="379" t="s">
        <v>7851</v>
      </c>
      <c r="E55" s="379" t="s">
        <v>7845</v>
      </c>
      <c r="F55" s="381" t="str">
        <f>"천-"&amp;'25하-천안140'!A55</f>
        <v>천-181</v>
      </c>
      <c r="G55" s="382">
        <v>54</v>
      </c>
      <c r="H55" s="382" t="s">
        <v>5295</v>
      </c>
      <c r="I55" s="383">
        <v>45957</v>
      </c>
      <c r="J55" s="383">
        <v>45957</v>
      </c>
      <c r="L55" s="379" t="s">
        <v>3749</v>
      </c>
      <c r="M55" s="379" t="s">
        <v>7846</v>
      </c>
      <c r="N55" s="379" t="s">
        <v>7547</v>
      </c>
      <c r="O55" s="379">
        <v>45</v>
      </c>
      <c r="P55" s="379">
        <v>1258134604</v>
      </c>
      <c r="Q55" s="379">
        <v>13385135490</v>
      </c>
      <c r="R55" s="379" t="s">
        <v>7542</v>
      </c>
      <c r="T55" s="379" t="s">
        <v>7549</v>
      </c>
      <c r="U55" s="379" t="s">
        <v>7550</v>
      </c>
      <c r="V55" s="379" t="s">
        <v>7551</v>
      </c>
      <c r="W55" s="379" t="s">
        <v>5755</v>
      </c>
      <c r="X55" s="379" t="s">
        <v>1024</v>
      </c>
      <c r="Y55" s="379" t="s">
        <v>5847</v>
      </c>
      <c r="Z55" s="379" t="s">
        <v>5846</v>
      </c>
      <c r="AA55" s="383" t="s">
        <v>7742</v>
      </c>
      <c r="AB55" s="379" t="s">
        <v>240</v>
      </c>
      <c r="AC55" s="379" t="s">
        <v>5846</v>
      </c>
      <c r="AD55" s="383">
        <f>VLOOKUP(A55,'계산서(25하-천안)'!$X$3:$AI$104,2,FALSE)</f>
        <v>45989</v>
      </c>
      <c r="AF55" s="379">
        <f>VLOOKUP(A55,'계산서(25하-천안)'!$X$3:$AI$104,3,FALSE)</f>
        <v>700000</v>
      </c>
      <c r="AG55" s="379">
        <f>VLOOKUP(A55,'계산서(25하-천안)'!$X$3:$AI$104,4,FALSE)</f>
        <v>0</v>
      </c>
      <c r="AI55" s="383">
        <f>VLOOKUP(A55,'계산서(25하-천안)'!$X$3:$AI$104,2,FALSE)</f>
        <v>45989</v>
      </c>
      <c r="AJ55" s="379">
        <f>VLOOKUP(A55,'계산서(25하-천안)'!$X$3:$AI$104,8,FALSE)</f>
        <v>700000</v>
      </c>
      <c r="AK55" s="383" t="str">
        <f>VLOOKUP(A55,'계산서(25하-천안)'!$X$3:$AI$104,9,FALSE)</f>
        <v>국고 X</v>
      </c>
      <c r="AL55" s="379">
        <f>VLOOKUP(A55,'계산서(25하-천안)'!$X$3:$AI$104,10,FALSE)</f>
        <v>0</v>
      </c>
      <c r="AM55" s="379">
        <f>VLOOKUP(A55,'계산서(25하-천안)'!$X$3:$AI$104,12,FALSE)</f>
        <v>0</v>
      </c>
    </row>
    <row r="56" spans="1:39">
      <c r="A56" s="380" t="s">
        <v>5838</v>
      </c>
      <c r="B56" s="379">
        <v>2025</v>
      </c>
      <c r="C56" s="379" t="s">
        <v>7843</v>
      </c>
      <c r="D56" s="379" t="s">
        <v>7851</v>
      </c>
      <c r="E56" s="379" t="s">
        <v>7845</v>
      </c>
      <c r="F56" s="381" t="str">
        <f>"천-"&amp;'25하-천안140'!A56</f>
        <v>천-182</v>
      </c>
      <c r="G56" s="382">
        <v>55</v>
      </c>
      <c r="H56" s="382" t="s">
        <v>6905</v>
      </c>
      <c r="I56" s="383">
        <v>45957</v>
      </c>
      <c r="J56" s="383">
        <v>45957</v>
      </c>
      <c r="L56" s="379" t="s">
        <v>93</v>
      </c>
      <c r="M56" s="379" t="s">
        <v>7846</v>
      </c>
      <c r="N56" s="379" t="s">
        <v>5835</v>
      </c>
      <c r="O56" s="379">
        <v>25</v>
      </c>
      <c r="P56" s="379">
        <v>3128183145</v>
      </c>
      <c r="Q56" s="379">
        <v>31281831450</v>
      </c>
      <c r="R56" s="379" t="s">
        <v>5836</v>
      </c>
      <c r="T56" s="379" t="s">
        <v>5840</v>
      </c>
      <c r="U56" s="379" t="s">
        <v>5841</v>
      </c>
      <c r="V56" s="379" t="s">
        <v>7743</v>
      </c>
      <c r="W56" s="379" t="s">
        <v>5755</v>
      </c>
      <c r="X56" s="379" t="s">
        <v>1024</v>
      </c>
      <c r="Y56" s="379" t="s">
        <v>5847</v>
      </c>
      <c r="Z56" s="379" t="s">
        <v>5846</v>
      </c>
      <c r="AA56" s="383">
        <v>45987</v>
      </c>
      <c r="AB56" s="379" t="s">
        <v>3749</v>
      </c>
      <c r="AC56" s="379" t="s">
        <v>5846</v>
      </c>
      <c r="AD56" s="383">
        <f>VLOOKUP(A56,'계산서(25하-천안)'!$X$3:$AI$104,2,FALSE)</f>
        <v>45989</v>
      </c>
      <c r="AF56" s="379">
        <f>VLOOKUP(A56,'계산서(25하-천안)'!$X$3:$AI$104,3,FALSE)</f>
        <v>400000</v>
      </c>
      <c r="AG56" s="379">
        <f>VLOOKUP(A56,'계산서(25하-천안)'!$X$3:$AI$104,4,FALSE)</f>
        <v>400000</v>
      </c>
      <c r="AI56" s="383">
        <f>VLOOKUP(A56,'계산서(25하-천안)'!$X$3:$AI$104,2,FALSE)</f>
        <v>45989</v>
      </c>
      <c r="AJ56" s="379">
        <f>VLOOKUP(A56,'계산서(25하-천안)'!$X$3:$AI$104,8,FALSE)</f>
        <v>400000</v>
      </c>
      <c r="AK56" s="383">
        <f>VLOOKUP(A56,'계산서(25하-천안)'!$X$3:$AI$104,9,FALSE)</f>
        <v>46006</v>
      </c>
      <c r="AL56" s="379">
        <f>VLOOKUP(A56,'계산서(25하-천안)'!$X$3:$AI$104,10,FALSE)</f>
        <v>400000</v>
      </c>
      <c r="AM56" s="379">
        <f>VLOOKUP(A56,'계산서(25하-천안)'!$X$3:$AI$104,12,FALSE)</f>
        <v>0</v>
      </c>
    </row>
    <row r="57" spans="1:39">
      <c r="A57" s="380" t="s">
        <v>6397</v>
      </c>
      <c r="B57" s="379">
        <v>2025</v>
      </c>
      <c r="C57" s="379" t="s">
        <v>7843</v>
      </c>
      <c r="D57" s="379" t="s">
        <v>7852</v>
      </c>
      <c r="E57" s="379" t="s">
        <v>7845</v>
      </c>
      <c r="F57" s="381" t="str">
        <f>"천-"&amp;'25하-천안140'!A57</f>
        <v>천-183</v>
      </c>
      <c r="G57" s="382">
        <v>56</v>
      </c>
      <c r="H57" s="382" t="s">
        <v>7874</v>
      </c>
      <c r="I57" s="383">
        <v>45958</v>
      </c>
      <c r="J57" s="383">
        <v>45958</v>
      </c>
      <c r="L57" s="379" t="s">
        <v>7875</v>
      </c>
      <c r="M57" s="379" t="s">
        <v>7846</v>
      </c>
      <c r="N57" s="379" t="s">
        <v>6394</v>
      </c>
      <c r="O57" s="379">
        <v>118</v>
      </c>
      <c r="P57" s="379">
        <v>3348600815</v>
      </c>
      <c r="Q57" s="379">
        <v>11481588536</v>
      </c>
      <c r="R57" s="379" t="s">
        <v>6395</v>
      </c>
      <c r="T57" s="379" t="s">
        <v>6399</v>
      </c>
      <c r="U57" s="379" t="s">
        <v>6400</v>
      </c>
      <c r="V57" s="379" t="s">
        <v>6401</v>
      </c>
      <c r="W57" s="379" t="s">
        <v>6407</v>
      </c>
      <c r="X57" s="379" t="s">
        <v>2472</v>
      </c>
      <c r="Y57" s="379" t="s">
        <v>7744</v>
      </c>
      <c r="Z57" s="379" t="s">
        <v>6406</v>
      </c>
      <c r="AA57" s="383">
        <v>45988</v>
      </c>
      <c r="AB57" s="379" t="s">
        <v>93</v>
      </c>
      <c r="AC57" s="379" t="s">
        <v>7745</v>
      </c>
      <c r="AD57" s="383">
        <f>VLOOKUP(A57,'계산서(25하-천안)'!$X$3:$AI$104,2,FALSE)</f>
        <v>45960</v>
      </c>
      <c r="AF57" s="379">
        <f>VLOOKUP(A57,'계산서(25하-천안)'!$X$3:$AI$104,3,FALSE)</f>
        <v>3700000</v>
      </c>
      <c r="AG57" s="379">
        <f>VLOOKUP(A57,'계산서(25하-천안)'!$X$3:$AI$104,4,FALSE)</f>
        <v>0</v>
      </c>
      <c r="AI57" s="383">
        <f>VLOOKUP(A57,'계산서(25하-천안)'!$X$3:$AI$104,2,FALSE)</f>
        <v>45960</v>
      </c>
      <c r="AJ57" s="379">
        <f>VLOOKUP(A57,'계산서(25하-천안)'!$X$3:$AI$104,8,FALSE)</f>
        <v>3700000</v>
      </c>
      <c r="AK57" s="383" t="str">
        <f>VLOOKUP(A57,'계산서(25하-천안)'!$X$3:$AI$104,9,FALSE)</f>
        <v>국고 X</v>
      </c>
      <c r="AL57" s="379">
        <f>VLOOKUP(A57,'계산서(25하-천안)'!$X$3:$AI$104,10,FALSE)</f>
        <v>0</v>
      </c>
      <c r="AM57" s="379">
        <f>VLOOKUP(A57,'계산서(25하-천안)'!$X$3:$AI$104,12,FALSE)</f>
        <v>0</v>
      </c>
    </row>
    <row r="58" spans="1:39">
      <c r="A58" s="380" t="s">
        <v>5695</v>
      </c>
      <c r="B58" s="379">
        <v>2025</v>
      </c>
      <c r="C58" s="379" t="s">
        <v>7843</v>
      </c>
      <c r="D58" s="379" t="s">
        <v>7844</v>
      </c>
      <c r="E58" s="379" t="s">
        <v>7845</v>
      </c>
      <c r="F58" s="381" t="str">
        <f>"천-"&amp;'25하-천안140'!A58</f>
        <v>천-184</v>
      </c>
      <c r="G58" s="382">
        <v>57</v>
      </c>
      <c r="H58" s="382" t="s">
        <v>6323</v>
      </c>
      <c r="I58" s="383">
        <v>45958</v>
      </c>
      <c r="J58" s="383">
        <v>45958</v>
      </c>
      <c r="L58" s="379" t="s">
        <v>3749</v>
      </c>
      <c r="M58" s="379" t="s">
        <v>7849</v>
      </c>
      <c r="N58" s="379" t="s">
        <v>5692</v>
      </c>
      <c r="O58" s="379">
        <v>20</v>
      </c>
      <c r="P58" s="379">
        <v>2048171256</v>
      </c>
      <c r="Q58" s="379">
        <v>91201346717</v>
      </c>
      <c r="R58" s="379" t="s">
        <v>5693</v>
      </c>
      <c r="T58" s="379" t="s">
        <v>5697</v>
      </c>
      <c r="W58" s="379" t="s">
        <v>7746</v>
      </c>
      <c r="X58" s="379" t="s">
        <v>5338</v>
      </c>
      <c r="Y58" s="379" t="s">
        <v>7747</v>
      </c>
      <c r="Z58" s="379" t="s">
        <v>7748</v>
      </c>
      <c r="AA58" s="383">
        <v>45986</v>
      </c>
      <c r="AB58" s="379" t="s">
        <v>3746</v>
      </c>
      <c r="AC58" s="379" t="s">
        <v>5704</v>
      </c>
      <c r="AD58" s="383">
        <f>VLOOKUP(A58,'계산서(25하-천안)'!$X$3:$AI$104,2,FALSE)</f>
        <v>45986</v>
      </c>
      <c r="AF58" s="379">
        <f>VLOOKUP(A58,'계산서(25하-천안)'!$X$3:$AI$104,3,FALSE)</f>
        <v>500000</v>
      </c>
      <c r="AG58" s="379">
        <f>VLOOKUP(A58,'계산서(25하-천안)'!$X$3:$AI$104,4,FALSE)</f>
        <v>1000000</v>
      </c>
      <c r="AI58" s="383">
        <f>VLOOKUP(A58,'계산서(25하-천안)'!$X$3:$AI$104,2,FALSE)</f>
        <v>45986</v>
      </c>
      <c r="AJ58" s="379">
        <f>VLOOKUP(A58,'계산서(25하-천안)'!$X$3:$AI$104,8,FALSE)</f>
        <v>500000</v>
      </c>
      <c r="AK58" s="383">
        <f>VLOOKUP(A58,'계산서(25하-천안)'!$X$3:$AI$104,9,FALSE)</f>
        <v>46009</v>
      </c>
      <c r="AL58" s="379">
        <f>VLOOKUP(A58,'계산서(25하-천안)'!$X$3:$AI$104,10,FALSE)</f>
        <v>1000000</v>
      </c>
      <c r="AM58" s="379">
        <f>VLOOKUP(A58,'계산서(25하-천안)'!$X$3:$AI$104,12,FALSE)</f>
        <v>0</v>
      </c>
    </row>
    <row r="59" spans="1:39">
      <c r="A59" s="380" t="s">
        <v>6698</v>
      </c>
      <c r="B59" s="379">
        <v>2025</v>
      </c>
      <c r="C59" s="379" t="s">
        <v>7843</v>
      </c>
      <c r="D59" s="379" t="s">
        <v>7844</v>
      </c>
      <c r="E59" s="379" t="s">
        <v>7845</v>
      </c>
      <c r="F59" s="381" t="str">
        <f>"천-"&amp;'25하-천안140'!A59</f>
        <v>천-185</v>
      </c>
      <c r="G59" s="382">
        <v>58</v>
      </c>
      <c r="H59" s="382" t="s">
        <v>6734</v>
      </c>
      <c r="I59" s="383">
        <v>45958</v>
      </c>
      <c r="J59" s="383">
        <v>45958</v>
      </c>
      <c r="L59" s="379" t="s">
        <v>3746</v>
      </c>
      <c r="M59" s="379" t="s">
        <v>7849</v>
      </c>
      <c r="N59" s="379" t="s">
        <v>6697</v>
      </c>
      <c r="O59" s="379">
        <v>22</v>
      </c>
      <c r="P59" s="379">
        <v>1358166480</v>
      </c>
      <c r="Q59" s="379">
        <v>13581664806</v>
      </c>
      <c r="R59" s="379" t="s">
        <v>6691</v>
      </c>
      <c r="T59" s="379" t="s">
        <v>5697</v>
      </c>
      <c r="W59" s="379" t="s">
        <v>7749</v>
      </c>
      <c r="X59" s="379" t="s">
        <v>7750</v>
      </c>
      <c r="Y59" s="379" t="s">
        <v>7751</v>
      </c>
      <c r="Z59" s="379" t="s">
        <v>7752</v>
      </c>
      <c r="AA59" s="383">
        <v>45986</v>
      </c>
      <c r="AB59" s="379" t="s">
        <v>3746</v>
      </c>
      <c r="AC59" s="379" t="s">
        <v>6696</v>
      </c>
      <c r="AD59" s="383" t="str">
        <f>VLOOKUP(A59,'계산서(25하-천안)'!$X$3:$AI$104,2,FALSE)</f>
        <v>국고 전액</v>
      </c>
      <c r="AF59" s="379">
        <f>VLOOKUP(A59,'계산서(25하-천안)'!$X$3:$AI$104,3,FALSE)</f>
        <v>0</v>
      </c>
      <c r="AG59" s="379">
        <f>VLOOKUP(A59,'계산서(25하-천안)'!$X$3:$AI$104,4,FALSE)</f>
        <v>1000000</v>
      </c>
      <c r="AI59" s="383" t="str">
        <f>VLOOKUP(A59,'계산서(25하-천안)'!$X$3:$AI$104,2,FALSE)</f>
        <v>국고 전액</v>
      </c>
      <c r="AJ59" s="379">
        <f>VLOOKUP(A59,'계산서(25하-천안)'!$X$3:$AI$104,8,FALSE)</f>
        <v>0</v>
      </c>
      <c r="AK59" s="383">
        <f>VLOOKUP(A59,'계산서(25하-천안)'!$X$3:$AI$104,9,FALSE)</f>
        <v>46009</v>
      </c>
      <c r="AL59" s="379">
        <f>VLOOKUP(A59,'계산서(25하-천안)'!$X$3:$AI$104,10,FALSE)</f>
        <v>1000000</v>
      </c>
      <c r="AM59" s="379">
        <f>VLOOKUP(A59,'계산서(25하-천안)'!$X$3:$AI$104,12,FALSE)</f>
        <v>0</v>
      </c>
    </row>
    <row r="60" spans="1:39">
      <c r="A60" s="380" t="s">
        <v>7163</v>
      </c>
      <c r="B60" s="379">
        <v>2025</v>
      </c>
      <c r="C60" s="379" t="s">
        <v>7843</v>
      </c>
      <c r="D60" s="379" t="s">
        <v>7844</v>
      </c>
      <c r="E60" s="379" t="s">
        <v>7845</v>
      </c>
      <c r="F60" s="381" t="str">
        <f>"천-"&amp;'25하-천안140'!A60</f>
        <v>천-186</v>
      </c>
      <c r="G60" s="382">
        <v>59</v>
      </c>
      <c r="H60" s="382" t="s">
        <v>5507</v>
      </c>
      <c r="I60" s="383">
        <v>45958</v>
      </c>
      <c r="J60" s="383">
        <v>45958</v>
      </c>
      <c r="L60" s="379" t="s">
        <v>190</v>
      </c>
      <c r="M60" s="379" t="s">
        <v>7849</v>
      </c>
      <c r="N60" s="379" t="s">
        <v>7160</v>
      </c>
      <c r="O60" s="379">
        <v>18</v>
      </c>
      <c r="P60" s="379">
        <v>2148607299</v>
      </c>
      <c r="Q60" s="379">
        <v>21486072996</v>
      </c>
      <c r="R60" s="379" t="s">
        <v>7161</v>
      </c>
      <c r="T60" s="379" t="s">
        <v>5697</v>
      </c>
      <c r="W60" s="379" t="s">
        <v>554</v>
      </c>
      <c r="X60" s="379" t="s">
        <v>345</v>
      </c>
      <c r="Y60" s="379" t="s">
        <v>7165</v>
      </c>
      <c r="Z60" s="379" t="s">
        <v>7164</v>
      </c>
      <c r="AA60" s="383">
        <v>45986</v>
      </c>
      <c r="AB60" s="379" t="s">
        <v>3746</v>
      </c>
      <c r="AC60" s="379" t="s">
        <v>7164</v>
      </c>
      <c r="AD60" s="383" t="str">
        <f>VLOOKUP(A60,'계산서(25하-천안)'!$X$3:$AI$104,2,FALSE)</f>
        <v>국고 전액</v>
      </c>
      <c r="AF60" s="379">
        <f>VLOOKUP(A60,'계산서(25하-천안)'!$X$3:$AI$104,3,FALSE)</f>
        <v>0</v>
      </c>
      <c r="AG60" s="379">
        <f>VLOOKUP(A60,'계산서(25하-천안)'!$X$3:$AI$104,4,FALSE)</f>
        <v>1000000</v>
      </c>
      <c r="AI60" s="383" t="str">
        <f>VLOOKUP(A60,'계산서(25하-천안)'!$X$3:$AI$104,2,FALSE)</f>
        <v>국고 전액</v>
      </c>
      <c r="AJ60" s="379">
        <f>VLOOKUP(A60,'계산서(25하-천안)'!$X$3:$AI$104,8,FALSE)</f>
        <v>0</v>
      </c>
      <c r="AK60" s="383">
        <f>VLOOKUP(A60,'계산서(25하-천안)'!$X$3:$AI$104,9,FALSE)</f>
        <v>46009</v>
      </c>
      <c r="AL60" s="379">
        <f>VLOOKUP(A60,'계산서(25하-천안)'!$X$3:$AI$104,10,FALSE)</f>
        <v>1000000</v>
      </c>
      <c r="AM60" s="379">
        <f>VLOOKUP(A60,'계산서(25하-천안)'!$X$3:$AI$104,12,FALSE)</f>
        <v>0</v>
      </c>
    </row>
    <row r="61" spans="1:39">
      <c r="A61" s="380" t="s">
        <v>7169</v>
      </c>
      <c r="B61" s="379">
        <v>2025</v>
      </c>
      <c r="C61" s="379" t="s">
        <v>7843</v>
      </c>
      <c r="D61" s="379" t="s">
        <v>7857</v>
      </c>
      <c r="E61" s="379" t="s">
        <v>7845</v>
      </c>
      <c r="F61" s="381" t="str">
        <f>"천-"&amp;'25하-천안140'!A61</f>
        <v>천-187</v>
      </c>
      <c r="G61" s="382">
        <v>60</v>
      </c>
      <c r="H61" s="382" t="s">
        <v>6689</v>
      </c>
      <c r="I61" s="383">
        <v>45959</v>
      </c>
      <c r="J61" s="383">
        <v>45959</v>
      </c>
      <c r="L61" s="379" t="s">
        <v>3749</v>
      </c>
      <c r="M61" s="379" t="s">
        <v>7849</v>
      </c>
      <c r="N61" s="379" t="s">
        <v>7166</v>
      </c>
      <c r="O61" s="379">
        <v>47</v>
      </c>
      <c r="P61" s="379">
        <v>1268638229</v>
      </c>
      <c r="Q61" s="379">
        <v>12686382290</v>
      </c>
      <c r="R61" s="379" t="s">
        <v>7167</v>
      </c>
      <c r="T61" s="379" t="s">
        <v>7171</v>
      </c>
      <c r="U61" s="379" t="s">
        <v>7172</v>
      </c>
      <c r="V61" s="379" t="s">
        <v>7173</v>
      </c>
      <c r="W61" s="379" t="s">
        <v>7754</v>
      </c>
      <c r="X61" s="379" t="s">
        <v>345</v>
      </c>
      <c r="Y61" s="379" t="s">
        <v>7755</v>
      </c>
      <c r="Z61" s="379" t="s">
        <v>7177</v>
      </c>
      <c r="AA61" s="383">
        <v>45986</v>
      </c>
      <c r="AB61" s="379" t="s">
        <v>3749</v>
      </c>
      <c r="AC61" s="379" t="s">
        <v>7177</v>
      </c>
      <c r="AD61" s="383">
        <f>VLOOKUP(A61,'계산서(25하-천안)'!$X$3:$AI$104,2,FALSE)</f>
        <v>45989</v>
      </c>
      <c r="AF61" s="379">
        <f>VLOOKUP(A61,'계산서(25하-천안)'!$X$3:$AI$104,3,FALSE)</f>
        <v>400000</v>
      </c>
      <c r="AG61" s="379">
        <f>VLOOKUP(A61,'계산서(25하-천안)'!$X$3:$AI$104,4,FALSE)</f>
        <v>400000</v>
      </c>
      <c r="AI61" s="383">
        <f>VLOOKUP(A61,'계산서(25하-천안)'!$X$3:$AI$104,2,FALSE)</f>
        <v>45989</v>
      </c>
      <c r="AJ61" s="379">
        <f>VLOOKUP(A61,'계산서(25하-천안)'!$X$3:$AI$104,8,FALSE)</f>
        <v>0</v>
      </c>
      <c r="AK61" s="383">
        <f>VLOOKUP(A61,'계산서(25하-천안)'!$X$3:$AI$104,9,FALSE)</f>
        <v>46009</v>
      </c>
      <c r="AL61" s="379">
        <f>VLOOKUP(A61,'계산서(25하-천안)'!$X$3:$AI$104,10,FALSE)</f>
        <v>400000</v>
      </c>
      <c r="AM61" s="379">
        <f>VLOOKUP(A61,'계산서(25하-천안)'!$X$3:$AI$104,12,FALSE)</f>
        <v>0</v>
      </c>
    </row>
    <row r="62" spans="1:39">
      <c r="A62" s="380" t="s">
        <v>6604</v>
      </c>
      <c r="B62" s="379">
        <v>2025</v>
      </c>
      <c r="C62" s="379" t="s">
        <v>7843</v>
      </c>
      <c r="D62" s="379" t="s">
        <v>7876</v>
      </c>
      <c r="E62" s="379" t="s">
        <v>7845</v>
      </c>
      <c r="F62" s="381" t="str">
        <f>"천-"&amp;'25하-천안140'!A62</f>
        <v>천-188</v>
      </c>
      <c r="G62" s="382">
        <v>61</v>
      </c>
      <c r="H62" s="382" t="s">
        <v>7877</v>
      </c>
      <c r="I62" s="383">
        <v>45960</v>
      </c>
      <c r="J62" s="383">
        <v>45960</v>
      </c>
      <c r="L62" s="379" t="s">
        <v>3746</v>
      </c>
      <c r="M62" s="379" t="s">
        <v>7846</v>
      </c>
      <c r="N62" s="379" t="s">
        <v>6601</v>
      </c>
      <c r="O62" s="379">
        <v>7</v>
      </c>
      <c r="P62" s="379">
        <v>2268126936</v>
      </c>
      <c r="Q62" s="379">
        <v>22681269366</v>
      </c>
      <c r="R62" s="379" t="s">
        <v>6602</v>
      </c>
      <c r="T62" s="379" t="s">
        <v>7757</v>
      </c>
      <c r="W62" s="379" t="s">
        <v>7758</v>
      </c>
      <c r="X62" s="379" t="s">
        <v>7308</v>
      </c>
      <c r="Y62" s="379" t="s">
        <v>7759</v>
      </c>
      <c r="Z62" s="379" t="s">
        <v>7760</v>
      </c>
      <c r="AA62" s="383">
        <v>45986</v>
      </c>
      <c r="AB62" s="379" t="s">
        <v>3746</v>
      </c>
      <c r="AC62" s="379">
        <v>0</v>
      </c>
      <c r="AD62" s="383" t="str">
        <f>VLOOKUP(A62,'계산서(25하-천안)'!$X$3:$AI$104,2,FALSE)</f>
        <v>국고 전액</v>
      </c>
      <c r="AF62" s="379">
        <f>VLOOKUP(A62,'계산서(25하-천안)'!$X$3:$AI$104,3,FALSE)</f>
        <v>0</v>
      </c>
      <c r="AG62" s="379">
        <f>VLOOKUP(A62,'계산서(25하-천안)'!$X$3:$AI$104,4,FALSE)</f>
        <v>1000000</v>
      </c>
      <c r="AI62" s="383" t="str">
        <f>VLOOKUP(A62,'계산서(25하-천안)'!$X$3:$AI$104,2,FALSE)</f>
        <v>국고 전액</v>
      </c>
      <c r="AJ62" s="379">
        <f>VLOOKUP(A62,'계산서(25하-천안)'!$X$3:$AI$104,8,FALSE)</f>
        <v>0</v>
      </c>
      <c r="AK62" s="383">
        <f>VLOOKUP(A62,'계산서(25하-천안)'!$X$3:$AI$104,9,FALSE)</f>
        <v>46006</v>
      </c>
      <c r="AL62" s="379">
        <f>VLOOKUP(A62,'계산서(25하-천안)'!$X$3:$AI$104,10,FALSE)</f>
        <v>1000000</v>
      </c>
      <c r="AM62" s="379">
        <f>VLOOKUP(A62,'계산서(25하-천안)'!$X$3:$AI$104,12,FALSE)</f>
        <v>0</v>
      </c>
    </row>
    <row r="63" spans="1:39">
      <c r="A63" s="380" t="s">
        <v>5195</v>
      </c>
      <c r="B63" s="379">
        <v>2025</v>
      </c>
      <c r="C63" s="379" t="s">
        <v>7843</v>
      </c>
      <c r="D63" s="379" t="s">
        <v>7852</v>
      </c>
      <c r="E63" s="379" t="s">
        <v>7845</v>
      </c>
      <c r="F63" s="381" t="str">
        <f>"천-"&amp;'25하-천안140'!A63</f>
        <v>천-189</v>
      </c>
      <c r="G63" s="382">
        <v>62</v>
      </c>
      <c r="H63" s="382" t="s">
        <v>6538</v>
      </c>
      <c r="I63" s="383">
        <v>45961</v>
      </c>
      <c r="J63" s="383">
        <v>45961</v>
      </c>
      <c r="L63" s="379" t="s">
        <v>7878</v>
      </c>
      <c r="M63" s="379" t="s">
        <v>7870</v>
      </c>
      <c r="N63" s="379" t="s">
        <v>5193</v>
      </c>
      <c r="O63" s="379">
        <v>286</v>
      </c>
      <c r="P63" s="379">
        <v>2118713085</v>
      </c>
      <c r="Q63" s="379" t="s">
        <v>1984</v>
      </c>
      <c r="R63" s="379" t="s">
        <v>1985</v>
      </c>
      <c r="T63" s="379" t="s">
        <v>5196</v>
      </c>
      <c r="W63" s="379" t="s">
        <v>7761</v>
      </c>
      <c r="X63" s="379" t="s">
        <v>345</v>
      </c>
      <c r="Y63" s="379" t="s">
        <v>7762</v>
      </c>
      <c r="Z63" s="379" t="s">
        <v>7763</v>
      </c>
      <c r="AA63" s="383">
        <v>45988</v>
      </c>
      <c r="AB63" s="379" t="s">
        <v>93</v>
      </c>
      <c r="AC63" s="379" t="s">
        <v>7763</v>
      </c>
      <c r="AD63" s="383">
        <f>VLOOKUP(A63,'계산서(25하-천안)'!$X$3:$AI$104,2,FALSE)</f>
        <v>45961</v>
      </c>
      <c r="AF63" s="379">
        <f>VLOOKUP(A63,'계산서(25하-천안)'!$X$3:$AI$104,3,FALSE)</f>
        <v>11400000</v>
      </c>
      <c r="AG63" s="379">
        <f>VLOOKUP(A63,'계산서(25하-천안)'!$X$3:$AI$104,4,FALSE)</f>
        <v>0</v>
      </c>
      <c r="AI63" s="383">
        <f>VLOOKUP(A63,'계산서(25하-천안)'!$X$3:$AI$104,2,FALSE)</f>
        <v>45961</v>
      </c>
      <c r="AJ63" s="379">
        <f>VLOOKUP(A63,'계산서(25하-천안)'!$X$3:$AI$104,8,FALSE)</f>
        <v>11400000</v>
      </c>
      <c r="AK63" s="383" t="str">
        <f>VLOOKUP(A63,'계산서(25하-천안)'!$X$3:$AI$104,9,FALSE)</f>
        <v>국고 X</v>
      </c>
      <c r="AL63" s="379">
        <f>VLOOKUP(A63,'계산서(25하-천안)'!$X$3:$AI$104,10,FALSE)</f>
        <v>0</v>
      </c>
      <c r="AM63" s="379">
        <f>VLOOKUP(A63,'계산서(25하-천안)'!$X$3:$AI$104,12,FALSE)</f>
        <v>0</v>
      </c>
    </row>
    <row r="64" spans="1:39">
      <c r="A64" s="380" t="s">
        <v>5651</v>
      </c>
      <c r="B64" s="379">
        <v>2025</v>
      </c>
      <c r="C64" s="379" t="s">
        <v>7843</v>
      </c>
      <c r="D64" s="379" t="s">
        <v>7879</v>
      </c>
      <c r="E64" s="379" t="s">
        <v>7845</v>
      </c>
      <c r="F64" s="381" t="str">
        <f>"천-"&amp;'25하-천안140'!A64</f>
        <v>천-190</v>
      </c>
      <c r="G64" s="382">
        <v>63</v>
      </c>
      <c r="H64" s="382" t="s">
        <v>5248</v>
      </c>
      <c r="I64" s="383">
        <v>45964</v>
      </c>
      <c r="J64" s="383">
        <v>45964</v>
      </c>
      <c r="L64" s="379" t="s">
        <v>3746</v>
      </c>
      <c r="M64" s="379" t="s">
        <v>7846</v>
      </c>
      <c r="N64" s="379" t="s">
        <v>7880</v>
      </c>
      <c r="O64" s="379">
        <v>17</v>
      </c>
      <c r="P64" s="379">
        <v>2148863000</v>
      </c>
      <c r="Q64" s="379">
        <v>21488630000</v>
      </c>
      <c r="R64" s="379" t="s">
        <v>5649</v>
      </c>
      <c r="T64" s="379" t="s">
        <v>5653</v>
      </c>
      <c r="U64" s="379" t="s">
        <v>5654</v>
      </c>
      <c r="V64" s="379" t="s">
        <v>5655</v>
      </c>
      <c r="W64" s="379" t="s">
        <v>5658</v>
      </c>
      <c r="X64" s="379" t="s">
        <v>334</v>
      </c>
      <c r="Y64" s="379" t="s">
        <v>5659</v>
      </c>
      <c r="Z64" s="379" t="s">
        <v>7765</v>
      </c>
      <c r="AA64" s="383">
        <v>45993</v>
      </c>
      <c r="AB64" s="379" t="s">
        <v>3746</v>
      </c>
      <c r="AC64" s="379" t="s">
        <v>5657</v>
      </c>
      <c r="AD64" s="383">
        <f>VLOOKUP(A64,'계산서(25하-천안)'!$X$3:$AI$104,2,FALSE)</f>
        <v>45994</v>
      </c>
      <c r="AF64" s="379">
        <f>VLOOKUP(A64,'계산서(25하-천안)'!$X$3:$AI$104,3,FALSE)</f>
        <v>850000</v>
      </c>
      <c r="AG64" s="379">
        <f>VLOOKUP(A64,'계산서(25하-천안)'!$X$3:$AI$104,4,FALSE)</f>
        <v>0</v>
      </c>
      <c r="AI64" s="383">
        <f>VLOOKUP(A64,'계산서(25하-천안)'!$X$3:$AI$104,2,FALSE)</f>
        <v>45994</v>
      </c>
      <c r="AJ64" s="379">
        <f>VLOOKUP(A64,'계산서(25하-천안)'!$X$3:$AI$104,8,FALSE)</f>
        <v>850000</v>
      </c>
      <c r="AK64" s="383" t="str">
        <f>VLOOKUP(A64,'계산서(25하-천안)'!$X$3:$AI$104,9,FALSE)</f>
        <v>국고 X</v>
      </c>
      <c r="AL64" s="379">
        <f>VLOOKUP(A64,'계산서(25하-천안)'!$X$3:$AI$104,10,FALSE)</f>
        <v>0</v>
      </c>
      <c r="AM64" s="379">
        <f>VLOOKUP(A64,'계산서(25하-천안)'!$X$3:$AI$104,12,FALSE)</f>
        <v>0</v>
      </c>
    </row>
    <row r="65" spans="1:39">
      <c r="A65" s="380" t="s">
        <v>7591</v>
      </c>
      <c r="B65" s="379">
        <v>2025</v>
      </c>
      <c r="C65" s="379" t="s">
        <v>7843</v>
      </c>
      <c r="E65" s="379" t="s">
        <v>7845</v>
      </c>
      <c r="F65" s="381" t="str">
        <f>"천-"&amp;'25하-천안140'!A65</f>
        <v>천-191</v>
      </c>
      <c r="G65" s="382">
        <v>64</v>
      </c>
      <c r="H65" s="382" t="s">
        <v>5407</v>
      </c>
      <c r="I65" s="383">
        <v>45965</v>
      </c>
      <c r="J65" s="383">
        <v>45965</v>
      </c>
      <c r="L65" s="379" t="s">
        <v>3749</v>
      </c>
      <c r="M65" s="379" t="s">
        <v>7846</v>
      </c>
      <c r="N65" s="379" t="s">
        <v>7588</v>
      </c>
      <c r="O65" s="379">
        <v>12</v>
      </c>
      <c r="P65" s="379">
        <v>6488102740</v>
      </c>
      <c r="Q65" s="379">
        <v>64881027400</v>
      </c>
      <c r="R65" s="379" t="s">
        <v>7589</v>
      </c>
      <c r="T65" s="379" t="s">
        <v>7593</v>
      </c>
      <c r="U65" s="379" t="s">
        <v>3548</v>
      </c>
      <c r="W65" s="379" t="s">
        <v>7766</v>
      </c>
      <c r="X65" s="379" t="s">
        <v>1062</v>
      </c>
      <c r="Y65" s="379" t="s">
        <v>7767</v>
      </c>
      <c r="Z65" s="379" t="s">
        <v>7768</v>
      </c>
      <c r="AA65" s="383">
        <v>45988</v>
      </c>
      <c r="AB65" s="379" t="s">
        <v>3749</v>
      </c>
      <c r="AC65" s="379" t="s">
        <v>7595</v>
      </c>
      <c r="AD65" s="383">
        <f>VLOOKUP(A65,'계산서(25하-천안)'!$X$3:$AI$104,2,FALSE)</f>
        <v>45989</v>
      </c>
      <c r="AF65" s="379">
        <f>VLOOKUP(A65,'계산서(25하-천안)'!$X$3:$AI$104,3,FALSE)</f>
        <v>300000</v>
      </c>
      <c r="AG65" s="379">
        <f>VLOOKUP(A65,'계산서(25하-천안)'!$X$3:$AI$104,4,FALSE)</f>
        <v>400000</v>
      </c>
      <c r="AI65" s="383">
        <f>VLOOKUP(A65,'계산서(25하-천안)'!$X$3:$AI$104,2,FALSE)</f>
        <v>45989</v>
      </c>
      <c r="AJ65" s="379">
        <f>VLOOKUP(A65,'계산서(25하-천안)'!$X$3:$AI$104,8,FALSE)</f>
        <v>300000</v>
      </c>
      <c r="AK65" s="383">
        <f>VLOOKUP(A65,'계산서(25하-천안)'!$X$3:$AI$104,9,FALSE)</f>
        <v>46006</v>
      </c>
      <c r="AL65" s="379">
        <f>VLOOKUP(A65,'계산서(25하-천안)'!$X$3:$AI$104,10,FALSE)</f>
        <v>400000</v>
      </c>
      <c r="AM65" s="379">
        <f>VLOOKUP(A65,'계산서(25하-천안)'!$X$3:$AI$104,12,FALSE)</f>
        <v>0</v>
      </c>
    </row>
    <row r="66" spans="1:39">
      <c r="A66" s="380" t="s">
        <v>5897</v>
      </c>
      <c r="B66" s="379">
        <v>2025</v>
      </c>
      <c r="C66" s="379" t="s">
        <v>7843</v>
      </c>
      <c r="D66" s="379" t="s">
        <v>7852</v>
      </c>
      <c r="E66" s="379" t="s">
        <v>7845</v>
      </c>
      <c r="F66" s="381" t="str">
        <f>"천-"&amp;'25하-천안140'!A66</f>
        <v>천-192</v>
      </c>
      <c r="G66" s="382">
        <v>65</v>
      </c>
      <c r="H66" s="382" t="s">
        <v>7881</v>
      </c>
      <c r="I66" s="383">
        <v>45965</v>
      </c>
      <c r="J66" s="383">
        <v>45965</v>
      </c>
      <c r="L66" s="379" t="s">
        <v>3748</v>
      </c>
      <c r="M66" s="379" t="s">
        <v>7846</v>
      </c>
      <c r="N66" s="379" t="s">
        <v>5894</v>
      </c>
      <c r="O66" s="379">
        <v>26</v>
      </c>
      <c r="P66" s="379">
        <v>3128118552</v>
      </c>
      <c r="Q66" s="379">
        <v>31281185526</v>
      </c>
      <c r="R66" s="379" t="s">
        <v>5895</v>
      </c>
      <c r="T66" s="379" t="s">
        <v>5899</v>
      </c>
      <c r="U66" s="379" t="s">
        <v>5900</v>
      </c>
      <c r="V66" s="379" t="s">
        <v>5901</v>
      </c>
      <c r="W66" s="379" t="s">
        <v>7769</v>
      </c>
      <c r="X66" s="379" t="s">
        <v>1267</v>
      </c>
      <c r="Y66" s="379" t="s">
        <v>7770</v>
      </c>
      <c r="Z66" s="379" t="s">
        <v>2957</v>
      </c>
      <c r="AA66" s="383" t="s">
        <v>7771</v>
      </c>
      <c r="AB66" s="379" t="s">
        <v>3748</v>
      </c>
      <c r="AC66" s="379" t="s">
        <v>7772</v>
      </c>
      <c r="AD66" s="383" t="str">
        <f>VLOOKUP(A66,'계산서(25하-천안)'!$X$3:$AI$104,2,FALSE)</f>
        <v>10월 27일
10월 31일</v>
      </c>
      <c r="AF66" s="379">
        <f>VLOOKUP(A66,'계산서(25하-천안)'!$X$3:$AI$104,3,FALSE)</f>
        <v>900000</v>
      </c>
      <c r="AG66" s="379">
        <f>VLOOKUP(A66,'계산서(25하-천안)'!$X$3:$AI$104,4,FALSE)</f>
        <v>400000</v>
      </c>
      <c r="AI66" s="383" t="str">
        <f>VLOOKUP(A66,'계산서(25하-천안)'!$X$3:$AI$104,2,FALSE)</f>
        <v>10월 27일
10월 31일</v>
      </c>
      <c r="AJ66" s="379">
        <f>VLOOKUP(A66,'계산서(25하-천안)'!$X$3:$AI$104,8,FALSE)</f>
        <v>300000</v>
      </c>
      <c r="AK66" s="383">
        <f>VLOOKUP(A66,'계산서(25하-천안)'!$X$3:$AI$104,9,FALSE)</f>
        <v>46006</v>
      </c>
      <c r="AL66" s="379">
        <f>VLOOKUP(A66,'계산서(25하-천안)'!$X$3:$AI$104,10,FALSE)</f>
        <v>400000</v>
      </c>
      <c r="AM66" s="379" t="str">
        <f>VLOOKUP(A66,'계산서(25하-천안)'!$X$3:$AI$104,12,FALSE)</f>
        <v>10/27 제이에스건설산업(주) 60만원 선발행
10/31 동우건설 주식회사 30만원 선발행</v>
      </c>
    </row>
    <row r="67" spans="1:39">
      <c r="A67" s="380" t="s">
        <v>6839</v>
      </c>
      <c r="B67" s="379">
        <v>2025</v>
      </c>
      <c r="C67" s="379" t="s">
        <v>7843</v>
      </c>
      <c r="D67" s="379" t="s">
        <v>7857</v>
      </c>
      <c r="E67" s="379" t="s">
        <v>7845</v>
      </c>
      <c r="F67" s="381" t="str">
        <f>"천-"&amp;'25하-천안140'!A67</f>
        <v>천-193</v>
      </c>
      <c r="G67" s="382">
        <v>66</v>
      </c>
      <c r="H67" s="382" t="s">
        <v>7882</v>
      </c>
      <c r="I67" s="383">
        <v>45965</v>
      </c>
      <c r="J67" s="383">
        <v>45965</v>
      </c>
      <c r="L67" s="379" t="s">
        <v>3746</v>
      </c>
      <c r="M67" s="379" t="s">
        <v>7846</v>
      </c>
      <c r="N67" s="379" t="s">
        <v>6836</v>
      </c>
      <c r="O67" s="379">
        <v>45</v>
      </c>
      <c r="P67" s="379">
        <v>1268663320</v>
      </c>
      <c r="Q67" s="379">
        <v>91303758101</v>
      </c>
      <c r="R67" s="379" t="s">
        <v>6837</v>
      </c>
      <c r="T67" s="379" t="s">
        <v>6840</v>
      </c>
      <c r="U67" s="379" t="s">
        <v>6841</v>
      </c>
      <c r="V67" s="379" t="s">
        <v>6842</v>
      </c>
      <c r="W67" s="379" t="s">
        <v>6846</v>
      </c>
      <c r="Y67" s="379" t="s">
        <v>6847</v>
      </c>
      <c r="Z67" s="379" t="s">
        <v>6845</v>
      </c>
      <c r="AA67" s="383">
        <v>45993</v>
      </c>
      <c r="AB67" s="379" t="s">
        <v>3746</v>
      </c>
      <c r="AC67" s="379" t="s">
        <v>6845</v>
      </c>
      <c r="AD67" s="383">
        <f>VLOOKUP(A67,'계산서(25하-천안)'!$X$3:$AI$104,2,FALSE)</f>
        <v>45994</v>
      </c>
      <c r="AF67" s="379">
        <f>VLOOKUP(A67,'계산서(25하-천안)'!$X$3:$AI$104,3,FALSE)</f>
        <v>1000000</v>
      </c>
      <c r="AG67" s="379">
        <f>VLOOKUP(A67,'계산서(25하-천안)'!$X$3:$AI$104,4,FALSE)</f>
        <v>0</v>
      </c>
      <c r="AI67" s="383">
        <f>VLOOKUP(A67,'계산서(25하-천안)'!$X$3:$AI$104,2,FALSE)</f>
        <v>45994</v>
      </c>
      <c r="AJ67" s="379">
        <f>VLOOKUP(A67,'계산서(25하-천안)'!$X$3:$AI$104,8,FALSE)</f>
        <v>1000000</v>
      </c>
      <c r="AK67" s="383" t="str">
        <f>VLOOKUP(A67,'계산서(25하-천안)'!$X$3:$AI$104,9,FALSE)</f>
        <v>국고 X</v>
      </c>
      <c r="AL67" s="379">
        <f>VLOOKUP(A67,'계산서(25하-천안)'!$X$3:$AI$104,10,FALSE)</f>
        <v>0</v>
      </c>
      <c r="AM67" s="379">
        <f>VLOOKUP(A67,'계산서(25하-천안)'!$X$3:$AI$104,12,FALSE)</f>
        <v>0</v>
      </c>
    </row>
    <row r="68" spans="1:39">
      <c r="A68" s="380" t="s">
        <v>6185</v>
      </c>
      <c r="B68" s="379">
        <v>2025</v>
      </c>
      <c r="C68" s="379" t="s">
        <v>7843</v>
      </c>
      <c r="D68" s="379" t="s">
        <v>7857</v>
      </c>
      <c r="E68" s="379" t="s">
        <v>7845</v>
      </c>
      <c r="F68" s="381" t="str">
        <f>"천-"&amp;'25하-천안140'!A68</f>
        <v>천-194</v>
      </c>
      <c r="G68" s="382">
        <v>67</v>
      </c>
      <c r="H68" s="382" t="s">
        <v>7883</v>
      </c>
      <c r="I68" s="383">
        <v>45966</v>
      </c>
      <c r="J68" s="383">
        <v>45966</v>
      </c>
      <c r="L68" s="379" t="s">
        <v>7864</v>
      </c>
      <c r="M68" s="379" t="s">
        <v>7846</v>
      </c>
      <c r="N68" s="379" t="s">
        <v>1709</v>
      </c>
      <c r="O68" s="379">
        <v>139</v>
      </c>
      <c r="P68" s="379">
        <v>3128525589</v>
      </c>
      <c r="Q68" s="379" t="s">
        <v>2535</v>
      </c>
      <c r="R68" s="379" t="s">
        <v>1710</v>
      </c>
      <c r="T68" s="379" t="s">
        <v>1711</v>
      </c>
      <c r="U68" s="379" t="s">
        <v>1591</v>
      </c>
      <c r="V68" s="379" t="s">
        <v>1592</v>
      </c>
      <c r="W68" s="379" t="s">
        <v>1589</v>
      </c>
      <c r="X68" s="379" t="s">
        <v>1346</v>
      </c>
      <c r="Y68" s="379" t="s">
        <v>1590</v>
      </c>
      <c r="Z68" s="379" t="s">
        <v>1712</v>
      </c>
      <c r="AA68" s="383" t="s">
        <v>7773</v>
      </c>
      <c r="AB68" s="379" t="s">
        <v>240</v>
      </c>
      <c r="AC68" s="379" t="s">
        <v>1712</v>
      </c>
      <c r="AD68" s="383">
        <f>VLOOKUP(A68,'계산서(25하-천안)'!$X$3:$AI$104,2,FALSE)</f>
        <v>45966</v>
      </c>
      <c r="AF68" s="379">
        <f>VLOOKUP(A68,'계산서(25하-천안)'!$X$3:$AI$104,3,FALSE)</f>
        <v>3500000</v>
      </c>
      <c r="AG68" s="379">
        <f>VLOOKUP(A68,'계산서(25하-천안)'!$X$3:$AI$104,4,FALSE)</f>
        <v>0</v>
      </c>
      <c r="AI68" s="383">
        <f>VLOOKUP(A68,'계산서(25하-천안)'!$X$3:$AI$104,2,FALSE)</f>
        <v>45966</v>
      </c>
      <c r="AJ68" s="379">
        <f>VLOOKUP(A68,'계산서(25하-천안)'!$X$3:$AI$104,8,FALSE)</f>
        <v>3500000</v>
      </c>
      <c r="AK68" s="383" t="str">
        <f>VLOOKUP(A68,'계산서(25하-천안)'!$X$3:$AI$104,9,FALSE)</f>
        <v>국고 X</v>
      </c>
      <c r="AL68" s="379">
        <f>VLOOKUP(A68,'계산서(25하-천안)'!$X$3:$AI$104,10,FALSE)</f>
        <v>0</v>
      </c>
      <c r="AM68" s="379">
        <f>VLOOKUP(A68,'계산서(25하-천안)'!$X$3:$AI$104,12,FALSE)</f>
        <v>0</v>
      </c>
    </row>
    <row r="69" spans="1:39">
      <c r="A69" s="380" t="s">
        <v>6019</v>
      </c>
      <c r="B69" s="379">
        <v>2025</v>
      </c>
      <c r="C69" s="379" t="s">
        <v>7843</v>
      </c>
      <c r="D69" s="379" t="s">
        <v>7852</v>
      </c>
      <c r="E69" s="379" t="s">
        <v>7845</v>
      </c>
      <c r="F69" s="381" t="str">
        <f>"천-"&amp;'25하-천안140'!A69</f>
        <v>천-195</v>
      </c>
      <c r="G69" s="382">
        <v>68</v>
      </c>
      <c r="H69" s="382" t="s">
        <v>7884</v>
      </c>
      <c r="I69" s="383">
        <v>45968</v>
      </c>
      <c r="J69" s="383">
        <v>45968</v>
      </c>
      <c r="L69" s="379" t="s">
        <v>3749</v>
      </c>
      <c r="M69" s="379" t="s">
        <v>7846</v>
      </c>
      <c r="N69" s="379" t="s">
        <v>6018</v>
      </c>
      <c r="O69" s="379">
        <v>58</v>
      </c>
      <c r="P69" s="379">
        <v>2148678417</v>
      </c>
      <c r="Q69" s="379">
        <v>21486784176</v>
      </c>
      <c r="R69" s="379" t="s">
        <v>6557</v>
      </c>
      <c r="T69" s="379" t="s">
        <v>6021</v>
      </c>
      <c r="W69" s="379" t="s">
        <v>7774</v>
      </c>
      <c r="X69" s="379" t="s">
        <v>7650</v>
      </c>
      <c r="Y69" s="379" t="s">
        <v>7775</v>
      </c>
      <c r="Z69" s="379" t="s">
        <v>6014</v>
      </c>
      <c r="AA69" s="383">
        <v>45987</v>
      </c>
      <c r="AB69" s="379" t="s">
        <v>3749</v>
      </c>
      <c r="AC69" s="379" t="s">
        <v>6014</v>
      </c>
      <c r="AD69" s="383">
        <f>VLOOKUP(A69,'계산서(25하-천안)'!$X$3:$AI$104,2,FALSE)</f>
        <v>45986</v>
      </c>
      <c r="AF69" s="379">
        <f>VLOOKUP(A69,'계산서(25하-천안)'!$X$3:$AI$104,3,FALSE)</f>
        <v>2000000</v>
      </c>
      <c r="AG69" s="379">
        <f>VLOOKUP(A69,'계산서(25하-천안)'!$X$3:$AI$104,4,FALSE)</f>
        <v>0</v>
      </c>
      <c r="AI69" s="383">
        <f>VLOOKUP(A69,'계산서(25하-천안)'!$X$3:$AI$104,2,FALSE)</f>
        <v>45986</v>
      </c>
      <c r="AJ69" s="379">
        <f>VLOOKUP(A69,'계산서(25하-천안)'!$X$3:$AI$104,8,FALSE)</f>
        <v>2000000</v>
      </c>
      <c r="AK69" s="383" t="str">
        <f>VLOOKUP(A69,'계산서(25하-천안)'!$X$3:$AI$104,9,FALSE)</f>
        <v>국고 X</v>
      </c>
      <c r="AL69" s="379">
        <f>VLOOKUP(A69,'계산서(25하-천안)'!$X$3:$AI$104,10,FALSE)</f>
        <v>0</v>
      </c>
      <c r="AM69" s="379">
        <f>VLOOKUP(A69,'계산서(25하-천안)'!$X$3:$AI$104,12,FALSE)</f>
        <v>0</v>
      </c>
    </row>
    <row r="70" spans="1:39">
      <c r="A70" s="380" t="s">
        <v>7291</v>
      </c>
      <c r="B70" s="379">
        <v>2025</v>
      </c>
      <c r="C70" s="379" t="s">
        <v>7843</v>
      </c>
      <c r="D70" s="379" t="s">
        <v>7851</v>
      </c>
      <c r="E70" s="379" t="s">
        <v>7845</v>
      </c>
      <c r="F70" s="381" t="str">
        <f>"천-"&amp;'25하-천안140'!A70</f>
        <v>천-196</v>
      </c>
      <c r="G70" s="382">
        <v>69</v>
      </c>
      <c r="H70" s="382" t="s">
        <v>5301</v>
      </c>
      <c r="I70" s="383">
        <v>45971</v>
      </c>
      <c r="J70" s="383">
        <v>45971</v>
      </c>
      <c r="L70" s="379" t="s">
        <v>3746</v>
      </c>
      <c r="M70" s="379" t="s">
        <v>7846</v>
      </c>
      <c r="N70" s="379" t="s">
        <v>7288</v>
      </c>
      <c r="O70" s="379">
        <v>69</v>
      </c>
      <c r="P70" s="379">
        <v>2161021273</v>
      </c>
      <c r="Q70" s="379">
        <v>21610212730</v>
      </c>
      <c r="R70" s="379" t="s">
        <v>7289</v>
      </c>
      <c r="T70" s="379" t="s">
        <v>7293</v>
      </c>
      <c r="U70" s="379" t="s">
        <v>7294</v>
      </c>
      <c r="V70" s="379" t="s">
        <v>7295</v>
      </c>
      <c r="W70" s="379" t="s">
        <v>7301</v>
      </c>
      <c r="X70" s="379" t="s">
        <v>7302</v>
      </c>
      <c r="Y70" s="379" t="s">
        <v>7303</v>
      </c>
      <c r="Z70" s="379" t="s">
        <v>7776</v>
      </c>
      <c r="AA70" s="383">
        <v>45993</v>
      </c>
      <c r="AB70" s="379" t="s">
        <v>3746</v>
      </c>
      <c r="AC70" s="379" t="s">
        <v>7300</v>
      </c>
      <c r="AD70" s="383">
        <f>VLOOKUP(A70,'계산서(25하-천안)'!$X$3:$AI$104,2,FALSE)</f>
        <v>45994</v>
      </c>
      <c r="AF70" s="379">
        <f>VLOOKUP(A70,'계산서(25하-천안)'!$X$3:$AI$104,3,FALSE)</f>
        <v>800000</v>
      </c>
      <c r="AG70" s="379">
        <f>VLOOKUP(A70,'계산서(25하-천안)'!$X$3:$AI$104,4,FALSE)</f>
        <v>0</v>
      </c>
      <c r="AI70" s="383">
        <f>VLOOKUP(A70,'계산서(25하-천안)'!$X$3:$AI$104,2,FALSE)</f>
        <v>45994</v>
      </c>
      <c r="AJ70" s="379">
        <f>VLOOKUP(A70,'계산서(25하-천안)'!$X$3:$AI$104,8,FALSE)</f>
        <v>0</v>
      </c>
      <c r="AK70" s="383" t="str">
        <f>VLOOKUP(A70,'계산서(25하-천안)'!$X$3:$AI$104,9,FALSE)</f>
        <v>국고 X</v>
      </c>
      <c r="AL70" s="379">
        <f>VLOOKUP(A70,'계산서(25하-천안)'!$X$3:$AI$104,10,FALSE)</f>
        <v>0</v>
      </c>
      <c r="AM70" s="379">
        <f>VLOOKUP(A70,'계산서(25하-천안)'!$X$3:$AI$104,12,FALSE)</f>
        <v>0</v>
      </c>
    </row>
    <row r="71" spans="1:39">
      <c r="A71" s="380" t="s">
        <v>5997</v>
      </c>
      <c r="B71" s="379">
        <v>2025</v>
      </c>
      <c r="C71" s="379" t="s">
        <v>7843</v>
      </c>
      <c r="E71" s="379" t="s">
        <v>7845</v>
      </c>
      <c r="F71" s="381" t="str">
        <f>"천-"&amp;'25하-천안140'!A71</f>
        <v>천-197</v>
      </c>
      <c r="G71" s="382">
        <v>70</v>
      </c>
      <c r="H71" s="382" t="s">
        <v>6628</v>
      </c>
      <c r="I71" s="383">
        <v>45971</v>
      </c>
      <c r="J71" s="383">
        <v>45971</v>
      </c>
      <c r="L71" s="379" t="s">
        <v>3748</v>
      </c>
      <c r="M71" s="379" t="s">
        <v>7846</v>
      </c>
      <c r="N71" s="379" t="s">
        <v>5994</v>
      </c>
      <c r="O71" s="379">
        <v>8</v>
      </c>
      <c r="P71" s="379">
        <v>8428701893</v>
      </c>
      <c r="Q71" s="379">
        <v>84287018930</v>
      </c>
      <c r="R71" s="379" t="s">
        <v>5995</v>
      </c>
      <c r="T71" s="379" t="s">
        <v>5998</v>
      </c>
      <c r="W71" s="379" t="s">
        <v>6005</v>
      </c>
      <c r="X71" s="379" t="s">
        <v>1346</v>
      </c>
      <c r="Y71" s="379" t="s">
        <v>6006</v>
      </c>
      <c r="Z71" s="379" t="s">
        <v>6004</v>
      </c>
      <c r="AA71" s="383" t="s">
        <v>7777</v>
      </c>
      <c r="AB71" s="379" t="s">
        <v>3748</v>
      </c>
      <c r="AC71" s="379" t="s">
        <v>6004</v>
      </c>
      <c r="AD71" s="383">
        <f>VLOOKUP(A71,'계산서(25하-천안)'!$X$3:$AI$104,2,FALSE)</f>
        <v>46001</v>
      </c>
      <c r="AF71" s="379">
        <f>VLOOKUP(A71,'계산서(25하-천안)'!$X$3:$AI$104,3,FALSE)</f>
        <v>600000</v>
      </c>
      <c r="AG71" s="379">
        <f>VLOOKUP(A71,'계산서(25하-천안)'!$X$3:$AI$104,4,FALSE)</f>
        <v>400000</v>
      </c>
      <c r="AI71" s="383">
        <f>VLOOKUP(A71,'계산서(25하-천안)'!$X$3:$AI$104,2,FALSE)</f>
        <v>46001</v>
      </c>
      <c r="AJ71" s="379">
        <f>VLOOKUP(A71,'계산서(25하-천안)'!$X$3:$AI$104,8,FALSE)</f>
        <v>600000</v>
      </c>
      <c r="AK71" s="383">
        <f>VLOOKUP(A71,'계산서(25하-천안)'!$X$3:$AI$104,9,FALSE)</f>
        <v>46006</v>
      </c>
      <c r="AL71" s="379">
        <f>VLOOKUP(A71,'계산서(25하-천안)'!$X$3:$AI$104,10,FALSE)</f>
        <v>400000</v>
      </c>
      <c r="AM71" s="379">
        <f>VLOOKUP(A71,'계산서(25하-천안)'!$X$3:$AI$104,12,FALSE)</f>
        <v>0</v>
      </c>
    </row>
    <row r="72" spans="1:39">
      <c r="A72" s="380" t="s">
        <v>6423</v>
      </c>
      <c r="B72" s="379">
        <v>2025</v>
      </c>
      <c r="C72" s="379" t="s">
        <v>7843</v>
      </c>
      <c r="D72" s="379" t="s">
        <v>7885</v>
      </c>
      <c r="E72" s="379" t="s">
        <v>7845</v>
      </c>
      <c r="F72" s="381" t="str">
        <f>"천-"&amp;'25하-천안140'!A72</f>
        <v>천-198</v>
      </c>
      <c r="G72" s="382">
        <v>71</v>
      </c>
      <c r="H72" s="382" t="s">
        <v>7299</v>
      </c>
      <c r="I72" s="383">
        <v>45973</v>
      </c>
      <c r="J72" s="383">
        <v>45973</v>
      </c>
      <c r="L72" s="379" t="s">
        <v>4470</v>
      </c>
      <c r="M72" s="379" t="s">
        <v>7861</v>
      </c>
      <c r="N72" s="379" t="s">
        <v>6420</v>
      </c>
      <c r="O72" s="379">
        <v>340</v>
      </c>
      <c r="P72" s="379">
        <v>4118119799</v>
      </c>
      <c r="Q72" s="379" t="s">
        <v>2394</v>
      </c>
      <c r="R72" s="379" t="s">
        <v>7778</v>
      </c>
      <c r="T72" s="379" t="s">
        <v>1847</v>
      </c>
      <c r="W72" s="379" t="s">
        <v>2282</v>
      </c>
      <c r="X72" s="379" t="s">
        <v>1015</v>
      </c>
      <c r="Y72" s="379" t="s">
        <v>1848</v>
      </c>
      <c r="Z72" s="379" t="s">
        <v>7779</v>
      </c>
      <c r="AA72" s="383">
        <v>46001</v>
      </c>
      <c r="AB72" s="379" t="s">
        <v>3746</v>
      </c>
      <c r="AC72" s="379" t="s">
        <v>7780</v>
      </c>
      <c r="AD72" s="383">
        <f>VLOOKUP(A72,'계산서(25하-천안)'!$X$3:$AI$104,2,FALSE)</f>
        <v>46001</v>
      </c>
      <c r="AF72" s="379">
        <f>VLOOKUP(A72,'계산서(25하-천안)'!$X$3:$AI$104,3,FALSE)</f>
        <v>9800000</v>
      </c>
      <c r="AG72" s="379">
        <f>VLOOKUP(A72,'계산서(25하-천안)'!$X$3:$AI$104,4,FALSE)</f>
        <v>0</v>
      </c>
      <c r="AI72" s="383">
        <f>VLOOKUP(A72,'계산서(25하-천안)'!$X$3:$AI$104,2,FALSE)</f>
        <v>46001</v>
      </c>
      <c r="AJ72" s="379">
        <f>VLOOKUP(A72,'계산서(25하-천안)'!$X$3:$AI$104,8,FALSE)</f>
        <v>8200000</v>
      </c>
      <c r="AK72" s="383" t="str">
        <f>VLOOKUP(A72,'계산서(25하-천안)'!$X$3:$AI$104,9,FALSE)</f>
        <v>국고 X</v>
      </c>
      <c r="AL72" s="379">
        <f>VLOOKUP(A72,'계산서(25하-천안)'!$X$3:$AI$104,10,FALSE)</f>
        <v>0</v>
      </c>
      <c r="AM72" s="379" t="str">
        <f>VLOOKUP(A72,'계산서(25하-천안)'!$X$3:$AI$104,12,FALSE)</f>
        <v>현대삼호: 820만원
(주)동양: 160만원</v>
      </c>
    </row>
    <row r="73" spans="1:39">
      <c r="A73" s="380" t="s">
        <v>6527</v>
      </c>
      <c r="B73" s="379">
        <v>2025</v>
      </c>
      <c r="C73" s="379" t="s">
        <v>7843</v>
      </c>
      <c r="D73" s="379" t="s">
        <v>7851</v>
      </c>
      <c r="E73" s="379" t="s">
        <v>7845</v>
      </c>
      <c r="F73" s="381" t="str">
        <f>"천-"&amp;'25하-천안140'!A73</f>
        <v>천-199</v>
      </c>
      <c r="G73" s="382">
        <v>72</v>
      </c>
      <c r="H73" s="382" t="s">
        <v>7467</v>
      </c>
      <c r="I73" s="383">
        <v>45974</v>
      </c>
      <c r="J73" s="383">
        <v>45974</v>
      </c>
      <c r="L73" s="379" t="s">
        <v>7886</v>
      </c>
      <c r="M73" s="379" t="s">
        <v>7887</v>
      </c>
      <c r="N73" s="379" t="s">
        <v>1922</v>
      </c>
      <c r="O73" s="379">
        <v>340</v>
      </c>
      <c r="P73" s="379">
        <v>2048203788</v>
      </c>
      <c r="Q73" s="379" t="s">
        <v>2283</v>
      </c>
      <c r="R73" s="379" t="s">
        <v>1923</v>
      </c>
      <c r="T73" s="379" t="s">
        <v>1924</v>
      </c>
      <c r="U73" s="379" t="s">
        <v>1925</v>
      </c>
      <c r="V73" s="379" t="s">
        <v>2309</v>
      </c>
      <c r="W73" s="379" t="s">
        <v>2307</v>
      </c>
      <c r="X73" s="379" t="s">
        <v>1024</v>
      </c>
      <c r="Y73" s="379" t="s">
        <v>1926</v>
      </c>
      <c r="Z73" s="379" t="s">
        <v>1927</v>
      </c>
      <c r="AA73" s="383">
        <v>46002</v>
      </c>
      <c r="AB73" s="379" t="s">
        <v>3746</v>
      </c>
      <c r="AC73" s="379" t="s">
        <v>1927</v>
      </c>
      <c r="AD73" s="383">
        <f>VLOOKUP(A73,'계산서(25하-천안)'!$X$3:$AI$104,2,FALSE)</f>
        <v>46002</v>
      </c>
      <c r="AF73" s="379">
        <f>VLOOKUP(A73,'계산서(25하-천안)'!$X$3:$AI$104,3,FALSE)</f>
        <v>4900000</v>
      </c>
      <c r="AG73" s="379">
        <f>VLOOKUP(A73,'계산서(25하-천안)'!$X$3:$AI$104,4,FALSE)</f>
        <v>0</v>
      </c>
      <c r="AI73" s="383">
        <f>VLOOKUP(A73,'계산서(25하-천안)'!$X$3:$AI$104,2,FALSE)</f>
        <v>46002</v>
      </c>
      <c r="AJ73" s="379">
        <f>VLOOKUP(A73,'계산서(25하-천안)'!$X$3:$AI$104,8,FALSE)</f>
        <v>0</v>
      </c>
      <c r="AK73" s="383" t="str">
        <f>VLOOKUP(A73,'계산서(25하-천안)'!$X$3:$AI$104,9,FALSE)</f>
        <v>국고 X</v>
      </c>
      <c r="AL73" s="379">
        <f>VLOOKUP(A73,'계산서(25하-천안)'!$X$3:$AI$104,10,FALSE)</f>
        <v>0</v>
      </c>
      <c r="AM73" s="379">
        <f>VLOOKUP(A73,'계산서(25하-천안)'!$X$3:$AI$104,12,FALSE)</f>
        <v>0</v>
      </c>
    </row>
    <row r="74" spans="1:39">
      <c r="A74" s="380" t="s">
        <v>6624</v>
      </c>
      <c r="B74" s="379">
        <v>2025</v>
      </c>
      <c r="C74" s="379" t="s">
        <v>7843</v>
      </c>
      <c r="D74" s="379" t="s">
        <v>7851</v>
      </c>
      <c r="E74" s="379" t="s">
        <v>7845</v>
      </c>
      <c r="F74" s="381" t="str">
        <f>"천-"&amp;'25하-천안140'!A74</f>
        <v>천-200</v>
      </c>
      <c r="G74" s="382">
        <v>73</v>
      </c>
      <c r="H74" s="382" t="s">
        <v>7240</v>
      </c>
      <c r="I74" s="383">
        <v>45974</v>
      </c>
      <c r="J74" s="383">
        <v>45974</v>
      </c>
      <c r="L74" s="379" t="s">
        <v>7888</v>
      </c>
      <c r="M74" s="379" t="s">
        <v>7846</v>
      </c>
      <c r="N74" s="379" t="s">
        <v>1935</v>
      </c>
      <c r="O74" s="379">
        <v>240</v>
      </c>
      <c r="P74" s="379">
        <v>1838602229</v>
      </c>
      <c r="Q74" s="379" t="s">
        <v>2471</v>
      </c>
      <c r="R74" s="379" t="s">
        <v>6634</v>
      </c>
      <c r="T74" s="379" t="s">
        <v>1571</v>
      </c>
      <c r="U74" s="379" t="s">
        <v>7781</v>
      </c>
      <c r="V74" s="379" t="s">
        <v>1573</v>
      </c>
      <c r="W74" s="379" t="s">
        <v>2468</v>
      </c>
      <c r="X74" s="379" t="s">
        <v>2472</v>
      </c>
      <c r="Y74" s="379" t="s">
        <v>2469</v>
      </c>
      <c r="Z74" s="379" t="s">
        <v>2470</v>
      </c>
      <c r="AA74" s="383" t="s">
        <v>7782</v>
      </c>
      <c r="AB74" s="379" t="s">
        <v>240</v>
      </c>
      <c r="AC74" s="379" t="s">
        <v>2470</v>
      </c>
      <c r="AD74" s="383">
        <f>VLOOKUP(A74,'계산서(25하-천안)'!$X$3:$AI$104,2,FALSE)</f>
        <v>46013</v>
      </c>
      <c r="AF74" s="379">
        <f>VLOOKUP(A74,'계산서(25하-천안)'!$X$3:$AI$104,3,FALSE)</f>
        <v>3000000</v>
      </c>
      <c r="AG74" s="379">
        <f>VLOOKUP(A74,'계산서(25하-천안)'!$X$3:$AI$104,4,FALSE)</f>
        <v>0</v>
      </c>
      <c r="AI74" s="383">
        <f>VLOOKUP(A74,'계산서(25하-천안)'!$X$3:$AI$104,2,FALSE)</f>
        <v>46013</v>
      </c>
      <c r="AJ74" s="379">
        <f>VLOOKUP(A74,'계산서(25하-천안)'!$X$3:$AI$104,8,FALSE)</f>
        <v>0</v>
      </c>
      <c r="AK74" s="383" t="str">
        <f>VLOOKUP(A74,'계산서(25하-천안)'!$X$3:$AI$104,9,FALSE)</f>
        <v>국고 X</v>
      </c>
      <c r="AL74" s="379">
        <f>VLOOKUP(A74,'계산서(25하-천안)'!$X$3:$AI$104,10,FALSE)</f>
        <v>0</v>
      </c>
      <c r="AM74" s="379">
        <f>VLOOKUP(A74,'계산서(25하-천안)'!$X$3:$AI$104,12,FALSE)</f>
        <v>0</v>
      </c>
    </row>
    <row r="75" spans="1:39">
      <c r="A75" s="380" t="s">
        <v>7193</v>
      </c>
      <c r="B75" s="379">
        <v>2025</v>
      </c>
      <c r="C75" s="379" t="s">
        <v>7843</v>
      </c>
      <c r="D75" s="379" t="s">
        <v>7850</v>
      </c>
      <c r="E75" s="379" t="s">
        <v>7845</v>
      </c>
      <c r="F75" s="381" t="str">
        <f>"천-"&amp;'25하-천안140'!A75</f>
        <v>천-201</v>
      </c>
      <c r="G75" s="382">
        <v>74</v>
      </c>
      <c r="H75" s="382" t="s">
        <v>5227</v>
      </c>
      <c r="I75" s="383">
        <v>45979</v>
      </c>
      <c r="J75" s="383">
        <v>45980</v>
      </c>
      <c r="L75" s="379" t="s">
        <v>7889</v>
      </c>
      <c r="M75" s="379" t="s">
        <v>7846</v>
      </c>
      <c r="N75" s="379" t="s">
        <v>2387</v>
      </c>
      <c r="O75" s="379">
        <v>340</v>
      </c>
      <c r="P75" s="379">
        <v>1078111563</v>
      </c>
      <c r="Q75" s="379" t="s">
        <v>2388</v>
      </c>
      <c r="R75" s="379" t="s">
        <v>7191</v>
      </c>
      <c r="T75" s="379" t="s">
        <v>2389</v>
      </c>
      <c r="U75" s="379" t="s">
        <v>7783</v>
      </c>
      <c r="V75" s="379" t="s">
        <v>2390</v>
      </c>
      <c r="W75" s="379" t="s">
        <v>7784</v>
      </c>
      <c r="X75" s="379" t="s">
        <v>1195</v>
      </c>
      <c r="Y75" s="379" t="s">
        <v>7785</v>
      </c>
      <c r="Z75" s="379" t="s">
        <v>7786</v>
      </c>
      <c r="AA75" s="383">
        <v>46009</v>
      </c>
      <c r="AB75" s="379" t="s">
        <v>3749</v>
      </c>
      <c r="AC75" s="379" t="s">
        <v>7786</v>
      </c>
      <c r="AD75" s="383">
        <f>VLOOKUP(A75,'계산서(25하-천안)'!$X$3:$AI$104,2,FALSE)</f>
        <v>46013</v>
      </c>
      <c r="AF75" s="379">
        <f>VLOOKUP(A75,'계산서(25하-천안)'!$X$3:$AI$104,3,FALSE)</f>
        <v>9000000</v>
      </c>
      <c r="AG75" s="379">
        <f>VLOOKUP(A75,'계산서(25하-천안)'!$X$3:$AI$104,4,FALSE)</f>
        <v>0</v>
      </c>
      <c r="AI75" s="383">
        <f>VLOOKUP(A75,'계산서(25하-천안)'!$X$3:$AI$104,2,FALSE)</f>
        <v>46013</v>
      </c>
      <c r="AJ75" s="379">
        <f>VLOOKUP(A75,'계산서(25하-천안)'!$X$3:$AI$104,8,FALSE)</f>
        <v>0</v>
      </c>
      <c r="AK75" s="383"/>
      <c r="AL75" s="379">
        <f>VLOOKUP(A75,'계산서(25하-천안)'!$X$3:$AI$104,10,FALSE)</f>
        <v>0</v>
      </c>
      <c r="AM75" s="379">
        <f>VLOOKUP(A75,'계산서(25하-천안)'!$X$3:$AI$104,12,FALSE)</f>
        <v>0</v>
      </c>
    </row>
    <row r="76" spans="1:39">
      <c r="A76" s="380" t="s">
        <v>6587</v>
      </c>
      <c r="B76" s="379">
        <v>2025</v>
      </c>
      <c r="C76" s="379" t="s">
        <v>7843</v>
      </c>
      <c r="D76" s="379" t="s">
        <v>7890</v>
      </c>
      <c r="E76" s="379" t="s">
        <v>7845</v>
      </c>
      <c r="F76" s="381" t="str">
        <f>"천-"&amp;'25하-천안140'!A76</f>
        <v>천-202</v>
      </c>
      <c r="G76" s="382">
        <v>75</v>
      </c>
      <c r="H76" s="382" t="s">
        <v>7891</v>
      </c>
      <c r="I76" s="383">
        <v>45980</v>
      </c>
      <c r="J76" s="383">
        <v>45980</v>
      </c>
      <c r="L76" s="379" t="s">
        <v>3746</v>
      </c>
      <c r="M76" s="379" t="s">
        <v>7846</v>
      </c>
      <c r="N76" s="379" t="s">
        <v>2517</v>
      </c>
      <c r="O76" s="379">
        <v>10</v>
      </c>
      <c r="P76" s="379">
        <v>7478602912</v>
      </c>
      <c r="Q76" s="379" t="s">
        <v>2521</v>
      </c>
      <c r="R76" s="379" t="s">
        <v>2522</v>
      </c>
      <c r="T76" s="379" t="s">
        <v>7787</v>
      </c>
      <c r="U76" s="379" t="s">
        <v>2523</v>
      </c>
      <c r="V76" s="379" t="s">
        <v>2524</v>
      </c>
      <c r="W76" s="379" t="s">
        <v>2518</v>
      </c>
      <c r="X76" s="379" t="s">
        <v>1062</v>
      </c>
      <c r="Y76" s="379" t="s">
        <v>2519</v>
      </c>
      <c r="Z76" s="379" t="s">
        <v>2520</v>
      </c>
      <c r="AA76" s="383">
        <v>46007</v>
      </c>
      <c r="AB76" s="379" t="s">
        <v>3746</v>
      </c>
      <c r="AC76" s="379" t="s">
        <v>2520</v>
      </c>
      <c r="AD76" s="383">
        <f>VLOOKUP(A76,'계산서(25하-천안)'!$X$3:$AI$104,2,FALSE)</f>
        <v>46007</v>
      </c>
      <c r="AF76" s="379">
        <f>VLOOKUP(A76,'계산서(25하-천안)'!$X$3:$AI$104,3,FALSE)</f>
        <v>100000</v>
      </c>
      <c r="AG76" s="379">
        <f>VLOOKUP(A76,'계산서(25하-천안)'!$X$3:$AI$104,4,FALSE)</f>
        <v>400000</v>
      </c>
      <c r="AI76" s="383">
        <f>VLOOKUP(A76,'계산서(25하-천안)'!$X$3:$AI$104,2,FALSE)</f>
        <v>46007</v>
      </c>
      <c r="AJ76" s="379">
        <f>VLOOKUP(A76,'계산서(25하-천안)'!$X$3:$AI$104,8,FALSE)</f>
        <v>0</v>
      </c>
      <c r="AK76" s="383" t="str">
        <f>VLOOKUP(A76,'계산서(25하-천안)'!$X$3:$AI$104,9,FALSE)</f>
        <v>국고 X</v>
      </c>
      <c r="AL76" s="379">
        <f>VLOOKUP(A76,'계산서(25하-천안)'!$X$3:$AI$104,10,FALSE)</f>
        <v>0</v>
      </c>
      <c r="AM76" s="379">
        <f>VLOOKUP(A76,'계산서(25하-천안)'!$X$3:$AI$104,12,FALSE)</f>
        <v>0</v>
      </c>
    </row>
    <row r="77" spans="1:39">
      <c r="A77" s="380" t="s">
        <v>6899</v>
      </c>
      <c r="B77" s="379">
        <v>2025</v>
      </c>
      <c r="C77" s="379" t="s">
        <v>7843</v>
      </c>
      <c r="D77" s="379" t="s">
        <v>7851</v>
      </c>
      <c r="E77" s="379" t="s">
        <v>7845</v>
      </c>
      <c r="F77" s="381" t="str">
        <f>"천-"&amp;'25하-천안140'!A77</f>
        <v>천-203</v>
      </c>
      <c r="G77" s="382">
        <v>76</v>
      </c>
      <c r="H77" s="382" t="s">
        <v>7892</v>
      </c>
      <c r="I77" s="383">
        <v>45981</v>
      </c>
      <c r="J77" s="383">
        <v>45981</v>
      </c>
      <c r="L77" s="379" t="s">
        <v>3746</v>
      </c>
      <c r="M77" s="379" t="s">
        <v>7849</v>
      </c>
      <c r="N77" s="379" t="s">
        <v>6896</v>
      </c>
      <c r="O77" s="379">
        <v>46</v>
      </c>
      <c r="P77" s="379">
        <v>4558100330</v>
      </c>
      <c r="Q77" s="379">
        <v>45581003300</v>
      </c>
      <c r="R77" s="379" t="s">
        <v>6897</v>
      </c>
      <c r="T77" s="379" t="s">
        <v>6901</v>
      </c>
      <c r="U77" s="379" t="s">
        <v>6902</v>
      </c>
      <c r="V77" s="379" t="s">
        <v>6903</v>
      </c>
      <c r="W77" s="379" t="s">
        <v>7788</v>
      </c>
      <c r="X77" s="379" t="s">
        <v>1346</v>
      </c>
      <c r="Y77" s="379" t="s">
        <v>7789</v>
      </c>
      <c r="Z77" s="379" t="s">
        <v>7790</v>
      </c>
      <c r="AA77" s="383">
        <v>46007</v>
      </c>
      <c r="AB77" s="379" t="s">
        <v>3746</v>
      </c>
      <c r="AC77" s="379" t="s">
        <v>6906</v>
      </c>
      <c r="AD77" s="383">
        <f>VLOOKUP(A77,'계산서(25하-천안)'!$X$3:$AI$104,2,FALSE)</f>
        <v>46007</v>
      </c>
      <c r="AF77" s="379">
        <f>VLOOKUP(A77,'계산서(25하-천안)'!$X$3:$AI$104,3,FALSE)</f>
        <v>2900000</v>
      </c>
      <c r="AG77" s="379">
        <f>VLOOKUP(A77,'계산서(25하-천안)'!$X$3:$AI$104,4,FALSE)</f>
        <v>400000</v>
      </c>
      <c r="AI77" s="383">
        <f>VLOOKUP(A77,'계산서(25하-천안)'!$X$3:$AI$104,2,FALSE)</f>
        <v>46007</v>
      </c>
      <c r="AJ77" s="379">
        <f>VLOOKUP(A77,'계산서(25하-천안)'!$X$3:$AI$104,8,FALSE)</f>
        <v>2900000</v>
      </c>
      <c r="AK77" s="383"/>
      <c r="AL77" s="379">
        <f>VLOOKUP(A77,'계산서(25하-천안)'!$X$3:$AI$104,10,FALSE)</f>
        <v>0</v>
      </c>
      <c r="AM77" s="379">
        <f>VLOOKUP(A77,'계산서(25하-천안)'!$X$3:$AI$104,12,FALSE)</f>
        <v>0</v>
      </c>
    </row>
    <row r="78" spans="1:39">
      <c r="A78" s="380" t="s">
        <v>7252</v>
      </c>
      <c r="B78" s="379">
        <v>2025</v>
      </c>
      <c r="C78" s="379" t="s">
        <v>7843</v>
      </c>
      <c r="D78" s="379" t="s">
        <v>7852</v>
      </c>
      <c r="E78" s="379" t="s">
        <v>7845</v>
      </c>
      <c r="F78" s="381" t="str">
        <f>"천-"&amp;'25하-천안140'!A78</f>
        <v>천-204</v>
      </c>
      <c r="G78" s="382">
        <v>77</v>
      </c>
      <c r="H78" s="382" t="s">
        <v>7893</v>
      </c>
      <c r="I78" s="383">
        <v>45982</v>
      </c>
      <c r="J78" s="383">
        <v>45982</v>
      </c>
      <c r="L78" s="379" t="s">
        <v>7894</v>
      </c>
      <c r="M78" s="379" t="s">
        <v>7846</v>
      </c>
      <c r="N78" s="379" t="s">
        <v>7250</v>
      </c>
      <c r="O78" s="379">
        <v>217</v>
      </c>
      <c r="P78" s="379">
        <v>1048118121</v>
      </c>
      <c r="Q78" s="379">
        <v>10481181216</v>
      </c>
      <c r="R78" s="379" t="s">
        <v>2868</v>
      </c>
      <c r="T78" s="379" t="s">
        <v>2869</v>
      </c>
      <c r="W78" s="379" t="s">
        <v>7791</v>
      </c>
      <c r="Y78" s="379" t="s">
        <v>7257</v>
      </c>
      <c r="Z78" s="379" t="s">
        <v>7792</v>
      </c>
      <c r="AA78" s="383">
        <v>46002</v>
      </c>
      <c r="AB78" s="379" t="s">
        <v>93</v>
      </c>
      <c r="AC78" s="379" t="s">
        <v>7792</v>
      </c>
      <c r="AD78" s="383">
        <f>VLOOKUP(A78,'계산서(25하-천안)'!$X$3:$AI$104,2,FALSE)</f>
        <v>46002</v>
      </c>
      <c r="AF78" s="379">
        <f>VLOOKUP(A78,'계산서(25하-천안)'!$X$3:$AI$104,3,FALSE)</f>
        <v>5600000</v>
      </c>
      <c r="AG78" s="379">
        <f>VLOOKUP(A78,'계산서(25하-천안)'!$X$3:$AI$104,4,FALSE)</f>
        <v>0</v>
      </c>
      <c r="AI78" s="383">
        <f>VLOOKUP(A78,'계산서(25하-천안)'!$X$3:$AI$104,2,FALSE)</f>
        <v>46002</v>
      </c>
      <c r="AJ78" s="379">
        <f>VLOOKUP(A78,'계산서(25하-천안)'!$X$3:$AI$104,8,FALSE)</f>
        <v>0</v>
      </c>
      <c r="AK78" s="383" t="str">
        <f>VLOOKUP(A78,'계산서(25하-천안)'!$X$3:$AI$104,9,FALSE)</f>
        <v>국고 X</v>
      </c>
      <c r="AL78" s="379">
        <f>VLOOKUP(A78,'계산서(25하-천안)'!$X$3:$AI$104,10,FALSE)</f>
        <v>0</v>
      </c>
      <c r="AM78" s="379">
        <f>VLOOKUP(A78,'계산서(25하-천안)'!$X$3:$AI$104,12,FALSE)</f>
        <v>0</v>
      </c>
    </row>
    <row r="79" spans="1:39">
      <c r="A79" s="380" t="s">
        <v>5087</v>
      </c>
      <c r="B79" s="379">
        <v>2025</v>
      </c>
      <c r="C79" s="379" t="s">
        <v>7843</v>
      </c>
      <c r="D79" s="379" t="s">
        <v>7895</v>
      </c>
      <c r="E79" s="379" t="s">
        <v>7845</v>
      </c>
      <c r="F79" s="381" t="str">
        <f>"천-"&amp;'25하-천안140'!A79</f>
        <v>천-205</v>
      </c>
      <c r="G79" s="382">
        <v>78</v>
      </c>
      <c r="H79" s="382" t="s">
        <v>7896</v>
      </c>
      <c r="I79" s="383">
        <v>45985</v>
      </c>
      <c r="J79" s="383">
        <v>45986</v>
      </c>
      <c r="L79" s="379" t="s">
        <v>7897</v>
      </c>
      <c r="M79" s="379" t="s">
        <v>7846</v>
      </c>
      <c r="N79" s="379" t="s">
        <v>1907</v>
      </c>
      <c r="O79" s="379">
        <v>223</v>
      </c>
      <c r="P79" s="379">
        <v>2208113641</v>
      </c>
      <c r="Q79" s="379" t="s">
        <v>2473</v>
      </c>
      <c r="R79" s="379" t="s">
        <v>5085</v>
      </c>
      <c r="T79" s="379" t="s">
        <v>1571</v>
      </c>
      <c r="U79" s="379" t="s">
        <v>1908</v>
      </c>
      <c r="V79" s="379" t="s">
        <v>1573</v>
      </c>
      <c r="W79" s="379" t="s">
        <v>2468</v>
      </c>
      <c r="X79" s="379" t="s">
        <v>2472</v>
      </c>
      <c r="Y79" s="379" t="s">
        <v>2469</v>
      </c>
      <c r="Z79" s="379" t="s">
        <v>2470</v>
      </c>
      <c r="AA79" s="383">
        <v>46014</v>
      </c>
      <c r="AB79" s="379" t="s">
        <v>3749</v>
      </c>
      <c r="AC79" s="379" t="s">
        <v>2470</v>
      </c>
      <c r="AD79" s="383">
        <f>VLOOKUP(A79,'계산서(25하-천안)'!$X$3:$AI$104,2,FALSE)</f>
        <v>46013</v>
      </c>
      <c r="AF79" s="379">
        <f>VLOOKUP(A79,'계산서(25하-천안)'!$X$3:$AI$104,3,FALSE)</f>
        <v>7500000</v>
      </c>
      <c r="AG79" s="379">
        <f>VLOOKUP(A79,'계산서(25하-천안)'!$X$3:$AI$104,4,FALSE)</f>
        <v>0</v>
      </c>
      <c r="AI79" s="383">
        <f>VLOOKUP(A79,'계산서(25하-천안)'!$X$3:$AI$104,2,FALSE)</f>
        <v>46013</v>
      </c>
      <c r="AJ79" s="379">
        <f>VLOOKUP(A79,'계산서(25하-천안)'!$X$3:$AI$104,8,FALSE)</f>
        <v>0</v>
      </c>
      <c r="AK79" s="383" t="str">
        <f>VLOOKUP(A79,'계산서(25하-천안)'!$X$3:$AI$104,9,FALSE)</f>
        <v>국고 X</v>
      </c>
      <c r="AL79" s="379">
        <f>VLOOKUP(A79,'계산서(25하-천안)'!$X$3:$AI$104,10,FALSE)</f>
        <v>0</v>
      </c>
      <c r="AM79" s="379">
        <f>VLOOKUP(A79,'계산서(25하-천안)'!$X$3:$AI$104,12,FALSE)</f>
        <v>0</v>
      </c>
    </row>
    <row r="80" spans="1:39">
      <c r="A80" s="380" t="s">
        <v>7898</v>
      </c>
      <c r="B80" s="379">
        <v>2025</v>
      </c>
      <c r="C80" s="379" t="s">
        <v>7843</v>
      </c>
      <c r="D80" s="379" t="s">
        <v>7895</v>
      </c>
      <c r="E80" s="379" t="s">
        <v>7845</v>
      </c>
      <c r="F80" s="381" t="str">
        <f>"천-"&amp;'25하-천안140'!A80</f>
        <v>천-206</v>
      </c>
      <c r="G80" s="382">
        <v>79</v>
      </c>
      <c r="H80" s="382" t="s">
        <v>6833</v>
      </c>
      <c r="I80" s="383">
        <v>45986</v>
      </c>
      <c r="J80" s="383">
        <v>45992</v>
      </c>
      <c r="L80" s="379" t="s">
        <v>93</v>
      </c>
      <c r="M80" s="379" t="s">
        <v>7846</v>
      </c>
      <c r="N80" s="379" t="s">
        <v>2391</v>
      </c>
      <c r="O80" s="379">
        <v>22</v>
      </c>
      <c r="P80" s="379">
        <v>3118204843</v>
      </c>
      <c r="Q80" s="379" t="s">
        <v>2392</v>
      </c>
      <c r="R80" s="379" t="s">
        <v>2393</v>
      </c>
      <c r="T80" s="379" t="s">
        <v>1849</v>
      </c>
      <c r="U80" s="379" t="s">
        <v>1850</v>
      </c>
      <c r="V80" s="379" t="s">
        <v>1851</v>
      </c>
      <c r="W80" s="379" t="s">
        <v>1852</v>
      </c>
      <c r="Y80" s="379" t="s">
        <v>1853</v>
      </c>
      <c r="Z80" s="379" t="s">
        <v>1854</v>
      </c>
      <c r="AA80" s="383">
        <v>46013</v>
      </c>
      <c r="AB80" s="379" t="s">
        <v>93</v>
      </c>
      <c r="AC80" s="379" t="s">
        <v>7793</v>
      </c>
      <c r="AD80" s="383">
        <f>VLOOKUP(A80,'계산서(25하-천안)'!$X$3:$AI$104,2,FALSE)</f>
        <v>46015</v>
      </c>
      <c r="AF80" s="379">
        <f>VLOOKUP(A80,'계산서(25하-천안)'!$X$3:$AI$104,3,FALSE)</f>
        <v>2600000</v>
      </c>
      <c r="AG80" s="379">
        <f>VLOOKUP(A80,'계산서(25하-천안)'!$X$3:$AI$104,4,FALSE)</f>
        <v>400000</v>
      </c>
      <c r="AI80" s="383">
        <f>VLOOKUP(A80,'계산서(25하-천안)'!$X$3:$AI$104,2,FALSE)</f>
        <v>46015</v>
      </c>
      <c r="AJ80" s="379">
        <f>VLOOKUP(A80,'계산서(25하-천안)'!$X$3:$AI$104,8,FALSE)</f>
        <v>0</v>
      </c>
      <c r="AK80" s="383"/>
      <c r="AL80" s="379">
        <f>VLOOKUP(A80,'계산서(25하-천안)'!$X$3:$AI$104,10,FALSE)</f>
        <v>0</v>
      </c>
      <c r="AM80" s="379">
        <f>VLOOKUP(A80,'계산서(25하-천안)'!$X$3:$AI$104,12,FALSE)</f>
        <v>0</v>
      </c>
    </row>
    <row r="81" spans="1:39">
      <c r="A81" s="380" t="s">
        <v>7269</v>
      </c>
      <c r="B81" s="379">
        <v>2025</v>
      </c>
      <c r="C81" s="379" t="s">
        <v>7843</v>
      </c>
      <c r="D81" s="379" t="s">
        <v>7851</v>
      </c>
      <c r="E81" s="379" t="s">
        <v>7845</v>
      </c>
      <c r="F81" s="381" t="str">
        <f>"천-"&amp;'25하-천안140'!A81</f>
        <v>천-207</v>
      </c>
      <c r="G81" s="382">
        <v>80</v>
      </c>
      <c r="H81" s="382" t="s">
        <v>6833</v>
      </c>
      <c r="I81" s="383">
        <v>45986</v>
      </c>
      <c r="J81" s="383">
        <v>45986</v>
      </c>
      <c r="L81" s="379" t="s">
        <v>3746</v>
      </c>
      <c r="M81" s="379" t="s">
        <v>7846</v>
      </c>
      <c r="N81" s="379" t="s">
        <v>1422</v>
      </c>
      <c r="O81" s="379">
        <v>3</v>
      </c>
      <c r="P81" s="379">
        <v>3128609757</v>
      </c>
      <c r="Q81" s="379" t="s">
        <v>2544</v>
      </c>
      <c r="R81" s="379" t="s">
        <v>1423</v>
      </c>
      <c r="T81" s="379" t="s">
        <v>1424</v>
      </c>
      <c r="U81" s="379" t="s">
        <v>1427</v>
      </c>
      <c r="V81" s="379" t="s">
        <v>1428</v>
      </c>
      <c r="W81" s="379" t="s">
        <v>1423</v>
      </c>
      <c r="X81" s="379" t="s">
        <v>31</v>
      </c>
      <c r="Y81" s="379" t="s">
        <v>1426</v>
      </c>
      <c r="Z81" s="379" t="s">
        <v>1425</v>
      </c>
      <c r="AA81" s="383">
        <v>46007</v>
      </c>
      <c r="AB81" s="379" t="s">
        <v>3746</v>
      </c>
      <c r="AC81" s="379" t="s">
        <v>1425</v>
      </c>
      <c r="AD81" s="383" t="str">
        <f>VLOOKUP(A81,'계산서(25하-천안)'!$X$3:$AI$104,2,FALSE)</f>
        <v>국고 전액</v>
      </c>
      <c r="AF81" s="379">
        <f>VLOOKUP(A81,'계산서(25하-천안)'!$X$3:$AI$104,3,FALSE)</f>
        <v>0</v>
      </c>
      <c r="AG81" s="379">
        <f>VLOOKUP(A81,'계산서(25하-천안)'!$X$3:$AI$104,4,FALSE)</f>
        <v>400000</v>
      </c>
      <c r="AI81" s="383" t="str">
        <f>VLOOKUP(A81,'계산서(25하-천안)'!$X$3:$AI$104,2,FALSE)</f>
        <v>국고 전액</v>
      </c>
      <c r="AJ81" s="379">
        <f>VLOOKUP(A81,'계산서(25하-천안)'!$X$3:$AI$104,8,FALSE)</f>
        <v>0</v>
      </c>
      <c r="AK81" s="383"/>
      <c r="AL81" s="379">
        <f>VLOOKUP(A81,'계산서(25하-천안)'!$X$3:$AI$104,10,FALSE)</f>
        <v>0</v>
      </c>
      <c r="AM81" s="379">
        <f>VLOOKUP(A81,'계산서(25하-천안)'!$X$3:$AI$104,12,FALSE)</f>
        <v>0</v>
      </c>
    </row>
    <row r="82" spans="1:39">
      <c r="A82" s="380" t="s">
        <v>5936</v>
      </c>
      <c r="B82" s="379">
        <v>2025</v>
      </c>
      <c r="C82" s="379" t="s">
        <v>7843</v>
      </c>
      <c r="D82" s="379" t="s">
        <v>7852</v>
      </c>
      <c r="E82" s="379" t="s">
        <v>7845</v>
      </c>
      <c r="F82" s="381" t="str">
        <f>"천-"&amp;'25하-천안140'!A82</f>
        <v>천-208</v>
      </c>
      <c r="G82" s="382">
        <v>81</v>
      </c>
      <c r="H82" s="382" t="s">
        <v>7899</v>
      </c>
      <c r="I82" s="383">
        <v>45987</v>
      </c>
      <c r="J82" s="383">
        <v>45992</v>
      </c>
      <c r="L82" s="379" t="s">
        <v>7900</v>
      </c>
      <c r="M82" s="379" t="s">
        <v>7901</v>
      </c>
      <c r="N82" s="379" t="s">
        <v>1636</v>
      </c>
      <c r="O82" s="379">
        <v>750</v>
      </c>
      <c r="P82" s="379">
        <v>1148116377</v>
      </c>
      <c r="Q82" s="379" t="s">
        <v>2310</v>
      </c>
      <c r="R82" s="379" t="s">
        <v>1637</v>
      </c>
      <c r="T82" s="379" t="s">
        <v>1638</v>
      </c>
      <c r="U82" s="379" t="s">
        <v>1642</v>
      </c>
      <c r="V82" s="379" t="s">
        <v>1643</v>
      </c>
      <c r="W82" s="379" t="s">
        <v>1640</v>
      </c>
      <c r="X82" s="379" t="s">
        <v>1024</v>
      </c>
      <c r="Y82" s="379" t="s">
        <v>1641</v>
      </c>
      <c r="Z82" s="379" t="s">
        <v>1639</v>
      </c>
      <c r="AA82" s="383">
        <v>46021</v>
      </c>
      <c r="AB82" s="379" t="s">
        <v>3746</v>
      </c>
      <c r="AC82" s="379" t="s">
        <v>1639</v>
      </c>
      <c r="AD82" s="383">
        <f>VLOOKUP(A82,'계산서(25하-천안)'!$X$3:$AI$104,2,FALSE)</f>
        <v>0</v>
      </c>
      <c r="AF82" s="379">
        <f>VLOOKUP(A82,'계산서(25하-천안)'!$X$3:$AI$104,3,FALSE)</f>
        <v>15000000</v>
      </c>
      <c r="AG82" s="379">
        <f>VLOOKUP(A82,'계산서(25하-천안)'!$X$3:$AI$104,4,FALSE)</f>
        <v>0</v>
      </c>
      <c r="AI82" s="383">
        <f>VLOOKUP(A82,'계산서(25하-천안)'!$X$3:$AI$104,2,FALSE)</f>
        <v>0</v>
      </c>
      <c r="AJ82" s="379">
        <f>VLOOKUP(A82,'계산서(25하-천안)'!$X$3:$AI$104,8,FALSE)</f>
        <v>0</v>
      </c>
      <c r="AK82" s="383" t="str">
        <f>VLOOKUP(A82,'계산서(25하-천안)'!$X$3:$AI$104,9,FALSE)</f>
        <v>국고 X</v>
      </c>
      <c r="AL82" s="379">
        <f>VLOOKUP(A82,'계산서(25하-천안)'!$X$3:$AI$104,10,FALSE)</f>
        <v>0</v>
      </c>
      <c r="AM82" s="379">
        <f>VLOOKUP(A82,'계산서(25하-천안)'!$X$3:$AI$104,12,FALSE)</f>
        <v>0</v>
      </c>
    </row>
    <row r="83" spans="1:39">
      <c r="A83" s="380" t="s">
        <v>6919</v>
      </c>
      <c r="B83" s="379">
        <v>2025</v>
      </c>
      <c r="C83" s="379" t="s">
        <v>7843</v>
      </c>
      <c r="D83" s="379" t="s">
        <v>7844</v>
      </c>
      <c r="E83" s="379" t="s">
        <v>7845</v>
      </c>
      <c r="F83" s="381" t="str">
        <f>"천-"&amp;'25하-천안140'!A83</f>
        <v>천-209</v>
      </c>
      <c r="G83" s="382">
        <v>82</v>
      </c>
      <c r="H83" s="382" t="s">
        <v>7902</v>
      </c>
      <c r="I83" s="383">
        <v>45987</v>
      </c>
      <c r="J83" s="383">
        <v>45987</v>
      </c>
      <c r="L83" s="379" t="s">
        <v>3749</v>
      </c>
      <c r="M83" s="379" t="s">
        <v>7846</v>
      </c>
      <c r="N83" s="379" t="s">
        <v>6917</v>
      </c>
      <c r="O83" s="379">
        <v>20</v>
      </c>
      <c r="P83" s="379">
        <v>5888100474</v>
      </c>
      <c r="Q83" s="379">
        <v>58881004746</v>
      </c>
      <c r="R83" s="379" t="s">
        <v>6918</v>
      </c>
      <c r="T83" s="379" t="s">
        <v>6920</v>
      </c>
      <c r="W83" s="379" t="s">
        <v>6914</v>
      </c>
      <c r="X83" s="379" t="s">
        <v>6915</v>
      </c>
      <c r="Y83" s="379" t="s">
        <v>4033</v>
      </c>
      <c r="Z83" s="379" t="s">
        <v>7794</v>
      </c>
      <c r="AA83" s="383">
        <v>46007</v>
      </c>
      <c r="AB83" s="379" t="s">
        <v>3746</v>
      </c>
      <c r="AC83" s="379">
        <v>0</v>
      </c>
      <c r="AD83" s="383" t="str">
        <f>VLOOKUP(A83,'계산서(25하-천안)'!$X$3:$AI$104,2,FALSE)</f>
        <v>국고 전액</v>
      </c>
      <c r="AF83" s="379">
        <f>VLOOKUP(A83,'계산서(25하-천안)'!$X$3:$AI$104,3,FALSE)</f>
        <v>0</v>
      </c>
      <c r="AG83" s="379">
        <f>VLOOKUP(A83,'계산서(25하-천안)'!$X$3:$AI$104,4,FALSE)</f>
        <v>937090</v>
      </c>
      <c r="AI83" s="383" t="str">
        <f>VLOOKUP(A83,'계산서(25하-천안)'!$X$3:$AI$104,2,FALSE)</f>
        <v>국고 전액</v>
      </c>
      <c r="AJ83" s="379">
        <f>VLOOKUP(A83,'계산서(25하-천안)'!$X$3:$AI$104,8,FALSE)</f>
        <v>0</v>
      </c>
      <c r="AK83" s="383"/>
      <c r="AL83" s="379">
        <f>VLOOKUP(A83,'계산서(25하-천안)'!$X$3:$AI$104,10,FALSE)</f>
        <v>0</v>
      </c>
      <c r="AM83" s="379">
        <f>VLOOKUP(A83,'계산서(25하-천안)'!$X$3:$AI$104,12,FALSE)</f>
        <v>0</v>
      </c>
    </row>
    <row r="84" spans="1:39">
      <c r="A84" s="380" t="s">
        <v>5290</v>
      </c>
      <c r="B84" s="379">
        <v>2025</v>
      </c>
      <c r="C84" s="379" t="s">
        <v>7843</v>
      </c>
      <c r="D84" s="379" t="s">
        <v>7857</v>
      </c>
      <c r="E84" s="379" t="s">
        <v>7845</v>
      </c>
      <c r="F84" s="381" t="str">
        <f>"천-"&amp;'25하-천안140'!A84</f>
        <v>천-210</v>
      </c>
      <c r="G84" s="382">
        <v>83</v>
      </c>
      <c r="H84" s="382" t="s">
        <v>6058</v>
      </c>
      <c r="I84" s="383">
        <v>45992</v>
      </c>
      <c r="J84" s="383">
        <v>45992</v>
      </c>
      <c r="L84" s="379" t="s">
        <v>3748</v>
      </c>
      <c r="M84" s="379" t="s">
        <v>7846</v>
      </c>
      <c r="N84" s="379" t="s">
        <v>1835</v>
      </c>
      <c r="O84" s="379">
        <v>65</v>
      </c>
      <c r="P84" s="379">
        <v>1248148819</v>
      </c>
      <c r="Q84" s="379">
        <v>31285467170</v>
      </c>
      <c r="R84" s="379" t="s">
        <v>1449</v>
      </c>
      <c r="T84" s="379" t="s">
        <v>7795</v>
      </c>
      <c r="U84" s="379" t="s">
        <v>1836</v>
      </c>
      <c r="V84" s="379" t="s">
        <v>1837</v>
      </c>
      <c r="W84" s="379" t="s">
        <v>2613</v>
      </c>
      <c r="X84" s="379" t="s">
        <v>1195</v>
      </c>
      <c r="Y84" s="379" t="s">
        <v>1838</v>
      </c>
      <c r="Z84" s="379" t="s">
        <v>1839</v>
      </c>
      <c r="AA84" s="383"/>
      <c r="AC84" s="379" t="s">
        <v>1450</v>
      </c>
      <c r="AD84" s="383">
        <f>VLOOKUP(A84,'계산서(25하-천안)'!$X$3:$AI$104,2,FALSE)</f>
        <v>46015</v>
      </c>
      <c r="AF84" s="379">
        <f>VLOOKUP(A84,'계산서(25하-천안)'!$X$3:$AI$104,3,FALSE)</f>
        <v>500000</v>
      </c>
      <c r="AG84" s="379">
        <f>VLOOKUP(A84,'계산서(25하-천안)'!$X$3:$AI$104,4,FALSE)</f>
        <v>0</v>
      </c>
      <c r="AI84" s="383">
        <f>VLOOKUP(A84,'계산서(25하-천안)'!$X$3:$AI$104,2,FALSE)</f>
        <v>46015</v>
      </c>
      <c r="AJ84" s="379">
        <f>VLOOKUP(A84,'계산서(25하-천안)'!$X$3:$AI$104,8,FALSE)</f>
        <v>500000</v>
      </c>
      <c r="AK84" s="383" t="str">
        <f>VLOOKUP(A84,'계산서(25하-천안)'!$X$3:$AI$104,9,FALSE)</f>
        <v>국고 X</v>
      </c>
      <c r="AL84" s="379">
        <f>VLOOKUP(A84,'계산서(25하-천안)'!$X$3:$AI$104,10,FALSE)</f>
        <v>0</v>
      </c>
      <c r="AM84" s="379">
        <f>VLOOKUP(A84,'계산서(25하-천안)'!$X$3:$AI$104,12,FALSE)</f>
        <v>0</v>
      </c>
    </row>
    <row r="85" spans="1:39">
      <c r="A85" s="380" t="s">
        <v>7112</v>
      </c>
      <c r="B85" s="379">
        <v>2025</v>
      </c>
      <c r="C85" s="379" t="s">
        <v>7843</v>
      </c>
      <c r="E85" s="379" t="s">
        <v>7845</v>
      </c>
      <c r="F85" s="381" t="str">
        <f>"천-"&amp;'25하-천안140'!A85</f>
        <v>천-211</v>
      </c>
      <c r="G85" s="382">
        <v>84</v>
      </c>
      <c r="H85" s="382" t="s">
        <v>7903</v>
      </c>
      <c r="I85" s="383">
        <v>45993</v>
      </c>
      <c r="J85" s="383">
        <v>45993</v>
      </c>
      <c r="L85" s="379" t="s">
        <v>3748</v>
      </c>
      <c r="M85" s="379" t="s">
        <v>7846</v>
      </c>
      <c r="N85" s="379" t="s">
        <v>7109</v>
      </c>
      <c r="O85" s="379">
        <v>68</v>
      </c>
      <c r="P85" s="379">
        <v>1258187120</v>
      </c>
      <c r="Q85" s="379">
        <v>92229694161</v>
      </c>
      <c r="R85" s="379" t="s">
        <v>7110</v>
      </c>
      <c r="T85" s="379" t="s">
        <v>7114</v>
      </c>
      <c r="U85" s="379" t="s">
        <v>7115</v>
      </c>
      <c r="V85" s="379" t="s">
        <v>7116</v>
      </c>
      <c r="W85" s="379" t="s">
        <v>7119</v>
      </c>
      <c r="X85" s="379" t="s">
        <v>676</v>
      </c>
      <c r="Y85" s="379" t="s">
        <v>7796</v>
      </c>
      <c r="Z85" s="379" t="s">
        <v>7797</v>
      </c>
      <c r="AA85" s="383"/>
      <c r="AC85" s="379" t="s">
        <v>7118</v>
      </c>
      <c r="AD85" s="383">
        <f>VLOOKUP(A85,'계산서(25하-천안)'!$X$3:$AI$104,2,FALSE)</f>
        <v>46015</v>
      </c>
      <c r="AF85" s="379">
        <f>VLOOKUP(A85,'계산서(25하-천안)'!$X$3:$AI$104,3,FALSE)</f>
        <v>450000</v>
      </c>
      <c r="AG85" s="379">
        <f>VLOOKUP(A85,'계산서(25하-천안)'!$X$3:$AI$104,4,FALSE)</f>
        <v>0</v>
      </c>
      <c r="AI85" s="383">
        <f>VLOOKUP(A85,'계산서(25하-천안)'!$X$3:$AI$104,2,FALSE)</f>
        <v>46015</v>
      </c>
      <c r="AJ85" s="379">
        <f>VLOOKUP(A85,'계산서(25하-천안)'!$X$3:$AI$104,8,FALSE)</f>
        <v>0</v>
      </c>
      <c r="AK85" s="383" t="str">
        <f>VLOOKUP(A85,'계산서(25하-천안)'!$X$3:$AI$104,9,FALSE)</f>
        <v>국고 X</v>
      </c>
      <c r="AL85" s="379">
        <f>VLOOKUP(A85,'계산서(25하-천안)'!$X$3:$AI$104,10,FALSE)</f>
        <v>0</v>
      </c>
      <c r="AM85" s="379">
        <f>VLOOKUP(A85,'계산서(25하-천안)'!$X$3:$AI$104,12,FALSE)</f>
        <v>0</v>
      </c>
    </row>
    <row r="86" spans="1:39">
      <c r="A86" s="380" t="s">
        <v>6380</v>
      </c>
      <c r="B86" s="379">
        <v>2025</v>
      </c>
      <c r="C86" s="379" t="s">
        <v>7843</v>
      </c>
      <c r="D86" s="379" t="s">
        <v>7852</v>
      </c>
      <c r="E86" s="379" t="s">
        <v>7845</v>
      </c>
      <c r="F86" s="381" t="str">
        <f>"천-"&amp;'25하-천안140'!A86</f>
        <v>천-212</v>
      </c>
      <c r="G86" s="382">
        <v>85</v>
      </c>
      <c r="H86" s="382" t="s">
        <v>5257</v>
      </c>
      <c r="I86" s="383">
        <v>45995</v>
      </c>
      <c r="J86" s="383">
        <v>45995</v>
      </c>
      <c r="L86" s="379" t="s">
        <v>7904</v>
      </c>
      <c r="M86" s="379" t="s">
        <v>7905</v>
      </c>
      <c r="N86" s="379" t="s">
        <v>3633</v>
      </c>
      <c r="O86" s="379">
        <v>342</v>
      </c>
      <c r="P86" s="379">
        <v>1168107777</v>
      </c>
      <c r="Q86" s="379">
        <v>11681077776</v>
      </c>
      <c r="R86" s="379" t="s">
        <v>6379</v>
      </c>
      <c r="T86" s="379" t="s">
        <v>6382</v>
      </c>
      <c r="U86" s="379" t="s">
        <v>1310</v>
      </c>
      <c r="V86" s="379" t="s">
        <v>1311</v>
      </c>
      <c r="W86" s="379" t="s">
        <v>1308</v>
      </c>
      <c r="X86" s="379" t="s">
        <v>345</v>
      </c>
      <c r="Y86" s="379" t="s">
        <v>1309</v>
      </c>
      <c r="Z86" s="379" t="s">
        <v>1307</v>
      </c>
      <c r="AA86" s="383">
        <v>46022</v>
      </c>
      <c r="AB86" s="379" t="s">
        <v>93</v>
      </c>
      <c r="AC86" s="379" t="s">
        <v>1307</v>
      </c>
      <c r="AD86" s="383">
        <f>VLOOKUP(A86,'계산서(25하-천안)'!$X$3:$AI$104,2,FALSE)</f>
        <v>46008</v>
      </c>
      <c r="AF86" s="379">
        <f>VLOOKUP(A86,'계산서(25하-천안)'!$X$3:$AI$104,3,FALSE)</f>
        <v>10600000</v>
      </c>
      <c r="AG86" s="379">
        <f>VLOOKUP(A86,'계산서(25하-천안)'!$X$3:$AI$104,4,FALSE)</f>
        <v>0</v>
      </c>
      <c r="AI86" s="383">
        <f>VLOOKUP(A86,'계산서(25하-천안)'!$X$3:$AI$104,2,FALSE)</f>
        <v>46008</v>
      </c>
      <c r="AJ86" s="379">
        <f>VLOOKUP(A86,'계산서(25하-천안)'!$X$3:$AI$104,8,FALSE)</f>
        <v>10600000</v>
      </c>
      <c r="AK86" s="383" t="str">
        <f>VLOOKUP(A86,'계산서(25하-천안)'!$X$3:$AI$104,9,FALSE)</f>
        <v>국고 X</v>
      </c>
      <c r="AL86" s="379">
        <f>VLOOKUP(A86,'계산서(25하-천안)'!$X$3:$AI$104,10,FALSE)</f>
        <v>0</v>
      </c>
      <c r="AM86" s="379">
        <f>VLOOKUP(A86,'계산서(25하-천안)'!$X$3:$AI$104,12,FALSE)</f>
        <v>0</v>
      </c>
    </row>
    <row r="87" spans="1:39">
      <c r="A87" s="380" t="s">
        <v>6978</v>
      </c>
      <c r="B87" s="379">
        <v>2025</v>
      </c>
      <c r="C87" s="379" t="s">
        <v>7843</v>
      </c>
      <c r="E87" s="379" t="s">
        <v>7845</v>
      </c>
      <c r="F87" s="381" t="str">
        <f>"천-"&amp;'25하-천안140'!A87</f>
        <v>천-213</v>
      </c>
      <c r="G87" s="382">
        <v>86</v>
      </c>
      <c r="H87" s="382" t="s">
        <v>5257</v>
      </c>
      <c r="I87" s="383">
        <v>45995</v>
      </c>
      <c r="J87" s="383">
        <v>45995</v>
      </c>
      <c r="L87" s="379" t="s">
        <v>240</v>
      </c>
      <c r="M87" s="379" t="s">
        <v>7906</v>
      </c>
      <c r="N87" s="379" t="s">
        <v>6977</v>
      </c>
      <c r="O87" s="379">
        <v>4</v>
      </c>
      <c r="P87" s="379">
        <v>1198130845</v>
      </c>
      <c r="Q87" s="379">
        <v>91303824841</v>
      </c>
      <c r="R87" s="379" t="s">
        <v>6956</v>
      </c>
      <c r="T87" s="379" t="s">
        <v>6980</v>
      </c>
      <c r="U87" s="379" t="s">
        <v>3145</v>
      </c>
      <c r="V87" s="379" t="s">
        <v>6981</v>
      </c>
      <c r="W87" s="379" t="s">
        <v>7798</v>
      </c>
      <c r="X87" s="379" t="s">
        <v>7027</v>
      </c>
      <c r="Y87" s="379" t="s">
        <v>7799</v>
      </c>
      <c r="Z87" s="379" t="s">
        <v>7800</v>
      </c>
      <c r="AA87" s="383" t="s">
        <v>7801</v>
      </c>
      <c r="AB87" s="379" t="s">
        <v>240</v>
      </c>
      <c r="AC87" s="379" t="s">
        <v>6967</v>
      </c>
      <c r="AD87" s="383" t="str">
        <f>VLOOKUP(A87,'계산서(25하-천안)'!$X$3:$AI$104,2,FALSE)</f>
        <v>26년1월6일</v>
      </c>
      <c r="AF87" s="379">
        <f>VLOOKUP(A87,'계산서(25하-천안)'!$X$3:$AI$104,3,FALSE)</f>
        <v>1000000</v>
      </c>
      <c r="AG87" s="379">
        <f>VLOOKUP(A87,'계산서(25하-천안)'!$X$3:$AI$104,4,FALSE)</f>
        <v>0</v>
      </c>
      <c r="AI87" s="383" t="str">
        <f>VLOOKUP(A87,'계산서(25하-천안)'!$X$3:$AI$104,2,FALSE)</f>
        <v>26년1월6일</v>
      </c>
      <c r="AJ87" s="379">
        <f>VLOOKUP(A87,'계산서(25하-천안)'!$X$3:$AI$104,8,FALSE)</f>
        <v>1000000</v>
      </c>
      <c r="AK87" s="383" t="str">
        <f>VLOOKUP(A87,'계산서(25하-천안)'!$X$3:$AI$104,9,FALSE)</f>
        <v>국고 X</v>
      </c>
      <c r="AL87" s="379">
        <f>VLOOKUP(A87,'계산서(25하-천안)'!$X$3:$AI$104,10,FALSE)</f>
        <v>0</v>
      </c>
      <c r="AM87" s="379">
        <f>VLOOKUP(A87,'계산서(25하-천안)'!$X$3:$AI$104,12,FALSE)</f>
        <v>0</v>
      </c>
    </row>
    <row r="88" spans="1:39">
      <c r="A88" s="380" t="s">
        <v>5133</v>
      </c>
      <c r="B88" s="379">
        <v>2025</v>
      </c>
      <c r="C88" s="379" t="s">
        <v>7843</v>
      </c>
      <c r="D88" s="379" t="s">
        <v>7852</v>
      </c>
      <c r="E88" s="379" t="s">
        <v>7845</v>
      </c>
      <c r="F88" s="381" t="str">
        <f>"천-"&amp;'25하-천안140'!A88</f>
        <v>천-214</v>
      </c>
      <c r="G88" s="382">
        <v>87</v>
      </c>
      <c r="H88" s="382" t="s">
        <v>6808</v>
      </c>
      <c r="I88" s="383">
        <v>45999</v>
      </c>
      <c r="J88" s="383">
        <v>45999</v>
      </c>
      <c r="L88" s="379" t="s">
        <v>3748</v>
      </c>
      <c r="M88" s="379" t="s">
        <v>7861</v>
      </c>
      <c r="N88" s="379" t="s">
        <v>5130</v>
      </c>
      <c r="O88" s="379">
        <v>7</v>
      </c>
      <c r="P88" s="379">
        <v>4098618375</v>
      </c>
      <c r="Q88" s="379">
        <v>40986183756</v>
      </c>
      <c r="R88" s="379" t="s">
        <v>5131</v>
      </c>
      <c r="T88" s="379" t="s">
        <v>1847</v>
      </c>
      <c r="W88" s="379" t="s">
        <v>7802</v>
      </c>
      <c r="X88" s="379" t="s">
        <v>1346</v>
      </c>
      <c r="Y88" s="379" t="s">
        <v>7803</v>
      </c>
      <c r="Z88" s="379" t="s">
        <v>7804</v>
      </c>
      <c r="AA88" s="383"/>
      <c r="AC88" s="379" t="s">
        <v>7804</v>
      </c>
      <c r="AD88" s="383" t="str">
        <f>VLOOKUP(A88,'계산서(25하-천안)'!$X$3:$AI$104,2,FALSE)</f>
        <v>26년1월6일</v>
      </c>
      <c r="AF88" s="379">
        <f>VLOOKUP(A88,'계산서(25하-천안)'!$X$3:$AI$104,3,FALSE)</f>
        <v>600000</v>
      </c>
      <c r="AG88" s="379">
        <f>VLOOKUP(A88,'계산서(25하-천안)'!$X$3:$AI$104,4,FALSE)</f>
        <v>400000</v>
      </c>
      <c r="AI88" s="383" t="str">
        <f>VLOOKUP(A88,'계산서(25하-천안)'!$X$3:$AI$104,2,FALSE)</f>
        <v>26년1월6일</v>
      </c>
      <c r="AJ88" s="379">
        <f>VLOOKUP(A88,'계산서(25하-천안)'!$X$3:$AI$104,8,FALSE)</f>
        <v>0</v>
      </c>
      <c r="AK88" s="383"/>
      <c r="AL88" s="379">
        <f>VLOOKUP(A88,'계산서(25하-천안)'!$X$3:$AI$104,10,FALSE)</f>
        <v>0</v>
      </c>
      <c r="AM88" s="379">
        <f>VLOOKUP(A88,'계산서(25하-천안)'!$X$3:$AI$104,12,FALSE)</f>
        <v>0</v>
      </c>
    </row>
    <row r="89" spans="1:39">
      <c r="A89" s="380" t="s">
        <v>7022</v>
      </c>
      <c r="B89" s="379">
        <v>2025</v>
      </c>
      <c r="C89" s="379" t="s">
        <v>7843</v>
      </c>
      <c r="E89" s="379" t="s">
        <v>7845</v>
      </c>
      <c r="F89" s="381" t="str">
        <f>"천-"&amp;'25하-천안140'!A89</f>
        <v>천-215</v>
      </c>
      <c r="G89" s="382">
        <v>88</v>
      </c>
      <c r="H89" s="382" t="s">
        <v>7907</v>
      </c>
      <c r="I89" s="383">
        <v>46000</v>
      </c>
      <c r="J89" s="383">
        <v>46000</v>
      </c>
      <c r="L89" s="379" t="s">
        <v>3748</v>
      </c>
      <c r="M89" s="379" t="s">
        <v>7908</v>
      </c>
      <c r="N89" s="379" t="s">
        <v>7021</v>
      </c>
      <c r="O89" s="379">
        <v>5</v>
      </c>
      <c r="P89" s="379">
        <v>1198130845</v>
      </c>
      <c r="Q89" s="379">
        <v>91920118401</v>
      </c>
      <c r="R89" s="379" t="s">
        <v>6956</v>
      </c>
      <c r="T89" s="379" t="s">
        <v>7805</v>
      </c>
      <c r="U89" s="379" t="s">
        <v>3145</v>
      </c>
      <c r="V89" s="379" t="s">
        <v>7025</v>
      </c>
      <c r="W89" s="379" t="s">
        <v>7806</v>
      </c>
      <c r="Y89" s="379" t="s">
        <v>7807</v>
      </c>
      <c r="Z89" s="379" t="s">
        <v>7808</v>
      </c>
      <c r="AA89" s="383"/>
      <c r="AC89" s="379" t="s">
        <v>6967</v>
      </c>
      <c r="AD89" s="383" t="str">
        <f>VLOOKUP(A89,'계산서(25하-천안)'!$X$3:$AI$104,2,FALSE)</f>
        <v>26년1월6일</v>
      </c>
      <c r="AF89" s="379">
        <f>VLOOKUP(A89,'계산서(25하-천안)'!$X$3:$AI$104,3,FALSE)</f>
        <v>1000000</v>
      </c>
      <c r="AG89" s="379">
        <f>VLOOKUP(A89,'계산서(25하-천안)'!$X$3:$AI$104,4,FALSE)</f>
        <v>0</v>
      </c>
      <c r="AI89" s="383" t="str">
        <f>VLOOKUP(A89,'계산서(25하-천안)'!$X$3:$AI$104,2,FALSE)</f>
        <v>26년1월6일</v>
      </c>
      <c r="AJ89" s="379">
        <f>VLOOKUP(A89,'계산서(25하-천안)'!$X$3:$AI$104,8,FALSE)</f>
        <v>1000000</v>
      </c>
      <c r="AK89" s="383" t="str">
        <f>VLOOKUP(A89,'계산서(25하-천안)'!$X$3:$AI$104,9,FALSE)</f>
        <v>국고 X</v>
      </c>
      <c r="AL89" s="379">
        <f>VLOOKUP(A89,'계산서(25하-천안)'!$X$3:$AI$104,10,FALSE)</f>
        <v>0</v>
      </c>
      <c r="AM89" s="379">
        <f>VLOOKUP(A89,'계산서(25하-천안)'!$X$3:$AI$104,12,FALSE)</f>
        <v>0</v>
      </c>
    </row>
    <row r="90" spans="1:39">
      <c r="A90" s="380" t="s">
        <v>6460</v>
      </c>
      <c r="B90" s="379">
        <v>2025</v>
      </c>
      <c r="C90" s="379" t="s">
        <v>7843</v>
      </c>
      <c r="D90" s="379" t="s">
        <v>7852</v>
      </c>
      <c r="E90" s="379" t="s">
        <v>7845</v>
      </c>
      <c r="F90" s="381" t="str">
        <f>"천-"&amp;'25하-천안140'!A90</f>
        <v>천-216</v>
      </c>
      <c r="G90" s="382">
        <v>89</v>
      </c>
      <c r="H90" s="382" t="s">
        <v>6196</v>
      </c>
      <c r="I90" s="383">
        <v>46001</v>
      </c>
      <c r="J90" s="383">
        <v>46001</v>
      </c>
      <c r="L90" s="379" t="s">
        <v>3746</v>
      </c>
      <c r="M90" s="379" t="s">
        <v>7846</v>
      </c>
      <c r="N90" s="379" t="s">
        <v>6457</v>
      </c>
      <c r="O90" s="379">
        <v>18</v>
      </c>
      <c r="P90" s="379">
        <v>5058108961</v>
      </c>
      <c r="Q90" s="379">
        <v>50581089616</v>
      </c>
      <c r="R90" s="379" t="s">
        <v>6458</v>
      </c>
      <c r="T90" s="379" t="s">
        <v>6462</v>
      </c>
      <c r="W90" s="379" t="s">
        <v>7809</v>
      </c>
      <c r="X90" s="379" t="s">
        <v>1267</v>
      </c>
      <c r="Y90" s="379" t="s">
        <v>7810</v>
      </c>
      <c r="Z90" s="379" t="s">
        <v>6465</v>
      </c>
      <c r="AA90" s="383">
        <v>46028</v>
      </c>
      <c r="AB90" s="379" t="s">
        <v>3746</v>
      </c>
      <c r="AC90" s="379" t="s">
        <v>6465</v>
      </c>
      <c r="AD90" s="383" t="str">
        <f>VLOOKUP(A90,'계산서(25하-천안)'!$X$3:$AI$104,2,FALSE)</f>
        <v>26년1월6일</v>
      </c>
      <c r="AF90" s="379">
        <f>VLOOKUP(A90,'계산서(25하-천안)'!$X$3:$AI$104,3,FALSE)</f>
        <v>750000</v>
      </c>
      <c r="AG90" s="379">
        <f>VLOOKUP(A90,'계산서(25하-천안)'!$X$3:$AI$104,4,FALSE)</f>
        <v>400000</v>
      </c>
      <c r="AI90" s="383" t="str">
        <f>VLOOKUP(A90,'계산서(25하-천안)'!$X$3:$AI$104,2,FALSE)</f>
        <v>26년1월6일</v>
      </c>
      <c r="AJ90" s="379">
        <f>VLOOKUP(A90,'계산서(25하-천안)'!$X$3:$AI$104,8,FALSE)</f>
        <v>0</v>
      </c>
      <c r="AK90" s="383"/>
      <c r="AL90" s="379">
        <f>VLOOKUP(A90,'계산서(25하-천안)'!$X$3:$AI$104,10,FALSE)</f>
        <v>0</v>
      </c>
      <c r="AM90" s="379">
        <f>VLOOKUP(A90,'계산서(25하-천안)'!$X$3:$AI$104,12,FALSE)</f>
        <v>0</v>
      </c>
    </row>
    <row r="91" spans="1:39">
      <c r="A91" s="380" t="s">
        <v>5234</v>
      </c>
      <c r="B91" s="379">
        <v>2025</v>
      </c>
      <c r="C91" s="379" t="s">
        <v>7843</v>
      </c>
      <c r="D91" s="379" t="s">
        <v>7851</v>
      </c>
      <c r="E91" s="379" t="s">
        <v>7845</v>
      </c>
      <c r="F91" s="381" t="str">
        <f>"천-"&amp;'25하-천안140'!A91</f>
        <v>천-217</v>
      </c>
      <c r="G91" s="382">
        <v>90</v>
      </c>
      <c r="H91" s="382" t="s">
        <v>7909</v>
      </c>
      <c r="I91" s="383">
        <v>46002</v>
      </c>
      <c r="J91" s="383">
        <v>46002</v>
      </c>
      <c r="L91" s="379" t="s">
        <v>93</v>
      </c>
      <c r="M91" s="379" t="s">
        <v>7846</v>
      </c>
      <c r="N91" s="379" t="s">
        <v>1193</v>
      </c>
      <c r="O91" s="379">
        <v>128</v>
      </c>
      <c r="P91" s="379">
        <v>2078146590</v>
      </c>
      <c r="Q91" s="379" t="s">
        <v>2546</v>
      </c>
      <c r="R91" s="379" t="s">
        <v>7811</v>
      </c>
      <c r="T91" s="379" t="s">
        <v>1194</v>
      </c>
      <c r="U91" s="379" t="s">
        <v>1198</v>
      </c>
      <c r="V91" s="379" t="s">
        <v>1199</v>
      </c>
      <c r="W91" s="379" t="s">
        <v>1196</v>
      </c>
      <c r="Y91" s="379" t="s">
        <v>1197</v>
      </c>
      <c r="Z91" s="379" t="s">
        <v>2545</v>
      </c>
      <c r="AA91" s="383">
        <v>46022</v>
      </c>
      <c r="AB91" s="379" t="s">
        <v>93</v>
      </c>
      <c r="AC91" s="379" t="s">
        <v>5240</v>
      </c>
      <c r="AD91" s="383">
        <f>VLOOKUP(A91,'계산서(25하-천안)'!$X$3:$AI$104,2,FALSE)</f>
        <v>46008</v>
      </c>
      <c r="AF91" s="379">
        <f>VLOOKUP(A91,'계산서(25하-천안)'!$X$3:$AI$104,3,FALSE)</f>
        <v>1300000</v>
      </c>
      <c r="AG91" s="379">
        <f>VLOOKUP(A91,'계산서(25하-천안)'!$X$3:$AI$104,4,FALSE)</f>
        <v>0</v>
      </c>
      <c r="AI91" s="383">
        <f>VLOOKUP(A91,'계산서(25하-천안)'!$X$3:$AI$104,2,FALSE)</f>
        <v>46008</v>
      </c>
      <c r="AJ91" s="379">
        <f>VLOOKUP(A91,'계산서(25하-천안)'!$X$3:$AI$104,8,FALSE)</f>
        <v>0</v>
      </c>
      <c r="AK91" s="383" t="str">
        <f>VLOOKUP(A91,'계산서(25하-천안)'!$X$3:$AI$104,9,FALSE)</f>
        <v>국고 X</v>
      </c>
      <c r="AL91" s="379">
        <f>VLOOKUP(A91,'계산서(25하-천안)'!$X$3:$AI$104,10,FALSE)</f>
        <v>0</v>
      </c>
      <c r="AM91" s="379">
        <f>VLOOKUP(A91,'계산서(25하-천안)'!$X$3:$AI$104,12,FALSE)</f>
        <v>0</v>
      </c>
    </row>
    <row r="92" spans="1:39">
      <c r="A92" s="380" t="s">
        <v>7095</v>
      </c>
      <c r="B92" s="379">
        <v>2025</v>
      </c>
      <c r="C92" s="379" t="s">
        <v>7843</v>
      </c>
      <c r="D92" s="379" t="s">
        <v>7910</v>
      </c>
      <c r="E92" s="379" t="s">
        <v>7845</v>
      </c>
      <c r="F92" s="381" t="str">
        <f>"천-"&amp;'25하-천안140'!A92</f>
        <v>천-218</v>
      </c>
      <c r="G92" s="382">
        <v>91</v>
      </c>
      <c r="H92" s="382" t="s">
        <v>5036</v>
      </c>
      <c r="I92" s="383">
        <v>46002</v>
      </c>
      <c r="J92" s="383">
        <v>46002</v>
      </c>
      <c r="L92" s="379" t="s">
        <v>3749</v>
      </c>
      <c r="M92" s="379" t="s">
        <v>7846</v>
      </c>
      <c r="N92" s="379" t="s">
        <v>1625</v>
      </c>
      <c r="O92" s="379">
        <v>22</v>
      </c>
      <c r="P92" s="379">
        <v>3718701178</v>
      </c>
      <c r="Q92" s="379" t="s">
        <v>2602</v>
      </c>
      <c r="R92" s="379" t="s">
        <v>1626</v>
      </c>
      <c r="T92" s="379" t="s">
        <v>1627</v>
      </c>
      <c r="U92" s="379" t="s">
        <v>1623</v>
      </c>
      <c r="V92" s="379" t="s">
        <v>1624</v>
      </c>
      <c r="W92" s="379" t="s">
        <v>5015</v>
      </c>
      <c r="X92" s="379" t="s">
        <v>1622</v>
      </c>
      <c r="Y92" s="379" t="s">
        <v>5016</v>
      </c>
      <c r="Z92" s="379" t="s">
        <v>1621</v>
      </c>
      <c r="AA92" s="383">
        <v>46028</v>
      </c>
      <c r="AB92" s="379" t="s">
        <v>3749</v>
      </c>
      <c r="AC92" s="379" t="s">
        <v>1621</v>
      </c>
      <c r="AD92" s="383">
        <f>VLOOKUP(A92,'계산서(25하-천안)'!$X$3:$AI$104,2,FALSE)</f>
        <v>46013</v>
      </c>
      <c r="AF92" s="379">
        <f>VLOOKUP(A92,'계산서(25하-천안)'!$X$3:$AI$104,3,FALSE)</f>
        <v>800000</v>
      </c>
      <c r="AG92" s="379">
        <f>VLOOKUP(A92,'계산서(25하-천안)'!$X$3:$AI$104,4,FALSE)</f>
        <v>400000</v>
      </c>
      <c r="AI92" s="383">
        <f>VLOOKUP(A92,'계산서(25하-천안)'!$X$3:$AI$104,2,FALSE)</f>
        <v>46013</v>
      </c>
      <c r="AJ92" s="379">
        <f>VLOOKUP(A92,'계산서(25하-천안)'!$X$3:$AI$104,8,FALSE)</f>
        <v>0</v>
      </c>
      <c r="AK92" s="383"/>
      <c r="AL92" s="379">
        <f>VLOOKUP(A92,'계산서(25하-천안)'!$X$3:$AI$104,10,FALSE)</f>
        <v>0</v>
      </c>
      <c r="AM92" s="379">
        <f>VLOOKUP(A92,'계산서(25하-천안)'!$X$3:$AI$104,12,FALSE)</f>
        <v>0</v>
      </c>
    </row>
    <row r="93" spans="1:39">
      <c r="A93" s="380" t="s">
        <v>5009</v>
      </c>
      <c r="B93" s="379">
        <v>2025</v>
      </c>
      <c r="C93" s="379" t="s">
        <v>7843</v>
      </c>
      <c r="D93" s="379" t="s">
        <v>7910</v>
      </c>
      <c r="E93" s="379" t="s">
        <v>7845</v>
      </c>
      <c r="F93" s="381" t="str">
        <f>"천-"&amp;'25하-천안140'!A93</f>
        <v>천-219</v>
      </c>
      <c r="G93" s="382">
        <v>92</v>
      </c>
      <c r="H93" s="382" t="s">
        <v>7911</v>
      </c>
      <c r="I93" s="383">
        <v>46002</v>
      </c>
      <c r="J93" s="383">
        <v>46002</v>
      </c>
      <c r="L93" s="379" t="s">
        <v>3748</v>
      </c>
      <c r="M93" s="379" t="s">
        <v>7846</v>
      </c>
      <c r="N93" s="379" t="s">
        <v>1619</v>
      </c>
      <c r="O93" s="379">
        <v>13</v>
      </c>
      <c r="P93" s="379">
        <v>3128188679</v>
      </c>
      <c r="Q93" s="379" t="s">
        <v>2616</v>
      </c>
      <c r="R93" s="379" t="s">
        <v>1620</v>
      </c>
      <c r="T93" s="379" t="s">
        <v>7812</v>
      </c>
      <c r="U93" s="379" t="s">
        <v>1623</v>
      </c>
      <c r="V93" s="379" t="s">
        <v>1624</v>
      </c>
      <c r="W93" s="379" t="s">
        <v>5015</v>
      </c>
      <c r="X93" s="379" t="s">
        <v>1622</v>
      </c>
      <c r="Y93" s="379" t="s">
        <v>5016</v>
      </c>
      <c r="Z93" s="379" t="s">
        <v>1621</v>
      </c>
      <c r="AA93" s="383">
        <v>46029</v>
      </c>
      <c r="AB93" s="379" t="s">
        <v>3749</v>
      </c>
      <c r="AC93" s="379" t="s">
        <v>1621</v>
      </c>
      <c r="AD93" s="383">
        <f>VLOOKUP(A93,'계산서(25하-천안)'!$X$3:$AI$104,2,FALSE)</f>
        <v>46013</v>
      </c>
      <c r="AF93" s="379">
        <f>VLOOKUP(A93,'계산서(25하-천안)'!$X$3:$AI$104,3,FALSE)</f>
        <v>200000</v>
      </c>
      <c r="AG93" s="379">
        <f>VLOOKUP(A93,'계산서(25하-천안)'!$X$3:$AI$104,4,FALSE)</f>
        <v>400000</v>
      </c>
      <c r="AI93" s="383">
        <f>VLOOKUP(A93,'계산서(25하-천안)'!$X$3:$AI$104,2,FALSE)</f>
        <v>46013</v>
      </c>
      <c r="AJ93" s="379">
        <f>VLOOKUP(A93,'계산서(25하-천안)'!$X$3:$AI$104,8,FALSE)</f>
        <v>0</v>
      </c>
      <c r="AK93" s="383"/>
      <c r="AL93" s="379">
        <f>VLOOKUP(A93,'계산서(25하-천안)'!$X$3:$AI$104,10,FALSE)</f>
        <v>0</v>
      </c>
      <c r="AM93" s="379">
        <f>VLOOKUP(A93,'계산서(25하-천안)'!$X$3:$AI$104,12,FALSE)</f>
        <v>0</v>
      </c>
    </row>
    <row r="94" spans="1:39">
      <c r="A94" s="380" t="s">
        <v>7483</v>
      </c>
      <c r="B94" s="379">
        <v>2025</v>
      </c>
      <c r="C94" s="379" t="s">
        <v>7843</v>
      </c>
      <c r="D94" s="379" t="s">
        <v>7912</v>
      </c>
      <c r="E94" s="379" t="s">
        <v>7845</v>
      </c>
      <c r="F94" s="381" t="str">
        <f>"천-"&amp;'25하-천안140'!A94</f>
        <v>천-220</v>
      </c>
      <c r="G94" s="382">
        <v>93</v>
      </c>
      <c r="H94" s="382" t="s">
        <v>7913</v>
      </c>
      <c r="I94" s="383">
        <v>46006</v>
      </c>
      <c r="J94" s="383">
        <v>46007</v>
      </c>
      <c r="L94" s="379" t="s">
        <v>7897</v>
      </c>
      <c r="M94" s="379" t="s">
        <v>7846</v>
      </c>
      <c r="N94" s="379" t="s">
        <v>7480</v>
      </c>
      <c r="O94" s="379">
        <v>168</v>
      </c>
      <c r="P94" s="379">
        <v>3128149360</v>
      </c>
      <c r="Q94" s="379">
        <v>31281493600</v>
      </c>
      <c r="R94" s="379" t="s">
        <v>7481</v>
      </c>
      <c r="T94" s="379" t="s">
        <v>7485</v>
      </c>
      <c r="U94" s="379" t="s">
        <v>7486</v>
      </c>
      <c r="V94" s="379" t="s">
        <v>7487</v>
      </c>
      <c r="W94" s="379" t="s">
        <v>7813</v>
      </c>
      <c r="X94" s="379" t="s">
        <v>345</v>
      </c>
      <c r="Y94" s="379" t="s">
        <v>7814</v>
      </c>
      <c r="Z94" s="379" t="s">
        <v>7489</v>
      </c>
      <c r="AA94" s="383"/>
      <c r="AC94" s="379" t="s">
        <v>7815</v>
      </c>
      <c r="AD94" s="383">
        <f>VLOOKUP(A94,'계산서(25하-천안)'!$X$3:$AI$104,2,FALSE)</f>
        <v>46013</v>
      </c>
      <c r="AF94" s="379">
        <f>VLOOKUP(A94,'계산서(25하-천안)'!$X$3:$AI$104,3,FALSE)</f>
        <v>9500000</v>
      </c>
      <c r="AG94" s="379">
        <f>VLOOKUP(A94,'계산서(25하-천안)'!$X$3:$AI$104,4,FALSE)</f>
        <v>0</v>
      </c>
      <c r="AI94" s="383">
        <f>VLOOKUP(A94,'계산서(25하-천안)'!$X$3:$AI$104,2,FALSE)</f>
        <v>46013</v>
      </c>
      <c r="AJ94" s="379">
        <f>VLOOKUP(A94,'계산서(25하-천안)'!$X$3:$AI$104,8,FALSE)</f>
        <v>0</v>
      </c>
      <c r="AK94" s="383" t="str">
        <f>VLOOKUP(A94,'계산서(25하-천안)'!$X$3:$AI$104,9,FALSE)</f>
        <v>국고 X</v>
      </c>
      <c r="AL94" s="379">
        <f>VLOOKUP(A94,'계산서(25하-천안)'!$X$3:$AI$104,10,FALSE)</f>
        <v>0</v>
      </c>
      <c r="AM94" s="379">
        <f>VLOOKUP(A94,'계산서(25하-천안)'!$X$3:$AI$104,12,FALSE)</f>
        <v>0</v>
      </c>
    </row>
    <row r="95" spans="1:39">
      <c r="A95" s="380" t="s">
        <v>6757</v>
      </c>
      <c r="B95" s="379">
        <v>2025</v>
      </c>
      <c r="C95" s="379" t="s">
        <v>7843</v>
      </c>
      <c r="D95" s="379" t="s">
        <v>7852</v>
      </c>
      <c r="E95" s="379" t="s">
        <v>7845</v>
      </c>
      <c r="F95" s="381" t="str">
        <f>"천-"&amp;'25하-천안140'!A95</f>
        <v>천-221</v>
      </c>
      <c r="G95" s="382">
        <v>94</v>
      </c>
      <c r="H95" s="382" t="s">
        <v>7914</v>
      </c>
      <c r="I95" s="383">
        <v>46006</v>
      </c>
      <c r="J95" s="383">
        <v>46006</v>
      </c>
      <c r="L95" s="379" t="s">
        <v>93</v>
      </c>
      <c r="M95" s="379" t="s">
        <v>7846</v>
      </c>
      <c r="N95" s="379" t="s">
        <v>6756</v>
      </c>
      <c r="O95" s="379">
        <v>9</v>
      </c>
      <c r="P95" s="379">
        <v>7358600094</v>
      </c>
      <c r="Q95" s="379">
        <v>73586000946</v>
      </c>
      <c r="R95" s="379" t="s">
        <v>6749</v>
      </c>
      <c r="T95" s="379" t="s">
        <v>3622</v>
      </c>
      <c r="U95" s="379" t="s">
        <v>6759</v>
      </c>
      <c r="V95" s="379" t="s">
        <v>6760</v>
      </c>
      <c r="W95" s="379" t="s">
        <v>7816</v>
      </c>
      <c r="X95" s="379" t="s">
        <v>1062</v>
      </c>
      <c r="Y95" s="379" t="s">
        <v>7817</v>
      </c>
      <c r="Z95" s="379" t="s">
        <v>6754</v>
      </c>
      <c r="AA95" s="383"/>
      <c r="AC95" s="379" t="s">
        <v>6754</v>
      </c>
      <c r="AD95" s="383" t="str">
        <f>VLOOKUP(A95,'계산서(25하-천안)'!$X$3:$AI$104,2,FALSE)</f>
        <v>국고 전액</v>
      </c>
      <c r="AF95" s="379">
        <f>VLOOKUP(A95,'계산서(25하-천안)'!$X$3:$AI$104,3,FALSE)</f>
        <v>0</v>
      </c>
      <c r="AG95" s="379">
        <f>VLOOKUP(A95,'계산서(25하-천안)'!$X$3:$AI$104,4,FALSE)</f>
        <v>400000</v>
      </c>
      <c r="AI95" s="383" t="str">
        <f>VLOOKUP(A95,'계산서(25하-천안)'!$X$3:$AI$104,2,FALSE)</f>
        <v>국고 전액</v>
      </c>
      <c r="AJ95" s="379">
        <f>VLOOKUP(A95,'계산서(25하-천안)'!$X$3:$AI$104,8,FALSE)</f>
        <v>0</v>
      </c>
      <c r="AK95" s="383"/>
      <c r="AL95" s="379">
        <f>VLOOKUP(A95,'계산서(25하-천안)'!$X$3:$AI$104,10,FALSE)</f>
        <v>0</v>
      </c>
      <c r="AM95" s="379">
        <f>VLOOKUP(A95,'계산서(25하-천안)'!$X$3:$AI$104,12,FALSE)</f>
        <v>0</v>
      </c>
    </row>
    <row r="96" spans="1:39">
      <c r="A96" s="380" t="s">
        <v>5174</v>
      </c>
      <c r="B96" s="379">
        <v>2025</v>
      </c>
      <c r="C96" s="379" t="s">
        <v>7843</v>
      </c>
      <c r="D96" s="379" t="s">
        <v>7851</v>
      </c>
      <c r="E96" s="379" t="s">
        <v>7845</v>
      </c>
      <c r="F96" s="381" t="str">
        <f>"천-"&amp;'25하-천안140'!A96</f>
        <v>천-222</v>
      </c>
      <c r="G96" s="382">
        <v>95</v>
      </c>
      <c r="H96" s="382" t="s">
        <v>5239</v>
      </c>
      <c r="I96" s="383">
        <v>46007</v>
      </c>
      <c r="J96" s="383">
        <v>46007</v>
      </c>
      <c r="L96" s="379" t="s">
        <v>3746</v>
      </c>
      <c r="M96" s="379" t="s">
        <v>7846</v>
      </c>
      <c r="N96" s="379" t="s">
        <v>1948</v>
      </c>
      <c r="O96" s="379">
        <v>240</v>
      </c>
      <c r="P96" s="379">
        <v>1298118421</v>
      </c>
      <c r="Q96" s="379" t="s">
        <v>2474</v>
      </c>
      <c r="R96" s="379" t="s">
        <v>1950</v>
      </c>
      <c r="T96" s="379" t="s">
        <v>1949</v>
      </c>
      <c r="U96" s="379" t="s">
        <v>7818</v>
      </c>
      <c r="V96" s="379" t="s">
        <v>1951</v>
      </c>
      <c r="W96" s="379" t="s">
        <v>1952</v>
      </c>
      <c r="X96" s="379" t="s">
        <v>1024</v>
      </c>
      <c r="Y96" s="379" t="s">
        <v>1953</v>
      </c>
      <c r="Z96" s="379" t="s">
        <v>1954</v>
      </c>
      <c r="AA96" s="383"/>
      <c r="AC96" s="379" t="s">
        <v>1954</v>
      </c>
      <c r="AD96" s="383">
        <f>VLOOKUP(A96,'계산서(25하-천안)'!$X$3:$AI$104,2,FALSE)</f>
        <v>46021</v>
      </c>
      <c r="AF96" s="379">
        <f>VLOOKUP(A96,'계산서(25하-천안)'!$X$3:$AI$104,3,FALSE)</f>
        <v>1900000</v>
      </c>
      <c r="AG96" s="379">
        <f>VLOOKUP(A96,'계산서(25하-천안)'!$X$3:$AI$104,4,FALSE)</f>
        <v>0</v>
      </c>
      <c r="AI96" s="383">
        <f>VLOOKUP(A96,'계산서(25하-천안)'!$X$3:$AI$104,2,FALSE)</f>
        <v>46021</v>
      </c>
      <c r="AJ96" s="379">
        <f>VLOOKUP(A96,'계산서(25하-천안)'!$X$3:$AI$104,8,FALSE)</f>
        <v>0</v>
      </c>
      <c r="AK96" s="383" t="str">
        <f>VLOOKUP(A96,'계산서(25하-천안)'!$X$3:$AI$104,9,FALSE)</f>
        <v>국고 X</v>
      </c>
      <c r="AL96" s="379">
        <f>VLOOKUP(A96,'계산서(25하-천안)'!$X$3:$AI$104,10,FALSE)</f>
        <v>0</v>
      </c>
      <c r="AM96" s="379">
        <f>VLOOKUP(A96,'계산서(25하-천안)'!$X$3:$AI$104,12,FALSE)</f>
        <v>0</v>
      </c>
    </row>
    <row r="97" spans="1:39">
      <c r="A97" s="380" t="s">
        <v>6137</v>
      </c>
      <c r="B97" s="379">
        <v>2025</v>
      </c>
      <c r="C97" s="379" t="s">
        <v>7843</v>
      </c>
      <c r="D97" s="379" t="s">
        <v>7844</v>
      </c>
      <c r="E97" s="379" t="s">
        <v>7845</v>
      </c>
      <c r="F97" s="381" t="str">
        <f>"천-"&amp;'25하-천안140'!A97</f>
        <v>천-223</v>
      </c>
      <c r="G97" s="382">
        <v>96</v>
      </c>
      <c r="H97" s="382" t="s">
        <v>5239</v>
      </c>
      <c r="I97" s="383">
        <v>46008</v>
      </c>
      <c r="J97" s="383">
        <v>46008</v>
      </c>
      <c r="L97" s="379" t="s">
        <v>3748</v>
      </c>
      <c r="M97" s="379" t="s">
        <v>7861</v>
      </c>
      <c r="N97" s="379" t="s">
        <v>6134</v>
      </c>
      <c r="O97" s="379">
        <v>4</v>
      </c>
      <c r="P97" s="379">
        <v>3138102242</v>
      </c>
      <c r="Q97" s="379">
        <v>31381022426</v>
      </c>
      <c r="R97" s="379" t="s">
        <v>6135</v>
      </c>
      <c r="T97" s="379" t="s">
        <v>7820</v>
      </c>
      <c r="U97" s="379" t="s">
        <v>6140</v>
      </c>
      <c r="V97" s="379" t="s">
        <v>6141</v>
      </c>
      <c r="W97" s="379" t="s">
        <v>7821</v>
      </c>
      <c r="X97" s="379" t="s">
        <v>345</v>
      </c>
      <c r="Y97" s="379" t="s">
        <v>7822</v>
      </c>
      <c r="Z97" s="379" t="s">
        <v>7823</v>
      </c>
      <c r="AA97" s="383"/>
      <c r="AC97" s="379" t="s">
        <v>7824</v>
      </c>
      <c r="AD97" s="383" t="str">
        <f>VLOOKUP(A97,'계산서(25하-천안)'!$X$3:$AI$104,2,FALSE)</f>
        <v>국고 전액</v>
      </c>
      <c r="AF97" s="379">
        <f>VLOOKUP(A97,'계산서(25하-천안)'!$X$3:$AI$104,3,FALSE)</f>
        <v>0</v>
      </c>
      <c r="AG97" s="379">
        <f>VLOOKUP(A97,'계산서(25하-천안)'!$X$3:$AI$104,4,FALSE)</f>
        <v>981880</v>
      </c>
      <c r="AI97" s="383" t="str">
        <f>VLOOKUP(A97,'계산서(25하-천안)'!$X$3:$AI$104,2,FALSE)</f>
        <v>국고 전액</v>
      </c>
      <c r="AJ97" s="379">
        <f>VLOOKUP(A97,'계산서(25하-천안)'!$X$3:$AI$104,8,FALSE)</f>
        <v>0</v>
      </c>
      <c r="AK97" s="383"/>
      <c r="AL97" s="379">
        <f>VLOOKUP(A97,'계산서(25하-천안)'!$X$3:$AI$104,10,FALSE)</f>
        <v>0</v>
      </c>
      <c r="AM97" s="379">
        <f>VLOOKUP(A97,'계산서(25하-천안)'!$X$3:$AI$104,12,FALSE)</f>
        <v>0</v>
      </c>
    </row>
    <row r="98" spans="1:39">
      <c r="A98" s="380" t="s">
        <v>5073</v>
      </c>
      <c r="B98" s="379">
        <v>2025</v>
      </c>
      <c r="C98" s="379" t="s">
        <v>7843</v>
      </c>
      <c r="D98" s="379" t="s">
        <v>7915</v>
      </c>
      <c r="E98" s="379" t="s">
        <v>7845</v>
      </c>
      <c r="F98" s="381" t="str">
        <f>"천-"&amp;'25하-천안140'!A98</f>
        <v>천-224</v>
      </c>
      <c r="G98" s="382">
        <v>97</v>
      </c>
      <c r="H98" s="382" t="s">
        <v>7916</v>
      </c>
      <c r="I98" s="383">
        <v>46008</v>
      </c>
      <c r="J98" s="383">
        <v>46008</v>
      </c>
      <c r="L98" s="379" t="s">
        <v>3746</v>
      </c>
      <c r="M98" s="379" t="s">
        <v>7917</v>
      </c>
      <c r="N98" s="379" t="s">
        <v>5070</v>
      </c>
      <c r="O98" s="379">
        <v>23</v>
      </c>
      <c r="P98" s="379">
        <v>1378144615</v>
      </c>
      <c r="Q98" s="379">
        <v>13781446150</v>
      </c>
      <c r="R98" s="379" t="s">
        <v>5071</v>
      </c>
      <c r="T98" s="379" t="s">
        <v>5075</v>
      </c>
      <c r="U98" s="379" t="s">
        <v>5076</v>
      </c>
      <c r="V98" s="379" t="s">
        <v>5077</v>
      </c>
      <c r="W98" s="379" t="s">
        <v>7825</v>
      </c>
      <c r="X98" s="379" t="s">
        <v>345</v>
      </c>
      <c r="Y98" s="379" t="s">
        <v>7826</v>
      </c>
      <c r="Z98" s="379" t="s">
        <v>7827</v>
      </c>
      <c r="AA98" s="383"/>
      <c r="AC98" s="379" t="s">
        <v>7828</v>
      </c>
      <c r="AD98" s="383">
        <f>VLOOKUP(A98,'계산서(25하-천안)'!$X$3:$AI$104,2,FALSE)</f>
        <v>0</v>
      </c>
      <c r="AF98" s="379">
        <f>VLOOKUP(A98,'계산서(25하-천안)'!$X$3:$AI$104,3,FALSE)</f>
        <v>1480000</v>
      </c>
      <c r="AG98" s="379">
        <f>VLOOKUP(A98,'계산서(25하-천안)'!$X$3:$AI$104,4,FALSE)</f>
        <v>400000</v>
      </c>
      <c r="AI98" s="383">
        <f>VLOOKUP(A98,'계산서(25하-천안)'!$X$3:$AI$104,2,FALSE)</f>
        <v>0</v>
      </c>
      <c r="AJ98" s="379">
        <f>VLOOKUP(A98,'계산서(25하-천안)'!$X$3:$AI$104,8,FALSE)</f>
        <v>0</v>
      </c>
      <c r="AK98" s="383"/>
      <c r="AL98" s="379">
        <f>VLOOKUP(A98,'계산서(25하-천안)'!$X$3:$AI$104,10,FALSE)</f>
        <v>0</v>
      </c>
      <c r="AM98" s="379">
        <f>VLOOKUP(A98,'계산서(25하-천안)'!$X$3:$AI$104,12,FALSE)</f>
        <v>0</v>
      </c>
    </row>
    <row r="99" spans="1:39">
      <c r="A99" s="380" t="s">
        <v>7520</v>
      </c>
      <c r="B99" s="379">
        <v>2025</v>
      </c>
      <c r="C99" s="379" t="s">
        <v>7843</v>
      </c>
      <c r="E99" s="379" t="s">
        <v>7845</v>
      </c>
      <c r="F99" s="381" t="str">
        <f>"천-"&amp;'25하-천안140'!A99</f>
        <v>천-225</v>
      </c>
      <c r="G99" s="382">
        <v>98</v>
      </c>
      <c r="H99" s="382" t="s">
        <v>7488</v>
      </c>
      <c r="I99" s="383">
        <v>46009</v>
      </c>
      <c r="J99" s="383">
        <v>46009</v>
      </c>
      <c r="L99" s="379" t="s">
        <v>3746</v>
      </c>
      <c r="M99" s="379" t="s">
        <v>7887</v>
      </c>
      <c r="N99" s="379" t="s">
        <v>7518</v>
      </c>
      <c r="O99" s="379">
        <v>255</v>
      </c>
      <c r="P99" s="379">
        <v>6168127929</v>
      </c>
      <c r="Q99" s="379" t="s">
        <v>2316</v>
      </c>
      <c r="R99" s="379" t="s">
        <v>2317</v>
      </c>
      <c r="T99" s="379" t="s">
        <v>1881</v>
      </c>
      <c r="U99" s="379" t="s">
        <v>1882</v>
      </c>
      <c r="V99" s="379" t="s">
        <v>1883</v>
      </c>
      <c r="W99" s="379" t="s">
        <v>1884</v>
      </c>
      <c r="X99" s="379" t="s">
        <v>1015</v>
      </c>
      <c r="Y99" s="379" t="s">
        <v>1885</v>
      </c>
      <c r="Z99" s="379" t="s">
        <v>1886</v>
      </c>
      <c r="AA99" s="383">
        <v>46028</v>
      </c>
      <c r="AB99" s="379" t="s">
        <v>3746</v>
      </c>
      <c r="AC99" s="379" t="s">
        <v>7829</v>
      </c>
      <c r="AD99" s="383">
        <f>VLOOKUP(A99,'계산서(25하-천안)'!$X$3:$AI$104,2,FALSE)</f>
        <v>46008</v>
      </c>
      <c r="AF99" s="379">
        <f>VLOOKUP(A99,'계산서(25하-천안)'!$X$3:$AI$104,3,FALSE)</f>
        <v>750000</v>
      </c>
      <c r="AG99" s="379">
        <f>VLOOKUP(A99,'계산서(25하-천안)'!$X$3:$AI$104,4,FALSE)</f>
        <v>0</v>
      </c>
      <c r="AI99" s="383">
        <f>VLOOKUP(A99,'계산서(25하-천안)'!$X$3:$AI$104,2,FALSE)</f>
        <v>46008</v>
      </c>
      <c r="AJ99" s="379">
        <f>VLOOKUP(A99,'계산서(25하-천안)'!$X$3:$AI$104,8,FALSE)</f>
        <v>750000</v>
      </c>
      <c r="AK99" s="383" t="str">
        <f>VLOOKUP(A99,'계산서(25하-천안)'!$X$3:$AI$104,9,FALSE)</f>
        <v>국고 X</v>
      </c>
      <c r="AL99" s="379">
        <f>VLOOKUP(A99,'계산서(25하-천안)'!$X$3:$AI$104,10,FALSE)</f>
        <v>0</v>
      </c>
      <c r="AM99" s="379" t="str">
        <f>VLOOKUP(A99,'계산서(25하-천안)'!$X$3:$AI$104,12,FALSE)</f>
        <v>(주)케이티에스테이트로 계산서 발행</v>
      </c>
    </row>
    <row r="100" spans="1:39">
      <c r="A100" s="380" t="s">
        <v>4998</v>
      </c>
      <c r="B100" s="379">
        <v>2025</v>
      </c>
      <c r="C100" s="379" t="s">
        <v>7843</v>
      </c>
      <c r="D100" s="379" t="s">
        <v>7844</v>
      </c>
      <c r="E100" s="379" t="s">
        <v>7845</v>
      </c>
      <c r="F100" s="381" t="str">
        <f>"천-"&amp;'25하-천안140'!A100</f>
        <v>천-226</v>
      </c>
      <c r="G100" s="382">
        <v>99</v>
      </c>
      <c r="H100" s="382" t="s">
        <v>7117</v>
      </c>
      <c r="I100" s="383">
        <v>46009</v>
      </c>
      <c r="J100" s="383">
        <v>46009</v>
      </c>
      <c r="L100" s="379" t="s">
        <v>3749</v>
      </c>
      <c r="M100" s="379" t="s">
        <v>7846</v>
      </c>
      <c r="N100" s="379" t="s">
        <v>4996</v>
      </c>
      <c r="O100" s="379">
        <v>50</v>
      </c>
      <c r="P100" s="379">
        <v>1188121173</v>
      </c>
      <c r="Q100" s="379">
        <v>21486072996</v>
      </c>
      <c r="R100" s="379" t="s">
        <v>4666</v>
      </c>
      <c r="T100" s="379" t="s">
        <v>5000</v>
      </c>
      <c r="W100" s="379" t="s">
        <v>1526</v>
      </c>
      <c r="Y100" s="379" t="s">
        <v>7830</v>
      </c>
      <c r="Z100" s="379" t="s">
        <v>7831</v>
      </c>
      <c r="AA100" s="383"/>
      <c r="AC100" s="379" t="s">
        <v>5002</v>
      </c>
      <c r="AD100" s="383">
        <f>VLOOKUP(A100,'계산서(25하-천안)'!$X$3:$AI$104,2,FALSE)</f>
        <v>46013</v>
      </c>
      <c r="AF100" s="379">
        <f>VLOOKUP(A100,'계산서(25하-천안)'!$X$3:$AI$104,3,FALSE)</f>
        <v>1300000</v>
      </c>
      <c r="AG100" s="379">
        <f>VLOOKUP(A100,'계산서(25하-천안)'!$X$3:$AI$104,4,FALSE)</f>
        <v>0</v>
      </c>
      <c r="AI100" s="383">
        <f>VLOOKUP(A100,'계산서(25하-천안)'!$X$3:$AI$104,2,FALSE)</f>
        <v>46013</v>
      </c>
      <c r="AJ100" s="379">
        <f>VLOOKUP(A100,'계산서(25하-천안)'!$X$3:$AI$104,8,FALSE)</f>
        <v>1300000</v>
      </c>
      <c r="AK100" s="383" t="str">
        <f>VLOOKUP(A100,'계산서(25하-천안)'!$X$3:$AI$104,9,FALSE)</f>
        <v>국고 X</v>
      </c>
      <c r="AL100" s="379">
        <f>VLOOKUP(A100,'계산서(25하-천안)'!$X$3:$AI$104,10,FALSE)</f>
        <v>0</v>
      </c>
      <c r="AM100" s="379">
        <f>VLOOKUP(A100,'계산서(25하-천안)'!$X$3:$AI$104,12,FALSE)</f>
        <v>0</v>
      </c>
    </row>
    <row r="101" spans="1:39">
      <c r="A101" s="380" t="s">
        <v>5707</v>
      </c>
      <c r="B101" s="379">
        <v>2025</v>
      </c>
      <c r="C101" s="379" t="s">
        <v>7843</v>
      </c>
      <c r="D101" s="379" t="s">
        <v>7844</v>
      </c>
      <c r="E101" s="379" t="s">
        <v>7845</v>
      </c>
      <c r="F101" s="381" t="str">
        <f>"천-"&amp;'25하-천안140'!A101</f>
        <v>천-227</v>
      </c>
      <c r="G101" s="382">
        <v>100</v>
      </c>
      <c r="H101" s="382" t="s">
        <v>7918</v>
      </c>
      <c r="I101" s="383">
        <v>46009</v>
      </c>
      <c r="J101" s="383">
        <v>46009</v>
      </c>
      <c r="L101" s="379" t="s">
        <v>240</v>
      </c>
      <c r="M101" s="379" t="s">
        <v>7846</v>
      </c>
      <c r="N101" s="379" t="s">
        <v>5706</v>
      </c>
      <c r="O101" s="379">
        <v>25</v>
      </c>
      <c r="P101" s="379">
        <v>2048171256</v>
      </c>
      <c r="Q101" s="379">
        <v>91201346717</v>
      </c>
      <c r="R101" s="379" t="s">
        <v>5693</v>
      </c>
      <c r="T101" s="379" t="s">
        <v>5000</v>
      </c>
      <c r="W101" s="379" t="s">
        <v>7832</v>
      </c>
      <c r="X101" s="379" t="s">
        <v>5338</v>
      </c>
      <c r="Y101" s="379" t="s">
        <v>7833</v>
      </c>
      <c r="Z101" s="379" t="s">
        <v>7834</v>
      </c>
      <c r="AA101" s="383"/>
      <c r="AC101" s="379" t="s">
        <v>5704</v>
      </c>
      <c r="AD101" s="383">
        <f>VLOOKUP(A101,'계산서(25하-천안)'!$X$3:$AI$104,2,FALSE)</f>
        <v>46013</v>
      </c>
      <c r="AF101" s="379">
        <f>VLOOKUP(A101,'계산서(25하-천안)'!$X$3:$AI$104,3,FALSE)</f>
        <v>500000</v>
      </c>
      <c r="AG101" s="379">
        <f>VLOOKUP(A101,'계산서(25하-천안)'!$X$3:$AI$104,4,FALSE)</f>
        <v>1000000</v>
      </c>
      <c r="AI101" s="383">
        <f>VLOOKUP(A101,'계산서(25하-천안)'!$X$3:$AI$104,2,FALSE)</f>
        <v>46013</v>
      </c>
      <c r="AJ101" s="379">
        <f>VLOOKUP(A101,'계산서(25하-천안)'!$X$3:$AI$104,8,FALSE)</f>
        <v>1000000</v>
      </c>
      <c r="AK101" s="383"/>
      <c r="AL101" s="379">
        <f>VLOOKUP(A101,'계산서(25하-천안)'!$X$3:$AI$104,10,FALSE)</f>
        <v>0</v>
      </c>
      <c r="AM101" s="379">
        <f>VLOOKUP(A101,'계산서(25하-천안)'!$X$3:$AI$104,12,FALSE)</f>
        <v>0</v>
      </c>
    </row>
    <row r="102" spans="1:39">
      <c r="A102" s="380" t="s">
        <v>5989</v>
      </c>
      <c r="B102" s="379">
        <v>2025</v>
      </c>
      <c r="C102" s="379" t="s">
        <v>7843</v>
      </c>
      <c r="D102" s="379" t="s">
        <v>7844</v>
      </c>
      <c r="E102" s="379" t="s">
        <v>7845</v>
      </c>
      <c r="F102" s="381" t="str">
        <f>"천-"&amp;'25하-천안140'!A102</f>
        <v>천-228</v>
      </c>
      <c r="G102" s="382">
        <v>101</v>
      </c>
      <c r="H102" s="382" t="s">
        <v>7919</v>
      </c>
      <c r="I102" s="383">
        <v>46009</v>
      </c>
      <c r="J102" s="383">
        <v>46009</v>
      </c>
      <c r="L102" s="379" t="s">
        <v>190</v>
      </c>
      <c r="M102" s="379" t="s">
        <v>7846</v>
      </c>
      <c r="N102" s="379" t="s">
        <v>5986</v>
      </c>
      <c r="O102" s="379">
        <v>33</v>
      </c>
      <c r="P102" s="379">
        <v>4358600457</v>
      </c>
      <c r="Q102" s="379">
        <v>43586004576</v>
      </c>
      <c r="R102" s="379" t="s">
        <v>5987</v>
      </c>
      <c r="T102" s="379" t="s">
        <v>5000</v>
      </c>
      <c r="W102" s="379" t="s">
        <v>7836</v>
      </c>
      <c r="Y102" s="379" t="s">
        <v>7837</v>
      </c>
      <c r="Z102" s="379" t="s">
        <v>7838</v>
      </c>
      <c r="AA102" s="383"/>
      <c r="AC102" s="379" t="s">
        <v>5993</v>
      </c>
      <c r="AD102" s="383" t="str">
        <f>VLOOKUP(A102,'계산서(25하-천안)'!$X$3:$AI$104,2,FALSE)</f>
        <v>국고 전액</v>
      </c>
      <c r="AF102" s="379">
        <f>VLOOKUP(A102,'계산서(25하-천안)'!$X$3:$AI$104,3,FALSE)</f>
        <v>0</v>
      </c>
      <c r="AG102" s="379">
        <f>VLOOKUP(A102,'계산서(25하-천안)'!$X$3:$AI$104,4,FALSE)</f>
        <v>1000000</v>
      </c>
      <c r="AI102" s="383" t="str">
        <f>VLOOKUP(A102,'계산서(25하-천안)'!$X$3:$AI$104,2,FALSE)</f>
        <v>국고 전액</v>
      </c>
      <c r="AJ102" s="379">
        <f>VLOOKUP(A102,'계산서(25하-천안)'!$X$3:$AI$104,8,FALSE)</f>
        <v>0</v>
      </c>
      <c r="AK102" s="383"/>
      <c r="AL102" s="379">
        <f>VLOOKUP(A102,'계산서(25하-천안)'!$X$3:$AI$104,10,FALSE)</f>
        <v>0</v>
      </c>
      <c r="AM102" s="379">
        <f>VLOOKUP(A102,'계산서(25하-천안)'!$X$3:$AI$104,12,FALSE)</f>
        <v>0</v>
      </c>
    </row>
    <row r="103" spans="1:39">
      <c r="A103" s="380" t="s">
        <v>6630</v>
      </c>
      <c r="B103" s="379">
        <v>2025</v>
      </c>
      <c r="C103" s="379" t="s">
        <v>7843</v>
      </c>
      <c r="E103" s="379" t="s">
        <v>7845</v>
      </c>
      <c r="F103" s="381" t="str">
        <f>"천-"&amp;'25하-천안140'!A103</f>
        <v>천-229</v>
      </c>
      <c r="G103" s="382">
        <v>102</v>
      </c>
      <c r="H103" s="382" t="s">
        <v>5780</v>
      </c>
      <c r="I103" s="383">
        <v>46009</v>
      </c>
      <c r="J103" s="383">
        <v>46009</v>
      </c>
      <c r="L103" s="379" t="s">
        <v>3748</v>
      </c>
      <c r="M103" s="379" t="s">
        <v>7846</v>
      </c>
      <c r="N103" s="379" t="s">
        <v>1570</v>
      </c>
      <c r="O103" s="379">
        <v>10</v>
      </c>
      <c r="P103" s="379">
        <v>1838602229</v>
      </c>
      <c r="Q103" s="379" t="s">
        <v>2445</v>
      </c>
      <c r="R103" s="379" t="s">
        <v>6634</v>
      </c>
      <c r="T103" s="379" t="s">
        <v>2446</v>
      </c>
      <c r="U103" s="379" t="s">
        <v>1572</v>
      </c>
      <c r="V103" s="379" t="s">
        <v>1573</v>
      </c>
      <c r="W103" s="379" t="s">
        <v>2468</v>
      </c>
      <c r="X103" s="379" t="s">
        <v>2472</v>
      </c>
      <c r="Y103" s="379" t="s">
        <v>2469</v>
      </c>
      <c r="Z103" s="379" t="s">
        <v>2470</v>
      </c>
      <c r="AA103" s="383"/>
      <c r="AC103" s="379" t="s">
        <v>2470</v>
      </c>
      <c r="AD103" s="383">
        <f>VLOOKUP(A103,'계산서(25하-천안)'!$X$3:$AI$104,2,FALSE)</f>
        <v>46013</v>
      </c>
      <c r="AF103" s="379">
        <f>VLOOKUP(A103,'계산서(25하-천안)'!$X$3:$AI$104,3,FALSE)</f>
        <v>600000</v>
      </c>
      <c r="AG103" s="379">
        <f>VLOOKUP(A103,'계산서(25하-천안)'!$X$3:$AI$104,4,FALSE)</f>
        <v>0</v>
      </c>
      <c r="AI103" s="383">
        <f>VLOOKUP(A103,'계산서(25하-천안)'!$X$3:$AI$104,2,FALSE)</f>
        <v>46013</v>
      </c>
      <c r="AJ103" s="379">
        <f>VLOOKUP(A103,'계산서(25하-천안)'!$X$3:$AI$104,8,FALSE)</f>
        <v>0</v>
      </c>
      <c r="AK103" s="383" t="str">
        <f>VLOOKUP(A103,'계산서(25하-천안)'!$X$3:$AI$104,9,FALSE)</f>
        <v>국고 X</v>
      </c>
      <c r="AL103" s="379">
        <f>VLOOKUP(A103,'계산서(25하-천안)'!$X$3:$AI$104,10,FALSE)</f>
        <v>0</v>
      </c>
      <c r="AM103" s="379">
        <f>VLOOKUP(A103,'계산서(25하-천안)'!$X$3:$AI$104,12,FALSE)</f>
        <v>0</v>
      </c>
    </row>
    <row r="104" spans="1:39">
      <c r="A104" s="380" t="s">
        <v>6232</v>
      </c>
      <c r="B104" s="379">
        <v>2025</v>
      </c>
      <c r="C104" s="379" t="s">
        <v>7843</v>
      </c>
      <c r="D104" s="379" t="s">
        <v>7844</v>
      </c>
      <c r="E104" s="379" t="s">
        <v>7845</v>
      </c>
      <c r="F104" s="381" t="str">
        <f>"천-"&amp;'25하-천안140'!A104</f>
        <v>천-230</v>
      </c>
      <c r="G104" s="382">
        <v>103</v>
      </c>
      <c r="H104" s="382" t="s">
        <v>7920</v>
      </c>
      <c r="I104" s="383">
        <v>46020</v>
      </c>
      <c r="J104" s="383">
        <v>46020</v>
      </c>
      <c r="L104" s="379" t="s">
        <v>3746</v>
      </c>
      <c r="M104" s="379" t="s">
        <v>7921</v>
      </c>
      <c r="N104" s="379" t="s">
        <v>7623</v>
      </c>
      <c r="O104" s="379">
        <v>15</v>
      </c>
      <c r="P104" s="379">
        <v>6108161666</v>
      </c>
      <c r="Q104" s="379">
        <v>61081616666</v>
      </c>
      <c r="R104" s="379" t="s">
        <v>6230</v>
      </c>
      <c r="T104" s="379" t="s">
        <v>6234</v>
      </c>
      <c r="W104" s="379" t="s">
        <v>2566</v>
      </c>
      <c r="X104" s="379" t="s">
        <v>345</v>
      </c>
      <c r="Y104" s="379" t="s">
        <v>7840</v>
      </c>
      <c r="Z104" s="379" t="s">
        <v>2568</v>
      </c>
      <c r="AA104" s="383"/>
      <c r="AC104" s="379" t="s">
        <v>2568</v>
      </c>
      <c r="AD104" s="383" t="str">
        <f>VLOOKUP(A104,'계산서(25하-천안)'!$X$3:$AI$104,2,FALSE)</f>
        <v>국고 전액</v>
      </c>
      <c r="AF104" s="379">
        <f>VLOOKUP(A104,'계산서(25하-천안)'!$X$3:$AI$104,3,FALSE)</f>
        <v>0</v>
      </c>
      <c r="AG104" s="379">
        <f>VLOOKUP(A104,'계산서(25하-천안)'!$X$3:$AI$104,4,FALSE)</f>
        <v>755490</v>
      </c>
      <c r="AI104" s="383" t="str">
        <f>VLOOKUP(A104,'계산서(25하-천안)'!$X$3:$AI$104,2,FALSE)</f>
        <v>국고 전액</v>
      </c>
      <c r="AJ104" s="379">
        <f>VLOOKUP(A104,'계산서(25하-천안)'!$X$3:$AI$104,8,FALSE)</f>
        <v>0</v>
      </c>
      <c r="AK104" s="383"/>
      <c r="AL104" s="379">
        <f>VLOOKUP(A104,'계산서(25하-천안)'!$X$3:$AI$104,10,FALSE)</f>
        <v>0</v>
      </c>
      <c r="AM104" s="379">
        <f>VLOOKUP(A104,'계산서(25하-천안)'!$X$3:$AI$104,12,FALSE)</f>
        <v>0</v>
      </c>
    </row>
    <row r="105" spans="1:39">
      <c r="A105" s="464" t="s">
        <v>8236</v>
      </c>
      <c r="B105" s="379" t="s">
        <v>8236</v>
      </c>
      <c r="C105" s="379" t="s">
        <v>8236</v>
      </c>
      <c r="D105" s="379" t="s">
        <v>8236</v>
      </c>
      <c r="E105" s="379" t="s">
        <v>8236</v>
      </c>
      <c r="F105" s="464" t="s">
        <v>8236</v>
      </c>
      <c r="G105" s="382" t="s">
        <v>8236</v>
      </c>
      <c r="H105" s="382" t="s">
        <v>8236</v>
      </c>
      <c r="I105" s="383" t="s">
        <v>8236</v>
      </c>
      <c r="J105" s="383" t="s">
        <v>8236</v>
      </c>
      <c r="K105" s="379" t="s">
        <v>8236</v>
      </c>
      <c r="L105" s="379" t="s">
        <v>8236</v>
      </c>
      <c r="M105" s="379" t="s">
        <v>8236</v>
      </c>
      <c r="N105" s="379" t="s">
        <v>8236</v>
      </c>
      <c r="O105" s="379" t="s">
        <v>8236</v>
      </c>
      <c r="P105" s="379" t="s">
        <v>8236</v>
      </c>
      <c r="Q105" s="379" t="s">
        <v>8236</v>
      </c>
      <c r="R105" s="379" t="s">
        <v>8236</v>
      </c>
      <c r="S105" s="379" t="s">
        <v>8236</v>
      </c>
      <c r="T105" s="379" t="s">
        <v>8236</v>
      </c>
      <c r="U105" s="379" t="s">
        <v>8236</v>
      </c>
      <c r="V105" s="379" t="s">
        <v>8236</v>
      </c>
      <c r="W105" s="379" t="s">
        <v>8236</v>
      </c>
      <c r="X105" s="379" t="s">
        <v>8236</v>
      </c>
      <c r="Y105" s="379" t="s">
        <v>8236</v>
      </c>
      <c r="Z105" s="379" t="s">
        <v>8236</v>
      </c>
      <c r="AA105" s="383" t="s">
        <v>8236</v>
      </c>
      <c r="AB105" s="379" t="s">
        <v>8236</v>
      </c>
      <c r="AC105" s="379" t="s">
        <v>8236</v>
      </c>
      <c r="AD105" s="383" t="s">
        <v>8236</v>
      </c>
      <c r="AE105" s="379" t="s">
        <v>8236</v>
      </c>
      <c r="AF105" s="379" t="s">
        <v>8236</v>
      </c>
      <c r="AG105" s="379" t="s">
        <v>8236</v>
      </c>
      <c r="AH105" s="379" t="s">
        <v>8236</v>
      </c>
      <c r="AI105" s="383" t="s">
        <v>8236</v>
      </c>
      <c r="AJ105" s="379" t="s">
        <v>8236</v>
      </c>
      <c r="AK105" s="383" t="s">
        <v>8236</v>
      </c>
      <c r="AL105" s="379" t="s">
        <v>8236</v>
      </c>
      <c r="AM105" s="379" t="s">
        <v>8236</v>
      </c>
    </row>
    <row r="106" spans="1:39">
      <c r="A106" s="380"/>
      <c r="F106" s="381"/>
      <c r="I106" s="383"/>
      <c r="J106" s="383"/>
      <c r="AA106" s="383"/>
      <c r="AD106" s="383"/>
      <c r="AI106" s="383"/>
      <c r="AK106" s="383"/>
    </row>
    <row r="107" spans="1:39">
      <c r="A107" s="380"/>
      <c r="F107" s="381"/>
      <c r="I107" s="383"/>
      <c r="J107" s="383"/>
      <c r="AA107" s="383"/>
      <c r="AD107" s="383"/>
      <c r="AI107" s="383"/>
      <c r="AK107" s="383"/>
    </row>
    <row r="108" spans="1:39">
      <c r="A108" s="380" t="s">
        <v>5814</v>
      </c>
      <c r="B108" s="400">
        <v>2025</v>
      </c>
      <c r="C108" s="400" t="s">
        <v>7923</v>
      </c>
      <c r="D108" s="400" t="s">
        <v>3747</v>
      </c>
      <c r="E108" s="400" t="s">
        <v>7924</v>
      </c>
      <c r="F108" s="381" t="s">
        <v>7925</v>
      </c>
      <c r="G108" s="401">
        <v>1</v>
      </c>
      <c r="H108" s="401" t="s">
        <v>4890</v>
      </c>
      <c r="I108" s="402">
        <v>45859</v>
      </c>
      <c r="J108" s="402">
        <v>45859</v>
      </c>
      <c r="K108" s="400"/>
      <c r="L108" s="400" t="s">
        <v>3746</v>
      </c>
      <c r="M108" s="400" t="s">
        <v>7924</v>
      </c>
      <c r="N108" s="400" t="s">
        <v>1153</v>
      </c>
      <c r="O108" s="400">
        <v>1</v>
      </c>
      <c r="P108" s="400">
        <v>3142044036</v>
      </c>
      <c r="Q108" s="400" t="s">
        <v>2077</v>
      </c>
      <c r="R108" s="400" t="s">
        <v>1154</v>
      </c>
      <c r="S108" s="400"/>
      <c r="T108" s="400" t="s">
        <v>1155</v>
      </c>
      <c r="U108" s="400" t="s">
        <v>1157</v>
      </c>
      <c r="V108" s="400" t="s">
        <v>1158</v>
      </c>
      <c r="W108" s="400" t="s">
        <v>1154</v>
      </c>
      <c r="X108" s="400" t="s">
        <v>31</v>
      </c>
      <c r="Y108" s="400" t="s">
        <v>1156</v>
      </c>
      <c r="Z108" s="402" t="s">
        <v>1313</v>
      </c>
      <c r="AA108" s="402">
        <v>45882</v>
      </c>
      <c r="AB108" s="400" t="s">
        <v>3746</v>
      </c>
      <c r="AC108" s="400" t="s">
        <v>1313</v>
      </c>
      <c r="AD108" s="402">
        <v>45860</v>
      </c>
      <c r="AE108" s="400">
        <v>600000</v>
      </c>
      <c r="AF108" s="400">
        <v>200000</v>
      </c>
      <c r="AG108" s="400">
        <v>400000</v>
      </c>
      <c r="AH108" s="400">
        <v>600000</v>
      </c>
      <c r="AI108" s="402">
        <v>45902</v>
      </c>
      <c r="AJ108" s="400">
        <v>200000</v>
      </c>
      <c r="AK108" s="402">
        <v>45919</v>
      </c>
      <c r="AL108" s="400">
        <v>400000</v>
      </c>
      <c r="AM108" s="400">
        <v>0</v>
      </c>
    </row>
    <row r="109" spans="1:39">
      <c r="A109" s="380" t="s">
        <v>6674</v>
      </c>
      <c r="B109" s="379">
        <v>2025</v>
      </c>
      <c r="C109" s="379" t="s">
        <v>7923</v>
      </c>
      <c r="D109" s="379" t="s">
        <v>3747</v>
      </c>
      <c r="E109" s="379" t="s">
        <v>7924</v>
      </c>
      <c r="F109" s="381" t="s">
        <v>7926</v>
      </c>
      <c r="G109" s="382">
        <v>2</v>
      </c>
      <c r="H109" s="382" t="s">
        <v>6795</v>
      </c>
      <c r="I109" s="383">
        <v>45859</v>
      </c>
      <c r="J109" s="383">
        <v>45859</v>
      </c>
      <c r="L109" s="379" t="s">
        <v>190</v>
      </c>
      <c r="M109" s="379" t="s">
        <v>7924</v>
      </c>
      <c r="N109" s="379" t="s">
        <v>1159</v>
      </c>
      <c r="O109" s="379">
        <v>9</v>
      </c>
      <c r="P109" s="379">
        <v>3188104473</v>
      </c>
      <c r="Q109" s="379" t="s">
        <v>2141</v>
      </c>
      <c r="R109" s="379" t="s">
        <v>1160</v>
      </c>
      <c r="T109" s="379" t="s">
        <v>1161</v>
      </c>
      <c r="U109" s="379" t="s">
        <v>1164</v>
      </c>
      <c r="V109" s="379" t="s">
        <v>1165</v>
      </c>
      <c r="W109" s="379" t="s">
        <v>1160</v>
      </c>
      <c r="X109" s="379" t="s">
        <v>31</v>
      </c>
      <c r="Y109" s="379" t="s">
        <v>1163</v>
      </c>
      <c r="Z109" s="379" t="s">
        <v>1162</v>
      </c>
      <c r="AA109" s="383">
        <v>45882</v>
      </c>
      <c r="AB109" s="379" t="s">
        <v>3746</v>
      </c>
      <c r="AC109" s="379" t="s">
        <v>1162</v>
      </c>
      <c r="AD109" s="383">
        <v>45860</v>
      </c>
      <c r="AE109" s="379">
        <v>600000</v>
      </c>
      <c r="AF109" s="379">
        <v>200000</v>
      </c>
      <c r="AG109" s="379">
        <v>400000</v>
      </c>
      <c r="AH109" s="379">
        <v>600000</v>
      </c>
      <c r="AI109" s="379">
        <v>45883</v>
      </c>
      <c r="AJ109" s="379">
        <v>200000</v>
      </c>
      <c r="AK109" s="383">
        <v>45919</v>
      </c>
      <c r="AL109" s="379">
        <v>400000</v>
      </c>
      <c r="AM109" s="379">
        <v>0</v>
      </c>
    </row>
    <row r="110" spans="1:39">
      <c r="A110" s="380" t="s">
        <v>5906</v>
      </c>
      <c r="B110" s="379">
        <v>2025</v>
      </c>
      <c r="C110" s="379" t="s">
        <v>7923</v>
      </c>
      <c r="D110" s="379" t="s">
        <v>3747</v>
      </c>
      <c r="E110" s="379" t="s">
        <v>7924</v>
      </c>
      <c r="F110" s="381" t="s">
        <v>7927</v>
      </c>
      <c r="G110" s="382">
        <v>3</v>
      </c>
      <c r="H110" s="382" t="s">
        <v>6795</v>
      </c>
      <c r="I110" s="383">
        <v>45859</v>
      </c>
      <c r="J110" s="383">
        <v>45859</v>
      </c>
      <c r="L110" s="379" t="s">
        <v>93</v>
      </c>
      <c r="M110" s="379" t="s">
        <v>7924</v>
      </c>
      <c r="N110" s="379" t="s">
        <v>1141</v>
      </c>
      <c r="O110" s="379">
        <v>3</v>
      </c>
      <c r="P110" s="379">
        <v>6294700811</v>
      </c>
      <c r="Q110" s="379" t="s">
        <v>2129</v>
      </c>
      <c r="R110" s="379" t="s">
        <v>1142</v>
      </c>
      <c r="T110" s="379" t="s">
        <v>1143</v>
      </c>
      <c r="U110" s="379" t="s">
        <v>1145</v>
      </c>
      <c r="V110" s="379" t="s">
        <v>1146</v>
      </c>
      <c r="W110" s="379" t="s">
        <v>5908</v>
      </c>
      <c r="Y110" s="379" t="s">
        <v>5909</v>
      </c>
      <c r="Z110" s="379" t="s">
        <v>1144</v>
      </c>
      <c r="AA110" s="383">
        <v>45882</v>
      </c>
      <c r="AB110" s="379" t="s">
        <v>3746</v>
      </c>
      <c r="AC110" s="379" t="s">
        <v>1144</v>
      </c>
      <c r="AD110" s="383">
        <v>45860</v>
      </c>
      <c r="AE110" s="379">
        <v>600000</v>
      </c>
      <c r="AF110" s="379">
        <v>200000</v>
      </c>
      <c r="AG110" s="379">
        <v>400000</v>
      </c>
      <c r="AH110" s="379">
        <v>600000</v>
      </c>
      <c r="AI110" s="383">
        <v>45930</v>
      </c>
      <c r="AJ110" s="379">
        <v>200000</v>
      </c>
      <c r="AK110" s="383">
        <v>45919</v>
      </c>
      <c r="AL110" s="379">
        <v>400000</v>
      </c>
      <c r="AM110" s="379">
        <v>0</v>
      </c>
    </row>
    <row r="111" spans="1:39">
      <c r="A111" s="380" t="s">
        <v>6236</v>
      </c>
      <c r="B111" s="379">
        <v>2025</v>
      </c>
      <c r="C111" s="379" t="s">
        <v>7923</v>
      </c>
      <c r="D111" s="379" t="s">
        <v>3747</v>
      </c>
      <c r="E111" s="379" t="s">
        <v>7924</v>
      </c>
      <c r="F111" s="381" t="s">
        <v>7928</v>
      </c>
      <c r="G111" s="382">
        <v>4</v>
      </c>
      <c r="H111" s="382" t="s">
        <v>5744</v>
      </c>
      <c r="I111" s="383">
        <v>45859</v>
      </c>
      <c r="J111" s="383">
        <v>45859</v>
      </c>
      <c r="L111" s="379" t="s">
        <v>3748</v>
      </c>
      <c r="M111" s="379" t="s">
        <v>7924</v>
      </c>
      <c r="N111" s="379" t="s">
        <v>250</v>
      </c>
      <c r="O111" s="379">
        <v>8</v>
      </c>
      <c r="P111" s="379">
        <v>4011261649</v>
      </c>
      <c r="Q111" s="379" t="s">
        <v>2100</v>
      </c>
      <c r="R111" s="379" t="s">
        <v>251</v>
      </c>
      <c r="T111" s="379" t="s">
        <v>1106</v>
      </c>
      <c r="U111" s="379" t="s">
        <v>256</v>
      </c>
      <c r="V111" s="379" t="s">
        <v>257</v>
      </c>
      <c r="W111" s="379" t="s">
        <v>251</v>
      </c>
      <c r="X111" s="379" t="s">
        <v>31</v>
      </c>
      <c r="Y111" s="379" t="s">
        <v>1107</v>
      </c>
      <c r="Z111" s="379" t="s">
        <v>253</v>
      </c>
      <c r="AA111" s="383">
        <v>45883</v>
      </c>
      <c r="AB111" s="379" t="s">
        <v>3748</v>
      </c>
      <c r="AC111" s="379" t="s">
        <v>253</v>
      </c>
      <c r="AD111" s="383">
        <v>45860</v>
      </c>
      <c r="AE111" s="379">
        <v>600000</v>
      </c>
      <c r="AF111" s="379">
        <v>200000</v>
      </c>
      <c r="AG111" s="379">
        <v>400000</v>
      </c>
      <c r="AH111" s="379">
        <v>600000</v>
      </c>
      <c r="AI111" s="383">
        <v>45866</v>
      </c>
      <c r="AJ111" s="379">
        <v>200000</v>
      </c>
      <c r="AK111" s="383">
        <v>45919</v>
      </c>
      <c r="AL111" s="379">
        <v>400000</v>
      </c>
      <c r="AM111" s="379">
        <v>0</v>
      </c>
    </row>
    <row r="112" spans="1:39">
      <c r="A112" s="380" t="s">
        <v>5817</v>
      </c>
      <c r="B112" s="379">
        <v>2025</v>
      </c>
      <c r="C112" s="379" t="s">
        <v>7923</v>
      </c>
      <c r="D112" s="379" t="s">
        <v>3747</v>
      </c>
      <c r="E112" s="379" t="s">
        <v>7924</v>
      </c>
      <c r="F112" s="381" t="s">
        <v>7929</v>
      </c>
      <c r="G112" s="382">
        <v>5</v>
      </c>
      <c r="H112" s="382" t="s">
        <v>4982</v>
      </c>
      <c r="I112" s="383">
        <v>45859</v>
      </c>
      <c r="J112" s="383">
        <v>45859</v>
      </c>
      <c r="L112" s="379" t="s">
        <v>3749</v>
      </c>
      <c r="M112" s="379" t="s">
        <v>7924</v>
      </c>
      <c r="N112" s="379" t="s">
        <v>1096</v>
      </c>
      <c r="O112" s="379">
        <v>11</v>
      </c>
      <c r="P112" s="379">
        <v>8235000387</v>
      </c>
      <c r="Q112" s="379" t="s">
        <v>2143</v>
      </c>
      <c r="R112" s="379" t="s">
        <v>1097</v>
      </c>
      <c r="T112" s="379" t="s">
        <v>1098</v>
      </c>
      <c r="U112" s="379" t="s">
        <v>1102</v>
      </c>
      <c r="V112" s="379" t="s">
        <v>1103</v>
      </c>
      <c r="W112" s="379" t="s">
        <v>1100</v>
      </c>
      <c r="X112" s="379" t="s">
        <v>31</v>
      </c>
      <c r="Y112" s="379" t="s">
        <v>1101</v>
      </c>
      <c r="Z112" s="379" t="s">
        <v>1099</v>
      </c>
      <c r="AA112" s="383">
        <v>45883</v>
      </c>
      <c r="AB112" s="379" t="s">
        <v>3748</v>
      </c>
      <c r="AC112" s="379" t="s">
        <v>1099</v>
      </c>
      <c r="AD112" s="383">
        <v>45860</v>
      </c>
      <c r="AE112" s="379">
        <v>600000</v>
      </c>
      <c r="AF112" s="379">
        <v>200000</v>
      </c>
      <c r="AG112" s="379">
        <v>400000</v>
      </c>
      <c r="AH112" s="379">
        <v>600000</v>
      </c>
      <c r="AI112" s="383">
        <v>46007</v>
      </c>
      <c r="AJ112" s="379">
        <v>200000</v>
      </c>
      <c r="AK112" s="383">
        <v>45919</v>
      </c>
      <c r="AL112" s="379">
        <v>400000</v>
      </c>
      <c r="AM112" s="379">
        <v>0</v>
      </c>
    </row>
    <row r="113" spans="1:39">
      <c r="A113" s="380" t="s">
        <v>5868</v>
      </c>
      <c r="B113" s="379">
        <v>2025</v>
      </c>
      <c r="C113" s="379" t="s">
        <v>7923</v>
      </c>
      <c r="D113" s="379" t="s">
        <v>3747</v>
      </c>
      <c r="E113" s="379" t="s">
        <v>7924</v>
      </c>
      <c r="F113" s="381" t="s">
        <v>7930</v>
      </c>
      <c r="G113" s="382">
        <v>6</v>
      </c>
      <c r="H113" s="382" t="s">
        <v>4927</v>
      </c>
      <c r="I113" s="383">
        <v>45859</v>
      </c>
      <c r="J113" s="383">
        <v>45859</v>
      </c>
      <c r="L113" s="379" t="s">
        <v>240</v>
      </c>
      <c r="M113" s="379" t="s">
        <v>7924</v>
      </c>
      <c r="N113" s="379" t="s">
        <v>5866</v>
      </c>
      <c r="O113" s="379">
        <v>18</v>
      </c>
      <c r="P113" s="379">
        <v>5678103213</v>
      </c>
      <c r="Q113" s="379">
        <v>56781032130</v>
      </c>
      <c r="R113" s="379" t="s">
        <v>153</v>
      </c>
      <c r="T113" s="379" t="s">
        <v>1046</v>
      </c>
      <c r="U113" s="379" t="s">
        <v>159</v>
      </c>
      <c r="V113" s="379" t="s">
        <v>160</v>
      </c>
      <c r="W113" s="379" t="s">
        <v>157</v>
      </c>
      <c r="X113" s="379" t="s">
        <v>156</v>
      </c>
      <c r="Y113" s="379" t="s">
        <v>158</v>
      </c>
      <c r="Z113" s="379" t="s">
        <v>155</v>
      </c>
      <c r="AA113" s="383">
        <v>45883</v>
      </c>
      <c r="AB113" s="379" t="s">
        <v>3748</v>
      </c>
      <c r="AC113" s="379" t="s">
        <v>155</v>
      </c>
      <c r="AD113" s="383">
        <v>45860</v>
      </c>
      <c r="AE113" s="379">
        <v>600000</v>
      </c>
      <c r="AF113" s="379">
        <v>200000</v>
      </c>
      <c r="AG113" s="379">
        <v>400000</v>
      </c>
      <c r="AH113" s="379">
        <v>600000</v>
      </c>
      <c r="AI113" s="383">
        <v>45897</v>
      </c>
      <c r="AJ113" s="379">
        <v>200000</v>
      </c>
      <c r="AK113" s="383">
        <v>45919</v>
      </c>
      <c r="AL113" s="379">
        <v>400000</v>
      </c>
      <c r="AM113" s="379">
        <v>0</v>
      </c>
    </row>
    <row r="114" spans="1:39">
      <c r="A114" s="380" t="s">
        <v>5600</v>
      </c>
      <c r="B114" s="379">
        <v>2025</v>
      </c>
      <c r="C114" s="379" t="s">
        <v>7923</v>
      </c>
      <c r="D114" s="379" t="s">
        <v>3747</v>
      </c>
      <c r="E114" s="379" t="s">
        <v>7924</v>
      </c>
      <c r="F114" s="381" t="s">
        <v>7931</v>
      </c>
      <c r="G114" s="382">
        <v>7</v>
      </c>
      <c r="H114" s="382" t="s">
        <v>4901</v>
      </c>
      <c r="I114" s="383">
        <v>45860</v>
      </c>
      <c r="J114" s="383">
        <v>45860</v>
      </c>
      <c r="L114" s="379" t="s">
        <v>3746</v>
      </c>
      <c r="M114" s="379" t="s">
        <v>7924</v>
      </c>
      <c r="N114" s="379" t="s">
        <v>1166</v>
      </c>
      <c r="O114" s="379">
        <v>5</v>
      </c>
      <c r="P114" s="379">
        <v>3063170903</v>
      </c>
      <c r="Q114" s="379" t="s">
        <v>2136</v>
      </c>
      <c r="R114" s="379" t="s">
        <v>1167</v>
      </c>
      <c r="T114" s="379" t="s">
        <v>1168</v>
      </c>
      <c r="U114" s="379" t="s">
        <v>1171</v>
      </c>
      <c r="V114" s="379" t="s">
        <v>1172</v>
      </c>
      <c r="W114" s="379" t="s">
        <v>1167</v>
      </c>
      <c r="X114" s="379" t="s">
        <v>31</v>
      </c>
      <c r="Y114" s="379" t="s">
        <v>1170</v>
      </c>
      <c r="Z114" s="379" t="s">
        <v>1169</v>
      </c>
      <c r="AA114" s="383"/>
      <c r="AC114" s="379" t="s">
        <v>1169</v>
      </c>
      <c r="AD114" s="383">
        <v>45861</v>
      </c>
      <c r="AE114" s="379">
        <v>600000</v>
      </c>
      <c r="AF114" s="379">
        <v>200000</v>
      </c>
      <c r="AG114" s="379">
        <v>400000</v>
      </c>
      <c r="AH114" s="379">
        <v>600000</v>
      </c>
      <c r="AI114" s="383">
        <v>45861</v>
      </c>
      <c r="AJ114" s="379">
        <v>200000</v>
      </c>
      <c r="AK114" s="383">
        <v>45919</v>
      </c>
      <c r="AL114" s="379">
        <v>400000</v>
      </c>
      <c r="AM114" s="379">
        <v>0</v>
      </c>
    </row>
    <row r="115" spans="1:39">
      <c r="A115" s="380" t="s">
        <v>6672</v>
      </c>
      <c r="B115" s="379">
        <v>2025</v>
      </c>
      <c r="C115" s="379" t="s">
        <v>7923</v>
      </c>
      <c r="D115" s="379" t="s">
        <v>3747</v>
      </c>
      <c r="E115" s="379" t="s">
        <v>7924</v>
      </c>
      <c r="F115" s="381" t="s">
        <v>7932</v>
      </c>
      <c r="G115" s="382">
        <v>8</v>
      </c>
      <c r="H115" s="382" t="s">
        <v>5421</v>
      </c>
      <c r="I115" s="383">
        <v>45860</v>
      </c>
      <c r="J115" s="383">
        <v>45860</v>
      </c>
      <c r="L115" s="379" t="s">
        <v>190</v>
      </c>
      <c r="M115" s="379" t="s">
        <v>7924</v>
      </c>
      <c r="N115" s="379" t="s">
        <v>918</v>
      </c>
      <c r="O115" s="379">
        <v>10</v>
      </c>
      <c r="P115" s="379">
        <v>3148626636</v>
      </c>
      <c r="Q115" s="379" t="s">
        <v>2140</v>
      </c>
      <c r="R115" s="379" t="s">
        <v>919</v>
      </c>
      <c r="T115" s="379" t="s">
        <v>920</v>
      </c>
      <c r="U115" s="379" t="s">
        <v>924</v>
      </c>
      <c r="V115" s="379" t="s">
        <v>925</v>
      </c>
      <c r="W115" s="379" t="s">
        <v>922</v>
      </c>
      <c r="X115" s="379" t="s">
        <v>903</v>
      </c>
      <c r="Y115" s="379" t="s">
        <v>923</v>
      </c>
      <c r="Z115" s="379" t="s">
        <v>921</v>
      </c>
      <c r="AA115" s="383">
        <v>45883</v>
      </c>
      <c r="AB115" s="379" t="s">
        <v>3748</v>
      </c>
      <c r="AC115" s="379" t="s">
        <v>921</v>
      </c>
      <c r="AD115" s="383">
        <v>45861</v>
      </c>
      <c r="AE115" s="379">
        <v>600000</v>
      </c>
      <c r="AF115" s="379">
        <v>200000</v>
      </c>
      <c r="AG115" s="379">
        <v>400000</v>
      </c>
      <c r="AH115" s="379">
        <v>600000</v>
      </c>
      <c r="AI115" s="383">
        <v>45869</v>
      </c>
      <c r="AJ115" s="379">
        <v>200000</v>
      </c>
      <c r="AK115" s="383">
        <v>45919</v>
      </c>
      <c r="AL115" s="379">
        <v>400000</v>
      </c>
      <c r="AM115" s="379">
        <v>0</v>
      </c>
    </row>
    <row r="116" spans="1:39">
      <c r="A116" s="380" t="s">
        <v>7213</v>
      </c>
      <c r="B116" s="379">
        <v>2025</v>
      </c>
      <c r="C116" s="379" t="s">
        <v>7923</v>
      </c>
      <c r="D116" s="379" t="s">
        <v>3747</v>
      </c>
      <c r="E116" s="379" t="s">
        <v>7924</v>
      </c>
      <c r="F116" s="381" t="s">
        <v>7933</v>
      </c>
      <c r="G116" s="382">
        <v>9</v>
      </c>
      <c r="H116" s="382" t="s">
        <v>4973</v>
      </c>
      <c r="I116" s="383">
        <v>45860</v>
      </c>
      <c r="J116" s="383">
        <v>45860</v>
      </c>
      <c r="L116" s="379" t="s">
        <v>3748</v>
      </c>
      <c r="M116" s="379" t="s">
        <v>7924</v>
      </c>
      <c r="N116" s="379" t="s">
        <v>899</v>
      </c>
      <c r="O116" s="379">
        <v>9</v>
      </c>
      <c r="P116" s="379">
        <v>3148134335</v>
      </c>
      <c r="Q116" s="379" t="s">
        <v>2125</v>
      </c>
      <c r="R116" s="379" t="s">
        <v>900</v>
      </c>
      <c r="T116" s="379" t="s">
        <v>901</v>
      </c>
      <c r="U116" s="379" t="s">
        <v>906</v>
      </c>
      <c r="V116" s="379" t="s">
        <v>907</v>
      </c>
      <c r="W116" s="379" t="s">
        <v>904</v>
      </c>
      <c r="X116" s="379" t="s">
        <v>903</v>
      </c>
      <c r="Y116" s="379" t="s">
        <v>905</v>
      </c>
      <c r="Z116" s="379" t="s">
        <v>902</v>
      </c>
      <c r="AA116" s="383">
        <v>45883</v>
      </c>
      <c r="AB116" s="379" t="s">
        <v>3748</v>
      </c>
      <c r="AC116" s="379" t="s">
        <v>902</v>
      </c>
      <c r="AD116" s="383">
        <v>45861</v>
      </c>
      <c r="AE116" s="379">
        <v>600000</v>
      </c>
      <c r="AF116" s="379">
        <v>200000</v>
      </c>
      <c r="AG116" s="379">
        <v>400000</v>
      </c>
      <c r="AH116" s="379">
        <v>600000</v>
      </c>
      <c r="AI116" s="383">
        <v>45890</v>
      </c>
      <c r="AJ116" s="379">
        <v>200000</v>
      </c>
      <c r="AK116" s="383">
        <v>45919</v>
      </c>
      <c r="AL116" s="379">
        <v>400000</v>
      </c>
      <c r="AM116" s="379">
        <v>0</v>
      </c>
    </row>
    <row r="117" spans="1:39">
      <c r="A117" s="380" t="s">
        <v>5785</v>
      </c>
      <c r="B117" s="379">
        <v>2025</v>
      </c>
      <c r="C117" s="379" t="s">
        <v>7923</v>
      </c>
      <c r="D117" s="379" t="s">
        <v>3747</v>
      </c>
      <c r="E117" s="379" t="s">
        <v>7924</v>
      </c>
      <c r="F117" s="381" t="s">
        <v>7934</v>
      </c>
      <c r="G117" s="382">
        <v>10</v>
      </c>
      <c r="H117" s="382" t="s">
        <v>5787</v>
      </c>
      <c r="I117" s="383">
        <v>45860</v>
      </c>
      <c r="J117" s="383">
        <v>45860</v>
      </c>
      <c r="L117" s="379" t="s">
        <v>93</v>
      </c>
      <c r="M117" s="379" t="s">
        <v>7924</v>
      </c>
      <c r="N117" s="379" t="s">
        <v>1072</v>
      </c>
      <c r="O117" s="379">
        <v>8</v>
      </c>
      <c r="P117" s="379">
        <v>3062971855</v>
      </c>
      <c r="Q117" s="379" t="s">
        <v>2103</v>
      </c>
      <c r="R117" s="379" t="s">
        <v>1073</v>
      </c>
      <c r="T117" s="379" t="s">
        <v>1074</v>
      </c>
      <c r="U117" s="379" t="s">
        <v>141</v>
      </c>
      <c r="V117" s="379" t="s">
        <v>142</v>
      </c>
      <c r="W117" s="379" t="s">
        <v>139</v>
      </c>
      <c r="X117" s="379" t="s">
        <v>31</v>
      </c>
      <c r="Y117" s="379" t="s">
        <v>140</v>
      </c>
      <c r="Z117" s="379" t="s">
        <v>138</v>
      </c>
      <c r="AA117" s="383">
        <v>45889</v>
      </c>
      <c r="AB117" s="379" t="s">
        <v>240</v>
      </c>
      <c r="AC117" s="379" t="s">
        <v>138</v>
      </c>
      <c r="AD117" s="383">
        <v>45861</v>
      </c>
      <c r="AE117" s="379">
        <v>600000</v>
      </c>
      <c r="AF117" s="379">
        <v>200000</v>
      </c>
      <c r="AG117" s="379">
        <v>400000</v>
      </c>
      <c r="AH117" s="379">
        <v>600000</v>
      </c>
      <c r="AI117" s="383">
        <v>45912</v>
      </c>
      <c r="AJ117" s="379">
        <v>200000</v>
      </c>
      <c r="AK117" s="383">
        <v>45919</v>
      </c>
      <c r="AL117" s="379">
        <v>400000</v>
      </c>
      <c r="AM117" s="379">
        <v>0</v>
      </c>
    </row>
    <row r="118" spans="1:39">
      <c r="A118" s="380" t="s">
        <v>5789</v>
      </c>
      <c r="B118" s="379">
        <v>2025</v>
      </c>
      <c r="C118" s="379" t="s">
        <v>7923</v>
      </c>
      <c r="D118" s="379" t="s">
        <v>3747</v>
      </c>
      <c r="E118" s="379" t="s">
        <v>7924</v>
      </c>
      <c r="F118" s="381" t="s">
        <v>7935</v>
      </c>
      <c r="G118" s="382">
        <v>11</v>
      </c>
      <c r="H118" s="382" t="s">
        <v>5787</v>
      </c>
      <c r="I118" s="383">
        <v>45860</v>
      </c>
      <c r="J118" s="383">
        <v>45860</v>
      </c>
      <c r="L118" s="379" t="s">
        <v>3749</v>
      </c>
      <c r="M118" s="379" t="s">
        <v>7924</v>
      </c>
      <c r="N118" s="379" t="s">
        <v>1075</v>
      </c>
      <c r="O118" s="379">
        <v>3</v>
      </c>
      <c r="P118" s="379">
        <v>3051899553</v>
      </c>
      <c r="Q118" s="379" t="s">
        <v>2104</v>
      </c>
      <c r="R118" s="379" t="s">
        <v>1076</v>
      </c>
      <c r="T118" s="379" t="s">
        <v>1074</v>
      </c>
      <c r="U118" s="379" t="s">
        <v>149</v>
      </c>
      <c r="V118" s="379" t="s">
        <v>150</v>
      </c>
      <c r="W118" s="379" t="s">
        <v>1076</v>
      </c>
      <c r="X118" s="379" t="s">
        <v>31</v>
      </c>
      <c r="Y118" s="379" t="s">
        <v>1726</v>
      </c>
      <c r="Z118" s="379" t="s">
        <v>1077</v>
      </c>
      <c r="AA118" s="383">
        <v>45889</v>
      </c>
      <c r="AB118" s="379" t="s">
        <v>240</v>
      </c>
      <c r="AC118" s="379" t="s">
        <v>1077</v>
      </c>
      <c r="AD118" s="383">
        <v>45861</v>
      </c>
      <c r="AE118" s="379">
        <v>600000</v>
      </c>
      <c r="AF118" s="379">
        <v>200000</v>
      </c>
      <c r="AG118" s="379">
        <v>400000</v>
      </c>
      <c r="AH118" s="379">
        <v>600000</v>
      </c>
      <c r="AI118" s="383">
        <v>45901</v>
      </c>
      <c r="AJ118" s="379">
        <v>200000</v>
      </c>
      <c r="AK118" s="383">
        <v>45919</v>
      </c>
      <c r="AL118" s="379">
        <v>400000</v>
      </c>
      <c r="AM118" s="379">
        <v>0</v>
      </c>
    </row>
    <row r="119" spans="1:39">
      <c r="A119" s="380" t="s">
        <v>7472</v>
      </c>
      <c r="B119" s="379">
        <v>2025</v>
      </c>
      <c r="C119" s="379" t="s">
        <v>7923</v>
      </c>
      <c r="D119" s="379" t="s">
        <v>3747</v>
      </c>
      <c r="E119" s="379" t="s">
        <v>7924</v>
      </c>
      <c r="F119" s="381" t="s">
        <v>7936</v>
      </c>
      <c r="G119" s="382">
        <v>12</v>
      </c>
      <c r="H119" s="382" t="s">
        <v>5787</v>
      </c>
      <c r="I119" s="383">
        <v>45860</v>
      </c>
      <c r="J119" s="383">
        <v>45860</v>
      </c>
      <c r="L119" s="379" t="s">
        <v>240</v>
      </c>
      <c r="M119" s="379" t="s">
        <v>7924</v>
      </c>
      <c r="N119" s="379" t="s">
        <v>1567</v>
      </c>
      <c r="O119" s="379">
        <v>1</v>
      </c>
      <c r="P119" s="379">
        <v>3180131226</v>
      </c>
      <c r="Q119" s="379" t="s">
        <v>2111</v>
      </c>
      <c r="R119" s="379" t="s">
        <v>1568</v>
      </c>
      <c r="T119" s="379" t="s">
        <v>1569</v>
      </c>
      <c r="U119" s="379" t="s">
        <v>169</v>
      </c>
      <c r="V119" s="379" t="s">
        <v>170</v>
      </c>
      <c r="W119" s="379" t="s">
        <v>1568</v>
      </c>
      <c r="X119" s="379" t="s">
        <v>31</v>
      </c>
      <c r="Y119" s="379" t="s">
        <v>168</v>
      </c>
      <c r="Z119" s="379" t="s">
        <v>166</v>
      </c>
      <c r="AA119" s="383">
        <v>45889</v>
      </c>
      <c r="AB119" s="379" t="s">
        <v>240</v>
      </c>
      <c r="AC119" s="379" t="s">
        <v>166</v>
      </c>
      <c r="AD119" s="383">
        <v>45861</v>
      </c>
      <c r="AE119" s="379">
        <v>600000</v>
      </c>
      <c r="AF119" s="379">
        <v>200000</v>
      </c>
      <c r="AG119" s="379">
        <v>400000</v>
      </c>
      <c r="AH119" s="379">
        <v>600000</v>
      </c>
      <c r="AI119" s="383">
        <v>45862</v>
      </c>
      <c r="AJ119" s="379">
        <v>200000</v>
      </c>
      <c r="AK119" s="383">
        <v>45919</v>
      </c>
      <c r="AL119" s="379">
        <v>400000</v>
      </c>
      <c r="AM119" s="379">
        <v>0</v>
      </c>
    </row>
    <row r="120" spans="1:39">
      <c r="A120" s="380" t="s">
        <v>5526</v>
      </c>
      <c r="B120" s="379">
        <v>2025</v>
      </c>
      <c r="C120" s="379" t="s">
        <v>7923</v>
      </c>
      <c r="D120" s="379" t="s">
        <v>3747</v>
      </c>
      <c r="E120" s="379" t="s">
        <v>7924</v>
      </c>
      <c r="F120" s="381" t="s">
        <v>7937</v>
      </c>
      <c r="G120" s="382">
        <v>13</v>
      </c>
      <c r="H120" s="382" t="s">
        <v>5451</v>
      </c>
      <c r="I120" s="383">
        <v>45861</v>
      </c>
      <c r="J120" s="383">
        <v>45861</v>
      </c>
      <c r="L120" s="379" t="s">
        <v>3746</v>
      </c>
      <c r="M120" s="379" t="s">
        <v>7924</v>
      </c>
      <c r="N120" s="379" t="s">
        <v>7938</v>
      </c>
      <c r="O120" s="379">
        <v>9</v>
      </c>
      <c r="P120" s="379">
        <v>3058190707</v>
      </c>
      <c r="Q120" s="379" t="s">
        <v>2200</v>
      </c>
      <c r="R120" s="379" t="s">
        <v>47</v>
      </c>
      <c r="T120" s="379" t="s">
        <v>1006</v>
      </c>
      <c r="U120" s="379" t="s">
        <v>51</v>
      </c>
      <c r="V120" s="379" t="s">
        <v>52</v>
      </c>
      <c r="W120" s="379" t="s">
        <v>47</v>
      </c>
      <c r="X120" s="379" t="s">
        <v>31</v>
      </c>
      <c r="Y120" s="379" t="s">
        <v>50</v>
      </c>
      <c r="Z120" s="379" t="s">
        <v>49</v>
      </c>
      <c r="AA120" s="383"/>
      <c r="AC120" s="379" t="s">
        <v>49</v>
      </c>
      <c r="AD120" s="383">
        <v>45862</v>
      </c>
      <c r="AE120" s="379">
        <v>600000</v>
      </c>
      <c r="AF120" s="379">
        <v>200000</v>
      </c>
      <c r="AG120" s="379">
        <v>400000</v>
      </c>
      <c r="AH120" s="379">
        <v>600000</v>
      </c>
      <c r="AI120" s="383">
        <v>45869</v>
      </c>
      <c r="AJ120" s="379">
        <v>200000</v>
      </c>
      <c r="AK120" s="383">
        <v>45919</v>
      </c>
      <c r="AL120" s="379">
        <v>400000</v>
      </c>
      <c r="AM120" s="379">
        <v>0</v>
      </c>
    </row>
    <row r="121" spans="1:39">
      <c r="A121" s="380" t="s">
        <v>5687</v>
      </c>
      <c r="B121" s="379">
        <v>2025</v>
      </c>
      <c r="C121" s="379" t="s">
        <v>7923</v>
      </c>
      <c r="D121" s="379" t="s">
        <v>3747</v>
      </c>
      <c r="E121" s="379" t="s">
        <v>7924</v>
      </c>
      <c r="F121" s="381" t="s">
        <v>7939</v>
      </c>
      <c r="G121" s="382">
        <v>14</v>
      </c>
      <c r="H121" s="382" t="s">
        <v>5057</v>
      </c>
      <c r="I121" s="383">
        <v>45861</v>
      </c>
      <c r="J121" s="383">
        <v>45861</v>
      </c>
      <c r="L121" s="379" t="s">
        <v>190</v>
      </c>
      <c r="M121" s="379" t="s">
        <v>7924</v>
      </c>
      <c r="N121" s="379" t="s">
        <v>1404</v>
      </c>
      <c r="O121" s="379">
        <v>21</v>
      </c>
      <c r="P121" s="379">
        <v>3058622015</v>
      </c>
      <c r="Q121" s="379" t="s">
        <v>2186</v>
      </c>
      <c r="R121" s="379" t="s">
        <v>1405</v>
      </c>
      <c r="T121" s="379" t="s">
        <v>1406</v>
      </c>
      <c r="U121" s="379" t="s">
        <v>1408</v>
      </c>
      <c r="V121" s="379" t="s">
        <v>5688</v>
      </c>
      <c r="W121" s="379" t="s">
        <v>5689</v>
      </c>
      <c r="X121" s="379" t="s">
        <v>334</v>
      </c>
      <c r="Y121" s="379" t="s">
        <v>5690</v>
      </c>
      <c r="Z121" s="379" t="s">
        <v>1407</v>
      </c>
      <c r="AA121" s="383"/>
      <c r="AC121" s="379" t="s">
        <v>1407</v>
      </c>
      <c r="AD121" s="383">
        <v>45862</v>
      </c>
      <c r="AE121" s="379">
        <v>600000</v>
      </c>
      <c r="AF121" s="379">
        <v>200000</v>
      </c>
      <c r="AG121" s="379">
        <v>400000</v>
      </c>
      <c r="AH121" s="379">
        <v>600000</v>
      </c>
      <c r="AI121" s="383">
        <v>45888</v>
      </c>
      <c r="AJ121" s="379">
        <v>200000</v>
      </c>
      <c r="AK121" s="383">
        <v>45919</v>
      </c>
      <c r="AL121" s="379">
        <v>400000</v>
      </c>
      <c r="AM121" s="379">
        <v>0</v>
      </c>
    </row>
    <row r="122" spans="1:39">
      <c r="A122" s="380" t="s">
        <v>7477</v>
      </c>
      <c r="B122" s="379">
        <v>2025</v>
      </c>
      <c r="C122" s="379" t="s">
        <v>7923</v>
      </c>
      <c r="D122" s="379" t="s">
        <v>3747</v>
      </c>
      <c r="E122" s="379" t="s">
        <v>7924</v>
      </c>
      <c r="F122" s="381" t="s">
        <v>7940</v>
      </c>
      <c r="G122" s="382">
        <v>15</v>
      </c>
      <c r="H122" s="382" t="s">
        <v>5057</v>
      </c>
      <c r="I122" s="383">
        <v>45861</v>
      </c>
      <c r="J122" s="383">
        <v>45861</v>
      </c>
      <c r="L122" s="379" t="s">
        <v>3748</v>
      </c>
      <c r="M122" s="379" t="s">
        <v>7924</v>
      </c>
      <c r="N122" s="379" t="s">
        <v>54</v>
      </c>
      <c r="O122" s="379">
        <v>3</v>
      </c>
      <c r="P122" s="379">
        <v>3053045802</v>
      </c>
      <c r="Q122" s="379" t="s">
        <v>2193</v>
      </c>
      <c r="R122" s="379" t="s">
        <v>55</v>
      </c>
      <c r="T122" s="379" t="s">
        <v>1005</v>
      </c>
      <c r="U122" s="379" t="s">
        <v>59</v>
      </c>
      <c r="V122" s="379" t="s">
        <v>60</v>
      </c>
      <c r="W122" s="379" t="s">
        <v>55</v>
      </c>
      <c r="X122" s="379" t="s">
        <v>31</v>
      </c>
      <c r="Y122" s="379" t="s">
        <v>58</v>
      </c>
      <c r="Z122" s="379" t="s">
        <v>7941</v>
      </c>
      <c r="AA122" s="383"/>
      <c r="AC122" s="379" t="s">
        <v>57</v>
      </c>
      <c r="AD122" s="383">
        <v>45862</v>
      </c>
      <c r="AE122" s="379">
        <v>600000</v>
      </c>
      <c r="AF122" s="379">
        <v>200000</v>
      </c>
      <c r="AG122" s="379">
        <v>400000</v>
      </c>
      <c r="AH122" s="379">
        <v>600000</v>
      </c>
      <c r="AI122" s="383">
        <v>46017</v>
      </c>
      <c r="AJ122" s="379">
        <v>200000</v>
      </c>
      <c r="AK122" s="383">
        <v>45919</v>
      </c>
      <c r="AL122" s="379">
        <v>400000</v>
      </c>
      <c r="AM122" s="379">
        <v>0</v>
      </c>
    </row>
    <row r="123" spans="1:39">
      <c r="A123" s="380" t="s">
        <v>6115</v>
      </c>
      <c r="B123" s="379">
        <v>2025</v>
      </c>
      <c r="C123" s="379" t="s">
        <v>7923</v>
      </c>
      <c r="D123" s="379" t="s">
        <v>3747</v>
      </c>
      <c r="E123" s="379" t="s">
        <v>7924</v>
      </c>
      <c r="F123" s="381" t="s">
        <v>7942</v>
      </c>
      <c r="G123" s="382">
        <v>16</v>
      </c>
      <c r="H123" s="382" t="s">
        <v>5376</v>
      </c>
      <c r="I123" s="383">
        <v>45861</v>
      </c>
      <c r="J123" s="383">
        <v>45861</v>
      </c>
      <c r="L123" s="379" t="s">
        <v>93</v>
      </c>
      <c r="M123" s="379" t="s">
        <v>7924</v>
      </c>
      <c r="N123" s="379" t="s">
        <v>1048</v>
      </c>
      <c r="O123" s="379">
        <v>12</v>
      </c>
      <c r="P123" s="379">
        <v>3068131720</v>
      </c>
      <c r="Q123" s="379" t="s">
        <v>2102</v>
      </c>
      <c r="R123" s="379" t="s">
        <v>1049</v>
      </c>
      <c r="T123" s="379" t="s">
        <v>1050</v>
      </c>
      <c r="U123" s="379" t="s">
        <v>1053</v>
      </c>
      <c r="V123" s="379" t="s">
        <v>1054</v>
      </c>
      <c r="W123" s="379" t="s">
        <v>1049</v>
      </c>
      <c r="X123" s="379" t="s">
        <v>31</v>
      </c>
      <c r="Y123" s="379" t="s">
        <v>1052</v>
      </c>
      <c r="Z123" s="379" t="s">
        <v>7943</v>
      </c>
      <c r="AA123" s="383">
        <v>45889</v>
      </c>
      <c r="AB123" s="379" t="s">
        <v>240</v>
      </c>
      <c r="AC123" s="379" t="s">
        <v>1051</v>
      </c>
      <c r="AD123" s="383">
        <v>45862</v>
      </c>
      <c r="AE123" s="379">
        <v>600000</v>
      </c>
      <c r="AF123" s="379">
        <v>200000</v>
      </c>
      <c r="AG123" s="379">
        <v>400000</v>
      </c>
      <c r="AH123" s="379">
        <v>600000</v>
      </c>
      <c r="AI123" s="383">
        <v>45887</v>
      </c>
      <c r="AJ123" s="379">
        <v>200000</v>
      </c>
      <c r="AK123" s="383">
        <v>45919</v>
      </c>
      <c r="AL123" s="379">
        <v>400000</v>
      </c>
      <c r="AM123" s="379">
        <v>0</v>
      </c>
    </row>
    <row r="124" spans="1:39">
      <c r="A124" s="380" t="s">
        <v>6472</v>
      </c>
      <c r="B124" s="379">
        <v>2025</v>
      </c>
      <c r="C124" s="379" t="s">
        <v>7923</v>
      </c>
      <c r="D124" s="379" t="s">
        <v>3747</v>
      </c>
      <c r="E124" s="379" t="s">
        <v>7924</v>
      </c>
      <c r="F124" s="381" t="s">
        <v>7944</v>
      </c>
      <c r="G124" s="382">
        <v>17</v>
      </c>
      <c r="H124" s="382" t="s">
        <v>5068</v>
      </c>
      <c r="I124" s="383">
        <v>45861</v>
      </c>
      <c r="J124" s="383">
        <v>45861</v>
      </c>
      <c r="L124" s="379" t="s">
        <v>3749</v>
      </c>
      <c r="M124" s="379" t="s">
        <v>7924</v>
      </c>
      <c r="N124" s="379" t="s">
        <v>192</v>
      </c>
      <c r="O124" s="379">
        <v>5</v>
      </c>
      <c r="P124" s="379">
        <v>3141420824</v>
      </c>
      <c r="Q124" s="379" t="s">
        <v>2107</v>
      </c>
      <c r="R124" s="379" t="s">
        <v>193</v>
      </c>
      <c r="T124" s="379" t="s">
        <v>1047</v>
      </c>
      <c r="U124" s="379" t="s">
        <v>198</v>
      </c>
      <c r="V124" s="379" t="s">
        <v>199</v>
      </c>
      <c r="W124" s="379" t="s">
        <v>7945</v>
      </c>
      <c r="X124" s="379" t="s">
        <v>345</v>
      </c>
      <c r="Y124" s="379" t="s">
        <v>7946</v>
      </c>
      <c r="Z124" s="379" t="s">
        <v>195</v>
      </c>
      <c r="AA124" s="383">
        <v>45889</v>
      </c>
      <c r="AB124" s="379" t="s">
        <v>240</v>
      </c>
      <c r="AC124" s="379" t="s">
        <v>195</v>
      </c>
      <c r="AD124" s="383">
        <v>45862</v>
      </c>
      <c r="AE124" s="379">
        <v>600000</v>
      </c>
      <c r="AF124" s="379">
        <v>200000</v>
      </c>
      <c r="AG124" s="379">
        <v>400000</v>
      </c>
      <c r="AH124" s="379">
        <v>600000</v>
      </c>
      <c r="AI124" s="383">
        <v>45894</v>
      </c>
      <c r="AJ124" s="379">
        <v>200000</v>
      </c>
      <c r="AK124" s="383">
        <v>45919</v>
      </c>
      <c r="AL124" s="379">
        <v>400000</v>
      </c>
      <c r="AM124" s="379">
        <v>0</v>
      </c>
    </row>
    <row r="125" spans="1:39">
      <c r="A125" s="380" t="s">
        <v>7223</v>
      </c>
      <c r="B125" s="379">
        <v>2025</v>
      </c>
      <c r="C125" s="379" t="s">
        <v>7923</v>
      </c>
      <c r="D125" s="379" t="s">
        <v>3747</v>
      </c>
      <c r="E125" s="379" t="s">
        <v>7924</v>
      </c>
      <c r="F125" s="381" t="s">
        <v>7947</v>
      </c>
      <c r="G125" s="382">
        <v>18</v>
      </c>
      <c r="H125" s="382" t="s">
        <v>5098</v>
      </c>
      <c r="I125" s="383">
        <v>45861</v>
      </c>
      <c r="J125" s="383">
        <v>45861</v>
      </c>
      <c r="L125" s="379" t="s">
        <v>240</v>
      </c>
      <c r="M125" s="379" t="s">
        <v>7924</v>
      </c>
      <c r="N125" s="379" t="s">
        <v>1080</v>
      </c>
      <c r="O125" s="379">
        <v>9</v>
      </c>
      <c r="P125" s="379">
        <v>3060321618</v>
      </c>
      <c r="Q125" s="379" t="s">
        <v>2108</v>
      </c>
      <c r="R125" s="379" t="s">
        <v>183</v>
      </c>
      <c r="T125" s="379" t="s">
        <v>1081</v>
      </c>
      <c r="U125" s="379" t="s">
        <v>188</v>
      </c>
      <c r="V125" s="379" t="s">
        <v>189</v>
      </c>
      <c r="W125" s="379" t="s">
        <v>183</v>
      </c>
      <c r="X125" s="379" t="s">
        <v>31</v>
      </c>
      <c r="Y125" s="379" t="s">
        <v>1082</v>
      </c>
      <c r="Z125" s="379" t="s">
        <v>185</v>
      </c>
      <c r="AA125" s="383">
        <v>45889</v>
      </c>
      <c r="AB125" s="379" t="s">
        <v>240</v>
      </c>
      <c r="AC125" s="379" t="s">
        <v>185</v>
      </c>
      <c r="AD125" s="383">
        <v>45862</v>
      </c>
      <c r="AE125" s="379">
        <v>600000</v>
      </c>
      <c r="AF125" s="379">
        <v>200000</v>
      </c>
      <c r="AG125" s="379">
        <v>400000</v>
      </c>
      <c r="AH125" s="379">
        <v>600000</v>
      </c>
      <c r="AI125" s="383">
        <v>45894</v>
      </c>
      <c r="AJ125" s="379">
        <v>200000</v>
      </c>
      <c r="AK125" s="383">
        <v>45919</v>
      </c>
      <c r="AL125" s="379">
        <v>400000</v>
      </c>
      <c r="AM125" s="379">
        <v>0</v>
      </c>
    </row>
    <row r="126" spans="1:39">
      <c r="A126" s="380" t="s">
        <v>5562</v>
      </c>
      <c r="B126" s="379">
        <v>2025</v>
      </c>
      <c r="C126" s="379" t="s">
        <v>7923</v>
      </c>
      <c r="D126" s="379" t="s">
        <v>3747</v>
      </c>
      <c r="E126" s="379" t="s">
        <v>7924</v>
      </c>
      <c r="F126" s="381" t="s">
        <v>7948</v>
      </c>
      <c r="G126" s="382">
        <v>19</v>
      </c>
      <c r="H126" s="382" t="s">
        <v>5098</v>
      </c>
      <c r="I126" s="383">
        <v>45862</v>
      </c>
      <c r="J126" s="383">
        <v>45862</v>
      </c>
      <c r="L126" s="379" t="s">
        <v>3746</v>
      </c>
      <c r="M126" s="379" t="s">
        <v>7924</v>
      </c>
      <c r="N126" s="379" t="s">
        <v>95</v>
      </c>
      <c r="O126" s="379">
        <v>4</v>
      </c>
      <c r="P126" s="379">
        <v>3180150543</v>
      </c>
      <c r="Q126" s="379" t="s">
        <v>2130</v>
      </c>
      <c r="R126" s="379" t="s">
        <v>96</v>
      </c>
      <c r="T126" s="379" t="s">
        <v>1723</v>
      </c>
      <c r="U126" s="379" t="s">
        <v>100</v>
      </c>
      <c r="V126" s="379" t="s">
        <v>101</v>
      </c>
      <c r="W126" s="379" t="s">
        <v>96</v>
      </c>
      <c r="X126" s="379" t="s">
        <v>31</v>
      </c>
      <c r="Y126" s="379" t="s">
        <v>99</v>
      </c>
      <c r="Z126" s="379" t="s">
        <v>7949</v>
      </c>
      <c r="AA126" s="383"/>
      <c r="AC126" s="379" t="s">
        <v>98</v>
      </c>
      <c r="AD126" s="383">
        <v>45863</v>
      </c>
      <c r="AE126" s="379">
        <v>600000</v>
      </c>
      <c r="AF126" s="379">
        <v>200000</v>
      </c>
      <c r="AG126" s="379">
        <v>400000</v>
      </c>
      <c r="AH126" s="379">
        <v>600000</v>
      </c>
      <c r="AI126" s="383">
        <v>45873</v>
      </c>
      <c r="AJ126" s="379">
        <v>200000</v>
      </c>
      <c r="AK126" s="383">
        <v>45919</v>
      </c>
      <c r="AL126" s="379">
        <v>400000</v>
      </c>
      <c r="AM126" s="379">
        <v>0</v>
      </c>
    </row>
    <row r="127" spans="1:39">
      <c r="A127" s="380" t="s">
        <v>5850</v>
      </c>
      <c r="B127" s="379">
        <v>2025</v>
      </c>
      <c r="C127" s="379" t="s">
        <v>7923</v>
      </c>
      <c r="D127" s="379" t="s">
        <v>3747</v>
      </c>
      <c r="E127" s="379" t="s">
        <v>7924</v>
      </c>
      <c r="F127" s="381" t="s">
        <v>7950</v>
      </c>
      <c r="G127" s="382">
        <v>20</v>
      </c>
      <c r="H127" s="382" t="s">
        <v>5098</v>
      </c>
      <c r="I127" s="383">
        <v>45862</v>
      </c>
      <c r="J127" s="383">
        <v>45862</v>
      </c>
      <c r="L127" s="379" t="s">
        <v>190</v>
      </c>
      <c r="M127" s="379" t="s">
        <v>7924</v>
      </c>
      <c r="N127" s="379" t="s">
        <v>1722</v>
      </c>
      <c r="O127" s="379">
        <v>3</v>
      </c>
      <c r="P127" s="379">
        <v>3142472092</v>
      </c>
      <c r="Q127" s="379" t="s">
        <v>2131</v>
      </c>
      <c r="R127" s="379" t="s">
        <v>86</v>
      </c>
      <c r="T127" s="379" t="s">
        <v>1723</v>
      </c>
      <c r="U127" s="379" t="s">
        <v>91</v>
      </c>
      <c r="V127" s="379" t="s">
        <v>92</v>
      </c>
      <c r="W127" s="379" t="s">
        <v>86</v>
      </c>
      <c r="X127" s="379" t="s">
        <v>31</v>
      </c>
      <c r="Y127" s="379" t="s">
        <v>1724</v>
      </c>
      <c r="Z127" s="379" t="s">
        <v>7951</v>
      </c>
      <c r="AA127" s="383"/>
      <c r="AC127" s="379" t="s">
        <v>88</v>
      </c>
      <c r="AD127" s="383">
        <v>45863</v>
      </c>
      <c r="AE127" s="379">
        <v>600000</v>
      </c>
      <c r="AF127" s="379">
        <v>200000</v>
      </c>
      <c r="AG127" s="379">
        <v>400000</v>
      </c>
      <c r="AH127" s="379">
        <v>600000</v>
      </c>
      <c r="AI127" s="383">
        <v>45868</v>
      </c>
      <c r="AJ127" s="379">
        <v>200000</v>
      </c>
      <c r="AK127" s="383">
        <v>45919</v>
      </c>
      <c r="AL127" s="379">
        <v>400000</v>
      </c>
      <c r="AM127" s="379">
        <v>0</v>
      </c>
    </row>
    <row r="128" spans="1:39">
      <c r="A128" s="380" t="s">
        <v>5957</v>
      </c>
      <c r="B128" s="379">
        <v>2025</v>
      </c>
      <c r="C128" s="379" t="s">
        <v>7923</v>
      </c>
      <c r="D128" s="379" t="s">
        <v>3747</v>
      </c>
      <c r="E128" s="379" t="s">
        <v>7924</v>
      </c>
      <c r="F128" s="381" t="s">
        <v>7952</v>
      </c>
      <c r="G128" s="382">
        <v>21</v>
      </c>
      <c r="H128" s="382" t="s">
        <v>4948</v>
      </c>
      <c r="I128" s="383">
        <v>45862</v>
      </c>
      <c r="J128" s="383">
        <v>45862</v>
      </c>
      <c r="L128" s="379" t="s">
        <v>3748</v>
      </c>
      <c r="M128" s="379" t="s">
        <v>7924</v>
      </c>
      <c r="N128" s="379" t="s">
        <v>1719</v>
      </c>
      <c r="O128" s="379">
        <v>14</v>
      </c>
      <c r="P128" s="379">
        <v>3058137925</v>
      </c>
      <c r="Q128" s="379" t="s">
        <v>2142</v>
      </c>
      <c r="R128" s="379" t="s">
        <v>76</v>
      </c>
      <c r="T128" s="379" t="s">
        <v>1720</v>
      </c>
      <c r="U128" s="379" t="s">
        <v>1721</v>
      </c>
      <c r="V128" s="379" t="s">
        <v>83</v>
      </c>
      <c r="W128" s="379" t="s">
        <v>80</v>
      </c>
      <c r="X128" s="379" t="s">
        <v>79</v>
      </c>
      <c r="Y128" s="379" t="s">
        <v>81</v>
      </c>
      <c r="Z128" s="379" t="s">
        <v>78</v>
      </c>
      <c r="AA128" s="383"/>
      <c r="AC128" s="379" t="s">
        <v>78</v>
      </c>
      <c r="AD128" s="383">
        <v>45863</v>
      </c>
      <c r="AE128" s="379">
        <v>600000</v>
      </c>
      <c r="AF128" s="379">
        <v>200000</v>
      </c>
      <c r="AG128" s="379">
        <v>400000</v>
      </c>
      <c r="AH128" s="379">
        <v>600000</v>
      </c>
      <c r="AI128" s="383">
        <v>45880</v>
      </c>
      <c r="AJ128" s="379">
        <v>200000</v>
      </c>
      <c r="AK128" s="383">
        <v>45919</v>
      </c>
      <c r="AL128" s="379">
        <v>400000</v>
      </c>
      <c r="AM128" s="379">
        <v>0</v>
      </c>
    </row>
    <row r="129" spans="1:39">
      <c r="A129" s="380" t="s">
        <v>5117</v>
      </c>
      <c r="B129" s="379">
        <v>2025</v>
      </c>
      <c r="C129" s="379" t="s">
        <v>7923</v>
      </c>
      <c r="D129" s="379" t="s">
        <v>3747</v>
      </c>
      <c r="E129" s="379" t="s">
        <v>7924</v>
      </c>
      <c r="F129" s="381" t="s">
        <v>7953</v>
      </c>
      <c r="G129" s="382">
        <v>22</v>
      </c>
      <c r="H129" s="382" t="s">
        <v>5269</v>
      </c>
      <c r="I129" s="383">
        <v>45862</v>
      </c>
      <c r="J129" s="383">
        <v>45862</v>
      </c>
      <c r="L129" s="379" t="s">
        <v>93</v>
      </c>
      <c r="M129" s="379" t="s">
        <v>7924</v>
      </c>
      <c r="N129" s="379" t="s">
        <v>7954</v>
      </c>
      <c r="O129" s="379">
        <v>17</v>
      </c>
      <c r="P129" s="379">
        <v>5248701151</v>
      </c>
      <c r="Q129" s="379" t="s">
        <v>2271</v>
      </c>
      <c r="R129" s="379" t="s">
        <v>739</v>
      </c>
      <c r="T129" s="379" t="s">
        <v>1315</v>
      </c>
      <c r="U129" s="379" t="s">
        <v>744</v>
      </c>
      <c r="V129" s="379" t="s">
        <v>745</v>
      </c>
      <c r="W129" s="379" t="s">
        <v>7955</v>
      </c>
      <c r="Y129" s="379" t="s">
        <v>7956</v>
      </c>
      <c r="Z129" s="379" t="s">
        <v>7949</v>
      </c>
      <c r="AA129" s="383">
        <v>45890</v>
      </c>
      <c r="AB129" s="379" t="s">
        <v>240</v>
      </c>
      <c r="AC129" s="379" t="s">
        <v>1316</v>
      </c>
      <c r="AD129" s="383">
        <v>45863</v>
      </c>
      <c r="AE129" s="379">
        <v>600000</v>
      </c>
      <c r="AF129" s="379">
        <v>200000</v>
      </c>
      <c r="AG129" s="379">
        <v>400000</v>
      </c>
      <c r="AH129" s="379">
        <v>600000</v>
      </c>
      <c r="AI129" s="383">
        <v>45880</v>
      </c>
      <c r="AJ129" s="379">
        <v>200000</v>
      </c>
      <c r="AK129" s="383">
        <v>45919</v>
      </c>
      <c r="AL129" s="379">
        <v>400000</v>
      </c>
      <c r="AM129" s="379">
        <v>0</v>
      </c>
    </row>
    <row r="130" spans="1:39">
      <c r="A130" s="380" t="s">
        <v>5264</v>
      </c>
      <c r="B130" s="379">
        <v>2025</v>
      </c>
      <c r="C130" s="379" t="s">
        <v>7923</v>
      </c>
      <c r="D130" s="379" t="s">
        <v>3747</v>
      </c>
      <c r="E130" s="379" t="s">
        <v>7924</v>
      </c>
      <c r="F130" s="381" t="s">
        <v>7957</v>
      </c>
      <c r="G130" s="382">
        <v>23</v>
      </c>
      <c r="H130" s="382" t="s">
        <v>5387</v>
      </c>
      <c r="I130" s="383">
        <v>45862</v>
      </c>
      <c r="J130" s="383">
        <v>45862</v>
      </c>
      <c r="L130" s="379" t="s">
        <v>3749</v>
      </c>
      <c r="M130" s="379" t="s">
        <v>7924</v>
      </c>
      <c r="N130" s="379" t="s">
        <v>7958</v>
      </c>
      <c r="O130" s="379">
        <v>18</v>
      </c>
      <c r="P130" s="379">
        <v>3148622265</v>
      </c>
      <c r="Q130" s="379" t="s">
        <v>2272</v>
      </c>
      <c r="R130" s="379" t="s">
        <v>7959</v>
      </c>
      <c r="T130" s="379" t="s">
        <v>1314</v>
      </c>
      <c r="U130" s="379" t="s">
        <v>754</v>
      </c>
      <c r="V130" s="379" t="s">
        <v>755</v>
      </c>
      <c r="W130" s="379" t="s">
        <v>752</v>
      </c>
      <c r="X130" s="379" t="s">
        <v>38</v>
      </c>
      <c r="Y130" s="379" t="s">
        <v>753</v>
      </c>
      <c r="Z130" s="379" t="s">
        <v>7960</v>
      </c>
      <c r="AA130" s="383">
        <v>45890</v>
      </c>
      <c r="AB130" s="379" t="s">
        <v>240</v>
      </c>
      <c r="AC130" s="379" t="s">
        <v>751</v>
      </c>
      <c r="AD130" s="383">
        <v>45863</v>
      </c>
      <c r="AE130" s="379">
        <v>600000</v>
      </c>
      <c r="AF130" s="379">
        <v>200000</v>
      </c>
      <c r="AG130" s="379">
        <v>400000</v>
      </c>
      <c r="AH130" s="379">
        <v>600000</v>
      </c>
      <c r="AI130" s="383">
        <v>45988</v>
      </c>
      <c r="AJ130" s="379">
        <v>200000</v>
      </c>
      <c r="AK130" s="383">
        <v>45919</v>
      </c>
      <c r="AL130" s="379">
        <v>400000</v>
      </c>
      <c r="AM130" s="379">
        <v>0</v>
      </c>
    </row>
    <row r="131" spans="1:39">
      <c r="A131" s="380" t="s">
        <v>6508</v>
      </c>
      <c r="B131" s="379">
        <v>2025</v>
      </c>
      <c r="C131" s="379" t="s">
        <v>7923</v>
      </c>
      <c r="D131" s="379" t="s">
        <v>3747</v>
      </c>
      <c r="E131" s="379" t="s">
        <v>7924</v>
      </c>
      <c r="F131" s="381" t="s">
        <v>7961</v>
      </c>
      <c r="G131" s="382">
        <v>24</v>
      </c>
      <c r="H131" s="382" t="s">
        <v>5145</v>
      </c>
      <c r="I131" s="383">
        <v>45862</v>
      </c>
      <c r="J131" s="383">
        <v>45862</v>
      </c>
      <c r="L131" s="379" t="s">
        <v>240</v>
      </c>
      <c r="M131" s="379" t="s">
        <v>7924</v>
      </c>
      <c r="N131" s="379" t="s">
        <v>1317</v>
      </c>
      <c r="O131" s="379">
        <v>22</v>
      </c>
      <c r="P131" s="379">
        <v>3141227371</v>
      </c>
      <c r="Q131" s="379" t="s">
        <v>2270</v>
      </c>
      <c r="R131" s="379" t="s">
        <v>1318</v>
      </c>
      <c r="T131" s="379" t="s">
        <v>1319</v>
      </c>
      <c r="U131" s="379" t="s">
        <v>1321</v>
      </c>
      <c r="V131" s="379" t="s">
        <v>1322</v>
      </c>
      <c r="W131" s="379" t="s">
        <v>7962</v>
      </c>
      <c r="X131" s="379" t="s">
        <v>345</v>
      </c>
      <c r="Y131" s="379" t="s">
        <v>7963</v>
      </c>
      <c r="Z131" s="379" t="s">
        <v>7964</v>
      </c>
      <c r="AA131" s="383">
        <v>45890</v>
      </c>
      <c r="AB131" s="379" t="s">
        <v>240</v>
      </c>
      <c r="AC131" s="379" t="s">
        <v>1320</v>
      </c>
      <c r="AD131" s="383">
        <v>45863</v>
      </c>
      <c r="AE131" s="379">
        <v>750000</v>
      </c>
      <c r="AF131" s="379">
        <v>350000</v>
      </c>
      <c r="AG131" s="379">
        <v>400000</v>
      </c>
      <c r="AH131" s="379">
        <v>750000</v>
      </c>
      <c r="AI131" s="383">
        <v>45869</v>
      </c>
      <c r="AJ131" s="379">
        <v>350000</v>
      </c>
      <c r="AK131" s="383">
        <v>45919</v>
      </c>
      <c r="AL131" s="379">
        <v>400000</v>
      </c>
      <c r="AM131" s="379">
        <v>0</v>
      </c>
    </row>
    <row r="132" spans="1:39">
      <c r="A132" s="380" t="s">
        <v>5823</v>
      </c>
      <c r="B132" s="379">
        <v>2025</v>
      </c>
      <c r="C132" s="379" t="s">
        <v>7923</v>
      </c>
      <c r="D132" s="379" t="s">
        <v>3747</v>
      </c>
      <c r="E132" s="379" t="s">
        <v>7924</v>
      </c>
      <c r="F132" s="381" t="s">
        <v>7965</v>
      </c>
      <c r="G132" s="382">
        <v>25</v>
      </c>
      <c r="H132" s="382" t="s">
        <v>5457</v>
      </c>
      <c r="I132" s="383">
        <v>45863</v>
      </c>
      <c r="J132" s="383">
        <v>45863</v>
      </c>
      <c r="L132" s="379" t="s">
        <v>3749</v>
      </c>
      <c r="M132" s="379" t="s">
        <v>7924</v>
      </c>
      <c r="N132" s="379" t="s">
        <v>1055</v>
      </c>
      <c r="O132" s="379">
        <v>8</v>
      </c>
      <c r="P132" s="379">
        <v>3052481428</v>
      </c>
      <c r="Q132" s="379" t="s">
        <v>2113</v>
      </c>
      <c r="R132" s="379" t="s">
        <v>203</v>
      </c>
      <c r="T132" s="379" t="s">
        <v>1056</v>
      </c>
      <c r="U132" s="379" t="s">
        <v>209</v>
      </c>
      <c r="V132" s="379" t="s">
        <v>210</v>
      </c>
      <c r="W132" s="379" t="s">
        <v>7966</v>
      </c>
      <c r="X132" s="379" t="s">
        <v>334</v>
      </c>
      <c r="Y132" s="379" t="s">
        <v>7967</v>
      </c>
      <c r="Z132" s="379" t="s">
        <v>5825</v>
      </c>
      <c r="AA132" s="383">
        <v>45890</v>
      </c>
      <c r="AB132" s="379" t="s">
        <v>3749</v>
      </c>
      <c r="AC132" s="379" t="s">
        <v>5825</v>
      </c>
      <c r="AD132" s="383">
        <v>45866</v>
      </c>
      <c r="AE132" s="379">
        <v>600000</v>
      </c>
      <c r="AF132" s="379">
        <v>200000</v>
      </c>
      <c r="AG132" s="379">
        <v>400000</v>
      </c>
      <c r="AH132" s="379">
        <v>600000</v>
      </c>
      <c r="AI132" s="383">
        <v>45867</v>
      </c>
      <c r="AJ132" s="379">
        <v>200000</v>
      </c>
      <c r="AK132" s="383">
        <v>45919</v>
      </c>
      <c r="AL132" s="379">
        <v>400000</v>
      </c>
      <c r="AM132" s="379">
        <v>0</v>
      </c>
    </row>
    <row r="133" spans="1:39">
      <c r="A133" s="379" t="s">
        <v>6346</v>
      </c>
      <c r="B133" s="379">
        <v>2025</v>
      </c>
      <c r="C133" s="379" t="s">
        <v>7923</v>
      </c>
      <c r="D133" s="379" t="s">
        <v>3747</v>
      </c>
      <c r="E133" s="379" t="s">
        <v>7924</v>
      </c>
      <c r="F133" s="379" t="s">
        <v>7968</v>
      </c>
      <c r="G133" s="382">
        <v>26</v>
      </c>
      <c r="H133" s="382" t="s">
        <v>5902</v>
      </c>
      <c r="I133" s="383">
        <v>45863</v>
      </c>
      <c r="J133" s="383">
        <v>45863</v>
      </c>
      <c r="L133" s="379" t="s">
        <v>190</v>
      </c>
      <c r="M133" s="379" t="s">
        <v>7924</v>
      </c>
      <c r="N133" s="379" t="s">
        <v>989</v>
      </c>
      <c r="O133" s="379">
        <v>11</v>
      </c>
      <c r="P133" s="379">
        <v>3052599003</v>
      </c>
      <c r="Q133" s="379" t="s">
        <v>2110</v>
      </c>
      <c r="R133" s="379" t="s">
        <v>104</v>
      </c>
      <c r="T133" s="379" t="s">
        <v>990</v>
      </c>
      <c r="U133" s="379" t="s">
        <v>110</v>
      </c>
      <c r="V133" s="379" t="s">
        <v>111</v>
      </c>
      <c r="W133" s="379" t="s">
        <v>991</v>
      </c>
      <c r="X133" s="379" t="s">
        <v>38</v>
      </c>
      <c r="Y133" s="379" t="s">
        <v>992</v>
      </c>
      <c r="Z133" s="379" t="s">
        <v>106</v>
      </c>
      <c r="AA133" s="379">
        <v>45887</v>
      </c>
      <c r="AB133" s="379" t="s">
        <v>3749</v>
      </c>
      <c r="AC133" s="379" t="s">
        <v>106</v>
      </c>
      <c r="AD133" s="379">
        <v>45866</v>
      </c>
      <c r="AE133" s="379">
        <v>600000</v>
      </c>
      <c r="AF133" s="379">
        <v>200000</v>
      </c>
      <c r="AG133" s="379">
        <v>400000</v>
      </c>
      <c r="AH133" s="379">
        <v>600000</v>
      </c>
      <c r="AI133" s="379">
        <v>45961</v>
      </c>
      <c r="AJ133" s="379">
        <v>200000</v>
      </c>
      <c r="AK133" s="383">
        <v>45919</v>
      </c>
      <c r="AL133" s="379">
        <v>400000</v>
      </c>
      <c r="AM133" s="379">
        <v>0</v>
      </c>
    </row>
    <row r="134" spans="1:39">
      <c r="A134" s="379" t="s">
        <v>7107</v>
      </c>
      <c r="B134" s="379">
        <v>2025</v>
      </c>
      <c r="C134" s="379" t="s">
        <v>7923</v>
      </c>
      <c r="D134" s="379" t="s">
        <v>3747</v>
      </c>
      <c r="E134" s="379" t="s">
        <v>7924</v>
      </c>
      <c r="F134" s="379" t="s">
        <v>7969</v>
      </c>
      <c r="G134" s="382">
        <v>27</v>
      </c>
      <c r="H134" s="382" t="s">
        <v>5703</v>
      </c>
      <c r="I134" s="383">
        <v>45863</v>
      </c>
      <c r="J134" s="383">
        <v>45863</v>
      </c>
      <c r="L134" s="379" t="s">
        <v>3748</v>
      </c>
      <c r="M134" s="379" t="s">
        <v>7924</v>
      </c>
      <c r="N134" s="379" t="s">
        <v>984</v>
      </c>
      <c r="O134" s="379">
        <v>11</v>
      </c>
      <c r="P134" s="379">
        <v>7218800255</v>
      </c>
      <c r="Q134" s="379" t="s">
        <v>2109</v>
      </c>
      <c r="R134" s="379" t="s">
        <v>174</v>
      </c>
      <c r="T134" s="379" t="s">
        <v>985</v>
      </c>
      <c r="U134" s="379" t="s">
        <v>179</v>
      </c>
      <c r="V134" s="379" t="s">
        <v>180</v>
      </c>
      <c r="W134" s="379" t="s">
        <v>987</v>
      </c>
      <c r="X134" s="379" t="s">
        <v>38</v>
      </c>
      <c r="Y134" s="379" t="s">
        <v>988</v>
      </c>
      <c r="Z134" s="379" t="s">
        <v>7970</v>
      </c>
      <c r="AA134" s="379">
        <v>45885</v>
      </c>
      <c r="AB134" s="379" t="s">
        <v>3749</v>
      </c>
      <c r="AC134" s="379" t="s">
        <v>986</v>
      </c>
      <c r="AD134" s="379">
        <v>45866</v>
      </c>
      <c r="AE134" s="379">
        <v>600000</v>
      </c>
      <c r="AF134" s="379">
        <v>200000</v>
      </c>
      <c r="AG134" s="379">
        <v>400000</v>
      </c>
      <c r="AH134" s="379">
        <v>600000</v>
      </c>
      <c r="AI134" s="379">
        <v>45867</v>
      </c>
      <c r="AJ134" s="379">
        <v>200000</v>
      </c>
      <c r="AK134" s="383">
        <v>45919</v>
      </c>
      <c r="AL134" s="379">
        <v>400000</v>
      </c>
      <c r="AM134" s="379">
        <v>0</v>
      </c>
    </row>
    <row r="135" spans="1:39">
      <c r="A135" s="379" t="s">
        <v>5056</v>
      </c>
      <c r="B135" s="379">
        <v>2025</v>
      </c>
      <c r="C135" s="379" t="s">
        <v>7923</v>
      </c>
      <c r="D135" s="379" t="s">
        <v>3747</v>
      </c>
      <c r="E135" s="379" t="s">
        <v>7924</v>
      </c>
      <c r="F135" s="379" t="s">
        <v>7971</v>
      </c>
      <c r="G135" s="382">
        <v>28</v>
      </c>
      <c r="H135" s="382" t="s">
        <v>6723</v>
      </c>
      <c r="I135" s="383">
        <v>45863</v>
      </c>
      <c r="J135" s="383">
        <v>45863</v>
      </c>
      <c r="L135" s="379" t="s">
        <v>93</v>
      </c>
      <c r="M135" s="379" t="s">
        <v>7924</v>
      </c>
      <c r="N135" s="379" t="s">
        <v>7972</v>
      </c>
      <c r="O135" s="379">
        <v>9</v>
      </c>
      <c r="P135" s="379">
        <v>3058165912</v>
      </c>
      <c r="Q135" s="379" t="s">
        <v>2145</v>
      </c>
      <c r="R135" s="379" t="s">
        <v>543</v>
      </c>
      <c r="T135" s="379" t="s">
        <v>1376</v>
      </c>
      <c r="U135" s="379" t="s">
        <v>548</v>
      </c>
      <c r="V135" s="379" t="s">
        <v>549</v>
      </c>
      <c r="W135" s="379" t="s">
        <v>543</v>
      </c>
      <c r="X135" s="379" t="s">
        <v>31</v>
      </c>
      <c r="Y135" s="379" t="s">
        <v>7973</v>
      </c>
      <c r="Z135" s="379" t="s">
        <v>545</v>
      </c>
      <c r="AA135" s="379">
        <v>45890</v>
      </c>
      <c r="AB135" s="379" t="s">
        <v>240</v>
      </c>
      <c r="AC135" s="379" t="s">
        <v>545</v>
      </c>
      <c r="AD135" s="379">
        <v>45866</v>
      </c>
      <c r="AE135" s="379">
        <v>600000</v>
      </c>
      <c r="AF135" s="379">
        <v>200000</v>
      </c>
      <c r="AG135" s="379">
        <v>400000</v>
      </c>
      <c r="AH135" s="379">
        <v>600000</v>
      </c>
      <c r="AI135" s="379">
        <v>45868</v>
      </c>
      <c r="AJ135" s="379">
        <v>200000</v>
      </c>
      <c r="AK135" s="383">
        <v>45919</v>
      </c>
      <c r="AL135" s="379">
        <v>400000</v>
      </c>
      <c r="AM135" s="379">
        <v>0</v>
      </c>
    </row>
    <row r="136" spans="1:39">
      <c r="A136" s="379" t="s">
        <v>5959</v>
      </c>
      <c r="B136" s="379">
        <v>2025</v>
      </c>
      <c r="C136" s="379" t="s">
        <v>7923</v>
      </c>
      <c r="D136" s="379" t="s">
        <v>3747</v>
      </c>
      <c r="E136" s="379" t="s">
        <v>7924</v>
      </c>
      <c r="F136" s="379" t="s">
        <v>7974</v>
      </c>
      <c r="G136" s="382">
        <v>29</v>
      </c>
      <c r="H136" s="382" t="s">
        <v>6723</v>
      </c>
      <c r="I136" s="383">
        <v>45863</v>
      </c>
      <c r="J136" s="383">
        <v>45863</v>
      </c>
      <c r="L136" s="379" t="s">
        <v>3746</v>
      </c>
      <c r="M136" s="379" t="s">
        <v>7924</v>
      </c>
      <c r="N136" s="379" t="s">
        <v>551</v>
      </c>
      <c r="O136" s="379">
        <v>1</v>
      </c>
      <c r="P136" s="379">
        <v>4401900059</v>
      </c>
      <c r="Q136" s="379" t="s">
        <v>2146</v>
      </c>
      <c r="R136" s="379" t="s">
        <v>552</v>
      </c>
      <c r="T136" s="379" t="s">
        <v>1376</v>
      </c>
      <c r="U136" s="379" t="s">
        <v>556</v>
      </c>
      <c r="V136" s="379" t="s">
        <v>557</v>
      </c>
      <c r="W136" s="379" t="s">
        <v>554</v>
      </c>
      <c r="X136" s="379" t="s">
        <v>31</v>
      </c>
      <c r="Y136" s="379" t="s">
        <v>555</v>
      </c>
      <c r="Z136" s="379" t="s">
        <v>7975</v>
      </c>
      <c r="AA136" s="379">
        <v>45890</v>
      </c>
      <c r="AB136" s="379" t="s">
        <v>240</v>
      </c>
      <c r="AC136" s="379" t="s">
        <v>7975</v>
      </c>
      <c r="AD136" s="379">
        <v>45866</v>
      </c>
      <c r="AE136" s="379">
        <v>600000</v>
      </c>
      <c r="AF136" s="379">
        <v>200000</v>
      </c>
      <c r="AG136" s="379">
        <v>400000</v>
      </c>
      <c r="AH136" s="379">
        <v>400000</v>
      </c>
      <c r="AJ136" s="379">
        <v>0</v>
      </c>
      <c r="AK136" s="383">
        <v>45919</v>
      </c>
      <c r="AL136" s="379">
        <v>400000</v>
      </c>
      <c r="AM136" s="379">
        <v>0</v>
      </c>
    </row>
    <row r="137" spans="1:39">
      <c r="A137" s="379" t="s">
        <v>6287</v>
      </c>
      <c r="B137" s="379">
        <v>2025</v>
      </c>
      <c r="C137" s="379" t="s">
        <v>7923</v>
      </c>
      <c r="D137" s="379" t="s">
        <v>3747</v>
      </c>
      <c r="E137" s="379" t="s">
        <v>7924</v>
      </c>
      <c r="F137" s="379" t="s">
        <v>7976</v>
      </c>
      <c r="G137" s="382">
        <v>30</v>
      </c>
      <c r="H137" s="382" t="s">
        <v>4963</v>
      </c>
      <c r="I137" s="383">
        <v>45863</v>
      </c>
      <c r="J137" s="383">
        <v>45863</v>
      </c>
      <c r="L137" s="379" t="s">
        <v>240</v>
      </c>
      <c r="M137" s="379" t="s">
        <v>7924</v>
      </c>
      <c r="N137" s="379" t="s">
        <v>1556</v>
      </c>
      <c r="O137" s="379">
        <v>10</v>
      </c>
      <c r="P137" s="379">
        <v>1790302528</v>
      </c>
      <c r="Q137" s="379" t="s">
        <v>2151</v>
      </c>
      <c r="R137" s="379" t="s">
        <v>1557</v>
      </c>
      <c r="T137" s="379" t="s">
        <v>1558</v>
      </c>
      <c r="U137" s="379" t="s">
        <v>538</v>
      </c>
      <c r="V137" s="379" t="s">
        <v>1559</v>
      </c>
      <c r="W137" s="379" t="s">
        <v>6290</v>
      </c>
      <c r="X137" s="379" t="s">
        <v>903</v>
      </c>
      <c r="Y137" s="379" t="s">
        <v>6291</v>
      </c>
      <c r="Z137" s="379" t="s">
        <v>7977</v>
      </c>
      <c r="AA137" s="379">
        <v>45890</v>
      </c>
      <c r="AB137" s="379" t="s">
        <v>240</v>
      </c>
      <c r="AC137" s="379" t="s">
        <v>7977</v>
      </c>
      <c r="AD137" s="379">
        <v>45866</v>
      </c>
      <c r="AE137" s="379">
        <v>600000</v>
      </c>
      <c r="AF137" s="379">
        <v>200000</v>
      </c>
      <c r="AG137" s="379">
        <v>400000</v>
      </c>
      <c r="AH137" s="379">
        <v>600000</v>
      </c>
      <c r="AI137" s="379">
        <v>45895</v>
      </c>
      <c r="AJ137" s="379">
        <v>200000</v>
      </c>
      <c r="AK137" s="383">
        <v>45919</v>
      </c>
      <c r="AL137" s="379">
        <v>400000</v>
      </c>
      <c r="AM137" s="379">
        <v>0</v>
      </c>
    </row>
    <row r="138" spans="1:39">
      <c r="A138" s="379" t="s">
        <v>5827</v>
      </c>
      <c r="B138" s="379">
        <v>2025</v>
      </c>
      <c r="C138" s="379" t="s">
        <v>7923</v>
      </c>
      <c r="D138" s="379" t="s">
        <v>3747</v>
      </c>
      <c r="E138" s="379" t="s">
        <v>7924</v>
      </c>
      <c r="F138" s="379" t="s">
        <v>7978</v>
      </c>
      <c r="G138" s="382">
        <v>31</v>
      </c>
      <c r="H138" s="382" t="s">
        <v>5265</v>
      </c>
      <c r="I138" s="383">
        <v>45873</v>
      </c>
      <c r="J138" s="383">
        <v>45873</v>
      </c>
      <c r="L138" s="379" t="s">
        <v>3749</v>
      </c>
      <c r="M138" s="379" t="s">
        <v>7924</v>
      </c>
      <c r="N138" s="379" t="s">
        <v>963</v>
      </c>
      <c r="O138" s="379">
        <v>5</v>
      </c>
      <c r="P138" s="379">
        <v>3142901893</v>
      </c>
      <c r="Q138" s="379" t="s">
        <v>2301</v>
      </c>
      <c r="R138" s="379" t="s">
        <v>964</v>
      </c>
      <c r="T138" s="379" t="s">
        <v>965</v>
      </c>
      <c r="U138" s="379" t="s">
        <v>970</v>
      </c>
      <c r="V138" s="379" t="s">
        <v>971</v>
      </c>
      <c r="W138" s="379" t="s">
        <v>968</v>
      </c>
      <c r="X138" s="379" t="s">
        <v>967</v>
      </c>
      <c r="Y138" s="379" t="s">
        <v>969</v>
      </c>
      <c r="Z138" s="379" t="s">
        <v>966</v>
      </c>
      <c r="AA138" s="379">
        <v>45901</v>
      </c>
      <c r="AB138" s="379" t="s">
        <v>3748</v>
      </c>
      <c r="AC138" s="379" t="s">
        <v>966</v>
      </c>
      <c r="AD138" s="379">
        <v>45874</v>
      </c>
      <c r="AE138" s="379">
        <v>600000</v>
      </c>
      <c r="AF138" s="379">
        <v>200000</v>
      </c>
      <c r="AG138" s="379">
        <v>400000</v>
      </c>
      <c r="AH138" s="379">
        <v>600000</v>
      </c>
      <c r="AI138" s="379">
        <v>45905</v>
      </c>
      <c r="AJ138" s="379">
        <v>200000</v>
      </c>
      <c r="AK138" s="383">
        <v>45919</v>
      </c>
      <c r="AL138" s="379">
        <v>400000</v>
      </c>
      <c r="AM138" s="379">
        <v>0</v>
      </c>
    </row>
    <row r="139" spans="1:39">
      <c r="A139" s="379" t="s">
        <v>6541</v>
      </c>
      <c r="B139" s="379">
        <v>2025</v>
      </c>
      <c r="C139" s="379" t="s">
        <v>7923</v>
      </c>
      <c r="D139" s="379" t="s">
        <v>3747</v>
      </c>
      <c r="E139" s="379" t="s">
        <v>7924</v>
      </c>
      <c r="F139" s="379" t="s">
        <v>7979</v>
      </c>
      <c r="G139" s="382">
        <v>32</v>
      </c>
      <c r="H139" s="382" t="s">
        <v>6063</v>
      </c>
      <c r="I139" s="383">
        <v>45873</v>
      </c>
      <c r="J139" s="383">
        <v>45873</v>
      </c>
      <c r="L139" s="379" t="s">
        <v>190</v>
      </c>
      <c r="M139" s="379" t="s">
        <v>7924</v>
      </c>
      <c r="N139" s="379" t="s">
        <v>979</v>
      </c>
      <c r="O139" s="379">
        <v>8</v>
      </c>
      <c r="P139" s="379">
        <v>3053238775</v>
      </c>
      <c r="Q139" s="379" t="s">
        <v>2300</v>
      </c>
      <c r="R139" s="379" t="s">
        <v>848</v>
      </c>
      <c r="T139" s="379" t="s">
        <v>982</v>
      </c>
      <c r="U139" s="379" t="s">
        <v>852</v>
      </c>
      <c r="V139" s="379" t="s">
        <v>853</v>
      </c>
      <c r="W139" s="379" t="s">
        <v>848</v>
      </c>
      <c r="X139" s="379" t="s">
        <v>31</v>
      </c>
      <c r="Y139" s="379" t="s">
        <v>851</v>
      </c>
      <c r="Z139" s="379" t="s">
        <v>850</v>
      </c>
      <c r="AA139" s="379">
        <v>45901</v>
      </c>
      <c r="AB139" s="379" t="s">
        <v>3748</v>
      </c>
      <c r="AC139" s="379" t="s">
        <v>850</v>
      </c>
      <c r="AD139" s="379">
        <v>45874</v>
      </c>
      <c r="AE139" s="379">
        <v>600000</v>
      </c>
      <c r="AF139" s="379">
        <v>200000</v>
      </c>
      <c r="AG139" s="379">
        <v>400000</v>
      </c>
      <c r="AH139" s="379">
        <v>600000</v>
      </c>
      <c r="AI139" s="379">
        <v>45874</v>
      </c>
      <c r="AJ139" s="379">
        <v>200000</v>
      </c>
      <c r="AK139" s="383">
        <v>45919</v>
      </c>
      <c r="AL139" s="379">
        <v>400000</v>
      </c>
      <c r="AM139" s="379">
        <v>0</v>
      </c>
    </row>
    <row r="140" spans="1:39">
      <c r="A140" s="379" t="s">
        <v>7151</v>
      </c>
      <c r="B140" s="379">
        <v>2025</v>
      </c>
      <c r="C140" s="379" t="s">
        <v>7923</v>
      </c>
      <c r="D140" s="379" t="s">
        <v>3747</v>
      </c>
      <c r="E140" s="379" t="s">
        <v>7924</v>
      </c>
      <c r="F140" s="379" t="s">
        <v>7980</v>
      </c>
      <c r="G140" s="382">
        <v>33</v>
      </c>
      <c r="H140" s="382" t="s">
        <v>5083</v>
      </c>
      <c r="I140" s="383">
        <v>45873</v>
      </c>
      <c r="J140" s="383">
        <v>45873</v>
      </c>
      <c r="L140" s="379" t="s">
        <v>3748</v>
      </c>
      <c r="M140" s="379" t="s">
        <v>7924</v>
      </c>
      <c r="N140" s="379" t="s">
        <v>980</v>
      </c>
      <c r="O140" s="379">
        <v>17</v>
      </c>
      <c r="P140" s="379">
        <v>3058189705</v>
      </c>
      <c r="Q140" s="379" t="s">
        <v>2303</v>
      </c>
      <c r="R140" s="379" t="s">
        <v>839</v>
      </c>
      <c r="T140" s="379" t="s">
        <v>983</v>
      </c>
      <c r="U140" s="379" t="s">
        <v>844</v>
      </c>
      <c r="V140" s="379" t="s">
        <v>845</v>
      </c>
      <c r="W140" s="379" t="s">
        <v>842</v>
      </c>
      <c r="X140" s="379" t="s">
        <v>38</v>
      </c>
      <c r="Y140" s="379" t="s">
        <v>843</v>
      </c>
      <c r="Z140" s="379" t="s">
        <v>998</v>
      </c>
      <c r="AA140" s="379">
        <v>45901</v>
      </c>
      <c r="AB140" s="379" t="s">
        <v>3748</v>
      </c>
      <c r="AC140" s="379" t="s">
        <v>998</v>
      </c>
      <c r="AD140" s="379">
        <v>45874</v>
      </c>
      <c r="AE140" s="379">
        <v>600000</v>
      </c>
      <c r="AF140" s="379">
        <v>200000</v>
      </c>
      <c r="AG140" s="379">
        <v>400000</v>
      </c>
      <c r="AH140" s="379">
        <v>600000</v>
      </c>
      <c r="AI140" s="379">
        <v>45874</v>
      </c>
      <c r="AJ140" s="379">
        <v>200000</v>
      </c>
      <c r="AK140" s="383">
        <v>45919</v>
      </c>
      <c r="AL140" s="379">
        <v>400000</v>
      </c>
      <c r="AM140" s="379">
        <v>0</v>
      </c>
    </row>
    <row r="141" spans="1:39">
      <c r="A141" s="379" t="s">
        <v>5691</v>
      </c>
      <c r="B141" s="379">
        <v>2025</v>
      </c>
      <c r="C141" s="379" t="s">
        <v>7923</v>
      </c>
      <c r="E141" s="379" t="s">
        <v>7924</v>
      </c>
      <c r="F141" s="379" t="s">
        <v>7981</v>
      </c>
      <c r="G141" s="382">
        <v>34</v>
      </c>
      <c r="H141" s="382" t="s">
        <v>6449</v>
      </c>
      <c r="I141" s="383">
        <v>45873</v>
      </c>
      <c r="J141" s="383">
        <v>45873</v>
      </c>
      <c r="L141" s="379" t="s">
        <v>93</v>
      </c>
      <c r="M141" s="379" t="s">
        <v>7924</v>
      </c>
      <c r="N141" s="379" t="s">
        <v>1958</v>
      </c>
      <c r="O141" s="379">
        <v>7</v>
      </c>
      <c r="P141" s="379">
        <v>3068120693</v>
      </c>
      <c r="Q141" s="379" t="s">
        <v>2219</v>
      </c>
      <c r="R141" s="379" t="s">
        <v>1959</v>
      </c>
      <c r="T141" s="379" t="s">
        <v>1358</v>
      </c>
      <c r="U141" s="379" t="s">
        <v>1960</v>
      </c>
      <c r="V141" s="379" t="s">
        <v>1961</v>
      </c>
      <c r="W141" s="379" t="s">
        <v>2217</v>
      </c>
      <c r="X141" s="379" t="s">
        <v>334</v>
      </c>
      <c r="Y141" s="379" t="s">
        <v>2218</v>
      </c>
      <c r="AA141" s="379">
        <v>45894</v>
      </c>
      <c r="AB141" s="379" t="s">
        <v>93</v>
      </c>
      <c r="AC141" s="379" t="s">
        <v>482</v>
      </c>
      <c r="AD141" s="379" t="s">
        <v>7982</v>
      </c>
      <c r="AE141" s="379">
        <v>400000</v>
      </c>
      <c r="AF141" s="379">
        <v>0</v>
      </c>
      <c r="AG141" s="379">
        <v>400000</v>
      </c>
      <c r="AH141" s="379">
        <v>400000</v>
      </c>
      <c r="AJ141" s="379">
        <v>0</v>
      </c>
      <c r="AK141" s="379">
        <v>45919</v>
      </c>
      <c r="AL141" s="379">
        <v>400000</v>
      </c>
    </row>
    <row r="142" spans="1:39">
      <c r="A142" s="379" t="s">
        <v>6087</v>
      </c>
      <c r="B142" s="379">
        <v>2025</v>
      </c>
      <c r="C142" s="379" t="s">
        <v>7923</v>
      </c>
      <c r="D142" s="379" t="s">
        <v>3747</v>
      </c>
      <c r="E142" s="379" t="s">
        <v>7924</v>
      </c>
      <c r="F142" s="379" t="s">
        <v>7983</v>
      </c>
      <c r="G142" s="382">
        <v>35</v>
      </c>
      <c r="H142" s="382" t="s">
        <v>5217</v>
      </c>
      <c r="I142" s="383">
        <v>45873</v>
      </c>
      <c r="J142" s="383">
        <v>45873</v>
      </c>
      <c r="L142" s="379" t="s">
        <v>3746</v>
      </c>
      <c r="M142" s="379" t="s">
        <v>7924</v>
      </c>
      <c r="N142" s="379" t="s">
        <v>1356</v>
      </c>
      <c r="O142" s="379">
        <v>8</v>
      </c>
      <c r="P142" s="379">
        <v>7382500675</v>
      </c>
      <c r="Q142" s="379" t="s">
        <v>2220</v>
      </c>
      <c r="R142" s="379" t="s">
        <v>1357</v>
      </c>
      <c r="T142" s="379" t="s">
        <v>1358</v>
      </c>
      <c r="U142" s="379" t="s">
        <v>1361</v>
      </c>
      <c r="V142" s="379" t="s">
        <v>1362</v>
      </c>
      <c r="W142" s="379" t="s">
        <v>1357</v>
      </c>
      <c r="X142" s="379" t="s">
        <v>31</v>
      </c>
      <c r="Y142" s="379" t="s">
        <v>1360</v>
      </c>
      <c r="Z142" s="379" t="s">
        <v>1359</v>
      </c>
      <c r="AA142" s="379">
        <v>45894</v>
      </c>
      <c r="AB142" s="379" t="s">
        <v>93</v>
      </c>
      <c r="AC142" s="379" t="s">
        <v>1359</v>
      </c>
      <c r="AD142" s="379">
        <v>45874</v>
      </c>
      <c r="AE142" s="379">
        <v>600000</v>
      </c>
      <c r="AF142" s="379">
        <v>200000</v>
      </c>
      <c r="AG142" s="379">
        <v>400000</v>
      </c>
      <c r="AH142" s="379">
        <v>600000</v>
      </c>
      <c r="AI142" s="379">
        <v>46015</v>
      </c>
      <c r="AJ142" s="379">
        <v>200000</v>
      </c>
      <c r="AK142" s="383">
        <v>45919</v>
      </c>
      <c r="AL142" s="379">
        <v>400000</v>
      </c>
      <c r="AM142" s="379">
        <v>0</v>
      </c>
    </row>
    <row r="143" spans="1:39">
      <c r="A143" s="379" t="s">
        <v>7922</v>
      </c>
      <c r="B143" s="379">
        <v>2025</v>
      </c>
      <c r="C143" s="379" t="s">
        <v>7923</v>
      </c>
      <c r="D143" s="379" t="s">
        <v>3747</v>
      </c>
      <c r="E143" s="379" t="s">
        <v>7924</v>
      </c>
      <c r="F143" s="379" t="s">
        <v>7984</v>
      </c>
      <c r="G143" s="382">
        <v>36</v>
      </c>
      <c r="H143" s="382" t="s">
        <v>5217</v>
      </c>
      <c r="I143" s="383">
        <v>45873</v>
      </c>
      <c r="J143" s="383">
        <v>45873</v>
      </c>
      <c r="L143" s="379" t="s">
        <v>240</v>
      </c>
      <c r="M143" s="379" t="s">
        <v>7924</v>
      </c>
      <c r="N143" s="379" t="s">
        <v>7985</v>
      </c>
      <c r="O143" s="379">
        <v>2</v>
      </c>
      <c r="P143" s="379">
        <v>8754600756</v>
      </c>
      <c r="Q143" s="379" t="s">
        <v>2227</v>
      </c>
      <c r="R143" s="379" t="s">
        <v>1351</v>
      </c>
      <c r="T143" s="379" t="s">
        <v>1352</v>
      </c>
      <c r="U143" s="379" t="s">
        <v>1355</v>
      </c>
      <c r="V143" s="379" t="s">
        <v>1355</v>
      </c>
      <c r="W143" s="379" t="s">
        <v>1351</v>
      </c>
      <c r="X143" s="379" t="s">
        <v>31</v>
      </c>
      <c r="Y143" s="379" t="s">
        <v>1354</v>
      </c>
      <c r="Z143" s="379" t="s">
        <v>1353</v>
      </c>
      <c r="AA143" s="379">
        <v>45896</v>
      </c>
      <c r="AB143" s="379" t="s">
        <v>93</v>
      </c>
      <c r="AC143" s="379" t="s">
        <v>1353</v>
      </c>
      <c r="AD143" s="379">
        <v>45874</v>
      </c>
      <c r="AE143" s="379">
        <v>600000</v>
      </c>
      <c r="AF143" s="379">
        <v>200000</v>
      </c>
      <c r="AG143" s="379">
        <v>400000</v>
      </c>
      <c r="AH143" s="379">
        <v>600000</v>
      </c>
      <c r="AI143" s="379">
        <v>46014</v>
      </c>
      <c r="AJ143" s="379">
        <v>200000</v>
      </c>
      <c r="AK143" s="383">
        <v>45919</v>
      </c>
      <c r="AL143" s="379">
        <v>400000</v>
      </c>
      <c r="AM143" s="379">
        <v>0</v>
      </c>
    </row>
    <row r="144" spans="1:39">
      <c r="A144" s="379" t="s">
        <v>5385</v>
      </c>
      <c r="B144" s="379">
        <v>2025</v>
      </c>
      <c r="C144" s="379" t="s">
        <v>7923</v>
      </c>
      <c r="D144" s="379" t="s">
        <v>3747</v>
      </c>
      <c r="E144" s="379" t="s">
        <v>7924</v>
      </c>
      <c r="F144" s="379" t="s">
        <v>7986</v>
      </c>
      <c r="G144" s="382">
        <v>37</v>
      </c>
      <c r="H144" s="382" t="s">
        <v>4910</v>
      </c>
      <c r="I144" s="383">
        <v>45874</v>
      </c>
      <c r="J144" s="383">
        <v>45874</v>
      </c>
      <c r="L144" s="379" t="s">
        <v>3749</v>
      </c>
      <c r="M144" s="379" t="s">
        <v>7924</v>
      </c>
      <c r="N144" s="379" t="s">
        <v>1386</v>
      </c>
      <c r="O144" s="379">
        <v>18</v>
      </c>
      <c r="P144" s="379">
        <v>3148654087</v>
      </c>
      <c r="Q144" s="379" t="s">
        <v>2265</v>
      </c>
      <c r="R144" s="379" t="s">
        <v>767</v>
      </c>
      <c r="T144" s="379" t="s">
        <v>1387</v>
      </c>
      <c r="U144" s="379" t="s">
        <v>1391</v>
      </c>
      <c r="V144" s="379" t="s">
        <v>773</v>
      </c>
      <c r="W144" s="379" t="s">
        <v>1389</v>
      </c>
      <c r="X144" s="379" t="s">
        <v>1388</v>
      </c>
      <c r="Y144" s="379" t="s">
        <v>1390</v>
      </c>
      <c r="Z144" s="379" t="s">
        <v>769</v>
      </c>
      <c r="AA144" s="379">
        <v>45901</v>
      </c>
      <c r="AB144" s="379" t="s">
        <v>3748</v>
      </c>
      <c r="AC144" s="379" t="s">
        <v>769</v>
      </c>
      <c r="AD144" s="379">
        <v>45875</v>
      </c>
      <c r="AE144" s="379">
        <v>600000</v>
      </c>
      <c r="AF144" s="379">
        <v>200000</v>
      </c>
      <c r="AG144" s="379">
        <v>400000</v>
      </c>
      <c r="AH144" s="379">
        <v>600000</v>
      </c>
      <c r="AI144" s="379">
        <v>45906</v>
      </c>
      <c r="AJ144" s="379">
        <v>200000</v>
      </c>
      <c r="AK144" s="383">
        <v>45919</v>
      </c>
      <c r="AL144" s="379">
        <v>400000</v>
      </c>
      <c r="AM144" s="379">
        <v>0</v>
      </c>
    </row>
    <row r="145" spans="1:39">
      <c r="A145" s="379" t="s">
        <v>5961</v>
      </c>
      <c r="B145" s="379">
        <v>2025</v>
      </c>
      <c r="C145" s="379" t="s">
        <v>7923</v>
      </c>
      <c r="D145" s="379" t="s">
        <v>3747</v>
      </c>
      <c r="E145" s="379" t="s">
        <v>7924</v>
      </c>
      <c r="F145" s="379" t="s">
        <v>7987</v>
      </c>
      <c r="G145" s="382">
        <v>38</v>
      </c>
      <c r="H145" s="382" t="s">
        <v>4889</v>
      </c>
      <c r="I145" s="383">
        <v>45874</v>
      </c>
      <c r="J145" s="383">
        <v>45874</v>
      </c>
      <c r="L145" s="379" t="s">
        <v>190</v>
      </c>
      <c r="M145" s="379" t="s">
        <v>7924</v>
      </c>
      <c r="N145" s="379" t="s">
        <v>1383</v>
      </c>
      <c r="O145" s="379">
        <v>10</v>
      </c>
      <c r="P145" s="379">
        <v>3148641578</v>
      </c>
      <c r="Q145" s="379" t="s">
        <v>2264</v>
      </c>
      <c r="R145" s="379" t="s">
        <v>1384</v>
      </c>
      <c r="T145" s="379" t="s">
        <v>1385</v>
      </c>
      <c r="U145" s="379" t="s">
        <v>374</v>
      </c>
      <c r="V145" s="379" t="s">
        <v>375</v>
      </c>
      <c r="W145" s="379" t="s">
        <v>370</v>
      </c>
      <c r="X145" s="379" t="s">
        <v>31</v>
      </c>
      <c r="Y145" s="379" t="s">
        <v>373</v>
      </c>
      <c r="Z145" s="379" t="s">
        <v>372</v>
      </c>
      <c r="AA145" s="379">
        <v>45901</v>
      </c>
      <c r="AB145" s="379" t="s">
        <v>3748</v>
      </c>
      <c r="AC145" s="379" t="s">
        <v>372</v>
      </c>
      <c r="AD145" s="379">
        <v>45875</v>
      </c>
      <c r="AE145" s="379">
        <v>600000</v>
      </c>
      <c r="AF145" s="379">
        <v>200000</v>
      </c>
      <c r="AG145" s="379">
        <v>400000</v>
      </c>
      <c r="AH145" s="379">
        <v>600000</v>
      </c>
      <c r="AI145" s="379">
        <v>45908</v>
      </c>
      <c r="AJ145" s="379">
        <v>200000</v>
      </c>
      <c r="AK145" s="383">
        <v>45919</v>
      </c>
      <c r="AL145" s="379">
        <v>400000</v>
      </c>
      <c r="AM145" s="379">
        <v>0</v>
      </c>
    </row>
    <row r="146" spans="1:39">
      <c r="A146" s="379" t="s">
        <v>6949</v>
      </c>
      <c r="B146" s="379">
        <v>2025</v>
      </c>
      <c r="C146" s="379" t="s">
        <v>7923</v>
      </c>
      <c r="D146" s="379" t="s">
        <v>3747</v>
      </c>
      <c r="E146" s="379" t="s">
        <v>7924</v>
      </c>
      <c r="F146" s="379" t="s">
        <v>7988</v>
      </c>
      <c r="G146" s="382">
        <v>39</v>
      </c>
      <c r="H146" s="382" t="s">
        <v>5425</v>
      </c>
      <c r="I146" s="383">
        <v>45874</v>
      </c>
      <c r="J146" s="383">
        <v>45874</v>
      </c>
      <c r="L146" s="379" t="s">
        <v>3748</v>
      </c>
      <c r="M146" s="379" t="s">
        <v>7924</v>
      </c>
      <c r="N146" s="379" t="s">
        <v>1757</v>
      </c>
      <c r="O146" s="379">
        <v>16</v>
      </c>
      <c r="P146" s="379">
        <v>4188702122</v>
      </c>
      <c r="Q146" s="379" t="s">
        <v>2266</v>
      </c>
      <c r="R146" s="379" t="s">
        <v>1759</v>
      </c>
      <c r="T146" s="379" t="s">
        <v>1758</v>
      </c>
      <c r="U146" s="379" t="s">
        <v>348</v>
      </c>
      <c r="V146" s="379" t="s">
        <v>1760</v>
      </c>
      <c r="W146" s="379" t="s">
        <v>346</v>
      </c>
      <c r="X146" s="379" t="s">
        <v>345</v>
      </c>
      <c r="Y146" s="379" t="s">
        <v>347</v>
      </c>
      <c r="Z146" s="379" t="s">
        <v>2267</v>
      </c>
      <c r="AA146" s="379">
        <v>45901</v>
      </c>
      <c r="AB146" s="379" t="s">
        <v>3748</v>
      </c>
      <c r="AC146" s="379" t="s">
        <v>2267</v>
      </c>
      <c r="AD146" s="379">
        <v>45875</v>
      </c>
      <c r="AE146" s="379">
        <v>600000</v>
      </c>
      <c r="AF146" s="379">
        <v>200000</v>
      </c>
      <c r="AG146" s="379">
        <v>400000</v>
      </c>
      <c r="AH146" s="379">
        <v>600000</v>
      </c>
      <c r="AI146" s="379">
        <v>45924</v>
      </c>
      <c r="AJ146" s="379">
        <v>200000</v>
      </c>
      <c r="AK146" s="383">
        <v>45919</v>
      </c>
      <c r="AL146" s="379">
        <v>400000</v>
      </c>
      <c r="AM146" s="379">
        <v>0</v>
      </c>
    </row>
    <row r="147" spans="1:39">
      <c r="A147" s="379" t="s">
        <v>5382</v>
      </c>
      <c r="B147" s="379">
        <v>2025</v>
      </c>
      <c r="C147" s="379" t="s">
        <v>7923</v>
      </c>
      <c r="D147" s="379" t="s">
        <v>3747</v>
      </c>
      <c r="E147" s="379" t="s">
        <v>7924</v>
      </c>
      <c r="F147" s="379" t="s">
        <v>7989</v>
      </c>
      <c r="G147" s="382">
        <v>40</v>
      </c>
      <c r="H147" s="382" t="s">
        <v>6781</v>
      </c>
      <c r="I147" s="383">
        <v>45874</v>
      </c>
      <c r="J147" s="383">
        <v>45874</v>
      </c>
      <c r="L147" s="379" t="s">
        <v>93</v>
      </c>
      <c r="M147" s="379" t="s">
        <v>7924</v>
      </c>
      <c r="N147" s="379" t="s">
        <v>1083</v>
      </c>
      <c r="O147" s="379">
        <v>16</v>
      </c>
      <c r="P147" s="379">
        <v>4698802369</v>
      </c>
      <c r="Q147" s="379">
        <v>46988023690</v>
      </c>
      <c r="R147" s="379" t="s">
        <v>315</v>
      </c>
      <c r="T147" s="379" t="s">
        <v>1084</v>
      </c>
      <c r="U147" s="379" t="s">
        <v>319</v>
      </c>
      <c r="V147" s="379" t="s">
        <v>320</v>
      </c>
      <c r="W147" s="379" t="s">
        <v>315</v>
      </c>
      <c r="X147" s="379" t="s">
        <v>31</v>
      </c>
      <c r="Y147" s="379" t="s">
        <v>318</v>
      </c>
      <c r="Z147" s="379" t="s">
        <v>317</v>
      </c>
      <c r="AA147" s="379">
        <v>45897</v>
      </c>
      <c r="AB147" s="379" t="s">
        <v>240</v>
      </c>
      <c r="AC147" s="379" t="s">
        <v>317</v>
      </c>
      <c r="AD147" s="379">
        <v>45875</v>
      </c>
      <c r="AE147" s="379">
        <v>600000</v>
      </c>
      <c r="AF147" s="379">
        <v>200000</v>
      </c>
      <c r="AG147" s="379">
        <v>400000</v>
      </c>
      <c r="AH147" s="379">
        <v>600000</v>
      </c>
      <c r="AI147" s="379">
        <v>45950</v>
      </c>
      <c r="AJ147" s="379">
        <v>200000</v>
      </c>
      <c r="AK147" s="383">
        <v>45919</v>
      </c>
      <c r="AL147" s="379">
        <v>400000</v>
      </c>
      <c r="AM147" s="379">
        <v>0</v>
      </c>
    </row>
    <row r="148" spans="1:39">
      <c r="A148" s="379" t="s">
        <v>5449</v>
      </c>
      <c r="B148" s="379">
        <v>2025</v>
      </c>
      <c r="C148" s="379" t="s">
        <v>7923</v>
      </c>
      <c r="D148" s="379" t="s">
        <v>3747</v>
      </c>
      <c r="E148" s="379" t="s">
        <v>7924</v>
      </c>
      <c r="F148" s="379" t="s">
        <v>7990</v>
      </c>
      <c r="G148" s="382">
        <v>41</v>
      </c>
      <c r="H148" s="382" t="s">
        <v>6946</v>
      </c>
      <c r="I148" s="383">
        <v>45874</v>
      </c>
      <c r="J148" s="383">
        <v>45874</v>
      </c>
      <c r="L148" s="379" t="s">
        <v>3746</v>
      </c>
      <c r="M148" s="379" t="s">
        <v>7924</v>
      </c>
      <c r="N148" s="379" t="s">
        <v>1554</v>
      </c>
      <c r="O148" s="379">
        <v>9</v>
      </c>
      <c r="P148" s="379">
        <v>3148186997</v>
      </c>
      <c r="Q148" s="379" t="s">
        <v>2263</v>
      </c>
      <c r="R148" s="379" t="s">
        <v>306</v>
      </c>
      <c r="T148" s="379" t="s">
        <v>1555</v>
      </c>
      <c r="U148" s="379" t="s">
        <v>311</v>
      </c>
      <c r="V148" s="379" t="s">
        <v>312</v>
      </c>
      <c r="W148" s="379" t="s">
        <v>309</v>
      </c>
      <c r="X148" s="379" t="s">
        <v>31</v>
      </c>
      <c r="Y148" s="379" t="s">
        <v>310</v>
      </c>
      <c r="Z148" s="379" t="s">
        <v>308</v>
      </c>
      <c r="AA148" s="379">
        <v>45897</v>
      </c>
      <c r="AB148" s="379" t="s">
        <v>240</v>
      </c>
      <c r="AC148" s="379" t="s">
        <v>308</v>
      </c>
      <c r="AD148" s="379">
        <v>45875</v>
      </c>
      <c r="AE148" s="379">
        <v>600000</v>
      </c>
      <c r="AF148" s="379">
        <v>200000</v>
      </c>
      <c r="AG148" s="379">
        <v>400000</v>
      </c>
      <c r="AH148" s="379">
        <v>600000</v>
      </c>
      <c r="AI148" s="379">
        <v>45897</v>
      </c>
      <c r="AJ148" s="379">
        <v>200000</v>
      </c>
      <c r="AK148" s="383">
        <v>45919</v>
      </c>
      <c r="AL148" s="379">
        <v>400000</v>
      </c>
      <c r="AM148" s="379">
        <v>0</v>
      </c>
    </row>
    <row r="149" spans="1:39">
      <c r="A149" s="379" t="s">
        <v>6583</v>
      </c>
      <c r="B149" s="379">
        <v>2025</v>
      </c>
      <c r="C149" s="379" t="s">
        <v>7923</v>
      </c>
      <c r="D149" s="379" t="s">
        <v>3747</v>
      </c>
      <c r="E149" s="379" t="s">
        <v>7924</v>
      </c>
      <c r="F149" s="379" t="s">
        <v>7991</v>
      </c>
      <c r="G149" s="382">
        <v>42</v>
      </c>
      <c r="H149" s="382" t="s">
        <v>7862</v>
      </c>
      <c r="I149" s="383">
        <v>45874</v>
      </c>
      <c r="J149" s="383">
        <v>45874</v>
      </c>
      <c r="L149" s="379" t="s">
        <v>240</v>
      </c>
      <c r="M149" s="379" t="s">
        <v>7924</v>
      </c>
      <c r="N149" s="379" t="s">
        <v>330</v>
      </c>
      <c r="O149" s="379">
        <v>8</v>
      </c>
      <c r="P149" s="379">
        <v>3141285352</v>
      </c>
      <c r="Q149" s="379" t="s">
        <v>2250</v>
      </c>
      <c r="R149" s="379" t="s">
        <v>7992</v>
      </c>
      <c r="T149" s="379" t="s">
        <v>1085</v>
      </c>
      <c r="U149" s="379" t="s">
        <v>337</v>
      </c>
      <c r="V149" s="379" t="s">
        <v>338</v>
      </c>
      <c r="W149" s="379" t="s">
        <v>331</v>
      </c>
      <c r="X149" s="379" t="s">
        <v>31</v>
      </c>
      <c r="Y149" s="379" t="s">
        <v>1727</v>
      </c>
      <c r="Z149" s="379" t="s">
        <v>6585</v>
      </c>
      <c r="AA149" s="379">
        <v>45897</v>
      </c>
      <c r="AB149" s="379" t="s">
        <v>240</v>
      </c>
      <c r="AC149" s="379" t="s">
        <v>6585</v>
      </c>
      <c r="AD149" s="379">
        <v>45875</v>
      </c>
      <c r="AE149" s="379">
        <v>600000</v>
      </c>
      <c r="AF149" s="379">
        <v>200000</v>
      </c>
      <c r="AG149" s="379">
        <v>400000</v>
      </c>
      <c r="AH149" s="379">
        <v>600000</v>
      </c>
      <c r="AI149" s="379">
        <v>45880</v>
      </c>
      <c r="AJ149" s="379">
        <v>200000</v>
      </c>
      <c r="AK149" s="383">
        <v>45919</v>
      </c>
      <c r="AL149" s="379">
        <v>400000</v>
      </c>
      <c r="AM149" s="379">
        <v>0</v>
      </c>
    </row>
    <row r="150" spans="1:39">
      <c r="A150" s="379" t="s">
        <v>5971</v>
      </c>
      <c r="B150" s="379">
        <v>2025</v>
      </c>
      <c r="C150" s="379" t="s">
        <v>7923</v>
      </c>
      <c r="D150" s="379" t="s">
        <v>3747</v>
      </c>
      <c r="E150" s="379" t="s">
        <v>7924</v>
      </c>
      <c r="F150" s="379" t="s">
        <v>7993</v>
      </c>
      <c r="G150" s="382">
        <v>43</v>
      </c>
      <c r="H150" s="382" t="s">
        <v>7862</v>
      </c>
      <c r="I150" s="383">
        <v>45875</v>
      </c>
      <c r="J150" s="383">
        <v>45875</v>
      </c>
      <c r="L150" s="379" t="s">
        <v>3749</v>
      </c>
      <c r="M150" s="379" t="s">
        <v>7924</v>
      </c>
      <c r="N150" s="379" t="s">
        <v>1645</v>
      </c>
      <c r="O150" s="379">
        <v>3</v>
      </c>
      <c r="P150" s="379">
        <v>3052862491</v>
      </c>
      <c r="Q150" s="379" t="s">
        <v>2115</v>
      </c>
      <c r="R150" s="379" t="s">
        <v>1646</v>
      </c>
      <c r="T150" s="379" t="s">
        <v>5972</v>
      </c>
      <c r="U150" s="379" t="s">
        <v>1648</v>
      </c>
      <c r="V150" s="379" t="s">
        <v>1649</v>
      </c>
      <c r="W150" s="379" t="s">
        <v>1646</v>
      </c>
      <c r="X150" s="379" t="s">
        <v>31</v>
      </c>
      <c r="Y150" s="379" t="s">
        <v>2114</v>
      </c>
      <c r="Z150" s="379" t="s">
        <v>1647</v>
      </c>
      <c r="AA150" s="379">
        <v>45901</v>
      </c>
      <c r="AB150" s="379" t="s">
        <v>3748</v>
      </c>
      <c r="AC150" s="379" t="s">
        <v>1647</v>
      </c>
      <c r="AD150" s="379">
        <v>45876</v>
      </c>
      <c r="AE150" s="379">
        <v>600000</v>
      </c>
      <c r="AF150" s="379">
        <v>200000</v>
      </c>
      <c r="AG150" s="379">
        <v>400000</v>
      </c>
      <c r="AH150" s="379">
        <v>600000</v>
      </c>
      <c r="AI150" s="379">
        <v>45995</v>
      </c>
      <c r="AJ150" s="379">
        <v>200000</v>
      </c>
      <c r="AK150" s="383">
        <v>45919</v>
      </c>
      <c r="AL150" s="379">
        <v>400000</v>
      </c>
      <c r="AM150" s="379">
        <v>0</v>
      </c>
    </row>
    <row r="151" spans="1:39">
      <c r="A151" s="379" t="s">
        <v>6183</v>
      </c>
      <c r="B151" s="379">
        <v>2025</v>
      </c>
      <c r="C151" s="379" t="s">
        <v>7923</v>
      </c>
      <c r="D151" s="379" t="s">
        <v>3747</v>
      </c>
      <c r="E151" s="379" t="s">
        <v>7924</v>
      </c>
      <c r="F151" s="379" t="s">
        <v>7994</v>
      </c>
      <c r="G151" s="382">
        <v>44</v>
      </c>
      <c r="H151" s="382" t="s">
        <v>7862</v>
      </c>
      <c r="I151" s="383">
        <v>45875</v>
      </c>
      <c r="J151" s="383">
        <v>45875</v>
      </c>
      <c r="L151" s="379" t="s">
        <v>190</v>
      </c>
      <c r="M151" s="379" t="s">
        <v>7924</v>
      </c>
      <c r="N151" s="379" t="s">
        <v>1078</v>
      </c>
      <c r="O151" s="379">
        <v>3</v>
      </c>
      <c r="P151" s="379">
        <v>3053255662</v>
      </c>
      <c r="Q151" s="379" t="s">
        <v>2112</v>
      </c>
      <c r="R151" s="379" t="s">
        <v>214</v>
      </c>
      <c r="T151" s="379" t="s">
        <v>1079</v>
      </c>
      <c r="U151" s="379" t="s">
        <v>218</v>
      </c>
      <c r="V151" s="379" t="s">
        <v>219</v>
      </c>
      <c r="W151" s="379" t="s">
        <v>214</v>
      </c>
      <c r="X151" s="379" t="s">
        <v>31</v>
      </c>
      <c r="Y151" s="379" t="s">
        <v>217</v>
      </c>
      <c r="Z151" s="379" t="s">
        <v>216</v>
      </c>
      <c r="AA151" s="379">
        <v>45901</v>
      </c>
      <c r="AB151" s="379" t="s">
        <v>3748</v>
      </c>
      <c r="AC151" s="379" t="s">
        <v>216</v>
      </c>
      <c r="AD151" s="379">
        <v>45876</v>
      </c>
      <c r="AE151" s="379">
        <v>600000</v>
      </c>
      <c r="AF151" s="379">
        <v>200000</v>
      </c>
      <c r="AG151" s="379">
        <v>400000</v>
      </c>
      <c r="AH151" s="379">
        <v>600000</v>
      </c>
      <c r="AI151" s="379">
        <v>45904</v>
      </c>
      <c r="AJ151" s="379">
        <v>200000</v>
      </c>
      <c r="AK151" s="383">
        <v>45919</v>
      </c>
      <c r="AL151" s="379">
        <v>400000</v>
      </c>
      <c r="AM151" s="379">
        <v>0</v>
      </c>
    </row>
    <row r="152" spans="1:39">
      <c r="A152" s="379" t="s">
        <v>7264</v>
      </c>
      <c r="B152" s="379">
        <v>2025</v>
      </c>
      <c r="C152" s="379" t="s">
        <v>7923</v>
      </c>
      <c r="D152" s="379" t="s">
        <v>3747</v>
      </c>
      <c r="E152" s="379" t="s">
        <v>7924</v>
      </c>
      <c r="F152" s="379" t="s">
        <v>7995</v>
      </c>
      <c r="G152" s="382">
        <v>45</v>
      </c>
      <c r="H152" s="382" t="s">
        <v>5943</v>
      </c>
      <c r="I152" s="383">
        <v>45875</v>
      </c>
      <c r="J152" s="383">
        <v>45875</v>
      </c>
      <c r="L152" s="379" t="s">
        <v>3748</v>
      </c>
      <c r="M152" s="379" t="s">
        <v>7924</v>
      </c>
      <c r="N152" s="379" t="s">
        <v>124</v>
      </c>
      <c r="O152" s="379">
        <v>6</v>
      </c>
      <c r="P152" s="379">
        <v>3052331936</v>
      </c>
      <c r="Q152" s="379" t="s">
        <v>2120</v>
      </c>
      <c r="R152" s="379" t="s">
        <v>125</v>
      </c>
      <c r="T152" s="379" t="s">
        <v>1566</v>
      </c>
      <c r="U152" s="379" t="s">
        <v>129</v>
      </c>
      <c r="V152" s="379" t="s">
        <v>130</v>
      </c>
      <c r="W152" s="379" t="s">
        <v>125</v>
      </c>
      <c r="X152" s="379" t="s">
        <v>31</v>
      </c>
      <c r="Y152" s="379" t="s">
        <v>128</v>
      </c>
      <c r="Z152" s="379" t="s">
        <v>127</v>
      </c>
      <c r="AA152" s="379">
        <v>45901</v>
      </c>
      <c r="AB152" s="379" t="s">
        <v>3748</v>
      </c>
      <c r="AC152" s="379" t="s">
        <v>127</v>
      </c>
      <c r="AD152" s="379">
        <v>45876</v>
      </c>
      <c r="AE152" s="379">
        <v>600000</v>
      </c>
      <c r="AF152" s="379">
        <v>200000</v>
      </c>
      <c r="AG152" s="379">
        <v>400000</v>
      </c>
      <c r="AH152" s="379">
        <v>400000</v>
      </c>
      <c r="AJ152" s="379">
        <v>0</v>
      </c>
      <c r="AK152" s="383">
        <v>45919</v>
      </c>
      <c r="AL152" s="379">
        <v>400000</v>
      </c>
      <c r="AM152" s="379">
        <v>0</v>
      </c>
    </row>
    <row r="153" spans="1:39">
      <c r="A153" s="379" t="s">
        <v>5646</v>
      </c>
      <c r="B153" s="379">
        <v>2025</v>
      </c>
      <c r="C153" s="379" t="s">
        <v>7923</v>
      </c>
      <c r="D153" s="379" t="s">
        <v>3747</v>
      </c>
      <c r="E153" s="379" t="s">
        <v>7924</v>
      </c>
      <c r="F153" s="379" t="s">
        <v>7996</v>
      </c>
      <c r="G153" s="382">
        <v>46</v>
      </c>
      <c r="H153" s="382" t="s">
        <v>6771</v>
      </c>
      <c r="I153" s="383">
        <v>45875</v>
      </c>
      <c r="J153" s="383">
        <v>45875</v>
      </c>
      <c r="L153" s="379" t="s">
        <v>93</v>
      </c>
      <c r="M153" s="379" t="s">
        <v>7924</v>
      </c>
      <c r="N153" s="379" t="s">
        <v>1126</v>
      </c>
      <c r="O153" s="379">
        <v>12</v>
      </c>
      <c r="P153" s="379">
        <v>5903100375</v>
      </c>
      <c r="Q153" s="379" t="s">
        <v>2184</v>
      </c>
      <c r="R153" s="379" t="s">
        <v>270</v>
      </c>
      <c r="T153" s="379" t="s">
        <v>1122</v>
      </c>
      <c r="U153" s="379" t="s">
        <v>275</v>
      </c>
      <c r="V153" s="379" t="s">
        <v>276</v>
      </c>
      <c r="W153" s="379" t="s">
        <v>270</v>
      </c>
      <c r="X153" s="379" t="s">
        <v>31</v>
      </c>
      <c r="Y153" s="379" t="s">
        <v>5648</v>
      </c>
      <c r="Z153" s="379" t="s">
        <v>272</v>
      </c>
      <c r="AA153" s="379">
        <v>45897</v>
      </c>
      <c r="AB153" s="379" t="s">
        <v>240</v>
      </c>
      <c r="AC153" s="379" t="s">
        <v>272</v>
      </c>
      <c r="AD153" s="379">
        <v>45876</v>
      </c>
      <c r="AE153" s="379">
        <v>600000</v>
      </c>
      <c r="AF153" s="379">
        <v>200000</v>
      </c>
      <c r="AG153" s="379">
        <v>400000</v>
      </c>
      <c r="AH153" s="379">
        <v>600000</v>
      </c>
      <c r="AI153" s="379">
        <v>45877</v>
      </c>
      <c r="AJ153" s="379">
        <v>200000</v>
      </c>
      <c r="AK153" s="383">
        <v>45919</v>
      </c>
      <c r="AL153" s="379">
        <v>400000</v>
      </c>
      <c r="AM153" s="379">
        <v>0</v>
      </c>
    </row>
    <row r="154" spans="1:39">
      <c r="A154" s="379" t="s">
        <v>6277</v>
      </c>
      <c r="B154" s="379">
        <v>2025</v>
      </c>
      <c r="C154" s="379" t="s">
        <v>7923</v>
      </c>
      <c r="D154" s="379" t="s">
        <v>3747</v>
      </c>
      <c r="E154" s="379" t="s">
        <v>7924</v>
      </c>
      <c r="F154" s="379" t="s">
        <v>7997</v>
      </c>
      <c r="G154" s="382">
        <v>47</v>
      </c>
      <c r="H154" s="382" t="s">
        <v>6940</v>
      </c>
      <c r="I154" s="383">
        <v>45875</v>
      </c>
      <c r="J154" s="383">
        <v>45875</v>
      </c>
      <c r="L154" s="379" t="s">
        <v>3746</v>
      </c>
      <c r="M154" s="379" t="s">
        <v>7924</v>
      </c>
      <c r="N154" s="379" t="s">
        <v>1114</v>
      </c>
      <c r="O154" s="379">
        <v>7</v>
      </c>
      <c r="P154" s="379">
        <v>3140169550</v>
      </c>
      <c r="Q154" s="379" t="s">
        <v>2181</v>
      </c>
      <c r="R154" s="379" t="s">
        <v>1115</v>
      </c>
      <c r="T154" s="379" t="s">
        <v>1116</v>
      </c>
      <c r="U154" s="379" t="s">
        <v>861</v>
      </c>
      <c r="V154" s="379" t="s">
        <v>1119</v>
      </c>
      <c r="W154" s="379" t="s">
        <v>1118</v>
      </c>
      <c r="X154" s="379" t="s">
        <v>1062</v>
      </c>
      <c r="Y154" s="379" t="s">
        <v>860</v>
      </c>
      <c r="Z154" s="379" t="s">
        <v>1117</v>
      </c>
      <c r="AA154" s="379">
        <v>45897</v>
      </c>
      <c r="AB154" s="379" t="s">
        <v>240</v>
      </c>
      <c r="AC154" s="379" t="s">
        <v>1117</v>
      </c>
      <c r="AD154" s="379">
        <v>45876</v>
      </c>
      <c r="AE154" s="379">
        <v>600000</v>
      </c>
      <c r="AF154" s="379">
        <v>200000</v>
      </c>
      <c r="AG154" s="379">
        <v>400000</v>
      </c>
      <c r="AH154" s="379">
        <v>600000</v>
      </c>
      <c r="AI154" s="379">
        <v>45905</v>
      </c>
      <c r="AJ154" s="379">
        <v>200000</v>
      </c>
      <c r="AK154" s="383">
        <v>45919</v>
      </c>
      <c r="AL154" s="379">
        <v>400000</v>
      </c>
      <c r="AM154" s="379">
        <v>0</v>
      </c>
    </row>
    <row r="155" spans="1:39">
      <c r="A155" s="379" t="s">
        <v>6617</v>
      </c>
      <c r="B155" s="379">
        <v>2025</v>
      </c>
      <c r="C155" s="379" t="s">
        <v>7923</v>
      </c>
      <c r="D155" s="379" t="s">
        <v>3747</v>
      </c>
      <c r="E155" s="379" t="s">
        <v>7924</v>
      </c>
      <c r="F155" s="379" t="s">
        <v>7998</v>
      </c>
      <c r="G155" s="382">
        <v>48</v>
      </c>
      <c r="H155" s="382" t="s">
        <v>7568</v>
      </c>
      <c r="I155" s="383">
        <v>45875</v>
      </c>
      <c r="J155" s="383">
        <v>45875</v>
      </c>
      <c r="L155" s="379" t="s">
        <v>240</v>
      </c>
      <c r="M155" s="379" t="s">
        <v>7924</v>
      </c>
      <c r="N155" s="379" t="s">
        <v>1120</v>
      </c>
      <c r="O155" s="379">
        <v>7</v>
      </c>
      <c r="P155" s="379">
        <v>4274100625</v>
      </c>
      <c r="Q155" s="379" t="s">
        <v>2185</v>
      </c>
      <c r="R155" s="379" t="s">
        <v>1121</v>
      </c>
      <c r="T155" s="379" t="s">
        <v>1122</v>
      </c>
      <c r="U155" s="379" t="s">
        <v>1124</v>
      </c>
      <c r="V155" s="379" t="s">
        <v>1125</v>
      </c>
      <c r="W155" s="379" t="s">
        <v>6618</v>
      </c>
      <c r="X155" s="379" t="s">
        <v>944</v>
      </c>
      <c r="Y155" s="379" t="s">
        <v>6619</v>
      </c>
      <c r="Z155" s="379" t="s">
        <v>1123</v>
      </c>
      <c r="AA155" s="379">
        <v>45897</v>
      </c>
      <c r="AB155" s="379" t="s">
        <v>240</v>
      </c>
      <c r="AC155" s="379" t="s">
        <v>1123</v>
      </c>
      <c r="AD155" s="379">
        <v>45876</v>
      </c>
      <c r="AE155" s="379">
        <v>600000</v>
      </c>
      <c r="AF155" s="379">
        <v>200000</v>
      </c>
      <c r="AG155" s="379">
        <v>400000</v>
      </c>
      <c r="AH155" s="379">
        <v>600000</v>
      </c>
      <c r="AI155" s="379">
        <v>45897</v>
      </c>
      <c r="AJ155" s="379">
        <v>200000</v>
      </c>
      <c r="AK155" s="383">
        <v>45919</v>
      </c>
      <c r="AL155" s="379">
        <v>400000</v>
      </c>
      <c r="AM155" s="379">
        <v>0</v>
      </c>
    </row>
    <row r="156" spans="1:39">
      <c r="A156" s="379" t="s">
        <v>5752</v>
      </c>
      <c r="B156" s="379">
        <v>2025</v>
      </c>
      <c r="C156" s="379" t="s">
        <v>7923</v>
      </c>
      <c r="D156" s="379" t="s">
        <v>3747</v>
      </c>
      <c r="E156" s="379" t="s">
        <v>7924</v>
      </c>
      <c r="F156" s="379" t="s">
        <v>7999</v>
      </c>
      <c r="G156" s="382">
        <v>49</v>
      </c>
      <c r="H156" s="382" t="s">
        <v>7865</v>
      </c>
      <c r="I156" s="383">
        <v>45876</v>
      </c>
      <c r="J156" s="383">
        <v>45876</v>
      </c>
      <c r="L156" s="379" t="s">
        <v>3749</v>
      </c>
      <c r="M156" s="379" t="s">
        <v>7924</v>
      </c>
      <c r="N156" s="379" t="s">
        <v>2244</v>
      </c>
      <c r="O156" s="379">
        <v>10</v>
      </c>
      <c r="P156" s="379">
        <v>3142451985</v>
      </c>
      <c r="Q156" s="379" t="s">
        <v>2247</v>
      </c>
      <c r="R156" s="379" t="s">
        <v>2248</v>
      </c>
      <c r="T156" s="379" t="s">
        <v>1747</v>
      </c>
      <c r="U156" s="379" t="s">
        <v>1748</v>
      </c>
      <c r="V156" s="379" t="s">
        <v>1749</v>
      </c>
      <c r="W156" s="379" t="s">
        <v>2245</v>
      </c>
      <c r="Y156" s="379" t="s">
        <v>2246</v>
      </c>
      <c r="Z156" s="379" t="s">
        <v>2249</v>
      </c>
      <c r="AA156" s="379">
        <v>45903</v>
      </c>
      <c r="AB156" s="379" t="s">
        <v>3748</v>
      </c>
      <c r="AC156" s="379" t="s">
        <v>2249</v>
      </c>
      <c r="AD156" s="379">
        <v>45877</v>
      </c>
      <c r="AE156" s="379">
        <v>600000</v>
      </c>
      <c r="AF156" s="379">
        <v>200000</v>
      </c>
      <c r="AG156" s="379">
        <v>400000</v>
      </c>
      <c r="AH156" s="379">
        <v>600000</v>
      </c>
      <c r="AI156" s="379">
        <v>45877</v>
      </c>
      <c r="AJ156" s="379">
        <v>200000</v>
      </c>
      <c r="AK156" s="383">
        <v>45919</v>
      </c>
      <c r="AL156" s="379">
        <v>400000</v>
      </c>
      <c r="AM156" s="379">
        <v>0</v>
      </c>
    </row>
    <row r="157" spans="1:39">
      <c r="A157" s="379" t="s">
        <v>5859</v>
      </c>
      <c r="B157" s="379">
        <v>2025</v>
      </c>
      <c r="C157" s="379" t="s">
        <v>7923</v>
      </c>
      <c r="D157" s="379" t="s">
        <v>3747</v>
      </c>
      <c r="E157" s="379" t="s">
        <v>7924</v>
      </c>
      <c r="F157" s="379" t="s">
        <v>8000</v>
      </c>
      <c r="G157" s="382">
        <v>50</v>
      </c>
      <c r="H157" s="382" t="s">
        <v>7865</v>
      </c>
      <c r="I157" s="383">
        <v>45876</v>
      </c>
      <c r="J157" s="383">
        <v>45876</v>
      </c>
      <c r="L157" s="379" t="s">
        <v>190</v>
      </c>
      <c r="M157" s="379" t="s">
        <v>7924</v>
      </c>
      <c r="N157" s="379" t="s">
        <v>1392</v>
      </c>
      <c r="O157" s="379">
        <v>2</v>
      </c>
      <c r="P157" s="379">
        <v>5554400256</v>
      </c>
      <c r="Q157" s="379" t="s">
        <v>2268</v>
      </c>
      <c r="R157" s="379" t="s">
        <v>352</v>
      </c>
      <c r="T157" s="379" t="s">
        <v>1393</v>
      </c>
      <c r="U157" s="379" t="s">
        <v>357</v>
      </c>
      <c r="V157" s="379" t="s">
        <v>358</v>
      </c>
      <c r="W157" s="379" t="s">
        <v>352</v>
      </c>
      <c r="X157" s="379" t="s">
        <v>31</v>
      </c>
      <c r="Y157" s="379" t="s">
        <v>1394</v>
      </c>
      <c r="Z157" s="379" t="s">
        <v>354</v>
      </c>
      <c r="AA157" s="379">
        <v>45903</v>
      </c>
      <c r="AB157" s="379" t="s">
        <v>3748</v>
      </c>
      <c r="AC157" s="379" t="s">
        <v>354</v>
      </c>
      <c r="AD157" s="379">
        <v>45877</v>
      </c>
      <c r="AE157" s="379">
        <v>600000</v>
      </c>
      <c r="AF157" s="379">
        <v>200000</v>
      </c>
      <c r="AG157" s="379">
        <v>400000</v>
      </c>
      <c r="AH157" s="379">
        <v>600000</v>
      </c>
      <c r="AI157" s="379">
        <v>46007</v>
      </c>
      <c r="AJ157" s="379">
        <v>200000</v>
      </c>
      <c r="AK157" s="383">
        <v>45919</v>
      </c>
      <c r="AL157" s="379">
        <v>400000</v>
      </c>
      <c r="AM157" s="379">
        <v>0</v>
      </c>
    </row>
    <row r="158" spans="1:39">
      <c r="A158" s="379" t="s">
        <v>7420</v>
      </c>
      <c r="B158" s="379">
        <v>2025</v>
      </c>
      <c r="C158" s="379" t="s">
        <v>7923</v>
      </c>
      <c r="D158" s="379" t="s">
        <v>3747</v>
      </c>
      <c r="E158" s="379" t="s">
        <v>7924</v>
      </c>
      <c r="F158" s="379" t="s">
        <v>8001</v>
      </c>
      <c r="G158" s="382">
        <v>51</v>
      </c>
      <c r="H158" s="382" t="s">
        <v>7866</v>
      </c>
      <c r="I158" s="383">
        <v>45876</v>
      </c>
      <c r="J158" s="383">
        <v>45876</v>
      </c>
      <c r="L158" s="379" t="s">
        <v>3748</v>
      </c>
      <c r="M158" s="379" t="s">
        <v>7924</v>
      </c>
      <c r="N158" s="379" t="s">
        <v>3849</v>
      </c>
      <c r="O158" s="379">
        <v>7</v>
      </c>
      <c r="P158" s="379">
        <v>3080333274</v>
      </c>
      <c r="Q158" s="379" t="s">
        <v>2243</v>
      </c>
      <c r="R158" s="379" t="s">
        <v>361</v>
      </c>
      <c r="T158" s="379" t="s">
        <v>1750</v>
      </c>
      <c r="U158" s="379" t="s">
        <v>1751</v>
      </c>
      <c r="V158" s="379" t="s">
        <v>367</v>
      </c>
      <c r="W158" s="379" t="s">
        <v>361</v>
      </c>
      <c r="X158" s="379" t="s">
        <v>31</v>
      </c>
      <c r="Y158" s="379" t="s">
        <v>2241</v>
      </c>
      <c r="Z158" s="379" t="s">
        <v>2242</v>
      </c>
      <c r="AA158" s="379">
        <v>45903</v>
      </c>
      <c r="AB158" s="379" t="s">
        <v>3748</v>
      </c>
      <c r="AC158" s="379" t="s">
        <v>2242</v>
      </c>
      <c r="AD158" s="379">
        <v>45877</v>
      </c>
      <c r="AE158" s="379">
        <v>600000</v>
      </c>
      <c r="AF158" s="379">
        <v>200000</v>
      </c>
      <c r="AG158" s="379">
        <v>400000</v>
      </c>
      <c r="AH158" s="379">
        <v>600000</v>
      </c>
      <c r="AI158" s="379">
        <v>45877</v>
      </c>
      <c r="AJ158" s="379">
        <v>200000</v>
      </c>
      <c r="AK158" s="383">
        <v>45919</v>
      </c>
      <c r="AL158" s="379">
        <v>400000</v>
      </c>
      <c r="AM158" s="379">
        <v>0</v>
      </c>
    </row>
    <row r="159" spans="1:39">
      <c r="A159" s="379" t="s">
        <v>6302</v>
      </c>
      <c r="B159" s="379">
        <v>2025</v>
      </c>
      <c r="C159" s="379" t="s">
        <v>7923</v>
      </c>
      <c r="D159" s="379" t="s">
        <v>3747</v>
      </c>
      <c r="E159" s="379" t="s">
        <v>7924</v>
      </c>
      <c r="F159" s="379" t="s">
        <v>8002</v>
      </c>
      <c r="G159" s="382">
        <v>52</v>
      </c>
      <c r="H159" s="382" t="s">
        <v>5594</v>
      </c>
      <c r="I159" s="383">
        <v>45876</v>
      </c>
      <c r="J159" s="383">
        <v>45876</v>
      </c>
      <c r="L159" s="379" t="s">
        <v>93</v>
      </c>
      <c r="M159" s="379" t="s">
        <v>7924</v>
      </c>
      <c r="N159" s="379" t="s">
        <v>940</v>
      </c>
      <c r="O159" s="379">
        <v>10</v>
      </c>
      <c r="P159" s="379">
        <v>3142266015</v>
      </c>
      <c r="Q159" s="379" t="s">
        <v>2172</v>
      </c>
      <c r="R159" s="379" t="s">
        <v>941</v>
      </c>
      <c r="T159" s="379" t="s">
        <v>942</v>
      </c>
      <c r="U159" s="379" t="s">
        <v>947</v>
      </c>
      <c r="V159" s="379" t="s">
        <v>948</v>
      </c>
      <c r="W159" s="379" t="s">
        <v>945</v>
      </c>
      <c r="X159" s="379" t="s">
        <v>944</v>
      </c>
      <c r="Y159" s="379" t="s">
        <v>946</v>
      </c>
      <c r="Z159" s="379" t="s">
        <v>943</v>
      </c>
      <c r="AA159" s="379">
        <v>45897</v>
      </c>
      <c r="AB159" s="379" t="s">
        <v>240</v>
      </c>
      <c r="AC159" s="379" t="s">
        <v>943</v>
      </c>
      <c r="AD159" s="379">
        <v>45877</v>
      </c>
      <c r="AE159" s="379">
        <v>600000</v>
      </c>
      <c r="AF159" s="379">
        <v>200000</v>
      </c>
      <c r="AG159" s="379">
        <v>400000</v>
      </c>
      <c r="AH159" s="379">
        <v>600000</v>
      </c>
      <c r="AI159" s="379">
        <v>45916</v>
      </c>
      <c r="AJ159" s="379">
        <v>200000</v>
      </c>
      <c r="AK159" s="383">
        <v>45919</v>
      </c>
      <c r="AL159" s="379">
        <v>400000</v>
      </c>
      <c r="AM159" s="379">
        <v>0</v>
      </c>
    </row>
    <row r="160" spans="1:39">
      <c r="A160" s="379" t="s">
        <v>7423</v>
      </c>
      <c r="B160" s="379">
        <v>2025</v>
      </c>
      <c r="C160" s="379" t="s">
        <v>7923</v>
      </c>
      <c r="D160" s="379" t="s">
        <v>3747</v>
      </c>
      <c r="E160" s="379" t="s">
        <v>7924</v>
      </c>
      <c r="F160" s="379" t="s">
        <v>8003</v>
      </c>
      <c r="G160" s="382">
        <v>53</v>
      </c>
      <c r="H160" s="382" t="s">
        <v>7869</v>
      </c>
      <c r="I160" s="383">
        <v>45876</v>
      </c>
      <c r="J160" s="383">
        <v>45876</v>
      </c>
      <c r="L160" s="379" t="s">
        <v>3746</v>
      </c>
      <c r="M160" s="379" t="s">
        <v>7924</v>
      </c>
      <c r="N160" s="379" t="s">
        <v>958</v>
      </c>
      <c r="O160" s="379">
        <v>5</v>
      </c>
      <c r="P160" s="379">
        <v>7428601937</v>
      </c>
      <c r="Q160" s="379" t="s">
        <v>2128</v>
      </c>
      <c r="R160" s="379" t="s">
        <v>959</v>
      </c>
      <c r="T160" s="379" t="s">
        <v>957</v>
      </c>
      <c r="U160" s="379" t="s">
        <v>961</v>
      </c>
      <c r="V160" s="379" t="s">
        <v>962</v>
      </c>
      <c r="W160" s="379" t="s">
        <v>959</v>
      </c>
      <c r="X160" s="379" t="s">
        <v>31</v>
      </c>
      <c r="Y160" s="379" t="s">
        <v>960</v>
      </c>
      <c r="Z160" s="379" t="s">
        <v>1020</v>
      </c>
      <c r="AA160" s="379">
        <v>45897</v>
      </c>
      <c r="AB160" s="379" t="s">
        <v>240</v>
      </c>
      <c r="AC160" s="379" t="s">
        <v>1020</v>
      </c>
      <c r="AD160" s="379">
        <v>45877</v>
      </c>
      <c r="AE160" s="379">
        <v>600000</v>
      </c>
      <c r="AF160" s="379">
        <v>200000</v>
      </c>
      <c r="AG160" s="379">
        <v>400000</v>
      </c>
      <c r="AH160" s="379">
        <v>600000</v>
      </c>
      <c r="AI160" s="379">
        <v>45897</v>
      </c>
      <c r="AJ160" s="379">
        <v>200000</v>
      </c>
      <c r="AK160" s="383">
        <v>45919</v>
      </c>
      <c r="AL160" s="379">
        <v>400000</v>
      </c>
      <c r="AM160" s="379">
        <v>0</v>
      </c>
    </row>
    <row r="161" spans="1:39">
      <c r="A161" s="379" t="s">
        <v>4945</v>
      </c>
      <c r="B161" s="379">
        <v>2025</v>
      </c>
      <c r="C161" s="379" t="s">
        <v>7923</v>
      </c>
      <c r="D161" s="379" t="s">
        <v>3747</v>
      </c>
      <c r="E161" s="379" t="s">
        <v>7924</v>
      </c>
      <c r="F161" s="379" t="s">
        <v>8004</v>
      </c>
      <c r="G161" s="382">
        <v>54</v>
      </c>
      <c r="H161" s="382" t="s">
        <v>7871</v>
      </c>
      <c r="I161" s="383">
        <v>45876</v>
      </c>
      <c r="J161" s="383">
        <v>45876</v>
      </c>
      <c r="L161" s="379" t="s">
        <v>240</v>
      </c>
      <c r="M161" s="379" t="s">
        <v>7924</v>
      </c>
      <c r="N161" s="379" t="s">
        <v>4943</v>
      </c>
      <c r="O161" s="379">
        <v>12</v>
      </c>
      <c r="P161" s="379">
        <v>3148624512</v>
      </c>
      <c r="Q161" s="379" t="s">
        <v>2173</v>
      </c>
      <c r="R161" s="379" t="s">
        <v>949</v>
      </c>
      <c r="T161" s="379" t="s">
        <v>950</v>
      </c>
      <c r="U161" s="379" t="s">
        <v>954</v>
      </c>
      <c r="V161" s="379" t="s">
        <v>955</v>
      </c>
      <c r="W161" s="379" t="s">
        <v>952</v>
      </c>
      <c r="X161" s="379" t="s">
        <v>156</v>
      </c>
      <c r="Y161" s="379" t="s">
        <v>953</v>
      </c>
      <c r="Z161" s="379" t="s">
        <v>951</v>
      </c>
      <c r="AA161" s="379">
        <v>45897</v>
      </c>
      <c r="AB161" s="379" t="s">
        <v>240</v>
      </c>
      <c r="AC161" s="379" t="s">
        <v>951</v>
      </c>
      <c r="AD161" s="379">
        <v>45877</v>
      </c>
      <c r="AE161" s="379">
        <v>600000</v>
      </c>
      <c r="AF161" s="379">
        <v>200000</v>
      </c>
      <c r="AG161" s="379">
        <v>400000</v>
      </c>
      <c r="AH161" s="379">
        <v>600000</v>
      </c>
      <c r="AI161" s="379">
        <v>46006</v>
      </c>
      <c r="AJ161" s="379">
        <v>200000</v>
      </c>
      <c r="AK161" s="383">
        <v>45919</v>
      </c>
      <c r="AL161" s="379">
        <v>400000</v>
      </c>
      <c r="AM161" s="379">
        <v>0</v>
      </c>
    </row>
    <row r="162" spans="1:39">
      <c r="A162" s="379" t="s">
        <v>5861</v>
      </c>
      <c r="B162" s="379">
        <v>2025</v>
      </c>
      <c r="C162" s="379" t="s">
        <v>7923</v>
      </c>
      <c r="D162" s="379" t="s">
        <v>3747</v>
      </c>
      <c r="E162" s="379" t="s">
        <v>7924</v>
      </c>
      <c r="F162" s="379" t="s">
        <v>8005</v>
      </c>
      <c r="G162" s="382">
        <v>55</v>
      </c>
      <c r="H162" s="382" t="s">
        <v>7871</v>
      </c>
      <c r="I162" s="383">
        <v>45877</v>
      </c>
      <c r="J162" s="383">
        <v>45877</v>
      </c>
      <c r="L162" s="379" t="s">
        <v>3749</v>
      </c>
      <c r="M162" s="379" t="s">
        <v>7924</v>
      </c>
      <c r="N162" s="379" t="s">
        <v>1229</v>
      </c>
      <c r="O162" s="379">
        <v>3</v>
      </c>
      <c r="P162" s="379">
        <v>6520601379</v>
      </c>
      <c r="Q162" s="379" t="s">
        <v>2216</v>
      </c>
      <c r="R162" s="379" t="s">
        <v>1230</v>
      </c>
      <c r="T162" s="379" t="s">
        <v>1231</v>
      </c>
      <c r="U162" s="379" t="s">
        <v>1233</v>
      </c>
      <c r="V162" s="379" t="s">
        <v>1234</v>
      </c>
      <c r="W162" s="379" t="s">
        <v>1230</v>
      </c>
      <c r="X162" s="379" t="s">
        <v>816</v>
      </c>
      <c r="Y162" s="379" t="s">
        <v>1730</v>
      </c>
      <c r="Z162" s="379" t="s">
        <v>3629</v>
      </c>
      <c r="AC162" s="379" t="s">
        <v>1232</v>
      </c>
      <c r="AD162" s="379">
        <v>45880</v>
      </c>
      <c r="AE162" s="379">
        <v>600000</v>
      </c>
      <c r="AF162" s="379">
        <v>200000</v>
      </c>
      <c r="AG162" s="379">
        <v>400000</v>
      </c>
      <c r="AH162" s="379">
        <v>400000</v>
      </c>
      <c r="AJ162" s="379">
        <v>0</v>
      </c>
      <c r="AK162" s="383">
        <v>45919</v>
      </c>
      <c r="AL162" s="379">
        <v>400000</v>
      </c>
      <c r="AM162" s="379">
        <v>0</v>
      </c>
    </row>
    <row r="163" spans="1:39">
      <c r="A163" s="379" t="s">
        <v>6523</v>
      </c>
      <c r="B163" s="379">
        <v>2025</v>
      </c>
      <c r="C163" s="379" t="s">
        <v>7923</v>
      </c>
      <c r="D163" s="379" t="s">
        <v>3747</v>
      </c>
      <c r="E163" s="379" t="s">
        <v>7924</v>
      </c>
      <c r="F163" s="379" t="s">
        <v>8006</v>
      </c>
      <c r="G163" s="382">
        <v>56</v>
      </c>
      <c r="H163" s="382" t="s">
        <v>7872</v>
      </c>
      <c r="I163" s="383">
        <v>45877</v>
      </c>
      <c r="J163" s="383">
        <v>45877</v>
      </c>
      <c r="L163" s="379" t="s">
        <v>190</v>
      </c>
      <c r="M163" s="379" t="s">
        <v>7924</v>
      </c>
      <c r="N163" s="379" t="s">
        <v>1235</v>
      </c>
      <c r="O163" s="379">
        <v>8</v>
      </c>
      <c r="P163" s="379">
        <v>4454100448</v>
      </c>
      <c r="Q163" s="379" t="s">
        <v>2229</v>
      </c>
      <c r="R163" s="379" t="s">
        <v>1236</v>
      </c>
      <c r="T163" s="379" t="s">
        <v>1237</v>
      </c>
      <c r="U163" s="379" t="s">
        <v>8007</v>
      </c>
      <c r="V163" s="379" t="s">
        <v>1239</v>
      </c>
      <c r="W163" s="379" t="s">
        <v>1731</v>
      </c>
      <c r="X163" s="379" t="s">
        <v>1388</v>
      </c>
      <c r="Y163" s="379" t="s">
        <v>1732</v>
      </c>
      <c r="Z163" s="379" t="s">
        <v>1238</v>
      </c>
      <c r="AC163" s="379" t="s">
        <v>1238</v>
      </c>
      <c r="AD163" s="379">
        <v>45880</v>
      </c>
      <c r="AE163" s="379">
        <v>600000</v>
      </c>
      <c r="AF163" s="379">
        <v>200000</v>
      </c>
      <c r="AG163" s="379">
        <v>400000</v>
      </c>
      <c r="AH163" s="379">
        <v>600000</v>
      </c>
      <c r="AI163" s="379">
        <v>45901</v>
      </c>
      <c r="AJ163" s="379">
        <v>200000</v>
      </c>
      <c r="AK163" s="383">
        <v>45919</v>
      </c>
      <c r="AL163" s="379">
        <v>400000</v>
      </c>
      <c r="AM163" s="379">
        <v>0</v>
      </c>
    </row>
    <row r="164" spans="1:39">
      <c r="A164" s="379" t="s">
        <v>7123</v>
      </c>
      <c r="B164" s="379">
        <v>2025</v>
      </c>
      <c r="C164" s="379" t="s">
        <v>7923</v>
      </c>
      <c r="D164" s="379" t="s">
        <v>3747</v>
      </c>
      <c r="E164" s="379" t="s">
        <v>7924</v>
      </c>
      <c r="F164" s="379" t="s">
        <v>8008</v>
      </c>
      <c r="G164" s="382">
        <v>57</v>
      </c>
      <c r="H164" s="382" t="s">
        <v>7873</v>
      </c>
      <c r="I164" s="383">
        <v>45877</v>
      </c>
      <c r="J164" s="383">
        <v>45877</v>
      </c>
      <c r="L164" s="379" t="s">
        <v>3748</v>
      </c>
      <c r="M164" s="379" t="s">
        <v>7924</v>
      </c>
      <c r="N164" s="379" t="s">
        <v>7121</v>
      </c>
      <c r="O164" s="379">
        <v>17</v>
      </c>
      <c r="P164" s="379">
        <v>3718703195</v>
      </c>
      <c r="Q164" s="379">
        <v>37187031950</v>
      </c>
      <c r="R164" s="379" t="s">
        <v>1664</v>
      </c>
      <c r="T164" s="379" t="s">
        <v>1665</v>
      </c>
      <c r="U164" s="379" t="s">
        <v>1667</v>
      </c>
      <c r="V164" s="379" t="s">
        <v>1668</v>
      </c>
      <c r="W164" s="379" t="s">
        <v>2191</v>
      </c>
      <c r="X164" s="379" t="s">
        <v>903</v>
      </c>
      <c r="Y164" s="379" t="s">
        <v>2192</v>
      </c>
      <c r="Z164" s="379" t="s">
        <v>1666</v>
      </c>
      <c r="AA164" s="379">
        <v>45903</v>
      </c>
      <c r="AB164" s="379" t="s">
        <v>3748</v>
      </c>
      <c r="AC164" s="379" t="s">
        <v>1666</v>
      </c>
      <c r="AD164" s="379">
        <v>45880</v>
      </c>
      <c r="AE164" s="379">
        <v>600000</v>
      </c>
      <c r="AF164" s="379">
        <v>200000</v>
      </c>
      <c r="AG164" s="379">
        <v>400000</v>
      </c>
      <c r="AH164" s="379">
        <v>400000</v>
      </c>
      <c r="AJ164" s="379">
        <v>0</v>
      </c>
      <c r="AK164" s="383">
        <v>45919</v>
      </c>
      <c r="AL164" s="379">
        <v>400000</v>
      </c>
      <c r="AM164" s="379">
        <v>0</v>
      </c>
    </row>
    <row r="165" spans="1:39">
      <c r="A165" s="379" t="s">
        <v>5394</v>
      </c>
      <c r="B165" s="379">
        <v>2025</v>
      </c>
      <c r="C165" s="379" t="s">
        <v>7923</v>
      </c>
      <c r="D165" s="379" t="s">
        <v>3747</v>
      </c>
      <c r="E165" s="379" t="s">
        <v>7924</v>
      </c>
      <c r="F165" s="379" t="s">
        <v>8009</v>
      </c>
      <c r="G165" s="382">
        <v>58</v>
      </c>
      <c r="H165" s="382" t="s">
        <v>5295</v>
      </c>
      <c r="I165" s="383">
        <v>45877</v>
      </c>
      <c r="J165" s="383">
        <v>45877</v>
      </c>
      <c r="L165" s="379" t="s">
        <v>93</v>
      </c>
      <c r="M165" s="379" t="s">
        <v>7924</v>
      </c>
      <c r="N165" s="379" t="s">
        <v>1456</v>
      </c>
      <c r="O165" s="379">
        <v>29</v>
      </c>
      <c r="P165" s="379">
        <v>3148177921</v>
      </c>
      <c r="Q165" s="379" t="s">
        <v>2295</v>
      </c>
      <c r="R165" s="379" t="s">
        <v>1377</v>
      </c>
      <c r="T165" s="379" t="s">
        <v>1457</v>
      </c>
      <c r="U165" s="379" t="s">
        <v>1461</v>
      </c>
      <c r="V165" s="379" t="s">
        <v>1462</v>
      </c>
      <c r="W165" s="379" t="s">
        <v>1459</v>
      </c>
      <c r="X165" s="379" t="s">
        <v>903</v>
      </c>
      <c r="Y165" s="379" t="s">
        <v>1460</v>
      </c>
      <c r="Z165" s="379" t="s">
        <v>1458</v>
      </c>
      <c r="AA165" s="379">
        <v>45897</v>
      </c>
      <c r="AB165" s="379" t="s">
        <v>240</v>
      </c>
      <c r="AC165" s="379" t="s">
        <v>1458</v>
      </c>
      <c r="AD165" s="379">
        <v>45880</v>
      </c>
      <c r="AE165" s="379">
        <v>750000</v>
      </c>
      <c r="AF165" s="379">
        <v>350000</v>
      </c>
      <c r="AG165" s="379">
        <v>400000</v>
      </c>
      <c r="AH165" s="379">
        <v>750000</v>
      </c>
      <c r="AI165" s="379">
        <v>45902</v>
      </c>
      <c r="AJ165" s="379">
        <v>350000</v>
      </c>
      <c r="AK165" s="383">
        <v>45919</v>
      </c>
      <c r="AL165" s="379">
        <v>400000</v>
      </c>
      <c r="AM165" s="379">
        <v>0</v>
      </c>
    </row>
    <row r="166" spans="1:39">
      <c r="A166" s="379" t="s">
        <v>6341</v>
      </c>
      <c r="B166" s="379">
        <v>2025</v>
      </c>
      <c r="C166" s="379" t="s">
        <v>7923</v>
      </c>
      <c r="D166" s="379" t="s">
        <v>3747</v>
      </c>
      <c r="E166" s="379" t="s">
        <v>7924</v>
      </c>
      <c r="F166" s="379" t="s">
        <v>8010</v>
      </c>
      <c r="G166" s="382">
        <v>59</v>
      </c>
      <c r="H166" s="382" t="s">
        <v>6905</v>
      </c>
      <c r="I166" s="383">
        <v>45877</v>
      </c>
      <c r="J166" s="383">
        <v>45877</v>
      </c>
      <c r="L166" s="379" t="s">
        <v>3746</v>
      </c>
      <c r="M166" s="379" t="s">
        <v>7924</v>
      </c>
      <c r="N166" s="379" t="s">
        <v>1469</v>
      </c>
      <c r="O166" s="379">
        <v>9</v>
      </c>
      <c r="P166" s="379">
        <v>7390501913</v>
      </c>
      <c r="Q166" s="379" t="s">
        <v>2294</v>
      </c>
      <c r="R166" s="379" t="s">
        <v>1470</v>
      </c>
      <c r="T166" s="379" t="s">
        <v>1471</v>
      </c>
      <c r="U166" s="379" t="s">
        <v>669</v>
      </c>
      <c r="V166" s="379" t="s">
        <v>670</v>
      </c>
      <c r="W166" s="379" t="s">
        <v>667</v>
      </c>
      <c r="X166" s="379" t="s">
        <v>1472</v>
      </c>
      <c r="Y166" s="379" t="s">
        <v>668</v>
      </c>
      <c r="Z166" s="379" t="s">
        <v>666</v>
      </c>
      <c r="AA166" s="379">
        <v>45897</v>
      </c>
      <c r="AB166" s="379" t="s">
        <v>240</v>
      </c>
      <c r="AC166" s="379" t="s">
        <v>666</v>
      </c>
      <c r="AD166" s="379">
        <v>45880</v>
      </c>
      <c r="AE166" s="379">
        <v>600000</v>
      </c>
      <c r="AF166" s="379">
        <v>200000</v>
      </c>
      <c r="AG166" s="379">
        <v>400000</v>
      </c>
      <c r="AH166" s="379">
        <v>600000</v>
      </c>
      <c r="AI166" s="379">
        <v>45901</v>
      </c>
      <c r="AJ166" s="379">
        <v>200000</v>
      </c>
      <c r="AK166" s="383">
        <v>45919</v>
      </c>
      <c r="AL166" s="379">
        <v>400000</v>
      </c>
      <c r="AM166" s="379">
        <v>0</v>
      </c>
    </row>
    <row r="167" spans="1:39">
      <c r="A167" s="379" t="s">
        <v>7346</v>
      </c>
      <c r="B167" s="379">
        <v>2025</v>
      </c>
      <c r="C167" s="379" t="s">
        <v>7923</v>
      </c>
      <c r="D167" s="379" t="s">
        <v>3747</v>
      </c>
      <c r="E167" s="379" t="s">
        <v>7924</v>
      </c>
      <c r="F167" s="379" t="s">
        <v>8011</v>
      </c>
      <c r="G167" s="382">
        <v>60</v>
      </c>
      <c r="H167" s="382" t="s">
        <v>7874</v>
      </c>
      <c r="I167" s="383">
        <v>45877</v>
      </c>
      <c r="J167" s="383">
        <v>45877</v>
      </c>
      <c r="L167" s="379" t="s">
        <v>240</v>
      </c>
      <c r="M167" s="379" t="s">
        <v>7924</v>
      </c>
      <c r="N167" s="379" t="s">
        <v>1463</v>
      </c>
      <c r="O167" s="379">
        <v>25</v>
      </c>
      <c r="P167" s="379">
        <v>3148625321</v>
      </c>
      <c r="Q167" s="379" t="s">
        <v>2287</v>
      </c>
      <c r="R167" s="379" t="s">
        <v>1464</v>
      </c>
      <c r="T167" s="379" t="s">
        <v>1465</v>
      </c>
      <c r="U167" s="379" t="s">
        <v>1467</v>
      </c>
      <c r="V167" s="379" t="s">
        <v>1468</v>
      </c>
      <c r="W167" s="379" t="s">
        <v>7348</v>
      </c>
      <c r="X167" s="379" t="s">
        <v>1346</v>
      </c>
      <c r="Y167" s="379" t="s">
        <v>7349</v>
      </c>
      <c r="Z167" s="379" t="s">
        <v>1466</v>
      </c>
      <c r="AA167" s="379">
        <v>45897</v>
      </c>
      <c r="AB167" s="379" t="s">
        <v>240</v>
      </c>
      <c r="AC167" s="379" t="s">
        <v>1466</v>
      </c>
      <c r="AD167" s="379">
        <v>45880</v>
      </c>
      <c r="AE167" s="379">
        <v>750000</v>
      </c>
      <c r="AF167" s="379">
        <v>350000</v>
      </c>
      <c r="AG167" s="379">
        <v>400000</v>
      </c>
      <c r="AH167" s="379">
        <v>750000</v>
      </c>
      <c r="AI167" s="379">
        <v>45905</v>
      </c>
      <c r="AJ167" s="379">
        <v>350000</v>
      </c>
      <c r="AK167" s="383">
        <v>45919</v>
      </c>
      <c r="AL167" s="379">
        <v>400000</v>
      </c>
      <c r="AM167" s="379">
        <v>0</v>
      </c>
    </row>
    <row r="168" spans="1:39">
      <c r="A168" s="379" t="s">
        <v>6778</v>
      </c>
      <c r="B168" s="379">
        <v>2025</v>
      </c>
      <c r="C168" s="379" t="s">
        <v>7923</v>
      </c>
      <c r="D168" s="379" t="s">
        <v>3747</v>
      </c>
      <c r="E168" s="379" t="s">
        <v>7924</v>
      </c>
      <c r="F168" s="379" t="s">
        <v>8012</v>
      </c>
      <c r="G168" s="382">
        <v>61</v>
      </c>
      <c r="H168" s="382" t="s">
        <v>6323</v>
      </c>
      <c r="I168" s="383">
        <v>45880</v>
      </c>
      <c r="J168" s="383">
        <v>45880</v>
      </c>
      <c r="L168" s="379" t="s">
        <v>3749</v>
      </c>
      <c r="M168" s="379" t="s">
        <v>7924</v>
      </c>
      <c r="N168" s="379" t="s">
        <v>6776</v>
      </c>
      <c r="O168" s="379">
        <v>43</v>
      </c>
      <c r="P168" s="379">
        <v>3728802425</v>
      </c>
      <c r="Q168" s="379" t="s">
        <v>2088</v>
      </c>
      <c r="R168" s="379" t="s">
        <v>1459</v>
      </c>
      <c r="T168" s="379" t="s">
        <v>6780</v>
      </c>
      <c r="U168" s="379" t="s">
        <v>1381</v>
      </c>
      <c r="V168" s="379" t="s">
        <v>1736</v>
      </c>
      <c r="W168" s="379" t="s">
        <v>1379</v>
      </c>
      <c r="X168" s="379" t="s">
        <v>1062</v>
      </c>
      <c r="Y168" s="379" t="s">
        <v>1380</v>
      </c>
      <c r="Z168" s="379" t="s">
        <v>1378</v>
      </c>
      <c r="AC168" s="379" t="s">
        <v>1378</v>
      </c>
      <c r="AD168" s="379">
        <v>45881</v>
      </c>
      <c r="AE168" s="379">
        <v>750000</v>
      </c>
      <c r="AF168" s="379">
        <v>350000</v>
      </c>
      <c r="AG168" s="379">
        <v>400000</v>
      </c>
      <c r="AH168" s="379">
        <v>750000</v>
      </c>
      <c r="AI168" s="379">
        <v>45881</v>
      </c>
      <c r="AJ168" s="379">
        <v>350000</v>
      </c>
      <c r="AK168" s="383">
        <v>45958</v>
      </c>
      <c r="AL168" s="379">
        <v>400000</v>
      </c>
      <c r="AM168" s="379">
        <v>0</v>
      </c>
    </row>
    <row r="169" spans="1:39">
      <c r="A169" s="379" t="s">
        <v>7380</v>
      </c>
      <c r="B169" s="379">
        <v>2025</v>
      </c>
      <c r="C169" s="379" t="s">
        <v>7923</v>
      </c>
      <c r="D169" s="379" t="s">
        <v>3747</v>
      </c>
      <c r="E169" s="379" t="s">
        <v>7924</v>
      </c>
      <c r="F169" s="379" t="s">
        <v>8013</v>
      </c>
      <c r="G169" s="382">
        <v>62</v>
      </c>
      <c r="H169" s="382" t="s">
        <v>6734</v>
      </c>
      <c r="I169" s="383">
        <v>45880</v>
      </c>
      <c r="J169" s="383">
        <v>45880</v>
      </c>
      <c r="L169" s="379" t="s">
        <v>190</v>
      </c>
      <c r="M169" s="379" t="s">
        <v>7924</v>
      </c>
      <c r="N169" s="379" t="s">
        <v>1275</v>
      </c>
      <c r="O169" s="379">
        <v>8</v>
      </c>
      <c r="P169" s="379">
        <v>3210400394</v>
      </c>
      <c r="Q169" s="379" t="s">
        <v>2089</v>
      </c>
      <c r="R169" s="379" t="s">
        <v>279</v>
      </c>
      <c r="T169" s="379" t="s">
        <v>1276</v>
      </c>
      <c r="U169" s="379" t="s">
        <v>1278</v>
      </c>
      <c r="V169" s="379" t="s">
        <v>1279</v>
      </c>
      <c r="W169" s="379" t="s">
        <v>279</v>
      </c>
      <c r="X169" s="379" t="s">
        <v>31</v>
      </c>
      <c r="Y169" s="379" t="s">
        <v>1277</v>
      </c>
      <c r="Z169" s="379" t="s">
        <v>281</v>
      </c>
      <c r="AC169" s="379" t="s">
        <v>281</v>
      </c>
      <c r="AD169" s="379">
        <v>45881</v>
      </c>
      <c r="AE169" s="379">
        <v>600000</v>
      </c>
      <c r="AF169" s="379">
        <v>200000</v>
      </c>
      <c r="AG169" s="379">
        <v>400000</v>
      </c>
      <c r="AH169" s="379">
        <v>600000</v>
      </c>
      <c r="AI169" s="379">
        <v>45926</v>
      </c>
      <c r="AJ169" s="379">
        <v>200000</v>
      </c>
      <c r="AK169" s="383">
        <v>45958</v>
      </c>
      <c r="AL169" s="379">
        <v>400000</v>
      </c>
      <c r="AM169" s="379">
        <v>0</v>
      </c>
    </row>
    <row r="170" spans="1:39">
      <c r="A170" s="379" t="s">
        <v>7382</v>
      </c>
      <c r="B170" s="379">
        <v>2025</v>
      </c>
      <c r="C170" s="379" t="s">
        <v>7923</v>
      </c>
      <c r="D170" s="379" t="s">
        <v>3747</v>
      </c>
      <c r="E170" s="379" t="s">
        <v>7924</v>
      </c>
      <c r="F170" s="379" t="s">
        <v>8014</v>
      </c>
      <c r="G170" s="382">
        <v>63</v>
      </c>
      <c r="H170" s="382" t="s">
        <v>5507</v>
      </c>
      <c r="I170" s="383">
        <v>45880</v>
      </c>
      <c r="J170" s="383">
        <v>45880</v>
      </c>
      <c r="L170" s="379" t="s">
        <v>3748</v>
      </c>
      <c r="M170" s="379" t="s">
        <v>7924</v>
      </c>
      <c r="N170" s="379" t="s">
        <v>1280</v>
      </c>
      <c r="O170" s="379">
        <v>6</v>
      </c>
      <c r="P170" s="379">
        <v>3140522586</v>
      </c>
      <c r="Q170" s="379" t="s">
        <v>2174</v>
      </c>
      <c r="R170" s="379" t="s">
        <v>1281</v>
      </c>
      <c r="T170" s="379" t="s">
        <v>1282</v>
      </c>
      <c r="U170" s="379" t="s">
        <v>1286</v>
      </c>
      <c r="V170" s="379" t="s">
        <v>1287</v>
      </c>
      <c r="W170" s="379" t="s">
        <v>1284</v>
      </c>
      <c r="X170" s="379" t="s">
        <v>31</v>
      </c>
      <c r="Y170" s="379" t="s">
        <v>1285</v>
      </c>
      <c r="Z170" s="379" t="s">
        <v>1283</v>
      </c>
      <c r="AC170" s="379" t="s">
        <v>1283</v>
      </c>
      <c r="AD170" s="379">
        <v>45881</v>
      </c>
      <c r="AE170" s="379">
        <v>600000</v>
      </c>
      <c r="AF170" s="379">
        <v>200000</v>
      </c>
      <c r="AG170" s="379">
        <v>400000</v>
      </c>
      <c r="AH170" s="379">
        <v>600000</v>
      </c>
      <c r="AI170" s="379">
        <v>46008</v>
      </c>
      <c r="AJ170" s="379">
        <v>200000</v>
      </c>
      <c r="AK170" s="383">
        <v>45958</v>
      </c>
      <c r="AL170" s="379">
        <v>400000</v>
      </c>
      <c r="AM170" s="379">
        <v>0</v>
      </c>
    </row>
    <row r="171" spans="1:39">
      <c r="A171" s="379" t="s">
        <v>6793</v>
      </c>
      <c r="B171" s="379">
        <v>2025</v>
      </c>
      <c r="C171" s="379" t="s">
        <v>7923</v>
      </c>
      <c r="D171" s="379" t="s">
        <v>3747</v>
      </c>
      <c r="E171" s="379" t="s">
        <v>7924</v>
      </c>
      <c r="F171" s="379" t="s">
        <v>8015</v>
      </c>
      <c r="G171" s="382">
        <v>64</v>
      </c>
      <c r="H171" s="382" t="s">
        <v>6689</v>
      </c>
      <c r="I171" s="383">
        <v>45880</v>
      </c>
      <c r="J171" s="383">
        <v>45880</v>
      </c>
      <c r="L171" s="379" t="s">
        <v>93</v>
      </c>
      <c r="M171" s="379" t="s">
        <v>7924</v>
      </c>
      <c r="N171" s="379" t="s">
        <v>1030</v>
      </c>
      <c r="O171" s="379">
        <v>19</v>
      </c>
      <c r="P171" s="379">
        <v>3148633423</v>
      </c>
      <c r="Q171" s="379" t="s">
        <v>2233</v>
      </c>
      <c r="R171" s="379" t="s">
        <v>1031</v>
      </c>
      <c r="T171" s="379" t="s">
        <v>1032</v>
      </c>
      <c r="U171" s="379" t="s">
        <v>1034</v>
      </c>
      <c r="V171" s="379" t="s">
        <v>1035</v>
      </c>
      <c r="W171" s="379" t="s">
        <v>1031</v>
      </c>
      <c r="X171" s="379" t="s">
        <v>816</v>
      </c>
      <c r="Y171" s="379" t="s">
        <v>1725</v>
      </c>
      <c r="Z171" s="379" t="s">
        <v>1033</v>
      </c>
      <c r="AA171" s="379">
        <v>45909</v>
      </c>
      <c r="AB171" s="379" t="s">
        <v>3746</v>
      </c>
      <c r="AC171" s="379" t="s">
        <v>1033</v>
      </c>
      <c r="AD171" s="379">
        <v>45881</v>
      </c>
      <c r="AE171" s="379">
        <v>600000</v>
      </c>
      <c r="AF171" s="379">
        <v>200000</v>
      </c>
      <c r="AG171" s="379">
        <v>400000</v>
      </c>
      <c r="AH171" s="379">
        <v>600000</v>
      </c>
      <c r="AI171" s="379">
        <v>46009</v>
      </c>
      <c r="AJ171" s="379">
        <v>200000</v>
      </c>
      <c r="AK171" s="383">
        <v>45958</v>
      </c>
      <c r="AL171" s="379">
        <v>400000</v>
      </c>
      <c r="AM171" s="379">
        <v>0</v>
      </c>
    </row>
    <row r="172" spans="1:39">
      <c r="A172" s="379" t="s">
        <v>7226</v>
      </c>
      <c r="B172" s="379">
        <v>2025</v>
      </c>
      <c r="C172" s="379" t="s">
        <v>7923</v>
      </c>
      <c r="D172" s="379" t="s">
        <v>3747</v>
      </c>
      <c r="E172" s="379" t="s">
        <v>7924</v>
      </c>
      <c r="F172" s="379" t="s">
        <v>8016</v>
      </c>
      <c r="G172" s="382">
        <v>65</v>
      </c>
      <c r="H172" s="382" t="s">
        <v>7877</v>
      </c>
      <c r="I172" s="383">
        <v>45880</v>
      </c>
      <c r="J172" s="383">
        <v>45880</v>
      </c>
      <c r="L172" s="379" t="s">
        <v>3746</v>
      </c>
      <c r="M172" s="379" t="s">
        <v>7924</v>
      </c>
      <c r="N172" s="379" t="s">
        <v>1029</v>
      </c>
      <c r="O172" s="379">
        <v>9</v>
      </c>
      <c r="P172" s="379">
        <v>4988500295</v>
      </c>
      <c r="Q172" s="379" t="s">
        <v>2261</v>
      </c>
      <c r="R172" s="379" t="s">
        <v>1058</v>
      </c>
      <c r="T172" s="379" t="s">
        <v>1022</v>
      </c>
      <c r="U172" s="379" t="s">
        <v>1027</v>
      </c>
      <c r="V172" s="379" t="s">
        <v>1028</v>
      </c>
      <c r="W172" s="379" t="s">
        <v>1025</v>
      </c>
      <c r="X172" s="379" t="s">
        <v>1024</v>
      </c>
      <c r="Y172" s="379" t="s">
        <v>1026</v>
      </c>
      <c r="Z172" s="379" t="s">
        <v>3273</v>
      </c>
      <c r="AA172" s="379">
        <v>45909</v>
      </c>
      <c r="AB172" s="379" t="s">
        <v>3746</v>
      </c>
      <c r="AC172" s="379" t="s">
        <v>1023</v>
      </c>
      <c r="AD172" s="379">
        <v>45881</v>
      </c>
      <c r="AE172" s="379">
        <v>750000</v>
      </c>
      <c r="AF172" s="379">
        <v>750000</v>
      </c>
      <c r="AG172" s="379">
        <v>0</v>
      </c>
      <c r="AH172" s="379">
        <v>750000</v>
      </c>
      <c r="AI172" s="379">
        <v>45925</v>
      </c>
      <c r="AJ172" s="379">
        <v>750000</v>
      </c>
      <c r="AK172" s="383" t="s">
        <v>3735</v>
      </c>
      <c r="AL172" s="379">
        <v>0</v>
      </c>
      <c r="AM172" s="379">
        <v>0</v>
      </c>
    </row>
    <row r="173" spans="1:39">
      <c r="A173" s="379" t="s">
        <v>7231</v>
      </c>
      <c r="B173" s="379">
        <v>2025</v>
      </c>
      <c r="C173" s="379" t="s">
        <v>7923</v>
      </c>
      <c r="D173" s="379" t="s">
        <v>3747</v>
      </c>
      <c r="E173" s="379" t="s">
        <v>7924</v>
      </c>
      <c r="F173" s="379" t="s">
        <v>8017</v>
      </c>
      <c r="G173" s="382">
        <v>66</v>
      </c>
      <c r="H173" s="382" t="s">
        <v>6538</v>
      </c>
      <c r="I173" s="383">
        <v>45880</v>
      </c>
      <c r="J173" s="383">
        <v>45880</v>
      </c>
      <c r="L173" s="379" t="s">
        <v>240</v>
      </c>
      <c r="M173" s="379" t="s">
        <v>7924</v>
      </c>
      <c r="N173" s="379" t="s">
        <v>1021</v>
      </c>
      <c r="O173" s="379">
        <v>17</v>
      </c>
      <c r="P173" s="379">
        <v>3058540734</v>
      </c>
      <c r="Q173" s="379" t="s">
        <v>2262</v>
      </c>
      <c r="R173" s="379" t="s">
        <v>1058</v>
      </c>
      <c r="T173" s="379" t="s">
        <v>1022</v>
      </c>
      <c r="U173" s="379" t="s">
        <v>1027</v>
      </c>
      <c r="V173" s="379" t="s">
        <v>1028</v>
      </c>
      <c r="W173" s="379" t="s">
        <v>1025</v>
      </c>
      <c r="X173" s="379" t="s">
        <v>1024</v>
      </c>
      <c r="Y173" s="379" t="s">
        <v>1026</v>
      </c>
      <c r="Z173" s="379" t="s">
        <v>3273</v>
      </c>
      <c r="AA173" s="379">
        <v>45909</v>
      </c>
      <c r="AB173" s="379" t="s">
        <v>3746</v>
      </c>
      <c r="AC173" s="379" t="s">
        <v>1023</v>
      </c>
      <c r="AD173" s="379">
        <v>45881</v>
      </c>
      <c r="AE173" s="379">
        <v>750000</v>
      </c>
      <c r="AF173" s="379">
        <v>750000</v>
      </c>
      <c r="AG173" s="379">
        <v>0</v>
      </c>
      <c r="AH173" s="379">
        <v>750000</v>
      </c>
      <c r="AI173" s="379">
        <v>45925</v>
      </c>
      <c r="AJ173" s="379">
        <v>750000</v>
      </c>
      <c r="AK173" s="383" t="s">
        <v>3735</v>
      </c>
      <c r="AL173" s="379">
        <v>0</v>
      </c>
      <c r="AM173" s="379">
        <v>0</v>
      </c>
    </row>
    <row r="174" spans="1:39">
      <c r="A174" s="379" t="s">
        <v>6687</v>
      </c>
      <c r="B174" s="379">
        <v>2025</v>
      </c>
      <c r="C174" s="379" t="s">
        <v>7923</v>
      </c>
      <c r="D174" s="379" t="s">
        <v>3747</v>
      </c>
      <c r="E174" s="379" t="s">
        <v>7924</v>
      </c>
      <c r="F174" s="379" t="s">
        <v>8018</v>
      </c>
      <c r="G174" s="382">
        <v>67</v>
      </c>
      <c r="H174" s="382" t="s">
        <v>5248</v>
      </c>
      <c r="I174" s="383">
        <v>45881</v>
      </c>
      <c r="J174" s="383">
        <v>45881</v>
      </c>
      <c r="L174" s="379" t="s">
        <v>3749</v>
      </c>
      <c r="M174" s="379" t="s">
        <v>7924</v>
      </c>
      <c r="N174" s="379" t="s">
        <v>6685</v>
      </c>
      <c r="O174" s="379">
        <v>44</v>
      </c>
      <c r="P174" s="379">
        <v>2428701579</v>
      </c>
      <c r="Q174" s="379" t="s">
        <v>2206</v>
      </c>
      <c r="R174" s="379" t="s">
        <v>1678</v>
      </c>
      <c r="T174" s="379" t="s">
        <v>1679</v>
      </c>
      <c r="U174" s="379" t="s">
        <v>1681</v>
      </c>
      <c r="V174" s="379" t="s">
        <v>1673</v>
      </c>
      <c r="W174" s="379" t="s">
        <v>2191</v>
      </c>
      <c r="X174" s="379" t="s">
        <v>903</v>
      </c>
      <c r="Y174" s="379" t="s">
        <v>2192</v>
      </c>
      <c r="Z174" s="379" t="s">
        <v>1680</v>
      </c>
      <c r="AA174" s="379">
        <v>45909</v>
      </c>
      <c r="AB174" s="379" t="s">
        <v>3749</v>
      </c>
      <c r="AC174" s="379" t="s">
        <v>1680</v>
      </c>
      <c r="AD174" s="379">
        <v>45882</v>
      </c>
      <c r="AE174" s="379">
        <v>750000</v>
      </c>
      <c r="AF174" s="379">
        <v>350000</v>
      </c>
      <c r="AG174" s="379">
        <v>400000</v>
      </c>
      <c r="AH174" s="379">
        <v>400000</v>
      </c>
      <c r="AJ174" s="379">
        <v>0</v>
      </c>
      <c r="AK174" s="383">
        <v>45958</v>
      </c>
      <c r="AL174" s="379">
        <v>400000</v>
      </c>
      <c r="AM174" s="379">
        <v>0</v>
      </c>
    </row>
    <row r="175" spans="1:39">
      <c r="A175" s="379" t="s">
        <v>7104</v>
      </c>
      <c r="B175" s="379">
        <v>2025</v>
      </c>
      <c r="C175" s="379" t="s">
        <v>7923</v>
      </c>
      <c r="D175" s="379" t="s">
        <v>3747</v>
      </c>
      <c r="E175" s="379" t="s">
        <v>7924</v>
      </c>
      <c r="F175" s="379" t="s">
        <v>8019</v>
      </c>
      <c r="G175" s="382">
        <v>68</v>
      </c>
      <c r="H175" s="382" t="s">
        <v>5407</v>
      </c>
      <c r="I175" s="383">
        <v>45881</v>
      </c>
      <c r="J175" s="383">
        <v>45881</v>
      </c>
      <c r="L175" s="379" t="s">
        <v>190</v>
      </c>
      <c r="M175" s="379" t="s">
        <v>7924</v>
      </c>
      <c r="N175" s="379" t="s">
        <v>2190</v>
      </c>
      <c r="O175" s="379">
        <v>7</v>
      </c>
      <c r="P175" s="379">
        <v>3058632584</v>
      </c>
      <c r="Q175" s="379" t="s">
        <v>2188</v>
      </c>
      <c r="R175" s="379" t="s">
        <v>1674</v>
      </c>
      <c r="T175" s="379" t="s">
        <v>1671</v>
      </c>
      <c r="U175" s="379" t="s">
        <v>1676</v>
      </c>
      <c r="V175" s="379" t="s">
        <v>1677</v>
      </c>
      <c r="W175" s="379" t="s">
        <v>8020</v>
      </c>
      <c r="X175" s="379" t="s">
        <v>1024</v>
      </c>
      <c r="Y175" s="379" t="s">
        <v>8021</v>
      </c>
      <c r="Z175" s="379" t="s">
        <v>1675</v>
      </c>
      <c r="AC175" s="379" t="s">
        <v>1675</v>
      </c>
      <c r="AD175" s="379">
        <v>45882</v>
      </c>
      <c r="AE175" s="379">
        <v>600000</v>
      </c>
      <c r="AF175" s="379">
        <v>200000</v>
      </c>
      <c r="AG175" s="379">
        <v>400000</v>
      </c>
      <c r="AH175" s="379">
        <v>400000</v>
      </c>
      <c r="AJ175" s="379">
        <v>0</v>
      </c>
      <c r="AK175" s="383">
        <v>45958</v>
      </c>
      <c r="AL175" s="379">
        <v>400000</v>
      </c>
      <c r="AM175" s="379">
        <v>0</v>
      </c>
    </row>
    <row r="176" spans="1:39">
      <c r="A176" s="379" t="s">
        <v>6929</v>
      </c>
      <c r="B176" s="379">
        <v>2025</v>
      </c>
      <c r="C176" s="379" t="s">
        <v>7923</v>
      </c>
      <c r="D176" s="379" t="s">
        <v>3747</v>
      </c>
      <c r="E176" s="379" t="s">
        <v>7924</v>
      </c>
      <c r="F176" s="379" t="s">
        <v>8022</v>
      </c>
      <c r="G176" s="382">
        <v>69</v>
      </c>
      <c r="H176" s="382" t="s">
        <v>7881</v>
      </c>
      <c r="I176" s="383">
        <v>45881</v>
      </c>
      <c r="J176" s="383">
        <v>45881</v>
      </c>
      <c r="L176" s="379" t="s">
        <v>3748</v>
      </c>
      <c r="M176" s="379" t="s">
        <v>7924</v>
      </c>
      <c r="N176" s="379" t="s">
        <v>1669</v>
      </c>
      <c r="O176" s="379">
        <v>11</v>
      </c>
      <c r="P176" s="379">
        <v>5318101948</v>
      </c>
      <c r="Q176" s="379" t="s">
        <v>2189</v>
      </c>
      <c r="R176" s="379" t="s">
        <v>1670</v>
      </c>
      <c r="T176" s="379" t="s">
        <v>1671</v>
      </c>
      <c r="U176" s="379" t="s">
        <v>1672</v>
      </c>
      <c r="V176" s="379" t="s">
        <v>6931</v>
      </c>
      <c r="W176" s="379" t="s">
        <v>8020</v>
      </c>
      <c r="X176" s="379" t="s">
        <v>1024</v>
      </c>
      <c r="Y176" s="379" t="s">
        <v>8021</v>
      </c>
      <c r="Z176" s="379" t="s">
        <v>1675</v>
      </c>
      <c r="AC176" s="379" t="s">
        <v>1675</v>
      </c>
      <c r="AD176" s="379">
        <v>45882</v>
      </c>
      <c r="AE176" s="379">
        <v>600000</v>
      </c>
      <c r="AF176" s="379">
        <v>200000</v>
      </c>
      <c r="AG176" s="379">
        <v>400000</v>
      </c>
      <c r="AH176" s="379">
        <v>600000</v>
      </c>
      <c r="AI176" s="379">
        <v>45910</v>
      </c>
      <c r="AJ176" s="379">
        <v>200000</v>
      </c>
      <c r="AK176" s="383">
        <v>45958</v>
      </c>
      <c r="AL176" s="379">
        <v>400000</v>
      </c>
      <c r="AM176" s="379">
        <v>0</v>
      </c>
    </row>
    <row r="177" spans="1:39">
      <c r="A177" s="379" t="s">
        <v>5793</v>
      </c>
      <c r="B177" s="379">
        <v>2025</v>
      </c>
      <c r="C177" s="379" t="s">
        <v>7923</v>
      </c>
      <c r="D177" s="379" t="s">
        <v>3747</v>
      </c>
      <c r="E177" s="379" t="s">
        <v>7924</v>
      </c>
      <c r="F177" s="379" t="s">
        <v>8023</v>
      </c>
      <c r="G177" s="382">
        <v>70</v>
      </c>
      <c r="H177" s="382" t="s">
        <v>7882</v>
      </c>
      <c r="I177" s="383">
        <v>45881</v>
      </c>
      <c r="J177" s="383">
        <v>45881</v>
      </c>
      <c r="L177" s="379" t="s">
        <v>93</v>
      </c>
      <c r="M177" s="379" t="s">
        <v>7924</v>
      </c>
      <c r="N177" s="379" t="s">
        <v>1086</v>
      </c>
      <c r="O177" s="379">
        <v>13</v>
      </c>
      <c r="P177" s="379">
        <v>3142626215</v>
      </c>
      <c r="Q177" s="379" t="s">
        <v>2259</v>
      </c>
      <c r="R177" s="379" t="s">
        <v>1087</v>
      </c>
      <c r="T177" s="379" t="s">
        <v>8024</v>
      </c>
      <c r="U177" s="379" t="s">
        <v>1090</v>
      </c>
      <c r="V177" s="379" t="s">
        <v>1091</v>
      </c>
      <c r="W177" s="379" t="s">
        <v>1088</v>
      </c>
      <c r="Y177" s="379" t="s">
        <v>1089</v>
      </c>
      <c r="Z177" s="379" t="s">
        <v>5796</v>
      </c>
      <c r="AA177" s="379">
        <v>45909</v>
      </c>
      <c r="AB177" s="379" t="s">
        <v>240</v>
      </c>
      <c r="AC177" s="379" t="s">
        <v>5796</v>
      </c>
      <c r="AD177" s="379">
        <v>45882</v>
      </c>
      <c r="AE177" s="379">
        <v>600000</v>
      </c>
      <c r="AF177" s="379">
        <v>200000</v>
      </c>
      <c r="AG177" s="379">
        <v>400000</v>
      </c>
      <c r="AH177" s="379">
        <v>600000</v>
      </c>
      <c r="AI177" s="379">
        <v>45897</v>
      </c>
      <c r="AJ177" s="379">
        <v>200000</v>
      </c>
      <c r="AK177" s="383">
        <v>45958</v>
      </c>
      <c r="AL177" s="379">
        <v>400000</v>
      </c>
      <c r="AM177" s="379">
        <v>0</v>
      </c>
    </row>
    <row r="178" spans="1:39">
      <c r="A178" s="379" t="s">
        <v>5975</v>
      </c>
      <c r="B178" s="379">
        <v>2025</v>
      </c>
      <c r="C178" s="379" t="s">
        <v>7923</v>
      </c>
      <c r="D178" s="379" t="s">
        <v>3747</v>
      </c>
      <c r="E178" s="379" t="s">
        <v>7924</v>
      </c>
      <c r="F178" s="379" t="s">
        <v>8025</v>
      </c>
      <c r="G178" s="382">
        <v>71</v>
      </c>
      <c r="H178" s="382" t="s">
        <v>7883</v>
      </c>
      <c r="I178" s="383">
        <v>45881</v>
      </c>
      <c r="J178" s="383">
        <v>45881</v>
      </c>
      <c r="L178" s="379" t="s">
        <v>3746</v>
      </c>
      <c r="M178" s="379" t="s">
        <v>7924</v>
      </c>
      <c r="N178" s="379" t="s">
        <v>5973</v>
      </c>
      <c r="O178" s="379">
        <v>14</v>
      </c>
      <c r="P178" s="379">
        <v>8622600621</v>
      </c>
      <c r="Q178" s="379" t="s">
        <v>2257</v>
      </c>
      <c r="R178" s="379" t="s">
        <v>1092</v>
      </c>
      <c r="T178" s="379" t="s">
        <v>8026</v>
      </c>
      <c r="U178" s="379" t="s">
        <v>1094</v>
      </c>
      <c r="V178" s="379" t="s">
        <v>1095</v>
      </c>
      <c r="W178" s="379" t="s">
        <v>1092</v>
      </c>
      <c r="X178" s="379" t="s">
        <v>31</v>
      </c>
      <c r="Y178" s="379" t="s">
        <v>1728</v>
      </c>
      <c r="Z178" s="379" t="s">
        <v>1093</v>
      </c>
      <c r="AA178" s="379">
        <v>45909</v>
      </c>
      <c r="AB178" s="379" t="s">
        <v>240</v>
      </c>
      <c r="AC178" s="379" t="s">
        <v>1093</v>
      </c>
      <c r="AD178" s="379">
        <v>45882</v>
      </c>
      <c r="AE178" s="379">
        <v>600000</v>
      </c>
      <c r="AF178" s="379">
        <v>200000</v>
      </c>
      <c r="AG178" s="379">
        <v>400000</v>
      </c>
      <c r="AH178" s="379">
        <v>600000</v>
      </c>
      <c r="AI178" s="379">
        <v>45883</v>
      </c>
      <c r="AJ178" s="379">
        <v>200000</v>
      </c>
      <c r="AK178" s="383">
        <v>45958</v>
      </c>
      <c r="AL178" s="379">
        <v>400000</v>
      </c>
    </row>
    <row r="179" spans="1:39">
      <c r="A179" s="379" t="s">
        <v>6061</v>
      </c>
      <c r="B179" s="379">
        <v>2025</v>
      </c>
      <c r="C179" s="379" t="s">
        <v>7923</v>
      </c>
      <c r="D179" s="379" t="s">
        <v>3747</v>
      </c>
      <c r="E179" s="379" t="s">
        <v>7924</v>
      </c>
      <c r="F179" s="379" t="s">
        <v>8027</v>
      </c>
      <c r="G179" s="382">
        <v>72</v>
      </c>
      <c r="H179" s="382" t="s">
        <v>7884</v>
      </c>
      <c r="I179" s="383">
        <v>45881</v>
      </c>
      <c r="J179" s="383">
        <v>45881</v>
      </c>
      <c r="L179" s="379" t="s">
        <v>240</v>
      </c>
      <c r="M179" s="379" t="s">
        <v>7924</v>
      </c>
      <c r="N179" s="379" t="s">
        <v>6059</v>
      </c>
      <c r="O179" s="379">
        <v>25</v>
      </c>
      <c r="P179" s="379">
        <v>3148174206</v>
      </c>
      <c r="Q179" s="379" t="s">
        <v>2258</v>
      </c>
      <c r="R179" s="379" t="s">
        <v>892</v>
      </c>
      <c r="T179" s="379" t="s">
        <v>893</v>
      </c>
      <c r="U179" s="379" t="s">
        <v>897</v>
      </c>
      <c r="V179" s="379" t="s">
        <v>898</v>
      </c>
      <c r="W179" s="379" t="s">
        <v>895</v>
      </c>
      <c r="X179" s="379" t="s">
        <v>894</v>
      </c>
      <c r="Y179" s="379" t="s">
        <v>896</v>
      </c>
      <c r="Z179" s="379" t="s">
        <v>6064</v>
      </c>
      <c r="AA179" s="379">
        <v>45909</v>
      </c>
      <c r="AB179" s="379" t="s">
        <v>240</v>
      </c>
      <c r="AC179" s="379" t="s">
        <v>6064</v>
      </c>
      <c r="AD179" s="379">
        <v>45882</v>
      </c>
      <c r="AE179" s="379">
        <v>750000</v>
      </c>
      <c r="AF179" s="379">
        <v>350000</v>
      </c>
      <c r="AG179" s="379">
        <v>400000</v>
      </c>
      <c r="AH179" s="379">
        <v>750000</v>
      </c>
      <c r="AI179" s="379">
        <v>45898</v>
      </c>
      <c r="AJ179" s="379">
        <v>350000</v>
      </c>
      <c r="AK179" s="383">
        <v>45958</v>
      </c>
      <c r="AL179" s="379">
        <v>400000</v>
      </c>
    </row>
    <row r="180" spans="1:39">
      <c r="A180" s="379" t="s">
        <v>6496</v>
      </c>
      <c r="B180" s="379">
        <v>2025</v>
      </c>
      <c r="C180" s="379" t="s">
        <v>7923</v>
      </c>
      <c r="D180" s="379" t="s">
        <v>3747</v>
      </c>
      <c r="E180" s="379" t="s">
        <v>7924</v>
      </c>
      <c r="F180" s="379" t="s">
        <v>8028</v>
      </c>
      <c r="G180" s="382">
        <v>73</v>
      </c>
      <c r="H180" s="382" t="s">
        <v>7884</v>
      </c>
      <c r="I180" s="383">
        <v>45882</v>
      </c>
      <c r="J180" s="383">
        <v>45882</v>
      </c>
      <c r="L180" s="379" t="s">
        <v>3749</v>
      </c>
      <c r="M180" s="379" t="s">
        <v>7924</v>
      </c>
      <c r="N180" s="379" t="s">
        <v>935</v>
      </c>
      <c r="O180" s="379">
        <v>3</v>
      </c>
      <c r="P180" s="379">
        <v>6281801613</v>
      </c>
      <c r="Q180" s="379" t="s">
        <v>2170</v>
      </c>
      <c r="R180" s="379" t="s">
        <v>936</v>
      </c>
      <c r="T180" s="379" t="s">
        <v>937</v>
      </c>
      <c r="U180" s="379" t="s">
        <v>938</v>
      </c>
      <c r="V180" s="379" t="s">
        <v>939</v>
      </c>
      <c r="W180" s="379" t="s">
        <v>936</v>
      </c>
      <c r="X180" s="379" t="s">
        <v>31</v>
      </c>
      <c r="Y180" s="379" t="s">
        <v>8029</v>
      </c>
      <c r="Z180" s="379" t="s">
        <v>3272</v>
      </c>
      <c r="AC180" s="379" t="s">
        <v>8030</v>
      </c>
      <c r="AD180" s="379">
        <v>45883</v>
      </c>
      <c r="AE180" s="379">
        <v>600000</v>
      </c>
      <c r="AF180" s="379">
        <v>200000</v>
      </c>
      <c r="AG180" s="379">
        <v>400000</v>
      </c>
      <c r="AH180" s="379">
        <v>600000</v>
      </c>
      <c r="AI180" s="379">
        <v>46007</v>
      </c>
      <c r="AJ180" s="379">
        <v>200000</v>
      </c>
      <c r="AK180" s="383">
        <v>45958</v>
      </c>
      <c r="AL180" s="379">
        <v>400000</v>
      </c>
    </row>
    <row r="181" spans="1:39">
      <c r="A181" s="379" t="s">
        <v>6614</v>
      </c>
      <c r="B181" s="379">
        <v>2025</v>
      </c>
      <c r="C181" s="379" t="s">
        <v>7923</v>
      </c>
      <c r="D181" s="379" t="s">
        <v>3747</v>
      </c>
      <c r="E181" s="379" t="s">
        <v>7924</v>
      </c>
      <c r="F181" s="379" t="s">
        <v>8031</v>
      </c>
      <c r="G181" s="382">
        <v>74</v>
      </c>
      <c r="H181" s="382" t="s">
        <v>7884</v>
      </c>
      <c r="I181" s="383">
        <v>45882</v>
      </c>
      <c r="J181" s="383">
        <v>45882</v>
      </c>
      <c r="L181" s="379" t="s">
        <v>190</v>
      </c>
      <c r="M181" s="379" t="s">
        <v>7924</v>
      </c>
      <c r="N181" s="379" t="s">
        <v>1173</v>
      </c>
      <c r="O181" s="379">
        <v>4</v>
      </c>
      <c r="P181" s="379">
        <v>1922100212</v>
      </c>
      <c r="Q181" s="379" t="s">
        <v>2138</v>
      </c>
      <c r="R181" s="379" t="s">
        <v>1174</v>
      </c>
      <c r="T181" s="379" t="s">
        <v>1175</v>
      </c>
      <c r="U181" s="379" t="s">
        <v>1178</v>
      </c>
      <c r="V181" s="379" t="s">
        <v>1179</v>
      </c>
      <c r="W181" s="379" t="s">
        <v>1174</v>
      </c>
      <c r="X181" s="379" t="s">
        <v>31</v>
      </c>
      <c r="Y181" s="379" t="s">
        <v>1177</v>
      </c>
      <c r="Z181" s="379" t="s">
        <v>1176</v>
      </c>
      <c r="AC181" s="379" t="s">
        <v>1176</v>
      </c>
      <c r="AD181" s="379">
        <v>45883</v>
      </c>
      <c r="AE181" s="379">
        <v>600000</v>
      </c>
      <c r="AF181" s="379">
        <v>200000</v>
      </c>
      <c r="AG181" s="379">
        <v>400000</v>
      </c>
      <c r="AH181" s="379">
        <v>600000</v>
      </c>
      <c r="AI181" s="379">
        <v>45887</v>
      </c>
      <c r="AJ181" s="379">
        <v>200000</v>
      </c>
      <c r="AK181" s="383">
        <v>45958</v>
      </c>
      <c r="AL181" s="379">
        <v>400000</v>
      </c>
    </row>
    <row r="182" spans="1:39">
      <c r="A182" s="379" t="s">
        <v>6676</v>
      </c>
      <c r="B182" s="379">
        <v>2025</v>
      </c>
      <c r="C182" s="379" t="s">
        <v>7923</v>
      </c>
      <c r="D182" s="379" t="s">
        <v>3747</v>
      </c>
      <c r="E182" s="379" t="s">
        <v>7924</v>
      </c>
      <c r="F182" s="379" t="s">
        <v>8032</v>
      </c>
      <c r="G182" s="382">
        <v>75</v>
      </c>
      <c r="H182" s="382" t="s">
        <v>5301</v>
      </c>
      <c r="I182" s="383">
        <v>45882</v>
      </c>
      <c r="J182" s="383">
        <v>45882</v>
      </c>
      <c r="L182" s="379" t="s">
        <v>3748</v>
      </c>
      <c r="M182" s="379" t="s">
        <v>7924</v>
      </c>
      <c r="N182" s="379" t="s">
        <v>1180</v>
      </c>
      <c r="O182" s="379">
        <v>9</v>
      </c>
      <c r="P182" s="379">
        <v>3448800039</v>
      </c>
      <c r="Q182" s="379" t="s">
        <v>2139</v>
      </c>
      <c r="R182" s="379" t="s">
        <v>1181</v>
      </c>
      <c r="T182" s="379" t="s">
        <v>1182</v>
      </c>
      <c r="U182" s="379" t="s">
        <v>1185</v>
      </c>
      <c r="V182" s="379" t="s">
        <v>1186</v>
      </c>
      <c r="W182" s="379" t="s">
        <v>1181</v>
      </c>
      <c r="X182" s="379" t="s">
        <v>31</v>
      </c>
      <c r="Y182" s="379" t="s">
        <v>1184</v>
      </c>
      <c r="Z182" s="379" t="s">
        <v>1183</v>
      </c>
      <c r="AC182" s="379" t="s">
        <v>1183</v>
      </c>
      <c r="AD182" s="379">
        <v>45883</v>
      </c>
      <c r="AE182" s="379">
        <v>600000</v>
      </c>
      <c r="AF182" s="379">
        <v>200000</v>
      </c>
      <c r="AG182" s="379">
        <v>400000</v>
      </c>
      <c r="AH182" s="379">
        <v>600000</v>
      </c>
      <c r="AI182" s="379">
        <v>45883</v>
      </c>
      <c r="AJ182" s="379">
        <v>200000</v>
      </c>
      <c r="AK182" s="383">
        <v>45958</v>
      </c>
      <c r="AL182" s="379">
        <v>400000</v>
      </c>
    </row>
    <row r="183" spans="1:39">
      <c r="A183" s="379" t="s">
        <v>5060</v>
      </c>
      <c r="B183" s="379">
        <v>2025</v>
      </c>
      <c r="C183" s="379" t="s">
        <v>7923</v>
      </c>
      <c r="D183" s="379" t="s">
        <v>3747</v>
      </c>
      <c r="E183" s="379" t="s">
        <v>7924</v>
      </c>
      <c r="F183" s="379" t="s">
        <v>8033</v>
      </c>
      <c r="G183" s="382">
        <v>76</v>
      </c>
      <c r="H183" s="382" t="s">
        <v>6628</v>
      </c>
      <c r="I183" s="383">
        <v>45882</v>
      </c>
      <c r="J183" s="383">
        <v>45882</v>
      </c>
      <c r="L183" s="379" t="s">
        <v>93</v>
      </c>
      <c r="M183" s="379" t="s">
        <v>7924</v>
      </c>
      <c r="N183" s="379" t="s">
        <v>5058</v>
      </c>
      <c r="O183" s="379">
        <v>15</v>
      </c>
      <c r="P183" s="379">
        <v>3058185432</v>
      </c>
      <c r="Q183" s="379" t="s">
        <v>2195</v>
      </c>
      <c r="R183" s="379" t="s">
        <v>2194</v>
      </c>
      <c r="T183" s="379" t="s">
        <v>2196</v>
      </c>
      <c r="U183" s="379" t="s">
        <v>2197</v>
      </c>
      <c r="V183" s="379" t="s">
        <v>2198</v>
      </c>
      <c r="W183" s="379" t="s">
        <v>8034</v>
      </c>
      <c r="X183" s="379" t="s">
        <v>38</v>
      </c>
      <c r="Y183" s="379" t="s">
        <v>8035</v>
      </c>
      <c r="Z183" s="379" t="s">
        <v>8036</v>
      </c>
      <c r="AA183" s="379">
        <v>45910</v>
      </c>
      <c r="AB183" s="379" t="s">
        <v>240</v>
      </c>
      <c r="AC183" s="379" t="s">
        <v>8037</v>
      </c>
      <c r="AD183" s="379">
        <v>45883</v>
      </c>
      <c r="AE183" s="379">
        <v>600000</v>
      </c>
      <c r="AF183" s="379">
        <v>200000</v>
      </c>
      <c r="AG183" s="379">
        <v>400000</v>
      </c>
      <c r="AH183" s="379">
        <v>600000</v>
      </c>
      <c r="AI183" s="379">
        <v>45887</v>
      </c>
      <c r="AJ183" s="379">
        <v>200000</v>
      </c>
      <c r="AK183" s="383">
        <v>45958</v>
      </c>
      <c r="AL183" s="379">
        <v>400000</v>
      </c>
    </row>
    <row r="184" spans="1:39">
      <c r="A184" s="379" t="s">
        <v>6456</v>
      </c>
      <c r="B184" s="379">
        <v>2025</v>
      </c>
      <c r="C184" s="379" t="s">
        <v>7923</v>
      </c>
      <c r="D184" s="379" t="s">
        <v>3747</v>
      </c>
      <c r="E184" s="379" t="s">
        <v>7924</v>
      </c>
      <c r="F184" s="379" t="s">
        <v>8038</v>
      </c>
      <c r="G184" s="382">
        <v>77</v>
      </c>
      <c r="H184" s="382" t="s">
        <v>6628</v>
      </c>
      <c r="I184" s="383">
        <v>45882</v>
      </c>
      <c r="J184" s="383">
        <v>45882</v>
      </c>
      <c r="L184" s="379" t="s">
        <v>3746</v>
      </c>
      <c r="M184" s="379" t="s">
        <v>7924</v>
      </c>
      <c r="N184" s="379" t="s">
        <v>1402</v>
      </c>
      <c r="O184" s="379">
        <v>3</v>
      </c>
      <c r="P184" s="379">
        <v>3058193984</v>
      </c>
      <c r="Q184" s="379" t="s">
        <v>2202</v>
      </c>
      <c r="R184" s="379" t="s">
        <v>298</v>
      </c>
      <c r="T184" s="379" t="s">
        <v>1397</v>
      </c>
      <c r="U184" s="379" t="s">
        <v>302</v>
      </c>
      <c r="V184" s="379" t="s">
        <v>303</v>
      </c>
      <c r="W184" s="379" t="s">
        <v>298</v>
      </c>
      <c r="X184" s="379" t="s">
        <v>31</v>
      </c>
      <c r="Y184" s="379" t="s">
        <v>301</v>
      </c>
      <c r="Z184" s="379" t="s">
        <v>1403</v>
      </c>
      <c r="AA184" s="379">
        <v>45910</v>
      </c>
      <c r="AB184" s="379" t="s">
        <v>240</v>
      </c>
      <c r="AC184" s="379" t="s">
        <v>1403</v>
      </c>
      <c r="AD184" s="379">
        <v>45883</v>
      </c>
      <c r="AE184" s="379">
        <v>600000</v>
      </c>
      <c r="AF184" s="379">
        <v>200000</v>
      </c>
      <c r="AG184" s="379">
        <v>400000</v>
      </c>
      <c r="AH184" s="379">
        <v>600000</v>
      </c>
      <c r="AI184" s="379">
        <v>46010</v>
      </c>
      <c r="AJ184" s="379">
        <v>200000</v>
      </c>
      <c r="AK184" s="383">
        <v>45958</v>
      </c>
      <c r="AL184" s="379">
        <v>400000</v>
      </c>
    </row>
    <row r="185" spans="1:39">
      <c r="A185" s="379" t="s">
        <v>6700</v>
      </c>
      <c r="B185" s="379">
        <v>2025</v>
      </c>
      <c r="C185" s="379" t="s">
        <v>7923</v>
      </c>
      <c r="D185" s="379" t="s">
        <v>3747</v>
      </c>
      <c r="E185" s="379" t="s">
        <v>7924</v>
      </c>
      <c r="F185" s="379" t="s">
        <v>8039</v>
      </c>
      <c r="G185" s="382">
        <v>78</v>
      </c>
      <c r="H185" s="382" t="s">
        <v>6628</v>
      </c>
      <c r="I185" s="383">
        <v>45882</v>
      </c>
      <c r="J185" s="383">
        <v>45882</v>
      </c>
      <c r="L185" s="379" t="s">
        <v>240</v>
      </c>
      <c r="M185" s="379" t="s">
        <v>7924</v>
      </c>
      <c r="N185" s="379" t="s">
        <v>1007</v>
      </c>
      <c r="O185" s="379">
        <v>3</v>
      </c>
      <c r="P185" s="379">
        <v>4058601270</v>
      </c>
      <c r="Q185" s="379" t="s">
        <v>2199</v>
      </c>
      <c r="R185" s="379" t="s">
        <v>1008</v>
      </c>
      <c r="T185" s="379" t="s">
        <v>1009</v>
      </c>
      <c r="V185" s="379" t="s">
        <v>1011</v>
      </c>
      <c r="W185" s="379" t="s">
        <v>1008</v>
      </c>
      <c r="X185" s="379" t="s">
        <v>31</v>
      </c>
      <c r="Y185" s="379" t="s">
        <v>1010</v>
      </c>
      <c r="Z185" s="379" t="s">
        <v>1012</v>
      </c>
      <c r="AA185" s="379">
        <v>45910</v>
      </c>
      <c r="AB185" s="379" t="s">
        <v>240</v>
      </c>
      <c r="AC185" s="379" t="s">
        <v>1012</v>
      </c>
      <c r="AD185" s="379">
        <v>45883</v>
      </c>
      <c r="AE185" s="379">
        <v>600000</v>
      </c>
      <c r="AF185" s="379">
        <v>200000</v>
      </c>
      <c r="AG185" s="379">
        <v>400000</v>
      </c>
      <c r="AH185" s="379">
        <v>600000</v>
      </c>
      <c r="AI185" s="379">
        <v>46009</v>
      </c>
      <c r="AJ185" s="379">
        <v>200000</v>
      </c>
      <c r="AK185" s="383">
        <v>45958</v>
      </c>
      <c r="AL185" s="379">
        <v>400000</v>
      </c>
    </row>
    <row r="186" spans="1:39">
      <c r="A186" s="379" t="s">
        <v>5109</v>
      </c>
      <c r="B186" s="379">
        <v>2025</v>
      </c>
      <c r="C186" s="379" t="s">
        <v>7923</v>
      </c>
      <c r="D186" s="379" t="s">
        <v>3747</v>
      </c>
      <c r="E186" s="379" t="s">
        <v>7924</v>
      </c>
      <c r="F186" s="379" t="s">
        <v>8040</v>
      </c>
      <c r="G186" s="382">
        <v>79</v>
      </c>
      <c r="H186" s="382" t="s">
        <v>7299</v>
      </c>
      <c r="I186" s="383">
        <v>45883</v>
      </c>
      <c r="J186" s="383">
        <v>45883</v>
      </c>
      <c r="L186" s="379" t="s">
        <v>3749</v>
      </c>
      <c r="M186" s="379" t="s">
        <v>7924</v>
      </c>
      <c r="N186" s="379" t="s">
        <v>1223</v>
      </c>
      <c r="O186" s="379">
        <v>12</v>
      </c>
      <c r="P186" s="379">
        <v>3058164437</v>
      </c>
      <c r="Q186" s="379" t="s">
        <v>2232</v>
      </c>
      <c r="R186" s="379" t="s">
        <v>1224</v>
      </c>
      <c r="T186" s="379" t="s">
        <v>1225</v>
      </c>
      <c r="U186" s="379" t="s">
        <v>1227</v>
      </c>
      <c r="V186" s="379" t="s">
        <v>1228</v>
      </c>
      <c r="W186" s="379" t="s">
        <v>5112</v>
      </c>
      <c r="Y186" s="379" t="s">
        <v>5114</v>
      </c>
      <c r="Z186" s="379" t="s">
        <v>1226</v>
      </c>
      <c r="AA186" s="379">
        <v>45909</v>
      </c>
      <c r="AB186" s="379" t="s">
        <v>3749</v>
      </c>
      <c r="AC186" s="379" t="s">
        <v>1226</v>
      </c>
      <c r="AD186" s="379">
        <v>45887</v>
      </c>
      <c r="AE186" s="379">
        <v>600000</v>
      </c>
      <c r="AF186" s="379">
        <v>200000</v>
      </c>
      <c r="AG186" s="379">
        <v>400000</v>
      </c>
      <c r="AH186" s="379">
        <v>600000</v>
      </c>
      <c r="AI186" s="379">
        <v>46007</v>
      </c>
      <c r="AJ186" s="379">
        <v>200000</v>
      </c>
      <c r="AK186" s="383">
        <v>45958</v>
      </c>
      <c r="AL186" s="379">
        <v>400000</v>
      </c>
    </row>
    <row r="187" spans="1:39">
      <c r="A187" s="379" t="s">
        <v>5378</v>
      </c>
      <c r="B187" s="379">
        <v>2025</v>
      </c>
      <c r="C187" s="379" t="s">
        <v>7923</v>
      </c>
      <c r="D187" s="379" t="s">
        <v>3747</v>
      </c>
      <c r="E187" s="379" t="s">
        <v>7924</v>
      </c>
      <c r="F187" s="379" t="s">
        <v>8041</v>
      </c>
      <c r="G187" s="382">
        <v>80</v>
      </c>
      <c r="H187" s="382" t="s">
        <v>7467</v>
      </c>
      <c r="I187" s="383">
        <v>45883</v>
      </c>
      <c r="J187" s="383">
        <v>45883</v>
      </c>
      <c r="L187" s="379" t="s">
        <v>190</v>
      </c>
      <c r="M187" s="379" t="s">
        <v>7924</v>
      </c>
      <c r="N187" s="379" t="s">
        <v>885</v>
      </c>
      <c r="O187" s="379">
        <v>9</v>
      </c>
      <c r="P187" s="379">
        <v>6868101947</v>
      </c>
      <c r="Q187" s="379" t="s">
        <v>2230</v>
      </c>
      <c r="R187" s="379" t="s">
        <v>886</v>
      </c>
      <c r="T187" s="379" t="s">
        <v>887</v>
      </c>
      <c r="U187" s="379" t="s">
        <v>890</v>
      </c>
      <c r="V187" s="379" t="s">
        <v>891</v>
      </c>
      <c r="W187" s="379" t="s">
        <v>886</v>
      </c>
      <c r="X187" s="379" t="s">
        <v>31</v>
      </c>
      <c r="Y187" s="379" t="s">
        <v>889</v>
      </c>
      <c r="Z187" s="379" t="s">
        <v>888</v>
      </c>
      <c r="AA187" s="379">
        <v>45909</v>
      </c>
      <c r="AB187" s="379" t="s">
        <v>3749</v>
      </c>
      <c r="AC187" s="379" t="s">
        <v>888</v>
      </c>
      <c r="AD187" s="379">
        <v>45887</v>
      </c>
      <c r="AE187" s="379">
        <v>600000</v>
      </c>
      <c r="AF187" s="379">
        <v>200000</v>
      </c>
      <c r="AG187" s="379">
        <v>400000</v>
      </c>
      <c r="AH187" s="379">
        <v>600000</v>
      </c>
      <c r="AI187" s="379">
        <v>45919</v>
      </c>
      <c r="AJ187" s="379">
        <v>200000</v>
      </c>
      <c r="AK187" s="383">
        <v>45958</v>
      </c>
      <c r="AL187" s="379">
        <v>400000</v>
      </c>
    </row>
    <row r="188" spans="1:39">
      <c r="A188" s="379" t="s">
        <v>5715</v>
      </c>
      <c r="B188" s="379">
        <v>2025</v>
      </c>
      <c r="C188" s="379" t="s">
        <v>7923</v>
      </c>
      <c r="D188" s="379" t="s">
        <v>3747</v>
      </c>
      <c r="E188" s="379" t="s">
        <v>7924</v>
      </c>
      <c r="F188" s="379" t="s">
        <v>8042</v>
      </c>
      <c r="G188" s="382">
        <v>81</v>
      </c>
      <c r="H188" s="382" t="s">
        <v>7240</v>
      </c>
      <c r="I188" s="383">
        <v>45883</v>
      </c>
      <c r="J188" s="383">
        <v>45883</v>
      </c>
      <c r="L188" s="379" t="s">
        <v>3748</v>
      </c>
      <c r="M188" s="379" t="s">
        <v>7924</v>
      </c>
      <c r="N188" s="379" t="s">
        <v>999</v>
      </c>
      <c r="O188" s="379">
        <v>9</v>
      </c>
      <c r="P188" s="379">
        <v>6830602222</v>
      </c>
      <c r="Q188" s="379" t="s">
        <v>2203</v>
      </c>
      <c r="R188" s="379" t="s">
        <v>1000</v>
      </c>
      <c r="T188" s="379" t="s">
        <v>1001</v>
      </c>
      <c r="U188" s="379" t="s">
        <v>1003</v>
      </c>
      <c r="V188" s="379" t="s">
        <v>1004</v>
      </c>
      <c r="W188" s="379" t="s">
        <v>1000</v>
      </c>
      <c r="X188" s="379" t="s">
        <v>31</v>
      </c>
      <c r="Y188" s="379" t="s">
        <v>1002</v>
      </c>
      <c r="Z188" s="379" t="s">
        <v>8043</v>
      </c>
      <c r="AA188" s="379">
        <v>45909</v>
      </c>
      <c r="AB188" s="379" t="s">
        <v>3749</v>
      </c>
      <c r="AC188" s="379" t="s">
        <v>8043</v>
      </c>
      <c r="AD188" s="379">
        <v>45887</v>
      </c>
      <c r="AE188" s="379">
        <v>600000</v>
      </c>
      <c r="AF188" s="379">
        <v>200000</v>
      </c>
      <c r="AG188" s="379">
        <v>400000</v>
      </c>
      <c r="AH188" s="379">
        <v>600000</v>
      </c>
      <c r="AI188" s="379">
        <v>46013</v>
      </c>
      <c r="AJ188" s="379">
        <v>200000</v>
      </c>
      <c r="AK188" s="383">
        <v>45958</v>
      </c>
      <c r="AL188" s="379">
        <v>400000</v>
      </c>
    </row>
    <row r="189" spans="1:39">
      <c r="A189" s="379" t="s">
        <v>5419</v>
      </c>
      <c r="B189" s="379">
        <v>2025</v>
      </c>
      <c r="C189" s="379" t="s">
        <v>7923</v>
      </c>
      <c r="D189" s="379" t="s">
        <v>3747</v>
      </c>
      <c r="E189" s="379" t="s">
        <v>7924</v>
      </c>
      <c r="F189" s="379" t="s">
        <v>8044</v>
      </c>
      <c r="G189" s="382">
        <v>82</v>
      </c>
      <c r="H189" s="382" t="s">
        <v>5227</v>
      </c>
      <c r="I189" s="383">
        <v>45883</v>
      </c>
      <c r="J189" s="383">
        <v>45883</v>
      </c>
      <c r="L189" s="379" t="s">
        <v>93</v>
      </c>
      <c r="M189" s="379" t="s">
        <v>7924</v>
      </c>
      <c r="N189" s="379" t="s">
        <v>1200</v>
      </c>
      <c r="O189" s="379">
        <v>12</v>
      </c>
      <c r="P189" s="379">
        <v>1548100136</v>
      </c>
      <c r="Q189" s="379" t="s">
        <v>2297</v>
      </c>
      <c r="R189" s="379" t="s">
        <v>405</v>
      </c>
      <c r="T189" s="379" t="s">
        <v>1201</v>
      </c>
      <c r="U189" s="379" t="s">
        <v>411</v>
      </c>
      <c r="V189" s="379" t="s">
        <v>412</v>
      </c>
      <c r="W189" s="379" t="s">
        <v>1203</v>
      </c>
      <c r="X189" s="379" t="s">
        <v>38</v>
      </c>
      <c r="Y189" s="379" t="s">
        <v>1204</v>
      </c>
      <c r="Z189" s="379" t="s">
        <v>1202</v>
      </c>
      <c r="AA189" s="379">
        <v>45910</v>
      </c>
      <c r="AB189" s="379" t="s">
        <v>240</v>
      </c>
      <c r="AC189" s="379" t="s">
        <v>1202</v>
      </c>
      <c r="AD189" s="379">
        <v>45887</v>
      </c>
      <c r="AE189" s="379">
        <v>600000</v>
      </c>
      <c r="AF189" s="379">
        <v>200000</v>
      </c>
      <c r="AG189" s="379">
        <v>400000</v>
      </c>
      <c r="AH189" s="379">
        <v>600000</v>
      </c>
      <c r="AI189" s="379">
        <v>45896</v>
      </c>
      <c r="AJ189" s="379">
        <v>200000</v>
      </c>
      <c r="AK189" s="383">
        <v>45958</v>
      </c>
      <c r="AL189" s="379">
        <v>400000</v>
      </c>
    </row>
    <row r="190" spans="1:39">
      <c r="A190" s="379" t="s">
        <v>7339</v>
      </c>
      <c r="B190" s="379">
        <v>2025</v>
      </c>
      <c r="C190" s="379" t="s">
        <v>7923</v>
      </c>
      <c r="D190" s="379" t="s">
        <v>3747</v>
      </c>
      <c r="E190" s="379" t="s">
        <v>7924</v>
      </c>
      <c r="F190" s="379" t="s">
        <v>8045</v>
      </c>
      <c r="G190" s="382">
        <v>83</v>
      </c>
      <c r="H190" s="382" t="s">
        <v>7891</v>
      </c>
      <c r="I190" s="383">
        <v>45883</v>
      </c>
      <c r="J190" s="383">
        <v>45883</v>
      </c>
      <c r="L190" s="379" t="s">
        <v>3746</v>
      </c>
      <c r="M190" s="379" t="s">
        <v>7924</v>
      </c>
      <c r="N190" s="379" t="s">
        <v>1215</v>
      </c>
      <c r="O190" s="379">
        <v>23</v>
      </c>
      <c r="P190" s="379">
        <v>3148657560</v>
      </c>
      <c r="Q190" s="379" t="s">
        <v>2298</v>
      </c>
      <c r="R190" s="379" t="s">
        <v>1216</v>
      </c>
      <c r="T190" s="379" t="s">
        <v>1217</v>
      </c>
      <c r="U190" s="379" t="s">
        <v>1221</v>
      </c>
      <c r="V190" s="379" t="s">
        <v>1222</v>
      </c>
      <c r="W190" s="379" t="s">
        <v>1219</v>
      </c>
      <c r="X190" s="379" t="s">
        <v>334</v>
      </c>
      <c r="Y190" s="379" t="s">
        <v>1220</v>
      </c>
      <c r="Z190" s="379" t="s">
        <v>1218</v>
      </c>
      <c r="AA190" s="379">
        <v>45910</v>
      </c>
      <c r="AB190" s="379" t="s">
        <v>240</v>
      </c>
      <c r="AC190" s="379" t="s">
        <v>1218</v>
      </c>
      <c r="AD190" s="379">
        <v>45887</v>
      </c>
      <c r="AE190" s="379">
        <v>750000</v>
      </c>
      <c r="AF190" s="379">
        <v>350000</v>
      </c>
      <c r="AG190" s="379">
        <v>400000</v>
      </c>
      <c r="AH190" s="379">
        <v>750000</v>
      </c>
      <c r="AI190" s="379">
        <v>45946</v>
      </c>
      <c r="AJ190" s="379">
        <v>350000</v>
      </c>
      <c r="AK190" s="383">
        <v>45958</v>
      </c>
      <c r="AL190" s="379">
        <v>400000</v>
      </c>
    </row>
    <row r="191" spans="1:39">
      <c r="A191" s="379" t="s">
        <v>6344</v>
      </c>
      <c r="B191" s="379">
        <v>2025</v>
      </c>
      <c r="C191" s="379" t="s">
        <v>7923</v>
      </c>
      <c r="D191" s="379" t="s">
        <v>3747</v>
      </c>
      <c r="E191" s="379" t="s">
        <v>7924</v>
      </c>
      <c r="F191" s="379" t="s">
        <v>8046</v>
      </c>
      <c r="G191" s="382">
        <v>84</v>
      </c>
      <c r="H191" s="382" t="s">
        <v>7892</v>
      </c>
      <c r="I191" s="383">
        <v>45883</v>
      </c>
      <c r="J191" s="383">
        <v>45883</v>
      </c>
      <c r="L191" s="379" t="s">
        <v>240</v>
      </c>
      <c r="M191" s="379" t="s">
        <v>7924</v>
      </c>
      <c r="N191" s="379" t="s">
        <v>1205</v>
      </c>
      <c r="O191" s="379">
        <v>5</v>
      </c>
      <c r="P191" s="379">
        <v>3053178464</v>
      </c>
      <c r="Q191" s="379" t="s">
        <v>2299</v>
      </c>
      <c r="R191" s="379" t="s">
        <v>1206</v>
      </c>
      <c r="T191" s="379" t="s">
        <v>1207</v>
      </c>
      <c r="U191" s="379" t="s">
        <v>420</v>
      </c>
      <c r="V191" s="379" t="s">
        <v>421</v>
      </c>
      <c r="W191" s="379" t="s">
        <v>1208</v>
      </c>
      <c r="X191" s="379" t="s">
        <v>31</v>
      </c>
      <c r="Y191" s="379" t="s">
        <v>1209</v>
      </c>
      <c r="Z191" s="379" t="s">
        <v>417</v>
      </c>
      <c r="AA191" s="379">
        <v>45910</v>
      </c>
      <c r="AB191" s="379" t="s">
        <v>240</v>
      </c>
      <c r="AC191" s="379" t="s">
        <v>417</v>
      </c>
      <c r="AD191" s="379">
        <v>45887</v>
      </c>
      <c r="AE191" s="379">
        <v>600000</v>
      </c>
      <c r="AF191" s="379">
        <v>200000</v>
      </c>
      <c r="AG191" s="379">
        <v>400000</v>
      </c>
      <c r="AH191" s="379">
        <v>600000</v>
      </c>
      <c r="AI191" s="379">
        <v>45898</v>
      </c>
      <c r="AJ191" s="379">
        <v>200000</v>
      </c>
      <c r="AK191" s="383">
        <v>45958</v>
      </c>
      <c r="AL191" s="379">
        <v>400000</v>
      </c>
    </row>
    <row r="192" spans="1:39">
      <c r="A192" s="379" t="s">
        <v>5096</v>
      </c>
      <c r="B192" s="379">
        <v>2025</v>
      </c>
      <c r="C192" s="379" t="s">
        <v>7923</v>
      </c>
      <c r="D192" s="379" t="s">
        <v>3747</v>
      </c>
      <c r="E192" s="379" t="s">
        <v>7924</v>
      </c>
      <c r="F192" s="379" t="s">
        <v>8047</v>
      </c>
      <c r="G192" s="382">
        <v>85</v>
      </c>
      <c r="H192" s="382" t="s">
        <v>7893</v>
      </c>
      <c r="I192" s="383">
        <v>45887</v>
      </c>
      <c r="J192" s="383">
        <v>45887</v>
      </c>
      <c r="L192" s="379" t="s">
        <v>3749</v>
      </c>
      <c r="M192" s="379" t="s">
        <v>7924</v>
      </c>
      <c r="N192" s="379" t="s">
        <v>1210</v>
      </c>
      <c r="O192" s="379">
        <v>10</v>
      </c>
      <c r="P192" s="379">
        <v>2788600757</v>
      </c>
      <c r="Q192" s="379" t="s">
        <v>2302</v>
      </c>
      <c r="R192" s="379" t="s">
        <v>388</v>
      </c>
      <c r="T192" s="379" t="s">
        <v>1211</v>
      </c>
      <c r="U192" s="379" t="s">
        <v>393</v>
      </c>
      <c r="V192" s="379" t="s">
        <v>394</v>
      </c>
      <c r="W192" s="379" t="s">
        <v>1213</v>
      </c>
      <c r="Y192" s="379" t="s">
        <v>1214</v>
      </c>
      <c r="Z192" s="379" t="s">
        <v>1212</v>
      </c>
      <c r="AA192" s="379">
        <v>45916</v>
      </c>
      <c r="AB192" s="379" t="s">
        <v>3748</v>
      </c>
      <c r="AC192" s="379" t="s">
        <v>1212</v>
      </c>
      <c r="AD192" s="379">
        <v>45888</v>
      </c>
      <c r="AE192" s="379">
        <v>600000</v>
      </c>
      <c r="AF192" s="379">
        <v>200000</v>
      </c>
      <c r="AG192" s="379">
        <v>400000</v>
      </c>
      <c r="AH192" s="379">
        <v>600000</v>
      </c>
      <c r="AI192" s="379">
        <v>45919</v>
      </c>
      <c r="AJ192" s="379">
        <v>200000</v>
      </c>
      <c r="AK192" s="383">
        <v>45958</v>
      </c>
      <c r="AL192" s="379">
        <v>400000</v>
      </c>
    </row>
    <row r="193" spans="1:39">
      <c r="A193" s="379" t="s">
        <v>5286</v>
      </c>
      <c r="B193" s="379">
        <v>2025</v>
      </c>
      <c r="C193" s="379" t="s">
        <v>7923</v>
      </c>
      <c r="D193" s="379" t="s">
        <v>3747</v>
      </c>
      <c r="E193" s="379" t="s">
        <v>7924</v>
      </c>
      <c r="F193" s="379" t="s">
        <v>8048</v>
      </c>
      <c r="G193" s="382">
        <v>86</v>
      </c>
      <c r="H193" s="382" t="s">
        <v>7896</v>
      </c>
      <c r="I193" s="383">
        <v>45887</v>
      </c>
      <c r="J193" s="383">
        <v>45887</v>
      </c>
      <c r="L193" s="379" t="s">
        <v>190</v>
      </c>
      <c r="M193" s="379" t="s">
        <v>7924</v>
      </c>
      <c r="N193" s="379" t="s">
        <v>1542</v>
      </c>
      <c r="O193" s="379">
        <v>11</v>
      </c>
      <c r="P193" s="379">
        <v>7328702839</v>
      </c>
      <c r="Q193" s="379" t="s">
        <v>2255</v>
      </c>
      <c r="R193" s="379" t="s">
        <v>1543</v>
      </c>
      <c r="T193" s="379" t="s">
        <v>1544</v>
      </c>
      <c r="U193" s="379" t="s">
        <v>1548</v>
      </c>
      <c r="V193" s="379" t="s">
        <v>1549</v>
      </c>
      <c r="W193" s="379" t="s">
        <v>1546</v>
      </c>
      <c r="X193" s="379" t="s">
        <v>894</v>
      </c>
      <c r="Y193" s="379" t="s">
        <v>1547</v>
      </c>
      <c r="Z193" s="379" t="s">
        <v>1545</v>
      </c>
      <c r="AA193" s="379">
        <v>45916</v>
      </c>
      <c r="AB193" s="379" t="s">
        <v>3748</v>
      </c>
      <c r="AC193" s="379" t="s">
        <v>1545</v>
      </c>
      <c r="AD193" s="379">
        <v>45888</v>
      </c>
      <c r="AE193" s="379">
        <v>600000</v>
      </c>
      <c r="AF193" s="379">
        <v>200000</v>
      </c>
      <c r="AG193" s="379">
        <v>400000</v>
      </c>
      <c r="AH193" s="379">
        <v>600000</v>
      </c>
      <c r="AI193" s="379">
        <v>45891</v>
      </c>
      <c r="AJ193" s="379">
        <v>200000</v>
      </c>
      <c r="AK193" s="383">
        <v>45958</v>
      </c>
      <c r="AL193" s="379">
        <v>400000</v>
      </c>
    </row>
    <row r="194" spans="1:39">
      <c r="A194" s="379" t="s">
        <v>5547</v>
      </c>
      <c r="B194" s="379">
        <v>2025</v>
      </c>
      <c r="C194" s="379" t="s">
        <v>7923</v>
      </c>
      <c r="D194" s="379" t="s">
        <v>3747</v>
      </c>
      <c r="E194" s="379" t="s">
        <v>7924</v>
      </c>
      <c r="F194" s="379" t="s">
        <v>8049</v>
      </c>
      <c r="G194" s="382">
        <v>87</v>
      </c>
      <c r="H194" s="382" t="s">
        <v>6833</v>
      </c>
      <c r="I194" s="383">
        <v>45887</v>
      </c>
      <c r="J194" s="383">
        <v>45887</v>
      </c>
      <c r="L194" s="379" t="s">
        <v>3748</v>
      </c>
      <c r="M194" s="379" t="s">
        <v>7924</v>
      </c>
      <c r="N194" s="379" t="s">
        <v>8050</v>
      </c>
      <c r="O194" s="379">
        <v>18</v>
      </c>
      <c r="P194" s="379">
        <v>4798100976</v>
      </c>
      <c r="Q194" s="379" t="s">
        <v>2256</v>
      </c>
      <c r="R194" s="379" t="s">
        <v>1536</v>
      </c>
      <c r="T194" s="379" t="s">
        <v>1537</v>
      </c>
      <c r="U194" s="379" t="s">
        <v>1540</v>
      </c>
      <c r="V194" s="379" t="s">
        <v>1541</v>
      </c>
      <c r="W194" s="379" t="s">
        <v>1536</v>
      </c>
      <c r="X194" s="379" t="s">
        <v>31</v>
      </c>
      <c r="Y194" s="379" t="s">
        <v>1539</v>
      </c>
      <c r="Z194" s="379" t="s">
        <v>1538</v>
      </c>
      <c r="AA194" s="379">
        <v>45916</v>
      </c>
      <c r="AB194" s="379" t="s">
        <v>3748</v>
      </c>
      <c r="AC194" s="379" t="s">
        <v>1538</v>
      </c>
      <c r="AD194" s="379">
        <v>45888</v>
      </c>
      <c r="AE194" s="379">
        <v>600000</v>
      </c>
      <c r="AF194" s="379">
        <v>200000</v>
      </c>
      <c r="AG194" s="379">
        <v>400000</v>
      </c>
      <c r="AH194" s="379">
        <v>600000</v>
      </c>
      <c r="AI194" s="379">
        <v>45889</v>
      </c>
      <c r="AJ194" s="379">
        <v>200000</v>
      </c>
      <c r="AK194" s="383">
        <v>45958</v>
      </c>
      <c r="AL194" s="379">
        <v>400000</v>
      </c>
    </row>
    <row r="195" spans="1:39">
      <c r="A195" s="379" t="s">
        <v>5268</v>
      </c>
      <c r="B195" s="379">
        <v>2025</v>
      </c>
      <c r="C195" s="379" t="s">
        <v>7923</v>
      </c>
      <c r="D195" s="379" t="s">
        <v>3747</v>
      </c>
      <c r="E195" s="379" t="s">
        <v>7924</v>
      </c>
      <c r="F195" s="379" t="s">
        <v>8051</v>
      </c>
      <c r="G195" s="382">
        <v>88</v>
      </c>
      <c r="H195" s="382" t="s">
        <v>7899</v>
      </c>
      <c r="I195" s="383">
        <v>45887</v>
      </c>
      <c r="J195" s="383">
        <v>45887</v>
      </c>
      <c r="L195" s="379" t="s">
        <v>93</v>
      </c>
      <c r="M195" s="379" t="s">
        <v>7924</v>
      </c>
      <c r="N195" s="379" t="s">
        <v>8052</v>
      </c>
      <c r="O195" s="379">
        <v>12</v>
      </c>
      <c r="P195" s="379">
        <v>5248800426</v>
      </c>
      <c r="Q195" s="379" t="s">
        <v>2288</v>
      </c>
      <c r="R195" s="379" t="s">
        <v>443</v>
      </c>
      <c r="T195" s="379" t="s">
        <v>1501</v>
      </c>
      <c r="U195" s="379" t="s">
        <v>447</v>
      </c>
      <c r="V195" s="379" t="s">
        <v>448</v>
      </c>
      <c r="W195" s="379" t="s">
        <v>443</v>
      </c>
      <c r="X195" s="379" t="s">
        <v>31</v>
      </c>
      <c r="Y195" s="379" t="s">
        <v>446</v>
      </c>
      <c r="Z195" s="379" t="s">
        <v>445</v>
      </c>
      <c r="AA195" s="379">
        <v>45915</v>
      </c>
      <c r="AB195" s="379" t="s">
        <v>93</v>
      </c>
      <c r="AC195" s="379" t="s">
        <v>445</v>
      </c>
      <c r="AD195" s="379">
        <v>45888</v>
      </c>
      <c r="AE195" s="379">
        <v>600000</v>
      </c>
      <c r="AF195" s="379">
        <v>200000</v>
      </c>
      <c r="AG195" s="379">
        <v>400000</v>
      </c>
      <c r="AH195" s="379">
        <v>600000</v>
      </c>
      <c r="AI195" s="379">
        <v>45888</v>
      </c>
      <c r="AJ195" s="379">
        <v>200000</v>
      </c>
      <c r="AK195" s="379">
        <v>45958</v>
      </c>
      <c r="AL195" s="379">
        <v>400000</v>
      </c>
      <c r="AM195" s="379" t="s">
        <v>8053</v>
      </c>
    </row>
    <row r="196" spans="1:39">
      <c r="A196" s="379" t="s">
        <v>5734</v>
      </c>
      <c r="B196" s="379">
        <v>2025</v>
      </c>
      <c r="C196" s="379" t="s">
        <v>7923</v>
      </c>
      <c r="D196" s="379" t="s">
        <v>3747</v>
      </c>
      <c r="E196" s="379" t="s">
        <v>7924</v>
      </c>
      <c r="F196" s="379" t="s">
        <v>8054</v>
      </c>
      <c r="G196" s="382">
        <v>89</v>
      </c>
      <c r="H196" s="382" t="s">
        <v>7902</v>
      </c>
      <c r="I196" s="383">
        <v>45887</v>
      </c>
      <c r="J196" s="383">
        <v>45887</v>
      </c>
      <c r="L196" s="379" t="s">
        <v>3746</v>
      </c>
      <c r="M196" s="379" t="s">
        <v>7924</v>
      </c>
      <c r="N196" s="379" t="s">
        <v>1497</v>
      </c>
      <c r="O196" s="379">
        <v>5</v>
      </c>
      <c r="P196" s="379">
        <v>5263700094</v>
      </c>
      <c r="Q196" s="379" t="s">
        <v>2286</v>
      </c>
      <c r="R196" s="379" t="s">
        <v>1498</v>
      </c>
      <c r="T196" s="379" t="s">
        <v>1499</v>
      </c>
      <c r="U196" s="379" t="s">
        <v>439</v>
      </c>
      <c r="V196" s="379" t="s">
        <v>440</v>
      </c>
      <c r="W196" s="379" t="s">
        <v>5735</v>
      </c>
      <c r="X196" s="379" t="s">
        <v>903</v>
      </c>
      <c r="Y196" s="379" t="s">
        <v>5736</v>
      </c>
      <c r="Z196" s="379" t="s">
        <v>1500</v>
      </c>
      <c r="AA196" s="379">
        <v>45915</v>
      </c>
      <c r="AB196" s="379" t="s">
        <v>93</v>
      </c>
      <c r="AC196" s="379" t="s">
        <v>1500</v>
      </c>
      <c r="AD196" s="379">
        <v>45888</v>
      </c>
      <c r="AE196" s="379">
        <v>600000</v>
      </c>
      <c r="AF196" s="379">
        <v>200000</v>
      </c>
      <c r="AG196" s="379">
        <v>400000</v>
      </c>
      <c r="AH196" s="379">
        <v>600000</v>
      </c>
      <c r="AI196" s="379">
        <v>45925</v>
      </c>
      <c r="AJ196" s="379">
        <v>200000</v>
      </c>
      <c r="AK196" s="379">
        <v>45958</v>
      </c>
      <c r="AL196" s="379">
        <v>400000</v>
      </c>
      <c r="AM196" s="379" t="s">
        <v>8055</v>
      </c>
    </row>
    <row r="197" spans="1:39">
      <c r="A197" s="379" t="s">
        <v>6274</v>
      </c>
      <c r="B197" s="379">
        <v>2025</v>
      </c>
      <c r="C197" s="379" t="s">
        <v>7923</v>
      </c>
      <c r="D197" s="379" t="s">
        <v>3747</v>
      </c>
      <c r="E197" s="379" t="s">
        <v>7924</v>
      </c>
      <c r="F197" s="379" t="s">
        <v>8056</v>
      </c>
      <c r="G197" s="382">
        <v>90</v>
      </c>
      <c r="H197" s="382" t="s">
        <v>6058</v>
      </c>
      <c r="I197" s="383">
        <v>45887</v>
      </c>
      <c r="J197" s="383">
        <v>45887</v>
      </c>
      <c r="L197" s="379" t="s">
        <v>240</v>
      </c>
      <c r="M197" s="379" t="s">
        <v>7924</v>
      </c>
      <c r="N197" s="379" t="s">
        <v>1323</v>
      </c>
      <c r="O197" s="379">
        <v>7</v>
      </c>
      <c r="P197" s="379">
        <v>3148155534</v>
      </c>
      <c r="Q197" s="379" t="s">
        <v>2290</v>
      </c>
      <c r="R197" s="379" t="s">
        <v>1324</v>
      </c>
      <c r="T197" s="379" t="s">
        <v>1325</v>
      </c>
      <c r="U197" s="379" t="s">
        <v>763</v>
      </c>
      <c r="V197" s="379" t="s">
        <v>764</v>
      </c>
      <c r="W197" s="379" t="s">
        <v>1326</v>
      </c>
      <c r="X197" s="379" t="s">
        <v>31</v>
      </c>
      <c r="Y197" s="379" t="s">
        <v>1327</v>
      </c>
      <c r="Z197" s="379" t="s">
        <v>760</v>
      </c>
      <c r="AA197" s="379">
        <v>45915</v>
      </c>
      <c r="AB197" s="379" t="s">
        <v>93</v>
      </c>
      <c r="AC197" s="379" t="s">
        <v>760</v>
      </c>
      <c r="AD197" s="379">
        <v>45888</v>
      </c>
      <c r="AE197" s="379">
        <v>600000</v>
      </c>
      <c r="AF197" s="379">
        <v>200000</v>
      </c>
      <c r="AG197" s="379">
        <v>400000</v>
      </c>
      <c r="AH197" s="379">
        <v>600000</v>
      </c>
      <c r="AI197" s="379">
        <v>45895</v>
      </c>
      <c r="AJ197" s="379">
        <v>200000</v>
      </c>
      <c r="AK197" s="383">
        <v>45958</v>
      </c>
      <c r="AL197" s="379">
        <v>400000</v>
      </c>
    </row>
    <row r="198" spans="1:39">
      <c r="A198" s="379" t="s">
        <v>5731</v>
      </c>
      <c r="B198" s="379">
        <v>2025</v>
      </c>
      <c r="C198" s="379" t="s">
        <v>7923</v>
      </c>
      <c r="D198" s="379" t="s">
        <v>3747</v>
      </c>
      <c r="E198" s="379" t="s">
        <v>7924</v>
      </c>
      <c r="F198" s="379" t="s">
        <v>8057</v>
      </c>
      <c r="G198" s="382">
        <v>91</v>
      </c>
      <c r="H198" s="382" t="s">
        <v>7903</v>
      </c>
      <c r="I198" s="383">
        <v>45888</v>
      </c>
      <c r="J198" s="383">
        <v>45888</v>
      </c>
      <c r="L198" s="379" t="s">
        <v>190</v>
      </c>
      <c r="M198" s="379" t="s">
        <v>7924</v>
      </c>
      <c r="N198" s="379" t="s">
        <v>2072</v>
      </c>
      <c r="O198" s="379">
        <v>11</v>
      </c>
      <c r="P198" s="379">
        <v>3030524866</v>
      </c>
      <c r="Q198" s="379" t="s">
        <v>2074</v>
      </c>
      <c r="R198" s="379" t="s">
        <v>233</v>
      </c>
      <c r="T198" s="379" t="s">
        <v>1656</v>
      </c>
      <c r="U198" s="379" t="s">
        <v>238</v>
      </c>
      <c r="V198" s="379" t="s">
        <v>239</v>
      </c>
      <c r="W198" s="379" t="s">
        <v>233</v>
      </c>
      <c r="X198" s="379" t="s">
        <v>31</v>
      </c>
      <c r="Y198" s="379" t="s">
        <v>2073</v>
      </c>
      <c r="Z198" s="379" t="s">
        <v>235</v>
      </c>
      <c r="AC198" s="379" t="s">
        <v>235</v>
      </c>
      <c r="AD198" s="379">
        <v>45889</v>
      </c>
      <c r="AE198" s="379">
        <v>600000</v>
      </c>
      <c r="AF198" s="379">
        <v>200000</v>
      </c>
      <c r="AG198" s="379">
        <v>400000</v>
      </c>
      <c r="AH198" s="379">
        <v>600000</v>
      </c>
      <c r="AI198" s="379">
        <v>45965</v>
      </c>
      <c r="AJ198" s="379">
        <v>200000</v>
      </c>
      <c r="AK198" s="383">
        <v>45958</v>
      </c>
      <c r="AL198" s="379">
        <v>400000</v>
      </c>
    </row>
    <row r="199" spans="1:39">
      <c r="A199" s="379" t="s">
        <v>5984</v>
      </c>
      <c r="B199" s="379">
        <v>2025</v>
      </c>
      <c r="C199" s="379" t="s">
        <v>7923</v>
      </c>
      <c r="D199" s="379" t="s">
        <v>3747</v>
      </c>
      <c r="E199" s="379" t="s">
        <v>7924</v>
      </c>
      <c r="F199" s="379" t="s">
        <v>8058</v>
      </c>
      <c r="G199" s="382">
        <v>92</v>
      </c>
      <c r="H199" s="382" t="s">
        <v>5257</v>
      </c>
      <c r="I199" s="383">
        <v>45888</v>
      </c>
      <c r="J199" s="383">
        <v>45888</v>
      </c>
      <c r="L199" s="379" t="s">
        <v>240</v>
      </c>
      <c r="M199" s="379" t="s">
        <v>7924</v>
      </c>
      <c r="N199" s="379" t="s">
        <v>1650</v>
      </c>
      <c r="O199" s="379">
        <v>5</v>
      </c>
      <c r="P199" s="379">
        <v>1022667006</v>
      </c>
      <c r="Q199" s="379" t="s">
        <v>2178</v>
      </c>
      <c r="R199" s="379" t="s">
        <v>1651</v>
      </c>
      <c r="T199" s="379" t="s">
        <v>1652</v>
      </c>
      <c r="U199" s="379" t="s">
        <v>1654</v>
      </c>
      <c r="V199" s="379" t="s">
        <v>1655</v>
      </c>
      <c r="W199" s="379" t="s">
        <v>1651</v>
      </c>
      <c r="X199" s="379" t="s">
        <v>31</v>
      </c>
      <c r="Y199" s="379" t="s">
        <v>5985</v>
      </c>
      <c r="Z199" s="379" t="s">
        <v>1653</v>
      </c>
      <c r="AC199" s="379" t="s">
        <v>1653</v>
      </c>
      <c r="AD199" s="379">
        <v>45889</v>
      </c>
      <c r="AE199" s="379">
        <v>600000</v>
      </c>
      <c r="AF199" s="379">
        <v>200000</v>
      </c>
      <c r="AG199" s="379">
        <v>400000</v>
      </c>
      <c r="AH199" s="379">
        <v>600000</v>
      </c>
      <c r="AI199" s="379">
        <v>46009</v>
      </c>
      <c r="AJ199" s="379">
        <v>200000</v>
      </c>
      <c r="AK199" s="383">
        <v>45958</v>
      </c>
      <c r="AL199" s="379">
        <v>400000</v>
      </c>
    </row>
    <row r="200" spans="1:39">
      <c r="A200" s="379" t="s">
        <v>7332</v>
      </c>
      <c r="B200" s="379">
        <v>2025</v>
      </c>
      <c r="C200" s="379" t="s">
        <v>7923</v>
      </c>
      <c r="D200" s="379" t="s">
        <v>3747</v>
      </c>
      <c r="E200" s="379" t="s">
        <v>7924</v>
      </c>
      <c r="F200" s="379" t="s">
        <v>8059</v>
      </c>
      <c r="G200" s="382">
        <v>93</v>
      </c>
      <c r="H200" s="382" t="s">
        <v>6808</v>
      </c>
      <c r="I200" s="383">
        <v>45888</v>
      </c>
      <c r="J200" s="383">
        <v>45888</v>
      </c>
      <c r="L200" s="379" t="s">
        <v>3748</v>
      </c>
      <c r="M200" s="379" t="s">
        <v>7924</v>
      </c>
      <c r="N200" s="379" t="s">
        <v>7330</v>
      </c>
      <c r="O200" s="379">
        <v>12</v>
      </c>
      <c r="P200" s="379">
        <v>3064776723</v>
      </c>
      <c r="Q200" s="379" t="s">
        <v>2177</v>
      </c>
      <c r="R200" s="379" t="s">
        <v>1729</v>
      </c>
      <c r="T200" s="379" t="s">
        <v>1108</v>
      </c>
      <c r="U200" s="379" t="s">
        <v>1112</v>
      </c>
      <c r="V200" s="379" t="s">
        <v>1113</v>
      </c>
      <c r="W200" s="379" t="s">
        <v>1111</v>
      </c>
      <c r="X200" s="379" t="s">
        <v>1110</v>
      </c>
      <c r="Y200" s="379" t="s">
        <v>8060</v>
      </c>
      <c r="Z200" s="379" t="s">
        <v>8061</v>
      </c>
      <c r="AC200" s="379" t="s">
        <v>1109</v>
      </c>
      <c r="AD200" s="379">
        <v>45889</v>
      </c>
      <c r="AE200" s="379">
        <v>600000</v>
      </c>
      <c r="AF200" s="379">
        <v>200000</v>
      </c>
      <c r="AG200" s="379">
        <v>400000</v>
      </c>
      <c r="AH200" s="379">
        <v>600000</v>
      </c>
      <c r="AI200" s="379">
        <v>45915</v>
      </c>
      <c r="AJ200" s="379">
        <v>200000</v>
      </c>
      <c r="AK200" s="383">
        <v>45958</v>
      </c>
      <c r="AL200" s="379">
        <v>400000</v>
      </c>
    </row>
    <row r="201" spans="1:39">
      <c r="A201" s="379" t="s">
        <v>5524</v>
      </c>
      <c r="B201" s="379">
        <v>2025</v>
      </c>
      <c r="C201" s="379" t="s">
        <v>7923</v>
      </c>
      <c r="D201" s="379" t="s">
        <v>3747</v>
      </c>
      <c r="E201" s="379" t="s">
        <v>7924</v>
      </c>
      <c r="F201" s="379" t="s">
        <v>8062</v>
      </c>
      <c r="G201" s="382">
        <v>94</v>
      </c>
      <c r="H201" s="382" t="s">
        <v>7907</v>
      </c>
      <c r="I201" s="383">
        <v>45888</v>
      </c>
      <c r="J201" s="383">
        <v>45888</v>
      </c>
      <c r="L201" s="379" t="s">
        <v>93</v>
      </c>
      <c r="M201" s="379" t="s">
        <v>7924</v>
      </c>
      <c r="N201" s="379" t="s">
        <v>1550</v>
      </c>
      <c r="O201" s="379">
        <v>14</v>
      </c>
      <c r="P201" s="379">
        <v>3148190491</v>
      </c>
      <c r="Q201" s="379" t="s">
        <v>2269</v>
      </c>
      <c r="R201" s="379" t="s">
        <v>323</v>
      </c>
      <c r="T201" s="379" t="s">
        <v>1551</v>
      </c>
      <c r="U201" s="379" t="s">
        <v>1552</v>
      </c>
      <c r="V201" s="379" t="s">
        <v>1553</v>
      </c>
      <c r="W201" s="379" t="s">
        <v>8063</v>
      </c>
      <c r="X201" s="379" t="s">
        <v>38</v>
      </c>
      <c r="Y201" s="379" t="s">
        <v>8064</v>
      </c>
      <c r="Z201" s="379" t="s">
        <v>325</v>
      </c>
      <c r="AA201" s="379">
        <v>45915</v>
      </c>
      <c r="AB201" s="379" t="s">
        <v>93</v>
      </c>
      <c r="AC201" s="379" t="s">
        <v>325</v>
      </c>
      <c r="AD201" s="379">
        <v>45889</v>
      </c>
      <c r="AE201" s="379">
        <v>600000</v>
      </c>
      <c r="AF201" s="379">
        <v>200000</v>
      </c>
      <c r="AG201" s="379">
        <v>400000</v>
      </c>
      <c r="AH201" s="379">
        <v>600000</v>
      </c>
      <c r="AI201" s="379">
        <v>45915</v>
      </c>
      <c r="AJ201" s="379">
        <v>200000</v>
      </c>
      <c r="AK201" s="383">
        <v>45958</v>
      </c>
      <c r="AL201" s="379">
        <v>400000</v>
      </c>
    </row>
    <row r="202" spans="1:39">
      <c r="A202" s="379" t="s">
        <v>5820</v>
      </c>
      <c r="B202" s="379">
        <v>2025</v>
      </c>
      <c r="C202" s="379" t="s">
        <v>7923</v>
      </c>
      <c r="D202" s="379" t="s">
        <v>3747</v>
      </c>
      <c r="E202" s="379" t="s">
        <v>7924</v>
      </c>
      <c r="F202" s="379" t="s">
        <v>8065</v>
      </c>
      <c r="G202" s="382">
        <v>95</v>
      </c>
      <c r="H202" s="382" t="s">
        <v>6196</v>
      </c>
      <c r="I202" s="383">
        <v>45888</v>
      </c>
      <c r="J202" s="383">
        <v>45888</v>
      </c>
      <c r="L202" s="379" t="s">
        <v>3746</v>
      </c>
      <c r="M202" s="379" t="s">
        <v>7924</v>
      </c>
      <c r="N202" s="379" t="s">
        <v>972</v>
      </c>
      <c r="O202" s="379">
        <v>6</v>
      </c>
      <c r="P202" s="379">
        <v>4717000073</v>
      </c>
      <c r="Q202" s="379" t="s">
        <v>2296</v>
      </c>
      <c r="R202" s="379" t="s">
        <v>973</v>
      </c>
      <c r="T202" s="379" t="s">
        <v>981</v>
      </c>
      <c r="U202" s="379" t="s">
        <v>977</v>
      </c>
      <c r="V202" s="379" t="s">
        <v>978</v>
      </c>
      <c r="W202" s="379" t="s">
        <v>975</v>
      </c>
      <c r="X202" s="379" t="s">
        <v>894</v>
      </c>
      <c r="Y202" s="379" t="s">
        <v>976</v>
      </c>
      <c r="Z202" s="379" t="s">
        <v>974</v>
      </c>
      <c r="AA202" s="379">
        <v>45915</v>
      </c>
      <c r="AB202" s="379" t="s">
        <v>93</v>
      </c>
      <c r="AC202" s="379" t="s">
        <v>974</v>
      </c>
      <c r="AD202" s="379">
        <v>45889</v>
      </c>
      <c r="AE202" s="379">
        <v>600000</v>
      </c>
      <c r="AF202" s="379">
        <v>200000</v>
      </c>
      <c r="AG202" s="379">
        <v>400000</v>
      </c>
      <c r="AH202" s="379">
        <v>600000</v>
      </c>
      <c r="AI202" s="379">
        <v>45919</v>
      </c>
      <c r="AJ202" s="379">
        <v>200000</v>
      </c>
      <c r="AK202" s="383">
        <v>45958</v>
      </c>
      <c r="AL202" s="379">
        <v>400000</v>
      </c>
    </row>
    <row r="203" spans="1:39">
      <c r="A203" s="379" t="s">
        <v>5799</v>
      </c>
      <c r="B203" s="379">
        <v>2025</v>
      </c>
      <c r="C203" s="379" t="s">
        <v>7923</v>
      </c>
      <c r="D203" s="379" t="s">
        <v>3747</v>
      </c>
      <c r="E203" s="379" t="s">
        <v>7924</v>
      </c>
      <c r="F203" s="379" t="s">
        <v>8066</v>
      </c>
      <c r="G203" s="382">
        <v>96</v>
      </c>
      <c r="H203" s="382" t="s">
        <v>7909</v>
      </c>
      <c r="I203" s="383">
        <v>45889</v>
      </c>
      <c r="J203" s="383">
        <v>45889</v>
      </c>
      <c r="L203" s="379" t="s">
        <v>3749</v>
      </c>
      <c r="M203" s="379" t="s">
        <v>7924</v>
      </c>
      <c r="N203" s="379" t="s">
        <v>1370</v>
      </c>
      <c r="O203" s="379">
        <v>5</v>
      </c>
      <c r="P203" s="379">
        <v>3140319409</v>
      </c>
      <c r="Q203" s="379" t="s">
        <v>2147</v>
      </c>
      <c r="R203" s="379" t="s">
        <v>1371</v>
      </c>
      <c r="T203" s="379" t="s">
        <v>1372</v>
      </c>
      <c r="U203" s="379" t="s">
        <v>1373</v>
      </c>
      <c r="V203" s="379" t="s">
        <v>1374</v>
      </c>
      <c r="W203" s="379" t="s">
        <v>8067</v>
      </c>
      <c r="X203" s="379" t="s">
        <v>345</v>
      </c>
      <c r="Y203" s="379" t="s">
        <v>8068</v>
      </c>
      <c r="Z203" s="379" t="s">
        <v>1382</v>
      </c>
      <c r="AC203" s="379" t="s">
        <v>1382</v>
      </c>
      <c r="AD203" s="379">
        <v>45890</v>
      </c>
      <c r="AE203" s="379">
        <v>600000</v>
      </c>
      <c r="AF203" s="379">
        <v>200000</v>
      </c>
      <c r="AG203" s="379">
        <v>400000</v>
      </c>
      <c r="AH203" s="379">
        <v>600000</v>
      </c>
      <c r="AI203" s="379">
        <v>46007</v>
      </c>
      <c r="AJ203" s="379">
        <v>200000</v>
      </c>
      <c r="AK203" s="383">
        <v>45958</v>
      </c>
      <c r="AL203" s="379">
        <v>400000</v>
      </c>
    </row>
    <row r="204" spans="1:39">
      <c r="A204" s="379" t="s">
        <v>6238</v>
      </c>
      <c r="B204" s="379">
        <v>2025</v>
      </c>
      <c r="C204" s="379" t="s">
        <v>7923</v>
      </c>
      <c r="D204" s="379" t="s">
        <v>3747</v>
      </c>
      <c r="E204" s="379" t="s">
        <v>7924</v>
      </c>
      <c r="F204" s="379" t="s">
        <v>8069</v>
      </c>
      <c r="G204" s="382">
        <v>97</v>
      </c>
      <c r="H204" s="382" t="s">
        <v>7909</v>
      </c>
      <c r="I204" s="383">
        <v>45889</v>
      </c>
      <c r="J204" s="383">
        <v>45889</v>
      </c>
      <c r="L204" s="379" t="s">
        <v>190</v>
      </c>
      <c r="M204" s="379" t="s">
        <v>7924</v>
      </c>
      <c r="N204" s="379" t="s">
        <v>2154</v>
      </c>
      <c r="O204" s="379">
        <v>4</v>
      </c>
      <c r="P204" s="379">
        <v>2212564297</v>
      </c>
      <c r="Q204" s="379">
        <v>22125642970</v>
      </c>
      <c r="R204" s="379" t="s">
        <v>8070</v>
      </c>
      <c r="T204" s="379" t="s">
        <v>8071</v>
      </c>
      <c r="U204" s="379" t="s">
        <v>3858</v>
      </c>
      <c r="V204" s="379" t="s">
        <v>2157</v>
      </c>
      <c r="W204" s="379" t="s">
        <v>8070</v>
      </c>
      <c r="X204" s="379" t="s">
        <v>31</v>
      </c>
      <c r="Y204" s="379" t="s">
        <v>2155</v>
      </c>
      <c r="Z204" s="379" t="s">
        <v>2156</v>
      </c>
      <c r="AC204" s="379" t="s">
        <v>2156</v>
      </c>
      <c r="AD204" s="379">
        <v>45890</v>
      </c>
      <c r="AE204" s="379">
        <v>600000</v>
      </c>
      <c r="AF204" s="379">
        <v>200000</v>
      </c>
      <c r="AG204" s="379">
        <v>400000</v>
      </c>
      <c r="AH204" s="379">
        <v>600000</v>
      </c>
      <c r="AI204" s="379">
        <v>46010</v>
      </c>
      <c r="AJ204" s="379">
        <v>200000</v>
      </c>
      <c r="AK204" s="383">
        <v>45958</v>
      </c>
      <c r="AL204" s="379">
        <v>400000</v>
      </c>
    </row>
    <row r="205" spans="1:39">
      <c r="A205" s="379" t="s">
        <v>7405</v>
      </c>
      <c r="B205" s="379">
        <v>2025</v>
      </c>
      <c r="C205" s="379" t="s">
        <v>7923</v>
      </c>
      <c r="D205" s="379" t="s">
        <v>3747</v>
      </c>
      <c r="E205" s="379" t="s">
        <v>7924</v>
      </c>
      <c r="F205" s="379" t="s">
        <v>8072</v>
      </c>
      <c r="G205" s="382">
        <v>98</v>
      </c>
      <c r="H205" s="382" t="s">
        <v>7909</v>
      </c>
      <c r="I205" s="383">
        <v>45889</v>
      </c>
      <c r="J205" s="383">
        <v>45889</v>
      </c>
      <c r="L205" s="379" t="s">
        <v>3748</v>
      </c>
      <c r="M205" s="379" t="s">
        <v>7924</v>
      </c>
      <c r="N205" s="379" t="s">
        <v>559</v>
      </c>
      <c r="O205" s="379">
        <v>3</v>
      </c>
      <c r="P205" s="379">
        <v>3060322733</v>
      </c>
      <c r="Q205" s="379" t="s">
        <v>2124</v>
      </c>
      <c r="R205" s="379" t="s">
        <v>560</v>
      </c>
      <c r="T205" s="379" t="s">
        <v>1781</v>
      </c>
      <c r="U205" s="379" t="s">
        <v>564</v>
      </c>
      <c r="V205" s="379" t="s">
        <v>565</v>
      </c>
      <c r="W205" s="379" t="s">
        <v>560</v>
      </c>
      <c r="X205" s="379" t="s">
        <v>31</v>
      </c>
      <c r="Y205" s="379" t="s">
        <v>563</v>
      </c>
      <c r="Z205" s="379" t="s">
        <v>7407</v>
      </c>
      <c r="AC205" s="379" t="s">
        <v>7407</v>
      </c>
      <c r="AD205" s="379">
        <v>45890</v>
      </c>
      <c r="AE205" s="379">
        <v>600000</v>
      </c>
      <c r="AF205" s="379">
        <v>200000</v>
      </c>
      <c r="AG205" s="379">
        <v>400000</v>
      </c>
      <c r="AH205" s="379">
        <v>400000</v>
      </c>
      <c r="AJ205" s="379">
        <v>0</v>
      </c>
      <c r="AK205" s="383">
        <v>45958</v>
      </c>
      <c r="AL205" s="379">
        <v>400000</v>
      </c>
    </row>
    <row r="206" spans="1:39">
      <c r="A206" s="379" t="s">
        <v>5006</v>
      </c>
      <c r="B206" s="379">
        <v>2025</v>
      </c>
      <c r="C206" s="379" t="s">
        <v>7923</v>
      </c>
      <c r="D206" s="379" t="s">
        <v>3747</v>
      </c>
      <c r="E206" s="379" t="s">
        <v>7924</v>
      </c>
      <c r="F206" s="379" t="s">
        <v>8073</v>
      </c>
      <c r="G206" s="382">
        <v>99</v>
      </c>
      <c r="H206" s="382" t="s">
        <v>5036</v>
      </c>
      <c r="I206" s="383">
        <v>45889</v>
      </c>
      <c r="J206" s="383">
        <v>45889</v>
      </c>
      <c r="L206" s="379" t="s">
        <v>93</v>
      </c>
      <c r="M206" s="379" t="s">
        <v>7924</v>
      </c>
      <c r="N206" s="379" t="s">
        <v>5004</v>
      </c>
      <c r="O206" s="379">
        <v>13</v>
      </c>
      <c r="P206" s="379">
        <v>3058176350</v>
      </c>
      <c r="Q206" s="379" t="s">
        <v>2183</v>
      </c>
      <c r="R206" s="379" t="s">
        <v>722</v>
      </c>
      <c r="T206" s="379" t="s">
        <v>1644</v>
      </c>
      <c r="U206" s="379" t="s">
        <v>727</v>
      </c>
      <c r="V206" s="379" t="s">
        <v>728</v>
      </c>
      <c r="W206" s="379" t="s">
        <v>722</v>
      </c>
      <c r="X206" s="379" t="s">
        <v>31</v>
      </c>
      <c r="Y206" s="379" t="s">
        <v>2182</v>
      </c>
      <c r="Z206" s="379" t="s">
        <v>724</v>
      </c>
      <c r="AA206" s="379">
        <v>45918</v>
      </c>
      <c r="AB206" s="379" t="s">
        <v>240</v>
      </c>
      <c r="AC206" s="379" t="s">
        <v>724</v>
      </c>
      <c r="AD206" s="379">
        <v>45890</v>
      </c>
      <c r="AE206" s="379">
        <v>600000</v>
      </c>
      <c r="AF206" s="379">
        <v>200000</v>
      </c>
      <c r="AG206" s="379">
        <v>400000</v>
      </c>
      <c r="AH206" s="379">
        <v>600000</v>
      </c>
      <c r="AI206" s="379">
        <v>45891</v>
      </c>
      <c r="AJ206" s="379">
        <v>200000</v>
      </c>
      <c r="AK206" s="383">
        <v>45958</v>
      </c>
      <c r="AL206" s="379">
        <v>400000</v>
      </c>
    </row>
    <row r="207" spans="1:39">
      <c r="A207" s="379" t="s">
        <v>5963</v>
      </c>
      <c r="B207" s="379">
        <v>2025</v>
      </c>
      <c r="C207" s="379" t="s">
        <v>7923</v>
      </c>
      <c r="D207" s="379" t="s">
        <v>3747</v>
      </c>
      <c r="E207" s="379" t="s">
        <v>7924</v>
      </c>
      <c r="F207" s="379" t="s">
        <v>8074</v>
      </c>
      <c r="G207" s="382">
        <v>100</v>
      </c>
      <c r="H207" s="382" t="s">
        <v>7911</v>
      </c>
      <c r="I207" s="383">
        <v>45889</v>
      </c>
      <c r="J207" s="383">
        <v>45889</v>
      </c>
      <c r="L207" s="379" t="s">
        <v>3746</v>
      </c>
      <c r="M207" s="379" t="s">
        <v>7924</v>
      </c>
      <c r="N207" s="379" t="s">
        <v>2090</v>
      </c>
      <c r="O207" s="379">
        <v>6</v>
      </c>
      <c r="P207" s="379">
        <v>3052587486</v>
      </c>
      <c r="Q207" s="379" t="s">
        <v>2091</v>
      </c>
      <c r="R207" s="379" t="s">
        <v>1876</v>
      </c>
      <c r="T207" s="379" t="s">
        <v>1273</v>
      </c>
      <c r="U207" s="379" t="s">
        <v>529</v>
      </c>
      <c r="V207" s="379" t="s">
        <v>530</v>
      </c>
      <c r="W207" s="379" t="s">
        <v>1877</v>
      </c>
      <c r="X207" s="379" t="s">
        <v>31</v>
      </c>
      <c r="Y207" s="379" t="s">
        <v>1878</v>
      </c>
      <c r="Z207" s="379" t="s">
        <v>528</v>
      </c>
      <c r="AA207" s="379">
        <v>45918</v>
      </c>
      <c r="AB207" s="379" t="s">
        <v>240</v>
      </c>
      <c r="AC207" s="379" t="s">
        <v>528</v>
      </c>
      <c r="AD207" s="379">
        <v>45890</v>
      </c>
      <c r="AE207" s="379">
        <v>600000</v>
      </c>
      <c r="AF207" s="379">
        <v>200000</v>
      </c>
      <c r="AG207" s="379">
        <v>400000</v>
      </c>
      <c r="AH207" s="379">
        <v>600000</v>
      </c>
      <c r="AI207" s="379">
        <v>46009</v>
      </c>
      <c r="AJ207" s="379">
        <v>200000</v>
      </c>
      <c r="AK207" s="383">
        <v>45958</v>
      </c>
      <c r="AL207" s="379">
        <v>400000</v>
      </c>
    </row>
    <row r="208" spans="1:39">
      <c r="A208" s="379" t="s">
        <v>6554</v>
      </c>
      <c r="B208" s="379">
        <v>2025</v>
      </c>
      <c r="C208" s="379" t="s">
        <v>7923</v>
      </c>
      <c r="D208" s="379" t="s">
        <v>3747</v>
      </c>
      <c r="E208" s="379" t="s">
        <v>7924</v>
      </c>
      <c r="F208" s="379" t="s">
        <v>8075</v>
      </c>
      <c r="G208" s="382">
        <v>101</v>
      </c>
      <c r="H208" s="382" t="s">
        <v>7911</v>
      </c>
      <c r="I208" s="383">
        <v>45889</v>
      </c>
      <c r="J208" s="383">
        <v>45889</v>
      </c>
      <c r="L208" s="379" t="s">
        <v>240</v>
      </c>
      <c r="M208" s="379" t="s">
        <v>7924</v>
      </c>
      <c r="N208" s="379" t="s">
        <v>1272</v>
      </c>
      <c r="O208" s="379">
        <v>3</v>
      </c>
      <c r="P208" s="379">
        <v>3141072983</v>
      </c>
      <c r="Q208" s="379" t="s">
        <v>2092</v>
      </c>
      <c r="R208" s="379" t="s">
        <v>518</v>
      </c>
      <c r="T208" s="379" t="s">
        <v>8076</v>
      </c>
      <c r="U208" s="379" t="s">
        <v>522</v>
      </c>
      <c r="V208" s="379" t="s">
        <v>523</v>
      </c>
      <c r="W208" s="379" t="s">
        <v>1735</v>
      </c>
      <c r="X208" s="379" t="s">
        <v>345</v>
      </c>
      <c r="Y208" s="379" t="s">
        <v>1274</v>
      </c>
      <c r="Z208" s="379" t="s">
        <v>520</v>
      </c>
      <c r="AA208" s="379">
        <v>45918</v>
      </c>
      <c r="AB208" s="379" t="s">
        <v>240</v>
      </c>
      <c r="AC208" s="379" t="s">
        <v>520</v>
      </c>
      <c r="AD208" s="379">
        <v>45890</v>
      </c>
      <c r="AE208" s="379">
        <v>600000</v>
      </c>
      <c r="AF208" s="379">
        <v>200000</v>
      </c>
      <c r="AG208" s="379">
        <v>400000</v>
      </c>
      <c r="AH208" s="379">
        <v>600000</v>
      </c>
      <c r="AI208" s="379">
        <v>46017</v>
      </c>
      <c r="AJ208" s="379">
        <v>200000</v>
      </c>
      <c r="AK208" s="383">
        <v>45958</v>
      </c>
      <c r="AL208" s="379">
        <v>400000</v>
      </c>
    </row>
    <row r="209" spans="1:38">
      <c r="A209" s="379" t="s">
        <v>6119</v>
      </c>
      <c r="B209" s="379">
        <v>2025</v>
      </c>
      <c r="C209" s="379" t="s">
        <v>7923</v>
      </c>
      <c r="D209" s="379" t="s">
        <v>3747</v>
      </c>
      <c r="E209" s="379" t="s">
        <v>7924</v>
      </c>
      <c r="F209" s="379" t="s">
        <v>8077</v>
      </c>
      <c r="G209" s="382">
        <v>102</v>
      </c>
      <c r="H209" s="382" t="s">
        <v>7913</v>
      </c>
      <c r="I209" s="383">
        <v>45890</v>
      </c>
      <c r="J209" s="383">
        <v>45890</v>
      </c>
      <c r="L209" s="379" t="s">
        <v>93</v>
      </c>
      <c r="M209" s="379" t="s">
        <v>7924</v>
      </c>
      <c r="N209" s="379" t="s">
        <v>1657</v>
      </c>
      <c r="O209" s="379">
        <v>6</v>
      </c>
      <c r="P209" s="379">
        <v>3051765342</v>
      </c>
      <c r="Q209" s="379" t="s">
        <v>2231</v>
      </c>
      <c r="R209" s="379" t="s">
        <v>1658</v>
      </c>
      <c r="T209" s="379" t="s">
        <v>1659</v>
      </c>
      <c r="U209" s="379" t="s">
        <v>1662</v>
      </c>
      <c r="V209" s="379" t="s">
        <v>1663</v>
      </c>
      <c r="W209" s="379" t="s">
        <v>1658</v>
      </c>
      <c r="X209" s="379" t="s">
        <v>31</v>
      </c>
      <c r="Y209" s="379" t="s">
        <v>1661</v>
      </c>
      <c r="Z209" s="379" t="s">
        <v>1660</v>
      </c>
      <c r="AA209" s="379">
        <v>45918</v>
      </c>
      <c r="AB209" s="379" t="s">
        <v>240</v>
      </c>
      <c r="AC209" s="379" t="s">
        <v>1660</v>
      </c>
      <c r="AD209" s="379">
        <v>45891</v>
      </c>
      <c r="AE209" s="379">
        <v>600000</v>
      </c>
      <c r="AF209" s="379">
        <v>200000</v>
      </c>
      <c r="AG209" s="379">
        <v>400000</v>
      </c>
      <c r="AH209" s="379">
        <v>600000</v>
      </c>
      <c r="AI209" s="379">
        <v>45894</v>
      </c>
      <c r="AJ209" s="379">
        <v>200000</v>
      </c>
      <c r="AK209" s="383">
        <v>45958</v>
      </c>
      <c r="AL209" s="379">
        <v>400000</v>
      </c>
    </row>
    <row r="210" spans="1:38">
      <c r="A210" s="379" t="s">
        <v>6544</v>
      </c>
      <c r="B210" s="379">
        <v>2025</v>
      </c>
      <c r="C210" s="379" t="s">
        <v>7923</v>
      </c>
      <c r="D210" s="379" t="s">
        <v>3747</v>
      </c>
      <c r="E210" s="379" t="s">
        <v>7924</v>
      </c>
      <c r="F210" s="379" t="s">
        <v>8078</v>
      </c>
      <c r="G210" s="382">
        <v>103</v>
      </c>
      <c r="H210" s="382" t="s">
        <v>7914</v>
      </c>
      <c r="I210" s="383">
        <v>45890</v>
      </c>
      <c r="J210" s="383">
        <v>45890</v>
      </c>
      <c r="L210" s="379" t="s">
        <v>3746</v>
      </c>
      <c r="M210" s="379" t="s">
        <v>7924</v>
      </c>
      <c r="N210" s="379" t="s">
        <v>880</v>
      </c>
      <c r="O210" s="379">
        <v>6</v>
      </c>
      <c r="P210" s="379">
        <v>8557200237</v>
      </c>
      <c r="Q210" s="379" t="s">
        <v>2207</v>
      </c>
      <c r="R210" s="379" t="s">
        <v>881</v>
      </c>
      <c r="T210" s="379" t="s">
        <v>882</v>
      </c>
      <c r="U210" s="379" t="s">
        <v>613</v>
      </c>
      <c r="V210" s="379" t="s">
        <v>614</v>
      </c>
      <c r="W210" s="379" t="s">
        <v>883</v>
      </c>
      <c r="X210" s="379" t="s">
        <v>31</v>
      </c>
      <c r="Y210" s="379" t="s">
        <v>884</v>
      </c>
      <c r="Z210" s="379" t="s">
        <v>612</v>
      </c>
      <c r="AA210" s="379">
        <v>45918</v>
      </c>
      <c r="AB210" s="379" t="s">
        <v>240</v>
      </c>
      <c r="AC210" s="379" t="s">
        <v>612</v>
      </c>
      <c r="AD210" s="379">
        <v>45891</v>
      </c>
      <c r="AE210" s="379">
        <v>600000</v>
      </c>
      <c r="AF210" s="379">
        <v>200000</v>
      </c>
      <c r="AG210" s="379">
        <v>400000</v>
      </c>
      <c r="AH210" s="379">
        <v>600000</v>
      </c>
      <c r="AI210" s="379">
        <v>45922</v>
      </c>
      <c r="AJ210" s="379">
        <v>200000</v>
      </c>
      <c r="AK210" s="383">
        <v>45958</v>
      </c>
      <c r="AL210" s="379">
        <v>400000</v>
      </c>
    </row>
    <row r="211" spans="1:38">
      <c r="A211" s="379" t="s">
        <v>7474</v>
      </c>
      <c r="B211" s="379">
        <v>2025</v>
      </c>
      <c r="C211" s="379" t="s">
        <v>7923</v>
      </c>
      <c r="D211" s="379" t="s">
        <v>3747</v>
      </c>
      <c r="E211" s="379" t="s">
        <v>7924</v>
      </c>
      <c r="F211" s="379" t="s">
        <v>8079</v>
      </c>
      <c r="G211" s="382">
        <v>104</v>
      </c>
      <c r="H211" s="382" t="s">
        <v>5239</v>
      </c>
      <c r="I211" s="383">
        <v>45890</v>
      </c>
      <c r="J211" s="383">
        <v>45890</v>
      </c>
      <c r="L211" s="379" t="s">
        <v>240</v>
      </c>
      <c r="M211" s="379" t="s">
        <v>7924</v>
      </c>
      <c r="N211" s="379" t="s">
        <v>651</v>
      </c>
      <c r="O211" s="379">
        <v>7</v>
      </c>
      <c r="P211" s="379">
        <v>7760800156</v>
      </c>
      <c r="Q211" s="379" t="s">
        <v>2204</v>
      </c>
      <c r="R211" s="379" t="s">
        <v>1905</v>
      </c>
      <c r="T211" s="379" t="s">
        <v>1906</v>
      </c>
      <c r="U211" s="379" t="s">
        <v>649</v>
      </c>
      <c r="V211" s="379" t="s">
        <v>650</v>
      </c>
      <c r="W211" s="379" t="s">
        <v>647</v>
      </c>
      <c r="X211" s="379" t="s">
        <v>31</v>
      </c>
      <c r="Y211" s="379" t="s">
        <v>648</v>
      </c>
      <c r="Z211" s="379" t="s">
        <v>646</v>
      </c>
      <c r="AA211" s="379">
        <v>45918</v>
      </c>
      <c r="AB211" s="379" t="s">
        <v>240</v>
      </c>
      <c r="AC211" s="379" t="s">
        <v>646</v>
      </c>
      <c r="AD211" s="379">
        <v>45891</v>
      </c>
      <c r="AE211" s="379">
        <v>600000</v>
      </c>
      <c r="AF211" s="379">
        <v>200000</v>
      </c>
      <c r="AG211" s="379">
        <v>400000</v>
      </c>
      <c r="AH211" s="379">
        <v>400000</v>
      </c>
      <c r="AJ211" s="379">
        <v>0</v>
      </c>
      <c r="AK211" s="383">
        <v>45958</v>
      </c>
      <c r="AL211" s="379">
        <v>400000</v>
      </c>
    </row>
    <row r="212" spans="1:38">
      <c r="A212" s="379" t="s">
        <v>6868</v>
      </c>
      <c r="B212" s="379">
        <v>2025</v>
      </c>
      <c r="C212" s="379" t="s">
        <v>7923</v>
      </c>
      <c r="D212" s="379" t="s">
        <v>3747</v>
      </c>
      <c r="E212" s="379" t="s">
        <v>7924</v>
      </c>
      <c r="F212" s="379" t="s">
        <v>8080</v>
      </c>
      <c r="G212" s="382">
        <v>105</v>
      </c>
      <c r="H212" s="382" t="s">
        <v>7916</v>
      </c>
      <c r="I212" s="383">
        <v>45891</v>
      </c>
      <c r="J212" s="383">
        <v>45891</v>
      </c>
      <c r="L212" s="379" t="s">
        <v>93</v>
      </c>
      <c r="M212" s="379" t="s">
        <v>7924</v>
      </c>
      <c r="N212" s="379" t="s">
        <v>2078</v>
      </c>
      <c r="O212" s="379">
        <v>11</v>
      </c>
      <c r="P212" s="379">
        <v>6688601380</v>
      </c>
      <c r="Q212" s="379" t="s">
        <v>2082</v>
      </c>
      <c r="R212" s="379" t="s">
        <v>2083</v>
      </c>
      <c r="T212" s="379" t="s">
        <v>2084</v>
      </c>
      <c r="U212" s="379" t="s">
        <v>2085</v>
      </c>
      <c r="V212" s="379" t="s">
        <v>2086</v>
      </c>
      <c r="W212" s="379" t="s">
        <v>2079</v>
      </c>
      <c r="X212" s="379" t="s">
        <v>944</v>
      </c>
      <c r="Y212" s="379" t="s">
        <v>2080</v>
      </c>
      <c r="Z212" s="379" t="s">
        <v>2081</v>
      </c>
      <c r="AA212" s="379">
        <v>45918</v>
      </c>
      <c r="AB212" s="379" t="s">
        <v>240</v>
      </c>
      <c r="AC212" s="379" t="s">
        <v>2081</v>
      </c>
      <c r="AD212" s="379">
        <v>45894</v>
      </c>
      <c r="AE212" s="379">
        <v>600000</v>
      </c>
      <c r="AF212" s="379">
        <v>200000</v>
      </c>
      <c r="AG212" s="379">
        <v>400000</v>
      </c>
      <c r="AH212" s="379">
        <v>600000</v>
      </c>
      <c r="AI212" s="379">
        <v>45897</v>
      </c>
      <c r="AJ212" s="379">
        <v>200000</v>
      </c>
      <c r="AK212" s="383">
        <v>45958</v>
      </c>
      <c r="AL212" s="379">
        <v>400000</v>
      </c>
    </row>
    <row r="213" spans="1:38">
      <c r="A213" s="379" t="s">
        <v>7260</v>
      </c>
      <c r="B213" s="379">
        <v>2025</v>
      </c>
      <c r="C213" s="379" t="s">
        <v>7923</v>
      </c>
      <c r="D213" s="379" t="s">
        <v>3747</v>
      </c>
      <c r="E213" s="379" t="s">
        <v>7924</v>
      </c>
      <c r="F213" s="379" t="s">
        <v>8081</v>
      </c>
      <c r="G213" s="382">
        <v>106</v>
      </c>
      <c r="H213" s="382" t="s">
        <v>7488</v>
      </c>
      <c r="I213" s="383">
        <v>45891</v>
      </c>
      <c r="J213" s="383">
        <v>45891</v>
      </c>
      <c r="L213" s="379" t="s">
        <v>3746</v>
      </c>
      <c r="M213" s="379" t="s">
        <v>7924</v>
      </c>
      <c r="N213" s="379" t="s">
        <v>1525</v>
      </c>
      <c r="O213" s="379">
        <v>10</v>
      </c>
      <c r="P213" s="379">
        <v>3063174189</v>
      </c>
      <c r="Q213" s="379" t="s">
        <v>2152</v>
      </c>
      <c r="R213" s="379" t="s">
        <v>1526</v>
      </c>
      <c r="T213" s="379" t="s">
        <v>1527</v>
      </c>
      <c r="U213" s="379" t="s">
        <v>1529</v>
      </c>
      <c r="V213" s="379" t="s">
        <v>1530</v>
      </c>
      <c r="W213" s="379" t="s">
        <v>1526</v>
      </c>
      <c r="X213" s="379" t="s">
        <v>31</v>
      </c>
      <c r="Y213" s="379" t="s">
        <v>7263</v>
      </c>
      <c r="Z213" s="379" t="s">
        <v>1528</v>
      </c>
      <c r="AA213" s="379">
        <v>45918</v>
      </c>
      <c r="AB213" s="379" t="s">
        <v>240</v>
      </c>
      <c r="AC213" s="379" t="s">
        <v>1528</v>
      </c>
      <c r="AD213" s="379">
        <v>45894</v>
      </c>
      <c r="AE213" s="379">
        <v>600000</v>
      </c>
      <c r="AF213" s="379">
        <v>200000</v>
      </c>
      <c r="AG213" s="379">
        <v>400000</v>
      </c>
      <c r="AH213" s="379">
        <v>600000</v>
      </c>
      <c r="AI213" s="379">
        <v>46006</v>
      </c>
      <c r="AJ213" s="379">
        <v>200000</v>
      </c>
      <c r="AK213" s="383">
        <v>45958</v>
      </c>
      <c r="AL213" s="379">
        <v>400000</v>
      </c>
    </row>
    <row r="214" spans="1:38">
      <c r="A214" s="379" t="s">
        <v>7456</v>
      </c>
      <c r="B214" s="379">
        <v>2025</v>
      </c>
      <c r="C214" s="379" t="s">
        <v>7923</v>
      </c>
      <c r="D214" s="379" t="s">
        <v>3747</v>
      </c>
      <c r="E214" s="379" t="s">
        <v>7924</v>
      </c>
      <c r="F214" s="379" t="s">
        <v>8082</v>
      </c>
      <c r="G214" s="382">
        <v>107</v>
      </c>
      <c r="H214" s="382" t="s">
        <v>7117</v>
      </c>
      <c r="I214" s="383">
        <v>45891</v>
      </c>
      <c r="J214" s="383">
        <v>45891</v>
      </c>
      <c r="L214" s="379" t="s">
        <v>240</v>
      </c>
      <c r="M214" s="379" t="s">
        <v>7924</v>
      </c>
      <c r="N214" s="379" t="s">
        <v>908</v>
      </c>
      <c r="O214" s="379">
        <v>5</v>
      </c>
      <c r="P214" s="379">
        <v>3148632706</v>
      </c>
      <c r="Q214" s="379" t="s">
        <v>2134</v>
      </c>
      <c r="R214" s="379" t="s">
        <v>909</v>
      </c>
      <c r="T214" s="379" t="s">
        <v>910</v>
      </c>
      <c r="U214" s="379" t="s">
        <v>911</v>
      </c>
      <c r="V214" s="379" t="s">
        <v>912</v>
      </c>
      <c r="W214" s="379" t="s">
        <v>927</v>
      </c>
      <c r="X214" s="379" t="s">
        <v>894</v>
      </c>
      <c r="Y214" s="379" t="s">
        <v>928</v>
      </c>
      <c r="Z214" s="379" t="s">
        <v>2133</v>
      </c>
      <c r="AA214" s="379">
        <v>45918</v>
      </c>
      <c r="AB214" s="379" t="s">
        <v>240</v>
      </c>
      <c r="AC214" s="379" t="s">
        <v>926</v>
      </c>
      <c r="AD214" s="379">
        <v>45894</v>
      </c>
      <c r="AE214" s="379">
        <v>600000</v>
      </c>
      <c r="AF214" s="379">
        <v>200000</v>
      </c>
      <c r="AG214" s="379">
        <v>400000</v>
      </c>
      <c r="AH214" s="379">
        <v>600000</v>
      </c>
      <c r="AI214" s="379">
        <v>45930</v>
      </c>
      <c r="AJ214" s="379">
        <v>200000</v>
      </c>
      <c r="AK214" s="383">
        <v>45958</v>
      </c>
      <c r="AL214" s="379">
        <v>400000</v>
      </c>
    </row>
    <row r="215" spans="1:38">
      <c r="A215" s="379" t="s">
        <v>6877</v>
      </c>
      <c r="B215" s="379">
        <v>2025</v>
      </c>
      <c r="C215" s="379" t="s">
        <v>7923</v>
      </c>
      <c r="D215" s="379" t="s">
        <v>7851</v>
      </c>
      <c r="E215" s="379" t="s">
        <v>7924</v>
      </c>
      <c r="F215" s="379" t="s">
        <v>8083</v>
      </c>
      <c r="G215" s="382">
        <v>108</v>
      </c>
      <c r="H215" s="382" t="s">
        <v>7117</v>
      </c>
      <c r="I215" s="383">
        <v>45894</v>
      </c>
      <c r="J215" s="383">
        <v>45894</v>
      </c>
      <c r="L215" s="379" t="s">
        <v>3746</v>
      </c>
      <c r="M215" s="379" t="s">
        <v>7924</v>
      </c>
      <c r="N215" s="379" t="s">
        <v>6876</v>
      </c>
      <c r="O215" s="379">
        <v>3</v>
      </c>
      <c r="P215" s="379">
        <v>6158616569</v>
      </c>
      <c r="Q215" s="379" t="s">
        <v>2329</v>
      </c>
      <c r="R215" s="379" t="s">
        <v>1713</v>
      </c>
      <c r="T215" s="379" t="s">
        <v>1714</v>
      </c>
      <c r="U215" s="379" t="s">
        <v>1717</v>
      </c>
      <c r="V215" s="379" t="s">
        <v>1718</v>
      </c>
      <c r="W215" s="379" t="s">
        <v>1715</v>
      </c>
      <c r="X215" s="379" t="s">
        <v>1195</v>
      </c>
      <c r="Y215" s="379" t="s">
        <v>1716</v>
      </c>
      <c r="Z215" s="379" t="s">
        <v>1912</v>
      </c>
      <c r="AA215" s="379">
        <v>45918</v>
      </c>
      <c r="AB215" s="379" t="s">
        <v>3746</v>
      </c>
      <c r="AC215" s="379" t="s">
        <v>1912</v>
      </c>
      <c r="AD215" s="379" t="s">
        <v>7982</v>
      </c>
      <c r="AE215" s="379">
        <v>400000</v>
      </c>
      <c r="AF215" s="379">
        <v>0</v>
      </c>
      <c r="AG215" s="379">
        <v>400000</v>
      </c>
      <c r="AH215" s="379">
        <v>400000</v>
      </c>
      <c r="AJ215" s="379">
        <v>0</v>
      </c>
      <c r="AK215" s="379">
        <v>45958</v>
      </c>
      <c r="AL215" s="379">
        <v>400000</v>
      </c>
    </row>
    <row r="216" spans="1:38">
      <c r="A216" s="379" t="s">
        <v>6364</v>
      </c>
      <c r="B216" s="379">
        <v>2025</v>
      </c>
      <c r="C216" s="379" t="s">
        <v>7923</v>
      </c>
      <c r="D216" s="379" t="s">
        <v>3747</v>
      </c>
      <c r="E216" s="379" t="s">
        <v>7924</v>
      </c>
      <c r="F216" s="379" t="s">
        <v>8084</v>
      </c>
      <c r="G216" s="382">
        <v>109</v>
      </c>
      <c r="H216" s="382" t="s">
        <v>7918</v>
      </c>
      <c r="I216" s="383">
        <v>45894</v>
      </c>
      <c r="J216" s="383">
        <v>45894</v>
      </c>
      <c r="L216" s="379" t="s">
        <v>190</v>
      </c>
      <c r="M216" s="379" t="s">
        <v>7924</v>
      </c>
      <c r="N216" s="379" t="s">
        <v>1752</v>
      </c>
      <c r="O216" s="379">
        <v>16</v>
      </c>
      <c r="P216" s="379">
        <v>3148605849</v>
      </c>
      <c r="Q216" s="379" t="s">
        <v>2240</v>
      </c>
      <c r="R216" s="379" t="s">
        <v>1753</v>
      </c>
      <c r="T216" s="379" t="s">
        <v>1754</v>
      </c>
      <c r="U216" s="379" t="s">
        <v>1755</v>
      </c>
      <c r="V216" s="379" t="s">
        <v>1756</v>
      </c>
      <c r="W216" s="379" t="s">
        <v>2238</v>
      </c>
      <c r="X216" s="379" t="s">
        <v>944</v>
      </c>
      <c r="Y216" s="379" t="s">
        <v>2239</v>
      </c>
      <c r="Z216" s="379" t="s">
        <v>380</v>
      </c>
      <c r="AA216" s="379">
        <v>45923</v>
      </c>
      <c r="AB216" s="379" t="s">
        <v>240</v>
      </c>
      <c r="AC216" s="379" t="s">
        <v>380</v>
      </c>
      <c r="AD216" s="379">
        <v>45895</v>
      </c>
      <c r="AE216" s="379">
        <v>600000</v>
      </c>
      <c r="AF216" s="379">
        <v>200000</v>
      </c>
      <c r="AG216" s="379">
        <v>400000</v>
      </c>
      <c r="AH216" s="379">
        <v>600000</v>
      </c>
      <c r="AI216" s="379">
        <v>45926</v>
      </c>
      <c r="AJ216" s="379">
        <v>200000</v>
      </c>
      <c r="AK216" s="383">
        <v>45958</v>
      </c>
      <c r="AL216" s="379">
        <v>400000</v>
      </c>
    </row>
    <row r="217" spans="1:38">
      <c r="A217" s="379" t="s">
        <v>4908</v>
      </c>
      <c r="B217" s="379">
        <v>2025</v>
      </c>
      <c r="C217" s="379" t="s">
        <v>7923</v>
      </c>
      <c r="D217" s="379" t="s">
        <v>3747</v>
      </c>
      <c r="E217" s="379" t="s">
        <v>7924</v>
      </c>
      <c r="F217" s="379" t="s">
        <v>8085</v>
      </c>
      <c r="G217" s="382">
        <v>110</v>
      </c>
      <c r="H217" s="382" t="s">
        <v>7919</v>
      </c>
      <c r="I217" s="383">
        <v>45894</v>
      </c>
      <c r="J217" s="383">
        <v>45894</v>
      </c>
      <c r="L217" s="379" t="s">
        <v>93</v>
      </c>
      <c r="M217" s="379" t="s">
        <v>7924</v>
      </c>
      <c r="N217" s="379" t="s">
        <v>1796</v>
      </c>
      <c r="O217" s="379">
        <v>37</v>
      </c>
      <c r="P217" s="379">
        <v>3148100193</v>
      </c>
      <c r="Q217" s="379" t="s">
        <v>2237</v>
      </c>
      <c r="R217" s="379" t="s">
        <v>1797</v>
      </c>
      <c r="T217" s="379" t="s">
        <v>1798</v>
      </c>
      <c r="U217" s="379" t="s">
        <v>1799</v>
      </c>
      <c r="V217" s="379" t="s">
        <v>1800</v>
      </c>
      <c r="W217" s="379" t="s">
        <v>4912</v>
      </c>
      <c r="X217" s="379" t="s">
        <v>345</v>
      </c>
      <c r="Y217" s="379" t="s">
        <v>1801</v>
      </c>
      <c r="Z217" s="379" t="s">
        <v>8086</v>
      </c>
      <c r="AA217" s="379">
        <v>45923</v>
      </c>
      <c r="AB217" s="379" t="s">
        <v>240</v>
      </c>
      <c r="AC217" s="379" t="s">
        <v>4911</v>
      </c>
      <c r="AD217" s="379">
        <v>45895</v>
      </c>
      <c r="AE217" s="379">
        <v>750000</v>
      </c>
      <c r="AF217" s="379">
        <v>350000</v>
      </c>
      <c r="AG217" s="379">
        <v>400000</v>
      </c>
      <c r="AH217" s="379">
        <v>750000</v>
      </c>
      <c r="AI217" s="379">
        <v>45929</v>
      </c>
      <c r="AJ217" s="379">
        <v>350000</v>
      </c>
      <c r="AK217" s="383">
        <v>45958</v>
      </c>
      <c r="AL217" s="379">
        <v>400000</v>
      </c>
    </row>
    <row r="218" spans="1:38">
      <c r="A218" s="379" t="s">
        <v>5967</v>
      </c>
      <c r="B218" s="379">
        <v>2025</v>
      </c>
      <c r="C218" s="379" t="s">
        <v>7923</v>
      </c>
      <c r="D218" s="379" t="s">
        <v>3747</v>
      </c>
      <c r="E218" s="379" t="s">
        <v>7924</v>
      </c>
      <c r="F218" s="379" t="s">
        <v>8087</v>
      </c>
      <c r="G218" s="382">
        <v>111</v>
      </c>
      <c r="H218" s="382" t="s">
        <v>5780</v>
      </c>
      <c r="I218" s="383">
        <v>45894</v>
      </c>
      <c r="J218" s="383">
        <v>45894</v>
      </c>
      <c r="L218" s="379" t="s">
        <v>240</v>
      </c>
      <c r="M218" s="379" t="s">
        <v>7924</v>
      </c>
      <c r="N218" s="379" t="s">
        <v>1502</v>
      </c>
      <c r="O218" s="379">
        <v>13</v>
      </c>
      <c r="P218" s="379">
        <v>3142222133</v>
      </c>
      <c r="Q218" s="379" t="s">
        <v>2293</v>
      </c>
      <c r="R218" s="379" t="s">
        <v>1503</v>
      </c>
      <c r="T218" s="379" t="s">
        <v>1504</v>
      </c>
      <c r="U218" s="379" t="s">
        <v>1506</v>
      </c>
      <c r="V218" s="379" t="s">
        <v>1507</v>
      </c>
      <c r="W218" s="379" t="s">
        <v>1503</v>
      </c>
      <c r="X218" s="379" t="s">
        <v>31</v>
      </c>
      <c r="Y218" s="379" t="s">
        <v>5969</v>
      </c>
      <c r="Z218" s="379" t="s">
        <v>1505</v>
      </c>
      <c r="AA218" s="379">
        <v>45923</v>
      </c>
      <c r="AB218" s="379" t="s">
        <v>240</v>
      </c>
      <c r="AC218" s="379" t="s">
        <v>1505</v>
      </c>
      <c r="AD218" s="379">
        <v>45895</v>
      </c>
      <c r="AE218" s="379">
        <v>600000</v>
      </c>
      <c r="AF218" s="379">
        <v>200000</v>
      </c>
      <c r="AG218" s="379">
        <v>400000</v>
      </c>
      <c r="AH218" s="379">
        <v>400000</v>
      </c>
      <c r="AJ218" s="379">
        <v>0</v>
      </c>
      <c r="AK218" s="383">
        <v>45958</v>
      </c>
      <c r="AL218" s="379">
        <v>400000</v>
      </c>
    </row>
    <row r="219" spans="1:38">
      <c r="A219" s="379" t="s">
        <v>6664</v>
      </c>
      <c r="B219" s="379">
        <v>2025</v>
      </c>
      <c r="C219" s="379" t="s">
        <v>7923</v>
      </c>
      <c r="D219" s="379" t="s">
        <v>3747</v>
      </c>
      <c r="E219" s="379" t="s">
        <v>7924</v>
      </c>
      <c r="F219" s="379" t="s">
        <v>8088</v>
      </c>
      <c r="G219" s="382">
        <v>112</v>
      </c>
      <c r="H219" s="382" t="s">
        <v>7920</v>
      </c>
      <c r="I219" s="383">
        <v>45894</v>
      </c>
      <c r="J219" s="383">
        <v>45894</v>
      </c>
      <c r="L219" s="379" t="s">
        <v>3748</v>
      </c>
      <c r="M219" s="379" t="s">
        <v>7924</v>
      </c>
      <c r="N219" s="379" t="s">
        <v>653</v>
      </c>
      <c r="O219" s="379">
        <v>7</v>
      </c>
      <c r="P219" s="379">
        <v>3188102999</v>
      </c>
      <c r="Q219" s="379" t="s">
        <v>2285</v>
      </c>
      <c r="R219" s="379" t="s">
        <v>654</v>
      </c>
      <c r="T219" s="379" t="s">
        <v>1508</v>
      </c>
      <c r="U219" s="379" t="s">
        <v>660</v>
      </c>
      <c r="V219" s="379" t="s">
        <v>661</v>
      </c>
      <c r="W219" s="379" t="s">
        <v>654</v>
      </c>
      <c r="X219" s="379" t="s">
        <v>31</v>
      </c>
      <c r="Y219" s="379" t="s">
        <v>8089</v>
      </c>
      <c r="Z219" s="379" t="s">
        <v>8090</v>
      </c>
      <c r="AA219" s="379">
        <v>45923</v>
      </c>
      <c r="AB219" s="379" t="s">
        <v>240</v>
      </c>
      <c r="AC219" s="379" t="s">
        <v>6666</v>
      </c>
      <c r="AD219" s="379">
        <v>45895</v>
      </c>
      <c r="AE219" s="379">
        <v>600000</v>
      </c>
      <c r="AF219" s="379">
        <v>200000</v>
      </c>
      <c r="AG219" s="379">
        <v>400000</v>
      </c>
      <c r="AH219" s="379">
        <v>600000</v>
      </c>
      <c r="AI219" s="379">
        <v>45926</v>
      </c>
      <c r="AJ219" s="379">
        <v>200000</v>
      </c>
      <c r="AK219" s="383">
        <v>45958</v>
      </c>
      <c r="AL219" s="379">
        <v>400000</v>
      </c>
    </row>
    <row r="220" spans="1:38">
      <c r="A220" s="379" t="s">
        <v>5430</v>
      </c>
      <c r="B220" s="379">
        <v>2025</v>
      </c>
      <c r="C220" s="379" t="s">
        <v>7923</v>
      </c>
      <c r="D220" s="379" t="s">
        <v>3747</v>
      </c>
      <c r="E220" s="379" t="s">
        <v>7924</v>
      </c>
      <c r="F220" s="379" t="s">
        <v>8091</v>
      </c>
      <c r="G220" s="382">
        <v>113</v>
      </c>
      <c r="H220" s="382" t="s">
        <v>8092</v>
      </c>
      <c r="I220" s="383">
        <v>45895</v>
      </c>
      <c r="J220" s="383">
        <v>45895</v>
      </c>
      <c r="L220" s="379" t="s">
        <v>190</v>
      </c>
      <c r="M220" s="379" t="s">
        <v>7924</v>
      </c>
      <c r="N220" s="379" t="s">
        <v>5427</v>
      </c>
      <c r="O220" s="379">
        <v>5</v>
      </c>
      <c r="P220" s="379">
        <v>8258802399</v>
      </c>
      <c r="Q220" s="379">
        <v>82588023990</v>
      </c>
      <c r="R220" s="379" t="s">
        <v>5428</v>
      </c>
      <c r="T220" s="379" t="s">
        <v>5432</v>
      </c>
      <c r="U220" s="379" t="s">
        <v>5433</v>
      </c>
      <c r="V220" s="379" t="s">
        <v>5434</v>
      </c>
      <c r="W220" s="379" t="s">
        <v>5428</v>
      </c>
      <c r="X220" s="379" t="s">
        <v>31</v>
      </c>
      <c r="Y220" s="379" t="s">
        <v>5436</v>
      </c>
      <c r="Z220" s="379" t="s">
        <v>5435</v>
      </c>
      <c r="AA220" s="379">
        <v>45924</v>
      </c>
      <c r="AB220" s="379" t="s">
        <v>3746</v>
      </c>
      <c r="AC220" s="379" t="s">
        <v>5435</v>
      </c>
      <c r="AD220" s="379">
        <v>45896</v>
      </c>
      <c r="AE220" s="379">
        <v>650000</v>
      </c>
      <c r="AF220" s="379">
        <v>250000</v>
      </c>
      <c r="AG220" s="379">
        <v>400000</v>
      </c>
      <c r="AH220" s="379">
        <v>650000</v>
      </c>
      <c r="AI220" s="379">
        <v>45908</v>
      </c>
      <c r="AJ220" s="379">
        <v>250000</v>
      </c>
      <c r="AK220" s="383">
        <v>45958</v>
      </c>
      <c r="AL220" s="379">
        <v>400000</v>
      </c>
    </row>
    <row r="221" spans="1:38">
      <c r="A221" s="379" t="s">
        <v>6535</v>
      </c>
      <c r="B221" s="379">
        <v>2025</v>
      </c>
      <c r="C221" s="379" t="s">
        <v>7923</v>
      </c>
      <c r="D221" s="379" t="s">
        <v>8093</v>
      </c>
      <c r="E221" s="379" t="s">
        <v>7924</v>
      </c>
      <c r="F221" s="379" t="s">
        <v>8094</v>
      </c>
      <c r="G221" s="382">
        <v>114</v>
      </c>
      <c r="H221" s="382" t="s">
        <v>8095</v>
      </c>
      <c r="I221" s="383">
        <v>45896</v>
      </c>
      <c r="J221" s="383">
        <v>45896</v>
      </c>
      <c r="L221" s="379" t="s">
        <v>3746</v>
      </c>
      <c r="M221" s="379" t="s">
        <v>7924</v>
      </c>
      <c r="N221" s="379" t="s">
        <v>2281</v>
      </c>
      <c r="O221" s="379">
        <v>50</v>
      </c>
      <c r="P221" s="379">
        <v>2048203788</v>
      </c>
      <c r="Q221" s="379" t="s">
        <v>2283</v>
      </c>
      <c r="R221" s="379" t="s">
        <v>1923</v>
      </c>
      <c r="T221" s="379" t="s">
        <v>2284</v>
      </c>
      <c r="U221" s="379" t="s">
        <v>8096</v>
      </c>
      <c r="V221" s="379" t="s">
        <v>1928</v>
      </c>
      <c r="W221" s="379" t="s">
        <v>2282</v>
      </c>
      <c r="Y221" s="379" t="s">
        <v>1929</v>
      </c>
      <c r="Z221" s="379" t="s">
        <v>1930</v>
      </c>
      <c r="AA221" s="379">
        <v>45925</v>
      </c>
      <c r="AB221" s="379" t="s">
        <v>3746</v>
      </c>
      <c r="AC221" s="379" t="s">
        <v>1930</v>
      </c>
      <c r="AD221" s="379">
        <v>45925</v>
      </c>
      <c r="AE221" s="379">
        <v>2150000</v>
      </c>
      <c r="AF221" s="379">
        <v>2150000</v>
      </c>
      <c r="AG221" s="379">
        <v>0</v>
      </c>
      <c r="AH221" s="379">
        <v>2150000</v>
      </c>
      <c r="AI221" s="379">
        <v>45961</v>
      </c>
      <c r="AJ221" s="379">
        <v>2150000</v>
      </c>
      <c r="AK221" s="383" t="s">
        <v>3735</v>
      </c>
      <c r="AL221" s="379">
        <v>0</v>
      </c>
    </row>
    <row r="222" spans="1:38">
      <c r="A222" s="379" t="s">
        <v>6911</v>
      </c>
      <c r="B222" s="379">
        <v>2025</v>
      </c>
      <c r="C222" s="379" t="s">
        <v>7923</v>
      </c>
      <c r="D222" s="379" t="s">
        <v>7844</v>
      </c>
      <c r="E222" s="379" t="s">
        <v>7924</v>
      </c>
      <c r="F222" s="379" t="s">
        <v>8097</v>
      </c>
      <c r="G222" s="382">
        <v>115</v>
      </c>
      <c r="H222" s="382" t="s">
        <v>8095</v>
      </c>
      <c r="I222" s="383">
        <v>45897</v>
      </c>
      <c r="J222" s="383">
        <v>45897</v>
      </c>
      <c r="L222" s="379" t="s">
        <v>93</v>
      </c>
      <c r="M222" s="379" t="s">
        <v>7924</v>
      </c>
      <c r="N222" s="379" t="s">
        <v>6908</v>
      </c>
      <c r="O222" s="379">
        <v>3</v>
      </c>
      <c r="P222" s="379">
        <v>5888100474</v>
      </c>
      <c r="Q222" s="379">
        <v>58881004746</v>
      </c>
      <c r="R222" s="379" t="s">
        <v>6909</v>
      </c>
      <c r="T222" s="379" t="s">
        <v>6913</v>
      </c>
      <c r="W222" s="379" t="s">
        <v>6914</v>
      </c>
      <c r="X222" s="379" t="s">
        <v>6915</v>
      </c>
      <c r="Y222" s="379" t="s">
        <v>4033</v>
      </c>
      <c r="Z222" s="379" t="s">
        <v>7794</v>
      </c>
      <c r="AA222" s="379">
        <v>45925</v>
      </c>
      <c r="AB222" s="379" t="s">
        <v>93</v>
      </c>
      <c r="AD222" s="379" t="s">
        <v>7982</v>
      </c>
      <c r="AE222" s="379">
        <v>784750</v>
      </c>
      <c r="AF222" s="379">
        <v>0</v>
      </c>
      <c r="AG222" s="379">
        <v>784750</v>
      </c>
      <c r="AH222" s="379">
        <v>784750</v>
      </c>
      <c r="AJ222" s="379">
        <v>0</v>
      </c>
      <c r="AK222" s="379">
        <v>45958</v>
      </c>
      <c r="AL222" s="379">
        <v>784750</v>
      </c>
    </row>
    <row r="223" spans="1:38">
      <c r="A223" s="379" t="s">
        <v>5423</v>
      </c>
      <c r="B223" s="379">
        <v>2025</v>
      </c>
      <c r="C223" s="379" t="s">
        <v>7923</v>
      </c>
      <c r="D223" s="379" t="s">
        <v>3747</v>
      </c>
      <c r="E223" s="379" t="s">
        <v>7924</v>
      </c>
      <c r="F223" s="379" t="s">
        <v>8098</v>
      </c>
      <c r="G223" s="382">
        <v>116</v>
      </c>
      <c r="H223" s="382" t="s">
        <v>8099</v>
      </c>
      <c r="I223" s="383">
        <v>45902</v>
      </c>
      <c r="J223" s="383">
        <v>45902</v>
      </c>
      <c r="L223" s="379" t="s">
        <v>3749</v>
      </c>
      <c r="M223" s="379" t="s">
        <v>7924</v>
      </c>
      <c r="N223" s="379" t="s">
        <v>1296</v>
      </c>
      <c r="O223" s="379">
        <v>45</v>
      </c>
      <c r="P223" s="379">
        <v>3148626446</v>
      </c>
      <c r="Q223" s="379" t="s">
        <v>2260</v>
      </c>
      <c r="R223" s="379" t="s">
        <v>673</v>
      </c>
      <c r="T223" s="379" t="s">
        <v>1297</v>
      </c>
      <c r="U223" s="379" t="s">
        <v>797</v>
      </c>
      <c r="V223" s="379" t="s">
        <v>1298</v>
      </c>
      <c r="W223" s="379" t="s">
        <v>8100</v>
      </c>
      <c r="Y223" s="379" t="s">
        <v>8101</v>
      </c>
      <c r="Z223" s="379" t="s">
        <v>8102</v>
      </c>
      <c r="AC223" s="379" t="s">
        <v>8102</v>
      </c>
      <c r="AD223" s="379">
        <v>45902</v>
      </c>
      <c r="AE223" s="379">
        <v>750000</v>
      </c>
      <c r="AF223" s="379">
        <v>350000</v>
      </c>
      <c r="AG223" s="379">
        <v>400000</v>
      </c>
      <c r="AH223" s="379">
        <v>750000</v>
      </c>
      <c r="AI223" s="379">
        <v>45918</v>
      </c>
      <c r="AJ223" s="379">
        <v>350000</v>
      </c>
      <c r="AK223" s="383">
        <v>45980</v>
      </c>
      <c r="AL223" s="379">
        <v>400000</v>
      </c>
    </row>
    <row r="224" spans="1:38">
      <c r="A224" s="379" t="s">
        <v>6452</v>
      </c>
      <c r="B224" s="379">
        <v>2025</v>
      </c>
      <c r="C224" s="379" t="s">
        <v>7923</v>
      </c>
      <c r="D224" s="379" t="s">
        <v>3747</v>
      </c>
      <c r="E224" s="379" t="s">
        <v>7924</v>
      </c>
      <c r="F224" s="379" t="s">
        <v>8103</v>
      </c>
      <c r="G224" s="382">
        <v>117</v>
      </c>
      <c r="H224" s="382" t="s">
        <v>8104</v>
      </c>
      <c r="I224" s="383">
        <v>45902</v>
      </c>
      <c r="J224" s="383">
        <v>45902</v>
      </c>
      <c r="L224" s="379" t="s">
        <v>3748</v>
      </c>
      <c r="M224" s="379" t="s">
        <v>7924</v>
      </c>
      <c r="N224" s="379" t="s">
        <v>1300</v>
      </c>
      <c r="O224" s="379">
        <v>8</v>
      </c>
      <c r="P224" s="379">
        <v>6330601626</v>
      </c>
      <c r="Q224" s="379" t="s">
        <v>2289</v>
      </c>
      <c r="R224" s="379" t="s">
        <v>427</v>
      </c>
      <c r="T224" s="379" t="s">
        <v>8105</v>
      </c>
      <c r="U224" s="379" t="s">
        <v>1302</v>
      </c>
      <c r="V224" s="379" t="s">
        <v>1303</v>
      </c>
      <c r="W224" s="379" t="s">
        <v>427</v>
      </c>
      <c r="X224" s="379" t="s">
        <v>31</v>
      </c>
      <c r="Y224" s="379" t="s">
        <v>1301</v>
      </c>
      <c r="Z224" s="379" t="s">
        <v>426</v>
      </c>
      <c r="AC224" s="379" t="s">
        <v>426</v>
      </c>
      <c r="AD224" s="379">
        <v>45902</v>
      </c>
      <c r="AE224" s="379">
        <v>600000</v>
      </c>
      <c r="AF224" s="379">
        <v>200000</v>
      </c>
      <c r="AG224" s="379">
        <v>400000</v>
      </c>
      <c r="AH224" s="379">
        <v>600000</v>
      </c>
      <c r="AI224" s="379">
        <v>45905</v>
      </c>
      <c r="AJ224" s="379">
        <v>200000</v>
      </c>
      <c r="AK224" s="383">
        <v>45980</v>
      </c>
      <c r="AL224" s="379">
        <v>400000</v>
      </c>
    </row>
    <row r="225" spans="1:38">
      <c r="A225" s="379" t="s">
        <v>5637</v>
      </c>
      <c r="B225" s="379">
        <v>2025</v>
      </c>
      <c r="C225" s="379" t="s">
        <v>7923</v>
      </c>
      <c r="D225" s="379" t="s">
        <v>3747</v>
      </c>
      <c r="E225" s="379" t="s">
        <v>7924</v>
      </c>
      <c r="F225" s="379" t="s">
        <v>8106</v>
      </c>
      <c r="G225" s="382">
        <v>118</v>
      </c>
      <c r="H225" s="382" t="s">
        <v>8104</v>
      </c>
      <c r="I225" s="383">
        <v>45902</v>
      </c>
      <c r="J225" s="383">
        <v>45902</v>
      </c>
      <c r="L225" s="379" t="s">
        <v>3746</v>
      </c>
      <c r="M225" s="379" t="s">
        <v>7924</v>
      </c>
      <c r="N225" s="379" t="s">
        <v>5635</v>
      </c>
      <c r="O225" s="379">
        <v>2</v>
      </c>
      <c r="P225" s="379">
        <v>3052115155</v>
      </c>
      <c r="Q225" s="379" t="s">
        <v>2101</v>
      </c>
      <c r="R225" s="379" t="s">
        <v>1790</v>
      </c>
      <c r="T225" s="379" t="s">
        <v>1791</v>
      </c>
      <c r="U225" s="379" t="s">
        <v>1792</v>
      </c>
      <c r="V225" s="379" t="s">
        <v>1793</v>
      </c>
      <c r="W225" s="379" t="s">
        <v>1790</v>
      </c>
      <c r="X225" s="379" t="s">
        <v>31</v>
      </c>
      <c r="Y225" s="379" t="s">
        <v>1794</v>
      </c>
      <c r="Z225" s="379" t="s">
        <v>1795</v>
      </c>
      <c r="AA225" s="379">
        <v>45930</v>
      </c>
      <c r="AB225" s="379" t="s">
        <v>93</v>
      </c>
      <c r="AC225" s="379" t="s">
        <v>1795</v>
      </c>
      <c r="AD225" s="379">
        <v>45902</v>
      </c>
      <c r="AE225" s="379">
        <v>600000</v>
      </c>
      <c r="AF225" s="379">
        <v>200000</v>
      </c>
      <c r="AG225" s="379">
        <v>400000</v>
      </c>
      <c r="AH225" s="379">
        <v>400000</v>
      </c>
      <c r="AJ225" s="379">
        <v>0</v>
      </c>
      <c r="AK225" s="383">
        <v>45958</v>
      </c>
      <c r="AL225" s="379">
        <v>400000</v>
      </c>
    </row>
    <row r="226" spans="1:38">
      <c r="A226" s="379" t="s">
        <v>6026</v>
      </c>
      <c r="B226" s="379">
        <v>2025</v>
      </c>
      <c r="C226" s="379" t="s">
        <v>7923</v>
      </c>
      <c r="D226" s="379" t="s">
        <v>7851</v>
      </c>
      <c r="E226" s="379" t="s">
        <v>7924</v>
      </c>
      <c r="F226" s="379" t="s">
        <v>8107</v>
      </c>
      <c r="G226" s="382">
        <v>119</v>
      </c>
      <c r="H226" s="382" t="s">
        <v>8108</v>
      </c>
      <c r="I226" s="383">
        <v>45902</v>
      </c>
      <c r="J226" s="383">
        <v>45902</v>
      </c>
      <c r="L226" s="379" t="s">
        <v>93</v>
      </c>
      <c r="M226" s="379" t="s">
        <v>7924</v>
      </c>
      <c r="N226" s="379" t="s">
        <v>6023</v>
      </c>
      <c r="O226" s="379">
        <v>9</v>
      </c>
      <c r="P226" s="379">
        <v>3060278109</v>
      </c>
      <c r="Q226" s="379">
        <v>30602781090</v>
      </c>
      <c r="R226" s="379" t="s">
        <v>6024</v>
      </c>
      <c r="T226" s="379" t="s">
        <v>6028</v>
      </c>
      <c r="U226" s="379" t="s">
        <v>6029</v>
      </c>
      <c r="V226" s="379" t="s">
        <v>6030</v>
      </c>
      <c r="W226" s="379" t="s">
        <v>6035</v>
      </c>
      <c r="X226" s="379" t="s">
        <v>31</v>
      </c>
      <c r="Y226" s="379" t="s">
        <v>6036</v>
      </c>
      <c r="Z226" s="379" t="s">
        <v>6034</v>
      </c>
      <c r="AA226" s="379">
        <v>45925</v>
      </c>
      <c r="AB226" s="379" t="s">
        <v>93</v>
      </c>
      <c r="AC226" s="379" t="s">
        <v>6034</v>
      </c>
      <c r="AD226" s="379">
        <v>45925</v>
      </c>
      <c r="AE226" s="379">
        <v>1900000</v>
      </c>
      <c r="AF226" s="379">
        <v>1500000</v>
      </c>
      <c r="AG226" s="379">
        <v>400000</v>
      </c>
      <c r="AH226" s="379">
        <v>1900000</v>
      </c>
      <c r="AI226" s="379">
        <v>45964</v>
      </c>
      <c r="AJ226" s="379">
        <v>1500000</v>
      </c>
      <c r="AK226" s="383">
        <v>45958</v>
      </c>
      <c r="AL226" s="379">
        <v>400000</v>
      </c>
    </row>
    <row r="227" spans="1:38">
      <c r="A227" s="379" t="s">
        <v>5864</v>
      </c>
      <c r="B227" s="379">
        <v>2025</v>
      </c>
      <c r="C227" s="379" t="s">
        <v>7923</v>
      </c>
      <c r="D227" s="379" t="s">
        <v>3747</v>
      </c>
      <c r="E227" s="379" t="s">
        <v>7924</v>
      </c>
      <c r="F227" s="379" t="s">
        <v>8109</v>
      </c>
      <c r="G227" s="382">
        <v>120</v>
      </c>
      <c r="H227" s="382" t="s">
        <v>8110</v>
      </c>
      <c r="I227" s="383">
        <v>45903</v>
      </c>
      <c r="J227" s="383">
        <v>45903</v>
      </c>
      <c r="L227" s="379" t="s">
        <v>3749</v>
      </c>
      <c r="M227" s="379" t="s">
        <v>7924</v>
      </c>
      <c r="N227" s="379" t="s">
        <v>1780</v>
      </c>
      <c r="O227" s="379">
        <v>5</v>
      </c>
      <c r="P227" s="379">
        <v>7585000517</v>
      </c>
      <c r="Q227" s="379" t="s">
        <v>2123</v>
      </c>
      <c r="R227" s="379" t="s">
        <v>1782</v>
      </c>
      <c r="T227" s="379" t="s">
        <v>8111</v>
      </c>
      <c r="V227" s="379" t="s">
        <v>1783</v>
      </c>
      <c r="W227" s="379" t="s">
        <v>2121</v>
      </c>
      <c r="X227" s="379" t="s">
        <v>31</v>
      </c>
      <c r="Y227" s="379" t="s">
        <v>2122</v>
      </c>
      <c r="Z227" s="379" t="s">
        <v>1784</v>
      </c>
      <c r="AC227" s="379" t="s">
        <v>1784</v>
      </c>
      <c r="AD227" s="379">
        <v>45904</v>
      </c>
      <c r="AE227" s="379">
        <v>600000</v>
      </c>
      <c r="AF227" s="379">
        <v>200000</v>
      </c>
      <c r="AG227" s="379">
        <v>400000</v>
      </c>
      <c r="AH227" s="379">
        <v>400000</v>
      </c>
      <c r="AJ227" s="379">
        <v>0</v>
      </c>
      <c r="AK227" s="383">
        <v>45980</v>
      </c>
      <c r="AL227" s="379">
        <v>400000</v>
      </c>
    </row>
    <row r="228" spans="1:38">
      <c r="A228" s="379" t="s">
        <v>7454</v>
      </c>
      <c r="B228" s="379">
        <v>2025</v>
      </c>
      <c r="C228" s="379" t="s">
        <v>7923</v>
      </c>
      <c r="D228" s="379" t="s">
        <v>3747</v>
      </c>
      <c r="E228" s="379" t="s">
        <v>7924</v>
      </c>
      <c r="F228" s="379" t="s">
        <v>8112</v>
      </c>
      <c r="G228" s="382">
        <v>121</v>
      </c>
      <c r="H228" s="382" t="s">
        <v>8113</v>
      </c>
      <c r="I228" s="383">
        <v>45903</v>
      </c>
      <c r="J228" s="383">
        <v>45903</v>
      </c>
      <c r="L228" s="379" t="s">
        <v>190</v>
      </c>
      <c r="M228" s="379" t="s">
        <v>7924</v>
      </c>
      <c r="N228" s="379" t="s">
        <v>1522</v>
      </c>
      <c r="O228" s="379">
        <v>13</v>
      </c>
      <c r="P228" s="379">
        <v>3068122347</v>
      </c>
      <c r="Q228" s="379" t="s">
        <v>2137</v>
      </c>
      <c r="R228" s="379" t="s">
        <v>704</v>
      </c>
      <c r="T228" s="379" t="s">
        <v>1523</v>
      </c>
      <c r="U228" s="379" t="s">
        <v>710</v>
      </c>
      <c r="V228" s="379" t="s">
        <v>711</v>
      </c>
      <c r="W228" s="379" t="s">
        <v>708</v>
      </c>
      <c r="X228" s="379" t="s">
        <v>345</v>
      </c>
      <c r="Y228" s="379" t="s">
        <v>709</v>
      </c>
      <c r="Z228" s="379" t="s">
        <v>706</v>
      </c>
      <c r="AC228" s="379" t="s">
        <v>706</v>
      </c>
      <c r="AD228" s="379">
        <v>45904</v>
      </c>
      <c r="AE228" s="379">
        <v>600000</v>
      </c>
      <c r="AF228" s="379">
        <v>200000</v>
      </c>
      <c r="AG228" s="379">
        <v>400000</v>
      </c>
      <c r="AH228" s="379">
        <v>600000</v>
      </c>
      <c r="AI228" s="379">
        <v>45932</v>
      </c>
      <c r="AJ228" s="379">
        <v>200000</v>
      </c>
      <c r="AK228" s="383">
        <v>45980</v>
      </c>
      <c r="AL228" s="379">
        <v>400000</v>
      </c>
    </row>
    <row r="229" spans="1:38">
      <c r="A229" s="379" t="s">
        <v>7458</v>
      </c>
      <c r="B229" s="379">
        <v>2025</v>
      </c>
      <c r="C229" s="379" t="s">
        <v>7923</v>
      </c>
      <c r="D229" s="379" t="s">
        <v>3747</v>
      </c>
      <c r="E229" s="379" t="s">
        <v>7924</v>
      </c>
      <c r="F229" s="379" t="s">
        <v>8114</v>
      </c>
      <c r="G229" s="382">
        <v>122</v>
      </c>
      <c r="H229" s="382" t="s">
        <v>5053</v>
      </c>
      <c r="I229" s="383">
        <v>45903</v>
      </c>
      <c r="J229" s="383">
        <v>45903</v>
      </c>
      <c r="L229" s="379" t="s">
        <v>3748</v>
      </c>
      <c r="M229" s="379" t="s">
        <v>7924</v>
      </c>
      <c r="N229" s="379" t="s">
        <v>713</v>
      </c>
      <c r="O229" s="379">
        <v>6</v>
      </c>
      <c r="P229" s="379">
        <v>3180124593</v>
      </c>
      <c r="Q229" s="379" t="s">
        <v>2132</v>
      </c>
      <c r="R229" s="379" t="s">
        <v>714</v>
      </c>
      <c r="T229" s="379" t="s">
        <v>1524</v>
      </c>
      <c r="U229" s="379" t="s">
        <v>718</v>
      </c>
      <c r="V229" s="379" t="s">
        <v>719</v>
      </c>
      <c r="W229" s="379" t="s">
        <v>714</v>
      </c>
      <c r="X229" s="379" t="s">
        <v>31</v>
      </c>
      <c r="Y229" s="379" t="s">
        <v>717</v>
      </c>
      <c r="Z229" s="379" t="s">
        <v>716</v>
      </c>
      <c r="AC229" s="379" t="s">
        <v>716</v>
      </c>
      <c r="AD229" s="379">
        <v>45904</v>
      </c>
      <c r="AE229" s="379">
        <v>600000</v>
      </c>
      <c r="AF229" s="379">
        <v>200000</v>
      </c>
      <c r="AG229" s="379">
        <v>400000</v>
      </c>
      <c r="AH229" s="379">
        <v>600000</v>
      </c>
      <c r="AI229" s="379">
        <v>45904</v>
      </c>
      <c r="AJ229" s="379">
        <v>200000</v>
      </c>
      <c r="AK229" s="383">
        <v>45980</v>
      </c>
      <c r="AL229" s="379">
        <v>400000</v>
      </c>
    </row>
    <row r="230" spans="1:38">
      <c r="A230" s="379" t="s">
        <v>5739</v>
      </c>
      <c r="B230" s="379">
        <v>2025</v>
      </c>
      <c r="C230" s="379" t="s">
        <v>7923</v>
      </c>
      <c r="D230" s="379" t="s">
        <v>3747</v>
      </c>
      <c r="E230" s="379" t="s">
        <v>7924</v>
      </c>
      <c r="F230" s="379" t="s">
        <v>8115</v>
      </c>
      <c r="G230" s="382">
        <v>123</v>
      </c>
      <c r="H230" s="382" t="s">
        <v>5053</v>
      </c>
      <c r="I230" s="383">
        <v>45904</v>
      </c>
      <c r="J230" s="383">
        <v>45904</v>
      </c>
      <c r="L230" s="379" t="s">
        <v>3746</v>
      </c>
      <c r="M230" s="379" t="s">
        <v>7924</v>
      </c>
      <c r="N230" s="379" t="s">
        <v>5737</v>
      </c>
      <c r="O230" s="379">
        <v>2</v>
      </c>
      <c r="P230" s="379">
        <v>1111269544</v>
      </c>
      <c r="Q230" s="379" t="s">
        <v>2176</v>
      </c>
      <c r="R230" s="379" t="s">
        <v>993</v>
      </c>
      <c r="T230" s="379" t="s">
        <v>994</v>
      </c>
      <c r="U230" s="379" t="s">
        <v>8116</v>
      </c>
      <c r="V230" s="379" t="s">
        <v>8117</v>
      </c>
      <c r="W230" s="379" t="s">
        <v>993</v>
      </c>
      <c r="X230" s="379" t="s">
        <v>31</v>
      </c>
      <c r="Y230" s="379" t="s">
        <v>996</v>
      </c>
      <c r="Z230" s="379" t="s">
        <v>995</v>
      </c>
      <c r="AC230" s="379" t="s">
        <v>995</v>
      </c>
      <c r="AD230" s="379">
        <v>45905</v>
      </c>
      <c r="AE230" s="379">
        <v>600000</v>
      </c>
      <c r="AF230" s="379">
        <v>200000</v>
      </c>
      <c r="AG230" s="379">
        <v>400000</v>
      </c>
      <c r="AH230" s="379">
        <v>400000</v>
      </c>
      <c r="AJ230" s="379">
        <v>0</v>
      </c>
      <c r="AK230" s="383">
        <v>45980</v>
      </c>
      <c r="AL230" s="379">
        <v>400000</v>
      </c>
    </row>
    <row r="231" spans="1:38">
      <c r="A231" s="379" t="s">
        <v>6245</v>
      </c>
      <c r="B231" s="379">
        <v>2025</v>
      </c>
      <c r="C231" s="379" t="s">
        <v>7923</v>
      </c>
      <c r="D231" s="379" t="s">
        <v>3747</v>
      </c>
      <c r="E231" s="379" t="s">
        <v>7924</v>
      </c>
      <c r="F231" s="379" t="s">
        <v>8118</v>
      </c>
      <c r="G231" s="382">
        <v>124</v>
      </c>
      <c r="H231" s="382" t="s">
        <v>5053</v>
      </c>
      <c r="I231" s="383">
        <v>45904</v>
      </c>
      <c r="J231" s="383">
        <v>45904</v>
      </c>
      <c r="L231" s="379" t="s">
        <v>240</v>
      </c>
      <c r="M231" s="379" t="s">
        <v>7924</v>
      </c>
      <c r="N231" s="379" t="s">
        <v>6242</v>
      </c>
      <c r="O231" s="379">
        <v>3</v>
      </c>
      <c r="P231" s="379">
        <v>4705100652</v>
      </c>
      <c r="Q231" s="379">
        <v>47051006520</v>
      </c>
      <c r="R231" s="379" t="s">
        <v>6243</v>
      </c>
      <c r="T231" s="379" t="s">
        <v>1652</v>
      </c>
      <c r="U231" s="379" t="s">
        <v>6246</v>
      </c>
      <c r="V231" s="379" t="s">
        <v>6247</v>
      </c>
      <c r="W231" s="379" t="s">
        <v>6249</v>
      </c>
      <c r="X231" s="379" t="s">
        <v>1062</v>
      </c>
      <c r="Y231" s="379" t="s">
        <v>6250</v>
      </c>
      <c r="Z231" s="379" t="s">
        <v>6248</v>
      </c>
      <c r="AC231" s="379" t="s">
        <v>6248</v>
      </c>
      <c r="AD231" s="379">
        <v>45905</v>
      </c>
      <c r="AE231" s="379">
        <v>600000</v>
      </c>
      <c r="AF231" s="379">
        <v>200000</v>
      </c>
      <c r="AG231" s="379">
        <v>400000</v>
      </c>
      <c r="AH231" s="379">
        <v>400000</v>
      </c>
      <c r="AJ231" s="379">
        <v>0</v>
      </c>
      <c r="AK231" s="383">
        <v>45980</v>
      </c>
      <c r="AL231" s="379">
        <v>400000</v>
      </c>
    </row>
    <row r="232" spans="1:38">
      <c r="A232" s="379" t="s">
        <v>6505</v>
      </c>
      <c r="B232" s="379">
        <v>2025</v>
      </c>
      <c r="C232" s="379" t="s">
        <v>7923</v>
      </c>
      <c r="D232" s="379" t="s">
        <v>3747</v>
      </c>
      <c r="E232" s="379" t="s">
        <v>7924</v>
      </c>
      <c r="F232" s="379" t="s">
        <v>8119</v>
      </c>
      <c r="G232" s="382">
        <v>125</v>
      </c>
      <c r="H232" s="382" t="s">
        <v>7449</v>
      </c>
      <c r="I232" s="383">
        <v>45904</v>
      </c>
      <c r="J232" s="383">
        <v>45904</v>
      </c>
      <c r="L232" s="379" t="s">
        <v>3748</v>
      </c>
      <c r="M232" s="379" t="s">
        <v>7924</v>
      </c>
      <c r="N232" s="379" t="s">
        <v>1288</v>
      </c>
      <c r="O232" s="379">
        <v>6</v>
      </c>
      <c r="P232" s="379">
        <v>3140393020</v>
      </c>
      <c r="Q232" s="379" t="s">
        <v>2175</v>
      </c>
      <c r="R232" s="379" t="s">
        <v>1289</v>
      </c>
      <c r="T232" s="379" t="s">
        <v>1290</v>
      </c>
      <c r="U232" s="379" t="s">
        <v>1294</v>
      </c>
      <c r="V232" s="379" t="s">
        <v>1295</v>
      </c>
      <c r="W232" s="379" t="s">
        <v>1292</v>
      </c>
      <c r="X232" s="379" t="s">
        <v>345</v>
      </c>
      <c r="Y232" s="379" t="s">
        <v>1293</v>
      </c>
      <c r="Z232" s="379" t="s">
        <v>1291</v>
      </c>
      <c r="AC232" s="379" t="s">
        <v>1291</v>
      </c>
      <c r="AD232" s="379">
        <v>45905</v>
      </c>
      <c r="AE232" s="379">
        <v>600000</v>
      </c>
      <c r="AF232" s="379">
        <v>200000</v>
      </c>
      <c r="AG232" s="379">
        <v>400000</v>
      </c>
      <c r="AH232" s="379">
        <v>400000</v>
      </c>
      <c r="AJ232" s="379">
        <v>0</v>
      </c>
      <c r="AK232" s="383">
        <v>45980</v>
      </c>
      <c r="AL232" s="379">
        <v>400000</v>
      </c>
    </row>
    <row r="233" spans="1:38">
      <c r="A233" s="379" t="s">
        <v>5330</v>
      </c>
      <c r="B233" s="379">
        <v>2025</v>
      </c>
      <c r="C233" s="379" t="s">
        <v>7923</v>
      </c>
      <c r="D233" s="379" t="s">
        <v>3747</v>
      </c>
      <c r="E233" s="379" t="s">
        <v>7924</v>
      </c>
      <c r="F233" s="379" t="s">
        <v>8120</v>
      </c>
      <c r="G233" s="382">
        <v>126</v>
      </c>
      <c r="H233" s="382" t="s">
        <v>5199</v>
      </c>
      <c r="I233" s="383">
        <v>45904</v>
      </c>
      <c r="J233" s="383">
        <v>45904</v>
      </c>
      <c r="L233" s="379" t="s">
        <v>3749</v>
      </c>
      <c r="M233" s="379" t="s">
        <v>7924</v>
      </c>
      <c r="N233" s="379" t="s">
        <v>5327</v>
      </c>
      <c r="O233" s="379">
        <v>6</v>
      </c>
      <c r="P233" s="379">
        <v>6098135227</v>
      </c>
      <c r="Q233" s="379">
        <v>60981352276</v>
      </c>
      <c r="R233" s="379" t="s">
        <v>5328</v>
      </c>
      <c r="T233" s="379" t="s">
        <v>5332</v>
      </c>
      <c r="W233" s="379" t="s">
        <v>5337</v>
      </c>
      <c r="X233" s="379" t="s">
        <v>5338</v>
      </c>
      <c r="Y233" s="379" t="s">
        <v>8121</v>
      </c>
      <c r="Z233" s="379" t="s">
        <v>5336</v>
      </c>
      <c r="AC233" s="379" t="s">
        <v>5336</v>
      </c>
      <c r="AD233" s="379">
        <v>45943</v>
      </c>
      <c r="AE233" s="379">
        <v>1300000</v>
      </c>
      <c r="AF233" s="379">
        <v>1300000</v>
      </c>
      <c r="AG233" s="379">
        <v>0</v>
      </c>
      <c r="AH233" s="379">
        <v>1300000</v>
      </c>
      <c r="AI233" s="379">
        <v>45951</v>
      </c>
      <c r="AJ233" s="379">
        <v>1300000</v>
      </c>
      <c r="AK233" s="383" t="s">
        <v>3735</v>
      </c>
      <c r="AL233" s="379">
        <v>0</v>
      </c>
    </row>
    <row r="234" spans="1:38">
      <c r="A234" s="379" t="s">
        <v>5947</v>
      </c>
      <c r="B234" s="379">
        <v>2025</v>
      </c>
      <c r="C234" s="379" t="s">
        <v>7923</v>
      </c>
      <c r="D234" s="379" t="s">
        <v>3747</v>
      </c>
      <c r="E234" s="379" t="s">
        <v>7924</v>
      </c>
      <c r="F234" s="379" t="s">
        <v>8122</v>
      </c>
      <c r="G234" s="382">
        <v>127</v>
      </c>
      <c r="H234" s="382" t="s">
        <v>8123</v>
      </c>
      <c r="I234" s="383">
        <v>45908</v>
      </c>
      <c r="J234" s="383">
        <v>45908</v>
      </c>
      <c r="L234" s="379" t="s">
        <v>93</v>
      </c>
      <c r="M234" s="379" t="s">
        <v>7924</v>
      </c>
      <c r="N234" s="379" t="s">
        <v>5944</v>
      </c>
      <c r="O234" s="379">
        <v>74</v>
      </c>
      <c r="P234" s="379">
        <v>6878100785</v>
      </c>
      <c r="Q234" s="379">
        <v>11881160786</v>
      </c>
      <c r="R234" s="379" t="s">
        <v>5945</v>
      </c>
      <c r="T234" s="379" t="s">
        <v>5949</v>
      </c>
      <c r="W234" s="379" t="s">
        <v>5952</v>
      </c>
      <c r="X234" s="379" t="s">
        <v>5953</v>
      </c>
      <c r="Y234" s="379" t="s">
        <v>5954</v>
      </c>
      <c r="Z234" s="379" t="s">
        <v>5951</v>
      </c>
      <c r="AA234" s="379">
        <v>45930</v>
      </c>
      <c r="AB234" s="379" t="s">
        <v>93</v>
      </c>
      <c r="AC234" s="379" t="s">
        <v>5951</v>
      </c>
      <c r="AD234" s="379">
        <v>45946</v>
      </c>
      <c r="AE234" s="379">
        <v>1800000</v>
      </c>
      <c r="AF234" s="379">
        <v>1800000</v>
      </c>
      <c r="AG234" s="379">
        <v>0</v>
      </c>
      <c r="AH234" s="379">
        <v>1800000</v>
      </c>
      <c r="AI234" s="379">
        <v>45960</v>
      </c>
      <c r="AJ234" s="379">
        <v>1800000</v>
      </c>
      <c r="AK234" s="383" t="s">
        <v>3735</v>
      </c>
      <c r="AL234" s="379">
        <v>0</v>
      </c>
    </row>
    <row r="235" spans="1:38">
      <c r="A235" s="379" t="s">
        <v>5535</v>
      </c>
      <c r="B235" s="379">
        <v>2025</v>
      </c>
      <c r="C235" s="379" t="s">
        <v>7923</v>
      </c>
      <c r="D235" s="379" t="s">
        <v>3747</v>
      </c>
      <c r="E235" s="379" t="s">
        <v>7924</v>
      </c>
      <c r="F235" s="379" t="s">
        <v>8124</v>
      </c>
      <c r="G235" s="382">
        <v>128</v>
      </c>
      <c r="H235" s="382" t="s">
        <v>6385</v>
      </c>
      <c r="I235" s="383">
        <v>45910</v>
      </c>
      <c r="J235" s="383">
        <v>45910</v>
      </c>
      <c r="L235" s="379" t="s">
        <v>190</v>
      </c>
      <c r="M235" s="379" t="s">
        <v>7924</v>
      </c>
      <c r="N235" s="379" t="s">
        <v>5533</v>
      </c>
      <c r="O235" s="379">
        <v>6</v>
      </c>
      <c r="P235" s="379">
        <v>7773900847</v>
      </c>
      <c r="Q235" s="379" t="s">
        <v>2187</v>
      </c>
      <c r="R235" s="379" t="s">
        <v>1409</v>
      </c>
      <c r="T235" s="379" t="s">
        <v>1410</v>
      </c>
      <c r="U235" s="379" t="s">
        <v>1414</v>
      </c>
      <c r="V235" s="379" t="s">
        <v>1415</v>
      </c>
      <c r="W235" s="379" t="s">
        <v>1412</v>
      </c>
      <c r="X235" s="379" t="s">
        <v>31</v>
      </c>
      <c r="Y235" s="379" t="s">
        <v>1413</v>
      </c>
      <c r="Z235" s="379" t="s">
        <v>1411</v>
      </c>
      <c r="AA235" s="379">
        <v>45931</v>
      </c>
      <c r="AB235" s="379" t="s">
        <v>240</v>
      </c>
      <c r="AC235" s="379" t="s">
        <v>1411</v>
      </c>
      <c r="AD235" s="379">
        <v>45911</v>
      </c>
      <c r="AE235" s="379">
        <v>600000</v>
      </c>
      <c r="AF235" s="379">
        <v>200000</v>
      </c>
      <c r="AG235" s="379">
        <v>400000</v>
      </c>
      <c r="AH235" s="379">
        <v>400000</v>
      </c>
      <c r="AJ235" s="379">
        <v>0</v>
      </c>
      <c r="AK235" s="383">
        <v>45980</v>
      </c>
      <c r="AL235" s="379">
        <v>400000</v>
      </c>
    </row>
    <row r="236" spans="1:38">
      <c r="A236" s="379" t="s">
        <v>6076</v>
      </c>
      <c r="B236" s="379">
        <v>2025</v>
      </c>
      <c r="C236" s="379" t="s">
        <v>7923</v>
      </c>
      <c r="D236" s="379" t="s">
        <v>3747</v>
      </c>
      <c r="E236" s="379" t="s">
        <v>7924</v>
      </c>
      <c r="F236" s="379" t="s">
        <v>8125</v>
      </c>
      <c r="G236" s="382">
        <v>129</v>
      </c>
      <c r="H236" s="382" t="s">
        <v>8126</v>
      </c>
      <c r="I236" s="383">
        <v>45910</v>
      </c>
      <c r="J236" s="383">
        <v>45910</v>
      </c>
      <c r="L236" s="379" t="s">
        <v>3749</v>
      </c>
      <c r="M236" s="379" t="s">
        <v>7924</v>
      </c>
      <c r="N236" s="379" t="s">
        <v>1395</v>
      </c>
      <c r="O236" s="379">
        <v>8</v>
      </c>
      <c r="P236" s="379">
        <v>4262900218</v>
      </c>
      <c r="Q236" s="379" t="s">
        <v>2201</v>
      </c>
      <c r="R236" s="379" t="s">
        <v>1396</v>
      </c>
      <c r="T236" s="379" t="s">
        <v>1397</v>
      </c>
      <c r="U236" s="379" t="s">
        <v>1400</v>
      </c>
      <c r="V236" s="379" t="s">
        <v>1401</v>
      </c>
      <c r="W236" s="379" t="s">
        <v>1398</v>
      </c>
      <c r="X236" s="379" t="s">
        <v>31</v>
      </c>
      <c r="Y236" s="379" t="s">
        <v>1399</v>
      </c>
      <c r="Z236" s="379" t="s">
        <v>6077</v>
      </c>
      <c r="AA236" s="379">
        <v>45931</v>
      </c>
      <c r="AB236" s="379" t="s">
        <v>240</v>
      </c>
      <c r="AC236" s="379" t="s">
        <v>6077</v>
      </c>
      <c r="AD236" s="379">
        <v>45911</v>
      </c>
      <c r="AE236" s="379">
        <v>600000</v>
      </c>
      <c r="AF236" s="379">
        <v>200000</v>
      </c>
      <c r="AG236" s="379">
        <v>400000</v>
      </c>
      <c r="AH236" s="379">
        <v>600000</v>
      </c>
      <c r="AI236" s="379">
        <v>46010</v>
      </c>
      <c r="AJ236" s="379">
        <v>200000</v>
      </c>
      <c r="AK236" s="383">
        <v>45980</v>
      </c>
      <c r="AL236" s="379">
        <v>400000</v>
      </c>
    </row>
    <row r="237" spans="1:38">
      <c r="A237" s="379" t="s">
        <v>6428</v>
      </c>
      <c r="B237" s="379">
        <v>2025</v>
      </c>
      <c r="C237" s="379" t="s">
        <v>7923</v>
      </c>
      <c r="D237" s="379" t="s">
        <v>3747</v>
      </c>
      <c r="E237" s="379" t="s">
        <v>7924</v>
      </c>
      <c r="F237" s="379" t="s">
        <v>8127</v>
      </c>
      <c r="G237" s="382">
        <v>130</v>
      </c>
      <c r="H237" s="382" t="s">
        <v>6109</v>
      </c>
      <c r="I237" s="383">
        <v>45910</v>
      </c>
      <c r="J237" s="383">
        <v>45910</v>
      </c>
      <c r="L237" s="379" t="s">
        <v>240</v>
      </c>
      <c r="M237" s="379" t="s">
        <v>7924</v>
      </c>
      <c r="N237" s="379" t="s">
        <v>6426</v>
      </c>
      <c r="O237" s="379">
        <v>8</v>
      </c>
      <c r="P237" s="379">
        <v>2211908993</v>
      </c>
      <c r="Q237" s="379" t="s">
        <v>2228</v>
      </c>
      <c r="R237" s="379" t="s">
        <v>1345</v>
      </c>
      <c r="T237" s="379" t="s">
        <v>8128</v>
      </c>
      <c r="U237" s="379" t="s">
        <v>1349</v>
      </c>
      <c r="V237" s="379" t="s">
        <v>1350</v>
      </c>
      <c r="W237" s="379" t="s">
        <v>1347</v>
      </c>
      <c r="X237" s="379" t="s">
        <v>1346</v>
      </c>
      <c r="Y237" s="379" t="s">
        <v>1348</v>
      </c>
      <c r="Z237" s="379" t="s">
        <v>6430</v>
      </c>
      <c r="AA237" s="379">
        <v>45931</v>
      </c>
      <c r="AB237" s="379" t="s">
        <v>240</v>
      </c>
      <c r="AC237" s="379" t="s">
        <v>6430</v>
      </c>
      <c r="AD237" s="379">
        <v>45911</v>
      </c>
      <c r="AE237" s="379">
        <v>600000</v>
      </c>
      <c r="AF237" s="379">
        <v>200000</v>
      </c>
      <c r="AG237" s="379">
        <v>400000</v>
      </c>
      <c r="AH237" s="379">
        <v>600000</v>
      </c>
      <c r="AI237" s="379">
        <v>45961</v>
      </c>
      <c r="AJ237" s="379">
        <v>200000</v>
      </c>
      <c r="AK237" s="383">
        <v>45980</v>
      </c>
      <c r="AL237" s="379">
        <v>400000</v>
      </c>
    </row>
    <row r="238" spans="1:38">
      <c r="A238" s="379" t="s">
        <v>7336</v>
      </c>
      <c r="B238" s="379">
        <v>2025</v>
      </c>
      <c r="C238" s="379" t="s">
        <v>7923</v>
      </c>
      <c r="D238" s="379" t="s">
        <v>3747</v>
      </c>
      <c r="E238" s="379" t="s">
        <v>7924</v>
      </c>
      <c r="F238" s="379" t="s">
        <v>8129</v>
      </c>
      <c r="G238" s="382">
        <v>131</v>
      </c>
      <c r="H238" s="382" t="s">
        <v>8130</v>
      </c>
      <c r="I238" s="383">
        <v>45917</v>
      </c>
      <c r="J238" s="383">
        <v>45917</v>
      </c>
      <c r="L238" s="379" t="s">
        <v>240</v>
      </c>
      <c r="M238" s="379" t="s">
        <v>7924</v>
      </c>
      <c r="N238" s="379" t="s">
        <v>672</v>
      </c>
      <c r="O238" s="379">
        <v>8</v>
      </c>
      <c r="P238" s="379">
        <v>3148552194</v>
      </c>
      <c r="Q238" s="379" t="s">
        <v>2273</v>
      </c>
      <c r="R238" s="379" t="s">
        <v>673</v>
      </c>
      <c r="T238" s="379" t="s">
        <v>1299</v>
      </c>
      <c r="U238" s="379" t="s">
        <v>679</v>
      </c>
      <c r="V238" s="379" t="s">
        <v>680</v>
      </c>
      <c r="W238" s="379" t="s">
        <v>677</v>
      </c>
      <c r="X238" s="379" t="s">
        <v>676</v>
      </c>
      <c r="Y238" s="379" t="s">
        <v>678</v>
      </c>
      <c r="Z238" s="379" t="s">
        <v>675</v>
      </c>
      <c r="AA238" s="379">
        <v>45945</v>
      </c>
      <c r="AB238" s="379" t="s">
        <v>240</v>
      </c>
      <c r="AC238" s="379" t="s">
        <v>675</v>
      </c>
      <c r="AD238" s="379">
        <v>45918</v>
      </c>
      <c r="AE238" s="379">
        <v>600000</v>
      </c>
      <c r="AF238" s="379">
        <v>200000</v>
      </c>
      <c r="AG238" s="379">
        <v>400000</v>
      </c>
      <c r="AH238" s="379">
        <v>600000</v>
      </c>
      <c r="AI238" s="379">
        <v>45930</v>
      </c>
      <c r="AJ238" s="379">
        <v>200000</v>
      </c>
      <c r="AK238" s="383">
        <v>46009</v>
      </c>
      <c r="AL238" s="379">
        <v>400000</v>
      </c>
    </row>
    <row r="239" spans="1:38">
      <c r="A239" s="379" t="s">
        <v>6702</v>
      </c>
      <c r="B239" s="379">
        <v>2025</v>
      </c>
      <c r="C239" s="379" t="s">
        <v>7923</v>
      </c>
      <c r="D239" s="379" t="s">
        <v>7851</v>
      </c>
      <c r="E239" s="379" t="s">
        <v>7924</v>
      </c>
      <c r="F239" s="379" t="s">
        <v>8131</v>
      </c>
      <c r="G239" s="382">
        <v>132</v>
      </c>
      <c r="H239" s="382" t="s">
        <v>8132</v>
      </c>
      <c r="I239" s="383">
        <v>45950</v>
      </c>
      <c r="J239" s="383">
        <v>45950</v>
      </c>
      <c r="L239" s="379" t="s">
        <v>93</v>
      </c>
      <c r="M239" s="379" t="s">
        <v>7924</v>
      </c>
      <c r="N239" s="379" t="s">
        <v>1887</v>
      </c>
      <c r="O239" s="379">
        <v>27</v>
      </c>
      <c r="P239" s="379">
        <v>3178105431</v>
      </c>
      <c r="Q239" s="379" t="s">
        <v>2292</v>
      </c>
      <c r="R239" s="379" t="s">
        <v>1888</v>
      </c>
      <c r="T239" s="379" t="s">
        <v>1889</v>
      </c>
      <c r="U239" s="379" t="s">
        <v>1890</v>
      </c>
      <c r="V239" s="379" t="s">
        <v>1891</v>
      </c>
      <c r="W239" s="379" t="s">
        <v>2291</v>
      </c>
      <c r="X239" s="379" t="s">
        <v>345</v>
      </c>
      <c r="Y239" s="379" t="s">
        <v>1892</v>
      </c>
      <c r="Z239" s="379" t="s">
        <v>8133</v>
      </c>
      <c r="AA239" s="379">
        <v>45980</v>
      </c>
      <c r="AB239" s="379" t="s">
        <v>93</v>
      </c>
      <c r="AC239" s="379" t="s">
        <v>6707</v>
      </c>
      <c r="AD239" s="379">
        <v>45965</v>
      </c>
      <c r="AE239" s="379">
        <v>1700000</v>
      </c>
      <c r="AF239" s="379">
        <v>1300000</v>
      </c>
      <c r="AG239" s="379">
        <v>400000</v>
      </c>
      <c r="AH239" s="379">
        <v>1700000</v>
      </c>
      <c r="AI239" s="379">
        <v>45971</v>
      </c>
      <c r="AJ239" s="379">
        <v>1300000</v>
      </c>
      <c r="AK239" s="383">
        <v>46009</v>
      </c>
      <c r="AL239" s="379">
        <v>400000</v>
      </c>
    </row>
    <row r="240" spans="1:38">
      <c r="A240" s="379" t="s">
        <v>5808</v>
      </c>
      <c r="B240" s="379">
        <v>2025</v>
      </c>
      <c r="C240" s="379" t="s">
        <v>7923</v>
      </c>
      <c r="D240" s="379" t="s">
        <v>3747</v>
      </c>
      <c r="E240" s="379" t="s">
        <v>7924</v>
      </c>
      <c r="F240" s="379" t="s">
        <v>8134</v>
      </c>
      <c r="G240" s="382">
        <v>133</v>
      </c>
      <c r="H240" s="382" t="s">
        <v>8135</v>
      </c>
      <c r="I240" s="383">
        <v>45950</v>
      </c>
      <c r="J240" s="383">
        <v>45950</v>
      </c>
      <c r="L240" s="379" t="s">
        <v>240</v>
      </c>
      <c r="M240" s="379" t="s">
        <v>7924</v>
      </c>
      <c r="N240" s="379" t="s">
        <v>5805</v>
      </c>
      <c r="O240" s="379">
        <v>5</v>
      </c>
      <c r="P240" s="379">
        <v>3060230973</v>
      </c>
      <c r="Q240" s="379">
        <v>30602309730</v>
      </c>
      <c r="R240" s="379" t="s">
        <v>5806</v>
      </c>
      <c r="T240" s="379" t="s">
        <v>8136</v>
      </c>
      <c r="U240" s="379" t="s">
        <v>5811</v>
      </c>
      <c r="V240" s="379" t="s">
        <v>5812</v>
      </c>
      <c r="W240" s="379" t="s">
        <v>8137</v>
      </c>
      <c r="Y240" s="379" t="s">
        <v>8138</v>
      </c>
      <c r="Z240" s="379" t="s">
        <v>8139</v>
      </c>
      <c r="AA240" s="379">
        <v>45974</v>
      </c>
      <c r="AB240" s="379" t="s">
        <v>93</v>
      </c>
      <c r="AC240" s="379" t="s">
        <v>8139</v>
      </c>
      <c r="AD240" s="379">
        <v>45954</v>
      </c>
      <c r="AE240" s="379">
        <v>600000</v>
      </c>
      <c r="AF240" s="379">
        <v>200000</v>
      </c>
      <c r="AG240" s="379">
        <v>400000</v>
      </c>
      <c r="AH240" s="379">
        <v>600000</v>
      </c>
      <c r="AI240" s="379">
        <v>45979</v>
      </c>
      <c r="AJ240" s="379">
        <v>200000</v>
      </c>
      <c r="AK240" s="383">
        <v>46009</v>
      </c>
      <c r="AL240" s="379">
        <v>400000</v>
      </c>
    </row>
    <row r="241" spans="1:38">
      <c r="A241" s="379" t="s">
        <v>6367</v>
      </c>
      <c r="B241" s="379">
        <v>2025</v>
      </c>
      <c r="C241" s="379" t="s">
        <v>7923</v>
      </c>
      <c r="D241" s="379" t="s">
        <v>3747</v>
      </c>
      <c r="E241" s="379" t="s">
        <v>7924</v>
      </c>
      <c r="F241" s="379" t="s">
        <v>8140</v>
      </c>
      <c r="G241" s="382">
        <v>134</v>
      </c>
      <c r="H241" s="382" t="s">
        <v>8141</v>
      </c>
      <c r="I241" s="383">
        <v>45954</v>
      </c>
      <c r="J241" s="383">
        <v>45954</v>
      </c>
      <c r="L241" s="379" t="s">
        <v>7888</v>
      </c>
      <c r="M241" s="379" t="s">
        <v>7924</v>
      </c>
      <c r="N241" s="379" t="s">
        <v>6365</v>
      </c>
      <c r="O241" s="379">
        <v>147</v>
      </c>
      <c r="P241" s="379">
        <v>1078549859</v>
      </c>
      <c r="Q241" s="379" t="s">
        <v>2365</v>
      </c>
      <c r="R241" s="379" t="s">
        <v>2366</v>
      </c>
      <c r="T241" s="379" t="s">
        <v>2367</v>
      </c>
      <c r="U241" s="379" t="s">
        <v>2368</v>
      </c>
      <c r="V241" s="379" t="s">
        <v>2369</v>
      </c>
      <c r="W241" s="379" t="s">
        <v>2362</v>
      </c>
      <c r="X241" s="379" t="s">
        <v>334</v>
      </c>
      <c r="Y241" s="379" t="s">
        <v>2363</v>
      </c>
      <c r="Z241" s="379" t="s">
        <v>2364</v>
      </c>
      <c r="AA241" s="379">
        <v>45980</v>
      </c>
      <c r="AB241" s="379" t="s">
        <v>93</v>
      </c>
      <c r="AC241" s="379" t="s">
        <v>2364</v>
      </c>
      <c r="AD241" s="379">
        <v>45992</v>
      </c>
      <c r="AE241" s="379">
        <v>5100000</v>
      </c>
      <c r="AF241" s="379">
        <v>5100000</v>
      </c>
      <c r="AG241" s="379">
        <v>0</v>
      </c>
      <c r="AH241" s="379">
        <v>5100000</v>
      </c>
      <c r="AI241" s="379">
        <v>46021</v>
      </c>
      <c r="AJ241" s="379">
        <v>5100000</v>
      </c>
      <c r="AK241" s="383" t="s">
        <v>3735</v>
      </c>
      <c r="AL241" s="379">
        <v>0</v>
      </c>
    </row>
    <row r="242" spans="1:38">
      <c r="A242" s="379" t="s">
        <v>5539</v>
      </c>
      <c r="B242" s="379">
        <v>2025</v>
      </c>
      <c r="C242" s="379" t="s">
        <v>7923</v>
      </c>
      <c r="D242" s="379" t="s">
        <v>3747</v>
      </c>
      <c r="E242" s="379" t="s">
        <v>7924</v>
      </c>
      <c r="F242" s="379" t="s">
        <v>8142</v>
      </c>
      <c r="G242" s="382">
        <v>135</v>
      </c>
      <c r="H242" s="382" t="s">
        <v>6189</v>
      </c>
      <c r="I242" s="383">
        <v>45965</v>
      </c>
      <c r="J242" s="383">
        <v>45965</v>
      </c>
      <c r="L242" s="379" t="s">
        <v>93</v>
      </c>
      <c r="M242" s="379" t="s">
        <v>7924</v>
      </c>
      <c r="N242" s="379" t="s">
        <v>5536</v>
      </c>
      <c r="O242" s="379">
        <v>10</v>
      </c>
      <c r="P242" s="379">
        <v>1462300950</v>
      </c>
      <c r="Q242" s="379">
        <v>14623009500</v>
      </c>
      <c r="R242" s="379" t="s">
        <v>5537</v>
      </c>
      <c r="T242" s="379" t="s">
        <v>5540</v>
      </c>
      <c r="U242" s="379" t="s">
        <v>5541</v>
      </c>
      <c r="V242" s="379" t="s">
        <v>5542</v>
      </c>
      <c r="W242" s="379" t="s">
        <v>5537</v>
      </c>
      <c r="X242" s="379" t="s">
        <v>31</v>
      </c>
      <c r="Y242" s="379" t="s">
        <v>5543</v>
      </c>
      <c r="Z242" s="379" t="s">
        <v>8143</v>
      </c>
      <c r="AA242" s="379">
        <v>45992</v>
      </c>
      <c r="AB242" s="379" t="s">
        <v>93</v>
      </c>
      <c r="AC242" s="379" t="s">
        <v>8143</v>
      </c>
      <c r="AD242" s="379">
        <v>45966</v>
      </c>
      <c r="AE242" s="379">
        <v>600000</v>
      </c>
      <c r="AF242" s="379">
        <v>200000</v>
      </c>
      <c r="AG242" s="379">
        <v>400000</v>
      </c>
      <c r="AH242" s="379">
        <v>200000</v>
      </c>
      <c r="AI242" s="379">
        <v>45995</v>
      </c>
      <c r="AJ242" s="379">
        <v>200000</v>
      </c>
      <c r="AK242" s="383"/>
      <c r="AL242" s="379">
        <v>0</v>
      </c>
    </row>
    <row r="243" spans="1:38">
      <c r="A243" s="379" t="s">
        <v>7460</v>
      </c>
      <c r="B243" s="379">
        <v>2025</v>
      </c>
      <c r="C243" s="379" t="s">
        <v>7923</v>
      </c>
      <c r="D243" s="379" t="s">
        <v>7857</v>
      </c>
      <c r="E243" s="379" t="s">
        <v>7924</v>
      </c>
      <c r="F243" s="379" t="s">
        <v>8144</v>
      </c>
      <c r="G243" s="382">
        <v>136</v>
      </c>
      <c r="H243" s="382" t="s">
        <v>8145</v>
      </c>
      <c r="I243" s="383">
        <v>45968</v>
      </c>
      <c r="J243" s="383">
        <v>45968</v>
      </c>
      <c r="L243" s="379" t="s">
        <v>93</v>
      </c>
      <c r="M243" s="379" t="s">
        <v>7924</v>
      </c>
      <c r="N243" s="379" t="s">
        <v>2093</v>
      </c>
      <c r="O243" s="379">
        <v>57</v>
      </c>
      <c r="P243" s="379">
        <v>3068104878</v>
      </c>
      <c r="Q243" s="379" t="s">
        <v>2095</v>
      </c>
      <c r="R243" s="379" t="s">
        <v>2096</v>
      </c>
      <c r="T243" s="379" t="s">
        <v>2097</v>
      </c>
      <c r="U243" s="379" t="s">
        <v>2098</v>
      </c>
      <c r="V243" s="379" t="s">
        <v>2099</v>
      </c>
      <c r="W243" s="379" t="s">
        <v>7468</v>
      </c>
      <c r="X243" s="379" t="s">
        <v>894</v>
      </c>
      <c r="Y243" s="379" t="s">
        <v>7469</v>
      </c>
      <c r="Z243" s="379" t="s">
        <v>8146</v>
      </c>
      <c r="AA243" s="379">
        <v>45993</v>
      </c>
      <c r="AB243" s="379" t="s">
        <v>93</v>
      </c>
      <c r="AC243" s="379" t="s">
        <v>2094</v>
      </c>
      <c r="AD243" s="379">
        <v>45994</v>
      </c>
      <c r="AE243" s="379">
        <v>700000</v>
      </c>
      <c r="AF243" s="379">
        <v>700000</v>
      </c>
      <c r="AG243" s="379">
        <v>0</v>
      </c>
      <c r="AH243" s="379">
        <v>700000</v>
      </c>
      <c r="AI243" s="379">
        <v>45999</v>
      </c>
      <c r="AJ243" s="379">
        <v>700000</v>
      </c>
      <c r="AK243" s="383" t="s">
        <v>3735</v>
      </c>
      <c r="AL243" s="379">
        <v>0</v>
      </c>
    </row>
    <row r="244" spans="1:38">
      <c r="A244" s="379" t="s">
        <v>4977</v>
      </c>
      <c r="B244" s="379">
        <v>2025</v>
      </c>
      <c r="C244" s="379" t="s">
        <v>7923</v>
      </c>
      <c r="D244" s="379" t="s">
        <v>3747</v>
      </c>
      <c r="E244" s="379" t="s">
        <v>7924</v>
      </c>
      <c r="F244" s="379" t="s">
        <v>8147</v>
      </c>
      <c r="G244" s="382">
        <v>137</v>
      </c>
      <c r="H244" s="382" t="s">
        <v>8145</v>
      </c>
      <c r="I244" s="383">
        <v>45971</v>
      </c>
      <c r="J244" s="383">
        <v>45971</v>
      </c>
      <c r="L244" s="379" t="s">
        <v>93</v>
      </c>
      <c r="M244" s="379" t="s">
        <v>7924</v>
      </c>
      <c r="N244" s="379" t="s">
        <v>4976</v>
      </c>
      <c r="O244" s="379">
        <v>4</v>
      </c>
      <c r="P244" s="379">
        <v>3088137832</v>
      </c>
      <c r="Q244" s="379" t="s">
        <v>2413</v>
      </c>
      <c r="R244" s="379" t="s">
        <v>1492</v>
      </c>
      <c r="T244" s="379" t="s">
        <v>4979</v>
      </c>
      <c r="U244" s="379" t="s">
        <v>3502</v>
      </c>
      <c r="V244" s="379" t="s">
        <v>3503</v>
      </c>
      <c r="W244" s="379" t="s">
        <v>4984</v>
      </c>
      <c r="X244" s="379" t="s">
        <v>1430</v>
      </c>
      <c r="Y244" s="379" t="s">
        <v>3504</v>
      </c>
      <c r="Z244" s="379" t="s">
        <v>8148</v>
      </c>
      <c r="AA244" s="379">
        <v>45985</v>
      </c>
      <c r="AB244" s="379" t="s">
        <v>93</v>
      </c>
      <c r="AC244" s="379" t="s">
        <v>4983</v>
      </c>
      <c r="AD244" s="379">
        <v>45985</v>
      </c>
      <c r="AE244" s="379">
        <v>700000</v>
      </c>
      <c r="AF244" s="379">
        <v>700000</v>
      </c>
      <c r="AG244" s="379">
        <v>0</v>
      </c>
      <c r="AH244" s="379">
        <v>700000</v>
      </c>
      <c r="AI244" s="379">
        <v>45999</v>
      </c>
      <c r="AJ244" s="379">
        <v>700000</v>
      </c>
      <c r="AK244" s="383" t="s">
        <v>3735</v>
      </c>
      <c r="AL244" s="379">
        <v>0</v>
      </c>
    </row>
    <row r="245" spans="1:38">
      <c r="A245" s="379" t="s">
        <v>7319</v>
      </c>
      <c r="B245" s="379">
        <v>2025</v>
      </c>
      <c r="C245" s="379" t="s">
        <v>7923</v>
      </c>
      <c r="D245" s="379" t="s">
        <v>7851</v>
      </c>
      <c r="E245" s="379" t="s">
        <v>7924</v>
      </c>
      <c r="F245" s="379" t="s">
        <v>8149</v>
      </c>
      <c r="G245" s="382">
        <v>138</v>
      </c>
      <c r="H245" s="382" t="s">
        <v>8150</v>
      </c>
      <c r="I245" s="383">
        <v>45981</v>
      </c>
      <c r="J245" s="383">
        <v>45981</v>
      </c>
      <c r="L245" s="379" t="s">
        <v>93</v>
      </c>
      <c r="M245" s="379" t="s">
        <v>7924</v>
      </c>
      <c r="N245" s="379" t="s">
        <v>1737</v>
      </c>
      <c r="O245" s="379">
        <v>406</v>
      </c>
      <c r="P245" s="379">
        <v>3078201717</v>
      </c>
      <c r="Q245" s="379" t="s">
        <v>2358</v>
      </c>
      <c r="R245" s="379" t="s">
        <v>1738</v>
      </c>
      <c r="T245" s="379" t="s">
        <v>1739</v>
      </c>
      <c r="U245" s="379" t="s">
        <v>1741</v>
      </c>
      <c r="V245" s="379" t="s">
        <v>1742</v>
      </c>
      <c r="W245" s="379" t="s">
        <v>2355</v>
      </c>
      <c r="Y245" s="379" t="s">
        <v>2356</v>
      </c>
      <c r="Z245" s="379" t="s">
        <v>2357</v>
      </c>
      <c r="AA245" s="379">
        <v>46007</v>
      </c>
      <c r="AB245" s="379" t="s">
        <v>93</v>
      </c>
      <c r="AC245" s="379" t="s">
        <v>1740</v>
      </c>
      <c r="AD245" s="379">
        <v>46007</v>
      </c>
      <c r="AE245" s="379">
        <v>2000000</v>
      </c>
      <c r="AF245" s="379">
        <v>2000000</v>
      </c>
      <c r="AG245" s="379">
        <v>0</v>
      </c>
      <c r="AH245" s="379">
        <v>0</v>
      </c>
      <c r="AJ245" s="379">
        <v>0</v>
      </c>
      <c r="AK245" s="383" t="s">
        <v>3735</v>
      </c>
      <c r="AL245" s="379">
        <v>0</v>
      </c>
    </row>
    <row r="246" spans="1:38">
      <c r="A246" s="379" t="s">
        <v>6389</v>
      </c>
      <c r="B246" s="379">
        <v>2025</v>
      </c>
      <c r="C246" s="379" t="s">
        <v>7923</v>
      </c>
      <c r="D246" s="379" t="s">
        <v>3747</v>
      </c>
      <c r="E246" s="379" t="s">
        <v>7924</v>
      </c>
      <c r="F246" s="379" t="s">
        <v>8151</v>
      </c>
      <c r="G246" s="382">
        <v>139</v>
      </c>
      <c r="H246" s="382" t="s">
        <v>8150</v>
      </c>
      <c r="I246" s="383">
        <v>45993</v>
      </c>
      <c r="J246" s="383">
        <v>45993</v>
      </c>
      <c r="L246" s="379" t="s">
        <v>3749</v>
      </c>
      <c r="M246" s="379" t="s">
        <v>7924</v>
      </c>
      <c r="N246" s="379" t="s">
        <v>6387</v>
      </c>
      <c r="O246" s="379">
        <v>3</v>
      </c>
      <c r="P246" s="379">
        <v>2391001800</v>
      </c>
      <c r="Q246" s="379" t="s">
        <v>2153</v>
      </c>
      <c r="R246" s="379" t="s">
        <v>1531</v>
      </c>
      <c r="T246" s="379" t="s">
        <v>1532</v>
      </c>
      <c r="U246" s="379" t="s">
        <v>1534</v>
      </c>
      <c r="V246" s="379" t="s">
        <v>1535</v>
      </c>
      <c r="W246" s="379" t="s">
        <v>1531</v>
      </c>
      <c r="X246" s="379" t="s">
        <v>31</v>
      </c>
      <c r="Y246" s="379" t="s">
        <v>1533</v>
      </c>
      <c r="Z246" s="379" t="s">
        <v>6391</v>
      </c>
      <c r="AA246" s="379">
        <v>46015</v>
      </c>
      <c r="AB246" s="379" t="s">
        <v>240</v>
      </c>
      <c r="AC246" s="379" t="s">
        <v>6391</v>
      </c>
      <c r="AD246" s="379">
        <v>45994</v>
      </c>
      <c r="AE246" s="379">
        <v>600000</v>
      </c>
      <c r="AF246" s="379">
        <v>200000</v>
      </c>
      <c r="AG246" s="379">
        <v>400000</v>
      </c>
      <c r="AH246" s="379">
        <v>0</v>
      </c>
      <c r="AJ246" s="379">
        <v>0</v>
      </c>
      <c r="AK246" s="383"/>
    </row>
    <row r="247" spans="1:38">
      <c r="A247" s="379" t="s">
        <v>7275</v>
      </c>
      <c r="B247" s="379">
        <v>2025</v>
      </c>
      <c r="C247" s="379" t="s">
        <v>7923</v>
      </c>
      <c r="D247" s="379" t="s">
        <v>3747</v>
      </c>
      <c r="E247" s="379" t="s">
        <v>7924</v>
      </c>
      <c r="F247" s="379" t="s">
        <v>8152</v>
      </c>
      <c r="G247" s="382">
        <v>140</v>
      </c>
      <c r="H247" s="382" t="s">
        <v>8150</v>
      </c>
      <c r="I247" s="383">
        <v>45993</v>
      </c>
      <c r="J247" s="383">
        <v>45993</v>
      </c>
      <c r="L247" s="379" t="s">
        <v>240</v>
      </c>
      <c r="M247" s="379" t="s">
        <v>7924</v>
      </c>
      <c r="N247" s="379" t="s">
        <v>2166</v>
      </c>
      <c r="O247" s="379">
        <v>3</v>
      </c>
      <c r="P247" s="379">
        <v>2520901485</v>
      </c>
      <c r="Q247" s="379" t="s">
        <v>2169</v>
      </c>
      <c r="R247" s="379" t="s">
        <v>1913</v>
      </c>
      <c r="T247" s="379" t="s">
        <v>1914</v>
      </c>
      <c r="U247" s="379" t="s">
        <v>1915</v>
      </c>
      <c r="V247" s="379" t="s">
        <v>1916</v>
      </c>
      <c r="W247" s="379" t="s">
        <v>1913</v>
      </c>
      <c r="X247" s="379" t="s">
        <v>31</v>
      </c>
      <c r="Y247" s="379" t="s">
        <v>2167</v>
      </c>
      <c r="Z247" s="379" t="s">
        <v>2168</v>
      </c>
      <c r="AA247" s="379">
        <v>46015</v>
      </c>
      <c r="AB247" s="379" t="s">
        <v>240</v>
      </c>
      <c r="AC247" s="379" t="s">
        <v>2168</v>
      </c>
      <c r="AD247" s="379">
        <v>45994</v>
      </c>
      <c r="AE247" s="379">
        <v>600000</v>
      </c>
      <c r="AF247" s="379">
        <v>200000</v>
      </c>
      <c r="AG247" s="379">
        <v>400000</v>
      </c>
      <c r="AH247" s="379">
        <v>0</v>
      </c>
      <c r="AJ247" s="379">
        <v>0</v>
      </c>
      <c r="AK247" s="383"/>
    </row>
    <row r="248" spans="1:38">
      <c r="A248" s="379" t="s">
        <v>5494</v>
      </c>
      <c r="B248" s="379">
        <v>2025</v>
      </c>
      <c r="C248" s="379" t="s">
        <v>7923</v>
      </c>
      <c r="E248" s="379" t="s">
        <v>7924</v>
      </c>
      <c r="F248" s="379" t="s">
        <v>8153</v>
      </c>
      <c r="G248" s="382">
        <v>141</v>
      </c>
      <c r="H248" s="382" t="s">
        <v>5180</v>
      </c>
      <c r="I248" s="383">
        <v>45993</v>
      </c>
      <c r="J248" s="383">
        <v>45993</v>
      </c>
      <c r="L248" s="379" t="s">
        <v>93</v>
      </c>
      <c r="M248" s="379" t="s">
        <v>7924</v>
      </c>
      <c r="N248" s="379" t="s">
        <v>5492</v>
      </c>
      <c r="O248" s="379">
        <v>74</v>
      </c>
      <c r="P248" s="379">
        <v>7308502523</v>
      </c>
      <c r="Q248" s="379">
        <v>73085025230</v>
      </c>
      <c r="R248" s="379" t="s">
        <v>2378</v>
      </c>
      <c r="T248" s="379" t="s">
        <v>2379</v>
      </c>
      <c r="U248" s="379" t="s">
        <v>2380</v>
      </c>
      <c r="V248" s="379" t="s">
        <v>2381</v>
      </c>
      <c r="W248" s="379" t="s">
        <v>5498</v>
      </c>
      <c r="X248" s="379" t="s">
        <v>5499</v>
      </c>
      <c r="Y248" s="379" t="s">
        <v>5500</v>
      </c>
      <c r="Z248" s="379" t="s">
        <v>5497</v>
      </c>
      <c r="AA248" s="379">
        <v>46015</v>
      </c>
      <c r="AB248" s="379" t="s">
        <v>93</v>
      </c>
      <c r="AC248" s="379" t="s">
        <v>5497</v>
      </c>
      <c r="AD248" s="379">
        <v>46013</v>
      </c>
      <c r="AE248" s="379">
        <v>1700000</v>
      </c>
      <c r="AF248" s="379">
        <v>1700000</v>
      </c>
      <c r="AG248" s="379">
        <v>0</v>
      </c>
      <c r="AH248" s="379">
        <v>0</v>
      </c>
      <c r="AJ248" s="379">
        <v>0</v>
      </c>
      <c r="AK248" s="383" t="s">
        <v>3735</v>
      </c>
      <c r="AL248" s="379">
        <v>0</v>
      </c>
    </row>
    <row r="249" spans="1:38">
      <c r="A249" s="379" t="s">
        <v>5680</v>
      </c>
      <c r="B249" s="379">
        <v>2025</v>
      </c>
      <c r="C249" s="379" t="s">
        <v>7923</v>
      </c>
      <c r="D249" s="379" t="s">
        <v>7844</v>
      </c>
      <c r="E249" s="379" t="s">
        <v>7924</v>
      </c>
      <c r="F249" s="379" t="s">
        <v>8154</v>
      </c>
      <c r="G249" s="382">
        <v>142</v>
      </c>
      <c r="H249" s="382" t="s">
        <v>8155</v>
      </c>
      <c r="I249" s="383">
        <v>45993</v>
      </c>
      <c r="J249" s="383">
        <v>45993</v>
      </c>
      <c r="L249" s="379" t="s">
        <v>3749</v>
      </c>
      <c r="M249" s="379" t="s">
        <v>7924</v>
      </c>
      <c r="N249" s="379" t="s">
        <v>5677</v>
      </c>
      <c r="O249" s="379">
        <v>7</v>
      </c>
      <c r="P249" s="379">
        <v>6218143241</v>
      </c>
      <c r="Q249" s="379">
        <v>62181432416</v>
      </c>
      <c r="R249" s="379" t="s">
        <v>8156</v>
      </c>
      <c r="T249" s="379" t="s">
        <v>5682</v>
      </c>
      <c r="W249" s="379" t="s">
        <v>8157</v>
      </c>
      <c r="Y249" s="379" t="s">
        <v>8158</v>
      </c>
      <c r="Z249" s="379" t="s">
        <v>8159</v>
      </c>
      <c r="AA249" s="379">
        <v>46021</v>
      </c>
      <c r="AB249" s="379" t="s">
        <v>3749</v>
      </c>
      <c r="AD249" s="379" t="s">
        <v>7982</v>
      </c>
      <c r="AE249" s="379">
        <v>981880</v>
      </c>
      <c r="AF249" s="379">
        <v>0</v>
      </c>
      <c r="AG249" s="379">
        <v>981880</v>
      </c>
      <c r="AH249" s="379">
        <v>0</v>
      </c>
      <c r="AJ249" s="379">
        <v>0</v>
      </c>
    </row>
    <row r="250" spans="1:38">
      <c r="A250" s="379" t="s">
        <v>7538</v>
      </c>
      <c r="B250" s="379">
        <v>2025</v>
      </c>
      <c r="C250" s="379" t="s">
        <v>7923</v>
      </c>
      <c r="D250" s="379" t="s">
        <v>7851</v>
      </c>
      <c r="E250" s="379" t="s">
        <v>7924</v>
      </c>
      <c r="F250" s="379" t="s">
        <v>8160</v>
      </c>
      <c r="G250" s="382">
        <v>143</v>
      </c>
      <c r="H250" s="382" t="s">
        <v>8161</v>
      </c>
      <c r="I250" s="383">
        <v>46000</v>
      </c>
      <c r="J250" s="383">
        <v>46000</v>
      </c>
      <c r="L250" s="379" t="s">
        <v>3746</v>
      </c>
      <c r="M250" s="379" t="s">
        <v>7924</v>
      </c>
      <c r="N250" s="379" t="s">
        <v>1962</v>
      </c>
      <c r="O250" s="379">
        <v>103</v>
      </c>
      <c r="P250" s="379">
        <v>7058200339</v>
      </c>
      <c r="Q250" s="379" t="s">
        <v>2361</v>
      </c>
      <c r="R250" s="379" t="s">
        <v>1963</v>
      </c>
      <c r="T250" s="379" t="s">
        <v>1964</v>
      </c>
      <c r="U250" s="379" t="s">
        <v>1965</v>
      </c>
      <c r="V250" s="379" t="s">
        <v>1966</v>
      </c>
      <c r="W250" s="379" t="s">
        <v>1967</v>
      </c>
      <c r="X250" s="379" t="s">
        <v>2360</v>
      </c>
      <c r="Y250" s="379" t="s">
        <v>1968</v>
      </c>
      <c r="Z250" s="379" t="s">
        <v>1969</v>
      </c>
      <c r="AA250" s="379">
        <v>46028</v>
      </c>
      <c r="AB250" s="379" t="s">
        <v>3746</v>
      </c>
      <c r="AC250" s="379" t="s">
        <v>1969</v>
      </c>
      <c r="AE250" s="379">
        <v>700000</v>
      </c>
      <c r="AF250" s="379">
        <v>700000</v>
      </c>
      <c r="AG250" s="379">
        <v>0</v>
      </c>
      <c r="AH250" s="379">
        <v>0</v>
      </c>
      <c r="AJ250" s="379">
        <v>0</v>
      </c>
      <c r="AK250" s="379" t="s">
        <v>3735</v>
      </c>
      <c r="AL250" s="379">
        <v>0</v>
      </c>
    </row>
    <row r="251" spans="1:38">
      <c r="A251" s="379" t="s">
        <v>6803</v>
      </c>
      <c r="B251" s="379">
        <v>2025</v>
      </c>
      <c r="C251" s="379" t="s">
        <v>7923</v>
      </c>
      <c r="E251" s="379" t="s">
        <v>7924</v>
      </c>
      <c r="F251" s="379" t="s">
        <v>8162</v>
      </c>
      <c r="G251" s="382">
        <v>144</v>
      </c>
      <c r="H251" s="382" t="s">
        <v>8163</v>
      </c>
      <c r="I251" s="383">
        <v>46009</v>
      </c>
      <c r="J251" s="383">
        <v>46009</v>
      </c>
      <c r="L251" s="379" t="s">
        <v>93</v>
      </c>
      <c r="M251" s="379" t="s">
        <v>7924</v>
      </c>
      <c r="N251" s="379" t="s">
        <v>2370</v>
      </c>
      <c r="O251" s="379">
        <v>72</v>
      </c>
      <c r="P251" s="379">
        <v>3058195094</v>
      </c>
      <c r="Q251" s="379">
        <v>30581950940</v>
      </c>
      <c r="R251" s="379" t="s">
        <v>2373</v>
      </c>
      <c r="T251" s="379" t="s">
        <v>2374</v>
      </c>
      <c r="U251" s="379" t="s">
        <v>2375</v>
      </c>
      <c r="V251" s="379" t="s">
        <v>2376</v>
      </c>
      <c r="W251" s="379" t="s">
        <v>2371</v>
      </c>
      <c r="X251" s="379" t="s">
        <v>345</v>
      </c>
      <c r="Y251" s="379" t="s">
        <v>2372</v>
      </c>
      <c r="Z251" s="379" t="s">
        <v>8164</v>
      </c>
      <c r="AC251" s="379" t="s">
        <v>2377</v>
      </c>
      <c r="AD251" s="379">
        <v>46009</v>
      </c>
      <c r="AE251" s="379">
        <v>1650000</v>
      </c>
      <c r="AF251" s="379">
        <v>1650000</v>
      </c>
      <c r="AG251" s="379">
        <v>0</v>
      </c>
      <c r="AH251" s="379">
        <v>1650000</v>
      </c>
      <c r="AI251" s="379">
        <v>46020</v>
      </c>
      <c r="AJ251" s="379">
        <v>1650000</v>
      </c>
      <c r="AK251" s="383" t="s">
        <v>3735</v>
      </c>
      <c r="AL251" s="379">
        <v>0</v>
      </c>
    </row>
    <row r="252" spans="1:38">
      <c r="A252" s="379" t="s">
        <v>5243</v>
      </c>
      <c r="B252" s="379">
        <v>2025</v>
      </c>
      <c r="C252" s="379" t="s">
        <v>7923</v>
      </c>
      <c r="D252" s="379" t="s">
        <v>7851</v>
      </c>
      <c r="E252" s="379" t="s">
        <v>7924</v>
      </c>
      <c r="F252" s="379" t="s">
        <v>8165</v>
      </c>
      <c r="G252" s="382">
        <v>145</v>
      </c>
      <c r="H252" s="382" t="s">
        <v>8166</v>
      </c>
      <c r="I252" s="383">
        <v>46013</v>
      </c>
      <c r="J252" s="383">
        <v>46013</v>
      </c>
      <c r="L252" s="379" t="s">
        <v>93</v>
      </c>
      <c r="M252" s="379" t="s">
        <v>7924</v>
      </c>
      <c r="N252" s="379" t="s">
        <v>1936</v>
      </c>
      <c r="O252" s="379">
        <v>44</v>
      </c>
      <c r="P252" s="379">
        <v>3148164111</v>
      </c>
      <c r="Q252" s="379" t="s">
        <v>2235</v>
      </c>
      <c r="R252" s="379" t="s">
        <v>1942</v>
      </c>
      <c r="T252" s="379" t="s">
        <v>1943</v>
      </c>
      <c r="U252" s="379" t="s">
        <v>1944</v>
      </c>
      <c r="V252" s="379" t="s">
        <v>1945</v>
      </c>
      <c r="W252" s="379" t="s">
        <v>2234</v>
      </c>
      <c r="X252" s="379" t="s">
        <v>676</v>
      </c>
      <c r="Y252" s="379" t="s">
        <v>1946</v>
      </c>
      <c r="Z252" s="379" t="s">
        <v>8167</v>
      </c>
      <c r="AC252" s="379" t="s">
        <v>1947</v>
      </c>
      <c r="AD252" s="379">
        <v>46010</v>
      </c>
      <c r="AE252" s="379">
        <v>1400000</v>
      </c>
      <c r="AF252" s="379">
        <v>1000000</v>
      </c>
      <c r="AG252" s="379">
        <v>400000</v>
      </c>
      <c r="AH252" s="379">
        <v>0</v>
      </c>
      <c r="AJ252" s="379">
        <v>0</v>
      </c>
      <c r="AK252" s="383"/>
    </row>
    <row r="253" spans="1:38">
      <c r="A253" s="379" t="s">
        <v>7531</v>
      </c>
      <c r="B253" s="379">
        <v>2025</v>
      </c>
      <c r="C253" s="379" t="s">
        <v>7923</v>
      </c>
      <c r="D253" s="379" t="s">
        <v>7844</v>
      </c>
      <c r="E253" s="379" t="s">
        <v>7924</v>
      </c>
      <c r="F253" s="379" t="s">
        <v>8168</v>
      </c>
      <c r="G253" s="382">
        <v>146</v>
      </c>
      <c r="H253" s="382" t="s">
        <v>6405</v>
      </c>
      <c r="I253" s="383">
        <v>46020</v>
      </c>
      <c r="J253" s="383">
        <v>46020</v>
      </c>
      <c r="L253" s="379" t="s">
        <v>93</v>
      </c>
      <c r="M253" s="379" t="s">
        <v>7924</v>
      </c>
      <c r="N253" s="379" t="s">
        <v>7528</v>
      </c>
      <c r="O253" s="379">
        <v>15</v>
      </c>
      <c r="P253" s="379">
        <v>7968701173</v>
      </c>
      <c r="Q253" s="379">
        <v>37387007246</v>
      </c>
      <c r="R253" s="379" t="s">
        <v>7529</v>
      </c>
      <c r="T253" s="379" t="s">
        <v>7532</v>
      </c>
      <c r="W253" s="379" t="s">
        <v>7534</v>
      </c>
      <c r="Y253" s="379" t="s">
        <v>7535</v>
      </c>
      <c r="Z253" s="379" t="s">
        <v>7533</v>
      </c>
      <c r="AE253" s="379">
        <v>1350000</v>
      </c>
      <c r="AF253" s="379">
        <v>1350000</v>
      </c>
      <c r="AG253" s="379">
        <v>0</v>
      </c>
      <c r="AH253" s="379">
        <v>0</v>
      </c>
      <c r="AJ253" s="379">
        <v>0</v>
      </c>
      <c r="AK253" s="379" t="s">
        <v>3735</v>
      </c>
      <c r="AL253" s="379">
        <v>0</v>
      </c>
    </row>
    <row r="254" spans="1:38">
      <c r="A254" s="379" t="s">
        <v>6125</v>
      </c>
      <c r="B254" s="379">
        <v>2025</v>
      </c>
      <c r="C254" s="379" t="s">
        <v>7923</v>
      </c>
      <c r="D254" s="379" t="s">
        <v>7844</v>
      </c>
      <c r="E254" s="379" t="s">
        <v>7924</v>
      </c>
      <c r="F254" s="379" t="s">
        <v>8169</v>
      </c>
      <c r="G254" s="382">
        <v>147</v>
      </c>
      <c r="H254" s="382" t="s">
        <v>8170</v>
      </c>
      <c r="I254" s="383">
        <v>46020</v>
      </c>
      <c r="J254" s="383">
        <v>46020</v>
      </c>
      <c r="L254" s="379" t="s">
        <v>3748</v>
      </c>
      <c r="M254" s="379" t="s">
        <v>7924</v>
      </c>
      <c r="N254" s="379" t="s">
        <v>6122</v>
      </c>
      <c r="O254" s="379">
        <v>7</v>
      </c>
      <c r="P254" s="379">
        <v>3128157803</v>
      </c>
      <c r="Q254" s="379">
        <v>31281578036</v>
      </c>
      <c r="R254" s="379" t="s">
        <v>6123</v>
      </c>
      <c r="T254" s="379" t="s">
        <v>8171</v>
      </c>
      <c r="W254" s="379" t="s">
        <v>8172</v>
      </c>
      <c r="X254" s="379" t="s">
        <v>1346</v>
      </c>
      <c r="Y254" s="379" t="s">
        <v>8173</v>
      </c>
      <c r="Z254" s="379" t="s">
        <v>8174</v>
      </c>
      <c r="AD254" s="379" t="s">
        <v>7982</v>
      </c>
      <c r="AE254" s="379">
        <v>572090</v>
      </c>
      <c r="AF254" s="379">
        <v>0</v>
      </c>
      <c r="AG254" s="379">
        <v>572090</v>
      </c>
      <c r="AH254" s="379">
        <v>0</v>
      </c>
      <c r="AJ254" s="379">
        <v>0</v>
      </c>
    </row>
    <row r="255" spans="1:38">
      <c r="A255" s="379" t="s">
        <v>6680</v>
      </c>
      <c r="B255" s="379">
        <v>2025</v>
      </c>
      <c r="C255" s="379" t="s">
        <v>7923</v>
      </c>
      <c r="D255" s="379" t="s">
        <v>7851</v>
      </c>
      <c r="E255" s="379" t="s">
        <v>8177</v>
      </c>
      <c r="F255" s="379" t="s">
        <v>8178</v>
      </c>
      <c r="G255" s="382">
        <v>1</v>
      </c>
      <c r="H255" s="382" t="s">
        <v>6795</v>
      </c>
      <c r="I255" s="383">
        <v>45890</v>
      </c>
      <c r="J255" s="383">
        <v>45890</v>
      </c>
      <c r="L255" s="379" t="s">
        <v>6678</v>
      </c>
      <c r="M255" s="379" t="s">
        <v>8177</v>
      </c>
      <c r="N255" s="379" t="s">
        <v>6677</v>
      </c>
      <c r="O255" s="379">
        <v>130</v>
      </c>
      <c r="P255" s="379">
        <v>1318628077</v>
      </c>
      <c r="Q255" s="379">
        <v>13186280770</v>
      </c>
      <c r="R255" s="379" t="s">
        <v>6678</v>
      </c>
      <c r="T255" s="379" t="s">
        <v>6650</v>
      </c>
      <c r="U255" s="379" t="s">
        <v>6651</v>
      </c>
      <c r="V255" s="379" t="s">
        <v>6652</v>
      </c>
      <c r="W255" s="379" t="s">
        <v>6655</v>
      </c>
      <c r="X255" s="379" t="s">
        <v>6656</v>
      </c>
      <c r="Y255" s="379" t="s">
        <v>6657</v>
      </c>
      <c r="Z255" s="379" t="s">
        <v>6654</v>
      </c>
      <c r="AA255" s="379">
        <v>45918</v>
      </c>
      <c r="AB255" s="379" t="s">
        <v>93</v>
      </c>
      <c r="AC255" s="379" t="s">
        <v>6654</v>
      </c>
      <c r="AD255" s="379">
        <v>45890</v>
      </c>
      <c r="AE255" s="379">
        <v>2500000</v>
      </c>
      <c r="AF255" s="379">
        <v>2500000</v>
      </c>
      <c r="AG255" s="379">
        <v>0</v>
      </c>
      <c r="AH255" s="379">
        <v>2500000</v>
      </c>
      <c r="AI255" s="379">
        <v>45898</v>
      </c>
      <c r="AJ255" s="379">
        <v>2500000</v>
      </c>
      <c r="AK255" s="379" t="s">
        <v>3735</v>
      </c>
      <c r="AL255" s="379">
        <v>0</v>
      </c>
    </row>
    <row r="256" spans="1:38">
      <c r="A256" s="379" t="s">
        <v>6648</v>
      </c>
      <c r="B256" s="379">
        <v>2025</v>
      </c>
      <c r="C256" s="379" t="s">
        <v>7923</v>
      </c>
      <c r="D256" s="379" t="s">
        <v>7851</v>
      </c>
      <c r="E256" s="379" t="s">
        <v>8177</v>
      </c>
      <c r="F256" s="379" t="s">
        <v>8179</v>
      </c>
      <c r="G256" s="382">
        <v>2</v>
      </c>
      <c r="H256" s="382" t="s">
        <v>5744</v>
      </c>
      <c r="I256" s="383">
        <v>45890</v>
      </c>
      <c r="J256" s="383">
        <v>45890</v>
      </c>
      <c r="L256" s="379" t="s">
        <v>6646</v>
      </c>
      <c r="M256" s="379" t="s">
        <v>8177</v>
      </c>
      <c r="N256" s="379" t="s">
        <v>6645</v>
      </c>
      <c r="O256" s="379">
        <v>9</v>
      </c>
      <c r="P256" s="379">
        <v>3258101192</v>
      </c>
      <c r="Q256" s="379">
        <v>32581011920</v>
      </c>
      <c r="R256" s="379" t="s">
        <v>6646</v>
      </c>
      <c r="T256" s="379" t="s">
        <v>6650</v>
      </c>
      <c r="U256" s="379" t="s">
        <v>6651</v>
      </c>
      <c r="V256" s="379" t="s">
        <v>6652</v>
      </c>
      <c r="W256" s="379" t="s">
        <v>6655</v>
      </c>
      <c r="X256" s="379" t="s">
        <v>6656</v>
      </c>
      <c r="Y256" s="379" t="s">
        <v>6657</v>
      </c>
      <c r="Z256" s="379" t="s">
        <v>6654</v>
      </c>
      <c r="AA256" s="379">
        <v>45918</v>
      </c>
      <c r="AB256" s="379" t="s">
        <v>93</v>
      </c>
      <c r="AC256" s="379" t="s">
        <v>6654</v>
      </c>
      <c r="AD256" s="379">
        <v>45890</v>
      </c>
      <c r="AE256" s="379">
        <v>1800000</v>
      </c>
      <c r="AF256" s="379">
        <v>1400000</v>
      </c>
      <c r="AG256" s="379">
        <v>400000</v>
      </c>
      <c r="AH256" s="379">
        <v>1800000</v>
      </c>
      <c r="AI256" s="379">
        <v>45898</v>
      </c>
      <c r="AJ256" s="379">
        <v>1400000</v>
      </c>
      <c r="AK256" s="379">
        <v>45944</v>
      </c>
      <c r="AL256" s="379">
        <v>400000</v>
      </c>
    </row>
    <row r="257" spans="1:38">
      <c r="A257" s="379" t="s">
        <v>5578</v>
      </c>
      <c r="B257" s="379">
        <v>2025</v>
      </c>
      <c r="C257" s="379" t="s">
        <v>7923</v>
      </c>
      <c r="D257" s="379" t="s">
        <v>7856</v>
      </c>
      <c r="E257" s="379" t="s">
        <v>8177</v>
      </c>
      <c r="F257" s="379" t="s">
        <v>8180</v>
      </c>
      <c r="G257" s="382">
        <v>3</v>
      </c>
      <c r="H257" s="382" t="s">
        <v>4982</v>
      </c>
      <c r="I257" s="383">
        <v>45950</v>
      </c>
      <c r="J257" s="383">
        <v>45950</v>
      </c>
      <c r="L257" s="379" t="s">
        <v>1479</v>
      </c>
      <c r="M257" s="379" t="s">
        <v>8177</v>
      </c>
      <c r="N257" s="379" t="s">
        <v>2020</v>
      </c>
      <c r="O257" s="379">
        <v>5</v>
      </c>
      <c r="P257" s="379">
        <v>3128169949</v>
      </c>
      <c r="Q257" s="379">
        <v>31281699490</v>
      </c>
      <c r="R257" s="379" t="s">
        <v>1479</v>
      </c>
      <c r="T257" s="379" t="s">
        <v>5580</v>
      </c>
      <c r="U257" s="379" t="s">
        <v>1484</v>
      </c>
      <c r="V257" s="379" t="s">
        <v>1485</v>
      </c>
      <c r="W257" s="379" t="s">
        <v>1482</v>
      </c>
      <c r="X257" s="379" t="s">
        <v>1195</v>
      </c>
      <c r="Y257" s="379" t="s">
        <v>1483</v>
      </c>
      <c r="Z257" s="379" t="s">
        <v>1481</v>
      </c>
      <c r="AA257" s="379">
        <v>45978</v>
      </c>
      <c r="AB257" s="379" t="s">
        <v>3748</v>
      </c>
      <c r="AC257" s="379" t="s">
        <v>1481</v>
      </c>
      <c r="AD257" s="379">
        <v>45994</v>
      </c>
      <c r="AE257" s="379">
        <v>500000</v>
      </c>
      <c r="AF257" s="379">
        <v>500000</v>
      </c>
      <c r="AG257" s="379">
        <v>0</v>
      </c>
      <c r="AH257" s="379">
        <v>500000</v>
      </c>
      <c r="AI257" s="379">
        <v>46017</v>
      </c>
      <c r="AJ257" s="379">
        <v>500000</v>
      </c>
      <c r="AK257" s="379" t="s">
        <v>3735</v>
      </c>
      <c r="AL257" s="379">
        <v>0</v>
      </c>
    </row>
    <row r="258" spans="1:38">
      <c r="A258" s="379" t="s">
        <v>7560</v>
      </c>
      <c r="B258" s="379">
        <v>2025</v>
      </c>
      <c r="C258" s="379" t="s">
        <v>7923</v>
      </c>
      <c r="D258" s="379" t="s">
        <v>7856</v>
      </c>
      <c r="E258" s="379" t="s">
        <v>8177</v>
      </c>
      <c r="F258" s="379" t="s">
        <v>8181</v>
      </c>
      <c r="G258" s="382">
        <v>4</v>
      </c>
      <c r="H258" s="382" t="s">
        <v>4927</v>
      </c>
      <c r="I258" s="383">
        <v>45954</v>
      </c>
      <c r="J258" s="383">
        <v>45954</v>
      </c>
      <c r="L258" s="379" t="s">
        <v>7558</v>
      </c>
      <c r="M258" s="379" t="s">
        <v>8177</v>
      </c>
      <c r="N258" s="379" t="s">
        <v>7557</v>
      </c>
      <c r="O258" s="379">
        <v>37</v>
      </c>
      <c r="P258" s="379">
        <v>1258188075</v>
      </c>
      <c r="Q258" s="379">
        <v>12581880750</v>
      </c>
      <c r="R258" s="379" t="s">
        <v>7558</v>
      </c>
      <c r="T258" s="379" t="s">
        <v>7562</v>
      </c>
      <c r="U258" s="379" t="s">
        <v>7563</v>
      </c>
      <c r="V258" s="379" t="s">
        <v>7564</v>
      </c>
      <c r="W258" s="379" t="s">
        <v>7570</v>
      </c>
      <c r="X258" s="379" t="s">
        <v>1346</v>
      </c>
      <c r="Y258" s="379" t="s">
        <v>7571</v>
      </c>
      <c r="Z258" s="379" t="s">
        <v>8182</v>
      </c>
      <c r="AA258" s="379">
        <v>45966</v>
      </c>
      <c r="AB258" s="379" t="s">
        <v>93</v>
      </c>
      <c r="AC258" s="379" t="s">
        <v>7569</v>
      </c>
      <c r="AD258" s="379">
        <v>45972</v>
      </c>
      <c r="AE258" s="379">
        <v>1400000</v>
      </c>
      <c r="AF258" s="379">
        <v>400000</v>
      </c>
      <c r="AG258" s="379">
        <v>1000000</v>
      </c>
      <c r="AH258" s="379">
        <v>1400000</v>
      </c>
      <c r="AI258" s="379">
        <v>45978</v>
      </c>
      <c r="AJ258" s="379">
        <v>400000</v>
      </c>
      <c r="AK258" s="379">
        <v>46009</v>
      </c>
      <c r="AL258" s="379">
        <v>1000000</v>
      </c>
    </row>
    <row r="259" spans="1:38">
      <c r="A259" s="379" t="s">
        <v>7544</v>
      </c>
      <c r="B259" s="379">
        <v>2025</v>
      </c>
      <c r="C259" s="379" t="s">
        <v>7923</v>
      </c>
      <c r="D259" s="379" t="s">
        <v>7851</v>
      </c>
      <c r="E259" s="379" t="s">
        <v>8177</v>
      </c>
      <c r="F259" s="379" t="s">
        <v>8183</v>
      </c>
      <c r="G259" s="382">
        <v>5</v>
      </c>
      <c r="H259" s="382" t="s">
        <v>4901</v>
      </c>
      <c r="I259" s="383">
        <v>45957</v>
      </c>
      <c r="J259" s="383">
        <v>45957</v>
      </c>
      <c r="L259" s="379" t="s">
        <v>7542</v>
      </c>
      <c r="M259" s="379" t="s">
        <v>8177</v>
      </c>
      <c r="N259" s="379" t="s">
        <v>7541</v>
      </c>
      <c r="O259" s="379">
        <v>19</v>
      </c>
      <c r="P259" s="379">
        <v>1258134604</v>
      </c>
      <c r="Q259" s="379">
        <v>12581346040</v>
      </c>
      <c r="R259" s="379" t="s">
        <v>7542</v>
      </c>
      <c r="T259" s="379" t="s">
        <v>7546</v>
      </c>
      <c r="U259" s="379" t="s">
        <v>7550</v>
      </c>
      <c r="V259" s="379" t="s">
        <v>7551</v>
      </c>
      <c r="W259" s="379" t="s">
        <v>5755</v>
      </c>
      <c r="X259" s="379" t="s">
        <v>1024</v>
      </c>
      <c r="Y259" s="379" t="s">
        <v>5847</v>
      </c>
      <c r="Z259" s="379" t="s">
        <v>5846</v>
      </c>
      <c r="AA259" s="379">
        <v>45986</v>
      </c>
      <c r="AB259" s="379" t="s">
        <v>240</v>
      </c>
      <c r="AC259" s="379" t="s">
        <v>5846</v>
      </c>
      <c r="AD259" s="379">
        <v>45989</v>
      </c>
      <c r="AE259" s="379">
        <v>600000</v>
      </c>
      <c r="AF259" s="379">
        <v>600000</v>
      </c>
      <c r="AG259" s="379">
        <v>0</v>
      </c>
      <c r="AH259" s="379">
        <v>600000</v>
      </c>
      <c r="AI259" s="379">
        <v>45992</v>
      </c>
      <c r="AJ259" s="379">
        <v>600000</v>
      </c>
      <c r="AK259" s="379" t="s">
        <v>3735</v>
      </c>
      <c r="AL259" s="379">
        <v>0</v>
      </c>
    </row>
    <row r="260" spans="1:38">
      <c r="A260" s="379" t="s">
        <v>7446</v>
      </c>
      <c r="B260" s="379">
        <v>2025</v>
      </c>
      <c r="C260" s="379" t="s">
        <v>7923</v>
      </c>
      <c r="D260" s="379" t="s">
        <v>7851</v>
      </c>
      <c r="E260" s="379" t="s">
        <v>8177</v>
      </c>
      <c r="F260" s="379" t="s">
        <v>8184</v>
      </c>
      <c r="G260" s="382">
        <v>6</v>
      </c>
      <c r="H260" s="382" t="s">
        <v>5421</v>
      </c>
      <c r="I260" s="383">
        <v>45959</v>
      </c>
      <c r="J260" s="383">
        <v>45959</v>
      </c>
      <c r="L260" s="379" t="s">
        <v>1575</v>
      </c>
      <c r="M260" s="379" t="s">
        <v>8177</v>
      </c>
      <c r="N260" s="379" t="s">
        <v>1574</v>
      </c>
      <c r="O260" s="379">
        <v>89</v>
      </c>
      <c r="P260" s="379">
        <v>1258300530</v>
      </c>
      <c r="Q260" s="379">
        <v>90700144261</v>
      </c>
      <c r="R260" s="379" t="s">
        <v>1575</v>
      </c>
      <c r="T260" s="379" t="s">
        <v>1576</v>
      </c>
      <c r="U260" s="379" t="s">
        <v>1578</v>
      </c>
      <c r="V260" s="379">
        <v>0</v>
      </c>
      <c r="W260" s="379" t="s">
        <v>8185</v>
      </c>
      <c r="X260" s="379" t="s">
        <v>1577</v>
      </c>
      <c r="Y260" s="379" t="s">
        <v>8186</v>
      </c>
      <c r="Z260" s="379" t="s">
        <v>8187</v>
      </c>
      <c r="AA260" s="379">
        <v>45988</v>
      </c>
      <c r="AB260" s="379" t="s">
        <v>93</v>
      </c>
      <c r="AC260" s="379" t="s">
        <v>8188</v>
      </c>
      <c r="AD260" s="379">
        <v>46001</v>
      </c>
      <c r="AE260" s="379">
        <v>3400000</v>
      </c>
      <c r="AF260" s="379">
        <v>3400000</v>
      </c>
      <c r="AG260" s="379">
        <v>0</v>
      </c>
      <c r="AH260" s="379">
        <v>3400000</v>
      </c>
      <c r="AI260" s="379">
        <v>46007</v>
      </c>
      <c r="AJ260" s="379">
        <v>3400000</v>
      </c>
      <c r="AK260" s="379" t="s">
        <v>3735</v>
      </c>
      <c r="AL260" s="379">
        <v>0</v>
      </c>
    </row>
    <row r="261" spans="1:38">
      <c r="A261" s="379" t="s">
        <v>5664</v>
      </c>
      <c r="B261" s="379">
        <v>2025</v>
      </c>
      <c r="C261" s="379" t="s">
        <v>7923</v>
      </c>
      <c r="D261" s="379" t="s">
        <v>7890</v>
      </c>
      <c r="E261" s="379" t="s">
        <v>8177</v>
      </c>
      <c r="F261" s="379" t="s">
        <v>8189</v>
      </c>
      <c r="G261" s="382">
        <v>7</v>
      </c>
      <c r="H261" s="382" t="s">
        <v>4973</v>
      </c>
      <c r="I261" s="383">
        <v>45972</v>
      </c>
      <c r="J261" s="383">
        <v>45972</v>
      </c>
      <c r="L261" s="379" t="s">
        <v>5662</v>
      </c>
      <c r="M261" s="379" t="s">
        <v>8177</v>
      </c>
      <c r="N261" s="379" t="s">
        <v>5661</v>
      </c>
      <c r="O261" s="379">
        <v>15</v>
      </c>
      <c r="P261" s="379">
        <v>2298602864</v>
      </c>
      <c r="Q261" s="379">
        <v>22986028640</v>
      </c>
      <c r="R261" s="379" t="s">
        <v>5662</v>
      </c>
      <c r="T261" s="379" t="s">
        <v>3304</v>
      </c>
      <c r="U261" s="379" t="s">
        <v>5666</v>
      </c>
      <c r="V261" s="379">
        <v>0</v>
      </c>
      <c r="W261" s="379" t="s">
        <v>5671</v>
      </c>
      <c r="X261" s="379" t="s">
        <v>5338</v>
      </c>
      <c r="Y261" s="379" t="s">
        <v>8190</v>
      </c>
      <c r="Z261" s="379" t="s">
        <v>5670</v>
      </c>
      <c r="AA261" s="379">
        <v>46000</v>
      </c>
      <c r="AB261" s="379" t="s">
        <v>93</v>
      </c>
      <c r="AC261" s="379" t="s">
        <v>8191</v>
      </c>
      <c r="AD261" s="379">
        <v>46000</v>
      </c>
      <c r="AE261" s="379">
        <v>1700000</v>
      </c>
      <c r="AF261" s="379">
        <v>1300000</v>
      </c>
      <c r="AG261" s="379">
        <v>400000</v>
      </c>
      <c r="AH261" s="379">
        <v>1300000</v>
      </c>
      <c r="AI261" s="379">
        <v>46010</v>
      </c>
      <c r="AJ261" s="379">
        <v>1300000</v>
      </c>
      <c r="AL261" s="379">
        <v>0</v>
      </c>
    </row>
    <row r="262" spans="1:38">
      <c r="A262" s="379" t="s">
        <v>6635</v>
      </c>
      <c r="B262" s="379">
        <v>2025</v>
      </c>
      <c r="C262" s="379" t="s">
        <v>7923</v>
      </c>
      <c r="E262" s="379" t="s">
        <v>8177</v>
      </c>
      <c r="F262" s="379" t="s">
        <v>8192</v>
      </c>
      <c r="G262" s="382">
        <v>8</v>
      </c>
      <c r="H262" s="382" t="s">
        <v>5787</v>
      </c>
      <c r="I262" s="383">
        <v>45975</v>
      </c>
      <c r="J262" s="383">
        <v>45975</v>
      </c>
      <c r="L262" s="379" t="s">
        <v>6634</v>
      </c>
      <c r="M262" s="379" t="s">
        <v>8177</v>
      </c>
      <c r="N262" s="379" t="s">
        <v>3620</v>
      </c>
      <c r="O262" s="379">
        <v>15</v>
      </c>
      <c r="P262" s="379">
        <v>1838602229</v>
      </c>
      <c r="Q262" s="379">
        <v>92232429351</v>
      </c>
      <c r="R262" s="379" t="s">
        <v>6634</v>
      </c>
      <c r="T262" s="379" t="s">
        <v>3626</v>
      </c>
      <c r="U262" s="379" t="s">
        <v>1572</v>
      </c>
      <c r="V262" s="379" t="s">
        <v>1573</v>
      </c>
      <c r="W262" s="379" t="s">
        <v>8193</v>
      </c>
      <c r="X262" s="379" t="s">
        <v>2472</v>
      </c>
      <c r="Y262" s="379" t="s">
        <v>8194</v>
      </c>
      <c r="Z262" s="379" t="s">
        <v>2470</v>
      </c>
      <c r="AA262" s="379">
        <v>45987</v>
      </c>
      <c r="AB262" s="379" t="s">
        <v>3749</v>
      </c>
      <c r="AC262" s="379" t="s">
        <v>2470</v>
      </c>
      <c r="AD262" s="379">
        <v>46013</v>
      </c>
      <c r="AE262" s="379">
        <v>500000</v>
      </c>
      <c r="AF262" s="379">
        <v>500000</v>
      </c>
      <c r="AG262" s="379">
        <v>0</v>
      </c>
      <c r="AH262" s="379">
        <v>0</v>
      </c>
      <c r="AI262" s="379">
        <v>46013</v>
      </c>
      <c r="AJ262" s="379">
        <v>0</v>
      </c>
      <c r="AK262" s="379" t="s">
        <v>3735</v>
      </c>
      <c r="AL262" s="379">
        <v>0</v>
      </c>
    </row>
    <row r="263" spans="1:38">
      <c r="A263" s="379" t="s">
        <v>7243</v>
      </c>
      <c r="B263" s="379">
        <v>2025</v>
      </c>
      <c r="C263" s="379" t="s">
        <v>7923</v>
      </c>
      <c r="D263" s="379" t="s">
        <v>7851</v>
      </c>
      <c r="E263" s="379" t="s">
        <v>8177</v>
      </c>
      <c r="F263" s="379" t="s">
        <v>8195</v>
      </c>
      <c r="G263" s="382">
        <v>9</v>
      </c>
      <c r="H263" s="382" t="s">
        <v>5451</v>
      </c>
      <c r="I263" s="383">
        <v>46000</v>
      </c>
      <c r="J263" s="383">
        <v>46000</v>
      </c>
      <c r="L263" s="379" t="s">
        <v>1814</v>
      </c>
      <c r="M263" s="379" t="s">
        <v>8177</v>
      </c>
      <c r="N263" s="379" t="s">
        <v>1813</v>
      </c>
      <c r="O263" s="379">
        <v>34</v>
      </c>
      <c r="P263" s="379">
        <v>1088201221</v>
      </c>
      <c r="Q263" s="379">
        <v>10882012210</v>
      </c>
      <c r="R263" s="379" t="s">
        <v>1814</v>
      </c>
      <c r="T263" s="379" t="s">
        <v>7245</v>
      </c>
      <c r="U263" s="379" t="s">
        <v>1815</v>
      </c>
      <c r="V263" s="379" t="s">
        <v>1816</v>
      </c>
      <c r="W263" s="379" t="s">
        <v>1817</v>
      </c>
      <c r="X263" s="379">
        <v>0</v>
      </c>
      <c r="Y263" s="379" t="s">
        <v>1818</v>
      </c>
      <c r="Z263" s="379" t="s">
        <v>1819</v>
      </c>
      <c r="AC263" s="379" t="s">
        <v>1819</v>
      </c>
      <c r="AE263" s="379">
        <v>3000000</v>
      </c>
      <c r="AF263" s="379">
        <v>3000000</v>
      </c>
      <c r="AG263" s="379">
        <v>0</v>
      </c>
      <c r="AH263" s="379">
        <v>0</v>
      </c>
      <c r="AJ263" s="379">
        <v>0</v>
      </c>
      <c r="AK263" s="379" t="s">
        <v>3735</v>
      </c>
      <c r="AL263" s="379">
        <v>0</v>
      </c>
    </row>
    <row r="264" spans="1:38">
      <c r="A264" s="379" t="s">
        <v>5220</v>
      </c>
      <c r="B264" s="379">
        <v>2025</v>
      </c>
      <c r="C264" s="379" t="s">
        <v>7843</v>
      </c>
      <c r="E264" s="379" t="s">
        <v>8234</v>
      </c>
      <c r="F264" s="407" t="s">
        <v>8235</v>
      </c>
      <c r="G264" s="382">
        <v>10</v>
      </c>
      <c r="H264" s="382">
        <v>10</v>
      </c>
      <c r="I264" s="406">
        <v>46014</v>
      </c>
      <c r="J264" s="406">
        <v>46014</v>
      </c>
      <c r="L264" s="379" t="s">
        <v>3746</v>
      </c>
      <c r="M264" s="379" t="s">
        <v>8234</v>
      </c>
      <c r="N264" s="405" t="s">
        <v>5219</v>
      </c>
      <c r="O264" s="379">
        <v>65</v>
      </c>
      <c r="T264" s="379" t="s">
        <v>5221</v>
      </c>
      <c r="U264" s="379" t="s">
        <v>5222</v>
      </c>
      <c r="V264" s="379" t="s">
        <v>5223</v>
      </c>
      <c r="W264" s="379" t="s">
        <v>5229</v>
      </c>
      <c r="X264" s="379" t="s">
        <v>1622</v>
      </c>
      <c r="Y264" s="379" t="s">
        <v>5230</v>
      </c>
      <c r="Z264" s="379" t="s">
        <v>5228</v>
      </c>
      <c r="AA264" s="383"/>
      <c r="AD264" s="383"/>
      <c r="AE264" s="379">
        <f>AF264+AG264</f>
        <v>900000</v>
      </c>
      <c r="AF264" s="379">
        <f>VLOOKUP(A264,'계산서(25하-경기)'!X$3:AJ$17,4,FALSE)</f>
        <v>900000</v>
      </c>
      <c r="AG264" s="379">
        <f>VLOOKUP(A264,'계산서(25하-경기)'!X$3:AJ$17,5,FALSE)</f>
        <v>0</v>
      </c>
      <c r="AH264" s="379">
        <f>AJ264+AL264</f>
        <v>0</v>
      </c>
      <c r="AI264" s="383"/>
      <c r="AJ264" s="379">
        <f>VLOOKUP(A264,'계산서(25하-경기)'!X$3:AJ$17,9,FALSE)</f>
        <v>0</v>
      </c>
      <c r="AK264" s="383" t="str">
        <f>VLOOKUP(A264,'계산서(25하-경기)'!X$3:AJ$17,10,FALSE)</f>
        <v>국고 X</v>
      </c>
      <c r="AL264" s="379">
        <f>VLOOKUP(A264,'계산서(25하-경기)'!X$3:AJ$17,11,FALSE)</f>
        <v>0</v>
      </c>
    </row>
    <row r="265" spans="1:38">
      <c r="A265" s="379" t="s">
        <v>5298</v>
      </c>
      <c r="B265" s="379">
        <v>2025</v>
      </c>
      <c r="C265" s="379" t="s">
        <v>7923</v>
      </c>
      <c r="E265" s="379" t="s">
        <v>7848</v>
      </c>
      <c r="F265" s="379" t="s">
        <v>8196</v>
      </c>
      <c r="G265" s="382">
        <v>1</v>
      </c>
      <c r="H265" s="382">
        <v>1</v>
      </c>
      <c r="I265" s="383">
        <v>45930</v>
      </c>
      <c r="J265" s="383">
        <v>45930</v>
      </c>
      <c r="L265" s="379" t="s">
        <v>3748</v>
      </c>
      <c r="M265" s="379" t="s">
        <v>7848</v>
      </c>
      <c r="N265" s="379" t="s">
        <v>1448</v>
      </c>
      <c r="O265" s="379">
        <v>60</v>
      </c>
      <c r="P265" s="379">
        <v>1248148819</v>
      </c>
      <c r="Q265" s="379">
        <v>12481488190</v>
      </c>
      <c r="R265" s="379" t="s">
        <v>1449</v>
      </c>
      <c r="T265" s="379" t="s">
        <v>5300</v>
      </c>
      <c r="U265" s="379" t="s">
        <v>1453</v>
      </c>
      <c r="V265" s="379" t="s">
        <v>1454</v>
      </c>
      <c r="W265" s="379" t="s">
        <v>1451</v>
      </c>
      <c r="X265" s="379" t="s">
        <v>38</v>
      </c>
      <c r="Y265" s="379" t="s">
        <v>1452</v>
      </c>
      <c r="Z265" s="379" t="s">
        <v>8197</v>
      </c>
      <c r="AA265" s="379">
        <v>45959</v>
      </c>
      <c r="AB265" s="379" t="s">
        <v>3748</v>
      </c>
      <c r="AC265" s="379" t="s">
        <v>1450</v>
      </c>
      <c r="AD265" s="379">
        <v>45974</v>
      </c>
      <c r="AE265" s="379">
        <v>700000</v>
      </c>
      <c r="AF265" s="379">
        <v>700000</v>
      </c>
      <c r="AG265" s="379">
        <v>0</v>
      </c>
      <c r="AH265" s="379">
        <v>700000</v>
      </c>
      <c r="AI265" s="379">
        <v>45980</v>
      </c>
      <c r="AJ265" s="379">
        <v>700000</v>
      </c>
      <c r="AK265" s="379" t="s">
        <v>3735</v>
      </c>
      <c r="AL265" s="379">
        <v>0</v>
      </c>
    </row>
    <row r="266" spans="1:38">
      <c r="A266" s="379" t="s">
        <v>7394</v>
      </c>
      <c r="B266" s="379">
        <v>2025</v>
      </c>
      <c r="C266" s="379" t="s">
        <v>7923</v>
      </c>
      <c r="E266" s="379" t="s">
        <v>7848</v>
      </c>
      <c r="F266" s="379" t="s">
        <v>8198</v>
      </c>
      <c r="G266" s="382">
        <v>2</v>
      </c>
      <c r="H266" s="382">
        <v>2</v>
      </c>
      <c r="I266" s="383">
        <v>45930</v>
      </c>
      <c r="J266" s="383">
        <v>45930</v>
      </c>
      <c r="L266" s="379" t="s">
        <v>3746</v>
      </c>
      <c r="M266" s="379" t="s">
        <v>7848</v>
      </c>
      <c r="N266" s="379" t="s">
        <v>7391</v>
      </c>
      <c r="O266" s="379">
        <v>18</v>
      </c>
      <c r="P266" s="379">
        <v>1192061600</v>
      </c>
      <c r="Q266" s="379">
        <v>11920616000</v>
      </c>
      <c r="R266" s="379" t="s">
        <v>8199</v>
      </c>
      <c r="T266" s="379" t="s">
        <v>7396</v>
      </c>
      <c r="U266" s="379" t="s">
        <v>7397</v>
      </c>
      <c r="V266" s="379" t="s">
        <v>7398</v>
      </c>
      <c r="W266" s="379" t="s">
        <v>7401</v>
      </c>
      <c r="X266" s="379" t="s">
        <v>38</v>
      </c>
      <c r="Y266" s="379" t="s">
        <v>7402</v>
      </c>
      <c r="Z266" s="379" t="s">
        <v>8200</v>
      </c>
      <c r="AA266" s="379">
        <v>45959</v>
      </c>
      <c r="AB266" s="379" t="s">
        <v>3748</v>
      </c>
      <c r="AC266" s="379" t="s">
        <v>8200</v>
      </c>
      <c r="AD266" s="379">
        <v>45974</v>
      </c>
      <c r="AE266" s="379">
        <v>700000</v>
      </c>
      <c r="AF266" s="379">
        <v>300000</v>
      </c>
      <c r="AG266" s="379">
        <v>400000</v>
      </c>
      <c r="AH266" s="379">
        <v>400000</v>
      </c>
      <c r="AK266" s="379">
        <v>45975</v>
      </c>
      <c r="AL266" s="379">
        <v>400000</v>
      </c>
    </row>
    <row r="267" spans="1:38">
      <c r="A267" s="379" t="s">
        <v>6447</v>
      </c>
      <c r="B267" s="379">
        <v>2025</v>
      </c>
      <c r="C267" s="379" t="s">
        <v>7923</v>
      </c>
      <c r="E267" s="379" t="s">
        <v>7848</v>
      </c>
      <c r="F267" s="379" t="s">
        <v>8201</v>
      </c>
      <c r="G267" s="382">
        <v>3</v>
      </c>
      <c r="H267" s="382">
        <v>3</v>
      </c>
      <c r="I267" s="383">
        <v>45930</v>
      </c>
      <c r="J267" s="383">
        <v>45930</v>
      </c>
      <c r="L267" s="379" t="s">
        <v>240</v>
      </c>
      <c r="M267" s="379" t="s">
        <v>7848</v>
      </c>
      <c r="N267" s="379" t="s">
        <v>6445</v>
      </c>
      <c r="O267" s="379">
        <v>18</v>
      </c>
      <c r="P267" s="379">
        <v>7328701183</v>
      </c>
      <c r="Q267" s="379">
        <v>73287011830</v>
      </c>
      <c r="R267" s="379" t="s">
        <v>1509</v>
      </c>
      <c r="T267" s="379" t="s">
        <v>1510</v>
      </c>
      <c r="U267" s="379" t="s">
        <v>1514</v>
      </c>
      <c r="V267" s="379" t="s">
        <v>1515</v>
      </c>
      <c r="W267" s="379" t="s">
        <v>1512</v>
      </c>
      <c r="Y267" s="379" t="s">
        <v>1513</v>
      </c>
      <c r="Z267" s="379" t="s">
        <v>1511</v>
      </c>
      <c r="AA267" s="379">
        <v>45959</v>
      </c>
      <c r="AB267" s="379" t="s">
        <v>240</v>
      </c>
      <c r="AC267" s="379" t="s">
        <v>1511</v>
      </c>
      <c r="AD267" s="379">
        <v>45957</v>
      </c>
      <c r="AE267" s="379">
        <v>900000</v>
      </c>
      <c r="AF267" s="379">
        <v>500000</v>
      </c>
      <c r="AG267" s="379">
        <v>400000</v>
      </c>
      <c r="AH267" s="379">
        <v>400000</v>
      </c>
      <c r="AK267" s="379">
        <v>45975</v>
      </c>
      <c r="AL267" s="379">
        <v>400000</v>
      </c>
    </row>
    <row r="268" spans="1:38">
      <c r="A268" s="379" t="s">
        <v>5583</v>
      </c>
      <c r="B268" s="379">
        <v>2025</v>
      </c>
      <c r="C268" s="379" t="s">
        <v>7923</v>
      </c>
      <c r="E268" s="379" t="s">
        <v>7848</v>
      </c>
      <c r="F268" s="379" t="s">
        <v>8202</v>
      </c>
      <c r="G268" s="382">
        <v>4</v>
      </c>
      <c r="H268" s="382">
        <v>4</v>
      </c>
      <c r="I268" s="383">
        <v>45930</v>
      </c>
      <c r="J268" s="383">
        <v>45930</v>
      </c>
      <c r="L268" s="379" t="s">
        <v>3749</v>
      </c>
      <c r="M268" s="379" t="s">
        <v>7848</v>
      </c>
      <c r="N268" s="379" t="s">
        <v>1342</v>
      </c>
      <c r="O268" s="379">
        <v>5</v>
      </c>
      <c r="P268" s="379">
        <v>1310866049</v>
      </c>
      <c r="Q268" s="379">
        <v>13108660490</v>
      </c>
      <c r="R268" s="379" t="s">
        <v>1335</v>
      </c>
      <c r="T268" s="379" t="s">
        <v>1336</v>
      </c>
      <c r="U268" s="379" t="s">
        <v>1340</v>
      </c>
      <c r="V268" s="379" t="s">
        <v>1341</v>
      </c>
      <c r="W268" s="379" t="s">
        <v>1338</v>
      </c>
      <c r="X268" s="379" t="s">
        <v>334</v>
      </c>
      <c r="Y268" s="379" t="s">
        <v>1339</v>
      </c>
      <c r="Z268" s="379" t="s">
        <v>1337</v>
      </c>
      <c r="AA268" s="379">
        <v>45955</v>
      </c>
      <c r="AB268" s="379" t="s">
        <v>3749</v>
      </c>
      <c r="AC268" s="379" t="s">
        <v>1337</v>
      </c>
      <c r="AD268" s="379">
        <v>45925</v>
      </c>
      <c r="AE268" s="379">
        <v>800000</v>
      </c>
      <c r="AF268" s="379">
        <v>400000</v>
      </c>
      <c r="AG268" s="379">
        <v>400000</v>
      </c>
      <c r="AH268" s="379">
        <v>800000</v>
      </c>
      <c r="AI268" s="379">
        <v>45925</v>
      </c>
      <c r="AJ268" s="379">
        <v>400000</v>
      </c>
      <c r="AK268" s="379">
        <v>45975</v>
      </c>
      <c r="AL268" s="379">
        <v>400000</v>
      </c>
    </row>
    <row r="269" spans="1:38">
      <c r="A269" s="379" t="s">
        <v>6669</v>
      </c>
      <c r="B269" s="379">
        <v>2025</v>
      </c>
      <c r="C269" s="379" t="s">
        <v>7923</v>
      </c>
      <c r="E269" s="379" t="s">
        <v>7848</v>
      </c>
      <c r="F269" s="379" t="s">
        <v>8203</v>
      </c>
      <c r="G269" s="382">
        <v>5</v>
      </c>
      <c r="H269" s="382">
        <v>5</v>
      </c>
      <c r="I269" s="383">
        <v>45930</v>
      </c>
      <c r="J269" s="383">
        <v>45930</v>
      </c>
      <c r="L269" s="379" t="s">
        <v>190</v>
      </c>
      <c r="M269" s="379" t="s">
        <v>7848</v>
      </c>
      <c r="N269" s="379" t="s">
        <v>1334</v>
      </c>
      <c r="O269" s="379">
        <v>19</v>
      </c>
      <c r="P269" s="379">
        <v>1408166823</v>
      </c>
      <c r="Q269" s="379">
        <v>14081668230</v>
      </c>
      <c r="R269" s="379" t="s">
        <v>1335</v>
      </c>
      <c r="T269" s="379" t="s">
        <v>1336</v>
      </c>
      <c r="U269" s="379" t="s">
        <v>1340</v>
      </c>
      <c r="V269" s="379" t="s">
        <v>1341</v>
      </c>
      <c r="W269" s="379" t="s">
        <v>1338</v>
      </c>
      <c r="X269" s="379" t="s">
        <v>334</v>
      </c>
      <c r="Y269" s="379" t="s">
        <v>1339</v>
      </c>
      <c r="Z269" s="379" t="s">
        <v>1337</v>
      </c>
      <c r="AA269" s="379">
        <v>45955</v>
      </c>
      <c r="AB269" s="379" t="s">
        <v>3749</v>
      </c>
      <c r="AC269" s="379" t="s">
        <v>1337</v>
      </c>
      <c r="AD269" s="379">
        <v>45925</v>
      </c>
      <c r="AE269" s="379">
        <v>900000</v>
      </c>
      <c r="AF269" s="379">
        <v>500000</v>
      </c>
      <c r="AG269" s="379">
        <v>400000</v>
      </c>
      <c r="AH269" s="379">
        <v>900000</v>
      </c>
      <c r="AI269" s="379">
        <v>45925</v>
      </c>
      <c r="AJ269" s="379">
        <v>500000</v>
      </c>
      <c r="AK269" s="379">
        <v>45975</v>
      </c>
      <c r="AL269" s="379">
        <v>400000</v>
      </c>
    </row>
    <row r="270" spans="1:38">
      <c r="A270" s="379" t="s">
        <v>6863</v>
      </c>
      <c r="B270" s="379">
        <v>2025</v>
      </c>
      <c r="C270" s="379" t="s">
        <v>7923</v>
      </c>
      <c r="E270" s="379" t="s">
        <v>7848</v>
      </c>
      <c r="F270" s="379" t="s">
        <v>8204</v>
      </c>
      <c r="G270" s="382">
        <v>6</v>
      </c>
      <c r="H270" s="382">
        <v>6</v>
      </c>
      <c r="I270" s="383">
        <v>45931</v>
      </c>
      <c r="J270" s="383">
        <v>45931</v>
      </c>
      <c r="L270" s="379" t="s">
        <v>240</v>
      </c>
      <c r="M270" s="379" t="s">
        <v>7848</v>
      </c>
      <c r="N270" s="379" t="s">
        <v>6861</v>
      </c>
      <c r="O270" s="379">
        <v>6</v>
      </c>
      <c r="P270" s="379">
        <v>4388103502</v>
      </c>
      <c r="Q270" s="379">
        <v>43881035020</v>
      </c>
      <c r="R270" s="379" t="s">
        <v>1343</v>
      </c>
      <c r="T270" s="379" t="s">
        <v>1344</v>
      </c>
      <c r="U270" s="379" t="s">
        <v>1340</v>
      </c>
      <c r="V270" s="379" t="s">
        <v>1341</v>
      </c>
      <c r="W270" s="379" t="s">
        <v>1338</v>
      </c>
      <c r="X270" s="379" t="s">
        <v>334</v>
      </c>
      <c r="Y270" s="379" t="s">
        <v>1339</v>
      </c>
      <c r="Z270" s="379" t="s">
        <v>1337</v>
      </c>
      <c r="AA270" s="379">
        <v>45954</v>
      </c>
      <c r="AB270" s="379" t="s">
        <v>240</v>
      </c>
      <c r="AC270" s="379" t="s">
        <v>1337</v>
      </c>
      <c r="AD270" s="379">
        <v>45925</v>
      </c>
      <c r="AE270" s="379">
        <v>600000</v>
      </c>
      <c r="AF270" s="379">
        <v>200000</v>
      </c>
      <c r="AG270" s="379">
        <v>400000</v>
      </c>
      <c r="AH270" s="379">
        <v>600000</v>
      </c>
      <c r="AI270" s="379">
        <v>45925</v>
      </c>
      <c r="AJ270" s="379">
        <v>200000</v>
      </c>
      <c r="AK270" s="379">
        <v>45975</v>
      </c>
      <c r="AL270" s="379">
        <v>400000</v>
      </c>
    </row>
    <row r="271" spans="1:38">
      <c r="A271" s="379" t="s">
        <v>6952</v>
      </c>
      <c r="B271" s="379">
        <v>2025</v>
      </c>
      <c r="C271" s="379" t="s">
        <v>7923</v>
      </c>
      <c r="E271" s="379" t="s">
        <v>7848</v>
      </c>
      <c r="F271" s="379" t="s">
        <v>8205</v>
      </c>
      <c r="G271" s="382">
        <v>7</v>
      </c>
      <c r="H271" s="382">
        <v>6</v>
      </c>
      <c r="I271" s="383">
        <v>45931</v>
      </c>
      <c r="J271" s="383">
        <v>45931</v>
      </c>
      <c r="L271" s="379" t="s">
        <v>3746</v>
      </c>
      <c r="M271" s="379" t="s">
        <v>7848</v>
      </c>
      <c r="N271" s="379" t="s">
        <v>6950</v>
      </c>
      <c r="O271" s="379">
        <v>2</v>
      </c>
      <c r="P271" s="379">
        <v>1258628830</v>
      </c>
      <c r="Q271" s="379">
        <v>12586288300</v>
      </c>
      <c r="R271" s="379" t="s">
        <v>2067</v>
      </c>
      <c r="T271" s="379" t="s">
        <v>2069</v>
      </c>
      <c r="U271" s="379" t="s">
        <v>2070</v>
      </c>
      <c r="V271" s="379" t="s">
        <v>2071</v>
      </c>
      <c r="W271" s="379" t="s">
        <v>2067</v>
      </c>
      <c r="X271" s="379" t="s">
        <v>31</v>
      </c>
      <c r="AA271" s="379">
        <v>45945</v>
      </c>
      <c r="AB271" s="379" t="s">
        <v>3746</v>
      </c>
      <c r="AD271" s="379" t="s">
        <v>7982</v>
      </c>
      <c r="AE271" s="379">
        <v>339430</v>
      </c>
      <c r="AF271" s="379">
        <v>0</v>
      </c>
      <c r="AG271" s="379">
        <v>339430</v>
      </c>
      <c r="AH271" s="379">
        <v>339430</v>
      </c>
      <c r="AK271" s="379">
        <v>45953</v>
      </c>
      <c r="AL271" s="379">
        <v>339430</v>
      </c>
    </row>
    <row r="272" spans="1:38">
      <c r="A272" s="379" t="s">
        <v>5464</v>
      </c>
      <c r="B272" s="379">
        <v>2025</v>
      </c>
      <c r="C272" s="379" t="s">
        <v>7923</v>
      </c>
      <c r="E272" s="379" t="s">
        <v>7848</v>
      </c>
      <c r="F272" s="379" t="s">
        <v>8206</v>
      </c>
      <c r="G272" s="382">
        <v>8</v>
      </c>
      <c r="H272" s="382">
        <v>7</v>
      </c>
      <c r="I272" s="383">
        <v>45944</v>
      </c>
      <c r="J272" s="383">
        <v>45944</v>
      </c>
      <c r="L272" s="379" t="s">
        <v>3746</v>
      </c>
      <c r="M272" s="379" t="s">
        <v>7848</v>
      </c>
      <c r="N272" s="379" t="s">
        <v>5461</v>
      </c>
      <c r="O272" s="379">
        <v>55</v>
      </c>
      <c r="P272" s="379">
        <v>1248694467</v>
      </c>
      <c r="Q272" s="379">
        <v>12486944670</v>
      </c>
      <c r="R272" s="379" t="s">
        <v>5462</v>
      </c>
      <c r="T272" s="379" t="s">
        <v>5466</v>
      </c>
      <c r="U272" s="379" t="s">
        <v>5467</v>
      </c>
      <c r="V272" s="379" t="s">
        <v>5468</v>
      </c>
      <c r="W272" s="379" t="s">
        <v>8207</v>
      </c>
      <c r="X272" s="379" t="s">
        <v>1024</v>
      </c>
      <c r="Y272" s="379" t="s">
        <v>8208</v>
      </c>
      <c r="Z272" s="379" t="s">
        <v>8209</v>
      </c>
      <c r="AA272" s="379">
        <v>45957</v>
      </c>
      <c r="AB272" s="379" t="s">
        <v>3746</v>
      </c>
      <c r="AC272" s="379" t="s">
        <v>8209</v>
      </c>
      <c r="AD272" s="379">
        <v>45957</v>
      </c>
      <c r="AE272" s="379">
        <v>1200000</v>
      </c>
      <c r="AF272" s="379">
        <v>1200000</v>
      </c>
      <c r="AG272" s="379">
        <v>0</v>
      </c>
      <c r="AH272" s="379">
        <v>1200000</v>
      </c>
      <c r="AI272" s="379">
        <v>45957</v>
      </c>
      <c r="AJ272" s="379">
        <v>1200000</v>
      </c>
      <c r="AK272" s="379" t="s">
        <v>3735</v>
      </c>
      <c r="AL272" s="379">
        <v>0</v>
      </c>
    </row>
    <row r="273" spans="1:38">
      <c r="A273" s="379" t="s">
        <v>5207</v>
      </c>
      <c r="B273" s="379">
        <v>2025</v>
      </c>
      <c r="C273" s="379" t="s">
        <v>7923</v>
      </c>
      <c r="E273" s="379" t="s">
        <v>7848</v>
      </c>
      <c r="F273" s="379" t="s">
        <v>8210</v>
      </c>
      <c r="G273" s="382">
        <v>9</v>
      </c>
      <c r="H273" s="382">
        <v>8</v>
      </c>
      <c r="I273" s="383">
        <v>45954</v>
      </c>
      <c r="J273" s="383">
        <v>45954</v>
      </c>
      <c r="L273" s="379" t="s">
        <v>3746</v>
      </c>
      <c r="M273" s="379" t="s">
        <v>7848</v>
      </c>
      <c r="N273" s="379" t="s">
        <v>8211</v>
      </c>
      <c r="O273" s="379">
        <v>27</v>
      </c>
      <c r="P273" s="379">
        <v>3098601894</v>
      </c>
      <c r="Q273" s="379">
        <v>30986018940</v>
      </c>
      <c r="R273" s="379" t="s">
        <v>5205</v>
      </c>
      <c r="T273" s="379" t="s">
        <v>5209</v>
      </c>
      <c r="U273" s="379" t="s">
        <v>5210</v>
      </c>
      <c r="V273" s="379" t="s">
        <v>5211</v>
      </c>
      <c r="W273" s="379" t="s">
        <v>8212</v>
      </c>
      <c r="X273" s="379" t="s">
        <v>334</v>
      </c>
      <c r="Y273" s="379" t="s">
        <v>8213</v>
      </c>
      <c r="Z273" s="379" t="s">
        <v>8214</v>
      </c>
      <c r="AA273" s="379">
        <v>45959</v>
      </c>
      <c r="AB273" s="379" t="s">
        <v>3746</v>
      </c>
      <c r="AD273" s="379" t="s">
        <v>7982</v>
      </c>
      <c r="AE273" s="379">
        <v>458090</v>
      </c>
      <c r="AF273" s="379">
        <v>0</v>
      </c>
      <c r="AG273" s="379">
        <v>458090</v>
      </c>
      <c r="AH273" s="379">
        <v>458090</v>
      </c>
      <c r="AK273" s="379">
        <v>45975</v>
      </c>
      <c r="AL273" s="379">
        <v>458090</v>
      </c>
    </row>
    <row r="274" spans="1:38">
      <c r="A274" s="379" t="s">
        <v>6738</v>
      </c>
      <c r="B274" s="379">
        <v>2025</v>
      </c>
      <c r="C274" s="379" t="s">
        <v>7923</v>
      </c>
      <c r="E274" s="379" t="s">
        <v>7848</v>
      </c>
      <c r="F274" s="379" t="s">
        <v>8215</v>
      </c>
      <c r="G274" s="382">
        <v>10</v>
      </c>
      <c r="H274" s="382">
        <v>9</v>
      </c>
      <c r="I274" s="383">
        <v>45965</v>
      </c>
      <c r="J274" s="383">
        <v>45965</v>
      </c>
      <c r="L274" s="379" t="s">
        <v>240</v>
      </c>
      <c r="M274" s="379" t="s">
        <v>7848</v>
      </c>
      <c r="N274" s="379" t="s">
        <v>6736</v>
      </c>
      <c r="O274" s="379">
        <v>51</v>
      </c>
      <c r="P274" s="379">
        <v>1238122214</v>
      </c>
      <c r="Q274" s="379">
        <v>12381222140</v>
      </c>
      <c r="R274" s="379" t="s">
        <v>1931</v>
      </c>
      <c r="T274" s="379" t="s">
        <v>1932</v>
      </c>
      <c r="U274" s="379" t="s">
        <v>8216</v>
      </c>
      <c r="W274" s="379" t="s">
        <v>8217</v>
      </c>
      <c r="X274" s="379" t="s">
        <v>676</v>
      </c>
      <c r="Y274" s="379" t="s">
        <v>8218</v>
      </c>
      <c r="Z274" s="379" t="s">
        <v>8219</v>
      </c>
      <c r="AC274" s="379" t="s">
        <v>8219</v>
      </c>
      <c r="AD274" s="379">
        <v>45995</v>
      </c>
      <c r="AE274" s="379">
        <v>1200000</v>
      </c>
      <c r="AF274" s="379">
        <v>1200000</v>
      </c>
      <c r="AG274" s="379">
        <v>0</v>
      </c>
      <c r="AH274" s="379">
        <v>1200000</v>
      </c>
      <c r="AI274" s="379">
        <v>46022</v>
      </c>
      <c r="AJ274" s="379">
        <v>1200000</v>
      </c>
      <c r="AK274" s="379" t="s">
        <v>3735</v>
      </c>
      <c r="AL274" s="379">
        <v>0</v>
      </c>
    </row>
    <row r="275" spans="1:38">
      <c r="A275" s="379" t="s">
        <v>6436</v>
      </c>
      <c r="B275" s="379">
        <v>2025</v>
      </c>
      <c r="C275" s="379" t="s">
        <v>7923</v>
      </c>
      <c r="E275" s="379" t="s">
        <v>7848</v>
      </c>
      <c r="F275" s="379" t="s">
        <v>8220</v>
      </c>
      <c r="G275" s="382">
        <v>11</v>
      </c>
      <c r="H275" s="382">
        <v>10</v>
      </c>
      <c r="I275" s="383">
        <v>46000</v>
      </c>
      <c r="J275" s="383">
        <v>46000</v>
      </c>
      <c r="L275" s="379" t="s">
        <v>7864</v>
      </c>
      <c r="M275" s="379" t="s">
        <v>7848</v>
      </c>
      <c r="N275" s="379" t="s">
        <v>6433</v>
      </c>
      <c r="O275" s="379">
        <v>297</v>
      </c>
      <c r="P275" s="379">
        <v>2298105769</v>
      </c>
      <c r="Q275" s="379">
        <v>22981057690</v>
      </c>
      <c r="R275" s="379" t="s">
        <v>3682</v>
      </c>
      <c r="T275" s="379" t="s">
        <v>6438</v>
      </c>
      <c r="U275" s="379" t="s">
        <v>6439</v>
      </c>
      <c r="V275" s="379" t="s">
        <v>6440</v>
      </c>
      <c r="W275" s="379" t="s">
        <v>8221</v>
      </c>
      <c r="Y275" s="379" t="s">
        <v>8222</v>
      </c>
      <c r="Z275" s="379" t="s">
        <v>8223</v>
      </c>
      <c r="AA275" s="379">
        <v>46021</v>
      </c>
      <c r="AB275" s="379" t="s">
        <v>3749</v>
      </c>
      <c r="AC275" s="379" t="s">
        <v>8223</v>
      </c>
      <c r="AD275" s="379">
        <v>46010</v>
      </c>
      <c r="AE275" s="379">
        <v>3850000</v>
      </c>
      <c r="AF275" s="379">
        <v>3850000</v>
      </c>
      <c r="AG275" s="379">
        <v>0</v>
      </c>
      <c r="AH275" s="379">
        <v>0</v>
      </c>
      <c r="AK275" s="379" t="s">
        <v>3735</v>
      </c>
      <c r="AL275" s="379">
        <v>0</v>
      </c>
    </row>
    <row r="276" spans="1:38">
      <c r="A276" s="379" t="s">
        <v>7129</v>
      </c>
      <c r="B276" s="379">
        <v>2025</v>
      </c>
      <c r="C276" s="379" t="s">
        <v>7923</v>
      </c>
      <c r="E276" s="379" t="s">
        <v>7848</v>
      </c>
      <c r="F276" s="379" t="s">
        <v>8224</v>
      </c>
      <c r="G276" s="382">
        <v>12</v>
      </c>
      <c r="H276" s="382">
        <v>11</v>
      </c>
      <c r="I276" s="383">
        <v>46002</v>
      </c>
      <c r="J276" s="383">
        <v>46002</v>
      </c>
      <c r="L276" s="379" t="s">
        <v>3746</v>
      </c>
      <c r="M276" s="379" t="s">
        <v>7848</v>
      </c>
      <c r="N276" s="379" t="s">
        <v>7126</v>
      </c>
      <c r="O276" s="379">
        <v>54</v>
      </c>
      <c r="P276" s="379">
        <v>1268647636</v>
      </c>
      <c r="Q276" s="379">
        <v>12686476360</v>
      </c>
      <c r="R276" s="379" t="s">
        <v>7127</v>
      </c>
      <c r="T276" s="379" t="s">
        <v>7131</v>
      </c>
      <c r="U276" s="379" t="s">
        <v>7132</v>
      </c>
      <c r="V276" s="379" t="s">
        <v>7133</v>
      </c>
      <c r="W276" s="379" t="s">
        <v>7137</v>
      </c>
      <c r="X276" s="379" t="s">
        <v>1024</v>
      </c>
      <c r="Y276" s="379" t="s">
        <v>7138</v>
      </c>
      <c r="Z276" s="379" t="s">
        <v>8225</v>
      </c>
      <c r="AA276" s="379">
        <v>46028</v>
      </c>
      <c r="AB276" s="379" t="s">
        <v>3746</v>
      </c>
      <c r="AC276" s="379" t="s">
        <v>7136</v>
      </c>
      <c r="AD276" s="379" t="s">
        <v>8226</v>
      </c>
      <c r="AE276" s="379">
        <v>800000</v>
      </c>
      <c r="AF276" s="379">
        <v>800000</v>
      </c>
      <c r="AG276" s="379">
        <v>0</v>
      </c>
      <c r="AH276" s="379">
        <v>800000</v>
      </c>
      <c r="AI276" s="379">
        <v>46029</v>
      </c>
      <c r="AJ276" s="379">
        <v>800000</v>
      </c>
      <c r="AK276" s="379" t="s">
        <v>3735</v>
      </c>
      <c r="AL276" s="379">
        <v>0</v>
      </c>
    </row>
    <row r="277" spans="1:38">
      <c r="A277" s="379" t="s">
        <v>5400</v>
      </c>
      <c r="B277" s="379">
        <v>2025</v>
      </c>
      <c r="C277" s="379" t="s">
        <v>7923</v>
      </c>
      <c r="E277" s="379" t="s">
        <v>7848</v>
      </c>
      <c r="F277" s="379" t="s">
        <v>8227</v>
      </c>
      <c r="G277" s="382">
        <v>13</v>
      </c>
      <c r="H277" s="382">
        <v>13</v>
      </c>
      <c r="I277" s="383">
        <v>46003</v>
      </c>
      <c r="J277" s="383">
        <v>46003</v>
      </c>
      <c r="L277" s="379" t="s">
        <v>3749</v>
      </c>
      <c r="M277" s="379" t="s">
        <v>7848</v>
      </c>
      <c r="N277" s="379" t="s">
        <v>5397</v>
      </c>
      <c r="O277" s="379">
        <v>75</v>
      </c>
      <c r="P277" s="379">
        <v>1248720754</v>
      </c>
      <c r="Q277" s="379">
        <v>12487207540</v>
      </c>
      <c r="R277" s="379" t="s">
        <v>5398</v>
      </c>
      <c r="T277" s="379" t="s">
        <v>8228</v>
      </c>
      <c r="U277" s="379" t="s">
        <v>5402</v>
      </c>
      <c r="V277" s="379" t="s">
        <v>5403</v>
      </c>
      <c r="W277" s="379" t="s">
        <v>5409</v>
      </c>
      <c r="X277" s="379" t="s">
        <v>1024</v>
      </c>
      <c r="Y277" s="379" t="s">
        <v>5410</v>
      </c>
      <c r="Z277" s="379" t="s">
        <v>8229</v>
      </c>
      <c r="AA277" s="379">
        <v>46021</v>
      </c>
      <c r="AB277" s="379" t="s">
        <v>3749</v>
      </c>
      <c r="AC277" s="379" t="s">
        <v>5408</v>
      </c>
      <c r="AD277" s="379">
        <v>46020</v>
      </c>
      <c r="AE277" s="379">
        <v>1000000</v>
      </c>
      <c r="AF277" s="379">
        <v>1000000</v>
      </c>
      <c r="AG277" s="379">
        <v>0</v>
      </c>
      <c r="AH277" s="379">
        <v>1000000</v>
      </c>
      <c r="AI277" s="379">
        <v>46020</v>
      </c>
      <c r="AJ277" s="379">
        <v>1000000</v>
      </c>
      <c r="AK277" s="379" t="s">
        <v>3735</v>
      </c>
      <c r="AL277" s="379">
        <v>0</v>
      </c>
    </row>
    <row r="278" spans="1:38">
      <c r="A278" s="379" t="s">
        <v>5308</v>
      </c>
      <c r="B278" s="379">
        <v>2025</v>
      </c>
      <c r="C278" s="379" t="s">
        <v>7923</v>
      </c>
      <c r="E278" s="379" t="s">
        <v>7848</v>
      </c>
      <c r="F278" s="379" t="s">
        <v>8230</v>
      </c>
      <c r="G278" s="382">
        <v>14</v>
      </c>
      <c r="H278" s="382">
        <v>13</v>
      </c>
      <c r="I278" s="383">
        <v>46008</v>
      </c>
      <c r="J278" s="383">
        <v>46008</v>
      </c>
      <c r="L278" s="379" t="s">
        <v>93</v>
      </c>
      <c r="M278" s="379" t="s">
        <v>7848</v>
      </c>
      <c r="N278" s="379" t="s">
        <v>5305</v>
      </c>
      <c r="O278" s="379">
        <v>60</v>
      </c>
      <c r="P278" s="379">
        <v>1298663881</v>
      </c>
      <c r="Q278" s="379">
        <v>12986638810</v>
      </c>
      <c r="R278" s="379" t="s">
        <v>5306</v>
      </c>
      <c r="T278" s="379" t="s">
        <v>5309</v>
      </c>
      <c r="U278" s="379" t="s">
        <v>5310</v>
      </c>
      <c r="W278" s="379" t="s">
        <v>8231</v>
      </c>
      <c r="X278" s="379" t="s">
        <v>334</v>
      </c>
      <c r="Y278" s="379" t="s">
        <v>8232</v>
      </c>
      <c r="Z278" s="379" t="s">
        <v>8233</v>
      </c>
      <c r="AE278" s="379">
        <v>2500000</v>
      </c>
      <c r="AF278" s="379">
        <v>2500000</v>
      </c>
      <c r="AG278" s="379">
        <v>0</v>
      </c>
      <c r="AH278" s="379">
        <v>0</v>
      </c>
      <c r="AJ278" s="379">
        <v>0</v>
      </c>
      <c r="AK278" s="379" t="s">
        <v>3735</v>
      </c>
      <c r="AL278" s="379">
        <v>0</v>
      </c>
    </row>
    <row r="279" spans="1:38">
      <c r="I279" s="383"/>
      <c r="J279" s="383"/>
    </row>
    <row r="280" spans="1:38">
      <c r="I280" s="383"/>
      <c r="J280" s="383"/>
    </row>
    <row r="281" spans="1:38">
      <c r="I281" s="383"/>
      <c r="J281" s="383"/>
    </row>
    <row r="282" spans="1:38">
      <c r="I282" s="383"/>
      <c r="J282" s="383"/>
    </row>
    <row r="283" spans="1:38">
      <c r="I283" s="383"/>
      <c r="J283" s="383"/>
    </row>
    <row r="284" spans="1:38">
      <c r="I284" s="383"/>
      <c r="J284" s="383"/>
    </row>
    <row r="285" spans="1:38">
      <c r="I285" s="383"/>
      <c r="J285" s="383"/>
    </row>
    <row r="286" spans="1:38">
      <c r="I286" s="383"/>
      <c r="J286" s="383"/>
    </row>
    <row r="287" spans="1:38">
      <c r="I287" s="383"/>
      <c r="J287" s="383"/>
    </row>
    <row r="288" spans="1:38">
      <c r="I288" s="383"/>
      <c r="J288" s="383"/>
    </row>
    <row r="289" spans="9:10">
      <c r="I289" s="383"/>
      <c r="J289" s="383"/>
    </row>
    <row r="290" spans="9:10">
      <c r="I290" s="383"/>
      <c r="J290" s="383"/>
    </row>
  </sheetData>
  <autoFilter ref="A2:AM290" xr:uid="{00000000-0001-0000-0000-000000000000}"/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T612"/>
  <sheetViews>
    <sheetView zoomScaleNormal="100" workbookViewId="0">
      <pane xSplit="2" ySplit="2" topLeftCell="C183" activePane="bottomRight" state="frozen"/>
      <selection activeCell="J83" sqref="J83"/>
      <selection pane="topRight" activeCell="J83" sqref="J83"/>
      <selection pane="bottomLeft" activeCell="J83" sqref="J83"/>
      <selection pane="bottomRight" activeCell="C199" sqref="C199"/>
    </sheetView>
  </sheetViews>
  <sheetFormatPr defaultColWidth="8.875" defaultRowHeight="14.25"/>
  <cols>
    <col min="1" max="1" width="11.75" style="277" customWidth="1"/>
    <col min="2" max="2" width="3.75" style="277" customWidth="1"/>
    <col min="3" max="3" width="25.75" style="255" customWidth="1"/>
    <col min="4" max="4" width="13.5" style="255" customWidth="1"/>
    <col min="5" max="5" width="5.25" style="278" customWidth="1"/>
    <col min="6" max="6" width="33.25" style="255" customWidth="1"/>
    <col min="7" max="7" width="8.625" style="277" hidden="1" customWidth="1"/>
    <col min="8" max="8" width="14.25" style="255" customWidth="1"/>
    <col min="9" max="10" width="5.25" style="209" customWidth="1"/>
    <col min="11" max="11" width="2.75" style="209" customWidth="1"/>
    <col min="12" max="12" width="8.75" style="255" bestFit="1" customWidth="1"/>
    <col min="13" max="16" width="7.75" style="255" customWidth="1"/>
    <col min="17" max="18" width="7.75" style="186" customWidth="1"/>
    <col min="19" max="19" width="8.875" style="186"/>
    <col min="20" max="20" width="13.25" style="186" bestFit="1" customWidth="1"/>
    <col min="21" max="21" width="11.125" style="186" bestFit="1" customWidth="1"/>
    <col min="22" max="22" width="23.375" style="186" bestFit="1" customWidth="1"/>
    <col min="23" max="16384" width="8.875" style="186"/>
  </cols>
  <sheetData>
    <row r="1" spans="1:18" ht="24.95" customHeight="1">
      <c r="A1" s="457" t="s">
        <v>3689</v>
      </c>
      <c r="B1" s="458"/>
      <c r="C1" s="458"/>
      <c r="D1" s="458"/>
      <c r="E1" s="458"/>
      <c r="F1" s="458"/>
      <c r="G1" s="458"/>
      <c r="H1" s="458"/>
      <c r="I1" s="458"/>
      <c r="J1" s="458"/>
      <c r="K1" s="279"/>
      <c r="L1" s="454" t="s">
        <v>2724</v>
      </c>
      <c r="M1" s="455"/>
      <c r="N1" s="455"/>
      <c r="O1" s="455"/>
      <c r="P1" s="455"/>
      <c r="Q1" s="455"/>
      <c r="R1" s="456"/>
    </row>
    <row r="2" spans="1:18" ht="30" customHeight="1">
      <c r="A2" s="452" t="s">
        <v>2725</v>
      </c>
      <c r="B2" s="453"/>
      <c r="C2" s="280" t="s">
        <v>5</v>
      </c>
      <c r="D2" s="281" t="s">
        <v>12</v>
      </c>
      <c r="E2" s="282" t="s">
        <v>2726</v>
      </c>
      <c r="F2" s="241" t="s">
        <v>2727</v>
      </c>
      <c r="G2" s="283" t="s">
        <v>2728</v>
      </c>
      <c r="H2" s="284" t="s">
        <v>2729</v>
      </c>
      <c r="I2" s="241" t="s">
        <v>2730</v>
      </c>
      <c r="J2" s="285" t="s">
        <v>2731</v>
      </c>
      <c r="K2" s="286"/>
      <c r="L2" s="241" t="s">
        <v>2732</v>
      </c>
      <c r="M2" s="241" t="s">
        <v>2733</v>
      </c>
      <c r="N2" s="241" t="s">
        <v>2734</v>
      </c>
      <c r="O2" s="241" t="s">
        <v>2736</v>
      </c>
      <c r="P2" s="241" t="s">
        <v>2735</v>
      </c>
      <c r="Q2" s="241" t="s">
        <v>2737</v>
      </c>
      <c r="R2" s="241" t="s">
        <v>2738</v>
      </c>
    </row>
    <row r="3" spans="1:18" ht="25.15" customHeight="1">
      <c r="A3" s="245">
        <v>45854</v>
      </c>
      <c r="B3" s="245" t="str">
        <f>HLOOKUP(WEEKDAY(A3,2),data!$A$1:$G$2,2)</f>
        <v>(수)</v>
      </c>
      <c r="C3" s="190" t="s">
        <v>3702</v>
      </c>
      <c r="D3" s="150" t="s">
        <v>3703</v>
      </c>
      <c r="E3" s="247" t="str">
        <f>IFERROR(VLOOKUP(D3,[1]시료코드!$B$2:$C$8,2,FALSE),"")</f>
        <v>F</v>
      </c>
      <c r="F3" s="190" t="str">
        <f>VLOOKUP(C3,'사업장현황(25하)'!$A$2:$T$1836,4,FALSE)</f>
        <v>충청남도 천안시 동남구 목천읍 삼방로 346 (동리, MG인재개발원)</v>
      </c>
      <c r="G3" s="242"/>
      <c r="H3" s="190" t="s">
        <v>3704</v>
      </c>
      <c r="I3" s="190" t="s">
        <v>3703</v>
      </c>
      <c r="J3" s="152" t="str">
        <f t="shared" ref="J3:J66" si="0">IFERROR(LEFT(I3,1),"")</f>
        <v>고</v>
      </c>
      <c r="K3" s="243"/>
      <c r="L3" s="343">
        <v>45854</v>
      </c>
      <c r="M3" s="343"/>
      <c r="N3" s="343"/>
      <c r="O3" s="343"/>
      <c r="P3" s="343"/>
      <c r="Q3" s="343"/>
      <c r="R3" s="346" t="s">
        <v>3705</v>
      </c>
    </row>
    <row r="4" spans="1:18" ht="24.95" customHeight="1">
      <c r="A4" s="245">
        <v>45855</v>
      </c>
      <c r="B4" s="245" t="str">
        <f>HLOOKUP(WEEKDAY(A4,2),data!$A$1:$G$2,2)</f>
        <v>(목)</v>
      </c>
      <c r="C4" s="190" t="s">
        <v>3727</v>
      </c>
      <c r="D4" s="150" t="s">
        <v>3713</v>
      </c>
      <c r="E4" s="247" t="str">
        <f>IFERROR(VLOOKUP(D4,[1]시료코드!$B$2:$C$8,2,FALSE),"")</f>
        <v>C</v>
      </c>
      <c r="F4" s="190" t="str">
        <f>VLOOKUP(C4,'사업장현황(25하)'!$A$2:$T$1836,4,FALSE)</f>
        <v>경기도 화성시 장안면 장안공단2길 66-9 (수촌리)</v>
      </c>
      <c r="G4" s="242"/>
      <c r="H4" s="190" t="s">
        <v>3714</v>
      </c>
      <c r="I4" s="190" t="s">
        <v>3713</v>
      </c>
      <c r="J4" s="152" t="str">
        <f t="shared" si="0"/>
        <v>강</v>
      </c>
      <c r="K4" s="243"/>
      <c r="L4" s="343">
        <v>45855</v>
      </c>
      <c r="M4" s="343"/>
      <c r="N4" s="343"/>
      <c r="O4" s="343"/>
      <c r="P4" s="346" t="s">
        <v>3715</v>
      </c>
      <c r="Q4" s="343"/>
      <c r="R4" s="343"/>
    </row>
    <row r="5" spans="1:18" ht="24.95" customHeight="1">
      <c r="A5" s="245">
        <v>45856</v>
      </c>
      <c r="B5" s="245" t="str">
        <f>HLOOKUP(WEEKDAY(A5,2),data!$A$1:$G$2,2)</f>
        <v>(금)</v>
      </c>
      <c r="C5" s="190" t="s">
        <v>2499</v>
      </c>
      <c r="D5" s="165" t="s">
        <v>3713</v>
      </c>
      <c r="E5" s="247" t="str">
        <f>IFERROR(VLOOKUP(D5,[1]시료코드!$B$2:$C$8,2,FALSE),"")</f>
        <v>C</v>
      </c>
      <c r="F5" s="190" t="str">
        <f>VLOOKUP(C5,'사업장현황(25하)'!$A$2:$T$1836,4,FALSE)</f>
        <v>충청남도 아산시 인주면 걸매길 6-17 (걸매리, 인주농협조곡처리장)</v>
      </c>
      <c r="G5" s="242"/>
      <c r="H5" s="190" t="s">
        <v>3714</v>
      </c>
      <c r="I5" s="190" t="s">
        <v>3713</v>
      </c>
      <c r="J5" s="152" t="str">
        <f t="shared" si="0"/>
        <v>강</v>
      </c>
      <c r="K5" s="243"/>
      <c r="L5" s="343">
        <v>45856</v>
      </c>
      <c r="M5" s="343"/>
      <c r="N5" s="343"/>
      <c r="O5" s="343"/>
      <c r="P5" s="346" t="s">
        <v>3717</v>
      </c>
      <c r="Q5" s="343"/>
      <c r="R5" s="343"/>
    </row>
    <row r="6" spans="1:18" ht="24.95" customHeight="1">
      <c r="A6" s="324">
        <v>45859</v>
      </c>
      <c r="B6" s="245" t="str">
        <f>HLOOKUP(WEEKDAY(A6,2),data!$A$1:$G$2,2)</f>
        <v>(월)</v>
      </c>
      <c r="C6" s="190" t="s">
        <v>1153</v>
      </c>
      <c r="D6" s="150" t="s">
        <v>2736</v>
      </c>
      <c r="E6" s="247" t="str">
        <f>IFERROR(VLOOKUP(D6,[1]시료코드!$B$2:$C$8,2,FALSE),"")</f>
        <v>D</v>
      </c>
      <c r="F6" s="190" t="str">
        <f>VLOOKUP(C6,'사업장현황(25하)'!$A$2:$T$1836,4,FALSE)</f>
        <v>대전광역시 대덕구 대덕대로 1400 (신일동)</v>
      </c>
      <c r="G6" s="242"/>
      <c r="H6" s="190" t="s">
        <v>3723</v>
      </c>
      <c r="I6" s="190" t="s">
        <v>3723</v>
      </c>
      <c r="J6" s="152" t="str">
        <f t="shared" si="0"/>
        <v>이</v>
      </c>
      <c r="K6" s="243"/>
      <c r="L6" s="343">
        <v>45859</v>
      </c>
      <c r="M6" s="346" t="s">
        <v>3725</v>
      </c>
      <c r="N6" s="346" t="s">
        <v>3725</v>
      </c>
      <c r="O6" s="346" t="s">
        <v>3725</v>
      </c>
      <c r="P6" s="346" t="s">
        <v>3725</v>
      </c>
      <c r="Q6" s="346" t="s">
        <v>3725</v>
      </c>
      <c r="R6" s="346" t="s">
        <v>3725</v>
      </c>
    </row>
    <row r="7" spans="1:18" ht="24.95" customHeight="1">
      <c r="A7" s="324">
        <v>45859</v>
      </c>
      <c r="B7" s="245" t="str">
        <f>HLOOKUP(WEEKDAY(A7,2),data!$A$1:$G$2,2)</f>
        <v>(월)</v>
      </c>
      <c r="C7" s="190" t="s">
        <v>1159</v>
      </c>
      <c r="D7" s="150" t="s">
        <v>3719</v>
      </c>
      <c r="E7" s="247" t="str">
        <f>IFERROR(VLOOKUP(D7,[1]시료코드!$B$2:$C$8,2,FALSE),"")</f>
        <v>A</v>
      </c>
      <c r="F7" s="190" t="str">
        <f>VLOOKUP(C7,'사업장현황(25하)'!$A$2:$T$1836,4,FALSE)</f>
        <v>대전광역시 대덕구 신일동로 7 (신일동)</v>
      </c>
      <c r="G7" s="242"/>
      <c r="H7" s="190" t="s">
        <v>3719</v>
      </c>
      <c r="I7" s="190" t="s">
        <v>3723</v>
      </c>
      <c r="J7" s="152" t="str">
        <f t="shared" si="0"/>
        <v>이</v>
      </c>
      <c r="K7" s="243"/>
      <c r="L7" s="343">
        <v>45860</v>
      </c>
      <c r="M7" s="346" t="s">
        <v>3725</v>
      </c>
      <c r="N7" s="346" t="s">
        <v>3725</v>
      </c>
      <c r="O7" s="346" t="s">
        <v>3725</v>
      </c>
      <c r="P7" s="346" t="s">
        <v>3725</v>
      </c>
      <c r="Q7" s="346" t="s">
        <v>3725</v>
      </c>
      <c r="R7" s="346" t="s">
        <v>3725</v>
      </c>
    </row>
    <row r="8" spans="1:18" ht="24.95" customHeight="1">
      <c r="A8" s="324">
        <v>45859</v>
      </c>
      <c r="B8" s="245" t="str">
        <f>HLOOKUP(WEEKDAY(A8,2),data!$A$1:$G$2,2)</f>
        <v>(월)</v>
      </c>
      <c r="C8" s="190" t="s">
        <v>1141</v>
      </c>
      <c r="D8" s="165" t="s">
        <v>3718</v>
      </c>
      <c r="E8" s="247" t="str">
        <f>IFERROR(VLOOKUP(D8,[1]시료코드!$B$2:$C$8,2,FALSE),"")</f>
        <v>B</v>
      </c>
      <c r="F8" s="190" t="str">
        <f>VLOOKUP(C8,'사업장현황(25하)'!$A$2:$T$1836,4,FALSE)</f>
        <v>대전광역시 대덕구 산업단지로 92-16 (신일동)</v>
      </c>
      <c r="G8" s="242"/>
      <c r="H8" s="190" t="s">
        <v>3718</v>
      </c>
      <c r="I8" s="190" t="s">
        <v>3723</v>
      </c>
      <c r="J8" s="152" t="str">
        <f t="shared" si="0"/>
        <v>이</v>
      </c>
      <c r="K8" s="243"/>
      <c r="L8" s="343">
        <v>45861</v>
      </c>
      <c r="M8" s="346" t="s">
        <v>3725</v>
      </c>
      <c r="N8" s="346" t="s">
        <v>3725</v>
      </c>
      <c r="O8" s="346" t="s">
        <v>3725</v>
      </c>
      <c r="P8" s="346" t="s">
        <v>3725</v>
      </c>
      <c r="Q8" s="346" t="s">
        <v>3725</v>
      </c>
      <c r="R8" s="346" t="s">
        <v>3725</v>
      </c>
    </row>
    <row r="9" spans="1:18" ht="24.95" customHeight="1">
      <c r="A9" s="324">
        <v>45859</v>
      </c>
      <c r="B9" s="245" t="str">
        <f>HLOOKUP(WEEKDAY(A9,2),data!$A$1:$G$2,2)</f>
        <v>(월)</v>
      </c>
      <c r="C9" s="190" t="s">
        <v>250</v>
      </c>
      <c r="D9" s="165" t="s">
        <v>3720</v>
      </c>
      <c r="E9" s="247" t="str">
        <f>IFERROR(VLOOKUP(D9,[1]시료코드!$B$2:$C$8,2,FALSE),"")</f>
        <v>F</v>
      </c>
      <c r="F9" s="190" t="str">
        <f>VLOOKUP(C9,'사업장현황(25하)'!$A$2:$T$1836,4,FALSE)</f>
        <v>대전광역시 대덕구 대전로1397번안길 54 (읍내동)</v>
      </c>
      <c r="G9" s="242"/>
      <c r="H9" s="190" t="s">
        <v>3704</v>
      </c>
      <c r="I9" s="190" t="s">
        <v>2738</v>
      </c>
      <c r="J9" s="152" t="str">
        <f t="shared" si="0"/>
        <v>고</v>
      </c>
      <c r="K9" s="243"/>
      <c r="L9" s="343">
        <v>45862</v>
      </c>
      <c r="M9" s="346" t="s">
        <v>3725</v>
      </c>
      <c r="N9" s="346" t="s">
        <v>3725</v>
      </c>
      <c r="O9" s="346" t="s">
        <v>3725</v>
      </c>
      <c r="P9" s="346" t="s">
        <v>3725</v>
      </c>
      <c r="Q9" s="346" t="s">
        <v>3725</v>
      </c>
      <c r="R9" s="346" t="s">
        <v>3725</v>
      </c>
    </row>
    <row r="10" spans="1:18" ht="24.95" customHeight="1">
      <c r="A10" s="324">
        <v>45859</v>
      </c>
      <c r="B10" s="245" t="str">
        <f>HLOOKUP(WEEKDAY(A10,2),data!$A$1:$G$2,2)</f>
        <v>(월)</v>
      </c>
      <c r="C10" s="190" t="s">
        <v>1096</v>
      </c>
      <c r="D10" s="165" t="s">
        <v>3713</v>
      </c>
      <c r="E10" s="247" t="str">
        <f>IFERROR(VLOOKUP(D10,[1]시료코드!$B$2:$C$8,2,FALSE),"")</f>
        <v>C</v>
      </c>
      <c r="F10" s="190" t="str">
        <f>VLOOKUP(C10,'사업장현황(25하)'!$A$2:$T$1836,4,FALSE)</f>
        <v>대전광역시 대덕구 신탄진로 1 (읍내동)</v>
      </c>
      <c r="G10" s="242"/>
      <c r="H10" s="190" t="s">
        <v>3714</v>
      </c>
      <c r="I10" s="190" t="s">
        <v>2738</v>
      </c>
      <c r="J10" s="152" t="str">
        <f t="shared" si="0"/>
        <v>고</v>
      </c>
      <c r="K10" s="243"/>
      <c r="L10" s="343">
        <v>45863</v>
      </c>
      <c r="M10" s="346" t="s">
        <v>3725</v>
      </c>
      <c r="N10" s="346" t="s">
        <v>3725</v>
      </c>
      <c r="O10" s="346" t="s">
        <v>3725</v>
      </c>
      <c r="P10" s="346" t="s">
        <v>3725</v>
      </c>
      <c r="Q10" s="346" t="s">
        <v>3725</v>
      </c>
      <c r="R10" s="346" t="s">
        <v>3725</v>
      </c>
    </row>
    <row r="11" spans="1:18" ht="24.95" customHeight="1">
      <c r="A11" s="324">
        <v>45859</v>
      </c>
      <c r="B11" s="245" t="str">
        <f>HLOOKUP(WEEKDAY(A11,2),data!$A$1:$G$2,2)</f>
        <v>(월)</v>
      </c>
      <c r="C11" s="190" t="s">
        <v>3249</v>
      </c>
      <c r="D11" s="165" t="s">
        <v>3721</v>
      </c>
      <c r="E11" s="247" t="str">
        <f>IFERROR(VLOOKUP(D11,[1]시료코드!$B$2:$C$8,2,FALSE),"")</f>
        <v>E</v>
      </c>
      <c r="F11" s="190" t="str">
        <f>VLOOKUP(C11,'사업장현황(25하)'!$A$2:$T$1836,4,FALSE)</f>
        <v>대전광역시 대덕구 대화로50번길 96 (대화동)</v>
      </c>
      <c r="G11" s="242"/>
      <c r="H11" s="190" t="s">
        <v>3724</v>
      </c>
      <c r="I11" s="190" t="s">
        <v>2738</v>
      </c>
      <c r="J11" s="152" t="str">
        <f t="shared" si="0"/>
        <v>고</v>
      </c>
      <c r="K11" s="243"/>
      <c r="L11" s="343"/>
      <c r="M11" s="343"/>
      <c r="N11" s="343"/>
      <c r="O11" s="343"/>
      <c r="P11" s="343"/>
      <c r="Q11" s="343"/>
      <c r="R11" s="343"/>
    </row>
    <row r="12" spans="1:18" ht="24.95" customHeight="1">
      <c r="A12" s="324">
        <v>45860</v>
      </c>
      <c r="B12" s="245" t="str">
        <f>HLOOKUP(WEEKDAY(A12,2),data!$A$1:$G$2,2)</f>
        <v>(화)</v>
      </c>
      <c r="C12" s="190" t="s">
        <v>1166</v>
      </c>
      <c r="D12" s="150" t="s">
        <v>2736</v>
      </c>
      <c r="E12" s="247" t="str">
        <f>IFERROR(VLOOKUP(D12,[1]시료코드!$B$2:$C$8,2,FALSE),"")</f>
        <v>D</v>
      </c>
      <c r="F12" s="190" t="str">
        <f>VLOOKUP(C12,'사업장현황(25하)'!$A$2:$T$1836,4,FALSE)</f>
        <v>대전광역시 대덕구 상서당1길 50 (상서동)</v>
      </c>
      <c r="G12" s="242"/>
      <c r="H12" s="190" t="s">
        <v>3723</v>
      </c>
      <c r="I12" s="190" t="s">
        <v>2738</v>
      </c>
      <c r="J12" s="152" t="str">
        <f t="shared" ref="J12:J14" si="1">IFERROR(LEFT(I12,1),"")</f>
        <v>고</v>
      </c>
      <c r="K12" s="243"/>
      <c r="L12" s="343"/>
      <c r="M12" s="343"/>
      <c r="N12" s="343"/>
      <c r="O12" s="343"/>
      <c r="P12" s="343"/>
      <c r="Q12" s="343"/>
      <c r="R12" s="343"/>
    </row>
    <row r="13" spans="1:18" ht="24.95" customHeight="1">
      <c r="A13" s="324">
        <v>45860</v>
      </c>
      <c r="B13" s="245" t="str">
        <f>HLOOKUP(WEEKDAY(A13,2),data!$A$1:$G$2,2)</f>
        <v>(화)</v>
      </c>
      <c r="C13" s="190" t="s">
        <v>918</v>
      </c>
      <c r="D13" s="150" t="s">
        <v>3719</v>
      </c>
      <c r="E13" s="247" t="str">
        <f>IFERROR(VLOOKUP(D13,[1]시료코드!$B$2:$C$8,2,FALSE),"")</f>
        <v>A</v>
      </c>
      <c r="F13" s="190" t="str">
        <f>VLOOKUP(C13,'사업장현황(25하)'!$A$2:$T$1836,4,FALSE)</f>
        <v>대전광역시 대덕구 상서당3길 27-1 (상서동)</v>
      </c>
      <c r="G13" s="242"/>
      <c r="H13" s="190" t="s">
        <v>3719</v>
      </c>
      <c r="I13" s="190" t="s">
        <v>2738</v>
      </c>
      <c r="J13" s="152" t="str">
        <f t="shared" si="1"/>
        <v>고</v>
      </c>
      <c r="K13" s="243"/>
      <c r="L13" s="343"/>
      <c r="M13" s="343"/>
      <c r="N13" s="343"/>
      <c r="O13" s="343"/>
      <c r="P13" s="343"/>
      <c r="Q13" s="343"/>
      <c r="R13" s="343"/>
    </row>
    <row r="14" spans="1:18" ht="24.95" customHeight="1">
      <c r="A14" s="324">
        <v>45860</v>
      </c>
      <c r="B14" s="245" t="str">
        <f>HLOOKUP(WEEKDAY(A14,2),data!$A$1:$G$2,2)</f>
        <v>(화)</v>
      </c>
      <c r="C14" s="190" t="s">
        <v>899</v>
      </c>
      <c r="D14" s="165" t="s">
        <v>3720</v>
      </c>
      <c r="E14" s="247" t="str">
        <f>IFERROR(VLOOKUP(D14,[1]시료코드!$B$2:$C$8,2,FALSE),"")</f>
        <v>F</v>
      </c>
      <c r="F14" s="190" t="str">
        <f>VLOOKUP(C14,'사업장현황(25하)'!$A$2:$T$1836,4,FALSE)</f>
        <v>대전광역시 대덕구 벚꽃길 100 (상서동)</v>
      </c>
      <c r="G14" s="242"/>
      <c r="H14" s="190" t="s">
        <v>3704</v>
      </c>
      <c r="I14" s="190" t="s">
        <v>2738</v>
      </c>
      <c r="J14" s="152" t="str">
        <f t="shared" si="1"/>
        <v>고</v>
      </c>
      <c r="K14" s="243"/>
      <c r="L14" s="343"/>
      <c r="M14" s="343"/>
      <c r="N14" s="343"/>
      <c r="O14" s="343"/>
      <c r="P14" s="343"/>
      <c r="Q14" s="343"/>
      <c r="R14" s="343"/>
    </row>
    <row r="15" spans="1:18" ht="24.95" customHeight="1">
      <c r="A15" s="324">
        <v>45860</v>
      </c>
      <c r="B15" s="245" t="str">
        <f>HLOOKUP(WEEKDAY(A15,2),data!$A$1:$G$2,2)</f>
        <v>(화)</v>
      </c>
      <c r="C15" s="190" t="s">
        <v>1072</v>
      </c>
      <c r="D15" s="165" t="s">
        <v>3718</v>
      </c>
      <c r="E15" s="247" t="str">
        <f>IFERROR(VLOOKUP(D15,[1]시료코드!$B$2:$C$8,2,FALSE),"")</f>
        <v>B</v>
      </c>
      <c r="F15" s="190" t="str">
        <f>VLOOKUP(C15,'사업장현황(25하)'!$A$2:$T$1836,4,FALSE)</f>
        <v>대전광역시 대덕구 대화로 16 (대화동)</v>
      </c>
      <c r="G15" s="242"/>
      <c r="H15" s="190" t="s">
        <v>3718</v>
      </c>
      <c r="I15" s="190" t="s">
        <v>3721</v>
      </c>
      <c r="J15" s="152" t="str">
        <f t="shared" si="0"/>
        <v>배</v>
      </c>
      <c r="K15" s="243"/>
      <c r="L15" s="343"/>
      <c r="M15" s="343"/>
      <c r="N15" s="343"/>
      <c r="O15" s="343"/>
      <c r="P15" s="343"/>
      <c r="Q15" s="343"/>
      <c r="R15" s="343"/>
    </row>
    <row r="16" spans="1:18" ht="24.95" customHeight="1">
      <c r="A16" s="324">
        <v>45860</v>
      </c>
      <c r="B16" s="245" t="str">
        <f>HLOOKUP(WEEKDAY(A16,2),data!$A$1:$G$2,2)</f>
        <v>(화)</v>
      </c>
      <c r="C16" s="190" t="s">
        <v>1075</v>
      </c>
      <c r="D16" s="165" t="s">
        <v>3713</v>
      </c>
      <c r="E16" s="247" t="str">
        <f>IFERROR(VLOOKUP(D16,[1]시료코드!$B$2:$C$8,2,FALSE),"")</f>
        <v>C</v>
      </c>
      <c r="F16" s="190" t="str">
        <f>VLOOKUP(C16,'사업장현황(25하)'!$A$2:$T$1836,4,FALSE)</f>
        <v>대전광역시 대덕구 대화로 16 (대화동)</v>
      </c>
      <c r="G16" s="242"/>
      <c r="H16" s="190" t="s">
        <v>3714</v>
      </c>
      <c r="I16" s="190" t="s">
        <v>3721</v>
      </c>
      <c r="J16" s="152" t="str">
        <f t="shared" si="0"/>
        <v>배</v>
      </c>
      <c r="K16" s="243"/>
      <c r="L16" s="343"/>
      <c r="M16" s="343"/>
      <c r="N16" s="343"/>
      <c r="O16" s="343"/>
      <c r="P16" s="343"/>
      <c r="Q16" s="343"/>
      <c r="R16" s="343"/>
    </row>
    <row r="17" spans="1:18" ht="24.95" customHeight="1">
      <c r="A17" s="324">
        <v>45860</v>
      </c>
      <c r="B17" s="245" t="str">
        <f>HLOOKUP(WEEKDAY(A17,2),data!$A$1:$G$2,2)</f>
        <v>(화)</v>
      </c>
      <c r="C17" s="190" t="s">
        <v>1567</v>
      </c>
      <c r="D17" s="165" t="s">
        <v>3721</v>
      </c>
      <c r="E17" s="247" t="str">
        <f>IFERROR(VLOOKUP(D17,[1]시료코드!$B$2:$C$8,2,FALSE),"")</f>
        <v>E</v>
      </c>
      <c r="F17" s="190" t="str">
        <f>VLOOKUP(C17,'사업장현황(25하)'!$A$2:$T$1836,4,FALSE)</f>
        <v>대전광역시 대덕구 대화로52번길 162 (대화동)</v>
      </c>
      <c r="G17" s="242"/>
      <c r="H17" s="190" t="s">
        <v>3724</v>
      </c>
      <c r="I17" s="190" t="s">
        <v>3721</v>
      </c>
      <c r="J17" s="152" t="str">
        <f t="shared" si="0"/>
        <v>배</v>
      </c>
      <c r="K17" s="243"/>
      <c r="L17" s="343"/>
      <c r="M17" s="343"/>
      <c r="N17" s="343"/>
      <c r="O17" s="343"/>
      <c r="P17" s="343"/>
      <c r="Q17" s="343"/>
      <c r="R17" s="343"/>
    </row>
    <row r="18" spans="1:18" ht="24.95" customHeight="1">
      <c r="A18" s="245">
        <v>45861</v>
      </c>
      <c r="B18" s="245" t="str">
        <f>HLOOKUP(WEEKDAY(A18,2),data!$A$1:$G$2,2)</f>
        <v>(수)</v>
      </c>
      <c r="C18" s="152" t="s">
        <v>3924</v>
      </c>
      <c r="D18" s="150" t="s">
        <v>3746</v>
      </c>
      <c r="E18" s="247" t="str">
        <f>IFERROR(VLOOKUP(D18,[1]시료코드!$B$2:$C$8,2,FALSE),"")</f>
        <v>D</v>
      </c>
      <c r="F18" s="190" t="str">
        <f>VLOOKUP(C18,'사업장현황(25하)'!$A$2:$T$1836,4,FALSE)</f>
        <v>대전광역시 동구 대종로 27 (대성동)</v>
      </c>
      <c r="G18" s="242"/>
      <c r="H18" s="190" t="s">
        <v>2736</v>
      </c>
      <c r="I18" s="190" t="s">
        <v>2738</v>
      </c>
      <c r="J18" s="152" t="str">
        <f t="shared" si="0"/>
        <v>고</v>
      </c>
      <c r="K18" s="243"/>
      <c r="L18" s="343"/>
      <c r="M18" s="343"/>
      <c r="N18" s="343"/>
      <c r="O18" s="343"/>
      <c r="P18" s="343"/>
      <c r="Q18" s="343"/>
      <c r="R18" s="343"/>
    </row>
    <row r="19" spans="1:18" ht="24.95" customHeight="1">
      <c r="A19" s="245">
        <v>45861</v>
      </c>
      <c r="B19" s="245" t="str">
        <f>HLOOKUP(WEEKDAY(A19,2),data!$A$1:$G$2,2)</f>
        <v>(수)</v>
      </c>
      <c r="C19" s="152" t="s">
        <v>1404</v>
      </c>
      <c r="D19" s="150" t="s">
        <v>190</v>
      </c>
      <c r="E19" s="247" t="str">
        <f>IFERROR(VLOOKUP(D19,[1]시료코드!$B$2:$C$8,2,FALSE),"")</f>
        <v>A</v>
      </c>
      <c r="F19" s="190" t="str">
        <f>VLOOKUP(C19,'사업장현황(25하)'!$A$2:$T$1836,4,FALSE)</f>
        <v>대전광역시 동구 대전로 265 (대성동)</v>
      </c>
      <c r="G19" s="242"/>
      <c r="H19" s="190" t="s">
        <v>3750</v>
      </c>
      <c r="I19" s="190" t="s">
        <v>2738</v>
      </c>
      <c r="J19" s="152" t="str">
        <f t="shared" si="0"/>
        <v>고</v>
      </c>
      <c r="K19" s="243"/>
      <c r="L19" s="343"/>
      <c r="M19" s="343"/>
      <c r="N19" s="343"/>
      <c r="O19" s="343"/>
      <c r="P19" s="343"/>
      <c r="Q19" s="343"/>
      <c r="R19" s="343"/>
    </row>
    <row r="20" spans="1:18" ht="24.95" customHeight="1">
      <c r="A20" s="245">
        <v>45861</v>
      </c>
      <c r="B20" s="245" t="str">
        <f>HLOOKUP(WEEKDAY(A20,2),data!$A$1:$G$2,2)</f>
        <v>(수)</v>
      </c>
      <c r="C20" s="152" t="s">
        <v>54</v>
      </c>
      <c r="D20" s="150" t="s">
        <v>3748</v>
      </c>
      <c r="E20" s="247" t="str">
        <f>IFERROR(VLOOKUP(D20,[1]시료코드!$B$2:$C$8,2,FALSE),"")</f>
        <v>F</v>
      </c>
      <c r="F20" s="190" t="str">
        <f>VLOOKUP(C20,'사업장현황(25하)'!$A$2:$T$1836,4,FALSE)</f>
        <v>대전광역시 동구 대전천동로 62 (대성동)</v>
      </c>
      <c r="G20" s="242"/>
      <c r="H20" s="190" t="s">
        <v>3704</v>
      </c>
      <c r="I20" s="190" t="s">
        <v>2738</v>
      </c>
      <c r="J20" s="152" t="str">
        <f t="shared" si="0"/>
        <v>고</v>
      </c>
      <c r="K20" s="243"/>
      <c r="L20" s="343"/>
      <c r="M20" s="343"/>
      <c r="N20" s="343"/>
      <c r="O20" s="343"/>
      <c r="P20" s="343"/>
      <c r="Q20" s="343"/>
      <c r="R20" s="343"/>
    </row>
    <row r="21" spans="1:18" ht="24.95" customHeight="1">
      <c r="A21" s="245">
        <v>45861</v>
      </c>
      <c r="B21" s="245" t="str">
        <f>HLOOKUP(WEEKDAY(A21,2),data!$A$1:$G$2,2)</f>
        <v>(수)</v>
      </c>
      <c r="C21" s="152" t="s">
        <v>1048</v>
      </c>
      <c r="D21" s="165" t="s">
        <v>93</v>
      </c>
      <c r="E21" s="247" t="str">
        <f>IFERROR(VLOOKUP(D21,[1]시료코드!$B$2:$C$8,2,FALSE),"")</f>
        <v>B</v>
      </c>
      <c r="F21" s="190" t="str">
        <f>VLOOKUP(C21,'사업장현황(25하)'!$A$2:$T$1836,4,FALSE)</f>
        <v>대전광역시 대덕구 대화로 101 (대화동)</v>
      </c>
      <c r="G21" s="242"/>
      <c r="H21" s="190" t="s">
        <v>3751</v>
      </c>
      <c r="I21" s="190" t="s">
        <v>2737</v>
      </c>
      <c r="J21" s="152" t="str">
        <f t="shared" si="0"/>
        <v>배</v>
      </c>
      <c r="K21" s="243"/>
      <c r="L21" s="343"/>
      <c r="M21" s="343"/>
      <c r="N21" s="343"/>
      <c r="O21" s="343"/>
      <c r="P21" s="343"/>
      <c r="Q21" s="343"/>
      <c r="R21" s="343"/>
    </row>
    <row r="22" spans="1:18" ht="24.95" customHeight="1">
      <c r="A22" s="245">
        <v>45861</v>
      </c>
      <c r="B22" s="245" t="str">
        <f>HLOOKUP(WEEKDAY(A22,2),data!$A$1:$G$2,2)</f>
        <v>(수)</v>
      </c>
      <c r="C22" s="152" t="s">
        <v>192</v>
      </c>
      <c r="D22" s="150" t="s">
        <v>3749</v>
      </c>
      <c r="E22" s="247" t="str">
        <f>IFERROR(VLOOKUP(D22,[1]시료코드!$B$2:$C$8,2,FALSE),"")</f>
        <v>C</v>
      </c>
      <c r="F22" s="190" t="str">
        <f>VLOOKUP(C22,'사업장현황(25하)'!$A$2:$T$1836,4,FALSE)</f>
        <v>대전광역시 대덕구 대화로 24 (대화동)</v>
      </c>
      <c r="G22" s="242"/>
      <c r="H22" s="190" t="s">
        <v>3754</v>
      </c>
      <c r="I22" s="190" t="s">
        <v>2737</v>
      </c>
      <c r="J22" s="152" t="str">
        <f t="shared" si="0"/>
        <v>배</v>
      </c>
      <c r="K22" s="243"/>
      <c r="L22" s="343"/>
      <c r="M22" s="343"/>
      <c r="N22" s="343"/>
      <c r="O22" s="343"/>
      <c r="P22" s="343"/>
      <c r="Q22" s="343"/>
      <c r="R22" s="343"/>
    </row>
    <row r="23" spans="1:18" ht="24.95" customHeight="1">
      <c r="A23" s="245">
        <v>45861</v>
      </c>
      <c r="B23" s="245" t="str">
        <f>HLOOKUP(WEEKDAY(A23,2),data!$A$1:$G$2,2)</f>
        <v>(수)</v>
      </c>
      <c r="C23" s="152" t="s">
        <v>1080</v>
      </c>
      <c r="D23" s="150" t="s">
        <v>240</v>
      </c>
      <c r="E23" s="247" t="str">
        <f>IFERROR(VLOOKUP(D23,[1]시료코드!$B$2:$C$8,2,FALSE),"")</f>
        <v>E</v>
      </c>
      <c r="F23" s="190" t="str">
        <f>VLOOKUP(C23,'사업장현황(25하)'!$A$2:$T$1836,4,FALSE)</f>
        <v>대전광역시 대덕구 대화로119번길 17 (대화동)</v>
      </c>
      <c r="G23" s="242"/>
      <c r="H23" s="190" t="s">
        <v>3724</v>
      </c>
      <c r="I23" s="190" t="s">
        <v>2737</v>
      </c>
      <c r="J23" s="152" t="str">
        <f t="shared" si="0"/>
        <v>배</v>
      </c>
      <c r="K23" s="243"/>
      <c r="L23" s="343"/>
      <c r="M23" s="343"/>
      <c r="N23" s="343"/>
      <c r="O23" s="343"/>
      <c r="P23" s="343"/>
      <c r="Q23" s="343"/>
      <c r="R23" s="343"/>
    </row>
    <row r="24" spans="1:18" ht="24.95" customHeight="1">
      <c r="A24" s="245">
        <v>45862</v>
      </c>
      <c r="B24" s="245" t="str">
        <f>HLOOKUP(WEEKDAY(A24,2),data!$A$1:$G$2,2)</f>
        <v>(목)</v>
      </c>
      <c r="C24" s="152" t="s">
        <v>95</v>
      </c>
      <c r="D24" s="150" t="s">
        <v>3746</v>
      </c>
      <c r="E24" s="247" t="str">
        <f>IFERROR(VLOOKUP(D24,[1]시료코드!$B$2:$C$8,2,FALSE),"")</f>
        <v>D</v>
      </c>
      <c r="F24" s="190" t="str">
        <f>VLOOKUP(C24,'사업장현황(25하)'!$A$2:$T$1836,4,FALSE)</f>
        <v>대전광역시 대덕구 산업단지로87번길 21 (신일동)</v>
      </c>
      <c r="G24" s="242"/>
      <c r="H24" s="190" t="s">
        <v>2736</v>
      </c>
      <c r="I24" s="190" t="s">
        <v>2738</v>
      </c>
      <c r="J24" s="152" t="str">
        <f t="shared" si="0"/>
        <v>고</v>
      </c>
      <c r="K24" s="243"/>
      <c r="L24" s="343"/>
      <c r="M24" s="343"/>
      <c r="N24" s="343"/>
      <c r="O24" s="343"/>
      <c r="P24" s="343"/>
      <c r="Q24" s="343"/>
      <c r="R24" s="343"/>
    </row>
    <row r="25" spans="1:18" ht="24.95" customHeight="1">
      <c r="A25" s="245">
        <v>45862</v>
      </c>
      <c r="B25" s="245" t="str">
        <f>HLOOKUP(WEEKDAY(A25,2),data!$A$1:$G$2,2)</f>
        <v>(목)</v>
      </c>
      <c r="C25" s="152" t="s">
        <v>1722</v>
      </c>
      <c r="D25" s="150" t="s">
        <v>190</v>
      </c>
      <c r="E25" s="247" t="str">
        <f>IFERROR(VLOOKUP(D25,[1]시료코드!$B$2:$C$8,2,FALSE),"")</f>
        <v>A</v>
      </c>
      <c r="F25" s="190" t="str">
        <f>VLOOKUP(C25,'사업장현황(25하)'!$A$2:$T$1836,4,FALSE)</f>
        <v>대전광역시 대덕구 산업단지로87번길 21 (신일동)</v>
      </c>
      <c r="G25" s="242"/>
      <c r="H25" s="190" t="s">
        <v>3750</v>
      </c>
      <c r="I25" s="190" t="s">
        <v>2738</v>
      </c>
      <c r="J25" s="152" t="str">
        <f t="shared" si="0"/>
        <v>고</v>
      </c>
      <c r="K25" s="243"/>
      <c r="L25" s="343"/>
      <c r="M25" s="343"/>
      <c r="N25" s="343"/>
      <c r="O25" s="343"/>
      <c r="P25" s="343"/>
      <c r="Q25" s="343"/>
      <c r="R25" s="343"/>
    </row>
    <row r="26" spans="1:18" ht="24.95" customHeight="1">
      <c r="A26" s="245">
        <v>45862</v>
      </c>
      <c r="B26" s="245" t="str">
        <f>HLOOKUP(WEEKDAY(A26,2),data!$A$1:$G$2,2)</f>
        <v>(목)</v>
      </c>
      <c r="C26" s="152" t="s">
        <v>1719</v>
      </c>
      <c r="D26" s="150" t="s">
        <v>3748</v>
      </c>
      <c r="E26" s="247" t="str">
        <f>IFERROR(VLOOKUP(D26,[1]시료코드!$B$2:$C$8,2,FALSE),"")</f>
        <v>F</v>
      </c>
      <c r="F26" s="190" t="str">
        <f>VLOOKUP(C26,'사업장현황(25하)'!$A$2:$T$1836,4,FALSE)</f>
        <v>대전광역시 대덕구 신일동로33번길 85 (신일동)</v>
      </c>
      <c r="G26" s="242"/>
      <c r="H26" s="190" t="s">
        <v>3704</v>
      </c>
      <c r="I26" s="190" t="s">
        <v>2738</v>
      </c>
      <c r="J26" s="152" t="str">
        <f t="shared" si="0"/>
        <v>고</v>
      </c>
      <c r="K26" s="243"/>
      <c r="L26" s="343"/>
      <c r="M26" s="343"/>
      <c r="N26" s="343"/>
      <c r="O26" s="343"/>
      <c r="P26" s="343"/>
      <c r="Q26" s="343"/>
      <c r="R26" s="343"/>
    </row>
    <row r="27" spans="1:18" ht="24.95" customHeight="1">
      <c r="A27" s="245">
        <v>45862</v>
      </c>
      <c r="B27" s="245" t="str">
        <f>HLOOKUP(WEEKDAY(A27,2),data!$A$1:$G$2,2)</f>
        <v>(목)</v>
      </c>
      <c r="C27" s="152" t="s">
        <v>3798</v>
      </c>
      <c r="D27" s="150" t="s">
        <v>93</v>
      </c>
      <c r="E27" s="247" t="str">
        <f>IFERROR(VLOOKUP(D27,[1]시료코드!$B$2:$C$8,2,FALSE),"")</f>
        <v>B</v>
      </c>
      <c r="F27" s="190" t="str">
        <f>VLOOKUP(C27,'사업장현황(25하)'!$A$2:$T$1836,4,FALSE)</f>
        <v>대전광역시 유성구 계백로 937 (원내동)</v>
      </c>
      <c r="G27" s="242"/>
      <c r="H27" s="190" t="s">
        <v>3751</v>
      </c>
      <c r="I27" s="190" t="s">
        <v>2737</v>
      </c>
      <c r="J27" s="152" t="str">
        <f t="shared" si="0"/>
        <v>배</v>
      </c>
      <c r="K27" s="243"/>
      <c r="L27" s="343"/>
      <c r="M27" s="343"/>
      <c r="N27" s="343"/>
      <c r="O27" s="343"/>
      <c r="P27" s="343"/>
      <c r="Q27" s="343"/>
      <c r="R27" s="343"/>
    </row>
    <row r="28" spans="1:18" ht="24.95" customHeight="1">
      <c r="A28" s="245">
        <v>45862</v>
      </c>
      <c r="B28" s="245" t="str">
        <f>HLOOKUP(WEEKDAY(A28,2),data!$A$1:$G$2,2)</f>
        <v>(목)</v>
      </c>
      <c r="C28" s="190" t="s">
        <v>3799</v>
      </c>
      <c r="D28" s="150" t="s">
        <v>3749</v>
      </c>
      <c r="E28" s="247" t="str">
        <f>IFERROR(VLOOKUP(D28,[1]시료코드!$B$2:$C$8,2,FALSE),"")</f>
        <v>C</v>
      </c>
      <c r="F28" s="190" t="str">
        <f>VLOOKUP(C28,'사업장현황(25하)'!$A$2:$T$1836,4,FALSE)</f>
        <v>대전광역시 유성구 계백로 963 (원내동)</v>
      </c>
      <c r="G28" s="242"/>
      <c r="H28" s="190" t="s">
        <v>3754</v>
      </c>
      <c r="I28" s="190" t="s">
        <v>2737</v>
      </c>
      <c r="J28" s="152" t="str">
        <f t="shared" si="0"/>
        <v>배</v>
      </c>
      <c r="K28" s="243"/>
      <c r="L28" s="343"/>
      <c r="M28" s="343"/>
      <c r="N28" s="343"/>
      <c r="O28" s="343"/>
      <c r="P28" s="343"/>
      <c r="Q28" s="343"/>
      <c r="R28" s="343"/>
    </row>
    <row r="29" spans="1:18" ht="24.95" customHeight="1">
      <c r="A29" s="245">
        <v>45862</v>
      </c>
      <c r="B29" s="245" t="str">
        <f>HLOOKUP(WEEKDAY(A29,2),data!$A$1:$G$2,2)</f>
        <v>(목)</v>
      </c>
      <c r="C29" s="152" t="s">
        <v>1317</v>
      </c>
      <c r="D29" s="150" t="s">
        <v>240</v>
      </c>
      <c r="E29" s="247" t="str">
        <f>IFERROR(VLOOKUP(D29,[1]시료코드!$B$2:$C$8,2,FALSE),"")</f>
        <v>E</v>
      </c>
      <c r="F29" s="190" t="str">
        <f>VLOOKUP(C29,'사업장현황(25하)'!$A$2:$T$1836,4,FALSE)</f>
        <v>대전광역시 유성구 계백로 919 (원내동)</v>
      </c>
      <c r="G29" s="242"/>
      <c r="H29" s="190" t="s">
        <v>3724</v>
      </c>
      <c r="I29" s="190" t="s">
        <v>2737</v>
      </c>
      <c r="J29" s="152" t="str">
        <f t="shared" si="0"/>
        <v>배</v>
      </c>
      <c r="K29" s="243"/>
      <c r="L29" s="343"/>
      <c r="M29" s="343"/>
      <c r="N29" s="343"/>
      <c r="O29" s="343"/>
      <c r="P29" s="343"/>
      <c r="Q29" s="343"/>
      <c r="R29" s="343"/>
    </row>
    <row r="30" spans="1:18" ht="24.95" customHeight="1">
      <c r="A30" s="245">
        <v>45863</v>
      </c>
      <c r="B30" s="245" t="str">
        <f>HLOOKUP(WEEKDAY(A30,2),data!$A$1:$G$2,2)</f>
        <v>(금)</v>
      </c>
      <c r="C30" s="152" t="s">
        <v>1055</v>
      </c>
      <c r="D30" s="150" t="s">
        <v>2735</v>
      </c>
      <c r="E30" s="247" t="str">
        <f>IFERROR(VLOOKUP(D30,[1]시료코드!$B$2:$C$8,2,FALSE),"")</f>
        <v>C</v>
      </c>
      <c r="F30" s="190" t="str">
        <f>VLOOKUP(C30,'사업장현황(25하)'!$A$2:$T$1836,4,FALSE)</f>
        <v>대전광역시 대덕구 대화로52번안길 34 (대화동)</v>
      </c>
      <c r="G30" s="242"/>
      <c r="H30" s="190" t="s">
        <v>3754</v>
      </c>
      <c r="I30" s="190" t="s">
        <v>2735</v>
      </c>
      <c r="J30" s="152" t="str">
        <f t="shared" si="0"/>
        <v>강</v>
      </c>
      <c r="K30" s="243"/>
      <c r="L30" s="343"/>
      <c r="M30" s="343"/>
      <c r="N30" s="343"/>
      <c r="O30" s="343"/>
      <c r="P30" s="343"/>
      <c r="Q30" s="343"/>
      <c r="R30" s="343"/>
    </row>
    <row r="31" spans="1:18" ht="24.95" customHeight="1">
      <c r="A31" s="245">
        <v>45863</v>
      </c>
      <c r="B31" s="245" t="str">
        <f>HLOOKUP(WEEKDAY(A31,2),data!$A$1:$G$2,2)</f>
        <v>(금)</v>
      </c>
      <c r="C31" s="152" t="s">
        <v>989</v>
      </c>
      <c r="D31" s="150" t="s">
        <v>190</v>
      </c>
      <c r="E31" s="247" t="str">
        <f>IFERROR(VLOOKUP(D31,[1]시료코드!$B$2:$C$8,2,FALSE),"")</f>
        <v>A</v>
      </c>
      <c r="F31" s="190" t="str">
        <f>VLOOKUP(C31,'사업장현황(25하)'!$A$2:$T$1836,4,FALSE)</f>
        <v>대전광역시 대덕구 대화로32번길 223 (대화동)</v>
      </c>
      <c r="G31" s="242"/>
      <c r="H31" s="190" t="s">
        <v>3750</v>
      </c>
      <c r="I31" s="190" t="s">
        <v>2735</v>
      </c>
      <c r="J31" s="152" t="str">
        <f t="shared" si="0"/>
        <v>강</v>
      </c>
      <c r="K31" s="243"/>
      <c r="L31" s="343"/>
      <c r="M31" s="343"/>
      <c r="N31" s="343"/>
      <c r="O31" s="343"/>
      <c r="P31" s="343"/>
      <c r="Q31" s="343"/>
      <c r="R31" s="343"/>
    </row>
    <row r="32" spans="1:18" ht="24.95" customHeight="1">
      <c r="A32" s="245">
        <v>45863</v>
      </c>
      <c r="B32" s="245" t="str">
        <f>HLOOKUP(WEEKDAY(A32,2),data!$A$1:$G$2,2)</f>
        <v>(금)</v>
      </c>
      <c r="C32" s="172" t="s">
        <v>984</v>
      </c>
      <c r="D32" s="150" t="s">
        <v>3748</v>
      </c>
      <c r="E32" s="247" t="str">
        <f>IFERROR(VLOOKUP(D32,[1]시료코드!$B$2:$C$8,2,FALSE),"")</f>
        <v>F</v>
      </c>
      <c r="F32" s="190" t="str">
        <f>VLOOKUP(C32,'사업장현황(25하)'!$A$2:$T$1836,4,FALSE)</f>
        <v>대전광역시 대덕구 대화로32번길 217 (대화동)</v>
      </c>
      <c r="G32" s="242"/>
      <c r="H32" s="190" t="s">
        <v>3704</v>
      </c>
      <c r="I32" s="190" t="s">
        <v>2735</v>
      </c>
      <c r="J32" s="152" t="str">
        <f t="shared" si="0"/>
        <v>강</v>
      </c>
      <c r="K32" s="243"/>
      <c r="L32" s="343"/>
      <c r="M32" s="343"/>
      <c r="N32" s="343"/>
      <c r="O32" s="343"/>
      <c r="P32" s="343"/>
      <c r="Q32" s="343"/>
      <c r="R32" s="343"/>
    </row>
    <row r="33" spans="1:18" ht="24.95" customHeight="1">
      <c r="A33" s="245">
        <v>45863</v>
      </c>
      <c r="B33" s="245" t="str">
        <f>HLOOKUP(WEEKDAY(A33,2),data!$A$1:$G$2,2)</f>
        <v>(금)</v>
      </c>
      <c r="C33" s="172" t="s">
        <v>1375</v>
      </c>
      <c r="D33" s="150" t="s">
        <v>93</v>
      </c>
      <c r="E33" s="247" t="str">
        <f>IFERROR(VLOOKUP(D33,[1]시료코드!$B$2:$C$8,2,FALSE),"")</f>
        <v>B</v>
      </c>
      <c r="F33" s="190" t="e">
        <f>VLOOKUP(C33,'사업장현황(25하)'!$A$2:$T$1836,4,FALSE)</f>
        <v>#N/A</v>
      </c>
      <c r="G33" s="242"/>
      <c r="H33" s="190" t="s">
        <v>3751</v>
      </c>
      <c r="I33" s="190" t="s">
        <v>2737</v>
      </c>
      <c r="J33" s="152" t="str">
        <f t="shared" si="0"/>
        <v>배</v>
      </c>
      <c r="K33" s="243"/>
      <c r="L33" s="343"/>
      <c r="M33" s="343"/>
      <c r="N33" s="343"/>
      <c r="O33" s="343"/>
      <c r="P33" s="343"/>
      <c r="Q33" s="343"/>
      <c r="R33" s="343"/>
    </row>
    <row r="34" spans="1:18" ht="24.95" customHeight="1">
      <c r="A34" s="245">
        <v>45863</v>
      </c>
      <c r="B34" s="245" t="str">
        <f>HLOOKUP(WEEKDAY(A34,2),data!$A$1:$G$2,2)</f>
        <v>(금)</v>
      </c>
      <c r="C34" s="172" t="s">
        <v>551</v>
      </c>
      <c r="D34" s="150" t="s">
        <v>2736</v>
      </c>
      <c r="E34" s="247" t="str">
        <f>IFERROR(VLOOKUP(D34,[1]시료코드!$B$2:$C$8,2,FALSE),"")</f>
        <v>D</v>
      </c>
      <c r="F34" s="190" t="str">
        <f>VLOOKUP(C34,'사업장현황(25하)'!$A$2:$T$1836,4,FALSE)</f>
        <v>대전광역시 대덕구 신탄진로 319 (와동)</v>
      </c>
      <c r="G34" s="242"/>
      <c r="H34" s="190" t="s">
        <v>3752</v>
      </c>
      <c r="I34" s="190" t="s">
        <v>2737</v>
      </c>
      <c r="J34" s="152" t="str">
        <f t="shared" si="0"/>
        <v>배</v>
      </c>
      <c r="K34" s="243"/>
      <c r="L34" s="343"/>
      <c r="M34" s="343"/>
      <c r="N34" s="343"/>
      <c r="O34" s="343"/>
      <c r="P34" s="343"/>
      <c r="Q34" s="343"/>
      <c r="R34" s="343"/>
    </row>
    <row r="35" spans="1:18" ht="24.95" customHeight="1">
      <c r="A35" s="245">
        <v>45863</v>
      </c>
      <c r="B35" s="245" t="str">
        <f>HLOOKUP(WEEKDAY(A35,2),data!$A$1:$G$2,2)</f>
        <v>(금)</v>
      </c>
      <c r="C35" s="172" t="s">
        <v>1556</v>
      </c>
      <c r="D35" s="150" t="s">
        <v>240</v>
      </c>
      <c r="E35" s="247" t="str">
        <f>IFERROR(VLOOKUP(D35,[1]시료코드!$B$2:$C$8,2,FALSE),"")</f>
        <v>E</v>
      </c>
      <c r="F35" s="190" t="str">
        <f>VLOOKUP(C35,'사업장현황(25하)'!$A$2:$T$1836,4,FALSE)</f>
        <v>대전광역시 대덕구 신탄진로 375 (와동, 대형물류)</v>
      </c>
      <c r="G35" s="242"/>
      <c r="H35" s="190" t="s">
        <v>3753</v>
      </c>
      <c r="I35" s="190" t="s">
        <v>2737</v>
      </c>
      <c r="J35" s="152" t="str">
        <f t="shared" si="0"/>
        <v>배</v>
      </c>
      <c r="K35" s="243"/>
      <c r="L35" s="343"/>
      <c r="M35" s="343"/>
      <c r="N35" s="343"/>
      <c r="O35" s="343"/>
      <c r="P35" s="343"/>
      <c r="Q35" s="343"/>
      <c r="R35" s="343"/>
    </row>
    <row r="36" spans="1:18" ht="24.95" customHeight="1">
      <c r="A36" s="245">
        <v>45867</v>
      </c>
      <c r="B36" s="245" t="str">
        <f>HLOOKUP(WEEKDAY(A36,2),data!$A$1:$G$2,2)</f>
        <v>(화)</v>
      </c>
      <c r="C36" s="190" t="s">
        <v>1599</v>
      </c>
      <c r="D36" s="150" t="s">
        <v>2738</v>
      </c>
      <c r="E36" s="247" t="str">
        <f>IFERROR(VLOOKUP(D36,[1]시료코드!$B$2:$C$8,2,FALSE),"")</f>
        <v>F</v>
      </c>
      <c r="F36" s="190" t="str">
        <f>VLOOKUP(C36,'사업장현황(25하)'!$A$2:$T$1836,4,FALSE)</f>
        <v>충청남도 천안시 서북구 직산읍 신갈1길 53-15 (신갈리)</v>
      </c>
      <c r="G36" s="242"/>
      <c r="H36" s="190" t="s">
        <v>3704</v>
      </c>
      <c r="I36" s="190" t="s">
        <v>2738</v>
      </c>
      <c r="J36" s="152" t="str">
        <f t="shared" si="0"/>
        <v>고</v>
      </c>
      <c r="K36" s="243"/>
      <c r="L36" s="343"/>
      <c r="M36" s="343"/>
      <c r="N36" s="343"/>
      <c r="O36" s="343"/>
      <c r="P36" s="343"/>
      <c r="Q36" s="343"/>
      <c r="R36" s="343"/>
    </row>
    <row r="37" spans="1:18" ht="24.95" customHeight="1">
      <c r="A37" s="245">
        <v>45867</v>
      </c>
      <c r="B37" s="245" t="str">
        <f>HLOOKUP(WEEKDAY(A37,2),data!$A$1:$G$2,2)</f>
        <v>(화)</v>
      </c>
      <c r="C37" s="190" t="s">
        <v>3341</v>
      </c>
      <c r="D37" s="150" t="s">
        <v>2735</v>
      </c>
      <c r="E37" s="247" t="str">
        <f>IFERROR(VLOOKUP(D37,[1]시료코드!$B$2:$C$8,2,FALSE),"")</f>
        <v>C</v>
      </c>
      <c r="F37" s="190" t="str">
        <f>VLOOKUP(C37,'사업장현황(25하)'!$A$2:$T$1836,4,FALSE)</f>
        <v>충청남도 천안시 서북구 성환읍 왕지1길 156-7 (송덕리)</v>
      </c>
      <c r="G37" s="242"/>
      <c r="H37" s="190" t="s">
        <v>3714</v>
      </c>
      <c r="I37" s="190" t="s">
        <v>2735</v>
      </c>
      <c r="J37" s="152" t="str">
        <f t="shared" si="0"/>
        <v>강</v>
      </c>
      <c r="K37" s="243"/>
      <c r="L37" s="343"/>
      <c r="M37" s="343"/>
      <c r="N37" s="343"/>
      <c r="O37" s="343"/>
      <c r="P37" s="343"/>
      <c r="Q37" s="343"/>
      <c r="R37" s="343"/>
    </row>
    <row r="38" spans="1:18" ht="24.95" customHeight="1">
      <c r="A38" s="245">
        <v>45868</v>
      </c>
      <c r="B38" s="245" t="str">
        <f>HLOOKUP(WEEKDAY(A38,2),data!$A$1:$G$2,2)</f>
        <v>(수)</v>
      </c>
      <c r="C38" s="190" t="s">
        <v>1455</v>
      </c>
      <c r="D38" s="150" t="s">
        <v>2738</v>
      </c>
      <c r="E38" s="247" t="str">
        <f>IFERROR(VLOOKUP(D38,[1]시료코드!$B$2:$C$8,2,FALSE),"")</f>
        <v>F</v>
      </c>
      <c r="F38" s="190" t="str">
        <f>VLOOKUP(C38,'사업장현황(25하)'!$A$2:$T$1836,4,FALSE)</f>
        <v>충청남도 천안시 서북구 검은들3길 42, 602호 (불당동, C&amp;J타워빌딩)</v>
      </c>
      <c r="G38" s="242"/>
      <c r="H38" s="190" t="s">
        <v>3704</v>
      </c>
      <c r="I38" s="190" t="s">
        <v>3786</v>
      </c>
      <c r="J38" s="152" t="str">
        <f t="shared" si="0"/>
        <v>고</v>
      </c>
      <c r="K38" s="243"/>
      <c r="L38" s="343"/>
      <c r="M38" s="343"/>
      <c r="N38" s="343"/>
      <c r="O38" s="343"/>
      <c r="P38" s="343"/>
      <c r="Q38" s="343"/>
      <c r="R38" s="343"/>
    </row>
    <row r="39" spans="1:18" ht="24.95" customHeight="1">
      <c r="A39" s="245">
        <v>45869</v>
      </c>
      <c r="B39" s="245" t="str">
        <f>HLOOKUP(WEEKDAY(A39,2),data!$A$1:$G$2,2)</f>
        <v>(목)</v>
      </c>
      <c r="C39" s="190" t="s">
        <v>3755</v>
      </c>
      <c r="D39" s="150" t="s">
        <v>3784</v>
      </c>
      <c r="E39" s="247" t="str">
        <f>IFERROR(VLOOKUP(D39,[1]시료코드!$B$2:$C$8,2,FALSE),"")</f>
        <v>D</v>
      </c>
      <c r="F39" s="190" t="e">
        <f>VLOOKUP(C39,'사업장현황(25하)'!$A$2:$T$1836,4,FALSE)</f>
        <v>#N/A</v>
      </c>
      <c r="G39" s="242"/>
      <c r="H39" s="190" t="s">
        <v>3784</v>
      </c>
      <c r="I39" s="190" t="s">
        <v>2736</v>
      </c>
      <c r="J39" s="152" t="str">
        <f t="shared" si="0"/>
        <v>이</v>
      </c>
      <c r="K39" s="243"/>
      <c r="L39" s="343"/>
      <c r="M39" s="343"/>
      <c r="N39" s="343"/>
      <c r="O39" s="343"/>
      <c r="P39" s="343"/>
      <c r="Q39" s="343"/>
      <c r="R39" s="343"/>
    </row>
    <row r="40" spans="1:18" ht="24.95" customHeight="1">
      <c r="A40" s="245">
        <v>45869</v>
      </c>
      <c r="B40" s="245" t="str">
        <f>HLOOKUP(WEEKDAY(A40,2),data!$A$1:$G$2,2)</f>
        <v>(목)</v>
      </c>
      <c r="C40" s="190" t="s">
        <v>3814</v>
      </c>
      <c r="D40" s="150" t="s">
        <v>3829</v>
      </c>
      <c r="E40" s="247" t="str">
        <f>IFERROR(VLOOKUP(D40,[1]시료코드!$B$2:$C$8,2,FALSE),"")</f>
        <v>E</v>
      </c>
      <c r="F40" s="190" t="str">
        <f>VLOOKUP(C40,'사업장현황(25하)'!$A$2:$T$1836,4,FALSE)</f>
        <v>충청남도 아산시 영인면 토정로 148(역리)</v>
      </c>
      <c r="G40" s="242"/>
      <c r="H40" s="190" t="s">
        <v>3724</v>
      </c>
      <c r="I40" s="190" t="s">
        <v>2737</v>
      </c>
      <c r="J40" s="152" t="str">
        <f t="shared" si="0"/>
        <v>배</v>
      </c>
      <c r="K40" s="243"/>
      <c r="L40" s="343"/>
      <c r="M40" s="343"/>
      <c r="N40" s="343"/>
      <c r="O40" s="343"/>
      <c r="P40" s="343"/>
      <c r="Q40" s="343"/>
      <c r="R40" s="343"/>
    </row>
    <row r="41" spans="1:18" ht="24.95" customHeight="1">
      <c r="A41" s="245">
        <v>45873</v>
      </c>
      <c r="B41" s="245" t="str">
        <f>HLOOKUP(WEEKDAY(A41,2),data!$A$1:$G$2,2)</f>
        <v>(월)</v>
      </c>
      <c r="C41" s="190" t="s">
        <v>963</v>
      </c>
      <c r="D41" s="150" t="s">
        <v>2735</v>
      </c>
      <c r="E41" s="247" t="str">
        <f>IFERROR(VLOOKUP(D41,[1]시료코드!$B$2:$C$8,2,FALSE),"")</f>
        <v>C</v>
      </c>
      <c r="F41" s="190" t="str">
        <f>VLOOKUP(C41,'사업장현황(25하)'!$A$2:$T$1836,4,FALSE)</f>
        <v>대전광역시 중구 대흥로165번길 9 (대흥동)</v>
      </c>
      <c r="G41" s="242"/>
      <c r="H41" s="190" t="s">
        <v>3754</v>
      </c>
      <c r="I41" s="190" t="s">
        <v>2738</v>
      </c>
      <c r="J41" s="152" t="str">
        <f t="shared" si="0"/>
        <v>고</v>
      </c>
      <c r="K41" s="243"/>
      <c r="L41" s="343"/>
      <c r="M41" s="343"/>
      <c r="N41" s="343"/>
      <c r="O41" s="343"/>
      <c r="P41" s="343"/>
      <c r="Q41" s="343"/>
      <c r="R41" s="343"/>
    </row>
    <row r="42" spans="1:18" ht="24.95" customHeight="1">
      <c r="A42" s="245">
        <v>45873</v>
      </c>
      <c r="B42" s="245" t="str">
        <f>HLOOKUP(WEEKDAY(A42,2),data!$A$1:$G$2,2)</f>
        <v>(월)</v>
      </c>
      <c r="C42" s="190" t="s">
        <v>979</v>
      </c>
      <c r="D42" s="150" t="s">
        <v>190</v>
      </c>
      <c r="E42" s="247" t="str">
        <f>IFERROR(VLOOKUP(D42,[1]시료코드!$B$2:$C$8,2,FALSE),"")</f>
        <v>A</v>
      </c>
      <c r="F42" s="190" t="str">
        <f>VLOOKUP(C42,'사업장현황(25하)'!$A$2:$T$1836,4,FALSE)</f>
        <v>대전광역시 중구 대종로 754 (중촌동)</v>
      </c>
      <c r="G42" s="242"/>
      <c r="H42" s="190" t="s">
        <v>3719</v>
      </c>
      <c r="I42" s="190" t="s">
        <v>2738</v>
      </c>
      <c r="J42" s="152" t="str">
        <f t="shared" si="0"/>
        <v>고</v>
      </c>
      <c r="K42" s="243"/>
      <c r="L42" s="343"/>
      <c r="M42" s="343"/>
      <c r="N42" s="343"/>
      <c r="O42" s="343"/>
      <c r="P42" s="343"/>
      <c r="Q42" s="343"/>
      <c r="R42" s="343"/>
    </row>
    <row r="43" spans="1:18" ht="24.95" customHeight="1">
      <c r="A43" s="245">
        <v>45873</v>
      </c>
      <c r="B43" s="245" t="str">
        <f>HLOOKUP(WEEKDAY(A43,2),data!$A$1:$G$2,2)</f>
        <v>(월)</v>
      </c>
      <c r="C43" s="190" t="s">
        <v>980</v>
      </c>
      <c r="D43" s="150" t="s">
        <v>3748</v>
      </c>
      <c r="E43" s="247" t="str">
        <f>IFERROR(VLOOKUP(D43,[1]시료코드!$B$2:$C$8,2,FALSE),"")</f>
        <v>F</v>
      </c>
      <c r="F43" s="190" t="str">
        <f>VLOOKUP(C43,'사업장현황(25하)'!$A$2:$T$1836,4,FALSE)</f>
        <v>대전광역시 중구 유등천동로 790 (중촌동)</v>
      </c>
      <c r="G43" s="242"/>
      <c r="H43" s="190" t="s">
        <v>3704</v>
      </c>
      <c r="I43" s="190" t="s">
        <v>2738</v>
      </c>
      <c r="J43" s="152" t="str">
        <f t="shared" si="0"/>
        <v>고</v>
      </c>
      <c r="K43" s="243"/>
      <c r="L43" s="343"/>
      <c r="M43" s="343"/>
      <c r="N43" s="343"/>
      <c r="O43" s="343"/>
      <c r="P43" s="343"/>
      <c r="Q43" s="343"/>
      <c r="R43" s="343"/>
    </row>
    <row r="44" spans="1:18" ht="24.95" customHeight="1">
      <c r="A44" s="245">
        <v>45873</v>
      </c>
      <c r="B44" s="245" t="str">
        <f>HLOOKUP(WEEKDAY(A44,2),data!$A$1:$G$2,2)</f>
        <v>(월)</v>
      </c>
      <c r="C44" s="190" t="s">
        <v>1958</v>
      </c>
      <c r="D44" s="150" t="s">
        <v>93</v>
      </c>
      <c r="E44" s="247" t="str">
        <f>IFERROR(VLOOKUP(D44,[1]시료코드!$B$2:$C$8,2,FALSE),"")</f>
        <v>B</v>
      </c>
      <c r="F44" s="190" t="str">
        <f>VLOOKUP(C44,'사업장현황(25하)'!$A$2:$T$1836,4,FALSE)</f>
        <v>대전광역시 동구 옥천로 273 (삼정동)</v>
      </c>
      <c r="G44" s="242"/>
      <c r="H44" s="190" t="s">
        <v>3718</v>
      </c>
      <c r="I44" s="190" t="s">
        <v>3718</v>
      </c>
      <c r="J44" s="152" t="str">
        <f t="shared" si="0"/>
        <v>한</v>
      </c>
      <c r="K44" s="243"/>
      <c r="L44" s="343"/>
      <c r="M44" s="343"/>
      <c r="N44" s="343"/>
      <c r="O44" s="343"/>
      <c r="P44" s="343"/>
      <c r="Q44" s="343"/>
      <c r="R44" s="343"/>
    </row>
    <row r="45" spans="1:18" ht="24.95" customHeight="1">
      <c r="A45" s="245">
        <v>45873</v>
      </c>
      <c r="B45" s="245" t="str">
        <f>HLOOKUP(WEEKDAY(A45,2),data!$A$1:$G$2,2)</f>
        <v>(월)</v>
      </c>
      <c r="C45" s="190" t="s">
        <v>1356</v>
      </c>
      <c r="D45" s="150" t="s">
        <v>2736</v>
      </c>
      <c r="E45" s="247" t="str">
        <f>IFERROR(VLOOKUP(D45,[1]시료코드!$B$2:$C$8,2,FALSE),"")</f>
        <v>D</v>
      </c>
      <c r="F45" s="190" t="str">
        <f>VLOOKUP(C45,'사업장현황(25하)'!$A$2:$T$1836,4,FALSE)</f>
        <v>대전광역시 동구 옥천로 273 (삼정동)</v>
      </c>
      <c r="G45" s="242"/>
      <c r="H45" s="190" t="s">
        <v>2736</v>
      </c>
      <c r="I45" s="190" t="s">
        <v>3718</v>
      </c>
      <c r="J45" s="152" t="str">
        <f t="shared" si="0"/>
        <v>한</v>
      </c>
      <c r="K45" s="243"/>
      <c r="L45" s="343"/>
      <c r="M45" s="343"/>
      <c r="N45" s="343"/>
      <c r="O45" s="343"/>
      <c r="P45" s="343"/>
      <c r="Q45" s="343"/>
      <c r="R45" s="343"/>
    </row>
    <row r="46" spans="1:18" ht="24.95" customHeight="1">
      <c r="A46" s="245">
        <v>45873</v>
      </c>
      <c r="B46" s="245" t="str">
        <f>HLOOKUP(WEEKDAY(A46,2),data!$A$1:$G$2,2)</f>
        <v>(월)</v>
      </c>
      <c r="C46" s="190" t="s">
        <v>2761</v>
      </c>
      <c r="D46" s="150" t="s">
        <v>240</v>
      </c>
      <c r="E46" s="247" t="str">
        <f>IFERROR(VLOOKUP(D46,[1]시료코드!$B$2:$C$8,2,FALSE),"")</f>
        <v>E</v>
      </c>
      <c r="F46" s="190" t="str">
        <f>VLOOKUP(C46,'사업장현황(25하)'!$A$2:$T$1836,4,FALSE)</f>
        <v>대전광역시 동구 옥천로 321 (삼정동)</v>
      </c>
      <c r="G46" s="242"/>
      <c r="H46" s="190" t="s">
        <v>3724</v>
      </c>
      <c r="I46" s="190" t="s">
        <v>3718</v>
      </c>
      <c r="J46" s="152" t="str">
        <f t="shared" si="0"/>
        <v>한</v>
      </c>
      <c r="K46" s="243"/>
      <c r="L46" s="343"/>
      <c r="M46" s="343"/>
      <c r="N46" s="343"/>
      <c r="O46" s="343"/>
      <c r="P46" s="343"/>
      <c r="Q46" s="343"/>
      <c r="R46" s="343"/>
    </row>
    <row r="47" spans="1:18" ht="24.95" customHeight="1">
      <c r="A47" s="245">
        <v>45874</v>
      </c>
      <c r="B47" s="245" t="str">
        <f>HLOOKUP(WEEKDAY(A47,2),data!$A$1:$G$2,2)</f>
        <v>(화)</v>
      </c>
      <c r="C47" s="190" t="s">
        <v>1386</v>
      </c>
      <c r="D47" s="150" t="s">
        <v>2735</v>
      </c>
      <c r="E47" s="247" t="str">
        <f>IFERROR(VLOOKUP(D47,[1]시료코드!$B$2:$C$8,2,FALSE),"")</f>
        <v>C</v>
      </c>
      <c r="F47" s="190" t="str">
        <f>VLOOKUP(C47,'사업장현황(25하)'!$A$2:$T$1836,4,FALSE)</f>
        <v>대전광역시 서구 월드컵대로484번길 148-4 (월평동)</v>
      </c>
      <c r="G47" s="242"/>
      <c r="H47" s="190" t="s">
        <v>3754</v>
      </c>
      <c r="I47" s="190" t="s">
        <v>2738</v>
      </c>
      <c r="J47" s="152" t="str">
        <f t="shared" si="0"/>
        <v>고</v>
      </c>
      <c r="K47" s="243"/>
      <c r="L47" s="343"/>
      <c r="M47" s="343"/>
      <c r="N47" s="343"/>
      <c r="O47" s="343"/>
      <c r="P47" s="343"/>
      <c r="Q47" s="343"/>
      <c r="R47" s="343"/>
    </row>
    <row r="48" spans="1:18" ht="24.95" customHeight="1">
      <c r="A48" s="245">
        <v>45874</v>
      </c>
      <c r="B48" s="245" t="str">
        <f>HLOOKUP(WEEKDAY(A48,2),data!$A$1:$G$2,2)</f>
        <v>(화)</v>
      </c>
      <c r="C48" s="190" t="s">
        <v>1383</v>
      </c>
      <c r="D48" s="150" t="s">
        <v>190</v>
      </c>
      <c r="E48" s="247" t="str">
        <f>IFERROR(VLOOKUP(D48,[1]시료코드!$B$2:$C$8,2,FALSE),"")</f>
        <v>A</v>
      </c>
      <c r="F48" s="190" t="str">
        <f>VLOOKUP(C48,'사업장현황(25하)'!$A$2:$T$1836,4,FALSE)</f>
        <v>대전광역시 서구 월드컵대로484번길 148-16 (월평동)</v>
      </c>
      <c r="G48" s="242"/>
      <c r="H48" s="190" t="s">
        <v>3719</v>
      </c>
      <c r="I48" s="190" t="s">
        <v>2738</v>
      </c>
      <c r="J48" s="152" t="str">
        <f t="shared" si="0"/>
        <v>고</v>
      </c>
      <c r="K48" s="243"/>
      <c r="L48" s="343"/>
      <c r="M48" s="343"/>
      <c r="N48" s="343"/>
      <c r="O48" s="343"/>
      <c r="P48" s="343"/>
      <c r="Q48" s="343"/>
      <c r="R48" s="343"/>
    </row>
    <row r="49" spans="1:18" ht="24.95" customHeight="1">
      <c r="A49" s="245">
        <v>45874</v>
      </c>
      <c r="B49" s="245" t="str">
        <f>HLOOKUP(WEEKDAY(A49,2),data!$A$1:$G$2,2)</f>
        <v>(화)</v>
      </c>
      <c r="C49" s="190" t="s">
        <v>1757</v>
      </c>
      <c r="D49" s="150" t="s">
        <v>3748</v>
      </c>
      <c r="E49" s="247" t="str">
        <f>IFERROR(VLOOKUP(D49,[1]시료코드!$B$2:$C$8,2,FALSE),"")</f>
        <v>F</v>
      </c>
      <c r="F49" s="190" t="str">
        <f>VLOOKUP(C49,'사업장현황(25하)'!$A$2:$T$1836,4,FALSE)</f>
        <v>대전광역시 서구 월드컵대로484번길 82-20 (월평동)</v>
      </c>
      <c r="G49" s="242"/>
      <c r="H49" s="190" t="s">
        <v>3704</v>
      </c>
      <c r="I49" s="190" t="s">
        <v>2738</v>
      </c>
      <c r="J49" s="152" t="str">
        <f t="shared" si="0"/>
        <v>고</v>
      </c>
      <c r="K49" s="243"/>
      <c r="L49" s="343"/>
      <c r="M49" s="343"/>
      <c r="N49" s="343"/>
      <c r="O49" s="343"/>
      <c r="P49" s="343"/>
      <c r="Q49" s="343"/>
      <c r="R49" s="343"/>
    </row>
    <row r="50" spans="1:18" ht="24.95" customHeight="1">
      <c r="A50" s="245">
        <v>45874</v>
      </c>
      <c r="B50" s="245" t="str">
        <f>HLOOKUP(WEEKDAY(A50,2),data!$A$1:$G$2,2)</f>
        <v>(화)</v>
      </c>
      <c r="C50" s="190" t="s">
        <v>1083</v>
      </c>
      <c r="D50" s="150" t="s">
        <v>93</v>
      </c>
      <c r="E50" s="247" t="str">
        <f>IFERROR(VLOOKUP(D50,[1]시료코드!$B$2:$C$8,2,FALSE),"")</f>
        <v>B</v>
      </c>
      <c r="F50" s="190" t="str">
        <f>VLOOKUP(C50,'사업장현황(25하)'!$A$2:$T$1836,4,FALSE)</f>
        <v>대전광역시 서구 혜천로 22 (정림동)</v>
      </c>
      <c r="G50" s="242"/>
      <c r="H50" s="190" t="s">
        <v>3718</v>
      </c>
      <c r="I50" s="190" t="s">
        <v>2737</v>
      </c>
      <c r="J50" s="152" t="str">
        <f t="shared" si="0"/>
        <v>배</v>
      </c>
      <c r="K50" s="243"/>
      <c r="L50" s="343"/>
      <c r="M50" s="343"/>
      <c r="N50" s="343"/>
      <c r="O50" s="343"/>
      <c r="P50" s="343"/>
      <c r="Q50" s="343"/>
      <c r="R50" s="343"/>
    </row>
    <row r="51" spans="1:18" ht="24.95" customHeight="1">
      <c r="A51" s="245">
        <v>45874</v>
      </c>
      <c r="B51" s="245" t="str">
        <f>HLOOKUP(WEEKDAY(A51,2),data!$A$1:$G$2,2)</f>
        <v>(화)</v>
      </c>
      <c r="C51" s="190" t="s">
        <v>1554</v>
      </c>
      <c r="D51" s="150" t="s">
        <v>2736</v>
      </c>
      <c r="E51" s="247" t="str">
        <f>IFERROR(VLOOKUP(D51,[1]시료코드!$B$2:$C$8,2,FALSE),"")</f>
        <v>D</v>
      </c>
      <c r="F51" s="190" t="str">
        <f>VLOOKUP(C51,'사업장현황(25하)'!$A$2:$T$1836,4,FALSE)</f>
        <v>대전광역시 서구 복수북로 1 (정림동)</v>
      </c>
      <c r="G51" s="242"/>
      <c r="H51" s="190" t="s">
        <v>2736</v>
      </c>
      <c r="I51" s="190" t="s">
        <v>2737</v>
      </c>
      <c r="J51" s="152" t="str">
        <f t="shared" si="0"/>
        <v>배</v>
      </c>
      <c r="K51" s="243"/>
      <c r="L51" s="343"/>
      <c r="M51" s="343"/>
      <c r="N51" s="343"/>
      <c r="O51" s="343"/>
      <c r="P51" s="343"/>
      <c r="Q51" s="343"/>
      <c r="R51" s="343"/>
    </row>
    <row r="52" spans="1:18" ht="24.95" customHeight="1">
      <c r="A52" s="245">
        <v>45874</v>
      </c>
      <c r="B52" s="245" t="str">
        <f>HLOOKUP(WEEKDAY(A52,2),data!$A$1:$G$2,2)</f>
        <v>(화)</v>
      </c>
      <c r="C52" s="190" t="s">
        <v>330</v>
      </c>
      <c r="D52" s="150" t="s">
        <v>240</v>
      </c>
      <c r="E52" s="247" t="str">
        <f>IFERROR(VLOOKUP(D52,[1]시료코드!$B$2:$C$8,2,FALSE),"")</f>
        <v>E</v>
      </c>
      <c r="F52" s="190" t="str">
        <f>VLOOKUP(C52,'사업장현황(25하)'!$A$2:$T$1836,4,FALSE)</f>
        <v>대전광역시 서구 구봉로 474 (정림동)</v>
      </c>
      <c r="G52" s="242"/>
      <c r="H52" s="190" t="s">
        <v>3724</v>
      </c>
      <c r="I52" s="190" t="s">
        <v>2737</v>
      </c>
      <c r="J52" s="152" t="str">
        <f t="shared" si="0"/>
        <v>배</v>
      </c>
      <c r="K52" s="243"/>
      <c r="L52" s="343"/>
      <c r="M52" s="343"/>
      <c r="N52" s="343"/>
      <c r="O52" s="343"/>
      <c r="P52" s="343"/>
      <c r="Q52" s="343"/>
      <c r="R52" s="343"/>
    </row>
    <row r="53" spans="1:18" ht="24.95" customHeight="1">
      <c r="A53" s="245">
        <v>45875</v>
      </c>
      <c r="B53" s="245" t="str">
        <f>HLOOKUP(WEEKDAY(A53,2),data!$A$1:$G$2,2)</f>
        <v>(수)</v>
      </c>
      <c r="C53" s="190" t="s">
        <v>1645</v>
      </c>
      <c r="D53" s="150" t="s">
        <v>2735</v>
      </c>
      <c r="E53" s="247" t="str">
        <f>IFERROR(VLOOKUP(D53,[1]시료코드!$B$2:$C$8,2,FALSE),"")</f>
        <v>C</v>
      </c>
      <c r="F53" s="190" t="str">
        <f>VLOOKUP(C53,'사업장현황(25하)'!$A$2:$T$1836,4,FALSE)</f>
        <v>대전광역시 대덕구 대화로52번안길 40 (대화동)</v>
      </c>
      <c r="G53" s="242"/>
      <c r="H53" s="190" t="s">
        <v>3754</v>
      </c>
      <c r="I53" s="190" t="s">
        <v>2738</v>
      </c>
      <c r="J53" s="152" t="str">
        <f t="shared" si="0"/>
        <v>고</v>
      </c>
      <c r="K53" s="243"/>
      <c r="L53" s="343"/>
      <c r="M53" s="343"/>
      <c r="N53" s="343"/>
      <c r="O53" s="343"/>
      <c r="P53" s="343"/>
      <c r="Q53" s="343"/>
      <c r="R53" s="343"/>
    </row>
    <row r="54" spans="1:18" ht="24.95" customHeight="1">
      <c r="A54" s="245">
        <v>45875</v>
      </c>
      <c r="B54" s="245" t="str">
        <f>HLOOKUP(WEEKDAY(A54,2),data!$A$1:$G$2,2)</f>
        <v>(수)</v>
      </c>
      <c r="C54" s="190" t="s">
        <v>1078</v>
      </c>
      <c r="D54" s="150" t="s">
        <v>190</v>
      </c>
      <c r="E54" s="247" t="str">
        <f>IFERROR(VLOOKUP(D54,[1]시료코드!$B$2:$C$8,2,FALSE),"")</f>
        <v>A</v>
      </c>
      <c r="F54" s="190" t="str">
        <f>VLOOKUP(C54,'사업장현황(25하)'!$A$2:$T$1836,4,FALSE)</f>
        <v>대전광역시 대덕구 대화로52번안길 104 (대화동)</v>
      </c>
      <c r="G54" s="242"/>
      <c r="H54" s="190" t="s">
        <v>3719</v>
      </c>
      <c r="I54" s="190" t="s">
        <v>2738</v>
      </c>
      <c r="J54" s="152" t="str">
        <f t="shared" si="0"/>
        <v>고</v>
      </c>
      <c r="K54" s="243"/>
      <c r="L54" s="343"/>
      <c r="M54" s="343"/>
      <c r="N54" s="343"/>
      <c r="O54" s="343"/>
      <c r="P54" s="343"/>
      <c r="Q54" s="343"/>
      <c r="R54" s="343"/>
    </row>
    <row r="55" spans="1:18" ht="24.95" customHeight="1">
      <c r="A55" s="245">
        <v>45875</v>
      </c>
      <c r="B55" s="245" t="str">
        <f>HLOOKUP(WEEKDAY(A55,2),data!$A$1:$G$2,2)</f>
        <v>(수)</v>
      </c>
      <c r="C55" s="190" t="s">
        <v>124</v>
      </c>
      <c r="D55" s="150" t="s">
        <v>3748</v>
      </c>
      <c r="E55" s="247" t="str">
        <f>IFERROR(VLOOKUP(D55,[1]시료코드!$B$2:$C$8,2,FALSE),"")</f>
        <v>F</v>
      </c>
      <c r="F55" s="190" t="str">
        <f>VLOOKUP(C55,'사업장현황(25하)'!$A$2:$T$1836,4,FALSE)</f>
        <v>대전광역시 대덕구 대화로52번안길 76 (대화동)</v>
      </c>
      <c r="G55" s="242"/>
      <c r="H55" s="190" t="s">
        <v>3704</v>
      </c>
      <c r="I55" s="190" t="s">
        <v>2738</v>
      </c>
      <c r="J55" s="152" t="str">
        <f t="shared" si="0"/>
        <v>고</v>
      </c>
      <c r="K55" s="243"/>
      <c r="L55" s="343"/>
      <c r="M55" s="343"/>
      <c r="N55" s="343"/>
      <c r="O55" s="343"/>
      <c r="P55" s="343"/>
      <c r="Q55" s="343"/>
      <c r="R55" s="343"/>
    </row>
    <row r="56" spans="1:18" ht="24.95" customHeight="1">
      <c r="A56" s="245">
        <v>45875</v>
      </c>
      <c r="B56" s="245" t="str">
        <f>HLOOKUP(WEEKDAY(A56,2),data!$A$1:$G$2,2)</f>
        <v>(수)</v>
      </c>
      <c r="C56" s="190" t="s">
        <v>1126</v>
      </c>
      <c r="D56" s="150" t="s">
        <v>93</v>
      </c>
      <c r="E56" s="247" t="str">
        <f>IFERROR(VLOOKUP(D56,[1]시료코드!$B$2:$C$8,2,FALSE),"")</f>
        <v>B</v>
      </c>
      <c r="F56" s="190" t="str">
        <f>VLOOKUP(C56,'사업장현황(25하)'!$A$2:$T$1836,4,FALSE)</f>
        <v>대전광역시 대덕구 한밭대로1003번길 110 (오정동)</v>
      </c>
      <c r="G56" s="242"/>
      <c r="H56" s="190" t="s">
        <v>3718</v>
      </c>
      <c r="I56" s="190" t="s">
        <v>2737</v>
      </c>
      <c r="J56" s="152" t="str">
        <f t="shared" si="0"/>
        <v>배</v>
      </c>
      <c r="K56" s="243"/>
      <c r="L56" s="343"/>
      <c r="M56" s="343"/>
      <c r="N56" s="343"/>
      <c r="O56" s="343"/>
      <c r="P56" s="343"/>
      <c r="Q56" s="343"/>
      <c r="R56" s="343"/>
    </row>
    <row r="57" spans="1:18" ht="24.95" customHeight="1">
      <c r="A57" s="245">
        <v>45875</v>
      </c>
      <c r="B57" s="245" t="str">
        <f>HLOOKUP(WEEKDAY(A57,2),data!$A$1:$G$2,2)</f>
        <v>(수)</v>
      </c>
      <c r="C57" s="190" t="s">
        <v>1114</v>
      </c>
      <c r="D57" s="150" t="s">
        <v>2736</v>
      </c>
      <c r="E57" s="247" t="str">
        <f>IFERROR(VLOOKUP(D57,[1]시료코드!$B$2:$C$8,2,FALSE),"")</f>
        <v>D</v>
      </c>
      <c r="F57" s="190" t="str">
        <f>VLOOKUP(C57,'사업장현황(25하)'!$A$2:$T$1836,4,FALSE)</f>
        <v>대전광역시 대덕구 한남로138번길 12 (오정동)</v>
      </c>
      <c r="G57" s="242"/>
      <c r="H57" s="190" t="s">
        <v>2736</v>
      </c>
      <c r="I57" s="190" t="s">
        <v>2737</v>
      </c>
      <c r="J57" s="152" t="str">
        <f t="shared" si="0"/>
        <v>배</v>
      </c>
      <c r="K57" s="243"/>
      <c r="L57" s="343"/>
      <c r="M57" s="343"/>
      <c r="N57" s="343"/>
      <c r="O57" s="343"/>
      <c r="P57" s="343"/>
      <c r="Q57" s="343"/>
      <c r="R57" s="343"/>
    </row>
    <row r="58" spans="1:18" ht="24.95" customHeight="1">
      <c r="A58" s="245">
        <v>45875</v>
      </c>
      <c r="B58" s="245" t="str">
        <f>HLOOKUP(WEEKDAY(A58,2),data!$A$1:$G$2,2)</f>
        <v>(수)</v>
      </c>
      <c r="C58" s="190" t="s">
        <v>1120</v>
      </c>
      <c r="D58" s="150" t="s">
        <v>240</v>
      </c>
      <c r="E58" s="247" t="str">
        <f>IFERROR(VLOOKUP(D58,[1]시료코드!$B$2:$C$8,2,FALSE),"")</f>
        <v>E</v>
      </c>
      <c r="F58" s="190" t="str">
        <f>VLOOKUP(C58,'사업장현황(25하)'!$A$2:$T$1836,4,FALSE)</f>
        <v>대전광역시 대덕구 한밭대로1003번길 110 (오정동)</v>
      </c>
      <c r="G58" s="242"/>
      <c r="H58" s="190" t="s">
        <v>3724</v>
      </c>
      <c r="I58" s="190" t="s">
        <v>2737</v>
      </c>
      <c r="J58" s="152" t="str">
        <f t="shared" si="0"/>
        <v>배</v>
      </c>
      <c r="K58" s="243"/>
      <c r="L58" s="343"/>
      <c r="M58" s="343"/>
      <c r="N58" s="343"/>
      <c r="O58" s="343"/>
      <c r="P58" s="343"/>
      <c r="Q58" s="343"/>
      <c r="R58" s="343"/>
    </row>
    <row r="59" spans="1:18" ht="25.15" customHeight="1">
      <c r="A59" s="245">
        <v>45876</v>
      </c>
      <c r="B59" s="245" t="str">
        <f>HLOOKUP(WEEKDAY(A59,2),data!$A$1:$G$2,2)</f>
        <v>(목)</v>
      </c>
      <c r="C59" s="190" t="s">
        <v>2244</v>
      </c>
      <c r="D59" s="150" t="s">
        <v>2735</v>
      </c>
      <c r="E59" s="247" t="str">
        <f>IFERROR(VLOOKUP(D59,[1]시료코드!$B$2:$C$8,2,FALSE),"")</f>
        <v>C</v>
      </c>
      <c r="F59" s="190" t="str">
        <f>VLOOKUP(C59,'사업장현황(25하)'!$A$2:$T$1836,4,FALSE)</f>
        <v>대전광역시 서구 계룡로232번길 163 (월평동)</v>
      </c>
      <c r="G59" s="242"/>
      <c r="H59" s="190" t="s">
        <v>3754</v>
      </c>
      <c r="I59" s="190" t="s">
        <v>2738</v>
      </c>
      <c r="J59" s="152" t="str">
        <f t="shared" si="0"/>
        <v>고</v>
      </c>
      <c r="K59" s="243"/>
      <c r="L59" s="343"/>
      <c r="M59" s="343"/>
      <c r="N59" s="343"/>
      <c r="O59" s="343"/>
      <c r="P59" s="343"/>
      <c r="Q59" s="343"/>
      <c r="R59" s="343"/>
    </row>
    <row r="60" spans="1:18" ht="25.15" customHeight="1">
      <c r="A60" s="245">
        <v>45876</v>
      </c>
      <c r="B60" s="245" t="str">
        <f>HLOOKUP(WEEKDAY(A60,2),data!$A$1:$G$2,2)</f>
        <v>(목)</v>
      </c>
      <c r="C60" s="190" t="s">
        <v>1392</v>
      </c>
      <c r="D60" s="150" t="s">
        <v>190</v>
      </c>
      <c r="E60" s="247" t="str">
        <f>IFERROR(VLOOKUP(D60,[1]시료코드!$B$2:$C$8,2,FALSE),"")</f>
        <v>A</v>
      </c>
      <c r="F60" s="190" t="str">
        <f>VLOOKUP(C60,'사업장현황(25하)'!$A$2:$T$1836,4,FALSE)</f>
        <v>대전광역시 서구 월드컵대로484번안길 34 (월평동)</v>
      </c>
      <c r="G60" s="242"/>
      <c r="H60" s="190" t="s">
        <v>3719</v>
      </c>
      <c r="I60" s="190" t="s">
        <v>2738</v>
      </c>
      <c r="J60" s="152" t="str">
        <f t="shared" si="0"/>
        <v>고</v>
      </c>
      <c r="K60" s="243"/>
      <c r="L60" s="343"/>
      <c r="M60" s="343"/>
      <c r="N60" s="343"/>
      <c r="O60" s="343"/>
      <c r="P60" s="343"/>
      <c r="Q60" s="343"/>
      <c r="R60" s="343"/>
    </row>
    <row r="61" spans="1:18" ht="25.15" customHeight="1">
      <c r="A61" s="245">
        <v>45876</v>
      </c>
      <c r="B61" s="245" t="str">
        <f>HLOOKUP(WEEKDAY(A61,2),data!$A$1:$G$2,2)</f>
        <v>(목)</v>
      </c>
      <c r="C61" s="190" t="s">
        <v>3849</v>
      </c>
      <c r="D61" s="150" t="s">
        <v>3748</v>
      </c>
      <c r="E61" s="247" t="str">
        <f>IFERROR(VLOOKUP(D61,[1]시료코드!$B$2:$C$8,2,FALSE),"")</f>
        <v>F</v>
      </c>
      <c r="F61" s="190" t="str">
        <f>VLOOKUP(C61,'사업장현황(25하)'!$A$2:$T$1836,4,FALSE)</f>
        <v>대전광역시 서구 계룡로232번길 157 (월평동)</v>
      </c>
      <c r="G61" s="242"/>
      <c r="H61" s="190" t="s">
        <v>3704</v>
      </c>
      <c r="I61" s="190" t="s">
        <v>2738</v>
      </c>
      <c r="J61" s="152" t="str">
        <f t="shared" si="0"/>
        <v>고</v>
      </c>
      <c r="K61" s="243"/>
      <c r="L61" s="343"/>
      <c r="M61" s="343"/>
      <c r="N61" s="343"/>
      <c r="O61" s="343"/>
      <c r="P61" s="343"/>
      <c r="Q61" s="343"/>
      <c r="R61" s="343"/>
    </row>
    <row r="62" spans="1:18" ht="25.15" customHeight="1">
      <c r="A62" s="245">
        <v>45876</v>
      </c>
      <c r="B62" s="245" t="str">
        <f>HLOOKUP(WEEKDAY(A62,2),data!$A$1:$G$2,2)</f>
        <v>(목)</v>
      </c>
      <c r="C62" s="190" t="s">
        <v>940</v>
      </c>
      <c r="D62" s="150" t="s">
        <v>93</v>
      </c>
      <c r="E62" s="247" t="str">
        <f>IFERROR(VLOOKUP(D62,[1]시료코드!$B$2:$C$8,2,FALSE),"")</f>
        <v>B</v>
      </c>
      <c r="F62" s="190" t="str">
        <f>VLOOKUP(C62,'사업장현황(25하)'!$A$2:$T$1836,4,FALSE)</f>
        <v>대전광역시 대덕구 신탄진로756번안길 52-25 (신탄진동)</v>
      </c>
      <c r="G62" s="242"/>
      <c r="H62" s="190" t="s">
        <v>3718</v>
      </c>
      <c r="I62" s="190" t="s">
        <v>2737</v>
      </c>
      <c r="J62" s="152" t="str">
        <f t="shared" si="0"/>
        <v>배</v>
      </c>
      <c r="K62" s="243"/>
      <c r="L62" s="343"/>
      <c r="M62" s="343"/>
      <c r="N62" s="343"/>
      <c r="O62" s="343"/>
      <c r="P62" s="343"/>
      <c r="Q62" s="343"/>
      <c r="R62" s="343"/>
    </row>
    <row r="63" spans="1:18" ht="25.15" customHeight="1">
      <c r="A63" s="245">
        <v>45876</v>
      </c>
      <c r="B63" s="245" t="str">
        <f>HLOOKUP(WEEKDAY(A63,2),data!$A$1:$G$2,2)</f>
        <v>(목)</v>
      </c>
      <c r="C63" s="190" t="s">
        <v>958</v>
      </c>
      <c r="D63" s="150" t="s">
        <v>2736</v>
      </c>
      <c r="E63" s="247" t="str">
        <f>IFERROR(VLOOKUP(D63,[1]시료코드!$B$2:$C$8,2,FALSE),"")</f>
        <v>D</v>
      </c>
      <c r="F63" s="190" t="str">
        <f>VLOOKUP(C63,'사업장현황(25하)'!$A$2:$T$1836,4,FALSE)</f>
        <v>대전광역시 대덕구 벚꽃길 86 (상서동)</v>
      </c>
      <c r="G63" s="242"/>
      <c r="H63" s="190" t="s">
        <v>2736</v>
      </c>
      <c r="I63" s="190" t="s">
        <v>2737</v>
      </c>
      <c r="J63" s="152" t="str">
        <f t="shared" si="0"/>
        <v>배</v>
      </c>
      <c r="K63" s="243"/>
      <c r="L63" s="343"/>
      <c r="M63" s="343"/>
      <c r="N63" s="343"/>
      <c r="O63" s="343"/>
      <c r="P63" s="343"/>
      <c r="Q63" s="343"/>
      <c r="R63" s="343"/>
    </row>
    <row r="64" spans="1:18" ht="25.15" customHeight="1">
      <c r="A64" s="245">
        <v>45876</v>
      </c>
      <c r="B64" s="245" t="str">
        <f>HLOOKUP(WEEKDAY(A64,2),data!$A$1:$G$2,2)</f>
        <v>(목)</v>
      </c>
      <c r="C64" s="190" t="s">
        <v>3299</v>
      </c>
      <c r="D64" s="150" t="s">
        <v>240</v>
      </c>
      <c r="E64" s="247" t="str">
        <f>IFERROR(VLOOKUP(D64,[1]시료코드!$B$2:$C$8,2,FALSE),"")</f>
        <v>E</v>
      </c>
      <c r="F64" s="190" t="str">
        <f>VLOOKUP(C64,'사업장현황(25하)'!$A$2:$T$1836,4,FALSE)</f>
        <v>대전광역시 대덕구 신탄진로756번안길 79 (신탄진동)</v>
      </c>
      <c r="G64" s="242"/>
      <c r="H64" s="190" t="s">
        <v>3724</v>
      </c>
      <c r="I64" s="190" t="s">
        <v>2737</v>
      </c>
      <c r="J64" s="152" t="str">
        <f t="shared" si="0"/>
        <v>배</v>
      </c>
      <c r="K64" s="243"/>
      <c r="L64" s="343"/>
      <c r="M64" s="343"/>
      <c r="N64" s="343"/>
      <c r="O64" s="343"/>
      <c r="P64" s="343"/>
      <c r="Q64" s="343"/>
      <c r="R64" s="343"/>
    </row>
    <row r="65" spans="1:18" ht="25.15" customHeight="1">
      <c r="A65" s="245">
        <v>45877</v>
      </c>
      <c r="B65" s="245" t="str">
        <f>HLOOKUP(WEEKDAY(A65,2),data!$A$1:$G$2,2)</f>
        <v>(금)</v>
      </c>
      <c r="C65" s="190" t="s">
        <v>1229</v>
      </c>
      <c r="D65" s="150" t="s">
        <v>2735</v>
      </c>
      <c r="E65" s="247" t="str">
        <f>IFERROR(VLOOKUP(D65,[1]시료코드!$B$2:$C$8,2,FALSE),"")</f>
        <v>C</v>
      </c>
      <c r="F65" s="190" t="str">
        <f>VLOOKUP(C65,'사업장현황(25하)'!$A$2:$T$1836,4,FALSE)</f>
        <v>대전광역시 동구 옥천로 235 (판암동)</v>
      </c>
      <c r="G65" s="242"/>
      <c r="H65" s="190" t="s">
        <v>3754</v>
      </c>
      <c r="I65" s="190" t="s">
        <v>2735</v>
      </c>
      <c r="J65" s="152" t="str">
        <f t="shared" si="0"/>
        <v>강</v>
      </c>
      <c r="K65" s="243"/>
      <c r="L65" s="343"/>
      <c r="M65" s="343"/>
      <c r="N65" s="343"/>
      <c r="O65" s="343"/>
      <c r="P65" s="343"/>
      <c r="Q65" s="343"/>
      <c r="R65" s="343"/>
    </row>
    <row r="66" spans="1:18" ht="25.15" customHeight="1">
      <c r="A66" s="245">
        <v>45877</v>
      </c>
      <c r="B66" s="245" t="str">
        <f>HLOOKUP(WEEKDAY(A66,2),data!$A$1:$G$2,2)</f>
        <v>(금)</v>
      </c>
      <c r="C66" s="190" t="s">
        <v>1235</v>
      </c>
      <c r="D66" s="150" t="s">
        <v>190</v>
      </c>
      <c r="E66" s="247" t="str">
        <f>IFERROR(VLOOKUP(D66,[1]시료코드!$B$2:$C$8,2,FALSE),"")</f>
        <v>A</v>
      </c>
      <c r="F66" s="190" t="str">
        <f>VLOOKUP(C66,'사업장현황(25하)'!$A$2:$T$1836,4,FALSE)</f>
        <v>대전광역시 동구 옥천로96번길 96-117 (판암동)</v>
      </c>
      <c r="G66" s="242"/>
      <c r="H66" s="190" t="s">
        <v>3719</v>
      </c>
      <c r="I66" s="190" t="s">
        <v>2735</v>
      </c>
      <c r="J66" s="152" t="str">
        <f t="shared" si="0"/>
        <v>강</v>
      </c>
      <c r="K66" s="243"/>
      <c r="L66" s="343"/>
      <c r="M66" s="343"/>
      <c r="N66" s="343"/>
      <c r="O66" s="343"/>
      <c r="P66" s="343"/>
      <c r="Q66" s="343"/>
      <c r="R66" s="343"/>
    </row>
    <row r="67" spans="1:18" ht="25.15" customHeight="1">
      <c r="A67" s="245">
        <v>45877</v>
      </c>
      <c r="B67" s="245" t="str">
        <f>HLOOKUP(WEEKDAY(A67,2),data!$A$1:$G$2,2)</f>
        <v>(금)</v>
      </c>
      <c r="C67" s="190" t="s">
        <v>3245</v>
      </c>
      <c r="D67" s="150" t="s">
        <v>3748</v>
      </c>
      <c r="E67" s="247" t="str">
        <f>IFERROR(VLOOKUP(D67,[1]시료코드!$B$2:$C$8,2,FALSE),"")</f>
        <v>F</v>
      </c>
      <c r="F67" s="190" t="str">
        <f>VLOOKUP(C67,'사업장현황(25하)'!$A$2:$T$1836,4,FALSE)</f>
        <v>대전광역시 동구 대전로 723-8 (인동)</v>
      </c>
      <c r="G67" s="242"/>
      <c r="H67" s="190" t="s">
        <v>3704</v>
      </c>
      <c r="I67" s="190" t="s">
        <v>2735</v>
      </c>
      <c r="J67" s="152" t="s">
        <v>4059</v>
      </c>
      <c r="K67" s="243"/>
      <c r="L67" s="343"/>
      <c r="M67" s="343"/>
      <c r="N67" s="343"/>
      <c r="O67" s="343"/>
      <c r="P67" s="343"/>
      <c r="Q67" s="343"/>
      <c r="R67" s="343"/>
    </row>
    <row r="68" spans="1:18" ht="25.15" customHeight="1">
      <c r="A68" s="245">
        <v>45877</v>
      </c>
      <c r="B68" s="245" t="str">
        <f>HLOOKUP(WEEKDAY(A68,2),data!$A$1:$G$2,2)</f>
        <v>(금)</v>
      </c>
      <c r="C68" s="190" t="s">
        <v>1456</v>
      </c>
      <c r="D68" s="150" t="s">
        <v>93</v>
      </c>
      <c r="E68" s="247" t="str">
        <f>IFERROR(VLOOKUP(D68,[1]시료코드!$B$2:$C$8,2,FALSE),"")</f>
        <v>B</v>
      </c>
      <c r="F68" s="190" t="str">
        <f>VLOOKUP(C68,'사업장현황(25하)'!$A$2:$T$1836,4,FALSE)</f>
        <v>대전광역시 유성구 한밭대로 398 (궁동)</v>
      </c>
      <c r="G68" s="242"/>
      <c r="H68" s="190" t="s">
        <v>3718</v>
      </c>
      <c r="I68" s="190" t="s">
        <v>2737</v>
      </c>
      <c r="J68" s="152" t="str">
        <f t="shared" ref="J68:J129" si="2">IFERROR(LEFT(I68,1),"")</f>
        <v>배</v>
      </c>
      <c r="K68" s="243"/>
      <c r="L68" s="343"/>
      <c r="M68" s="343"/>
      <c r="N68" s="343"/>
      <c r="O68" s="343"/>
      <c r="P68" s="343"/>
      <c r="Q68" s="343"/>
      <c r="R68" s="343"/>
    </row>
    <row r="69" spans="1:18" ht="25.15" customHeight="1">
      <c r="A69" s="245">
        <v>45877</v>
      </c>
      <c r="B69" s="245" t="str">
        <f>HLOOKUP(WEEKDAY(A69,2),data!$A$1:$G$2,2)</f>
        <v>(금)</v>
      </c>
      <c r="C69" s="190" t="s">
        <v>1469</v>
      </c>
      <c r="D69" s="150" t="s">
        <v>2736</v>
      </c>
      <c r="E69" s="247" t="str">
        <f>IFERROR(VLOOKUP(D69,[1]시료코드!$B$2:$C$8,2,FALSE),"")</f>
        <v>D</v>
      </c>
      <c r="F69" s="190" t="str">
        <f>VLOOKUP(C69,'사업장현황(25하)'!$A$2:$T$1836,4,FALSE)</f>
        <v>대전광역시 유성구 한밭대로 17 (구암동)</v>
      </c>
      <c r="G69" s="242"/>
      <c r="H69" s="190" t="s">
        <v>3845</v>
      </c>
      <c r="I69" s="190" t="s">
        <v>2737</v>
      </c>
      <c r="J69" s="152" t="str">
        <f t="shared" si="2"/>
        <v>배</v>
      </c>
      <c r="K69" s="243"/>
      <c r="L69" s="343"/>
      <c r="M69" s="343"/>
      <c r="N69" s="343"/>
      <c r="O69" s="343"/>
      <c r="P69" s="343"/>
      <c r="Q69" s="343"/>
      <c r="R69" s="343"/>
    </row>
    <row r="70" spans="1:18" ht="25.15" customHeight="1">
      <c r="A70" s="245">
        <v>45877</v>
      </c>
      <c r="B70" s="245" t="str">
        <f>HLOOKUP(WEEKDAY(A70,2),data!$A$1:$G$2,2)</f>
        <v>(금)</v>
      </c>
      <c r="C70" s="190" t="s">
        <v>1463</v>
      </c>
      <c r="D70" s="150" t="s">
        <v>240</v>
      </c>
      <c r="E70" s="247" t="str">
        <f>IFERROR(VLOOKUP(D70,[1]시료코드!$B$2:$C$8,2,FALSE),"")</f>
        <v>E</v>
      </c>
      <c r="F70" s="190" t="str">
        <f>VLOOKUP(C70,'사업장현황(25하)'!$A$2:$T$1836,4,FALSE)</f>
        <v>대전광역시 유성구 월드컵대로 67-6 (장대동)</v>
      </c>
      <c r="G70" s="242"/>
      <c r="H70" s="190" t="s">
        <v>3724</v>
      </c>
      <c r="I70" s="190" t="s">
        <v>2737</v>
      </c>
      <c r="J70" s="152" t="str">
        <f t="shared" si="2"/>
        <v>배</v>
      </c>
      <c r="K70" s="243"/>
      <c r="L70" s="343"/>
      <c r="M70" s="343"/>
      <c r="N70" s="343"/>
      <c r="O70" s="343"/>
      <c r="P70" s="343"/>
      <c r="Q70" s="343"/>
      <c r="R70" s="343"/>
    </row>
    <row r="71" spans="1:18" ht="25.15" customHeight="1">
      <c r="A71" s="245">
        <v>45880</v>
      </c>
      <c r="B71" s="245" t="str">
        <f>HLOOKUP(WEEKDAY(A71,2),data!$A$1:$G$2,2)</f>
        <v>(월)</v>
      </c>
      <c r="C71" s="190" t="s">
        <v>2779</v>
      </c>
      <c r="D71" s="150" t="s">
        <v>2735</v>
      </c>
      <c r="E71" s="247" t="str">
        <f>IFERROR(VLOOKUP(D71,[1]시료코드!$B$2:$C$8,2,FALSE),"")</f>
        <v>C</v>
      </c>
      <c r="F71" s="190" t="e">
        <f>VLOOKUP(C71,'사업장현황(25하)'!$A$2:$T$1836,4,FALSE)</f>
        <v>#N/A</v>
      </c>
      <c r="G71" s="242"/>
      <c r="H71" s="190" t="s">
        <v>3754</v>
      </c>
      <c r="I71" s="190" t="s">
        <v>2738</v>
      </c>
      <c r="J71" s="152" t="str">
        <f t="shared" si="2"/>
        <v>고</v>
      </c>
      <c r="K71" s="243"/>
      <c r="L71" s="343"/>
      <c r="M71" s="343"/>
      <c r="N71" s="343"/>
      <c r="O71" s="343"/>
      <c r="P71" s="343"/>
      <c r="Q71" s="343"/>
      <c r="R71" s="343"/>
    </row>
    <row r="72" spans="1:18" ht="25.15" customHeight="1">
      <c r="A72" s="245">
        <v>45880</v>
      </c>
      <c r="B72" s="245" t="str">
        <f>HLOOKUP(WEEKDAY(A72,2),data!$A$1:$G$2,2)</f>
        <v>(월)</v>
      </c>
      <c r="C72" s="190" t="s">
        <v>1275</v>
      </c>
      <c r="D72" s="150" t="s">
        <v>190</v>
      </c>
      <c r="E72" s="247" t="str">
        <f>IFERROR(VLOOKUP(D72,[1]시료코드!$B$2:$C$8,2,FALSE),"")</f>
        <v>A</v>
      </c>
      <c r="F72" s="190" t="str">
        <f>VLOOKUP(C72,'사업장현황(25하)'!$A$2:$T$1836,4,FALSE)</f>
        <v>대전광역시 대덕구 대전로 1419 (읍내동)</v>
      </c>
      <c r="G72" s="242"/>
      <c r="H72" s="190" t="s">
        <v>3846</v>
      </c>
      <c r="I72" s="190" t="s">
        <v>2738</v>
      </c>
      <c r="J72" s="152" t="str">
        <f t="shared" si="2"/>
        <v>고</v>
      </c>
      <c r="K72" s="243"/>
      <c r="L72" s="343"/>
      <c r="M72" s="343"/>
      <c r="N72" s="343"/>
      <c r="O72" s="343"/>
      <c r="P72" s="343"/>
      <c r="Q72" s="343"/>
      <c r="R72" s="343"/>
    </row>
    <row r="73" spans="1:18" ht="25.15" customHeight="1">
      <c r="A73" s="245">
        <v>45880</v>
      </c>
      <c r="B73" s="245" t="str">
        <f>HLOOKUP(WEEKDAY(A73,2),data!$A$1:$G$2,2)</f>
        <v>(월)</v>
      </c>
      <c r="C73" s="190" t="s">
        <v>3837</v>
      </c>
      <c r="D73" s="150" t="s">
        <v>3748</v>
      </c>
      <c r="E73" s="247" t="str">
        <f>IFERROR(VLOOKUP(D73,[1]시료코드!$B$2:$C$8,2,FALSE),"")</f>
        <v>F</v>
      </c>
      <c r="F73" s="190" t="str">
        <f>VLOOKUP(C73,'사업장현황(25하)'!$A$2:$T$1836,4,FALSE)</f>
        <v>대전광역시 대덕구 아리랑로 69 (읍내동)</v>
      </c>
      <c r="G73" s="242"/>
      <c r="H73" s="190" t="s">
        <v>3704</v>
      </c>
      <c r="I73" s="190" t="s">
        <v>2738</v>
      </c>
      <c r="J73" s="152" t="str">
        <f t="shared" si="2"/>
        <v>고</v>
      </c>
      <c r="K73" s="243"/>
      <c r="L73" s="343"/>
      <c r="M73" s="343"/>
      <c r="N73" s="343"/>
      <c r="O73" s="343"/>
      <c r="P73" s="343"/>
      <c r="Q73" s="343"/>
      <c r="R73" s="343"/>
    </row>
    <row r="74" spans="1:18" ht="25.15" customHeight="1">
      <c r="A74" s="245">
        <v>45880</v>
      </c>
      <c r="B74" s="245" t="str">
        <f>HLOOKUP(WEEKDAY(A74,2),data!$A$1:$G$2,2)</f>
        <v>(월)</v>
      </c>
      <c r="C74" s="190" t="s">
        <v>1030</v>
      </c>
      <c r="D74" s="150" t="s">
        <v>93</v>
      </c>
      <c r="E74" s="247" t="str">
        <f>IFERROR(VLOOKUP(D74,[1]시료코드!$B$2:$C$8,2,FALSE),"")</f>
        <v>B</v>
      </c>
      <c r="F74" s="190" t="str">
        <f>VLOOKUP(C74,'사업장현황(25하)'!$A$2:$T$1836,4,FALSE)</f>
        <v>대전광역시 서구 가수원로 103-13 (가수원동)</v>
      </c>
      <c r="G74" s="242"/>
      <c r="H74" s="190" t="s">
        <v>3847</v>
      </c>
      <c r="I74" s="190" t="s">
        <v>3718</v>
      </c>
      <c r="J74" s="152" t="str">
        <f t="shared" si="2"/>
        <v>한</v>
      </c>
      <c r="K74" s="243"/>
      <c r="L74" s="343"/>
      <c r="M74" s="343"/>
      <c r="N74" s="343"/>
      <c r="O74" s="343"/>
      <c r="P74" s="343"/>
      <c r="Q74" s="343"/>
      <c r="R74" s="343"/>
    </row>
    <row r="75" spans="1:18" ht="25.15" customHeight="1">
      <c r="A75" s="245">
        <v>45880</v>
      </c>
      <c r="B75" s="245" t="str">
        <f>HLOOKUP(WEEKDAY(A75,2),data!$A$1:$G$2,2)</f>
        <v>(월)</v>
      </c>
      <c r="C75" s="190" t="s">
        <v>1029</v>
      </c>
      <c r="D75" s="150" t="s">
        <v>2736</v>
      </c>
      <c r="E75" s="247" t="str">
        <f>IFERROR(VLOOKUP(D75,[1]시료코드!$B$2:$C$8,2,FALSE),"")</f>
        <v>D</v>
      </c>
      <c r="F75" s="190" t="str">
        <f>VLOOKUP(C75,'사업장현황(25하)'!$A$2:$T$1836,4,FALSE)</f>
        <v>대전광역시 서구 벌곡로 1358 (가수원동)</v>
      </c>
      <c r="G75" s="242"/>
      <c r="H75" s="190" t="s">
        <v>3845</v>
      </c>
      <c r="I75" s="190" t="s">
        <v>3718</v>
      </c>
      <c r="J75" s="152" t="str">
        <f t="shared" si="2"/>
        <v>한</v>
      </c>
      <c r="K75" s="243"/>
      <c r="L75" s="343"/>
      <c r="M75" s="343"/>
      <c r="N75" s="343"/>
      <c r="O75" s="343"/>
      <c r="P75" s="343"/>
      <c r="Q75" s="343"/>
      <c r="R75" s="343"/>
    </row>
    <row r="76" spans="1:18" ht="25.15" customHeight="1">
      <c r="A76" s="245">
        <v>45880</v>
      </c>
      <c r="B76" s="245" t="str">
        <f>HLOOKUP(WEEKDAY(A76,2),data!$A$1:$G$2,2)</f>
        <v>(월)</v>
      </c>
      <c r="C76" s="190" t="s">
        <v>1021</v>
      </c>
      <c r="D76" s="150" t="s">
        <v>240</v>
      </c>
      <c r="E76" s="247" t="str">
        <f>IFERROR(VLOOKUP(D76,[1]시료코드!$B$2:$C$8,2,FALSE),"")</f>
        <v>E</v>
      </c>
      <c r="F76" s="190" t="str">
        <f>VLOOKUP(C76,'사업장현황(25하)'!$A$2:$T$1836,4,FALSE)</f>
        <v>대전광역시 서구 벌곡로 1358 (가수원동)</v>
      </c>
      <c r="G76" s="242"/>
      <c r="H76" s="190" t="s">
        <v>3724</v>
      </c>
      <c r="I76" s="190" t="s">
        <v>3718</v>
      </c>
      <c r="J76" s="152" t="str">
        <f t="shared" si="2"/>
        <v>한</v>
      </c>
      <c r="K76" s="243"/>
      <c r="L76" s="343"/>
      <c r="M76" s="343"/>
      <c r="N76" s="343"/>
      <c r="O76" s="343"/>
      <c r="P76" s="343"/>
      <c r="Q76" s="343"/>
      <c r="R76" s="343"/>
    </row>
    <row r="77" spans="1:18" ht="25.15" customHeight="1">
      <c r="A77" s="245">
        <v>45881</v>
      </c>
      <c r="B77" s="245" t="str">
        <f>HLOOKUP(WEEKDAY(A77,2),data!$A$1:$G$2,2)</f>
        <v>(화)</v>
      </c>
      <c r="C77" s="190" t="s">
        <v>3800</v>
      </c>
      <c r="D77" s="150" t="s">
        <v>2735</v>
      </c>
      <c r="E77" s="247" t="str">
        <f>IFERROR(VLOOKUP(D77,[1]시료코드!$B$2:$C$8,2,FALSE),"")</f>
        <v>C</v>
      </c>
      <c r="F77" s="190" t="str">
        <f>VLOOKUP(C77,'사업장현황(25하)'!$A$2:$T$1836,4,FALSE)</f>
        <v>대전광역시 동구 새울로 58-15 (용운동)</v>
      </c>
      <c r="G77" s="242"/>
      <c r="H77" s="190" t="s">
        <v>3754</v>
      </c>
      <c r="I77" s="190" t="s">
        <v>2738</v>
      </c>
      <c r="J77" s="152" t="s">
        <v>4058</v>
      </c>
      <c r="K77" s="243"/>
      <c r="L77" s="343"/>
      <c r="M77" s="343"/>
      <c r="N77" s="343"/>
      <c r="O77" s="343"/>
      <c r="P77" s="343"/>
      <c r="Q77" s="343"/>
      <c r="R77" s="343"/>
    </row>
    <row r="78" spans="1:18" ht="25.15" customHeight="1">
      <c r="A78" s="245">
        <v>45881</v>
      </c>
      <c r="B78" s="245" t="str">
        <f>HLOOKUP(WEEKDAY(A78,2),data!$A$1:$G$2,2)</f>
        <v>(화)</v>
      </c>
      <c r="C78" s="190" t="s">
        <v>2190</v>
      </c>
      <c r="D78" s="150" t="s">
        <v>190</v>
      </c>
      <c r="E78" s="247" t="str">
        <f>IFERROR(VLOOKUP(D78,[1]시료코드!$B$2:$C$8,2,FALSE),"")</f>
        <v>A</v>
      </c>
      <c r="F78" s="190" t="str">
        <f>VLOOKUP(C78,'사업장현황(25하)'!$A$2:$T$1836,4,FALSE)</f>
        <v>대전광역시 동구 대전로 707 (인동)</v>
      </c>
      <c r="G78" s="242"/>
      <c r="H78" s="190" t="s">
        <v>3846</v>
      </c>
      <c r="I78" s="190" t="s">
        <v>2738</v>
      </c>
      <c r="J78" s="152" t="str">
        <f t="shared" si="2"/>
        <v>고</v>
      </c>
      <c r="K78" s="243"/>
      <c r="L78" s="343"/>
      <c r="M78" s="343"/>
      <c r="N78" s="343"/>
      <c r="O78" s="343"/>
      <c r="P78" s="343"/>
      <c r="Q78" s="343"/>
      <c r="R78" s="343"/>
    </row>
    <row r="79" spans="1:18" ht="25.15" customHeight="1">
      <c r="A79" s="244">
        <v>45881</v>
      </c>
      <c r="B79" s="245" t="str">
        <f>HLOOKUP(WEEKDAY(A79,2),data!$A$1:$G$2,2)</f>
        <v>(화)</v>
      </c>
      <c r="C79" s="190" t="s">
        <v>1669</v>
      </c>
      <c r="D79" s="150" t="s">
        <v>3748</v>
      </c>
      <c r="E79" s="247" t="str">
        <f>IFERROR(VLOOKUP(D79,[1]시료코드!$B$2:$C$8,2,FALSE),"")</f>
        <v>F</v>
      </c>
      <c r="F79" s="190" t="str">
        <f>VLOOKUP(C79,'사업장현황(25하)'!$A$2:$T$1836,4,FALSE)</f>
        <v>대전광역시 동구 대전로 707 (인동)</v>
      </c>
      <c r="G79" s="242"/>
      <c r="H79" s="190" t="s">
        <v>3704</v>
      </c>
      <c r="I79" s="190" t="s">
        <v>2738</v>
      </c>
      <c r="J79" s="152" t="str">
        <f t="shared" si="2"/>
        <v>고</v>
      </c>
      <c r="K79" s="243"/>
      <c r="L79" s="343"/>
      <c r="M79" s="343"/>
      <c r="N79" s="343"/>
      <c r="O79" s="343"/>
      <c r="P79" s="343"/>
      <c r="Q79" s="343"/>
      <c r="R79" s="343"/>
    </row>
    <row r="80" spans="1:18" ht="25.15" customHeight="1">
      <c r="A80" s="244">
        <v>45881</v>
      </c>
      <c r="B80" s="245" t="str">
        <f>HLOOKUP(WEEKDAY(A80,2),data!$A$1:$G$2,2)</f>
        <v>(화)</v>
      </c>
      <c r="C80" s="190" t="s">
        <v>1086</v>
      </c>
      <c r="D80" s="150" t="s">
        <v>93</v>
      </c>
      <c r="E80" s="247" t="str">
        <f>IFERROR(VLOOKUP(D80,[1]시료코드!$B$2:$C$8,2,FALSE),"")</f>
        <v>B</v>
      </c>
      <c r="F80" s="190" t="str">
        <f>VLOOKUP(C80,'사업장현황(25하)'!$A$2:$T$1836,4,FALSE)</f>
        <v>대전광역시 서구 도산로181번길 21 (변동)</v>
      </c>
      <c r="G80" s="242"/>
      <c r="H80" s="190" t="s">
        <v>3847</v>
      </c>
      <c r="I80" s="190" t="s">
        <v>2737</v>
      </c>
      <c r="J80" s="152" t="str">
        <f t="shared" si="2"/>
        <v>배</v>
      </c>
      <c r="K80" s="243"/>
      <c r="L80" s="343"/>
      <c r="M80" s="343"/>
      <c r="N80" s="343"/>
      <c r="O80" s="343"/>
      <c r="P80" s="343"/>
      <c r="Q80" s="343"/>
      <c r="R80" s="343"/>
    </row>
    <row r="81" spans="1:18" ht="25.15" customHeight="1">
      <c r="A81" s="244">
        <v>45881</v>
      </c>
      <c r="B81" s="245" t="str">
        <f>HLOOKUP(WEEKDAY(A81,2),data!$A$1:$G$2,2)</f>
        <v>(화)</v>
      </c>
      <c r="C81" s="190" t="s">
        <v>3387</v>
      </c>
      <c r="D81" s="150" t="s">
        <v>2736</v>
      </c>
      <c r="E81" s="247" t="str">
        <f>IFERROR(VLOOKUP(D81,[1]시료코드!$B$2:$C$8,2,FALSE),"")</f>
        <v>D</v>
      </c>
      <c r="F81" s="190" t="str">
        <f>VLOOKUP(C81,'사업장현황(25하)'!$A$2:$T$1836,4,FALSE)</f>
        <v>대전광역시 서구 도산로 169 (변동)</v>
      </c>
      <c r="G81" s="242"/>
      <c r="H81" s="190" t="s">
        <v>3845</v>
      </c>
      <c r="I81" s="190" t="s">
        <v>2737</v>
      </c>
      <c r="J81" s="152" t="str">
        <f t="shared" si="2"/>
        <v>배</v>
      </c>
      <c r="K81" s="243"/>
      <c r="L81" s="343"/>
      <c r="M81" s="343"/>
      <c r="N81" s="343"/>
      <c r="O81" s="343"/>
      <c r="P81" s="343"/>
      <c r="Q81" s="343"/>
      <c r="R81" s="343"/>
    </row>
    <row r="82" spans="1:18" ht="25.15" customHeight="1">
      <c r="A82" s="244">
        <v>45881</v>
      </c>
      <c r="B82" s="245" t="str">
        <f>HLOOKUP(WEEKDAY(A82,2),data!$A$1:$G$2,2)</f>
        <v>(화)</v>
      </c>
      <c r="C82" s="190" t="s">
        <v>3832</v>
      </c>
      <c r="D82" s="150" t="s">
        <v>240</v>
      </c>
      <c r="E82" s="247" t="str">
        <f>IFERROR(VLOOKUP(D82,[1]시료코드!$B$2:$C$8,2,FALSE),"")</f>
        <v>E</v>
      </c>
      <c r="F82" s="190" t="str">
        <f>VLOOKUP(C82,'사업장현황(25하)'!$A$2:$T$1836,4,FALSE)</f>
        <v>대전광역시 서구 도산로 365 (용문동)</v>
      </c>
      <c r="G82" s="242"/>
      <c r="H82" s="190" t="s">
        <v>3724</v>
      </c>
      <c r="I82" s="190" t="s">
        <v>2737</v>
      </c>
      <c r="J82" s="152" t="str">
        <f t="shared" si="2"/>
        <v>배</v>
      </c>
      <c r="K82" s="243"/>
      <c r="L82" s="343"/>
      <c r="M82" s="343"/>
      <c r="N82" s="343"/>
      <c r="O82" s="343"/>
      <c r="P82" s="343"/>
      <c r="Q82" s="343"/>
      <c r="R82" s="343"/>
    </row>
    <row r="83" spans="1:18" ht="25.15" customHeight="1">
      <c r="A83" s="244">
        <v>45882</v>
      </c>
      <c r="B83" s="245" t="str">
        <f>HLOOKUP(WEEKDAY(A83,2),data!$A$1:$G$2,2)</f>
        <v>(수)</v>
      </c>
      <c r="C83" s="190" t="s">
        <v>935</v>
      </c>
      <c r="D83" s="150" t="s">
        <v>2735</v>
      </c>
      <c r="E83" s="247" t="str">
        <f>IFERROR(VLOOKUP(D83,[1]시료코드!$B$2:$C$8,2,FALSE),"")</f>
        <v>C</v>
      </c>
      <c r="F83" s="190" t="str">
        <f>VLOOKUP(C83,'사업장현황(25하)'!$A$2:$T$1836,4,FALSE)</f>
        <v>대전광역시 대덕구 신탄진로738번길 85 (신탄진동)</v>
      </c>
      <c r="G83" s="242"/>
      <c r="H83" s="190" t="s">
        <v>3754</v>
      </c>
      <c r="I83" s="190" t="s">
        <v>2738</v>
      </c>
      <c r="J83" s="152" t="str">
        <f t="shared" si="2"/>
        <v>고</v>
      </c>
      <c r="K83" s="243"/>
      <c r="L83" s="343"/>
      <c r="M83" s="343"/>
      <c r="N83" s="343"/>
      <c r="O83" s="343"/>
      <c r="P83" s="343"/>
      <c r="Q83" s="343"/>
      <c r="R83" s="343"/>
    </row>
    <row r="84" spans="1:18" ht="25.15" customHeight="1">
      <c r="A84" s="244">
        <v>45882</v>
      </c>
      <c r="B84" s="245" t="str">
        <f>HLOOKUP(WEEKDAY(A84,2),data!$A$1:$G$2,2)</f>
        <v>(수)</v>
      </c>
      <c r="C84" s="190" t="s">
        <v>1173</v>
      </c>
      <c r="D84" s="150" t="s">
        <v>190</v>
      </c>
      <c r="E84" s="247" t="str">
        <f>IFERROR(VLOOKUP(D84,[1]시료코드!$B$2:$C$8,2,FALSE),"")</f>
        <v>A</v>
      </c>
      <c r="F84" s="190" t="str">
        <f>VLOOKUP(C84,'사업장현황(25하)'!$A$2:$T$1836,4,FALSE)</f>
        <v>대전광역시 대덕구 상서당2길 15 (상서동)</v>
      </c>
      <c r="G84" s="242"/>
      <c r="H84" s="190" t="s">
        <v>3846</v>
      </c>
      <c r="I84" s="190" t="s">
        <v>2738</v>
      </c>
      <c r="J84" s="152" t="str">
        <f t="shared" si="2"/>
        <v>고</v>
      </c>
      <c r="K84" s="243"/>
      <c r="L84" s="343"/>
      <c r="M84" s="343"/>
      <c r="N84" s="343"/>
      <c r="O84" s="343"/>
      <c r="P84" s="343"/>
      <c r="Q84" s="343"/>
      <c r="R84" s="343"/>
    </row>
    <row r="85" spans="1:18" ht="25.15" customHeight="1">
      <c r="A85" s="244">
        <v>45882</v>
      </c>
      <c r="B85" s="245" t="str">
        <f>HLOOKUP(WEEKDAY(A85,2),data!$A$1:$G$2,2)</f>
        <v>(수)</v>
      </c>
      <c r="C85" s="190" t="s">
        <v>1180</v>
      </c>
      <c r="D85" s="150" t="s">
        <v>3748</v>
      </c>
      <c r="E85" s="247" t="str">
        <f>IFERROR(VLOOKUP(D85,[1]시료코드!$B$2:$C$8,2,FALSE),"")</f>
        <v>F</v>
      </c>
      <c r="F85" s="190" t="str">
        <f>VLOOKUP(C85,'사업장현황(25하)'!$A$2:$T$1836,4,FALSE)</f>
        <v>대전광역시 대덕구 상서당2길 29 (상서동)</v>
      </c>
      <c r="G85" s="242"/>
      <c r="H85" s="190" t="s">
        <v>3704</v>
      </c>
      <c r="I85" s="190" t="s">
        <v>2738</v>
      </c>
      <c r="J85" s="152" t="str">
        <f t="shared" si="2"/>
        <v>고</v>
      </c>
      <c r="K85" s="243"/>
      <c r="L85" s="343"/>
      <c r="M85" s="343"/>
      <c r="N85" s="343"/>
      <c r="O85" s="343"/>
      <c r="P85" s="343"/>
      <c r="Q85" s="343"/>
      <c r="R85" s="343"/>
    </row>
    <row r="86" spans="1:18" ht="25.15" customHeight="1">
      <c r="A86" s="244">
        <v>45882</v>
      </c>
      <c r="B86" s="245" t="str">
        <f>HLOOKUP(WEEKDAY(A86,2),data!$A$1:$G$2,2)</f>
        <v>(수)</v>
      </c>
      <c r="C86" s="190" t="s">
        <v>2884</v>
      </c>
      <c r="D86" s="150" t="s">
        <v>93</v>
      </c>
      <c r="E86" s="247" t="str">
        <f>IFERROR(VLOOKUP(D86,[1]시료코드!$B$2:$C$8,2,FALSE),"")</f>
        <v>B</v>
      </c>
      <c r="F86" s="190" t="str">
        <f>VLOOKUP(C86,'사업장현황(25하)'!$A$2:$T$1836,4,FALSE)</f>
        <v>대전광역시 동구 대종로 15 (대성동)</v>
      </c>
      <c r="G86" s="242"/>
      <c r="H86" s="190" t="s">
        <v>3847</v>
      </c>
      <c r="I86" s="190" t="s">
        <v>2737</v>
      </c>
      <c r="J86" s="152" t="str">
        <f t="shared" si="2"/>
        <v>배</v>
      </c>
      <c r="K86" s="243"/>
      <c r="L86" s="343"/>
      <c r="M86" s="343"/>
      <c r="N86" s="343"/>
      <c r="O86" s="343"/>
      <c r="P86" s="343"/>
      <c r="Q86" s="343"/>
      <c r="R86" s="343"/>
    </row>
    <row r="87" spans="1:18" ht="25.15" customHeight="1">
      <c r="A87" s="244">
        <v>45882</v>
      </c>
      <c r="B87" s="245" t="str">
        <f>HLOOKUP(WEEKDAY(A87,2),data!$A$1:$G$2,2)</f>
        <v>(수)</v>
      </c>
      <c r="C87" s="190" t="s">
        <v>1402</v>
      </c>
      <c r="D87" s="150" t="s">
        <v>2736</v>
      </c>
      <c r="E87" s="247" t="str">
        <f>IFERROR(VLOOKUP(D87,[1]시료코드!$B$2:$C$8,2,FALSE),"")</f>
        <v>D</v>
      </c>
      <c r="F87" s="190" t="str">
        <f>VLOOKUP(C87,'사업장현황(25하)'!$A$2:$T$1836,4,FALSE)</f>
        <v>대전광역시 동구 산내로 1400-1 (대성동)</v>
      </c>
      <c r="G87" s="242"/>
      <c r="H87" s="190" t="s">
        <v>3845</v>
      </c>
      <c r="I87" s="190" t="s">
        <v>2737</v>
      </c>
      <c r="J87" s="152" t="str">
        <f t="shared" si="2"/>
        <v>배</v>
      </c>
      <c r="K87" s="243"/>
      <c r="L87" s="343"/>
      <c r="M87" s="343"/>
      <c r="N87" s="343"/>
      <c r="O87" s="343"/>
      <c r="P87" s="343"/>
      <c r="Q87" s="343"/>
      <c r="R87" s="343"/>
    </row>
    <row r="88" spans="1:18" ht="25.15" customHeight="1">
      <c r="A88" s="244">
        <v>45882</v>
      </c>
      <c r="B88" s="245" t="str">
        <f>HLOOKUP(WEEKDAY(A88,2),data!$A$1:$G$2,2)</f>
        <v>(수)</v>
      </c>
      <c r="C88" s="190" t="s">
        <v>1007</v>
      </c>
      <c r="D88" s="150" t="s">
        <v>240</v>
      </c>
      <c r="E88" s="247" t="str">
        <f>IFERROR(VLOOKUP(D88,[1]시료코드!$B$2:$C$8,2,FALSE),"")</f>
        <v>E</v>
      </c>
      <c r="F88" s="190" t="str">
        <f>VLOOKUP(C88,'사업장현황(25하)'!$A$2:$T$1836,4,FALSE)</f>
        <v>대전광역시 동구 대종로 17 (대성동)</v>
      </c>
      <c r="G88" s="242"/>
      <c r="H88" s="190" t="s">
        <v>3724</v>
      </c>
      <c r="I88" s="190" t="s">
        <v>2737</v>
      </c>
      <c r="J88" s="152" t="str">
        <f t="shared" si="2"/>
        <v>배</v>
      </c>
      <c r="K88" s="243"/>
      <c r="L88" s="343"/>
      <c r="M88" s="343"/>
      <c r="N88" s="343"/>
      <c r="O88" s="343"/>
      <c r="P88" s="343"/>
      <c r="Q88" s="343"/>
      <c r="R88" s="343"/>
    </row>
    <row r="89" spans="1:18" ht="25.15" customHeight="1">
      <c r="A89" s="244">
        <v>45883</v>
      </c>
      <c r="B89" s="245" t="str">
        <f>HLOOKUP(WEEKDAY(A89,2),data!$A$1:$G$2,2)</f>
        <v>(목)</v>
      </c>
      <c r="C89" s="190" t="s">
        <v>1223</v>
      </c>
      <c r="D89" s="150" t="s">
        <v>2735</v>
      </c>
      <c r="E89" s="247" t="str">
        <f>IFERROR(VLOOKUP(D89,[1]시료코드!$B$2:$C$8,2,FALSE),"")</f>
        <v>C</v>
      </c>
      <c r="F89" s="190" t="str">
        <f>VLOOKUP(C89,'사업장현황(25하)'!$A$2:$T$1836,4,FALSE)</f>
        <v>대전광역시 동구 합내로 73 (가양동)</v>
      </c>
      <c r="G89" s="242"/>
      <c r="H89" s="190" t="s">
        <v>3754</v>
      </c>
      <c r="I89" s="190" t="s">
        <v>2735</v>
      </c>
      <c r="J89" s="152" t="str">
        <f t="shared" si="2"/>
        <v>강</v>
      </c>
      <c r="K89" s="243"/>
      <c r="L89" s="343"/>
      <c r="M89" s="343"/>
      <c r="N89" s="343"/>
      <c r="O89" s="343"/>
      <c r="P89" s="343"/>
      <c r="Q89" s="343"/>
      <c r="R89" s="343"/>
    </row>
    <row r="90" spans="1:18" ht="25.15" customHeight="1">
      <c r="A90" s="244">
        <v>45883</v>
      </c>
      <c r="B90" s="245" t="str">
        <f>HLOOKUP(WEEKDAY(A90,2),data!$A$1:$G$2,2)</f>
        <v>(목)</v>
      </c>
      <c r="C90" s="190" t="s">
        <v>885</v>
      </c>
      <c r="D90" s="150" t="s">
        <v>190</v>
      </c>
      <c r="E90" s="247" t="str">
        <f>IFERROR(VLOOKUP(D90,[1]시료코드!$B$2:$C$8,2,FALSE),"")</f>
        <v>A</v>
      </c>
      <c r="F90" s="190" t="str">
        <f>VLOOKUP(C90,'사업장현황(25하)'!$A$2:$T$1836,4,FALSE)</f>
        <v>대전광역시 동구 충무로209번길 81 (원동)</v>
      </c>
      <c r="G90" s="242"/>
      <c r="H90" s="190" t="s">
        <v>3846</v>
      </c>
      <c r="I90" s="190" t="s">
        <v>2735</v>
      </c>
      <c r="J90" s="152" t="str">
        <f t="shared" si="2"/>
        <v>강</v>
      </c>
      <c r="K90" s="243"/>
      <c r="L90" s="343"/>
      <c r="M90" s="343"/>
      <c r="N90" s="343"/>
      <c r="O90" s="343"/>
      <c r="P90" s="343"/>
      <c r="Q90" s="343"/>
      <c r="R90" s="343"/>
    </row>
    <row r="91" spans="1:18" ht="25.15" customHeight="1">
      <c r="A91" s="245">
        <v>45883</v>
      </c>
      <c r="B91" s="245" t="str">
        <f>HLOOKUP(WEEKDAY(A91,2),data!$A$1:$G$2,2)</f>
        <v>(목)</v>
      </c>
      <c r="C91" s="190" t="s">
        <v>999</v>
      </c>
      <c r="D91" s="150" t="s">
        <v>3748</v>
      </c>
      <c r="E91" s="247" t="str">
        <f>IFERROR(VLOOKUP(D91,[1]시료코드!$B$2:$C$8,2,FALSE),"")</f>
        <v>F</v>
      </c>
      <c r="F91" s="190" t="str">
        <f>VLOOKUP(C91,'사업장현황(25하)'!$A$2:$T$1836,4,FALSE)</f>
        <v>대전광역시 동구 산내로 1412-4 (대성동)</v>
      </c>
      <c r="G91" s="242"/>
      <c r="H91" s="190" t="s">
        <v>3704</v>
      </c>
      <c r="I91" s="190" t="s">
        <v>2735</v>
      </c>
      <c r="J91" s="152" t="str">
        <f t="shared" si="2"/>
        <v>강</v>
      </c>
      <c r="K91" s="243"/>
      <c r="L91" s="343"/>
      <c r="M91" s="343"/>
      <c r="N91" s="343"/>
      <c r="O91" s="343"/>
      <c r="P91" s="343"/>
      <c r="Q91" s="343"/>
      <c r="R91" s="343"/>
    </row>
    <row r="92" spans="1:18" ht="25.15" customHeight="1">
      <c r="A92" s="245">
        <v>45883</v>
      </c>
      <c r="B92" s="245" t="str">
        <f>HLOOKUP(WEEKDAY(A92,2),data!$A$1:$G$2,2)</f>
        <v>(목)</v>
      </c>
      <c r="C92" s="190" t="s">
        <v>1200</v>
      </c>
      <c r="D92" s="150" t="s">
        <v>93</v>
      </c>
      <c r="E92" s="247" t="str">
        <f>IFERROR(VLOOKUP(D92,[1]시료코드!$B$2:$C$8,2,FALSE),"")</f>
        <v>B</v>
      </c>
      <c r="F92" s="190" t="str">
        <f>VLOOKUP(C92,'사업장현황(25하)'!$A$2:$T$1836,4,FALSE)</f>
        <v>대전광역시 중구 대둔산로 127 (안영동)</v>
      </c>
      <c r="G92" s="242"/>
      <c r="H92" s="190" t="s">
        <v>3847</v>
      </c>
      <c r="I92" s="190" t="s">
        <v>2737</v>
      </c>
      <c r="J92" s="152" t="str">
        <f t="shared" si="2"/>
        <v>배</v>
      </c>
      <c r="K92" s="243"/>
      <c r="L92" s="343"/>
      <c r="M92" s="343"/>
      <c r="N92" s="343"/>
      <c r="O92" s="343"/>
      <c r="P92" s="343"/>
      <c r="Q92" s="343"/>
      <c r="R92" s="343"/>
    </row>
    <row r="93" spans="1:18" ht="25.15" customHeight="1">
      <c r="A93" s="245">
        <v>45883</v>
      </c>
      <c r="B93" s="245" t="str">
        <f>HLOOKUP(WEEKDAY(A93,2),data!$A$1:$G$2,2)</f>
        <v>(목)</v>
      </c>
      <c r="C93" s="190" t="s">
        <v>1215</v>
      </c>
      <c r="D93" s="150" t="s">
        <v>2736</v>
      </c>
      <c r="E93" s="247" t="str">
        <f>IFERROR(VLOOKUP(D93,[1]시료코드!$B$2:$C$8,2,FALSE),"")</f>
        <v>D</v>
      </c>
      <c r="F93" s="190" t="str">
        <f>VLOOKUP(C93,'사업장현황(25하)'!$A$2:$T$1836,4,FALSE)</f>
        <v>대전광역시 중구 대둔산로 461 (산성동)</v>
      </c>
      <c r="G93" s="242"/>
      <c r="H93" s="190" t="s">
        <v>3845</v>
      </c>
      <c r="I93" s="190" t="s">
        <v>2737</v>
      </c>
      <c r="J93" s="152" t="str">
        <f t="shared" si="2"/>
        <v>배</v>
      </c>
      <c r="K93" s="243"/>
      <c r="L93" s="343"/>
      <c r="M93" s="343"/>
      <c r="N93" s="343"/>
      <c r="O93" s="343"/>
      <c r="P93" s="343"/>
      <c r="Q93" s="343"/>
      <c r="R93" s="343"/>
    </row>
    <row r="94" spans="1:18" ht="25.15" customHeight="1">
      <c r="A94" s="245">
        <v>45883</v>
      </c>
      <c r="B94" s="245" t="str">
        <f>HLOOKUP(WEEKDAY(A94,2),data!$A$1:$G$2,2)</f>
        <v>(목)</v>
      </c>
      <c r="C94" s="190" t="s">
        <v>1205</v>
      </c>
      <c r="D94" s="150" t="s">
        <v>240</v>
      </c>
      <c r="E94" s="247" t="str">
        <f>IFERROR(VLOOKUP(D94,[1]시료코드!$B$2:$C$8,2,FALSE),"")</f>
        <v>E</v>
      </c>
      <c r="F94" s="190" t="str">
        <f>VLOOKUP(C94,'사업장현황(25하)'!$A$2:$T$1836,4,FALSE)</f>
        <v>대전광역시 중구 대둔산로128번길 2 (안영동)</v>
      </c>
      <c r="G94" s="242"/>
      <c r="H94" s="190" t="s">
        <v>3724</v>
      </c>
      <c r="I94" s="190" t="s">
        <v>2737</v>
      </c>
      <c r="J94" s="152" t="str">
        <f t="shared" si="2"/>
        <v>배</v>
      </c>
      <c r="K94" s="243"/>
      <c r="L94" s="343"/>
      <c r="M94" s="343"/>
      <c r="N94" s="343"/>
      <c r="O94" s="343"/>
      <c r="P94" s="343"/>
      <c r="Q94" s="343"/>
      <c r="R94" s="343"/>
    </row>
    <row r="95" spans="1:18" ht="25.15" customHeight="1">
      <c r="A95" s="245">
        <v>45887</v>
      </c>
      <c r="B95" s="245" t="str">
        <f>HLOOKUP(WEEKDAY(A95,2),data!$A$1:$G$2,2)</f>
        <v>(월)</v>
      </c>
      <c r="C95" s="190" t="s">
        <v>1210</v>
      </c>
      <c r="D95" s="150" t="s">
        <v>2735</v>
      </c>
      <c r="E95" s="247" t="str">
        <f>IFERROR(VLOOKUP(D95,[1]시료코드!$B$2:$C$8,2,FALSE),"")</f>
        <v>C</v>
      </c>
      <c r="F95" s="190" t="str">
        <f>VLOOKUP(C95,'사업장현황(25하)'!$A$2:$T$1836,4,FALSE)</f>
        <v>대전광역시 중구 유등천동로 324 (산성동)</v>
      </c>
      <c r="G95" s="242"/>
      <c r="H95" s="190" t="s">
        <v>3754</v>
      </c>
      <c r="I95" s="190" t="s">
        <v>2738</v>
      </c>
      <c r="J95" s="152" t="str">
        <f t="shared" si="2"/>
        <v>고</v>
      </c>
      <c r="K95" s="243"/>
      <c r="L95" s="343"/>
      <c r="M95" s="343"/>
      <c r="N95" s="343"/>
      <c r="O95" s="343"/>
      <c r="P95" s="343"/>
      <c r="Q95" s="343"/>
      <c r="R95" s="343"/>
    </row>
    <row r="96" spans="1:18" ht="25.15" customHeight="1">
      <c r="A96" s="245">
        <v>45887</v>
      </c>
      <c r="B96" s="245" t="str">
        <f>HLOOKUP(WEEKDAY(A96,2),data!$A$1:$G$2,2)</f>
        <v>(월)</v>
      </c>
      <c r="C96" s="190" t="s">
        <v>1542</v>
      </c>
      <c r="D96" s="150" t="s">
        <v>190</v>
      </c>
      <c r="E96" s="247" t="str">
        <f>IFERROR(VLOOKUP(D96,[1]시료코드!$B$2:$C$8,2,FALSE),"")</f>
        <v>A</v>
      </c>
      <c r="F96" s="190" t="str">
        <f>VLOOKUP(C96,'사업장현황(25하)'!$A$2:$T$1836,4,FALSE)</f>
        <v>대전광역시 서구 대덕대로 67 (괴정동)</v>
      </c>
      <c r="G96" s="242"/>
      <c r="H96" s="190" t="s">
        <v>3719</v>
      </c>
      <c r="I96" s="190" t="s">
        <v>2738</v>
      </c>
      <c r="J96" s="152" t="str">
        <f t="shared" si="2"/>
        <v>고</v>
      </c>
      <c r="K96" s="243"/>
      <c r="L96" s="343"/>
      <c r="M96" s="343"/>
      <c r="N96" s="343"/>
      <c r="O96" s="343"/>
      <c r="P96" s="343"/>
      <c r="Q96" s="343"/>
      <c r="R96" s="343"/>
    </row>
    <row r="97" spans="1:18" ht="25.15" customHeight="1">
      <c r="A97" s="245">
        <v>45887</v>
      </c>
      <c r="B97" s="245" t="str">
        <f>HLOOKUP(WEEKDAY(A97,2),data!$A$1:$G$2,2)</f>
        <v>(월)</v>
      </c>
      <c r="C97" s="190" t="s">
        <v>3958</v>
      </c>
      <c r="D97" s="150" t="s">
        <v>3748</v>
      </c>
      <c r="E97" s="247" t="str">
        <f>IFERROR(VLOOKUP(D97,[1]시료코드!$B$2:$C$8,2,FALSE),"")</f>
        <v>F</v>
      </c>
      <c r="F97" s="190" t="str">
        <f>VLOOKUP(C97,'사업장현황(25하)'!$A$2:$T$1836,4,FALSE)</f>
        <v>대전광역시 서구 대덕대로 69-11 (괴정동)</v>
      </c>
      <c r="G97" s="242"/>
      <c r="H97" s="190" t="s">
        <v>3704</v>
      </c>
      <c r="I97" s="190" t="s">
        <v>2738</v>
      </c>
      <c r="J97" s="152" t="str">
        <f t="shared" si="2"/>
        <v>고</v>
      </c>
      <c r="K97" s="243"/>
      <c r="L97" s="343"/>
      <c r="M97" s="343"/>
      <c r="N97" s="343"/>
      <c r="O97" s="343"/>
      <c r="P97" s="343"/>
      <c r="Q97" s="343"/>
      <c r="R97" s="343"/>
    </row>
    <row r="98" spans="1:18" ht="25.15" customHeight="1">
      <c r="A98" s="245">
        <v>45887</v>
      </c>
      <c r="B98" s="245" t="str">
        <f>HLOOKUP(WEEKDAY(A98,2),data!$A$1:$G$2,2)</f>
        <v>(월)</v>
      </c>
      <c r="C98" s="190" t="s">
        <v>3880</v>
      </c>
      <c r="D98" s="150" t="s">
        <v>93</v>
      </c>
      <c r="E98" s="247" t="str">
        <f>IFERROR(VLOOKUP(D98,[1]시료코드!$B$2:$C$8,2,FALSE),"")</f>
        <v>B</v>
      </c>
      <c r="F98" s="190" t="str">
        <f>VLOOKUP(C98,'사업장현황(25하)'!$A$2:$T$1836,4,FALSE)</f>
        <v>대전광역시 유성구 유성대로 26-26 (원내동)</v>
      </c>
      <c r="G98" s="242"/>
      <c r="H98" s="190" t="s">
        <v>3718</v>
      </c>
      <c r="I98" s="190" t="s">
        <v>3718</v>
      </c>
      <c r="J98" s="152" t="str">
        <f t="shared" si="2"/>
        <v>한</v>
      </c>
      <c r="K98" s="243"/>
      <c r="L98" s="343"/>
      <c r="M98" s="343"/>
      <c r="N98" s="343"/>
      <c r="O98" s="343"/>
      <c r="P98" s="343"/>
      <c r="Q98" s="343"/>
      <c r="R98" s="343"/>
    </row>
    <row r="99" spans="1:18" ht="25.15" customHeight="1">
      <c r="A99" s="245">
        <v>45887</v>
      </c>
      <c r="B99" s="245" t="str">
        <f>HLOOKUP(WEEKDAY(A99,2),data!$A$1:$G$2,2)</f>
        <v>(월)</v>
      </c>
      <c r="C99" s="190" t="s">
        <v>1497</v>
      </c>
      <c r="D99" s="150" t="s">
        <v>2736</v>
      </c>
      <c r="E99" s="247" t="str">
        <f>IFERROR(VLOOKUP(D99,[1]시료코드!$B$2:$C$8,2,FALSE),"")</f>
        <v>D</v>
      </c>
      <c r="F99" s="190" t="str">
        <f>VLOOKUP(C99,'사업장현황(25하)'!$A$2:$T$1836,4,FALSE)</f>
        <v>대전광역시 유성구 원내로 69-8 (원내동)</v>
      </c>
      <c r="G99" s="242"/>
      <c r="H99" s="190" t="s">
        <v>2736</v>
      </c>
      <c r="I99" s="190" t="s">
        <v>3718</v>
      </c>
      <c r="J99" s="152" t="str">
        <f t="shared" si="2"/>
        <v>한</v>
      </c>
      <c r="K99" s="243"/>
      <c r="L99" s="343"/>
      <c r="M99" s="343"/>
      <c r="N99" s="343"/>
      <c r="O99" s="343"/>
      <c r="P99" s="343"/>
      <c r="Q99" s="343"/>
      <c r="R99" s="343"/>
    </row>
    <row r="100" spans="1:18" ht="25.15" customHeight="1">
      <c r="A100" s="245">
        <v>45887</v>
      </c>
      <c r="B100" s="245" t="str">
        <f>HLOOKUP(WEEKDAY(A100,2),data!$A$1:$G$2,2)</f>
        <v>(월)</v>
      </c>
      <c r="C100" s="190" t="s">
        <v>1323</v>
      </c>
      <c r="D100" s="150" t="s">
        <v>240</v>
      </c>
      <c r="E100" s="247" t="str">
        <f>IFERROR(VLOOKUP(D100,[1]시료코드!$B$2:$C$8,2,FALSE),"")</f>
        <v>E</v>
      </c>
      <c r="F100" s="190" t="str">
        <f>VLOOKUP(C100,'사업장현황(25하)'!$A$2:$T$1836,4,FALSE)</f>
        <v>대전광역시 유성구 진잠로 67 (원내동)</v>
      </c>
      <c r="G100" s="242"/>
      <c r="H100" s="190" t="s">
        <v>3724</v>
      </c>
      <c r="I100" s="190" t="s">
        <v>3718</v>
      </c>
      <c r="J100" s="152" t="str">
        <f t="shared" si="2"/>
        <v>한</v>
      </c>
      <c r="K100" s="243"/>
      <c r="L100" s="343"/>
      <c r="M100" s="343"/>
      <c r="N100" s="343"/>
      <c r="O100" s="343"/>
      <c r="P100" s="343"/>
      <c r="Q100" s="343"/>
      <c r="R100" s="343"/>
    </row>
    <row r="101" spans="1:18" ht="25.15" customHeight="1">
      <c r="A101" s="245">
        <v>45888</v>
      </c>
      <c r="B101" s="245" t="str">
        <f>HLOOKUP(WEEKDAY(A101,2),data!$A$1:$G$2,2)</f>
        <v>(화)</v>
      </c>
      <c r="C101" s="190" t="s">
        <v>2072</v>
      </c>
      <c r="D101" s="165" t="s">
        <v>3867</v>
      </c>
      <c r="E101" s="247" t="str">
        <f>IFERROR(VLOOKUP(D101,[1]시료코드!$B$2:$C$8,2,FALSE),"")</f>
        <v>A</v>
      </c>
      <c r="F101" s="190" t="str">
        <f>VLOOKUP(C101,'사업장현황(25하)'!$A$2:$T$1836,4,FALSE)</f>
        <v>대전광역시 대덕구 갑천도시고속도로 1079 (신대동)</v>
      </c>
      <c r="G101" s="242"/>
      <c r="H101" s="190" t="s">
        <v>3867</v>
      </c>
      <c r="I101" s="190" t="s">
        <v>2738</v>
      </c>
      <c r="J101" s="152" t="str">
        <f t="shared" si="2"/>
        <v>고</v>
      </c>
      <c r="K101" s="243"/>
      <c r="L101" s="343"/>
      <c r="M101" s="343"/>
      <c r="N101" s="343"/>
      <c r="O101" s="343"/>
      <c r="P101" s="343"/>
      <c r="Q101" s="343"/>
      <c r="R101" s="343"/>
    </row>
    <row r="102" spans="1:18" ht="25.15" customHeight="1">
      <c r="A102" s="245">
        <v>45888</v>
      </c>
      <c r="B102" s="245" t="str">
        <f>HLOOKUP(WEEKDAY(A102,2),data!$A$1:$G$2,2)</f>
        <v>(화)</v>
      </c>
      <c r="C102" s="190" t="s">
        <v>1650</v>
      </c>
      <c r="D102" s="165" t="s">
        <v>3868</v>
      </c>
      <c r="E102" s="247" t="str">
        <f>IFERROR(VLOOKUP(D102,[1]시료코드!$B$2:$C$8,2,FALSE),"")</f>
        <v>E</v>
      </c>
      <c r="F102" s="190" t="str">
        <f>VLOOKUP(C102,'사업장현황(25하)'!$A$2:$T$1836,4,FALSE)</f>
        <v>대전광역시 대덕구 아리랑로55번길 78 (신대동)</v>
      </c>
      <c r="G102" s="242"/>
      <c r="H102" s="190" t="s">
        <v>3724</v>
      </c>
      <c r="I102" s="190" t="s">
        <v>2738</v>
      </c>
      <c r="J102" s="152" t="str">
        <f t="shared" si="2"/>
        <v>고</v>
      </c>
      <c r="K102" s="243"/>
      <c r="L102" s="343"/>
      <c r="M102" s="343"/>
      <c r="N102" s="343"/>
      <c r="O102" s="343"/>
      <c r="P102" s="343"/>
      <c r="Q102" s="343"/>
      <c r="R102" s="343"/>
    </row>
    <row r="103" spans="1:18" ht="25.15" customHeight="1">
      <c r="A103" s="245">
        <v>45888</v>
      </c>
      <c r="B103" s="245" t="str">
        <f>HLOOKUP(WEEKDAY(A103,2),data!$A$1:$G$2,2)</f>
        <v>(화)</v>
      </c>
      <c r="C103" s="190" t="s">
        <v>3372</v>
      </c>
      <c r="D103" s="165" t="s">
        <v>3869</v>
      </c>
      <c r="E103" s="247" t="str">
        <f>IFERROR(VLOOKUP(D103,[1]시료코드!$B$2:$C$8,2,FALSE),"")</f>
        <v>F</v>
      </c>
      <c r="F103" s="190" t="str">
        <f>VLOOKUP(C103,'사업장현황(25하)'!$A$2:$T$1836,4,FALSE)</f>
        <v>대전광역시 대덕구 아리랑로55번길 7 (읍내동)</v>
      </c>
      <c r="G103" s="242"/>
      <c r="H103" s="190" t="s">
        <v>3704</v>
      </c>
      <c r="I103" s="190" t="s">
        <v>2738</v>
      </c>
      <c r="J103" s="152" t="str">
        <f t="shared" ref="J103:J108" si="3">IFERROR(LEFT(I103,1),"")</f>
        <v>고</v>
      </c>
      <c r="K103" s="243"/>
      <c r="L103" s="343"/>
      <c r="M103" s="343"/>
      <c r="N103" s="343"/>
      <c r="O103" s="343"/>
      <c r="P103" s="343"/>
      <c r="Q103" s="343"/>
      <c r="R103" s="343"/>
    </row>
    <row r="104" spans="1:18" ht="25.15" customHeight="1">
      <c r="A104" s="245">
        <v>45888</v>
      </c>
      <c r="B104" s="245" t="str">
        <f>HLOOKUP(WEEKDAY(A104,2),data!$A$1:$G$2,2)</f>
        <v>(화)</v>
      </c>
      <c r="C104" s="190" t="s">
        <v>1550</v>
      </c>
      <c r="D104" s="165" t="s">
        <v>3875</v>
      </c>
      <c r="E104" s="247" t="str">
        <f>IFERROR(VLOOKUP(D104,[1]시료코드!$B$2:$C$8,2,FALSE),"")</f>
        <v>B</v>
      </c>
      <c r="F104" s="190" t="str">
        <f>VLOOKUP(C104,'사업장현황(25하)'!$A$2:$T$1836,4,FALSE)</f>
        <v>대전광역시 서구 혜천로 36 (정림동)</v>
      </c>
      <c r="G104" s="242"/>
      <c r="H104" s="190" t="s">
        <v>3875</v>
      </c>
      <c r="I104" s="190" t="s">
        <v>3718</v>
      </c>
      <c r="J104" s="152" t="str">
        <f>IFERROR(LEFT(I104,1),"")</f>
        <v>한</v>
      </c>
      <c r="K104" s="243"/>
      <c r="L104" s="343"/>
      <c r="M104" s="343"/>
      <c r="N104" s="343"/>
      <c r="O104" s="343"/>
      <c r="P104" s="343"/>
      <c r="Q104" s="343"/>
      <c r="R104" s="343"/>
    </row>
    <row r="105" spans="1:18" ht="25.15" customHeight="1">
      <c r="A105" s="245">
        <v>45888</v>
      </c>
      <c r="B105" s="245" t="str">
        <f>HLOOKUP(WEEKDAY(A105,2),data!$A$1:$G$2,2)</f>
        <v>(화)</v>
      </c>
      <c r="C105" s="190" t="s">
        <v>972</v>
      </c>
      <c r="D105" s="165" t="s">
        <v>2736</v>
      </c>
      <c r="E105" s="247" t="str">
        <f>IFERROR(VLOOKUP(D105,[1]시료코드!$B$2:$C$8,2,FALSE),"")</f>
        <v>D</v>
      </c>
      <c r="F105" s="190" t="str">
        <f>VLOOKUP(C105,'사업장현황(25하)'!$A$2:$T$1836,4,FALSE)</f>
        <v>대전광역시 중구 당디로 126 (유천동)</v>
      </c>
      <c r="G105" s="242"/>
      <c r="H105" s="190" t="s">
        <v>3876</v>
      </c>
      <c r="I105" s="190" t="s">
        <v>3718</v>
      </c>
      <c r="J105" s="152" t="str">
        <f>IFERROR(LEFT(I105,1),"")</f>
        <v>한</v>
      </c>
      <c r="K105" s="243"/>
      <c r="L105" s="343"/>
      <c r="M105" s="343"/>
      <c r="N105" s="343"/>
      <c r="O105" s="343"/>
      <c r="P105" s="343"/>
      <c r="Q105" s="343"/>
      <c r="R105" s="343"/>
    </row>
    <row r="106" spans="1:18" ht="25.15" customHeight="1">
      <c r="A106" s="245">
        <v>45888</v>
      </c>
      <c r="B106" s="245" t="str">
        <f>HLOOKUP(WEEKDAY(A106,2),data!$A$1:$G$2,2)</f>
        <v>(화)</v>
      </c>
      <c r="C106" s="190" t="s">
        <v>1802</v>
      </c>
      <c r="D106" s="165" t="s">
        <v>3872</v>
      </c>
      <c r="E106" s="247" t="str">
        <f>IFERROR(VLOOKUP(D106,[1]시료코드!$B$2:$C$8,2,FALSE),"")</f>
        <v>C</v>
      </c>
      <c r="F106" s="190" t="str">
        <f>VLOOKUP(C106,'사업장현황(25하)'!$A$2:$T$1836,4,FALSE)</f>
        <v>충청남도 아산시 선장면 학성로122번길 94 (죽산리)</v>
      </c>
      <c r="G106" s="242"/>
      <c r="H106" s="190" t="s">
        <v>3754</v>
      </c>
      <c r="I106" s="190" t="s">
        <v>3872</v>
      </c>
      <c r="J106" s="152" t="str">
        <f t="shared" si="3"/>
        <v>강</v>
      </c>
      <c r="K106" s="243"/>
      <c r="L106" s="343"/>
      <c r="M106" s="343"/>
      <c r="N106" s="343"/>
      <c r="O106" s="343"/>
      <c r="P106" s="343"/>
      <c r="Q106" s="343"/>
      <c r="R106" s="343"/>
    </row>
    <row r="107" spans="1:18" ht="25.15" customHeight="1">
      <c r="A107" s="245">
        <v>45889</v>
      </c>
      <c r="B107" s="245" t="str">
        <f>HLOOKUP(WEEKDAY(A107,2),data!$A$1:$G$2,2)</f>
        <v>(수)</v>
      </c>
      <c r="C107" s="190" t="s">
        <v>1370</v>
      </c>
      <c r="D107" s="150" t="s">
        <v>2735</v>
      </c>
      <c r="E107" s="247" t="str">
        <f>IFERROR(VLOOKUP(D107,[1]시료코드!$B$2:$C$8,2,FALSE),"")</f>
        <v>C</v>
      </c>
      <c r="F107" s="190" t="str">
        <f>VLOOKUP(C107,'사업장현황(25하)'!$A$2:$T$1836,4,FALSE)</f>
        <v>대전광역시 대덕구 신탄진로 349 (와동)</v>
      </c>
      <c r="G107" s="242"/>
      <c r="H107" s="190" t="s">
        <v>3754</v>
      </c>
      <c r="I107" s="190" t="s">
        <v>2738</v>
      </c>
      <c r="J107" s="152" t="str">
        <f t="shared" si="3"/>
        <v>고</v>
      </c>
      <c r="K107" s="243"/>
      <c r="L107" s="343"/>
      <c r="M107" s="343"/>
      <c r="N107" s="343"/>
      <c r="O107" s="343"/>
      <c r="P107" s="343"/>
      <c r="Q107" s="343"/>
      <c r="R107" s="343"/>
    </row>
    <row r="108" spans="1:18" ht="25.15" customHeight="1">
      <c r="A108" s="245">
        <v>45889</v>
      </c>
      <c r="B108" s="245" t="str">
        <f>HLOOKUP(WEEKDAY(A108,2),data!$A$1:$G$2,2)</f>
        <v>(수)</v>
      </c>
      <c r="C108" s="190" t="s">
        <v>2154</v>
      </c>
      <c r="D108" s="150" t="s">
        <v>190</v>
      </c>
      <c r="E108" s="247" t="str">
        <f>IFERROR(VLOOKUP(D108,[1]시료코드!$B$2:$C$8,2,FALSE),"")</f>
        <v>A</v>
      </c>
      <c r="F108" s="190" t="str">
        <f>VLOOKUP(C108,'사업장현황(25하)'!$A$2:$T$1836,4,FALSE)</f>
        <v>대전광역시 대덕구 신탄진로583번길 10 (상서동)</v>
      </c>
      <c r="G108" s="242"/>
      <c r="H108" s="190" t="s">
        <v>3719</v>
      </c>
      <c r="I108" s="190" t="s">
        <v>2738</v>
      </c>
      <c r="J108" s="152" t="str">
        <f t="shared" si="3"/>
        <v>고</v>
      </c>
      <c r="K108" s="243"/>
      <c r="L108" s="343"/>
      <c r="M108" s="343"/>
      <c r="N108" s="343"/>
      <c r="O108" s="343"/>
      <c r="P108" s="343"/>
      <c r="Q108" s="343"/>
      <c r="R108" s="343"/>
    </row>
    <row r="109" spans="1:18" ht="25.15" customHeight="1">
      <c r="A109" s="245">
        <v>45889</v>
      </c>
      <c r="B109" s="245" t="str">
        <f>HLOOKUP(WEEKDAY(A109,2),data!$A$1:$G$2,2)</f>
        <v>(수)</v>
      </c>
      <c r="C109" s="190" t="s">
        <v>559</v>
      </c>
      <c r="D109" s="150" t="s">
        <v>3748</v>
      </c>
      <c r="E109" s="247" t="str">
        <f>IFERROR(VLOOKUP(D109,[1]시료코드!$B$2:$C$8,2,FALSE),"")</f>
        <v>F</v>
      </c>
      <c r="F109" s="190" t="str">
        <f>VLOOKUP(C109,'사업장현황(25하)'!$A$2:$T$1836,4,FALSE)</f>
        <v>대전광역시 대덕구 방두말3길 14 (평촌동)</v>
      </c>
      <c r="G109" s="242"/>
      <c r="H109" s="190" t="s">
        <v>3704</v>
      </c>
      <c r="I109" s="190" t="s">
        <v>2738</v>
      </c>
      <c r="J109" s="152" t="str">
        <f t="shared" si="2"/>
        <v>고</v>
      </c>
      <c r="K109" s="243"/>
      <c r="L109" s="343"/>
      <c r="M109" s="343"/>
      <c r="N109" s="343"/>
      <c r="O109" s="343"/>
      <c r="P109" s="343"/>
      <c r="Q109" s="343"/>
      <c r="R109" s="343"/>
    </row>
    <row r="110" spans="1:18" ht="25.15" customHeight="1">
      <c r="A110" s="245">
        <v>45889</v>
      </c>
      <c r="B110" s="245" t="str">
        <f>HLOOKUP(WEEKDAY(A110,2),data!$A$1:$G$2,2)</f>
        <v>(수)</v>
      </c>
      <c r="C110" s="190" t="s">
        <v>3371</v>
      </c>
      <c r="D110" s="150" t="s">
        <v>93</v>
      </c>
      <c r="E110" s="247" t="str">
        <f>IFERROR(VLOOKUP(D110,[1]시료코드!$B$2:$C$8,2,FALSE),"")</f>
        <v>B</v>
      </c>
      <c r="F110" s="190" t="str">
        <f>VLOOKUP(C110,'사업장현황(25하)'!$A$2:$T$1836,4,FALSE)</f>
        <v>대전광역시 대덕구 한밭대로 1088 (중리동)</v>
      </c>
      <c r="G110" s="242"/>
      <c r="H110" s="190" t="s">
        <v>3718</v>
      </c>
      <c r="I110" s="190" t="s">
        <v>2737</v>
      </c>
      <c r="J110" s="152" t="str">
        <f t="shared" si="2"/>
        <v>배</v>
      </c>
      <c r="K110" s="243"/>
      <c r="L110" s="343"/>
      <c r="M110" s="343"/>
      <c r="N110" s="343"/>
      <c r="O110" s="343"/>
      <c r="P110" s="343"/>
      <c r="Q110" s="343"/>
      <c r="R110" s="343"/>
    </row>
    <row r="111" spans="1:18" ht="25.15" customHeight="1">
      <c r="A111" s="245">
        <v>45889</v>
      </c>
      <c r="B111" s="245" t="str">
        <f>HLOOKUP(WEEKDAY(A111,2),data!$A$1:$G$2,2)</f>
        <v>(수)</v>
      </c>
      <c r="C111" s="190" t="s">
        <v>2090</v>
      </c>
      <c r="D111" s="150" t="s">
        <v>2736</v>
      </c>
      <c r="E111" s="247" t="str">
        <f>IFERROR(VLOOKUP(D111,[1]시료코드!$B$2:$C$8,2,FALSE),"")</f>
        <v>D</v>
      </c>
      <c r="F111" s="190" t="str">
        <f>VLOOKUP(C111,'사업장현황(25하)'!$A$2:$T$1836,4,FALSE)</f>
        <v>대전광역시 대덕구 대전로 1433 (읍내동)</v>
      </c>
      <c r="G111" s="242"/>
      <c r="H111" s="190" t="s">
        <v>2736</v>
      </c>
      <c r="I111" s="190" t="s">
        <v>2737</v>
      </c>
      <c r="J111" s="152" t="str">
        <f t="shared" si="2"/>
        <v>배</v>
      </c>
      <c r="K111" s="243"/>
      <c r="L111" s="343"/>
      <c r="M111" s="343"/>
      <c r="N111" s="343"/>
      <c r="O111" s="343"/>
      <c r="P111" s="343"/>
      <c r="Q111" s="343"/>
      <c r="R111" s="343"/>
    </row>
    <row r="112" spans="1:18" ht="25.15" customHeight="1">
      <c r="A112" s="245">
        <v>45889</v>
      </c>
      <c r="B112" s="245" t="str">
        <f>HLOOKUP(WEEKDAY(A112,2),data!$A$1:$G$2,2)</f>
        <v>(수)</v>
      </c>
      <c r="C112" s="190" t="s">
        <v>1272</v>
      </c>
      <c r="D112" s="150" t="s">
        <v>240</v>
      </c>
      <c r="E112" s="247" t="str">
        <f>IFERROR(VLOOKUP(D112,[1]시료코드!$B$2:$C$8,2,FALSE),"")</f>
        <v>E</v>
      </c>
      <c r="F112" s="190" t="str">
        <f>VLOOKUP(C112,'사업장현황(25하)'!$A$2:$T$1836,4,FALSE)</f>
        <v>대전광역시 대덕구 대전로 1431 (읍내동)</v>
      </c>
      <c r="G112" s="242"/>
      <c r="H112" s="190" t="s">
        <v>3724</v>
      </c>
      <c r="I112" s="190" t="s">
        <v>2737</v>
      </c>
      <c r="J112" s="152" t="str">
        <f t="shared" si="2"/>
        <v>배</v>
      </c>
      <c r="K112" s="243"/>
      <c r="L112" s="343"/>
      <c r="M112" s="343"/>
      <c r="N112" s="343"/>
      <c r="O112" s="343"/>
      <c r="P112" s="343"/>
      <c r="Q112" s="343"/>
      <c r="R112" s="343"/>
    </row>
    <row r="113" spans="1:18" ht="25.15" customHeight="1">
      <c r="A113" s="245">
        <v>45890</v>
      </c>
      <c r="B113" s="245" t="str">
        <f>HLOOKUP(WEEKDAY(A113,2),data!$A$1:$G$2,2)</f>
        <v>(목)</v>
      </c>
      <c r="C113" s="190" t="s">
        <v>1657</v>
      </c>
      <c r="D113" s="150" t="s">
        <v>3869</v>
      </c>
      <c r="E113" s="247" t="str">
        <f>IFERROR(VLOOKUP(D113,[1]시료코드!$B$2:$C$8,2,FALSE),"")</f>
        <v>F</v>
      </c>
      <c r="F113" s="190" t="str">
        <f>VLOOKUP(C113,'사업장현황(25하)'!$A$2:$T$1836,4,FALSE)</f>
        <v>대전광역시 동구 하소중로 72 (하소동)</v>
      </c>
      <c r="G113" s="242"/>
      <c r="H113" s="190" t="s">
        <v>3704</v>
      </c>
      <c r="I113" s="190" t="s">
        <v>2737</v>
      </c>
      <c r="J113" s="152" t="str">
        <f t="shared" si="2"/>
        <v>배</v>
      </c>
      <c r="K113" s="243"/>
      <c r="L113" s="343"/>
      <c r="M113" s="343"/>
      <c r="N113" s="343"/>
      <c r="O113" s="343"/>
      <c r="P113" s="343"/>
      <c r="Q113" s="343"/>
      <c r="R113" s="343"/>
    </row>
    <row r="114" spans="1:18" ht="25.15" customHeight="1">
      <c r="A114" s="245">
        <v>45890</v>
      </c>
      <c r="B114" s="245" t="str">
        <f>HLOOKUP(WEEKDAY(A114,2),data!$A$1:$G$2,2)</f>
        <v>(목)</v>
      </c>
      <c r="C114" s="190" t="s">
        <v>880</v>
      </c>
      <c r="D114" s="150" t="s">
        <v>2736</v>
      </c>
      <c r="E114" s="247" t="str">
        <f>IFERROR(VLOOKUP(D114,[1]시료코드!$B$2:$C$8,2,FALSE),"")</f>
        <v>D</v>
      </c>
      <c r="F114" s="190" t="str">
        <f>VLOOKUP(C114,'사업장현황(25하)'!$A$2:$T$1836,4,FALSE)</f>
        <v>대전광역시 동구 안골로 45 (구도동)</v>
      </c>
      <c r="G114" s="242"/>
      <c r="H114" s="190" t="s">
        <v>2736</v>
      </c>
      <c r="I114" s="190" t="s">
        <v>2737</v>
      </c>
      <c r="J114" s="152" t="str">
        <f t="shared" si="2"/>
        <v>배</v>
      </c>
      <c r="K114" s="243"/>
      <c r="L114" s="343"/>
      <c r="M114" s="343"/>
      <c r="N114" s="343"/>
      <c r="O114" s="343"/>
      <c r="P114" s="343"/>
      <c r="Q114" s="343"/>
      <c r="R114" s="343"/>
    </row>
    <row r="115" spans="1:18" ht="25.15" customHeight="1">
      <c r="A115" s="245">
        <v>45890</v>
      </c>
      <c r="B115" s="245" t="str">
        <f>HLOOKUP(WEEKDAY(A115,2),data!$A$1:$G$2,2)</f>
        <v>(목)</v>
      </c>
      <c r="C115" s="190" t="s">
        <v>651</v>
      </c>
      <c r="D115" s="150" t="s">
        <v>240</v>
      </c>
      <c r="E115" s="247" t="str">
        <f>IFERROR(VLOOKUP(D115,[1]시료코드!$B$2:$C$8,2,FALSE),"")</f>
        <v>E</v>
      </c>
      <c r="F115" s="190" t="str">
        <f>VLOOKUP(C115,'사업장현황(25하)'!$A$2:$T$1836,4,FALSE)</f>
        <v>대전광역시 동구 산내로1352번길 15 (낭월동)</v>
      </c>
      <c r="G115" s="242"/>
      <c r="H115" s="190" t="s">
        <v>3724</v>
      </c>
      <c r="I115" s="190" t="s">
        <v>2737</v>
      </c>
      <c r="J115" s="152" t="str">
        <f t="shared" si="2"/>
        <v>배</v>
      </c>
      <c r="K115" s="243"/>
      <c r="L115" s="343"/>
      <c r="M115" s="343"/>
      <c r="N115" s="343"/>
      <c r="O115" s="343"/>
      <c r="P115" s="343"/>
      <c r="Q115" s="343"/>
      <c r="R115" s="343"/>
    </row>
    <row r="116" spans="1:18" ht="25.15" customHeight="1">
      <c r="A116" s="245">
        <v>45890</v>
      </c>
      <c r="B116" s="245" t="str">
        <f>HLOOKUP(WEEKDAY(A116,2),data!$A$1:$G$2,2)</f>
        <v>(목)</v>
      </c>
      <c r="C116" s="249" t="s">
        <v>2852</v>
      </c>
      <c r="D116" s="150" t="s">
        <v>3870</v>
      </c>
      <c r="E116" s="247" t="str">
        <f>IFERROR(VLOOKUP(D116,[1]시료코드!$B$2:$C$8,2,FALSE),"")</f>
        <v>B</v>
      </c>
      <c r="F116" s="190" t="str">
        <f>VLOOKUP(C116,'사업장현황(25하)'!$A$2:$T$1836,4,FALSE)</f>
        <v>경기도 오산시 가장산업서로 12-24 (가장동)</v>
      </c>
      <c r="G116" s="242"/>
      <c r="H116" s="190" t="s">
        <v>3870</v>
      </c>
      <c r="I116" s="190" t="s">
        <v>3718</v>
      </c>
      <c r="J116" s="152" t="str">
        <f t="shared" si="2"/>
        <v>한</v>
      </c>
      <c r="K116" s="243"/>
      <c r="L116" s="343"/>
      <c r="M116" s="343"/>
      <c r="N116" s="343"/>
      <c r="O116" s="343"/>
      <c r="P116" s="343"/>
      <c r="Q116" s="343"/>
      <c r="R116" s="343"/>
    </row>
    <row r="117" spans="1:18" ht="25.15" customHeight="1">
      <c r="A117" s="245">
        <v>45890</v>
      </c>
      <c r="B117" s="245" t="str">
        <f>HLOOKUP(WEEKDAY(A117,2),data!$A$1:$G$2,2)</f>
        <v>(목)</v>
      </c>
      <c r="C117" s="249" t="s">
        <v>2861</v>
      </c>
      <c r="D117" s="150" t="s">
        <v>3719</v>
      </c>
      <c r="E117" s="247" t="str">
        <f>IFERROR(VLOOKUP(D117,[1]시료코드!$B$2:$C$8,2,FALSE),"")</f>
        <v>A</v>
      </c>
      <c r="F117" s="190" t="str">
        <f>VLOOKUP(C117,'사업장현황(25하)'!$A$2:$T$1836,4,FALSE)</f>
        <v>경기도 오산시 가장산업서로 12-24 (가장동)</v>
      </c>
      <c r="G117" s="242"/>
      <c r="H117" s="190" t="s">
        <v>3719</v>
      </c>
      <c r="I117" s="190" t="s">
        <v>3718</v>
      </c>
      <c r="J117" s="152" t="str">
        <f t="shared" si="2"/>
        <v>한</v>
      </c>
      <c r="K117" s="243"/>
      <c r="L117" s="343"/>
      <c r="M117" s="343"/>
      <c r="N117" s="343"/>
      <c r="O117" s="343"/>
      <c r="P117" s="343"/>
      <c r="Q117" s="343"/>
      <c r="R117" s="343"/>
    </row>
    <row r="118" spans="1:18" ht="25.15" customHeight="1">
      <c r="A118" s="245">
        <v>45890</v>
      </c>
      <c r="B118" s="245" t="str">
        <f>HLOOKUP(WEEKDAY(A118,2),data!$A$1:$G$2,2)</f>
        <v>(목)</v>
      </c>
      <c r="C118" s="190" t="s">
        <v>3982</v>
      </c>
      <c r="D118" s="150" t="s">
        <v>2735</v>
      </c>
      <c r="E118" s="247" t="str">
        <f>IFERROR(VLOOKUP(D118,[1]시료코드!$B$2:$C$8,2,FALSE),"")</f>
        <v>C</v>
      </c>
      <c r="F118" s="190" t="str">
        <f>VLOOKUP(C118,'사업장현황(25하)'!$A$2:$T$1836,4,FALSE)</f>
        <v>충청남도 천안시 서북구 직산읍 상덕2길 2 (자은가리)</v>
      </c>
      <c r="G118" s="242"/>
      <c r="H118" s="190" t="s">
        <v>3754</v>
      </c>
      <c r="I118" s="190" t="s">
        <v>2735</v>
      </c>
      <c r="J118" s="152" t="str">
        <f t="shared" si="2"/>
        <v>강</v>
      </c>
      <c r="K118" s="243"/>
      <c r="L118" s="343"/>
      <c r="M118" s="343"/>
      <c r="N118" s="343"/>
      <c r="O118" s="343"/>
      <c r="P118" s="343"/>
      <c r="Q118" s="343"/>
      <c r="R118" s="343"/>
    </row>
    <row r="119" spans="1:18" ht="25.15" customHeight="1">
      <c r="A119" s="245">
        <v>45891</v>
      </c>
      <c r="B119" s="245" t="str">
        <f>HLOOKUP(WEEKDAY(A119,2),data!$A$1:$G$2,2)</f>
        <v>(금)</v>
      </c>
      <c r="C119" s="190" t="s">
        <v>3834</v>
      </c>
      <c r="D119" s="150" t="s">
        <v>2735</v>
      </c>
      <c r="E119" s="247" t="str">
        <f>IFERROR(VLOOKUP(D119,[1]시료코드!$B$2:$C$8,2,FALSE),"")</f>
        <v>C</v>
      </c>
      <c r="F119" s="190" t="str">
        <f>VLOOKUP(C119,'사업장현황(25하)'!$A$2:$T$1836,4,FALSE)</f>
        <v>충청남도 아산시 곡교천로 159 (온천동)</v>
      </c>
      <c r="G119" s="242"/>
      <c r="H119" s="190" t="s">
        <v>3754</v>
      </c>
      <c r="I119" s="190" t="s">
        <v>2735</v>
      </c>
      <c r="J119" s="152" t="str">
        <f t="shared" si="2"/>
        <v>강</v>
      </c>
      <c r="K119" s="243"/>
      <c r="L119" s="343"/>
      <c r="M119" s="343"/>
      <c r="N119" s="343"/>
      <c r="O119" s="343"/>
      <c r="P119" s="343"/>
      <c r="Q119" s="343"/>
      <c r="R119" s="343"/>
    </row>
    <row r="120" spans="1:18" ht="25.15" customHeight="1">
      <c r="A120" s="245">
        <v>45891</v>
      </c>
      <c r="B120" s="245" t="str">
        <f>HLOOKUP(WEEKDAY(A120,2),data!$A$1:$G$2,2)</f>
        <v>(금)</v>
      </c>
      <c r="C120" s="190" t="s">
        <v>3836</v>
      </c>
      <c r="D120" s="150" t="s">
        <v>190</v>
      </c>
      <c r="E120" s="247" t="str">
        <f>IFERROR(VLOOKUP(D120,[1]시료코드!$B$2:$C$8,2,FALSE),"")</f>
        <v>A</v>
      </c>
      <c r="F120" s="190" t="str">
        <f>VLOOKUP(C120,'사업장현황(25하)'!$A$2:$T$1836,4,FALSE)</f>
        <v>충청남도 아산시 온천대로 1790-9 (남동)</v>
      </c>
      <c r="G120" s="242"/>
      <c r="H120" s="190" t="s">
        <v>3719</v>
      </c>
      <c r="I120" s="190" t="s">
        <v>2735</v>
      </c>
      <c r="J120" s="152" t="str">
        <f t="shared" si="2"/>
        <v>강</v>
      </c>
      <c r="K120" s="243"/>
      <c r="L120" s="343"/>
      <c r="M120" s="343"/>
      <c r="N120" s="343"/>
      <c r="O120" s="343"/>
      <c r="P120" s="343"/>
      <c r="Q120" s="343"/>
      <c r="R120" s="343"/>
    </row>
    <row r="121" spans="1:18" ht="25.15" customHeight="1">
      <c r="A121" s="245">
        <v>45891</v>
      </c>
      <c r="B121" s="245" t="str">
        <f>HLOOKUP(WEEKDAY(A121,2),data!$A$1:$G$2,2)</f>
        <v>(금)</v>
      </c>
      <c r="C121" s="190" t="s">
        <v>3835</v>
      </c>
      <c r="D121" s="150" t="s">
        <v>3748</v>
      </c>
      <c r="E121" s="247" t="str">
        <f>IFERROR(VLOOKUP(D121,[1]시료코드!$B$2:$C$8,2,FALSE),"")</f>
        <v>F</v>
      </c>
      <c r="F121" s="190" t="str">
        <f>VLOOKUP(C121,'사업장현황(25하)'!$A$2:$T$1836,4,FALSE)</f>
        <v>충청남도 아산시 신리길 6 (신동)</v>
      </c>
      <c r="G121" s="242"/>
      <c r="H121" s="190" t="s">
        <v>3704</v>
      </c>
      <c r="I121" s="190" t="s">
        <v>2735</v>
      </c>
      <c r="J121" s="152" t="str">
        <f t="shared" si="2"/>
        <v>강</v>
      </c>
      <c r="K121" s="243"/>
      <c r="L121" s="343"/>
      <c r="M121" s="343"/>
      <c r="N121" s="343"/>
      <c r="O121" s="343"/>
      <c r="P121" s="343"/>
      <c r="Q121" s="343"/>
      <c r="R121" s="343"/>
    </row>
    <row r="122" spans="1:18" ht="25.15" customHeight="1">
      <c r="A122" s="245">
        <v>45891</v>
      </c>
      <c r="B122" s="245" t="str">
        <f>HLOOKUP(WEEKDAY(A122,2),data!$A$1:$G$2,2)</f>
        <v>(금)</v>
      </c>
      <c r="C122" s="190" t="s">
        <v>2078</v>
      </c>
      <c r="D122" s="150" t="s">
        <v>93</v>
      </c>
      <c r="E122" s="247" t="str">
        <f>IFERROR(VLOOKUP(D122,[1]시료코드!$B$2:$C$8,2,FALSE),"")</f>
        <v>B</v>
      </c>
      <c r="F122" s="190" t="str">
        <f>VLOOKUP(C122,'사업장현황(25하)'!$A$2:$T$1836,4,FALSE)</f>
        <v>대전광역시 대덕구 대덕대로 1403-1 (문평동)</v>
      </c>
      <c r="G122" s="242"/>
      <c r="H122" s="190" t="s">
        <v>3718</v>
      </c>
      <c r="I122" s="190" t="s">
        <v>2737</v>
      </c>
      <c r="J122" s="152" t="str">
        <f t="shared" si="2"/>
        <v>배</v>
      </c>
      <c r="K122" s="243"/>
      <c r="L122" s="343"/>
      <c r="M122" s="343"/>
      <c r="N122" s="343"/>
      <c r="O122" s="343"/>
      <c r="P122" s="343"/>
      <c r="Q122" s="343"/>
      <c r="R122" s="343"/>
    </row>
    <row r="123" spans="1:18" ht="25.15" customHeight="1">
      <c r="A123" s="245">
        <v>45891</v>
      </c>
      <c r="B123" s="245" t="str">
        <f>HLOOKUP(WEEKDAY(A123,2),data!$A$1:$G$2,2)</f>
        <v>(금)</v>
      </c>
      <c r="C123" s="190" t="s">
        <v>1525</v>
      </c>
      <c r="D123" s="150" t="s">
        <v>2736</v>
      </c>
      <c r="E123" s="247" t="str">
        <f>IFERROR(VLOOKUP(D123,[1]시료코드!$B$2:$C$8,2,FALSE),"")</f>
        <v>D</v>
      </c>
      <c r="F123" s="190" t="str">
        <f>VLOOKUP(C123,'사업장현황(25하)'!$A$2:$T$1836,4,FALSE)</f>
        <v>대전광역시 대덕구 신탄진로 542 (상서동)</v>
      </c>
      <c r="G123" s="242"/>
      <c r="H123" s="190" t="s">
        <v>2736</v>
      </c>
      <c r="I123" s="190" t="s">
        <v>2737</v>
      </c>
      <c r="J123" s="152" t="str">
        <f t="shared" si="2"/>
        <v>배</v>
      </c>
      <c r="K123" s="243"/>
      <c r="L123" s="343"/>
      <c r="M123" s="343"/>
      <c r="N123" s="343"/>
      <c r="O123" s="343"/>
      <c r="P123" s="343"/>
      <c r="Q123" s="343"/>
      <c r="R123" s="343"/>
    </row>
    <row r="124" spans="1:18" ht="25.15" customHeight="1">
      <c r="A124" s="245">
        <v>45891</v>
      </c>
      <c r="B124" s="245" t="str">
        <f>HLOOKUP(WEEKDAY(A124,2),data!$A$1:$G$2,2)</f>
        <v>(금)</v>
      </c>
      <c r="C124" s="190" t="s">
        <v>908</v>
      </c>
      <c r="D124" s="150" t="s">
        <v>240</v>
      </c>
      <c r="E124" s="247" t="str">
        <f>IFERROR(VLOOKUP(D124,[1]시료코드!$B$2:$C$8,2,FALSE),"")</f>
        <v>E</v>
      </c>
      <c r="F124" s="190" t="str">
        <f>VLOOKUP(C124,'사업장현황(25하)'!$A$2:$T$1836,4,FALSE)</f>
        <v>대전광역시 대덕구 상서당1길 22-4 (상서동)</v>
      </c>
      <c r="G124" s="242"/>
      <c r="H124" s="190" t="s">
        <v>3724</v>
      </c>
      <c r="I124" s="190" t="s">
        <v>2737</v>
      </c>
      <c r="J124" s="152" t="str">
        <f t="shared" si="2"/>
        <v>배</v>
      </c>
      <c r="K124" s="243"/>
      <c r="L124" s="343"/>
      <c r="M124" s="343"/>
      <c r="N124" s="343"/>
      <c r="O124" s="343"/>
      <c r="P124" s="343"/>
      <c r="Q124" s="343"/>
      <c r="R124" s="343"/>
    </row>
    <row r="125" spans="1:18" ht="25.15" customHeight="1">
      <c r="A125" s="245">
        <v>45894</v>
      </c>
      <c r="B125" s="245" t="str">
        <f>HLOOKUP(WEEKDAY(A125,2),data!$A$1:$G$2,2)</f>
        <v>(월)</v>
      </c>
      <c r="C125" s="190" t="s">
        <v>3310</v>
      </c>
      <c r="D125" s="150" t="s">
        <v>2736</v>
      </c>
      <c r="E125" s="247" t="str">
        <f>IFERROR(VLOOKUP(D125,[1]시료코드!$B$2:$C$8,2,FALSE),"")</f>
        <v>D</v>
      </c>
      <c r="F125" s="190" t="str">
        <f>VLOOKUP(C125,'사업장현황(25하)'!$A$2:$T$1836,4,FALSE)</f>
        <v>세종특별자치시 전의면 동신길 144 (신정리)</v>
      </c>
      <c r="G125" s="242"/>
      <c r="H125" s="190" t="s">
        <v>2736</v>
      </c>
      <c r="I125" s="190" t="s">
        <v>2736</v>
      </c>
      <c r="J125" s="152" t="str">
        <f t="shared" si="2"/>
        <v>이</v>
      </c>
      <c r="K125" s="243"/>
      <c r="L125" s="343"/>
      <c r="M125" s="343"/>
      <c r="N125" s="343"/>
      <c r="O125" s="343"/>
      <c r="P125" s="343"/>
      <c r="Q125" s="343"/>
      <c r="R125" s="343"/>
    </row>
    <row r="126" spans="1:18" ht="25.15" customHeight="1">
      <c r="A126" s="245">
        <v>45894</v>
      </c>
      <c r="B126" s="245" t="str">
        <f>HLOOKUP(WEEKDAY(A126,2),data!$A$1:$G$2,2)</f>
        <v>(월)</v>
      </c>
      <c r="C126" s="234" t="s">
        <v>1752</v>
      </c>
      <c r="D126" s="150" t="s">
        <v>3719</v>
      </c>
      <c r="E126" s="247" t="str">
        <f>IFERROR(VLOOKUP(D126,[1]시료코드!$B$2:$C$8,2,FALSE),"")</f>
        <v>A</v>
      </c>
      <c r="F126" s="190" t="str">
        <f>VLOOKUP(C126,'사업장현황(25하)'!$A$2:$T$1836,4,FALSE)</f>
        <v>대전광역시 서구 계룡로232번길 149 (월평동)</v>
      </c>
      <c r="G126" s="242"/>
      <c r="H126" s="190" t="s">
        <v>3719</v>
      </c>
      <c r="I126" s="190" t="s">
        <v>2737</v>
      </c>
      <c r="J126" s="152" t="str">
        <f t="shared" si="2"/>
        <v>배</v>
      </c>
      <c r="K126" s="243"/>
      <c r="L126" s="343"/>
      <c r="M126" s="343"/>
      <c r="N126" s="343"/>
      <c r="O126" s="343"/>
      <c r="P126" s="343"/>
      <c r="Q126" s="343"/>
      <c r="R126" s="343"/>
    </row>
    <row r="127" spans="1:18" ht="25.15" customHeight="1">
      <c r="A127" s="245">
        <v>45894</v>
      </c>
      <c r="B127" s="245" t="str">
        <f>HLOOKUP(WEEKDAY(A127,2),data!$A$1:$G$2,2)</f>
        <v>(월)</v>
      </c>
      <c r="C127" s="190" t="s">
        <v>1796</v>
      </c>
      <c r="D127" s="150" t="s">
        <v>3718</v>
      </c>
      <c r="E127" s="247" t="str">
        <f>IFERROR(VLOOKUP(D127,[1]시료코드!$B$2:$C$8,2,FALSE),"")</f>
        <v>B</v>
      </c>
      <c r="F127" s="190" t="str">
        <f>VLOOKUP(C127,'사업장현황(25하)'!$A$2:$T$1836,4,FALSE)</f>
        <v>대전광역시 서구 계룡로 510 (탄방동)</v>
      </c>
      <c r="G127" s="242"/>
      <c r="H127" s="190" t="s">
        <v>3718</v>
      </c>
      <c r="I127" s="190" t="s">
        <v>2737</v>
      </c>
      <c r="J127" s="152" t="str">
        <f t="shared" si="2"/>
        <v>배</v>
      </c>
      <c r="K127" s="243"/>
      <c r="L127" s="343"/>
      <c r="M127" s="343"/>
      <c r="N127" s="343"/>
      <c r="O127" s="343"/>
      <c r="P127" s="343"/>
      <c r="Q127" s="343"/>
      <c r="R127" s="343"/>
    </row>
    <row r="128" spans="1:18" ht="25.15" customHeight="1">
      <c r="A128" s="245">
        <v>45894</v>
      </c>
      <c r="B128" s="245" t="str">
        <f>HLOOKUP(WEEKDAY(A128,2),data!$A$1:$G$2,2)</f>
        <v>(월)</v>
      </c>
      <c r="C128" s="172" t="s">
        <v>1502</v>
      </c>
      <c r="D128" s="150" t="s">
        <v>2737</v>
      </c>
      <c r="E128" s="247" t="str">
        <f>IFERROR(VLOOKUP(D128,[1]시료코드!$B$2:$C$8,2,FALSE),"")</f>
        <v>E</v>
      </c>
      <c r="F128" s="190" t="str">
        <f>VLOOKUP(C128,'사업장현황(25하)'!$A$2:$T$1836,4,FALSE)</f>
        <v>대전광역시 유성구 학하북로 65 (학하동)</v>
      </c>
      <c r="G128" s="242"/>
      <c r="H128" s="190" t="s">
        <v>3724</v>
      </c>
      <c r="I128" s="190" t="s">
        <v>2737</v>
      </c>
      <c r="J128" s="152" t="str">
        <f t="shared" si="2"/>
        <v>배</v>
      </c>
      <c r="K128" s="243"/>
      <c r="L128" s="343"/>
      <c r="M128" s="343"/>
      <c r="N128" s="343"/>
      <c r="O128" s="343"/>
      <c r="P128" s="343"/>
      <c r="Q128" s="343"/>
      <c r="R128" s="343"/>
    </row>
    <row r="129" spans="1:18" ht="25.15" customHeight="1">
      <c r="A129" s="245">
        <v>45894</v>
      </c>
      <c r="B129" s="245" t="str">
        <f>HLOOKUP(WEEKDAY(A129,2),data!$A$1:$G$2,2)</f>
        <v>(월)</v>
      </c>
      <c r="C129" s="172" t="s">
        <v>3297</v>
      </c>
      <c r="D129" s="150" t="s">
        <v>2738</v>
      </c>
      <c r="E129" s="247" t="str">
        <f>IFERROR(VLOOKUP(D129,[1]시료코드!$B$2:$C$8,2,FALSE),"")</f>
        <v>F</v>
      </c>
      <c r="F129" s="190" t="str">
        <f>VLOOKUP(C129,'사업장현황(25하)'!$A$2:$T$1836,4,FALSE)</f>
        <v>대전광역시 유성구 원계산로 238-33 (계산동)</v>
      </c>
      <c r="G129" s="242"/>
      <c r="H129" s="190" t="s">
        <v>3704</v>
      </c>
      <c r="I129" s="190" t="s">
        <v>2737</v>
      </c>
      <c r="J129" s="152" t="str">
        <f t="shared" si="2"/>
        <v>배</v>
      </c>
      <c r="K129" s="243"/>
      <c r="L129" s="343"/>
      <c r="M129" s="343"/>
      <c r="N129" s="343"/>
      <c r="O129" s="343"/>
      <c r="P129" s="343"/>
      <c r="Q129" s="343"/>
      <c r="R129" s="343"/>
    </row>
    <row r="130" spans="1:18" ht="25.15" customHeight="1">
      <c r="A130" s="245">
        <v>45895</v>
      </c>
      <c r="B130" s="245" t="str">
        <f>HLOOKUP(WEEKDAY(A130,2),data!$A$1:$G$2,2)</f>
        <v>(화)</v>
      </c>
      <c r="C130" s="190" t="s">
        <v>3985</v>
      </c>
      <c r="D130" s="150" t="s">
        <v>2736</v>
      </c>
      <c r="E130" s="247" t="str">
        <f>IFERROR(VLOOKUP(D130,[1]시료코드!$B$2:$C$8,2,FALSE),"")</f>
        <v>D</v>
      </c>
      <c r="F130" s="190" t="e">
        <f>VLOOKUP(C130,'사업장현황(25하)'!$A$2:$T$1836,4,FALSE)</f>
        <v>#N/A</v>
      </c>
      <c r="G130" s="242"/>
      <c r="H130" s="190" t="s">
        <v>2736</v>
      </c>
      <c r="I130" s="190" t="s">
        <v>2736</v>
      </c>
      <c r="J130" s="152" t="str">
        <f t="shared" ref="J130:J191" si="4">IFERROR(LEFT(I130,1),"")</f>
        <v>이</v>
      </c>
      <c r="K130" s="243"/>
      <c r="L130" s="343"/>
      <c r="M130" s="343"/>
      <c r="N130" s="343"/>
      <c r="O130" s="343"/>
      <c r="P130" s="343"/>
      <c r="Q130" s="343"/>
      <c r="R130" s="343"/>
    </row>
    <row r="131" spans="1:18" ht="25.15" customHeight="1">
      <c r="A131" s="245">
        <v>45895</v>
      </c>
      <c r="B131" s="245" t="str">
        <f>HLOOKUP(WEEKDAY(A131,2),data!$A$1:$G$2,2)</f>
        <v>(화)</v>
      </c>
      <c r="C131" s="234" t="s">
        <v>3997</v>
      </c>
      <c r="D131" s="150" t="s">
        <v>3718</v>
      </c>
      <c r="E131" s="247" t="str">
        <f>IFERROR(VLOOKUP(D131,[1]시료코드!$B$2:$C$8,2,FALSE),"")</f>
        <v>B</v>
      </c>
      <c r="F131" s="190" t="str">
        <f>VLOOKUP(C131,'사업장현황(25하)'!$A$2:$T$1836,4,FALSE)</f>
        <v>경기도 시흥시 공단3대로 153 (정왕동)</v>
      </c>
      <c r="G131" s="242"/>
      <c r="H131" s="190" t="s">
        <v>3718</v>
      </c>
      <c r="I131" s="190" t="s">
        <v>2736</v>
      </c>
      <c r="J131" s="152" t="str">
        <f t="shared" si="4"/>
        <v>이</v>
      </c>
      <c r="K131" s="243"/>
      <c r="L131" s="186"/>
      <c r="M131" s="186"/>
      <c r="N131" s="186"/>
      <c r="O131" s="186"/>
      <c r="P131" s="186"/>
    </row>
    <row r="132" spans="1:18" ht="25.15" customHeight="1">
      <c r="A132" s="245">
        <v>45895</v>
      </c>
      <c r="B132" s="245" t="str">
        <f>HLOOKUP(WEEKDAY(A132,2),data!$A$1:$G$2,2)</f>
        <v>(화)</v>
      </c>
      <c r="C132" s="190" t="s">
        <v>1616</v>
      </c>
      <c r="D132" s="150" t="s">
        <v>2738</v>
      </c>
      <c r="E132" s="247" t="str">
        <f>IFERROR(VLOOKUP(D132,[1]시료코드!$B$2:$C$8,2,FALSE),"")</f>
        <v>F</v>
      </c>
      <c r="F132" s="190" t="str">
        <f>VLOOKUP(C132,'사업장현황(25하)'!$A$2:$T$1836,4,FALSE)</f>
        <v>충청남도 천안시 서북구 불당21로 71, 7층 705호 (불당동)</v>
      </c>
      <c r="G132" s="242"/>
      <c r="H132" s="190" t="s">
        <v>3704</v>
      </c>
      <c r="I132" s="190" t="s">
        <v>2737</v>
      </c>
      <c r="J132" s="152" t="str">
        <f t="shared" si="4"/>
        <v>배</v>
      </c>
      <c r="K132" s="243"/>
      <c r="L132" s="186"/>
      <c r="M132" s="186"/>
      <c r="N132" s="186"/>
      <c r="O132" s="186"/>
      <c r="P132" s="186"/>
    </row>
    <row r="133" spans="1:18" ht="25.15" customHeight="1">
      <c r="A133" s="245">
        <v>45895</v>
      </c>
      <c r="B133" s="245" t="str">
        <f>HLOOKUP(WEEKDAY(A133,2),data!$A$1:$G$2,2)</f>
        <v>(화)</v>
      </c>
      <c r="C133" s="234" t="s">
        <v>1610</v>
      </c>
      <c r="D133" s="150" t="s">
        <v>2737</v>
      </c>
      <c r="E133" s="247" t="str">
        <f>IFERROR(VLOOKUP(D133,[1]시료코드!$B$2:$C$8,2,FALSE),"")</f>
        <v>E</v>
      </c>
      <c r="F133" s="190" t="str">
        <f>VLOOKUP(C133,'사업장현황(25하)'!$A$2:$T$1836,4,FALSE)</f>
        <v>충청남도 천안시 서북구 불당33길 26 (불당동)</v>
      </c>
      <c r="G133" s="242"/>
      <c r="H133" s="190" t="s">
        <v>3724</v>
      </c>
      <c r="I133" s="190" t="s">
        <v>2737</v>
      </c>
      <c r="J133" s="152" t="str">
        <f t="shared" si="4"/>
        <v>배</v>
      </c>
      <c r="K133" s="243"/>
      <c r="L133" s="186"/>
      <c r="M133" s="186"/>
      <c r="N133" s="186"/>
      <c r="O133" s="186"/>
      <c r="P133" s="186"/>
    </row>
    <row r="134" spans="1:18" ht="25.15" customHeight="1">
      <c r="A134" s="245">
        <v>45895</v>
      </c>
      <c r="B134" s="245" t="str">
        <f>HLOOKUP(WEEKDAY(A134,2),data!$A$1:$G$2,2)</f>
        <v>(화)</v>
      </c>
      <c r="C134" s="249" t="s">
        <v>2826</v>
      </c>
      <c r="D134" s="150" t="s">
        <v>2735</v>
      </c>
      <c r="E134" s="247" t="str">
        <f>IFERROR(VLOOKUP(D134,[1]시료코드!$B$2:$C$8,2,FALSE),"")</f>
        <v>C</v>
      </c>
      <c r="F134" s="190" t="str">
        <f>VLOOKUP(C134,'사업장현황(25하)'!$A$2:$T$1836,4,FALSE)</f>
        <v>충청남도 천안시 서북구 직산읍 군수1길 112-16 (군서리)</v>
      </c>
      <c r="G134" s="242"/>
      <c r="H134" s="190" t="s">
        <v>3754</v>
      </c>
      <c r="I134" s="190" t="s">
        <v>2735</v>
      </c>
      <c r="J134" s="152" t="str">
        <f t="shared" si="4"/>
        <v>강</v>
      </c>
      <c r="K134" s="243"/>
      <c r="L134" s="186"/>
      <c r="M134" s="186"/>
      <c r="N134" s="186"/>
      <c r="O134" s="186"/>
      <c r="P134" s="186"/>
    </row>
    <row r="135" spans="1:18" ht="25.15" customHeight="1">
      <c r="A135" s="245">
        <v>45895</v>
      </c>
      <c r="B135" s="245" t="str">
        <f>HLOOKUP(WEEKDAY(A135,2),data!$A$1:$G$2,2)</f>
        <v>(화)</v>
      </c>
      <c r="C135" s="190" t="s">
        <v>3884</v>
      </c>
      <c r="D135" s="150" t="s">
        <v>3719</v>
      </c>
      <c r="E135" s="247" t="str">
        <f>IFERROR(VLOOKUP(D135,[1]시료코드!$B$2:$C$8,2,FALSE),"")</f>
        <v>A</v>
      </c>
      <c r="F135" s="190" t="e">
        <f>VLOOKUP(C135,'사업장현황(25하)'!$A$2:$T$1836,4,FALSE)</f>
        <v>#N/A</v>
      </c>
      <c r="G135" s="242"/>
      <c r="H135" s="190" t="s">
        <v>3719</v>
      </c>
      <c r="I135" s="190" t="s">
        <v>3718</v>
      </c>
      <c r="J135" s="152" t="str">
        <f t="shared" si="4"/>
        <v>한</v>
      </c>
      <c r="K135" s="243"/>
      <c r="L135" s="186"/>
      <c r="M135" s="186"/>
      <c r="N135" s="186"/>
      <c r="O135" s="186"/>
      <c r="P135" s="186"/>
    </row>
    <row r="136" spans="1:18" ht="25.15" customHeight="1">
      <c r="A136" s="245">
        <v>45896</v>
      </c>
      <c r="B136" s="245" t="str">
        <f>HLOOKUP(WEEKDAY(A136,2),data!$A$1:$G$2,2)</f>
        <v>(수)</v>
      </c>
      <c r="C136" s="190" t="s">
        <v>2281</v>
      </c>
      <c r="D136" s="150" t="s">
        <v>2736</v>
      </c>
      <c r="E136" s="247" t="str">
        <f>IFERROR(VLOOKUP(D136,[1]시료코드!$B$2:$C$8,2,FALSE),"")</f>
        <v>D</v>
      </c>
      <c r="F136" s="190" t="str">
        <f>VLOOKUP(C136,'사업장현황(25하)'!$A$2:$T$1836,4,FALSE)</f>
        <v>대전광역시 유성구 북유성대로 188 (죽동)</v>
      </c>
      <c r="G136" s="242"/>
      <c r="H136" s="190" t="s">
        <v>2736</v>
      </c>
      <c r="I136" s="190" t="s">
        <v>2736</v>
      </c>
      <c r="J136" s="152" t="str">
        <f t="shared" si="4"/>
        <v>이</v>
      </c>
      <c r="K136" s="243"/>
      <c r="L136" s="186"/>
      <c r="M136" s="186"/>
      <c r="N136" s="186"/>
      <c r="O136" s="186"/>
      <c r="P136" s="186"/>
    </row>
    <row r="137" spans="1:18" ht="25.15" customHeight="1">
      <c r="A137" s="245">
        <v>45897</v>
      </c>
      <c r="B137" s="245" t="str">
        <f>HLOOKUP(WEEKDAY(A137,2),data!$A$1:$G$2,2)</f>
        <v>(목)</v>
      </c>
      <c r="C137" s="190" t="s">
        <v>4055</v>
      </c>
      <c r="D137" s="150" t="s">
        <v>4037</v>
      </c>
      <c r="E137" s="247" t="str">
        <f>IFERROR(VLOOKUP(D137,[1]시료코드!$B$2:$C$8,2,FALSE),"")</f>
        <v>B</v>
      </c>
      <c r="F137" s="190" t="str">
        <f>VLOOKUP(C137,'사업장현황(25하)'!$A$2:$T$1836,4,FALSE)</f>
        <v>충청남도 공주시 남공주산단길 210 (검상동)</v>
      </c>
      <c r="G137" s="242"/>
      <c r="H137" s="190" t="s">
        <v>3718</v>
      </c>
      <c r="I137" s="190" t="s">
        <v>3718</v>
      </c>
      <c r="J137" s="152" t="str">
        <f t="shared" si="4"/>
        <v>한</v>
      </c>
      <c r="K137" s="243"/>
      <c r="L137" s="186"/>
      <c r="M137" s="186"/>
      <c r="N137" s="186"/>
      <c r="O137" s="186"/>
      <c r="P137" s="186"/>
    </row>
    <row r="138" spans="1:18" ht="25.15" customHeight="1">
      <c r="A138" s="245">
        <v>45902</v>
      </c>
      <c r="B138" s="245" t="str">
        <f>HLOOKUP(WEEKDAY(A138,2),data!$A$1:$G$2,2)</f>
        <v>(화)</v>
      </c>
      <c r="C138" s="190" t="s">
        <v>1296</v>
      </c>
      <c r="D138" s="150" t="s">
        <v>2735</v>
      </c>
      <c r="E138" s="247" t="str">
        <f>IFERROR(VLOOKUP(D138,[1]시료코드!$B$2:$C$8,2,FALSE),"")</f>
        <v>C</v>
      </c>
      <c r="F138" s="190" t="str">
        <f>VLOOKUP(C138,'사업장현황(25하)'!$A$2:$T$1836,4,FALSE)</f>
        <v>대전광역시 서구 둔산남로 50 (탄방동)</v>
      </c>
      <c r="G138" s="242"/>
      <c r="H138" s="190" t="s">
        <v>3754</v>
      </c>
      <c r="I138" s="190" t="s">
        <v>2738</v>
      </c>
      <c r="J138" s="152" t="str">
        <f t="shared" si="4"/>
        <v>고</v>
      </c>
      <c r="K138" s="243"/>
      <c r="L138" s="186"/>
      <c r="M138" s="186"/>
      <c r="N138" s="186"/>
      <c r="O138" s="186"/>
      <c r="P138" s="186"/>
    </row>
    <row r="139" spans="1:18" ht="25.15" customHeight="1">
      <c r="A139" s="245">
        <v>45902</v>
      </c>
      <c r="B139" s="245" t="str">
        <f>HLOOKUP(WEEKDAY(A139,2),data!$A$1:$G$2,2)</f>
        <v>(화)</v>
      </c>
      <c r="C139" s="190" t="s">
        <v>1300</v>
      </c>
      <c r="D139" s="150" t="s">
        <v>2738</v>
      </c>
      <c r="E139" s="247" t="str">
        <f>IFERROR(VLOOKUP(D139,[1]시료코드!$B$2:$C$8,2,FALSE),"")</f>
        <v>F</v>
      </c>
      <c r="F139" s="190" t="str">
        <f>VLOOKUP(C139,'사업장현황(25하)'!$A$2:$T$1836,4,FALSE)</f>
        <v>대전광역시 유성구 유성대로 486 (복용동)</v>
      </c>
      <c r="G139" s="242"/>
      <c r="H139" s="190" t="s">
        <v>3704</v>
      </c>
      <c r="I139" s="190" t="s">
        <v>2738</v>
      </c>
      <c r="J139" s="152" t="str">
        <f t="shared" si="4"/>
        <v>고</v>
      </c>
      <c r="K139" s="243"/>
      <c r="L139" s="186"/>
      <c r="M139" s="186"/>
      <c r="N139" s="186"/>
      <c r="O139" s="186"/>
      <c r="P139" s="186"/>
    </row>
    <row r="140" spans="1:18" ht="25.15" customHeight="1">
      <c r="A140" s="245">
        <v>45902</v>
      </c>
      <c r="B140" s="245" t="str">
        <f>HLOOKUP(WEEKDAY(A140,2),data!$A$1:$G$2,2)</f>
        <v>(화)</v>
      </c>
      <c r="C140" s="190" t="s">
        <v>4003</v>
      </c>
      <c r="D140" s="150" t="s">
        <v>2736</v>
      </c>
      <c r="E140" s="247" t="str">
        <f>IFERROR(VLOOKUP(D140,[1]시료코드!$B$2:$C$8,2,FALSE),"")</f>
        <v>D</v>
      </c>
      <c r="F140" s="190" t="str">
        <f>VLOOKUP(C140,'사업장현황(25하)'!$A$2:$T$1836,4,FALSE)</f>
        <v>대전광역시 대덕구 대전로1397번안길 67 (읍내동)</v>
      </c>
      <c r="G140" s="242"/>
      <c r="H140" s="190" t="s">
        <v>2736</v>
      </c>
      <c r="I140" s="190" t="s">
        <v>3718</v>
      </c>
      <c r="J140" s="152" t="str">
        <f t="shared" si="4"/>
        <v>한</v>
      </c>
      <c r="K140" s="243"/>
      <c r="L140" s="186"/>
      <c r="M140" s="186"/>
      <c r="N140" s="186"/>
      <c r="O140" s="186"/>
      <c r="P140" s="186"/>
    </row>
    <row r="141" spans="1:18" ht="25.15" customHeight="1">
      <c r="A141" s="245">
        <v>45902</v>
      </c>
      <c r="B141" s="245" t="str">
        <f>HLOOKUP(WEEKDAY(A141,2),data!$A$1:$G$2,2)</f>
        <v>(화)</v>
      </c>
      <c r="C141" s="190" t="s">
        <v>2780</v>
      </c>
      <c r="D141" s="150" t="s">
        <v>3718</v>
      </c>
      <c r="E141" s="247" t="str">
        <f>IFERROR(VLOOKUP(D141,[1]시료코드!$B$2:$C$8,2,FALSE),"")</f>
        <v>B</v>
      </c>
      <c r="F141" s="190" t="str">
        <f>VLOOKUP(C141,'사업장현황(25하)'!$A$2:$T$1836,4,FALSE)</f>
        <v>대전광역시 대덕구 대화로234번길 14 (대화동)</v>
      </c>
      <c r="G141" s="242"/>
      <c r="H141" s="190" t="s">
        <v>3718</v>
      </c>
      <c r="I141" s="190" t="s">
        <v>3718</v>
      </c>
      <c r="J141" s="152" t="str">
        <f t="shared" si="4"/>
        <v>한</v>
      </c>
      <c r="K141" s="243"/>
      <c r="L141" s="186"/>
      <c r="M141" s="186"/>
      <c r="N141" s="186"/>
      <c r="O141" s="186"/>
      <c r="P141" s="186"/>
    </row>
    <row r="142" spans="1:18" ht="25.15" customHeight="1">
      <c r="A142" s="245">
        <v>45903</v>
      </c>
      <c r="B142" s="245" t="str">
        <f>HLOOKUP(WEEKDAY(A142,2),data!$A$1:$G$2,2)</f>
        <v>(수)</v>
      </c>
      <c r="C142" s="190" t="s">
        <v>1780</v>
      </c>
      <c r="D142" s="150" t="s">
        <v>2735</v>
      </c>
      <c r="E142" s="247" t="str">
        <f>IFERROR(VLOOKUP(D142,[1]시료코드!$B$2:$C$8,2,FALSE),"")</f>
        <v>C</v>
      </c>
      <c r="F142" s="190" t="str">
        <f>VLOOKUP(C142,'사업장현황(25하)'!$A$2:$T$1836,4,FALSE)</f>
        <v>대전광역시 대덕구 덕암로118번길 12 (상서동)</v>
      </c>
      <c r="G142" s="242"/>
      <c r="H142" s="190" t="s">
        <v>3754</v>
      </c>
      <c r="I142" s="190" t="s">
        <v>2738</v>
      </c>
      <c r="J142" s="152" t="str">
        <f t="shared" si="4"/>
        <v>고</v>
      </c>
      <c r="K142" s="243"/>
      <c r="L142" s="186"/>
      <c r="M142" s="186"/>
      <c r="N142" s="186"/>
      <c r="O142" s="186"/>
      <c r="P142" s="186"/>
    </row>
    <row r="143" spans="1:18" ht="25.15" customHeight="1">
      <c r="A143" s="245">
        <v>45903</v>
      </c>
      <c r="B143" s="245" t="str">
        <f>HLOOKUP(WEEKDAY(A143,2),data!$A$1:$G$2,2)</f>
        <v>(수)</v>
      </c>
      <c r="C143" s="190" t="s">
        <v>1522</v>
      </c>
      <c r="D143" s="150" t="s">
        <v>3719</v>
      </c>
      <c r="E143" s="247" t="str">
        <f>IFERROR(VLOOKUP(D143,[1]시료코드!$B$2:$C$8,2,FALSE),"")</f>
        <v>A</v>
      </c>
      <c r="F143" s="190" t="str">
        <f>VLOOKUP(C143,'사업장현황(25하)'!$A$2:$T$1836,4,FALSE)</f>
        <v>대전광역시 대덕구 상서당1길 7 (상서동)</v>
      </c>
      <c r="G143" s="242"/>
      <c r="H143" s="190" t="s">
        <v>3719</v>
      </c>
      <c r="I143" s="190" t="s">
        <v>2738</v>
      </c>
      <c r="J143" s="152" t="str">
        <f t="shared" si="4"/>
        <v>고</v>
      </c>
      <c r="K143" s="243"/>
      <c r="L143" s="186"/>
      <c r="M143" s="186"/>
      <c r="N143" s="186"/>
      <c r="O143" s="186"/>
      <c r="P143" s="186"/>
    </row>
    <row r="144" spans="1:18" ht="25.15" customHeight="1">
      <c r="A144" s="245">
        <v>45903</v>
      </c>
      <c r="B144" s="245" t="str">
        <f>HLOOKUP(WEEKDAY(A144,2),data!$A$1:$G$2,2)</f>
        <v>(수)</v>
      </c>
      <c r="C144" s="190" t="s">
        <v>713</v>
      </c>
      <c r="D144" s="150" t="s">
        <v>2738</v>
      </c>
      <c r="E144" s="247" t="str">
        <f>IFERROR(VLOOKUP(D144,[1]시료코드!$B$2:$C$8,2,FALSE),"")</f>
        <v>F</v>
      </c>
      <c r="F144" s="190" t="str">
        <f>VLOOKUP(C144,'사업장현황(25하)'!$A$2:$T$1836,4,FALSE)</f>
        <v>대전광역시 대덕구 상서당1길 18 (상서동)</v>
      </c>
      <c r="G144" s="242"/>
      <c r="H144" s="190" t="s">
        <v>3704</v>
      </c>
      <c r="I144" s="190" t="s">
        <v>2738</v>
      </c>
      <c r="J144" s="152" t="str">
        <f t="shared" si="4"/>
        <v>고</v>
      </c>
      <c r="K144" s="243"/>
      <c r="L144" s="186"/>
      <c r="M144" s="186"/>
      <c r="N144" s="186"/>
      <c r="O144" s="186"/>
      <c r="P144" s="186"/>
    </row>
    <row r="145" spans="1:16" ht="25.15" customHeight="1">
      <c r="A145" s="245">
        <v>45904</v>
      </c>
      <c r="B145" s="245" t="str">
        <f>HLOOKUP(WEEKDAY(A145,2),data!$A$1:$G$2,2)</f>
        <v>(목)</v>
      </c>
      <c r="C145" s="190" t="s">
        <v>3969</v>
      </c>
      <c r="D145" s="150" t="s">
        <v>2736</v>
      </c>
      <c r="E145" s="247" t="str">
        <f>IFERROR(VLOOKUP(D145,[1]시료코드!$B$2:$C$8,2,FALSE),"")</f>
        <v>D</v>
      </c>
      <c r="F145" s="190" t="str">
        <f>VLOOKUP(C145,'사업장현황(25하)'!$A$2:$T$1836,4,FALSE)</f>
        <v>대전광역시 대덕구 아리랑로55번길 64, 지하2층 (신대동)</v>
      </c>
      <c r="G145" s="242"/>
      <c r="H145" s="190" t="s">
        <v>2736</v>
      </c>
      <c r="I145" s="190" t="s">
        <v>2738</v>
      </c>
      <c r="J145" s="152" t="str">
        <f t="shared" si="4"/>
        <v>고</v>
      </c>
      <c r="K145" s="243"/>
      <c r="L145" s="186"/>
      <c r="M145" s="186"/>
      <c r="N145" s="186"/>
      <c r="O145" s="186"/>
      <c r="P145" s="186"/>
    </row>
    <row r="146" spans="1:16" ht="25.15" customHeight="1">
      <c r="A146" s="245">
        <v>45904</v>
      </c>
      <c r="B146" s="245" t="str">
        <f>HLOOKUP(WEEKDAY(A146,2),data!$A$1:$G$2,2)</f>
        <v>(목)</v>
      </c>
      <c r="C146" s="172" t="s">
        <v>3428</v>
      </c>
      <c r="D146" s="150" t="s">
        <v>2737</v>
      </c>
      <c r="E146" s="247" t="str">
        <f>IFERROR(VLOOKUP(D146,[1]시료코드!$B$2:$C$8,2,FALSE),"")</f>
        <v>E</v>
      </c>
      <c r="F146" s="190" t="str">
        <f>VLOOKUP(C146,'사업장현황(25하)'!$A$2:$T$1836,4,FALSE)</f>
        <v>대전광역시 대덕구 아리랑로55번길 78 (신대동)</v>
      </c>
      <c r="G146" s="242"/>
      <c r="H146" s="190" t="s">
        <v>3724</v>
      </c>
      <c r="I146" s="190" t="s">
        <v>2738</v>
      </c>
      <c r="J146" s="152" t="str">
        <f t="shared" si="4"/>
        <v>고</v>
      </c>
      <c r="K146" s="243"/>
      <c r="L146" s="186"/>
      <c r="M146" s="186"/>
      <c r="N146" s="186"/>
      <c r="O146" s="186"/>
      <c r="P146" s="186"/>
    </row>
    <row r="147" spans="1:16" ht="25.15" customHeight="1">
      <c r="A147" s="245">
        <v>45904</v>
      </c>
      <c r="B147" s="245" t="str">
        <f>HLOOKUP(WEEKDAY(A147,2),data!$A$1:$G$2,2)</f>
        <v>(목)</v>
      </c>
      <c r="C147" s="190" t="s">
        <v>1288</v>
      </c>
      <c r="D147" s="150" t="s">
        <v>2738</v>
      </c>
      <c r="E147" s="247" t="str">
        <f>IFERROR(VLOOKUP(D147,[1]시료코드!$B$2:$C$8,2,FALSE),"")</f>
        <v>F</v>
      </c>
      <c r="F147" s="190" t="str">
        <f>VLOOKUP(C147,'사업장현황(25하)'!$A$2:$T$1836,4,FALSE)</f>
        <v>대전광역시 대덕구 아리랑로55번길 15 (읍내동)</v>
      </c>
      <c r="G147" s="242"/>
      <c r="H147" s="190" t="s">
        <v>3704</v>
      </c>
      <c r="I147" s="190" t="s">
        <v>2738</v>
      </c>
      <c r="J147" s="152" t="str">
        <f t="shared" si="4"/>
        <v>고</v>
      </c>
      <c r="K147" s="243"/>
      <c r="L147" s="186"/>
      <c r="M147" s="186"/>
      <c r="N147" s="186"/>
      <c r="O147" s="186"/>
      <c r="P147" s="186"/>
    </row>
    <row r="148" spans="1:16" ht="25.15" customHeight="1">
      <c r="A148" s="245">
        <v>45904</v>
      </c>
      <c r="B148" s="245" t="str">
        <f>HLOOKUP(WEEKDAY(A148,2),data!$A$1:$G$2,2)</f>
        <v>(목)</v>
      </c>
      <c r="C148" s="190" t="s">
        <v>3333</v>
      </c>
      <c r="D148" s="150" t="s">
        <v>2735</v>
      </c>
      <c r="E148" s="247" t="str">
        <f>IFERROR(VLOOKUP(D148,[1]시료코드!$B$2:$C$8,2,FALSE),"")</f>
        <v>C</v>
      </c>
      <c r="F148" s="190" t="str">
        <f>VLOOKUP(C148,'사업장현황(25하)'!$A$2:$T$1836,4,FALSE)</f>
        <v>세종특별자치시 소정면 고등리 349</v>
      </c>
      <c r="G148" s="242"/>
      <c r="H148" s="190" t="s">
        <v>3754</v>
      </c>
      <c r="I148" s="190" t="s">
        <v>2735</v>
      </c>
      <c r="J148" s="152" t="str">
        <f t="shared" si="4"/>
        <v>강</v>
      </c>
      <c r="K148" s="243"/>
      <c r="L148" s="186"/>
      <c r="M148" s="186"/>
      <c r="N148" s="186"/>
      <c r="O148" s="186"/>
      <c r="P148" s="186"/>
    </row>
    <row r="149" spans="1:16" ht="25.15" customHeight="1">
      <c r="A149" s="245">
        <v>45908</v>
      </c>
      <c r="B149" s="245" t="str">
        <f>HLOOKUP(WEEKDAY(A149,2),data!$A$1:$G$2,2)</f>
        <v>(월)</v>
      </c>
      <c r="C149" s="249" t="s">
        <v>2792</v>
      </c>
      <c r="D149" s="150" t="s">
        <v>3718</v>
      </c>
      <c r="E149" s="247" t="str">
        <f>IFERROR(VLOOKUP(D149,[1]시료코드!$B$2:$C$8,2,FALSE),"")</f>
        <v>B</v>
      </c>
      <c r="F149" s="190" t="str">
        <f>VLOOKUP(C149,'사업장현황(25하)'!$A$2:$T$1836,4,FALSE)</f>
        <v>대전광역시 대덕구 문평서로 57 (문평동, 롯데칠성음료(주))</v>
      </c>
      <c r="G149" s="242"/>
      <c r="H149" s="190" t="s">
        <v>3718</v>
      </c>
      <c r="I149" s="190" t="s">
        <v>3718</v>
      </c>
      <c r="J149" s="152" t="str">
        <f t="shared" si="4"/>
        <v>한</v>
      </c>
      <c r="K149" s="243"/>
      <c r="L149" s="186"/>
      <c r="M149" s="186"/>
      <c r="N149" s="186"/>
      <c r="O149" s="186"/>
      <c r="P149" s="186"/>
    </row>
    <row r="150" spans="1:16" ht="25.15" customHeight="1">
      <c r="A150" s="245">
        <v>45909</v>
      </c>
      <c r="B150" s="245" t="str">
        <f>HLOOKUP(WEEKDAY(A150,2),data!$A$1:$G$2,2)</f>
        <v>(화)</v>
      </c>
      <c r="C150" s="190" t="s">
        <v>2527</v>
      </c>
      <c r="D150" s="150" t="s">
        <v>4048</v>
      </c>
      <c r="E150" s="247" t="str">
        <f>IFERROR(VLOOKUP(D150,[1]시료코드!$B$2:$C$8,2,FALSE),"")</f>
        <v>D</v>
      </c>
      <c r="F150" s="190" t="str">
        <f>VLOOKUP(C150,'사업장현황(25하)'!$A$2:$T$1836,4,FALSE)</f>
        <v>충청남도 천안시 동남구 성남면 성남로 230-21 (용원리)</v>
      </c>
      <c r="G150" s="242"/>
      <c r="H150" s="190" t="s">
        <v>4048</v>
      </c>
      <c r="I150" s="190" t="s">
        <v>2738</v>
      </c>
      <c r="J150" s="152" t="str">
        <f t="shared" si="4"/>
        <v>고</v>
      </c>
      <c r="K150" s="243"/>
      <c r="L150" s="186"/>
      <c r="M150" s="186"/>
      <c r="N150" s="186"/>
      <c r="O150" s="186"/>
      <c r="P150" s="186"/>
    </row>
    <row r="151" spans="1:16" ht="25.15" customHeight="1">
      <c r="A151" s="245">
        <v>45909</v>
      </c>
      <c r="B151" s="245" t="str">
        <f>HLOOKUP(WEEKDAY(A151,2),data!$A$1:$G$2,2)</f>
        <v>(화)</v>
      </c>
      <c r="C151" s="190" t="s">
        <v>1328</v>
      </c>
      <c r="D151" s="190" t="s">
        <v>2738</v>
      </c>
      <c r="E151" s="247" t="str">
        <f>IFERROR(VLOOKUP(D151,[1]시료코드!$B$2:$C$8,2,FALSE),"")</f>
        <v>F</v>
      </c>
      <c r="F151" s="190" t="str">
        <f>VLOOKUP(C151,'사업장현황(25하)'!$A$2:$T$1836,4,FALSE)</f>
        <v>충청남도 천안시 동남구 성남면 5산단3로 78 (대화리)</v>
      </c>
      <c r="G151" s="242"/>
      <c r="H151" s="190" t="s">
        <v>3704</v>
      </c>
      <c r="I151" s="190" t="s">
        <v>2738</v>
      </c>
      <c r="J151" s="152" t="str">
        <f t="shared" si="4"/>
        <v>고</v>
      </c>
      <c r="K151" s="243"/>
      <c r="L151" s="186"/>
      <c r="M151" s="186"/>
      <c r="N151" s="186"/>
      <c r="O151" s="186"/>
      <c r="P151" s="186"/>
    </row>
    <row r="152" spans="1:16" ht="25.15" customHeight="1">
      <c r="A152" s="245">
        <v>45910</v>
      </c>
      <c r="B152" s="245" t="str">
        <f>HLOOKUP(WEEKDAY(A152,2),data!$A$1:$G$2,2)</f>
        <v>(수)</v>
      </c>
      <c r="C152" s="190" t="s">
        <v>4043</v>
      </c>
      <c r="D152" s="150" t="s">
        <v>4045</v>
      </c>
      <c r="E152" s="247" t="str">
        <f>IFERROR(VLOOKUP(D152,[1]시료코드!$B$2:$C$8,2,FALSE),"")</f>
        <v>A</v>
      </c>
      <c r="F152" s="190" t="str">
        <f>VLOOKUP(C152,'사업장현황(25하)'!$A$2:$T$1836,4,FALSE)</f>
        <v>대전광역시 동구 대전로 277-12 (대성동)</v>
      </c>
      <c r="G152" s="242"/>
      <c r="H152" s="190" t="s">
        <v>4045</v>
      </c>
      <c r="I152" s="190" t="s">
        <v>2737</v>
      </c>
      <c r="J152" s="152" t="str">
        <f t="shared" si="4"/>
        <v>배</v>
      </c>
      <c r="K152" s="243"/>
      <c r="L152" s="186"/>
      <c r="M152" s="186"/>
      <c r="N152" s="186"/>
      <c r="O152" s="186"/>
      <c r="P152" s="186"/>
    </row>
    <row r="153" spans="1:16" ht="25.15" customHeight="1">
      <c r="A153" s="245">
        <v>45910</v>
      </c>
      <c r="B153" s="245" t="str">
        <f>HLOOKUP(WEEKDAY(A153,2),data!$A$1:$G$2,2)</f>
        <v>(수)</v>
      </c>
      <c r="C153" s="190" t="s">
        <v>1395</v>
      </c>
      <c r="D153" s="150" t="s">
        <v>4046</v>
      </c>
      <c r="E153" s="247" t="str">
        <f>IFERROR(VLOOKUP(D153,[1]시료코드!$B$2:$C$8,2,FALSE),"")</f>
        <v>C</v>
      </c>
      <c r="F153" s="190" t="str">
        <f>VLOOKUP(C153,'사업장현황(25하)'!$A$2:$T$1836,4,FALSE)</f>
        <v>대전광역시 동구 산내로 1400-1 (대성동)</v>
      </c>
      <c r="G153" s="242"/>
      <c r="H153" s="190" t="s">
        <v>3754</v>
      </c>
      <c r="I153" s="190" t="s">
        <v>2737</v>
      </c>
      <c r="J153" s="152" t="str">
        <f t="shared" si="4"/>
        <v>배</v>
      </c>
      <c r="K153" s="243"/>
      <c r="L153" s="186"/>
      <c r="M153" s="186"/>
      <c r="N153" s="186"/>
      <c r="O153" s="186"/>
      <c r="P153" s="186"/>
    </row>
    <row r="154" spans="1:16" ht="25.15" customHeight="1">
      <c r="A154" s="245">
        <v>45910</v>
      </c>
      <c r="B154" s="245" t="str">
        <f>HLOOKUP(WEEKDAY(A154,2),data!$A$1:$G$2,2)</f>
        <v>(수)</v>
      </c>
      <c r="C154" s="190" t="s">
        <v>2762</v>
      </c>
      <c r="D154" s="150" t="s">
        <v>4044</v>
      </c>
      <c r="E154" s="247" t="str">
        <f>IFERROR(VLOOKUP(D154,[1]시료코드!$B$2:$C$8,2,FALSE),"")</f>
        <v>E</v>
      </c>
      <c r="F154" s="190" t="str">
        <f>VLOOKUP(C154,'사업장현황(25하)'!$A$2:$T$1836,4,FALSE)</f>
        <v>대전광역시 동구 옥천로 321, 지하1층 (삼정동)</v>
      </c>
      <c r="G154" s="242"/>
      <c r="H154" s="190" t="s">
        <v>3724</v>
      </c>
      <c r="I154" s="190" t="s">
        <v>2737</v>
      </c>
      <c r="J154" s="152" t="str">
        <f t="shared" si="4"/>
        <v>배</v>
      </c>
      <c r="K154" s="243"/>
      <c r="L154" s="186"/>
      <c r="M154" s="186"/>
      <c r="N154" s="186"/>
      <c r="O154" s="186"/>
      <c r="P154" s="186"/>
    </row>
    <row r="155" spans="1:16" ht="25.15" customHeight="1">
      <c r="A155" s="245">
        <v>45912</v>
      </c>
      <c r="B155" s="245" t="str">
        <f>HLOOKUP(WEEKDAY(A155,2),data!$A$1:$G$2,2)</f>
        <v>(금)</v>
      </c>
      <c r="C155" s="190" t="s">
        <v>3404</v>
      </c>
      <c r="D155" s="190" t="s">
        <v>4088</v>
      </c>
      <c r="E155" s="247" t="str">
        <f>IFERROR(VLOOKUP(D155,[1]시료코드!$B$2:$C$8,2,FALSE),"")</f>
        <v>C</v>
      </c>
      <c r="F155" s="190" t="str">
        <f>VLOOKUP(C155,'사업장현황(25하)'!$A$2:$T$1836,4,FALSE)</f>
        <v>충청남도 아산시 곡교천로125번길 35 (실옥동)</v>
      </c>
      <c r="G155" s="242"/>
      <c r="H155" s="190" t="s">
        <v>3754</v>
      </c>
      <c r="I155" s="190" t="s">
        <v>4088</v>
      </c>
      <c r="J155" s="152" t="str">
        <f t="shared" si="4"/>
        <v>강</v>
      </c>
      <c r="K155" s="243"/>
      <c r="L155" s="186"/>
      <c r="M155" s="186"/>
      <c r="N155" s="186"/>
      <c r="O155" s="186"/>
      <c r="P155" s="186"/>
    </row>
    <row r="156" spans="1:16" ht="25.15" customHeight="1">
      <c r="A156" s="245">
        <v>45912</v>
      </c>
      <c r="B156" s="245" t="str">
        <f>HLOOKUP(WEEKDAY(A156,2),data!$A$1:$G$2,2)</f>
        <v>(금)</v>
      </c>
      <c r="C156" s="190" t="s">
        <v>3411</v>
      </c>
      <c r="D156" s="190" t="s">
        <v>4089</v>
      </c>
      <c r="E156" s="247" t="str">
        <f>IFERROR(VLOOKUP(D156,[1]시료코드!$B$2:$C$8,2,FALSE),"")</f>
        <v>D</v>
      </c>
      <c r="F156" s="190" t="str">
        <f>VLOOKUP(C156,'사업장현황(25하)'!$A$2:$T$1836,4,FALSE)</f>
        <v>경기도 광주시 도척면 방도길 8-35 (유정리)</v>
      </c>
      <c r="G156" s="242"/>
      <c r="H156" s="190" t="s">
        <v>4089</v>
      </c>
      <c r="I156" s="190" t="s">
        <v>4089</v>
      </c>
      <c r="J156" s="152" t="str">
        <f t="shared" si="4"/>
        <v>이</v>
      </c>
      <c r="K156" s="243"/>
      <c r="L156" s="186"/>
      <c r="M156" s="186"/>
      <c r="N156" s="186"/>
      <c r="O156" s="186"/>
      <c r="P156" s="186"/>
    </row>
    <row r="157" spans="1:16" ht="25.15" customHeight="1">
      <c r="A157" s="245">
        <v>45915</v>
      </c>
      <c r="B157" s="245" t="str">
        <f>HLOOKUP(WEEKDAY(A157,2),data!$A$1:$G$2,2)</f>
        <v>(월)</v>
      </c>
      <c r="C157" s="190" t="s">
        <v>1593</v>
      </c>
      <c r="D157" s="190" t="s">
        <v>4091</v>
      </c>
      <c r="E157" s="247" t="str">
        <f>IFERROR(VLOOKUP(D157,[1]시료코드!$B$2:$C$8,2,FALSE),"")</f>
        <v/>
      </c>
      <c r="F157" s="190" t="str">
        <f>VLOOKUP(C157,'사업장현황(25하)'!$A$2:$T$1836,4,FALSE)</f>
        <v>전북특별자치도 완주군 이서면 농생명로 166 (금평리, 국립농업과학원)</v>
      </c>
      <c r="G157" s="242"/>
      <c r="H157" s="190" t="s">
        <v>4093</v>
      </c>
      <c r="I157" s="190" t="s">
        <v>4089</v>
      </c>
      <c r="J157" s="152" t="str">
        <f t="shared" si="4"/>
        <v>이</v>
      </c>
      <c r="K157" s="243"/>
      <c r="L157" s="186"/>
      <c r="M157" s="186"/>
      <c r="N157" s="186"/>
      <c r="O157" s="186"/>
      <c r="P157" s="186"/>
    </row>
    <row r="158" spans="1:16" ht="25.15" customHeight="1">
      <c r="A158" s="245">
        <v>45916</v>
      </c>
      <c r="B158" s="245" t="str">
        <f>HLOOKUP(WEEKDAY(A158,2),data!$A$1:$G$2,2)</f>
        <v>(화)</v>
      </c>
      <c r="C158" s="190" t="s">
        <v>4101</v>
      </c>
      <c r="D158" s="150" t="s">
        <v>4110</v>
      </c>
      <c r="E158" s="247" t="str">
        <f>IFERROR(VLOOKUP(D158,[1]시료코드!$B$2:$C$8,2,FALSE),"")</f>
        <v>E</v>
      </c>
      <c r="F158" s="190" t="e">
        <f>VLOOKUP(C158,'사업장현황(25하)'!$A$2:$T$1836,4,FALSE)</f>
        <v>#N/A</v>
      </c>
      <c r="G158" s="242"/>
      <c r="H158" s="190" t="s">
        <v>4111</v>
      </c>
      <c r="I158" s="190" t="s">
        <v>4110</v>
      </c>
      <c r="J158" s="152" t="str">
        <f t="shared" si="4"/>
        <v>배</v>
      </c>
      <c r="K158" s="243"/>
      <c r="L158" s="186"/>
      <c r="M158" s="186"/>
      <c r="N158" s="186"/>
      <c r="O158" s="186"/>
      <c r="P158" s="186"/>
    </row>
    <row r="159" spans="1:16" ht="25.15" customHeight="1">
      <c r="A159" s="245">
        <v>45917</v>
      </c>
      <c r="B159" s="245" t="str">
        <f>HLOOKUP(WEEKDAY(A159,2),data!$A$1:$G$2,2)</f>
        <v>(수)</v>
      </c>
      <c r="C159" s="190" t="s">
        <v>4141</v>
      </c>
      <c r="D159" s="150" t="s">
        <v>4112</v>
      </c>
      <c r="E159" s="247" t="str">
        <f>IFERROR(VLOOKUP(D159,[1]시료코드!$B$2:$C$8,2,FALSE),"")</f>
        <v>C</v>
      </c>
      <c r="F159" s="190" t="str">
        <f>VLOOKUP(C159,'사업장현황(25하)'!$A$2:$T$1836,4,FALSE)</f>
        <v>충청남도 천안시 서북구 직산읍 부송3길 61 (부송리, 노비타), B동 202호</v>
      </c>
      <c r="G159" s="242"/>
      <c r="H159" s="190" t="s">
        <v>3754</v>
      </c>
      <c r="I159" s="190" t="s">
        <v>4112</v>
      </c>
      <c r="J159" s="152" t="str">
        <f t="shared" si="4"/>
        <v>강</v>
      </c>
      <c r="K159" s="243"/>
      <c r="L159" s="186"/>
      <c r="M159" s="186"/>
      <c r="N159" s="186"/>
      <c r="O159" s="186"/>
      <c r="P159" s="186"/>
    </row>
    <row r="160" spans="1:16" ht="25.15" customHeight="1">
      <c r="A160" s="245">
        <v>45917</v>
      </c>
      <c r="B160" s="245" t="str">
        <f>HLOOKUP(WEEKDAY(A160,2),data!$A$1:$G$2,2)</f>
        <v>(수)</v>
      </c>
      <c r="C160" s="190" t="s">
        <v>2748</v>
      </c>
      <c r="D160" s="150" t="s">
        <v>4113</v>
      </c>
      <c r="E160" s="247" t="str">
        <f>IFERROR(VLOOKUP(D160,[1]시료코드!$B$2:$C$8,2,FALSE),"")</f>
        <v>F</v>
      </c>
      <c r="F160" s="190" t="str">
        <f>VLOOKUP(C160,'사업장현황(25하)'!$A$2:$T$1836,4,FALSE)</f>
        <v>충청남도 천안시 서북구 성환읍 왕지1길 5 (율금리)</v>
      </c>
      <c r="G160" s="242"/>
      <c r="H160" s="190" t="s">
        <v>3704</v>
      </c>
      <c r="I160" s="190" t="s">
        <v>4113</v>
      </c>
      <c r="J160" s="152" t="str">
        <f t="shared" si="4"/>
        <v>고</v>
      </c>
      <c r="K160" s="243"/>
      <c r="L160" s="186"/>
      <c r="M160" s="186"/>
      <c r="N160" s="186"/>
      <c r="O160" s="186"/>
      <c r="P160" s="186"/>
    </row>
    <row r="161" spans="1:20" ht="25.15" customHeight="1">
      <c r="A161" s="245">
        <v>45917</v>
      </c>
      <c r="B161" s="245" t="str">
        <f>HLOOKUP(WEEKDAY(A161,2),data!$A$1:$G$2,2)</f>
        <v>(수)</v>
      </c>
      <c r="C161" s="190" t="s">
        <v>672</v>
      </c>
      <c r="D161" s="150" t="s">
        <v>4114</v>
      </c>
      <c r="E161" s="247" t="str">
        <f>IFERROR(VLOOKUP(D161,[1]시료코드!$B$2:$C$8,2,FALSE),"")</f>
        <v>E</v>
      </c>
      <c r="F161" s="190" t="str">
        <f>VLOOKUP(C161,'사업장현황(25하)'!$A$2:$T$1836,4,FALSE)</f>
        <v>대전광역시 유성구 대학로76번길 99 (궁동)</v>
      </c>
      <c r="G161" s="242"/>
      <c r="H161" s="190" t="s">
        <v>3724</v>
      </c>
      <c r="I161" s="190" t="s">
        <v>4114</v>
      </c>
      <c r="J161" s="152" t="str">
        <f t="shared" si="4"/>
        <v>배</v>
      </c>
      <c r="K161" s="243"/>
      <c r="L161" s="186"/>
      <c r="M161" s="186"/>
      <c r="N161" s="186"/>
      <c r="O161" s="186"/>
      <c r="P161" s="186"/>
    </row>
    <row r="162" spans="1:20" ht="25.15" customHeight="1">
      <c r="A162" s="245">
        <v>45918</v>
      </c>
      <c r="B162" s="245" t="str">
        <f>HLOOKUP(WEEKDAY(A162,2),data!$A$1:$G$2,2)</f>
        <v>(목)</v>
      </c>
      <c r="C162" s="190" t="s">
        <v>2894</v>
      </c>
      <c r="D162" s="150" t="s">
        <v>4112</v>
      </c>
      <c r="E162" s="247" t="str">
        <f>IFERROR(VLOOKUP(D162,[1]시료코드!$B$2:$C$8,2,FALSE),"")</f>
        <v>C</v>
      </c>
      <c r="F162" s="190" t="str">
        <f>VLOOKUP(C162,'사업장현황(25하)'!$A$2:$T$1836,4,FALSE)</f>
        <v>충청남도 태안군 태안읍 원이로 77 (삭선리)</v>
      </c>
      <c r="G162" s="242"/>
      <c r="H162" s="190" t="s">
        <v>3754</v>
      </c>
      <c r="I162" s="190" t="s">
        <v>4112</v>
      </c>
      <c r="J162" s="152" t="str">
        <f t="shared" si="4"/>
        <v>강</v>
      </c>
      <c r="K162" s="243"/>
      <c r="L162" s="186"/>
      <c r="M162" s="186"/>
      <c r="N162" s="186"/>
      <c r="O162" s="186"/>
      <c r="P162" s="186"/>
    </row>
    <row r="163" spans="1:20" ht="25.15" customHeight="1">
      <c r="A163" s="245">
        <v>45918</v>
      </c>
      <c r="B163" s="245" t="str">
        <f>HLOOKUP(WEEKDAY(A163,2),data!$A$1:$G$2,2)</f>
        <v>(목)</v>
      </c>
      <c r="C163" s="190" t="s">
        <v>3301</v>
      </c>
      <c r="D163" s="150" t="s">
        <v>4114</v>
      </c>
      <c r="E163" s="247" t="str">
        <f>IFERROR(VLOOKUP(D163,[1]시료코드!$B$2:$C$8,2,FALSE),"")</f>
        <v>E</v>
      </c>
      <c r="F163" s="190" t="str">
        <f>VLOOKUP(C163,'사업장현황(25하)'!$A$2:$T$1836,4,FALSE)</f>
        <v>충청남도 태안군 태안읍 원이로 77 (삭선리)</v>
      </c>
      <c r="G163" s="242"/>
      <c r="H163" s="190" t="s">
        <v>3724</v>
      </c>
      <c r="I163" s="190" t="s">
        <v>2737</v>
      </c>
      <c r="J163" s="152" t="str">
        <f t="shared" si="4"/>
        <v>배</v>
      </c>
      <c r="K163" s="243"/>
      <c r="L163" s="186"/>
      <c r="M163" s="186"/>
      <c r="N163" s="186"/>
      <c r="O163" s="186"/>
      <c r="P163" s="186"/>
    </row>
    <row r="164" spans="1:20" ht="25.15" customHeight="1">
      <c r="A164" s="245">
        <v>45919</v>
      </c>
      <c r="B164" s="245" t="str">
        <f>HLOOKUP(WEEKDAY(A164,2),data!$A$1:$G$2,2)</f>
        <v>(금)</v>
      </c>
      <c r="C164" s="172" t="s">
        <v>3481</v>
      </c>
      <c r="D164" s="150" t="s">
        <v>4160</v>
      </c>
      <c r="E164" s="247" t="str">
        <f>IFERROR(VLOOKUP(D164,[1]시료코드!$B$2:$C$8,2,FALSE),"")</f>
        <v>C</v>
      </c>
      <c r="F164" s="190" t="str">
        <f>VLOOKUP(C164,'사업장현황(25하)'!$A$2:$T$1836,4,FALSE)</f>
        <v>충청남도 태안군 태안읍 삭선길 505 (삭선리)</v>
      </c>
      <c r="G164" s="242"/>
      <c r="H164" s="190" t="s">
        <v>3754</v>
      </c>
      <c r="I164" s="190" t="s">
        <v>2735</v>
      </c>
      <c r="J164" s="152" t="str">
        <f t="shared" si="4"/>
        <v>강</v>
      </c>
      <c r="K164" s="243"/>
      <c r="L164" s="186"/>
      <c r="M164" s="186"/>
      <c r="N164" s="186"/>
      <c r="O164" s="186"/>
      <c r="P164" s="186"/>
      <c r="T164" s="287"/>
    </row>
    <row r="165" spans="1:20" ht="25.15" customHeight="1">
      <c r="A165" s="245">
        <v>45922</v>
      </c>
      <c r="B165" s="245" t="str">
        <f>HLOOKUP(WEEKDAY(A165,2),data!$A$1:$G$2,2)</f>
        <v>(월)</v>
      </c>
      <c r="C165" s="190" t="s">
        <v>1257</v>
      </c>
      <c r="D165" s="190" t="s">
        <v>190</v>
      </c>
      <c r="E165" s="247" t="str">
        <f>IFERROR(VLOOKUP(D165,[1]시료코드!$B$2:$C$8,2,FALSE),"")</f>
        <v>A</v>
      </c>
      <c r="F165" s="190" t="str">
        <f>VLOOKUP(C165,'사업장현황(25하)'!$A$2:$T$1836,4,FALSE)</f>
        <v>충청남도 천안시 서북구 직산읍 4산단6길 22 (신갈리)</v>
      </c>
      <c r="G165" s="242"/>
      <c r="H165" s="190" t="s">
        <v>4195</v>
      </c>
      <c r="I165" s="190" t="s">
        <v>2738</v>
      </c>
      <c r="J165" s="152" t="str">
        <f t="shared" si="4"/>
        <v>고</v>
      </c>
      <c r="K165" s="243"/>
      <c r="L165" s="186"/>
      <c r="M165" s="186"/>
      <c r="N165" s="186"/>
      <c r="O165" s="186"/>
      <c r="P165" s="186"/>
    </row>
    <row r="166" spans="1:20" ht="25.15" customHeight="1">
      <c r="A166" s="245">
        <v>45922</v>
      </c>
      <c r="B166" s="245" t="str">
        <f>HLOOKUP(WEEKDAY(A166,2),data!$A$1:$G$2,2)</f>
        <v>(월)</v>
      </c>
      <c r="C166" s="172" t="s">
        <v>2973</v>
      </c>
      <c r="D166" s="190" t="s">
        <v>3748</v>
      </c>
      <c r="E166" s="247" t="str">
        <f>IFERROR(VLOOKUP(D166,[1]시료코드!$B$2:$C$8,2,FALSE),"")</f>
        <v>F</v>
      </c>
      <c r="F166" s="190" t="str">
        <f>VLOOKUP(C166,'사업장현황(25하)'!$A$2:$T$1836,4,FALSE)</f>
        <v>충청남도 천안시 서북구 직산읍 4산단4로 60, 씨동 1호 (모서리)</v>
      </c>
      <c r="G166" s="242"/>
      <c r="H166" s="190" t="s">
        <v>3704</v>
      </c>
      <c r="I166" s="190" t="s">
        <v>2738</v>
      </c>
      <c r="J166" s="152" t="str">
        <f t="shared" si="4"/>
        <v>고</v>
      </c>
      <c r="K166" s="243"/>
      <c r="L166" s="186"/>
      <c r="M166" s="186"/>
      <c r="N166" s="186"/>
      <c r="O166" s="186"/>
      <c r="P166" s="186"/>
    </row>
    <row r="167" spans="1:20" ht="25.15" customHeight="1">
      <c r="A167" s="245">
        <v>45922</v>
      </c>
      <c r="B167" s="245" t="str">
        <f>HLOOKUP(WEEKDAY(A167,2),data!$A$1:$G$2,2)</f>
        <v>(월)</v>
      </c>
      <c r="C167" s="190" t="s">
        <v>1433</v>
      </c>
      <c r="D167" s="190" t="s">
        <v>3746</v>
      </c>
      <c r="E167" s="247" t="str">
        <f>IFERROR(VLOOKUP(D167,[1]시료코드!$B$2:$C$8,2,FALSE),"")</f>
        <v>D</v>
      </c>
      <c r="F167" s="190" t="str">
        <f>VLOOKUP(C167,'사업장현황(25하)'!$A$2:$T$1836,4,FALSE)</f>
        <v>충청남도 당진시 석문면 산단3로2길 19 (통정리)</v>
      </c>
      <c r="G167" s="242"/>
      <c r="H167" s="190" t="s">
        <v>4194</v>
      </c>
      <c r="I167" s="190" t="s">
        <v>2736</v>
      </c>
      <c r="J167" s="152" t="str">
        <f t="shared" si="4"/>
        <v>이</v>
      </c>
      <c r="K167" s="243"/>
      <c r="L167" s="186"/>
      <c r="M167" s="186"/>
      <c r="N167" s="186"/>
      <c r="O167" s="186"/>
      <c r="P167" s="186"/>
    </row>
    <row r="168" spans="1:20" ht="25.15" customHeight="1">
      <c r="A168" s="245">
        <v>45923</v>
      </c>
      <c r="B168" s="245" t="str">
        <f>HLOOKUP(WEEKDAY(A168,2),data!$A$1:$G$2,2)</f>
        <v>(화)</v>
      </c>
      <c r="C168" s="190" t="s">
        <v>1689</v>
      </c>
      <c r="D168" s="190" t="s">
        <v>4174</v>
      </c>
      <c r="E168" s="247" t="str">
        <f>IFERROR(VLOOKUP(D168,[1]시료코드!$B$2:$C$8,2,FALSE),"")</f>
        <v/>
      </c>
      <c r="F168" s="190" t="str">
        <f>VLOOKUP(C168,'사업장현황(25하)'!$A$2:$T$1836,4,FALSE)</f>
        <v>충청남도 서천군 장항읍 장산로101번길 75 (송림리, 국립해양생물자원관)</v>
      </c>
      <c r="G168" s="242"/>
      <c r="H168" s="190" t="s">
        <v>4196</v>
      </c>
      <c r="I168" s="190" t="s">
        <v>3718</v>
      </c>
      <c r="J168" s="152" t="str">
        <f t="shared" si="4"/>
        <v>한</v>
      </c>
      <c r="K168" s="243"/>
      <c r="L168" s="186"/>
      <c r="M168" s="186"/>
      <c r="N168" s="186"/>
      <c r="O168" s="186"/>
      <c r="P168" s="186"/>
    </row>
    <row r="169" spans="1:20" ht="25.15" customHeight="1">
      <c r="A169" s="245">
        <v>45923</v>
      </c>
      <c r="B169" s="245" t="str">
        <f>HLOOKUP(WEEKDAY(A169,2),data!$A$1:$G$2,2)</f>
        <v>(화)</v>
      </c>
      <c r="C169" s="190" t="s">
        <v>4176</v>
      </c>
      <c r="D169" s="190" t="s">
        <v>3749</v>
      </c>
      <c r="E169" s="247" t="str">
        <f>IFERROR(VLOOKUP(D169,[1]시료코드!$B$2:$C$8,2,FALSE),"")</f>
        <v>C</v>
      </c>
      <c r="F169" s="190" t="str">
        <f>VLOOKUP(C169,'사업장현황(25하)'!$A$2:$T$1836,4,FALSE)</f>
        <v>충청남도 천안시 서북구 3공단6로 86-9 제3일반산업단지</v>
      </c>
      <c r="G169" s="242"/>
      <c r="H169" s="190" t="s">
        <v>3754</v>
      </c>
      <c r="I169" s="190" t="s">
        <v>2735</v>
      </c>
      <c r="J169" s="152" t="str">
        <f t="shared" si="4"/>
        <v>강</v>
      </c>
      <c r="K169" s="243"/>
      <c r="L169" s="186"/>
      <c r="M169" s="186"/>
      <c r="N169" s="186"/>
      <c r="O169" s="186"/>
      <c r="P169" s="186"/>
    </row>
    <row r="170" spans="1:20" ht="25.15" customHeight="1">
      <c r="A170" s="245">
        <v>45925</v>
      </c>
      <c r="B170" s="245" t="str">
        <f>HLOOKUP(WEEKDAY(A170,2),data!$A$1:$G$2,2)</f>
        <v>(목)</v>
      </c>
      <c r="C170" s="190" t="s">
        <v>2625</v>
      </c>
      <c r="D170" s="190" t="s">
        <v>3748</v>
      </c>
      <c r="E170" s="247" t="str">
        <f>IFERROR(VLOOKUP(D170,[1]시료코드!$B$2:$C$8,2,FALSE),"")</f>
        <v>F</v>
      </c>
      <c r="F170" s="190" t="str">
        <f>VLOOKUP(C170,'사업장현황(25하)'!$A$2:$T$1836,4,FALSE)</f>
        <v>충청남도 태안군 태안읍 송암로 30-24 (남산리)</v>
      </c>
      <c r="G170" s="242"/>
      <c r="H170" s="190" t="s">
        <v>4197</v>
      </c>
      <c r="I170" s="190" t="s">
        <v>2738</v>
      </c>
      <c r="J170" s="152" t="str">
        <f t="shared" si="4"/>
        <v>고</v>
      </c>
      <c r="K170" s="243"/>
      <c r="L170" s="186"/>
      <c r="M170" s="186"/>
      <c r="N170" s="186"/>
      <c r="O170" s="186"/>
      <c r="P170" s="186"/>
    </row>
    <row r="171" spans="1:20" ht="25.15" customHeight="1">
      <c r="A171" s="245">
        <v>45925</v>
      </c>
      <c r="B171" s="245" t="str">
        <f>HLOOKUP(WEEKDAY(A171,2),data!$A$1:$G$2,2)</f>
        <v>(목)</v>
      </c>
      <c r="C171" s="190" t="s">
        <v>1827</v>
      </c>
      <c r="D171" s="190" t="s">
        <v>3746</v>
      </c>
      <c r="E171" s="247" t="str">
        <f>IFERROR(VLOOKUP(D171,[1]시료코드!$B$2:$C$8,2,FALSE),"")</f>
        <v>D</v>
      </c>
      <c r="F171" s="190" t="str">
        <f>VLOOKUP(C171,'사업장현황(25하)'!$A$2:$T$1836,4,FALSE)</f>
        <v>충청남도 천안시 서북구 2공단3로 59 (업성동)</v>
      </c>
      <c r="G171" s="242"/>
      <c r="H171" s="190" t="s">
        <v>4194</v>
      </c>
      <c r="I171" s="190" t="s">
        <v>2736</v>
      </c>
      <c r="J171" s="152" t="str">
        <f t="shared" si="4"/>
        <v>이</v>
      </c>
      <c r="K171" s="243"/>
      <c r="L171" s="186"/>
      <c r="M171" s="186"/>
      <c r="N171" s="186"/>
      <c r="O171" s="186"/>
      <c r="P171" s="186"/>
    </row>
    <row r="172" spans="1:20" ht="25.15" customHeight="1">
      <c r="A172" s="245">
        <v>45926</v>
      </c>
      <c r="B172" s="245" t="str">
        <f>HLOOKUP(WEEKDAY(A172,2),data!$A$1:$G$2,2)</f>
        <v>(금)</v>
      </c>
      <c r="C172" s="190" t="s">
        <v>4186</v>
      </c>
      <c r="D172" s="190" t="s">
        <v>4187</v>
      </c>
      <c r="E172" s="247" t="str">
        <f>IFERROR(VLOOKUP(D172,[1]시료코드!$B$2:$C$8,2,FALSE),"")</f>
        <v/>
      </c>
      <c r="F172" s="190" t="str">
        <f>VLOOKUP(C172,'사업장현황(25하)'!$A$2:$T$1836,4,FALSE)</f>
        <v>전북특별자치도 완주군 이서면 콩쥐팥쥐로 1500 (금평리, 국립축산과학원)</v>
      </c>
      <c r="G172" s="242"/>
      <c r="H172" s="190" t="s">
        <v>3724</v>
      </c>
      <c r="I172" s="190" t="s">
        <v>3718</v>
      </c>
      <c r="J172" s="152" t="str">
        <f t="shared" si="4"/>
        <v>한</v>
      </c>
      <c r="K172" s="243"/>
      <c r="L172" s="186"/>
      <c r="M172" s="186"/>
      <c r="N172" s="186"/>
      <c r="O172" s="186"/>
      <c r="P172" s="186"/>
    </row>
    <row r="173" spans="1:20" ht="25.15" customHeight="1">
      <c r="A173" s="245"/>
      <c r="B173" s="245" t="str">
        <f>HLOOKUP(WEEKDAY(A173,2),data!$A$1:$G$2,2)</f>
        <v>(토)</v>
      </c>
      <c r="C173" s="190"/>
      <c r="D173" s="150"/>
      <c r="E173" s="247" t="str">
        <f>IFERROR(VLOOKUP(D173,[1]시료코드!$B$2:$C$8,2,FALSE),"")</f>
        <v/>
      </c>
      <c r="F173" s="190" t="e">
        <f>VLOOKUP(C173,'사업장현황(25하)'!$A$2:$T$1836,4,FALSE)</f>
        <v>#N/A</v>
      </c>
      <c r="G173" s="242"/>
      <c r="H173" s="190"/>
      <c r="I173" s="190"/>
      <c r="J173" s="152"/>
      <c r="K173" s="243"/>
      <c r="L173" s="186"/>
      <c r="M173" s="186"/>
      <c r="N173" s="186"/>
      <c r="O173" s="186"/>
      <c r="P173" s="186"/>
    </row>
    <row r="174" spans="1:20" ht="25.15" customHeight="1">
      <c r="A174" s="245">
        <v>45930</v>
      </c>
      <c r="B174" s="245" t="str">
        <f>HLOOKUP(WEEKDAY(A174,2),data!$A$1:$G$2,2)</f>
        <v>(화)</v>
      </c>
      <c r="C174" s="190" t="s">
        <v>4115</v>
      </c>
      <c r="D174" s="150" t="s">
        <v>4198</v>
      </c>
      <c r="E174" s="247" t="str">
        <f>IFERROR(VLOOKUP(D174,[1]시료코드!$B$2:$C$8,2,FALSE),"")</f>
        <v>B</v>
      </c>
      <c r="F174" s="190" t="str">
        <f>VLOOKUP(C174,'사업장현황(25하)'!$A$2:$T$1836,4,FALSE)</f>
        <v>충청남도 천안시 서북구 입장면 망향로 1225 (독정리)</v>
      </c>
      <c r="G174" s="242"/>
      <c r="H174" s="190" t="s">
        <v>4198</v>
      </c>
      <c r="I174" s="190" t="s">
        <v>3718</v>
      </c>
      <c r="J174" s="152" t="str">
        <f t="shared" si="4"/>
        <v>한</v>
      </c>
      <c r="K174" s="243"/>
      <c r="L174" s="186"/>
      <c r="M174" s="186"/>
      <c r="N174" s="186"/>
      <c r="O174" s="186"/>
      <c r="P174" s="186"/>
    </row>
    <row r="175" spans="1:20" ht="25.15" customHeight="1">
      <c r="A175" s="245">
        <v>45930</v>
      </c>
      <c r="B175" s="245" t="str">
        <f>HLOOKUP(WEEKDAY(A175,2),data!$A$1:$G$2,2)</f>
        <v>(화)</v>
      </c>
      <c r="C175" s="190" t="s">
        <v>1448</v>
      </c>
      <c r="D175" s="150" t="s">
        <v>2738</v>
      </c>
      <c r="E175" s="247" t="str">
        <f>IFERROR(VLOOKUP(D175,[1]시료코드!$B$2:$C$8,2,FALSE),"")</f>
        <v>F</v>
      </c>
      <c r="F175" s="190" t="str">
        <f>VLOOKUP(C175,'사업장현황(25하)'!$A$2:$T$1836,4,FALSE)</f>
        <v>경기도 화성시 팔탄면 신양1길 39 (가재리)</v>
      </c>
      <c r="G175" s="242"/>
      <c r="H175" s="190" t="s">
        <v>3704</v>
      </c>
      <c r="I175" s="190" t="s">
        <v>2738</v>
      </c>
      <c r="J175" s="152" t="str">
        <f t="shared" si="4"/>
        <v>고</v>
      </c>
      <c r="K175" s="243"/>
      <c r="L175" s="186"/>
      <c r="M175" s="186"/>
      <c r="N175" s="186"/>
      <c r="O175" s="186"/>
      <c r="P175" s="186"/>
    </row>
    <row r="176" spans="1:20" ht="25.15" customHeight="1">
      <c r="A176" s="245">
        <v>45930</v>
      </c>
      <c r="B176" s="245" t="str">
        <f>HLOOKUP(WEEKDAY(A176,2),data!$A$1:$G$2,2)</f>
        <v>(화)</v>
      </c>
      <c r="C176" s="172" t="s">
        <v>3388</v>
      </c>
      <c r="D176" s="150" t="s">
        <v>2736</v>
      </c>
      <c r="E176" s="247" t="str">
        <f>IFERROR(VLOOKUP(D176,[1]시료코드!$B$2:$C$8,2,FALSE),"")</f>
        <v>D</v>
      </c>
      <c r="F176" s="190" t="str">
        <f>VLOOKUP(C176,'사업장현황(25하)'!$A$2:$T$1836,4,FALSE)</f>
        <v>경기도 화성시 우정읍 버들로 899-159 (주곡리)</v>
      </c>
      <c r="G176" s="242"/>
      <c r="H176" s="190" t="s">
        <v>4194</v>
      </c>
      <c r="I176" s="190" t="s">
        <v>2738</v>
      </c>
      <c r="J176" s="152" t="str">
        <f t="shared" si="4"/>
        <v>고</v>
      </c>
      <c r="K176" s="243"/>
      <c r="L176" s="186"/>
      <c r="M176" s="186"/>
      <c r="N176" s="186"/>
      <c r="O176" s="186"/>
      <c r="P176" s="186"/>
    </row>
    <row r="177" spans="1:16" ht="25.15" customHeight="1">
      <c r="A177" s="324">
        <v>45930</v>
      </c>
      <c r="B177" s="245" t="str">
        <f>HLOOKUP(WEEKDAY(A177,2),data!$A$1:$G$2,2)</f>
        <v>(화)</v>
      </c>
      <c r="C177" s="190" t="s">
        <v>4220</v>
      </c>
      <c r="D177" s="165" t="s">
        <v>4222</v>
      </c>
      <c r="E177" s="247" t="str">
        <f>IFERROR(VLOOKUP(D177,[1]시료코드!$B$2:$C$8,2,FALSE),"")</f>
        <v>E</v>
      </c>
      <c r="F177" s="190" t="str">
        <f>VLOOKUP(C177,'사업장현황(25하)'!$A$2:$T$1836,4,FALSE)</f>
        <v>경기도 화성시 송산면 송산서로239번길 45-33 (지화리)</v>
      </c>
      <c r="G177" s="242"/>
      <c r="H177" s="190" t="s">
        <v>3724</v>
      </c>
      <c r="I177" s="190" t="s">
        <v>2737</v>
      </c>
      <c r="J177" s="152" t="str">
        <f t="shared" si="4"/>
        <v>배</v>
      </c>
      <c r="K177" s="243"/>
      <c r="L177" s="186"/>
      <c r="M177" s="186"/>
      <c r="N177" s="186"/>
      <c r="O177" s="186"/>
      <c r="P177" s="186"/>
    </row>
    <row r="178" spans="1:16" ht="25.15" customHeight="1">
      <c r="A178" s="324">
        <v>45930</v>
      </c>
      <c r="B178" s="245" t="str">
        <f>HLOOKUP(WEEKDAY(A178,2),data!$A$1:$G$2,2)</f>
        <v>(화)</v>
      </c>
      <c r="C178" s="190" t="s">
        <v>1342</v>
      </c>
      <c r="D178" s="165" t="s">
        <v>4223</v>
      </c>
      <c r="E178" s="247" t="str">
        <f>IFERROR(VLOOKUP(D178,[1]시료코드!$B$2:$C$8,2,FALSE),"")</f>
        <v>C</v>
      </c>
      <c r="F178" s="190" t="str">
        <f>VLOOKUP(C178,'사업장현황(25하)'!$A$2:$T$1836,4,FALSE)</f>
        <v>경기도 화성시 송산면 송산서로239번길 45-35 (지화리)</v>
      </c>
      <c r="G178" s="242"/>
      <c r="H178" s="190" t="s">
        <v>3754</v>
      </c>
      <c r="I178" s="190" t="s">
        <v>2735</v>
      </c>
      <c r="J178" s="152" t="str">
        <f t="shared" si="4"/>
        <v>강</v>
      </c>
      <c r="K178" s="243"/>
      <c r="L178" s="186"/>
      <c r="M178" s="186"/>
      <c r="N178" s="186"/>
      <c r="O178" s="186"/>
      <c r="P178" s="186"/>
    </row>
    <row r="179" spans="1:16" ht="25.15" customHeight="1">
      <c r="A179" s="324">
        <v>45930</v>
      </c>
      <c r="B179" s="245" t="str">
        <f>HLOOKUP(WEEKDAY(A179,2),data!$A$1:$G$2,2)</f>
        <v>(화)</v>
      </c>
      <c r="C179" s="190" t="s">
        <v>1334</v>
      </c>
      <c r="D179" s="165" t="s">
        <v>3719</v>
      </c>
      <c r="E179" s="247" t="str">
        <f>IFERROR(VLOOKUP(D179,[1]시료코드!$B$2:$C$8,2,FALSE),"")</f>
        <v>A</v>
      </c>
      <c r="F179" s="190" t="str">
        <f>VLOOKUP(C179,'사업장현황(25하)'!$A$2:$T$1836,4,FALSE)</f>
        <v>경기도 화성시 송산면 송산서로239번길 45-35 (지화리)</v>
      </c>
      <c r="G179" s="242"/>
      <c r="H179" s="190" t="s">
        <v>4224</v>
      </c>
      <c r="I179" s="190" t="s">
        <v>2735</v>
      </c>
      <c r="J179" s="152" t="str">
        <f t="shared" si="4"/>
        <v>강</v>
      </c>
      <c r="K179" s="243"/>
      <c r="L179" s="186"/>
      <c r="M179" s="186"/>
      <c r="N179" s="186"/>
      <c r="O179" s="186"/>
      <c r="P179" s="186"/>
    </row>
    <row r="180" spans="1:16" ht="25.15" customHeight="1">
      <c r="A180" s="324">
        <v>45931</v>
      </c>
      <c r="B180" s="245" t="str">
        <f>HLOOKUP(WEEKDAY(A180,2),data!$A$1:$G$2,2)</f>
        <v>(수)</v>
      </c>
      <c r="C180" s="172" t="s">
        <v>4221</v>
      </c>
      <c r="D180" s="165" t="s">
        <v>4222</v>
      </c>
      <c r="E180" s="247" t="str">
        <f>IFERROR(VLOOKUP(D180,[1]시료코드!$B$2:$C$8,2,FALSE),"")</f>
        <v>E</v>
      </c>
      <c r="F180" s="190" t="str">
        <f>VLOOKUP(C180,'사업장현황(25하)'!$A$2:$T$1836,4,FALSE)</f>
        <v>경기도 화성시 송산면 송산서로239번길 27-35, C동 (지화리)</v>
      </c>
      <c r="G180" s="242"/>
      <c r="H180" s="190" t="s">
        <v>3724</v>
      </c>
      <c r="I180" s="190" t="s">
        <v>2737</v>
      </c>
      <c r="J180" s="152" t="str">
        <f t="shared" ref="J180:J182" si="5">IFERROR(LEFT(I180,1),"")</f>
        <v>배</v>
      </c>
      <c r="K180" s="243"/>
      <c r="L180" s="186"/>
      <c r="M180" s="186"/>
      <c r="N180" s="186"/>
      <c r="O180" s="186"/>
      <c r="P180" s="186"/>
    </row>
    <row r="181" spans="1:16" ht="25.15" customHeight="1">
      <c r="A181" s="245">
        <v>45931</v>
      </c>
      <c r="B181" s="245" t="str">
        <f>HLOOKUP(WEEKDAY(A181,2),data!$A$1:$G$2,2)</f>
        <v>(수)</v>
      </c>
      <c r="C181" s="172" t="s">
        <v>4238</v>
      </c>
      <c r="D181" s="150" t="s">
        <v>4240</v>
      </c>
      <c r="E181" s="247" t="str">
        <f>IFERROR(VLOOKUP(D181,[1]시료코드!$B$2:$C$8,2,FALSE),"")</f>
        <v>D</v>
      </c>
      <c r="F181" s="190" t="str">
        <f>VLOOKUP(C181,'사업장현황(25하)'!$A$2:$T$1836,4,FALSE)</f>
        <v>경기도 화성시 향남읍 토성로359번길 31 (길성리)</v>
      </c>
      <c r="G181" s="242"/>
      <c r="H181" s="190" t="s">
        <v>4240</v>
      </c>
      <c r="I181" s="190" t="s">
        <v>2736</v>
      </c>
      <c r="J181" s="152" t="str">
        <f t="shared" si="5"/>
        <v>이</v>
      </c>
      <c r="K181" s="243"/>
      <c r="L181" s="186"/>
      <c r="M181" s="186"/>
      <c r="N181" s="186"/>
      <c r="O181" s="186"/>
      <c r="P181" s="186"/>
    </row>
    <row r="182" spans="1:16" ht="25.15" customHeight="1">
      <c r="A182" s="245">
        <v>45944</v>
      </c>
      <c r="B182" s="245" t="str">
        <f>HLOOKUP(WEEKDAY(A182,2),data!$A$1:$G$2,2)</f>
        <v>(화)</v>
      </c>
      <c r="C182" s="190" t="s">
        <v>4246</v>
      </c>
      <c r="D182" s="150" t="s">
        <v>2738</v>
      </c>
      <c r="E182" s="247" t="str">
        <f>IFERROR(VLOOKUP(D182,[1]시료코드!$B$2:$C$8,2,FALSE),"")</f>
        <v>F</v>
      </c>
      <c r="F182" s="190" t="str">
        <f>VLOOKUP(C182,'사업장현황(25하)'!$A$2:$T$1836,4,FALSE)</f>
        <v>충청남도 천안시 서북구 입장면 석재길 51, 1층 (하장리)</v>
      </c>
      <c r="G182" s="242"/>
      <c r="H182" s="190" t="s">
        <v>3704</v>
      </c>
      <c r="I182" s="190" t="s">
        <v>2738</v>
      </c>
      <c r="J182" s="152" t="str">
        <f t="shared" si="5"/>
        <v>고</v>
      </c>
      <c r="K182" s="243"/>
      <c r="L182" s="186"/>
      <c r="M182" s="186"/>
      <c r="N182" s="186"/>
      <c r="O182" s="186"/>
      <c r="P182" s="186"/>
    </row>
    <row r="183" spans="1:16" ht="25.15" customHeight="1">
      <c r="A183" s="245">
        <v>45944</v>
      </c>
      <c r="B183" s="245" t="str">
        <f>HLOOKUP(WEEKDAY(A183,2),data!$A$1:$G$2,2)</f>
        <v>(화)</v>
      </c>
      <c r="C183" s="172" t="s">
        <v>3111</v>
      </c>
      <c r="D183" s="150" t="s">
        <v>2737</v>
      </c>
      <c r="E183" s="247" t="str">
        <f>IFERROR(VLOOKUP(D183,[1]시료코드!$B$2:$C$8,2,FALSE),"")</f>
        <v>E</v>
      </c>
      <c r="F183" s="190" t="str">
        <f>VLOOKUP(C183,'사업장현황(25하)'!$A$2:$T$1836,4,FALSE)</f>
        <v>충청남도 천안시 서북구 백석공단3길 66 (백석동)</v>
      </c>
      <c r="G183" s="242"/>
      <c r="H183" s="190" t="s">
        <v>3724</v>
      </c>
      <c r="I183" s="190" t="s">
        <v>2737</v>
      </c>
      <c r="J183" s="152" t="str">
        <f t="shared" si="4"/>
        <v>배</v>
      </c>
      <c r="K183" s="243"/>
      <c r="L183" s="186"/>
      <c r="M183" s="186"/>
      <c r="N183" s="186"/>
      <c r="O183" s="186"/>
      <c r="P183" s="186"/>
    </row>
    <row r="184" spans="1:16" ht="25.15" customHeight="1">
      <c r="A184" s="245">
        <v>45944</v>
      </c>
      <c r="B184" s="245" t="str">
        <f>HLOOKUP(WEEKDAY(A184,2),data!$A$1:$G$2,2)</f>
        <v>(화)</v>
      </c>
      <c r="C184" s="249" t="s">
        <v>2915</v>
      </c>
      <c r="D184" s="150" t="s">
        <v>2736</v>
      </c>
      <c r="E184" s="247" t="str">
        <f>IFERROR(VLOOKUP(D184,[1]시료코드!$B$2:$C$8,2,FALSE),"")</f>
        <v>D</v>
      </c>
      <c r="F184" s="190" t="str">
        <f>VLOOKUP(C184,'사업장현황(25하)'!$A$2:$T$1836,4,FALSE)</f>
        <v>경기도 화성시 기산로87번길 2 (기산동)</v>
      </c>
      <c r="G184" s="242"/>
      <c r="H184" s="190" t="s">
        <v>4248</v>
      </c>
      <c r="I184" s="190" t="s">
        <v>2736</v>
      </c>
      <c r="J184" s="152" t="str">
        <f t="shared" si="4"/>
        <v>이</v>
      </c>
      <c r="K184" s="243"/>
      <c r="L184" s="186"/>
      <c r="M184" s="186"/>
      <c r="N184" s="186"/>
      <c r="O184" s="186"/>
      <c r="P184" s="186"/>
    </row>
    <row r="185" spans="1:16" ht="25.15" customHeight="1">
      <c r="A185" s="245">
        <v>45945</v>
      </c>
      <c r="B185" s="245" t="str">
        <f>HLOOKUP(WEEKDAY(A185,2),data!$A$1:$G$2,2)</f>
        <v>(수)</v>
      </c>
      <c r="C185" s="190" t="s">
        <v>1695</v>
      </c>
      <c r="D185" s="150" t="s">
        <v>4259</v>
      </c>
      <c r="E185" s="247" t="str">
        <f>IFERROR(VLOOKUP(D185,[1]시료코드!$B$2:$C$8,2,FALSE),"")</f>
        <v/>
      </c>
      <c r="F185" s="190" t="str">
        <f>VLOOKUP(C185,'사업장현황(25하)'!$A$2:$T$1836,4,FALSE)</f>
        <v>충청남도 홍성군 홍성읍 조양로 224 (고암리)</v>
      </c>
      <c r="G185" s="242"/>
      <c r="H185" s="190" t="s">
        <v>4248</v>
      </c>
      <c r="I185" s="190" t="s">
        <v>2736</v>
      </c>
      <c r="J185" s="152" t="str">
        <f t="shared" si="4"/>
        <v>이</v>
      </c>
      <c r="K185" s="243"/>
      <c r="L185" s="186"/>
      <c r="M185" s="186"/>
      <c r="N185" s="186"/>
      <c r="O185" s="186"/>
      <c r="P185" s="186"/>
    </row>
    <row r="186" spans="1:16" ht="25.15" customHeight="1">
      <c r="A186" s="245">
        <v>45946</v>
      </c>
      <c r="B186" s="245" t="str">
        <f>HLOOKUP(WEEKDAY(A186,2),data!$A$1:$G$2,2)</f>
        <v>(목)</v>
      </c>
      <c r="C186" s="249" t="s">
        <v>3568</v>
      </c>
      <c r="D186" s="190" t="s">
        <v>4260</v>
      </c>
      <c r="E186" s="247" t="str">
        <f>IFERROR(VLOOKUP(D186,[1]시료코드!$B$2:$C$8,2,FALSE),"")</f>
        <v/>
      </c>
      <c r="F186" s="190" t="str">
        <f>VLOOKUP(C186,'사업장현황(25하)'!$A$2:$T$1836,4,FALSE)</f>
        <v>충청남도 홍성군 갈산면 산단로388번길 33 (취생리, (주)수천중공업)</v>
      </c>
      <c r="G186" s="242"/>
      <c r="H186" s="190" t="s">
        <v>3754</v>
      </c>
      <c r="I186" s="190" t="s">
        <v>2735</v>
      </c>
      <c r="J186" s="152" t="str">
        <f t="shared" si="4"/>
        <v>강</v>
      </c>
      <c r="K186" s="243"/>
      <c r="L186" s="186"/>
      <c r="M186" s="186"/>
      <c r="N186" s="186"/>
      <c r="O186" s="186"/>
      <c r="P186" s="186"/>
    </row>
    <row r="187" spans="1:16" ht="25.15" customHeight="1">
      <c r="A187" s="245">
        <v>45946</v>
      </c>
      <c r="B187" s="245" t="str">
        <f>HLOOKUP(WEEKDAY(A187,2),data!$A$1:$G$2,2)</f>
        <v>(목)</v>
      </c>
      <c r="C187" s="190" t="s">
        <v>1900</v>
      </c>
      <c r="D187" s="190" t="s">
        <v>4261</v>
      </c>
      <c r="E187" s="247" t="str">
        <f>IFERROR(VLOOKUP(D187,[1]시료코드!$B$2:$C$8,2,FALSE),"")</f>
        <v>F</v>
      </c>
      <c r="F187" s="190" t="str">
        <f>VLOOKUP(C187,'사업장현황(25하)'!$A$2:$T$1836,4,FALSE)</f>
        <v>충청남도 천안시 서북구 직산읍 부송로 136 (마정리)</v>
      </c>
      <c r="G187" s="242"/>
      <c r="H187" s="190" t="s">
        <v>3704</v>
      </c>
      <c r="I187" s="190" t="s">
        <v>2738</v>
      </c>
      <c r="J187" s="152" t="str">
        <f t="shared" si="4"/>
        <v>고</v>
      </c>
      <c r="K187" s="243"/>
      <c r="L187" s="186"/>
      <c r="M187" s="186"/>
      <c r="N187" s="186"/>
      <c r="O187" s="186"/>
      <c r="P187" s="186"/>
    </row>
    <row r="188" spans="1:16" ht="25.15" customHeight="1">
      <c r="A188" s="245">
        <v>45947</v>
      </c>
      <c r="B188" s="245" t="str">
        <f>HLOOKUP(WEEKDAY(A188,2),data!$A$1:$G$2,2)</f>
        <v>(금)</v>
      </c>
      <c r="C188" s="190" t="s">
        <v>4252</v>
      </c>
      <c r="D188" s="150" t="s">
        <v>4262</v>
      </c>
      <c r="E188" s="247" t="str">
        <f>IFERROR(VLOOKUP(D188,[1]시료코드!$B$2:$C$8,2,FALSE),"")</f>
        <v>C</v>
      </c>
      <c r="F188" s="190" t="str">
        <f>VLOOKUP(C188,'사업장현황(25하)'!$A$2:$T$1836,4,FALSE)</f>
        <v>충청남도 천안시 서북구 성환읍 대홍4길 15-5 (대홍리)</v>
      </c>
      <c r="G188" s="242"/>
      <c r="H188" s="190" t="s">
        <v>3754</v>
      </c>
      <c r="I188" s="190" t="s">
        <v>2735</v>
      </c>
      <c r="J188" s="152" t="str">
        <f t="shared" si="4"/>
        <v>강</v>
      </c>
      <c r="K188" s="243"/>
      <c r="L188" s="186"/>
      <c r="M188" s="186"/>
      <c r="N188" s="186"/>
      <c r="O188" s="186"/>
      <c r="P188" s="186"/>
    </row>
    <row r="189" spans="1:16" ht="25.15" customHeight="1">
      <c r="A189" s="245">
        <v>45947</v>
      </c>
      <c r="B189" s="245" t="str">
        <f>HLOOKUP(WEEKDAY(A189,2),data!$A$1:$G$2,2)</f>
        <v>(금)</v>
      </c>
      <c r="C189" s="172" t="s">
        <v>4282</v>
      </c>
      <c r="D189" s="150" t="s">
        <v>2737</v>
      </c>
      <c r="E189" s="247" t="str">
        <f>IFERROR(VLOOKUP(D189,[1]시료코드!$B$2:$C$8,2,FALSE),"")</f>
        <v>E</v>
      </c>
      <c r="F189" s="190" t="e">
        <f>VLOOKUP(C189,'사업장현황(25하)'!$A$2:$T$1836,4,FALSE)</f>
        <v>#N/A</v>
      </c>
      <c r="G189" s="242"/>
      <c r="H189" s="190" t="s">
        <v>3724</v>
      </c>
      <c r="I189" s="190" t="s">
        <v>2737</v>
      </c>
      <c r="J189" s="152" t="str">
        <f t="shared" si="4"/>
        <v>배</v>
      </c>
      <c r="K189" s="243"/>
      <c r="L189" s="186"/>
      <c r="M189" s="186"/>
      <c r="N189" s="186"/>
      <c r="O189" s="186"/>
      <c r="P189" s="186"/>
    </row>
    <row r="190" spans="1:16" ht="25.15" customHeight="1">
      <c r="A190" s="245">
        <v>45947</v>
      </c>
      <c r="B190" s="245" t="str">
        <f>HLOOKUP(WEEKDAY(A190,2),data!$A$1:$G$2,2)</f>
        <v>(금)</v>
      </c>
      <c r="C190" s="249" t="s">
        <v>4292</v>
      </c>
      <c r="D190" s="190" t="s">
        <v>2738</v>
      </c>
      <c r="E190" s="247" t="str">
        <f>IFERROR(VLOOKUP(D190,[1]시료코드!$B$2:$C$8,2,FALSE),"")</f>
        <v>F</v>
      </c>
      <c r="F190" s="190" t="e">
        <f>VLOOKUP(C190,'사업장현황(25하)'!$A$2:$T$1836,4,FALSE)</f>
        <v>#N/A</v>
      </c>
      <c r="G190" s="242"/>
      <c r="H190" s="190" t="s">
        <v>3704</v>
      </c>
      <c r="I190" s="190" t="s">
        <v>2737</v>
      </c>
      <c r="J190" s="152" t="str">
        <f t="shared" si="4"/>
        <v>배</v>
      </c>
      <c r="K190" s="243"/>
      <c r="L190" s="186"/>
      <c r="M190" s="186"/>
      <c r="N190" s="186"/>
      <c r="O190" s="186"/>
      <c r="P190" s="186"/>
    </row>
    <row r="191" spans="1:16" ht="25.15" customHeight="1">
      <c r="A191" s="245">
        <v>45950</v>
      </c>
      <c r="B191" s="245" t="str">
        <f>HLOOKUP(WEEKDAY(A191,2),data!$A$1:$G$2,2)</f>
        <v>(월)</v>
      </c>
      <c r="C191" s="152" t="s">
        <v>3286</v>
      </c>
      <c r="D191" s="190" t="s">
        <v>4315</v>
      </c>
      <c r="E191" s="247" t="str">
        <f>IFERROR(VLOOKUP(D191,[1]시료코드!$B$2:$C$8,2,FALSE),"")</f>
        <v>D</v>
      </c>
      <c r="F191" s="190" t="str">
        <f>VLOOKUP(C191,'사업장현황(25하)'!$A$2:$T$1836,4,FALSE)</f>
        <v>강원특별자치도 원주시 문막읍 문막공단길 202 (반계리)</v>
      </c>
      <c r="G191" s="242"/>
      <c r="H191" s="190" t="s">
        <v>4315</v>
      </c>
      <c r="I191" s="190" t="s">
        <v>2736</v>
      </c>
      <c r="J191" s="152" t="str">
        <f t="shared" si="4"/>
        <v>이</v>
      </c>
      <c r="K191" s="243"/>
      <c r="L191" s="186"/>
      <c r="M191" s="186"/>
      <c r="N191" s="186"/>
      <c r="O191" s="186"/>
      <c r="P191" s="186"/>
    </row>
    <row r="192" spans="1:16" ht="25.15" customHeight="1">
      <c r="A192" s="245">
        <v>45950</v>
      </c>
      <c r="B192" s="245" t="str">
        <f>HLOOKUP(WEEKDAY(A192,2),data!$A$1:$G$2,2)</f>
        <v>(월)</v>
      </c>
      <c r="C192" s="190" t="s">
        <v>2020</v>
      </c>
      <c r="D192" s="190" t="s">
        <v>2738</v>
      </c>
      <c r="E192" s="247" t="str">
        <f>IFERROR(VLOOKUP(D192,[1]시료코드!$B$2:$C$8,2,FALSE),"")</f>
        <v>F</v>
      </c>
      <c r="F192" s="190" t="str">
        <f>VLOOKUP(C192,'사업장현황(25하)'!$A$2:$T$1836,4,FALSE)</f>
        <v>경기도 안성시 양성면 이현배티길 42-12 (이현리)</v>
      </c>
      <c r="G192" s="242"/>
      <c r="H192" s="190" t="s">
        <v>3704</v>
      </c>
      <c r="I192" s="190" t="s">
        <v>2738</v>
      </c>
      <c r="J192" s="152" t="str">
        <f t="shared" ref="J192:J234" si="6">IFERROR(LEFT(I192,1),"")</f>
        <v>고</v>
      </c>
      <c r="K192" s="243"/>
      <c r="L192" s="186"/>
      <c r="M192" s="186"/>
      <c r="N192" s="186"/>
      <c r="O192" s="186"/>
      <c r="P192" s="186"/>
    </row>
    <row r="193" spans="1:16" ht="25.15" customHeight="1">
      <c r="A193" s="245">
        <v>45950</v>
      </c>
      <c r="B193" s="245" t="str">
        <f>HLOOKUP(WEEKDAY(A193,2),data!$A$1:$G$2,2)</f>
        <v>(월)</v>
      </c>
      <c r="C193" s="190" t="s">
        <v>1887</v>
      </c>
      <c r="D193" s="190" t="s">
        <v>4314</v>
      </c>
      <c r="E193" s="247" t="str">
        <f>IFERROR(VLOOKUP(D193,[1]시료코드!$B$2:$C$8,2,FALSE),"")</f>
        <v>B</v>
      </c>
      <c r="F193" s="190" t="str">
        <f>VLOOKUP(C193,'사업장현황(25하)'!$A$2:$T$1836,4,FALSE)</f>
        <v>대전광역시 유성구 테크노2로 215 (탑립동)</v>
      </c>
      <c r="G193" s="242"/>
      <c r="H193" s="190" t="s">
        <v>4314</v>
      </c>
      <c r="I193" s="190" t="s">
        <v>3718</v>
      </c>
      <c r="J193" s="152" t="str">
        <f t="shared" si="6"/>
        <v>한</v>
      </c>
      <c r="K193" s="243"/>
      <c r="L193" s="186"/>
      <c r="M193" s="186"/>
      <c r="N193" s="186"/>
      <c r="O193" s="186"/>
      <c r="P193" s="186"/>
    </row>
    <row r="194" spans="1:16" ht="25.15" customHeight="1">
      <c r="A194" s="245">
        <v>45950</v>
      </c>
      <c r="B194" s="245" t="str">
        <f>HLOOKUP(WEEKDAY(A194,2),data!$A$1:$G$2,2)</f>
        <v>(월)</v>
      </c>
      <c r="C194" s="172" t="s">
        <v>3641</v>
      </c>
      <c r="D194" s="190" t="s">
        <v>2737</v>
      </c>
      <c r="E194" s="247" t="str">
        <f>IFERROR(VLOOKUP(D194,[1]시료코드!$B$2:$C$8,2,FALSE),"")</f>
        <v>E</v>
      </c>
      <c r="F194" s="190" t="str">
        <f>VLOOKUP(C194,'사업장현황(25하)'!$A$2:$T$1836,4,FALSE)</f>
        <v>대전광역시 대덕구 신탄진로 600 (상서동)</v>
      </c>
      <c r="G194" s="242"/>
      <c r="H194" s="190" t="s">
        <v>3724</v>
      </c>
      <c r="I194" s="190" t="s">
        <v>3718</v>
      </c>
      <c r="J194" s="152" t="str">
        <f t="shared" si="6"/>
        <v>한</v>
      </c>
      <c r="K194" s="243"/>
      <c r="L194" s="186"/>
      <c r="M194" s="186"/>
      <c r="N194" s="186"/>
      <c r="O194" s="186"/>
      <c r="P194" s="186"/>
    </row>
    <row r="195" spans="1:16" ht="25.15" customHeight="1">
      <c r="A195" s="245">
        <v>45951</v>
      </c>
      <c r="B195" s="245" t="str">
        <f>HLOOKUP(WEEKDAY(A195,2),data!$A$1:$G$2,2)</f>
        <v>(화)</v>
      </c>
      <c r="C195" s="190" t="s">
        <v>2529</v>
      </c>
      <c r="D195" s="190" t="s">
        <v>2738</v>
      </c>
      <c r="E195" s="247" t="str">
        <f>IFERROR(VLOOKUP(D195,[1]시료코드!$B$2:$C$8,2,FALSE),"")</f>
        <v>F</v>
      </c>
      <c r="F195" s="190" t="str">
        <f>VLOOKUP(C195,'사업장현황(25하)'!$A$2:$T$1836,4,FALSE)</f>
        <v>충청남도 천안시 동남구 성남면 신사대화로 387 (대화리)</v>
      </c>
      <c r="G195" s="242"/>
      <c r="H195" s="190" t="s">
        <v>3704</v>
      </c>
      <c r="I195" s="190" t="s">
        <v>2738</v>
      </c>
      <c r="J195" s="152" t="str">
        <f t="shared" ref="J195:J196" si="7">IFERROR(LEFT(I195,1),"")</f>
        <v>고</v>
      </c>
      <c r="K195" s="243"/>
      <c r="L195" s="186"/>
      <c r="M195" s="186"/>
      <c r="N195" s="186"/>
      <c r="O195" s="186"/>
      <c r="P195" s="186"/>
    </row>
    <row r="196" spans="1:16" ht="25.15" customHeight="1">
      <c r="A196" s="245">
        <v>45952</v>
      </c>
      <c r="B196" s="245" t="str">
        <f>HLOOKUP(WEEKDAY(A196,2),data!$A$1:$G$2,2)</f>
        <v>(수)</v>
      </c>
      <c r="C196" s="172" t="s">
        <v>3413</v>
      </c>
      <c r="D196" s="190" t="s">
        <v>2738</v>
      </c>
      <c r="E196" s="247" t="str">
        <f>IFERROR(VLOOKUP(D196,[1]시료코드!$B$2:$C$8,2,FALSE),"")</f>
        <v>F</v>
      </c>
      <c r="F196" s="190" t="str">
        <f>VLOOKUP(C196,'사업장현황(25하)'!$A$2:$T$1836,4,FALSE)</f>
        <v>강원특별자치도 양양군 손양면 공항로 230 (동호리, 설해원)</v>
      </c>
      <c r="G196" s="242"/>
      <c r="H196" s="190" t="s">
        <v>3704</v>
      </c>
      <c r="I196" s="190" t="s">
        <v>4331</v>
      </c>
      <c r="J196" s="152" t="str">
        <f t="shared" si="7"/>
        <v>강</v>
      </c>
      <c r="K196" s="243"/>
      <c r="L196" s="186"/>
      <c r="M196" s="186"/>
      <c r="N196" s="186"/>
      <c r="O196" s="186"/>
      <c r="P196" s="186"/>
    </row>
    <row r="197" spans="1:16" ht="25.15" customHeight="1">
      <c r="A197" s="245">
        <v>45952</v>
      </c>
      <c r="B197" s="245" t="str">
        <f>HLOOKUP(WEEKDAY(A197,2),data!$A$1:$G$2,2)</f>
        <v>(수)</v>
      </c>
      <c r="C197" s="172" t="s">
        <v>3419</v>
      </c>
      <c r="D197" s="190" t="s">
        <v>4330</v>
      </c>
      <c r="E197" s="247" t="str">
        <f>IFERROR(VLOOKUP(D197,[1]시료코드!$B$2:$C$8,2,FALSE),"")</f>
        <v>D</v>
      </c>
      <c r="F197" s="190" t="str">
        <f>VLOOKUP(C197,'사업장현황(25하)'!$A$2:$T$1836,4,FALSE)</f>
        <v>강원특별자치도 양양군 손양면 공항로 230 (동호리, 설해원)</v>
      </c>
      <c r="G197" s="242"/>
      <c r="H197" s="190" t="s">
        <v>4330</v>
      </c>
      <c r="I197" s="190" t="s">
        <v>2735</v>
      </c>
      <c r="J197" s="152" t="str">
        <f t="shared" si="6"/>
        <v>강</v>
      </c>
      <c r="K197" s="243"/>
      <c r="L197" s="186"/>
      <c r="M197" s="186"/>
      <c r="N197" s="186"/>
      <c r="O197" s="186"/>
      <c r="P197" s="186"/>
    </row>
    <row r="198" spans="1:16" ht="25.15" customHeight="1">
      <c r="A198" s="245">
        <v>45952</v>
      </c>
      <c r="B198" s="245" t="str">
        <f>HLOOKUP(WEEKDAY(A198,2),data!$A$1:$G$2,2)</f>
        <v>(수)</v>
      </c>
      <c r="C198" s="172" t="s">
        <v>3422</v>
      </c>
      <c r="D198" s="190" t="s">
        <v>4331</v>
      </c>
      <c r="E198" s="247" t="str">
        <f>IFERROR(VLOOKUP(D198,[1]시료코드!$B$2:$C$8,2,FALSE),"")</f>
        <v>C</v>
      </c>
      <c r="F198" s="190" t="str">
        <f>VLOOKUP(C198,'사업장현황(25하)'!$A$2:$T$1836,4,FALSE)</f>
        <v>강원특별자치도 양양군 손양면 공항로 230 (동호리, 설해원)</v>
      </c>
      <c r="G198" s="242"/>
      <c r="H198" s="190" t="s">
        <v>3754</v>
      </c>
      <c r="I198" s="190" t="s">
        <v>2735</v>
      </c>
      <c r="J198" s="152" t="str">
        <f t="shared" si="6"/>
        <v>강</v>
      </c>
      <c r="K198" s="243"/>
      <c r="L198" s="186"/>
      <c r="M198" s="186"/>
      <c r="N198" s="186"/>
      <c r="O198" s="186"/>
      <c r="P198" s="186"/>
    </row>
    <row r="199" spans="1:16" ht="25.15" customHeight="1">
      <c r="A199" s="245">
        <v>45954</v>
      </c>
      <c r="B199" s="245" t="str">
        <f>HLOOKUP(WEEKDAY(A199,2),data!$A$1:$G$2,2)</f>
        <v>(금)</v>
      </c>
      <c r="C199" s="190" t="s">
        <v>3052</v>
      </c>
      <c r="D199" s="190" t="s">
        <v>4473</v>
      </c>
      <c r="E199" s="247" t="str">
        <f>IFERROR(VLOOKUP(D199,[1]시료코드!$B$2:$C$8,2,FALSE),"")</f>
        <v/>
      </c>
      <c r="F199" s="190" t="str">
        <f>VLOOKUP(C199,'사업장현황(25하)'!$A$2:$T$1836,4,FALSE)</f>
        <v>충청남도 공주시 월송동 671-1</v>
      </c>
      <c r="G199" s="242"/>
      <c r="H199" s="190" t="s">
        <v>4357</v>
      </c>
      <c r="I199" s="190" t="s">
        <v>4332</v>
      </c>
      <c r="J199" s="152" t="str">
        <f t="shared" si="6"/>
        <v>한</v>
      </c>
      <c r="K199" s="243"/>
      <c r="L199" s="186"/>
      <c r="M199" s="186"/>
      <c r="N199" s="186"/>
      <c r="O199" s="186"/>
      <c r="P199" s="186"/>
    </row>
    <row r="200" spans="1:16" ht="25.15" customHeight="1">
      <c r="A200" s="245">
        <v>45954</v>
      </c>
      <c r="B200" s="245" t="str">
        <f>HLOOKUP(WEEKDAY(A200,2),data!$A$1:$G$2,2)</f>
        <v>(금)</v>
      </c>
      <c r="C200" s="172" t="s">
        <v>4339</v>
      </c>
      <c r="D200" s="190" t="s">
        <v>4349</v>
      </c>
      <c r="E200" s="247" t="str">
        <f>IFERROR(VLOOKUP(D200,[1]시료코드!$B$2:$C$8,2,FALSE),"")</f>
        <v>D</v>
      </c>
      <c r="F200" s="190" t="e">
        <f>VLOOKUP(C200,'사업장현황(25하)'!$A$2:$T$1836,4,FALSE)</f>
        <v>#N/A</v>
      </c>
      <c r="G200" s="242"/>
      <c r="H200" s="190" t="s">
        <v>4349</v>
      </c>
      <c r="I200" s="190" t="s">
        <v>4349</v>
      </c>
      <c r="J200" s="152" t="str">
        <f t="shared" si="6"/>
        <v>이</v>
      </c>
      <c r="K200" s="243"/>
      <c r="L200" s="186"/>
      <c r="M200" s="186"/>
      <c r="N200" s="186"/>
      <c r="O200" s="186"/>
      <c r="P200" s="186"/>
    </row>
    <row r="201" spans="1:16" ht="25.15" customHeight="1">
      <c r="A201" s="245">
        <v>45954</v>
      </c>
      <c r="B201" s="245" t="str">
        <f>HLOOKUP(WEEKDAY(A201,2),data!$A$1:$G$2,2)</f>
        <v>(금)</v>
      </c>
      <c r="C201" s="190" t="s">
        <v>4360</v>
      </c>
      <c r="D201" s="190" t="s">
        <v>3718</v>
      </c>
      <c r="E201" s="247" t="str">
        <f>IFERROR(VLOOKUP(D201,[1]시료코드!$B$2:$C$8,2,FALSE),"")</f>
        <v>B</v>
      </c>
      <c r="F201" s="190" t="e">
        <f>VLOOKUP(C201,'사업장현황(25하)'!$A$2:$T$1836,4,FALSE)</f>
        <v>#N/A</v>
      </c>
      <c r="G201" s="242"/>
      <c r="H201" s="190" t="s">
        <v>3718</v>
      </c>
      <c r="I201" s="190" t="s">
        <v>3718</v>
      </c>
      <c r="J201" s="152" t="str">
        <f t="shared" si="6"/>
        <v>한</v>
      </c>
      <c r="K201" s="243"/>
      <c r="L201" s="186"/>
      <c r="M201" s="186"/>
      <c r="N201" s="186"/>
      <c r="O201" s="186"/>
      <c r="P201" s="186"/>
    </row>
    <row r="202" spans="1:16" ht="25.15" customHeight="1">
      <c r="A202" s="245">
        <v>45957</v>
      </c>
      <c r="B202" s="245" t="str">
        <f>HLOOKUP(WEEKDAY(A202,2),data!$A$1:$G$2,2)</f>
        <v>(월)</v>
      </c>
      <c r="C202" s="190" t="s">
        <v>1422</v>
      </c>
      <c r="D202" s="190" t="s">
        <v>2736</v>
      </c>
      <c r="E202" s="247" t="str">
        <f>IFERROR(VLOOKUP(D202,[1]시료코드!$B$2:$C$8,2,FALSE),"")</f>
        <v>D</v>
      </c>
      <c r="F202" s="190" t="str">
        <f>VLOOKUP(C202,'사업장현황(25하)'!$A$2:$T$1836,4,FALSE)</f>
        <v>충청남도 천안시 동남구 풍세면 미죽1길 63 (미죽리)</v>
      </c>
      <c r="G202" s="242"/>
      <c r="H202" s="190" t="s">
        <v>2736</v>
      </c>
      <c r="I202" s="190" t="s">
        <v>2738</v>
      </c>
      <c r="J202" s="152" t="str">
        <f t="shared" si="6"/>
        <v>고</v>
      </c>
      <c r="K202" s="243"/>
      <c r="L202" s="186"/>
      <c r="M202" s="186"/>
      <c r="N202" s="186"/>
      <c r="O202" s="186"/>
      <c r="P202" s="186"/>
    </row>
    <row r="203" spans="1:16" ht="25.15" customHeight="1">
      <c r="A203" s="245">
        <v>45957</v>
      </c>
      <c r="B203" s="245" t="str">
        <f>HLOOKUP(WEEKDAY(A203,2),data!$A$1:$G$2,2)</f>
        <v>(월)</v>
      </c>
      <c r="C203" s="190" t="s">
        <v>2475</v>
      </c>
      <c r="D203" s="150" t="s">
        <v>2738</v>
      </c>
      <c r="E203" s="247" t="str">
        <f>IFERROR(VLOOKUP(D203,[1]시료코드!$B$2:$C$8,2,FALSE),"")</f>
        <v>F</v>
      </c>
      <c r="F203" s="190" t="str">
        <f>VLOOKUP(C203,'사업장현황(25하)'!$A$2:$T$1836,4,FALSE)</f>
        <v>충청남도 아산시 영인면 월선서길 77-71 (월선리)</v>
      </c>
      <c r="G203" s="242"/>
      <c r="H203" s="190" t="s">
        <v>3704</v>
      </c>
      <c r="I203" s="190" t="s">
        <v>2735</v>
      </c>
      <c r="J203" s="152" t="str">
        <f t="shared" si="6"/>
        <v>강</v>
      </c>
      <c r="K203" s="243"/>
      <c r="L203" s="186"/>
      <c r="M203" s="186"/>
      <c r="N203" s="186"/>
      <c r="O203" s="186"/>
      <c r="P203" s="186"/>
    </row>
    <row r="204" spans="1:16" ht="25.15" customHeight="1">
      <c r="A204" s="245">
        <v>45957</v>
      </c>
      <c r="B204" s="245" t="str">
        <f>HLOOKUP(WEEKDAY(A204,2),data!$A$1:$G$2,2)</f>
        <v>(월)</v>
      </c>
      <c r="C204" s="172" t="s">
        <v>3521</v>
      </c>
      <c r="D204" s="190" t="s">
        <v>2735</v>
      </c>
      <c r="E204" s="247" t="str">
        <f>IFERROR(VLOOKUP(D204,[1]시료코드!$B$2:$C$8,2,FALSE),"")</f>
        <v>C</v>
      </c>
      <c r="F204" s="190" t="str">
        <f>VLOOKUP(C204,'사업장현황(25하)'!$A$2:$T$1836,4,FALSE)</f>
        <v>충청남도 천안시 서북구 성환읍 와우2길 104 (와룡리)</v>
      </c>
      <c r="G204" s="242"/>
      <c r="H204" s="190" t="s">
        <v>3754</v>
      </c>
      <c r="I204" s="190" t="s">
        <v>2737</v>
      </c>
      <c r="J204" s="152" t="str">
        <f t="shared" si="6"/>
        <v>배</v>
      </c>
      <c r="K204" s="243"/>
      <c r="L204" s="186"/>
      <c r="M204" s="186"/>
      <c r="N204" s="186"/>
      <c r="O204" s="186"/>
      <c r="P204" s="186"/>
    </row>
    <row r="205" spans="1:16" ht="25.15" customHeight="1">
      <c r="A205" s="245">
        <v>45957</v>
      </c>
      <c r="B205" s="245" t="str">
        <f>HLOOKUP(WEEKDAY(A205,2),data!$A$1:$G$2,2)</f>
        <v>(월)</v>
      </c>
      <c r="C205" s="172" t="s">
        <v>3520</v>
      </c>
      <c r="D205" s="190" t="s">
        <v>3718</v>
      </c>
      <c r="E205" s="247" t="str">
        <f>IFERROR(VLOOKUP(D205,[1]시료코드!$B$2:$C$8,2,FALSE),"")</f>
        <v>B</v>
      </c>
      <c r="F205" s="190" t="str">
        <f>VLOOKUP(C205,'사업장현황(25하)'!$A$2:$T$1836,4,FALSE)</f>
        <v>충청남도 천안시 서북구 성환읍 와우2길 102 (와룡리)</v>
      </c>
      <c r="G205" s="242"/>
      <c r="H205" s="190" t="s">
        <v>3718</v>
      </c>
      <c r="I205" s="190" t="s">
        <v>2737</v>
      </c>
      <c r="J205" s="152" t="str">
        <f t="shared" si="6"/>
        <v>배</v>
      </c>
      <c r="K205" s="243"/>
      <c r="L205" s="186"/>
      <c r="M205" s="186"/>
      <c r="N205" s="186"/>
      <c r="O205" s="186"/>
      <c r="P205" s="186"/>
    </row>
    <row r="206" spans="1:16" ht="25.15" customHeight="1">
      <c r="A206" s="245">
        <v>45957</v>
      </c>
      <c r="B206" s="245" t="str">
        <f>HLOOKUP(WEEKDAY(A206,2),data!$A$1:$G$2,2)</f>
        <v>(월)</v>
      </c>
      <c r="C206" s="172" t="s">
        <v>3444</v>
      </c>
      <c r="D206" s="190" t="s">
        <v>2737</v>
      </c>
      <c r="E206" s="247" t="str">
        <f>IFERROR(VLOOKUP(D206,[1]시료코드!$B$2:$C$8,2,FALSE),"")</f>
        <v>E</v>
      </c>
      <c r="F206" s="190" t="e">
        <f>VLOOKUP(C206,'사업장현황(25하)'!$A$2:$T$1836,4,FALSE)</f>
        <v>#N/A</v>
      </c>
      <c r="G206" s="242"/>
      <c r="H206" s="190" t="s">
        <v>4355</v>
      </c>
      <c r="I206" s="190" t="s">
        <v>2737</v>
      </c>
      <c r="J206" s="152" t="str">
        <f t="shared" si="6"/>
        <v>배</v>
      </c>
      <c r="K206" s="243"/>
      <c r="L206" s="186"/>
      <c r="M206" s="186"/>
      <c r="N206" s="186"/>
      <c r="O206" s="186"/>
      <c r="P206" s="186"/>
    </row>
    <row r="207" spans="1:16" ht="25.15" customHeight="1">
      <c r="A207" s="245">
        <v>45958</v>
      </c>
      <c r="B207" s="245" t="str">
        <f>HLOOKUP(WEEKDAY(A207,2),data!$A$1:$G$2,2)</f>
        <v>(화)</v>
      </c>
      <c r="C207" s="172" t="s">
        <v>3440</v>
      </c>
      <c r="D207" s="190" t="s">
        <v>4356</v>
      </c>
      <c r="E207" s="247" t="str">
        <f>IFERROR(VLOOKUP(D207,[1]시료코드!$B$2:$C$8,2,FALSE),"")</f>
        <v/>
      </c>
      <c r="F207" s="190" t="str">
        <f>VLOOKUP(C207,'사업장현황(25하)'!$A$2:$T$1836,4,FALSE)</f>
        <v>충청남도 아산시 영인면 신현로 58 (신현리)</v>
      </c>
      <c r="G207" s="242"/>
      <c r="H207" s="190" t="s">
        <v>3718</v>
      </c>
      <c r="I207" s="190" t="s">
        <v>4353</v>
      </c>
      <c r="J207" s="152" t="str">
        <f t="shared" si="6"/>
        <v>강</v>
      </c>
      <c r="K207" s="243"/>
      <c r="L207" s="186"/>
      <c r="M207" s="186"/>
      <c r="N207" s="186"/>
      <c r="O207" s="186"/>
      <c r="P207" s="186"/>
    </row>
    <row r="208" spans="1:16" ht="25.15" customHeight="1">
      <c r="A208" s="245">
        <v>45958</v>
      </c>
      <c r="B208" s="245" t="str">
        <f>HLOOKUP(WEEKDAY(A208,2),data!$A$1:$G$2,2)</f>
        <v>(화)</v>
      </c>
      <c r="C208" s="190" t="s">
        <v>4373</v>
      </c>
      <c r="D208" s="190" t="s">
        <v>2735</v>
      </c>
      <c r="E208" s="247" t="str">
        <f>IFERROR(VLOOKUP(D208,[1]시료코드!$B$2:$C$8,2,FALSE),"")</f>
        <v>C</v>
      </c>
      <c r="F208" s="190" t="str">
        <f>VLOOKUP(C208,'사업장현황(25하)'!$A$2:$T$1836,4,FALSE)</f>
        <v>경기도 성남시 분당구 탄천로 257 (야탑동)</v>
      </c>
      <c r="G208" s="242"/>
      <c r="H208" s="190" t="s">
        <v>4357</v>
      </c>
      <c r="I208" s="190" t="s">
        <v>2736</v>
      </c>
      <c r="J208" s="152" t="str">
        <f t="shared" si="6"/>
        <v>이</v>
      </c>
      <c r="K208" s="243"/>
      <c r="L208" s="186"/>
      <c r="M208" s="186"/>
      <c r="N208" s="186"/>
      <c r="O208" s="186"/>
      <c r="P208" s="186"/>
    </row>
    <row r="209" spans="1:16" ht="25.15" customHeight="1">
      <c r="A209" s="245">
        <v>45958</v>
      </c>
      <c r="B209" s="245" t="str">
        <f>HLOOKUP(WEEKDAY(A209,2),data!$A$1:$G$2,2)</f>
        <v>(화)</v>
      </c>
      <c r="C209" s="190" t="s">
        <v>4384</v>
      </c>
      <c r="D209" s="190" t="s">
        <v>2736</v>
      </c>
      <c r="E209" s="247" t="str">
        <f>IFERROR(VLOOKUP(D209,[1]시료코드!$B$2:$C$8,2,FALSE),"")</f>
        <v>D</v>
      </c>
      <c r="F209" s="190" t="str">
        <f>VLOOKUP(C209,'사업장현황(25하)'!$A$2:$T$1836,4,FALSE)</f>
        <v>경기도 성남시 분당구 탄천로 257 (야탑동)</v>
      </c>
      <c r="G209" s="242"/>
      <c r="H209" s="190" t="s">
        <v>2736</v>
      </c>
      <c r="I209" s="190" t="s">
        <v>2736</v>
      </c>
      <c r="J209" s="152" t="str">
        <f t="shared" si="6"/>
        <v>이</v>
      </c>
      <c r="K209" s="243"/>
      <c r="L209" s="186"/>
      <c r="M209" s="186"/>
      <c r="N209" s="186"/>
      <c r="O209" s="186"/>
      <c r="P209" s="186"/>
    </row>
    <row r="210" spans="1:16" ht="25.15" customHeight="1">
      <c r="A210" s="245">
        <v>45958</v>
      </c>
      <c r="B210" s="245" t="str">
        <f>HLOOKUP(WEEKDAY(A210,2),data!$A$1:$G$2,2)</f>
        <v>(화)</v>
      </c>
      <c r="C210" s="190" t="s">
        <v>4393</v>
      </c>
      <c r="D210" s="175" t="s">
        <v>3719</v>
      </c>
      <c r="E210" s="247" t="str">
        <f>IFERROR(VLOOKUP(D210,[1]시료코드!$B$2:$C$8,2,FALSE),"")</f>
        <v>A</v>
      </c>
      <c r="F210" s="190" t="str">
        <f>VLOOKUP(C210,'사업장현황(25하)'!$A$2:$T$1836,4,FALSE)</f>
        <v>경기도 성남시 분당구 탄천로 257 (야탑동)</v>
      </c>
      <c r="G210" s="242"/>
      <c r="H210" s="190" t="s">
        <v>3719</v>
      </c>
      <c r="I210" s="190" t="s">
        <v>2736</v>
      </c>
      <c r="J210" s="152" t="str">
        <f t="shared" si="6"/>
        <v>이</v>
      </c>
      <c r="K210" s="243"/>
      <c r="L210" s="186"/>
      <c r="M210" s="186"/>
      <c r="N210" s="186"/>
      <c r="O210" s="186"/>
      <c r="P210" s="186"/>
    </row>
    <row r="211" spans="1:16" ht="25.15" customHeight="1">
      <c r="A211" s="245">
        <v>45959</v>
      </c>
      <c r="B211" s="245" t="str">
        <f>HLOOKUP(WEEKDAY(A211,2),data!$A$1:$G$2,2)</f>
        <v>(수)</v>
      </c>
      <c r="C211" s="172" t="s">
        <v>3168</v>
      </c>
      <c r="D211" s="150" t="s">
        <v>4403</v>
      </c>
      <c r="E211" s="247" t="str">
        <f>IFERROR(VLOOKUP(D211,[1]시료코드!$B$2:$C$8,2,FALSE),"")</f>
        <v>C</v>
      </c>
      <c r="F211" s="190" t="str">
        <f>VLOOKUP(C211,'사업장현황(25하)'!$A$2:$T$1836,4,FALSE)</f>
        <v>경기도 이천시 모가면 진상미로1044번길 83-17 (서경리)</v>
      </c>
      <c r="G211" s="242"/>
      <c r="H211" s="190" t="s">
        <v>4404</v>
      </c>
      <c r="I211" s="190" t="s">
        <v>4403</v>
      </c>
      <c r="J211" s="152" t="str">
        <f t="shared" si="6"/>
        <v>강</v>
      </c>
      <c r="K211" s="243"/>
      <c r="L211" s="186"/>
      <c r="M211" s="186"/>
      <c r="N211" s="186"/>
      <c r="O211" s="186"/>
      <c r="P211" s="186"/>
    </row>
    <row r="212" spans="1:16" ht="25.15" customHeight="1">
      <c r="A212" s="324">
        <v>45959</v>
      </c>
      <c r="B212" s="245" t="str">
        <f>HLOOKUP(WEEKDAY(A212,2),data!$A$1:$G$2,2)</f>
        <v>(수)</v>
      </c>
      <c r="C212" s="190" t="s">
        <v>1574</v>
      </c>
      <c r="D212" s="150" t="s">
        <v>4356</v>
      </c>
      <c r="E212" s="247" t="str">
        <f>IFERROR(VLOOKUP(D212,[1]시료코드!$B$2:$C$8,2,FALSE),"")</f>
        <v/>
      </c>
      <c r="F212" s="190" t="str">
        <f>VLOOKUP(C212,'사업장현황(25하)'!$A$2:$T$1836,4,FALSE)</f>
        <v>경기도 안성시 중앙로 327 (석정동, 한경대학교)</v>
      </c>
      <c r="G212" s="242"/>
      <c r="H212" s="190" t="s">
        <v>4405</v>
      </c>
      <c r="I212" s="190" t="s">
        <v>4405</v>
      </c>
      <c r="J212" s="152" t="str">
        <f t="shared" ref="J212:J213" si="8">IFERROR(LEFT(I212,1),"")</f>
        <v>한</v>
      </c>
      <c r="K212" s="243"/>
      <c r="L212" s="186"/>
      <c r="M212" s="186"/>
      <c r="N212" s="186"/>
      <c r="O212" s="186"/>
      <c r="P212" s="186"/>
    </row>
    <row r="213" spans="1:16" ht="25.15" customHeight="1">
      <c r="A213" s="245">
        <v>45960</v>
      </c>
      <c r="B213" s="245" t="str">
        <f>HLOOKUP(WEEKDAY(A213,2),data!$A$1:$G$2,2)</f>
        <v>(목)</v>
      </c>
      <c r="C213" s="190" t="s">
        <v>4406</v>
      </c>
      <c r="D213" s="190" t="s">
        <v>2736</v>
      </c>
      <c r="E213" s="247" t="str">
        <f>IFERROR(VLOOKUP(D213,[1]시료코드!$B$2:$C$8,2,FALSE),"")</f>
        <v>D</v>
      </c>
      <c r="F213" s="190" t="e">
        <f>VLOOKUP(C213,'사업장현황(25하)'!$A$2:$T$1836,4,FALSE)</f>
        <v>#N/A</v>
      </c>
      <c r="G213" s="242"/>
      <c r="H213" s="190" t="s">
        <v>2736</v>
      </c>
      <c r="I213" s="190" t="s">
        <v>2736</v>
      </c>
      <c r="J213" s="152" t="str">
        <f t="shared" si="8"/>
        <v>이</v>
      </c>
      <c r="K213" s="243"/>
      <c r="L213" s="186"/>
      <c r="M213" s="186"/>
      <c r="N213" s="186"/>
      <c r="O213" s="186"/>
      <c r="P213" s="186"/>
    </row>
    <row r="214" spans="1:16" ht="25.15" customHeight="1">
      <c r="A214" s="245">
        <v>45961</v>
      </c>
      <c r="B214" s="245" t="str">
        <f>HLOOKUP(WEEKDAY(A214,2),data!$A$1:$G$2,2)</f>
        <v>(금)</v>
      </c>
      <c r="C214" s="190" t="s">
        <v>2679</v>
      </c>
      <c r="D214" s="190" t="s">
        <v>4358</v>
      </c>
      <c r="E214" s="247" t="str">
        <f>IFERROR(VLOOKUP(D214,[1]시료코드!$B$2:$C$8,2,FALSE),"")</f>
        <v/>
      </c>
      <c r="F214" s="190" t="str">
        <f>VLOOKUP(C214,'사업장현황(25하)'!$A$2:$T$1836,4,FALSE)</f>
        <v>강원특별자치도 양양군 손양면 공항로 230 (동호리)</v>
      </c>
      <c r="G214" s="242"/>
      <c r="H214" s="190" t="s">
        <v>3718</v>
      </c>
      <c r="I214" s="190" t="s">
        <v>3718</v>
      </c>
      <c r="J214" s="152" t="str">
        <f t="shared" ref="J214:J215" si="9">IFERROR(LEFT(I214,1),"")</f>
        <v>한</v>
      </c>
      <c r="K214" s="243"/>
      <c r="L214" s="186"/>
      <c r="M214" s="186"/>
      <c r="N214" s="186"/>
      <c r="O214" s="186"/>
      <c r="P214" s="186"/>
    </row>
    <row r="215" spans="1:16" ht="25.15" customHeight="1">
      <c r="A215" s="245">
        <v>45964</v>
      </c>
      <c r="B215" s="245" t="str">
        <f>HLOOKUP(WEEKDAY(A215,2),data!$A$1:$G$2,2)</f>
        <v>(월)</v>
      </c>
      <c r="C215" s="190" t="s">
        <v>4435</v>
      </c>
      <c r="D215" s="190" t="s">
        <v>4446</v>
      </c>
      <c r="E215" s="247" t="str">
        <f>IFERROR(VLOOKUP(D215,[1]시료코드!$B$2:$C$8,2,FALSE),"")</f>
        <v>D</v>
      </c>
      <c r="F215" s="190" t="e">
        <f>VLOOKUP(C215,'사업장현황(25하)'!$A$2:$T$1836,4,FALSE)</f>
        <v>#N/A</v>
      </c>
      <c r="G215" s="242"/>
      <c r="H215" s="190" t="s">
        <v>4446</v>
      </c>
      <c r="I215" s="190" t="s">
        <v>4446</v>
      </c>
      <c r="J215" s="152" t="str">
        <f t="shared" si="9"/>
        <v>이</v>
      </c>
      <c r="K215" s="243"/>
      <c r="L215" s="186"/>
      <c r="M215" s="186"/>
      <c r="N215" s="186"/>
      <c r="O215" s="186"/>
      <c r="P215" s="186"/>
    </row>
    <row r="216" spans="1:16" ht="25.15" customHeight="1">
      <c r="A216" s="245">
        <v>45965</v>
      </c>
      <c r="B216" s="245" t="str">
        <f>HLOOKUP(WEEKDAY(A216,2),data!$A$1:$G$2,2)</f>
        <v>(화)</v>
      </c>
      <c r="C216" s="190" t="s">
        <v>2751</v>
      </c>
      <c r="D216" s="190" t="s">
        <v>4455</v>
      </c>
      <c r="E216" s="247" t="str">
        <f>IFERROR(VLOOKUP(D216,[1]시료코드!$B$2:$C$8,2,FALSE),"")</f>
        <v>C</v>
      </c>
      <c r="F216" s="190" t="str">
        <f>VLOOKUP(C216,'사업장현황(25하)'!$A$2:$T$1836,4,FALSE)</f>
        <v>충청남도 천안시 서북구 직산읍 신갈1길 53-12 (신갈리)</v>
      </c>
      <c r="G216" s="242"/>
      <c r="H216" s="190" t="s">
        <v>3754</v>
      </c>
      <c r="I216" s="190" t="s">
        <v>2735</v>
      </c>
      <c r="J216" s="152" t="str">
        <f t="shared" si="6"/>
        <v>강</v>
      </c>
      <c r="K216" s="243"/>
      <c r="L216" s="186"/>
      <c r="M216" s="186"/>
      <c r="N216" s="186"/>
      <c r="O216" s="186"/>
      <c r="P216" s="186"/>
    </row>
    <row r="217" spans="1:16" ht="25.15" customHeight="1">
      <c r="A217" s="245">
        <v>45965</v>
      </c>
      <c r="B217" s="245" t="str">
        <f>HLOOKUP(WEEKDAY(A217,2),data!$A$1:$G$2,2)</f>
        <v>(화)</v>
      </c>
      <c r="C217" s="172" t="s">
        <v>2948</v>
      </c>
      <c r="D217" s="190" t="s">
        <v>4454</v>
      </c>
      <c r="E217" s="247" t="str">
        <f>IFERROR(VLOOKUP(D217,[1]시료코드!$B$2:$C$8,2,FALSE),"")</f>
        <v>F</v>
      </c>
      <c r="F217" s="190" t="str">
        <f>VLOOKUP(C217,'사업장현황(25하)'!$A$2:$T$1836,4,FALSE)</f>
        <v>충청남도 천안시 서북구 2공단6길 18 (차암동)</v>
      </c>
      <c r="G217" s="242"/>
      <c r="H217" s="190" t="s">
        <v>3704</v>
      </c>
      <c r="I217" s="190" t="s">
        <v>2738</v>
      </c>
      <c r="J217" s="152" t="str">
        <f t="shared" si="6"/>
        <v>고</v>
      </c>
      <c r="K217" s="243"/>
      <c r="L217" s="186"/>
      <c r="M217" s="186"/>
      <c r="N217" s="186"/>
      <c r="O217" s="186"/>
      <c r="P217" s="186"/>
    </row>
    <row r="218" spans="1:16" ht="25.15" customHeight="1">
      <c r="A218" s="245">
        <v>45965</v>
      </c>
      <c r="B218" s="245" t="str">
        <f>HLOOKUP(WEEKDAY(A218,2),data!$A$1:$G$2,2)</f>
        <v>(화)</v>
      </c>
      <c r="C218" s="190" t="s">
        <v>3315</v>
      </c>
      <c r="D218" s="190" t="s">
        <v>4453</v>
      </c>
      <c r="E218" s="247" t="str">
        <f>IFERROR(VLOOKUP(D218,[1]시료코드!$B$2:$C$8,2,FALSE),"")</f>
        <v>D</v>
      </c>
      <c r="F218" s="190" t="str">
        <f>VLOOKUP(C218,'사업장현황(25하)'!$A$2:$T$1836,4,FALSE)</f>
        <v>충청남도 천안시 동남구 성남면 석곡2길 80 (석곡리)</v>
      </c>
      <c r="G218" s="242"/>
      <c r="H218" s="190" t="s">
        <v>4453</v>
      </c>
      <c r="I218" s="190" t="s">
        <v>2736</v>
      </c>
      <c r="J218" s="152" t="str">
        <f t="shared" ref="J218:J219" si="10">IFERROR(LEFT(I218,1),"")</f>
        <v>이</v>
      </c>
      <c r="K218" s="243"/>
      <c r="L218" s="186"/>
      <c r="M218" s="186"/>
      <c r="N218" s="186"/>
      <c r="O218" s="186"/>
      <c r="P218" s="186"/>
    </row>
    <row r="219" spans="1:16" ht="25.15" customHeight="1">
      <c r="A219" s="245">
        <v>45965</v>
      </c>
      <c r="B219" s="245" t="str">
        <f>HLOOKUP(WEEKDAY(A219,2),data!$A$1:$G$2,2)</f>
        <v>(화)</v>
      </c>
      <c r="C219" s="190" t="s">
        <v>3053</v>
      </c>
      <c r="D219" s="190" t="s">
        <v>2737</v>
      </c>
      <c r="E219" s="247" t="str">
        <f>IFERROR(VLOOKUP(D219,[1]시료코드!$B$2:$C$8,2,FALSE),"")</f>
        <v>E</v>
      </c>
      <c r="F219" s="190" t="str">
        <f>VLOOKUP(C219,'사업장현황(25하)'!$A$2:$T$1836,4,FALSE)</f>
        <v>경기도 화성시 팔탄면 온천로 16-16 (덕우리)</v>
      </c>
      <c r="G219" s="242"/>
      <c r="H219" s="190" t="s">
        <v>3724</v>
      </c>
      <c r="I219" s="190" t="s">
        <v>2737</v>
      </c>
      <c r="J219" s="152" t="str">
        <f t="shared" si="10"/>
        <v>배</v>
      </c>
      <c r="K219" s="243"/>
      <c r="L219" s="186"/>
      <c r="M219" s="186"/>
      <c r="N219" s="186"/>
      <c r="O219" s="186"/>
      <c r="P219" s="186"/>
    </row>
    <row r="220" spans="1:16" ht="25.15" customHeight="1">
      <c r="A220" s="245">
        <v>45965</v>
      </c>
      <c r="B220" s="245" t="str">
        <f>HLOOKUP(WEEKDAY(A220,2),data!$A$1:$G$2,2)</f>
        <v>(화)</v>
      </c>
      <c r="C220" s="172" t="s">
        <v>3640</v>
      </c>
      <c r="D220" s="190" t="s">
        <v>4460</v>
      </c>
      <c r="E220" s="247" t="str">
        <f>IFERROR(VLOOKUP(D220,[1]시료코드!$B$2:$C$8,2,FALSE),"")</f>
        <v>B</v>
      </c>
      <c r="F220" s="190" t="str">
        <f>VLOOKUP(C220,'사업장현황(25하)'!$A$2:$T$1836,4,FALSE)</f>
        <v>대전광역시 서구 월드컵대로484번길 82-14 (월평동)</v>
      </c>
      <c r="G220" s="242"/>
      <c r="H220" s="190" t="s">
        <v>4460</v>
      </c>
      <c r="I220" s="190" t="s">
        <v>3718</v>
      </c>
      <c r="J220" s="152" t="str">
        <f t="shared" si="6"/>
        <v>한</v>
      </c>
      <c r="K220" s="243"/>
      <c r="L220" s="186"/>
      <c r="M220" s="186"/>
      <c r="N220" s="186"/>
      <c r="O220" s="186"/>
      <c r="P220" s="186"/>
    </row>
    <row r="221" spans="1:16" ht="25.15" customHeight="1">
      <c r="A221" s="245">
        <v>45966</v>
      </c>
      <c r="B221" s="245" t="str">
        <f>HLOOKUP(WEEKDAY(A221,2),data!$A$1:$G$2,2)</f>
        <v>(수)</v>
      </c>
      <c r="C221" s="172" t="s">
        <v>1709</v>
      </c>
      <c r="D221" s="190" t="s">
        <v>4251</v>
      </c>
      <c r="E221" s="247" t="str">
        <f>IFERROR(VLOOKUP(D221,[1]시료코드!$B$2:$C$8,2,FALSE),"")</f>
        <v/>
      </c>
      <c r="F221" s="190" t="str">
        <f>VLOOKUP(C221,'사업장현황(25하)'!$A$2:$T$1836,4,FALSE)</f>
        <v>충청남도 천안시 동남구 성남면 신사운전길 199 (신사리)</v>
      </c>
      <c r="G221" s="242"/>
      <c r="H221" s="190" t="s">
        <v>3754</v>
      </c>
      <c r="I221" s="190" t="s">
        <v>2737</v>
      </c>
      <c r="J221" s="152" t="str">
        <f t="shared" si="6"/>
        <v>배</v>
      </c>
      <c r="K221" s="243"/>
      <c r="L221" s="186"/>
      <c r="M221" s="186"/>
      <c r="N221" s="186"/>
      <c r="O221" s="186"/>
      <c r="P221" s="186"/>
    </row>
    <row r="222" spans="1:16" ht="25.15" customHeight="1">
      <c r="A222" s="245">
        <v>45968</v>
      </c>
      <c r="B222" s="245" t="str">
        <f>HLOOKUP(WEEKDAY(A222,2),data!$A$1:$G$2,2)</f>
        <v>(금)</v>
      </c>
      <c r="C222" s="172" t="s">
        <v>3472</v>
      </c>
      <c r="D222" s="150" t="s">
        <v>4468</v>
      </c>
      <c r="E222" s="247" t="str">
        <f>IFERROR(VLOOKUP(D222,[1]시료코드!$B$2:$C$8,2,FALSE),"")</f>
        <v>C</v>
      </c>
      <c r="F222" s="190" t="str">
        <f>VLOOKUP(C222,'사업장현황(25하)'!$A$2:$T$1836,4,FALSE)</f>
        <v>충청남도 아산시 배방읍 이순신대로 813-26 (장재리)</v>
      </c>
      <c r="G222" s="242"/>
      <c r="H222" s="190" t="s">
        <v>3754</v>
      </c>
      <c r="I222" s="190" t="s">
        <v>2735</v>
      </c>
      <c r="J222" s="152" t="str">
        <f t="shared" ref="J222" si="11">IFERROR(LEFT(I222,1),"")</f>
        <v>강</v>
      </c>
      <c r="K222" s="243"/>
      <c r="L222" s="186"/>
      <c r="M222" s="186"/>
      <c r="N222" s="186"/>
      <c r="O222" s="186"/>
      <c r="P222" s="186"/>
    </row>
    <row r="223" spans="1:16" ht="25.15" customHeight="1">
      <c r="A223" s="245">
        <v>45968</v>
      </c>
      <c r="B223" s="245" t="str">
        <f>HLOOKUP(WEEKDAY(A223,2),data!$A$1:$G$2,2)</f>
        <v>(금)</v>
      </c>
      <c r="C223" s="190" t="s">
        <v>2093</v>
      </c>
      <c r="D223" s="150" t="s">
        <v>4476</v>
      </c>
      <c r="E223" s="247" t="str">
        <f>IFERROR(VLOOKUP(D223,[1]시료코드!$B$2:$C$8,2,FALSE),"")</f>
        <v>B</v>
      </c>
      <c r="F223" s="190" t="str">
        <f>VLOOKUP(C223,'사업장현황(25하)'!$A$2:$T$1836,4,FALSE)</f>
        <v>대전광역시 대덕구 대전로1331번길 50 (읍내동, 한미타올)</v>
      </c>
      <c r="G223" s="242"/>
      <c r="H223" s="190" t="s">
        <v>4476</v>
      </c>
      <c r="I223" s="190" t="s">
        <v>3718</v>
      </c>
      <c r="J223" s="152" t="str">
        <f t="shared" si="6"/>
        <v>한</v>
      </c>
      <c r="K223" s="243"/>
      <c r="L223" s="186"/>
      <c r="M223" s="186"/>
      <c r="N223" s="186"/>
      <c r="O223" s="186"/>
      <c r="P223" s="186"/>
    </row>
    <row r="224" spans="1:16" ht="25.15" customHeight="1">
      <c r="A224" s="245">
        <v>45971</v>
      </c>
      <c r="B224" s="245" t="str">
        <f>HLOOKUP(WEEKDAY(A224,2),data!$A$1:$G$2,2)</f>
        <v>(월)</v>
      </c>
      <c r="C224" s="172" t="s">
        <v>3123</v>
      </c>
      <c r="D224" s="150" t="s">
        <v>4469</v>
      </c>
      <c r="E224" s="247" t="str">
        <f>IFERROR(VLOOKUP(D224,[1]시료코드!$B$2:$C$8,2,FALSE),"")</f>
        <v>D</v>
      </c>
      <c r="F224" s="190" t="str">
        <f>VLOOKUP(C224,'사업장현황(25하)'!$A$2:$T$1836,4,FALSE)</f>
        <v>충청남도 천안시 동남구 터미널3길 5 (신부동)</v>
      </c>
      <c r="G224" s="242"/>
      <c r="H224" s="190" t="s">
        <v>4469</v>
      </c>
      <c r="I224" s="190" t="s">
        <v>4469</v>
      </c>
      <c r="J224" s="152" t="str">
        <f t="shared" si="6"/>
        <v>이</v>
      </c>
      <c r="K224" s="243"/>
      <c r="L224" s="186"/>
      <c r="M224" s="186"/>
      <c r="N224" s="186"/>
      <c r="O224" s="186"/>
      <c r="P224" s="186"/>
    </row>
    <row r="225" spans="1:16" ht="25.15" customHeight="1">
      <c r="A225" s="245">
        <v>45971</v>
      </c>
      <c r="B225" s="245" t="str">
        <f>HLOOKUP(WEEKDAY(A225,2),data!$A$1:$G$2,2)</f>
        <v>(월)</v>
      </c>
      <c r="C225" s="190" t="s">
        <v>3354</v>
      </c>
      <c r="D225" s="190" t="s">
        <v>2738</v>
      </c>
      <c r="E225" s="247" t="str">
        <f>IFERROR(VLOOKUP(D225,[1]시료코드!$B$2:$C$8,2,FALSE),"")</f>
        <v>F</v>
      </c>
      <c r="F225" s="190" t="str">
        <f>VLOOKUP(C225,'사업장현황(25하)'!$A$2:$T$1836,4,FALSE)</f>
        <v>충청남도 천안시 동남구 풍세면 하도1길 55-41 (용정리)</v>
      </c>
      <c r="G225" s="242"/>
      <c r="H225" s="190" t="s">
        <v>3704</v>
      </c>
      <c r="I225" s="190" t="s">
        <v>2738</v>
      </c>
      <c r="J225" s="152" t="str">
        <f t="shared" ref="J225:J230" si="12">IFERROR(LEFT(I225,1),"")</f>
        <v>고</v>
      </c>
      <c r="K225" s="243"/>
      <c r="L225" s="186"/>
      <c r="M225" s="186"/>
      <c r="N225" s="186"/>
      <c r="O225" s="186"/>
      <c r="P225" s="186"/>
    </row>
    <row r="226" spans="1:16" ht="25.15" customHeight="1">
      <c r="A226" s="245">
        <v>45971</v>
      </c>
      <c r="B226" s="245" t="str">
        <f>HLOOKUP(WEEKDAY(A226,2),data!$A$1:$G$2,2)</f>
        <v>(월)</v>
      </c>
      <c r="C226" s="249" t="s">
        <v>3500</v>
      </c>
      <c r="D226" s="190" t="s">
        <v>4476</v>
      </c>
      <c r="E226" s="247" t="str">
        <f>IFERROR(VLOOKUP(D226,[1]시료코드!$B$2:$C$8,2,FALSE),"")</f>
        <v>B</v>
      </c>
      <c r="F226" s="190" t="str">
        <f>VLOOKUP(C226,'사업장현황(25하)'!$A$2:$T$1836,4,FALSE)</f>
        <v>충청남도 계룡시 신도안면 신도안2길 96 (남선리, 군인아파트)</v>
      </c>
      <c r="G226" s="242"/>
      <c r="H226" s="190" t="s">
        <v>4476</v>
      </c>
      <c r="I226" s="190" t="s">
        <v>4476</v>
      </c>
      <c r="J226" s="152" t="str">
        <f t="shared" si="12"/>
        <v>한</v>
      </c>
      <c r="K226" s="243"/>
      <c r="L226" s="186"/>
      <c r="M226" s="186"/>
      <c r="N226" s="186"/>
      <c r="O226" s="186"/>
      <c r="P226" s="186"/>
    </row>
    <row r="227" spans="1:16" ht="25.15" customHeight="1">
      <c r="A227" s="245">
        <v>45972</v>
      </c>
      <c r="B227" s="245" t="str">
        <f>HLOOKUP(WEEKDAY(A227,2),data!$A$1:$G$2,2)</f>
        <v>(화)</v>
      </c>
      <c r="C227" s="190" t="s">
        <v>3302</v>
      </c>
      <c r="D227" s="150" t="s">
        <v>4476</v>
      </c>
      <c r="E227" s="247" t="str">
        <f>IFERROR(VLOOKUP(D227,[1]시료코드!$B$2:$C$8,2,FALSE),"")</f>
        <v>B</v>
      </c>
      <c r="F227" s="190" t="str">
        <f>VLOOKUP(C227,'사업장현황(25하)'!$A$2:$T$1836,4,FALSE)</f>
        <v>경기도 평택시 진위면 진위2산단로 146 (갈곶리)</v>
      </c>
      <c r="G227" s="242"/>
      <c r="H227" s="190" t="s">
        <v>4476</v>
      </c>
      <c r="I227" s="190" t="s">
        <v>4476</v>
      </c>
      <c r="J227" s="152" t="str">
        <f t="shared" si="12"/>
        <v>한</v>
      </c>
      <c r="K227" s="243"/>
      <c r="L227" s="186"/>
      <c r="M227" s="186"/>
      <c r="N227" s="186"/>
      <c r="O227" s="186"/>
      <c r="P227" s="186"/>
    </row>
    <row r="228" spans="1:16" ht="25.15" customHeight="1">
      <c r="A228" s="245">
        <v>45973</v>
      </c>
      <c r="B228" s="245" t="str">
        <f>HLOOKUP(WEEKDAY(A228,2),data!$A$1:$G$2,2)</f>
        <v>(수)</v>
      </c>
      <c r="C228" s="190" t="s">
        <v>3514</v>
      </c>
      <c r="D228" s="190" t="s">
        <v>4470</v>
      </c>
      <c r="E228" s="247" t="str">
        <f>IFERROR(VLOOKUP(D228,[1]시료코드!$B$2:$C$8,2,FALSE),"")</f>
        <v/>
      </c>
      <c r="F228" s="190" t="str">
        <f>VLOOKUP(C228,'사업장현황(25하)'!$A$2:$T$1836,4,FALSE)</f>
        <v>충청남도 보령시 오천면 오천해안로 89-37 (오포리)</v>
      </c>
      <c r="G228" s="242"/>
      <c r="H228" s="190" t="s">
        <v>4469</v>
      </c>
      <c r="I228" s="190" t="s">
        <v>4469</v>
      </c>
      <c r="J228" s="152" t="str">
        <f t="shared" si="12"/>
        <v>이</v>
      </c>
      <c r="K228" s="243"/>
      <c r="L228" s="186"/>
      <c r="M228" s="186"/>
      <c r="N228" s="186"/>
      <c r="O228" s="186"/>
      <c r="P228" s="186"/>
    </row>
    <row r="229" spans="1:16" ht="25.15" customHeight="1">
      <c r="A229" s="245">
        <v>45974</v>
      </c>
      <c r="B229" s="245" t="str">
        <f>HLOOKUP(WEEKDAY(A229,2),data!$A$1:$G$2,2)</f>
        <v>(목)</v>
      </c>
      <c r="C229" s="190" t="s">
        <v>1922</v>
      </c>
      <c r="D229" s="150" t="s">
        <v>4472</v>
      </c>
      <c r="E229" s="247" t="str">
        <f>IFERROR(VLOOKUP(D229,[1]시료코드!$B$2:$C$8,2,FALSE),"")</f>
        <v/>
      </c>
      <c r="F229" s="190" t="str">
        <f>VLOOKUP(C229,'사업장현황(25하)'!$A$2:$T$1836,4,FALSE)</f>
        <v>서울특별시 서초구 바우뫼로41길 57 (양재동, 삼광빌딩)</v>
      </c>
      <c r="G229" s="242"/>
      <c r="H229" s="190" t="s">
        <v>4469</v>
      </c>
      <c r="I229" s="190" t="s">
        <v>4469</v>
      </c>
      <c r="J229" s="152" t="str">
        <f t="shared" si="12"/>
        <v>이</v>
      </c>
      <c r="K229" s="243"/>
      <c r="L229" s="186"/>
      <c r="M229" s="186"/>
      <c r="N229" s="186"/>
      <c r="O229" s="186"/>
      <c r="P229" s="186"/>
    </row>
    <row r="230" spans="1:16" ht="25.15" customHeight="1">
      <c r="A230" s="245">
        <v>45974</v>
      </c>
      <c r="B230" s="245" t="str">
        <f>HLOOKUP(WEEKDAY(A230,2),data!$A$1:$G$2,2)</f>
        <v>(목)</v>
      </c>
      <c r="C230" s="190" t="s">
        <v>1935</v>
      </c>
      <c r="D230" s="150" t="s">
        <v>4473</v>
      </c>
      <c r="E230" s="247" t="str">
        <f>IFERROR(VLOOKUP(D230,[1]시료코드!$B$2:$C$8,2,FALSE),"")</f>
        <v/>
      </c>
      <c r="F230" s="190" t="str">
        <f>VLOOKUP(C230,'사업장현황(25하)'!$A$2:$T$1836,4,FALSE)</f>
        <v>충청남도 아산시 영인면 아산호로 331 (백석포리)</v>
      </c>
      <c r="G230" s="242"/>
      <c r="H230" s="190" t="s">
        <v>3754</v>
      </c>
      <c r="I230" s="190" t="s">
        <v>4481</v>
      </c>
      <c r="J230" s="152" t="str">
        <f t="shared" si="12"/>
        <v>배</v>
      </c>
      <c r="K230" s="243"/>
      <c r="L230" s="186"/>
      <c r="M230" s="186"/>
      <c r="N230" s="186"/>
      <c r="O230" s="186"/>
      <c r="P230" s="186"/>
    </row>
    <row r="231" spans="1:16" ht="25.15" customHeight="1">
      <c r="A231" s="245">
        <v>45975</v>
      </c>
      <c r="B231" s="245" t="str">
        <f>HLOOKUP(WEEKDAY(A231,2),data!$A$1:$G$2,2)</f>
        <v>(금)</v>
      </c>
      <c r="C231" s="172" t="s">
        <v>3620</v>
      </c>
      <c r="D231" s="190" t="s">
        <v>4516</v>
      </c>
      <c r="E231" s="247" t="str">
        <f>IFERROR(VLOOKUP(D231,[1]시료코드!$B$2:$C$8,2,FALSE),"")</f>
        <v>C</v>
      </c>
      <c r="F231" s="190" t="str">
        <f>VLOOKUP(C231,'사업장현황(25하)'!$A$2:$T$1836,4,FALSE)</f>
        <v>경기도 평택시 경기대로 663 (세교동)</v>
      </c>
      <c r="G231" s="242"/>
      <c r="H231" s="190" t="s">
        <v>3754</v>
      </c>
      <c r="I231" s="190" t="s">
        <v>4516</v>
      </c>
      <c r="J231" s="152" t="str">
        <f t="shared" ref="J231" si="13">IFERROR(LEFT(I231,1),"")</f>
        <v>강</v>
      </c>
      <c r="K231" s="243"/>
      <c r="L231" s="186"/>
      <c r="M231" s="186"/>
      <c r="N231" s="186"/>
      <c r="O231" s="186"/>
      <c r="P231" s="186"/>
    </row>
    <row r="232" spans="1:16" ht="25.15" customHeight="1">
      <c r="A232" s="245" t="s">
        <v>4484</v>
      </c>
      <c r="B232" s="245" t="e">
        <f>HLOOKUP(WEEKDAY(A232,2),data!$A$1:$G$2,2)</f>
        <v>#VALUE!</v>
      </c>
      <c r="C232" s="190" t="s">
        <v>2387</v>
      </c>
      <c r="D232" s="190" t="s">
        <v>4482</v>
      </c>
      <c r="E232" s="247" t="str">
        <f>IFERROR(VLOOKUP(D232,[1]시료코드!$B$2:$C$8,2,FALSE),"")</f>
        <v/>
      </c>
      <c r="F232" s="190" t="str">
        <f>VLOOKUP(C232,'사업장현황(25하)'!$A$2:$T$1836,4,FALSE)</f>
        <v>충청남도 당진시 송악읍 부곡공단로 131 (부곡리, 휴스틸)</v>
      </c>
      <c r="G232" s="242"/>
      <c r="H232" s="190" t="s">
        <v>4488</v>
      </c>
      <c r="I232" s="190" t="s">
        <v>2735</v>
      </c>
      <c r="J232" s="152" t="str">
        <f t="shared" ref="J232" si="14">IFERROR(LEFT(I232,1),"")</f>
        <v>강</v>
      </c>
      <c r="K232" s="243"/>
      <c r="L232" s="186"/>
      <c r="M232" s="186"/>
      <c r="N232" s="186"/>
      <c r="O232" s="186"/>
      <c r="P232" s="186"/>
    </row>
    <row r="233" spans="1:16" ht="25.15" customHeight="1">
      <c r="A233" s="245">
        <v>45980</v>
      </c>
      <c r="B233" s="245" t="str">
        <f>HLOOKUP(WEEKDAY(A233,2),data!$A$1:$G$2,2)</f>
        <v>(수)</v>
      </c>
      <c r="C233" s="190" t="s">
        <v>2517</v>
      </c>
      <c r="D233" s="190" t="s">
        <v>4518</v>
      </c>
      <c r="E233" s="247" t="str">
        <f>IFERROR(VLOOKUP(D233,[1]시료코드!$B$2:$C$8,2,FALSE),"")</f>
        <v>D</v>
      </c>
      <c r="F233" s="190" t="str">
        <f>VLOOKUP(C233,'사업장현황(25하)'!$A$2:$T$1836,4,FALSE)</f>
        <v>충청남도 천안시 동남구 광덕면 대평교길 48 (대평리)</v>
      </c>
      <c r="G233" s="242"/>
      <c r="H233" s="190" t="s">
        <v>2736</v>
      </c>
      <c r="I233" s="190" t="s">
        <v>2736</v>
      </c>
      <c r="J233" s="152" t="str">
        <f t="shared" si="6"/>
        <v>이</v>
      </c>
      <c r="K233" s="243"/>
      <c r="L233" s="186"/>
      <c r="M233" s="186"/>
      <c r="N233" s="186"/>
      <c r="O233" s="186"/>
      <c r="P233" s="186"/>
    </row>
    <row r="234" spans="1:16" ht="25.15" customHeight="1">
      <c r="A234" s="245">
        <v>45981</v>
      </c>
      <c r="B234" s="245" t="str">
        <f>HLOOKUP(WEEKDAY(A234,2),data!$A$1:$G$2,2)</f>
        <v>(목)</v>
      </c>
      <c r="C234" s="190" t="s">
        <v>1737</v>
      </c>
      <c r="D234" s="190" t="s">
        <v>3718</v>
      </c>
      <c r="E234" s="247" t="str">
        <f>IFERROR(VLOOKUP(D234,[1]시료코드!$B$2:$C$8,2,FALSE),"")</f>
        <v>B</v>
      </c>
      <c r="F234" s="190" t="str">
        <f>VLOOKUP(C234,'사업장현황(25하)'!$A$2:$T$1836,4,FALSE)</f>
        <v>충청남도 공주시 무령로 77 (웅진동, 공주의료원)</v>
      </c>
      <c r="G234" s="242"/>
      <c r="H234" s="190" t="s">
        <v>3718</v>
      </c>
      <c r="I234" s="190" t="s">
        <v>3718</v>
      </c>
      <c r="J234" s="152" t="str">
        <f t="shared" si="6"/>
        <v>한</v>
      </c>
      <c r="K234" s="243"/>
      <c r="L234" s="186"/>
      <c r="M234" s="186"/>
      <c r="N234" s="186"/>
      <c r="O234" s="186"/>
      <c r="P234" s="186"/>
    </row>
    <row r="235" spans="1:16" ht="25.15" customHeight="1">
      <c r="A235" s="245">
        <v>45981</v>
      </c>
      <c r="B235" s="245" t="str">
        <f>HLOOKUP(WEEKDAY(A235,2),data!$A$1:$G$2,2)</f>
        <v>(목)</v>
      </c>
      <c r="C235" s="190" t="s">
        <v>3325</v>
      </c>
      <c r="D235" s="165" t="s">
        <v>2736</v>
      </c>
      <c r="E235" s="247" t="str">
        <f>IFERROR(VLOOKUP(D235,[1]시료코드!$B$2:$C$8,2,FALSE),"")</f>
        <v>D</v>
      </c>
      <c r="F235" s="190" t="str">
        <f>VLOOKUP(C235,'사업장현황(25하)'!$A$2:$T$1836,4,FALSE)</f>
        <v>경기도 광주시 초월읍 현산로361번길 13-8 (지월리)</v>
      </c>
      <c r="G235" s="242"/>
      <c r="H235" s="190" t="s">
        <v>2736</v>
      </c>
      <c r="I235" s="190" t="s">
        <v>2736</v>
      </c>
      <c r="J235" s="152" t="str">
        <f t="shared" ref="J235:J248" si="15">IFERROR(LEFT(I235,1),"")</f>
        <v>이</v>
      </c>
      <c r="K235" s="243"/>
      <c r="L235" s="186"/>
      <c r="M235" s="186"/>
      <c r="N235" s="186"/>
      <c r="O235" s="186"/>
      <c r="P235" s="186"/>
    </row>
    <row r="236" spans="1:16" ht="25.15" customHeight="1">
      <c r="A236" s="245">
        <v>45982</v>
      </c>
      <c r="B236" s="245" t="str">
        <f>HLOOKUP(WEEKDAY(A236,2),data!$A$1:$G$2,2)</f>
        <v>(금)</v>
      </c>
      <c r="C236" s="249" t="s">
        <v>2867</v>
      </c>
      <c r="D236" s="190" t="s">
        <v>4525</v>
      </c>
      <c r="E236" s="247" t="str">
        <f>IFERROR(VLOOKUP(D236,[1]시료코드!$B$2:$C$8,2,FALSE),"")</f>
        <v/>
      </c>
      <c r="F236" s="190" t="str">
        <f>VLOOKUP(C236,'사업장현황(25하)'!$A$2:$T$1836,4,FALSE)</f>
        <v>충청남도 아산시 용화동 126-41</v>
      </c>
      <c r="G236" s="242"/>
      <c r="H236" s="190" t="s">
        <v>4527</v>
      </c>
      <c r="I236" s="190" t="s">
        <v>4527</v>
      </c>
      <c r="J236" s="152" t="str">
        <f t="shared" si="15"/>
        <v>한</v>
      </c>
      <c r="K236" s="243"/>
      <c r="L236" s="186"/>
      <c r="M236" s="186"/>
      <c r="N236" s="186"/>
      <c r="O236" s="186"/>
      <c r="P236" s="186"/>
    </row>
    <row r="237" spans="1:16" ht="25.15" customHeight="1">
      <c r="A237" s="245" t="s">
        <v>4524</v>
      </c>
      <c r="B237" s="245" t="e">
        <f>HLOOKUP(WEEKDAY(A237,2),data!$A$1:$G$2,2)</f>
        <v>#VALUE!</v>
      </c>
      <c r="C237" s="190" t="s">
        <v>1907</v>
      </c>
      <c r="D237" s="259" t="s">
        <v>4526</v>
      </c>
      <c r="E237" s="247" t="str">
        <f>IFERROR(VLOOKUP(D237,[1]시료코드!$B$2:$C$8,2,FALSE),"")</f>
        <v/>
      </c>
      <c r="F237" s="190" t="str">
        <f>VLOOKUP(C237,'사업장현황(25하)'!$A$2:$T$1836,4,FALSE)</f>
        <v>충청남도 아산시 영인면 아산호로 331 (백석포리)</v>
      </c>
      <c r="G237" s="242"/>
      <c r="H237" s="190" t="s">
        <v>4528</v>
      </c>
      <c r="I237" s="190" t="s">
        <v>4516</v>
      </c>
      <c r="J237" s="152" t="str">
        <f t="shared" si="15"/>
        <v>강</v>
      </c>
      <c r="K237" s="243"/>
      <c r="L237" s="186"/>
      <c r="M237" s="186"/>
      <c r="N237" s="186"/>
      <c r="O237" s="186"/>
      <c r="P237" s="186"/>
    </row>
    <row r="238" spans="1:16" ht="25.15" customHeight="1">
      <c r="A238" s="245" t="s">
        <v>4599</v>
      </c>
      <c r="B238" s="245" t="e">
        <f>HLOOKUP(WEEKDAY(A238,2),data!$A$1:$G$2,2)</f>
        <v>#VALUE!</v>
      </c>
      <c r="C238" s="190" t="s">
        <v>2391</v>
      </c>
      <c r="D238" s="259" t="s">
        <v>3718</v>
      </c>
      <c r="E238" s="247" t="str">
        <f>IFERROR(VLOOKUP(D238,[1]시료코드!$B$2:$C$8,2,FALSE),"")</f>
        <v>B</v>
      </c>
      <c r="F238" s="190" t="str">
        <f>VLOOKUP(C238,'사업장현황(25하)'!$A$2:$T$1836,4,FALSE)</f>
        <v>충청남도 당진시 정미면 대학로 1 (덕마리, 신성대학교)</v>
      </c>
      <c r="G238" s="242"/>
      <c r="H238" s="190" t="s">
        <v>3718</v>
      </c>
      <c r="I238" s="190" t="s">
        <v>3718</v>
      </c>
      <c r="J238" s="152" t="str">
        <f t="shared" ref="J238:J239" si="16">IFERROR(LEFT(I238,1),"")</f>
        <v>한</v>
      </c>
      <c r="K238" s="243"/>
      <c r="L238" s="186"/>
      <c r="M238" s="186"/>
      <c r="N238" s="186"/>
      <c r="O238" s="186"/>
      <c r="P238" s="186"/>
    </row>
    <row r="239" spans="1:16" ht="25.15" customHeight="1">
      <c r="A239" s="245">
        <v>45986</v>
      </c>
      <c r="B239" s="245" t="str">
        <f>HLOOKUP(WEEKDAY(A239,2),data!$A$1:$G$2,2)</f>
        <v>(화)</v>
      </c>
      <c r="C239" s="190" t="s">
        <v>1422</v>
      </c>
      <c r="D239" s="152" t="s">
        <v>2736</v>
      </c>
      <c r="E239" s="247" t="str">
        <f>IFERROR(VLOOKUP(D239,[1]시료코드!$B$2:$C$8,2,FALSE),"")</f>
        <v>D</v>
      </c>
      <c r="F239" s="190" t="str">
        <f>VLOOKUP(C239,'사업장현황(25하)'!$A$2:$T$1836,4,FALSE)</f>
        <v>충청남도 천안시 동남구 풍세면 미죽1길 63 (미죽리)</v>
      </c>
      <c r="G239" s="242"/>
      <c r="H239" s="190" t="s">
        <v>2736</v>
      </c>
      <c r="I239" s="190" t="s">
        <v>2736</v>
      </c>
      <c r="J239" s="152" t="str">
        <f t="shared" si="16"/>
        <v>이</v>
      </c>
      <c r="K239" s="243"/>
      <c r="L239" s="186"/>
      <c r="M239" s="186"/>
      <c r="N239" s="186"/>
      <c r="O239" s="186"/>
      <c r="P239" s="186"/>
    </row>
    <row r="240" spans="1:16" ht="25.15" customHeight="1">
      <c r="A240" s="245" t="s">
        <v>4553</v>
      </c>
      <c r="B240" s="245" t="e">
        <f>HLOOKUP(WEEKDAY(A240,2),data!$A$1:$G$2,2)</f>
        <v>#VALUE!</v>
      </c>
      <c r="C240" s="190" t="s">
        <v>1636</v>
      </c>
      <c r="D240" s="190" t="s">
        <v>4617</v>
      </c>
      <c r="E240" s="247" t="str">
        <f>IFERROR(VLOOKUP(D240,[1]시료코드!$B$2:$C$8,2,FALSE),"")</f>
        <v/>
      </c>
      <c r="F240" s="190" t="str">
        <f>VLOOKUP(C240,'사업장현황(25하)'!$A$2:$T$1836,4,FALSE)</f>
        <v>서울특별시 용산구 이촌로 303 (이촌동, 현대아파트)</v>
      </c>
      <c r="G240" s="242"/>
      <c r="H240" s="190" t="s">
        <v>4518</v>
      </c>
      <c r="I240" s="190" t="s">
        <v>4518</v>
      </c>
      <c r="J240" s="152" t="str">
        <f t="shared" si="15"/>
        <v>이</v>
      </c>
      <c r="K240" s="243"/>
      <c r="L240" s="186"/>
      <c r="M240" s="186"/>
      <c r="N240" s="186"/>
      <c r="O240" s="186"/>
      <c r="P240" s="186"/>
    </row>
    <row r="241" spans="1:16" ht="25.15" customHeight="1">
      <c r="A241" s="245">
        <v>45987</v>
      </c>
      <c r="B241" s="245" t="str">
        <f>HLOOKUP(WEEKDAY(A241,2),data!$A$1:$G$2,2)</f>
        <v>(수)</v>
      </c>
      <c r="C241" s="172" t="s">
        <v>4579</v>
      </c>
      <c r="D241" s="152" t="s">
        <v>4550</v>
      </c>
      <c r="E241" s="247" t="str">
        <f>IFERROR(VLOOKUP(D241,[1]시료코드!$B$2:$C$8,2,FALSE),"")</f>
        <v>C</v>
      </c>
      <c r="F241" s="190" t="e">
        <f>VLOOKUP(C241,'사업장현황(25하)'!$A$2:$T$1836,4,FALSE)</f>
        <v>#N/A</v>
      </c>
      <c r="G241" s="242"/>
      <c r="H241" s="190" t="s">
        <v>4551</v>
      </c>
      <c r="I241" s="190" t="s">
        <v>2736</v>
      </c>
      <c r="J241" s="152" t="str">
        <f t="shared" si="15"/>
        <v>이</v>
      </c>
      <c r="K241" s="243"/>
      <c r="L241" s="186"/>
      <c r="M241" s="186"/>
      <c r="N241" s="186"/>
      <c r="O241" s="186"/>
      <c r="P241" s="186"/>
    </row>
    <row r="242" spans="1:16" ht="25.15" customHeight="1">
      <c r="A242" s="245">
        <v>45992</v>
      </c>
      <c r="B242" s="245" t="str">
        <f>HLOOKUP(WEEKDAY(A242,2),data!$A$1:$G$2,2)</f>
        <v>(월)</v>
      </c>
      <c r="C242" s="190" t="s">
        <v>1835</v>
      </c>
      <c r="D242" s="190" t="s">
        <v>2738</v>
      </c>
      <c r="E242" s="247" t="str">
        <f>IFERROR(VLOOKUP(D242,[1]시료코드!$B$2:$C$8,2,FALSE),"")</f>
        <v>F</v>
      </c>
      <c r="F242" s="190" t="str">
        <f>VLOOKUP(C242,'사업장현황(25하)'!$A$2:$T$1836,4,FALSE)</f>
        <v>충청남도 천안시 서북구 직산읍 성진로 154-14 (군동리)</v>
      </c>
      <c r="G242" s="242"/>
      <c r="H242" s="190" t="s">
        <v>3704</v>
      </c>
      <c r="I242" s="190" t="s">
        <v>2738</v>
      </c>
      <c r="J242" s="152" t="str">
        <f t="shared" si="15"/>
        <v>고</v>
      </c>
      <c r="K242" s="243"/>
      <c r="L242" s="186"/>
      <c r="M242" s="186"/>
      <c r="N242" s="186"/>
      <c r="O242" s="186"/>
      <c r="P242" s="186"/>
    </row>
    <row r="243" spans="1:16" ht="25.15" customHeight="1">
      <c r="A243" s="245">
        <v>45993</v>
      </c>
      <c r="B243" s="245" t="str">
        <f>HLOOKUP(WEEKDAY(A243,2),data!$A$1:$G$2,2)</f>
        <v>(화)</v>
      </c>
      <c r="C243" s="172" t="s">
        <v>3098</v>
      </c>
      <c r="D243" s="190" t="s">
        <v>2738</v>
      </c>
      <c r="E243" s="247" t="str">
        <f>IFERROR(VLOOKUP(D243,[1]시료코드!$B$2:$C$8,2,FALSE),"")</f>
        <v>F</v>
      </c>
      <c r="F243" s="190" t="str">
        <f>VLOOKUP(C243,'사업장현황(25하)'!$A$2:$T$1836,4,FALSE)</f>
        <v>충청남도 천안시 동남구 성남면 세성로 102-12 (화성리)</v>
      </c>
      <c r="G243" s="242"/>
      <c r="H243" s="190" t="s">
        <v>4598</v>
      </c>
      <c r="I243" s="190" t="s">
        <v>2738</v>
      </c>
      <c r="J243" s="152" t="str">
        <f t="shared" si="15"/>
        <v>고</v>
      </c>
      <c r="K243" s="243"/>
      <c r="L243" s="186"/>
      <c r="M243" s="186"/>
      <c r="N243" s="186"/>
      <c r="O243" s="186"/>
      <c r="P243" s="186"/>
    </row>
    <row r="244" spans="1:16" ht="25.15" customHeight="1">
      <c r="A244" s="245">
        <v>45993</v>
      </c>
      <c r="B244" s="245" t="str">
        <f>HLOOKUP(WEEKDAY(A244,2),data!$A$1:$G$2,2)</f>
        <v>(화)</v>
      </c>
      <c r="C244" s="190" t="s">
        <v>4543</v>
      </c>
      <c r="D244" s="190" t="s">
        <v>2737</v>
      </c>
      <c r="E244" s="247" t="str">
        <f>IFERROR(VLOOKUP(D244,[1]시료코드!$B$2:$C$8,2,FALSE),"")</f>
        <v>E</v>
      </c>
      <c r="F244" s="190" t="str">
        <f>VLOOKUP(C244,'사업장현황(25하)'!$A$2:$T$1836,4,FALSE)</f>
        <v>대전광역시 대덕구 신탄진로 566 (상서동)</v>
      </c>
      <c r="G244" s="242"/>
      <c r="H244" s="190" t="s">
        <v>3724</v>
      </c>
      <c r="I244" s="190" t="s">
        <v>2737</v>
      </c>
      <c r="J244" s="152" t="str">
        <f t="shared" si="15"/>
        <v>배</v>
      </c>
      <c r="K244" s="243"/>
      <c r="L244" s="186"/>
      <c r="M244" s="186"/>
      <c r="N244" s="186"/>
      <c r="O244" s="186"/>
      <c r="P244" s="186"/>
    </row>
    <row r="245" spans="1:16" ht="25.15" customHeight="1">
      <c r="A245" s="245">
        <v>45993</v>
      </c>
      <c r="B245" s="245" t="str">
        <f>HLOOKUP(WEEKDAY(A245,2),data!$A$1:$G$2,2)</f>
        <v>(화)</v>
      </c>
      <c r="C245" s="190" t="s">
        <v>2166</v>
      </c>
      <c r="D245" s="190" t="s">
        <v>4602</v>
      </c>
      <c r="E245" s="247" t="str">
        <f>IFERROR(VLOOKUP(D245,[1]시료코드!$B$2:$C$8,2,FALSE),"")</f>
        <v>A</v>
      </c>
      <c r="F245" s="190" t="str">
        <f>VLOOKUP(C245,'사업장현황(25하)'!$A$2:$T$1836,4,FALSE)</f>
        <v>대전광역시 대덕구 신탄진로583번길 20 (상서동)</v>
      </c>
      <c r="G245" s="242"/>
      <c r="H245" s="190" t="s">
        <v>4602</v>
      </c>
      <c r="I245" s="190" t="s">
        <v>2737</v>
      </c>
      <c r="J245" s="152" t="str">
        <f t="shared" si="15"/>
        <v>배</v>
      </c>
      <c r="K245" s="243"/>
      <c r="L245" s="186"/>
      <c r="M245" s="186"/>
      <c r="N245" s="186"/>
      <c r="O245" s="186"/>
      <c r="P245" s="186"/>
    </row>
    <row r="246" spans="1:16" ht="25.15" customHeight="1">
      <c r="A246" s="245">
        <v>45993</v>
      </c>
      <c r="B246" s="245" t="str">
        <f>HLOOKUP(WEEKDAY(A246,2),data!$A$1:$G$2,2)</f>
        <v>(화)</v>
      </c>
      <c r="C246" s="190" t="s">
        <v>3062</v>
      </c>
      <c r="D246" s="190" t="s">
        <v>4601</v>
      </c>
      <c r="E246" s="247" t="str">
        <f>IFERROR(VLOOKUP(D246,[1]시료코드!$B$2:$C$8,2,FALSE),"")</f>
        <v>B</v>
      </c>
      <c r="F246" s="190" t="str">
        <f>VLOOKUP(C246,'사업장현황(25하)'!$A$2:$T$1836,4,FALSE)</f>
        <v>충청남도 금산군 추부면 금산로 2423-16 (추정리, (주)리튬플러스)</v>
      </c>
      <c r="G246" s="242"/>
      <c r="H246" s="190" t="s">
        <v>4601</v>
      </c>
      <c r="I246" s="190" t="s">
        <v>3718</v>
      </c>
      <c r="J246" s="152" t="str">
        <f t="shared" si="15"/>
        <v>한</v>
      </c>
      <c r="K246" s="243"/>
      <c r="L246" s="186"/>
      <c r="M246" s="186"/>
      <c r="N246" s="186"/>
      <c r="O246" s="186"/>
      <c r="P246" s="186"/>
    </row>
    <row r="247" spans="1:16" ht="25.15" customHeight="1">
      <c r="A247" s="245">
        <v>45993</v>
      </c>
      <c r="B247" s="245" t="str">
        <f>HLOOKUP(WEEKDAY(A247,2),data!$A$1:$G$2,2)</f>
        <v>(화)</v>
      </c>
      <c r="C247" s="172" t="s">
        <v>4588</v>
      </c>
      <c r="D247" s="190" t="s">
        <v>4597</v>
      </c>
      <c r="E247" s="247" t="str">
        <f>IFERROR(VLOOKUP(D247,[1]시료코드!$B$2:$C$8,2,FALSE),"")</f>
        <v>C</v>
      </c>
      <c r="F247" s="190" t="e">
        <f>VLOOKUP(C247,'사업장현황(25하)'!$A$2:$T$1836,4,FALSE)</f>
        <v>#N/A</v>
      </c>
      <c r="G247" s="242"/>
      <c r="H247" s="190" t="s">
        <v>3754</v>
      </c>
      <c r="I247" s="190" t="s">
        <v>2735</v>
      </c>
      <c r="J247" s="152" t="str">
        <f t="shared" si="15"/>
        <v>강</v>
      </c>
      <c r="K247" s="243"/>
      <c r="L247" s="186"/>
      <c r="M247" s="186"/>
      <c r="N247" s="186"/>
      <c r="O247" s="186"/>
      <c r="P247" s="186"/>
    </row>
    <row r="248" spans="1:16" ht="25.15" customHeight="1">
      <c r="A248" s="245">
        <v>45995</v>
      </c>
      <c r="B248" s="245" t="str">
        <f>HLOOKUP(WEEKDAY(A248,2),data!$A$1:$G$2,2)</f>
        <v>(목)</v>
      </c>
      <c r="C248" s="172" t="s">
        <v>3633</v>
      </c>
      <c r="D248" s="190" t="s">
        <v>4606</v>
      </c>
      <c r="E248" s="247" t="str">
        <f>IFERROR(VLOOKUP(D248,[1]시료코드!$B$2:$C$8,2,FALSE),"")</f>
        <v/>
      </c>
      <c r="F248" s="190" t="str">
        <f>VLOOKUP(C248,'사업장현황(25하)'!$A$2:$T$1836,4,FALSE)</f>
        <v>울산광역시 울주군 온산읍 산암로 213 (산암리)</v>
      </c>
      <c r="G248" s="242"/>
      <c r="H248" s="190" t="s">
        <v>4601</v>
      </c>
      <c r="I248" s="190" t="s">
        <v>3718</v>
      </c>
      <c r="J248" s="152" t="str">
        <f t="shared" si="15"/>
        <v>한</v>
      </c>
      <c r="K248" s="243"/>
      <c r="L248" s="186"/>
      <c r="M248" s="186"/>
      <c r="N248" s="186"/>
      <c r="O248" s="186"/>
      <c r="P248" s="186"/>
    </row>
    <row r="249" spans="1:16" ht="25.15" customHeight="1">
      <c r="A249" s="245">
        <v>45995</v>
      </c>
      <c r="B249" s="245" t="str">
        <f>HLOOKUP(WEEKDAY(A249,2),data!$A$1:$G$2,2)</f>
        <v>(목)</v>
      </c>
      <c r="C249" s="172" t="s">
        <v>3093</v>
      </c>
      <c r="D249" s="190" t="s">
        <v>2737</v>
      </c>
      <c r="E249" s="247" t="str">
        <f>IFERROR(VLOOKUP(D249,[1]시료코드!$B$2:$C$8,2,FALSE),"")</f>
        <v>E</v>
      </c>
      <c r="F249" s="190" t="str">
        <f>VLOOKUP(C249,'사업장현황(25하)'!$A$2:$T$1836,4,FALSE)</f>
        <v>경상남도 김해시 생림면 생림대로 399-11 (나전리)</v>
      </c>
      <c r="G249" s="242"/>
      <c r="H249" s="190" t="s">
        <v>4355</v>
      </c>
      <c r="I249" s="190" t="s">
        <v>2737</v>
      </c>
      <c r="J249" s="152" t="str">
        <f t="shared" ref="J249:J291" si="17">IFERROR(LEFT(I249,1),"")</f>
        <v>배</v>
      </c>
      <c r="K249" s="243"/>
      <c r="L249" s="186"/>
      <c r="M249" s="186"/>
      <c r="N249" s="186"/>
      <c r="O249" s="186"/>
      <c r="P249" s="186"/>
    </row>
    <row r="250" spans="1:16" ht="25.15" customHeight="1">
      <c r="A250" s="245">
        <v>45999</v>
      </c>
      <c r="B250" s="245" t="str">
        <f>HLOOKUP(WEEKDAY(A250,2),data!$A$1:$G$2,2)</f>
        <v>(월)</v>
      </c>
      <c r="C250" s="172" t="s">
        <v>4627</v>
      </c>
      <c r="D250" s="190" t="s">
        <v>4609</v>
      </c>
      <c r="E250" s="247" t="str">
        <f>IFERROR(VLOOKUP(D250,[1]시료코드!$B$2:$C$8,2,FALSE),"")</f>
        <v>F</v>
      </c>
      <c r="F250" s="190" t="str">
        <f>VLOOKUP(C250,'사업장현황(25하)'!$A$2:$T$1836,4,FALSE)</f>
        <v>충청남도 보령시 오천면 오천해안로 89-37 (오포리)</v>
      </c>
      <c r="G250" s="242"/>
      <c r="H250" s="190" t="s">
        <v>4613</v>
      </c>
      <c r="I250" s="190" t="s">
        <v>2738</v>
      </c>
      <c r="J250" s="152" t="str">
        <f>IFERROR(LEFT(I250,1),"")</f>
        <v>고</v>
      </c>
      <c r="K250" s="243"/>
      <c r="L250" s="186"/>
      <c r="M250" s="186"/>
      <c r="N250" s="186"/>
      <c r="O250" s="186"/>
      <c r="P250" s="186"/>
    </row>
    <row r="251" spans="1:16" ht="25.15" customHeight="1">
      <c r="A251" s="245">
        <v>46000</v>
      </c>
      <c r="B251" s="245" t="str">
        <f>HLOOKUP(WEEKDAY(A251,2),data!$A$1:$G$2,2)</f>
        <v>(화)</v>
      </c>
      <c r="C251" s="172" t="s">
        <v>3088</v>
      </c>
      <c r="D251" s="190" t="s">
        <v>2738</v>
      </c>
      <c r="E251" s="247" t="str">
        <f>IFERROR(VLOOKUP(D251,[1]시료코드!$B$2:$C$8,2,FALSE),"")</f>
        <v>F</v>
      </c>
      <c r="F251" s="190" t="str">
        <f>VLOOKUP(C251,'사업장현황(25하)'!$A$2:$T$1836,4,FALSE)</f>
        <v>충청북도 옥천군 옥천읍 서부로 371-12 (삼청리)</v>
      </c>
      <c r="G251" s="242"/>
      <c r="H251" s="190" t="s">
        <v>4472</v>
      </c>
      <c r="I251" s="190" t="s">
        <v>2738</v>
      </c>
      <c r="J251" s="152" t="str">
        <f t="shared" si="17"/>
        <v>고</v>
      </c>
      <c r="K251" s="243"/>
      <c r="L251" s="186"/>
      <c r="M251" s="186"/>
      <c r="N251" s="186"/>
      <c r="O251" s="186"/>
      <c r="P251" s="186"/>
    </row>
    <row r="252" spans="1:16" ht="25.15" customHeight="1">
      <c r="A252" s="245">
        <v>46000</v>
      </c>
      <c r="B252" s="245" t="str">
        <f>HLOOKUP(WEEKDAY(A252,2),data!$A$1:$G$2,2)</f>
        <v>(화)</v>
      </c>
      <c r="C252" s="172" t="s">
        <v>3680</v>
      </c>
      <c r="D252" s="150" t="s">
        <v>4473</v>
      </c>
      <c r="E252" s="247" t="str">
        <f>IFERROR(VLOOKUP(D252,[1]시료코드!$B$2:$C$8,2,FALSE),"")</f>
        <v/>
      </c>
      <c r="F252" s="190" t="str">
        <f>VLOOKUP(C252,'사업장현황(25하)'!$A$2:$T$1836,4,FALSE)</f>
        <v>경기도 용인시 기흥구 원고매로 12 (고매동)</v>
      </c>
      <c r="G252" s="242"/>
      <c r="H252" s="190" t="s">
        <v>4357</v>
      </c>
      <c r="I252" s="190" t="s">
        <v>2735</v>
      </c>
      <c r="J252" s="152" t="str">
        <f t="shared" si="17"/>
        <v>강</v>
      </c>
      <c r="K252" s="243"/>
      <c r="L252" s="186"/>
      <c r="M252" s="186"/>
      <c r="N252" s="186"/>
      <c r="O252" s="186"/>
      <c r="P252" s="186"/>
    </row>
    <row r="253" spans="1:16" ht="25.15" customHeight="1">
      <c r="A253" s="245">
        <v>46000</v>
      </c>
      <c r="B253" s="245" t="str">
        <f>HLOOKUP(WEEKDAY(A253,2),data!$A$1:$G$2,2)</f>
        <v>(화)</v>
      </c>
      <c r="C253" s="190" t="s">
        <v>1813</v>
      </c>
      <c r="D253" s="150" t="s">
        <v>3718</v>
      </c>
      <c r="E253" s="247" t="str">
        <f>IFERROR(VLOOKUP(D253,[1]시료코드!$B$2:$C$8,2,FALSE),"")</f>
        <v>B</v>
      </c>
      <c r="F253" s="190" t="str">
        <f>VLOOKUP(C253,'사업장현황(25하)'!$A$2:$T$1836,4,FALSE)</f>
        <v>경기도 안성시 대덕면 서동대로 4726 (내리, 중앙대학교)</v>
      </c>
      <c r="G253" s="242"/>
      <c r="H253" s="190" t="s">
        <v>3718</v>
      </c>
      <c r="I253" s="190" t="s">
        <v>3718</v>
      </c>
      <c r="J253" s="152" t="str">
        <f t="shared" si="17"/>
        <v>한</v>
      </c>
      <c r="K253" s="243"/>
      <c r="L253" s="186"/>
      <c r="M253" s="186"/>
      <c r="N253" s="186"/>
      <c r="O253" s="186"/>
      <c r="P253" s="186"/>
    </row>
    <row r="254" spans="1:16" ht="25.15" customHeight="1">
      <c r="A254" s="245">
        <v>46001</v>
      </c>
      <c r="B254" s="245" t="str">
        <f>HLOOKUP(WEEKDAY(A254,2),data!$A$1:$G$2,2)</f>
        <v>(수)</v>
      </c>
      <c r="C254" s="172" t="s">
        <v>3458</v>
      </c>
      <c r="D254" s="150" t="s">
        <v>2736</v>
      </c>
      <c r="E254" s="247" t="str">
        <f>IFERROR(VLOOKUP(D254,[1]시료코드!$B$2:$C$8,2,FALSE),"")</f>
        <v>D</v>
      </c>
      <c r="F254" s="190" t="str">
        <f>VLOOKUP(C254,'사업장현황(25하)'!$A$2:$T$1836,4,FALSE)</f>
        <v>충청남도 천안시 서북구 와촌동 130</v>
      </c>
      <c r="G254" s="242"/>
      <c r="H254" s="190" t="s">
        <v>2736</v>
      </c>
      <c r="I254" s="190" t="s">
        <v>2736</v>
      </c>
      <c r="J254" s="152" t="str">
        <f t="shared" si="17"/>
        <v>이</v>
      </c>
      <c r="K254" s="243"/>
      <c r="L254" s="186"/>
      <c r="M254" s="186"/>
      <c r="N254" s="186"/>
      <c r="O254" s="186"/>
      <c r="P254" s="186"/>
    </row>
    <row r="255" spans="1:16" ht="25.15" customHeight="1">
      <c r="A255" s="245">
        <v>46002</v>
      </c>
      <c r="B255" s="245" t="str">
        <f>HLOOKUP(WEEKDAY(A255,2),data!$A$1:$G$2,2)</f>
        <v>(목)</v>
      </c>
      <c r="C255" s="172" t="s">
        <v>1193</v>
      </c>
      <c r="D255" s="150" t="s">
        <v>4610</v>
      </c>
      <c r="E255" s="247" t="str">
        <f>IFERROR(VLOOKUP(D255,[1]시료코드!$B$2:$C$8,2,FALSE),"")</f>
        <v/>
      </c>
      <c r="F255" s="190" t="str">
        <f>VLOOKUP(C255,'사업장현황(25하)'!$A$2:$T$1836,4,FALSE)</f>
        <v>충청남도 천안시 동남구 풍세면 풍세산단로 58 (용정리)</v>
      </c>
      <c r="G255" s="242"/>
      <c r="H255" s="190" t="s">
        <v>3718</v>
      </c>
      <c r="I255" s="190" t="s">
        <v>3718</v>
      </c>
      <c r="J255" s="152" t="str">
        <f t="shared" si="17"/>
        <v>한</v>
      </c>
      <c r="K255" s="243"/>
      <c r="L255" s="186"/>
      <c r="M255" s="186"/>
      <c r="N255" s="186"/>
      <c r="O255" s="186"/>
      <c r="P255" s="186"/>
    </row>
    <row r="256" spans="1:16" ht="25.15" customHeight="1">
      <c r="A256" s="245">
        <v>46002</v>
      </c>
      <c r="B256" s="245" t="str">
        <f>HLOOKUP(WEEKDAY(A256,2),data!$A$1:$G$2,2)</f>
        <v>(목)</v>
      </c>
      <c r="C256" s="190" t="s">
        <v>4657</v>
      </c>
      <c r="D256" s="150" t="s">
        <v>4658</v>
      </c>
      <c r="E256" s="247" t="str">
        <f>IFERROR(VLOOKUP(D256,[1]시료코드!$B$2:$C$8,2,FALSE),"")</f>
        <v>C</v>
      </c>
      <c r="F256" s="190" t="str">
        <f>VLOOKUP(C256,'사업장현황(25하)'!$A$2:$T$1836,4,FALSE)</f>
        <v>충청남도 천안시 서북구 직산읍 군수1길 96 (군서리)</v>
      </c>
      <c r="G256" s="242"/>
      <c r="H256" s="190" t="s">
        <v>4660</v>
      </c>
      <c r="I256" s="190" t="s">
        <v>4658</v>
      </c>
      <c r="J256" s="152" t="str">
        <f t="shared" ref="J256:J257" si="18">IFERROR(LEFT(I256,1),"")</f>
        <v>강</v>
      </c>
      <c r="K256" s="243"/>
      <c r="L256" s="186"/>
      <c r="M256" s="186"/>
      <c r="N256" s="186"/>
      <c r="O256" s="186"/>
      <c r="P256" s="186"/>
    </row>
    <row r="257" spans="1:16" ht="25.15" customHeight="1">
      <c r="A257" s="245">
        <v>46002</v>
      </c>
      <c r="B257" s="245" t="str">
        <f>HLOOKUP(WEEKDAY(A257,2),data!$A$1:$G$2,2)</f>
        <v>(목)</v>
      </c>
      <c r="C257" s="190" t="s">
        <v>1619</v>
      </c>
      <c r="D257" s="150" t="s">
        <v>2738</v>
      </c>
      <c r="E257" s="247" t="str">
        <f>IFERROR(VLOOKUP(D257,[1]시료코드!$B$2:$C$8,2,FALSE),"")</f>
        <v>F</v>
      </c>
      <c r="F257" s="190" t="str">
        <f>VLOOKUP(C257,'사업장현황(25하)'!$A$2:$T$1836,4,FALSE)</f>
        <v>충청남도 천안시 서북구 직산읍 군수1길 96, 1동</v>
      </c>
      <c r="G257" s="242"/>
      <c r="H257" s="190" t="s">
        <v>4661</v>
      </c>
      <c r="I257" s="190" t="s">
        <v>2735</v>
      </c>
      <c r="J257" s="152" t="str">
        <f t="shared" si="18"/>
        <v>강</v>
      </c>
      <c r="K257" s="243"/>
      <c r="L257" s="186"/>
      <c r="M257" s="186"/>
      <c r="N257" s="186"/>
      <c r="O257" s="186"/>
      <c r="P257" s="186"/>
    </row>
    <row r="258" spans="1:16" ht="25.15" customHeight="1">
      <c r="A258" s="245">
        <v>46002</v>
      </c>
      <c r="B258" s="245" t="str">
        <f>HLOOKUP(WEEKDAY(A258,2),data!$A$1:$G$2,2)</f>
        <v>(목)</v>
      </c>
      <c r="C258" s="249" t="s">
        <v>3598</v>
      </c>
      <c r="D258" s="150" t="s">
        <v>2736</v>
      </c>
      <c r="E258" s="247" t="str">
        <f>IFERROR(VLOOKUP(D258,[1]시료코드!$B$2:$C$8,2,FALSE),"")</f>
        <v>D</v>
      </c>
      <c r="F258" s="190" t="str">
        <f>VLOOKUP(C258,'사업장현황(25하)'!$A$2:$T$1836,4,FALSE)</f>
        <v>경기도 용인시 처인구 임원로 130-1 (고림동)</v>
      </c>
      <c r="G258" s="242"/>
      <c r="H258" s="190" t="s">
        <v>2736</v>
      </c>
      <c r="I258" s="190" t="s">
        <v>2736</v>
      </c>
      <c r="J258" s="152" t="str">
        <f t="shared" si="17"/>
        <v>이</v>
      </c>
      <c r="K258" s="243"/>
      <c r="L258" s="186"/>
      <c r="M258" s="186"/>
      <c r="N258" s="186"/>
      <c r="O258" s="186"/>
      <c r="P258" s="186"/>
    </row>
    <row r="259" spans="1:16" ht="25.15" customHeight="1">
      <c r="A259" s="245">
        <v>46003</v>
      </c>
      <c r="B259" s="245" t="str">
        <f>HLOOKUP(WEEKDAY(A259,2),data!$A$1:$G$2,2)</f>
        <v>(금)</v>
      </c>
      <c r="C259" s="249" t="s">
        <v>3609</v>
      </c>
      <c r="D259" s="190" t="s">
        <v>2735</v>
      </c>
      <c r="E259" s="247" t="str">
        <f>IFERROR(VLOOKUP(D259,[1]시료코드!$B$2:$C$8,2,FALSE),"")</f>
        <v>C</v>
      </c>
      <c r="F259" s="190" t="str">
        <f>VLOOKUP(C259,'사업장현황(25하)'!$A$2:$T$1836,4,FALSE)</f>
        <v>경기도 화성시 동탄산단2길 50 (방교동, (주)유에스티 본사)</v>
      </c>
      <c r="G259" s="242"/>
      <c r="H259" s="190" t="s">
        <v>4357</v>
      </c>
      <c r="I259" s="190" t="s">
        <v>2735</v>
      </c>
      <c r="J259" s="152" t="str">
        <f t="shared" si="17"/>
        <v>강</v>
      </c>
      <c r="K259" s="243"/>
      <c r="L259" s="186"/>
      <c r="M259" s="186"/>
      <c r="N259" s="186"/>
      <c r="O259" s="186"/>
      <c r="P259" s="186"/>
    </row>
    <row r="260" spans="1:16" ht="25.15" customHeight="1">
      <c r="A260" s="245" t="s">
        <v>4611</v>
      </c>
      <c r="B260" s="245" t="e">
        <f>HLOOKUP(WEEKDAY(A260,2),data!$A$1:$G$2,2)</f>
        <v>#VALUE!</v>
      </c>
      <c r="C260" s="172" t="s">
        <v>3655</v>
      </c>
      <c r="D260" s="190" t="s">
        <v>4612</v>
      </c>
      <c r="E260" s="247" t="str">
        <f>IFERROR(VLOOKUP(D260,[1]시료코드!$B$2:$C$8,2,FALSE),"")</f>
        <v/>
      </c>
      <c r="F260" s="190" t="e">
        <f>VLOOKUP(C260,'사업장현황(25하)'!$A$2:$T$1836,4,FALSE)</f>
        <v>#N/A</v>
      </c>
      <c r="G260" s="242"/>
      <c r="H260" s="190" t="s">
        <v>4357</v>
      </c>
      <c r="I260" s="190" t="s">
        <v>2735</v>
      </c>
      <c r="J260" s="152" t="str">
        <f t="shared" si="17"/>
        <v>강</v>
      </c>
      <c r="K260" s="243"/>
      <c r="L260" s="186"/>
      <c r="M260" s="186"/>
      <c r="N260" s="186"/>
      <c r="O260" s="186"/>
      <c r="P260" s="186"/>
    </row>
    <row r="261" spans="1:16" ht="25.15" customHeight="1">
      <c r="A261" s="245">
        <v>46006</v>
      </c>
      <c r="B261" s="245" t="str">
        <f>HLOOKUP(WEEKDAY(A261,2),data!$A$1:$G$2,2)</f>
        <v>(월)</v>
      </c>
      <c r="C261" s="172" t="s">
        <v>3621</v>
      </c>
      <c r="D261" s="190" t="s">
        <v>3718</v>
      </c>
      <c r="E261" s="247" t="str">
        <f>IFERROR(VLOOKUP(D261,[1]시료코드!$B$2:$C$8,2,FALSE),"")</f>
        <v>B</v>
      </c>
      <c r="F261" s="190" t="str">
        <f>VLOOKUP(C261,'사업장현황(25하)'!$A$2:$T$1836,4,FALSE)</f>
        <v>충청남도 아산시 신창면 가내길 27-35 (가내리)</v>
      </c>
      <c r="G261" s="242"/>
      <c r="H261" s="190" t="s">
        <v>3718</v>
      </c>
      <c r="I261" s="190" t="s">
        <v>3718</v>
      </c>
      <c r="J261" s="152" t="str">
        <f t="shared" si="17"/>
        <v>한</v>
      </c>
      <c r="K261" s="243"/>
      <c r="L261" s="186"/>
      <c r="M261" s="186"/>
      <c r="N261" s="186"/>
      <c r="O261" s="186"/>
      <c r="P261" s="186"/>
    </row>
    <row r="262" spans="1:16" ht="25.15" customHeight="1">
      <c r="A262" s="245">
        <v>46007</v>
      </c>
      <c r="B262" s="245" t="str">
        <f>HLOOKUP(WEEKDAY(A262,2),data!$A$1:$G$2,2)</f>
        <v>(화)</v>
      </c>
      <c r="C262" s="190" t="s">
        <v>1948</v>
      </c>
      <c r="D262" s="190" t="s">
        <v>2736</v>
      </c>
      <c r="E262" s="247" t="str">
        <f>IFERROR(VLOOKUP(D262,[1]시료코드!$B$2:$C$8,2,FALSE),"")</f>
        <v>D</v>
      </c>
      <c r="F262" s="190" t="str">
        <f>VLOOKUP(C262,'사업장현황(25하)'!$A$2:$T$1836,4,FALSE)</f>
        <v>충청남도 아산시 영인면 월선길 4-16 (월선리)</v>
      </c>
      <c r="G262" s="242"/>
      <c r="H262" s="190" t="s">
        <v>2736</v>
      </c>
      <c r="I262" s="190" t="s">
        <v>2736</v>
      </c>
      <c r="J262" s="152" t="str">
        <f t="shared" si="17"/>
        <v>이</v>
      </c>
      <c r="K262" s="243"/>
      <c r="L262" s="186"/>
      <c r="M262" s="186"/>
      <c r="N262" s="186"/>
      <c r="O262" s="186"/>
      <c r="P262" s="186"/>
    </row>
    <row r="263" spans="1:16" ht="25.15" customHeight="1">
      <c r="A263" s="245">
        <v>46008</v>
      </c>
      <c r="B263" s="245" t="str">
        <f>HLOOKUP(WEEKDAY(A263,2),data!$A$1:$G$2,2)</f>
        <v>(수)</v>
      </c>
      <c r="C263" s="190" t="s">
        <v>4492</v>
      </c>
      <c r="D263" s="190" t="s">
        <v>2738</v>
      </c>
      <c r="E263" s="247" t="str">
        <f>IFERROR(VLOOKUP(D263,[1]시료코드!$B$2:$C$8,2,FALSE),"")</f>
        <v>F</v>
      </c>
      <c r="F263" s="190" t="str">
        <f>VLOOKUP(C263,'사업장현황(25하)'!$A$2:$T$1836,4,FALSE)</f>
        <v>충청남도 홍성군 갈산면 갈산서길170번길 109-60</v>
      </c>
      <c r="G263" s="242"/>
      <c r="H263" s="190" t="s">
        <v>4472</v>
      </c>
      <c r="I263" s="190" t="s">
        <v>2738</v>
      </c>
      <c r="J263" s="152" t="str">
        <f t="shared" ref="J263" si="19">IFERROR(LEFT(I263,1),"")</f>
        <v>고</v>
      </c>
      <c r="K263" s="243"/>
      <c r="L263" s="186"/>
      <c r="M263" s="186"/>
      <c r="N263" s="186"/>
      <c r="O263" s="186"/>
      <c r="P263" s="186"/>
    </row>
    <row r="264" spans="1:16" ht="25.15" customHeight="1">
      <c r="A264" s="245">
        <v>46008</v>
      </c>
      <c r="B264" s="245" t="str">
        <f>HLOOKUP(WEEKDAY(A264,2),data!$A$1:$G$2,2)</f>
        <v>(수)</v>
      </c>
      <c r="C264" s="172" t="s">
        <v>3378</v>
      </c>
      <c r="D264" s="190" t="s">
        <v>2736</v>
      </c>
      <c r="E264" s="247" t="str">
        <f>IFERROR(VLOOKUP(D264,[1]시료코드!$B$2:$C$8,2,FALSE),"")</f>
        <v>D</v>
      </c>
      <c r="F264" s="190" t="str">
        <f>VLOOKUP(C264,'사업장현황(25하)'!$A$2:$T$1836,4,FALSE)</f>
        <v>인천광역시 남동구 남동대로 383 (남촌동)</v>
      </c>
      <c r="G264" s="242"/>
      <c r="H264" s="190" t="s">
        <v>2736</v>
      </c>
      <c r="I264" s="190" t="s">
        <v>2736</v>
      </c>
      <c r="J264" s="152" t="str">
        <f t="shared" si="17"/>
        <v>이</v>
      </c>
      <c r="K264" s="243"/>
      <c r="L264" s="186"/>
      <c r="M264" s="186"/>
      <c r="N264" s="186"/>
      <c r="O264" s="186"/>
      <c r="P264" s="186"/>
    </row>
    <row r="265" spans="1:16" ht="25.15" customHeight="1">
      <c r="A265" s="245">
        <v>46008</v>
      </c>
      <c r="B265" s="245" t="str">
        <f>HLOOKUP(WEEKDAY(A265,2),data!$A$1:$G$2,2)</f>
        <v>(수)</v>
      </c>
      <c r="C265" s="249" t="s">
        <v>2943</v>
      </c>
      <c r="D265" s="190" t="s">
        <v>3718</v>
      </c>
      <c r="E265" s="247" t="str">
        <f>IFERROR(VLOOKUP(D265,[1]시료코드!$B$2:$C$8,2,FALSE),"")</f>
        <v>B</v>
      </c>
      <c r="F265" s="190" t="str">
        <f>VLOOKUP(C265,'사업장현황(25하)'!$A$2:$T$1836,4,FALSE)</f>
        <v>경기도 화성시 동탄산단7길 98-7 (방교동)</v>
      </c>
      <c r="G265" s="242"/>
      <c r="H265" s="190" t="s">
        <v>3718</v>
      </c>
      <c r="I265" s="190" t="s">
        <v>3718</v>
      </c>
      <c r="J265" s="152" t="str">
        <f t="shared" si="17"/>
        <v>한</v>
      </c>
      <c r="K265" s="243"/>
      <c r="L265" s="186"/>
      <c r="M265" s="186"/>
      <c r="N265" s="186"/>
      <c r="O265" s="186"/>
      <c r="P265" s="186"/>
    </row>
    <row r="266" spans="1:16" ht="25.15" customHeight="1">
      <c r="A266" s="245">
        <v>46009</v>
      </c>
      <c r="B266" s="245" t="str">
        <f>HLOOKUP(WEEKDAY(A266,2),data!$A$1:$G$2,2)</f>
        <v>(목)</v>
      </c>
      <c r="C266" s="190" t="s">
        <v>1880</v>
      </c>
      <c r="D266" s="190" t="s">
        <v>2736</v>
      </c>
      <c r="E266" s="247" t="str">
        <f>IFERROR(VLOOKUP(D266,[1]시료코드!$B$2:$C$8,2,FALSE),"")</f>
        <v>D</v>
      </c>
      <c r="F266" s="190" t="e">
        <f>VLOOKUP(C266,'사업장현황(25하)'!$A$2:$T$1836,4,FALSE)</f>
        <v>#N/A</v>
      </c>
      <c r="G266" s="242"/>
      <c r="H266" s="190" t="s">
        <v>2736</v>
      </c>
      <c r="I266" s="190" t="s">
        <v>2736</v>
      </c>
      <c r="J266" s="152" t="str">
        <f t="shared" si="17"/>
        <v>이</v>
      </c>
      <c r="K266" s="243"/>
      <c r="L266" s="186"/>
      <c r="M266" s="186"/>
      <c r="N266" s="186"/>
      <c r="O266" s="186"/>
      <c r="P266" s="186"/>
    </row>
    <row r="267" spans="1:16" ht="25.15" customHeight="1">
      <c r="A267" s="245">
        <v>46009</v>
      </c>
      <c r="B267" s="245" t="str">
        <f>HLOOKUP(WEEKDAY(A267,2),data!$A$1:$G$2,2)</f>
        <v>(목)</v>
      </c>
      <c r="C267" s="172" t="s">
        <v>4662</v>
      </c>
      <c r="D267" s="190" t="s">
        <v>2735</v>
      </c>
      <c r="E267" s="247" t="str">
        <f>IFERROR(VLOOKUP(D267,[1]시료코드!$B$2:$C$8,2,FALSE),"")</f>
        <v>C</v>
      </c>
      <c r="F267" s="190" t="str">
        <f>VLOOKUP(C267,'사업장현황(25하)'!$A$2:$T$1836,4,FALSE)</f>
        <v>충청남도 천안시 서북구 입장면 용정도하길 181 (용정리)</v>
      </c>
      <c r="G267" s="242"/>
      <c r="H267" s="190" t="s">
        <v>4357</v>
      </c>
      <c r="I267" s="190" t="s">
        <v>2735</v>
      </c>
      <c r="J267" s="152" t="str">
        <f t="shared" si="17"/>
        <v>강</v>
      </c>
      <c r="K267" s="243"/>
      <c r="L267" s="186"/>
      <c r="M267" s="186"/>
      <c r="N267" s="186"/>
      <c r="O267" s="186"/>
      <c r="P267" s="186"/>
    </row>
    <row r="268" spans="1:16" ht="25.15" customHeight="1">
      <c r="A268" s="245">
        <v>46009</v>
      </c>
      <c r="B268" s="245" t="str">
        <f>HLOOKUP(WEEKDAY(A268,2),data!$A$1:$G$2,2)</f>
        <v>(목)</v>
      </c>
      <c r="C268" s="172" t="s">
        <v>4669</v>
      </c>
      <c r="D268" s="190" t="s">
        <v>2737</v>
      </c>
      <c r="E268" s="247" t="str">
        <f>IFERROR(VLOOKUP(D268,[1]시료코드!$B$2:$C$8,2,FALSE),"")</f>
        <v>E</v>
      </c>
      <c r="F268" s="190" t="str">
        <f>VLOOKUP(C268,'사업장현황(25하)'!$A$2:$T$1836,4,FALSE)</f>
        <v>충청남도 천안시 서북구 입장면 용정도하길 181 (용정리)</v>
      </c>
      <c r="G268" s="242"/>
      <c r="H268" s="190" t="s">
        <v>4355</v>
      </c>
      <c r="I268" s="190" t="s">
        <v>2737</v>
      </c>
      <c r="J268" s="152" t="s">
        <v>4721</v>
      </c>
      <c r="K268" s="243"/>
      <c r="L268" s="186"/>
      <c r="M268" s="186"/>
      <c r="N268" s="186"/>
      <c r="O268" s="186"/>
      <c r="P268" s="186"/>
    </row>
    <row r="269" spans="1:16" ht="25.15" customHeight="1">
      <c r="A269" s="245">
        <v>46009</v>
      </c>
      <c r="B269" s="245" t="str">
        <f>HLOOKUP(WEEKDAY(A269,2),data!$A$1:$G$2,2)</f>
        <v>(목)</v>
      </c>
      <c r="C269" s="172" t="s">
        <v>4675</v>
      </c>
      <c r="D269" s="150" t="s">
        <v>4686</v>
      </c>
      <c r="E269" s="247" t="str">
        <f>IFERROR(VLOOKUP(D269,[1]시료코드!$B$2:$C$8,2,FALSE),"")</f>
        <v>A</v>
      </c>
      <c r="F269" s="190" t="str">
        <f>VLOOKUP(C269,'사업장현황(25하)'!$A$2:$T$1836,4,FALSE)</f>
        <v>충청남도 천안시 서북구 입장면 용정도하길 181 (용정리)</v>
      </c>
      <c r="G269" s="242"/>
      <c r="H269" s="190" t="s">
        <v>3719</v>
      </c>
      <c r="I269" s="190" t="s">
        <v>2737</v>
      </c>
      <c r="J269" s="152" t="s">
        <v>4721</v>
      </c>
      <c r="K269" s="243"/>
      <c r="L269" s="186"/>
      <c r="M269" s="186"/>
      <c r="N269" s="186"/>
      <c r="O269" s="186"/>
      <c r="P269" s="186"/>
    </row>
    <row r="270" spans="1:16" ht="25.15" customHeight="1">
      <c r="A270" s="245">
        <v>46009</v>
      </c>
      <c r="B270" s="245" t="str">
        <f>HLOOKUP(WEEKDAY(A270,2),data!$A$1:$G$2,2)</f>
        <v>(목)</v>
      </c>
      <c r="C270" s="190" t="s">
        <v>2370</v>
      </c>
      <c r="D270" s="190" t="s">
        <v>3718</v>
      </c>
      <c r="E270" s="247" t="str">
        <f>IFERROR(VLOOKUP(D270,[1]시료코드!$B$2:$C$8,2,FALSE),"")</f>
        <v>B</v>
      </c>
      <c r="F270" s="190" t="str">
        <f>VLOOKUP(C270,'사업장현황(25하)'!$A$2:$T$1836,4,FALSE)</f>
        <v>충청남도 금산군 복수면 다복로 491-30 (용진리, 선진수출포장)</v>
      </c>
      <c r="G270" s="242"/>
      <c r="H270" s="190" t="s">
        <v>3718</v>
      </c>
      <c r="I270" s="190" t="s">
        <v>3718</v>
      </c>
      <c r="J270" s="152" t="str">
        <f>IFERROR(LEFT(I270,1),"")</f>
        <v>한</v>
      </c>
      <c r="K270" s="243"/>
      <c r="L270" s="186"/>
      <c r="M270" s="186"/>
      <c r="N270" s="186"/>
      <c r="O270" s="186"/>
      <c r="P270" s="186"/>
    </row>
    <row r="271" spans="1:16" ht="25.15" customHeight="1">
      <c r="A271" s="245">
        <v>46009</v>
      </c>
      <c r="B271" s="245" t="str">
        <f>HLOOKUP(WEEKDAY(A271,2),data!$A$1:$G$2,2)</f>
        <v>(목)</v>
      </c>
      <c r="C271" s="190" t="s">
        <v>1570</v>
      </c>
      <c r="D271" s="190" t="s">
        <v>2738</v>
      </c>
      <c r="E271" s="247" t="str">
        <f>IFERROR(VLOOKUP(D271,[1]시료코드!$B$2:$C$8,2,FALSE),"")</f>
        <v>F</v>
      </c>
      <c r="F271" s="190" t="str">
        <f>VLOOKUP(C271,'사업장현황(25하)'!$A$2:$T$1836,4,FALSE)</f>
        <v>충청남도 아산시 선장면 삽교천로 104 (가산리)</v>
      </c>
      <c r="G271" s="242"/>
      <c r="H271" s="190" t="s">
        <v>4472</v>
      </c>
      <c r="I271" s="190" t="s">
        <v>2738</v>
      </c>
      <c r="J271" s="152" t="str">
        <f>IFERROR(LEFT(I271,1),"")</f>
        <v>고</v>
      </c>
      <c r="K271" s="243"/>
      <c r="L271" s="186"/>
      <c r="M271" s="186"/>
      <c r="N271" s="186"/>
      <c r="O271" s="186"/>
      <c r="P271" s="186"/>
    </row>
    <row r="272" spans="1:16" ht="25.15" customHeight="1">
      <c r="A272" s="245">
        <v>46013</v>
      </c>
      <c r="B272" s="245" t="str">
        <f>HLOOKUP(WEEKDAY(A272,2),data!$A$1:$G$2,2)</f>
        <v>(월)</v>
      </c>
      <c r="C272" s="190" t="s">
        <v>1936</v>
      </c>
      <c r="D272" s="190" t="s">
        <v>3718</v>
      </c>
      <c r="E272" s="247" t="str">
        <f>IFERROR(VLOOKUP(D272,[1]시료코드!$B$2:$C$8,2,FALSE),"")</f>
        <v>B</v>
      </c>
      <c r="F272" s="190" t="str">
        <f>VLOOKUP(C272,'사업장현황(25하)'!$A$2:$T$1836,4,FALSE)</f>
        <v>대전광역시 서구 가수원로 39, 2층, 5층 (가수원동, 삼양빌딩)</v>
      </c>
      <c r="G272" s="242"/>
      <c r="H272" s="190" t="s">
        <v>3718</v>
      </c>
      <c r="I272" s="190" t="s">
        <v>3718</v>
      </c>
      <c r="J272" s="152" t="str">
        <f t="shared" ref="J272" si="20">IFERROR(LEFT(I272,1),"")</f>
        <v>한</v>
      </c>
      <c r="K272" s="243"/>
      <c r="L272" s="186"/>
      <c r="M272" s="186"/>
      <c r="N272" s="186"/>
      <c r="O272" s="186"/>
      <c r="P272" s="186"/>
    </row>
    <row r="273" spans="1:16" ht="25.15" customHeight="1">
      <c r="A273" s="324">
        <v>46014</v>
      </c>
      <c r="B273" s="245" t="str">
        <f>HLOOKUP(WEEKDAY(A273,2),data!$A$1:$G$2,2)</f>
        <v>(화)</v>
      </c>
      <c r="C273" s="172" t="s">
        <v>4748</v>
      </c>
      <c r="D273" s="150" t="s">
        <v>4739</v>
      </c>
      <c r="E273" s="247" t="str">
        <f>IFERROR(VLOOKUP(D273,[1]시료코드!$B$2:$C$8,2,FALSE),"")</f>
        <v>D</v>
      </c>
      <c r="F273" s="190" t="str">
        <f>VLOOKUP(C273,'사업장현황(25하)'!$A$2:$T$1836,4,FALSE)</f>
        <v>경기도 안성시 원곡면 지문로 203-86 (지문리)</v>
      </c>
      <c r="G273" s="242"/>
      <c r="H273" s="190" t="s">
        <v>4739</v>
      </c>
      <c r="I273" s="190" t="s">
        <v>2736</v>
      </c>
      <c r="J273" s="152" t="str">
        <f t="shared" si="17"/>
        <v>이</v>
      </c>
      <c r="K273" s="243"/>
      <c r="L273" s="186"/>
      <c r="M273" s="186"/>
      <c r="N273" s="186"/>
      <c r="O273" s="186"/>
      <c r="P273" s="186"/>
    </row>
    <row r="274" spans="1:16" ht="25.15" customHeight="1">
      <c r="A274" s="245">
        <v>46020</v>
      </c>
      <c r="B274" s="245" t="str">
        <f>HLOOKUP(WEEKDAY(A274,2),data!$A$1:$G$2,2)</f>
        <v>(월)</v>
      </c>
      <c r="C274" s="190" t="s">
        <v>4729</v>
      </c>
      <c r="D274" s="190" t="s">
        <v>4739</v>
      </c>
      <c r="E274" s="247" t="str">
        <f>IFERROR(VLOOKUP(D274,[1]시료코드!$B$2:$C$8,2,FALSE),"")</f>
        <v>D</v>
      </c>
      <c r="F274" s="190" t="e">
        <f>VLOOKUP(C274,'사업장현황(25하)'!$A$2:$T$1836,4,FALSE)</f>
        <v>#N/A</v>
      </c>
      <c r="G274" s="242"/>
      <c r="H274" s="190" t="s">
        <v>4739</v>
      </c>
      <c r="I274" s="190" t="s">
        <v>2736</v>
      </c>
      <c r="J274" s="152" t="str">
        <f t="shared" ref="J274" si="21">IFERROR(LEFT(I274,1),"")</f>
        <v>이</v>
      </c>
      <c r="K274" s="243"/>
      <c r="L274" s="186"/>
      <c r="M274" s="186"/>
      <c r="N274" s="186"/>
      <c r="O274" s="186"/>
      <c r="P274" s="186"/>
    </row>
    <row r="275" spans="1:16" ht="25.15" customHeight="1">
      <c r="A275" s="245">
        <v>46020</v>
      </c>
      <c r="B275" s="245" t="str">
        <f>HLOOKUP(WEEKDAY(A275,2),data!$A$1:$G$2,2)</f>
        <v>(월)</v>
      </c>
      <c r="C275" s="190" t="s">
        <v>4730</v>
      </c>
      <c r="D275" s="190" t="s">
        <v>4743</v>
      </c>
      <c r="E275" s="247" t="str">
        <f>IFERROR(VLOOKUP(D275,[1]시료코드!$B$2:$C$8,2,FALSE),"")</f>
        <v>B</v>
      </c>
      <c r="F275" s="190" t="str">
        <f>VLOOKUP(C275,'사업장현황(25하)'!$A$2:$T$1836,4,FALSE)</f>
        <v>세종특별자치시 전의면 산단길 22-17 (관정리)</v>
      </c>
      <c r="G275" s="242"/>
      <c r="H275" s="190" t="s">
        <v>4743</v>
      </c>
      <c r="I275" s="190" t="s">
        <v>4743</v>
      </c>
      <c r="J275" s="152" t="str">
        <f t="shared" si="17"/>
        <v>한</v>
      </c>
      <c r="K275" s="243"/>
      <c r="L275" s="186"/>
      <c r="M275" s="186"/>
      <c r="N275" s="186"/>
      <c r="O275" s="186"/>
      <c r="P275" s="186"/>
    </row>
    <row r="276" spans="1:16" ht="25.15" customHeight="1">
      <c r="A276" s="245">
        <v>46020</v>
      </c>
      <c r="B276" s="245" t="str">
        <f>HLOOKUP(WEEKDAY(A276,2),data!$A$1:$G$2,2)</f>
        <v>(월)</v>
      </c>
      <c r="C276" s="190" t="s">
        <v>4757</v>
      </c>
      <c r="D276" s="190" t="s">
        <v>4767</v>
      </c>
      <c r="E276" s="247" t="str">
        <f>IFERROR(VLOOKUP(D276,[1]시료코드!$B$2:$C$8,2,FALSE),"")</f>
        <v>F</v>
      </c>
      <c r="F276" s="190" t="str">
        <f>VLOOKUP(C276,'사업장현황(25하)'!$A$2:$T$1836,4,FALSE)</f>
        <v>충청남도 공주시 금벽로 551(신관동)</v>
      </c>
      <c r="G276" s="242"/>
      <c r="H276" s="190" t="s">
        <v>4768</v>
      </c>
      <c r="I276" s="190" t="s">
        <v>2738</v>
      </c>
      <c r="J276" s="152" t="str">
        <f t="shared" si="17"/>
        <v>고</v>
      </c>
      <c r="K276" s="243"/>
      <c r="L276" s="186"/>
      <c r="M276" s="186"/>
      <c r="N276" s="186"/>
      <c r="O276" s="186"/>
      <c r="P276" s="186"/>
    </row>
    <row r="277" spans="1:16" ht="25.15" customHeight="1">
      <c r="A277" s="245"/>
      <c r="B277" s="245" t="str">
        <f>HLOOKUP(WEEKDAY(A277,2),data!$A$1:$G$2,2)</f>
        <v>(토)</v>
      </c>
      <c r="C277" s="342"/>
      <c r="D277" s="190"/>
      <c r="E277" s="247" t="str">
        <f>IFERROR(VLOOKUP(D277,[1]시료코드!$B$2:$C$8,2,FALSE),"")</f>
        <v/>
      </c>
      <c r="F277" s="190" t="e">
        <f>VLOOKUP(C277,'사업장현황(25하)'!$A$2:$T$1836,4,FALSE)</f>
        <v>#N/A</v>
      </c>
      <c r="G277" s="242"/>
      <c r="H277" s="190"/>
      <c r="I277" s="190"/>
      <c r="J277" s="152" t="str">
        <f t="shared" si="17"/>
        <v/>
      </c>
      <c r="K277" s="243"/>
      <c r="L277" s="186"/>
      <c r="M277" s="186"/>
      <c r="N277" s="186"/>
      <c r="O277" s="186"/>
      <c r="P277" s="186"/>
    </row>
    <row r="278" spans="1:16" ht="25.15" customHeight="1">
      <c r="A278" s="245"/>
      <c r="B278" s="245" t="str">
        <f>HLOOKUP(WEEKDAY(A278,2),data!$A$1:$G$2,2)</f>
        <v>(토)</v>
      </c>
      <c r="C278" s="172"/>
      <c r="D278" s="190"/>
      <c r="E278" s="247" t="str">
        <f>IFERROR(VLOOKUP(D278,[1]시료코드!$B$2:$C$8,2,FALSE),"")</f>
        <v/>
      </c>
      <c r="F278" s="190" t="e">
        <f>VLOOKUP(C278,'사업장현황(25하)'!$A$2:$T$1836,4,FALSE)</f>
        <v>#N/A</v>
      </c>
      <c r="G278" s="242"/>
      <c r="H278" s="190"/>
      <c r="I278" s="190"/>
      <c r="J278" s="152" t="str">
        <f t="shared" si="17"/>
        <v/>
      </c>
      <c r="K278" s="243"/>
      <c r="L278" s="186"/>
      <c r="M278" s="186"/>
      <c r="N278" s="186"/>
      <c r="O278" s="186"/>
      <c r="P278" s="186"/>
    </row>
    <row r="279" spans="1:16" ht="25.15" customHeight="1">
      <c r="A279" s="245"/>
      <c r="B279" s="245" t="str">
        <f>HLOOKUP(WEEKDAY(A279,2),data!$A$1:$G$2,2)</f>
        <v>(토)</v>
      </c>
      <c r="C279" s="172"/>
      <c r="D279" s="150"/>
      <c r="E279" s="247" t="str">
        <f>IFERROR(VLOOKUP(D279,[1]시료코드!$B$2:$C$8,2,FALSE),"")</f>
        <v/>
      </c>
      <c r="F279" s="190" t="e">
        <f>VLOOKUP(C279,'사업장현황(25하)'!$A$2:$T$1836,4,FALSE)</f>
        <v>#N/A</v>
      </c>
      <c r="G279" s="242"/>
      <c r="H279" s="190"/>
      <c r="I279" s="190"/>
      <c r="J279" s="152" t="str">
        <f t="shared" si="17"/>
        <v/>
      </c>
      <c r="K279" s="243"/>
      <c r="L279" s="186"/>
      <c r="M279" s="186"/>
      <c r="N279" s="186"/>
      <c r="O279" s="186"/>
      <c r="P279" s="186"/>
    </row>
    <row r="280" spans="1:16" ht="25.15" customHeight="1">
      <c r="A280" s="245"/>
      <c r="B280" s="245" t="str">
        <f>HLOOKUP(WEEKDAY(A280,2),data!$A$1:$G$2,2)</f>
        <v>(토)</v>
      </c>
      <c r="C280" s="172"/>
      <c r="D280" s="150"/>
      <c r="E280" s="247" t="str">
        <f>IFERROR(VLOOKUP(D280,[1]시료코드!$B$2:$C$8,2,FALSE),"")</f>
        <v/>
      </c>
      <c r="F280" s="190" t="e">
        <f>VLOOKUP(C280,'사업장현황(25하)'!$A$2:$T$1836,4,FALSE)</f>
        <v>#N/A</v>
      </c>
      <c r="G280" s="242"/>
      <c r="H280" s="190"/>
      <c r="I280" s="190"/>
      <c r="J280" s="152" t="str">
        <f t="shared" si="17"/>
        <v/>
      </c>
      <c r="K280" s="243"/>
      <c r="L280" s="186"/>
      <c r="M280" s="186"/>
      <c r="N280" s="186"/>
      <c r="O280" s="186"/>
      <c r="P280" s="186"/>
    </row>
    <row r="281" spans="1:16" ht="25.15" customHeight="1">
      <c r="A281" s="245"/>
      <c r="B281" s="245" t="str">
        <f>HLOOKUP(WEEKDAY(A281,2),data!$A$1:$G$2,2)</f>
        <v>(토)</v>
      </c>
      <c r="C281" s="172"/>
      <c r="D281" s="150"/>
      <c r="E281" s="247" t="str">
        <f>IFERROR(VLOOKUP(D281,[1]시료코드!$B$2:$C$8,2,FALSE),"")</f>
        <v/>
      </c>
      <c r="F281" s="190" t="e">
        <f>VLOOKUP(C281,'사업장현황(25하)'!$A$2:$T$1836,4,FALSE)</f>
        <v>#N/A</v>
      </c>
      <c r="G281" s="242"/>
      <c r="H281" s="190"/>
      <c r="I281" s="190"/>
      <c r="J281" s="152" t="str">
        <f t="shared" si="17"/>
        <v/>
      </c>
      <c r="K281" s="243"/>
      <c r="L281" s="186"/>
      <c r="M281" s="186"/>
      <c r="N281" s="186"/>
      <c r="O281" s="186"/>
      <c r="P281" s="186"/>
    </row>
    <row r="282" spans="1:16" ht="25.15" customHeight="1">
      <c r="A282" s="245"/>
      <c r="B282" s="245" t="str">
        <f>HLOOKUP(WEEKDAY(A282,2),data!$A$1:$G$2,2)</f>
        <v>(토)</v>
      </c>
      <c r="C282" s="342"/>
      <c r="D282" s="150"/>
      <c r="E282" s="247" t="str">
        <f>IFERROR(VLOOKUP(D282,[1]시료코드!$B$2:$C$8,2,FALSE),"")</f>
        <v/>
      </c>
      <c r="F282" s="190" t="e">
        <f>VLOOKUP(C282,'사업장현황(25하)'!$A$2:$T$1836,4,FALSE)</f>
        <v>#N/A</v>
      </c>
      <c r="G282" s="242"/>
      <c r="H282" s="190"/>
      <c r="I282" s="190"/>
      <c r="J282" s="152" t="str">
        <f t="shared" si="17"/>
        <v/>
      </c>
      <c r="K282" s="243"/>
      <c r="L282" s="186"/>
      <c r="M282" s="186"/>
      <c r="N282" s="186"/>
      <c r="O282" s="186"/>
      <c r="P282" s="186"/>
    </row>
    <row r="283" spans="1:16" ht="25.15" customHeight="1">
      <c r="A283" s="245"/>
      <c r="B283" s="245" t="str">
        <f>HLOOKUP(WEEKDAY(A283,2),data!$A$1:$G$2,2)</f>
        <v>(토)</v>
      </c>
      <c r="C283" s="172"/>
      <c r="D283" s="150"/>
      <c r="E283" s="247" t="str">
        <f>IFERROR(VLOOKUP(D283,[1]시료코드!$B$2:$C$8,2,FALSE),"")</f>
        <v/>
      </c>
      <c r="F283" s="190" t="e">
        <f>VLOOKUP(C283,'사업장현황(25하)'!$A$2:$T$1836,4,FALSE)</f>
        <v>#N/A</v>
      </c>
      <c r="G283" s="242"/>
      <c r="H283" s="190"/>
      <c r="I283" s="190"/>
      <c r="J283" s="152" t="str">
        <f t="shared" si="17"/>
        <v/>
      </c>
      <c r="K283" s="243"/>
      <c r="L283" s="186"/>
      <c r="M283" s="186"/>
      <c r="N283" s="186"/>
      <c r="O283" s="186"/>
      <c r="P283" s="186"/>
    </row>
    <row r="284" spans="1:16" ht="25.15" customHeight="1">
      <c r="A284" s="245"/>
      <c r="B284" s="245" t="str">
        <f>HLOOKUP(WEEKDAY(A284,2),data!$A$1:$G$2,2)</f>
        <v>(토)</v>
      </c>
      <c r="C284" s="341"/>
      <c r="D284" s="190"/>
      <c r="E284" s="247" t="str">
        <f>IFERROR(VLOOKUP(D284,[1]시료코드!$B$2:$C$8,2,FALSE),"")</f>
        <v/>
      </c>
      <c r="F284" s="190" t="e">
        <f>VLOOKUP(C284,'사업장현황(25하)'!$A$2:$T$1836,4,FALSE)</f>
        <v>#N/A</v>
      </c>
      <c r="G284" s="242"/>
      <c r="H284" s="190"/>
      <c r="I284" s="190"/>
      <c r="J284" s="152" t="str">
        <f t="shared" si="17"/>
        <v/>
      </c>
      <c r="K284" s="243"/>
      <c r="L284" s="186"/>
      <c r="M284" s="186"/>
      <c r="N284" s="186"/>
      <c r="O284" s="186"/>
      <c r="P284" s="186"/>
    </row>
    <row r="285" spans="1:16" ht="25.15" customHeight="1">
      <c r="A285" s="245"/>
      <c r="B285" s="245" t="str">
        <f>HLOOKUP(WEEKDAY(A285,2),data!$A$1:$G$2,2)</f>
        <v>(토)</v>
      </c>
      <c r="C285" s="342"/>
      <c r="D285" s="190"/>
      <c r="E285" s="247" t="str">
        <f>IFERROR(VLOOKUP(D285,[1]시료코드!$B$2:$C$8,2,FALSE),"")</f>
        <v/>
      </c>
      <c r="F285" s="190" t="e">
        <f>VLOOKUP(C285,'사업장현황(25하)'!$A$2:$T$1836,4,FALSE)</f>
        <v>#N/A</v>
      </c>
      <c r="G285" s="242"/>
      <c r="H285" s="190"/>
      <c r="I285" s="190"/>
      <c r="J285" s="152" t="str">
        <f t="shared" si="17"/>
        <v/>
      </c>
      <c r="K285" s="243"/>
      <c r="L285" s="186"/>
      <c r="M285" s="186"/>
      <c r="N285" s="186"/>
      <c r="O285" s="186"/>
      <c r="P285" s="186"/>
    </row>
    <row r="286" spans="1:16" ht="25.15" customHeight="1">
      <c r="A286" s="245"/>
      <c r="B286" s="245" t="str">
        <f>HLOOKUP(WEEKDAY(A286,2),data!$A$1:$G$2,2)</f>
        <v>(토)</v>
      </c>
      <c r="C286" s="342"/>
      <c r="D286" s="150"/>
      <c r="E286" s="247" t="str">
        <f>IFERROR(VLOOKUP(D286,[1]시료코드!$B$2:$C$8,2,FALSE),"")</f>
        <v/>
      </c>
      <c r="F286" s="190" t="e">
        <f>VLOOKUP(C286,'사업장현황(25하)'!$A$2:$T$1836,4,FALSE)</f>
        <v>#N/A</v>
      </c>
      <c r="G286" s="242"/>
      <c r="H286" s="190"/>
      <c r="I286" s="190"/>
      <c r="J286" s="152" t="str">
        <f t="shared" si="17"/>
        <v/>
      </c>
      <c r="K286" s="243"/>
      <c r="L286" s="186"/>
      <c r="M286" s="186"/>
      <c r="N286" s="186"/>
      <c r="O286" s="186"/>
      <c r="P286" s="186"/>
    </row>
    <row r="287" spans="1:16" ht="25.15" customHeight="1">
      <c r="A287" s="245"/>
      <c r="B287" s="245" t="str">
        <f>HLOOKUP(WEEKDAY(A287,2),data!$A$1:$G$2,2)</f>
        <v>(토)</v>
      </c>
      <c r="C287" s="190"/>
      <c r="D287" s="190"/>
      <c r="E287" s="247" t="str">
        <f>IFERROR(VLOOKUP(D287,[1]시료코드!$B$2:$C$8,2,FALSE),"")</f>
        <v/>
      </c>
      <c r="F287" s="190" t="e">
        <f>VLOOKUP(C287,'사업장현황(25하)'!$A$2:$T$1836,4,FALSE)</f>
        <v>#N/A</v>
      </c>
      <c r="G287" s="242"/>
      <c r="H287" s="190"/>
      <c r="I287" s="190"/>
      <c r="J287" s="152" t="str">
        <f t="shared" si="17"/>
        <v/>
      </c>
      <c r="K287" s="243"/>
      <c r="L287" s="186"/>
      <c r="M287" s="186"/>
      <c r="N287" s="186"/>
      <c r="O287" s="186"/>
      <c r="P287" s="186"/>
    </row>
    <row r="288" spans="1:16" ht="25.15" customHeight="1">
      <c r="A288" s="245"/>
      <c r="B288" s="245" t="str">
        <f>HLOOKUP(WEEKDAY(A288,2),data!$A$1:$G$2,2)</f>
        <v>(토)</v>
      </c>
      <c r="C288" s="190"/>
      <c r="D288" s="190"/>
      <c r="E288" s="247" t="str">
        <f>IFERROR(VLOOKUP(D288,[1]시료코드!$B$2:$C$8,2,FALSE),"")</f>
        <v/>
      </c>
      <c r="F288" s="190" t="e">
        <f>VLOOKUP(C288,'사업장현황(25하)'!$A$2:$T$1836,4,FALSE)</f>
        <v>#N/A</v>
      </c>
      <c r="G288" s="242"/>
      <c r="H288" s="190"/>
      <c r="I288" s="190"/>
      <c r="J288" s="152" t="str">
        <f t="shared" si="17"/>
        <v/>
      </c>
      <c r="K288" s="243"/>
      <c r="L288" s="186"/>
      <c r="M288" s="186"/>
      <c r="N288" s="186"/>
      <c r="O288" s="186"/>
      <c r="P288" s="186"/>
    </row>
    <row r="289" spans="1:16" ht="25.15" customHeight="1">
      <c r="A289" s="245"/>
      <c r="B289" s="245" t="str">
        <f>HLOOKUP(WEEKDAY(A289,2),data!$A$1:$G$2,2)</f>
        <v>(토)</v>
      </c>
      <c r="C289" s="342"/>
      <c r="D289" s="190"/>
      <c r="E289" s="247" t="str">
        <f>IFERROR(VLOOKUP(D289,[1]시료코드!$B$2:$C$8,2,FALSE),"")</f>
        <v/>
      </c>
      <c r="F289" s="190" t="e">
        <f>VLOOKUP(C289,'사업장현황(25하)'!$A$2:$T$1836,4,FALSE)</f>
        <v>#N/A</v>
      </c>
      <c r="G289" s="242"/>
      <c r="H289" s="190"/>
      <c r="I289" s="190"/>
      <c r="J289" s="152" t="str">
        <f t="shared" si="17"/>
        <v/>
      </c>
      <c r="K289" s="243"/>
      <c r="L289" s="186"/>
      <c r="M289" s="186"/>
      <c r="N289" s="186"/>
      <c r="O289" s="186"/>
      <c r="P289" s="186"/>
    </row>
    <row r="290" spans="1:16" ht="25.15" customHeight="1">
      <c r="A290" s="245"/>
      <c r="B290" s="245" t="str">
        <f>HLOOKUP(WEEKDAY(A290,2),data!$A$1:$G$2,2)</f>
        <v>(토)</v>
      </c>
      <c r="C290" s="190"/>
      <c r="D290" s="190"/>
      <c r="E290" s="247" t="str">
        <f>IFERROR(VLOOKUP(D290,[1]시료코드!$B$2:$C$8,2,FALSE),"")</f>
        <v/>
      </c>
      <c r="F290" s="190" t="e">
        <f>VLOOKUP(C290,'사업장현황(25하)'!$A$2:$T$1836,4,FALSE)</f>
        <v>#N/A</v>
      </c>
      <c r="G290" s="242"/>
      <c r="H290" s="190"/>
      <c r="I290" s="190"/>
      <c r="J290" s="152" t="str">
        <f t="shared" si="17"/>
        <v/>
      </c>
      <c r="K290" s="243"/>
      <c r="L290" s="186"/>
      <c r="M290" s="186"/>
      <c r="N290" s="186"/>
      <c r="O290" s="186"/>
      <c r="P290" s="186"/>
    </row>
    <row r="291" spans="1:16" ht="25.15" customHeight="1">
      <c r="A291" s="245"/>
      <c r="B291" s="245" t="str">
        <f>HLOOKUP(WEEKDAY(A291,2),data!$A$1:$G$2,2)</f>
        <v>(토)</v>
      </c>
      <c r="C291" s="190"/>
      <c r="D291" s="152"/>
      <c r="E291" s="247" t="str">
        <f>IFERROR(VLOOKUP(D291,[1]시료코드!$B$2:$C$8,2,FALSE),"")</f>
        <v/>
      </c>
      <c r="F291" s="190" t="e">
        <f>VLOOKUP(C291,'사업장현황(25하)'!$A$2:$T$1836,4,FALSE)</f>
        <v>#N/A</v>
      </c>
      <c r="G291" s="242"/>
      <c r="H291" s="190"/>
      <c r="I291" s="190"/>
      <c r="J291" s="152" t="str">
        <f t="shared" si="17"/>
        <v/>
      </c>
      <c r="K291" s="243"/>
      <c r="L291" s="186"/>
      <c r="M291" s="186"/>
      <c r="N291" s="186"/>
      <c r="O291" s="186"/>
      <c r="P291" s="186"/>
    </row>
    <row r="292" spans="1:16" ht="25.15" customHeight="1">
      <c r="A292" s="245">
        <v>1</v>
      </c>
      <c r="B292" s="245"/>
      <c r="C292" s="190">
        <v>1</v>
      </c>
      <c r="D292" s="190">
        <v>1</v>
      </c>
      <c r="E292" s="247" t="str">
        <f>IFERROR(VLOOKUP(D292,[1]시료코드!$B$2:$C$8,2,FALSE),"")</f>
        <v/>
      </c>
      <c r="F292" s="190">
        <v>1</v>
      </c>
      <c r="G292" s="245">
        <v>1</v>
      </c>
      <c r="H292" s="190"/>
      <c r="I292" s="152">
        <v>1</v>
      </c>
      <c r="J292" s="152">
        <v>1</v>
      </c>
      <c r="K292" s="243"/>
      <c r="L292" s="186"/>
      <c r="M292" s="186"/>
      <c r="N292" s="186"/>
      <c r="O292" s="186"/>
      <c r="P292" s="186"/>
    </row>
    <row r="293" spans="1:16" ht="25.15" customHeight="1">
      <c r="K293" s="243">
        <v>1</v>
      </c>
      <c r="L293" s="186"/>
      <c r="M293" s="186"/>
      <c r="N293" s="186"/>
      <c r="O293" s="186"/>
      <c r="P293" s="186"/>
    </row>
    <row r="294" spans="1:16" ht="25.15" customHeight="1">
      <c r="L294" s="186"/>
      <c r="M294" s="186"/>
      <c r="N294" s="186"/>
      <c r="O294" s="186"/>
      <c r="P294" s="186"/>
    </row>
    <row r="295" spans="1:16" ht="25.15" customHeight="1">
      <c r="L295" s="186"/>
      <c r="M295" s="186"/>
      <c r="N295" s="186"/>
      <c r="O295" s="186"/>
      <c r="P295" s="186"/>
    </row>
    <row r="296" spans="1:16" ht="25.15" customHeight="1">
      <c r="L296" s="186"/>
      <c r="M296" s="186"/>
      <c r="N296" s="186"/>
      <c r="O296" s="186"/>
      <c r="P296" s="186"/>
    </row>
    <row r="297" spans="1:16" ht="25.15" customHeight="1">
      <c r="L297" s="186"/>
      <c r="M297" s="186"/>
      <c r="N297" s="186"/>
      <c r="O297" s="186"/>
      <c r="P297" s="186"/>
    </row>
    <row r="298" spans="1:16" ht="25.15" customHeight="1">
      <c r="L298" s="186"/>
      <c r="M298" s="186"/>
      <c r="N298" s="186"/>
      <c r="O298" s="186"/>
      <c r="P298" s="186"/>
    </row>
    <row r="299" spans="1:16" ht="25.15" customHeight="1">
      <c r="L299" s="186"/>
      <c r="M299" s="186"/>
      <c r="N299" s="186"/>
      <c r="O299" s="186"/>
      <c r="P299" s="186"/>
    </row>
    <row r="300" spans="1:16" ht="25.15" customHeight="1">
      <c r="L300" s="186"/>
      <c r="M300" s="186"/>
      <c r="N300" s="186"/>
      <c r="O300" s="186"/>
      <c r="P300" s="186"/>
    </row>
    <row r="301" spans="1:16" ht="25.15" customHeight="1">
      <c r="L301" s="186"/>
      <c r="M301" s="186"/>
      <c r="N301" s="186"/>
      <c r="O301" s="186"/>
      <c r="P301" s="186"/>
    </row>
    <row r="302" spans="1:16" ht="25.15" customHeight="1">
      <c r="L302" s="186"/>
      <c r="M302" s="186"/>
      <c r="N302" s="186"/>
      <c r="O302" s="186"/>
      <c r="P302" s="186"/>
    </row>
    <row r="303" spans="1:16" ht="25.15" customHeight="1">
      <c r="L303" s="186"/>
      <c r="M303" s="186"/>
      <c r="N303" s="186"/>
      <c r="O303" s="186"/>
      <c r="P303" s="186"/>
    </row>
    <row r="304" spans="1:16" ht="25.15" customHeight="1">
      <c r="L304" s="186"/>
      <c r="M304" s="186"/>
      <c r="N304" s="186"/>
      <c r="O304" s="186"/>
      <c r="P304" s="186"/>
    </row>
    <row r="305" spans="12:16" ht="25.15" customHeight="1">
      <c r="L305" s="186"/>
      <c r="M305" s="186"/>
      <c r="N305" s="186"/>
      <c r="O305" s="186"/>
      <c r="P305" s="186"/>
    </row>
    <row r="306" spans="12:16" ht="25.15" customHeight="1"/>
    <row r="307" spans="12:16" ht="25.15" customHeight="1"/>
    <row r="308" spans="12:16" ht="25.15" customHeight="1"/>
    <row r="309" spans="12:16" ht="25.15" customHeight="1"/>
    <row r="310" spans="12:16" ht="25.15" customHeight="1"/>
    <row r="311" spans="12:16" ht="25.15" customHeight="1"/>
    <row r="312" spans="12:16" ht="25.15" customHeight="1"/>
    <row r="313" spans="12:16" ht="25.15" customHeight="1"/>
    <row r="314" spans="12:16" ht="25.15" customHeight="1"/>
    <row r="315" spans="12:16" ht="25.15" customHeight="1"/>
    <row r="316" spans="12:16" ht="25.15" customHeight="1"/>
    <row r="317" spans="12:16" ht="25.15" customHeight="1"/>
    <row r="318" spans="12:16" ht="25.15" customHeight="1"/>
    <row r="319" spans="12:16" ht="25.15" customHeight="1"/>
    <row r="320" spans="12:16" ht="25.15" customHeight="1"/>
    <row r="321" ht="25.15" customHeight="1"/>
    <row r="322" ht="25.15" customHeight="1"/>
    <row r="323" ht="25.15" customHeight="1"/>
    <row r="324" ht="25.15" customHeight="1"/>
    <row r="325" ht="25.15" customHeight="1"/>
    <row r="326" ht="25.15" customHeight="1"/>
    <row r="327" ht="25.15" customHeight="1"/>
    <row r="328" ht="25.15" customHeight="1"/>
    <row r="329" ht="25.15" customHeight="1"/>
    <row r="330" ht="25.15" customHeight="1"/>
    <row r="331" ht="25.15" customHeight="1"/>
    <row r="332" ht="25.15" customHeight="1"/>
    <row r="333" ht="25.15" customHeight="1"/>
    <row r="334" ht="25.15" customHeight="1"/>
    <row r="335" ht="25.15" customHeight="1"/>
    <row r="336" ht="25.15" customHeight="1"/>
    <row r="337" ht="25.15" customHeight="1"/>
    <row r="338" ht="25.15" customHeight="1"/>
    <row r="339" ht="25.15" customHeight="1"/>
    <row r="340" ht="25.15" customHeight="1"/>
    <row r="341" ht="25.15" customHeight="1"/>
    <row r="342" ht="25.15" customHeight="1"/>
    <row r="343" ht="25.15" customHeight="1"/>
    <row r="344" ht="25.15" customHeight="1"/>
    <row r="345" ht="25.15" customHeight="1"/>
    <row r="346" ht="25.15" customHeight="1"/>
    <row r="347" ht="25.15" customHeight="1"/>
    <row r="348" ht="25.15" customHeight="1"/>
    <row r="349" ht="25.15" customHeight="1"/>
    <row r="350" ht="25.15" customHeight="1"/>
    <row r="351" ht="25.15" customHeight="1"/>
    <row r="352" ht="25.15" customHeight="1"/>
    <row r="353" ht="25.15" customHeight="1"/>
    <row r="354" ht="25.15" customHeight="1"/>
    <row r="355" ht="25.15" customHeight="1"/>
    <row r="356" ht="25.15" customHeight="1"/>
    <row r="357" ht="25.15" customHeight="1"/>
    <row r="358" ht="25.15" customHeight="1"/>
    <row r="359" ht="25.15" customHeight="1"/>
    <row r="360" ht="25.15" customHeight="1"/>
    <row r="361" ht="25.15" customHeight="1"/>
    <row r="362" ht="25.15" customHeight="1"/>
    <row r="363" ht="25.15" customHeight="1"/>
    <row r="364" ht="25.15" customHeight="1"/>
    <row r="365" ht="25.15" customHeight="1"/>
    <row r="366" ht="25.15" customHeight="1"/>
    <row r="367" ht="25.15" customHeight="1"/>
    <row r="368" ht="25.15" customHeight="1"/>
    <row r="369" ht="25.15" customHeight="1"/>
    <row r="370" ht="25.15" customHeight="1"/>
    <row r="371" ht="25.15" customHeight="1"/>
    <row r="372" ht="25.15" customHeight="1"/>
    <row r="373" ht="25.15" customHeight="1"/>
    <row r="374" ht="25.15" customHeight="1"/>
    <row r="375" ht="25.15" customHeight="1"/>
    <row r="376" ht="25.15" customHeight="1"/>
    <row r="377" ht="25.15" customHeight="1"/>
    <row r="378" ht="25.15" customHeight="1"/>
    <row r="379" ht="25.15" customHeight="1"/>
    <row r="380" ht="25.15" customHeight="1"/>
    <row r="381" ht="25.15" customHeight="1"/>
    <row r="382" ht="25.15" customHeight="1"/>
    <row r="383" ht="25.15" customHeight="1"/>
    <row r="384" ht="25.15" customHeight="1"/>
    <row r="385" ht="25.15" customHeight="1"/>
    <row r="386" ht="25.15" customHeight="1"/>
    <row r="387" ht="25.15" customHeight="1"/>
    <row r="388" ht="25.15" customHeight="1"/>
    <row r="389" ht="25.15" customHeight="1"/>
    <row r="390" ht="25.15" customHeight="1"/>
    <row r="391" ht="25.15" customHeight="1"/>
    <row r="392" ht="25.15" customHeight="1"/>
    <row r="393" ht="25.15" customHeight="1"/>
    <row r="394" ht="25.15" customHeight="1"/>
    <row r="395" ht="25.15" customHeight="1"/>
    <row r="396" ht="25.15" customHeight="1"/>
    <row r="397" ht="25.15" customHeight="1"/>
    <row r="398" ht="25.15" customHeight="1"/>
    <row r="399" ht="25.15" customHeight="1"/>
    <row r="400" ht="25.15" customHeight="1"/>
    <row r="401" ht="25.15" customHeight="1"/>
    <row r="402" ht="25.15" customHeight="1"/>
    <row r="403" ht="25.15" customHeight="1"/>
    <row r="404" ht="25.15" customHeight="1"/>
    <row r="405" ht="25.15" customHeight="1"/>
    <row r="406" ht="25.15" customHeight="1"/>
    <row r="407" ht="25.15" customHeight="1"/>
    <row r="408" ht="25.15" customHeight="1"/>
    <row r="409" ht="25.15" customHeight="1"/>
    <row r="410" ht="25.15" customHeight="1"/>
    <row r="411" ht="25.15" customHeight="1"/>
    <row r="412" ht="25.15" customHeight="1"/>
    <row r="413" ht="25.15" customHeight="1"/>
    <row r="414" ht="25.15" customHeight="1"/>
    <row r="415" ht="25.15" customHeight="1"/>
    <row r="416" ht="25.15" customHeight="1"/>
    <row r="417" spans="8:8" ht="25.15" customHeight="1"/>
    <row r="418" spans="8:8" ht="25.15" customHeight="1"/>
    <row r="419" spans="8:8" ht="25.15" customHeight="1"/>
    <row r="420" spans="8:8" ht="25.15" customHeight="1"/>
    <row r="421" spans="8:8" ht="25.15" customHeight="1"/>
    <row r="422" spans="8:8" ht="25.15" customHeight="1"/>
    <row r="423" spans="8:8" ht="25.15" customHeight="1">
      <c r="H423" s="288"/>
    </row>
    <row r="424" spans="8:8" ht="25.15" customHeight="1"/>
    <row r="425" spans="8:8" ht="25.15" customHeight="1"/>
    <row r="426" spans="8:8" ht="25.15" customHeight="1"/>
    <row r="427" spans="8:8" ht="25.15" customHeight="1"/>
    <row r="428" spans="8:8" ht="25.15" customHeight="1"/>
    <row r="429" spans="8:8" ht="25.15" customHeight="1"/>
    <row r="430" spans="8:8" ht="25.15" customHeight="1"/>
    <row r="431" spans="8:8" ht="25.15" customHeight="1"/>
    <row r="432" spans="8:8" ht="25.15" customHeight="1"/>
    <row r="433" ht="25.15" customHeight="1"/>
    <row r="434" ht="25.15" customHeight="1"/>
    <row r="435" ht="25.15" customHeight="1"/>
    <row r="436" ht="25.15" customHeight="1"/>
    <row r="437" ht="25.15" customHeight="1"/>
    <row r="438" ht="25.15" customHeight="1"/>
    <row r="439" ht="25.15" customHeight="1"/>
    <row r="440" ht="25.15" customHeight="1"/>
    <row r="441" ht="25.15" customHeight="1"/>
    <row r="442" ht="25.15" customHeight="1"/>
    <row r="443" ht="25.15" customHeight="1"/>
    <row r="444" ht="25.15" customHeight="1"/>
    <row r="445" ht="25.15" customHeight="1"/>
    <row r="446" ht="25.15" customHeight="1"/>
    <row r="447" ht="25.15" customHeight="1"/>
    <row r="448" ht="25.15" customHeight="1"/>
    <row r="449" ht="25.15" customHeight="1"/>
    <row r="450" ht="25.15" customHeight="1"/>
    <row r="451" ht="25.15" customHeight="1"/>
    <row r="452" ht="25.15" customHeight="1"/>
    <row r="453" ht="25.15" customHeight="1"/>
    <row r="454" ht="25.15" customHeight="1"/>
    <row r="455" ht="25.15" customHeight="1"/>
    <row r="456" ht="25.15" customHeight="1"/>
    <row r="457" ht="25.15" customHeight="1"/>
    <row r="458" ht="25.15" customHeight="1"/>
    <row r="459" ht="25.15" customHeight="1"/>
    <row r="460" ht="25.15" customHeight="1"/>
    <row r="461" ht="25.15" customHeight="1"/>
    <row r="462" ht="25.15" customHeight="1"/>
    <row r="463" ht="25.15" customHeight="1"/>
    <row r="464" ht="25.15" customHeight="1"/>
    <row r="465" ht="25.15" customHeight="1"/>
    <row r="466" ht="25.15" customHeight="1"/>
    <row r="467" ht="25.15" customHeight="1"/>
    <row r="468" ht="25.15" customHeight="1"/>
    <row r="469" ht="25.15" customHeight="1"/>
    <row r="470" ht="25.15" customHeight="1"/>
    <row r="471" ht="25.15" customHeight="1"/>
    <row r="472" ht="25.15" customHeight="1"/>
    <row r="473" ht="25.15" customHeight="1"/>
    <row r="474" ht="25.15" customHeight="1"/>
    <row r="475" ht="25.15" customHeight="1"/>
    <row r="476" ht="25.15" customHeight="1"/>
    <row r="477" ht="25.15" customHeight="1"/>
    <row r="478" ht="25.15" customHeight="1"/>
    <row r="479" ht="25.15" customHeight="1"/>
    <row r="480" ht="25.15" customHeight="1"/>
    <row r="481" ht="25.15" customHeight="1"/>
    <row r="482" ht="25.15" customHeight="1"/>
    <row r="483" ht="25.15" customHeight="1"/>
    <row r="484" ht="25.15" customHeight="1"/>
    <row r="485" ht="25.15" customHeight="1"/>
    <row r="486" ht="25.15" customHeight="1"/>
    <row r="487" ht="25.15" customHeight="1"/>
    <row r="488" ht="25.15" customHeight="1"/>
    <row r="489" ht="25.15" customHeight="1"/>
    <row r="490" ht="25.15" customHeight="1"/>
    <row r="491" ht="25.15" customHeight="1"/>
    <row r="492" ht="25.15" customHeight="1"/>
    <row r="493" ht="25.15" customHeight="1"/>
    <row r="494" ht="25.15" customHeight="1"/>
    <row r="495" ht="25.15" customHeight="1"/>
    <row r="496" ht="25.15" customHeight="1"/>
    <row r="497" ht="25.15" customHeight="1"/>
    <row r="498" ht="25.15" customHeight="1"/>
    <row r="499" ht="25.15" customHeight="1"/>
    <row r="500" ht="25.15" customHeight="1"/>
    <row r="501" ht="25.15" customHeight="1"/>
    <row r="502" ht="25.15" customHeight="1"/>
    <row r="503" ht="25.15" customHeight="1"/>
    <row r="504" ht="25.15" customHeight="1"/>
    <row r="505" ht="25.15" customHeight="1"/>
    <row r="506" ht="25.15" customHeight="1"/>
    <row r="507" ht="25.15" customHeight="1"/>
    <row r="508" ht="25.15" customHeight="1"/>
    <row r="509" ht="25.15" customHeight="1"/>
    <row r="510" ht="25.15" customHeight="1"/>
    <row r="511" ht="25.15" customHeight="1"/>
    <row r="512" ht="25.15" customHeight="1"/>
    <row r="513" ht="25.15" customHeight="1"/>
    <row r="514" ht="25.15" customHeight="1"/>
    <row r="515" ht="25.15" customHeight="1"/>
    <row r="516" ht="25.15" customHeight="1"/>
    <row r="517" ht="25.15" customHeight="1"/>
    <row r="518" ht="25.15" customHeight="1"/>
    <row r="519" ht="25.15" customHeight="1"/>
    <row r="520" ht="25.15" customHeight="1"/>
    <row r="521" ht="25.15" customHeight="1"/>
    <row r="522" ht="25.15" customHeight="1"/>
    <row r="523" ht="25.15" customHeight="1"/>
    <row r="524" ht="25.15" customHeight="1"/>
    <row r="525" ht="25.15" customHeight="1"/>
    <row r="526" ht="25.15" customHeight="1"/>
    <row r="527" ht="25.15" customHeight="1"/>
    <row r="528" ht="25.15" customHeight="1"/>
    <row r="529" ht="25.15" customHeight="1"/>
    <row r="530" ht="25.15" customHeight="1"/>
    <row r="531" ht="25.15" customHeight="1"/>
    <row r="532" ht="25.15" customHeight="1"/>
    <row r="533" ht="25.15" customHeight="1"/>
    <row r="534" ht="25.15" customHeight="1"/>
    <row r="535" ht="25.15" customHeight="1"/>
    <row r="536" ht="25.15" customHeight="1"/>
    <row r="537" ht="25.15" customHeight="1"/>
    <row r="538" ht="25.15" customHeight="1"/>
    <row r="539" ht="25.15" customHeight="1"/>
    <row r="540" ht="25.15" customHeight="1"/>
    <row r="541" ht="25.15" customHeight="1"/>
    <row r="542" ht="25.15" customHeight="1"/>
    <row r="543" ht="25.15" customHeight="1"/>
    <row r="544" ht="25.15" customHeight="1"/>
    <row r="545" ht="25.15" customHeight="1"/>
    <row r="546" ht="25.15" customHeight="1"/>
    <row r="547" ht="25.15" customHeight="1"/>
    <row r="548" ht="25.15" customHeight="1"/>
    <row r="549" ht="25.15" customHeight="1"/>
    <row r="550" ht="25.15" customHeight="1"/>
    <row r="551" ht="25.15" customHeight="1"/>
    <row r="552" ht="25.15" customHeight="1"/>
    <row r="553" ht="25.15" customHeight="1"/>
    <row r="554" ht="25.15" customHeight="1"/>
    <row r="555" ht="25.15" customHeight="1"/>
    <row r="556" ht="25.15" customHeight="1"/>
    <row r="557" ht="25.15" customHeight="1"/>
    <row r="558" ht="25.15" customHeight="1"/>
    <row r="559" ht="25.15" customHeight="1"/>
    <row r="560" ht="25.15" customHeight="1"/>
    <row r="561" ht="25.15" customHeight="1"/>
    <row r="562" ht="25.15" customHeight="1"/>
    <row r="563" ht="25.15" customHeight="1"/>
    <row r="564" ht="25.15" customHeight="1"/>
    <row r="565" ht="25.15" customHeight="1"/>
    <row r="566" ht="25.15" customHeight="1"/>
    <row r="567" ht="25.15" customHeight="1"/>
    <row r="568" ht="25.15" customHeight="1"/>
    <row r="569" ht="25.15" customHeight="1"/>
    <row r="570" ht="25.15" customHeight="1"/>
    <row r="571" ht="25.15" customHeight="1"/>
    <row r="572" ht="25.15" customHeight="1"/>
    <row r="573" ht="25.15" customHeight="1"/>
    <row r="574" ht="25.15" customHeight="1"/>
    <row r="575" ht="25.15" customHeight="1"/>
    <row r="576" ht="25.15" customHeight="1"/>
    <row r="577" ht="25.15" customHeight="1"/>
    <row r="578" ht="25.15" customHeight="1"/>
    <row r="579" ht="25.15" customHeight="1"/>
    <row r="580" ht="25.15" customHeight="1"/>
    <row r="581" ht="25.15" customHeight="1"/>
    <row r="582" ht="25.15" customHeight="1"/>
    <row r="583" ht="25.15" customHeight="1"/>
    <row r="584" ht="25.15" customHeight="1"/>
    <row r="585" ht="25.15" customHeight="1"/>
    <row r="586" ht="25.15" customHeight="1"/>
    <row r="587" ht="25.15" customHeight="1"/>
    <row r="588" ht="25.15" customHeight="1"/>
    <row r="589" ht="25.15" customHeight="1"/>
    <row r="590" ht="25.15" customHeight="1"/>
    <row r="591" ht="25.15" customHeight="1"/>
    <row r="592" ht="25.15" customHeight="1"/>
    <row r="593" ht="25.15" customHeight="1"/>
    <row r="594" ht="25.15" customHeight="1"/>
    <row r="595" ht="25.15" customHeight="1"/>
    <row r="596" ht="25.15" customHeight="1"/>
    <row r="597" ht="25.15" customHeight="1"/>
    <row r="598" ht="25.15" customHeight="1"/>
    <row r="599" ht="25.15" customHeight="1"/>
    <row r="600" ht="25.15" customHeight="1"/>
    <row r="601" ht="25.15" customHeight="1"/>
    <row r="602" ht="25.15" customHeight="1"/>
    <row r="603" ht="25.15" customHeight="1"/>
    <row r="604" ht="25.15" customHeight="1"/>
    <row r="605" ht="25.15" customHeight="1"/>
    <row r="606" ht="25.15" customHeight="1"/>
    <row r="607" ht="25.15" customHeight="1"/>
    <row r="608" ht="25.15" customHeight="1"/>
    <row r="609" ht="25.15" customHeight="1"/>
    <row r="610" ht="25.15" customHeight="1"/>
    <row r="611" ht="25.15" customHeight="1"/>
    <row r="612" ht="25.15" customHeight="1"/>
  </sheetData>
  <autoFilter ref="A2:T293" xr:uid="{00000000-0009-0000-0000-000007000000}">
    <filterColumn colId="0" showButton="0"/>
  </autoFilter>
  <mergeCells count="3">
    <mergeCell ref="A2:B2"/>
    <mergeCell ref="L1:R1"/>
    <mergeCell ref="A1:J1"/>
  </mergeCells>
  <phoneticPr fontId="2" type="noConversion"/>
  <pageMargins left="0.7" right="0.7" top="0.75" bottom="0.75" header="0.3" footer="0.3"/>
  <pageSetup paperSize="9" scale="68" orientation="portrait" r:id="rId1"/>
  <colBreaks count="1" manualBreakCount="1">
    <brk id="10" max="1048575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A1:CL505"/>
  <sheetViews>
    <sheetView showZeros="0" zoomScale="115" zoomScaleNormal="115" workbookViewId="0">
      <pane xSplit="5" ySplit="2" topLeftCell="Q3" activePane="bottomRight" state="frozen"/>
      <selection activeCell="J83" sqref="J83"/>
      <selection pane="topRight" activeCell="J83" sqref="J83"/>
      <selection pane="bottomLeft" activeCell="J83" sqref="J83"/>
      <selection pane="bottomRight" activeCell="Y3" sqref="Y3:Y9"/>
    </sheetView>
  </sheetViews>
  <sheetFormatPr defaultColWidth="8.75" defaultRowHeight="11.25"/>
  <cols>
    <col min="1" max="1" width="5.25" style="149" customWidth="1"/>
    <col min="2" max="2" width="8.75" style="222" customWidth="1"/>
    <col min="3" max="3" width="3.75" style="222" customWidth="1"/>
    <col min="4" max="4" width="15.75" style="149" customWidth="1"/>
    <col min="5" max="5" width="33.875" style="206" bestFit="1" customWidth="1"/>
    <col min="6" max="6" width="5.25" style="149" customWidth="1"/>
    <col min="7" max="8" width="12.25" style="207" customWidth="1"/>
    <col min="9" max="9" width="8.75" style="208" customWidth="1"/>
    <col min="10" max="10" width="35.75" style="209" customWidth="1"/>
    <col min="11" max="12" width="12.75" style="149" customWidth="1"/>
    <col min="13" max="14" width="8.75" style="149" customWidth="1"/>
    <col min="15" max="15" width="12.75" style="149" customWidth="1"/>
    <col min="16" max="16" width="25.75" style="208" customWidth="1"/>
    <col min="17" max="17" width="8.75" style="222" customWidth="1"/>
    <col min="18" max="18" width="8.75" style="149" customWidth="1"/>
    <col min="19" max="19" width="25.75" style="171" customWidth="1"/>
    <col min="20" max="20" width="10.375" style="149" customWidth="1"/>
    <col min="21" max="21" width="12" style="149" customWidth="1"/>
    <col min="22" max="22" width="10.75" style="216" customWidth="1"/>
    <col min="23" max="23" width="12" style="149" customWidth="1"/>
    <col min="24" max="24" width="8.75" style="222" customWidth="1"/>
    <col min="25" max="25" width="13.25" style="149" customWidth="1"/>
    <col min="26" max="26" width="35.25" style="149" customWidth="1"/>
    <col min="27" max="27" width="4.75" style="149" customWidth="1"/>
    <col min="28" max="16384" width="8.75" style="149"/>
  </cols>
  <sheetData>
    <row r="1" spans="1:90" ht="22.15" customHeight="1">
      <c r="A1" s="418" t="s">
        <v>0</v>
      </c>
      <c r="B1" s="414" t="s">
        <v>2743</v>
      </c>
      <c r="C1" s="415"/>
      <c r="D1" s="418" t="s">
        <v>2670</v>
      </c>
      <c r="E1" s="418" t="s">
        <v>5</v>
      </c>
      <c r="F1" s="418" t="s">
        <v>11</v>
      </c>
      <c r="G1" s="422" t="s">
        <v>2659</v>
      </c>
      <c r="H1" s="422" t="s">
        <v>2655</v>
      </c>
      <c r="I1" s="412" t="s">
        <v>6</v>
      </c>
      <c r="J1" s="412" t="s">
        <v>2657</v>
      </c>
      <c r="K1" s="422" t="s">
        <v>9</v>
      </c>
      <c r="L1" s="422" t="s">
        <v>2658</v>
      </c>
      <c r="M1" s="459" t="s">
        <v>2680</v>
      </c>
      <c r="N1" s="424"/>
      <c r="O1" s="425"/>
      <c r="P1" s="426" t="s">
        <v>1933</v>
      </c>
      <c r="Q1" s="420" t="s">
        <v>14</v>
      </c>
      <c r="R1" s="418" t="s">
        <v>15</v>
      </c>
      <c r="S1" s="410" t="s">
        <v>1746</v>
      </c>
      <c r="T1" s="410" t="s">
        <v>16</v>
      </c>
      <c r="U1" s="145" t="s">
        <v>2744</v>
      </c>
      <c r="V1" s="145" t="s">
        <v>22</v>
      </c>
      <c r="W1" s="145" t="s">
        <v>2662</v>
      </c>
      <c r="X1" s="408" t="s">
        <v>2663</v>
      </c>
      <c r="Y1" s="145" t="s">
        <v>2665</v>
      </c>
      <c r="Z1" s="410" t="s">
        <v>867</v>
      </c>
      <c r="AA1" s="148"/>
    </row>
    <row r="2" spans="1:90" ht="27.6" customHeight="1">
      <c r="A2" s="418"/>
      <c r="B2" s="416"/>
      <c r="C2" s="417"/>
      <c r="D2" s="419"/>
      <c r="E2" s="419"/>
      <c r="F2" s="419"/>
      <c r="G2" s="423"/>
      <c r="H2" s="423"/>
      <c r="I2" s="413"/>
      <c r="J2" s="413"/>
      <c r="K2" s="423"/>
      <c r="L2" s="423"/>
      <c r="M2" s="229" t="s">
        <v>25</v>
      </c>
      <c r="N2" s="229" t="s">
        <v>24</v>
      </c>
      <c r="O2" s="229" t="s">
        <v>26</v>
      </c>
      <c r="P2" s="460"/>
      <c r="Q2" s="421"/>
      <c r="R2" s="419"/>
      <c r="S2" s="411"/>
      <c r="T2" s="411"/>
      <c r="U2" s="145">
        <f>SUM(U3:U829)</f>
        <v>63790272</v>
      </c>
      <c r="V2" s="210">
        <f>SUM(V3:V933)</f>
        <v>2072728</v>
      </c>
      <c r="W2" s="145">
        <f>SUM(W3:W978)</f>
        <v>65863000</v>
      </c>
      <c r="X2" s="409"/>
      <c r="Y2" s="145">
        <f>SUM(Y3:Y978)</f>
        <v>65863000</v>
      </c>
      <c r="Z2" s="411"/>
    </row>
    <row r="3" spans="1:90" s="158" customFormat="1" ht="24.95" customHeight="1">
      <c r="A3" s="196">
        <v>1</v>
      </c>
      <c r="B3" s="219"/>
      <c r="C3" s="219" t="str">
        <f>HLOOKUP(WEEKDAY(B3,2),data!$A$1:$G$2,2)</f>
        <v>(토)</v>
      </c>
      <c r="D3" s="196"/>
      <c r="E3" s="190" t="s">
        <v>4820</v>
      </c>
      <c r="F3" s="196"/>
      <c r="G3" s="289" t="e">
        <f>VLOOKUP(E3,'사업장현황(25하)'!$A$3:$T$1836,13,FALSE)</f>
        <v>#N/A</v>
      </c>
      <c r="H3" s="289" t="e">
        <f>VLOOKUP(E3,'사업장현황(25하)'!$A$3:$T$1836,14,FALSE)</f>
        <v>#N/A</v>
      </c>
      <c r="I3" s="190" t="e">
        <f>VLOOKUP(E3,'사업장현황(25하)'!$A$3:$T$1836,2,FALSE)</f>
        <v>#N/A</v>
      </c>
      <c r="J3" s="190" t="e">
        <f>VLOOKUP(E3,'사업장현황(25하)'!$A$3:$T$1836,4,FALSE)</f>
        <v>#N/A</v>
      </c>
      <c r="K3" s="196" t="e">
        <f>VLOOKUP(E3,'사업장현황(25하)'!$A$3:$T$1836,6,FALSE)</f>
        <v>#N/A</v>
      </c>
      <c r="L3" s="196" t="e">
        <f>VLOOKUP(E3,'사업장현황(25하)'!$A$3:$T$1836,7,FALSE)</f>
        <v>#N/A</v>
      </c>
      <c r="M3" s="196" t="e">
        <f>VLOOKUP(E3,'사업장현황(25하)'!$A$3:$T$1836,8,FALSE)</f>
        <v>#N/A</v>
      </c>
      <c r="N3" s="196" t="e">
        <f>VLOOKUP(E3,'사업장현황(25하)'!$A$3:$T$1836,9,FALSE)</f>
        <v>#N/A</v>
      </c>
      <c r="O3" s="196" t="e">
        <f>VLOOKUP(E3,'사업장현황(25하)'!$A$3:$T$1836,10,FALSE)</f>
        <v>#N/A</v>
      </c>
      <c r="P3" s="190" t="e">
        <f>VLOOKUP(E3,'사업장현황(25하)'!$A$3:$T$1836,12,FALSE)</f>
        <v>#N/A</v>
      </c>
      <c r="Q3" s="219"/>
      <c r="R3" s="179"/>
      <c r="S3" s="179" t="e">
        <f>VLOOKUP(E3,'사업장현황(25하)'!$A$3:$T$1836,11,FALSE)</f>
        <v>#N/A</v>
      </c>
      <c r="T3" s="375">
        <v>45855</v>
      </c>
      <c r="U3" s="180">
        <v>6000000</v>
      </c>
      <c r="V3" s="180">
        <v>600000</v>
      </c>
      <c r="W3" s="180">
        <f t="shared" ref="W3:W66" si="0">SUM(U3:V3)</f>
        <v>6600000</v>
      </c>
      <c r="X3" s="219">
        <v>45855</v>
      </c>
      <c r="Y3" s="180">
        <v>6600000</v>
      </c>
      <c r="Z3" s="290"/>
      <c r="AA3" s="157"/>
      <c r="BV3" s="159"/>
      <c r="CL3" s="160"/>
    </row>
    <row r="4" spans="1:90" s="158" customFormat="1" ht="24.95" customHeight="1">
      <c r="A4" s="196">
        <v>2</v>
      </c>
      <c r="B4" s="219"/>
      <c r="C4" s="219" t="str">
        <f>HLOOKUP(WEEKDAY(B4,2),data!$A$1:$G$2,2)</f>
        <v>(토)</v>
      </c>
      <c r="D4" s="196"/>
      <c r="E4" s="190" t="s">
        <v>4075</v>
      </c>
      <c r="F4" s="196"/>
      <c r="G4" s="289" t="e">
        <f>VLOOKUP(E4,'사업장현황(25하)'!$A$3:$T$1836,13,FALSE)</f>
        <v>#N/A</v>
      </c>
      <c r="H4" s="289" t="e">
        <f>VLOOKUP(E4,'사업장현황(25하)'!$A$3:$T$1836,14,FALSE)</f>
        <v>#N/A</v>
      </c>
      <c r="I4" s="190" t="e">
        <f>VLOOKUP(E4,'사업장현황(25하)'!$A$3:$T$1836,2,FALSE)</f>
        <v>#N/A</v>
      </c>
      <c r="J4" s="190" t="e">
        <f>VLOOKUP(E4,'사업장현황(25하)'!$A$3:$T$1836,4,FALSE)</f>
        <v>#N/A</v>
      </c>
      <c r="K4" s="196" t="e">
        <f>VLOOKUP(E4,'사업장현황(25하)'!$A$3:$T$1836,6,FALSE)</f>
        <v>#N/A</v>
      </c>
      <c r="L4" s="196" t="e">
        <f>VLOOKUP(E4,'사업장현황(25하)'!$A$3:$T$1836,7,FALSE)</f>
        <v>#N/A</v>
      </c>
      <c r="M4" s="196" t="e">
        <f>VLOOKUP(E4,'사업장현황(25하)'!$A$3:$T$1836,8,FALSE)</f>
        <v>#N/A</v>
      </c>
      <c r="N4" s="196" t="e">
        <f>VLOOKUP(E4,'사업장현황(25하)'!$A$3:$T$1836,9,FALSE)</f>
        <v>#N/A</v>
      </c>
      <c r="O4" s="196" t="e">
        <f>VLOOKUP(E4,'사업장현황(25하)'!$A$3:$T$1836,10,FALSE)</f>
        <v>#N/A</v>
      </c>
      <c r="P4" s="190" t="e">
        <f>VLOOKUP(E4,'사업장현황(25하)'!$A$3:$T$1836,12,FALSE)</f>
        <v>#N/A</v>
      </c>
      <c r="Q4" s="219"/>
      <c r="R4" s="179"/>
      <c r="S4" s="179" t="e">
        <f>VLOOKUP(E4,'사업장현황(25하)'!$A$3:$T$1836,11,FALSE)</f>
        <v>#N/A</v>
      </c>
      <c r="T4" s="375">
        <v>45909</v>
      </c>
      <c r="U4" s="180">
        <v>1800000</v>
      </c>
      <c r="V4" s="180"/>
      <c r="W4" s="180">
        <f t="shared" si="0"/>
        <v>1800000</v>
      </c>
      <c r="X4" s="219">
        <v>45919</v>
      </c>
      <c r="Y4" s="180">
        <v>1800000</v>
      </c>
      <c r="Z4" s="262"/>
      <c r="AA4" s="157"/>
    </row>
    <row r="5" spans="1:90" s="158" customFormat="1" ht="24.95" customHeight="1">
      <c r="A5" s="196">
        <v>3</v>
      </c>
      <c r="B5" s="219"/>
      <c r="C5" s="219" t="str">
        <f>HLOOKUP(WEEKDAY(B5,2),data!$A$1:$G$2,2)</f>
        <v>(토)</v>
      </c>
      <c r="D5" s="291"/>
      <c r="E5" s="190" t="s">
        <v>4011</v>
      </c>
      <c r="F5" s="196"/>
      <c r="G5" s="289" t="e">
        <f>VLOOKUP(E5,'사업장현황(25하)'!$A$3:$T$1836,13,FALSE)</f>
        <v>#N/A</v>
      </c>
      <c r="H5" s="289" t="e">
        <f>VLOOKUP(E5,'사업장현황(25하)'!$A$3:$T$1836,14,FALSE)</f>
        <v>#N/A</v>
      </c>
      <c r="I5" s="190" t="e">
        <f>VLOOKUP(E5,'사업장현황(25하)'!$A$3:$T$1836,2,FALSE)</f>
        <v>#N/A</v>
      </c>
      <c r="J5" s="190" t="e">
        <f>VLOOKUP(E5,'사업장현황(25하)'!$A$3:$T$1836,4,FALSE)</f>
        <v>#N/A</v>
      </c>
      <c r="K5" s="196" t="e">
        <f>VLOOKUP(E5,'사업장현황(25하)'!$A$3:$T$1836,6,FALSE)</f>
        <v>#N/A</v>
      </c>
      <c r="L5" s="196" t="e">
        <f>VLOOKUP(E5,'사업장현황(25하)'!$A$3:$T$1836,7,FALSE)</f>
        <v>#N/A</v>
      </c>
      <c r="M5" s="196" t="e">
        <f>VLOOKUP(E5,'사업장현황(25하)'!$A$3:$T$1836,8,FALSE)</f>
        <v>#N/A</v>
      </c>
      <c r="N5" s="196" t="e">
        <f>VLOOKUP(E5,'사업장현황(25하)'!$A$3:$T$1836,9,FALSE)</f>
        <v>#N/A</v>
      </c>
      <c r="O5" s="196" t="e">
        <f>VLOOKUP(E5,'사업장현황(25하)'!$A$3:$T$1836,10,FALSE)</f>
        <v>#N/A</v>
      </c>
      <c r="P5" s="190" t="e">
        <f>VLOOKUP(E5,'사업장현황(25하)'!$A$3:$T$1836,12,FALSE)</f>
        <v>#N/A</v>
      </c>
      <c r="Q5" s="219"/>
      <c r="R5" s="179"/>
      <c r="S5" s="179" t="e">
        <f>VLOOKUP(E5,'사업장현황(25하)'!$A$3:$T$1836,11,FALSE)</f>
        <v>#N/A</v>
      </c>
      <c r="T5" s="375">
        <v>45945</v>
      </c>
      <c r="U5" s="180">
        <v>26934000</v>
      </c>
      <c r="V5" s="180"/>
      <c r="W5" s="180">
        <f t="shared" si="0"/>
        <v>26934000</v>
      </c>
      <c r="X5" s="219">
        <v>45946</v>
      </c>
      <c r="Y5" s="180">
        <v>26934000</v>
      </c>
      <c r="Z5" s="262"/>
      <c r="AA5" s="157"/>
    </row>
    <row r="6" spans="1:90" s="158" customFormat="1" ht="24.95" customHeight="1">
      <c r="A6" s="196">
        <v>4</v>
      </c>
      <c r="B6" s="219"/>
      <c r="C6" s="219" t="str">
        <f>HLOOKUP(WEEKDAY(B6,2),data!$A$1:$G$2,2)</f>
        <v>(토)</v>
      </c>
      <c r="D6" s="196"/>
      <c r="E6" s="190" t="s">
        <v>4012</v>
      </c>
      <c r="F6" s="196"/>
      <c r="G6" s="289" t="e">
        <f>VLOOKUP(E6,'사업장현황(25하)'!$A$3:$T$1836,13,FALSE)</f>
        <v>#N/A</v>
      </c>
      <c r="H6" s="289" t="e">
        <f>VLOOKUP(E6,'사업장현황(25하)'!$A$3:$T$1836,14,FALSE)</f>
        <v>#N/A</v>
      </c>
      <c r="I6" s="190" t="e">
        <f>VLOOKUP(E6,'사업장현황(25하)'!$A$3:$T$1836,2,FALSE)</f>
        <v>#N/A</v>
      </c>
      <c r="J6" s="190" t="e">
        <f>VLOOKUP(E6,'사업장현황(25하)'!$A$3:$T$1836,4,FALSE)</f>
        <v>#N/A</v>
      </c>
      <c r="K6" s="196" t="e">
        <f>VLOOKUP(E6,'사업장현황(25하)'!$A$3:$T$1836,6,FALSE)</f>
        <v>#N/A</v>
      </c>
      <c r="L6" s="196" t="e">
        <f>VLOOKUP(E6,'사업장현황(25하)'!$A$3:$T$1836,7,FALSE)</f>
        <v>#N/A</v>
      </c>
      <c r="M6" s="196" t="e">
        <f>VLOOKUP(E6,'사업장현황(25하)'!$A$3:$T$1836,8,FALSE)</f>
        <v>#N/A</v>
      </c>
      <c r="N6" s="196" t="e">
        <f>VLOOKUP(E6,'사업장현황(25하)'!$A$3:$T$1836,9,FALSE)</f>
        <v>#N/A</v>
      </c>
      <c r="O6" s="196" t="e">
        <f>VLOOKUP(E6,'사업장현황(25하)'!$A$3:$T$1836,10,FALSE)</f>
        <v>#N/A</v>
      </c>
      <c r="P6" s="190" t="e">
        <f>VLOOKUP(E6,'사업장현황(25하)'!$A$3:$T$1836,12,FALSE)</f>
        <v>#N/A</v>
      </c>
      <c r="Q6" s="219"/>
      <c r="R6" s="179"/>
      <c r="S6" s="179" t="e">
        <f>VLOOKUP(E6,'사업장현황(25하)'!$A$3:$T$1836,11,FALSE)</f>
        <v>#N/A</v>
      </c>
      <c r="T6" s="375">
        <v>45966</v>
      </c>
      <c r="U6" s="180">
        <v>14029000</v>
      </c>
      <c r="V6" s="180"/>
      <c r="W6" s="180">
        <f t="shared" si="0"/>
        <v>14029000</v>
      </c>
      <c r="X6" s="219">
        <v>45967</v>
      </c>
      <c r="Y6" s="180">
        <v>14029000</v>
      </c>
      <c r="Z6" s="262"/>
      <c r="AA6" s="157"/>
    </row>
    <row r="7" spans="1:90" s="186" customFormat="1" ht="24.95" customHeight="1">
      <c r="A7" s="196">
        <v>5</v>
      </c>
      <c r="B7" s="219"/>
      <c r="C7" s="219" t="str">
        <f>HLOOKUP(WEEKDAY(B7,2),data!$A$1:$G$2,2)</f>
        <v>(토)</v>
      </c>
      <c r="D7" s="196"/>
      <c r="E7" s="190" t="s">
        <v>4821</v>
      </c>
      <c r="F7" s="196"/>
      <c r="G7" s="289" t="e">
        <f>VLOOKUP(E7,'사업장현황(25하)'!$A$3:$T$1836,13,FALSE)</f>
        <v>#N/A</v>
      </c>
      <c r="H7" s="289" t="e">
        <f>VLOOKUP(E7,'사업장현황(25하)'!$A$3:$T$1836,14,FALSE)</f>
        <v>#N/A</v>
      </c>
      <c r="I7" s="190" t="e">
        <f>VLOOKUP(E7,'사업장현황(25하)'!$A$3:$T$1836,2,FALSE)</f>
        <v>#N/A</v>
      </c>
      <c r="J7" s="190" t="e">
        <f>VLOOKUP(E7,'사업장현황(25하)'!$A$3:$T$1836,4,FALSE)</f>
        <v>#N/A</v>
      </c>
      <c r="K7" s="196" t="e">
        <f>VLOOKUP(E7,'사업장현황(25하)'!$A$3:$T$1836,6,FALSE)</f>
        <v>#N/A</v>
      </c>
      <c r="L7" s="196" t="e">
        <f>VLOOKUP(E7,'사업장현황(25하)'!$A$3:$T$1836,7,FALSE)</f>
        <v>#N/A</v>
      </c>
      <c r="M7" s="196" t="e">
        <f>VLOOKUP(E7,'사업장현황(25하)'!$A$3:$T$1836,8,FALSE)</f>
        <v>#N/A</v>
      </c>
      <c r="N7" s="196" t="e">
        <f>VLOOKUP(E7,'사업장현황(25하)'!$A$3:$T$1836,9,FALSE)</f>
        <v>#N/A</v>
      </c>
      <c r="O7" s="196" t="e">
        <f>VLOOKUP(E7,'사업장현황(25하)'!$A$3:$T$1836,10,FALSE)</f>
        <v>#N/A</v>
      </c>
      <c r="P7" s="190" t="e">
        <f>VLOOKUP(E7,'사업장현황(25하)'!$A$3:$T$1836,12,FALSE)</f>
        <v>#N/A</v>
      </c>
      <c r="Q7" s="219"/>
      <c r="R7" s="179"/>
      <c r="S7" s="179" t="e">
        <f>VLOOKUP(E7,'사업장현황(25하)'!$A$3:$T$1836,11,FALSE)</f>
        <v>#N/A</v>
      </c>
      <c r="T7" s="375">
        <v>45950</v>
      </c>
      <c r="U7" s="180">
        <v>6000000</v>
      </c>
      <c r="V7" s="180">
        <v>600000</v>
      </c>
      <c r="W7" s="180">
        <f>SUM(U7:V7)</f>
        <v>6600000</v>
      </c>
      <c r="X7" s="219">
        <v>45951</v>
      </c>
      <c r="Y7" s="180">
        <v>6600000</v>
      </c>
      <c r="Z7" s="290"/>
      <c r="AA7" s="185"/>
      <c r="BV7" s="187"/>
      <c r="CL7" s="188"/>
    </row>
    <row r="8" spans="1:90" s="186" customFormat="1" ht="24.95" customHeight="1">
      <c r="A8" s="196">
        <v>6</v>
      </c>
      <c r="B8" s="219"/>
      <c r="C8" s="219" t="str">
        <f>HLOOKUP(WEEKDAY(B8,2),data!$A$1:$G$2,2)</f>
        <v>(토)</v>
      </c>
      <c r="D8" s="291"/>
      <c r="E8" s="190" t="s">
        <v>4218</v>
      </c>
      <c r="F8" s="196"/>
      <c r="G8" s="289" t="e">
        <f>VLOOKUP(E8,'사업장현황(25하)'!$A$3:$T$1836,13,FALSE)</f>
        <v>#N/A</v>
      </c>
      <c r="H8" s="289" t="e">
        <f>VLOOKUP(E8,'사업장현황(25하)'!$A$3:$T$1836,14,FALSE)</f>
        <v>#N/A</v>
      </c>
      <c r="I8" s="190" t="e">
        <f>VLOOKUP(E8,'사업장현황(25하)'!$A$3:$T$1836,2,FALSE)</f>
        <v>#N/A</v>
      </c>
      <c r="J8" s="190" t="e">
        <f>VLOOKUP(E8,'사업장현황(25하)'!$A$3:$T$1836,4,FALSE)</f>
        <v>#N/A</v>
      </c>
      <c r="K8" s="196" t="e">
        <f>VLOOKUP(E8,'사업장현황(25하)'!$A$3:$T$1836,6,FALSE)</f>
        <v>#N/A</v>
      </c>
      <c r="L8" s="196" t="e">
        <f>VLOOKUP(E8,'사업장현황(25하)'!$A$3:$T$1836,7,FALSE)</f>
        <v>#N/A</v>
      </c>
      <c r="M8" s="196" t="e">
        <f>VLOOKUP(E8,'사업장현황(25하)'!$A$3:$T$1836,8,FALSE)</f>
        <v>#N/A</v>
      </c>
      <c r="N8" s="196" t="e">
        <f>VLOOKUP(E8,'사업장현황(25하)'!$A$3:$T$1836,9,FALSE)</f>
        <v>#N/A</v>
      </c>
      <c r="O8" s="196" t="e">
        <f>VLOOKUP(E8,'사업장현황(25하)'!$A$3:$T$1836,10,FALSE)</f>
        <v>#N/A</v>
      </c>
      <c r="P8" s="190" t="e">
        <f>VLOOKUP(E8,'사업장현황(25하)'!$A$3:$T$1836,12,FALSE)</f>
        <v>#N/A</v>
      </c>
      <c r="Q8" s="219"/>
      <c r="R8" s="179"/>
      <c r="S8" s="179" t="e">
        <f>VLOOKUP(E8,'사업장현황(25하)'!$A$3:$T$1836,11,FALSE)</f>
        <v>#N/A</v>
      </c>
      <c r="T8" s="375">
        <v>45994</v>
      </c>
      <c r="U8" s="180">
        <v>8727272</v>
      </c>
      <c r="V8" s="180">
        <v>872728</v>
      </c>
      <c r="W8" s="180">
        <f>SUM(U8:V8)</f>
        <v>9600000</v>
      </c>
      <c r="X8" s="219">
        <v>46000</v>
      </c>
      <c r="Y8" s="180">
        <v>9600000</v>
      </c>
      <c r="Z8" s="262"/>
      <c r="AA8" s="185"/>
      <c r="BV8" s="187"/>
      <c r="CL8" s="188"/>
    </row>
    <row r="9" spans="1:90" s="158" customFormat="1" ht="24.95" customHeight="1">
      <c r="A9" s="196">
        <v>7</v>
      </c>
      <c r="B9" s="219"/>
      <c r="C9" s="219" t="str">
        <f>HLOOKUP(WEEKDAY(B9,2),data!$A$1:$G$2,2)</f>
        <v>(토)</v>
      </c>
      <c r="D9" s="291"/>
      <c r="E9" s="190" t="s">
        <v>4639</v>
      </c>
      <c r="F9" s="196"/>
      <c r="G9" s="289" t="e">
        <f>VLOOKUP(E9,'사업장현황(25하)'!$A$3:$T$1836,13,FALSE)</f>
        <v>#N/A</v>
      </c>
      <c r="H9" s="289" t="e">
        <f>VLOOKUP(E9,'사업장현황(25하)'!$A$3:$T$1836,14,FALSE)</f>
        <v>#N/A</v>
      </c>
      <c r="I9" s="190" t="e">
        <f>VLOOKUP(E9,'사업장현황(25하)'!$A$3:$T$1836,2,FALSE)</f>
        <v>#N/A</v>
      </c>
      <c r="J9" s="190" t="e">
        <f>VLOOKUP(E9,'사업장현황(25하)'!$A$3:$T$1836,4,FALSE)</f>
        <v>#N/A</v>
      </c>
      <c r="K9" s="196" t="e">
        <f>VLOOKUP(E9,'사업장현황(25하)'!$A$3:$T$1836,6,FALSE)</f>
        <v>#N/A</v>
      </c>
      <c r="L9" s="196" t="e">
        <f>VLOOKUP(E9,'사업장현황(25하)'!$A$3:$T$1836,7,FALSE)</f>
        <v>#N/A</v>
      </c>
      <c r="M9" s="196" t="e">
        <f>VLOOKUP(E9,'사업장현황(25하)'!$A$3:$T$1836,8,FALSE)</f>
        <v>#N/A</v>
      </c>
      <c r="N9" s="196" t="e">
        <f>VLOOKUP(E9,'사업장현황(25하)'!$A$3:$T$1836,9,FALSE)</f>
        <v>#N/A</v>
      </c>
      <c r="O9" s="196" t="e">
        <f>VLOOKUP(E9,'사업장현황(25하)'!$A$3:$T$1836,10,FALSE)</f>
        <v>#N/A</v>
      </c>
      <c r="P9" s="190" t="e">
        <f>VLOOKUP(E9,'사업장현황(25하)'!$A$3:$T$1836,12,FALSE)</f>
        <v>#N/A</v>
      </c>
      <c r="Q9" s="219"/>
      <c r="R9" s="179"/>
      <c r="S9" s="179" t="e">
        <f>VLOOKUP(E9,'사업장현황(25하)'!$A$3:$T$1836,11,FALSE)</f>
        <v>#N/A</v>
      </c>
      <c r="T9" s="375">
        <v>45999</v>
      </c>
      <c r="U9" s="180">
        <v>300000</v>
      </c>
      <c r="V9" s="180"/>
      <c r="W9" s="180">
        <f t="shared" si="0"/>
        <v>300000</v>
      </c>
      <c r="X9" s="219">
        <v>46387</v>
      </c>
      <c r="Y9" s="180">
        <v>300000</v>
      </c>
      <c r="Z9" s="262"/>
      <c r="AA9" s="157"/>
    </row>
    <row r="10" spans="1:90" s="186" customFormat="1" ht="24.95" customHeight="1">
      <c r="A10" s="196">
        <v>8</v>
      </c>
      <c r="B10" s="219"/>
      <c r="C10" s="219" t="str">
        <f>HLOOKUP(WEEKDAY(B10,2),data!$A$1:$G$2,2)</f>
        <v>(토)</v>
      </c>
      <c r="D10" s="291"/>
      <c r="E10" s="190"/>
      <c r="F10" s="196"/>
      <c r="G10" s="289" t="e">
        <f>VLOOKUP(E10,'사업장현황(25하)'!$A$3:$T$1836,13,FALSE)</f>
        <v>#N/A</v>
      </c>
      <c r="H10" s="289" t="e">
        <f>VLOOKUP(E10,'사업장현황(25하)'!$A$3:$T$1836,14,FALSE)</f>
        <v>#N/A</v>
      </c>
      <c r="I10" s="190" t="e">
        <f>VLOOKUP(E10,'사업장현황(25하)'!$A$3:$T$1836,2,FALSE)</f>
        <v>#N/A</v>
      </c>
      <c r="J10" s="190" t="e">
        <f>VLOOKUP(E10,'사업장현황(25하)'!$A$3:$T$1836,4,FALSE)</f>
        <v>#N/A</v>
      </c>
      <c r="K10" s="196" t="e">
        <f>VLOOKUP(E10,'사업장현황(25하)'!$A$3:$T$1836,6,FALSE)</f>
        <v>#N/A</v>
      </c>
      <c r="L10" s="196" t="e">
        <f>VLOOKUP(E10,'사업장현황(25하)'!$A$3:$T$1836,7,FALSE)</f>
        <v>#N/A</v>
      </c>
      <c r="M10" s="196" t="e">
        <f>VLOOKUP(E10,'사업장현황(25하)'!$A$3:$T$1836,8,FALSE)</f>
        <v>#N/A</v>
      </c>
      <c r="N10" s="196" t="e">
        <f>VLOOKUP(E10,'사업장현황(25하)'!$A$3:$T$1836,9,FALSE)</f>
        <v>#N/A</v>
      </c>
      <c r="O10" s="196" t="e">
        <f>VLOOKUP(E10,'사업장현황(25하)'!$A$3:$T$1836,10,FALSE)</f>
        <v>#N/A</v>
      </c>
      <c r="P10" s="190" t="e">
        <f>VLOOKUP(E10,'사업장현황(25하)'!$A$3:$T$1836,12,FALSE)</f>
        <v>#N/A</v>
      </c>
      <c r="Q10" s="219"/>
      <c r="R10" s="179"/>
      <c r="S10" s="179" t="e">
        <f>VLOOKUP(E10,'사업장현황(25하)'!$A$3:$T$1836,11,FALSE)</f>
        <v>#N/A</v>
      </c>
      <c r="T10" s="179"/>
      <c r="U10" s="180"/>
      <c r="V10" s="180"/>
      <c r="W10" s="180">
        <f t="shared" si="0"/>
        <v>0</v>
      </c>
      <c r="X10" s="219"/>
      <c r="Y10" s="180"/>
      <c r="Z10" s="290"/>
      <c r="AA10" s="185"/>
      <c r="BV10" s="187"/>
      <c r="CL10" s="188"/>
    </row>
    <row r="11" spans="1:90" s="186" customFormat="1" ht="24.95" customHeight="1">
      <c r="A11" s="196">
        <v>9</v>
      </c>
      <c r="B11" s="219"/>
      <c r="C11" s="219" t="str">
        <f>HLOOKUP(WEEKDAY(B11,2),data!$A$1:$G$2,2)</f>
        <v>(토)</v>
      </c>
      <c r="D11" s="291"/>
      <c r="E11" s="190"/>
      <c r="F11" s="196"/>
      <c r="G11" s="289" t="e">
        <f>VLOOKUP(E11,'사업장현황(25하)'!$A$3:$T$1836,13,FALSE)</f>
        <v>#N/A</v>
      </c>
      <c r="H11" s="289" t="e">
        <f>VLOOKUP(E11,'사업장현황(25하)'!$A$3:$T$1836,14,FALSE)</f>
        <v>#N/A</v>
      </c>
      <c r="I11" s="190" t="e">
        <f>VLOOKUP(E11,'사업장현황(25하)'!$A$3:$T$1836,2,FALSE)</f>
        <v>#N/A</v>
      </c>
      <c r="J11" s="190" t="e">
        <f>VLOOKUP(E11,'사업장현황(25하)'!$A$3:$T$1836,4,FALSE)</f>
        <v>#N/A</v>
      </c>
      <c r="K11" s="196" t="e">
        <f>VLOOKUP(E11,'사업장현황(25하)'!$A$3:$T$1836,6,FALSE)</f>
        <v>#N/A</v>
      </c>
      <c r="L11" s="196" t="e">
        <f>VLOOKUP(E11,'사업장현황(25하)'!$A$3:$T$1836,7,FALSE)</f>
        <v>#N/A</v>
      </c>
      <c r="M11" s="196" t="e">
        <f>VLOOKUP(E11,'사업장현황(25하)'!$A$3:$T$1836,8,FALSE)</f>
        <v>#N/A</v>
      </c>
      <c r="N11" s="196" t="e">
        <f>VLOOKUP(E11,'사업장현황(25하)'!$A$3:$T$1836,9,FALSE)</f>
        <v>#N/A</v>
      </c>
      <c r="O11" s="196" t="e">
        <f>VLOOKUP(E11,'사업장현황(25하)'!$A$3:$T$1836,10,FALSE)</f>
        <v>#N/A</v>
      </c>
      <c r="P11" s="190" t="e">
        <f>VLOOKUP(E11,'사업장현황(25하)'!$A$3:$T$1836,12,FALSE)</f>
        <v>#N/A</v>
      </c>
      <c r="Q11" s="219"/>
      <c r="R11" s="179"/>
      <c r="S11" s="179" t="e">
        <f>VLOOKUP(E11,'사업장현황(25하)'!$A$3:$T$1836,11,FALSE)</f>
        <v>#N/A</v>
      </c>
      <c r="T11" s="179"/>
      <c r="U11" s="180"/>
      <c r="V11" s="180"/>
      <c r="W11" s="180">
        <f t="shared" si="0"/>
        <v>0</v>
      </c>
      <c r="X11" s="219"/>
      <c r="Y11" s="180"/>
      <c r="Z11" s="290"/>
      <c r="AA11" s="185"/>
      <c r="BV11" s="187"/>
      <c r="CL11" s="188"/>
    </row>
    <row r="12" spans="1:90" s="158" customFormat="1" ht="24.95" customHeight="1">
      <c r="A12" s="196">
        <v>10</v>
      </c>
      <c r="B12" s="219"/>
      <c r="C12" s="219" t="str">
        <f>HLOOKUP(WEEKDAY(B12,2),data!$A$1:$G$2,2)</f>
        <v>(토)</v>
      </c>
      <c r="D12" s="291"/>
      <c r="E12" s="190"/>
      <c r="F12" s="196"/>
      <c r="G12" s="289" t="e">
        <f>VLOOKUP(E12,'사업장현황(25하)'!$A$3:$T$1836,13,FALSE)</f>
        <v>#N/A</v>
      </c>
      <c r="H12" s="289" t="e">
        <f>VLOOKUP(E12,'사업장현황(25하)'!$A$3:$T$1836,14,FALSE)</f>
        <v>#N/A</v>
      </c>
      <c r="I12" s="190" t="e">
        <f>VLOOKUP(E12,'사업장현황(25하)'!$A$3:$T$1836,2,FALSE)</f>
        <v>#N/A</v>
      </c>
      <c r="J12" s="190" t="e">
        <f>VLOOKUP(E12,'사업장현황(25하)'!$A$3:$T$1836,4,FALSE)</f>
        <v>#N/A</v>
      </c>
      <c r="K12" s="196" t="e">
        <f>VLOOKUP(E12,'사업장현황(25하)'!$A$3:$T$1836,6,FALSE)</f>
        <v>#N/A</v>
      </c>
      <c r="L12" s="196" t="e">
        <f>VLOOKUP(E12,'사업장현황(25하)'!$A$3:$T$1836,7,FALSE)</f>
        <v>#N/A</v>
      </c>
      <c r="M12" s="196" t="e">
        <f>VLOOKUP(E12,'사업장현황(25하)'!$A$3:$T$1836,8,FALSE)</f>
        <v>#N/A</v>
      </c>
      <c r="N12" s="196" t="e">
        <f>VLOOKUP(E12,'사업장현황(25하)'!$A$3:$T$1836,9,FALSE)</f>
        <v>#N/A</v>
      </c>
      <c r="O12" s="196" t="e">
        <f>VLOOKUP(E12,'사업장현황(25하)'!$A$3:$T$1836,10,FALSE)</f>
        <v>#N/A</v>
      </c>
      <c r="P12" s="190" t="e">
        <f>VLOOKUP(E12,'사업장현황(25하)'!$A$3:$T$1836,12,FALSE)</f>
        <v>#N/A</v>
      </c>
      <c r="Q12" s="219"/>
      <c r="R12" s="179"/>
      <c r="S12" s="179" t="e">
        <f>VLOOKUP(E12,'사업장현황(25하)'!$A$3:$T$1836,11,FALSE)</f>
        <v>#N/A</v>
      </c>
      <c r="T12" s="179"/>
      <c r="U12" s="180"/>
      <c r="V12" s="180"/>
      <c r="W12" s="180">
        <f t="shared" si="0"/>
        <v>0</v>
      </c>
      <c r="X12" s="219"/>
      <c r="Y12" s="180"/>
      <c r="Z12" s="290"/>
      <c r="AA12" s="157"/>
    </row>
    <row r="13" spans="1:90" s="158" customFormat="1" ht="24.95" customHeight="1">
      <c r="A13" s="196"/>
      <c r="B13" s="219"/>
      <c r="C13" s="219" t="str">
        <f>HLOOKUP(WEEKDAY(B13,2),data!$A$1:$G$2,2)</f>
        <v>(토)</v>
      </c>
      <c r="D13" s="196"/>
      <c r="E13" s="190"/>
      <c r="F13" s="196"/>
      <c r="G13" s="289" t="e">
        <f>VLOOKUP(E13,'사업장현황(25하)'!$A$3:$T$1836,13,FALSE)</f>
        <v>#N/A</v>
      </c>
      <c r="H13" s="289" t="e">
        <f>VLOOKUP(E13,'사업장현황(25하)'!$A$3:$T$1836,14,FALSE)</f>
        <v>#N/A</v>
      </c>
      <c r="I13" s="190" t="e">
        <f>VLOOKUP(E13,'사업장현황(25하)'!$A$3:$T$1836,2,FALSE)</f>
        <v>#N/A</v>
      </c>
      <c r="J13" s="190" t="e">
        <f>VLOOKUP(E13,'사업장현황(25하)'!$A$3:$T$1836,4,FALSE)</f>
        <v>#N/A</v>
      </c>
      <c r="K13" s="196" t="e">
        <f>VLOOKUP(E13,'사업장현황(25하)'!$A$3:$T$1836,6,FALSE)</f>
        <v>#N/A</v>
      </c>
      <c r="L13" s="196" t="e">
        <f>VLOOKUP(E13,'사업장현황(25하)'!$A$3:$T$1836,7,FALSE)</f>
        <v>#N/A</v>
      </c>
      <c r="M13" s="196" t="e">
        <f>VLOOKUP(E13,'사업장현황(25하)'!$A$3:$T$1836,8,FALSE)</f>
        <v>#N/A</v>
      </c>
      <c r="N13" s="196" t="e">
        <f>VLOOKUP(E13,'사업장현황(25하)'!$A$3:$T$1836,9,FALSE)</f>
        <v>#N/A</v>
      </c>
      <c r="O13" s="196" t="e">
        <f>VLOOKUP(E13,'사업장현황(25하)'!$A$3:$T$1836,10,FALSE)</f>
        <v>#N/A</v>
      </c>
      <c r="P13" s="190" t="e">
        <f>VLOOKUP(E13,'사업장현황(25하)'!$A$3:$T$1836,12,FALSE)</f>
        <v>#N/A</v>
      </c>
      <c r="Q13" s="219"/>
      <c r="R13" s="179"/>
      <c r="S13" s="179" t="e">
        <f>VLOOKUP(E13,'사업장현황(25하)'!$A$3:$T$1836,11,FALSE)</f>
        <v>#N/A</v>
      </c>
      <c r="T13" s="179"/>
      <c r="U13" s="180"/>
      <c r="V13" s="180"/>
      <c r="W13" s="180">
        <f t="shared" si="0"/>
        <v>0</v>
      </c>
      <c r="X13" s="219"/>
      <c r="Y13" s="180"/>
      <c r="Z13" s="290"/>
      <c r="AA13" s="157"/>
    </row>
    <row r="14" spans="1:90" s="186" customFormat="1" ht="24.95" customHeight="1">
      <c r="A14" s="196"/>
      <c r="B14" s="219"/>
      <c r="C14" s="219" t="str">
        <f>HLOOKUP(WEEKDAY(B14,2),data!$A$1:$G$2,2)</f>
        <v>(토)</v>
      </c>
      <c r="D14" s="196"/>
      <c r="E14" s="190"/>
      <c r="F14" s="196"/>
      <c r="G14" s="289" t="e">
        <f>VLOOKUP(E14,'사업장현황(25하)'!$A$3:$T$1836,13,FALSE)</f>
        <v>#N/A</v>
      </c>
      <c r="H14" s="289" t="e">
        <f>VLOOKUP(E14,'사업장현황(25하)'!$A$3:$T$1836,14,FALSE)</f>
        <v>#N/A</v>
      </c>
      <c r="I14" s="190" t="e">
        <f>VLOOKUP(E14,'사업장현황(25하)'!$A$3:$T$1836,2,FALSE)</f>
        <v>#N/A</v>
      </c>
      <c r="J14" s="190" t="e">
        <f>VLOOKUP(E14,'사업장현황(25하)'!$A$3:$T$1836,4,FALSE)</f>
        <v>#N/A</v>
      </c>
      <c r="K14" s="196" t="e">
        <f>VLOOKUP(E14,'사업장현황(25하)'!$A$3:$T$1836,6,FALSE)</f>
        <v>#N/A</v>
      </c>
      <c r="L14" s="196" t="e">
        <f>VLOOKUP(E14,'사업장현황(25하)'!$A$3:$T$1836,7,FALSE)</f>
        <v>#N/A</v>
      </c>
      <c r="M14" s="196" t="e">
        <f>VLOOKUP(E14,'사업장현황(25하)'!$A$3:$T$1836,8,FALSE)</f>
        <v>#N/A</v>
      </c>
      <c r="N14" s="196" t="e">
        <f>VLOOKUP(E14,'사업장현황(25하)'!$A$3:$T$1836,9,FALSE)</f>
        <v>#N/A</v>
      </c>
      <c r="O14" s="196" t="e">
        <f>VLOOKUP(E14,'사업장현황(25하)'!$A$3:$T$1836,10,FALSE)</f>
        <v>#N/A</v>
      </c>
      <c r="P14" s="190" t="e">
        <f>VLOOKUP(E14,'사업장현황(25하)'!$A$3:$T$1836,12,FALSE)</f>
        <v>#N/A</v>
      </c>
      <c r="Q14" s="219"/>
      <c r="R14" s="179"/>
      <c r="S14" s="179" t="e">
        <f>VLOOKUP(E14,'사업장현황(25하)'!$A$3:$T$1836,11,FALSE)</f>
        <v>#N/A</v>
      </c>
      <c r="T14" s="179"/>
      <c r="U14" s="180"/>
      <c r="V14" s="180"/>
      <c r="W14" s="180">
        <f t="shared" si="0"/>
        <v>0</v>
      </c>
      <c r="X14" s="219"/>
      <c r="Y14" s="180"/>
      <c r="Z14" s="290"/>
      <c r="AA14" s="185"/>
      <c r="BV14" s="187"/>
      <c r="CL14" s="188"/>
    </row>
    <row r="15" spans="1:90" s="186" customFormat="1" ht="24.95" customHeight="1">
      <c r="A15" s="196"/>
      <c r="B15" s="219"/>
      <c r="C15" s="219" t="str">
        <f>HLOOKUP(WEEKDAY(B15,2),data!$A$1:$G$2,2)</f>
        <v>(토)</v>
      </c>
      <c r="D15" s="196"/>
      <c r="E15" s="190"/>
      <c r="F15" s="196"/>
      <c r="G15" s="289" t="e">
        <f>VLOOKUP(E15,'사업장현황(25하)'!$A$3:$T$1836,13,FALSE)</f>
        <v>#N/A</v>
      </c>
      <c r="H15" s="289" t="e">
        <f>VLOOKUP(E15,'사업장현황(25하)'!$A$3:$T$1836,14,FALSE)</f>
        <v>#N/A</v>
      </c>
      <c r="I15" s="190" t="e">
        <f>VLOOKUP(E15,'사업장현황(25하)'!$A$3:$T$1836,2,FALSE)</f>
        <v>#N/A</v>
      </c>
      <c r="J15" s="190" t="e">
        <f>VLOOKUP(E15,'사업장현황(25하)'!$A$3:$T$1836,4,FALSE)</f>
        <v>#N/A</v>
      </c>
      <c r="K15" s="196" t="e">
        <f>VLOOKUP(E15,'사업장현황(25하)'!$A$3:$T$1836,6,FALSE)</f>
        <v>#N/A</v>
      </c>
      <c r="L15" s="196" t="e">
        <f>VLOOKUP(E15,'사업장현황(25하)'!$A$3:$T$1836,7,FALSE)</f>
        <v>#N/A</v>
      </c>
      <c r="M15" s="196" t="e">
        <f>VLOOKUP(E15,'사업장현황(25하)'!$A$3:$T$1836,8,FALSE)</f>
        <v>#N/A</v>
      </c>
      <c r="N15" s="196" t="e">
        <f>VLOOKUP(E15,'사업장현황(25하)'!$A$3:$T$1836,9,FALSE)</f>
        <v>#N/A</v>
      </c>
      <c r="O15" s="196" t="e">
        <f>VLOOKUP(E15,'사업장현황(25하)'!$A$3:$T$1836,10,FALSE)</f>
        <v>#N/A</v>
      </c>
      <c r="P15" s="190" t="e">
        <f>VLOOKUP(E15,'사업장현황(25하)'!$A$3:$T$1836,12,FALSE)</f>
        <v>#N/A</v>
      </c>
      <c r="Q15" s="219"/>
      <c r="R15" s="179"/>
      <c r="S15" s="179" t="e">
        <f>VLOOKUP(E15,'사업장현황(25하)'!$A$3:$T$1836,11,FALSE)</f>
        <v>#N/A</v>
      </c>
      <c r="T15" s="179"/>
      <c r="U15" s="180"/>
      <c r="V15" s="180"/>
      <c r="W15" s="180">
        <f t="shared" si="0"/>
        <v>0</v>
      </c>
      <c r="X15" s="219"/>
      <c r="Y15" s="180"/>
      <c r="Z15" s="290"/>
      <c r="AA15" s="185"/>
      <c r="BV15" s="187"/>
      <c r="CL15" s="188"/>
    </row>
    <row r="16" spans="1:90" s="186" customFormat="1" ht="24.95" customHeight="1">
      <c r="A16" s="196"/>
      <c r="B16" s="219"/>
      <c r="C16" s="219" t="str">
        <f>HLOOKUP(WEEKDAY(B16,2),data!$A$1:$G$2,2)</f>
        <v>(토)</v>
      </c>
      <c r="D16" s="196"/>
      <c r="E16" s="190"/>
      <c r="F16" s="196"/>
      <c r="G16" s="289" t="e">
        <f>VLOOKUP(E16,'사업장현황(25하)'!$A$3:$T$1836,13,FALSE)</f>
        <v>#N/A</v>
      </c>
      <c r="H16" s="289" t="e">
        <f>VLOOKUP(E16,'사업장현황(25하)'!$A$3:$T$1836,14,FALSE)</f>
        <v>#N/A</v>
      </c>
      <c r="I16" s="190" t="e">
        <f>VLOOKUP(E16,'사업장현황(25하)'!$A$3:$T$1836,2,FALSE)</f>
        <v>#N/A</v>
      </c>
      <c r="J16" s="190" t="e">
        <f>VLOOKUP(E16,'사업장현황(25하)'!$A$3:$T$1836,4,FALSE)</f>
        <v>#N/A</v>
      </c>
      <c r="K16" s="196" t="e">
        <f>VLOOKUP(E16,'사업장현황(25하)'!$A$3:$T$1836,6,FALSE)</f>
        <v>#N/A</v>
      </c>
      <c r="L16" s="196" t="e">
        <f>VLOOKUP(E16,'사업장현황(25하)'!$A$3:$T$1836,7,FALSE)</f>
        <v>#N/A</v>
      </c>
      <c r="M16" s="196" t="e">
        <f>VLOOKUP(E16,'사업장현황(25하)'!$A$3:$T$1836,8,FALSE)</f>
        <v>#N/A</v>
      </c>
      <c r="N16" s="196" t="e">
        <f>VLOOKUP(E16,'사업장현황(25하)'!$A$3:$T$1836,9,FALSE)</f>
        <v>#N/A</v>
      </c>
      <c r="O16" s="196" t="e">
        <f>VLOOKUP(E16,'사업장현황(25하)'!$A$3:$T$1836,10,FALSE)</f>
        <v>#N/A</v>
      </c>
      <c r="P16" s="190" t="e">
        <f>VLOOKUP(E16,'사업장현황(25하)'!$A$3:$T$1836,12,FALSE)</f>
        <v>#N/A</v>
      </c>
      <c r="Q16" s="219"/>
      <c r="R16" s="179"/>
      <c r="S16" s="179" t="e">
        <f>VLOOKUP(E16,'사업장현황(25하)'!$A$3:$T$1836,11,FALSE)</f>
        <v>#N/A</v>
      </c>
      <c r="T16" s="179"/>
      <c r="U16" s="180"/>
      <c r="V16" s="180"/>
      <c r="W16" s="180">
        <f t="shared" si="0"/>
        <v>0</v>
      </c>
      <c r="X16" s="219"/>
      <c r="Y16" s="180"/>
      <c r="Z16" s="290"/>
      <c r="AA16" s="185"/>
      <c r="BV16" s="187"/>
      <c r="CL16" s="188"/>
    </row>
    <row r="17" spans="1:90" s="186" customFormat="1" ht="24.95" customHeight="1">
      <c r="A17" s="196"/>
      <c r="B17" s="219"/>
      <c r="C17" s="219" t="str">
        <f>HLOOKUP(WEEKDAY(B17,2),data!$A$1:$G$2,2)</f>
        <v>(토)</v>
      </c>
      <c r="D17" s="196"/>
      <c r="E17" s="190"/>
      <c r="F17" s="196"/>
      <c r="G17" s="289" t="e">
        <f>VLOOKUP(E17,'사업장현황(25하)'!$A$3:$T$1836,13,FALSE)</f>
        <v>#N/A</v>
      </c>
      <c r="H17" s="289" t="e">
        <f>VLOOKUP(E17,'사업장현황(25하)'!$A$3:$T$1836,14,FALSE)</f>
        <v>#N/A</v>
      </c>
      <c r="I17" s="190" t="e">
        <f>VLOOKUP(E17,'사업장현황(25하)'!$A$3:$T$1836,2,FALSE)</f>
        <v>#N/A</v>
      </c>
      <c r="J17" s="190" t="e">
        <f>VLOOKUP(E17,'사업장현황(25하)'!$A$3:$T$1836,4,FALSE)</f>
        <v>#N/A</v>
      </c>
      <c r="K17" s="196" t="e">
        <f>VLOOKUP(E17,'사업장현황(25하)'!$A$3:$T$1836,6,FALSE)</f>
        <v>#N/A</v>
      </c>
      <c r="L17" s="196" t="e">
        <f>VLOOKUP(E17,'사업장현황(25하)'!$A$3:$T$1836,7,FALSE)</f>
        <v>#N/A</v>
      </c>
      <c r="M17" s="196" t="e">
        <f>VLOOKUP(E17,'사업장현황(25하)'!$A$3:$T$1836,8,FALSE)</f>
        <v>#N/A</v>
      </c>
      <c r="N17" s="196" t="e">
        <f>VLOOKUP(E17,'사업장현황(25하)'!$A$3:$T$1836,9,FALSE)</f>
        <v>#N/A</v>
      </c>
      <c r="O17" s="196" t="e">
        <f>VLOOKUP(E17,'사업장현황(25하)'!$A$3:$T$1836,10,FALSE)</f>
        <v>#N/A</v>
      </c>
      <c r="P17" s="190" t="e">
        <f>VLOOKUP(E17,'사업장현황(25하)'!$A$3:$T$1836,12,FALSE)</f>
        <v>#N/A</v>
      </c>
      <c r="Q17" s="219"/>
      <c r="R17" s="179"/>
      <c r="S17" s="179" t="e">
        <f>VLOOKUP(E17,'사업장현황(25하)'!$A$3:$T$1836,11,FALSE)</f>
        <v>#N/A</v>
      </c>
      <c r="T17" s="179"/>
      <c r="U17" s="180"/>
      <c r="V17" s="180"/>
      <c r="W17" s="180">
        <f t="shared" si="0"/>
        <v>0</v>
      </c>
      <c r="X17" s="219"/>
      <c r="Y17" s="180"/>
      <c r="Z17" s="290"/>
      <c r="AA17" s="185"/>
      <c r="BV17" s="187"/>
      <c r="CL17" s="188"/>
    </row>
    <row r="18" spans="1:90" s="186" customFormat="1" ht="24.95" customHeight="1">
      <c r="A18" s="196"/>
      <c r="B18" s="219"/>
      <c r="C18" s="219" t="str">
        <f>HLOOKUP(WEEKDAY(B18,2),data!$A$1:$G$2,2)</f>
        <v>(토)</v>
      </c>
      <c r="D18" s="196"/>
      <c r="E18" s="190"/>
      <c r="F18" s="196"/>
      <c r="G18" s="289" t="e">
        <f>VLOOKUP(E18,'사업장현황(25하)'!$A$3:$T$1836,13,FALSE)</f>
        <v>#N/A</v>
      </c>
      <c r="H18" s="289" t="e">
        <f>VLOOKUP(E18,'사업장현황(25하)'!$A$3:$T$1836,14,FALSE)</f>
        <v>#N/A</v>
      </c>
      <c r="I18" s="190" t="e">
        <f>VLOOKUP(E18,'사업장현황(25하)'!$A$3:$T$1836,2,FALSE)</f>
        <v>#N/A</v>
      </c>
      <c r="J18" s="190" t="e">
        <f>VLOOKUP(E18,'사업장현황(25하)'!$A$3:$T$1836,4,FALSE)</f>
        <v>#N/A</v>
      </c>
      <c r="K18" s="196" t="e">
        <f>VLOOKUP(E18,'사업장현황(25하)'!$A$3:$T$1836,6,FALSE)</f>
        <v>#N/A</v>
      </c>
      <c r="L18" s="196" t="e">
        <f>VLOOKUP(E18,'사업장현황(25하)'!$A$3:$T$1836,7,FALSE)</f>
        <v>#N/A</v>
      </c>
      <c r="M18" s="196" t="e">
        <f>VLOOKUP(E18,'사업장현황(25하)'!$A$3:$T$1836,8,FALSE)</f>
        <v>#N/A</v>
      </c>
      <c r="N18" s="196" t="e">
        <f>VLOOKUP(E18,'사업장현황(25하)'!$A$3:$T$1836,9,FALSE)</f>
        <v>#N/A</v>
      </c>
      <c r="O18" s="196" t="e">
        <f>VLOOKUP(E18,'사업장현황(25하)'!$A$3:$T$1836,10,FALSE)</f>
        <v>#N/A</v>
      </c>
      <c r="P18" s="190" t="e">
        <f>VLOOKUP(E18,'사업장현황(25하)'!$A$3:$T$1836,12,FALSE)</f>
        <v>#N/A</v>
      </c>
      <c r="Q18" s="219"/>
      <c r="R18" s="179"/>
      <c r="S18" s="179" t="e">
        <f>VLOOKUP(E18,'사업장현황(25하)'!$A$3:$T$1836,11,FALSE)</f>
        <v>#N/A</v>
      </c>
      <c r="T18" s="179"/>
      <c r="U18" s="180"/>
      <c r="V18" s="180"/>
      <c r="W18" s="180">
        <f t="shared" si="0"/>
        <v>0</v>
      </c>
      <c r="X18" s="219"/>
      <c r="Y18" s="180"/>
      <c r="Z18" s="290"/>
      <c r="AA18" s="185"/>
      <c r="BV18" s="187"/>
      <c r="CL18" s="188"/>
    </row>
    <row r="19" spans="1:90" s="186" customFormat="1" ht="24.95" customHeight="1">
      <c r="A19" s="196"/>
      <c r="B19" s="219"/>
      <c r="C19" s="219" t="str">
        <f>HLOOKUP(WEEKDAY(B19,2),data!$A$1:$G$2,2)</f>
        <v>(토)</v>
      </c>
      <c r="D19" s="196"/>
      <c r="E19" s="190"/>
      <c r="F19" s="196"/>
      <c r="G19" s="289" t="e">
        <f>VLOOKUP(E19,'사업장현황(25하)'!$A$3:$T$1836,13,FALSE)</f>
        <v>#N/A</v>
      </c>
      <c r="H19" s="289" t="e">
        <f>VLOOKUP(E19,'사업장현황(25하)'!$A$3:$T$1836,14,FALSE)</f>
        <v>#N/A</v>
      </c>
      <c r="I19" s="190" t="e">
        <f>VLOOKUP(E19,'사업장현황(25하)'!$A$3:$T$1836,2,FALSE)</f>
        <v>#N/A</v>
      </c>
      <c r="J19" s="190" t="e">
        <f>VLOOKUP(E19,'사업장현황(25하)'!$A$3:$T$1836,4,FALSE)</f>
        <v>#N/A</v>
      </c>
      <c r="K19" s="196" t="e">
        <f>VLOOKUP(E19,'사업장현황(25하)'!$A$3:$T$1836,6,FALSE)</f>
        <v>#N/A</v>
      </c>
      <c r="L19" s="196" t="e">
        <f>VLOOKUP(E19,'사업장현황(25하)'!$A$3:$T$1836,7,FALSE)</f>
        <v>#N/A</v>
      </c>
      <c r="M19" s="196" t="e">
        <f>VLOOKUP(E19,'사업장현황(25하)'!$A$3:$T$1836,8,FALSE)</f>
        <v>#N/A</v>
      </c>
      <c r="N19" s="196" t="e">
        <f>VLOOKUP(E19,'사업장현황(25하)'!$A$3:$T$1836,9,FALSE)</f>
        <v>#N/A</v>
      </c>
      <c r="O19" s="196" t="e">
        <f>VLOOKUP(E19,'사업장현황(25하)'!$A$3:$T$1836,10,FALSE)</f>
        <v>#N/A</v>
      </c>
      <c r="P19" s="190" t="e">
        <f>VLOOKUP(E19,'사업장현황(25하)'!$A$3:$T$1836,12,FALSE)</f>
        <v>#N/A</v>
      </c>
      <c r="Q19" s="219"/>
      <c r="R19" s="179"/>
      <c r="S19" s="179" t="e">
        <f>VLOOKUP(E19,'사업장현황(25하)'!$A$3:$T$1836,11,FALSE)</f>
        <v>#N/A</v>
      </c>
      <c r="T19" s="179"/>
      <c r="U19" s="180"/>
      <c r="V19" s="180"/>
      <c r="W19" s="180">
        <f t="shared" si="0"/>
        <v>0</v>
      </c>
      <c r="X19" s="219"/>
      <c r="Y19" s="180"/>
      <c r="Z19" s="290"/>
      <c r="AA19" s="185"/>
      <c r="BV19" s="187"/>
      <c r="CL19" s="188"/>
    </row>
    <row r="20" spans="1:90" s="158" customFormat="1" ht="24.95" customHeight="1">
      <c r="A20" s="196"/>
      <c r="B20" s="219"/>
      <c r="C20" s="219" t="str">
        <f>HLOOKUP(WEEKDAY(B20,2),data!$A$1:$G$2,2)</f>
        <v>(토)</v>
      </c>
      <c r="D20" s="196"/>
      <c r="E20" s="190"/>
      <c r="F20" s="196"/>
      <c r="G20" s="289" t="e">
        <f>VLOOKUP(E20,'사업장현황(25하)'!$A$3:$T$1836,13,FALSE)</f>
        <v>#N/A</v>
      </c>
      <c r="H20" s="289" t="e">
        <f>VLOOKUP(E20,'사업장현황(25하)'!$A$3:$T$1836,14,FALSE)</f>
        <v>#N/A</v>
      </c>
      <c r="I20" s="190" t="e">
        <f>VLOOKUP(E20,'사업장현황(25하)'!$A$3:$T$1836,2,FALSE)</f>
        <v>#N/A</v>
      </c>
      <c r="J20" s="190" t="e">
        <f>VLOOKUP(E20,'사업장현황(25하)'!$A$3:$T$1836,4,FALSE)</f>
        <v>#N/A</v>
      </c>
      <c r="K20" s="196" t="e">
        <f>VLOOKUP(E20,'사업장현황(25하)'!$A$3:$T$1836,6,FALSE)</f>
        <v>#N/A</v>
      </c>
      <c r="L20" s="196" t="e">
        <f>VLOOKUP(E20,'사업장현황(25하)'!$A$3:$T$1836,7,FALSE)</f>
        <v>#N/A</v>
      </c>
      <c r="M20" s="196" t="e">
        <f>VLOOKUP(E20,'사업장현황(25하)'!$A$3:$T$1836,8,FALSE)</f>
        <v>#N/A</v>
      </c>
      <c r="N20" s="196" t="e">
        <f>VLOOKUP(E20,'사업장현황(25하)'!$A$3:$T$1836,9,FALSE)</f>
        <v>#N/A</v>
      </c>
      <c r="O20" s="196" t="e">
        <f>VLOOKUP(E20,'사업장현황(25하)'!$A$3:$T$1836,10,FALSE)</f>
        <v>#N/A</v>
      </c>
      <c r="P20" s="190" t="e">
        <f>VLOOKUP(E20,'사업장현황(25하)'!$A$3:$T$1836,12,FALSE)</f>
        <v>#N/A</v>
      </c>
      <c r="Q20" s="219"/>
      <c r="R20" s="179"/>
      <c r="S20" s="179" t="e">
        <f>VLOOKUP(E20,'사업장현황(25하)'!$A$3:$T$1836,11,FALSE)</f>
        <v>#N/A</v>
      </c>
      <c r="T20" s="179"/>
      <c r="U20" s="180"/>
      <c r="V20" s="180"/>
      <c r="W20" s="180">
        <f t="shared" si="0"/>
        <v>0</v>
      </c>
      <c r="X20" s="219"/>
      <c r="Y20" s="180"/>
      <c r="Z20" s="290"/>
      <c r="AA20" s="157"/>
    </row>
    <row r="21" spans="1:90" s="158" customFormat="1" ht="24.95" customHeight="1">
      <c r="A21" s="196"/>
      <c r="B21" s="219"/>
      <c r="C21" s="219" t="str">
        <f>HLOOKUP(WEEKDAY(B21,2),data!$A$1:$G$2,2)</f>
        <v>(토)</v>
      </c>
      <c r="D21" s="196"/>
      <c r="E21" s="190"/>
      <c r="F21" s="196"/>
      <c r="G21" s="289" t="e">
        <f>VLOOKUP(E21,'사업장현황(25하)'!$A$3:$T$1836,13,FALSE)</f>
        <v>#N/A</v>
      </c>
      <c r="H21" s="289" t="e">
        <f>VLOOKUP(E21,'사업장현황(25하)'!$A$3:$T$1836,14,FALSE)</f>
        <v>#N/A</v>
      </c>
      <c r="I21" s="190" t="e">
        <f>VLOOKUP(E21,'사업장현황(25하)'!$A$3:$T$1836,2,FALSE)</f>
        <v>#N/A</v>
      </c>
      <c r="J21" s="190" t="e">
        <f>VLOOKUP(E21,'사업장현황(25하)'!$A$3:$T$1836,4,FALSE)</f>
        <v>#N/A</v>
      </c>
      <c r="K21" s="196" t="e">
        <f>VLOOKUP(E21,'사업장현황(25하)'!$A$3:$T$1836,6,FALSE)</f>
        <v>#N/A</v>
      </c>
      <c r="L21" s="196" t="e">
        <f>VLOOKUP(E21,'사업장현황(25하)'!$A$3:$T$1836,7,FALSE)</f>
        <v>#N/A</v>
      </c>
      <c r="M21" s="196" t="e">
        <f>VLOOKUP(E21,'사업장현황(25하)'!$A$3:$T$1836,8,FALSE)</f>
        <v>#N/A</v>
      </c>
      <c r="N21" s="196" t="e">
        <f>VLOOKUP(E21,'사업장현황(25하)'!$A$3:$T$1836,9,FALSE)</f>
        <v>#N/A</v>
      </c>
      <c r="O21" s="196" t="e">
        <f>VLOOKUP(E21,'사업장현황(25하)'!$A$3:$T$1836,10,FALSE)</f>
        <v>#N/A</v>
      </c>
      <c r="P21" s="190" t="e">
        <f>VLOOKUP(E21,'사업장현황(25하)'!$A$3:$T$1836,12,FALSE)</f>
        <v>#N/A</v>
      </c>
      <c r="Q21" s="219"/>
      <c r="R21" s="179"/>
      <c r="S21" s="179" t="e">
        <f>VLOOKUP(E21,'사업장현황(25하)'!$A$3:$T$1836,11,FALSE)</f>
        <v>#N/A</v>
      </c>
      <c r="T21" s="179"/>
      <c r="U21" s="180"/>
      <c r="V21" s="180"/>
      <c r="W21" s="180">
        <f t="shared" si="0"/>
        <v>0</v>
      </c>
      <c r="X21" s="219"/>
      <c r="Y21" s="180"/>
      <c r="Z21" s="290"/>
      <c r="AA21" s="157"/>
    </row>
    <row r="22" spans="1:90" s="158" customFormat="1" ht="24.95" customHeight="1">
      <c r="A22" s="196"/>
      <c r="B22" s="219"/>
      <c r="C22" s="219" t="str">
        <f>HLOOKUP(WEEKDAY(B22,2),data!$A$1:$G$2,2)</f>
        <v>(토)</v>
      </c>
      <c r="D22" s="196"/>
      <c r="E22" s="190"/>
      <c r="F22" s="196"/>
      <c r="G22" s="289" t="e">
        <f>VLOOKUP(E22,'사업장현황(25하)'!$A$3:$T$1836,13,FALSE)</f>
        <v>#N/A</v>
      </c>
      <c r="H22" s="289" t="e">
        <f>VLOOKUP(E22,'사업장현황(25하)'!$A$3:$T$1836,14,FALSE)</f>
        <v>#N/A</v>
      </c>
      <c r="I22" s="190" t="e">
        <f>VLOOKUP(E22,'사업장현황(25하)'!$A$3:$T$1836,2,FALSE)</f>
        <v>#N/A</v>
      </c>
      <c r="J22" s="190" t="e">
        <f>VLOOKUP(E22,'사업장현황(25하)'!$A$3:$T$1836,4,FALSE)</f>
        <v>#N/A</v>
      </c>
      <c r="K22" s="196" t="e">
        <f>VLOOKUP(E22,'사업장현황(25하)'!$A$3:$T$1836,6,FALSE)</f>
        <v>#N/A</v>
      </c>
      <c r="L22" s="196" t="e">
        <f>VLOOKUP(E22,'사업장현황(25하)'!$A$3:$T$1836,7,FALSE)</f>
        <v>#N/A</v>
      </c>
      <c r="M22" s="196" t="e">
        <f>VLOOKUP(E22,'사업장현황(25하)'!$A$3:$T$1836,8,FALSE)</f>
        <v>#N/A</v>
      </c>
      <c r="N22" s="196" t="e">
        <f>VLOOKUP(E22,'사업장현황(25하)'!$A$3:$T$1836,9,FALSE)</f>
        <v>#N/A</v>
      </c>
      <c r="O22" s="196" t="e">
        <f>VLOOKUP(E22,'사업장현황(25하)'!$A$3:$T$1836,10,FALSE)</f>
        <v>#N/A</v>
      </c>
      <c r="P22" s="190" t="e">
        <f>VLOOKUP(E22,'사업장현황(25하)'!$A$3:$T$1836,12,FALSE)</f>
        <v>#N/A</v>
      </c>
      <c r="Q22" s="219"/>
      <c r="R22" s="179"/>
      <c r="S22" s="179" t="e">
        <f>VLOOKUP(E22,'사업장현황(25하)'!$A$3:$T$1836,11,FALSE)</f>
        <v>#N/A</v>
      </c>
      <c r="T22" s="179"/>
      <c r="U22" s="180"/>
      <c r="V22" s="180"/>
      <c r="W22" s="180">
        <f t="shared" si="0"/>
        <v>0</v>
      </c>
      <c r="X22" s="219"/>
      <c r="Y22" s="180"/>
      <c r="Z22" s="290"/>
      <c r="AA22" s="157"/>
    </row>
    <row r="23" spans="1:90" s="158" customFormat="1" ht="24.95" customHeight="1">
      <c r="A23" s="196"/>
      <c r="B23" s="219"/>
      <c r="C23" s="219" t="str">
        <f>HLOOKUP(WEEKDAY(B23,2),data!$A$1:$G$2,2)</f>
        <v>(토)</v>
      </c>
      <c r="D23" s="196"/>
      <c r="E23" s="190"/>
      <c r="F23" s="196"/>
      <c r="G23" s="289" t="e">
        <f>VLOOKUP(E23,'사업장현황(25하)'!$A$3:$T$1836,13,FALSE)</f>
        <v>#N/A</v>
      </c>
      <c r="H23" s="289" t="e">
        <f>VLOOKUP(E23,'사업장현황(25하)'!$A$3:$T$1836,14,FALSE)</f>
        <v>#N/A</v>
      </c>
      <c r="I23" s="190" t="e">
        <f>VLOOKUP(E23,'사업장현황(25하)'!$A$3:$T$1836,2,FALSE)</f>
        <v>#N/A</v>
      </c>
      <c r="J23" s="190" t="e">
        <f>VLOOKUP(E23,'사업장현황(25하)'!$A$3:$T$1836,4,FALSE)</f>
        <v>#N/A</v>
      </c>
      <c r="K23" s="196" t="e">
        <f>VLOOKUP(E23,'사업장현황(25하)'!$A$3:$T$1836,6,FALSE)</f>
        <v>#N/A</v>
      </c>
      <c r="L23" s="196" t="e">
        <f>VLOOKUP(E23,'사업장현황(25하)'!$A$3:$T$1836,7,FALSE)</f>
        <v>#N/A</v>
      </c>
      <c r="M23" s="196" t="e">
        <f>VLOOKUP(E23,'사업장현황(25하)'!$A$3:$T$1836,8,FALSE)</f>
        <v>#N/A</v>
      </c>
      <c r="N23" s="196" t="e">
        <f>VLOOKUP(E23,'사업장현황(25하)'!$A$3:$T$1836,9,FALSE)</f>
        <v>#N/A</v>
      </c>
      <c r="O23" s="196" t="e">
        <f>VLOOKUP(E23,'사업장현황(25하)'!$A$3:$T$1836,10,FALSE)</f>
        <v>#N/A</v>
      </c>
      <c r="P23" s="190" t="e">
        <f>VLOOKUP(E23,'사업장현황(25하)'!$A$3:$T$1836,12,FALSE)</f>
        <v>#N/A</v>
      </c>
      <c r="Q23" s="219"/>
      <c r="R23" s="179"/>
      <c r="S23" s="179" t="e">
        <f>VLOOKUP(E23,'사업장현황(25하)'!$A$3:$T$1836,11,FALSE)</f>
        <v>#N/A</v>
      </c>
      <c r="T23" s="179"/>
      <c r="U23" s="180"/>
      <c r="V23" s="180"/>
      <c r="W23" s="180">
        <f t="shared" si="0"/>
        <v>0</v>
      </c>
      <c r="X23" s="219"/>
      <c r="Y23" s="180"/>
      <c r="Z23" s="290"/>
      <c r="AA23" s="157"/>
    </row>
    <row r="24" spans="1:90" s="158" customFormat="1" ht="24.95" customHeight="1">
      <c r="A24" s="196"/>
      <c r="B24" s="219"/>
      <c r="C24" s="219" t="str">
        <f>HLOOKUP(WEEKDAY(B24,2),data!$A$1:$G$2,2)</f>
        <v>(토)</v>
      </c>
      <c r="D24" s="196"/>
      <c r="E24" s="190"/>
      <c r="F24" s="196"/>
      <c r="G24" s="289" t="e">
        <f>VLOOKUP(E24,'사업장현황(25하)'!$A$3:$T$1836,13,FALSE)</f>
        <v>#N/A</v>
      </c>
      <c r="H24" s="289" t="e">
        <f>VLOOKUP(E24,'사업장현황(25하)'!$A$3:$T$1836,14,FALSE)</f>
        <v>#N/A</v>
      </c>
      <c r="I24" s="190" t="e">
        <f>VLOOKUP(E24,'사업장현황(25하)'!$A$3:$T$1836,2,FALSE)</f>
        <v>#N/A</v>
      </c>
      <c r="J24" s="190" t="e">
        <f>VLOOKUP(E24,'사업장현황(25하)'!$A$3:$T$1836,4,FALSE)</f>
        <v>#N/A</v>
      </c>
      <c r="K24" s="196" t="e">
        <f>VLOOKUP(E24,'사업장현황(25하)'!$A$3:$T$1836,6,FALSE)</f>
        <v>#N/A</v>
      </c>
      <c r="L24" s="196" t="e">
        <f>VLOOKUP(E24,'사업장현황(25하)'!$A$3:$T$1836,7,FALSE)</f>
        <v>#N/A</v>
      </c>
      <c r="M24" s="196" t="e">
        <f>VLOOKUP(E24,'사업장현황(25하)'!$A$3:$T$1836,8,FALSE)</f>
        <v>#N/A</v>
      </c>
      <c r="N24" s="196" t="e">
        <f>VLOOKUP(E24,'사업장현황(25하)'!$A$3:$T$1836,9,FALSE)</f>
        <v>#N/A</v>
      </c>
      <c r="O24" s="196" t="e">
        <f>VLOOKUP(E24,'사업장현황(25하)'!$A$3:$T$1836,10,FALSE)</f>
        <v>#N/A</v>
      </c>
      <c r="P24" s="190" t="e">
        <f>VLOOKUP(E24,'사업장현황(25하)'!$A$3:$T$1836,12,FALSE)</f>
        <v>#N/A</v>
      </c>
      <c r="Q24" s="219"/>
      <c r="R24" s="179"/>
      <c r="S24" s="179" t="e">
        <f>VLOOKUP(E24,'사업장현황(25하)'!$A$3:$T$1836,11,FALSE)</f>
        <v>#N/A</v>
      </c>
      <c r="T24" s="179"/>
      <c r="U24" s="180"/>
      <c r="V24" s="180"/>
      <c r="W24" s="180">
        <f t="shared" si="0"/>
        <v>0</v>
      </c>
      <c r="X24" s="219"/>
      <c r="Y24" s="180"/>
      <c r="Z24" s="290"/>
      <c r="AA24" s="157"/>
    </row>
    <row r="25" spans="1:90" s="158" customFormat="1" ht="24.95" customHeight="1">
      <c r="A25" s="196"/>
      <c r="B25" s="219"/>
      <c r="C25" s="219" t="str">
        <f>HLOOKUP(WEEKDAY(B25,2),data!$A$1:$G$2,2)</f>
        <v>(토)</v>
      </c>
      <c r="D25" s="196"/>
      <c r="E25" s="190"/>
      <c r="F25" s="196"/>
      <c r="G25" s="289" t="e">
        <f>VLOOKUP(E25,'사업장현황(25하)'!$A$3:$T$1836,13,FALSE)</f>
        <v>#N/A</v>
      </c>
      <c r="H25" s="289" t="e">
        <f>VLOOKUP(E25,'사업장현황(25하)'!$A$3:$T$1836,14,FALSE)</f>
        <v>#N/A</v>
      </c>
      <c r="I25" s="190" t="e">
        <f>VLOOKUP(E25,'사업장현황(25하)'!$A$3:$T$1836,2,FALSE)</f>
        <v>#N/A</v>
      </c>
      <c r="J25" s="190" t="e">
        <f>VLOOKUP(E25,'사업장현황(25하)'!$A$3:$T$1836,4,FALSE)</f>
        <v>#N/A</v>
      </c>
      <c r="K25" s="196" t="e">
        <f>VLOOKUP(E25,'사업장현황(25하)'!$A$3:$T$1836,6,FALSE)</f>
        <v>#N/A</v>
      </c>
      <c r="L25" s="196" t="e">
        <f>VLOOKUP(E25,'사업장현황(25하)'!$A$3:$T$1836,7,FALSE)</f>
        <v>#N/A</v>
      </c>
      <c r="M25" s="196" t="e">
        <f>VLOOKUP(E25,'사업장현황(25하)'!$A$3:$T$1836,8,FALSE)</f>
        <v>#N/A</v>
      </c>
      <c r="N25" s="196" t="e">
        <f>VLOOKUP(E25,'사업장현황(25하)'!$A$3:$T$1836,9,FALSE)</f>
        <v>#N/A</v>
      </c>
      <c r="O25" s="196" t="e">
        <f>VLOOKUP(E25,'사업장현황(25하)'!$A$3:$T$1836,10,FALSE)</f>
        <v>#N/A</v>
      </c>
      <c r="P25" s="190" t="e">
        <f>VLOOKUP(E25,'사업장현황(25하)'!$A$3:$T$1836,12,FALSE)</f>
        <v>#N/A</v>
      </c>
      <c r="Q25" s="219"/>
      <c r="R25" s="179"/>
      <c r="S25" s="179" t="e">
        <f>VLOOKUP(E25,'사업장현황(25하)'!$A$3:$T$1836,11,FALSE)</f>
        <v>#N/A</v>
      </c>
      <c r="T25" s="179"/>
      <c r="U25" s="180"/>
      <c r="V25" s="180"/>
      <c r="W25" s="180">
        <f t="shared" si="0"/>
        <v>0</v>
      </c>
      <c r="X25" s="219"/>
      <c r="Y25" s="180"/>
      <c r="Z25" s="290"/>
      <c r="AA25" s="157"/>
    </row>
    <row r="26" spans="1:90" s="158" customFormat="1" ht="24.95" customHeight="1">
      <c r="A26" s="196"/>
      <c r="B26" s="219"/>
      <c r="C26" s="219" t="str">
        <f>HLOOKUP(WEEKDAY(B26,2),data!$A$1:$G$2,2)</f>
        <v>(토)</v>
      </c>
      <c r="D26" s="196"/>
      <c r="E26" s="190"/>
      <c r="F26" s="196"/>
      <c r="G26" s="289" t="e">
        <f>VLOOKUP(E26,'사업장현황(25하)'!$A$3:$T$1836,13,FALSE)</f>
        <v>#N/A</v>
      </c>
      <c r="H26" s="289" t="e">
        <f>VLOOKUP(E26,'사업장현황(25하)'!$A$3:$T$1836,14,FALSE)</f>
        <v>#N/A</v>
      </c>
      <c r="I26" s="190" t="e">
        <f>VLOOKUP(E26,'사업장현황(25하)'!$A$3:$T$1836,2,FALSE)</f>
        <v>#N/A</v>
      </c>
      <c r="J26" s="190" t="e">
        <f>VLOOKUP(E26,'사업장현황(25하)'!$A$3:$T$1836,4,FALSE)</f>
        <v>#N/A</v>
      </c>
      <c r="K26" s="196" t="e">
        <f>VLOOKUP(E26,'사업장현황(25하)'!$A$3:$T$1836,6,FALSE)</f>
        <v>#N/A</v>
      </c>
      <c r="L26" s="196" t="e">
        <f>VLOOKUP(E26,'사업장현황(25하)'!$A$3:$T$1836,7,FALSE)</f>
        <v>#N/A</v>
      </c>
      <c r="M26" s="196" t="e">
        <f>VLOOKUP(E26,'사업장현황(25하)'!$A$3:$T$1836,8,FALSE)</f>
        <v>#N/A</v>
      </c>
      <c r="N26" s="196" t="e">
        <f>VLOOKUP(E26,'사업장현황(25하)'!$A$3:$T$1836,9,FALSE)</f>
        <v>#N/A</v>
      </c>
      <c r="O26" s="196" t="e">
        <f>VLOOKUP(E26,'사업장현황(25하)'!$A$3:$T$1836,10,FALSE)</f>
        <v>#N/A</v>
      </c>
      <c r="P26" s="190" t="e">
        <f>VLOOKUP(E26,'사업장현황(25하)'!$A$3:$T$1836,12,FALSE)</f>
        <v>#N/A</v>
      </c>
      <c r="Q26" s="219"/>
      <c r="R26" s="179"/>
      <c r="S26" s="179" t="e">
        <f>VLOOKUP(E26,'사업장현황(25하)'!$A$3:$T$1836,11,FALSE)</f>
        <v>#N/A</v>
      </c>
      <c r="T26" s="179"/>
      <c r="U26" s="180"/>
      <c r="V26" s="180"/>
      <c r="W26" s="180">
        <f t="shared" si="0"/>
        <v>0</v>
      </c>
      <c r="X26" s="219"/>
      <c r="Y26" s="180"/>
      <c r="Z26" s="290"/>
      <c r="AA26" s="157"/>
    </row>
    <row r="27" spans="1:90" s="158" customFormat="1" ht="24.95" customHeight="1">
      <c r="A27" s="196"/>
      <c r="B27" s="219"/>
      <c r="C27" s="219" t="str">
        <f>HLOOKUP(WEEKDAY(B27,2),data!$A$1:$G$2,2)</f>
        <v>(토)</v>
      </c>
      <c r="D27" s="196"/>
      <c r="E27" s="190"/>
      <c r="F27" s="196"/>
      <c r="G27" s="289" t="e">
        <f>VLOOKUP(E27,'사업장현황(25하)'!$A$3:$T$1836,13,FALSE)</f>
        <v>#N/A</v>
      </c>
      <c r="H27" s="289" t="e">
        <f>VLOOKUP(E27,'사업장현황(25하)'!$A$3:$T$1836,14,FALSE)</f>
        <v>#N/A</v>
      </c>
      <c r="I27" s="190" t="e">
        <f>VLOOKUP(E27,'사업장현황(25하)'!$A$3:$T$1836,2,FALSE)</f>
        <v>#N/A</v>
      </c>
      <c r="J27" s="190" t="e">
        <f>VLOOKUP(E27,'사업장현황(25하)'!$A$3:$T$1836,4,FALSE)</f>
        <v>#N/A</v>
      </c>
      <c r="K27" s="196" t="e">
        <f>VLOOKUP(E27,'사업장현황(25하)'!$A$3:$T$1836,6,FALSE)</f>
        <v>#N/A</v>
      </c>
      <c r="L27" s="196" t="e">
        <f>VLOOKUP(E27,'사업장현황(25하)'!$A$3:$T$1836,7,FALSE)</f>
        <v>#N/A</v>
      </c>
      <c r="M27" s="196" t="e">
        <f>VLOOKUP(E27,'사업장현황(25하)'!$A$3:$T$1836,8,FALSE)</f>
        <v>#N/A</v>
      </c>
      <c r="N27" s="196" t="e">
        <f>VLOOKUP(E27,'사업장현황(25하)'!$A$3:$T$1836,9,FALSE)</f>
        <v>#N/A</v>
      </c>
      <c r="O27" s="196" t="e">
        <f>VLOOKUP(E27,'사업장현황(25하)'!$A$3:$T$1836,10,FALSE)</f>
        <v>#N/A</v>
      </c>
      <c r="P27" s="190" t="e">
        <f>VLOOKUP(E27,'사업장현황(25하)'!$A$3:$T$1836,12,FALSE)</f>
        <v>#N/A</v>
      </c>
      <c r="Q27" s="219"/>
      <c r="R27" s="179"/>
      <c r="S27" s="179" t="e">
        <f>VLOOKUP(E27,'사업장현황(25하)'!$A$3:$T$1836,11,FALSE)</f>
        <v>#N/A</v>
      </c>
      <c r="T27" s="179"/>
      <c r="U27" s="180"/>
      <c r="V27" s="180"/>
      <c r="W27" s="180">
        <f t="shared" si="0"/>
        <v>0</v>
      </c>
      <c r="X27" s="219"/>
      <c r="Y27" s="180"/>
      <c r="Z27" s="290"/>
      <c r="AA27" s="157"/>
    </row>
    <row r="28" spans="1:90" s="158" customFormat="1" ht="24.95" customHeight="1">
      <c r="A28" s="196"/>
      <c r="B28" s="219"/>
      <c r="C28" s="219" t="str">
        <f>HLOOKUP(WEEKDAY(B28,2),data!$A$1:$G$2,2)</f>
        <v>(토)</v>
      </c>
      <c r="D28" s="196"/>
      <c r="E28" s="190"/>
      <c r="F28" s="196"/>
      <c r="G28" s="289" t="e">
        <f>VLOOKUP(E28,'사업장현황(25하)'!$A$3:$T$1836,13,FALSE)</f>
        <v>#N/A</v>
      </c>
      <c r="H28" s="289" t="e">
        <f>VLOOKUP(E28,'사업장현황(25하)'!$A$3:$T$1836,14,FALSE)</f>
        <v>#N/A</v>
      </c>
      <c r="I28" s="190" t="e">
        <f>VLOOKUP(E28,'사업장현황(25하)'!$A$3:$T$1836,2,FALSE)</f>
        <v>#N/A</v>
      </c>
      <c r="J28" s="190" t="e">
        <f>VLOOKUP(E28,'사업장현황(25하)'!$A$3:$T$1836,4,FALSE)</f>
        <v>#N/A</v>
      </c>
      <c r="K28" s="196" t="e">
        <f>VLOOKUP(E28,'사업장현황(25하)'!$A$3:$T$1836,6,FALSE)</f>
        <v>#N/A</v>
      </c>
      <c r="L28" s="196" t="e">
        <f>VLOOKUP(E28,'사업장현황(25하)'!$A$3:$T$1836,7,FALSE)</f>
        <v>#N/A</v>
      </c>
      <c r="M28" s="196" t="e">
        <f>VLOOKUP(E28,'사업장현황(25하)'!$A$3:$T$1836,8,FALSE)</f>
        <v>#N/A</v>
      </c>
      <c r="N28" s="196" t="e">
        <f>VLOOKUP(E28,'사업장현황(25하)'!$A$3:$T$1836,9,FALSE)</f>
        <v>#N/A</v>
      </c>
      <c r="O28" s="196" t="e">
        <f>VLOOKUP(E28,'사업장현황(25하)'!$A$3:$T$1836,10,FALSE)</f>
        <v>#N/A</v>
      </c>
      <c r="P28" s="190" t="e">
        <f>VLOOKUP(E28,'사업장현황(25하)'!$A$3:$T$1836,12,FALSE)</f>
        <v>#N/A</v>
      </c>
      <c r="Q28" s="219"/>
      <c r="R28" s="179"/>
      <c r="S28" s="179" t="e">
        <f>VLOOKUP(E28,'사업장현황(25하)'!$A$3:$T$1836,11,FALSE)</f>
        <v>#N/A</v>
      </c>
      <c r="T28" s="179"/>
      <c r="U28" s="180"/>
      <c r="V28" s="180"/>
      <c r="W28" s="180">
        <f t="shared" si="0"/>
        <v>0</v>
      </c>
      <c r="X28" s="219"/>
      <c r="Y28" s="180"/>
      <c r="Z28" s="290"/>
      <c r="AA28" s="157"/>
    </row>
    <row r="29" spans="1:90" s="158" customFormat="1" ht="24.95" customHeight="1">
      <c r="A29" s="196"/>
      <c r="B29" s="219"/>
      <c r="C29" s="219" t="str">
        <f>HLOOKUP(WEEKDAY(B29,2),data!$A$1:$G$2,2)</f>
        <v>(토)</v>
      </c>
      <c r="D29" s="196"/>
      <c r="E29" s="190"/>
      <c r="F29" s="196"/>
      <c r="G29" s="289" t="e">
        <f>VLOOKUP(E29,'사업장현황(25하)'!$A$3:$T$1836,13,FALSE)</f>
        <v>#N/A</v>
      </c>
      <c r="H29" s="289" t="e">
        <f>VLOOKUP(E29,'사업장현황(25하)'!$A$3:$T$1836,14,FALSE)</f>
        <v>#N/A</v>
      </c>
      <c r="I29" s="190" t="e">
        <f>VLOOKUP(E29,'사업장현황(25하)'!$A$3:$T$1836,2,FALSE)</f>
        <v>#N/A</v>
      </c>
      <c r="J29" s="190" t="e">
        <f>VLOOKUP(E29,'사업장현황(25하)'!$A$3:$T$1836,4,FALSE)</f>
        <v>#N/A</v>
      </c>
      <c r="K29" s="196" t="e">
        <f>VLOOKUP(E29,'사업장현황(25하)'!$A$3:$T$1836,6,FALSE)</f>
        <v>#N/A</v>
      </c>
      <c r="L29" s="196" t="e">
        <f>VLOOKUP(E29,'사업장현황(25하)'!$A$3:$T$1836,7,FALSE)</f>
        <v>#N/A</v>
      </c>
      <c r="M29" s="196" t="e">
        <f>VLOOKUP(E29,'사업장현황(25하)'!$A$3:$T$1836,8,FALSE)</f>
        <v>#N/A</v>
      </c>
      <c r="N29" s="196" t="e">
        <f>VLOOKUP(E29,'사업장현황(25하)'!$A$3:$T$1836,9,FALSE)</f>
        <v>#N/A</v>
      </c>
      <c r="O29" s="196" t="e">
        <f>VLOOKUP(E29,'사업장현황(25하)'!$A$3:$T$1836,10,FALSE)</f>
        <v>#N/A</v>
      </c>
      <c r="P29" s="190" t="e">
        <f>VLOOKUP(E29,'사업장현황(25하)'!$A$3:$T$1836,12,FALSE)</f>
        <v>#N/A</v>
      </c>
      <c r="Q29" s="219"/>
      <c r="R29" s="179"/>
      <c r="S29" s="179" t="e">
        <f>VLOOKUP(E29,'사업장현황(25하)'!$A$3:$T$1836,11,FALSE)</f>
        <v>#N/A</v>
      </c>
      <c r="T29" s="179"/>
      <c r="U29" s="180"/>
      <c r="V29" s="180"/>
      <c r="W29" s="180">
        <f t="shared" si="0"/>
        <v>0</v>
      </c>
      <c r="X29" s="219"/>
      <c r="Y29" s="180"/>
      <c r="Z29" s="290"/>
      <c r="AA29" s="157"/>
    </row>
    <row r="30" spans="1:90" s="186" customFormat="1" ht="24.95" customHeight="1">
      <c r="A30" s="196"/>
      <c r="B30" s="219"/>
      <c r="C30" s="219" t="str">
        <f>HLOOKUP(WEEKDAY(B30,2),data!$A$1:$G$2,2)</f>
        <v>(토)</v>
      </c>
      <c r="D30" s="196"/>
      <c r="E30" s="190"/>
      <c r="F30" s="196"/>
      <c r="G30" s="289" t="e">
        <f>VLOOKUP(E30,'사업장현황(25하)'!$A$3:$T$1836,13,FALSE)</f>
        <v>#N/A</v>
      </c>
      <c r="H30" s="289" t="e">
        <f>VLOOKUP(E30,'사업장현황(25하)'!$A$3:$T$1836,14,FALSE)</f>
        <v>#N/A</v>
      </c>
      <c r="I30" s="190" t="e">
        <f>VLOOKUP(E30,'사업장현황(25하)'!$A$3:$T$1836,2,FALSE)</f>
        <v>#N/A</v>
      </c>
      <c r="J30" s="190" t="e">
        <f>VLOOKUP(E30,'사업장현황(25하)'!$A$3:$T$1836,4,FALSE)</f>
        <v>#N/A</v>
      </c>
      <c r="K30" s="196" t="e">
        <f>VLOOKUP(E30,'사업장현황(25하)'!$A$3:$T$1836,6,FALSE)</f>
        <v>#N/A</v>
      </c>
      <c r="L30" s="196" t="e">
        <f>VLOOKUP(E30,'사업장현황(25하)'!$A$3:$T$1836,7,FALSE)</f>
        <v>#N/A</v>
      </c>
      <c r="M30" s="196" t="e">
        <f>VLOOKUP(E30,'사업장현황(25하)'!$A$3:$T$1836,8,FALSE)</f>
        <v>#N/A</v>
      </c>
      <c r="N30" s="196" t="e">
        <f>VLOOKUP(E30,'사업장현황(25하)'!$A$3:$T$1836,9,FALSE)</f>
        <v>#N/A</v>
      </c>
      <c r="O30" s="196" t="e">
        <f>VLOOKUP(E30,'사업장현황(25하)'!$A$3:$T$1836,10,FALSE)</f>
        <v>#N/A</v>
      </c>
      <c r="P30" s="190" t="e">
        <f>VLOOKUP(E30,'사업장현황(25하)'!$A$3:$T$1836,12,FALSE)</f>
        <v>#N/A</v>
      </c>
      <c r="Q30" s="219"/>
      <c r="R30" s="179"/>
      <c r="S30" s="179" t="e">
        <f>VLOOKUP(E30,'사업장현황(25하)'!$A$3:$T$1836,11,FALSE)</f>
        <v>#N/A</v>
      </c>
      <c r="T30" s="179"/>
      <c r="U30" s="180"/>
      <c r="V30" s="180"/>
      <c r="W30" s="180">
        <f t="shared" si="0"/>
        <v>0</v>
      </c>
      <c r="X30" s="219"/>
      <c r="Y30" s="180"/>
      <c r="Z30" s="290"/>
      <c r="AA30" s="185"/>
    </row>
    <row r="31" spans="1:90" s="186" customFormat="1" ht="24.95" customHeight="1">
      <c r="A31" s="196"/>
      <c r="B31" s="219"/>
      <c r="C31" s="219" t="str">
        <f>HLOOKUP(WEEKDAY(B31,2),data!$A$1:$G$2,2)</f>
        <v>(토)</v>
      </c>
      <c r="D31" s="196"/>
      <c r="E31" s="249"/>
      <c r="F31" s="196"/>
      <c r="G31" s="289" t="e">
        <f>VLOOKUP(E31,'사업장현황(25하)'!$A$3:$T$1836,13,FALSE)</f>
        <v>#N/A</v>
      </c>
      <c r="H31" s="289" t="e">
        <f>VLOOKUP(E31,'사업장현황(25하)'!$A$3:$T$1836,14,FALSE)</f>
        <v>#N/A</v>
      </c>
      <c r="I31" s="190" t="e">
        <f>VLOOKUP(E31,'사업장현황(25하)'!$A$3:$T$1836,2,FALSE)</f>
        <v>#N/A</v>
      </c>
      <c r="J31" s="190" t="e">
        <f>VLOOKUP(E31,'사업장현황(25하)'!$A$3:$T$1836,4,FALSE)</f>
        <v>#N/A</v>
      </c>
      <c r="K31" s="196" t="e">
        <f>VLOOKUP(E31,'사업장현황(25하)'!$A$3:$T$1836,6,FALSE)</f>
        <v>#N/A</v>
      </c>
      <c r="L31" s="196" t="e">
        <f>VLOOKUP(E31,'사업장현황(25하)'!$A$3:$T$1836,7,FALSE)</f>
        <v>#N/A</v>
      </c>
      <c r="M31" s="196" t="e">
        <f>VLOOKUP(E31,'사업장현황(25하)'!$A$3:$T$1836,8,FALSE)</f>
        <v>#N/A</v>
      </c>
      <c r="N31" s="196" t="e">
        <f>VLOOKUP(E31,'사업장현황(25하)'!$A$3:$T$1836,9,FALSE)</f>
        <v>#N/A</v>
      </c>
      <c r="O31" s="196" t="e">
        <f>VLOOKUP(E31,'사업장현황(25하)'!$A$3:$T$1836,10,FALSE)</f>
        <v>#N/A</v>
      </c>
      <c r="P31" s="190" t="e">
        <f>VLOOKUP(E31,'사업장현황(25하)'!$A$3:$T$1836,12,FALSE)</f>
        <v>#N/A</v>
      </c>
      <c r="Q31" s="219"/>
      <c r="R31" s="179"/>
      <c r="S31" s="179" t="e">
        <f>VLOOKUP(E31,'사업장현황(25하)'!$A$3:$T$1836,11,FALSE)</f>
        <v>#N/A</v>
      </c>
      <c r="T31" s="179"/>
      <c r="U31" s="180"/>
      <c r="V31" s="180"/>
      <c r="W31" s="180">
        <f t="shared" si="0"/>
        <v>0</v>
      </c>
      <c r="X31" s="219"/>
      <c r="Y31" s="180"/>
      <c r="Z31" s="290"/>
      <c r="AA31" s="185"/>
    </row>
    <row r="32" spans="1:90" s="158" customFormat="1" ht="24.95" customHeight="1">
      <c r="A32" s="196"/>
      <c r="B32" s="219"/>
      <c r="C32" s="219" t="str">
        <f>HLOOKUP(WEEKDAY(B32,2),data!$A$1:$G$2,2)</f>
        <v>(토)</v>
      </c>
      <c r="D32" s="196"/>
      <c r="E32" s="249"/>
      <c r="F32" s="196"/>
      <c r="G32" s="289" t="e">
        <f>VLOOKUP(E32,'사업장현황(25하)'!$A$3:$T$1836,13,FALSE)</f>
        <v>#N/A</v>
      </c>
      <c r="H32" s="289" t="e">
        <f>VLOOKUP(E32,'사업장현황(25하)'!$A$3:$T$1836,14,FALSE)</f>
        <v>#N/A</v>
      </c>
      <c r="I32" s="190" t="e">
        <f>VLOOKUP(E32,'사업장현황(25하)'!$A$3:$T$1836,2,FALSE)</f>
        <v>#N/A</v>
      </c>
      <c r="J32" s="190" t="e">
        <f>VLOOKUP(E32,'사업장현황(25하)'!$A$3:$T$1836,4,FALSE)</f>
        <v>#N/A</v>
      </c>
      <c r="K32" s="196" t="e">
        <f>VLOOKUP(E32,'사업장현황(25하)'!$A$3:$T$1836,6,FALSE)</f>
        <v>#N/A</v>
      </c>
      <c r="L32" s="196" t="e">
        <f>VLOOKUP(E32,'사업장현황(25하)'!$A$3:$T$1836,7,FALSE)</f>
        <v>#N/A</v>
      </c>
      <c r="M32" s="196" t="e">
        <f>VLOOKUP(E32,'사업장현황(25하)'!$A$3:$T$1836,8,FALSE)</f>
        <v>#N/A</v>
      </c>
      <c r="N32" s="196" t="e">
        <f>VLOOKUP(E32,'사업장현황(25하)'!$A$3:$T$1836,9,FALSE)</f>
        <v>#N/A</v>
      </c>
      <c r="O32" s="196" t="e">
        <f>VLOOKUP(E32,'사업장현황(25하)'!$A$3:$T$1836,10,FALSE)</f>
        <v>#N/A</v>
      </c>
      <c r="P32" s="190" t="e">
        <f>VLOOKUP(E32,'사업장현황(25하)'!$A$3:$T$1836,12,FALSE)</f>
        <v>#N/A</v>
      </c>
      <c r="Q32" s="219"/>
      <c r="R32" s="179"/>
      <c r="S32" s="179" t="e">
        <f>VLOOKUP(E32,'사업장현황(25하)'!$A$3:$T$1836,11,FALSE)</f>
        <v>#N/A</v>
      </c>
      <c r="T32" s="179"/>
      <c r="U32" s="180"/>
      <c r="V32" s="180"/>
      <c r="W32" s="180">
        <f t="shared" si="0"/>
        <v>0</v>
      </c>
      <c r="X32" s="219"/>
      <c r="Y32" s="180"/>
      <c r="Z32" s="290"/>
      <c r="AA32" s="157"/>
    </row>
    <row r="33" spans="1:90" s="186" customFormat="1" ht="24.95" customHeight="1">
      <c r="A33" s="196"/>
      <c r="B33" s="219"/>
      <c r="C33" s="219" t="str">
        <f>HLOOKUP(WEEKDAY(B33,2),data!$A$1:$G$2,2)</f>
        <v>(토)</v>
      </c>
      <c r="D33" s="196"/>
      <c r="E33" s="190"/>
      <c r="F33" s="196"/>
      <c r="G33" s="289" t="e">
        <f>VLOOKUP(E33,'사업장현황(25하)'!$A$3:$T$1836,13,FALSE)</f>
        <v>#N/A</v>
      </c>
      <c r="H33" s="289" t="e">
        <f>VLOOKUP(E33,'사업장현황(25하)'!$A$3:$T$1836,14,FALSE)</f>
        <v>#N/A</v>
      </c>
      <c r="I33" s="190" t="e">
        <f>VLOOKUP(E33,'사업장현황(25하)'!$A$3:$T$1836,2,FALSE)</f>
        <v>#N/A</v>
      </c>
      <c r="J33" s="190" t="e">
        <f>VLOOKUP(E33,'사업장현황(25하)'!$A$3:$T$1836,4,FALSE)</f>
        <v>#N/A</v>
      </c>
      <c r="K33" s="196" t="e">
        <f>VLOOKUP(E33,'사업장현황(25하)'!$A$3:$T$1836,6,FALSE)</f>
        <v>#N/A</v>
      </c>
      <c r="L33" s="196" t="e">
        <f>VLOOKUP(E33,'사업장현황(25하)'!$A$3:$T$1836,7,FALSE)</f>
        <v>#N/A</v>
      </c>
      <c r="M33" s="196" t="e">
        <f>VLOOKUP(E33,'사업장현황(25하)'!$A$3:$T$1836,8,FALSE)</f>
        <v>#N/A</v>
      </c>
      <c r="N33" s="196" t="e">
        <f>VLOOKUP(E33,'사업장현황(25하)'!$A$3:$T$1836,9,FALSE)</f>
        <v>#N/A</v>
      </c>
      <c r="O33" s="196" t="e">
        <f>VLOOKUP(E33,'사업장현황(25하)'!$A$3:$T$1836,10,FALSE)</f>
        <v>#N/A</v>
      </c>
      <c r="P33" s="190" t="e">
        <f>VLOOKUP(E33,'사업장현황(25하)'!$A$3:$T$1836,12,FALSE)</f>
        <v>#N/A</v>
      </c>
      <c r="Q33" s="219"/>
      <c r="R33" s="179"/>
      <c r="S33" s="179" t="e">
        <f>VLOOKUP(E33,'사업장현황(25하)'!$A$3:$T$1836,11,FALSE)</f>
        <v>#N/A</v>
      </c>
      <c r="T33" s="179"/>
      <c r="U33" s="180"/>
      <c r="V33" s="180"/>
      <c r="W33" s="180">
        <f t="shared" si="0"/>
        <v>0</v>
      </c>
      <c r="X33" s="219"/>
      <c r="Y33" s="180"/>
      <c r="Z33" s="290"/>
      <c r="AA33" s="185"/>
      <c r="BV33" s="187"/>
      <c r="CL33" s="188"/>
    </row>
    <row r="34" spans="1:90" s="186" customFormat="1" ht="24.95" customHeight="1">
      <c r="A34" s="196"/>
      <c r="B34" s="219"/>
      <c r="C34" s="219" t="str">
        <f>HLOOKUP(WEEKDAY(B34,2),data!$A$1:$G$2,2)</f>
        <v>(토)</v>
      </c>
      <c r="D34" s="196"/>
      <c r="E34" s="249"/>
      <c r="F34" s="196"/>
      <c r="G34" s="289" t="e">
        <f>VLOOKUP(E34,'사업장현황(25하)'!$A$3:$T$1836,13,FALSE)</f>
        <v>#N/A</v>
      </c>
      <c r="H34" s="289" t="e">
        <f>VLOOKUP(E34,'사업장현황(25하)'!$A$3:$T$1836,14,FALSE)</f>
        <v>#N/A</v>
      </c>
      <c r="I34" s="190" t="e">
        <f>VLOOKUP(E34,'사업장현황(25하)'!$A$3:$T$1836,2,FALSE)</f>
        <v>#N/A</v>
      </c>
      <c r="J34" s="190" t="e">
        <f>VLOOKUP(E34,'사업장현황(25하)'!$A$3:$T$1836,4,FALSE)</f>
        <v>#N/A</v>
      </c>
      <c r="K34" s="196" t="e">
        <f>VLOOKUP(E34,'사업장현황(25하)'!$A$3:$T$1836,6,FALSE)</f>
        <v>#N/A</v>
      </c>
      <c r="L34" s="196" t="e">
        <f>VLOOKUP(E34,'사업장현황(25하)'!$A$3:$T$1836,7,FALSE)</f>
        <v>#N/A</v>
      </c>
      <c r="M34" s="196" t="e">
        <f>VLOOKUP(E34,'사업장현황(25하)'!$A$3:$T$1836,8,FALSE)</f>
        <v>#N/A</v>
      </c>
      <c r="N34" s="196" t="e">
        <f>VLOOKUP(E34,'사업장현황(25하)'!$A$3:$T$1836,9,FALSE)</f>
        <v>#N/A</v>
      </c>
      <c r="O34" s="196" t="e">
        <f>VLOOKUP(E34,'사업장현황(25하)'!$A$3:$T$1836,10,FALSE)</f>
        <v>#N/A</v>
      </c>
      <c r="P34" s="190" t="e">
        <f>VLOOKUP(E34,'사업장현황(25하)'!$A$3:$T$1836,12,FALSE)</f>
        <v>#N/A</v>
      </c>
      <c r="Q34" s="219"/>
      <c r="R34" s="179"/>
      <c r="S34" s="179" t="e">
        <f>VLOOKUP(E34,'사업장현황(25하)'!$A$3:$T$1836,11,FALSE)</f>
        <v>#N/A</v>
      </c>
      <c r="T34" s="179"/>
      <c r="U34" s="180"/>
      <c r="V34" s="180"/>
      <c r="W34" s="180">
        <f t="shared" si="0"/>
        <v>0</v>
      </c>
      <c r="X34" s="219"/>
      <c r="Y34" s="180"/>
      <c r="Z34" s="290"/>
      <c r="AA34" s="185"/>
      <c r="BV34" s="187"/>
      <c r="CL34" s="188"/>
    </row>
    <row r="35" spans="1:90" s="158" customFormat="1" ht="24.95" customHeight="1">
      <c r="A35" s="196"/>
      <c r="B35" s="219"/>
      <c r="C35" s="219" t="str">
        <f>HLOOKUP(WEEKDAY(B35,2),data!$A$1:$G$2,2)</f>
        <v>(토)</v>
      </c>
      <c r="D35" s="196"/>
      <c r="E35" s="249"/>
      <c r="F35" s="196"/>
      <c r="G35" s="289" t="e">
        <f>VLOOKUP(E35,'사업장현황(25하)'!$A$3:$T$1836,13,FALSE)</f>
        <v>#N/A</v>
      </c>
      <c r="H35" s="289" t="e">
        <f>VLOOKUP(E35,'사업장현황(25하)'!$A$3:$T$1836,14,FALSE)</f>
        <v>#N/A</v>
      </c>
      <c r="I35" s="190" t="e">
        <f>VLOOKUP(E35,'사업장현황(25하)'!$A$3:$T$1836,2,FALSE)</f>
        <v>#N/A</v>
      </c>
      <c r="J35" s="190" t="e">
        <f>VLOOKUP(E35,'사업장현황(25하)'!$A$3:$T$1836,4,FALSE)</f>
        <v>#N/A</v>
      </c>
      <c r="K35" s="196" t="e">
        <f>VLOOKUP(E35,'사업장현황(25하)'!$A$3:$T$1836,6,FALSE)</f>
        <v>#N/A</v>
      </c>
      <c r="L35" s="196" t="e">
        <f>VLOOKUP(E35,'사업장현황(25하)'!$A$3:$T$1836,7,FALSE)</f>
        <v>#N/A</v>
      </c>
      <c r="M35" s="196" t="e">
        <f>VLOOKUP(E35,'사업장현황(25하)'!$A$3:$T$1836,8,FALSE)</f>
        <v>#N/A</v>
      </c>
      <c r="N35" s="196" t="e">
        <f>VLOOKUP(E35,'사업장현황(25하)'!$A$3:$T$1836,9,FALSE)</f>
        <v>#N/A</v>
      </c>
      <c r="O35" s="196" t="e">
        <f>VLOOKUP(E35,'사업장현황(25하)'!$A$3:$T$1836,10,FALSE)</f>
        <v>#N/A</v>
      </c>
      <c r="P35" s="190" t="e">
        <f>VLOOKUP(E35,'사업장현황(25하)'!$A$3:$T$1836,12,FALSE)</f>
        <v>#N/A</v>
      </c>
      <c r="Q35" s="219"/>
      <c r="R35" s="179"/>
      <c r="S35" s="179" t="e">
        <f>VLOOKUP(E35,'사업장현황(25하)'!$A$3:$T$1836,11,FALSE)</f>
        <v>#N/A</v>
      </c>
      <c r="T35" s="179"/>
      <c r="U35" s="180"/>
      <c r="V35" s="180"/>
      <c r="W35" s="180">
        <f t="shared" si="0"/>
        <v>0</v>
      </c>
      <c r="X35" s="219"/>
      <c r="Y35" s="180"/>
      <c r="Z35" s="290"/>
      <c r="AA35" s="157"/>
    </row>
    <row r="36" spans="1:90" s="158" customFormat="1" ht="24.95" customHeight="1">
      <c r="A36" s="196"/>
      <c r="B36" s="219"/>
      <c r="C36" s="219" t="str">
        <f>HLOOKUP(WEEKDAY(B36,2),data!$A$1:$G$2,2)</f>
        <v>(토)</v>
      </c>
      <c r="D36" s="196"/>
      <c r="E36" s="249"/>
      <c r="F36" s="196"/>
      <c r="G36" s="289" t="e">
        <f>VLOOKUP(E36,'사업장현황(25하)'!$A$3:$T$1836,13,FALSE)</f>
        <v>#N/A</v>
      </c>
      <c r="H36" s="289" t="e">
        <f>VLOOKUP(E36,'사업장현황(25하)'!$A$3:$T$1836,14,FALSE)</f>
        <v>#N/A</v>
      </c>
      <c r="I36" s="190" t="e">
        <f>VLOOKUP(E36,'사업장현황(25하)'!$A$3:$T$1836,2,FALSE)</f>
        <v>#N/A</v>
      </c>
      <c r="J36" s="190" t="e">
        <f>VLOOKUP(E36,'사업장현황(25하)'!$A$3:$T$1836,4,FALSE)</f>
        <v>#N/A</v>
      </c>
      <c r="K36" s="196" t="e">
        <f>VLOOKUP(E36,'사업장현황(25하)'!$A$3:$T$1836,6,FALSE)</f>
        <v>#N/A</v>
      </c>
      <c r="L36" s="196" t="e">
        <f>VLOOKUP(E36,'사업장현황(25하)'!$A$3:$T$1836,7,FALSE)</f>
        <v>#N/A</v>
      </c>
      <c r="M36" s="196" t="e">
        <f>VLOOKUP(E36,'사업장현황(25하)'!$A$3:$T$1836,8,FALSE)</f>
        <v>#N/A</v>
      </c>
      <c r="N36" s="196" t="e">
        <f>VLOOKUP(E36,'사업장현황(25하)'!$A$3:$T$1836,9,FALSE)</f>
        <v>#N/A</v>
      </c>
      <c r="O36" s="196" t="e">
        <f>VLOOKUP(E36,'사업장현황(25하)'!$A$3:$T$1836,10,FALSE)</f>
        <v>#N/A</v>
      </c>
      <c r="P36" s="190" t="e">
        <f>VLOOKUP(E36,'사업장현황(25하)'!$A$3:$T$1836,12,FALSE)</f>
        <v>#N/A</v>
      </c>
      <c r="Q36" s="219"/>
      <c r="R36" s="179"/>
      <c r="S36" s="179" t="e">
        <f>VLOOKUP(E36,'사업장현황(25하)'!$A$3:$T$1836,11,FALSE)</f>
        <v>#N/A</v>
      </c>
      <c r="T36" s="179"/>
      <c r="U36" s="180"/>
      <c r="V36" s="180"/>
      <c r="W36" s="180">
        <f t="shared" si="0"/>
        <v>0</v>
      </c>
      <c r="X36" s="219"/>
      <c r="Y36" s="180"/>
      <c r="Z36" s="290"/>
      <c r="AA36" s="157"/>
    </row>
    <row r="37" spans="1:90" s="158" customFormat="1" ht="24.95" customHeight="1">
      <c r="A37" s="196"/>
      <c r="B37" s="219"/>
      <c r="C37" s="219" t="str">
        <f>HLOOKUP(WEEKDAY(B37,2),data!$A$1:$G$2,2)</f>
        <v>(토)</v>
      </c>
      <c r="D37" s="196"/>
      <c r="E37" s="249"/>
      <c r="F37" s="196"/>
      <c r="G37" s="289" t="e">
        <f>VLOOKUP(E37,'사업장현황(25하)'!$A$3:$T$1836,13,FALSE)</f>
        <v>#N/A</v>
      </c>
      <c r="H37" s="289" t="e">
        <f>VLOOKUP(E37,'사업장현황(25하)'!$A$3:$T$1836,14,FALSE)</f>
        <v>#N/A</v>
      </c>
      <c r="I37" s="190" t="e">
        <f>VLOOKUP(E37,'사업장현황(25하)'!$A$3:$T$1836,2,FALSE)</f>
        <v>#N/A</v>
      </c>
      <c r="J37" s="190" t="e">
        <f>VLOOKUP(E37,'사업장현황(25하)'!$A$3:$T$1836,4,FALSE)</f>
        <v>#N/A</v>
      </c>
      <c r="K37" s="196" t="e">
        <f>VLOOKUP(E37,'사업장현황(25하)'!$A$3:$T$1836,6,FALSE)</f>
        <v>#N/A</v>
      </c>
      <c r="L37" s="196" t="e">
        <f>VLOOKUP(E37,'사업장현황(25하)'!$A$3:$T$1836,7,FALSE)</f>
        <v>#N/A</v>
      </c>
      <c r="M37" s="196" t="e">
        <f>VLOOKUP(E37,'사업장현황(25하)'!$A$3:$T$1836,8,FALSE)</f>
        <v>#N/A</v>
      </c>
      <c r="N37" s="196" t="e">
        <f>VLOOKUP(E37,'사업장현황(25하)'!$A$3:$T$1836,9,FALSE)</f>
        <v>#N/A</v>
      </c>
      <c r="O37" s="196" t="e">
        <f>VLOOKUP(E37,'사업장현황(25하)'!$A$3:$T$1836,10,FALSE)</f>
        <v>#N/A</v>
      </c>
      <c r="P37" s="190" t="e">
        <f>VLOOKUP(E37,'사업장현황(25하)'!$A$3:$T$1836,12,FALSE)</f>
        <v>#N/A</v>
      </c>
      <c r="Q37" s="219"/>
      <c r="R37" s="179"/>
      <c r="S37" s="179" t="e">
        <f>VLOOKUP(E37,'사업장현황(25하)'!$A$3:$T$1836,11,FALSE)</f>
        <v>#N/A</v>
      </c>
      <c r="T37" s="179"/>
      <c r="U37" s="180"/>
      <c r="V37" s="180"/>
      <c r="W37" s="180">
        <f t="shared" si="0"/>
        <v>0</v>
      </c>
      <c r="X37" s="219"/>
      <c r="Y37" s="180"/>
      <c r="Z37" s="290"/>
      <c r="AA37" s="157"/>
    </row>
    <row r="38" spans="1:90" s="158" customFormat="1" ht="24.95" customHeight="1">
      <c r="A38" s="196"/>
      <c r="B38" s="219"/>
      <c r="C38" s="219" t="str">
        <f>HLOOKUP(WEEKDAY(B38,2),data!$A$1:$G$2,2)</f>
        <v>(토)</v>
      </c>
      <c r="D38" s="196"/>
      <c r="E38" s="249"/>
      <c r="F38" s="196"/>
      <c r="G38" s="289" t="e">
        <f>VLOOKUP(E38,'사업장현황(25하)'!$A$3:$T$1836,13,FALSE)</f>
        <v>#N/A</v>
      </c>
      <c r="H38" s="289" t="e">
        <f>VLOOKUP(E38,'사업장현황(25하)'!$A$3:$T$1836,14,FALSE)</f>
        <v>#N/A</v>
      </c>
      <c r="I38" s="190" t="e">
        <f>VLOOKUP(E38,'사업장현황(25하)'!$A$3:$T$1836,2,FALSE)</f>
        <v>#N/A</v>
      </c>
      <c r="J38" s="190" t="e">
        <f>VLOOKUP(E38,'사업장현황(25하)'!$A$3:$T$1836,4,FALSE)</f>
        <v>#N/A</v>
      </c>
      <c r="K38" s="196" t="e">
        <f>VLOOKUP(E38,'사업장현황(25하)'!$A$3:$T$1836,6,FALSE)</f>
        <v>#N/A</v>
      </c>
      <c r="L38" s="196" t="e">
        <f>VLOOKUP(E38,'사업장현황(25하)'!$A$3:$T$1836,7,FALSE)</f>
        <v>#N/A</v>
      </c>
      <c r="M38" s="196" t="e">
        <f>VLOOKUP(E38,'사업장현황(25하)'!$A$3:$T$1836,8,FALSE)</f>
        <v>#N/A</v>
      </c>
      <c r="N38" s="196" t="e">
        <f>VLOOKUP(E38,'사업장현황(25하)'!$A$3:$T$1836,9,FALSE)</f>
        <v>#N/A</v>
      </c>
      <c r="O38" s="196" t="e">
        <f>VLOOKUP(E38,'사업장현황(25하)'!$A$3:$T$1836,10,FALSE)</f>
        <v>#N/A</v>
      </c>
      <c r="P38" s="190" t="e">
        <f>VLOOKUP(E38,'사업장현황(25하)'!$A$3:$T$1836,12,FALSE)</f>
        <v>#N/A</v>
      </c>
      <c r="Q38" s="219"/>
      <c r="R38" s="179"/>
      <c r="S38" s="179" t="e">
        <f>VLOOKUP(E38,'사업장현황(25하)'!$A$3:$T$1836,11,FALSE)</f>
        <v>#N/A</v>
      </c>
      <c r="T38" s="179"/>
      <c r="U38" s="180"/>
      <c r="V38" s="180"/>
      <c r="W38" s="180">
        <f t="shared" si="0"/>
        <v>0</v>
      </c>
      <c r="X38" s="219"/>
      <c r="Y38" s="180"/>
      <c r="Z38" s="290"/>
      <c r="AA38" s="157"/>
    </row>
    <row r="39" spans="1:90" s="158" customFormat="1" ht="24.95" customHeight="1">
      <c r="A39" s="196"/>
      <c r="B39" s="219"/>
      <c r="C39" s="219" t="str">
        <f>HLOOKUP(WEEKDAY(B39,2),data!$A$1:$G$2,2)</f>
        <v>(토)</v>
      </c>
      <c r="D39" s="196"/>
      <c r="E39" s="249"/>
      <c r="F39" s="196"/>
      <c r="G39" s="289" t="e">
        <f>VLOOKUP(E39,'사업장현황(25하)'!$A$3:$T$1836,13,FALSE)</f>
        <v>#N/A</v>
      </c>
      <c r="H39" s="289" t="e">
        <f>VLOOKUP(E39,'사업장현황(25하)'!$A$3:$T$1836,14,FALSE)</f>
        <v>#N/A</v>
      </c>
      <c r="I39" s="190" t="e">
        <f>VLOOKUP(E39,'사업장현황(25하)'!$A$3:$T$1836,2,FALSE)</f>
        <v>#N/A</v>
      </c>
      <c r="J39" s="190" t="e">
        <f>VLOOKUP(E39,'사업장현황(25하)'!$A$3:$T$1836,4,FALSE)</f>
        <v>#N/A</v>
      </c>
      <c r="K39" s="196" t="e">
        <f>VLOOKUP(E39,'사업장현황(25하)'!$A$3:$T$1836,6,FALSE)</f>
        <v>#N/A</v>
      </c>
      <c r="L39" s="196" t="e">
        <f>VLOOKUP(E39,'사업장현황(25하)'!$A$3:$T$1836,7,FALSE)</f>
        <v>#N/A</v>
      </c>
      <c r="M39" s="196" t="e">
        <f>VLOOKUP(E39,'사업장현황(25하)'!$A$3:$T$1836,8,FALSE)</f>
        <v>#N/A</v>
      </c>
      <c r="N39" s="196" t="e">
        <f>VLOOKUP(E39,'사업장현황(25하)'!$A$3:$T$1836,9,FALSE)</f>
        <v>#N/A</v>
      </c>
      <c r="O39" s="196" t="e">
        <f>VLOOKUP(E39,'사업장현황(25하)'!$A$3:$T$1836,10,FALSE)</f>
        <v>#N/A</v>
      </c>
      <c r="P39" s="190" t="e">
        <f>VLOOKUP(E39,'사업장현황(25하)'!$A$3:$T$1836,12,FALSE)</f>
        <v>#N/A</v>
      </c>
      <c r="Q39" s="219"/>
      <c r="R39" s="179"/>
      <c r="S39" s="179" t="e">
        <f>VLOOKUP(E39,'사업장현황(25하)'!$A$3:$T$1836,11,FALSE)</f>
        <v>#N/A</v>
      </c>
      <c r="T39" s="179"/>
      <c r="U39" s="180"/>
      <c r="V39" s="180"/>
      <c r="W39" s="180">
        <f t="shared" si="0"/>
        <v>0</v>
      </c>
      <c r="X39" s="219"/>
      <c r="Y39" s="180"/>
      <c r="Z39" s="290"/>
      <c r="AA39" s="157"/>
    </row>
    <row r="40" spans="1:90" s="186" customFormat="1" ht="24.95" customHeight="1">
      <c r="A40" s="196"/>
      <c r="B40" s="219"/>
      <c r="C40" s="219" t="str">
        <f>HLOOKUP(WEEKDAY(B40,2),data!$A$1:$G$2,2)</f>
        <v>(토)</v>
      </c>
      <c r="D40" s="196"/>
      <c r="E40" s="249"/>
      <c r="F40" s="196"/>
      <c r="G40" s="289" t="e">
        <f>VLOOKUP(E40,'사업장현황(25하)'!$A$3:$T$1836,13,FALSE)</f>
        <v>#N/A</v>
      </c>
      <c r="H40" s="289" t="e">
        <f>VLOOKUP(E40,'사업장현황(25하)'!$A$3:$T$1836,14,FALSE)</f>
        <v>#N/A</v>
      </c>
      <c r="I40" s="190" t="e">
        <f>VLOOKUP(E40,'사업장현황(25하)'!$A$3:$T$1836,2,FALSE)</f>
        <v>#N/A</v>
      </c>
      <c r="J40" s="190" t="e">
        <f>VLOOKUP(E40,'사업장현황(25하)'!$A$3:$T$1836,4,FALSE)</f>
        <v>#N/A</v>
      </c>
      <c r="K40" s="196" t="e">
        <f>VLOOKUP(E40,'사업장현황(25하)'!$A$3:$T$1836,6,FALSE)</f>
        <v>#N/A</v>
      </c>
      <c r="L40" s="196" t="e">
        <f>VLOOKUP(E40,'사업장현황(25하)'!$A$3:$T$1836,7,FALSE)</f>
        <v>#N/A</v>
      </c>
      <c r="M40" s="196" t="e">
        <f>VLOOKUP(E40,'사업장현황(25하)'!$A$3:$T$1836,8,FALSE)</f>
        <v>#N/A</v>
      </c>
      <c r="N40" s="196" t="e">
        <f>VLOOKUP(E40,'사업장현황(25하)'!$A$3:$T$1836,9,FALSE)</f>
        <v>#N/A</v>
      </c>
      <c r="O40" s="196" t="e">
        <f>VLOOKUP(E40,'사업장현황(25하)'!$A$3:$T$1836,10,FALSE)</f>
        <v>#N/A</v>
      </c>
      <c r="P40" s="190" t="e">
        <f>VLOOKUP(E40,'사업장현황(25하)'!$A$3:$T$1836,12,FALSE)</f>
        <v>#N/A</v>
      </c>
      <c r="Q40" s="219"/>
      <c r="R40" s="179"/>
      <c r="S40" s="179" t="e">
        <f>VLOOKUP(E40,'사업장현황(25하)'!$A$3:$T$1836,11,FALSE)</f>
        <v>#N/A</v>
      </c>
      <c r="T40" s="179"/>
      <c r="U40" s="180"/>
      <c r="V40" s="180"/>
      <c r="W40" s="180">
        <f t="shared" si="0"/>
        <v>0</v>
      </c>
      <c r="X40" s="219"/>
      <c r="Y40" s="180"/>
      <c r="Z40" s="290"/>
      <c r="AA40" s="185"/>
      <c r="BV40" s="187"/>
      <c r="CL40" s="188"/>
    </row>
    <row r="41" spans="1:90" s="186" customFormat="1" ht="24.95" customHeight="1">
      <c r="A41" s="196"/>
      <c r="B41" s="219"/>
      <c r="C41" s="219" t="str">
        <f>HLOOKUP(WEEKDAY(B41,2),data!$A$1:$G$2,2)</f>
        <v>(토)</v>
      </c>
      <c r="D41" s="196"/>
      <c r="E41" s="249"/>
      <c r="F41" s="196"/>
      <c r="G41" s="289" t="e">
        <f>VLOOKUP(E41,'사업장현황(25하)'!$A$3:$T$1836,13,FALSE)</f>
        <v>#N/A</v>
      </c>
      <c r="H41" s="289" t="e">
        <f>VLOOKUP(E41,'사업장현황(25하)'!$A$3:$T$1836,14,FALSE)</f>
        <v>#N/A</v>
      </c>
      <c r="I41" s="190" t="e">
        <f>VLOOKUP(E41,'사업장현황(25하)'!$A$3:$T$1836,2,FALSE)</f>
        <v>#N/A</v>
      </c>
      <c r="J41" s="190" t="e">
        <f>VLOOKUP(E41,'사업장현황(25하)'!$A$3:$T$1836,4,FALSE)</f>
        <v>#N/A</v>
      </c>
      <c r="K41" s="196" t="e">
        <f>VLOOKUP(E41,'사업장현황(25하)'!$A$3:$T$1836,6,FALSE)</f>
        <v>#N/A</v>
      </c>
      <c r="L41" s="196" t="e">
        <f>VLOOKUP(E41,'사업장현황(25하)'!$A$3:$T$1836,7,FALSE)</f>
        <v>#N/A</v>
      </c>
      <c r="M41" s="196" t="e">
        <f>VLOOKUP(E41,'사업장현황(25하)'!$A$3:$T$1836,8,FALSE)</f>
        <v>#N/A</v>
      </c>
      <c r="N41" s="196" t="e">
        <f>VLOOKUP(E41,'사업장현황(25하)'!$A$3:$T$1836,9,FALSE)</f>
        <v>#N/A</v>
      </c>
      <c r="O41" s="196" t="e">
        <f>VLOOKUP(E41,'사업장현황(25하)'!$A$3:$T$1836,10,FALSE)</f>
        <v>#N/A</v>
      </c>
      <c r="P41" s="190" t="e">
        <f>VLOOKUP(E41,'사업장현황(25하)'!$A$3:$T$1836,12,FALSE)</f>
        <v>#N/A</v>
      </c>
      <c r="Q41" s="219"/>
      <c r="R41" s="179"/>
      <c r="S41" s="179" t="e">
        <f>VLOOKUP(E41,'사업장현황(25하)'!$A$3:$T$1836,11,FALSE)</f>
        <v>#N/A</v>
      </c>
      <c r="T41" s="179"/>
      <c r="U41" s="180"/>
      <c r="V41" s="180"/>
      <c r="W41" s="180">
        <f t="shared" si="0"/>
        <v>0</v>
      </c>
      <c r="X41" s="219"/>
      <c r="Y41" s="180"/>
      <c r="Z41" s="290"/>
      <c r="AA41" s="185"/>
      <c r="BV41" s="187"/>
      <c r="CL41" s="188"/>
    </row>
    <row r="42" spans="1:90" s="158" customFormat="1" ht="24.95" customHeight="1">
      <c r="A42" s="196"/>
      <c r="B42" s="219"/>
      <c r="C42" s="219" t="str">
        <f>HLOOKUP(WEEKDAY(B42,2),data!$A$1:$G$2,2)</f>
        <v>(토)</v>
      </c>
      <c r="D42" s="196"/>
      <c r="E42" s="249"/>
      <c r="F42" s="196"/>
      <c r="G42" s="289" t="e">
        <f>VLOOKUP(E42,'사업장현황(25하)'!$A$3:$T$1836,13,FALSE)</f>
        <v>#N/A</v>
      </c>
      <c r="H42" s="289" t="e">
        <f>VLOOKUP(E42,'사업장현황(25하)'!$A$3:$T$1836,14,FALSE)</f>
        <v>#N/A</v>
      </c>
      <c r="I42" s="190" t="e">
        <f>VLOOKUP(E42,'사업장현황(25하)'!$A$3:$T$1836,2,FALSE)</f>
        <v>#N/A</v>
      </c>
      <c r="J42" s="190" t="e">
        <f>VLOOKUP(E42,'사업장현황(25하)'!$A$3:$T$1836,4,FALSE)</f>
        <v>#N/A</v>
      </c>
      <c r="K42" s="196" t="e">
        <f>VLOOKUP(E42,'사업장현황(25하)'!$A$3:$T$1836,6,FALSE)</f>
        <v>#N/A</v>
      </c>
      <c r="L42" s="196" t="e">
        <f>VLOOKUP(E42,'사업장현황(25하)'!$A$3:$T$1836,7,FALSE)</f>
        <v>#N/A</v>
      </c>
      <c r="M42" s="196" t="e">
        <f>VLOOKUP(E42,'사업장현황(25하)'!$A$3:$T$1836,8,FALSE)</f>
        <v>#N/A</v>
      </c>
      <c r="N42" s="196" t="e">
        <f>VLOOKUP(E42,'사업장현황(25하)'!$A$3:$T$1836,9,FALSE)</f>
        <v>#N/A</v>
      </c>
      <c r="O42" s="196" t="e">
        <f>VLOOKUP(E42,'사업장현황(25하)'!$A$3:$T$1836,10,FALSE)</f>
        <v>#N/A</v>
      </c>
      <c r="P42" s="190" t="e">
        <f>VLOOKUP(E42,'사업장현황(25하)'!$A$3:$T$1836,12,FALSE)</f>
        <v>#N/A</v>
      </c>
      <c r="Q42" s="219"/>
      <c r="R42" s="179"/>
      <c r="S42" s="179" t="e">
        <f>VLOOKUP(E42,'사업장현황(25하)'!$A$3:$T$1836,11,FALSE)</f>
        <v>#N/A</v>
      </c>
      <c r="T42" s="179"/>
      <c r="U42" s="180"/>
      <c r="V42" s="180"/>
      <c r="W42" s="180">
        <f t="shared" si="0"/>
        <v>0</v>
      </c>
      <c r="X42" s="219"/>
      <c r="Y42" s="180"/>
      <c r="Z42" s="290"/>
      <c r="AA42" s="157"/>
    </row>
    <row r="43" spans="1:90" s="158" customFormat="1" ht="24.95" customHeight="1">
      <c r="A43" s="196"/>
      <c r="B43" s="219"/>
      <c r="C43" s="219" t="str">
        <f>HLOOKUP(WEEKDAY(B43,2),data!$A$1:$G$2,2)</f>
        <v>(토)</v>
      </c>
      <c r="D43" s="196"/>
      <c r="E43" s="249"/>
      <c r="F43" s="196"/>
      <c r="G43" s="289" t="e">
        <f>VLOOKUP(E43,'사업장현황(25하)'!$A$3:$T$1836,13,FALSE)</f>
        <v>#N/A</v>
      </c>
      <c r="H43" s="289" t="e">
        <f>VLOOKUP(E43,'사업장현황(25하)'!$A$3:$T$1836,14,FALSE)</f>
        <v>#N/A</v>
      </c>
      <c r="I43" s="190" t="e">
        <f>VLOOKUP(E43,'사업장현황(25하)'!$A$3:$T$1836,2,FALSE)</f>
        <v>#N/A</v>
      </c>
      <c r="J43" s="190" t="e">
        <f>VLOOKUP(E43,'사업장현황(25하)'!$A$3:$T$1836,4,FALSE)</f>
        <v>#N/A</v>
      </c>
      <c r="K43" s="196" t="e">
        <f>VLOOKUP(E43,'사업장현황(25하)'!$A$3:$T$1836,6,FALSE)</f>
        <v>#N/A</v>
      </c>
      <c r="L43" s="196" t="e">
        <f>VLOOKUP(E43,'사업장현황(25하)'!$A$3:$T$1836,7,FALSE)</f>
        <v>#N/A</v>
      </c>
      <c r="M43" s="196" t="e">
        <f>VLOOKUP(E43,'사업장현황(25하)'!$A$3:$T$1836,8,FALSE)</f>
        <v>#N/A</v>
      </c>
      <c r="N43" s="196" t="e">
        <f>VLOOKUP(E43,'사업장현황(25하)'!$A$3:$T$1836,9,FALSE)</f>
        <v>#N/A</v>
      </c>
      <c r="O43" s="196" t="e">
        <f>VLOOKUP(E43,'사업장현황(25하)'!$A$3:$T$1836,10,FALSE)</f>
        <v>#N/A</v>
      </c>
      <c r="P43" s="190" t="e">
        <f>VLOOKUP(E43,'사업장현황(25하)'!$A$3:$T$1836,12,FALSE)</f>
        <v>#N/A</v>
      </c>
      <c r="Q43" s="219"/>
      <c r="R43" s="179"/>
      <c r="S43" s="179" t="e">
        <f>VLOOKUP(E43,'사업장현황(25하)'!$A$3:$T$1836,11,FALSE)</f>
        <v>#N/A</v>
      </c>
      <c r="T43" s="179"/>
      <c r="U43" s="180"/>
      <c r="V43" s="180"/>
      <c r="W43" s="180">
        <f t="shared" si="0"/>
        <v>0</v>
      </c>
      <c r="X43" s="219"/>
      <c r="Y43" s="180"/>
      <c r="Z43" s="290"/>
      <c r="AA43" s="157"/>
    </row>
    <row r="44" spans="1:90" s="186" customFormat="1" ht="24.95" customHeight="1">
      <c r="A44" s="196"/>
      <c r="B44" s="219"/>
      <c r="C44" s="219" t="str">
        <f>HLOOKUP(WEEKDAY(B44,2),data!$A$1:$G$2,2)</f>
        <v>(토)</v>
      </c>
      <c r="D44" s="196"/>
      <c r="E44" s="249"/>
      <c r="F44" s="196"/>
      <c r="G44" s="289" t="e">
        <f>VLOOKUP(E44,'사업장현황(25하)'!$A$3:$T$1836,13,FALSE)</f>
        <v>#N/A</v>
      </c>
      <c r="H44" s="289" t="e">
        <f>VLOOKUP(E44,'사업장현황(25하)'!$A$3:$T$1836,14,FALSE)</f>
        <v>#N/A</v>
      </c>
      <c r="I44" s="190" t="e">
        <f>VLOOKUP(E44,'사업장현황(25하)'!$A$3:$T$1836,2,FALSE)</f>
        <v>#N/A</v>
      </c>
      <c r="J44" s="190" t="e">
        <f>VLOOKUP(E44,'사업장현황(25하)'!$A$3:$T$1836,4,FALSE)</f>
        <v>#N/A</v>
      </c>
      <c r="K44" s="196" t="e">
        <f>VLOOKUP(E44,'사업장현황(25하)'!$A$3:$T$1836,6,FALSE)</f>
        <v>#N/A</v>
      </c>
      <c r="L44" s="196" t="e">
        <f>VLOOKUP(E44,'사업장현황(25하)'!$A$3:$T$1836,7,FALSE)</f>
        <v>#N/A</v>
      </c>
      <c r="M44" s="196" t="e">
        <f>VLOOKUP(E44,'사업장현황(25하)'!$A$3:$T$1836,8,FALSE)</f>
        <v>#N/A</v>
      </c>
      <c r="N44" s="196" t="e">
        <f>VLOOKUP(E44,'사업장현황(25하)'!$A$3:$T$1836,9,FALSE)</f>
        <v>#N/A</v>
      </c>
      <c r="O44" s="196" t="e">
        <f>VLOOKUP(E44,'사업장현황(25하)'!$A$3:$T$1836,10,FALSE)</f>
        <v>#N/A</v>
      </c>
      <c r="P44" s="190" t="e">
        <f>VLOOKUP(E44,'사업장현황(25하)'!$A$3:$T$1836,12,FALSE)</f>
        <v>#N/A</v>
      </c>
      <c r="Q44" s="219"/>
      <c r="R44" s="179"/>
      <c r="S44" s="179" t="e">
        <f>VLOOKUP(E44,'사업장현황(25하)'!$A$3:$T$1836,11,FALSE)</f>
        <v>#N/A</v>
      </c>
      <c r="T44" s="179"/>
      <c r="U44" s="180"/>
      <c r="V44" s="180"/>
      <c r="W44" s="180">
        <f t="shared" si="0"/>
        <v>0</v>
      </c>
      <c r="X44" s="219"/>
      <c r="Y44" s="180"/>
      <c r="Z44" s="290"/>
      <c r="AA44" s="185"/>
      <c r="BV44" s="187"/>
      <c r="CL44" s="188"/>
    </row>
    <row r="45" spans="1:90" s="158" customFormat="1" ht="24.95" customHeight="1">
      <c r="A45" s="196"/>
      <c r="B45" s="219"/>
      <c r="C45" s="219" t="str">
        <f>HLOOKUP(WEEKDAY(B45,2),data!$A$1:$G$2,2)</f>
        <v>(토)</v>
      </c>
      <c r="D45" s="196"/>
      <c r="E45" s="249"/>
      <c r="F45" s="196"/>
      <c r="G45" s="289" t="e">
        <f>VLOOKUP(E45,'사업장현황(25하)'!$A$3:$T$1836,13,FALSE)</f>
        <v>#N/A</v>
      </c>
      <c r="H45" s="289" t="e">
        <f>VLOOKUP(E45,'사업장현황(25하)'!$A$3:$T$1836,14,FALSE)</f>
        <v>#N/A</v>
      </c>
      <c r="I45" s="190" t="e">
        <f>VLOOKUP(E45,'사업장현황(25하)'!$A$3:$T$1836,2,FALSE)</f>
        <v>#N/A</v>
      </c>
      <c r="J45" s="190" t="e">
        <f>VLOOKUP(E45,'사업장현황(25하)'!$A$3:$T$1836,4,FALSE)</f>
        <v>#N/A</v>
      </c>
      <c r="K45" s="196" t="e">
        <f>VLOOKUP(E45,'사업장현황(25하)'!$A$3:$T$1836,6,FALSE)</f>
        <v>#N/A</v>
      </c>
      <c r="L45" s="196" t="e">
        <f>VLOOKUP(E45,'사업장현황(25하)'!$A$3:$T$1836,7,FALSE)</f>
        <v>#N/A</v>
      </c>
      <c r="M45" s="196" t="e">
        <f>VLOOKUP(E45,'사업장현황(25하)'!$A$3:$T$1836,8,FALSE)</f>
        <v>#N/A</v>
      </c>
      <c r="N45" s="196" t="e">
        <f>VLOOKUP(E45,'사업장현황(25하)'!$A$3:$T$1836,9,FALSE)</f>
        <v>#N/A</v>
      </c>
      <c r="O45" s="196" t="e">
        <f>VLOOKUP(E45,'사업장현황(25하)'!$A$3:$T$1836,10,FALSE)</f>
        <v>#N/A</v>
      </c>
      <c r="P45" s="190" t="e">
        <f>VLOOKUP(E45,'사업장현황(25하)'!$A$3:$T$1836,12,FALSE)</f>
        <v>#N/A</v>
      </c>
      <c r="Q45" s="219"/>
      <c r="R45" s="179"/>
      <c r="S45" s="179" t="e">
        <f>VLOOKUP(E45,'사업장현황(25하)'!$A$3:$T$1836,11,FALSE)</f>
        <v>#N/A</v>
      </c>
      <c r="T45" s="179"/>
      <c r="U45" s="180"/>
      <c r="V45" s="180"/>
      <c r="W45" s="180">
        <f t="shared" si="0"/>
        <v>0</v>
      </c>
      <c r="X45" s="219"/>
      <c r="Y45" s="180"/>
      <c r="Z45" s="290"/>
      <c r="AA45" s="157"/>
      <c r="BV45" s="159"/>
      <c r="CL45" s="160"/>
    </row>
    <row r="46" spans="1:90" s="158" customFormat="1" ht="24.95" customHeight="1">
      <c r="A46" s="196"/>
      <c r="B46" s="219"/>
      <c r="C46" s="219" t="str">
        <f>HLOOKUP(WEEKDAY(B46,2),data!$A$1:$G$2,2)</f>
        <v>(토)</v>
      </c>
      <c r="D46" s="196"/>
      <c r="E46" s="249"/>
      <c r="F46" s="196"/>
      <c r="G46" s="289" t="e">
        <f>VLOOKUP(E46,'사업장현황(25하)'!$A$3:$T$1836,13,FALSE)</f>
        <v>#N/A</v>
      </c>
      <c r="H46" s="289" t="e">
        <f>VLOOKUP(E46,'사업장현황(25하)'!$A$3:$T$1836,14,FALSE)</f>
        <v>#N/A</v>
      </c>
      <c r="I46" s="190" t="e">
        <f>VLOOKUP(E46,'사업장현황(25하)'!$A$3:$T$1836,2,FALSE)</f>
        <v>#N/A</v>
      </c>
      <c r="J46" s="190" t="e">
        <f>VLOOKUP(E46,'사업장현황(25하)'!$A$3:$T$1836,4,FALSE)</f>
        <v>#N/A</v>
      </c>
      <c r="K46" s="196" t="e">
        <f>VLOOKUP(E46,'사업장현황(25하)'!$A$3:$T$1836,6,FALSE)</f>
        <v>#N/A</v>
      </c>
      <c r="L46" s="196" t="e">
        <f>VLOOKUP(E46,'사업장현황(25하)'!$A$3:$T$1836,7,FALSE)</f>
        <v>#N/A</v>
      </c>
      <c r="M46" s="196" t="e">
        <f>VLOOKUP(E46,'사업장현황(25하)'!$A$3:$T$1836,8,FALSE)</f>
        <v>#N/A</v>
      </c>
      <c r="N46" s="196" t="e">
        <f>VLOOKUP(E46,'사업장현황(25하)'!$A$3:$T$1836,9,FALSE)</f>
        <v>#N/A</v>
      </c>
      <c r="O46" s="196" t="e">
        <f>VLOOKUP(E46,'사업장현황(25하)'!$A$3:$T$1836,10,FALSE)</f>
        <v>#N/A</v>
      </c>
      <c r="P46" s="190" t="e">
        <f>VLOOKUP(E46,'사업장현황(25하)'!$A$3:$T$1836,12,FALSE)</f>
        <v>#N/A</v>
      </c>
      <c r="Q46" s="219"/>
      <c r="R46" s="179"/>
      <c r="S46" s="179" t="e">
        <f>VLOOKUP(E46,'사업장현황(25하)'!$A$3:$T$1836,11,FALSE)</f>
        <v>#N/A</v>
      </c>
      <c r="T46" s="179"/>
      <c r="U46" s="180"/>
      <c r="V46" s="180"/>
      <c r="W46" s="180">
        <f t="shared" si="0"/>
        <v>0</v>
      </c>
      <c r="X46" s="219"/>
      <c r="Y46" s="180"/>
      <c r="Z46" s="290"/>
      <c r="AA46" s="157"/>
      <c r="BV46" s="159"/>
      <c r="CL46" s="160"/>
    </row>
    <row r="47" spans="1:90" s="186" customFormat="1" ht="24.95" customHeight="1">
      <c r="A47" s="196"/>
      <c r="B47" s="219"/>
      <c r="C47" s="219" t="str">
        <f>HLOOKUP(WEEKDAY(B47,2),data!$A$1:$G$2,2)</f>
        <v>(토)</v>
      </c>
      <c r="D47" s="196"/>
      <c r="E47" s="249"/>
      <c r="F47" s="196"/>
      <c r="G47" s="289" t="e">
        <f>VLOOKUP(E47,'사업장현황(25하)'!$A$3:$T$1836,13,FALSE)</f>
        <v>#N/A</v>
      </c>
      <c r="H47" s="289" t="e">
        <f>VLOOKUP(E47,'사업장현황(25하)'!$A$3:$T$1836,14,FALSE)</f>
        <v>#N/A</v>
      </c>
      <c r="I47" s="190" t="e">
        <f>VLOOKUP(E47,'사업장현황(25하)'!$A$3:$T$1836,2,FALSE)</f>
        <v>#N/A</v>
      </c>
      <c r="J47" s="190" t="e">
        <f>VLOOKUP(E47,'사업장현황(25하)'!$A$3:$T$1836,4,FALSE)</f>
        <v>#N/A</v>
      </c>
      <c r="K47" s="196" t="e">
        <f>VLOOKUP(E47,'사업장현황(25하)'!$A$3:$T$1836,6,FALSE)</f>
        <v>#N/A</v>
      </c>
      <c r="L47" s="196" t="e">
        <f>VLOOKUP(E47,'사업장현황(25하)'!$A$3:$T$1836,7,FALSE)</f>
        <v>#N/A</v>
      </c>
      <c r="M47" s="196" t="e">
        <f>VLOOKUP(E47,'사업장현황(25하)'!$A$3:$T$1836,8,FALSE)</f>
        <v>#N/A</v>
      </c>
      <c r="N47" s="196" t="e">
        <f>VLOOKUP(E47,'사업장현황(25하)'!$A$3:$T$1836,9,FALSE)</f>
        <v>#N/A</v>
      </c>
      <c r="O47" s="196" t="e">
        <f>VLOOKUP(E47,'사업장현황(25하)'!$A$3:$T$1836,10,FALSE)</f>
        <v>#N/A</v>
      </c>
      <c r="P47" s="190" t="e">
        <f>VLOOKUP(E47,'사업장현황(25하)'!$A$3:$T$1836,12,FALSE)</f>
        <v>#N/A</v>
      </c>
      <c r="Q47" s="219"/>
      <c r="R47" s="179"/>
      <c r="S47" s="179" t="e">
        <f>VLOOKUP(E47,'사업장현황(25하)'!$A$3:$T$1836,11,FALSE)</f>
        <v>#N/A</v>
      </c>
      <c r="T47" s="179"/>
      <c r="U47" s="180"/>
      <c r="V47" s="180"/>
      <c r="W47" s="180">
        <f t="shared" si="0"/>
        <v>0</v>
      </c>
      <c r="X47" s="219"/>
      <c r="Y47" s="180"/>
      <c r="Z47" s="262"/>
      <c r="AA47" s="185"/>
      <c r="BV47" s="187"/>
      <c r="CL47" s="188"/>
    </row>
    <row r="48" spans="1:90" s="158" customFormat="1" ht="24.95" customHeight="1">
      <c r="A48" s="196"/>
      <c r="B48" s="219"/>
      <c r="C48" s="219" t="str">
        <f>HLOOKUP(WEEKDAY(B48,2),data!$A$1:$G$2,2)</f>
        <v>(토)</v>
      </c>
      <c r="D48" s="196"/>
      <c r="E48" s="249"/>
      <c r="F48" s="196"/>
      <c r="G48" s="289" t="e">
        <f>VLOOKUP(E48,'사업장현황(25하)'!$A$3:$T$1836,13,FALSE)</f>
        <v>#N/A</v>
      </c>
      <c r="H48" s="289" t="e">
        <f>VLOOKUP(E48,'사업장현황(25하)'!$A$3:$T$1836,14,FALSE)</f>
        <v>#N/A</v>
      </c>
      <c r="I48" s="190" t="e">
        <f>VLOOKUP(E48,'사업장현황(25하)'!$A$3:$T$1836,2,FALSE)</f>
        <v>#N/A</v>
      </c>
      <c r="J48" s="190" t="e">
        <f>VLOOKUP(E48,'사업장현황(25하)'!$A$3:$T$1836,4,FALSE)</f>
        <v>#N/A</v>
      </c>
      <c r="K48" s="196" t="e">
        <f>VLOOKUP(E48,'사업장현황(25하)'!$A$3:$T$1836,6,FALSE)</f>
        <v>#N/A</v>
      </c>
      <c r="L48" s="196" t="e">
        <f>VLOOKUP(E48,'사업장현황(25하)'!$A$3:$T$1836,7,FALSE)</f>
        <v>#N/A</v>
      </c>
      <c r="M48" s="196" t="e">
        <f>VLOOKUP(E48,'사업장현황(25하)'!$A$3:$T$1836,8,FALSE)</f>
        <v>#N/A</v>
      </c>
      <c r="N48" s="196" t="e">
        <f>VLOOKUP(E48,'사업장현황(25하)'!$A$3:$T$1836,9,FALSE)</f>
        <v>#N/A</v>
      </c>
      <c r="O48" s="196" t="e">
        <f>VLOOKUP(E48,'사업장현황(25하)'!$A$3:$T$1836,10,FALSE)</f>
        <v>#N/A</v>
      </c>
      <c r="P48" s="190" t="e">
        <f>VLOOKUP(E48,'사업장현황(25하)'!$A$3:$T$1836,12,FALSE)</f>
        <v>#N/A</v>
      </c>
      <c r="Q48" s="219"/>
      <c r="R48" s="179"/>
      <c r="S48" s="179" t="e">
        <f>VLOOKUP(E48,'사업장현황(25하)'!$A$3:$T$1836,11,FALSE)</f>
        <v>#N/A</v>
      </c>
      <c r="T48" s="179"/>
      <c r="U48" s="180"/>
      <c r="V48" s="180"/>
      <c r="W48" s="180">
        <f t="shared" si="0"/>
        <v>0</v>
      </c>
      <c r="X48" s="219"/>
      <c r="Y48" s="180"/>
      <c r="Z48" s="290"/>
      <c r="AA48" s="157"/>
    </row>
    <row r="49" spans="1:90" s="158" customFormat="1" ht="24.95" customHeight="1">
      <c r="A49" s="196"/>
      <c r="B49" s="219"/>
      <c r="C49" s="219" t="str">
        <f>HLOOKUP(WEEKDAY(B49,2),data!$A$1:$G$2,2)</f>
        <v>(토)</v>
      </c>
      <c r="D49" s="196"/>
      <c r="E49" s="249"/>
      <c r="F49" s="196"/>
      <c r="G49" s="289" t="e">
        <f>VLOOKUP(E49,'사업장현황(25하)'!$A$3:$T$1836,13,FALSE)</f>
        <v>#N/A</v>
      </c>
      <c r="H49" s="289" t="e">
        <f>VLOOKUP(E49,'사업장현황(25하)'!$A$3:$T$1836,14,FALSE)</f>
        <v>#N/A</v>
      </c>
      <c r="I49" s="190" t="e">
        <f>VLOOKUP(E49,'사업장현황(25하)'!$A$3:$T$1836,2,FALSE)</f>
        <v>#N/A</v>
      </c>
      <c r="J49" s="190" t="e">
        <f>VLOOKUP(E49,'사업장현황(25하)'!$A$3:$T$1836,4,FALSE)</f>
        <v>#N/A</v>
      </c>
      <c r="K49" s="196" t="e">
        <f>VLOOKUP(E49,'사업장현황(25하)'!$A$3:$T$1836,6,FALSE)</f>
        <v>#N/A</v>
      </c>
      <c r="L49" s="196" t="e">
        <f>VLOOKUP(E49,'사업장현황(25하)'!$A$3:$T$1836,7,FALSE)</f>
        <v>#N/A</v>
      </c>
      <c r="M49" s="196" t="e">
        <f>VLOOKUP(E49,'사업장현황(25하)'!$A$3:$T$1836,8,FALSE)</f>
        <v>#N/A</v>
      </c>
      <c r="N49" s="196" t="e">
        <f>VLOOKUP(E49,'사업장현황(25하)'!$A$3:$T$1836,9,FALSE)</f>
        <v>#N/A</v>
      </c>
      <c r="O49" s="196" t="e">
        <f>VLOOKUP(E49,'사업장현황(25하)'!$A$3:$T$1836,10,FALSE)</f>
        <v>#N/A</v>
      </c>
      <c r="P49" s="190" t="e">
        <f>VLOOKUP(E49,'사업장현황(25하)'!$A$3:$T$1836,12,FALSE)</f>
        <v>#N/A</v>
      </c>
      <c r="Q49" s="219"/>
      <c r="R49" s="179"/>
      <c r="S49" s="179" t="e">
        <f>VLOOKUP(E49,'사업장현황(25하)'!$A$3:$T$1836,11,FALSE)</f>
        <v>#N/A</v>
      </c>
      <c r="T49" s="179"/>
      <c r="U49" s="180"/>
      <c r="V49" s="180"/>
      <c r="W49" s="180">
        <f t="shared" si="0"/>
        <v>0</v>
      </c>
      <c r="X49" s="219"/>
      <c r="Y49" s="180"/>
      <c r="Z49" s="290"/>
      <c r="AA49" s="157"/>
    </row>
    <row r="50" spans="1:90" s="158" customFormat="1" ht="24.95" customHeight="1">
      <c r="A50" s="196"/>
      <c r="B50" s="219"/>
      <c r="C50" s="219" t="str">
        <f>HLOOKUP(WEEKDAY(B50,2),data!$A$1:$G$2,2)</f>
        <v>(토)</v>
      </c>
      <c r="D50" s="196"/>
      <c r="E50" s="249"/>
      <c r="F50" s="196"/>
      <c r="G50" s="289" t="e">
        <f>VLOOKUP(E50,'사업장현황(25하)'!$A$3:$T$1836,13,FALSE)</f>
        <v>#N/A</v>
      </c>
      <c r="H50" s="289" t="e">
        <f>VLOOKUP(E50,'사업장현황(25하)'!$A$3:$T$1836,14,FALSE)</f>
        <v>#N/A</v>
      </c>
      <c r="I50" s="190" t="e">
        <f>VLOOKUP(E50,'사업장현황(25하)'!$A$3:$T$1836,2,FALSE)</f>
        <v>#N/A</v>
      </c>
      <c r="J50" s="190" t="e">
        <f>VLOOKUP(E50,'사업장현황(25하)'!$A$3:$T$1836,4,FALSE)</f>
        <v>#N/A</v>
      </c>
      <c r="K50" s="196" t="e">
        <f>VLOOKUP(E50,'사업장현황(25하)'!$A$3:$T$1836,6,FALSE)</f>
        <v>#N/A</v>
      </c>
      <c r="L50" s="196" t="e">
        <f>VLOOKUP(E50,'사업장현황(25하)'!$A$3:$T$1836,7,FALSE)</f>
        <v>#N/A</v>
      </c>
      <c r="M50" s="196" t="e">
        <f>VLOOKUP(E50,'사업장현황(25하)'!$A$3:$T$1836,8,FALSE)</f>
        <v>#N/A</v>
      </c>
      <c r="N50" s="196" t="e">
        <f>VLOOKUP(E50,'사업장현황(25하)'!$A$3:$T$1836,9,FALSE)</f>
        <v>#N/A</v>
      </c>
      <c r="O50" s="196" t="e">
        <f>VLOOKUP(E50,'사업장현황(25하)'!$A$3:$T$1836,10,FALSE)</f>
        <v>#N/A</v>
      </c>
      <c r="P50" s="190" t="e">
        <f>VLOOKUP(E50,'사업장현황(25하)'!$A$3:$T$1836,12,FALSE)</f>
        <v>#N/A</v>
      </c>
      <c r="Q50" s="219"/>
      <c r="R50" s="179"/>
      <c r="S50" s="179" t="e">
        <f>VLOOKUP(E50,'사업장현황(25하)'!$A$3:$T$1836,11,FALSE)</f>
        <v>#N/A</v>
      </c>
      <c r="T50" s="179"/>
      <c r="U50" s="180"/>
      <c r="V50" s="180"/>
      <c r="W50" s="180">
        <f t="shared" si="0"/>
        <v>0</v>
      </c>
      <c r="X50" s="219"/>
      <c r="Y50" s="180"/>
      <c r="Z50" s="290"/>
      <c r="AA50" s="157"/>
    </row>
    <row r="51" spans="1:90" s="158" customFormat="1" ht="24.95" customHeight="1">
      <c r="A51" s="196"/>
      <c r="B51" s="219"/>
      <c r="C51" s="219" t="str">
        <f>HLOOKUP(WEEKDAY(B51,2),data!$A$1:$G$2,2)</f>
        <v>(토)</v>
      </c>
      <c r="D51" s="196"/>
      <c r="E51" s="249"/>
      <c r="F51" s="196"/>
      <c r="G51" s="289" t="e">
        <f>VLOOKUP(E51,'사업장현황(25하)'!$A$3:$T$1836,13,FALSE)</f>
        <v>#N/A</v>
      </c>
      <c r="H51" s="289" t="e">
        <f>VLOOKUP(E51,'사업장현황(25하)'!$A$3:$T$1836,14,FALSE)</f>
        <v>#N/A</v>
      </c>
      <c r="I51" s="190" t="e">
        <f>VLOOKUP(E51,'사업장현황(25하)'!$A$3:$T$1836,2,FALSE)</f>
        <v>#N/A</v>
      </c>
      <c r="J51" s="190" t="e">
        <f>VLOOKUP(E51,'사업장현황(25하)'!$A$3:$T$1836,4,FALSE)</f>
        <v>#N/A</v>
      </c>
      <c r="K51" s="196" t="e">
        <f>VLOOKUP(E51,'사업장현황(25하)'!$A$3:$T$1836,6,FALSE)</f>
        <v>#N/A</v>
      </c>
      <c r="L51" s="196" t="e">
        <f>VLOOKUP(E51,'사업장현황(25하)'!$A$3:$T$1836,7,FALSE)</f>
        <v>#N/A</v>
      </c>
      <c r="M51" s="196" t="e">
        <f>VLOOKUP(E51,'사업장현황(25하)'!$A$3:$T$1836,8,FALSE)</f>
        <v>#N/A</v>
      </c>
      <c r="N51" s="196" t="e">
        <f>VLOOKUP(E51,'사업장현황(25하)'!$A$3:$T$1836,9,FALSE)</f>
        <v>#N/A</v>
      </c>
      <c r="O51" s="196" t="e">
        <f>VLOOKUP(E51,'사업장현황(25하)'!$A$3:$T$1836,10,FALSE)</f>
        <v>#N/A</v>
      </c>
      <c r="P51" s="190" t="e">
        <f>VLOOKUP(E51,'사업장현황(25하)'!$A$3:$T$1836,12,FALSE)</f>
        <v>#N/A</v>
      </c>
      <c r="Q51" s="219"/>
      <c r="R51" s="179"/>
      <c r="S51" s="179" t="e">
        <f>VLOOKUP(E51,'사업장현황(25하)'!$A$3:$T$1836,11,FALSE)</f>
        <v>#N/A</v>
      </c>
      <c r="T51" s="179"/>
      <c r="U51" s="180"/>
      <c r="V51" s="180"/>
      <c r="W51" s="180">
        <f t="shared" si="0"/>
        <v>0</v>
      </c>
      <c r="X51" s="219"/>
      <c r="Y51" s="180"/>
      <c r="Z51" s="290"/>
      <c r="AA51" s="157"/>
    </row>
    <row r="52" spans="1:90" s="158" customFormat="1" ht="24.95" customHeight="1">
      <c r="A52" s="196"/>
      <c r="B52" s="219"/>
      <c r="C52" s="219" t="str">
        <f>HLOOKUP(WEEKDAY(B52,2),data!$A$1:$G$2,2)</f>
        <v>(토)</v>
      </c>
      <c r="D52" s="196"/>
      <c r="E52" s="249"/>
      <c r="F52" s="196"/>
      <c r="G52" s="289" t="e">
        <f>VLOOKUP(E52,'사업장현황(25하)'!$A$3:$T$1836,13,FALSE)</f>
        <v>#N/A</v>
      </c>
      <c r="H52" s="289" t="e">
        <f>VLOOKUP(E52,'사업장현황(25하)'!$A$3:$T$1836,14,FALSE)</f>
        <v>#N/A</v>
      </c>
      <c r="I52" s="190" t="e">
        <f>VLOOKUP(E52,'사업장현황(25하)'!$A$3:$T$1836,2,FALSE)</f>
        <v>#N/A</v>
      </c>
      <c r="J52" s="190" t="e">
        <f>VLOOKUP(E52,'사업장현황(25하)'!$A$3:$T$1836,4,FALSE)</f>
        <v>#N/A</v>
      </c>
      <c r="K52" s="196" t="e">
        <f>VLOOKUP(E52,'사업장현황(25하)'!$A$3:$T$1836,6,FALSE)</f>
        <v>#N/A</v>
      </c>
      <c r="L52" s="196" t="e">
        <f>VLOOKUP(E52,'사업장현황(25하)'!$A$3:$T$1836,7,FALSE)</f>
        <v>#N/A</v>
      </c>
      <c r="M52" s="196" t="e">
        <f>VLOOKUP(E52,'사업장현황(25하)'!$A$3:$T$1836,8,FALSE)</f>
        <v>#N/A</v>
      </c>
      <c r="N52" s="196" t="e">
        <f>VLOOKUP(E52,'사업장현황(25하)'!$A$3:$T$1836,9,FALSE)</f>
        <v>#N/A</v>
      </c>
      <c r="O52" s="196" t="e">
        <f>VLOOKUP(E52,'사업장현황(25하)'!$A$3:$T$1836,10,FALSE)</f>
        <v>#N/A</v>
      </c>
      <c r="P52" s="190" t="e">
        <f>VLOOKUP(E52,'사업장현황(25하)'!$A$3:$T$1836,12,FALSE)</f>
        <v>#N/A</v>
      </c>
      <c r="Q52" s="219"/>
      <c r="R52" s="179"/>
      <c r="S52" s="179" t="e">
        <f>VLOOKUP(E52,'사업장현황(25하)'!$A$3:$T$1836,11,FALSE)</f>
        <v>#N/A</v>
      </c>
      <c r="T52" s="179"/>
      <c r="U52" s="180"/>
      <c r="V52" s="180"/>
      <c r="W52" s="180">
        <f t="shared" si="0"/>
        <v>0</v>
      </c>
      <c r="X52" s="219"/>
      <c r="Y52" s="180"/>
      <c r="Z52" s="290"/>
      <c r="AA52" s="157"/>
    </row>
    <row r="53" spans="1:90" s="158" customFormat="1" ht="24.95" customHeight="1">
      <c r="A53" s="196"/>
      <c r="B53" s="219"/>
      <c r="C53" s="219" t="str">
        <f>HLOOKUP(WEEKDAY(B53,2),data!$A$1:$G$2,2)</f>
        <v>(토)</v>
      </c>
      <c r="D53" s="196"/>
      <c r="E53" s="249"/>
      <c r="F53" s="196"/>
      <c r="G53" s="289" t="e">
        <f>VLOOKUP(E53,'사업장현황(25하)'!$A$3:$T$1836,13,FALSE)</f>
        <v>#N/A</v>
      </c>
      <c r="H53" s="289" t="e">
        <f>VLOOKUP(E53,'사업장현황(25하)'!$A$3:$T$1836,14,FALSE)</f>
        <v>#N/A</v>
      </c>
      <c r="I53" s="190" t="e">
        <f>VLOOKUP(E53,'사업장현황(25하)'!$A$3:$T$1836,2,FALSE)</f>
        <v>#N/A</v>
      </c>
      <c r="J53" s="190" t="e">
        <f>VLOOKUP(E53,'사업장현황(25하)'!$A$3:$T$1836,4,FALSE)</f>
        <v>#N/A</v>
      </c>
      <c r="K53" s="196" t="e">
        <f>VLOOKUP(E53,'사업장현황(25하)'!$A$3:$T$1836,6,FALSE)</f>
        <v>#N/A</v>
      </c>
      <c r="L53" s="196" t="e">
        <f>VLOOKUP(E53,'사업장현황(25하)'!$A$3:$T$1836,7,FALSE)</f>
        <v>#N/A</v>
      </c>
      <c r="M53" s="196" t="e">
        <f>VLOOKUP(E53,'사업장현황(25하)'!$A$3:$T$1836,8,FALSE)</f>
        <v>#N/A</v>
      </c>
      <c r="N53" s="196" t="e">
        <f>VLOOKUP(E53,'사업장현황(25하)'!$A$3:$T$1836,9,FALSE)</f>
        <v>#N/A</v>
      </c>
      <c r="O53" s="196" t="e">
        <f>VLOOKUP(E53,'사업장현황(25하)'!$A$3:$T$1836,10,FALSE)</f>
        <v>#N/A</v>
      </c>
      <c r="P53" s="190" t="e">
        <f>VLOOKUP(E53,'사업장현황(25하)'!$A$3:$T$1836,12,FALSE)</f>
        <v>#N/A</v>
      </c>
      <c r="Q53" s="219"/>
      <c r="R53" s="179"/>
      <c r="S53" s="179" t="e">
        <f>VLOOKUP(E53,'사업장현황(25하)'!$A$3:$T$1836,11,FALSE)</f>
        <v>#N/A</v>
      </c>
      <c r="T53" s="179"/>
      <c r="U53" s="180"/>
      <c r="V53" s="180"/>
      <c r="W53" s="180">
        <f t="shared" si="0"/>
        <v>0</v>
      </c>
      <c r="X53" s="219"/>
      <c r="Y53" s="180"/>
      <c r="Z53" s="290"/>
      <c r="AA53" s="157"/>
    </row>
    <row r="54" spans="1:90" s="158" customFormat="1" ht="24.95" customHeight="1">
      <c r="A54" s="196"/>
      <c r="B54" s="219"/>
      <c r="C54" s="219" t="str">
        <f>HLOOKUP(WEEKDAY(B54,2),data!$A$1:$G$2,2)</f>
        <v>(토)</v>
      </c>
      <c r="D54" s="196"/>
      <c r="E54" s="249"/>
      <c r="F54" s="196"/>
      <c r="G54" s="289" t="e">
        <f>VLOOKUP(E54,'사업장현황(25하)'!$A$3:$T$1836,13,FALSE)</f>
        <v>#N/A</v>
      </c>
      <c r="H54" s="289" t="e">
        <f>VLOOKUP(E54,'사업장현황(25하)'!$A$3:$T$1836,14,FALSE)</f>
        <v>#N/A</v>
      </c>
      <c r="I54" s="190" t="e">
        <f>VLOOKUP(E54,'사업장현황(25하)'!$A$3:$T$1836,2,FALSE)</f>
        <v>#N/A</v>
      </c>
      <c r="J54" s="190" t="e">
        <f>VLOOKUP(E54,'사업장현황(25하)'!$A$3:$T$1836,4,FALSE)</f>
        <v>#N/A</v>
      </c>
      <c r="K54" s="196" t="e">
        <f>VLOOKUP(E54,'사업장현황(25하)'!$A$3:$T$1836,6,FALSE)</f>
        <v>#N/A</v>
      </c>
      <c r="L54" s="196" t="e">
        <f>VLOOKUP(E54,'사업장현황(25하)'!$A$3:$T$1836,7,FALSE)</f>
        <v>#N/A</v>
      </c>
      <c r="M54" s="196" t="e">
        <f>VLOOKUP(E54,'사업장현황(25하)'!$A$3:$T$1836,8,FALSE)</f>
        <v>#N/A</v>
      </c>
      <c r="N54" s="196" t="e">
        <f>VLOOKUP(E54,'사업장현황(25하)'!$A$3:$T$1836,9,FALSE)</f>
        <v>#N/A</v>
      </c>
      <c r="O54" s="196" t="e">
        <f>VLOOKUP(E54,'사업장현황(25하)'!$A$3:$T$1836,10,FALSE)</f>
        <v>#N/A</v>
      </c>
      <c r="P54" s="190" t="e">
        <f>VLOOKUP(E54,'사업장현황(25하)'!$A$3:$T$1836,12,FALSE)</f>
        <v>#N/A</v>
      </c>
      <c r="Q54" s="219"/>
      <c r="R54" s="179"/>
      <c r="S54" s="179" t="e">
        <f>VLOOKUP(E54,'사업장현황(25하)'!$A$3:$T$1836,11,FALSE)</f>
        <v>#N/A</v>
      </c>
      <c r="T54" s="179"/>
      <c r="U54" s="180"/>
      <c r="V54" s="180"/>
      <c r="W54" s="180">
        <f t="shared" si="0"/>
        <v>0</v>
      </c>
      <c r="X54" s="219"/>
      <c r="Y54" s="180"/>
      <c r="Z54" s="290"/>
      <c r="AA54" s="157"/>
    </row>
    <row r="55" spans="1:90" s="158" customFormat="1" ht="24.95" customHeight="1">
      <c r="A55" s="196"/>
      <c r="B55" s="219"/>
      <c r="C55" s="219" t="str">
        <f>HLOOKUP(WEEKDAY(B55,2),data!$A$1:$G$2,2)</f>
        <v>(토)</v>
      </c>
      <c r="D55" s="196"/>
      <c r="E55" s="249"/>
      <c r="F55" s="196"/>
      <c r="G55" s="289" t="e">
        <f>VLOOKUP(E55,'사업장현황(25하)'!$A$3:$T$1836,13,FALSE)</f>
        <v>#N/A</v>
      </c>
      <c r="H55" s="289" t="e">
        <f>VLOOKUP(E55,'사업장현황(25하)'!$A$3:$T$1836,14,FALSE)</f>
        <v>#N/A</v>
      </c>
      <c r="I55" s="190" t="e">
        <f>VLOOKUP(E55,'사업장현황(25하)'!$A$3:$T$1836,2,FALSE)</f>
        <v>#N/A</v>
      </c>
      <c r="J55" s="190" t="e">
        <f>VLOOKUP(E55,'사업장현황(25하)'!$A$3:$T$1836,4,FALSE)</f>
        <v>#N/A</v>
      </c>
      <c r="K55" s="196" t="e">
        <f>VLOOKUP(E55,'사업장현황(25하)'!$A$3:$T$1836,6,FALSE)</f>
        <v>#N/A</v>
      </c>
      <c r="L55" s="196" t="e">
        <f>VLOOKUP(E55,'사업장현황(25하)'!$A$3:$T$1836,7,FALSE)</f>
        <v>#N/A</v>
      </c>
      <c r="M55" s="196" t="e">
        <f>VLOOKUP(E55,'사업장현황(25하)'!$A$3:$T$1836,8,FALSE)</f>
        <v>#N/A</v>
      </c>
      <c r="N55" s="196" t="e">
        <f>VLOOKUP(E55,'사업장현황(25하)'!$A$3:$T$1836,9,FALSE)</f>
        <v>#N/A</v>
      </c>
      <c r="O55" s="196" t="e">
        <f>VLOOKUP(E55,'사업장현황(25하)'!$A$3:$T$1836,10,FALSE)</f>
        <v>#N/A</v>
      </c>
      <c r="P55" s="190" t="e">
        <f>VLOOKUP(E55,'사업장현황(25하)'!$A$3:$T$1836,12,FALSE)</f>
        <v>#N/A</v>
      </c>
      <c r="Q55" s="219"/>
      <c r="R55" s="179"/>
      <c r="S55" s="179" t="e">
        <f>VLOOKUP(E55,'사업장현황(25하)'!$A$3:$T$1836,11,FALSE)</f>
        <v>#N/A</v>
      </c>
      <c r="T55" s="179"/>
      <c r="U55" s="180"/>
      <c r="V55" s="180"/>
      <c r="W55" s="180">
        <f t="shared" si="0"/>
        <v>0</v>
      </c>
      <c r="X55" s="219"/>
      <c r="Y55" s="180"/>
      <c r="Z55" s="290"/>
      <c r="AA55" s="157"/>
    </row>
    <row r="56" spans="1:90" s="158" customFormat="1" ht="24.95" customHeight="1">
      <c r="A56" s="196"/>
      <c r="B56" s="219"/>
      <c r="C56" s="219" t="str">
        <f>HLOOKUP(WEEKDAY(B56,2),data!$A$1:$G$2,2)</f>
        <v>(토)</v>
      </c>
      <c r="D56" s="196"/>
      <c r="E56" s="249"/>
      <c r="F56" s="196"/>
      <c r="G56" s="289" t="e">
        <f>VLOOKUP(E56,'사업장현황(25하)'!$A$3:$T$1836,13,FALSE)</f>
        <v>#N/A</v>
      </c>
      <c r="H56" s="289" t="e">
        <f>VLOOKUP(E56,'사업장현황(25하)'!$A$3:$T$1836,14,FALSE)</f>
        <v>#N/A</v>
      </c>
      <c r="I56" s="190" t="e">
        <f>VLOOKUP(E56,'사업장현황(25하)'!$A$3:$T$1836,2,FALSE)</f>
        <v>#N/A</v>
      </c>
      <c r="J56" s="190" t="e">
        <f>VLOOKUP(E56,'사업장현황(25하)'!$A$3:$T$1836,4,FALSE)</f>
        <v>#N/A</v>
      </c>
      <c r="K56" s="196" t="e">
        <f>VLOOKUP(E56,'사업장현황(25하)'!$A$3:$T$1836,6,FALSE)</f>
        <v>#N/A</v>
      </c>
      <c r="L56" s="196" t="e">
        <f>VLOOKUP(E56,'사업장현황(25하)'!$A$3:$T$1836,7,FALSE)</f>
        <v>#N/A</v>
      </c>
      <c r="M56" s="196" t="e">
        <f>VLOOKUP(E56,'사업장현황(25하)'!$A$3:$T$1836,8,FALSE)</f>
        <v>#N/A</v>
      </c>
      <c r="N56" s="196" t="e">
        <f>VLOOKUP(E56,'사업장현황(25하)'!$A$3:$T$1836,9,FALSE)</f>
        <v>#N/A</v>
      </c>
      <c r="O56" s="196" t="e">
        <f>VLOOKUP(E56,'사업장현황(25하)'!$A$3:$T$1836,10,FALSE)</f>
        <v>#N/A</v>
      </c>
      <c r="P56" s="190" t="e">
        <f>VLOOKUP(E56,'사업장현황(25하)'!$A$3:$T$1836,12,FALSE)</f>
        <v>#N/A</v>
      </c>
      <c r="Q56" s="219"/>
      <c r="R56" s="179"/>
      <c r="S56" s="179" t="e">
        <f>VLOOKUP(E56,'사업장현황(25하)'!$A$3:$T$1836,11,FALSE)</f>
        <v>#N/A</v>
      </c>
      <c r="T56" s="179"/>
      <c r="U56" s="180"/>
      <c r="V56" s="180"/>
      <c r="W56" s="180">
        <f t="shared" si="0"/>
        <v>0</v>
      </c>
      <c r="X56" s="219"/>
      <c r="Y56" s="180"/>
      <c r="Z56" s="290"/>
      <c r="AA56" s="157"/>
      <c r="BV56" s="159"/>
      <c r="CL56" s="160"/>
    </row>
    <row r="57" spans="1:90" s="158" customFormat="1" ht="24.95" customHeight="1">
      <c r="A57" s="196"/>
      <c r="B57" s="219"/>
      <c r="C57" s="219" t="str">
        <f>HLOOKUP(WEEKDAY(B57,2),data!$A$1:$G$2,2)</f>
        <v>(토)</v>
      </c>
      <c r="D57" s="196"/>
      <c r="E57" s="249"/>
      <c r="F57" s="196"/>
      <c r="G57" s="289" t="e">
        <f>VLOOKUP(E57,'사업장현황(25하)'!$A$3:$T$1836,13,FALSE)</f>
        <v>#N/A</v>
      </c>
      <c r="H57" s="289" t="e">
        <f>VLOOKUP(E57,'사업장현황(25하)'!$A$3:$T$1836,14,FALSE)</f>
        <v>#N/A</v>
      </c>
      <c r="I57" s="190" t="e">
        <f>VLOOKUP(E57,'사업장현황(25하)'!$A$3:$T$1836,2,FALSE)</f>
        <v>#N/A</v>
      </c>
      <c r="J57" s="190" t="e">
        <f>VLOOKUP(E57,'사업장현황(25하)'!$A$3:$T$1836,4,FALSE)</f>
        <v>#N/A</v>
      </c>
      <c r="K57" s="196" t="e">
        <f>VLOOKUP(E57,'사업장현황(25하)'!$A$3:$T$1836,6,FALSE)</f>
        <v>#N/A</v>
      </c>
      <c r="L57" s="196" t="e">
        <f>VLOOKUP(E57,'사업장현황(25하)'!$A$3:$T$1836,7,FALSE)</f>
        <v>#N/A</v>
      </c>
      <c r="M57" s="196" t="e">
        <f>VLOOKUP(E57,'사업장현황(25하)'!$A$3:$T$1836,8,FALSE)</f>
        <v>#N/A</v>
      </c>
      <c r="N57" s="196" t="e">
        <f>VLOOKUP(E57,'사업장현황(25하)'!$A$3:$T$1836,9,FALSE)</f>
        <v>#N/A</v>
      </c>
      <c r="O57" s="196" t="e">
        <f>VLOOKUP(E57,'사업장현황(25하)'!$A$3:$T$1836,10,FALSE)</f>
        <v>#N/A</v>
      </c>
      <c r="P57" s="190" t="e">
        <f>VLOOKUP(E57,'사업장현황(25하)'!$A$3:$T$1836,12,FALSE)</f>
        <v>#N/A</v>
      </c>
      <c r="Q57" s="219"/>
      <c r="R57" s="179"/>
      <c r="S57" s="179" t="e">
        <f>VLOOKUP(E57,'사업장현황(25하)'!$A$3:$T$1836,11,FALSE)</f>
        <v>#N/A</v>
      </c>
      <c r="T57" s="179"/>
      <c r="U57" s="180"/>
      <c r="V57" s="180"/>
      <c r="W57" s="180">
        <f t="shared" si="0"/>
        <v>0</v>
      </c>
      <c r="X57" s="219"/>
      <c r="Y57" s="180"/>
      <c r="Z57" s="290"/>
      <c r="AA57" s="157"/>
      <c r="BV57" s="159"/>
      <c r="CL57" s="160"/>
    </row>
    <row r="58" spans="1:90" s="186" customFormat="1" ht="24.95" customHeight="1">
      <c r="A58" s="196"/>
      <c r="B58" s="219"/>
      <c r="C58" s="219" t="str">
        <f>HLOOKUP(WEEKDAY(B58,2),data!$A$1:$G$2,2)</f>
        <v>(토)</v>
      </c>
      <c r="D58" s="196"/>
      <c r="E58" s="249"/>
      <c r="F58" s="196"/>
      <c r="G58" s="289" t="e">
        <f>VLOOKUP(E58,'사업장현황(25하)'!$A$3:$T$1836,13,FALSE)</f>
        <v>#N/A</v>
      </c>
      <c r="H58" s="289" t="e">
        <f>VLOOKUP(E58,'사업장현황(25하)'!$A$3:$T$1836,14,FALSE)</f>
        <v>#N/A</v>
      </c>
      <c r="I58" s="190" t="e">
        <f>VLOOKUP(E58,'사업장현황(25하)'!$A$3:$T$1836,2,FALSE)</f>
        <v>#N/A</v>
      </c>
      <c r="J58" s="190" t="e">
        <f>VLOOKUP(E58,'사업장현황(25하)'!$A$3:$T$1836,4,FALSE)</f>
        <v>#N/A</v>
      </c>
      <c r="K58" s="196" t="e">
        <f>VLOOKUP(E58,'사업장현황(25하)'!$A$3:$T$1836,6,FALSE)</f>
        <v>#N/A</v>
      </c>
      <c r="L58" s="196" t="e">
        <f>VLOOKUP(E58,'사업장현황(25하)'!$A$3:$T$1836,7,FALSE)</f>
        <v>#N/A</v>
      </c>
      <c r="M58" s="196" t="e">
        <f>VLOOKUP(E58,'사업장현황(25하)'!$A$3:$T$1836,8,FALSE)</f>
        <v>#N/A</v>
      </c>
      <c r="N58" s="196" t="e">
        <f>VLOOKUP(E58,'사업장현황(25하)'!$A$3:$T$1836,9,FALSE)</f>
        <v>#N/A</v>
      </c>
      <c r="O58" s="196" t="e">
        <f>VLOOKUP(E58,'사업장현황(25하)'!$A$3:$T$1836,10,FALSE)</f>
        <v>#N/A</v>
      </c>
      <c r="P58" s="190" t="e">
        <f>VLOOKUP(E58,'사업장현황(25하)'!$A$3:$T$1836,12,FALSE)</f>
        <v>#N/A</v>
      </c>
      <c r="Q58" s="219"/>
      <c r="R58" s="179"/>
      <c r="S58" s="179" t="e">
        <f>VLOOKUP(E58,'사업장현황(25하)'!$A$3:$T$1836,11,FALSE)</f>
        <v>#N/A</v>
      </c>
      <c r="T58" s="179"/>
      <c r="U58" s="180"/>
      <c r="V58" s="180"/>
      <c r="W58" s="180">
        <f t="shared" si="0"/>
        <v>0</v>
      </c>
      <c r="X58" s="219"/>
      <c r="Y58" s="180"/>
      <c r="Z58" s="290"/>
      <c r="AA58" s="185"/>
      <c r="BV58" s="187"/>
      <c r="CL58" s="188"/>
    </row>
    <row r="59" spans="1:90" s="186" customFormat="1" ht="24.95" customHeight="1">
      <c r="A59" s="196"/>
      <c r="B59" s="219"/>
      <c r="C59" s="219" t="str">
        <f>HLOOKUP(WEEKDAY(B59,2),data!$A$1:$G$2,2)</f>
        <v>(토)</v>
      </c>
      <c r="D59" s="196"/>
      <c r="E59" s="249"/>
      <c r="F59" s="196"/>
      <c r="G59" s="289" t="e">
        <f>VLOOKUP(E59,'사업장현황(25하)'!$A$3:$T$1836,13,FALSE)</f>
        <v>#N/A</v>
      </c>
      <c r="H59" s="289" t="e">
        <f>VLOOKUP(E59,'사업장현황(25하)'!$A$3:$T$1836,14,FALSE)</f>
        <v>#N/A</v>
      </c>
      <c r="I59" s="190" t="e">
        <f>VLOOKUP(E59,'사업장현황(25하)'!$A$3:$T$1836,2,FALSE)</f>
        <v>#N/A</v>
      </c>
      <c r="J59" s="190" t="e">
        <f>VLOOKUP(E59,'사업장현황(25하)'!$A$3:$T$1836,4,FALSE)</f>
        <v>#N/A</v>
      </c>
      <c r="K59" s="196" t="e">
        <f>VLOOKUP(E59,'사업장현황(25하)'!$A$3:$T$1836,6,FALSE)</f>
        <v>#N/A</v>
      </c>
      <c r="L59" s="196" t="e">
        <f>VLOOKUP(E59,'사업장현황(25하)'!$A$3:$T$1836,7,FALSE)</f>
        <v>#N/A</v>
      </c>
      <c r="M59" s="196" t="e">
        <f>VLOOKUP(E59,'사업장현황(25하)'!$A$3:$T$1836,8,FALSE)</f>
        <v>#N/A</v>
      </c>
      <c r="N59" s="196" t="e">
        <f>VLOOKUP(E59,'사업장현황(25하)'!$A$3:$T$1836,9,FALSE)</f>
        <v>#N/A</v>
      </c>
      <c r="O59" s="196" t="e">
        <f>VLOOKUP(E59,'사업장현황(25하)'!$A$3:$T$1836,10,FALSE)</f>
        <v>#N/A</v>
      </c>
      <c r="P59" s="190" t="e">
        <f>VLOOKUP(E59,'사업장현황(25하)'!$A$3:$T$1836,12,FALSE)</f>
        <v>#N/A</v>
      </c>
      <c r="Q59" s="219"/>
      <c r="R59" s="179"/>
      <c r="S59" s="179" t="e">
        <f>VLOOKUP(E59,'사업장현황(25하)'!$A$3:$T$1836,11,FALSE)</f>
        <v>#N/A</v>
      </c>
      <c r="T59" s="179"/>
      <c r="U59" s="180"/>
      <c r="V59" s="180"/>
      <c r="W59" s="180">
        <f t="shared" si="0"/>
        <v>0</v>
      </c>
      <c r="X59" s="219"/>
      <c r="Y59" s="180"/>
      <c r="Z59" s="290"/>
      <c r="AA59" s="185"/>
      <c r="BV59" s="187"/>
      <c r="CL59" s="188"/>
    </row>
    <row r="60" spans="1:90" s="186" customFormat="1" ht="24.95" customHeight="1">
      <c r="A60" s="196"/>
      <c r="B60" s="219"/>
      <c r="C60" s="219" t="str">
        <f>HLOOKUP(WEEKDAY(B60,2),data!$A$1:$G$2,2)</f>
        <v>(토)</v>
      </c>
      <c r="D60" s="196"/>
      <c r="E60" s="249"/>
      <c r="F60" s="196"/>
      <c r="G60" s="289" t="e">
        <f>VLOOKUP(E60,'사업장현황(25하)'!$A$3:$T$1836,13,FALSE)</f>
        <v>#N/A</v>
      </c>
      <c r="H60" s="289" t="e">
        <f>VLOOKUP(E60,'사업장현황(25하)'!$A$3:$T$1836,14,FALSE)</f>
        <v>#N/A</v>
      </c>
      <c r="I60" s="190" t="e">
        <f>VLOOKUP(E60,'사업장현황(25하)'!$A$3:$T$1836,2,FALSE)</f>
        <v>#N/A</v>
      </c>
      <c r="J60" s="190" t="e">
        <f>VLOOKUP(E60,'사업장현황(25하)'!$A$3:$T$1836,4,FALSE)</f>
        <v>#N/A</v>
      </c>
      <c r="K60" s="196" t="e">
        <f>VLOOKUP(E60,'사업장현황(25하)'!$A$3:$T$1836,6,FALSE)</f>
        <v>#N/A</v>
      </c>
      <c r="L60" s="196" t="e">
        <f>VLOOKUP(E60,'사업장현황(25하)'!$A$3:$T$1836,7,FALSE)</f>
        <v>#N/A</v>
      </c>
      <c r="M60" s="196" t="e">
        <f>VLOOKUP(E60,'사업장현황(25하)'!$A$3:$T$1836,8,FALSE)</f>
        <v>#N/A</v>
      </c>
      <c r="N60" s="196" t="e">
        <f>VLOOKUP(E60,'사업장현황(25하)'!$A$3:$T$1836,9,FALSE)</f>
        <v>#N/A</v>
      </c>
      <c r="O60" s="196" t="e">
        <f>VLOOKUP(E60,'사업장현황(25하)'!$A$3:$T$1836,10,FALSE)</f>
        <v>#N/A</v>
      </c>
      <c r="P60" s="190" t="e">
        <f>VLOOKUP(E60,'사업장현황(25하)'!$A$3:$T$1836,12,FALSE)</f>
        <v>#N/A</v>
      </c>
      <c r="Q60" s="219"/>
      <c r="R60" s="179"/>
      <c r="S60" s="179" t="e">
        <f>VLOOKUP(E60,'사업장현황(25하)'!$A$3:$T$1836,11,FALSE)</f>
        <v>#N/A</v>
      </c>
      <c r="T60" s="179"/>
      <c r="U60" s="180"/>
      <c r="V60" s="180"/>
      <c r="W60" s="180">
        <f t="shared" si="0"/>
        <v>0</v>
      </c>
      <c r="X60" s="219"/>
      <c r="Y60" s="180"/>
      <c r="Z60" s="290"/>
      <c r="AA60" s="185"/>
      <c r="BV60" s="187"/>
      <c r="CL60" s="188"/>
    </row>
    <row r="61" spans="1:90" s="186" customFormat="1" ht="24.95" customHeight="1">
      <c r="A61" s="196"/>
      <c r="B61" s="219"/>
      <c r="C61" s="219" t="str">
        <f>HLOOKUP(WEEKDAY(B61,2),data!$A$1:$G$2,2)</f>
        <v>(토)</v>
      </c>
      <c r="D61" s="196"/>
      <c r="E61" s="249"/>
      <c r="F61" s="196"/>
      <c r="G61" s="289" t="e">
        <f>VLOOKUP(E61,'사업장현황(25하)'!$A$3:$T$1836,13,FALSE)</f>
        <v>#N/A</v>
      </c>
      <c r="H61" s="289" t="e">
        <f>VLOOKUP(E61,'사업장현황(25하)'!$A$3:$T$1836,14,FALSE)</f>
        <v>#N/A</v>
      </c>
      <c r="I61" s="190" t="e">
        <f>VLOOKUP(E61,'사업장현황(25하)'!$A$3:$T$1836,2,FALSE)</f>
        <v>#N/A</v>
      </c>
      <c r="J61" s="190" t="e">
        <f>VLOOKUP(E61,'사업장현황(25하)'!$A$3:$T$1836,4,FALSE)</f>
        <v>#N/A</v>
      </c>
      <c r="K61" s="196" t="e">
        <f>VLOOKUP(E61,'사업장현황(25하)'!$A$3:$T$1836,6,FALSE)</f>
        <v>#N/A</v>
      </c>
      <c r="L61" s="196" t="e">
        <f>VLOOKUP(E61,'사업장현황(25하)'!$A$3:$T$1836,7,FALSE)</f>
        <v>#N/A</v>
      </c>
      <c r="M61" s="196" t="e">
        <f>VLOOKUP(E61,'사업장현황(25하)'!$A$3:$T$1836,8,FALSE)</f>
        <v>#N/A</v>
      </c>
      <c r="N61" s="196" t="e">
        <f>VLOOKUP(E61,'사업장현황(25하)'!$A$3:$T$1836,9,FALSE)</f>
        <v>#N/A</v>
      </c>
      <c r="O61" s="196" t="e">
        <f>VLOOKUP(E61,'사업장현황(25하)'!$A$3:$T$1836,10,FALSE)</f>
        <v>#N/A</v>
      </c>
      <c r="P61" s="190" t="e">
        <f>VLOOKUP(E61,'사업장현황(25하)'!$A$3:$T$1836,12,FALSE)</f>
        <v>#N/A</v>
      </c>
      <c r="Q61" s="219"/>
      <c r="R61" s="179"/>
      <c r="S61" s="179" t="e">
        <f>VLOOKUP(E61,'사업장현황(25하)'!$A$3:$T$1836,11,FALSE)</f>
        <v>#N/A</v>
      </c>
      <c r="T61" s="179"/>
      <c r="U61" s="180"/>
      <c r="V61" s="180"/>
      <c r="W61" s="180">
        <f t="shared" si="0"/>
        <v>0</v>
      </c>
      <c r="X61" s="219"/>
      <c r="Y61" s="180"/>
      <c r="Z61" s="290"/>
      <c r="AA61" s="185"/>
      <c r="BV61" s="187"/>
      <c r="CL61" s="188"/>
    </row>
    <row r="62" spans="1:90" s="186" customFormat="1" ht="24.95" customHeight="1">
      <c r="A62" s="196"/>
      <c r="B62" s="219"/>
      <c r="C62" s="219" t="str">
        <f>HLOOKUP(WEEKDAY(B62,2),data!$A$1:$G$2,2)</f>
        <v>(토)</v>
      </c>
      <c r="D62" s="196"/>
      <c r="E62" s="249"/>
      <c r="F62" s="196"/>
      <c r="G62" s="289" t="e">
        <f>VLOOKUP(E62,'사업장현황(25하)'!$A$3:$T$1836,13,FALSE)</f>
        <v>#N/A</v>
      </c>
      <c r="H62" s="289" t="e">
        <f>VLOOKUP(E62,'사업장현황(25하)'!$A$3:$T$1836,14,FALSE)</f>
        <v>#N/A</v>
      </c>
      <c r="I62" s="190" t="e">
        <f>VLOOKUP(E62,'사업장현황(25하)'!$A$3:$T$1836,2,FALSE)</f>
        <v>#N/A</v>
      </c>
      <c r="J62" s="190" t="e">
        <f>VLOOKUP(E62,'사업장현황(25하)'!$A$3:$T$1836,4,FALSE)</f>
        <v>#N/A</v>
      </c>
      <c r="K62" s="196" t="e">
        <f>VLOOKUP(E62,'사업장현황(25하)'!$A$3:$T$1836,6,FALSE)</f>
        <v>#N/A</v>
      </c>
      <c r="L62" s="196" t="e">
        <f>VLOOKUP(E62,'사업장현황(25하)'!$A$3:$T$1836,7,FALSE)</f>
        <v>#N/A</v>
      </c>
      <c r="M62" s="196" t="e">
        <f>VLOOKUP(E62,'사업장현황(25하)'!$A$3:$T$1836,8,FALSE)</f>
        <v>#N/A</v>
      </c>
      <c r="N62" s="196" t="e">
        <f>VLOOKUP(E62,'사업장현황(25하)'!$A$3:$T$1836,9,FALSE)</f>
        <v>#N/A</v>
      </c>
      <c r="O62" s="196" t="e">
        <f>VLOOKUP(E62,'사업장현황(25하)'!$A$3:$T$1836,10,FALSE)</f>
        <v>#N/A</v>
      </c>
      <c r="P62" s="190" t="e">
        <f>VLOOKUP(E62,'사업장현황(25하)'!$A$3:$T$1836,12,FALSE)</f>
        <v>#N/A</v>
      </c>
      <c r="Q62" s="219"/>
      <c r="R62" s="179"/>
      <c r="S62" s="179" t="e">
        <f>VLOOKUP(E62,'사업장현황(25하)'!$A$3:$T$1836,11,FALSE)</f>
        <v>#N/A</v>
      </c>
      <c r="T62" s="179"/>
      <c r="U62" s="180"/>
      <c r="V62" s="180"/>
      <c r="W62" s="180">
        <f t="shared" si="0"/>
        <v>0</v>
      </c>
      <c r="X62" s="219"/>
      <c r="Y62" s="180"/>
      <c r="Z62" s="290"/>
      <c r="AA62" s="185"/>
    </row>
    <row r="63" spans="1:90" s="186" customFormat="1" ht="24.95" customHeight="1">
      <c r="A63" s="196"/>
      <c r="B63" s="219"/>
      <c r="C63" s="219" t="str">
        <f>HLOOKUP(WEEKDAY(B63,2),data!$A$1:$G$2,2)</f>
        <v>(토)</v>
      </c>
      <c r="D63" s="196"/>
      <c r="E63" s="249"/>
      <c r="F63" s="196"/>
      <c r="G63" s="289" t="e">
        <f>VLOOKUP(E63,'사업장현황(25하)'!$A$3:$T$1836,13,FALSE)</f>
        <v>#N/A</v>
      </c>
      <c r="H63" s="289" t="e">
        <f>VLOOKUP(E63,'사업장현황(25하)'!$A$3:$T$1836,14,FALSE)</f>
        <v>#N/A</v>
      </c>
      <c r="I63" s="190" t="e">
        <f>VLOOKUP(E63,'사업장현황(25하)'!$A$3:$T$1836,2,FALSE)</f>
        <v>#N/A</v>
      </c>
      <c r="J63" s="190" t="e">
        <f>VLOOKUP(E63,'사업장현황(25하)'!$A$3:$T$1836,4,FALSE)</f>
        <v>#N/A</v>
      </c>
      <c r="K63" s="196" t="e">
        <f>VLOOKUP(E63,'사업장현황(25하)'!$A$3:$T$1836,6,FALSE)</f>
        <v>#N/A</v>
      </c>
      <c r="L63" s="196" t="e">
        <f>VLOOKUP(E63,'사업장현황(25하)'!$A$3:$T$1836,7,FALSE)</f>
        <v>#N/A</v>
      </c>
      <c r="M63" s="196" t="e">
        <f>VLOOKUP(E63,'사업장현황(25하)'!$A$3:$T$1836,8,FALSE)</f>
        <v>#N/A</v>
      </c>
      <c r="N63" s="196" t="e">
        <f>VLOOKUP(E63,'사업장현황(25하)'!$A$3:$T$1836,9,FALSE)</f>
        <v>#N/A</v>
      </c>
      <c r="O63" s="196" t="e">
        <f>VLOOKUP(E63,'사업장현황(25하)'!$A$3:$T$1836,10,FALSE)</f>
        <v>#N/A</v>
      </c>
      <c r="P63" s="190" t="e">
        <f>VLOOKUP(E63,'사업장현황(25하)'!$A$3:$T$1836,12,FALSE)</f>
        <v>#N/A</v>
      </c>
      <c r="Q63" s="219"/>
      <c r="R63" s="179"/>
      <c r="S63" s="179" t="e">
        <f>VLOOKUP(E63,'사업장현황(25하)'!$A$3:$T$1836,11,FALSE)</f>
        <v>#N/A</v>
      </c>
      <c r="T63" s="179"/>
      <c r="U63" s="180"/>
      <c r="V63" s="180"/>
      <c r="W63" s="180">
        <f t="shared" si="0"/>
        <v>0</v>
      </c>
      <c r="X63" s="219"/>
      <c r="Y63" s="180"/>
      <c r="Z63" s="290"/>
      <c r="AA63" s="185"/>
    </row>
    <row r="64" spans="1:90" s="186" customFormat="1" ht="24.95" customHeight="1">
      <c r="A64" s="196"/>
      <c r="B64" s="219"/>
      <c r="C64" s="219" t="str">
        <f>HLOOKUP(WEEKDAY(B64,2),data!$A$1:$G$2,2)</f>
        <v>(토)</v>
      </c>
      <c r="D64" s="196"/>
      <c r="E64" s="249"/>
      <c r="F64" s="196"/>
      <c r="G64" s="289" t="e">
        <f>VLOOKUP(E64,'사업장현황(25하)'!$A$3:$T$1836,13,FALSE)</f>
        <v>#N/A</v>
      </c>
      <c r="H64" s="289" t="e">
        <f>VLOOKUP(E64,'사업장현황(25하)'!$A$3:$T$1836,14,FALSE)</f>
        <v>#N/A</v>
      </c>
      <c r="I64" s="190" t="e">
        <f>VLOOKUP(E64,'사업장현황(25하)'!$A$3:$T$1836,2,FALSE)</f>
        <v>#N/A</v>
      </c>
      <c r="J64" s="190" t="e">
        <f>VLOOKUP(E64,'사업장현황(25하)'!$A$3:$T$1836,4,FALSE)</f>
        <v>#N/A</v>
      </c>
      <c r="K64" s="196" t="e">
        <f>VLOOKUP(E64,'사업장현황(25하)'!$A$3:$T$1836,6,FALSE)</f>
        <v>#N/A</v>
      </c>
      <c r="L64" s="196" t="e">
        <f>VLOOKUP(E64,'사업장현황(25하)'!$A$3:$T$1836,7,FALSE)</f>
        <v>#N/A</v>
      </c>
      <c r="M64" s="196" t="e">
        <f>VLOOKUP(E64,'사업장현황(25하)'!$A$3:$T$1836,8,FALSE)</f>
        <v>#N/A</v>
      </c>
      <c r="N64" s="196" t="e">
        <f>VLOOKUP(E64,'사업장현황(25하)'!$A$3:$T$1836,9,FALSE)</f>
        <v>#N/A</v>
      </c>
      <c r="O64" s="196" t="e">
        <f>VLOOKUP(E64,'사업장현황(25하)'!$A$3:$T$1836,10,FALSE)</f>
        <v>#N/A</v>
      </c>
      <c r="P64" s="190" t="e">
        <f>VLOOKUP(E64,'사업장현황(25하)'!$A$3:$T$1836,12,FALSE)</f>
        <v>#N/A</v>
      </c>
      <c r="Q64" s="219"/>
      <c r="R64" s="179"/>
      <c r="S64" s="179" t="e">
        <f>VLOOKUP(E64,'사업장현황(25하)'!$A$3:$T$1836,11,FALSE)</f>
        <v>#N/A</v>
      </c>
      <c r="T64" s="179"/>
      <c r="U64" s="180"/>
      <c r="V64" s="180"/>
      <c r="W64" s="180">
        <f t="shared" si="0"/>
        <v>0</v>
      </c>
      <c r="X64" s="219"/>
      <c r="Y64" s="180"/>
      <c r="Z64" s="290"/>
      <c r="AA64" s="185"/>
      <c r="BV64" s="187"/>
      <c r="CL64" s="188"/>
    </row>
    <row r="65" spans="1:90" s="186" customFormat="1" ht="24.95" customHeight="1">
      <c r="A65" s="196"/>
      <c r="B65" s="219"/>
      <c r="C65" s="219" t="str">
        <f>HLOOKUP(WEEKDAY(B65,2),data!$A$1:$G$2,2)</f>
        <v>(토)</v>
      </c>
      <c r="D65" s="196"/>
      <c r="E65" s="249"/>
      <c r="F65" s="196"/>
      <c r="G65" s="289" t="e">
        <f>VLOOKUP(E65,'사업장현황(25하)'!$A$3:$T$1836,13,FALSE)</f>
        <v>#N/A</v>
      </c>
      <c r="H65" s="289" t="e">
        <f>VLOOKUP(E65,'사업장현황(25하)'!$A$3:$T$1836,14,FALSE)</f>
        <v>#N/A</v>
      </c>
      <c r="I65" s="190" t="e">
        <f>VLOOKUP(E65,'사업장현황(25하)'!$A$3:$T$1836,2,FALSE)</f>
        <v>#N/A</v>
      </c>
      <c r="J65" s="190" t="e">
        <f>VLOOKUP(E65,'사업장현황(25하)'!$A$3:$T$1836,4,FALSE)</f>
        <v>#N/A</v>
      </c>
      <c r="K65" s="196" t="e">
        <f>VLOOKUP(E65,'사업장현황(25하)'!$A$3:$T$1836,6,FALSE)</f>
        <v>#N/A</v>
      </c>
      <c r="L65" s="196" t="e">
        <f>VLOOKUP(E65,'사업장현황(25하)'!$A$3:$T$1836,7,FALSE)</f>
        <v>#N/A</v>
      </c>
      <c r="M65" s="196" t="e">
        <f>VLOOKUP(E65,'사업장현황(25하)'!$A$3:$T$1836,8,FALSE)</f>
        <v>#N/A</v>
      </c>
      <c r="N65" s="196" t="e">
        <f>VLOOKUP(E65,'사업장현황(25하)'!$A$3:$T$1836,9,FALSE)</f>
        <v>#N/A</v>
      </c>
      <c r="O65" s="196" t="e">
        <f>VLOOKUP(E65,'사업장현황(25하)'!$A$3:$T$1836,10,FALSE)</f>
        <v>#N/A</v>
      </c>
      <c r="P65" s="190" t="e">
        <f>VLOOKUP(E65,'사업장현황(25하)'!$A$3:$T$1836,12,FALSE)</f>
        <v>#N/A</v>
      </c>
      <c r="Q65" s="219"/>
      <c r="R65" s="179"/>
      <c r="S65" s="179" t="e">
        <f>VLOOKUP(E65,'사업장현황(25하)'!$A$3:$T$1836,11,FALSE)</f>
        <v>#N/A</v>
      </c>
      <c r="T65" s="179"/>
      <c r="U65" s="180"/>
      <c r="V65" s="180"/>
      <c r="W65" s="180">
        <f t="shared" si="0"/>
        <v>0</v>
      </c>
      <c r="X65" s="219"/>
      <c r="Y65" s="180"/>
      <c r="Z65" s="290"/>
      <c r="AA65" s="185"/>
    </row>
    <row r="66" spans="1:90" s="186" customFormat="1" ht="24.95" customHeight="1">
      <c r="A66" s="196"/>
      <c r="B66" s="219"/>
      <c r="C66" s="219" t="str">
        <f>HLOOKUP(WEEKDAY(B66,2),data!$A$1:$G$2,2)</f>
        <v>(토)</v>
      </c>
      <c r="D66" s="196"/>
      <c r="E66" s="249"/>
      <c r="F66" s="196"/>
      <c r="G66" s="289" t="e">
        <f>VLOOKUP(E66,'사업장현황(25하)'!$A$3:$T$1836,13,FALSE)</f>
        <v>#N/A</v>
      </c>
      <c r="H66" s="289" t="e">
        <f>VLOOKUP(E66,'사업장현황(25하)'!$A$3:$T$1836,14,FALSE)</f>
        <v>#N/A</v>
      </c>
      <c r="I66" s="190" t="e">
        <f>VLOOKUP(E66,'사업장현황(25하)'!$A$3:$T$1836,2,FALSE)</f>
        <v>#N/A</v>
      </c>
      <c r="J66" s="190" t="e">
        <f>VLOOKUP(E66,'사업장현황(25하)'!$A$3:$T$1836,4,FALSE)</f>
        <v>#N/A</v>
      </c>
      <c r="K66" s="196" t="e">
        <f>VLOOKUP(E66,'사업장현황(25하)'!$A$3:$T$1836,6,FALSE)</f>
        <v>#N/A</v>
      </c>
      <c r="L66" s="196" t="e">
        <f>VLOOKUP(E66,'사업장현황(25하)'!$A$3:$T$1836,7,FALSE)</f>
        <v>#N/A</v>
      </c>
      <c r="M66" s="196" t="e">
        <f>VLOOKUP(E66,'사업장현황(25하)'!$A$3:$T$1836,8,FALSE)</f>
        <v>#N/A</v>
      </c>
      <c r="N66" s="196" t="e">
        <f>VLOOKUP(E66,'사업장현황(25하)'!$A$3:$T$1836,9,FALSE)</f>
        <v>#N/A</v>
      </c>
      <c r="O66" s="196" t="e">
        <f>VLOOKUP(E66,'사업장현황(25하)'!$A$3:$T$1836,10,FALSE)</f>
        <v>#N/A</v>
      </c>
      <c r="P66" s="190" t="e">
        <f>VLOOKUP(E66,'사업장현황(25하)'!$A$3:$T$1836,12,FALSE)</f>
        <v>#N/A</v>
      </c>
      <c r="Q66" s="219"/>
      <c r="R66" s="179"/>
      <c r="S66" s="179" t="e">
        <f>VLOOKUP(E66,'사업장현황(25하)'!$A$3:$T$1836,11,FALSE)</f>
        <v>#N/A</v>
      </c>
      <c r="T66" s="179"/>
      <c r="U66" s="180"/>
      <c r="V66" s="180"/>
      <c r="W66" s="180">
        <f t="shared" si="0"/>
        <v>0</v>
      </c>
      <c r="X66" s="219"/>
      <c r="Y66" s="180"/>
      <c r="Z66" s="290"/>
      <c r="AA66" s="185"/>
      <c r="BV66" s="187"/>
      <c r="CL66" s="188"/>
    </row>
    <row r="67" spans="1:90" s="186" customFormat="1" ht="24.95" customHeight="1">
      <c r="A67" s="196"/>
      <c r="B67" s="219"/>
      <c r="C67" s="219" t="str">
        <f>HLOOKUP(WEEKDAY(B67,2),data!$A$1:$G$2,2)</f>
        <v>(토)</v>
      </c>
      <c r="D67" s="196"/>
      <c r="E67" s="249"/>
      <c r="F67" s="196"/>
      <c r="G67" s="289" t="e">
        <f>VLOOKUP(E67,'사업장현황(25하)'!$A$3:$T$1836,13,FALSE)</f>
        <v>#N/A</v>
      </c>
      <c r="H67" s="289" t="e">
        <f>VLOOKUP(E67,'사업장현황(25하)'!$A$3:$T$1836,14,FALSE)</f>
        <v>#N/A</v>
      </c>
      <c r="I67" s="190" t="e">
        <f>VLOOKUP(E67,'사업장현황(25하)'!$A$3:$T$1836,2,FALSE)</f>
        <v>#N/A</v>
      </c>
      <c r="J67" s="190" t="e">
        <f>VLOOKUP(E67,'사업장현황(25하)'!$A$3:$T$1836,4,FALSE)</f>
        <v>#N/A</v>
      </c>
      <c r="K67" s="196" t="e">
        <f>VLOOKUP(E67,'사업장현황(25하)'!$A$3:$T$1836,6,FALSE)</f>
        <v>#N/A</v>
      </c>
      <c r="L67" s="196" t="e">
        <f>VLOOKUP(E67,'사업장현황(25하)'!$A$3:$T$1836,7,FALSE)</f>
        <v>#N/A</v>
      </c>
      <c r="M67" s="196" t="e">
        <f>VLOOKUP(E67,'사업장현황(25하)'!$A$3:$T$1836,8,FALSE)</f>
        <v>#N/A</v>
      </c>
      <c r="N67" s="196" t="e">
        <f>VLOOKUP(E67,'사업장현황(25하)'!$A$3:$T$1836,9,FALSE)</f>
        <v>#N/A</v>
      </c>
      <c r="O67" s="196" t="e">
        <f>VLOOKUP(E67,'사업장현황(25하)'!$A$3:$T$1836,10,FALSE)</f>
        <v>#N/A</v>
      </c>
      <c r="P67" s="190" t="e">
        <f>VLOOKUP(E67,'사업장현황(25하)'!$A$3:$T$1836,12,FALSE)</f>
        <v>#N/A</v>
      </c>
      <c r="Q67" s="219"/>
      <c r="R67" s="179"/>
      <c r="S67" s="179" t="e">
        <f>VLOOKUP(E67,'사업장현황(25하)'!$A$3:$T$1836,11,FALSE)</f>
        <v>#N/A</v>
      </c>
      <c r="T67" s="179"/>
      <c r="U67" s="180"/>
      <c r="V67" s="180"/>
      <c r="W67" s="180">
        <f t="shared" ref="W67:W130" si="1">SUM(U67:V67)</f>
        <v>0</v>
      </c>
      <c r="X67" s="219"/>
      <c r="Y67" s="180"/>
      <c r="Z67" s="290"/>
      <c r="AA67" s="185"/>
      <c r="BV67" s="187"/>
      <c r="CL67" s="188"/>
    </row>
    <row r="68" spans="1:90" s="186" customFormat="1" ht="24.95" customHeight="1">
      <c r="A68" s="196"/>
      <c r="B68" s="219"/>
      <c r="C68" s="219" t="str">
        <f>HLOOKUP(WEEKDAY(B68,2),data!$A$1:$G$2,2)</f>
        <v>(토)</v>
      </c>
      <c r="D68" s="196"/>
      <c r="E68" s="249"/>
      <c r="F68" s="196"/>
      <c r="G68" s="289" t="e">
        <f>VLOOKUP(E68,'사업장현황(25하)'!$A$3:$T$1836,13,FALSE)</f>
        <v>#N/A</v>
      </c>
      <c r="H68" s="289" t="e">
        <f>VLOOKUP(E68,'사업장현황(25하)'!$A$3:$T$1836,14,FALSE)</f>
        <v>#N/A</v>
      </c>
      <c r="I68" s="190" t="e">
        <f>VLOOKUP(E68,'사업장현황(25하)'!$A$3:$T$1836,2,FALSE)</f>
        <v>#N/A</v>
      </c>
      <c r="J68" s="190" t="e">
        <f>VLOOKUP(E68,'사업장현황(25하)'!$A$3:$T$1836,4,FALSE)</f>
        <v>#N/A</v>
      </c>
      <c r="K68" s="196" t="e">
        <f>VLOOKUP(E68,'사업장현황(25하)'!$A$3:$T$1836,6,FALSE)</f>
        <v>#N/A</v>
      </c>
      <c r="L68" s="196" t="e">
        <f>VLOOKUP(E68,'사업장현황(25하)'!$A$3:$T$1836,7,FALSE)</f>
        <v>#N/A</v>
      </c>
      <c r="M68" s="196" t="e">
        <f>VLOOKUP(E68,'사업장현황(25하)'!$A$3:$T$1836,8,FALSE)</f>
        <v>#N/A</v>
      </c>
      <c r="N68" s="196" t="e">
        <f>VLOOKUP(E68,'사업장현황(25하)'!$A$3:$T$1836,9,FALSE)</f>
        <v>#N/A</v>
      </c>
      <c r="O68" s="196" t="e">
        <f>VLOOKUP(E68,'사업장현황(25하)'!$A$3:$T$1836,10,FALSE)</f>
        <v>#N/A</v>
      </c>
      <c r="P68" s="190" t="e">
        <f>VLOOKUP(E68,'사업장현황(25하)'!$A$3:$T$1836,12,FALSE)</f>
        <v>#N/A</v>
      </c>
      <c r="Q68" s="219"/>
      <c r="R68" s="179"/>
      <c r="S68" s="179" t="e">
        <f>VLOOKUP(E68,'사업장현황(25하)'!$A$3:$T$1836,11,FALSE)</f>
        <v>#N/A</v>
      </c>
      <c r="T68" s="179"/>
      <c r="U68" s="180"/>
      <c r="V68" s="180"/>
      <c r="W68" s="180">
        <f t="shared" si="1"/>
        <v>0</v>
      </c>
      <c r="X68" s="219"/>
      <c r="Y68" s="180"/>
      <c r="Z68" s="197"/>
      <c r="AA68" s="185"/>
      <c r="BV68" s="187"/>
      <c r="CL68" s="188"/>
    </row>
    <row r="69" spans="1:90" s="186" customFormat="1" ht="24.95" customHeight="1">
      <c r="A69" s="292"/>
      <c r="B69" s="293"/>
      <c r="C69" s="219" t="str">
        <f>HLOOKUP(WEEKDAY(B69,2),data!$A$1:$G$2,2)</f>
        <v>(토)</v>
      </c>
      <c r="D69" s="292"/>
      <c r="E69" s="294"/>
      <c r="F69" s="292"/>
      <c r="G69" s="289" t="e">
        <f>VLOOKUP(E69,'사업장현황(25하)'!$A$3:$T$1836,13,FALSE)</f>
        <v>#N/A</v>
      </c>
      <c r="H69" s="289" t="e">
        <f>VLOOKUP(E69,'사업장현황(25하)'!$A$3:$T$1836,14,FALSE)</f>
        <v>#N/A</v>
      </c>
      <c r="I69" s="190" t="e">
        <f>VLOOKUP(E69,'사업장현황(25하)'!$A$3:$T$1836,2,FALSE)</f>
        <v>#N/A</v>
      </c>
      <c r="J69" s="190" t="e">
        <f>VLOOKUP(E69,'사업장현황(25하)'!$A$3:$T$1836,4,FALSE)</f>
        <v>#N/A</v>
      </c>
      <c r="K69" s="196" t="e">
        <f>VLOOKUP(E69,'사업장현황(25하)'!$A$3:$T$1836,6,FALSE)</f>
        <v>#N/A</v>
      </c>
      <c r="L69" s="196" t="e">
        <f>VLOOKUP(E69,'사업장현황(25하)'!$A$3:$T$1836,7,FALSE)</f>
        <v>#N/A</v>
      </c>
      <c r="M69" s="196" t="e">
        <f>VLOOKUP(E69,'사업장현황(25하)'!$A$3:$T$1836,8,FALSE)</f>
        <v>#N/A</v>
      </c>
      <c r="N69" s="196" t="e">
        <f>VLOOKUP(E69,'사업장현황(25하)'!$A$3:$T$1836,9,FALSE)</f>
        <v>#N/A</v>
      </c>
      <c r="O69" s="196" t="e">
        <f>VLOOKUP(E69,'사업장현황(25하)'!$A$3:$T$1836,10,FALSE)</f>
        <v>#N/A</v>
      </c>
      <c r="P69" s="190" t="e">
        <f>VLOOKUP(E69,'사업장현황(25하)'!$A$3:$T$1836,12,FALSE)</f>
        <v>#N/A</v>
      </c>
      <c r="Q69" s="219"/>
      <c r="R69" s="179"/>
      <c r="S69" s="179" t="e">
        <f>VLOOKUP(E69,'사업장현황(25하)'!$A$3:$T$1836,11,FALSE)</f>
        <v>#N/A</v>
      </c>
      <c r="T69" s="179"/>
      <c r="U69" s="180"/>
      <c r="V69" s="180"/>
      <c r="W69" s="180">
        <f t="shared" si="1"/>
        <v>0</v>
      </c>
      <c r="X69" s="219"/>
      <c r="Y69" s="180"/>
      <c r="Z69" s="295"/>
      <c r="AA69" s="185"/>
      <c r="BV69" s="187"/>
      <c r="CL69" s="188"/>
    </row>
    <row r="70" spans="1:90" s="158" customFormat="1" ht="24.95" customHeight="1">
      <c r="A70" s="196"/>
      <c r="B70" s="219"/>
      <c r="C70" s="219" t="str">
        <f>HLOOKUP(WEEKDAY(B70,2),data!$A$1:$G$2,2)</f>
        <v>(토)</v>
      </c>
      <c r="D70" s="196"/>
      <c r="E70" s="249"/>
      <c r="F70" s="196"/>
      <c r="G70" s="289" t="e">
        <f>VLOOKUP(E70,'사업장현황(25하)'!$A$3:$T$1836,13,FALSE)</f>
        <v>#N/A</v>
      </c>
      <c r="H70" s="289" t="e">
        <f>VLOOKUP(E70,'사업장현황(25하)'!$A$3:$T$1836,14,FALSE)</f>
        <v>#N/A</v>
      </c>
      <c r="I70" s="190" t="e">
        <f>VLOOKUP(E70,'사업장현황(25하)'!$A$3:$T$1836,2,FALSE)</f>
        <v>#N/A</v>
      </c>
      <c r="J70" s="190" t="e">
        <f>VLOOKUP(E70,'사업장현황(25하)'!$A$3:$T$1836,4,FALSE)</f>
        <v>#N/A</v>
      </c>
      <c r="K70" s="196" t="e">
        <f>VLOOKUP(E70,'사업장현황(25하)'!$A$3:$T$1836,6,FALSE)</f>
        <v>#N/A</v>
      </c>
      <c r="L70" s="196" t="e">
        <f>VLOOKUP(E70,'사업장현황(25하)'!$A$3:$T$1836,7,FALSE)</f>
        <v>#N/A</v>
      </c>
      <c r="M70" s="196" t="e">
        <f>VLOOKUP(E70,'사업장현황(25하)'!$A$3:$T$1836,8,FALSE)</f>
        <v>#N/A</v>
      </c>
      <c r="N70" s="196" t="e">
        <f>VLOOKUP(E70,'사업장현황(25하)'!$A$3:$T$1836,9,FALSE)</f>
        <v>#N/A</v>
      </c>
      <c r="O70" s="196" t="e">
        <f>VLOOKUP(E70,'사업장현황(25하)'!$A$3:$T$1836,10,FALSE)</f>
        <v>#N/A</v>
      </c>
      <c r="P70" s="190" t="e">
        <f>VLOOKUP(E70,'사업장현황(25하)'!$A$3:$T$1836,12,FALSE)</f>
        <v>#N/A</v>
      </c>
      <c r="Q70" s="219"/>
      <c r="R70" s="179"/>
      <c r="S70" s="179" t="e">
        <f>VLOOKUP(E70,'사업장현황(25하)'!$A$3:$T$1836,11,FALSE)</f>
        <v>#N/A</v>
      </c>
      <c r="T70" s="179"/>
      <c r="U70" s="180"/>
      <c r="V70" s="212"/>
      <c r="W70" s="180">
        <f t="shared" si="1"/>
        <v>0</v>
      </c>
      <c r="X70" s="219"/>
      <c r="Y70" s="180"/>
      <c r="Z70" s="290"/>
      <c r="AA70" s="157"/>
    </row>
    <row r="71" spans="1:90" s="158" customFormat="1" ht="24.95" customHeight="1">
      <c r="A71" s="196"/>
      <c r="B71" s="219"/>
      <c r="C71" s="219" t="str">
        <f>HLOOKUP(WEEKDAY(B71,2),data!$A$1:$G$2,2)</f>
        <v>(토)</v>
      </c>
      <c r="D71" s="196"/>
      <c r="E71" s="249"/>
      <c r="F71" s="196"/>
      <c r="G71" s="289" t="e">
        <f>VLOOKUP(E71,'사업장현황(25하)'!$A$3:$T$1836,13,FALSE)</f>
        <v>#N/A</v>
      </c>
      <c r="H71" s="289" t="e">
        <f>VLOOKUP(E71,'사업장현황(25하)'!$A$3:$T$1836,14,FALSE)</f>
        <v>#N/A</v>
      </c>
      <c r="I71" s="190" t="e">
        <f>VLOOKUP(E71,'사업장현황(25하)'!$A$3:$T$1836,2,FALSE)</f>
        <v>#N/A</v>
      </c>
      <c r="J71" s="190" t="e">
        <f>VLOOKUP(E71,'사업장현황(25하)'!$A$3:$T$1836,4,FALSE)</f>
        <v>#N/A</v>
      </c>
      <c r="K71" s="196" t="e">
        <f>VLOOKUP(E71,'사업장현황(25하)'!$A$3:$T$1836,6,FALSE)</f>
        <v>#N/A</v>
      </c>
      <c r="L71" s="196" t="e">
        <f>VLOOKUP(E71,'사업장현황(25하)'!$A$3:$T$1836,7,FALSE)</f>
        <v>#N/A</v>
      </c>
      <c r="M71" s="196" t="e">
        <f>VLOOKUP(E71,'사업장현황(25하)'!$A$3:$T$1836,8,FALSE)</f>
        <v>#N/A</v>
      </c>
      <c r="N71" s="196" t="e">
        <f>VLOOKUP(E71,'사업장현황(25하)'!$A$3:$T$1836,9,FALSE)</f>
        <v>#N/A</v>
      </c>
      <c r="O71" s="196" t="e">
        <f>VLOOKUP(E71,'사업장현황(25하)'!$A$3:$T$1836,10,FALSE)</f>
        <v>#N/A</v>
      </c>
      <c r="P71" s="190" t="e">
        <f>VLOOKUP(E71,'사업장현황(25하)'!$A$3:$T$1836,12,FALSE)</f>
        <v>#N/A</v>
      </c>
      <c r="Q71" s="219"/>
      <c r="R71" s="179"/>
      <c r="S71" s="179" t="e">
        <f>VLOOKUP(E71,'사업장현황(25하)'!$A$3:$T$1836,11,FALSE)</f>
        <v>#N/A</v>
      </c>
      <c r="T71" s="179"/>
      <c r="U71" s="180"/>
      <c r="V71" s="212"/>
      <c r="W71" s="180">
        <f t="shared" si="1"/>
        <v>0</v>
      </c>
      <c r="X71" s="219"/>
      <c r="Y71" s="180"/>
      <c r="Z71" s="296"/>
      <c r="AA71" s="157"/>
    </row>
    <row r="72" spans="1:90" s="186" customFormat="1" ht="24.95" customHeight="1">
      <c r="A72" s="196"/>
      <c r="B72" s="219"/>
      <c r="C72" s="219" t="str">
        <f>HLOOKUP(WEEKDAY(B72,2),data!$A$1:$G$2,2)</f>
        <v>(토)</v>
      </c>
      <c r="D72" s="196"/>
      <c r="E72" s="249"/>
      <c r="F72" s="196"/>
      <c r="G72" s="289" t="e">
        <f>VLOOKUP(E72,'사업장현황(25하)'!$A$3:$T$1836,13,FALSE)</f>
        <v>#N/A</v>
      </c>
      <c r="H72" s="289" t="e">
        <f>VLOOKUP(E72,'사업장현황(25하)'!$A$3:$T$1836,14,FALSE)</f>
        <v>#N/A</v>
      </c>
      <c r="I72" s="190" t="e">
        <f>VLOOKUP(E72,'사업장현황(25하)'!$A$3:$T$1836,2,FALSE)</f>
        <v>#N/A</v>
      </c>
      <c r="J72" s="190" t="e">
        <f>VLOOKUP(E72,'사업장현황(25하)'!$A$3:$T$1836,4,FALSE)</f>
        <v>#N/A</v>
      </c>
      <c r="K72" s="196" t="e">
        <f>VLOOKUP(E72,'사업장현황(25하)'!$A$3:$T$1836,6,FALSE)</f>
        <v>#N/A</v>
      </c>
      <c r="L72" s="196" t="e">
        <f>VLOOKUP(E72,'사업장현황(25하)'!$A$3:$T$1836,7,FALSE)</f>
        <v>#N/A</v>
      </c>
      <c r="M72" s="196" t="e">
        <f>VLOOKUP(E72,'사업장현황(25하)'!$A$3:$T$1836,8,FALSE)</f>
        <v>#N/A</v>
      </c>
      <c r="N72" s="196" t="e">
        <f>VLOOKUP(E72,'사업장현황(25하)'!$A$3:$T$1836,9,FALSE)</f>
        <v>#N/A</v>
      </c>
      <c r="O72" s="196" t="e">
        <f>VLOOKUP(E72,'사업장현황(25하)'!$A$3:$T$1836,10,FALSE)</f>
        <v>#N/A</v>
      </c>
      <c r="P72" s="190" t="e">
        <f>VLOOKUP(E72,'사업장현황(25하)'!$A$3:$T$1836,12,FALSE)</f>
        <v>#N/A</v>
      </c>
      <c r="Q72" s="219"/>
      <c r="R72" s="179"/>
      <c r="S72" s="179" t="e">
        <f>VLOOKUP(E72,'사업장현황(25하)'!$A$3:$T$1836,11,FALSE)</f>
        <v>#N/A</v>
      </c>
      <c r="T72" s="179"/>
      <c r="U72" s="180"/>
      <c r="V72" s="212"/>
      <c r="W72" s="180">
        <f t="shared" si="1"/>
        <v>0</v>
      </c>
      <c r="X72" s="219"/>
      <c r="Y72" s="180"/>
      <c r="Z72" s="290"/>
      <c r="AA72" s="185"/>
      <c r="BV72" s="187"/>
      <c r="CL72" s="188"/>
    </row>
    <row r="73" spans="1:90" s="186" customFormat="1" ht="24.95" customHeight="1">
      <c r="A73" s="196"/>
      <c r="B73" s="219"/>
      <c r="C73" s="219" t="str">
        <f>HLOOKUP(WEEKDAY(B73,2),data!$A$1:$G$2,2)</f>
        <v>(토)</v>
      </c>
      <c r="D73" s="196"/>
      <c r="E73" s="249"/>
      <c r="F73" s="196"/>
      <c r="G73" s="289" t="e">
        <f>VLOOKUP(E73,'사업장현황(25하)'!$A$3:$T$1836,13,FALSE)</f>
        <v>#N/A</v>
      </c>
      <c r="H73" s="289" t="e">
        <f>VLOOKUP(E73,'사업장현황(25하)'!$A$3:$T$1836,14,FALSE)</f>
        <v>#N/A</v>
      </c>
      <c r="I73" s="190" t="e">
        <f>VLOOKUP(E73,'사업장현황(25하)'!$A$3:$T$1836,2,FALSE)</f>
        <v>#N/A</v>
      </c>
      <c r="J73" s="190" t="e">
        <f>VLOOKUP(E73,'사업장현황(25하)'!$A$3:$T$1836,4,FALSE)</f>
        <v>#N/A</v>
      </c>
      <c r="K73" s="196" t="e">
        <f>VLOOKUP(E73,'사업장현황(25하)'!$A$3:$T$1836,6,FALSE)</f>
        <v>#N/A</v>
      </c>
      <c r="L73" s="196" t="e">
        <f>VLOOKUP(E73,'사업장현황(25하)'!$A$3:$T$1836,7,FALSE)</f>
        <v>#N/A</v>
      </c>
      <c r="M73" s="196" t="e">
        <f>VLOOKUP(E73,'사업장현황(25하)'!$A$3:$T$1836,8,FALSE)</f>
        <v>#N/A</v>
      </c>
      <c r="N73" s="196" t="e">
        <f>VLOOKUP(E73,'사업장현황(25하)'!$A$3:$T$1836,9,FALSE)</f>
        <v>#N/A</v>
      </c>
      <c r="O73" s="196" t="e">
        <f>VLOOKUP(E73,'사업장현황(25하)'!$A$3:$T$1836,10,FALSE)</f>
        <v>#N/A</v>
      </c>
      <c r="P73" s="190" t="e">
        <f>VLOOKUP(E73,'사업장현황(25하)'!$A$3:$T$1836,12,FALSE)</f>
        <v>#N/A</v>
      </c>
      <c r="Q73" s="219"/>
      <c r="R73" s="179"/>
      <c r="S73" s="179" t="e">
        <f>VLOOKUP(E73,'사업장현황(25하)'!$A$3:$T$1836,11,FALSE)</f>
        <v>#N/A</v>
      </c>
      <c r="T73" s="179"/>
      <c r="U73" s="180"/>
      <c r="V73" s="212"/>
      <c r="W73" s="180">
        <f t="shared" si="1"/>
        <v>0</v>
      </c>
      <c r="X73" s="219"/>
      <c r="Y73" s="180"/>
      <c r="Z73" s="290"/>
      <c r="AA73" s="185"/>
      <c r="BV73" s="187"/>
      <c r="CL73" s="188"/>
    </row>
    <row r="74" spans="1:90" s="158" customFormat="1" ht="24.95" customHeight="1">
      <c r="A74" s="196"/>
      <c r="B74" s="219"/>
      <c r="C74" s="219" t="str">
        <f>HLOOKUP(WEEKDAY(B74,2),data!$A$1:$G$2,2)</f>
        <v>(토)</v>
      </c>
      <c r="D74" s="196"/>
      <c r="E74" s="249"/>
      <c r="F74" s="196"/>
      <c r="G74" s="289" t="e">
        <f>VLOOKUP(E74,'사업장현황(25하)'!$A$3:$T$1836,13,FALSE)</f>
        <v>#N/A</v>
      </c>
      <c r="H74" s="289" t="e">
        <f>VLOOKUP(E74,'사업장현황(25하)'!$A$3:$T$1836,14,FALSE)</f>
        <v>#N/A</v>
      </c>
      <c r="I74" s="190" t="e">
        <f>VLOOKUP(E74,'사업장현황(25하)'!$A$3:$T$1836,2,FALSE)</f>
        <v>#N/A</v>
      </c>
      <c r="J74" s="190" t="e">
        <f>VLOOKUP(E74,'사업장현황(25하)'!$A$3:$T$1836,4,FALSE)</f>
        <v>#N/A</v>
      </c>
      <c r="K74" s="196" t="e">
        <f>VLOOKUP(E74,'사업장현황(25하)'!$A$3:$T$1836,6,FALSE)</f>
        <v>#N/A</v>
      </c>
      <c r="L74" s="196" t="e">
        <f>VLOOKUP(E74,'사업장현황(25하)'!$A$3:$T$1836,7,FALSE)</f>
        <v>#N/A</v>
      </c>
      <c r="M74" s="196" t="e">
        <f>VLOOKUP(E74,'사업장현황(25하)'!$A$3:$T$1836,8,FALSE)</f>
        <v>#N/A</v>
      </c>
      <c r="N74" s="196" t="e">
        <f>VLOOKUP(E74,'사업장현황(25하)'!$A$3:$T$1836,9,FALSE)</f>
        <v>#N/A</v>
      </c>
      <c r="O74" s="196" t="e">
        <f>VLOOKUP(E74,'사업장현황(25하)'!$A$3:$T$1836,10,FALSE)</f>
        <v>#N/A</v>
      </c>
      <c r="P74" s="190" t="e">
        <f>VLOOKUP(E74,'사업장현황(25하)'!$A$3:$T$1836,12,FALSE)</f>
        <v>#N/A</v>
      </c>
      <c r="Q74" s="219"/>
      <c r="R74" s="179"/>
      <c r="S74" s="179" t="e">
        <f>VLOOKUP(E74,'사업장현황(25하)'!$A$3:$T$1836,11,FALSE)</f>
        <v>#N/A</v>
      </c>
      <c r="T74" s="179"/>
      <c r="U74" s="180"/>
      <c r="V74" s="212"/>
      <c r="W74" s="180">
        <f t="shared" si="1"/>
        <v>0</v>
      </c>
      <c r="X74" s="219"/>
      <c r="Y74" s="180"/>
      <c r="Z74" s="290"/>
      <c r="AA74" s="157"/>
      <c r="BV74" s="159"/>
      <c r="CL74" s="160"/>
    </row>
    <row r="75" spans="1:90" s="158" customFormat="1" ht="24.95" customHeight="1">
      <c r="A75" s="196"/>
      <c r="B75" s="219"/>
      <c r="C75" s="219" t="str">
        <f>HLOOKUP(WEEKDAY(B75,2),data!$A$1:$G$2,2)</f>
        <v>(토)</v>
      </c>
      <c r="D75" s="196"/>
      <c r="E75" s="249"/>
      <c r="F75" s="196"/>
      <c r="G75" s="289" t="e">
        <f>VLOOKUP(E75,'사업장현황(25하)'!$A$3:$T$1836,13,FALSE)</f>
        <v>#N/A</v>
      </c>
      <c r="H75" s="289" t="e">
        <f>VLOOKUP(E75,'사업장현황(25하)'!$A$3:$T$1836,14,FALSE)</f>
        <v>#N/A</v>
      </c>
      <c r="I75" s="190" t="e">
        <f>VLOOKUP(E75,'사업장현황(25하)'!$A$3:$T$1836,2,FALSE)</f>
        <v>#N/A</v>
      </c>
      <c r="J75" s="190" t="e">
        <f>VLOOKUP(E75,'사업장현황(25하)'!$A$3:$T$1836,4,FALSE)</f>
        <v>#N/A</v>
      </c>
      <c r="K75" s="196" t="e">
        <f>VLOOKUP(E75,'사업장현황(25하)'!$A$3:$T$1836,6,FALSE)</f>
        <v>#N/A</v>
      </c>
      <c r="L75" s="196" t="e">
        <f>VLOOKUP(E75,'사업장현황(25하)'!$A$3:$T$1836,7,FALSE)</f>
        <v>#N/A</v>
      </c>
      <c r="M75" s="196" t="e">
        <f>VLOOKUP(E75,'사업장현황(25하)'!$A$3:$T$1836,8,FALSE)</f>
        <v>#N/A</v>
      </c>
      <c r="N75" s="196" t="e">
        <f>VLOOKUP(E75,'사업장현황(25하)'!$A$3:$T$1836,9,FALSE)</f>
        <v>#N/A</v>
      </c>
      <c r="O75" s="196" t="e">
        <f>VLOOKUP(E75,'사업장현황(25하)'!$A$3:$T$1836,10,FALSE)</f>
        <v>#N/A</v>
      </c>
      <c r="P75" s="190" t="e">
        <f>VLOOKUP(E75,'사업장현황(25하)'!$A$3:$T$1836,12,FALSE)</f>
        <v>#N/A</v>
      </c>
      <c r="Q75" s="219"/>
      <c r="R75" s="179"/>
      <c r="S75" s="179" t="e">
        <f>VLOOKUP(E75,'사업장현황(25하)'!$A$3:$T$1836,11,FALSE)</f>
        <v>#N/A</v>
      </c>
      <c r="T75" s="179"/>
      <c r="U75" s="180"/>
      <c r="V75" s="212"/>
      <c r="W75" s="180">
        <f t="shared" si="1"/>
        <v>0</v>
      </c>
      <c r="X75" s="219"/>
      <c r="Y75" s="180"/>
      <c r="Z75" s="290"/>
      <c r="AA75" s="157"/>
      <c r="BV75" s="159"/>
      <c r="CL75" s="160"/>
    </row>
    <row r="76" spans="1:90" s="186" customFormat="1" ht="24.95" customHeight="1">
      <c r="A76" s="196"/>
      <c r="B76" s="219"/>
      <c r="C76" s="219" t="str">
        <f>HLOOKUP(WEEKDAY(B76,2),data!$A$1:$G$2,2)</f>
        <v>(토)</v>
      </c>
      <c r="D76" s="196"/>
      <c r="E76" s="249"/>
      <c r="F76" s="196"/>
      <c r="G76" s="289" t="e">
        <f>VLOOKUP(E76,'사업장현황(25하)'!$A$3:$T$1836,13,FALSE)</f>
        <v>#N/A</v>
      </c>
      <c r="H76" s="289" t="e">
        <f>VLOOKUP(E76,'사업장현황(25하)'!$A$3:$T$1836,14,FALSE)</f>
        <v>#N/A</v>
      </c>
      <c r="I76" s="190" t="e">
        <f>VLOOKUP(E76,'사업장현황(25하)'!$A$3:$T$1836,2,FALSE)</f>
        <v>#N/A</v>
      </c>
      <c r="J76" s="190" t="e">
        <f>VLOOKUP(E76,'사업장현황(25하)'!$A$3:$T$1836,4,FALSE)</f>
        <v>#N/A</v>
      </c>
      <c r="K76" s="196" t="e">
        <f>VLOOKUP(E76,'사업장현황(25하)'!$A$3:$T$1836,6,FALSE)</f>
        <v>#N/A</v>
      </c>
      <c r="L76" s="196" t="e">
        <f>VLOOKUP(E76,'사업장현황(25하)'!$A$3:$T$1836,7,FALSE)</f>
        <v>#N/A</v>
      </c>
      <c r="M76" s="196" t="e">
        <f>VLOOKUP(E76,'사업장현황(25하)'!$A$3:$T$1836,8,FALSE)</f>
        <v>#N/A</v>
      </c>
      <c r="N76" s="196" t="e">
        <f>VLOOKUP(E76,'사업장현황(25하)'!$A$3:$T$1836,9,FALSE)</f>
        <v>#N/A</v>
      </c>
      <c r="O76" s="196" t="e">
        <f>VLOOKUP(E76,'사업장현황(25하)'!$A$3:$T$1836,10,FALSE)</f>
        <v>#N/A</v>
      </c>
      <c r="P76" s="190" t="e">
        <f>VLOOKUP(E76,'사업장현황(25하)'!$A$3:$T$1836,12,FALSE)</f>
        <v>#N/A</v>
      </c>
      <c r="Q76" s="219"/>
      <c r="R76" s="179"/>
      <c r="S76" s="179" t="e">
        <f>VLOOKUP(E76,'사업장현황(25하)'!$A$3:$T$1836,11,FALSE)</f>
        <v>#N/A</v>
      </c>
      <c r="T76" s="179"/>
      <c r="U76" s="180"/>
      <c r="V76" s="212"/>
      <c r="W76" s="180">
        <f t="shared" si="1"/>
        <v>0</v>
      </c>
      <c r="X76" s="219"/>
      <c r="Y76" s="180"/>
      <c r="Z76" s="290"/>
      <c r="AA76" s="185"/>
      <c r="BV76" s="187"/>
      <c r="CL76" s="188"/>
    </row>
    <row r="77" spans="1:90" s="186" customFormat="1" ht="24.95" customHeight="1">
      <c r="A77" s="196"/>
      <c r="B77" s="219"/>
      <c r="C77" s="219" t="str">
        <f>HLOOKUP(WEEKDAY(B77,2),data!$A$1:$G$2,2)</f>
        <v>(토)</v>
      </c>
      <c r="D77" s="196"/>
      <c r="E77" s="249"/>
      <c r="F77" s="196"/>
      <c r="G77" s="289" t="e">
        <f>VLOOKUP(E77,'사업장현황(25하)'!$A$3:$T$1836,13,FALSE)</f>
        <v>#N/A</v>
      </c>
      <c r="H77" s="289" t="e">
        <f>VLOOKUP(E77,'사업장현황(25하)'!$A$3:$T$1836,14,FALSE)</f>
        <v>#N/A</v>
      </c>
      <c r="I77" s="190" t="e">
        <f>VLOOKUP(E77,'사업장현황(25하)'!$A$3:$T$1836,2,FALSE)</f>
        <v>#N/A</v>
      </c>
      <c r="J77" s="190" t="e">
        <f>VLOOKUP(E77,'사업장현황(25하)'!$A$3:$T$1836,4,FALSE)</f>
        <v>#N/A</v>
      </c>
      <c r="K77" s="196" t="e">
        <f>VLOOKUP(E77,'사업장현황(25하)'!$A$3:$T$1836,6,FALSE)</f>
        <v>#N/A</v>
      </c>
      <c r="L77" s="196" t="e">
        <f>VLOOKUP(E77,'사업장현황(25하)'!$A$3:$T$1836,7,FALSE)</f>
        <v>#N/A</v>
      </c>
      <c r="M77" s="196" t="e">
        <f>VLOOKUP(E77,'사업장현황(25하)'!$A$3:$T$1836,8,FALSE)</f>
        <v>#N/A</v>
      </c>
      <c r="N77" s="196" t="e">
        <f>VLOOKUP(E77,'사업장현황(25하)'!$A$3:$T$1836,9,FALSE)</f>
        <v>#N/A</v>
      </c>
      <c r="O77" s="196" t="e">
        <f>VLOOKUP(E77,'사업장현황(25하)'!$A$3:$T$1836,10,FALSE)</f>
        <v>#N/A</v>
      </c>
      <c r="P77" s="190" t="e">
        <f>VLOOKUP(E77,'사업장현황(25하)'!$A$3:$T$1836,12,FALSE)</f>
        <v>#N/A</v>
      </c>
      <c r="Q77" s="219"/>
      <c r="R77" s="179"/>
      <c r="S77" s="179" t="e">
        <f>VLOOKUP(E77,'사업장현황(25하)'!$A$3:$T$1836,11,FALSE)</f>
        <v>#N/A</v>
      </c>
      <c r="T77" s="179"/>
      <c r="U77" s="180"/>
      <c r="V77" s="212"/>
      <c r="W77" s="180">
        <f t="shared" si="1"/>
        <v>0</v>
      </c>
      <c r="X77" s="219"/>
      <c r="Y77" s="180"/>
      <c r="Z77" s="290"/>
      <c r="AA77" s="185"/>
      <c r="BV77" s="187"/>
      <c r="CL77" s="188"/>
    </row>
    <row r="78" spans="1:90" s="158" customFormat="1" ht="24.95" customHeight="1">
      <c r="A78" s="196"/>
      <c r="B78" s="219"/>
      <c r="C78" s="219" t="str">
        <f>HLOOKUP(WEEKDAY(B78,2),data!$A$1:$G$2,2)</f>
        <v>(토)</v>
      </c>
      <c r="D78" s="196"/>
      <c r="E78" s="249"/>
      <c r="F78" s="196"/>
      <c r="G78" s="289" t="e">
        <f>VLOOKUP(E78,'사업장현황(25하)'!$A$3:$T$1836,13,FALSE)</f>
        <v>#N/A</v>
      </c>
      <c r="H78" s="289" t="e">
        <f>VLOOKUP(E78,'사업장현황(25하)'!$A$3:$T$1836,14,FALSE)</f>
        <v>#N/A</v>
      </c>
      <c r="I78" s="190" t="e">
        <f>VLOOKUP(E78,'사업장현황(25하)'!$A$3:$T$1836,2,FALSE)</f>
        <v>#N/A</v>
      </c>
      <c r="J78" s="190" t="e">
        <f>VLOOKUP(E78,'사업장현황(25하)'!$A$3:$T$1836,4,FALSE)</f>
        <v>#N/A</v>
      </c>
      <c r="K78" s="196" t="e">
        <f>VLOOKUP(E78,'사업장현황(25하)'!$A$3:$T$1836,6,FALSE)</f>
        <v>#N/A</v>
      </c>
      <c r="L78" s="196" t="e">
        <f>VLOOKUP(E78,'사업장현황(25하)'!$A$3:$T$1836,7,FALSE)</f>
        <v>#N/A</v>
      </c>
      <c r="M78" s="196" t="e">
        <f>VLOOKUP(E78,'사업장현황(25하)'!$A$3:$T$1836,8,FALSE)</f>
        <v>#N/A</v>
      </c>
      <c r="N78" s="196" t="e">
        <f>VLOOKUP(E78,'사업장현황(25하)'!$A$3:$T$1836,9,FALSE)</f>
        <v>#N/A</v>
      </c>
      <c r="O78" s="196" t="e">
        <f>VLOOKUP(E78,'사업장현황(25하)'!$A$3:$T$1836,10,FALSE)</f>
        <v>#N/A</v>
      </c>
      <c r="P78" s="190" t="e">
        <f>VLOOKUP(E78,'사업장현황(25하)'!$A$3:$T$1836,12,FALSE)</f>
        <v>#N/A</v>
      </c>
      <c r="Q78" s="219"/>
      <c r="R78" s="179"/>
      <c r="S78" s="179" t="e">
        <f>VLOOKUP(E78,'사업장현황(25하)'!$A$3:$T$1836,11,FALSE)</f>
        <v>#N/A</v>
      </c>
      <c r="T78" s="179"/>
      <c r="U78" s="180"/>
      <c r="V78" s="212"/>
      <c r="W78" s="180">
        <f t="shared" si="1"/>
        <v>0</v>
      </c>
      <c r="X78" s="219"/>
      <c r="Y78" s="180"/>
      <c r="Z78" s="290"/>
      <c r="AA78" s="157"/>
      <c r="BV78" s="159"/>
      <c r="CL78" s="160"/>
    </row>
    <row r="79" spans="1:90" s="158" customFormat="1" ht="24.95" customHeight="1">
      <c r="A79" s="196"/>
      <c r="B79" s="219"/>
      <c r="C79" s="219" t="str">
        <f>HLOOKUP(WEEKDAY(B79,2),data!$A$1:$G$2,2)</f>
        <v>(토)</v>
      </c>
      <c r="D79" s="196"/>
      <c r="E79" s="249"/>
      <c r="F79" s="196"/>
      <c r="G79" s="289" t="e">
        <f>VLOOKUP(E79,'사업장현황(25하)'!$A$3:$T$1836,13,FALSE)</f>
        <v>#N/A</v>
      </c>
      <c r="H79" s="289" t="e">
        <f>VLOOKUP(E79,'사업장현황(25하)'!$A$3:$T$1836,14,FALSE)</f>
        <v>#N/A</v>
      </c>
      <c r="I79" s="190" t="e">
        <f>VLOOKUP(E79,'사업장현황(25하)'!$A$3:$T$1836,2,FALSE)</f>
        <v>#N/A</v>
      </c>
      <c r="J79" s="190" t="e">
        <f>VLOOKUP(E79,'사업장현황(25하)'!$A$3:$T$1836,4,FALSE)</f>
        <v>#N/A</v>
      </c>
      <c r="K79" s="196" t="e">
        <f>VLOOKUP(E79,'사업장현황(25하)'!$A$3:$T$1836,6,FALSE)</f>
        <v>#N/A</v>
      </c>
      <c r="L79" s="196" t="e">
        <f>VLOOKUP(E79,'사업장현황(25하)'!$A$3:$T$1836,7,FALSE)</f>
        <v>#N/A</v>
      </c>
      <c r="M79" s="196" t="e">
        <f>VLOOKUP(E79,'사업장현황(25하)'!$A$3:$T$1836,8,FALSE)</f>
        <v>#N/A</v>
      </c>
      <c r="N79" s="196" t="e">
        <f>VLOOKUP(E79,'사업장현황(25하)'!$A$3:$T$1836,9,FALSE)</f>
        <v>#N/A</v>
      </c>
      <c r="O79" s="196" t="e">
        <f>VLOOKUP(E79,'사업장현황(25하)'!$A$3:$T$1836,10,FALSE)</f>
        <v>#N/A</v>
      </c>
      <c r="P79" s="190" t="e">
        <f>VLOOKUP(E79,'사업장현황(25하)'!$A$3:$T$1836,12,FALSE)</f>
        <v>#N/A</v>
      </c>
      <c r="Q79" s="219"/>
      <c r="R79" s="179"/>
      <c r="S79" s="179" t="e">
        <f>VLOOKUP(E79,'사업장현황(25하)'!$A$3:$T$1836,11,FALSE)</f>
        <v>#N/A</v>
      </c>
      <c r="T79" s="179"/>
      <c r="U79" s="180"/>
      <c r="V79" s="212"/>
      <c r="W79" s="180">
        <f t="shared" si="1"/>
        <v>0</v>
      </c>
      <c r="X79" s="219"/>
      <c r="Y79" s="180"/>
      <c r="Z79" s="290"/>
      <c r="AA79" s="157"/>
      <c r="BV79" s="159"/>
      <c r="CL79" s="160"/>
    </row>
    <row r="80" spans="1:90" s="158" customFormat="1" ht="24.95" customHeight="1">
      <c r="A80" s="196"/>
      <c r="B80" s="219"/>
      <c r="C80" s="219" t="str">
        <f>HLOOKUP(WEEKDAY(B80,2),data!$A$1:$G$2,2)</f>
        <v>(토)</v>
      </c>
      <c r="D80" s="196"/>
      <c r="E80" s="249"/>
      <c r="F80" s="196"/>
      <c r="G80" s="289" t="e">
        <f>VLOOKUP(E80,'사업장현황(25하)'!$A$3:$T$1836,13,FALSE)</f>
        <v>#N/A</v>
      </c>
      <c r="H80" s="289" t="e">
        <f>VLOOKUP(E80,'사업장현황(25하)'!$A$3:$T$1836,14,FALSE)</f>
        <v>#N/A</v>
      </c>
      <c r="I80" s="190" t="e">
        <f>VLOOKUP(E80,'사업장현황(25하)'!$A$3:$T$1836,2,FALSE)</f>
        <v>#N/A</v>
      </c>
      <c r="J80" s="190" t="e">
        <f>VLOOKUP(E80,'사업장현황(25하)'!$A$3:$T$1836,4,FALSE)</f>
        <v>#N/A</v>
      </c>
      <c r="K80" s="196" t="e">
        <f>VLOOKUP(E80,'사업장현황(25하)'!$A$3:$T$1836,6,FALSE)</f>
        <v>#N/A</v>
      </c>
      <c r="L80" s="196" t="e">
        <f>VLOOKUP(E80,'사업장현황(25하)'!$A$3:$T$1836,7,FALSE)</f>
        <v>#N/A</v>
      </c>
      <c r="M80" s="196" t="e">
        <f>VLOOKUP(E80,'사업장현황(25하)'!$A$3:$T$1836,8,FALSE)</f>
        <v>#N/A</v>
      </c>
      <c r="N80" s="196" t="e">
        <f>VLOOKUP(E80,'사업장현황(25하)'!$A$3:$T$1836,9,FALSE)</f>
        <v>#N/A</v>
      </c>
      <c r="O80" s="196" t="e">
        <f>VLOOKUP(E80,'사업장현황(25하)'!$A$3:$T$1836,10,FALSE)</f>
        <v>#N/A</v>
      </c>
      <c r="P80" s="190" t="e">
        <f>VLOOKUP(E80,'사업장현황(25하)'!$A$3:$T$1836,12,FALSE)</f>
        <v>#N/A</v>
      </c>
      <c r="Q80" s="219"/>
      <c r="R80" s="179"/>
      <c r="S80" s="179" t="e">
        <f>VLOOKUP(E80,'사업장현황(25하)'!$A$3:$T$1836,11,FALSE)</f>
        <v>#N/A</v>
      </c>
      <c r="T80" s="179"/>
      <c r="U80" s="180"/>
      <c r="V80" s="212"/>
      <c r="W80" s="180">
        <f t="shared" si="1"/>
        <v>0</v>
      </c>
      <c r="X80" s="219"/>
      <c r="Y80" s="180"/>
      <c r="Z80" s="290"/>
      <c r="AA80" s="157"/>
      <c r="BV80" s="159"/>
      <c r="CL80" s="160"/>
    </row>
    <row r="81" spans="1:90" s="158" customFormat="1" ht="24.95" customHeight="1">
      <c r="A81" s="196"/>
      <c r="B81" s="219"/>
      <c r="C81" s="219" t="str">
        <f>HLOOKUP(WEEKDAY(B81,2),data!$A$1:$G$2,2)</f>
        <v>(토)</v>
      </c>
      <c r="D81" s="196"/>
      <c r="E81" s="249"/>
      <c r="F81" s="196"/>
      <c r="G81" s="289" t="e">
        <f>VLOOKUP(E81,'사업장현황(25하)'!$A$3:$T$1836,13,FALSE)</f>
        <v>#N/A</v>
      </c>
      <c r="H81" s="289" t="e">
        <f>VLOOKUP(E81,'사업장현황(25하)'!$A$3:$T$1836,14,FALSE)</f>
        <v>#N/A</v>
      </c>
      <c r="I81" s="190" t="e">
        <f>VLOOKUP(E81,'사업장현황(25하)'!$A$3:$T$1836,2,FALSE)</f>
        <v>#N/A</v>
      </c>
      <c r="J81" s="190" t="e">
        <f>VLOOKUP(E81,'사업장현황(25하)'!$A$3:$T$1836,4,FALSE)</f>
        <v>#N/A</v>
      </c>
      <c r="K81" s="196" t="e">
        <f>VLOOKUP(E81,'사업장현황(25하)'!$A$3:$T$1836,6,FALSE)</f>
        <v>#N/A</v>
      </c>
      <c r="L81" s="196" t="e">
        <f>VLOOKUP(E81,'사업장현황(25하)'!$A$3:$T$1836,7,FALSE)</f>
        <v>#N/A</v>
      </c>
      <c r="M81" s="196" t="e">
        <f>VLOOKUP(E81,'사업장현황(25하)'!$A$3:$T$1836,8,FALSE)</f>
        <v>#N/A</v>
      </c>
      <c r="N81" s="196" t="e">
        <f>VLOOKUP(E81,'사업장현황(25하)'!$A$3:$T$1836,9,FALSE)</f>
        <v>#N/A</v>
      </c>
      <c r="O81" s="196" t="e">
        <f>VLOOKUP(E81,'사업장현황(25하)'!$A$3:$T$1836,10,FALSE)</f>
        <v>#N/A</v>
      </c>
      <c r="P81" s="190" t="e">
        <f>VLOOKUP(E81,'사업장현황(25하)'!$A$3:$T$1836,12,FALSE)</f>
        <v>#N/A</v>
      </c>
      <c r="Q81" s="219"/>
      <c r="R81" s="179"/>
      <c r="S81" s="179" t="e">
        <f>VLOOKUP(E81,'사업장현황(25하)'!$A$3:$T$1836,11,FALSE)</f>
        <v>#N/A</v>
      </c>
      <c r="T81" s="179"/>
      <c r="U81" s="180"/>
      <c r="V81" s="212"/>
      <c r="W81" s="180">
        <f t="shared" si="1"/>
        <v>0</v>
      </c>
      <c r="X81" s="219"/>
      <c r="Y81" s="180"/>
      <c r="Z81" s="290"/>
      <c r="AA81" s="157"/>
      <c r="BV81" s="159"/>
      <c r="CL81" s="160"/>
    </row>
    <row r="82" spans="1:90" s="186" customFormat="1" ht="24.95" customHeight="1">
      <c r="A82" s="196"/>
      <c r="B82" s="219"/>
      <c r="C82" s="219" t="str">
        <f>HLOOKUP(WEEKDAY(B82,2),data!$A$1:$G$2,2)</f>
        <v>(토)</v>
      </c>
      <c r="D82" s="196"/>
      <c r="E82" s="249"/>
      <c r="F82" s="196"/>
      <c r="G82" s="289" t="e">
        <f>VLOOKUP(E82,'사업장현황(25하)'!$A$3:$T$1836,13,FALSE)</f>
        <v>#N/A</v>
      </c>
      <c r="H82" s="289" t="e">
        <f>VLOOKUP(E82,'사업장현황(25하)'!$A$3:$T$1836,14,FALSE)</f>
        <v>#N/A</v>
      </c>
      <c r="I82" s="190" t="e">
        <f>VLOOKUP(E82,'사업장현황(25하)'!$A$3:$T$1836,2,FALSE)</f>
        <v>#N/A</v>
      </c>
      <c r="J82" s="190" t="e">
        <f>VLOOKUP(E82,'사업장현황(25하)'!$A$3:$T$1836,4,FALSE)</f>
        <v>#N/A</v>
      </c>
      <c r="K82" s="196" t="e">
        <f>VLOOKUP(E82,'사업장현황(25하)'!$A$3:$T$1836,6,FALSE)</f>
        <v>#N/A</v>
      </c>
      <c r="L82" s="196" t="e">
        <f>VLOOKUP(E82,'사업장현황(25하)'!$A$3:$T$1836,7,FALSE)</f>
        <v>#N/A</v>
      </c>
      <c r="M82" s="196" t="e">
        <f>VLOOKUP(E82,'사업장현황(25하)'!$A$3:$T$1836,8,FALSE)</f>
        <v>#N/A</v>
      </c>
      <c r="N82" s="196" t="e">
        <f>VLOOKUP(E82,'사업장현황(25하)'!$A$3:$T$1836,9,FALSE)</f>
        <v>#N/A</v>
      </c>
      <c r="O82" s="196" t="e">
        <f>VLOOKUP(E82,'사업장현황(25하)'!$A$3:$T$1836,10,FALSE)</f>
        <v>#N/A</v>
      </c>
      <c r="P82" s="190" t="e">
        <f>VLOOKUP(E82,'사업장현황(25하)'!$A$3:$T$1836,12,FALSE)</f>
        <v>#N/A</v>
      </c>
      <c r="Q82" s="219"/>
      <c r="R82" s="179"/>
      <c r="S82" s="179" t="e">
        <f>VLOOKUP(E82,'사업장현황(25하)'!$A$3:$T$1836,11,FALSE)</f>
        <v>#N/A</v>
      </c>
      <c r="T82" s="179"/>
      <c r="U82" s="180"/>
      <c r="V82" s="212"/>
      <c r="W82" s="180">
        <f t="shared" si="1"/>
        <v>0</v>
      </c>
      <c r="X82" s="219"/>
      <c r="Y82" s="180"/>
      <c r="Z82" s="290"/>
      <c r="AA82" s="185"/>
      <c r="BV82" s="187"/>
      <c r="CL82" s="188"/>
    </row>
    <row r="83" spans="1:90" s="186" customFormat="1" ht="24.95" customHeight="1">
      <c r="A83" s="196"/>
      <c r="B83" s="219"/>
      <c r="C83" s="219" t="str">
        <f>HLOOKUP(WEEKDAY(B83,2),data!$A$1:$G$2,2)</f>
        <v>(토)</v>
      </c>
      <c r="D83" s="196"/>
      <c r="E83" s="249"/>
      <c r="F83" s="196"/>
      <c r="G83" s="289" t="e">
        <f>VLOOKUP(E83,'사업장현황(25하)'!$A$3:$T$1836,13,FALSE)</f>
        <v>#N/A</v>
      </c>
      <c r="H83" s="289" t="e">
        <f>VLOOKUP(E83,'사업장현황(25하)'!$A$3:$T$1836,14,FALSE)</f>
        <v>#N/A</v>
      </c>
      <c r="I83" s="190" t="e">
        <f>VLOOKUP(E83,'사업장현황(25하)'!$A$3:$T$1836,2,FALSE)</f>
        <v>#N/A</v>
      </c>
      <c r="J83" s="190" t="e">
        <f>VLOOKUP(E83,'사업장현황(25하)'!$A$3:$T$1836,4,FALSE)</f>
        <v>#N/A</v>
      </c>
      <c r="K83" s="196" t="e">
        <f>VLOOKUP(E83,'사업장현황(25하)'!$A$3:$T$1836,6,FALSE)</f>
        <v>#N/A</v>
      </c>
      <c r="L83" s="196" t="e">
        <f>VLOOKUP(E83,'사업장현황(25하)'!$A$3:$T$1836,7,FALSE)</f>
        <v>#N/A</v>
      </c>
      <c r="M83" s="196" t="e">
        <f>VLOOKUP(E83,'사업장현황(25하)'!$A$3:$T$1836,8,FALSE)</f>
        <v>#N/A</v>
      </c>
      <c r="N83" s="196" t="e">
        <f>VLOOKUP(E83,'사업장현황(25하)'!$A$3:$T$1836,9,FALSE)</f>
        <v>#N/A</v>
      </c>
      <c r="O83" s="196" t="e">
        <f>VLOOKUP(E83,'사업장현황(25하)'!$A$3:$T$1836,10,FALSE)</f>
        <v>#N/A</v>
      </c>
      <c r="P83" s="190" t="e">
        <f>VLOOKUP(E83,'사업장현황(25하)'!$A$3:$T$1836,12,FALSE)</f>
        <v>#N/A</v>
      </c>
      <c r="Q83" s="219"/>
      <c r="R83" s="179"/>
      <c r="S83" s="179" t="e">
        <f>VLOOKUP(E83,'사업장현황(25하)'!$A$3:$T$1836,11,FALSE)</f>
        <v>#N/A</v>
      </c>
      <c r="T83" s="179"/>
      <c r="U83" s="180"/>
      <c r="V83" s="212"/>
      <c r="W83" s="180">
        <f t="shared" si="1"/>
        <v>0</v>
      </c>
      <c r="X83" s="219"/>
      <c r="Y83" s="180"/>
      <c r="Z83" s="290"/>
      <c r="AA83" s="185"/>
      <c r="BV83" s="187"/>
      <c r="CL83" s="188"/>
    </row>
    <row r="84" spans="1:90" s="186" customFormat="1" ht="24.95" customHeight="1">
      <c r="A84" s="196"/>
      <c r="B84" s="219"/>
      <c r="C84" s="219" t="str">
        <f>HLOOKUP(WEEKDAY(B84,2),data!$A$1:$G$2,2)</f>
        <v>(토)</v>
      </c>
      <c r="D84" s="196"/>
      <c r="E84" s="249"/>
      <c r="F84" s="196"/>
      <c r="G84" s="289" t="e">
        <f>VLOOKUP(E84,'사업장현황(25하)'!$A$3:$T$1836,13,FALSE)</f>
        <v>#N/A</v>
      </c>
      <c r="H84" s="289" t="e">
        <f>VLOOKUP(E84,'사업장현황(25하)'!$A$3:$T$1836,14,FALSE)</f>
        <v>#N/A</v>
      </c>
      <c r="I84" s="190" t="e">
        <f>VLOOKUP(E84,'사업장현황(25하)'!$A$3:$T$1836,2,FALSE)</f>
        <v>#N/A</v>
      </c>
      <c r="J84" s="190" t="e">
        <f>VLOOKUP(E84,'사업장현황(25하)'!$A$3:$T$1836,4,FALSE)</f>
        <v>#N/A</v>
      </c>
      <c r="K84" s="196" t="e">
        <f>VLOOKUP(E84,'사업장현황(25하)'!$A$3:$T$1836,6,FALSE)</f>
        <v>#N/A</v>
      </c>
      <c r="L84" s="196" t="e">
        <f>VLOOKUP(E84,'사업장현황(25하)'!$A$3:$T$1836,7,FALSE)</f>
        <v>#N/A</v>
      </c>
      <c r="M84" s="196" t="e">
        <f>VLOOKUP(E84,'사업장현황(25하)'!$A$3:$T$1836,8,FALSE)</f>
        <v>#N/A</v>
      </c>
      <c r="N84" s="196" t="e">
        <f>VLOOKUP(E84,'사업장현황(25하)'!$A$3:$T$1836,9,FALSE)</f>
        <v>#N/A</v>
      </c>
      <c r="O84" s="196" t="e">
        <f>VLOOKUP(E84,'사업장현황(25하)'!$A$3:$T$1836,10,FALSE)</f>
        <v>#N/A</v>
      </c>
      <c r="P84" s="190" t="e">
        <f>VLOOKUP(E84,'사업장현황(25하)'!$A$3:$T$1836,12,FALSE)</f>
        <v>#N/A</v>
      </c>
      <c r="Q84" s="219"/>
      <c r="R84" s="179"/>
      <c r="S84" s="179" t="e">
        <f>VLOOKUP(E84,'사업장현황(25하)'!$A$3:$T$1836,11,FALSE)</f>
        <v>#N/A</v>
      </c>
      <c r="T84" s="179"/>
      <c r="U84" s="180"/>
      <c r="V84" s="212"/>
      <c r="W84" s="180">
        <f t="shared" si="1"/>
        <v>0</v>
      </c>
      <c r="X84" s="219"/>
      <c r="Y84" s="180"/>
      <c r="Z84" s="290"/>
      <c r="AA84" s="185"/>
      <c r="BV84" s="187"/>
      <c r="CL84" s="188"/>
    </row>
    <row r="85" spans="1:90" s="186" customFormat="1" ht="24.95" customHeight="1">
      <c r="A85" s="196"/>
      <c r="B85" s="219"/>
      <c r="C85" s="219" t="str">
        <f>HLOOKUP(WEEKDAY(B85,2),data!$A$1:$G$2,2)</f>
        <v>(토)</v>
      </c>
      <c r="D85" s="196"/>
      <c r="E85" s="249"/>
      <c r="F85" s="196"/>
      <c r="G85" s="289" t="e">
        <f>VLOOKUP(E85,'사업장현황(25하)'!$A$3:$T$1836,13,FALSE)</f>
        <v>#N/A</v>
      </c>
      <c r="H85" s="289" t="e">
        <f>VLOOKUP(E85,'사업장현황(25하)'!$A$3:$T$1836,14,FALSE)</f>
        <v>#N/A</v>
      </c>
      <c r="I85" s="190" t="e">
        <f>VLOOKUP(E85,'사업장현황(25하)'!$A$3:$T$1836,2,FALSE)</f>
        <v>#N/A</v>
      </c>
      <c r="J85" s="190" t="e">
        <f>VLOOKUP(E85,'사업장현황(25하)'!$A$3:$T$1836,4,FALSE)</f>
        <v>#N/A</v>
      </c>
      <c r="K85" s="196" t="e">
        <f>VLOOKUP(E85,'사업장현황(25하)'!$A$3:$T$1836,6,FALSE)</f>
        <v>#N/A</v>
      </c>
      <c r="L85" s="196" t="e">
        <f>VLOOKUP(E85,'사업장현황(25하)'!$A$3:$T$1836,7,FALSE)</f>
        <v>#N/A</v>
      </c>
      <c r="M85" s="196" t="e">
        <f>VLOOKUP(E85,'사업장현황(25하)'!$A$3:$T$1836,8,FALSE)</f>
        <v>#N/A</v>
      </c>
      <c r="N85" s="196" t="e">
        <f>VLOOKUP(E85,'사업장현황(25하)'!$A$3:$T$1836,9,FALSE)</f>
        <v>#N/A</v>
      </c>
      <c r="O85" s="196" t="e">
        <f>VLOOKUP(E85,'사업장현황(25하)'!$A$3:$T$1836,10,FALSE)</f>
        <v>#N/A</v>
      </c>
      <c r="P85" s="190" t="e">
        <f>VLOOKUP(E85,'사업장현황(25하)'!$A$3:$T$1836,12,FALSE)</f>
        <v>#N/A</v>
      </c>
      <c r="Q85" s="219"/>
      <c r="R85" s="179"/>
      <c r="S85" s="179" t="e">
        <f>VLOOKUP(E85,'사업장현황(25하)'!$A$3:$T$1836,11,FALSE)</f>
        <v>#N/A</v>
      </c>
      <c r="T85" s="179"/>
      <c r="U85" s="180"/>
      <c r="V85" s="212"/>
      <c r="W85" s="180">
        <f t="shared" si="1"/>
        <v>0</v>
      </c>
      <c r="X85" s="219"/>
      <c r="Y85" s="180"/>
      <c r="Z85" s="290"/>
      <c r="AA85" s="185"/>
      <c r="BV85" s="187"/>
      <c r="CL85" s="188"/>
    </row>
    <row r="86" spans="1:90" s="158" customFormat="1" ht="26.45" customHeight="1">
      <c r="A86" s="196"/>
      <c r="B86" s="219"/>
      <c r="C86" s="219" t="str">
        <f>HLOOKUP(WEEKDAY(B86,2),data!$A$1:$G$2,2)</f>
        <v>(토)</v>
      </c>
      <c r="D86" s="291"/>
      <c r="E86" s="249"/>
      <c r="F86" s="196"/>
      <c r="G86" s="289" t="e">
        <f>VLOOKUP(E86,'사업장현황(25하)'!$A$3:$T$1836,13,FALSE)</f>
        <v>#N/A</v>
      </c>
      <c r="H86" s="289" t="e">
        <f>VLOOKUP(E86,'사업장현황(25하)'!$A$3:$T$1836,14,FALSE)</f>
        <v>#N/A</v>
      </c>
      <c r="I86" s="190" t="e">
        <f>VLOOKUP(E86,'사업장현황(25하)'!$A$3:$T$1836,2,FALSE)</f>
        <v>#N/A</v>
      </c>
      <c r="J86" s="190" t="e">
        <f>VLOOKUP(E86,'사업장현황(25하)'!$A$3:$T$1836,4,FALSE)</f>
        <v>#N/A</v>
      </c>
      <c r="K86" s="196" t="e">
        <f>VLOOKUP(E86,'사업장현황(25하)'!$A$3:$T$1836,6,FALSE)</f>
        <v>#N/A</v>
      </c>
      <c r="L86" s="196" t="e">
        <f>VLOOKUP(E86,'사업장현황(25하)'!$A$3:$T$1836,7,FALSE)</f>
        <v>#N/A</v>
      </c>
      <c r="M86" s="196" t="e">
        <f>VLOOKUP(E86,'사업장현황(25하)'!$A$3:$T$1836,8,FALSE)</f>
        <v>#N/A</v>
      </c>
      <c r="N86" s="196" t="e">
        <f>VLOOKUP(E86,'사업장현황(25하)'!$A$3:$T$1836,9,FALSE)</f>
        <v>#N/A</v>
      </c>
      <c r="O86" s="196" t="e">
        <f>VLOOKUP(E86,'사업장현황(25하)'!$A$3:$T$1836,10,FALSE)</f>
        <v>#N/A</v>
      </c>
      <c r="P86" s="190" t="e">
        <f>VLOOKUP(E86,'사업장현황(25하)'!$A$3:$T$1836,12,FALSE)</f>
        <v>#N/A</v>
      </c>
      <c r="Q86" s="219"/>
      <c r="R86" s="179"/>
      <c r="S86" s="179" t="e">
        <f>VLOOKUP(E86,'사업장현황(25하)'!$A$3:$T$1836,11,FALSE)</f>
        <v>#N/A</v>
      </c>
      <c r="T86" s="179"/>
      <c r="U86" s="180"/>
      <c r="V86" s="212"/>
      <c r="W86" s="180">
        <f t="shared" si="1"/>
        <v>0</v>
      </c>
      <c r="X86" s="219"/>
      <c r="Y86" s="180"/>
      <c r="Z86" s="262"/>
      <c r="AA86" s="157"/>
    </row>
    <row r="87" spans="1:90" s="158" customFormat="1" ht="24.95" customHeight="1">
      <c r="A87" s="196"/>
      <c r="B87" s="219"/>
      <c r="C87" s="219" t="str">
        <f>HLOOKUP(WEEKDAY(B87,2),data!$A$1:$G$2,2)</f>
        <v>(토)</v>
      </c>
      <c r="D87" s="291"/>
      <c r="E87" s="249"/>
      <c r="F87" s="196"/>
      <c r="G87" s="289" t="e">
        <f>VLOOKUP(E87,'사업장현황(25하)'!$A$3:$T$1836,13,FALSE)</f>
        <v>#N/A</v>
      </c>
      <c r="H87" s="289" t="e">
        <f>VLOOKUP(E87,'사업장현황(25하)'!$A$3:$T$1836,14,FALSE)</f>
        <v>#N/A</v>
      </c>
      <c r="I87" s="190" t="e">
        <f>VLOOKUP(E87,'사업장현황(25하)'!$A$3:$T$1836,2,FALSE)</f>
        <v>#N/A</v>
      </c>
      <c r="J87" s="190" t="e">
        <f>VLOOKUP(E87,'사업장현황(25하)'!$A$3:$T$1836,4,FALSE)</f>
        <v>#N/A</v>
      </c>
      <c r="K87" s="196" t="e">
        <f>VLOOKUP(E87,'사업장현황(25하)'!$A$3:$T$1836,6,FALSE)</f>
        <v>#N/A</v>
      </c>
      <c r="L87" s="196" t="e">
        <f>VLOOKUP(E87,'사업장현황(25하)'!$A$3:$T$1836,7,FALSE)</f>
        <v>#N/A</v>
      </c>
      <c r="M87" s="196" t="e">
        <f>VLOOKUP(E87,'사업장현황(25하)'!$A$3:$T$1836,8,FALSE)</f>
        <v>#N/A</v>
      </c>
      <c r="N87" s="196" t="e">
        <f>VLOOKUP(E87,'사업장현황(25하)'!$A$3:$T$1836,9,FALSE)</f>
        <v>#N/A</v>
      </c>
      <c r="O87" s="196" t="e">
        <f>VLOOKUP(E87,'사업장현황(25하)'!$A$3:$T$1836,10,FALSE)</f>
        <v>#N/A</v>
      </c>
      <c r="P87" s="190" t="e">
        <f>VLOOKUP(E87,'사업장현황(25하)'!$A$3:$T$1836,12,FALSE)</f>
        <v>#N/A</v>
      </c>
      <c r="Q87" s="219"/>
      <c r="R87" s="179"/>
      <c r="S87" s="179" t="e">
        <f>VLOOKUP(E87,'사업장현황(25하)'!$A$3:$T$1836,11,FALSE)</f>
        <v>#N/A</v>
      </c>
      <c r="T87" s="179"/>
      <c r="U87" s="180"/>
      <c r="V87" s="212"/>
      <c r="W87" s="180">
        <f t="shared" si="1"/>
        <v>0</v>
      </c>
      <c r="X87" s="219"/>
      <c r="Y87" s="180"/>
      <c r="Z87" s="262"/>
      <c r="AA87" s="157"/>
    </row>
    <row r="88" spans="1:90" s="186" customFormat="1" ht="24.95" customHeight="1">
      <c r="A88" s="196"/>
      <c r="B88" s="219"/>
      <c r="C88" s="219" t="str">
        <f>HLOOKUP(WEEKDAY(B88,2),data!$A$1:$G$2,2)</f>
        <v>(토)</v>
      </c>
      <c r="D88" s="196"/>
      <c r="E88" s="249"/>
      <c r="F88" s="196"/>
      <c r="G88" s="289" t="e">
        <f>VLOOKUP(E88,'사업장현황(25하)'!$A$3:$T$1836,13,FALSE)</f>
        <v>#N/A</v>
      </c>
      <c r="H88" s="289" t="e">
        <f>VLOOKUP(E88,'사업장현황(25하)'!$A$3:$T$1836,14,FALSE)</f>
        <v>#N/A</v>
      </c>
      <c r="I88" s="190" t="e">
        <f>VLOOKUP(E88,'사업장현황(25하)'!$A$3:$T$1836,2,FALSE)</f>
        <v>#N/A</v>
      </c>
      <c r="J88" s="190" t="e">
        <f>VLOOKUP(E88,'사업장현황(25하)'!$A$3:$T$1836,4,FALSE)</f>
        <v>#N/A</v>
      </c>
      <c r="K88" s="196" t="e">
        <f>VLOOKUP(E88,'사업장현황(25하)'!$A$3:$T$1836,6,FALSE)</f>
        <v>#N/A</v>
      </c>
      <c r="L88" s="196" t="e">
        <f>VLOOKUP(E88,'사업장현황(25하)'!$A$3:$T$1836,7,FALSE)</f>
        <v>#N/A</v>
      </c>
      <c r="M88" s="196" t="e">
        <f>VLOOKUP(E88,'사업장현황(25하)'!$A$3:$T$1836,8,FALSE)</f>
        <v>#N/A</v>
      </c>
      <c r="N88" s="196" t="e">
        <f>VLOOKUP(E88,'사업장현황(25하)'!$A$3:$T$1836,9,FALSE)</f>
        <v>#N/A</v>
      </c>
      <c r="O88" s="196" t="e">
        <f>VLOOKUP(E88,'사업장현황(25하)'!$A$3:$T$1836,10,FALSE)</f>
        <v>#N/A</v>
      </c>
      <c r="P88" s="190" t="e">
        <f>VLOOKUP(E88,'사업장현황(25하)'!$A$3:$T$1836,12,FALSE)</f>
        <v>#N/A</v>
      </c>
      <c r="Q88" s="219"/>
      <c r="R88" s="179"/>
      <c r="S88" s="179" t="e">
        <f>VLOOKUP(E88,'사업장현황(25하)'!$A$3:$T$1836,11,FALSE)</f>
        <v>#N/A</v>
      </c>
      <c r="T88" s="179"/>
      <c r="U88" s="180"/>
      <c r="V88" s="212"/>
      <c r="W88" s="180">
        <f t="shared" si="1"/>
        <v>0</v>
      </c>
      <c r="X88" s="219"/>
      <c r="Y88" s="180"/>
      <c r="Z88" s="290"/>
      <c r="AA88" s="185"/>
      <c r="BV88" s="187"/>
      <c r="CL88" s="188"/>
    </row>
    <row r="89" spans="1:90" s="186" customFormat="1" ht="24.95" customHeight="1">
      <c r="A89" s="196"/>
      <c r="B89" s="219"/>
      <c r="C89" s="219" t="str">
        <f>HLOOKUP(WEEKDAY(B89,2),data!$A$1:$G$2,2)</f>
        <v>(토)</v>
      </c>
      <c r="D89" s="196"/>
      <c r="E89" s="249"/>
      <c r="F89" s="196"/>
      <c r="G89" s="289" t="e">
        <f>VLOOKUP(E89,'사업장현황(25하)'!$A$3:$T$1836,13,FALSE)</f>
        <v>#N/A</v>
      </c>
      <c r="H89" s="289" t="e">
        <f>VLOOKUP(E89,'사업장현황(25하)'!$A$3:$T$1836,14,FALSE)</f>
        <v>#N/A</v>
      </c>
      <c r="I89" s="190" t="e">
        <f>VLOOKUP(E89,'사업장현황(25하)'!$A$3:$T$1836,2,FALSE)</f>
        <v>#N/A</v>
      </c>
      <c r="J89" s="190" t="e">
        <f>VLOOKUP(E89,'사업장현황(25하)'!$A$3:$T$1836,4,FALSE)</f>
        <v>#N/A</v>
      </c>
      <c r="K89" s="196" t="e">
        <f>VLOOKUP(E89,'사업장현황(25하)'!$A$3:$T$1836,6,FALSE)</f>
        <v>#N/A</v>
      </c>
      <c r="L89" s="196" t="e">
        <f>VLOOKUP(E89,'사업장현황(25하)'!$A$3:$T$1836,7,FALSE)</f>
        <v>#N/A</v>
      </c>
      <c r="M89" s="196" t="e">
        <f>VLOOKUP(E89,'사업장현황(25하)'!$A$3:$T$1836,8,FALSE)</f>
        <v>#N/A</v>
      </c>
      <c r="N89" s="196" t="e">
        <f>VLOOKUP(E89,'사업장현황(25하)'!$A$3:$T$1836,9,FALSE)</f>
        <v>#N/A</v>
      </c>
      <c r="O89" s="196" t="e">
        <f>VLOOKUP(E89,'사업장현황(25하)'!$A$3:$T$1836,10,FALSE)</f>
        <v>#N/A</v>
      </c>
      <c r="P89" s="190" t="e">
        <f>VLOOKUP(E89,'사업장현황(25하)'!$A$3:$T$1836,12,FALSE)</f>
        <v>#N/A</v>
      </c>
      <c r="Q89" s="219"/>
      <c r="R89" s="179"/>
      <c r="S89" s="179" t="e">
        <f>VLOOKUP(E89,'사업장현황(25하)'!$A$3:$T$1836,11,FALSE)</f>
        <v>#N/A</v>
      </c>
      <c r="T89" s="179"/>
      <c r="U89" s="180"/>
      <c r="V89" s="212"/>
      <c r="W89" s="180">
        <f t="shared" si="1"/>
        <v>0</v>
      </c>
      <c r="X89" s="219"/>
      <c r="Y89" s="180"/>
      <c r="Z89" s="290"/>
      <c r="AA89" s="185"/>
      <c r="BV89" s="187"/>
      <c r="CL89" s="188"/>
    </row>
    <row r="90" spans="1:90" s="158" customFormat="1" ht="26.45" customHeight="1">
      <c r="A90" s="196"/>
      <c r="B90" s="219"/>
      <c r="C90" s="219" t="str">
        <f>HLOOKUP(WEEKDAY(B90,2),data!$A$1:$G$2,2)</f>
        <v>(토)</v>
      </c>
      <c r="D90" s="291"/>
      <c r="E90" s="249"/>
      <c r="F90" s="196"/>
      <c r="G90" s="289" t="e">
        <f>VLOOKUP(E90,'사업장현황(25하)'!$A$3:$T$1836,13,FALSE)</f>
        <v>#N/A</v>
      </c>
      <c r="H90" s="289" t="e">
        <f>VLOOKUP(E90,'사업장현황(25하)'!$A$3:$T$1836,14,FALSE)</f>
        <v>#N/A</v>
      </c>
      <c r="I90" s="190" t="e">
        <f>VLOOKUP(E90,'사업장현황(25하)'!$A$3:$T$1836,2,FALSE)</f>
        <v>#N/A</v>
      </c>
      <c r="J90" s="190" t="e">
        <f>VLOOKUP(E90,'사업장현황(25하)'!$A$3:$T$1836,4,FALSE)</f>
        <v>#N/A</v>
      </c>
      <c r="K90" s="196" t="e">
        <f>VLOOKUP(E90,'사업장현황(25하)'!$A$3:$T$1836,6,FALSE)</f>
        <v>#N/A</v>
      </c>
      <c r="L90" s="196" t="e">
        <f>VLOOKUP(E90,'사업장현황(25하)'!$A$3:$T$1836,7,FALSE)</f>
        <v>#N/A</v>
      </c>
      <c r="M90" s="196" t="e">
        <f>VLOOKUP(E90,'사업장현황(25하)'!$A$3:$T$1836,8,FALSE)</f>
        <v>#N/A</v>
      </c>
      <c r="N90" s="196" t="e">
        <f>VLOOKUP(E90,'사업장현황(25하)'!$A$3:$T$1836,9,FALSE)</f>
        <v>#N/A</v>
      </c>
      <c r="O90" s="196" t="e">
        <f>VLOOKUP(E90,'사업장현황(25하)'!$A$3:$T$1836,10,FALSE)</f>
        <v>#N/A</v>
      </c>
      <c r="P90" s="190" t="e">
        <f>VLOOKUP(E90,'사업장현황(25하)'!$A$3:$T$1836,12,FALSE)</f>
        <v>#N/A</v>
      </c>
      <c r="Q90" s="219"/>
      <c r="R90" s="179"/>
      <c r="S90" s="179" t="e">
        <f>VLOOKUP(E90,'사업장현황(25하)'!$A$3:$T$1836,11,FALSE)</f>
        <v>#N/A</v>
      </c>
      <c r="T90" s="179"/>
      <c r="U90" s="180"/>
      <c r="V90" s="212"/>
      <c r="W90" s="180">
        <f t="shared" si="1"/>
        <v>0</v>
      </c>
      <c r="X90" s="219"/>
      <c r="Y90" s="180"/>
      <c r="Z90" s="262"/>
      <c r="AA90" s="157"/>
    </row>
    <row r="91" spans="1:90" s="158" customFormat="1" ht="24.95" customHeight="1">
      <c r="A91" s="196"/>
      <c r="B91" s="219"/>
      <c r="C91" s="219" t="str">
        <f>HLOOKUP(WEEKDAY(B91,2),data!$A$1:$G$2,2)</f>
        <v>(토)</v>
      </c>
      <c r="D91" s="291"/>
      <c r="E91" s="249"/>
      <c r="F91" s="196"/>
      <c r="G91" s="289" t="e">
        <f>VLOOKUP(E91,'사업장현황(25하)'!$A$3:$T$1836,13,FALSE)</f>
        <v>#N/A</v>
      </c>
      <c r="H91" s="289" t="e">
        <f>VLOOKUP(E91,'사업장현황(25하)'!$A$3:$T$1836,14,FALSE)</f>
        <v>#N/A</v>
      </c>
      <c r="I91" s="190" t="e">
        <f>VLOOKUP(E91,'사업장현황(25하)'!$A$3:$T$1836,2,FALSE)</f>
        <v>#N/A</v>
      </c>
      <c r="J91" s="190" t="e">
        <f>VLOOKUP(E91,'사업장현황(25하)'!$A$3:$T$1836,4,FALSE)</f>
        <v>#N/A</v>
      </c>
      <c r="K91" s="196" t="e">
        <f>VLOOKUP(E91,'사업장현황(25하)'!$A$3:$T$1836,6,FALSE)</f>
        <v>#N/A</v>
      </c>
      <c r="L91" s="196" t="e">
        <f>VLOOKUP(E91,'사업장현황(25하)'!$A$3:$T$1836,7,FALSE)</f>
        <v>#N/A</v>
      </c>
      <c r="M91" s="196" t="e">
        <f>VLOOKUP(E91,'사업장현황(25하)'!$A$3:$T$1836,8,FALSE)</f>
        <v>#N/A</v>
      </c>
      <c r="N91" s="196" t="e">
        <f>VLOOKUP(E91,'사업장현황(25하)'!$A$3:$T$1836,9,FALSE)</f>
        <v>#N/A</v>
      </c>
      <c r="O91" s="196" t="e">
        <f>VLOOKUP(E91,'사업장현황(25하)'!$A$3:$T$1836,10,FALSE)</f>
        <v>#N/A</v>
      </c>
      <c r="P91" s="190" t="e">
        <f>VLOOKUP(E91,'사업장현황(25하)'!$A$3:$T$1836,12,FALSE)</f>
        <v>#N/A</v>
      </c>
      <c r="Q91" s="219"/>
      <c r="R91" s="179"/>
      <c r="S91" s="179" t="e">
        <f>VLOOKUP(E91,'사업장현황(25하)'!$A$3:$T$1836,11,FALSE)</f>
        <v>#N/A</v>
      </c>
      <c r="T91" s="179"/>
      <c r="U91" s="180"/>
      <c r="V91" s="212"/>
      <c r="W91" s="180">
        <f t="shared" si="1"/>
        <v>0</v>
      </c>
      <c r="X91" s="219"/>
      <c r="Y91" s="180"/>
      <c r="Z91" s="262"/>
      <c r="AA91" s="157"/>
    </row>
    <row r="92" spans="1:90" s="158" customFormat="1" ht="26.45" customHeight="1">
      <c r="A92" s="196"/>
      <c r="B92" s="219"/>
      <c r="C92" s="219" t="str">
        <f>HLOOKUP(WEEKDAY(B92,2),data!$A$1:$G$2,2)</f>
        <v>(토)</v>
      </c>
      <c r="D92" s="291"/>
      <c r="E92" s="249"/>
      <c r="F92" s="196"/>
      <c r="G92" s="289" t="e">
        <f>VLOOKUP(E92,'사업장현황(25하)'!$A$3:$T$1836,13,FALSE)</f>
        <v>#N/A</v>
      </c>
      <c r="H92" s="289" t="e">
        <f>VLOOKUP(E92,'사업장현황(25하)'!$A$3:$T$1836,14,FALSE)</f>
        <v>#N/A</v>
      </c>
      <c r="I92" s="190" t="e">
        <f>VLOOKUP(E92,'사업장현황(25하)'!$A$3:$T$1836,2,FALSE)</f>
        <v>#N/A</v>
      </c>
      <c r="J92" s="190" t="e">
        <f>VLOOKUP(E92,'사업장현황(25하)'!$A$3:$T$1836,4,FALSE)</f>
        <v>#N/A</v>
      </c>
      <c r="K92" s="196" t="e">
        <f>VLOOKUP(E92,'사업장현황(25하)'!$A$3:$T$1836,6,FALSE)</f>
        <v>#N/A</v>
      </c>
      <c r="L92" s="196" t="e">
        <f>VLOOKUP(E92,'사업장현황(25하)'!$A$3:$T$1836,7,FALSE)</f>
        <v>#N/A</v>
      </c>
      <c r="M92" s="196" t="e">
        <f>VLOOKUP(E92,'사업장현황(25하)'!$A$3:$T$1836,8,FALSE)</f>
        <v>#N/A</v>
      </c>
      <c r="N92" s="196" t="e">
        <f>VLOOKUP(E92,'사업장현황(25하)'!$A$3:$T$1836,9,FALSE)</f>
        <v>#N/A</v>
      </c>
      <c r="O92" s="196" t="e">
        <f>VLOOKUP(E92,'사업장현황(25하)'!$A$3:$T$1836,10,FALSE)</f>
        <v>#N/A</v>
      </c>
      <c r="P92" s="190" t="e">
        <f>VLOOKUP(E92,'사업장현황(25하)'!$A$3:$T$1836,12,FALSE)</f>
        <v>#N/A</v>
      </c>
      <c r="Q92" s="219"/>
      <c r="R92" s="179"/>
      <c r="S92" s="179" t="e">
        <f>VLOOKUP(E92,'사업장현황(25하)'!$A$3:$T$1836,11,FALSE)</f>
        <v>#N/A</v>
      </c>
      <c r="T92" s="179"/>
      <c r="U92" s="180"/>
      <c r="V92" s="212"/>
      <c r="W92" s="180">
        <f t="shared" si="1"/>
        <v>0</v>
      </c>
      <c r="X92" s="219"/>
      <c r="Y92" s="180"/>
      <c r="Z92" s="262"/>
      <c r="AA92" s="157"/>
    </row>
    <row r="93" spans="1:90" s="158" customFormat="1" ht="24.95" customHeight="1">
      <c r="A93" s="196"/>
      <c r="B93" s="219"/>
      <c r="C93" s="219" t="str">
        <f>HLOOKUP(WEEKDAY(B93,2),data!$A$1:$G$2,2)</f>
        <v>(토)</v>
      </c>
      <c r="D93" s="291"/>
      <c r="E93" s="249"/>
      <c r="F93" s="196"/>
      <c r="G93" s="289" t="e">
        <f>VLOOKUP(E93,'사업장현황(25하)'!$A$3:$T$1836,13,FALSE)</f>
        <v>#N/A</v>
      </c>
      <c r="H93" s="289" t="e">
        <f>VLOOKUP(E93,'사업장현황(25하)'!$A$3:$T$1836,14,FALSE)</f>
        <v>#N/A</v>
      </c>
      <c r="I93" s="190" t="e">
        <f>VLOOKUP(E93,'사업장현황(25하)'!$A$3:$T$1836,2,FALSE)</f>
        <v>#N/A</v>
      </c>
      <c r="J93" s="190" t="e">
        <f>VLOOKUP(E93,'사업장현황(25하)'!$A$3:$T$1836,4,FALSE)</f>
        <v>#N/A</v>
      </c>
      <c r="K93" s="196" t="e">
        <f>VLOOKUP(E93,'사업장현황(25하)'!$A$3:$T$1836,6,FALSE)</f>
        <v>#N/A</v>
      </c>
      <c r="L93" s="196" t="e">
        <f>VLOOKUP(E93,'사업장현황(25하)'!$A$3:$T$1836,7,FALSE)</f>
        <v>#N/A</v>
      </c>
      <c r="M93" s="196" t="e">
        <f>VLOOKUP(E93,'사업장현황(25하)'!$A$3:$T$1836,8,FALSE)</f>
        <v>#N/A</v>
      </c>
      <c r="N93" s="196" t="e">
        <f>VLOOKUP(E93,'사업장현황(25하)'!$A$3:$T$1836,9,FALSE)</f>
        <v>#N/A</v>
      </c>
      <c r="O93" s="196" t="e">
        <f>VLOOKUP(E93,'사업장현황(25하)'!$A$3:$T$1836,10,FALSE)</f>
        <v>#N/A</v>
      </c>
      <c r="P93" s="190" t="e">
        <f>VLOOKUP(E93,'사업장현황(25하)'!$A$3:$T$1836,12,FALSE)</f>
        <v>#N/A</v>
      </c>
      <c r="Q93" s="219"/>
      <c r="R93" s="179"/>
      <c r="S93" s="179" t="e">
        <f>VLOOKUP(E93,'사업장현황(25하)'!$A$3:$T$1836,11,FALSE)</f>
        <v>#N/A</v>
      </c>
      <c r="T93" s="179"/>
      <c r="U93" s="180"/>
      <c r="V93" s="212"/>
      <c r="W93" s="180">
        <f t="shared" si="1"/>
        <v>0</v>
      </c>
      <c r="X93" s="219"/>
      <c r="Y93" s="180"/>
      <c r="Z93" s="262"/>
      <c r="AA93" s="157"/>
    </row>
    <row r="94" spans="1:90" s="158" customFormat="1" ht="24.95" customHeight="1">
      <c r="A94" s="196"/>
      <c r="B94" s="219"/>
      <c r="C94" s="219" t="str">
        <f>HLOOKUP(WEEKDAY(B94,2),data!$A$1:$G$2,2)</f>
        <v>(토)</v>
      </c>
      <c r="D94" s="291"/>
      <c r="E94" s="249"/>
      <c r="F94" s="196"/>
      <c r="G94" s="289" t="e">
        <f>VLOOKUP(E94,'사업장현황(25하)'!$A$3:$T$1836,13,FALSE)</f>
        <v>#N/A</v>
      </c>
      <c r="H94" s="289" t="e">
        <f>VLOOKUP(E94,'사업장현황(25하)'!$A$3:$T$1836,14,FALSE)</f>
        <v>#N/A</v>
      </c>
      <c r="I94" s="190" t="e">
        <f>VLOOKUP(E94,'사업장현황(25하)'!$A$3:$T$1836,2,FALSE)</f>
        <v>#N/A</v>
      </c>
      <c r="J94" s="190" t="e">
        <f>VLOOKUP(E94,'사업장현황(25하)'!$A$3:$T$1836,4,FALSE)</f>
        <v>#N/A</v>
      </c>
      <c r="K94" s="196" t="e">
        <f>VLOOKUP(E94,'사업장현황(25하)'!$A$3:$T$1836,6,FALSE)</f>
        <v>#N/A</v>
      </c>
      <c r="L94" s="196" t="e">
        <f>VLOOKUP(E94,'사업장현황(25하)'!$A$3:$T$1836,7,FALSE)</f>
        <v>#N/A</v>
      </c>
      <c r="M94" s="196" t="e">
        <f>VLOOKUP(E94,'사업장현황(25하)'!$A$3:$T$1836,8,FALSE)</f>
        <v>#N/A</v>
      </c>
      <c r="N94" s="196" t="e">
        <f>VLOOKUP(E94,'사업장현황(25하)'!$A$3:$T$1836,9,FALSE)</f>
        <v>#N/A</v>
      </c>
      <c r="O94" s="196" t="e">
        <f>VLOOKUP(E94,'사업장현황(25하)'!$A$3:$T$1836,10,FALSE)</f>
        <v>#N/A</v>
      </c>
      <c r="P94" s="190" t="e">
        <f>VLOOKUP(E94,'사업장현황(25하)'!$A$3:$T$1836,12,FALSE)</f>
        <v>#N/A</v>
      </c>
      <c r="Q94" s="219"/>
      <c r="R94" s="179"/>
      <c r="S94" s="179" t="e">
        <f>VLOOKUP(E94,'사업장현황(25하)'!$A$3:$T$1836,11,FALSE)</f>
        <v>#N/A</v>
      </c>
      <c r="T94" s="179"/>
      <c r="U94" s="180"/>
      <c r="V94" s="212"/>
      <c r="W94" s="180">
        <f t="shared" si="1"/>
        <v>0</v>
      </c>
      <c r="X94" s="219"/>
      <c r="Y94" s="180"/>
      <c r="Z94" s="262"/>
      <c r="AA94" s="157"/>
    </row>
    <row r="95" spans="1:90" s="158" customFormat="1" ht="24.95" customHeight="1">
      <c r="A95" s="196"/>
      <c r="B95" s="219"/>
      <c r="C95" s="219" t="str">
        <f>HLOOKUP(WEEKDAY(B95,2),data!$A$1:$G$2,2)</f>
        <v>(토)</v>
      </c>
      <c r="D95" s="291"/>
      <c r="E95" s="249"/>
      <c r="F95" s="196"/>
      <c r="G95" s="289" t="e">
        <f>VLOOKUP(E95,'사업장현황(25하)'!$A$3:$T$1836,13,FALSE)</f>
        <v>#N/A</v>
      </c>
      <c r="H95" s="289" t="e">
        <f>VLOOKUP(E95,'사업장현황(25하)'!$A$3:$T$1836,14,FALSE)</f>
        <v>#N/A</v>
      </c>
      <c r="I95" s="190" t="e">
        <f>VLOOKUP(E95,'사업장현황(25하)'!$A$3:$T$1836,2,FALSE)</f>
        <v>#N/A</v>
      </c>
      <c r="J95" s="190" t="e">
        <f>VLOOKUP(E95,'사업장현황(25하)'!$A$3:$T$1836,4,FALSE)</f>
        <v>#N/A</v>
      </c>
      <c r="K95" s="196" t="e">
        <f>VLOOKUP(E95,'사업장현황(25하)'!$A$3:$T$1836,6,FALSE)</f>
        <v>#N/A</v>
      </c>
      <c r="L95" s="196" t="e">
        <f>VLOOKUP(E95,'사업장현황(25하)'!$A$3:$T$1836,7,FALSE)</f>
        <v>#N/A</v>
      </c>
      <c r="M95" s="196" t="e">
        <f>VLOOKUP(E95,'사업장현황(25하)'!$A$3:$T$1836,8,FALSE)</f>
        <v>#N/A</v>
      </c>
      <c r="N95" s="196" t="e">
        <f>VLOOKUP(E95,'사업장현황(25하)'!$A$3:$T$1836,9,FALSE)</f>
        <v>#N/A</v>
      </c>
      <c r="O95" s="196" t="e">
        <f>VLOOKUP(E95,'사업장현황(25하)'!$A$3:$T$1836,10,FALSE)</f>
        <v>#N/A</v>
      </c>
      <c r="P95" s="190" t="e">
        <f>VLOOKUP(E95,'사업장현황(25하)'!$A$3:$T$1836,12,FALSE)</f>
        <v>#N/A</v>
      </c>
      <c r="Q95" s="219"/>
      <c r="R95" s="179"/>
      <c r="S95" s="179" t="e">
        <f>VLOOKUP(E95,'사업장현황(25하)'!$A$3:$T$1836,11,FALSE)</f>
        <v>#N/A</v>
      </c>
      <c r="T95" s="179"/>
      <c r="U95" s="180"/>
      <c r="V95" s="212"/>
      <c r="W95" s="180">
        <f t="shared" si="1"/>
        <v>0</v>
      </c>
      <c r="X95" s="219"/>
      <c r="Y95" s="180"/>
      <c r="Z95" s="262"/>
      <c r="AA95" s="157"/>
    </row>
    <row r="96" spans="1:90" s="158" customFormat="1" ht="24.95" customHeight="1">
      <c r="A96" s="196"/>
      <c r="B96" s="219"/>
      <c r="C96" s="219" t="str">
        <f>HLOOKUP(WEEKDAY(B96,2),data!$A$1:$G$2,2)</f>
        <v>(토)</v>
      </c>
      <c r="D96" s="291"/>
      <c r="E96" s="249"/>
      <c r="F96" s="196"/>
      <c r="G96" s="289" t="e">
        <f>VLOOKUP(E96,'사업장현황(25하)'!$A$3:$T$1836,13,FALSE)</f>
        <v>#N/A</v>
      </c>
      <c r="H96" s="289" t="e">
        <f>VLOOKUP(E96,'사업장현황(25하)'!$A$3:$T$1836,14,FALSE)</f>
        <v>#N/A</v>
      </c>
      <c r="I96" s="190" t="e">
        <f>VLOOKUP(E96,'사업장현황(25하)'!$A$3:$T$1836,2,FALSE)</f>
        <v>#N/A</v>
      </c>
      <c r="J96" s="190" t="e">
        <f>VLOOKUP(E96,'사업장현황(25하)'!$A$3:$T$1836,4,FALSE)</f>
        <v>#N/A</v>
      </c>
      <c r="K96" s="196" t="e">
        <f>VLOOKUP(E96,'사업장현황(25하)'!$A$3:$T$1836,6,FALSE)</f>
        <v>#N/A</v>
      </c>
      <c r="L96" s="196" t="e">
        <f>VLOOKUP(E96,'사업장현황(25하)'!$A$3:$T$1836,7,FALSE)</f>
        <v>#N/A</v>
      </c>
      <c r="M96" s="196" t="e">
        <f>VLOOKUP(E96,'사업장현황(25하)'!$A$3:$T$1836,8,FALSE)</f>
        <v>#N/A</v>
      </c>
      <c r="N96" s="196" t="e">
        <f>VLOOKUP(E96,'사업장현황(25하)'!$A$3:$T$1836,9,FALSE)</f>
        <v>#N/A</v>
      </c>
      <c r="O96" s="196" t="e">
        <f>VLOOKUP(E96,'사업장현황(25하)'!$A$3:$T$1836,10,FALSE)</f>
        <v>#N/A</v>
      </c>
      <c r="P96" s="190" t="e">
        <f>VLOOKUP(E96,'사업장현황(25하)'!$A$3:$T$1836,12,FALSE)</f>
        <v>#N/A</v>
      </c>
      <c r="Q96" s="219"/>
      <c r="R96" s="179"/>
      <c r="S96" s="179" t="e">
        <f>VLOOKUP(E96,'사업장현황(25하)'!$A$3:$T$1836,11,FALSE)</f>
        <v>#N/A</v>
      </c>
      <c r="T96" s="179"/>
      <c r="U96" s="180"/>
      <c r="V96" s="212"/>
      <c r="W96" s="180">
        <f t="shared" si="1"/>
        <v>0</v>
      </c>
      <c r="X96" s="219"/>
      <c r="Y96" s="180"/>
      <c r="Z96" s="262"/>
      <c r="AA96" s="157"/>
    </row>
    <row r="97" spans="1:90" s="158" customFormat="1" ht="24.95" customHeight="1">
      <c r="A97" s="196"/>
      <c r="B97" s="219"/>
      <c r="C97" s="219" t="str">
        <f>HLOOKUP(WEEKDAY(B97,2),data!$A$1:$G$2,2)</f>
        <v>(토)</v>
      </c>
      <c r="D97" s="291"/>
      <c r="E97" s="249"/>
      <c r="F97" s="196"/>
      <c r="G97" s="289" t="e">
        <f>VLOOKUP(E97,'사업장현황(25하)'!$A$3:$T$1836,13,FALSE)</f>
        <v>#N/A</v>
      </c>
      <c r="H97" s="289" t="e">
        <f>VLOOKUP(E97,'사업장현황(25하)'!$A$3:$T$1836,14,FALSE)</f>
        <v>#N/A</v>
      </c>
      <c r="I97" s="190" t="e">
        <f>VLOOKUP(E97,'사업장현황(25하)'!$A$3:$T$1836,2,FALSE)</f>
        <v>#N/A</v>
      </c>
      <c r="J97" s="190" t="e">
        <f>VLOOKUP(E97,'사업장현황(25하)'!$A$3:$T$1836,4,FALSE)</f>
        <v>#N/A</v>
      </c>
      <c r="K97" s="196" t="e">
        <f>VLOOKUP(E97,'사업장현황(25하)'!$A$3:$T$1836,6,FALSE)</f>
        <v>#N/A</v>
      </c>
      <c r="L97" s="196" t="e">
        <f>VLOOKUP(E97,'사업장현황(25하)'!$A$3:$T$1836,7,FALSE)</f>
        <v>#N/A</v>
      </c>
      <c r="M97" s="196" t="e">
        <f>VLOOKUP(E97,'사업장현황(25하)'!$A$3:$T$1836,8,FALSE)</f>
        <v>#N/A</v>
      </c>
      <c r="N97" s="196" t="e">
        <f>VLOOKUP(E97,'사업장현황(25하)'!$A$3:$T$1836,9,FALSE)</f>
        <v>#N/A</v>
      </c>
      <c r="O97" s="196" t="e">
        <f>VLOOKUP(E97,'사업장현황(25하)'!$A$3:$T$1836,10,FALSE)</f>
        <v>#N/A</v>
      </c>
      <c r="P97" s="190" t="e">
        <f>VLOOKUP(E97,'사업장현황(25하)'!$A$3:$T$1836,12,FALSE)</f>
        <v>#N/A</v>
      </c>
      <c r="Q97" s="219"/>
      <c r="R97" s="179"/>
      <c r="S97" s="179" t="e">
        <f>VLOOKUP(E97,'사업장현황(25하)'!$A$3:$T$1836,11,FALSE)</f>
        <v>#N/A</v>
      </c>
      <c r="T97" s="179"/>
      <c r="U97" s="180"/>
      <c r="V97" s="212"/>
      <c r="W97" s="180">
        <f t="shared" si="1"/>
        <v>0</v>
      </c>
      <c r="X97" s="219"/>
      <c r="Y97" s="180"/>
      <c r="Z97" s="262"/>
      <c r="AA97" s="157"/>
    </row>
    <row r="98" spans="1:90" s="158" customFormat="1" ht="24.95" customHeight="1">
      <c r="A98" s="196"/>
      <c r="B98" s="219"/>
      <c r="C98" s="219" t="str">
        <f>HLOOKUP(WEEKDAY(B98,2),data!$A$1:$G$2,2)</f>
        <v>(토)</v>
      </c>
      <c r="D98" s="196"/>
      <c r="E98" s="249"/>
      <c r="F98" s="196"/>
      <c r="G98" s="289" t="e">
        <f>VLOOKUP(E98,'사업장현황(25하)'!$A$3:$T$1836,13,FALSE)</f>
        <v>#N/A</v>
      </c>
      <c r="H98" s="289" t="e">
        <f>VLOOKUP(E98,'사업장현황(25하)'!$A$3:$T$1836,14,FALSE)</f>
        <v>#N/A</v>
      </c>
      <c r="I98" s="190" t="e">
        <f>VLOOKUP(E98,'사업장현황(25하)'!$A$3:$T$1836,2,FALSE)</f>
        <v>#N/A</v>
      </c>
      <c r="J98" s="190" t="e">
        <f>VLOOKUP(E98,'사업장현황(25하)'!$A$3:$T$1836,4,FALSE)</f>
        <v>#N/A</v>
      </c>
      <c r="K98" s="196" t="e">
        <f>VLOOKUP(E98,'사업장현황(25하)'!$A$3:$T$1836,6,FALSE)</f>
        <v>#N/A</v>
      </c>
      <c r="L98" s="196" t="e">
        <f>VLOOKUP(E98,'사업장현황(25하)'!$A$3:$T$1836,7,FALSE)</f>
        <v>#N/A</v>
      </c>
      <c r="M98" s="196" t="e">
        <f>VLOOKUP(E98,'사업장현황(25하)'!$A$3:$T$1836,8,FALSE)</f>
        <v>#N/A</v>
      </c>
      <c r="N98" s="196" t="e">
        <f>VLOOKUP(E98,'사업장현황(25하)'!$A$3:$T$1836,9,FALSE)</f>
        <v>#N/A</v>
      </c>
      <c r="O98" s="196" t="e">
        <f>VLOOKUP(E98,'사업장현황(25하)'!$A$3:$T$1836,10,FALSE)</f>
        <v>#N/A</v>
      </c>
      <c r="P98" s="190" t="e">
        <f>VLOOKUP(E98,'사업장현황(25하)'!$A$3:$T$1836,12,FALSE)</f>
        <v>#N/A</v>
      </c>
      <c r="Q98" s="219"/>
      <c r="R98" s="179"/>
      <c r="S98" s="179" t="e">
        <f>VLOOKUP(E98,'사업장현황(25하)'!$A$3:$T$1836,11,FALSE)</f>
        <v>#N/A</v>
      </c>
      <c r="T98" s="179"/>
      <c r="U98" s="180"/>
      <c r="V98" s="212"/>
      <c r="W98" s="180">
        <f t="shared" si="1"/>
        <v>0</v>
      </c>
      <c r="X98" s="219"/>
      <c r="Y98" s="180"/>
      <c r="Z98" s="290"/>
      <c r="AA98" s="157"/>
    </row>
    <row r="99" spans="1:90" s="158" customFormat="1" ht="24.95" customHeight="1">
      <c r="A99" s="196"/>
      <c r="B99" s="219"/>
      <c r="C99" s="219" t="str">
        <f>HLOOKUP(WEEKDAY(B99,2),data!$A$1:$G$2,2)</f>
        <v>(토)</v>
      </c>
      <c r="D99" s="196"/>
      <c r="E99" s="249"/>
      <c r="F99" s="196"/>
      <c r="G99" s="289" t="e">
        <f>VLOOKUP(E99,'사업장현황(25하)'!$A$3:$T$1836,13,FALSE)</f>
        <v>#N/A</v>
      </c>
      <c r="H99" s="289" t="e">
        <f>VLOOKUP(E99,'사업장현황(25하)'!$A$3:$T$1836,14,FALSE)</f>
        <v>#N/A</v>
      </c>
      <c r="I99" s="190" t="e">
        <f>VLOOKUP(E99,'사업장현황(25하)'!$A$3:$T$1836,2,FALSE)</f>
        <v>#N/A</v>
      </c>
      <c r="J99" s="190" t="e">
        <f>VLOOKUP(E99,'사업장현황(25하)'!$A$3:$T$1836,4,FALSE)</f>
        <v>#N/A</v>
      </c>
      <c r="K99" s="196" t="e">
        <f>VLOOKUP(E99,'사업장현황(25하)'!$A$3:$T$1836,6,FALSE)</f>
        <v>#N/A</v>
      </c>
      <c r="L99" s="196" t="e">
        <f>VLOOKUP(E99,'사업장현황(25하)'!$A$3:$T$1836,7,FALSE)</f>
        <v>#N/A</v>
      </c>
      <c r="M99" s="196" t="e">
        <f>VLOOKUP(E99,'사업장현황(25하)'!$A$3:$T$1836,8,FALSE)</f>
        <v>#N/A</v>
      </c>
      <c r="N99" s="196" t="e">
        <f>VLOOKUP(E99,'사업장현황(25하)'!$A$3:$T$1836,9,FALSE)</f>
        <v>#N/A</v>
      </c>
      <c r="O99" s="196" t="e">
        <f>VLOOKUP(E99,'사업장현황(25하)'!$A$3:$T$1836,10,FALSE)</f>
        <v>#N/A</v>
      </c>
      <c r="P99" s="190" t="e">
        <f>VLOOKUP(E99,'사업장현황(25하)'!$A$3:$T$1836,12,FALSE)</f>
        <v>#N/A</v>
      </c>
      <c r="Q99" s="219"/>
      <c r="R99" s="179"/>
      <c r="S99" s="179" t="e">
        <f>VLOOKUP(E99,'사업장현황(25하)'!$A$3:$T$1836,11,FALSE)</f>
        <v>#N/A</v>
      </c>
      <c r="T99" s="179"/>
      <c r="U99" s="180"/>
      <c r="V99" s="212"/>
      <c r="W99" s="180">
        <f t="shared" si="1"/>
        <v>0</v>
      </c>
      <c r="X99" s="219"/>
      <c r="Y99" s="180"/>
      <c r="Z99" s="290"/>
      <c r="AA99" s="157"/>
    </row>
    <row r="100" spans="1:90" s="186" customFormat="1" ht="24.95" customHeight="1">
      <c r="A100" s="196"/>
      <c r="B100" s="219"/>
      <c r="C100" s="219" t="str">
        <f>HLOOKUP(WEEKDAY(B100,2),data!$A$1:$G$2,2)</f>
        <v>(토)</v>
      </c>
      <c r="D100" s="196"/>
      <c r="E100" s="249"/>
      <c r="F100" s="196"/>
      <c r="G100" s="289" t="e">
        <f>VLOOKUP(E100,'사업장현황(25하)'!$A$3:$T$1836,13,FALSE)</f>
        <v>#N/A</v>
      </c>
      <c r="H100" s="289" t="e">
        <f>VLOOKUP(E100,'사업장현황(25하)'!$A$3:$T$1836,14,FALSE)</f>
        <v>#N/A</v>
      </c>
      <c r="I100" s="190" t="e">
        <f>VLOOKUP(E100,'사업장현황(25하)'!$A$3:$T$1836,2,FALSE)</f>
        <v>#N/A</v>
      </c>
      <c r="J100" s="190" t="e">
        <f>VLOOKUP(E100,'사업장현황(25하)'!$A$3:$T$1836,4,FALSE)</f>
        <v>#N/A</v>
      </c>
      <c r="K100" s="196" t="e">
        <f>VLOOKUP(E100,'사업장현황(25하)'!$A$3:$T$1836,6,FALSE)</f>
        <v>#N/A</v>
      </c>
      <c r="L100" s="196" t="e">
        <f>VLOOKUP(E100,'사업장현황(25하)'!$A$3:$T$1836,7,FALSE)</f>
        <v>#N/A</v>
      </c>
      <c r="M100" s="196" t="e">
        <f>VLOOKUP(E100,'사업장현황(25하)'!$A$3:$T$1836,8,FALSE)</f>
        <v>#N/A</v>
      </c>
      <c r="N100" s="196" t="e">
        <f>VLOOKUP(E100,'사업장현황(25하)'!$A$3:$T$1836,9,FALSE)</f>
        <v>#N/A</v>
      </c>
      <c r="O100" s="196" t="e">
        <f>VLOOKUP(E100,'사업장현황(25하)'!$A$3:$T$1836,10,FALSE)</f>
        <v>#N/A</v>
      </c>
      <c r="P100" s="190" t="e">
        <f>VLOOKUP(E100,'사업장현황(25하)'!$A$3:$T$1836,12,FALSE)</f>
        <v>#N/A</v>
      </c>
      <c r="Q100" s="219"/>
      <c r="R100" s="179"/>
      <c r="S100" s="179" t="e">
        <f>VLOOKUP(E100,'사업장현황(25하)'!$A$3:$T$1836,11,FALSE)</f>
        <v>#N/A</v>
      </c>
      <c r="T100" s="179"/>
      <c r="U100" s="180"/>
      <c r="V100" s="212"/>
      <c r="W100" s="180">
        <f t="shared" si="1"/>
        <v>0</v>
      </c>
      <c r="X100" s="219"/>
      <c r="Y100" s="180"/>
      <c r="Z100" s="290"/>
      <c r="AA100" s="185"/>
      <c r="BV100" s="187"/>
      <c r="CL100" s="188"/>
    </row>
    <row r="101" spans="1:90" s="186" customFormat="1" ht="24.95" customHeight="1">
      <c r="A101" s="196"/>
      <c r="B101" s="219"/>
      <c r="C101" s="219" t="str">
        <f>HLOOKUP(WEEKDAY(B101,2),data!$A$1:$G$2,2)</f>
        <v>(토)</v>
      </c>
      <c r="D101" s="196"/>
      <c r="E101" s="249"/>
      <c r="F101" s="196"/>
      <c r="G101" s="289" t="e">
        <f>VLOOKUP(E101,'사업장현황(25하)'!$A$3:$T$1836,13,FALSE)</f>
        <v>#N/A</v>
      </c>
      <c r="H101" s="289" t="e">
        <f>VLOOKUP(E101,'사업장현황(25하)'!$A$3:$T$1836,14,FALSE)</f>
        <v>#N/A</v>
      </c>
      <c r="I101" s="190" t="e">
        <f>VLOOKUP(E101,'사업장현황(25하)'!$A$3:$T$1836,2,FALSE)</f>
        <v>#N/A</v>
      </c>
      <c r="J101" s="190" t="e">
        <f>VLOOKUP(E101,'사업장현황(25하)'!$A$3:$T$1836,4,FALSE)</f>
        <v>#N/A</v>
      </c>
      <c r="K101" s="196" t="e">
        <f>VLOOKUP(E101,'사업장현황(25하)'!$A$3:$T$1836,6,FALSE)</f>
        <v>#N/A</v>
      </c>
      <c r="L101" s="196" t="e">
        <f>VLOOKUP(E101,'사업장현황(25하)'!$A$3:$T$1836,7,FALSE)</f>
        <v>#N/A</v>
      </c>
      <c r="M101" s="196" t="e">
        <f>VLOOKUP(E101,'사업장현황(25하)'!$A$3:$T$1836,8,FALSE)</f>
        <v>#N/A</v>
      </c>
      <c r="N101" s="196" t="e">
        <f>VLOOKUP(E101,'사업장현황(25하)'!$A$3:$T$1836,9,FALSE)</f>
        <v>#N/A</v>
      </c>
      <c r="O101" s="196" t="e">
        <f>VLOOKUP(E101,'사업장현황(25하)'!$A$3:$T$1836,10,FALSE)</f>
        <v>#N/A</v>
      </c>
      <c r="P101" s="190" t="e">
        <f>VLOOKUP(E101,'사업장현황(25하)'!$A$3:$T$1836,12,FALSE)</f>
        <v>#N/A</v>
      </c>
      <c r="Q101" s="219"/>
      <c r="R101" s="179"/>
      <c r="S101" s="179" t="e">
        <f>VLOOKUP(E101,'사업장현황(25하)'!$A$3:$T$1836,11,FALSE)</f>
        <v>#N/A</v>
      </c>
      <c r="T101" s="179"/>
      <c r="U101" s="180"/>
      <c r="V101" s="212"/>
      <c r="W101" s="180">
        <f t="shared" si="1"/>
        <v>0</v>
      </c>
      <c r="X101" s="219"/>
      <c r="Y101" s="180"/>
      <c r="Z101" s="290"/>
      <c r="AA101" s="185"/>
      <c r="BV101" s="187"/>
      <c r="CL101" s="188"/>
    </row>
    <row r="102" spans="1:90" s="158" customFormat="1" ht="24.95" customHeight="1">
      <c r="A102" s="196"/>
      <c r="B102" s="219"/>
      <c r="C102" s="219" t="str">
        <f>HLOOKUP(WEEKDAY(B102,2),data!$A$1:$G$2,2)</f>
        <v>(토)</v>
      </c>
      <c r="D102" s="196"/>
      <c r="E102" s="249"/>
      <c r="F102" s="196"/>
      <c r="G102" s="289" t="e">
        <f>VLOOKUP(E102,'사업장현황(25하)'!$A$3:$T$1836,13,FALSE)</f>
        <v>#N/A</v>
      </c>
      <c r="H102" s="289" t="e">
        <f>VLOOKUP(E102,'사업장현황(25하)'!$A$3:$T$1836,14,FALSE)</f>
        <v>#N/A</v>
      </c>
      <c r="I102" s="190" t="e">
        <f>VLOOKUP(E102,'사업장현황(25하)'!$A$3:$T$1836,2,FALSE)</f>
        <v>#N/A</v>
      </c>
      <c r="J102" s="190" t="e">
        <f>VLOOKUP(E102,'사업장현황(25하)'!$A$3:$T$1836,4,FALSE)</f>
        <v>#N/A</v>
      </c>
      <c r="K102" s="196" t="e">
        <f>VLOOKUP(E102,'사업장현황(25하)'!$A$3:$T$1836,6,FALSE)</f>
        <v>#N/A</v>
      </c>
      <c r="L102" s="196" t="e">
        <f>VLOOKUP(E102,'사업장현황(25하)'!$A$3:$T$1836,7,FALSE)</f>
        <v>#N/A</v>
      </c>
      <c r="M102" s="196" t="e">
        <f>VLOOKUP(E102,'사업장현황(25하)'!$A$3:$T$1836,8,FALSE)</f>
        <v>#N/A</v>
      </c>
      <c r="N102" s="196" t="e">
        <f>VLOOKUP(E102,'사업장현황(25하)'!$A$3:$T$1836,9,FALSE)</f>
        <v>#N/A</v>
      </c>
      <c r="O102" s="196" t="e">
        <f>VLOOKUP(E102,'사업장현황(25하)'!$A$3:$T$1836,10,FALSE)</f>
        <v>#N/A</v>
      </c>
      <c r="P102" s="190" t="e">
        <f>VLOOKUP(E102,'사업장현황(25하)'!$A$3:$T$1836,12,FALSE)</f>
        <v>#N/A</v>
      </c>
      <c r="Q102" s="219"/>
      <c r="R102" s="179"/>
      <c r="S102" s="179" t="e">
        <f>VLOOKUP(E102,'사업장현황(25하)'!$A$3:$T$1836,11,FALSE)</f>
        <v>#N/A</v>
      </c>
      <c r="T102" s="179"/>
      <c r="U102" s="180"/>
      <c r="V102" s="212"/>
      <c r="W102" s="180">
        <f t="shared" si="1"/>
        <v>0</v>
      </c>
      <c r="X102" s="219"/>
      <c r="Y102" s="180"/>
      <c r="Z102" s="290"/>
      <c r="AA102" s="157"/>
    </row>
    <row r="103" spans="1:90" s="158" customFormat="1" ht="24.95" customHeight="1">
      <c r="A103" s="196"/>
      <c r="B103" s="219"/>
      <c r="C103" s="219" t="str">
        <f>HLOOKUP(WEEKDAY(B103,2),data!$A$1:$G$2,2)</f>
        <v>(토)</v>
      </c>
      <c r="D103" s="196"/>
      <c r="E103" s="249"/>
      <c r="F103" s="196"/>
      <c r="G103" s="289" t="e">
        <f>VLOOKUP(E103,'사업장현황(25하)'!$A$3:$T$1836,13,FALSE)</f>
        <v>#N/A</v>
      </c>
      <c r="H103" s="289" t="e">
        <f>VLOOKUP(E103,'사업장현황(25하)'!$A$3:$T$1836,14,FALSE)</f>
        <v>#N/A</v>
      </c>
      <c r="I103" s="190" t="e">
        <f>VLOOKUP(E103,'사업장현황(25하)'!$A$3:$T$1836,2,FALSE)</f>
        <v>#N/A</v>
      </c>
      <c r="J103" s="190" t="e">
        <f>VLOOKUP(E103,'사업장현황(25하)'!$A$3:$T$1836,4,FALSE)</f>
        <v>#N/A</v>
      </c>
      <c r="K103" s="196" t="e">
        <f>VLOOKUP(E103,'사업장현황(25하)'!$A$3:$T$1836,6,FALSE)</f>
        <v>#N/A</v>
      </c>
      <c r="L103" s="196" t="e">
        <f>VLOOKUP(E103,'사업장현황(25하)'!$A$3:$T$1836,7,FALSE)</f>
        <v>#N/A</v>
      </c>
      <c r="M103" s="196" t="e">
        <f>VLOOKUP(E103,'사업장현황(25하)'!$A$3:$T$1836,8,FALSE)</f>
        <v>#N/A</v>
      </c>
      <c r="N103" s="196" t="e">
        <f>VLOOKUP(E103,'사업장현황(25하)'!$A$3:$T$1836,9,FALSE)</f>
        <v>#N/A</v>
      </c>
      <c r="O103" s="196" t="e">
        <f>VLOOKUP(E103,'사업장현황(25하)'!$A$3:$T$1836,10,FALSE)</f>
        <v>#N/A</v>
      </c>
      <c r="P103" s="190" t="e">
        <f>VLOOKUP(E103,'사업장현황(25하)'!$A$3:$T$1836,12,FALSE)</f>
        <v>#N/A</v>
      </c>
      <c r="Q103" s="219"/>
      <c r="R103" s="179"/>
      <c r="S103" s="179" t="e">
        <f>VLOOKUP(E103,'사업장현황(25하)'!$A$3:$T$1836,11,FALSE)</f>
        <v>#N/A</v>
      </c>
      <c r="T103" s="179"/>
      <c r="U103" s="180"/>
      <c r="V103" s="212"/>
      <c r="W103" s="180">
        <f t="shared" si="1"/>
        <v>0</v>
      </c>
      <c r="X103" s="219"/>
      <c r="Y103" s="180"/>
      <c r="Z103" s="290"/>
      <c r="AA103" s="157"/>
    </row>
    <row r="104" spans="1:90" s="186" customFormat="1" ht="24.95" customHeight="1">
      <c r="A104" s="196"/>
      <c r="B104" s="219"/>
      <c r="C104" s="219" t="str">
        <f>HLOOKUP(WEEKDAY(B104,2),data!$A$1:$G$2,2)</f>
        <v>(토)</v>
      </c>
      <c r="D104" s="196"/>
      <c r="E104" s="249"/>
      <c r="F104" s="196"/>
      <c r="G104" s="289" t="e">
        <f>VLOOKUP(E104,'사업장현황(25하)'!$A$3:$T$1836,13,FALSE)</f>
        <v>#N/A</v>
      </c>
      <c r="H104" s="289" t="e">
        <f>VLOOKUP(E104,'사업장현황(25하)'!$A$3:$T$1836,14,FALSE)</f>
        <v>#N/A</v>
      </c>
      <c r="I104" s="190" t="e">
        <f>VLOOKUP(E104,'사업장현황(25하)'!$A$3:$T$1836,2,FALSE)</f>
        <v>#N/A</v>
      </c>
      <c r="J104" s="190" t="e">
        <f>VLOOKUP(E104,'사업장현황(25하)'!$A$3:$T$1836,4,FALSE)</f>
        <v>#N/A</v>
      </c>
      <c r="K104" s="196" t="e">
        <f>VLOOKUP(E104,'사업장현황(25하)'!$A$3:$T$1836,6,FALSE)</f>
        <v>#N/A</v>
      </c>
      <c r="L104" s="196" t="e">
        <f>VLOOKUP(E104,'사업장현황(25하)'!$A$3:$T$1836,7,FALSE)</f>
        <v>#N/A</v>
      </c>
      <c r="M104" s="196" t="e">
        <f>VLOOKUP(E104,'사업장현황(25하)'!$A$3:$T$1836,8,FALSE)</f>
        <v>#N/A</v>
      </c>
      <c r="N104" s="196" t="e">
        <f>VLOOKUP(E104,'사업장현황(25하)'!$A$3:$T$1836,9,FALSE)</f>
        <v>#N/A</v>
      </c>
      <c r="O104" s="196" t="e">
        <f>VLOOKUP(E104,'사업장현황(25하)'!$A$3:$T$1836,10,FALSE)</f>
        <v>#N/A</v>
      </c>
      <c r="P104" s="190" t="e">
        <f>VLOOKUP(E104,'사업장현황(25하)'!$A$3:$T$1836,12,FALSE)</f>
        <v>#N/A</v>
      </c>
      <c r="Q104" s="219"/>
      <c r="R104" s="179"/>
      <c r="S104" s="179" t="e">
        <f>VLOOKUP(E104,'사업장현황(25하)'!$A$3:$T$1836,11,FALSE)</f>
        <v>#N/A</v>
      </c>
      <c r="T104" s="179"/>
      <c r="U104" s="180"/>
      <c r="V104" s="212"/>
      <c r="W104" s="180">
        <f t="shared" si="1"/>
        <v>0</v>
      </c>
      <c r="X104" s="219"/>
      <c r="Y104" s="180"/>
      <c r="Z104" s="290"/>
      <c r="AA104" s="185"/>
      <c r="BV104" s="187"/>
      <c r="CL104" s="188"/>
    </row>
    <row r="105" spans="1:90" s="186" customFormat="1" ht="24.95" customHeight="1">
      <c r="A105" s="196"/>
      <c r="B105" s="219"/>
      <c r="C105" s="219" t="str">
        <f>HLOOKUP(WEEKDAY(B105,2),data!$A$1:$G$2,2)</f>
        <v>(토)</v>
      </c>
      <c r="D105" s="196"/>
      <c r="E105" s="249"/>
      <c r="F105" s="196"/>
      <c r="G105" s="289" t="e">
        <f>VLOOKUP(E105,'사업장현황(25하)'!$A$3:$T$1836,13,FALSE)</f>
        <v>#N/A</v>
      </c>
      <c r="H105" s="289" t="e">
        <f>VLOOKUP(E105,'사업장현황(25하)'!$A$3:$T$1836,14,FALSE)</f>
        <v>#N/A</v>
      </c>
      <c r="I105" s="190" t="e">
        <f>VLOOKUP(E105,'사업장현황(25하)'!$A$3:$T$1836,2,FALSE)</f>
        <v>#N/A</v>
      </c>
      <c r="J105" s="190" t="e">
        <f>VLOOKUP(E105,'사업장현황(25하)'!$A$3:$T$1836,4,FALSE)</f>
        <v>#N/A</v>
      </c>
      <c r="K105" s="196" t="e">
        <f>VLOOKUP(E105,'사업장현황(25하)'!$A$3:$T$1836,6,FALSE)</f>
        <v>#N/A</v>
      </c>
      <c r="L105" s="196" t="e">
        <f>VLOOKUP(E105,'사업장현황(25하)'!$A$3:$T$1836,7,FALSE)</f>
        <v>#N/A</v>
      </c>
      <c r="M105" s="196" t="e">
        <f>VLOOKUP(E105,'사업장현황(25하)'!$A$3:$T$1836,8,FALSE)</f>
        <v>#N/A</v>
      </c>
      <c r="N105" s="196" t="e">
        <f>VLOOKUP(E105,'사업장현황(25하)'!$A$3:$T$1836,9,FALSE)</f>
        <v>#N/A</v>
      </c>
      <c r="O105" s="196" t="e">
        <f>VLOOKUP(E105,'사업장현황(25하)'!$A$3:$T$1836,10,FALSE)</f>
        <v>#N/A</v>
      </c>
      <c r="P105" s="190" t="e">
        <f>VLOOKUP(E105,'사업장현황(25하)'!$A$3:$T$1836,12,FALSE)</f>
        <v>#N/A</v>
      </c>
      <c r="Q105" s="219"/>
      <c r="R105" s="179"/>
      <c r="S105" s="179" t="e">
        <f>VLOOKUP(E105,'사업장현황(25하)'!$A$3:$T$1836,11,FALSE)</f>
        <v>#N/A</v>
      </c>
      <c r="T105" s="179"/>
      <c r="U105" s="180"/>
      <c r="V105" s="212"/>
      <c r="W105" s="180">
        <f t="shared" si="1"/>
        <v>0</v>
      </c>
      <c r="X105" s="219"/>
      <c r="Y105" s="180"/>
      <c r="Z105" s="290"/>
      <c r="AA105" s="185"/>
      <c r="BV105" s="187"/>
      <c r="CL105" s="188"/>
    </row>
    <row r="106" spans="1:90" s="186" customFormat="1" ht="24.95" customHeight="1">
      <c r="A106" s="196"/>
      <c r="B106" s="219"/>
      <c r="C106" s="219" t="str">
        <f>HLOOKUP(WEEKDAY(B106,2),data!$A$1:$G$2,2)</f>
        <v>(토)</v>
      </c>
      <c r="D106" s="196"/>
      <c r="E106" s="249"/>
      <c r="F106" s="196"/>
      <c r="G106" s="289" t="e">
        <f>VLOOKUP(E106,'사업장현황(25하)'!$A$3:$T$1836,13,FALSE)</f>
        <v>#N/A</v>
      </c>
      <c r="H106" s="289" t="e">
        <f>VLOOKUP(E106,'사업장현황(25하)'!$A$3:$T$1836,14,FALSE)</f>
        <v>#N/A</v>
      </c>
      <c r="I106" s="190" t="e">
        <f>VLOOKUP(E106,'사업장현황(25하)'!$A$3:$T$1836,2,FALSE)</f>
        <v>#N/A</v>
      </c>
      <c r="J106" s="190" t="e">
        <f>VLOOKUP(E106,'사업장현황(25하)'!$A$3:$T$1836,4,FALSE)</f>
        <v>#N/A</v>
      </c>
      <c r="K106" s="196" t="e">
        <f>VLOOKUP(E106,'사업장현황(25하)'!$A$3:$T$1836,6,FALSE)</f>
        <v>#N/A</v>
      </c>
      <c r="L106" s="196" t="e">
        <f>VLOOKUP(E106,'사업장현황(25하)'!$A$3:$T$1836,7,FALSE)</f>
        <v>#N/A</v>
      </c>
      <c r="M106" s="196" t="e">
        <f>VLOOKUP(E106,'사업장현황(25하)'!$A$3:$T$1836,8,FALSE)</f>
        <v>#N/A</v>
      </c>
      <c r="N106" s="196" t="e">
        <f>VLOOKUP(E106,'사업장현황(25하)'!$A$3:$T$1836,9,FALSE)</f>
        <v>#N/A</v>
      </c>
      <c r="O106" s="196" t="e">
        <f>VLOOKUP(E106,'사업장현황(25하)'!$A$3:$T$1836,10,FALSE)</f>
        <v>#N/A</v>
      </c>
      <c r="P106" s="190" t="e">
        <f>VLOOKUP(E106,'사업장현황(25하)'!$A$3:$T$1836,12,FALSE)</f>
        <v>#N/A</v>
      </c>
      <c r="Q106" s="219"/>
      <c r="R106" s="179"/>
      <c r="S106" s="179" t="e">
        <f>VLOOKUP(E106,'사업장현황(25하)'!$A$3:$T$1836,11,FALSE)</f>
        <v>#N/A</v>
      </c>
      <c r="T106" s="179"/>
      <c r="U106" s="180"/>
      <c r="V106" s="212"/>
      <c r="W106" s="180">
        <f t="shared" si="1"/>
        <v>0</v>
      </c>
      <c r="X106" s="219"/>
      <c r="Y106" s="180"/>
      <c r="Z106" s="290"/>
      <c r="AA106" s="185"/>
      <c r="BV106" s="187"/>
      <c r="CL106" s="188"/>
    </row>
    <row r="107" spans="1:90" s="186" customFormat="1" ht="24.95" customHeight="1">
      <c r="A107" s="196"/>
      <c r="B107" s="219"/>
      <c r="C107" s="219" t="str">
        <f>HLOOKUP(WEEKDAY(B107,2),data!$A$1:$G$2,2)</f>
        <v>(토)</v>
      </c>
      <c r="D107" s="196"/>
      <c r="E107" s="249"/>
      <c r="F107" s="196"/>
      <c r="G107" s="289" t="e">
        <f>VLOOKUP(E107,'사업장현황(25하)'!$A$3:$T$1836,13,FALSE)</f>
        <v>#N/A</v>
      </c>
      <c r="H107" s="289" t="e">
        <f>VLOOKUP(E107,'사업장현황(25하)'!$A$3:$T$1836,14,FALSE)</f>
        <v>#N/A</v>
      </c>
      <c r="I107" s="190" t="e">
        <f>VLOOKUP(E107,'사업장현황(25하)'!$A$3:$T$1836,2,FALSE)</f>
        <v>#N/A</v>
      </c>
      <c r="J107" s="190" t="e">
        <f>VLOOKUP(E107,'사업장현황(25하)'!$A$3:$T$1836,4,FALSE)</f>
        <v>#N/A</v>
      </c>
      <c r="K107" s="196" t="e">
        <f>VLOOKUP(E107,'사업장현황(25하)'!$A$3:$T$1836,6,FALSE)</f>
        <v>#N/A</v>
      </c>
      <c r="L107" s="196" t="e">
        <f>VLOOKUP(E107,'사업장현황(25하)'!$A$3:$T$1836,7,FALSE)</f>
        <v>#N/A</v>
      </c>
      <c r="M107" s="196" t="e">
        <f>VLOOKUP(E107,'사업장현황(25하)'!$A$3:$T$1836,8,FALSE)</f>
        <v>#N/A</v>
      </c>
      <c r="N107" s="196" t="e">
        <f>VLOOKUP(E107,'사업장현황(25하)'!$A$3:$T$1836,9,FALSE)</f>
        <v>#N/A</v>
      </c>
      <c r="O107" s="196" t="e">
        <f>VLOOKUP(E107,'사업장현황(25하)'!$A$3:$T$1836,10,FALSE)</f>
        <v>#N/A</v>
      </c>
      <c r="P107" s="190" t="e">
        <f>VLOOKUP(E107,'사업장현황(25하)'!$A$3:$T$1836,12,FALSE)</f>
        <v>#N/A</v>
      </c>
      <c r="Q107" s="219"/>
      <c r="R107" s="179"/>
      <c r="S107" s="179" t="e">
        <f>VLOOKUP(E107,'사업장현황(25하)'!$A$3:$T$1836,11,FALSE)</f>
        <v>#N/A</v>
      </c>
      <c r="T107" s="179"/>
      <c r="U107" s="180"/>
      <c r="V107" s="212"/>
      <c r="W107" s="180">
        <f t="shared" si="1"/>
        <v>0</v>
      </c>
      <c r="X107" s="219"/>
      <c r="Y107" s="180"/>
      <c r="Z107" s="290"/>
      <c r="AA107" s="185"/>
    </row>
    <row r="108" spans="1:90" s="186" customFormat="1" ht="24.95" customHeight="1">
      <c r="A108" s="196"/>
      <c r="B108" s="219"/>
      <c r="C108" s="219" t="str">
        <f>HLOOKUP(WEEKDAY(B108,2),data!$A$1:$G$2,2)</f>
        <v>(토)</v>
      </c>
      <c r="D108" s="196"/>
      <c r="E108" s="249"/>
      <c r="F108" s="196"/>
      <c r="G108" s="289" t="e">
        <f>VLOOKUP(E108,'사업장현황(25하)'!$A$3:$T$1836,13,FALSE)</f>
        <v>#N/A</v>
      </c>
      <c r="H108" s="289" t="e">
        <f>VLOOKUP(E108,'사업장현황(25하)'!$A$3:$T$1836,14,FALSE)</f>
        <v>#N/A</v>
      </c>
      <c r="I108" s="190" t="e">
        <f>VLOOKUP(E108,'사업장현황(25하)'!$A$3:$T$1836,2,FALSE)</f>
        <v>#N/A</v>
      </c>
      <c r="J108" s="190" t="e">
        <f>VLOOKUP(E108,'사업장현황(25하)'!$A$3:$T$1836,4,FALSE)</f>
        <v>#N/A</v>
      </c>
      <c r="K108" s="196" t="e">
        <f>VLOOKUP(E108,'사업장현황(25하)'!$A$3:$T$1836,6,FALSE)</f>
        <v>#N/A</v>
      </c>
      <c r="L108" s="196" t="e">
        <f>VLOOKUP(E108,'사업장현황(25하)'!$A$3:$T$1836,7,FALSE)</f>
        <v>#N/A</v>
      </c>
      <c r="M108" s="196" t="e">
        <f>VLOOKUP(E108,'사업장현황(25하)'!$A$3:$T$1836,8,FALSE)</f>
        <v>#N/A</v>
      </c>
      <c r="N108" s="196" t="e">
        <f>VLOOKUP(E108,'사업장현황(25하)'!$A$3:$T$1836,9,FALSE)</f>
        <v>#N/A</v>
      </c>
      <c r="O108" s="196" t="e">
        <f>VLOOKUP(E108,'사업장현황(25하)'!$A$3:$T$1836,10,FALSE)</f>
        <v>#N/A</v>
      </c>
      <c r="P108" s="190" t="e">
        <f>VLOOKUP(E108,'사업장현황(25하)'!$A$3:$T$1836,12,FALSE)</f>
        <v>#N/A</v>
      </c>
      <c r="Q108" s="219"/>
      <c r="R108" s="179"/>
      <c r="S108" s="179" t="e">
        <f>VLOOKUP(E108,'사업장현황(25하)'!$A$3:$T$1836,11,FALSE)</f>
        <v>#N/A</v>
      </c>
      <c r="T108" s="179"/>
      <c r="U108" s="180"/>
      <c r="V108" s="212"/>
      <c r="W108" s="180">
        <f t="shared" si="1"/>
        <v>0</v>
      </c>
      <c r="X108" s="219"/>
      <c r="Y108" s="180"/>
      <c r="Z108" s="290"/>
      <c r="AA108" s="185"/>
    </row>
    <row r="109" spans="1:90" s="186" customFormat="1" ht="24.95" customHeight="1">
      <c r="A109" s="196"/>
      <c r="B109" s="219"/>
      <c r="C109" s="219" t="str">
        <f>HLOOKUP(WEEKDAY(B109,2),data!$A$1:$G$2,2)</f>
        <v>(토)</v>
      </c>
      <c r="D109" s="196"/>
      <c r="E109" s="249"/>
      <c r="F109" s="196"/>
      <c r="G109" s="289" t="e">
        <f>VLOOKUP(E109,'사업장현황(25하)'!$A$3:$T$1836,13,FALSE)</f>
        <v>#N/A</v>
      </c>
      <c r="H109" s="289" t="e">
        <f>VLOOKUP(E109,'사업장현황(25하)'!$A$3:$T$1836,14,FALSE)</f>
        <v>#N/A</v>
      </c>
      <c r="I109" s="190" t="e">
        <f>VLOOKUP(E109,'사업장현황(25하)'!$A$3:$T$1836,2,FALSE)</f>
        <v>#N/A</v>
      </c>
      <c r="J109" s="190" t="e">
        <f>VLOOKUP(E109,'사업장현황(25하)'!$A$3:$T$1836,4,FALSE)</f>
        <v>#N/A</v>
      </c>
      <c r="K109" s="196" t="e">
        <f>VLOOKUP(E109,'사업장현황(25하)'!$A$3:$T$1836,6,FALSE)</f>
        <v>#N/A</v>
      </c>
      <c r="L109" s="196" t="e">
        <f>VLOOKUP(E109,'사업장현황(25하)'!$A$3:$T$1836,7,FALSE)</f>
        <v>#N/A</v>
      </c>
      <c r="M109" s="196" t="e">
        <f>VLOOKUP(E109,'사업장현황(25하)'!$A$3:$T$1836,8,FALSE)</f>
        <v>#N/A</v>
      </c>
      <c r="N109" s="196" t="e">
        <f>VLOOKUP(E109,'사업장현황(25하)'!$A$3:$T$1836,9,FALSE)</f>
        <v>#N/A</v>
      </c>
      <c r="O109" s="196" t="e">
        <f>VLOOKUP(E109,'사업장현황(25하)'!$A$3:$T$1836,10,FALSE)</f>
        <v>#N/A</v>
      </c>
      <c r="P109" s="190" t="e">
        <f>VLOOKUP(E109,'사업장현황(25하)'!$A$3:$T$1836,12,FALSE)</f>
        <v>#N/A</v>
      </c>
      <c r="Q109" s="219"/>
      <c r="R109" s="179"/>
      <c r="S109" s="179" t="e">
        <f>VLOOKUP(E109,'사업장현황(25하)'!$A$3:$T$1836,11,FALSE)</f>
        <v>#N/A</v>
      </c>
      <c r="T109" s="179"/>
      <c r="U109" s="180"/>
      <c r="V109" s="212"/>
      <c r="W109" s="180">
        <f t="shared" si="1"/>
        <v>0</v>
      </c>
      <c r="X109" s="219"/>
      <c r="Y109" s="180"/>
      <c r="Z109" s="290"/>
      <c r="AA109" s="185"/>
      <c r="BV109" s="187"/>
      <c r="CL109" s="188"/>
    </row>
    <row r="110" spans="1:90" s="186" customFormat="1" ht="24.95" customHeight="1">
      <c r="A110" s="196"/>
      <c r="B110" s="219"/>
      <c r="C110" s="219" t="str">
        <f>HLOOKUP(WEEKDAY(B110,2),data!$A$1:$G$2,2)</f>
        <v>(토)</v>
      </c>
      <c r="D110" s="196"/>
      <c r="E110" s="249"/>
      <c r="F110" s="196"/>
      <c r="G110" s="289" t="e">
        <f>VLOOKUP(E110,'사업장현황(25하)'!$A$3:$T$1836,13,FALSE)</f>
        <v>#N/A</v>
      </c>
      <c r="H110" s="289" t="e">
        <f>VLOOKUP(E110,'사업장현황(25하)'!$A$3:$T$1836,14,FALSE)</f>
        <v>#N/A</v>
      </c>
      <c r="I110" s="190" t="e">
        <f>VLOOKUP(E110,'사업장현황(25하)'!$A$3:$T$1836,2,FALSE)</f>
        <v>#N/A</v>
      </c>
      <c r="J110" s="190" t="e">
        <f>VLOOKUP(E110,'사업장현황(25하)'!$A$3:$T$1836,4,FALSE)</f>
        <v>#N/A</v>
      </c>
      <c r="K110" s="196" t="e">
        <f>VLOOKUP(E110,'사업장현황(25하)'!$A$3:$T$1836,6,FALSE)</f>
        <v>#N/A</v>
      </c>
      <c r="L110" s="196" t="e">
        <f>VLOOKUP(E110,'사업장현황(25하)'!$A$3:$T$1836,7,FALSE)</f>
        <v>#N/A</v>
      </c>
      <c r="M110" s="196" t="e">
        <f>VLOOKUP(E110,'사업장현황(25하)'!$A$3:$T$1836,8,FALSE)</f>
        <v>#N/A</v>
      </c>
      <c r="N110" s="196" t="e">
        <f>VLOOKUP(E110,'사업장현황(25하)'!$A$3:$T$1836,9,FALSE)</f>
        <v>#N/A</v>
      </c>
      <c r="O110" s="196" t="e">
        <f>VLOOKUP(E110,'사업장현황(25하)'!$A$3:$T$1836,10,FALSE)</f>
        <v>#N/A</v>
      </c>
      <c r="P110" s="190" t="e">
        <f>VLOOKUP(E110,'사업장현황(25하)'!$A$3:$T$1836,12,FALSE)</f>
        <v>#N/A</v>
      </c>
      <c r="Q110" s="219"/>
      <c r="R110" s="179"/>
      <c r="S110" s="179" t="e">
        <f>VLOOKUP(E110,'사업장현황(25하)'!$A$3:$T$1836,11,FALSE)</f>
        <v>#N/A</v>
      </c>
      <c r="T110" s="179"/>
      <c r="U110" s="180"/>
      <c r="V110" s="212"/>
      <c r="W110" s="180">
        <f t="shared" si="1"/>
        <v>0</v>
      </c>
      <c r="X110" s="219"/>
      <c r="Y110" s="180"/>
      <c r="Z110" s="290"/>
      <c r="AA110" s="185"/>
      <c r="BV110" s="187"/>
      <c r="CL110" s="188"/>
    </row>
    <row r="111" spans="1:90" s="186" customFormat="1" ht="24.95" customHeight="1">
      <c r="A111" s="196"/>
      <c r="B111" s="219"/>
      <c r="C111" s="219" t="str">
        <f>HLOOKUP(WEEKDAY(B111,2),data!$A$1:$G$2,2)</f>
        <v>(토)</v>
      </c>
      <c r="D111" s="196"/>
      <c r="E111" s="249"/>
      <c r="F111" s="196"/>
      <c r="G111" s="289" t="e">
        <f>VLOOKUP(E111,'사업장현황(25하)'!$A$3:$T$1836,13,FALSE)</f>
        <v>#N/A</v>
      </c>
      <c r="H111" s="289" t="e">
        <f>VLOOKUP(E111,'사업장현황(25하)'!$A$3:$T$1836,14,FALSE)</f>
        <v>#N/A</v>
      </c>
      <c r="I111" s="190" t="e">
        <f>VLOOKUP(E111,'사업장현황(25하)'!$A$3:$T$1836,2,FALSE)</f>
        <v>#N/A</v>
      </c>
      <c r="J111" s="190" t="e">
        <f>VLOOKUP(E111,'사업장현황(25하)'!$A$3:$T$1836,4,FALSE)</f>
        <v>#N/A</v>
      </c>
      <c r="K111" s="196" t="e">
        <f>VLOOKUP(E111,'사업장현황(25하)'!$A$3:$T$1836,6,FALSE)</f>
        <v>#N/A</v>
      </c>
      <c r="L111" s="196" t="e">
        <f>VLOOKUP(E111,'사업장현황(25하)'!$A$3:$T$1836,7,FALSE)</f>
        <v>#N/A</v>
      </c>
      <c r="M111" s="196" t="e">
        <f>VLOOKUP(E111,'사업장현황(25하)'!$A$3:$T$1836,8,FALSE)</f>
        <v>#N/A</v>
      </c>
      <c r="N111" s="196" t="e">
        <f>VLOOKUP(E111,'사업장현황(25하)'!$A$3:$T$1836,9,FALSE)</f>
        <v>#N/A</v>
      </c>
      <c r="O111" s="196" t="e">
        <f>VLOOKUP(E111,'사업장현황(25하)'!$A$3:$T$1836,10,FALSE)</f>
        <v>#N/A</v>
      </c>
      <c r="P111" s="190" t="e">
        <f>VLOOKUP(E111,'사업장현황(25하)'!$A$3:$T$1836,12,FALSE)</f>
        <v>#N/A</v>
      </c>
      <c r="Q111" s="219"/>
      <c r="R111" s="179"/>
      <c r="S111" s="179" t="e">
        <f>VLOOKUP(E111,'사업장현황(25하)'!$A$3:$T$1836,11,FALSE)</f>
        <v>#N/A</v>
      </c>
      <c r="T111" s="179"/>
      <c r="U111" s="180"/>
      <c r="V111" s="212"/>
      <c r="W111" s="180">
        <f t="shared" si="1"/>
        <v>0</v>
      </c>
      <c r="X111" s="219"/>
      <c r="Y111" s="180"/>
      <c r="Z111" s="290"/>
      <c r="AA111" s="185"/>
      <c r="BV111" s="187"/>
      <c r="CL111" s="188"/>
    </row>
    <row r="112" spans="1:90" s="158" customFormat="1" ht="24.95" customHeight="1">
      <c r="A112" s="196"/>
      <c r="B112" s="219"/>
      <c r="C112" s="219" t="str">
        <f>HLOOKUP(WEEKDAY(B112,2),data!$A$1:$G$2,2)</f>
        <v>(토)</v>
      </c>
      <c r="D112" s="196"/>
      <c r="E112" s="249"/>
      <c r="F112" s="196"/>
      <c r="G112" s="289" t="e">
        <f>VLOOKUP(E112,'사업장현황(25하)'!$A$3:$T$1836,13,FALSE)</f>
        <v>#N/A</v>
      </c>
      <c r="H112" s="289" t="e">
        <f>VLOOKUP(E112,'사업장현황(25하)'!$A$3:$T$1836,14,FALSE)</f>
        <v>#N/A</v>
      </c>
      <c r="I112" s="190" t="e">
        <f>VLOOKUP(E112,'사업장현황(25하)'!$A$3:$T$1836,2,FALSE)</f>
        <v>#N/A</v>
      </c>
      <c r="J112" s="190" t="e">
        <f>VLOOKUP(E112,'사업장현황(25하)'!$A$3:$T$1836,4,FALSE)</f>
        <v>#N/A</v>
      </c>
      <c r="K112" s="196" t="e">
        <f>VLOOKUP(E112,'사업장현황(25하)'!$A$3:$T$1836,6,FALSE)</f>
        <v>#N/A</v>
      </c>
      <c r="L112" s="196" t="e">
        <f>VLOOKUP(E112,'사업장현황(25하)'!$A$3:$T$1836,7,FALSE)</f>
        <v>#N/A</v>
      </c>
      <c r="M112" s="196" t="e">
        <f>VLOOKUP(E112,'사업장현황(25하)'!$A$3:$T$1836,8,FALSE)</f>
        <v>#N/A</v>
      </c>
      <c r="N112" s="196" t="e">
        <f>VLOOKUP(E112,'사업장현황(25하)'!$A$3:$T$1836,9,FALSE)</f>
        <v>#N/A</v>
      </c>
      <c r="O112" s="196" t="e">
        <f>VLOOKUP(E112,'사업장현황(25하)'!$A$3:$T$1836,10,FALSE)</f>
        <v>#N/A</v>
      </c>
      <c r="P112" s="190" t="e">
        <f>VLOOKUP(E112,'사업장현황(25하)'!$A$3:$T$1836,12,FALSE)</f>
        <v>#N/A</v>
      </c>
      <c r="Q112" s="219"/>
      <c r="R112" s="179"/>
      <c r="S112" s="179" t="e">
        <f>VLOOKUP(E112,'사업장현황(25하)'!$A$3:$T$1836,11,FALSE)</f>
        <v>#N/A</v>
      </c>
      <c r="T112" s="179"/>
      <c r="U112" s="180"/>
      <c r="V112" s="212"/>
      <c r="W112" s="180">
        <f t="shared" si="1"/>
        <v>0</v>
      </c>
      <c r="X112" s="219"/>
      <c r="Y112" s="180"/>
      <c r="Z112" s="290"/>
      <c r="AA112" s="157"/>
    </row>
    <row r="113" spans="1:90" s="158" customFormat="1" ht="24.95" customHeight="1">
      <c r="A113" s="196"/>
      <c r="B113" s="219"/>
      <c r="C113" s="219" t="str">
        <f>HLOOKUP(WEEKDAY(B113,2),data!$A$1:$G$2,2)</f>
        <v>(토)</v>
      </c>
      <c r="D113" s="196"/>
      <c r="E113" s="249"/>
      <c r="F113" s="196"/>
      <c r="G113" s="289" t="e">
        <f>VLOOKUP(E113,'사업장현황(25하)'!$A$3:$T$1836,13,FALSE)</f>
        <v>#N/A</v>
      </c>
      <c r="H113" s="289" t="e">
        <f>VLOOKUP(E113,'사업장현황(25하)'!$A$3:$T$1836,14,FALSE)</f>
        <v>#N/A</v>
      </c>
      <c r="I113" s="190" t="e">
        <f>VLOOKUP(E113,'사업장현황(25하)'!$A$3:$T$1836,2,FALSE)</f>
        <v>#N/A</v>
      </c>
      <c r="J113" s="190" t="e">
        <f>VLOOKUP(E113,'사업장현황(25하)'!$A$3:$T$1836,4,FALSE)</f>
        <v>#N/A</v>
      </c>
      <c r="K113" s="196" t="e">
        <f>VLOOKUP(E113,'사업장현황(25하)'!$A$3:$T$1836,6,FALSE)</f>
        <v>#N/A</v>
      </c>
      <c r="L113" s="196" t="e">
        <f>VLOOKUP(E113,'사업장현황(25하)'!$A$3:$T$1836,7,FALSE)</f>
        <v>#N/A</v>
      </c>
      <c r="M113" s="196" t="e">
        <f>VLOOKUP(E113,'사업장현황(25하)'!$A$3:$T$1836,8,FALSE)</f>
        <v>#N/A</v>
      </c>
      <c r="N113" s="196" t="e">
        <f>VLOOKUP(E113,'사업장현황(25하)'!$A$3:$T$1836,9,FALSE)</f>
        <v>#N/A</v>
      </c>
      <c r="O113" s="196" t="e">
        <f>VLOOKUP(E113,'사업장현황(25하)'!$A$3:$T$1836,10,FALSE)</f>
        <v>#N/A</v>
      </c>
      <c r="P113" s="190" t="e">
        <f>VLOOKUP(E113,'사업장현황(25하)'!$A$3:$T$1836,12,FALSE)</f>
        <v>#N/A</v>
      </c>
      <c r="Q113" s="219"/>
      <c r="R113" s="179"/>
      <c r="S113" s="179" t="e">
        <f>VLOOKUP(E113,'사업장현황(25하)'!$A$3:$T$1836,11,FALSE)</f>
        <v>#N/A</v>
      </c>
      <c r="T113" s="179"/>
      <c r="U113" s="180"/>
      <c r="V113" s="212"/>
      <c r="W113" s="180">
        <f t="shared" si="1"/>
        <v>0</v>
      </c>
      <c r="X113" s="219"/>
      <c r="Y113" s="180"/>
      <c r="Z113" s="290"/>
      <c r="AA113" s="157"/>
    </row>
    <row r="114" spans="1:90" s="186" customFormat="1" ht="24.95" customHeight="1">
      <c r="A114" s="196"/>
      <c r="B114" s="219"/>
      <c r="C114" s="219" t="str">
        <f>HLOOKUP(WEEKDAY(B114,2),data!$A$1:$G$2,2)</f>
        <v>(토)</v>
      </c>
      <c r="D114" s="196"/>
      <c r="E114" s="249"/>
      <c r="F114" s="196"/>
      <c r="G114" s="289" t="e">
        <f>VLOOKUP(E114,'사업장현황(25하)'!$A$3:$T$1836,13,FALSE)</f>
        <v>#N/A</v>
      </c>
      <c r="H114" s="289" t="e">
        <f>VLOOKUP(E114,'사업장현황(25하)'!$A$3:$T$1836,14,FALSE)</f>
        <v>#N/A</v>
      </c>
      <c r="I114" s="190" t="e">
        <f>VLOOKUP(E114,'사업장현황(25하)'!$A$3:$T$1836,2,FALSE)</f>
        <v>#N/A</v>
      </c>
      <c r="J114" s="190" t="e">
        <f>VLOOKUP(E114,'사업장현황(25하)'!$A$3:$T$1836,4,FALSE)</f>
        <v>#N/A</v>
      </c>
      <c r="K114" s="196" t="e">
        <f>VLOOKUP(E114,'사업장현황(25하)'!$A$3:$T$1836,6,FALSE)</f>
        <v>#N/A</v>
      </c>
      <c r="L114" s="196" t="e">
        <f>VLOOKUP(E114,'사업장현황(25하)'!$A$3:$T$1836,7,FALSE)</f>
        <v>#N/A</v>
      </c>
      <c r="M114" s="196" t="e">
        <f>VLOOKUP(E114,'사업장현황(25하)'!$A$3:$T$1836,8,FALSE)</f>
        <v>#N/A</v>
      </c>
      <c r="N114" s="196" t="e">
        <f>VLOOKUP(E114,'사업장현황(25하)'!$A$3:$T$1836,9,FALSE)</f>
        <v>#N/A</v>
      </c>
      <c r="O114" s="196" t="e">
        <f>VLOOKUP(E114,'사업장현황(25하)'!$A$3:$T$1836,10,FALSE)</f>
        <v>#N/A</v>
      </c>
      <c r="P114" s="190" t="e">
        <f>VLOOKUP(E114,'사업장현황(25하)'!$A$3:$T$1836,12,FALSE)</f>
        <v>#N/A</v>
      </c>
      <c r="Q114" s="219"/>
      <c r="R114" s="179"/>
      <c r="S114" s="179" t="e">
        <f>VLOOKUP(E114,'사업장현황(25하)'!$A$3:$T$1836,11,FALSE)</f>
        <v>#N/A</v>
      </c>
      <c r="T114" s="179"/>
      <c r="U114" s="180"/>
      <c r="V114" s="212"/>
      <c r="W114" s="180">
        <f t="shared" si="1"/>
        <v>0</v>
      </c>
      <c r="X114" s="219"/>
      <c r="Y114" s="180"/>
      <c r="Z114" s="290"/>
      <c r="AA114" s="185"/>
    </row>
    <row r="115" spans="1:90" s="186" customFormat="1" ht="24.95" customHeight="1">
      <c r="A115" s="196"/>
      <c r="B115" s="219"/>
      <c r="C115" s="219" t="str">
        <f>HLOOKUP(WEEKDAY(B115,2),data!$A$1:$G$2,2)</f>
        <v>(토)</v>
      </c>
      <c r="D115" s="196"/>
      <c r="E115" s="249"/>
      <c r="F115" s="196"/>
      <c r="G115" s="289" t="e">
        <f>VLOOKUP(E115,'사업장현황(25하)'!$A$3:$T$1836,13,FALSE)</f>
        <v>#N/A</v>
      </c>
      <c r="H115" s="289" t="e">
        <f>VLOOKUP(E115,'사업장현황(25하)'!$A$3:$T$1836,14,FALSE)</f>
        <v>#N/A</v>
      </c>
      <c r="I115" s="190" t="e">
        <f>VLOOKUP(E115,'사업장현황(25하)'!$A$3:$T$1836,2,FALSE)</f>
        <v>#N/A</v>
      </c>
      <c r="J115" s="190" t="e">
        <f>VLOOKUP(E115,'사업장현황(25하)'!$A$3:$T$1836,4,FALSE)</f>
        <v>#N/A</v>
      </c>
      <c r="K115" s="196" t="e">
        <f>VLOOKUP(E115,'사업장현황(25하)'!$A$3:$T$1836,6,FALSE)</f>
        <v>#N/A</v>
      </c>
      <c r="L115" s="196" t="e">
        <f>VLOOKUP(E115,'사업장현황(25하)'!$A$3:$T$1836,7,FALSE)</f>
        <v>#N/A</v>
      </c>
      <c r="M115" s="196" t="e">
        <f>VLOOKUP(E115,'사업장현황(25하)'!$A$3:$T$1836,8,FALSE)</f>
        <v>#N/A</v>
      </c>
      <c r="N115" s="196" t="e">
        <f>VLOOKUP(E115,'사업장현황(25하)'!$A$3:$T$1836,9,FALSE)</f>
        <v>#N/A</v>
      </c>
      <c r="O115" s="196" t="e">
        <f>VLOOKUP(E115,'사업장현황(25하)'!$A$3:$T$1836,10,FALSE)</f>
        <v>#N/A</v>
      </c>
      <c r="P115" s="190" t="e">
        <f>VLOOKUP(E115,'사업장현황(25하)'!$A$3:$T$1836,12,FALSE)</f>
        <v>#N/A</v>
      </c>
      <c r="Q115" s="219"/>
      <c r="R115" s="179"/>
      <c r="S115" s="179" t="e">
        <f>VLOOKUP(E115,'사업장현황(25하)'!$A$3:$T$1836,11,FALSE)</f>
        <v>#N/A</v>
      </c>
      <c r="T115" s="179"/>
      <c r="U115" s="180"/>
      <c r="V115" s="212"/>
      <c r="W115" s="180">
        <f t="shared" si="1"/>
        <v>0</v>
      </c>
      <c r="X115" s="219"/>
      <c r="Y115" s="180"/>
      <c r="Z115" s="290"/>
      <c r="AA115" s="185"/>
    </row>
    <row r="116" spans="1:90" s="186" customFormat="1" ht="24.95" customHeight="1">
      <c r="A116" s="196"/>
      <c r="B116" s="219"/>
      <c r="C116" s="219" t="str">
        <f>HLOOKUP(WEEKDAY(B116,2),data!$A$1:$G$2,2)</f>
        <v>(토)</v>
      </c>
      <c r="D116" s="196"/>
      <c r="E116" s="249"/>
      <c r="F116" s="196"/>
      <c r="G116" s="289" t="e">
        <f>VLOOKUP(E116,'사업장현황(25하)'!$A$3:$T$1836,13,FALSE)</f>
        <v>#N/A</v>
      </c>
      <c r="H116" s="289" t="e">
        <f>VLOOKUP(E116,'사업장현황(25하)'!$A$3:$T$1836,14,FALSE)</f>
        <v>#N/A</v>
      </c>
      <c r="I116" s="190" t="e">
        <f>VLOOKUP(E116,'사업장현황(25하)'!$A$3:$T$1836,2,FALSE)</f>
        <v>#N/A</v>
      </c>
      <c r="J116" s="190" t="e">
        <f>VLOOKUP(E116,'사업장현황(25하)'!$A$3:$T$1836,4,FALSE)</f>
        <v>#N/A</v>
      </c>
      <c r="K116" s="196" t="e">
        <f>VLOOKUP(E116,'사업장현황(25하)'!$A$3:$T$1836,6,FALSE)</f>
        <v>#N/A</v>
      </c>
      <c r="L116" s="196" t="e">
        <f>VLOOKUP(E116,'사업장현황(25하)'!$A$3:$T$1836,7,FALSE)</f>
        <v>#N/A</v>
      </c>
      <c r="M116" s="196" t="e">
        <f>VLOOKUP(E116,'사업장현황(25하)'!$A$3:$T$1836,8,FALSE)</f>
        <v>#N/A</v>
      </c>
      <c r="N116" s="196" t="e">
        <f>VLOOKUP(E116,'사업장현황(25하)'!$A$3:$T$1836,9,FALSE)</f>
        <v>#N/A</v>
      </c>
      <c r="O116" s="196" t="e">
        <f>VLOOKUP(E116,'사업장현황(25하)'!$A$3:$T$1836,10,FALSE)</f>
        <v>#N/A</v>
      </c>
      <c r="P116" s="190" t="e">
        <f>VLOOKUP(E116,'사업장현황(25하)'!$A$3:$T$1836,12,FALSE)</f>
        <v>#N/A</v>
      </c>
      <c r="Q116" s="219"/>
      <c r="R116" s="179"/>
      <c r="S116" s="179" t="e">
        <f>VLOOKUP(E116,'사업장현황(25하)'!$A$3:$T$1836,11,FALSE)</f>
        <v>#N/A</v>
      </c>
      <c r="T116" s="179"/>
      <c r="U116" s="180"/>
      <c r="V116" s="212"/>
      <c r="W116" s="180">
        <f t="shared" si="1"/>
        <v>0</v>
      </c>
      <c r="X116" s="219"/>
      <c r="Y116" s="180"/>
      <c r="Z116" s="290"/>
      <c r="AA116" s="185"/>
    </row>
    <row r="117" spans="1:90" s="186" customFormat="1" ht="24.95" customHeight="1">
      <c r="A117" s="196"/>
      <c r="B117" s="219"/>
      <c r="C117" s="219" t="str">
        <f>HLOOKUP(WEEKDAY(B117,2),data!$A$1:$G$2,2)</f>
        <v>(토)</v>
      </c>
      <c r="D117" s="196"/>
      <c r="E117" s="249"/>
      <c r="F117" s="196"/>
      <c r="G117" s="289" t="e">
        <f>VLOOKUP(E117,'사업장현황(25하)'!$A$3:$T$1836,13,FALSE)</f>
        <v>#N/A</v>
      </c>
      <c r="H117" s="289" t="e">
        <f>VLOOKUP(E117,'사업장현황(25하)'!$A$3:$T$1836,14,FALSE)</f>
        <v>#N/A</v>
      </c>
      <c r="I117" s="190" t="e">
        <f>VLOOKUP(E117,'사업장현황(25하)'!$A$3:$T$1836,2,FALSE)</f>
        <v>#N/A</v>
      </c>
      <c r="J117" s="190" t="e">
        <f>VLOOKUP(E117,'사업장현황(25하)'!$A$3:$T$1836,4,FALSE)</f>
        <v>#N/A</v>
      </c>
      <c r="K117" s="196" t="e">
        <f>VLOOKUP(E117,'사업장현황(25하)'!$A$3:$T$1836,6,FALSE)</f>
        <v>#N/A</v>
      </c>
      <c r="L117" s="196" t="e">
        <f>VLOOKUP(E117,'사업장현황(25하)'!$A$3:$T$1836,7,FALSE)</f>
        <v>#N/A</v>
      </c>
      <c r="M117" s="196" t="e">
        <f>VLOOKUP(E117,'사업장현황(25하)'!$A$3:$T$1836,8,FALSE)</f>
        <v>#N/A</v>
      </c>
      <c r="N117" s="196" t="e">
        <f>VLOOKUP(E117,'사업장현황(25하)'!$A$3:$T$1836,9,FALSE)</f>
        <v>#N/A</v>
      </c>
      <c r="O117" s="196" t="e">
        <f>VLOOKUP(E117,'사업장현황(25하)'!$A$3:$T$1836,10,FALSE)</f>
        <v>#N/A</v>
      </c>
      <c r="P117" s="190" t="e">
        <f>VLOOKUP(E117,'사업장현황(25하)'!$A$3:$T$1836,12,FALSE)</f>
        <v>#N/A</v>
      </c>
      <c r="Q117" s="219"/>
      <c r="R117" s="179"/>
      <c r="S117" s="179" t="e">
        <f>VLOOKUP(E117,'사업장현황(25하)'!$A$3:$T$1836,11,FALSE)</f>
        <v>#N/A</v>
      </c>
      <c r="T117" s="179"/>
      <c r="U117" s="180"/>
      <c r="V117" s="212"/>
      <c r="W117" s="180">
        <f t="shared" si="1"/>
        <v>0</v>
      </c>
      <c r="X117" s="219"/>
      <c r="Y117" s="180"/>
      <c r="Z117" s="290"/>
      <c r="AA117" s="185"/>
    </row>
    <row r="118" spans="1:90" s="186" customFormat="1" ht="24.95" customHeight="1">
      <c r="A118" s="196"/>
      <c r="B118" s="219"/>
      <c r="C118" s="219" t="str">
        <f>HLOOKUP(WEEKDAY(B118,2),data!$A$1:$G$2,2)</f>
        <v>(토)</v>
      </c>
      <c r="D118" s="196"/>
      <c r="E118" s="249"/>
      <c r="F118" s="196"/>
      <c r="G118" s="289" t="e">
        <f>VLOOKUP(E118,'사업장현황(25하)'!$A$3:$T$1836,13,FALSE)</f>
        <v>#N/A</v>
      </c>
      <c r="H118" s="289" t="e">
        <f>VLOOKUP(E118,'사업장현황(25하)'!$A$3:$T$1836,14,FALSE)</f>
        <v>#N/A</v>
      </c>
      <c r="I118" s="190" t="e">
        <f>VLOOKUP(E118,'사업장현황(25하)'!$A$3:$T$1836,2,FALSE)</f>
        <v>#N/A</v>
      </c>
      <c r="J118" s="190" t="e">
        <f>VLOOKUP(E118,'사업장현황(25하)'!$A$3:$T$1836,4,FALSE)</f>
        <v>#N/A</v>
      </c>
      <c r="K118" s="196" t="e">
        <f>VLOOKUP(E118,'사업장현황(25하)'!$A$3:$T$1836,6,FALSE)</f>
        <v>#N/A</v>
      </c>
      <c r="L118" s="196" t="e">
        <f>VLOOKUP(E118,'사업장현황(25하)'!$A$3:$T$1836,7,FALSE)</f>
        <v>#N/A</v>
      </c>
      <c r="M118" s="196" t="e">
        <f>VLOOKUP(E118,'사업장현황(25하)'!$A$3:$T$1836,8,FALSE)</f>
        <v>#N/A</v>
      </c>
      <c r="N118" s="196" t="e">
        <f>VLOOKUP(E118,'사업장현황(25하)'!$A$3:$T$1836,9,FALSE)</f>
        <v>#N/A</v>
      </c>
      <c r="O118" s="196" t="e">
        <f>VLOOKUP(E118,'사업장현황(25하)'!$A$3:$T$1836,10,FALSE)</f>
        <v>#N/A</v>
      </c>
      <c r="P118" s="190" t="e">
        <f>VLOOKUP(E118,'사업장현황(25하)'!$A$3:$T$1836,12,FALSE)</f>
        <v>#N/A</v>
      </c>
      <c r="Q118" s="219"/>
      <c r="R118" s="179"/>
      <c r="S118" s="179" t="e">
        <f>VLOOKUP(E118,'사업장현황(25하)'!$A$3:$T$1836,11,FALSE)</f>
        <v>#N/A</v>
      </c>
      <c r="T118" s="179"/>
      <c r="U118" s="180"/>
      <c r="V118" s="212"/>
      <c r="W118" s="180">
        <f t="shared" si="1"/>
        <v>0</v>
      </c>
      <c r="X118" s="219"/>
      <c r="Y118" s="180"/>
      <c r="Z118" s="290"/>
      <c r="AA118" s="185"/>
      <c r="BV118" s="187"/>
      <c r="CL118" s="188"/>
    </row>
    <row r="119" spans="1:90" s="186" customFormat="1" ht="24.95" customHeight="1">
      <c r="A119" s="196"/>
      <c r="B119" s="219"/>
      <c r="C119" s="219" t="str">
        <f>HLOOKUP(WEEKDAY(B119,2),data!$A$1:$G$2,2)</f>
        <v>(토)</v>
      </c>
      <c r="D119" s="196"/>
      <c r="E119" s="249"/>
      <c r="F119" s="196"/>
      <c r="G119" s="289" t="e">
        <f>VLOOKUP(E119,'사업장현황(25하)'!$A$3:$T$1836,13,FALSE)</f>
        <v>#N/A</v>
      </c>
      <c r="H119" s="289" t="e">
        <f>VLOOKUP(E119,'사업장현황(25하)'!$A$3:$T$1836,14,FALSE)</f>
        <v>#N/A</v>
      </c>
      <c r="I119" s="190" t="e">
        <f>VLOOKUP(E119,'사업장현황(25하)'!$A$3:$T$1836,2,FALSE)</f>
        <v>#N/A</v>
      </c>
      <c r="J119" s="190" t="e">
        <f>VLOOKUP(E119,'사업장현황(25하)'!$A$3:$T$1836,4,FALSE)</f>
        <v>#N/A</v>
      </c>
      <c r="K119" s="196" t="e">
        <f>VLOOKUP(E119,'사업장현황(25하)'!$A$3:$T$1836,6,FALSE)</f>
        <v>#N/A</v>
      </c>
      <c r="L119" s="196" t="e">
        <f>VLOOKUP(E119,'사업장현황(25하)'!$A$3:$T$1836,7,FALSE)</f>
        <v>#N/A</v>
      </c>
      <c r="M119" s="196" t="e">
        <f>VLOOKUP(E119,'사업장현황(25하)'!$A$3:$T$1836,8,FALSE)</f>
        <v>#N/A</v>
      </c>
      <c r="N119" s="196" t="e">
        <f>VLOOKUP(E119,'사업장현황(25하)'!$A$3:$T$1836,9,FALSE)</f>
        <v>#N/A</v>
      </c>
      <c r="O119" s="196" t="e">
        <f>VLOOKUP(E119,'사업장현황(25하)'!$A$3:$T$1836,10,FALSE)</f>
        <v>#N/A</v>
      </c>
      <c r="P119" s="190" t="e">
        <f>VLOOKUP(E119,'사업장현황(25하)'!$A$3:$T$1836,12,FALSE)</f>
        <v>#N/A</v>
      </c>
      <c r="Q119" s="219"/>
      <c r="R119" s="179"/>
      <c r="S119" s="179" t="e">
        <f>VLOOKUP(E119,'사업장현황(25하)'!$A$3:$T$1836,11,FALSE)</f>
        <v>#N/A</v>
      </c>
      <c r="T119" s="179"/>
      <c r="U119" s="180"/>
      <c r="V119" s="212"/>
      <c r="W119" s="180">
        <f t="shared" si="1"/>
        <v>0</v>
      </c>
      <c r="X119" s="219"/>
      <c r="Y119" s="180"/>
      <c r="Z119" s="290"/>
      <c r="AA119" s="185"/>
      <c r="BV119" s="187"/>
      <c r="CL119" s="188"/>
    </row>
    <row r="120" spans="1:90" s="186" customFormat="1" ht="24.95" customHeight="1">
      <c r="A120" s="196"/>
      <c r="B120" s="219"/>
      <c r="C120" s="219" t="str">
        <f>HLOOKUP(WEEKDAY(B120,2),data!$A$1:$G$2,2)</f>
        <v>(토)</v>
      </c>
      <c r="D120" s="196"/>
      <c r="E120" s="249"/>
      <c r="F120" s="196"/>
      <c r="G120" s="289" t="e">
        <f>VLOOKUP(E120,'사업장현황(25하)'!$A$3:$T$1836,13,FALSE)</f>
        <v>#N/A</v>
      </c>
      <c r="H120" s="289" t="e">
        <f>VLOOKUP(E120,'사업장현황(25하)'!$A$3:$T$1836,14,FALSE)</f>
        <v>#N/A</v>
      </c>
      <c r="I120" s="190" t="e">
        <f>VLOOKUP(E120,'사업장현황(25하)'!$A$3:$T$1836,2,FALSE)</f>
        <v>#N/A</v>
      </c>
      <c r="J120" s="190" t="e">
        <f>VLOOKUP(E120,'사업장현황(25하)'!$A$3:$T$1836,4,FALSE)</f>
        <v>#N/A</v>
      </c>
      <c r="K120" s="196" t="e">
        <f>VLOOKUP(E120,'사업장현황(25하)'!$A$3:$T$1836,6,FALSE)</f>
        <v>#N/A</v>
      </c>
      <c r="L120" s="196" t="e">
        <f>VLOOKUP(E120,'사업장현황(25하)'!$A$3:$T$1836,7,FALSE)</f>
        <v>#N/A</v>
      </c>
      <c r="M120" s="196" t="e">
        <f>VLOOKUP(E120,'사업장현황(25하)'!$A$3:$T$1836,8,FALSE)</f>
        <v>#N/A</v>
      </c>
      <c r="N120" s="196" t="e">
        <f>VLOOKUP(E120,'사업장현황(25하)'!$A$3:$T$1836,9,FALSE)</f>
        <v>#N/A</v>
      </c>
      <c r="O120" s="196" t="e">
        <f>VLOOKUP(E120,'사업장현황(25하)'!$A$3:$T$1836,10,FALSE)</f>
        <v>#N/A</v>
      </c>
      <c r="P120" s="190" t="e">
        <f>VLOOKUP(E120,'사업장현황(25하)'!$A$3:$T$1836,12,FALSE)</f>
        <v>#N/A</v>
      </c>
      <c r="Q120" s="219"/>
      <c r="R120" s="179"/>
      <c r="S120" s="179" t="e">
        <f>VLOOKUP(E120,'사업장현황(25하)'!$A$3:$T$1836,11,FALSE)</f>
        <v>#N/A</v>
      </c>
      <c r="T120" s="179"/>
      <c r="U120" s="180"/>
      <c r="V120" s="212"/>
      <c r="W120" s="180">
        <f t="shared" si="1"/>
        <v>0</v>
      </c>
      <c r="X120" s="219"/>
      <c r="Y120" s="180"/>
      <c r="Z120" s="290"/>
      <c r="AA120" s="185"/>
      <c r="BV120" s="187"/>
      <c r="CL120" s="188"/>
    </row>
    <row r="121" spans="1:90" s="186" customFormat="1" ht="24.95" customHeight="1">
      <c r="A121" s="196"/>
      <c r="B121" s="219"/>
      <c r="C121" s="219" t="str">
        <f>HLOOKUP(WEEKDAY(B121,2),data!$A$1:$G$2,2)</f>
        <v>(토)</v>
      </c>
      <c r="D121" s="196"/>
      <c r="E121" s="249"/>
      <c r="F121" s="196"/>
      <c r="G121" s="289" t="e">
        <f>VLOOKUP(E121,'사업장현황(25하)'!$A$3:$T$1836,13,FALSE)</f>
        <v>#N/A</v>
      </c>
      <c r="H121" s="289" t="e">
        <f>VLOOKUP(E121,'사업장현황(25하)'!$A$3:$T$1836,14,FALSE)</f>
        <v>#N/A</v>
      </c>
      <c r="I121" s="190" t="e">
        <f>VLOOKUP(E121,'사업장현황(25하)'!$A$3:$T$1836,2,FALSE)</f>
        <v>#N/A</v>
      </c>
      <c r="J121" s="190" t="e">
        <f>VLOOKUP(E121,'사업장현황(25하)'!$A$3:$T$1836,4,FALSE)</f>
        <v>#N/A</v>
      </c>
      <c r="K121" s="196" t="e">
        <f>VLOOKUP(E121,'사업장현황(25하)'!$A$3:$T$1836,6,FALSE)</f>
        <v>#N/A</v>
      </c>
      <c r="L121" s="196" t="e">
        <f>VLOOKUP(E121,'사업장현황(25하)'!$A$3:$T$1836,7,FALSE)</f>
        <v>#N/A</v>
      </c>
      <c r="M121" s="196" t="e">
        <f>VLOOKUP(E121,'사업장현황(25하)'!$A$3:$T$1836,8,FALSE)</f>
        <v>#N/A</v>
      </c>
      <c r="N121" s="196" t="e">
        <f>VLOOKUP(E121,'사업장현황(25하)'!$A$3:$T$1836,9,FALSE)</f>
        <v>#N/A</v>
      </c>
      <c r="O121" s="196" t="e">
        <f>VLOOKUP(E121,'사업장현황(25하)'!$A$3:$T$1836,10,FALSE)</f>
        <v>#N/A</v>
      </c>
      <c r="P121" s="190" t="e">
        <f>VLOOKUP(E121,'사업장현황(25하)'!$A$3:$T$1836,12,FALSE)</f>
        <v>#N/A</v>
      </c>
      <c r="Q121" s="219"/>
      <c r="R121" s="179"/>
      <c r="S121" s="179" t="e">
        <f>VLOOKUP(E121,'사업장현황(25하)'!$A$3:$T$1836,11,FALSE)</f>
        <v>#N/A</v>
      </c>
      <c r="T121" s="179"/>
      <c r="U121" s="180"/>
      <c r="V121" s="212"/>
      <c r="W121" s="180">
        <f t="shared" si="1"/>
        <v>0</v>
      </c>
      <c r="X121" s="219"/>
      <c r="Y121" s="180"/>
      <c r="Z121" s="290"/>
      <c r="AA121" s="185"/>
      <c r="BV121" s="187"/>
      <c r="CL121" s="188"/>
    </row>
    <row r="122" spans="1:90" s="158" customFormat="1" ht="24.95" customHeight="1">
      <c r="A122" s="196"/>
      <c r="B122" s="219"/>
      <c r="C122" s="219" t="str">
        <f>HLOOKUP(WEEKDAY(B122,2),data!$A$1:$G$2,2)</f>
        <v>(토)</v>
      </c>
      <c r="D122" s="196"/>
      <c r="E122" s="249"/>
      <c r="F122" s="196"/>
      <c r="G122" s="289" t="e">
        <f>VLOOKUP(E122,'사업장현황(25하)'!$A$3:$T$1836,13,FALSE)</f>
        <v>#N/A</v>
      </c>
      <c r="H122" s="289" t="e">
        <f>VLOOKUP(E122,'사업장현황(25하)'!$A$3:$T$1836,14,FALSE)</f>
        <v>#N/A</v>
      </c>
      <c r="I122" s="190" t="e">
        <f>VLOOKUP(E122,'사업장현황(25하)'!$A$3:$T$1836,2,FALSE)</f>
        <v>#N/A</v>
      </c>
      <c r="J122" s="190" t="e">
        <f>VLOOKUP(E122,'사업장현황(25하)'!$A$3:$T$1836,4,FALSE)</f>
        <v>#N/A</v>
      </c>
      <c r="K122" s="196" t="e">
        <f>VLOOKUP(E122,'사업장현황(25하)'!$A$3:$T$1836,6,FALSE)</f>
        <v>#N/A</v>
      </c>
      <c r="L122" s="196" t="e">
        <f>VLOOKUP(E122,'사업장현황(25하)'!$A$3:$T$1836,7,FALSE)</f>
        <v>#N/A</v>
      </c>
      <c r="M122" s="196" t="e">
        <f>VLOOKUP(E122,'사업장현황(25하)'!$A$3:$T$1836,8,FALSE)</f>
        <v>#N/A</v>
      </c>
      <c r="N122" s="196" t="e">
        <f>VLOOKUP(E122,'사업장현황(25하)'!$A$3:$T$1836,9,FALSE)</f>
        <v>#N/A</v>
      </c>
      <c r="O122" s="196" t="e">
        <f>VLOOKUP(E122,'사업장현황(25하)'!$A$3:$T$1836,10,FALSE)</f>
        <v>#N/A</v>
      </c>
      <c r="P122" s="190" t="e">
        <f>VLOOKUP(E122,'사업장현황(25하)'!$A$3:$T$1836,12,FALSE)</f>
        <v>#N/A</v>
      </c>
      <c r="Q122" s="219"/>
      <c r="R122" s="179"/>
      <c r="S122" s="179" t="e">
        <f>VLOOKUP(E122,'사업장현황(25하)'!$A$3:$T$1836,11,FALSE)</f>
        <v>#N/A</v>
      </c>
      <c r="T122" s="179"/>
      <c r="U122" s="180"/>
      <c r="V122" s="212"/>
      <c r="W122" s="180">
        <f t="shared" si="1"/>
        <v>0</v>
      </c>
      <c r="X122" s="219"/>
      <c r="Y122" s="180"/>
      <c r="Z122" s="290"/>
      <c r="AA122" s="157"/>
      <c r="BV122" s="159"/>
      <c r="CL122" s="160"/>
    </row>
    <row r="123" spans="1:90" s="158" customFormat="1" ht="24.95" customHeight="1">
      <c r="A123" s="196"/>
      <c r="B123" s="219"/>
      <c r="C123" s="219" t="str">
        <f>HLOOKUP(WEEKDAY(B123,2),data!$A$1:$G$2,2)</f>
        <v>(토)</v>
      </c>
      <c r="D123" s="196"/>
      <c r="E123" s="249"/>
      <c r="F123" s="196"/>
      <c r="G123" s="289" t="e">
        <f>VLOOKUP(E123,'사업장현황(25하)'!$A$3:$T$1836,13,FALSE)</f>
        <v>#N/A</v>
      </c>
      <c r="H123" s="289" t="e">
        <f>VLOOKUP(E123,'사업장현황(25하)'!$A$3:$T$1836,14,FALSE)</f>
        <v>#N/A</v>
      </c>
      <c r="I123" s="190" t="e">
        <f>VLOOKUP(E123,'사업장현황(25하)'!$A$3:$T$1836,2,FALSE)</f>
        <v>#N/A</v>
      </c>
      <c r="J123" s="190" t="e">
        <f>VLOOKUP(E123,'사업장현황(25하)'!$A$3:$T$1836,4,FALSE)</f>
        <v>#N/A</v>
      </c>
      <c r="K123" s="196" t="e">
        <f>VLOOKUP(E123,'사업장현황(25하)'!$A$3:$T$1836,6,FALSE)</f>
        <v>#N/A</v>
      </c>
      <c r="L123" s="196" t="e">
        <f>VLOOKUP(E123,'사업장현황(25하)'!$A$3:$T$1836,7,FALSE)</f>
        <v>#N/A</v>
      </c>
      <c r="M123" s="196" t="e">
        <f>VLOOKUP(E123,'사업장현황(25하)'!$A$3:$T$1836,8,FALSE)</f>
        <v>#N/A</v>
      </c>
      <c r="N123" s="196" t="e">
        <f>VLOOKUP(E123,'사업장현황(25하)'!$A$3:$T$1836,9,FALSE)</f>
        <v>#N/A</v>
      </c>
      <c r="O123" s="196" t="e">
        <f>VLOOKUP(E123,'사업장현황(25하)'!$A$3:$T$1836,10,FALSE)</f>
        <v>#N/A</v>
      </c>
      <c r="P123" s="190" t="e">
        <f>VLOOKUP(E123,'사업장현황(25하)'!$A$3:$T$1836,12,FALSE)</f>
        <v>#N/A</v>
      </c>
      <c r="Q123" s="219"/>
      <c r="R123" s="179"/>
      <c r="S123" s="179" t="e">
        <f>VLOOKUP(E123,'사업장현황(25하)'!$A$3:$T$1836,11,FALSE)</f>
        <v>#N/A</v>
      </c>
      <c r="T123" s="179"/>
      <c r="U123" s="180"/>
      <c r="V123" s="212"/>
      <c r="W123" s="180">
        <f t="shared" si="1"/>
        <v>0</v>
      </c>
      <c r="X123" s="219"/>
      <c r="Y123" s="180"/>
      <c r="Z123" s="290"/>
      <c r="AA123" s="157"/>
      <c r="BV123" s="159"/>
      <c r="CL123" s="160"/>
    </row>
    <row r="124" spans="1:90" s="186" customFormat="1" ht="24.95" customHeight="1">
      <c r="A124" s="196"/>
      <c r="B124" s="219"/>
      <c r="C124" s="219" t="str">
        <f>HLOOKUP(WEEKDAY(B124,2),data!$A$1:$G$2,2)</f>
        <v>(토)</v>
      </c>
      <c r="D124" s="196"/>
      <c r="E124" s="190"/>
      <c r="F124" s="190"/>
      <c r="G124" s="289" t="e">
        <f>VLOOKUP(E124,'사업장현황(25하)'!$A$3:$T$1836,13,FALSE)</f>
        <v>#N/A</v>
      </c>
      <c r="H124" s="289" t="e">
        <f>VLOOKUP(E124,'사업장현황(25하)'!$A$3:$T$1836,14,FALSE)</f>
        <v>#N/A</v>
      </c>
      <c r="I124" s="190" t="e">
        <f>VLOOKUP(E124,'사업장현황(25하)'!$A$3:$T$1836,2,FALSE)</f>
        <v>#N/A</v>
      </c>
      <c r="J124" s="190" t="e">
        <f>VLOOKUP(E124,'사업장현황(25하)'!$A$3:$T$1836,4,FALSE)</f>
        <v>#N/A</v>
      </c>
      <c r="K124" s="196" t="e">
        <f>VLOOKUP(E124,'사업장현황(25하)'!$A$3:$T$1836,6,FALSE)</f>
        <v>#N/A</v>
      </c>
      <c r="L124" s="196" t="e">
        <f>VLOOKUP(E124,'사업장현황(25하)'!$A$3:$T$1836,7,FALSE)</f>
        <v>#N/A</v>
      </c>
      <c r="M124" s="196" t="e">
        <f>VLOOKUP(E124,'사업장현황(25하)'!$A$3:$T$1836,8,FALSE)</f>
        <v>#N/A</v>
      </c>
      <c r="N124" s="196" t="e">
        <f>VLOOKUP(E124,'사업장현황(25하)'!$A$3:$T$1836,9,FALSE)</f>
        <v>#N/A</v>
      </c>
      <c r="O124" s="196" t="e">
        <f>VLOOKUP(E124,'사업장현황(25하)'!$A$3:$T$1836,10,FALSE)</f>
        <v>#N/A</v>
      </c>
      <c r="P124" s="190" t="e">
        <f>VLOOKUP(E124,'사업장현황(25하)'!$A$3:$T$1836,12,FALSE)</f>
        <v>#N/A</v>
      </c>
      <c r="Q124" s="219"/>
      <c r="R124" s="179"/>
      <c r="S124" s="179" t="e">
        <f>VLOOKUP(E124,'사업장현황(25하)'!$A$3:$T$1836,11,FALSE)</f>
        <v>#N/A</v>
      </c>
      <c r="T124" s="179"/>
      <c r="U124" s="180"/>
      <c r="V124" s="212"/>
      <c r="W124" s="180">
        <f t="shared" si="1"/>
        <v>0</v>
      </c>
      <c r="X124" s="219"/>
      <c r="Y124" s="180"/>
      <c r="Z124" s="290"/>
      <c r="AA124" s="185"/>
      <c r="BV124" s="187"/>
      <c r="CL124" s="188"/>
    </row>
    <row r="125" spans="1:90" s="186" customFormat="1" ht="24.95" customHeight="1">
      <c r="A125" s="196"/>
      <c r="B125" s="219"/>
      <c r="C125" s="219" t="str">
        <f>HLOOKUP(WEEKDAY(B125,2),data!$A$1:$G$2,2)</f>
        <v>(토)</v>
      </c>
      <c r="D125" s="196"/>
      <c r="E125" s="190"/>
      <c r="F125" s="196"/>
      <c r="G125" s="289" t="e">
        <f>VLOOKUP(E125,'사업장현황(25하)'!$A$3:$T$1836,13,FALSE)</f>
        <v>#N/A</v>
      </c>
      <c r="H125" s="289" t="e">
        <f>VLOOKUP(E125,'사업장현황(25하)'!$A$3:$T$1836,14,FALSE)</f>
        <v>#N/A</v>
      </c>
      <c r="I125" s="190" t="e">
        <f>VLOOKUP(E125,'사업장현황(25하)'!$A$3:$T$1836,2,FALSE)</f>
        <v>#N/A</v>
      </c>
      <c r="J125" s="190" t="e">
        <f>VLOOKUP(E125,'사업장현황(25하)'!$A$3:$T$1836,4,FALSE)</f>
        <v>#N/A</v>
      </c>
      <c r="K125" s="196" t="e">
        <f>VLOOKUP(E125,'사업장현황(25하)'!$A$3:$T$1836,6,FALSE)</f>
        <v>#N/A</v>
      </c>
      <c r="L125" s="196" t="e">
        <f>VLOOKUP(E125,'사업장현황(25하)'!$A$3:$T$1836,7,FALSE)</f>
        <v>#N/A</v>
      </c>
      <c r="M125" s="196" t="e">
        <f>VLOOKUP(E125,'사업장현황(25하)'!$A$3:$T$1836,8,FALSE)</f>
        <v>#N/A</v>
      </c>
      <c r="N125" s="196" t="e">
        <f>VLOOKUP(E125,'사업장현황(25하)'!$A$3:$T$1836,9,FALSE)</f>
        <v>#N/A</v>
      </c>
      <c r="O125" s="196" t="e">
        <f>VLOOKUP(E125,'사업장현황(25하)'!$A$3:$T$1836,10,FALSE)</f>
        <v>#N/A</v>
      </c>
      <c r="P125" s="190" t="e">
        <f>VLOOKUP(E125,'사업장현황(25하)'!$A$3:$T$1836,12,FALSE)</f>
        <v>#N/A</v>
      </c>
      <c r="Q125" s="219"/>
      <c r="R125" s="179"/>
      <c r="S125" s="179" t="e">
        <f>VLOOKUP(E125,'사업장현황(25하)'!$A$3:$T$1836,11,FALSE)</f>
        <v>#N/A</v>
      </c>
      <c r="T125" s="179"/>
      <c r="U125" s="180"/>
      <c r="V125" s="212"/>
      <c r="W125" s="180">
        <f t="shared" si="1"/>
        <v>0</v>
      </c>
      <c r="X125" s="219"/>
      <c r="Y125" s="180"/>
      <c r="Z125" s="290"/>
      <c r="AA125" s="185"/>
      <c r="BV125" s="187"/>
      <c r="CL125" s="188"/>
    </row>
    <row r="126" spans="1:90" s="186" customFormat="1" ht="24.95" customHeight="1">
      <c r="A126" s="196"/>
      <c r="B126" s="219"/>
      <c r="C126" s="219" t="str">
        <f>HLOOKUP(WEEKDAY(B126,2),data!$A$1:$G$2,2)</f>
        <v>(토)</v>
      </c>
      <c r="D126" s="196"/>
      <c r="E126" s="190"/>
      <c r="F126" s="196"/>
      <c r="G126" s="289" t="e">
        <f>VLOOKUP(E126,'사업장현황(25하)'!$A$3:$T$1836,13,FALSE)</f>
        <v>#N/A</v>
      </c>
      <c r="H126" s="289" t="e">
        <f>VLOOKUP(E126,'사업장현황(25하)'!$A$3:$T$1836,14,FALSE)</f>
        <v>#N/A</v>
      </c>
      <c r="I126" s="190" t="e">
        <f>VLOOKUP(E126,'사업장현황(25하)'!$A$3:$T$1836,2,FALSE)</f>
        <v>#N/A</v>
      </c>
      <c r="J126" s="190" t="e">
        <f>VLOOKUP(E126,'사업장현황(25하)'!$A$3:$T$1836,4,FALSE)</f>
        <v>#N/A</v>
      </c>
      <c r="K126" s="196" t="e">
        <f>VLOOKUP(E126,'사업장현황(25하)'!$A$3:$T$1836,6,FALSE)</f>
        <v>#N/A</v>
      </c>
      <c r="L126" s="196" t="e">
        <f>VLOOKUP(E126,'사업장현황(25하)'!$A$3:$T$1836,7,FALSE)</f>
        <v>#N/A</v>
      </c>
      <c r="M126" s="196" t="e">
        <f>VLOOKUP(E126,'사업장현황(25하)'!$A$3:$T$1836,8,FALSE)</f>
        <v>#N/A</v>
      </c>
      <c r="N126" s="196" t="e">
        <f>VLOOKUP(E126,'사업장현황(25하)'!$A$3:$T$1836,9,FALSE)</f>
        <v>#N/A</v>
      </c>
      <c r="O126" s="196" t="e">
        <f>VLOOKUP(E126,'사업장현황(25하)'!$A$3:$T$1836,10,FALSE)</f>
        <v>#N/A</v>
      </c>
      <c r="P126" s="190" t="e">
        <f>VLOOKUP(E126,'사업장현황(25하)'!$A$3:$T$1836,12,FALSE)</f>
        <v>#N/A</v>
      </c>
      <c r="Q126" s="219"/>
      <c r="R126" s="179"/>
      <c r="S126" s="179" t="e">
        <f>VLOOKUP(E126,'사업장현황(25하)'!$A$3:$T$1836,11,FALSE)</f>
        <v>#N/A</v>
      </c>
      <c r="T126" s="179"/>
      <c r="U126" s="180"/>
      <c r="V126" s="212"/>
      <c r="W126" s="180">
        <f t="shared" si="1"/>
        <v>0</v>
      </c>
      <c r="X126" s="219"/>
      <c r="Y126" s="180"/>
      <c r="Z126" s="290"/>
      <c r="AA126" s="185"/>
      <c r="BV126" s="187"/>
      <c r="CL126" s="188"/>
    </row>
    <row r="127" spans="1:90" s="186" customFormat="1" ht="24.95" customHeight="1">
      <c r="A127" s="196"/>
      <c r="B127" s="219"/>
      <c r="C127" s="219" t="str">
        <f>HLOOKUP(WEEKDAY(B127,2),data!$A$1:$G$2,2)</f>
        <v>(토)</v>
      </c>
      <c r="D127" s="196"/>
      <c r="E127" s="190"/>
      <c r="F127" s="196"/>
      <c r="G127" s="289" t="e">
        <f>VLOOKUP(E127,'사업장현황(25하)'!$A$3:$T$1836,13,FALSE)</f>
        <v>#N/A</v>
      </c>
      <c r="H127" s="289" t="e">
        <f>VLOOKUP(E127,'사업장현황(25하)'!$A$3:$T$1836,14,FALSE)</f>
        <v>#N/A</v>
      </c>
      <c r="I127" s="190" t="e">
        <f>VLOOKUP(E127,'사업장현황(25하)'!$A$3:$T$1836,2,FALSE)</f>
        <v>#N/A</v>
      </c>
      <c r="J127" s="190" t="e">
        <f>VLOOKUP(E127,'사업장현황(25하)'!$A$3:$T$1836,4,FALSE)</f>
        <v>#N/A</v>
      </c>
      <c r="K127" s="196" t="e">
        <f>VLOOKUP(E127,'사업장현황(25하)'!$A$3:$T$1836,6,FALSE)</f>
        <v>#N/A</v>
      </c>
      <c r="L127" s="196" t="e">
        <f>VLOOKUP(E127,'사업장현황(25하)'!$A$3:$T$1836,7,FALSE)</f>
        <v>#N/A</v>
      </c>
      <c r="M127" s="196" t="e">
        <f>VLOOKUP(E127,'사업장현황(25하)'!$A$3:$T$1836,8,FALSE)</f>
        <v>#N/A</v>
      </c>
      <c r="N127" s="196" t="e">
        <f>VLOOKUP(E127,'사업장현황(25하)'!$A$3:$T$1836,9,FALSE)</f>
        <v>#N/A</v>
      </c>
      <c r="O127" s="196" t="e">
        <f>VLOOKUP(E127,'사업장현황(25하)'!$A$3:$T$1836,10,FALSE)</f>
        <v>#N/A</v>
      </c>
      <c r="P127" s="190" t="e">
        <f>VLOOKUP(E127,'사업장현황(25하)'!$A$3:$T$1836,12,FALSE)</f>
        <v>#N/A</v>
      </c>
      <c r="Q127" s="219"/>
      <c r="R127" s="179"/>
      <c r="S127" s="179" t="e">
        <f>VLOOKUP(E127,'사업장현황(25하)'!$A$3:$T$1836,11,FALSE)</f>
        <v>#N/A</v>
      </c>
      <c r="T127" s="179"/>
      <c r="U127" s="180"/>
      <c r="V127" s="212"/>
      <c r="W127" s="180">
        <f t="shared" si="1"/>
        <v>0</v>
      </c>
      <c r="X127" s="219"/>
      <c r="Y127" s="180"/>
      <c r="Z127" s="290"/>
      <c r="AA127" s="185"/>
      <c r="BV127" s="187"/>
      <c r="CL127" s="188"/>
    </row>
    <row r="128" spans="1:90" s="186" customFormat="1" ht="24.95" customHeight="1">
      <c r="A128" s="196"/>
      <c r="B128" s="219"/>
      <c r="C128" s="219" t="str">
        <f>HLOOKUP(WEEKDAY(B128,2),data!$A$1:$G$2,2)</f>
        <v>(토)</v>
      </c>
      <c r="D128" s="196"/>
      <c r="E128" s="190"/>
      <c r="F128" s="196"/>
      <c r="G128" s="289" t="e">
        <f>VLOOKUP(E128,'사업장현황(25하)'!$A$3:$T$1836,13,FALSE)</f>
        <v>#N/A</v>
      </c>
      <c r="H128" s="289" t="e">
        <f>VLOOKUP(E128,'사업장현황(25하)'!$A$3:$T$1836,14,FALSE)</f>
        <v>#N/A</v>
      </c>
      <c r="I128" s="190" t="e">
        <f>VLOOKUP(E128,'사업장현황(25하)'!$A$3:$T$1836,2,FALSE)</f>
        <v>#N/A</v>
      </c>
      <c r="J128" s="190" t="e">
        <f>VLOOKUP(E128,'사업장현황(25하)'!$A$3:$T$1836,4,FALSE)</f>
        <v>#N/A</v>
      </c>
      <c r="K128" s="196" t="e">
        <f>VLOOKUP(E128,'사업장현황(25하)'!$A$3:$T$1836,6,FALSE)</f>
        <v>#N/A</v>
      </c>
      <c r="L128" s="196" t="e">
        <f>VLOOKUP(E128,'사업장현황(25하)'!$A$3:$T$1836,7,FALSE)</f>
        <v>#N/A</v>
      </c>
      <c r="M128" s="196" t="e">
        <f>VLOOKUP(E128,'사업장현황(25하)'!$A$3:$T$1836,8,FALSE)</f>
        <v>#N/A</v>
      </c>
      <c r="N128" s="196" t="e">
        <f>VLOOKUP(E128,'사업장현황(25하)'!$A$3:$T$1836,9,FALSE)</f>
        <v>#N/A</v>
      </c>
      <c r="O128" s="196" t="e">
        <f>VLOOKUP(E128,'사업장현황(25하)'!$A$3:$T$1836,10,FALSE)</f>
        <v>#N/A</v>
      </c>
      <c r="P128" s="190" t="e">
        <f>VLOOKUP(E128,'사업장현황(25하)'!$A$3:$T$1836,12,FALSE)</f>
        <v>#N/A</v>
      </c>
      <c r="Q128" s="219"/>
      <c r="R128" s="179"/>
      <c r="S128" s="179" t="e">
        <f>VLOOKUP(E128,'사업장현황(25하)'!$A$3:$T$1836,11,FALSE)</f>
        <v>#N/A</v>
      </c>
      <c r="T128" s="179"/>
      <c r="U128" s="180"/>
      <c r="V128" s="212"/>
      <c r="W128" s="180">
        <f t="shared" si="1"/>
        <v>0</v>
      </c>
      <c r="X128" s="219"/>
      <c r="Y128" s="180"/>
      <c r="Z128" s="290"/>
      <c r="AA128" s="185"/>
      <c r="BV128" s="187"/>
      <c r="CL128" s="188"/>
    </row>
    <row r="129" spans="1:90" s="186" customFormat="1" ht="24.95" customHeight="1">
      <c r="A129" s="196"/>
      <c r="B129" s="219"/>
      <c r="C129" s="219" t="str">
        <f>HLOOKUP(WEEKDAY(B129,2),data!$A$1:$G$2,2)</f>
        <v>(토)</v>
      </c>
      <c r="D129" s="196"/>
      <c r="E129" s="190"/>
      <c r="F129" s="196"/>
      <c r="G129" s="289" t="e">
        <f>VLOOKUP(E129,'사업장현황(25하)'!$A$3:$T$1836,13,FALSE)</f>
        <v>#N/A</v>
      </c>
      <c r="H129" s="289" t="e">
        <f>VLOOKUP(E129,'사업장현황(25하)'!$A$3:$T$1836,14,FALSE)</f>
        <v>#N/A</v>
      </c>
      <c r="I129" s="190" t="e">
        <f>VLOOKUP(E129,'사업장현황(25하)'!$A$3:$T$1836,2,FALSE)</f>
        <v>#N/A</v>
      </c>
      <c r="J129" s="190" t="e">
        <f>VLOOKUP(E129,'사업장현황(25하)'!$A$3:$T$1836,4,FALSE)</f>
        <v>#N/A</v>
      </c>
      <c r="K129" s="196" t="e">
        <f>VLOOKUP(E129,'사업장현황(25하)'!$A$3:$T$1836,6,FALSE)</f>
        <v>#N/A</v>
      </c>
      <c r="L129" s="196" t="e">
        <f>VLOOKUP(E129,'사업장현황(25하)'!$A$3:$T$1836,7,FALSE)</f>
        <v>#N/A</v>
      </c>
      <c r="M129" s="196" t="e">
        <f>VLOOKUP(E129,'사업장현황(25하)'!$A$3:$T$1836,8,FALSE)</f>
        <v>#N/A</v>
      </c>
      <c r="N129" s="196" t="e">
        <f>VLOOKUP(E129,'사업장현황(25하)'!$A$3:$T$1836,9,FALSE)</f>
        <v>#N/A</v>
      </c>
      <c r="O129" s="196" t="e">
        <f>VLOOKUP(E129,'사업장현황(25하)'!$A$3:$T$1836,10,FALSE)</f>
        <v>#N/A</v>
      </c>
      <c r="P129" s="190" t="e">
        <f>VLOOKUP(E129,'사업장현황(25하)'!$A$3:$T$1836,12,FALSE)</f>
        <v>#N/A</v>
      </c>
      <c r="Q129" s="219"/>
      <c r="R129" s="179"/>
      <c r="S129" s="179" t="e">
        <f>VLOOKUP(E129,'사업장현황(25하)'!$A$3:$T$1836,11,FALSE)</f>
        <v>#N/A</v>
      </c>
      <c r="T129" s="179"/>
      <c r="U129" s="180"/>
      <c r="V129" s="212"/>
      <c r="W129" s="180">
        <f t="shared" si="1"/>
        <v>0</v>
      </c>
      <c r="X129" s="219"/>
      <c r="Y129" s="180"/>
      <c r="Z129" s="290"/>
      <c r="AA129" s="185"/>
      <c r="BV129" s="187"/>
      <c r="CL129" s="188"/>
    </row>
    <row r="130" spans="1:90" s="186" customFormat="1" ht="24.6" customHeight="1">
      <c r="A130" s="196"/>
      <c r="B130" s="219"/>
      <c r="C130" s="219" t="str">
        <f>HLOOKUP(WEEKDAY(B130,2),data!$A$1:$G$2,2)</f>
        <v>(토)</v>
      </c>
      <c r="D130" s="196"/>
      <c r="E130" s="190"/>
      <c r="F130" s="196"/>
      <c r="G130" s="289" t="e">
        <f>VLOOKUP(E130,'사업장현황(25하)'!$A$3:$T$1836,13,FALSE)</f>
        <v>#N/A</v>
      </c>
      <c r="H130" s="289" t="e">
        <f>VLOOKUP(E130,'사업장현황(25하)'!$A$3:$T$1836,14,FALSE)</f>
        <v>#N/A</v>
      </c>
      <c r="I130" s="190" t="e">
        <f>VLOOKUP(E130,'사업장현황(25하)'!$A$3:$T$1836,2,FALSE)</f>
        <v>#N/A</v>
      </c>
      <c r="J130" s="190" t="e">
        <f>VLOOKUP(E130,'사업장현황(25하)'!$A$3:$T$1836,4,FALSE)</f>
        <v>#N/A</v>
      </c>
      <c r="K130" s="196" t="e">
        <f>VLOOKUP(E130,'사업장현황(25하)'!$A$3:$T$1836,6,FALSE)</f>
        <v>#N/A</v>
      </c>
      <c r="L130" s="196" t="e">
        <f>VLOOKUP(E130,'사업장현황(25하)'!$A$3:$T$1836,7,FALSE)</f>
        <v>#N/A</v>
      </c>
      <c r="M130" s="196" t="e">
        <f>VLOOKUP(E130,'사업장현황(25하)'!$A$3:$T$1836,8,FALSE)</f>
        <v>#N/A</v>
      </c>
      <c r="N130" s="196" t="e">
        <f>VLOOKUP(E130,'사업장현황(25하)'!$A$3:$T$1836,9,FALSE)</f>
        <v>#N/A</v>
      </c>
      <c r="O130" s="196" t="e">
        <f>VLOOKUP(E130,'사업장현황(25하)'!$A$3:$T$1836,10,FALSE)</f>
        <v>#N/A</v>
      </c>
      <c r="P130" s="190" t="e">
        <f>VLOOKUP(E130,'사업장현황(25하)'!$A$3:$T$1836,12,FALSE)</f>
        <v>#N/A</v>
      </c>
      <c r="Q130" s="219"/>
      <c r="R130" s="179"/>
      <c r="S130" s="179" t="e">
        <f>VLOOKUP(E130,'사업장현황(25하)'!$A$3:$T$1836,11,FALSE)</f>
        <v>#N/A</v>
      </c>
      <c r="T130" s="179"/>
      <c r="U130" s="180"/>
      <c r="V130" s="212"/>
      <c r="W130" s="180">
        <f t="shared" si="1"/>
        <v>0</v>
      </c>
      <c r="X130" s="219"/>
      <c r="Y130" s="180"/>
      <c r="Z130" s="290"/>
      <c r="AA130" s="185"/>
      <c r="BV130" s="187"/>
      <c r="CL130" s="188"/>
    </row>
    <row r="131" spans="1:90" s="186" customFormat="1" ht="24.6" customHeight="1">
      <c r="A131" s="196"/>
      <c r="B131" s="219"/>
      <c r="C131" s="219" t="str">
        <f>HLOOKUP(WEEKDAY(B131,2),data!$A$1:$G$2,2)</f>
        <v>(토)</v>
      </c>
      <c r="D131" s="196"/>
      <c r="E131" s="190"/>
      <c r="F131" s="196"/>
      <c r="G131" s="289" t="e">
        <f>VLOOKUP(E131,'사업장현황(25하)'!$A$3:$T$1836,13,FALSE)</f>
        <v>#N/A</v>
      </c>
      <c r="H131" s="289" t="e">
        <f>VLOOKUP(E131,'사업장현황(25하)'!$A$3:$T$1836,14,FALSE)</f>
        <v>#N/A</v>
      </c>
      <c r="I131" s="190" t="e">
        <f>VLOOKUP(E131,'사업장현황(25하)'!$A$3:$T$1836,2,FALSE)</f>
        <v>#N/A</v>
      </c>
      <c r="J131" s="190" t="e">
        <f>VLOOKUP(E131,'사업장현황(25하)'!$A$3:$T$1836,4,FALSE)</f>
        <v>#N/A</v>
      </c>
      <c r="K131" s="196" t="e">
        <f>VLOOKUP(E131,'사업장현황(25하)'!$A$3:$T$1836,6,FALSE)</f>
        <v>#N/A</v>
      </c>
      <c r="L131" s="196" t="e">
        <f>VLOOKUP(E131,'사업장현황(25하)'!$A$3:$T$1836,7,FALSE)</f>
        <v>#N/A</v>
      </c>
      <c r="M131" s="196" t="e">
        <f>VLOOKUP(E131,'사업장현황(25하)'!$A$3:$T$1836,8,FALSE)</f>
        <v>#N/A</v>
      </c>
      <c r="N131" s="196" t="e">
        <f>VLOOKUP(E131,'사업장현황(25하)'!$A$3:$T$1836,9,FALSE)</f>
        <v>#N/A</v>
      </c>
      <c r="O131" s="196" t="e">
        <f>VLOOKUP(E131,'사업장현황(25하)'!$A$3:$T$1836,10,FALSE)</f>
        <v>#N/A</v>
      </c>
      <c r="P131" s="190" t="e">
        <f>VLOOKUP(E131,'사업장현황(25하)'!$A$3:$T$1836,12,FALSE)</f>
        <v>#N/A</v>
      </c>
      <c r="Q131" s="219"/>
      <c r="R131" s="179"/>
      <c r="S131" s="179" t="e">
        <f>VLOOKUP(E131,'사업장현황(25하)'!$A$3:$T$1836,11,FALSE)</f>
        <v>#N/A</v>
      </c>
      <c r="T131" s="179"/>
      <c r="U131" s="180"/>
      <c r="V131" s="212"/>
      <c r="W131" s="180">
        <f t="shared" ref="W131:W194" si="2">SUM(U131:V131)</f>
        <v>0</v>
      </c>
      <c r="X131" s="219"/>
      <c r="Y131" s="180"/>
      <c r="Z131" s="290"/>
      <c r="AA131" s="185"/>
      <c r="BV131" s="187"/>
      <c r="CL131" s="188"/>
    </row>
    <row r="132" spans="1:90" s="186" customFormat="1" ht="24.6" customHeight="1">
      <c r="A132" s="196"/>
      <c r="B132" s="219"/>
      <c r="C132" s="219" t="str">
        <f>HLOOKUP(WEEKDAY(B132,2),data!$A$1:$G$2,2)</f>
        <v>(토)</v>
      </c>
      <c r="D132" s="196"/>
      <c r="E132" s="190"/>
      <c r="F132" s="196"/>
      <c r="G132" s="289" t="e">
        <f>VLOOKUP(E132,'사업장현황(25하)'!$A$3:$T$1836,13,FALSE)</f>
        <v>#N/A</v>
      </c>
      <c r="H132" s="289" t="e">
        <f>VLOOKUP(E132,'사업장현황(25하)'!$A$3:$T$1836,14,FALSE)</f>
        <v>#N/A</v>
      </c>
      <c r="I132" s="190" t="e">
        <f>VLOOKUP(E132,'사업장현황(25하)'!$A$3:$T$1836,2,FALSE)</f>
        <v>#N/A</v>
      </c>
      <c r="J132" s="190" t="e">
        <f>VLOOKUP(E132,'사업장현황(25하)'!$A$3:$T$1836,4,FALSE)</f>
        <v>#N/A</v>
      </c>
      <c r="K132" s="196" t="e">
        <f>VLOOKUP(E132,'사업장현황(25하)'!$A$3:$T$1836,6,FALSE)</f>
        <v>#N/A</v>
      </c>
      <c r="L132" s="196" t="e">
        <f>VLOOKUP(E132,'사업장현황(25하)'!$A$3:$T$1836,7,FALSE)</f>
        <v>#N/A</v>
      </c>
      <c r="M132" s="196" t="e">
        <f>VLOOKUP(E132,'사업장현황(25하)'!$A$3:$T$1836,8,FALSE)</f>
        <v>#N/A</v>
      </c>
      <c r="N132" s="196" t="e">
        <f>VLOOKUP(E132,'사업장현황(25하)'!$A$3:$T$1836,9,FALSE)</f>
        <v>#N/A</v>
      </c>
      <c r="O132" s="196" t="e">
        <f>VLOOKUP(E132,'사업장현황(25하)'!$A$3:$T$1836,10,FALSE)</f>
        <v>#N/A</v>
      </c>
      <c r="P132" s="190" t="e">
        <f>VLOOKUP(E132,'사업장현황(25하)'!$A$3:$T$1836,12,FALSE)</f>
        <v>#N/A</v>
      </c>
      <c r="Q132" s="219"/>
      <c r="R132" s="179"/>
      <c r="S132" s="179" t="e">
        <f>VLOOKUP(E132,'사업장현황(25하)'!$A$3:$T$1836,11,FALSE)</f>
        <v>#N/A</v>
      </c>
      <c r="T132" s="179"/>
      <c r="U132" s="180"/>
      <c r="V132" s="212"/>
      <c r="W132" s="180">
        <f t="shared" si="2"/>
        <v>0</v>
      </c>
      <c r="X132" s="219"/>
      <c r="Y132" s="180"/>
      <c r="Z132" s="290"/>
      <c r="AA132" s="185"/>
      <c r="BV132" s="187"/>
      <c r="CL132" s="188"/>
    </row>
    <row r="133" spans="1:90" s="186" customFormat="1" ht="24.95" customHeight="1">
      <c r="A133" s="196"/>
      <c r="B133" s="219"/>
      <c r="C133" s="219" t="str">
        <f>HLOOKUP(WEEKDAY(B133,2),data!$A$1:$G$2,2)</f>
        <v>(토)</v>
      </c>
      <c r="D133" s="196"/>
      <c r="E133" s="190"/>
      <c r="F133" s="196"/>
      <c r="G133" s="289" t="e">
        <f>VLOOKUP(E133,'사업장현황(25하)'!$A$3:$T$1836,13,FALSE)</f>
        <v>#N/A</v>
      </c>
      <c r="H133" s="289" t="e">
        <f>VLOOKUP(E133,'사업장현황(25하)'!$A$3:$T$1836,14,FALSE)</f>
        <v>#N/A</v>
      </c>
      <c r="I133" s="190" t="e">
        <f>VLOOKUP(E133,'사업장현황(25하)'!$A$3:$T$1836,2,FALSE)</f>
        <v>#N/A</v>
      </c>
      <c r="J133" s="190" t="e">
        <f>VLOOKUP(E133,'사업장현황(25하)'!$A$3:$T$1836,4,FALSE)</f>
        <v>#N/A</v>
      </c>
      <c r="K133" s="196" t="e">
        <f>VLOOKUP(E133,'사업장현황(25하)'!$A$3:$T$1836,6,FALSE)</f>
        <v>#N/A</v>
      </c>
      <c r="L133" s="196" t="e">
        <f>VLOOKUP(E133,'사업장현황(25하)'!$A$3:$T$1836,7,FALSE)</f>
        <v>#N/A</v>
      </c>
      <c r="M133" s="196" t="e">
        <f>VLOOKUP(E133,'사업장현황(25하)'!$A$3:$T$1836,8,FALSE)</f>
        <v>#N/A</v>
      </c>
      <c r="N133" s="196" t="e">
        <f>VLOOKUP(E133,'사업장현황(25하)'!$A$3:$T$1836,9,FALSE)</f>
        <v>#N/A</v>
      </c>
      <c r="O133" s="196" t="e">
        <f>VLOOKUP(E133,'사업장현황(25하)'!$A$3:$T$1836,10,FALSE)</f>
        <v>#N/A</v>
      </c>
      <c r="P133" s="190" t="e">
        <f>VLOOKUP(E133,'사업장현황(25하)'!$A$3:$T$1836,12,FALSE)</f>
        <v>#N/A</v>
      </c>
      <c r="Q133" s="219"/>
      <c r="R133" s="179"/>
      <c r="S133" s="179" t="e">
        <f>VLOOKUP(E133,'사업장현황(25하)'!$A$3:$T$1836,11,FALSE)</f>
        <v>#N/A</v>
      </c>
      <c r="T133" s="179"/>
      <c r="U133" s="180"/>
      <c r="V133" s="212"/>
      <c r="W133" s="180">
        <f t="shared" si="2"/>
        <v>0</v>
      </c>
      <c r="X133" s="219"/>
      <c r="Y133" s="180"/>
      <c r="Z133" s="290"/>
      <c r="AA133" s="185"/>
      <c r="BV133" s="187"/>
      <c r="CL133" s="188"/>
    </row>
    <row r="134" spans="1:90" s="186" customFormat="1" ht="24.95" customHeight="1">
      <c r="A134" s="196"/>
      <c r="B134" s="219"/>
      <c r="C134" s="219" t="str">
        <f>HLOOKUP(WEEKDAY(B134,2),data!$A$1:$G$2,2)</f>
        <v>(토)</v>
      </c>
      <c r="D134" s="196"/>
      <c r="E134" s="190"/>
      <c r="F134" s="196"/>
      <c r="G134" s="289" t="e">
        <f>VLOOKUP(E134,'사업장현황(25하)'!$A$3:$T$1836,13,FALSE)</f>
        <v>#N/A</v>
      </c>
      <c r="H134" s="289" t="e">
        <f>VLOOKUP(E134,'사업장현황(25하)'!$A$3:$T$1836,14,FALSE)</f>
        <v>#N/A</v>
      </c>
      <c r="I134" s="190" t="e">
        <f>VLOOKUP(E134,'사업장현황(25하)'!$A$3:$T$1836,2,FALSE)</f>
        <v>#N/A</v>
      </c>
      <c r="J134" s="190" t="e">
        <f>VLOOKUP(E134,'사업장현황(25하)'!$A$3:$T$1836,4,FALSE)</f>
        <v>#N/A</v>
      </c>
      <c r="K134" s="196" t="e">
        <f>VLOOKUP(E134,'사업장현황(25하)'!$A$3:$T$1836,6,FALSE)</f>
        <v>#N/A</v>
      </c>
      <c r="L134" s="196" t="e">
        <f>VLOOKUP(E134,'사업장현황(25하)'!$A$3:$T$1836,7,FALSE)</f>
        <v>#N/A</v>
      </c>
      <c r="M134" s="196" t="e">
        <f>VLOOKUP(E134,'사업장현황(25하)'!$A$3:$T$1836,8,FALSE)</f>
        <v>#N/A</v>
      </c>
      <c r="N134" s="196" t="e">
        <f>VLOOKUP(E134,'사업장현황(25하)'!$A$3:$T$1836,9,FALSE)</f>
        <v>#N/A</v>
      </c>
      <c r="O134" s="196" t="e">
        <f>VLOOKUP(E134,'사업장현황(25하)'!$A$3:$T$1836,10,FALSE)</f>
        <v>#N/A</v>
      </c>
      <c r="P134" s="190" t="e">
        <f>VLOOKUP(E134,'사업장현황(25하)'!$A$3:$T$1836,12,FALSE)</f>
        <v>#N/A</v>
      </c>
      <c r="Q134" s="219"/>
      <c r="R134" s="179"/>
      <c r="S134" s="179" t="e">
        <f>VLOOKUP(E134,'사업장현황(25하)'!$A$3:$T$1836,11,FALSE)</f>
        <v>#N/A</v>
      </c>
      <c r="T134" s="179"/>
      <c r="U134" s="180"/>
      <c r="V134" s="212"/>
      <c r="W134" s="180">
        <f t="shared" si="2"/>
        <v>0</v>
      </c>
      <c r="X134" s="219"/>
      <c r="Y134" s="180"/>
      <c r="Z134" s="290"/>
      <c r="AA134" s="185"/>
      <c r="BV134" s="187"/>
      <c r="CL134" s="188"/>
    </row>
    <row r="135" spans="1:90" s="186" customFormat="1" ht="24.95" customHeight="1">
      <c r="A135" s="196"/>
      <c r="B135" s="219"/>
      <c r="C135" s="219" t="str">
        <f>HLOOKUP(WEEKDAY(B135,2),data!$A$1:$G$2,2)</f>
        <v>(토)</v>
      </c>
      <c r="D135" s="196"/>
      <c r="E135" s="190"/>
      <c r="F135" s="196"/>
      <c r="G135" s="289" t="e">
        <f>VLOOKUP(E135,'사업장현황(25하)'!$A$3:$T$1836,13,FALSE)</f>
        <v>#N/A</v>
      </c>
      <c r="H135" s="289" t="e">
        <f>VLOOKUP(E135,'사업장현황(25하)'!$A$3:$T$1836,14,FALSE)</f>
        <v>#N/A</v>
      </c>
      <c r="I135" s="190" t="e">
        <f>VLOOKUP(E135,'사업장현황(25하)'!$A$3:$T$1836,2,FALSE)</f>
        <v>#N/A</v>
      </c>
      <c r="J135" s="190" t="e">
        <f>VLOOKUP(E135,'사업장현황(25하)'!$A$3:$T$1836,4,FALSE)</f>
        <v>#N/A</v>
      </c>
      <c r="K135" s="196" t="e">
        <f>VLOOKUP(E135,'사업장현황(25하)'!$A$3:$T$1836,6,FALSE)</f>
        <v>#N/A</v>
      </c>
      <c r="L135" s="196" t="e">
        <f>VLOOKUP(E135,'사업장현황(25하)'!$A$3:$T$1836,7,FALSE)</f>
        <v>#N/A</v>
      </c>
      <c r="M135" s="196" t="e">
        <f>VLOOKUP(E135,'사업장현황(25하)'!$A$3:$T$1836,8,FALSE)</f>
        <v>#N/A</v>
      </c>
      <c r="N135" s="196" t="e">
        <f>VLOOKUP(E135,'사업장현황(25하)'!$A$3:$T$1836,9,FALSE)</f>
        <v>#N/A</v>
      </c>
      <c r="O135" s="196" t="e">
        <f>VLOOKUP(E135,'사업장현황(25하)'!$A$3:$T$1836,10,FALSE)</f>
        <v>#N/A</v>
      </c>
      <c r="P135" s="190" t="e">
        <f>VLOOKUP(E135,'사업장현황(25하)'!$A$3:$T$1836,12,FALSE)</f>
        <v>#N/A</v>
      </c>
      <c r="Q135" s="219"/>
      <c r="R135" s="179"/>
      <c r="S135" s="179" t="e">
        <f>VLOOKUP(E135,'사업장현황(25하)'!$A$3:$T$1836,11,FALSE)</f>
        <v>#N/A</v>
      </c>
      <c r="T135" s="179"/>
      <c r="U135" s="180"/>
      <c r="V135" s="212"/>
      <c r="W135" s="180">
        <f t="shared" si="2"/>
        <v>0</v>
      </c>
      <c r="X135" s="219"/>
      <c r="Y135" s="180"/>
      <c r="Z135" s="290"/>
      <c r="AA135" s="185"/>
      <c r="BV135" s="187"/>
      <c r="CL135" s="188"/>
    </row>
    <row r="136" spans="1:90" s="186" customFormat="1" ht="24.95" customHeight="1">
      <c r="A136" s="196"/>
      <c r="B136" s="219"/>
      <c r="C136" s="219" t="str">
        <f>HLOOKUP(WEEKDAY(B136,2),data!$A$1:$G$2,2)</f>
        <v>(토)</v>
      </c>
      <c r="D136" s="196"/>
      <c r="E136" s="190"/>
      <c r="F136" s="196"/>
      <c r="G136" s="289" t="e">
        <f>VLOOKUP(E136,'사업장현황(25하)'!$A$3:$T$1836,13,FALSE)</f>
        <v>#N/A</v>
      </c>
      <c r="H136" s="289" t="e">
        <f>VLOOKUP(E136,'사업장현황(25하)'!$A$3:$T$1836,14,FALSE)</f>
        <v>#N/A</v>
      </c>
      <c r="I136" s="190" t="e">
        <f>VLOOKUP(E136,'사업장현황(25하)'!$A$3:$T$1836,2,FALSE)</f>
        <v>#N/A</v>
      </c>
      <c r="J136" s="190" t="e">
        <f>VLOOKUP(E136,'사업장현황(25하)'!$A$3:$T$1836,4,FALSE)</f>
        <v>#N/A</v>
      </c>
      <c r="K136" s="196" t="e">
        <f>VLOOKUP(E136,'사업장현황(25하)'!$A$3:$T$1836,6,FALSE)</f>
        <v>#N/A</v>
      </c>
      <c r="L136" s="196" t="e">
        <f>VLOOKUP(E136,'사업장현황(25하)'!$A$3:$T$1836,7,FALSE)</f>
        <v>#N/A</v>
      </c>
      <c r="M136" s="196" t="e">
        <f>VLOOKUP(E136,'사업장현황(25하)'!$A$3:$T$1836,8,FALSE)</f>
        <v>#N/A</v>
      </c>
      <c r="N136" s="196" t="e">
        <f>VLOOKUP(E136,'사업장현황(25하)'!$A$3:$T$1836,9,FALSE)</f>
        <v>#N/A</v>
      </c>
      <c r="O136" s="196" t="e">
        <f>VLOOKUP(E136,'사업장현황(25하)'!$A$3:$T$1836,10,FALSE)</f>
        <v>#N/A</v>
      </c>
      <c r="P136" s="190" t="e">
        <f>VLOOKUP(E136,'사업장현황(25하)'!$A$3:$T$1836,12,FALSE)</f>
        <v>#N/A</v>
      </c>
      <c r="Q136" s="219"/>
      <c r="R136" s="179"/>
      <c r="S136" s="179" t="e">
        <f>VLOOKUP(E136,'사업장현황(25하)'!$A$3:$T$1836,11,FALSE)</f>
        <v>#N/A</v>
      </c>
      <c r="T136" s="179"/>
      <c r="U136" s="180"/>
      <c r="V136" s="212"/>
      <c r="W136" s="180">
        <f t="shared" si="2"/>
        <v>0</v>
      </c>
      <c r="X136" s="219"/>
      <c r="Y136" s="180"/>
      <c r="Z136" s="290"/>
      <c r="AA136" s="185"/>
      <c r="BV136" s="187"/>
      <c r="CL136" s="188"/>
    </row>
    <row r="137" spans="1:90" s="186" customFormat="1" ht="24.95" customHeight="1">
      <c r="A137" s="196"/>
      <c r="B137" s="219"/>
      <c r="C137" s="219" t="str">
        <f>HLOOKUP(WEEKDAY(B137,2),data!$A$1:$G$2,2)</f>
        <v>(토)</v>
      </c>
      <c r="D137" s="196"/>
      <c r="E137" s="190"/>
      <c r="F137" s="196"/>
      <c r="G137" s="289" t="e">
        <f>VLOOKUP(E137,'사업장현황(25하)'!$A$3:$T$1836,13,FALSE)</f>
        <v>#N/A</v>
      </c>
      <c r="H137" s="289" t="e">
        <f>VLOOKUP(E137,'사업장현황(25하)'!$A$3:$T$1836,14,FALSE)</f>
        <v>#N/A</v>
      </c>
      <c r="I137" s="190" t="e">
        <f>VLOOKUP(E137,'사업장현황(25하)'!$A$3:$T$1836,2,FALSE)</f>
        <v>#N/A</v>
      </c>
      <c r="J137" s="190" t="e">
        <f>VLOOKUP(E137,'사업장현황(25하)'!$A$3:$T$1836,4,FALSE)</f>
        <v>#N/A</v>
      </c>
      <c r="K137" s="196" t="e">
        <f>VLOOKUP(E137,'사업장현황(25하)'!$A$3:$T$1836,6,FALSE)</f>
        <v>#N/A</v>
      </c>
      <c r="L137" s="196" t="e">
        <f>VLOOKUP(E137,'사업장현황(25하)'!$A$3:$T$1836,7,FALSE)</f>
        <v>#N/A</v>
      </c>
      <c r="M137" s="196" t="e">
        <f>VLOOKUP(E137,'사업장현황(25하)'!$A$3:$T$1836,8,FALSE)</f>
        <v>#N/A</v>
      </c>
      <c r="N137" s="196" t="e">
        <f>VLOOKUP(E137,'사업장현황(25하)'!$A$3:$T$1836,9,FALSE)</f>
        <v>#N/A</v>
      </c>
      <c r="O137" s="196" t="e">
        <f>VLOOKUP(E137,'사업장현황(25하)'!$A$3:$T$1836,10,FALSE)</f>
        <v>#N/A</v>
      </c>
      <c r="P137" s="190" t="e">
        <f>VLOOKUP(E137,'사업장현황(25하)'!$A$3:$T$1836,12,FALSE)</f>
        <v>#N/A</v>
      </c>
      <c r="Q137" s="219"/>
      <c r="R137" s="179"/>
      <c r="S137" s="179" t="e">
        <f>VLOOKUP(E137,'사업장현황(25하)'!$A$3:$T$1836,11,FALSE)</f>
        <v>#N/A</v>
      </c>
      <c r="T137" s="179"/>
      <c r="U137" s="180"/>
      <c r="V137" s="212"/>
      <c r="W137" s="180">
        <f t="shared" si="2"/>
        <v>0</v>
      </c>
      <c r="X137" s="219"/>
      <c r="Y137" s="180"/>
      <c r="Z137" s="290"/>
      <c r="AA137" s="185"/>
      <c r="BV137" s="187"/>
      <c r="CL137" s="188"/>
    </row>
    <row r="138" spans="1:90" s="186" customFormat="1" ht="24.95" customHeight="1">
      <c r="A138" s="196"/>
      <c r="B138" s="219"/>
      <c r="C138" s="219" t="str">
        <f>HLOOKUP(WEEKDAY(B138,2),data!$A$1:$G$2,2)</f>
        <v>(토)</v>
      </c>
      <c r="D138" s="196"/>
      <c r="E138" s="249"/>
      <c r="F138" s="196"/>
      <c r="G138" s="289" t="e">
        <f>VLOOKUP(E138,'사업장현황(25하)'!$A$3:$T$1836,13,FALSE)</f>
        <v>#N/A</v>
      </c>
      <c r="H138" s="289" t="e">
        <f>VLOOKUP(E138,'사업장현황(25하)'!$A$3:$T$1836,14,FALSE)</f>
        <v>#N/A</v>
      </c>
      <c r="I138" s="190" t="e">
        <f>VLOOKUP(E138,'사업장현황(25하)'!$A$3:$T$1836,2,FALSE)</f>
        <v>#N/A</v>
      </c>
      <c r="J138" s="190" t="e">
        <f>VLOOKUP(E138,'사업장현황(25하)'!$A$3:$T$1836,4,FALSE)</f>
        <v>#N/A</v>
      </c>
      <c r="K138" s="196" t="e">
        <f>VLOOKUP(E138,'사업장현황(25하)'!$A$3:$T$1836,6,FALSE)</f>
        <v>#N/A</v>
      </c>
      <c r="L138" s="196" t="e">
        <f>VLOOKUP(E138,'사업장현황(25하)'!$A$3:$T$1836,7,FALSE)</f>
        <v>#N/A</v>
      </c>
      <c r="M138" s="196" t="e">
        <f>VLOOKUP(E138,'사업장현황(25하)'!$A$3:$T$1836,8,FALSE)</f>
        <v>#N/A</v>
      </c>
      <c r="N138" s="196" t="e">
        <f>VLOOKUP(E138,'사업장현황(25하)'!$A$3:$T$1836,9,FALSE)</f>
        <v>#N/A</v>
      </c>
      <c r="O138" s="196" t="e">
        <f>VLOOKUP(E138,'사업장현황(25하)'!$A$3:$T$1836,10,FALSE)</f>
        <v>#N/A</v>
      </c>
      <c r="P138" s="190" t="e">
        <f>VLOOKUP(E138,'사업장현황(25하)'!$A$3:$T$1836,12,FALSE)</f>
        <v>#N/A</v>
      </c>
      <c r="Q138" s="219"/>
      <c r="R138" s="179"/>
      <c r="S138" s="179" t="e">
        <f>VLOOKUP(E138,'사업장현황(25하)'!$A$3:$T$1836,11,FALSE)</f>
        <v>#N/A</v>
      </c>
      <c r="T138" s="179"/>
      <c r="U138" s="180"/>
      <c r="V138" s="212"/>
      <c r="W138" s="180">
        <f t="shared" si="2"/>
        <v>0</v>
      </c>
      <c r="X138" s="219"/>
      <c r="Y138" s="180"/>
      <c r="Z138" s="290"/>
      <c r="AA138" s="185"/>
      <c r="BV138" s="187"/>
      <c r="CL138" s="188"/>
    </row>
    <row r="139" spans="1:90" s="186" customFormat="1" ht="24.95" customHeight="1">
      <c r="A139" s="196"/>
      <c r="B139" s="219"/>
      <c r="C139" s="219" t="str">
        <f>HLOOKUP(WEEKDAY(B139,2),data!$A$1:$G$2,2)</f>
        <v>(토)</v>
      </c>
      <c r="D139" s="196"/>
      <c r="E139" s="249"/>
      <c r="F139" s="196"/>
      <c r="G139" s="289" t="e">
        <f>VLOOKUP(E139,'사업장현황(25하)'!$A$3:$T$1836,13,FALSE)</f>
        <v>#N/A</v>
      </c>
      <c r="H139" s="289" t="e">
        <f>VLOOKUP(E139,'사업장현황(25하)'!$A$3:$T$1836,14,FALSE)</f>
        <v>#N/A</v>
      </c>
      <c r="I139" s="190" t="e">
        <f>VLOOKUP(E139,'사업장현황(25하)'!$A$3:$T$1836,2,FALSE)</f>
        <v>#N/A</v>
      </c>
      <c r="J139" s="190" t="e">
        <f>VLOOKUP(E139,'사업장현황(25하)'!$A$3:$T$1836,4,FALSE)</f>
        <v>#N/A</v>
      </c>
      <c r="K139" s="196" t="e">
        <f>VLOOKUP(E139,'사업장현황(25하)'!$A$3:$T$1836,6,FALSE)</f>
        <v>#N/A</v>
      </c>
      <c r="L139" s="196" t="e">
        <f>VLOOKUP(E139,'사업장현황(25하)'!$A$3:$T$1836,7,FALSE)</f>
        <v>#N/A</v>
      </c>
      <c r="M139" s="196" t="e">
        <f>VLOOKUP(E139,'사업장현황(25하)'!$A$3:$T$1836,8,FALSE)</f>
        <v>#N/A</v>
      </c>
      <c r="N139" s="196" t="e">
        <f>VLOOKUP(E139,'사업장현황(25하)'!$A$3:$T$1836,9,FALSE)</f>
        <v>#N/A</v>
      </c>
      <c r="O139" s="196" t="e">
        <f>VLOOKUP(E139,'사업장현황(25하)'!$A$3:$T$1836,10,FALSE)</f>
        <v>#N/A</v>
      </c>
      <c r="P139" s="190" t="e">
        <f>VLOOKUP(E139,'사업장현황(25하)'!$A$3:$T$1836,12,FALSE)</f>
        <v>#N/A</v>
      </c>
      <c r="Q139" s="219"/>
      <c r="R139" s="179"/>
      <c r="S139" s="179" t="e">
        <f>VLOOKUP(E139,'사업장현황(25하)'!$A$3:$T$1836,11,FALSE)</f>
        <v>#N/A</v>
      </c>
      <c r="T139" s="179"/>
      <c r="U139" s="180"/>
      <c r="V139" s="212"/>
      <c r="W139" s="180">
        <f t="shared" si="2"/>
        <v>0</v>
      </c>
      <c r="X139" s="219"/>
      <c r="Y139" s="180"/>
      <c r="Z139" s="290"/>
      <c r="AA139" s="185"/>
      <c r="BV139" s="187"/>
      <c r="CL139" s="188"/>
    </row>
    <row r="140" spans="1:90" s="186" customFormat="1" ht="24.95" customHeight="1">
      <c r="A140" s="196"/>
      <c r="B140" s="219"/>
      <c r="C140" s="219" t="str">
        <f>HLOOKUP(WEEKDAY(B140,2),data!$A$1:$G$2,2)</f>
        <v>(토)</v>
      </c>
      <c r="D140" s="196"/>
      <c r="E140" s="249"/>
      <c r="F140" s="196"/>
      <c r="G140" s="289" t="e">
        <f>VLOOKUP(E140,'사업장현황(25하)'!$A$3:$T$1836,13,FALSE)</f>
        <v>#N/A</v>
      </c>
      <c r="H140" s="289" t="e">
        <f>VLOOKUP(E140,'사업장현황(25하)'!$A$3:$T$1836,14,FALSE)</f>
        <v>#N/A</v>
      </c>
      <c r="I140" s="190" t="e">
        <f>VLOOKUP(E140,'사업장현황(25하)'!$A$3:$T$1836,2,FALSE)</f>
        <v>#N/A</v>
      </c>
      <c r="J140" s="190" t="e">
        <f>VLOOKUP(E140,'사업장현황(25하)'!$A$3:$T$1836,4,FALSE)</f>
        <v>#N/A</v>
      </c>
      <c r="K140" s="196" t="e">
        <f>VLOOKUP(E140,'사업장현황(25하)'!$A$3:$T$1836,6,FALSE)</f>
        <v>#N/A</v>
      </c>
      <c r="L140" s="196" t="e">
        <f>VLOOKUP(E140,'사업장현황(25하)'!$A$3:$T$1836,7,FALSE)</f>
        <v>#N/A</v>
      </c>
      <c r="M140" s="196" t="e">
        <f>VLOOKUP(E140,'사업장현황(25하)'!$A$3:$T$1836,8,FALSE)</f>
        <v>#N/A</v>
      </c>
      <c r="N140" s="196" t="e">
        <f>VLOOKUP(E140,'사업장현황(25하)'!$A$3:$T$1836,9,FALSE)</f>
        <v>#N/A</v>
      </c>
      <c r="O140" s="196" t="e">
        <f>VLOOKUP(E140,'사업장현황(25하)'!$A$3:$T$1836,10,FALSE)</f>
        <v>#N/A</v>
      </c>
      <c r="P140" s="190" t="e">
        <f>VLOOKUP(E140,'사업장현황(25하)'!$A$3:$T$1836,12,FALSE)</f>
        <v>#N/A</v>
      </c>
      <c r="Q140" s="219"/>
      <c r="R140" s="179"/>
      <c r="S140" s="179" t="e">
        <f>VLOOKUP(E140,'사업장현황(25하)'!$A$3:$T$1836,11,FALSE)</f>
        <v>#N/A</v>
      </c>
      <c r="T140" s="179"/>
      <c r="U140" s="180"/>
      <c r="V140" s="212"/>
      <c r="W140" s="180">
        <f t="shared" si="2"/>
        <v>0</v>
      </c>
      <c r="X140" s="219"/>
      <c r="Y140" s="180"/>
      <c r="Z140" s="290"/>
      <c r="AA140" s="185"/>
      <c r="BV140" s="187"/>
      <c r="CL140" s="188"/>
    </row>
    <row r="141" spans="1:90" s="186" customFormat="1" ht="24.95" customHeight="1">
      <c r="A141" s="196"/>
      <c r="B141" s="219"/>
      <c r="C141" s="219" t="str">
        <f>HLOOKUP(WEEKDAY(B141,2),data!$A$1:$G$2,2)</f>
        <v>(토)</v>
      </c>
      <c r="D141" s="196"/>
      <c r="E141" s="249"/>
      <c r="F141" s="196"/>
      <c r="G141" s="289" t="e">
        <f>VLOOKUP(E141,'사업장현황(25하)'!$A$3:$T$1836,13,FALSE)</f>
        <v>#N/A</v>
      </c>
      <c r="H141" s="289" t="e">
        <f>VLOOKUP(E141,'사업장현황(25하)'!$A$3:$T$1836,14,FALSE)</f>
        <v>#N/A</v>
      </c>
      <c r="I141" s="190" t="e">
        <f>VLOOKUP(E141,'사업장현황(25하)'!$A$3:$T$1836,2,FALSE)</f>
        <v>#N/A</v>
      </c>
      <c r="J141" s="190" t="e">
        <f>VLOOKUP(E141,'사업장현황(25하)'!$A$3:$T$1836,4,FALSE)</f>
        <v>#N/A</v>
      </c>
      <c r="K141" s="196" t="e">
        <f>VLOOKUP(E141,'사업장현황(25하)'!$A$3:$T$1836,6,FALSE)</f>
        <v>#N/A</v>
      </c>
      <c r="L141" s="196" t="e">
        <f>VLOOKUP(E141,'사업장현황(25하)'!$A$3:$T$1836,7,FALSE)</f>
        <v>#N/A</v>
      </c>
      <c r="M141" s="196" t="e">
        <f>VLOOKUP(E141,'사업장현황(25하)'!$A$3:$T$1836,8,FALSE)</f>
        <v>#N/A</v>
      </c>
      <c r="N141" s="196" t="e">
        <f>VLOOKUP(E141,'사업장현황(25하)'!$A$3:$T$1836,9,FALSE)</f>
        <v>#N/A</v>
      </c>
      <c r="O141" s="196" t="e">
        <f>VLOOKUP(E141,'사업장현황(25하)'!$A$3:$T$1836,10,FALSE)</f>
        <v>#N/A</v>
      </c>
      <c r="P141" s="190" t="e">
        <f>VLOOKUP(E141,'사업장현황(25하)'!$A$3:$T$1836,12,FALSE)</f>
        <v>#N/A</v>
      </c>
      <c r="Q141" s="219"/>
      <c r="R141" s="179"/>
      <c r="S141" s="179" t="e">
        <f>VLOOKUP(E141,'사업장현황(25하)'!$A$3:$T$1836,11,FALSE)</f>
        <v>#N/A</v>
      </c>
      <c r="T141" s="179"/>
      <c r="U141" s="180"/>
      <c r="V141" s="212"/>
      <c r="W141" s="180">
        <f t="shared" si="2"/>
        <v>0</v>
      </c>
      <c r="X141" s="219"/>
      <c r="Y141" s="180"/>
      <c r="Z141" s="290"/>
      <c r="AA141" s="185"/>
      <c r="BV141" s="187"/>
      <c r="CL141" s="188"/>
    </row>
    <row r="142" spans="1:90" s="186" customFormat="1" ht="24.95" customHeight="1">
      <c r="A142" s="196"/>
      <c r="B142" s="219"/>
      <c r="C142" s="219" t="str">
        <f>HLOOKUP(WEEKDAY(B142,2),data!$A$1:$G$2,2)</f>
        <v>(토)</v>
      </c>
      <c r="D142" s="196"/>
      <c r="E142" s="249"/>
      <c r="F142" s="196"/>
      <c r="G142" s="289" t="e">
        <f>VLOOKUP(E142,'사업장현황(25하)'!$A$3:$T$1836,13,FALSE)</f>
        <v>#N/A</v>
      </c>
      <c r="H142" s="289" t="e">
        <f>VLOOKUP(E142,'사업장현황(25하)'!$A$3:$T$1836,14,FALSE)</f>
        <v>#N/A</v>
      </c>
      <c r="I142" s="190" t="e">
        <f>VLOOKUP(E142,'사업장현황(25하)'!$A$3:$T$1836,2,FALSE)</f>
        <v>#N/A</v>
      </c>
      <c r="J142" s="190" t="e">
        <f>VLOOKUP(E142,'사업장현황(25하)'!$A$3:$T$1836,4,FALSE)</f>
        <v>#N/A</v>
      </c>
      <c r="K142" s="196" t="e">
        <f>VLOOKUP(E142,'사업장현황(25하)'!$A$3:$T$1836,6,FALSE)</f>
        <v>#N/A</v>
      </c>
      <c r="L142" s="196" t="e">
        <f>VLOOKUP(E142,'사업장현황(25하)'!$A$3:$T$1836,7,FALSE)</f>
        <v>#N/A</v>
      </c>
      <c r="M142" s="196" t="e">
        <f>VLOOKUP(E142,'사업장현황(25하)'!$A$3:$T$1836,8,FALSE)</f>
        <v>#N/A</v>
      </c>
      <c r="N142" s="196" t="e">
        <f>VLOOKUP(E142,'사업장현황(25하)'!$A$3:$T$1836,9,FALSE)</f>
        <v>#N/A</v>
      </c>
      <c r="O142" s="196" t="e">
        <f>VLOOKUP(E142,'사업장현황(25하)'!$A$3:$T$1836,10,FALSE)</f>
        <v>#N/A</v>
      </c>
      <c r="P142" s="190" t="e">
        <f>VLOOKUP(E142,'사업장현황(25하)'!$A$3:$T$1836,12,FALSE)</f>
        <v>#N/A</v>
      </c>
      <c r="Q142" s="219"/>
      <c r="R142" s="179"/>
      <c r="S142" s="179" t="e">
        <f>VLOOKUP(E142,'사업장현황(25하)'!$A$3:$T$1836,11,FALSE)</f>
        <v>#N/A</v>
      </c>
      <c r="T142" s="179"/>
      <c r="U142" s="180"/>
      <c r="V142" s="212"/>
      <c r="W142" s="180">
        <f t="shared" si="2"/>
        <v>0</v>
      </c>
      <c r="X142" s="219"/>
      <c r="Y142" s="180"/>
      <c r="Z142" s="290"/>
      <c r="AA142" s="185"/>
      <c r="BV142" s="187"/>
      <c r="CL142" s="188"/>
    </row>
    <row r="143" spans="1:90" s="186" customFormat="1" ht="24.95" customHeight="1">
      <c r="A143" s="196"/>
      <c r="B143" s="219"/>
      <c r="C143" s="219" t="str">
        <f>HLOOKUP(WEEKDAY(B143,2),data!$A$1:$G$2,2)</f>
        <v>(토)</v>
      </c>
      <c r="D143" s="196"/>
      <c r="E143" s="249"/>
      <c r="F143" s="196"/>
      <c r="G143" s="289" t="e">
        <f>VLOOKUP(E143,'사업장현황(25하)'!$A$3:$T$1836,13,FALSE)</f>
        <v>#N/A</v>
      </c>
      <c r="H143" s="289" t="e">
        <f>VLOOKUP(E143,'사업장현황(25하)'!$A$3:$T$1836,14,FALSE)</f>
        <v>#N/A</v>
      </c>
      <c r="I143" s="190" t="e">
        <f>VLOOKUP(E143,'사업장현황(25하)'!$A$3:$T$1836,2,FALSE)</f>
        <v>#N/A</v>
      </c>
      <c r="J143" s="190" t="e">
        <f>VLOOKUP(E143,'사업장현황(25하)'!$A$3:$T$1836,4,FALSE)</f>
        <v>#N/A</v>
      </c>
      <c r="K143" s="196" t="e">
        <f>VLOOKUP(E143,'사업장현황(25하)'!$A$3:$T$1836,6,FALSE)</f>
        <v>#N/A</v>
      </c>
      <c r="L143" s="196" t="e">
        <f>VLOOKUP(E143,'사업장현황(25하)'!$A$3:$T$1836,7,FALSE)</f>
        <v>#N/A</v>
      </c>
      <c r="M143" s="196" t="e">
        <f>VLOOKUP(E143,'사업장현황(25하)'!$A$3:$T$1836,8,FALSE)</f>
        <v>#N/A</v>
      </c>
      <c r="N143" s="196" t="e">
        <f>VLOOKUP(E143,'사업장현황(25하)'!$A$3:$T$1836,9,FALSE)</f>
        <v>#N/A</v>
      </c>
      <c r="O143" s="196" t="e">
        <f>VLOOKUP(E143,'사업장현황(25하)'!$A$3:$T$1836,10,FALSE)</f>
        <v>#N/A</v>
      </c>
      <c r="P143" s="190" t="e">
        <f>VLOOKUP(E143,'사업장현황(25하)'!$A$3:$T$1836,12,FALSE)</f>
        <v>#N/A</v>
      </c>
      <c r="Q143" s="219"/>
      <c r="R143" s="179"/>
      <c r="S143" s="179" t="e">
        <f>VLOOKUP(E143,'사업장현황(25하)'!$A$3:$T$1836,11,FALSE)</f>
        <v>#N/A</v>
      </c>
      <c r="T143" s="179"/>
      <c r="U143" s="180"/>
      <c r="V143" s="212"/>
      <c r="W143" s="180">
        <f t="shared" si="2"/>
        <v>0</v>
      </c>
      <c r="X143" s="219"/>
      <c r="Y143" s="180"/>
      <c r="Z143" s="290"/>
      <c r="AA143" s="185"/>
      <c r="BV143" s="187"/>
      <c r="CL143" s="188"/>
    </row>
    <row r="144" spans="1:90" s="186" customFormat="1" ht="24.95" customHeight="1">
      <c r="A144" s="196"/>
      <c r="B144" s="219"/>
      <c r="C144" s="219" t="str">
        <f>HLOOKUP(WEEKDAY(B144,2),data!$A$1:$G$2,2)</f>
        <v>(토)</v>
      </c>
      <c r="D144" s="196"/>
      <c r="E144" s="249"/>
      <c r="F144" s="196"/>
      <c r="G144" s="289" t="e">
        <f>VLOOKUP(E144,'사업장현황(25하)'!$A$3:$T$1836,13,FALSE)</f>
        <v>#N/A</v>
      </c>
      <c r="H144" s="289" t="e">
        <f>VLOOKUP(E144,'사업장현황(25하)'!$A$3:$T$1836,14,FALSE)</f>
        <v>#N/A</v>
      </c>
      <c r="I144" s="190" t="e">
        <f>VLOOKUP(E144,'사업장현황(25하)'!$A$3:$T$1836,2,FALSE)</f>
        <v>#N/A</v>
      </c>
      <c r="J144" s="190" t="e">
        <f>VLOOKUP(E144,'사업장현황(25하)'!$A$3:$T$1836,4,FALSE)</f>
        <v>#N/A</v>
      </c>
      <c r="K144" s="196" t="e">
        <f>VLOOKUP(E144,'사업장현황(25하)'!$A$3:$T$1836,6,FALSE)</f>
        <v>#N/A</v>
      </c>
      <c r="L144" s="196" t="e">
        <f>VLOOKUP(E144,'사업장현황(25하)'!$A$3:$T$1836,7,FALSE)</f>
        <v>#N/A</v>
      </c>
      <c r="M144" s="196" t="e">
        <f>VLOOKUP(E144,'사업장현황(25하)'!$A$3:$T$1836,8,FALSE)</f>
        <v>#N/A</v>
      </c>
      <c r="N144" s="196" t="e">
        <f>VLOOKUP(E144,'사업장현황(25하)'!$A$3:$T$1836,9,FALSE)</f>
        <v>#N/A</v>
      </c>
      <c r="O144" s="196" t="e">
        <f>VLOOKUP(E144,'사업장현황(25하)'!$A$3:$T$1836,10,FALSE)</f>
        <v>#N/A</v>
      </c>
      <c r="P144" s="190" t="e">
        <f>VLOOKUP(E144,'사업장현황(25하)'!$A$3:$T$1836,12,FALSE)</f>
        <v>#N/A</v>
      </c>
      <c r="Q144" s="219"/>
      <c r="R144" s="179"/>
      <c r="S144" s="179" t="e">
        <f>VLOOKUP(E144,'사업장현황(25하)'!$A$3:$T$1836,11,FALSE)</f>
        <v>#N/A</v>
      </c>
      <c r="T144" s="179"/>
      <c r="U144" s="180"/>
      <c r="V144" s="212"/>
      <c r="W144" s="180">
        <f t="shared" si="2"/>
        <v>0</v>
      </c>
      <c r="X144" s="219"/>
      <c r="Y144" s="180"/>
      <c r="Z144" s="290"/>
      <c r="AA144" s="185"/>
      <c r="BV144" s="187"/>
      <c r="CL144" s="188"/>
    </row>
    <row r="145" spans="1:90" s="158" customFormat="1" ht="24.95" customHeight="1">
      <c r="A145" s="196"/>
      <c r="B145" s="219"/>
      <c r="C145" s="219" t="str">
        <f>HLOOKUP(WEEKDAY(B145,2),data!$A$1:$G$2,2)</f>
        <v>(토)</v>
      </c>
      <c r="D145" s="196"/>
      <c r="E145" s="249"/>
      <c r="F145" s="196"/>
      <c r="G145" s="289" t="e">
        <f>VLOOKUP(E145,'사업장현황(25하)'!$A$3:$T$1836,13,FALSE)</f>
        <v>#N/A</v>
      </c>
      <c r="H145" s="289" t="e">
        <f>VLOOKUP(E145,'사업장현황(25하)'!$A$3:$T$1836,14,FALSE)</f>
        <v>#N/A</v>
      </c>
      <c r="I145" s="190" t="e">
        <f>VLOOKUP(E145,'사업장현황(25하)'!$A$3:$T$1836,2,FALSE)</f>
        <v>#N/A</v>
      </c>
      <c r="J145" s="190" t="e">
        <f>VLOOKUP(E145,'사업장현황(25하)'!$A$3:$T$1836,4,FALSE)</f>
        <v>#N/A</v>
      </c>
      <c r="K145" s="196" t="e">
        <f>VLOOKUP(E145,'사업장현황(25하)'!$A$3:$T$1836,6,FALSE)</f>
        <v>#N/A</v>
      </c>
      <c r="L145" s="196" t="e">
        <f>VLOOKUP(E145,'사업장현황(25하)'!$A$3:$T$1836,7,FALSE)</f>
        <v>#N/A</v>
      </c>
      <c r="M145" s="196" t="e">
        <f>VLOOKUP(E145,'사업장현황(25하)'!$A$3:$T$1836,8,FALSE)</f>
        <v>#N/A</v>
      </c>
      <c r="N145" s="196" t="e">
        <f>VLOOKUP(E145,'사업장현황(25하)'!$A$3:$T$1836,9,FALSE)</f>
        <v>#N/A</v>
      </c>
      <c r="O145" s="196" t="e">
        <f>VLOOKUP(E145,'사업장현황(25하)'!$A$3:$T$1836,10,FALSE)</f>
        <v>#N/A</v>
      </c>
      <c r="P145" s="190" t="e">
        <f>VLOOKUP(E145,'사업장현황(25하)'!$A$3:$T$1836,12,FALSE)</f>
        <v>#N/A</v>
      </c>
      <c r="Q145" s="219"/>
      <c r="R145" s="179"/>
      <c r="S145" s="179" t="e">
        <f>VLOOKUP(E145,'사업장현황(25하)'!$A$3:$T$1836,11,FALSE)</f>
        <v>#N/A</v>
      </c>
      <c r="T145" s="179"/>
      <c r="U145" s="180"/>
      <c r="V145" s="212"/>
      <c r="W145" s="180">
        <f t="shared" si="2"/>
        <v>0</v>
      </c>
      <c r="X145" s="219"/>
      <c r="Y145" s="180"/>
      <c r="Z145" s="290"/>
      <c r="AA145" s="157"/>
    </row>
    <row r="146" spans="1:90" s="158" customFormat="1" ht="24.95" customHeight="1">
      <c r="A146" s="196"/>
      <c r="B146" s="219"/>
      <c r="C146" s="219" t="str">
        <f>HLOOKUP(WEEKDAY(B146,2),data!$A$1:$G$2,2)</f>
        <v>(토)</v>
      </c>
      <c r="D146" s="196"/>
      <c r="E146" s="249"/>
      <c r="F146" s="196"/>
      <c r="G146" s="289" t="e">
        <f>VLOOKUP(E146,'사업장현황(25하)'!$A$3:$T$1836,13,FALSE)</f>
        <v>#N/A</v>
      </c>
      <c r="H146" s="289" t="e">
        <f>VLOOKUP(E146,'사업장현황(25하)'!$A$3:$T$1836,14,FALSE)</f>
        <v>#N/A</v>
      </c>
      <c r="I146" s="190" t="e">
        <f>VLOOKUP(E146,'사업장현황(25하)'!$A$3:$T$1836,2,FALSE)</f>
        <v>#N/A</v>
      </c>
      <c r="J146" s="190" t="e">
        <f>VLOOKUP(E146,'사업장현황(25하)'!$A$3:$T$1836,4,FALSE)</f>
        <v>#N/A</v>
      </c>
      <c r="K146" s="196" t="e">
        <f>VLOOKUP(E146,'사업장현황(25하)'!$A$3:$T$1836,6,FALSE)</f>
        <v>#N/A</v>
      </c>
      <c r="L146" s="196" t="e">
        <f>VLOOKUP(E146,'사업장현황(25하)'!$A$3:$T$1836,7,FALSE)</f>
        <v>#N/A</v>
      </c>
      <c r="M146" s="196" t="e">
        <f>VLOOKUP(E146,'사업장현황(25하)'!$A$3:$T$1836,8,FALSE)</f>
        <v>#N/A</v>
      </c>
      <c r="N146" s="196" t="e">
        <f>VLOOKUP(E146,'사업장현황(25하)'!$A$3:$T$1836,9,FALSE)</f>
        <v>#N/A</v>
      </c>
      <c r="O146" s="196" t="e">
        <f>VLOOKUP(E146,'사업장현황(25하)'!$A$3:$T$1836,10,FALSE)</f>
        <v>#N/A</v>
      </c>
      <c r="P146" s="190" t="e">
        <f>VLOOKUP(E146,'사업장현황(25하)'!$A$3:$T$1836,12,FALSE)</f>
        <v>#N/A</v>
      </c>
      <c r="Q146" s="219"/>
      <c r="R146" s="179"/>
      <c r="S146" s="179" t="e">
        <f>VLOOKUP(E146,'사업장현황(25하)'!$A$3:$T$1836,11,FALSE)</f>
        <v>#N/A</v>
      </c>
      <c r="T146" s="179"/>
      <c r="U146" s="180"/>
      <c r="V146" s="212"/>
      <c r="W146" s="180">
        <f t="shared" si="2"/>
        <v>0</v>
      </c>
      <c r="X146" s="219"/>
      <c r="Y146" s="180"/>
      <c r="Z146" s="290"/>
      <c r="AA146" s="157"/>
    </row>
    <row r="147" spans="1:90" s="158" customFormat="1" ht="24.95" customHeight="1">
      <c r="A147" s="196"/>
      <c r="B147" s="219"/>
      <c r="C147" s="219" t="str">
        <f>HLOOKUP(WEEKDAY(B147,2),data!$A$1:$G$2,2)</f>
        <v>(토)</v>
      </c>
      <c r="D147" s="196"/>
      <c r="E147" s="249"/>
      <c r="F147" s="196"/>
      <c r="G147" s="289" t="e">
        <f>VLOOKUP(E147,'사업장현황(25하)'!$A$3:$T$1836,13,FALSE)</f>
        <v>#N/A</v>
      </c>
      <c r="H147" s="289" t="e">
        <f>VLOOKUP(E147,'사업장현황(25하)'!$A$3:$T$1836,14,FALSE)</f>
        <v>#N/A</v>
      </c>
      <c r="I147" s="190" t="e">
        <f>VLOOKUP(E147,'사업장현황(25하)'!$A$3:$T$1836,2,FALSE)</f>
        <v>#N/A</v>
      </c>
      <c r="J147" s="190" t="e">
        <f>VLOOKUP(E147,'사업장현황(25하)'!$A$3:$T$1836,4,FALSE)</f>
        <v>#N/A</v>
      </c>
      <c r="K147" s="196" t="e">
        <f>VLOOKUP(E147,'사업장현황(25하)'!$A$3:$T$1836,6,FALSE)</f>
        <v>#N/A</v>
      </c>
      <c r="L147" s="196" t="e">
        <f>VLOOKUP(E147,'사업장현황(25하)'!$A$3:$T$1836,7,FALSE)</f>
        <v>#N/A</v>
      </c>
      <c r="M147" s="196" t="e">
        <f>VLOOKUP(E147,'사업장현황(25하)'!$A$3:$T$1836,8,FALSE)</f>
        <v>#N/A</v>
      </c>
      <c r="N147" s="196" t="e">
        <f>VLOOKUP(E147,'사업장현황(25하)'!$A$3:$T$1836,9,FALSE)</f>
        <v>#N/A</v>
      </c>
      <c r="O147" s="196" t="e">
        <f>VLOOKUP(E147,'사업장현황(25하)'!$A$3:$T$1836,10,FALSE)</f>
        <v>#N/A</v>
      </c>
      <c r="P147" s="190" t="e">
        <f>VLOOKUP(E147,'사업장현황(25하)'!$A$3:$T$1836,12,FALSE)</f>
        <v>#N/A</v>
      </c>
      <c r="Q147" s="219"/>
      <c r="R147" s="179"/>
      <c r="S147" s="179" t="e">
        <f>VLOOKUP(E147,'사업장현황(25하)'!$A$3:$T$1836,11,FALSE)</f>
        <v>#N/A</v>
      </c>
      <c r="T147" s="179"/>
      <c r="U147" s="180"/>
      <c r="V147" s="212"/>
      <c r="W147" s="180">
        <f t="shared" si="2"/>
        <v>0</v>
      </c>
      <c r="X147" s="219"/>
      <c r="Y147" s="180"/>
      <c r="Z147" s="290"/>
      <c r="AA147" s="157"/>
      <c r="BV147" s="159"/>
      <c r="CL147" s="160"/>
    </row>
    <row r="148" spans="1:90" s="158" customFormat="1" ht="24.95" customHeight="1">
      <c r="A148" s="196"/>
      <c r="B148" s="219"/>
      <c r="C148" s="219" t="str">
        <f>HLOOKUP(WEEKDAY(B148,2),data!$A$1:$G$2,2)</f>
        <v>(토)</v>
      </c>
      <c r="D148" s="196"/>
      <c r="E148" s="249"/>
      <c r="F148" s="196"/>
      <c r="G148" s="289" t="e">
        <f>VLOOKUP(E148,'사업장현황(25하)'!$A$3:$T$1836,13,FALSE)</f>
        <v>#N/A</v>
      </c>
      <c r="H148" s="289" t="e">
        <f>VLOOKUP(E148,'사업장현황(25하)'!$A$3:$T$1836,14,FALSE)</f>
        <v>#N/A</v>
      </c>
      <c r="I148" s="190" t="e">
        <f>VLOOKUP(E148,'사업장현황(25하)'!$A$3:$T$1836,2,FALSE)</f>
        <v>#N/A</v>
      </c>
      <c r="J148" s="190" t="e">
        <f>VLOOKUP(E148,'사업장현황(25하)'!$A$3:$T$1836,4,FALSE)</f>
        <v>#N/A</v>
      </c>
      <c r="K148" s="196" t="e">
        <f>VLOOKUP(E148,'사업장현황(25하)'!$A$3:$T$1836,6,FALSE)</f>
        <v>#N/A</v>
      </c>
      <c r="L148" s="196" t="e">
        <f>VLOOKUP(E148,'사업장현황(25하)'!$A$3:$T$1836,7,FALSE)</f>
        <v>#N/A</v>
      </c>
      <c r="M148" s="196" t="e">
        <f>VLOOKUP(E148,'사업장현황(25하)'!$A$3:$T$1836,8,FALSE)</f>
        <v>#N/A</v>
      </c>
      <c r="N148" s="196" t="e">
        <f>VLOOKUP(E148,'사업장현황(25하)'!$A$3:$T$1836,9,FALSE)</f>
        <v>#N/A</v>
      </c>
      <c r="O148" s="196" t="e">
        <f>VLOOKUP(E148,'사업장현황(25하)'!$A$3:$T$1836,10,FALSE)</f>
        <v>#N/A</v>
      </c>
      <c r="P148" s="190" t="e">
        <f>VLOOKUP(E148,'사업장현황(25하)'!$A$3:$T$1836,12,FALSE)</f>
        <v>#N/A</v>
      </c>
      <c r="Q148" s="219"/>
      <c r="R148" s="179"/>
      <c r="S148" s="179" t="e">
        <f>VLOOKUP(E148,'사업장현황(25하)'!$A$3:$T$1836,11,FALSE)</f>
        <v>#N/A</v>
      </c>
      <c r="T148" s="179"/>
      <c r="U148" s="180"/>
      <c r="V148" s="212"/>
      <c r="W148" s="180">
        <f t="shared" si="2"/>
        <v>0</v>
      </c>
      <c r="X148" s="219"/>
      <c r="Y148" s="180"/>
      <c r="Z148" s="290"/>
      <c r="AA148" s="157"/>
      <c r="BV148" s="159"/>
      <c r="CL148" s="160"/>
    </row>
    <row r="149" spans="1:90" s="186" customFormat="1" ht="24.95" customHeight="1">
      <c r="A149" s="196"/>
      <c r="B149" s="219"/>
      <c r="C149" s="219" t="str">
        <f>HLOOKUP(WEEKDAY(B149,2),data!$A$1:$G$2,2)</f>
        <v>(토)</v>
      </c>
      <c r="D149" s="196"/>
      <c r="E149" s="249"/>
      <c r="F149" s="196"/>
      <c r="G149" s="289" t="e">
        <f>VLOOKUP(E149,'사업장현황(25하)'!$A$3:$T$1836,13,FALSE)</f>
        <v>#N/A</v>
      </c>
      <c r="H149" s="289" t="e">
        <f>VLOOKUP(E149,'사업장현황(25하)'!$A$3:$T$1836,14,FALSE)</f>
        <v>#N/A</v>
      </c>
      <c r="I149" s="190" t="e">
        <f>VLOOKUP(E149,'사업장현황(25하)'!$A$3:$T$1836,2,FALSE)</f>
        <v>#N/A</v>
      </c>
      <c r="J149" s="190" t="e">
        <f>VLOOKUP(E149,'사업장현황(25하)'!$A$3:$T$1836,4,FALSE)</f>
        <v>#N/A</v>
      </c>
      <c r="K149" s="196" t="e">
        <f>VLOOKUP(E149,'사업장현황(25하)'!$A$3:$T$1836,6,FALSE)</f>
        <v>#N/A</v>
      </c>
      <c r="L149" s="196" t="e">
        <f>VLOOKUP(E149,'사업장현황(25하)'!$A$3:$T$1836,7,FALSE)</f>
        <v>#N/A</v>
      </c>
      <c r="M149" s="196" t="e">
        <f>VLOOKUP(E149,'사업장현황(25하)'!$A$3:$T$1836,8,FALSE)</f>
        <v>#N/A</v>
      </c>
      <c r="N149" s="196" t="e">
        <f>VLOOKUP(E149,'사업장현황(25하)'!$A$3:$T$1836,9,FALSE)</f>
        <v>#N/A</v>
      </c>
      <c r="O149" s="196" t="e">
        <f>VLOOKUP(E149,'사업장현황(25하)'!$A$3:$T$1836,10,FALSE)</f>
        <v>#N/A</v>
      </c>
      <c r="P149" s="190" t="e">
        <f>VLOOKUP(E149,'사업장현황(25하)'!$A$3:$T$1836,12,FALSE)</f>
        <v>#N/A</v>
      </c>
      <c r="Q149" s="219"/>
      <c r="R149" s="179"/>
      <c r="S149" s="179" t="e">
        <f>VLOOKUP(E149,'사업장현황(25하)'!$A$3:$T$1836,11,FALSE)</f>
        <v>#N/A</v>
      </c>
      <c r="T149" s="179"/>
      <c r="U149" s="180"/>
      <c r="V149" s="212"/>
      <c r="W149" s="180">
        <f t="shared" si="2"/>
        <v>0</v>
      </c>
      <c r="X149" s="219"/>
      <c r="Y149" s="180"/>
      <c r="Z149" s="290"/>
      <c r="AA149" s="185"/>
      <c r="BV149" s="187"/>
      <c r="CL149" s="188"/>
    </row>
    <row r="150" spans="1:90" s="186" customFormat="1" ht="24.95" customHeight="1">
      <c r="A150" s="196"/>
      <c r="B150" s="219"/>
      <c r="C150" s="219" t="str">
        <f>HLOOKUP(WEEKDAY(B150,2),data!$A$1:$G$2,2)</f>
        <v>(토)</v>
      </c>
      <c r="D150" s="196"/>
      <c r="E150" s="249"/>
      <c r="F150" s="196"/>
      <c r="G150" s="289" t="e">
        <f>VLOOKUP(E150,'사업장현황(25하)'!$A$3:$T$1836,13,FALSE)</f>
        <v>#N/A</v>
      </c>
      <c r="H150" s="289" t="e">
        <f>VLOOKUP(E150,'사업장현황(25하)'!$A$3:$T$1836,14,FALSE)</f>
        <v>#N/A</v>
      </c>
      <c r="I150" s="190" t="e">
        <f>VLOOKUP(E150,'사업장현황(25하)'!$A$3:$T$1836,2,FALSE)</f>
        <v>#N/A</v>
      </c>
      <c r="J150" s="190" t="e">
        <f>VLOOKUP(E150,'사업장현황(25하)'!$A$3:$T$1836,4,FALSE)</f>
        <v>#N/A</v>
      </c>
      <c r="K150" s="196" t="e">
        <f>VLOOKUP(E150,'사업장현황(25하)'!$A$3:$T$1836,6,FALSE)</f>
        <v>#N/A</v>
      </c>
      <c r="L150" s="196" t="e">
        <f>VLOOKUP(E150,'사업장현황(25하)'!$A$3:$T$1836,7,FALSE)</f>
        <v>#N/A</v>
      </c>
      <c r="M150" s="196" t="e">
        <f>VLOOKUP(E150,'사업장현황(25하)'!$A$3:$T$1836,8,FALSE)</f>
        <v>#N/A</v>
      </c>
      <c r="N150" s="196" t="e">
        <f>VLOOKUP(E150,'사업장현황(25하)'!$A$3:$T$1836,9,FALSE)</f>
        <v>#N/A</v>
      </c>
      <c r="O150" s="196" t="e">
        <f>VLOOKUP(E150,'사업장현황(25하)'!$A$3:$T$1836,10,FALSE)</f>
        <v>#N/A</v>
      </c>
      <c r="P150" s="190" t="e">
        <f>VLOOKUP(E150,'사업장현황(25하)'!$A$3:$T$1836,12,FALSE)</f>
        <v>#N/A</v>
      </c>
      <c r="Q150" s="219"/>
      <c r="R150" s="179"/>
      <c r="S150" s="179" t="e">
        <f>VLOOKUP(E150,'사업장현황(25하)'!$A$3:$T$1836,11,FALSE)</f>
        <v>#N/A</v>
      </c>
      <c r="T150" s="179"/>
      <c r="U150" s="180"/>
      <c r="V150" s="212"/>
      <c r="W150" s="180">
        <f t="shared" si="2"/>
        <v>0</v>
      </c>
      <c r="X150" s="219"/>
      <c r="Y150" s="180"/>
      <c r="Z150" s="290"/>
      <c r="AA150" s="185"/>
      <c r="BV150" s="187"/>
      <c r="CL150" s="188"/>
    </row>
    <row r="151" spans="1:90" s="186" customFormat="1" ht="24.95" customHeight="1">
      <c r="A151" s="196"/>
      <c r="B151" s="219"/>
      <c r="C151" s="219" t="str">
        <f>HLOOKUP(WEEKDAY(B151,2),data!$A$1:$G$2,2)</f>
        <v>(토)</v>
      </c>
      <c r="D151" s="196"/>
      <c r="E151" s="249"/>
      <c r="F151" s="196"/>
      <c r="G151" s="289" t="e">
        <f>VLOOKUP(E151,'사업장현황(25하)'!$A$3:$T$1836,13,FALSE)</f>
        <v>#N/A</v>
      </c>
      <c r="H151" s="289" t="e">
        <f>VLOOKUP(E151,'사업장현황(25하)'!$A$3:$T$1836,14,FALSE)</f>
        <v>#N/A</v>
      </c>
      <c r="I151" s="190" t="e">
        <f>VLOOKUP(E151,'사업장현황(25하)'!$A$3:$T$1836,2,FALSE)</f>
        <v>#N/A</v>
      </c>
      <c r="J151" s="190" t="e">
        <f>VLOOKUP(E151,'사업장현황(25하)'!$A$3:$T$1836,4,FALSE)</f>
        <v>#N/A</v>
      </c>
      <c r="K151" s="196" t="e">
        <f>VLOOKUP(E151,'사업장현황(25하)'!$A$3:$T$1836,6,FALSE)</f>
        <v>#N/A</v>
      </c>
      <c r="L151" s="196" t="e">
        <f>VLOOKUP(E151,'사업장현황(25하)'!$A$3:$T$1836,7,FALSE)</f>
        <v>#N/A</v>
      </c>
      <c r="M151" s="196" t="e">
        <f>VLOOKUP(E151,'사업장현황(25하)'!$A$3:$T$1836,8,FALSE)</f>
        <v>#N/A</v>
      </c>
      <c r="N151" s="196" t="e">
        <f>VLOOKUP(E151,'사업장현황(25하)'!$A$3:$T$1836,9,FALSE)</f>
        <v>#N/A</v>
      </c>
      <c r="O151" s="196" t="e">
        <f>VLOOKUP(E151,'사업장현황(25하)'!$A$3:$T$1836,10,FALSE)</f>
        <v>#N/A</v>
      </c>
      <c r="P151" s="190" t="e">
        <f>VLOOKUP(E151,'사업장현황(25하)'!$A$3:$T$1836,12,FALSE)</f>
        <v>#N/A</v>
      </c>
      <c r="Q151" s="219"/>
      <c r="R151" s="179"/>
      <c r="S151" s="179" t="e">
        <f>VLOOKUP(E151,'사업장현황(25하)'!$A$3:$T$1836,11,FALSE)</f>
        <v>#N/A</v>
      </c>
      <c r="T151" s="179"/>
      <c r="U151" s="180"/>
      <c r="V151" s="212"/>
      <c r="W151" s="180">
        <f t="shared" si="2"/>
        <v>0</v>
      </c>
      <c r="X151" s="219"/>
      <c r="Y151" s="180"/>
      <c r="Z151" s="290"/>
      <c r="AA151" s="185"/>
      <c r="BV151" s="187"/>
      <c r="CL151" s="188"/>
    </row>
    <row r="152" spans="1:90" s="186" customFormat="1" ht="24.95" customHeight="1">
      <c r="A152" s="196"/>
      <c r="B152" s="219"/>
      <c r="C152" s="219" t="str">
        <f>HLOOKUP(WEEKDAY(B152,2),data!$A$1:$G$2,2)</f>
        <v>(토)</v>
      </c>
      <c r="D152" s="196"/>
      <c r="E152" s="249"/>
      <c r="F152" s="196"/>
      <c r="G152" s="289" t="e">
        <f>VLOOKUP(E152,'사업장현황(25하)'!$A$3:$T$1836,13,FALSE)</f>
        <v>#N/A</v>
      </c>
      <c r="H152" s="289" t="e">
        <f>VLOOKUP(E152,'사업장현황(25하)'!$A$3:$T$1836,14,FALSE)</f>
        <v>#N/A</v>
      </c>
      <c r="I152" s="190" t="e">
        <f>VLOOKUP(E152,'사업장현황(25하)'!$A$3:$T$1836,2,FALSE)</f>
        <v>#N/A</v>
      </c>
      <c r="J152" s="190" t="e">
        <f>VLOOKUP(E152,'사업장현황(25하)'!$A$3:$T$1836,4,FALSE)</f>
        <v>#N/A</v>
      </c>
      <c r="K152" s="196" t="e">
        <f>VLOOKUP(E152,'사업장현황(25하)'!$A$3:$T$1836,6,FALSE)</f>
        <v>#N/A</v>
      </c>
      <c r="L152" s="196" t="e">
        <f>VLOOKUP(E152,'사업장현황(25하)'!$A$3:$T$1836,7,FALSE)</f>
        <v>#N/A</v>
      </c>
      <c r="M152" s="196" t="e">
        <f>VLOOKUP(E152,'사업장현황(25하)'!$A$3:$T$1836,8,FALSE)</f>
        <v>#N/A</v>
      </c>
      <c r="N152" s="196" t="e">
        <f>VLOOKUP(E152,'사업장현황(25하)'!$A$3:$T$1836,9,FALSE)</f>
        <v>#N/A</v>
      </c>
      <c r="O152" s="196" t="e">
        <f>VLOOKUP(E152,'사업장현황(25하)'!$A$3:$T$1836,10,FALSE)</f>
        <v>#N/A</v>
      </c>
      <c r="P152" s="190" t="e">
        <f>VLOOKUP(E152,'사업장현황(25하)'!$A$3:$T$1836,12,FALSE)</f>
        <v>#N/A</v>
      </c>
      <c r="Q152" s="219"/>
      <c r="R152" s="179"/>
      <c r="S152" s="179" t="e">
        <f>VLOOKUP(E152,'사업장현황(25하)'!$A$3:$T$1836,11,FALSE)</f>
        <v>#N/A</v>
      </c>
      <c r="T152" s="179"/>
      <c r="U152" s="180"/>
      <c r="V152" s="212"/>
      <c r="W152" s="180">
        <f t="shared" si="2"/>
        <v>0</v>
      </c>
      <c r="X152" s="219"/>
      <c r="Y152" s="180"/>
      <c r="Z152" s="290"/>
      <c r="AA152" s="185"/>
      <c r="BV152" s="187"/>
      <c r="CL152" s="188"/>
    </row>
    <row r="153" spans="1:90" s="158" customFormat="1" ht="24.95" customHeight="1">
      <c r="A153" s="196"/>
      <c r="B153" s="219"/>
      <c r="C153" s="219" t="str">
        <f>HLOOKUP(WEEKDAY(B153,2),data!$A$1:$G$2,2)</f>
        <v>(토)</v>
      </c>
      <c r="D153" s="196"/>
      <c r="E153" s="249"/>
      <c r="F153" s="196"/>
      <c r="G153" s="289" t="e">
        <f>VLOOKUP(E153,'사업장현황(25하)'!$A$3:$T$1836,13,FALSE)</f>
        <v>#N/A</v>
      </c>
      <c r="H153" s="289" t="e">
        <f>VLOOKUP(E153,'사업장현황(25하)'!$A$3:$T$1836,14,FALSE)</f>
        <v>#N/A</v>
      </c>
      <c r="I153" s="190" t="e">
        <f>VLOOKUP(E153,'사업장현황(25하)'!$A$3:$T$1836,2,FALSE)</f>
        <v>#N/A</v>
      </c>
      <c r="J153" s="190" t="e">
        <f>VLOOKUP(E153,'사업장현황(25하)'!$A$3:$T$1836,4,FALSE)</f>
        <v>#N/A</v>
      </c>
      <c r="K153" s="196" t="e">
        <f>VLOOKUP(E153,'사업장현황(25하)'!$A$3:$T$1836,6,FALSE)</f>
        <v>#N/A</v>
      </c>
      <c r="L153" s="196" t="e">
        <f>VLOOKUP(E153,'사업장현황(25하)'!$A$3:$T$1836,7,FALSE)</f>
        <v>#N/A</v>
      </c>
      <c r="M153" s="196" t="e">
        <f>VLOOKUP(E153,'사업장현황(25하)'!$A$3:$T$1836,8,FALSE)</f>
        <v>#N/A</v>
      </c>
      <c r="N153" s="196" t="e">
        <f>VLOOKUP(E153,'사업장현황(25하)'!$A$3:$T$1836,9,FALSE)</f>
        <v>#N/A</v>
      </c>
      <c r="O153" s="196" t="e">
        <f>VLOOKUP(E153,'사업장현황(25하)'!$A$3:$T$1836,10,FALSE)</f>
        <v>#N/A</v>
      </c>
      <c r="P153" s="190" t="e">
        <f>VLOOKUP(E153,'사업장현황(25하)'!$A$3:$T$1836,12,FALSE)</f>
        <v>#N/A</v>
      </c>
      <c r="Q153" s="219"/>
      <c r="R153" s="179"/>
      <c r="S153" s="179" t="e">
        <f>VLOOKUP(E153,'사업장현황(25하)'!$A$3:$T$1836,11,FALSE)</f>
        <v>#N/A</v>
      </c>
      <c r="T153" s="179"/>
      <c r="U153" s="180"/>
      <c r="V153" s="212"/>
      <c r="W153" s="180">
        <f t="shared" si="2"/>
        <v>0</v>
      </c>
      <c r="X153" s="219"/>
      <c r="Y153" s="180"/>
      <c r="Z153" s="290"/>
      <c r="AA153" s="157"/>
      <c r="BV153" s="159"/>
      <c r="CL153" s="160"/>
    </row>
    <row r="154" spans="1:90" s="158" customFormat="1" ht="24.95" customHeight="1">
      <c r="A154" s="196"/>
      <c r="B154" s="219"/>
      <c r="C154" s="219" t="str">
        <f>HLOOKUP(WEEKDAY(B154,2),data!$A$1:$G$2,2)</f>
        <v>(토)</v>
      </c>
      <c r="D154" s="196"/>
      <c r="E154" s="249"/>
      <c r="F154" s="196"/>
      <c r="G154" s="289" t="e">
        <f>VLOOKUP(E154,'사업장현황(25하)'!$A$3:$T$1836,13,FALSE)</f>
        <v>#N/A</v>
      </c>
      <c r="H154" s="289" t="e">
        <f>VLOOKUP(E154,'사업장현황(25하)'!$A$3:$T$1836,14,FALSE)</f>
        <v>#N/A</v>
      </c>
      <c r="I154" s="190" t="e">
        <f>VLOOKUP(E154,'사업장현황(25하)'!$A$3:$T$1836,2,FALSE)</f>
        <v>#N/A</v>
      </c>
      <c r="J154" s="190" t="e">
        <f>VLOOKUP(E154,'사업장현황(25하)'!$A$3:$T$1836,4,FALSE)</f>
        <v>#N/A</v>
      </c>
      <c r="K154" s="196" t="e">
        <f>VLOOKUP(E154,'사업장현황(25하)'!$A$3:$T$1836,6,FALSE)</f>
        <v>#N/A</v>
      </c>
      <c r="L154" s="196" t="e">
        <f>VLOOKUP(E154,'사업장현황(25하)'!$A$3:$T$1836,7,FALSE)</f>
        <v>#N/A</v>
      </c>
      <c r="M154" s="196" t="e">
        <f>VLOOKUP(E154,'사업장현황(25하)'!$A$3:$T$1836,8,FALSE)</f>
        <v>#N/A</v>
      </c>
      <c r="N154" s="196" t="e">
        <f>VLOOKUP(E154,'사업장현황(25하)'!$A$3:$T$1836,9,FALSE)</f>
        <v>#N/A</v>
      </c>
      <c r="O154" s="196" t="e">
        <f>VLOOKUP(E154,'사업장현황(25하)'!$A$3:$T$1836,10,FALSE)</f>
        <v>#N/A</v>
      </c>
      <c r="P154" s="190" t="e">
        <f>VLOOKUP(E154,'사업장현황(25하)'!$A$3:$T$1836,12,FALSE)</f>
        <v>#N/A</v>
      </c>
      <c r="Q154" s="219"/>
      <c r="R154" s="179"/>
      <c r="S154" s="179" t="e">
        <f>VLOOKUP(E154,'사업장현황(25하)'!$A$3:$T$1836,11,FALSE)</f>
        <v>#N/A</v>
      </c>
      <c r="T154" s="179"/>
      <c r="U154" s="180"/>
      <c r="V154" s="212"/>
      <c r="W154" s="180">
        <f t="shared" si="2"/>
        <v>0</v>
      </c>
      <c r="X154" s="219"/>
      <c r="Y154" s="180"/>
      <c r="Z154" s="290"/>
      <c r="AA154" s="157"/>
      <c r="BV154" s="159"/>
      <c r="CL154" s="160"/>
    </row>
    <row r="155" spans="1:90" s="186" customFormat="1" ht="24.95" customHeight="1">
      <c r="A155" s="196"/>
      <c r="B155" s="219"/>
      <c r="C155" s="219" t="str">
        <f>HLOOKUP(WEEKDAY(B155,2),data!$A$1:$G$2,2)</f>
        <v>(토)</v>
      </c>
      <c r="D155" s="196"/>
      <c r="E155" s="249"/>
      <c r="F155" s="196"/>
      <c r="G155" s="289" t="e">
        <f>VLOOKUP(E155,'사업장현황(25하)'!$A$3:$T$1836,13,FALSE)</f>
        <v>#N/A</v>
      </c>
      <c r="H155" s="289" t="e">
        <f>VLOOKUP(E155,'사업장현황(25하)'!$A$3:$T$1836,14,FALSE)</f>
        <v>#N/A</v>
      </c>
      <c r="I155" s="190" t="e">
        <f>VLOOKUP(E155,'사업장현황(25하)'!$A$3:$T$1836,2,FALSE)</f>
        <v>#N/A</v>
      </c>
      <c r="J155" s="190" t="e">
        <f>VLOOKUP(E155,'사업장현황(25하)'!$A$3:$T$1836,4,FALSE)</f>
        <v>#N/A</v>
      </c>
      <c r="K155" s="196" t="e">
        <f>VLOOKUP(E155,'사업장현황(25하)'!$A$3:$T$1836,6,FALSE)</f>
        <v>#N/A</v>
      </c>
      <c r="L155" s="196" t="e">
        <f>VLOOKUP(E155,'사업장현황(25하)'!$A$3:$T$1836,7,FALSE)</f>
        <v>#N/A</v>
      </c>
      <c r="M155" s="196" t="e">
        <f>VLOOKUP(E155,'사업장현황(25하)'!$A$3:$T$1836,8,FALSE)</f>
        <v>#N/A</v>
      </c>
      <c r="N155" s="196" t="e">
        <f>VLOOKUP(E155,'사업장현황(25하)'!$A$3:$T$1836,9,FALSE)</f>
        <v>#N/A</v>
      </c>
      <c r="O155" s="196" t="e">
        <f>VLOOKUP(E155,'사업장현황(25하)'!$A$3:$T$1836,10,FALSE)</f>
        <v>#N/A</v>
      </c>
      <c r="P155" s="190" t="e">
        <f>VLOOKUP(E155,'사업장현황(25하)'!$A$3:$T$1836,12,FALSE)</f>
        <v>#N/A</v>
      </c>
      <c r="Q155" s="219"/>
      <c r="R155" s="179"/>
      <c r="S155" s="179" t="e">
        <f>VLOOKUP(E155,'사업장현황(25하)'!$A$3:$T$1836,11,FALSE)</f>
        <v>#N/A</v>
      </c>
      <c r="T155" s="179"/>
      <c r="U155" s="180"/>
      <c r="V155" s="212"/>
      <c r="W155" s="180">
        <f t="shared" si="2"/>
        <v>0</v>
      </c>
      <c r="X155" s="219"/>
      <c r="Y155" s="180"/>
      <c r="Z155" s="290"/>
      <c r="AA155" s="185"/>
      <c r="BV155" s="187"/>
      <c r="CL155" s="188"/>
    </row>
    <row r="156" spans="1:90" s="186" customFormat="1" ht="24.95" customHeight="1">
      <c r="A156" s="196"/>
      <c r="B156" s="219"/>
      <c r="C156" s="219" t="str">
        <f>HLOOKUP(WEEKDAY(B156,2),data!$A$1:$G$2,2)</f>
        <v>(토)</v>
      </c>
      <c r="D156" s="196"/>
      <c r="E156" s="249"/>
      <c r="F156" s="196"/>
      <c r="G156" s="289" t="e">
        <f>VLOOKUP(E156,'사업장현황(25하)'!$A$3:$T$1836,13,FALSE)</f>
        <v>#N/A</v>
      </c>
      <c r="H156" s="289" t="e">
        <f>VLOOKUP(E156,'사업장현황(25하)'!$A$3:$T$1836,14,FALSE)</f>
        <v>#N/A</v>
      </c>
      <c r="I156" s="190" t="e">
        <f>VLOOKUP(E156,'사업장현황(25하)'!$A$3:$T$1836,2,FALSE)</f>
        <v>#N/A</v>
      </c>
      <c r="J156" s="190" t="e">
        <f>VLOOKUP(E156,'사업장현황(25하)'!$A$3:$T$1836,4,FALSE)</f>
        <v>#N/A</v>
      </c>
      <c r="K156" s="196" t="e">
        <f>VLOOKUP(E156,'사업장현황(25하)'!$A$3:$T$1836,6,FALSE)</f>
        <v>#N/A</v>
      </c>
      <c r="L156" s="196" t="e">
        <f>VLOOKUP(E156,'사업장현황(25하)'!$A$3:$T$1836,7,FALSE)</f>
        <v>#N/A</v>
      </c>
      <c r="M156" s="196" t="e">
        <f>VLOOKUP(E156,'사업장현황(25하)'!$A$3:$T$1836,8,FALSE)</f>
        <v>#N/A</v>
      </c>
      <c r="N156" s="196" t="e">
        <f>VLOOKUP(E156,'사업장현황(25하)'!$A$3:$T$1836,9,FALSE)</f>
        <v>#N/A</v>
      </c>
      <c r="O156" s="196" t="e">
        <f>VLOOKUP(E156,'사업장현황(25하)'!$A$3:$T$1836,10,FALSE)</f>
        <v>#N/A</v>
      </c>
      <c r="P156" s="190" t="e">
        <f>VLOOKUP(E156,'사업장현황(25하)'!$A$3:$T$1836,12,FALSE)</f>
        <v>#N/A</v>
      </c>
      <c r="Q156" s="219"/>
      <c r="R156" s="179"/>
      <c r="S156" s="179" t="e">
        <f>VLOOKUP(E156,'사업장현황(25하)'!$A$3:$T$1836,11,FALSE)</f>
        <v>#N/A</v>
      </c>
      <c r="T156" s="179"/>
      <c r="U156" s="180"/>
      <c r="V156" s="212"/>
      <c r="W156" s="180">
        <f t="shared" si="2"/>
        <v>0</v>
      </c>
      <c r="X156" s="219"/>
      <c r="Y156" s="180"/>
      <c r="Z156" s="290"/>
      <c r="AA156" s="185"/>
      <c r="BV156" s="187"/>
      <c r="CL156" s="188"/>
    </row>
    <row r="157" spans="1:90" s="186" customFormat="1" ht="24.95" customHeight="1">
      <c r="A157" s="196"/>
      <c r="B157" s="219"/>
      <c r="C157" s="219" t="str">
        <f>HLOOKUP(WEEKDAY(B157,2),data!$A$1:$G$2,2)</f>
        <v>(토)</v>
      </c>
      <c r="D157" s="196"/>
      <c r="E157" s="249"/>
      <c r="F157" s="196"/>
      <c r="G157" s="289" t="e">
        <f>VLOOKUP(E157,'사업장현황(25하)'!$A$3:$T$1836,13,FALSE)</f>
        <v>#N/A</v>
      </c>
      <c r="H157" s="289" t="e">
        <f>VLOOKUP(E157,'사업장현황(25하)'!$A$3:$T$1836,14,FALSE)</f>
        <v>#N/A</v>
      </c>
      <c r="I157" s="190" t="e">
        <f>VLOOKUP(E157,'사업장현황(25하)'!$A$3:$T$1836,2,FALSE)</f>
        <v>#N/A</v>
      </c>
      <c r="J157" s="190" t="e">
        <f>VLOOKUP(E157,'사업장현황(25하)'!$A$3:$T$1836,4,FALSE)</f>
        <v>#N/A</v>
      </c>
      <c r="K157" s="196" t="e">
        <f>VLOOKUP(E157,'사업장현황(25하)'!$A$3:$T$1836,6,FALSE)</f>
        <v>#N/A</v>
      </c>
      <c r="L157" s="196" t="e">
        <f>VLOOKUP(E157,'사업장현황(25하)'!$A$3:$T$1836,7,FALSE)</f>
        <v>#N/A</v>
      </c>
      <c r="M157" s="196" t="e">
        <f>VLOOKUP(E157,'사업장현황(25하)'!$A$3:$T$1836,8,FALSE)</f>
        <v>#N/A</v>
      </c>
      <c r="N157" s="196" t="e">
        <f>VLOOKUP(E157,'사업장현황(25하)'!$A$3:$T$1836,9,FALSE)</f>
        <v>#N/A</v>
      </c>
      <c r="O157" s="196" t="e">
        <f>VLOOKUP(E157,'사업장현황(25하)'!$A$3:$T$1836,10,FALSE)</f>
        <v>#N/A</v>
      </c>
      <c r="P157" s="190" t="e">
        <f>VLOOKUP(E157,'사업장현황(25하)'!$A$3:$T$1836,12,FALSE)</f>
        <v>#N/A</v>
      </c>
      <c r="Q157" s="219"/>
      <c r="R157" s="179"/>
      <c r="S157" s="179" t="e">
        <f>VLOOKUP(E157,'사업장현황(25하)'!$A$3:$T$1836,11,FALSE)</f>
        <v>#N/A</v>
      </c>
      <c r="T157" s="179"/>
      <c r="U157" s="180"/>
      <c r="V157" s="212"/>
      <c r="W157" s="180">
        <f t="shared" si="2"/>
        <v>0</v>
      </c>
      <c r="X157" s="219"/>
      <c r="Y157" s="180"/>
      <c r="Z157" s="290"/>
      <c r="AA157" s="185"/>
      <c r="BV157" s="187"/>
      <c r="CL157" s="188"/>
    </row>
    <row r="158" spans="1:90" s="186" customFormat="1" ht="24.95" customHeight="1">
      <c r="A158" s="196"/>
      <c r="B158" s="219"/>
      <c r="C158" s="219" t="str">
        <f>HLOOKUP(WEEKDAY(B158,2),data!$A$1:$G$2,2)</f>
        <v>(토)</v>
      </c>
      <c r="D158" s="196"/>
      <c r="E158" s="249"/>
      <c r="F158" s="196"/>
      <c r="G158" s="289" t="e">
        <f>VLOOKUP(E158,'사업장현황(25하)'!$A$3:$T$1836,13,FALSE)</f>
        <v>#N/A</v>
      </c>
      <c r="H158" s="289" t="e">
        <f>VLOOKUP(E158,'사업장현황(25하)'!$A$3:$T$1836,14,FALSE)</f>
        <v>#N/A</v>
      </c>
      <c r="I158" s="190" t="e">
        <f>VLOOKUP(E158,'사업장현황(25하)'!$A$3:$T$1836,2,FALSE)</f>
        <v>#N/A</v>
      </c>
      <c r="J158" s="190" t="e">
        <f>VLOOKUP(E158,'사업장현황(25하)'!$A$3:$T$1836,4,FALSE)</f>
        <v>#N/A</v>
      </c>
      <c r="K158" s="196" t="e">
        <f>VLOOKUP(E158,'사업장현황(25하)'!$A$3:$T$1836,6,FALSE)</f>
        <v>#N/A</v>
      </c>
      <c r="L158" s="196" t="e">
        <f>VLOOKUP(E158,'사업장현황(25하)'!$A$3:$T$1836,7,FALSE)</f>
        <v>#N/A</v>
      </c>
      <c r="M158" s="196" t="e">
        <f>VLOOKUP(E158,'사업장현황(25하)'!$A$3:$T$1836,8,FALSE)</f>
        <v>#N/A</v>
      </c>
      <c r="N158" s="196" t="e">
        <f>VLOOKUP(E158,'사업장현황(25하)'!$A$3:$T$1836,9,FALSE)</f>
        <v>#N/A</v>
      </c>
      <c r="O158" s="196" t="e">
        <f>VLOOKUP(E158,'사업장현황(25하)'!$A$3:$T$1836,10,FALSE)</f>
        <v>#N/A</v>
      </c>
      <c r="P158" s="190" t="e">
        <f>VLOOKUP(E158,'사업장현황(25하)'!$A$3:$T$1836,12,FALSE)</f>
        <v>#N/A</v>
      </c>
      <c r="Q158" s="219"/>
      <c r="R158" s="179"/>
      <c r="S158" s="179" t="e">
        <f>VLOOKUP(E158,'사업장현황(25하)'!$A$3:$T$1836,11,FALSE)</f>
        <v>#N/A</v>
      </c>
      <c r="T158" s="179"/>
      <c r="U158" s="180"/>
      <c r="V158" s="212"/>
      <c r="W158" s="180">
        <f t="shared" si="2"/>
        <v>0</v>
      </c>
      <c r="X158" s="219"/>
      <c r="Y158" s="180"/>
      <c r="Z158" s="290"/>
      <c r="AA158" s="185"/>
      <c r="BV158" s="187"/>
      <c r="CL158" s="188"/>
    </row>
    <row r="159" spans="1:90" s="186" customFormat="1" ht="24.95" customHeight="1">
      <c r="A159" s="196"/>
      <c r="B159" s="219"/>
      <c r="C159" s="219" t="str">
        <f>HLOOKUP(WEEKDAY(B159,2),data!$A$1:$G$2,2)</f>
        <v>(토)</v>
      </c>
      <c r="D159" s="196"/>
      <c r="E159" s="190"/>
      <c r="F159" s="196"/>
      <c r="G159" s="289" t="e">
        <f>VLOOKUP(E159,'사업장현황(25하)'!$A$3:$T$1836,13,FALSE)</f>
        <v>#N/A</v>
      </c>
      <c r="H159" s="289" t="e">
        <f>VLOOKUP(E159,'사업장현황(25하)'!$A$3:$T$1836,14,FALSE)</f>
        <v>#N/A</v>
      </c>
      <c r="I159" s="190" t="e">
        <f>VLOOKUP(E159,'사업장현황(25하)'!$A$3:$T$1836,2,FALSE)</f>
        <v>#N/A</v>
      </c>
      <c r="J159" s="190" t="e">
        <f>VLOOKUP(E159,'사업장현황(25하)'!$A$3:$T$1836,4,FALSE)</f>
        <v>#N/A</v>
      </c>
      <c r="K159" s="196" t="e">
        <f>VLOOKUP(E159,'사업장현황(25하)'!$A$3:$T$1836,6,FALSE)</f>
        <v>#N/A</v>
      </c>
      <c r="L159" s="196" t="e">
        <f>VLOOKUP(E159,'사업장현황(25하)'!$A$3:$T$1836,7,FALSE)</f>
        <v>#N/A</v>
      </c>
      <c r="M159" s="196" t="e">
        <f>VLOOKUP(E159,'사업장현황(25하)'!$A$3:$T$1836,8,FALSE)</f>
        <v>#N/A</v>
      </c>
      <c r="N159" s="196" t="e">
        <f>VLOOKUP(E159,'사업장현황(25하)'!$A$3:$T$1836,9,FALSE)</f>
        <v>#N/A</v>
      </c>
      <c r="O159" s="196" t="e">
        <f>VLOOKUP(E159,'사업장현황(25하)'!$A$3:$T$1836,10,FALSE)</f>
        <v>#N/A</v>
      </c>
      <c r="P159" s="190" t="e">
        <f>VLOOKUP(E159,'사업장현황(25하)'!$A$3:$T$1836,12,FALSE)</f>
        <v>#N/A</v>
      </c>
      <c r="Q159" s="219"/>
      <c r="R159" s="179"/>
      <c r="S159" s="179" t="e">
        <f>VLOOKUP(E159,'사업장현황(25하)'!$A$3:$T$1836,11,FALSE)</f>
        <v>#N/A</v>
      </c>
      <c r="T159" s="179"/>
      <c r="U159" s="180"/>
      <c r="V159" s="212"/>
      <c r="W159" s="180">
        <f t="shared" si="2"/>
        <v>0</v>
      </c>
      <c r="X159" s="219"/>
      <c r="Y159" s="180"/>
      <c r="Z159" s="290"/>
      <c r="AA159" s="185"/>
      <c r="BV159" s="187"/>
      <c r="CL159" s="188"/>
    </row>
    <row r="160" spans="1:90" s="186" customFormat="1" ht="24.95" customHeight="1">
      <c r="A160" s="196"/>
      <c r="B160" s="219"/>
      <c r="C160" s="219" t="str">
        <f>HLOOKUP(WEEKDAY(B160,2),data!$A$1:$G$2,2)</f>
        <v>(토)</v>
      </c>
      <c r="D160" s="196"/>
      <c r="E160" s="249"/>
      <c r="F160" s="196"/>
      <c r="G160" s="289" t="e">
        <f>VLOOKUP(E160,'사업장현황(25하)'!$A$3:$T$1836,13,FALSE)</f>
        <v>#N/A</v>
      </c>
      <c r="H160" s="289" t="e">
        <f>VLOOKUP(E160,'사업장현황(25하)'!$A$3:$T$1836,14,FALSE)</f>
        <v>#N/A</v>
      </c>
      <c r="I160" s="190" t="e">
        <f>VLOOKUP(E160,'사업장현황(25하)'!$A$3:$T$1836,2,FALSE)</f>
        <v>#N/A</v>
      </c>
      <c r="J160" s="190" t="e">
        <f>VLOOKUP(E160,'사업장현황(25하)'!$A$3:$T$1836,4,FALSE)</f>
        <v>#N/A</v>
      </c>
      <c r="K160" s="196" t="e">
        <f>VLOOKUP(E160,'사업장현황(25하)'!$A$3:$T$1836,6,FALSE)</f>
        <v>#N/A</v>
      </c>
      <c r="L160" s="196" t="e">
        <f>VLOOKUP(E160,'사업장현황(25하)'!$A$3:$T$1836,7,FALSE)</f>
        <v>#N/A</v>
      </c>
      <c r="M160" s="196" t="e">
        <f>VLOOKUP(E160,'사업장현황(25하)'!$A$3:$T$1836,8,FALSE)</f>
        <v>#N/A</v>
      </c>
      <c r="N160" s="196" t="e">
        <f>VLOOKUP(E160,'사업장현황(25하)'!$A$3:$T$1836,9,FALSE)</f>
        <v>#N/A</v>
      </c>
      <c r="O160" s="196" t="e">
        <f>VLOOKUP(E160,'사업장현황(25하)'!$A$3:$T$1836,10,FALSE)</f>
        <v>#N/A</v>
      </c>
      <c r="P160" s="190" t="e">
        <f>VLOOKUP(E160,'사업장현황(25하)'!$A$3:$T$1836,12,FALSE)</f>
        <v>#N/A</v>
      </c>
      <c r="Q160" s="219"/>
      <c r="R160" s="179"/>
      <c r="S160" s="179" t="e">
        <f>VLOOKUP(E160,'사업장현황(25하)'!$A$3:$T$1836,11,FALSE)</f>
        <v>#N/A</v>
      </c>
      <c r="T160" s="179"/>
      <c r="U160" s="180"/>
      <c r="V160" s="212"/>
      <c r="W160" s="180">
        <f t="shared" si="2"/>
        <v>0</v>
      </c>
      <c r="X160" s="219"/>
      <c r="Y160" s="180"/>
      <c r="Z160" s="290"/>
      <c r="AA160" s="185"/>
      <c r="BV160" s="187"/>
      <c r="CL160" s="188"/>
    </row>
    <row r="161" spans="1:90" s="186" customFormat="1" ht="24.95" customHeight="1">
      <c r="A161" s="196"/>
      <c r="B161" s="219"/>
      <c r="C161" s="219" t="str">
        <f>HLOOKUP(WEEKDAY(B161,2),data!$A$1:$G$2,2)</f>
        <v>(토)</v>
      </c>
      <c r="D161" s="196"/>
      <c r="E161" s="190"/>
      <c r="F161" s="196"/>
      <c r="G161" s="289" t="e">
        <f>VLOOKUP(E161,'사업장현황(25하)'!$A$3:$T$1836,13,FALSE)</f>
        <v>#N/A</v>
      </c>
      <c r="H161" s="289" t="e">
        <f>VLOOKUP(E161,'사업장현황(25하)'!$A$3:$T$1836,14,FALSE)</f>
        <v>#N/A</v>
      </c>
      <c r="I161" s="190" t="e">
        <f>VLOOKUP(E161,'사업장현황(25하)'!$A$3:$T$1836,2,FALSE)</f>
        <v>#N/A</v>
      </c>
      <c r="J161" s="190" t="e">
        <f>VLOOKUP(E161,'사업장현황(25하)'!$A$3:$T$1836,4,FALSE)</f>
        <v>#N/A</v>
      </c>
      <c r="K161" s="196" t="e">
        <f>VLOOKUP(E161,'사업장현황(25하)'!$A$3:$T$1836,6,FALSE)</f>
        <v>#N/A</v>
      </c>
      <c r="L161" s="196" t="e">
        <f>VLOOKUP(E161,'사업장현황(25하)'!$A$3:$T$1836,7,FALSE)</f>
        <v>#N/A</v>
      </c>
      <c r="M161" s="196" t="e">
        <f>VLOOKUP(E161,'사업장현황(25하)'!$A$3:$T$1836,8,FALSE)</f>
        <v>#N/A</v>
      </c>
      <c r="N161" s="196" t="e">
        <f>VLOOKUP(E161,'사업장현황(25하)'!$A$3:$T$1836,9,FALSE)</f>
        <v>#N/A</v>
      </c>
      <c r="O161" s="196" t="e">
        <f>VLOOKUP(E161,'사업장현황(25하)'!$A$3:$T$1836,10,FALSE)</f>
        <v>#N/A</v>
      </c>
      <c r="P161" s="190" t="e">
        <f>VLOOKUP(E161,'사업장현황(25하)'!$A$3:$T$1836,12,FALSE)</f>
        <v>#N/A</v>
      </c>
      <c r="Q161" s="219"/>
      <c r="R161" s="179"/>
      <c r="S161" s="179" t="e">
        <f>VLOOKUP(E161,'사업장현황(25하)'!$A$3:$T$1836,11,FALSE)</f>
        <v>#N/A</v>
      </c>
      <c r="T161" s="179"/>
      <c r="U161" s="180"/>
      <c r="V161" s="212"/>
      <c r="W161" s="180">
        <f t="shared" si="2"/>
        <v>0</v>
      </c>
      <c r="X161" s="219"/>
      <c r="Y161" s="180"/>
      <c r="Z161" s="290"/>
      <c r="AA161" s="185"/>
      <c r="BV161" s="187"/>
      <c r="CL161" s="188"/>
    </row>
    <row r="162" spans="1:90" s="186" customFormat="1" ht="24.95" customHeight="1">
      <c r="A162" s="196"/>
      <c r="B162" s="219"/>
      <c r="C162" s="219" t="str">
        <f>HLOOKUP(WEEKDAY(B162,2),data!$A$1:$G$2,2)</f>
        <v>(토)</v>
      </c>
      <c r="D162" s="196"/>
      <c r="E162" s="190"/>
      <c r="F162" s="196"/>
      <c r="G162" s="289" t="e">
        <f>VLOOKUP(E162,'사업장현황(25하)'!$A$3:$T$1836,13,FALSE)</f>
        <v>#N/A</v>
      </c>
      <c r="H162" s="289" t="e">
        <f>VLOOKUP(E162,'사업장현황(25하)'!$A$3:$T$1836,14,FALSE)</f>
        <v>#N/A</v>
      </c>
      <c r="I162" s="190" t="e">
        <f>VLOOKUP(E162,'사업장현황(25하)'!$A$3:$T$1836,2,FALSE)</f>
        <v>#N/A</v>
      </c>
      <c r="J162" s="190" t="e">
        <f>VLOOKUP(E162,'사업장현황(25하)'!$A$3:$T$1836,4,FALSE)</f>
        <v>#N/A</v>
      </c>
      <c r="K162" s="196" t="e">
        <f>VLOOKUP(E162,'사업장현황(25하)'!$A$3:$T$1836,6,FALSE)</f>
        <v>#N/A</v>
      </c>
      <c r="L162" s="196" t="e">
        <f>VLOOKUP(E162,'사업장현황(25하)'!$A$3:$T$1836,7,FALSE)</f>
        <v>#N/A</v>
      </c>
      <c r="M162" s="196" t="e">
        <f>VLOOKUP(E162,'사업장현황(25하)'!$A$3:$T$1836,8,FALSE)</f>
        <v>#N/A</v>
      </c>
      <c r="N162" s="196" t="e">
        <f>VLOOKUP(E162,'사업장현황(25하)'!$A$3:$T$1836,9,FALSE)</f>
        <v>#N/A</v>
      </c>
      <c r="O162" s="196" t="e">
        <f>VLOOKUP(E162,'사업장현황(25하)'!$A$3:$T$1836,10,FALSE)</f>
        <v>#N/A</v>
      </c>
      <c r="P162" s="190" t="e">
        <f>VLOOKUP(E162,'사업장현황(25하)'!$A$3:$T$1836,12,FALSE)</f>
        <v>#N/A</v>
      </c>
      <c r="Q162" s="219"/>
      <c r="R162" s="179"/>
      <c r="S162" s="179" t="e">
        <f>VLOOKUP(E162,'사업장현황(25하)'!$A$3:$T$1836,11,FALSE)</f>
        <v>#N/A</v>
      </c>
      <c r="T162" s="179"/>
      <c r="U162" s="180"/>
      <c r="V162" s="212"/>
      <c r="W162" s="180">
        <f t="shared" si="2"/>
        <v>0</v>
      </c>
      <c r="X162" s="219"/>
      <c r="Y162" s="180"/>
      <c r="Z162" s="290"/>
      <c r="AA162" s="185"/>
      <c r="BV162" s="187"/>
      <c r="CL162" s="188"/>
    </row>
    <row r="163" spans="1:90" s="186" customFormat="1" ht="24.95" customHeight="1">
      <c r="A163" s="196"/>
      <c r="B163" s="219"/>
      <c r="C163" s="219" t="str">
        <f>HLOOKUP(WEEKDAY(B163,2),data!$A$1:$G$2,2)</f>
        <v>(토)</v>
      </c>
      <c r="D163" s="196"/>
      <c r="E163" s="190"/>
      <c r="F163" s="196"/>
      <c r="G163" s="289" t="e">
        <f>VLOOKUP(E163,'사업장현황(25하)'!$A$3:$T$1836,13,FALSE)</f>
        <v>#N/A</v>
      </c>
      <c r="H163" s="289" t="e">
        <f>VLOOKUP(E163,'사업장현황(25하)'!$A$3:$T$1836,14,FALSE)</f>
        <v>#N/A</v>
      </c>
      <c r="I163" s="190" t="e">
        <f>VLOOKUP(E163,'사업장현황(25하)'!$A$3:$T$1836,2,FALSE)</f>
        <v>#N/A</v>
      </c>
      <c r="J163" s="190" t="e">
        <f>VLOOKUP(E163,'사업장현황(25하)'!$A$3:$T$1836,4,FALSE)</f>
        <v>#N/A</v>
      </c>
      <c r="K163" s="196" t="e">
        <f>VLOOKUP(E163,'사업장현황(25하)'!$A$3:$T$1836,6,FALSE)</f>
        <v>#N/A</v>
      </c>
      <c r="L163" s="196" t="e">
        <f>VLOOKUP(E163,'사업장현황(25하)'!$A$3:$T$1836,7,FALSE)</f>
        <v>#N/A</v>
      </c>
      <c r="M163" s="196" t="e">
        <f>VLOOKUP(E163,'사업장현황(25하)'!$A$3:$T$1836,8,FALSE)</f>
        <v>#N/A</v>
      </c>
      <c r="N163" s="196" t="e">
        <f>VLOOKUP(E163,'사업장현황(25하)'!$A$3:$T$1836,9,FALSE)</f>
        <v>#N/A</v>
      </c>
      <c r="O163" s="196" t="e">
        <f>VLOOKUP(E163,'사업장현황(25하)'!$A$3:$T$1836,10,FALSE)</f>
        <v>#N/A</v>
      </c>
      <c r="P163" s="190" t="e">
        <f>VLOOKUP(E163,'사업장현황(25하)'!$A$3:$T$1836,12,FALSE)</f>
        <v>#N/A</v>
      </c>
      <c r="Q163" s="219"/>
      <c r="R163" s="179"/>
      <c r="S163" s="179" t="e">
        <f>VLOOKUP(E163,'사업장현황(25하)'!$A$3:$T$1836,11,FALSE)</f>
        <v>#N/A</v>
      </c>
      <c r="T163" s="179"/>
      <c r="U163" s="180"/>
      <c r="V163" s="212"/>
      <c r="W163" s="180">
        <f t="shared" si="2"/>
        <v>0</v>
      </c>
      <c r="X163" s="219"/>
      <c r="Y163" s="180"/>
      <c r="Z163" s="290"/>
      <c r="AA163" s="185"/>
      <c r="BV163" s="187"/>
      <c r="CL163" s="188"/>
    </row>
    <row r="164" spans="1:90" s="158" customFormat="1" ht="24.95" customHeight="1">
      <c r="A164" s="196"/>
      <c r="B164" s="219"/>
      <c r="C164" s="219" t="str">
        <f>HLOOKUP(WEEKDAY(B164,2),data!$A$1:$G$2,2)</f>
        <v>(토)</v>
      </c>
      <c r="D164" s="196"/>
      <c r="E164" s="190"/>
      <c r="F164" s="196"/>
      <c r="G164" s="289" t="e">
        <f>VLOOKUP(E164,'사업장현황(25하)'!$A$3:$T$1836,13,FALSE)</f>
        <v>#N/A</v>
      </c>
      <c r="H164" s="289" t="e">
        <f>VLOOKUP(E164,'사업장현황(25하)'!$A$3:$T$1836,14,FALSE)</f>
        <v>#N/A</v>
      </c>
      <c r="I164" s="190" t="e">
        <f>VLOOKUP(E164,'사업장현황(25하)'!$A$3:$T$1836,2,FALSE)</f>
        <v>#N/A</v>
      </c>
      <c r="J164" s="190" t="e">
        <f>VLOOKUP(E164,'사업장현황(25하)'!$A$3:$T$1836,4,FALSE)</f>
        <v>#N/A</v>
      </c>
      <c r="K164" s="196" t="e">
        <f>VLOOKUP(E164,'사업장현황(25하)'!$A$3:$T$1836,6,FALSE)</f>
        <v>#N/A</v>
      </c>
      <c r="L164" s="196" t="e">
        <f>VLOOKUP(E164,'사업장현황(25하)'!$A$3:$T$1836,7,FALSE)</f>
        <v>#N/A</v>
      </c>
      <c r="M164" s="196" t="e">
        <f>VLOOKUP(E164,'사업장현황(25하)'!$A$3:$T$1836,8,FALSE)</f>
        <v>#N/A</v>
      </c>
      <c r="N164" s="196" t="e">
        <f>VLOOKUP(E164,'사업장현황(25하)'!$A$3:$T$1836,9,FALSE)</f>
        <v>#N/A</v>
      </c>
      <c r="O164" s="196" t="e">
        <f>VLOOKUP(E164,'사업장현황(25하)'!$A$3:$T$1836,10,FALSE)</f>
        <v>#N/A</v>
      </c>
      <c r="P164" s="190" t="e">
        <f>VLOOKUP(E164,'사업장현황(25하)'!$A$3:$T$1836,12,FALSE)</f>
        <v>#N/A</v>
      </c>
      <c r="Q164" s="219"/>
      <c r="R164" s="179"/>
      <c r="S164" s="179" t="e">
        <f>VLOOKUP(E164,'사업장현황(25하)'!$A$3:$T$1836,11,FALSE)</f>
        <v>#N/A</v>
      </c>
      <c r="T164" s="179"/>
      <c r="U164" s="180"/>
      <c r="V164" s="212"/>
      <c r="W164" s="180">
        <f t="shared" si="2"/>
        <v>0</v>
      </c>
      <c r="X164" s="219"/>
      <c r="Y164" s="180"/>
      <c r="Z164" s="290"/>
      <c r="AA164" s="157"/>
    </row>
    <row r="165" spans="1:90" s="186" customFormat="1" ht="24.95" customHeight="1">
      <c r="A165" s="196"/>
      <c r="B165" s="219"/>
      <c r="C165" s="219" t="str">
        <f>HLOOKUP(WEEKDAY(B165,2),data!$A$1:$G$2,2)</f>
        <v>(토)</v>
      </c>
      <c r="D165" s="196"/>
      <c r="E165" s="190"/>
      <c r="F165" s="196"/>
      <c r="G165" s="289" t="e">
        <f>VLOOKUP(E165,'사업장현황(25하)'!$A$3:$T$1836,13,FALSE)</f>
        <v>#N/A</v>
      </c>
      <c r="H165" s="289" t="e">
        <f>VLOOKUP(E165,'사업장현황(25하)'!$A$3:$T$1836,14,FALSE)</f>
        <v>#N/A</v>
      </c>
      <c r="I165" s="190" t="e">
        <f>VLOOKUP(E165,'사업장현황(25하)'!$A$3:$T$1836,2,FALSE)</f>
        <v>#N/A</v>
      </c>
      <c r="J165" s="190" t="e">
        <f>VLOOKUP(E165,'사업장현황(25하)'!$A$3:$T$1836,4,FALSE)</f>
        <v>#N/A</v>
      </c>
      <c r="K165" s="196" t="e">
        <f>VLOOKUP(E165,'사업장현황(25하)'!$A$3:$T$1836,6,FALSE)</f>
        <v>#N/A</v>
      </c>
      <c r="L165" s="196" t="e">
        <f>VLOOKUP(E165,'사업장현황(25하)'!$A$3:$T$1836,7,FALSE)</f>
        <v>#N/A</v>
      </c>
      <c r="M165" s="196" t="e">
        <f>VLOOKUP(E165,'사업장현황(25하)'!$A$3:$T$1836,8,FALSE)</f>
        <v>#N/A</v>
      </c>
      <c r="N165" s="196" t="e">
        <f>VLOOKUP(E165,'사업장현황(25하)'!$A$3:$T$1836,9,FALSE)</f>
        <v>#N/A</v>
      </c>
      <c r="O165" s="196" t="e">
        <f>VLOOKUP(E165,'사업장현황(25하)'!$A$3:$T$1836,10,FALSE)</f>
        <v>#N/A</v>
      </c>
      <c r="P165" s="190" t="e">
        <f>VLOOKUP(E165,'사업장현황(25하)'!$A$3:$T$1836,12,FALSE)</f>
        <v>#N/A</v>
      </c>
      <c r="Q165" s="219"/>
      <c r="R165" s="179"/>
      <c r="S165" s="179" t="e">
        <f>VLOOKUP(E165,'사업장현황(25하)'!$A$3:$T$1836,11,FALSE)</f>
        <v>#N/A</v>
      </c>
      <c r="T165" s="179"/>
      <c r="U165" s="180"/>
      <c r="V165" s="212"/>
      <c r="W165" s="180">
        <f t="shared" si="2"/>
        <v>0</v>
      </c>
      <c r="X165" s="219"/>
      <c r="Y165" s="180"/>
      <c r="Z165" s="290"/>
      <c r="AA165" s="185"/>
      <c r="BV165" s="187"/>
      <c r="CL165" s="188"/>
    </row>
    <row r="166" spans="1:90" s="186" customFormat="1" ht="24.95" customHeight="1">
      <c r="A166" s="196"/>
      <c r="B166" s="219"/>
      <c r="C166" s="219" t="str">
        <f>HLOOKUP(WEEKDAY(B166,2),data!$A$1:$G$2,2)</f>
        <v>(토)</v>
      </c>
      <c r="D166" s="196"/>
      <c r="E166" s="190"/>
      <c r="F166" s="196"/>
      <c r="G166" s="289" t="e">
        <f>VLOOKUP(E166,'사업장현황(25하)'!$A$3:$T$1836,13,FALSE)</f>
        <v>#N/A</v>
      </c>
      <c r="H166" s="289" t="e">
        <f>VLOOKUP(E166,'사업장현황(25하)'!$A$3:$T$1836,14,FALSE)</f>
        <v>#N/A</v>
      </c>
      <c r="I166" s="190" t="e">
        <f>VLOOKUP(E166,'사업장현황(25하)'!$A$3:$T$1836,2,FALSE)</f>
        <v>#N/A</v>
      </c>
      <c r="J166" s="190" t="e">
        <f>VLOOKUP(E166,'사업장현황(25하)'!$A$3:$T$1836,4,FALSE)</f>
        <v>#N/A</v>
      </c>
      <c r="K166" s="196" t="e">
        <f>VLOOKUP(E166,'사업장현황(25하)'!$A$3:$T$1836,6,FALSE)</f>
        <v>#N/A</v>
      </c>
      <c r="L166" s="196" t="e">
        <f>VLOOKUP(E166,'사업장현황(25하)'!$A$3:$T$1836,7,FALSE)</f>
        <v>#N/A</v>
      </c>
      <c r="M166" s="196" t="e">
        <f>VLOOKUP(E166,'사업장현황(25하)'!$A$3:$T$1836,8,FALSE)</f>
        <v>#N/A</v>
      </c>
      <c r="N166" s="196" t="e">
        <f>VLOOKUP(E166,'사업장현황(25하)'!$A$3:$T$1836,9,FALSE)</f>
        <v>#N/A</v>
      </c>
      <c r="O166" s="196" t="e">
        <f>VLOOKUP(E166,'사업장현황(25하)'!$A$3:$T$1836,10,FALSE)</f>
        <v>#N/A</v>
      </c>
      <c r="P166" s="190" t="e">
        <f>VLOOKUP(E166,'사업장현황(25하)'!$A$3:$T$1836,12,FALSE)</f>
        <v>#N/A</v>
      </c>
      <c r="Q166" s="219"/>
      <c r="R166" s="179"/>
      <c r="S166" s="179" t="e">
        <f>VLOOKUP(E166,'사업장현황(25하)'!$A$3:$T$1836,11,FALSE)</f>
        <v>#N/A</v>
      </c>
      <c r="T166" s="179"/>
      <c r="U166" s="180"/>
      <c r="V166" s="212"/>
      <c r="W166" s="180">
        <f t="shared" si="2"/>
        <v>0</v>
      </c>
      <c r="X166" s="219"/>
      <c r="Y166" s="180"/>
      <c r="Z166" s="290"/>
      <c r="AA166" s="185"/>
      <c r="BV166" s="187"/>
      <c r="CL166" s="188"/>
    </row>
    <row r="167" spans="1:90" s="186" customFormat="1" ht="24.95" customHeight="1">
      <c r="A167" s="196"/>
      <c r="B167" s="219"/>
      <c r="C167" s="219" t="str">
        <f>HLOOKUP(WEEKDAY(B167,2),data!$A$1:$G$2,2)</f>
        <v>(토)</v>
      </c>
      <c r="D167" s="196"/>
      <c r="E167" s="190"/>
      <c r="F167" s="196"/>
      <c r="G167" s="289" t="e">
        <f>VLOOKUP(E167,'사업장현황(25하)'!$A$3:$T$1836,13,FALSE)</f>
        <v>#N/A</v>
      </c>
      <c r="H167" s="289" t="e">
        <f>VLOOKUP(E167,'사업장현황(25하)'!$A$3:$T$1836,14,FALSE)</f>
        <v>#N/A</v>
      </c>
      <c r="I167" s="190" t="e">
        <f>VLOOKUP(E167,'사업장현황(25하)'!$A$3:$T$1836,2,FALSE)</f>
        <v>#N/A</v>
      </c>
      <c r="J167" s="190" t="e">
        <f>VLOOKUP(E167,'사업장현황(25하)'!$A$3:$T$1836,4,FALSE)</f>
        <v>#N/A</v>
      </c>
      <c r="K167" s="196" t="e">
        <f>VLOOKUP(E167,'사업장현황(25하)'!$A$3:$T$1836,6,FALSE)</f>
        <v>#N/A</v>
      </c>
      <c r="L167" s="196" t="e">
        <f>VLOOKUP(E167,'사업장현황(25하)'!$A$3:$T$1836,7,FALSE)</f>
        <v>#N/A</v>
      </c>
      <c r="M167" s="196" t="e">
        <f>VLOOKUP(E167,'사업장현황(25하)'!$A$3:$T$1836,8,FALSE)</f>
        <v>#N/A</v>
      </c>
      <c r="N167" s="196" t="e">
        <f>VLOOKUP(E167,'사업장현황(25하)'!$A$3:$T$1836,9,FALSE)</f>
        <v>#N/A</v>
      </c>
      <c r="O167" s="196" t="e">
        <f>VLOOKUP(E167,'사업장현황(25하)'!$A$3:$T$1836,10,FALSE)</f>
        <v>#N/A</v>
      </c>
      <c r="P167" s="190" t="e">
        <f>VLOOKUP(E167,'사업장현황(25하)'!$A$3:$T$1836,12,FALSE)</f>
        <v>#N/A</v>
      </c>
      <c r="Q167" s="219"/>
      <c r="R167" s="179"/>
      <c r="S167" s="179" t="e">
        <f>VLOOKUP(E167,'사업장현황(25하)'!$A$3:$T$1836,11,FALSE)</f>
        <v>#N/A</v>
      </c>
      <c r="T167" s="179"/>
      <c r="U167" s="180"/>
      <c r="V167" s="212"/>
      <c r="W167" s="180">
        <f t="shared" si="2"/>
        <v>0</v>
      </c>
      <c r="X167" s="219"/>
      <c r="Y167" s="180"/>
      <c r="Z167" s="290"/>
      <c r="AA167" s="185"/>
      <c r="BV167" s="187"/>
      <c r="CL167" s="188"/>
    </row>
    <row r="168" spans="1:90" s="186" customFormat="1" ht="24.95" customHeight="1">
      <c r="A168" s="196"/>
      <c r="B168" s="219"/>
      <c r="C168" s="219" t="str">
        <f>HLOOKUP(WEEKDAY(B168,2),data!$A$1:$G$2,2)</f>
        <v>(토)</v>
      </c>
      <c r="D168" s="196"/>
      <c r="E168" s="190"/>
      <c r="F168" s="196"/>
      <c r="G168" s="289" t="e">
        <f>VLOOKUP(E168,'사업장현황(25하)'!$A$3:$T$1836,13,FALSE)</f>
        <v>#N/A</v>
      </c>
      <c r="H168" s="289" t="e">
        <f>VLOOKUP(E168,'사업장현황(25하)'!$A$3:$T$1836,14,FALSE)</f>
        <v>#N/A</v>
      </c>
      <c r="I168" s="190" t="e">
        <f>VLOOKUP(E168,'사업장현황(25하)'!$A$3:$T$1836,2,FALSE)</f>
        <v>#N/A</v>
      </c>
      <c r="J168" s="190" t="e">
        <f>VLOOKUP(E168,'사업장현황(25하)'!$A$3:$T$1836,4,FALSE)</f>
        <v>#N/A</v>
      </c>
      <c r="K168" s="196" t="e">
        <f>VLOOKUP(E168,'사업장현황(25하)'!$A$3:$T$1836,6,FALSE)</f>
        <v>#N/A</v>
      </c>
      <c r="L168" s="196" t="e">
        <f>VLOOKUP(E168,'사업장현황(25하)'!$A$3:$T$1836,7,FALSE)</f>
        <v>#N/A</v>
      </c>
      <c r="M168" s="196" t="e">
        <f>VLOOKUP(E168,'사업장현황(25하)'!$A$3:$T$1836,8,FALSE)</f>
        <v>#N/A</v>
      </c>
      <c r="N168" s="196" t="e">
        <f>VLOOKUP(E168,'사업장현황(25하)'!$A$3:$T$1836,9,FALSE)</f>
        <v>#N/A</v>
      </c>
      <c r="O168" s="196" t="e">
        <f>VLOOKUP(E168,'사업장현황(25하)'!$A$3:$T$1836,10,FALSE)</f>
        <v>#N/A</v>
      </c>
      <c r="P168" s="190" t="e">
        <f>VLOOKUP(E168,'사업장현황(25하)'!$A$3:$T$1836,12,FALSE)</f>
        <v>#N/A</v>
      </c>
      <c r="Q168" s="219"/>
      <c r="R168" s="179"/>
      <c r="S168" s="179" t="e">
        <f>VLOOKUP(E168,'사업장현황(25하)'!$A$3:$T$1836,11,FALSE)</f>
        <v>#N/A</v>
      </c>
      <c r="T168" s="179"/>
      <c r="U168" s="180"/>
      <c r="V168" s="212"/>
      <c r="W168" s="180">
        <f t="shared" si="2"/>
        <v>0</v>
      </c>
      <c r="X168" s="219"/>
      <c r="Y168" s="180"/>
      <c r="Z168" s="290"/>
      <c r="AA168" s="185"/>
      <c r="BV168" s="187"/>
      <c r="CL168" s="188"/>
    </row>
    <row r="169" spans="1:90" s="186" customFormat="1" ht="24.95" customHeight="1">
      <c r="A169" s="196"/>
      <c r="B169" s="219"/>
      <c r="C169" s="219" t="str">
        <f>HLOOKUP(WEEKDAY(B169,2),data!$A$1:$G$2,2)</f>
        <v>(토)</v>
      </c>
      <c r="D169" s="196"/>
      <c r="E169" s="190"/>
      <c r="F169" s="196"/>
      <c r="G169" s="289" t="e">
        <f>VLOOKUP(E169,'사업장현황(25하)'!$A$3:$T$1836,13,FALSE)</f>
        <v>#N/A</v>
      </c>
      <c r="H169" s="289" t="e">
        <f>VLOOKUP(E169,'사업장현황(25하)'!$A$3:$T$1836,14,FALSE)</f>
        <v>#N/A</v>
      </c>
      <c r="I169" s="190" t="e">
        <f>VLOOKUP(E169,'사업장현황(25하)'!$A$3:$T$1836,2,FALSE)</f>
        <v>#N/A</v>
      </c>
      <c r="J169" s="190" t="e">
        <f>VLOOKUP(E169,'사업장현황(25하)'!$A$3:$T$1836,4,FALSE)</f>
        <v>#N/A</v>
      </c>
      <c r="K169" s="196" t="e">
        <f>VLOOKUP(E169,'사업장현황(25하)'!$A$3:$T$1836,6,FALSE)</f>
        <v>#N/A</v>
      </c>
      <c r="L169" s="196" t="e">
        <f>VLOOKUP(E169,'사업장현황(25하)'!$A$3:$T$1836,7,FALSE)</f>
        <v>#N/A</v>
      </c>
      <c r="M169" s="196" t="e">
        <f>VLOOKUP(E169,'사업장현황(25하)'!$A$3:$T$1836,8,FALSE)</f>
        <v>#N/A</v>
      </c>
      <c r="N169" s="196" t="e">
        <f>VLOOKUP(E169,'사업장현황(25하)'!$A$3:$T$1836,9,FALSE)</f>
        <v>#N/A</v>
      </c>
      <c r="O169" s="196" t="e">
        <f>VLOOKUP(E169,'사업장현황(25하)'!$A$3:$T$1836,10,FALSE)</f>
        <v>#N/A</v>
      </c>
      <c r="P169" s="190" t="e">
        <f>VLOOKUP(E169,'사업장현황(25하)'!$A$3:$T$1836,12,FALSE)</f>
        <v>#N/A</v>
      </c>
      <c r="Q169" s="219"/>
      <c r="R169" s="179"/>
      <c r="S169" s="179" t="e">
        <f>VLOOKUP(E169,'사업장현황(25하)'!$A$3:$T$1836,11,FALSE)</f>
        <v>#N/A</v>
      </c>
      <c r="T169" s="179"/>
      <c r="U169" s="180"/>
      <c r="V169" s="212"/>
      <c r="W169" s="180">
        <f t="shared" si="2"/>
        <v>0</v>
      </c>
      <c r="X169" s="219"/>
      <c r="Y169" s="180"/>
      <c r="Z169" s="290"/>
      <c r="AA169" s="185"/>
      <c r="BV169" s="187"/>
      <c r="CL169" s="188"/>
    </row>
    <row r="170" spans="1:90" s="186" customFormat="1" ht="24.95" customHeight="1">
      <c r="A170" s="196"/>
      <c r="B170" s="219"/>
      <c r="C170" s="219" t="str">
        <f>HLOOKUP(WEEKDAY(B170,2),data!$A$1:$G$2,2)</f>
        <v>(토)</v>
      </c>
      <c r="D170" s="196"/>
      <c r="E170" s="190"/>
      <c r="F170" s="196"/>
      <c r="G170" s="289" t="e">
        <f>VLOOKUP(E170,'사업장현황(25하)'!$A$3:$T$1836,13,FALSE)</f>
        <v>#N/A</v>
      </c>
      <c r="H170" s="289" t="e">
        <f>VLOOKUP(E170,'사업장현황(25하)'!$A$3:$T$1836,14,FALSE)</f>
        <v>#N/A</v>
      </c>
      <c r="I170" s="190" t="e">
        <f>VLOOKUP(E170,'사업장현황(25하)'!$A$3:$T$1836,2,FALSE)</f>
        <v>#N/A</v>
      </c>
      <c r="J170" s="190" t="e">
        <f>VLOOKUP(E170,'사업장현황(25하)'!$A$3:$T$1836,4,FALSE)</f>
        <v>#N/A</v>
      </c>
      <c r="K170" s="196" t="e">
        <f>VLOOKUP(E170,'사업장현황(25하)'!$A$3:$T$1836,6,FALSE)</f>
        <v>#N/A</v>
      </c>
      <c r="L170" s="196" t="e">
        <f>VLOOKUP(E170,'사업장현황(25하)'!$A$3:$T$1836,7,FALSE)</f>
        <v>#N/A</v>
      </c>
      <c r="M170" s="196" t="e">
        <f>VLOOKUP(E170,'사업장현황(25하)'!$A$3:$T$1836,8,FALSE)</f>
        <v>#N/A</v>
      </c>
      <c r="N170" s="196" t="e">
        <f>VLOOKUP(E170,'사업장현황(25하)'!$A$3:$T$1836,9,FALSE)</f>
        <v>#N/A</v>
      </c>
      <c r="O170" s="196" t="e">
        <f>VLOOKUP(E170,'사업장현황(25하)'!$A$3:$T$1836,10,FALSE)</f>
        <v>#N/A</v>
      </c>
      <c r="P170" s="190" t="e">
        <f>VLOOKUP(E170,'사업장현황(25하)'!$A$3:$T$1836,12,FALSE)</f>
        <v>#N/A</v>
      </c>
      <c r="Q170" s="219"/>
      <c r="R170" s="179"/>
      <c r="S170" s="179" t="e">
        <f>VLOOKUP(E170,'사업장현황(25하)'!$A$3:$T$1836,11,FALSE)</f>
        <v>#N/A</v>
      </c>
      <c r="T170" s="179"/>
      <c r="U170" s="180"/>
      <c r="V170" s="212"/>
      <c r="W170" s="180">
        <f t="shared" si="2"/>
        <v>0</v>
      </c>
      <c r="X170" s="219"/>
      <c r="Y170" s="180"/>
      <c r="Z170" s="290"/>
      <c r="AA170" s="185"/>
      <c r="BV170" s="187"/>
      <c r="CL170" s="188"/>
    </row>
    <row r="171" spans="1:90" s="186" customFormat="1" ht="24.95" customHeight="1">
      <c r="A171" s="196"/>
      <c r="B171" s="219"/>
      <c r="C171" s="219" t="str">
        <f>HLOOKUP(WEEKDAY(B171,2),data!$A$1:$G$2,2)</f>
        <v>(토)</v>
      </c>
      <c r="D171" s="196"/>
      <c r="E171" s="190"/>
      <c r="F171" s="196"/>
      <c r="G171" s="289" t="e">
        <f>VLOOKUP(E171,'사업장현황(25하)'!$A$3:$T$1836,13,FALSE)</f>
        <v>#N/A</v>
      </c>
      <c r="H171" s="289" t="e">
        <f>VLOOKUP(E171,'사업장현황(25하)'!$A$3:$T$1836,14,FALSE)</f>
        <v>#N/A</v>
      </c>
      <c r="I171" s="190" t="e">
        <f>VLOOKUP(E171,'사업장현황(25하)'!$A$3:$T$1836,2,FALSE)</f>
        <v>#N/A</v>
      </c>
      <c r="J171" s="190" t="e">
        <f>VLOOKUP(E171,'사업장현황(25하)'!$A$3:$T$1836,4,FALSE)</f>
        <v>#N/A</v>
      </c>
      <c r="K171" s="196" t="e">
        <f>VLOOKUP(E171,'사업장현황(25하)'!$A$3:$T$1836,6,FALSE)</f>
        <v>#N/A</v>
      </c>
      <c r="L171" s="196" t="e">
        <f>VLOOKUP(E171,'사업장현황(25하)'!$A$3:$T$1836,7,FALSE)</f>
        <v>#N/A</v>
      </c>
      <c r="M171" s="196" t="e">
        <f>VLOOKUP(E171,'사업장현황(25하)'!$A$3:$T$1836,8,FALSE)</f>
        <v>#N/A</v>
      </c>
      <c r="N171" s="196" t="e">
        <f>VLOOKUP(E171,'사업장현황(25하)'!$A$3:$T$1836,9,FALSE)</f>
        <v>#N/A</v>
      </c>
      <c r="O171" s="196" t="e">
        <f>VLOOKUP(E171,'사업장현황(25하)'!$A$3:$T$1836,10,FALSE)</f>
        <v>#N/A</v>
      </c>
      <c r="P171" s="190" t="e">
        <f>VLOOKUP(E171,'사업장현황(25하)'!$A$3:$T$1836,12,FALSE)</f>
        <v>#N/A</v>
      </c>
      <c r="Q171" s="219"/>
      <c r="R171" s="179"/>
      <c r="S171" s="179" t="e">
        <f>VLOOKUP(E171,'사업장현황(25하)'!$A$3:$T$1836,11,FALSE)</f>
        <v>#N/A</v>
      </c>
      <c r="T171" s="179"/>
      <c r="U171" s="180"/>
      <c r="V171" s="212"/>
      <c r="W171" s="180">
        <f t="shared" si="2"/>
        <v>0</v>
      </c>
      <c r="X171" s="219"/>
      <c r="Y171" s="180"/>
      <c r="Z171" s="290"/>
      <c r="AA171" s="185"/>
      <c r="BV171" s="187"/>
      <c r="CL171" s="188"/>
    </row>
    <row r="172" spans="1:90" s="186" customFormat="1" ht="24.95" customHeight="1">
      <c r="A172" s="196"/>
      <c r="B172" s="219"/>
      <c r="C172" s="219" t="str">
        <f>HLOOKUP(WEEKDAY(B172,2),data!$A$1:$G$2,2)</f>
        <v>(토)</v>
      </c>
      <c r="D172" s="196"/>
      <c r="E172" s="190"/>
      <c r="F172" s="196"/>
      <c r="G172" s="289" t="e">
        <f>VLOOKUP(E172,'사업장현황(25하)'!$A$3:$T$1836,13,FALSE)</f>
        <v>#N/A</v>
      </c>
      <c r="H172" s="289" t="e">
        <f>VLOOKUP(E172,'사업장현황(25하)'!$A$3:$T$1836,14,FALSE)</f>
        <v>#N/A</v>
      </c>
      <c r="I172" s="190" t="e">
        <f>VLOOKUP(E172,'사업장현황(25하)'!$A$3:$T$1836,2,FALSE)</f>
        <v>#N/A</v>
      </c>
      <c r="J172" s="190" t="e">
        <f>VLOOKUP(E172,'사업장현황(25하)'!$A$3:$T$1836,4,FALSE)</f>
        <v>#N/A</v>
      </c>
      <c r="K172" s="196" t="e">
        <f>VLOOKUP(E172,'사업장현황(25하)'!$A$3:$T$1836,6,FALSE)</f>
        <v>#N/A</v>
      </c>
      <c r="L172" s="196" t="e">
        <f>VLOOKUP(E172,'사업장현황(25하)'!$A$3:$T$1836,7,FALSE)</f>
        <v>#N/A</v>
      </c>
      <c r="M172" s="196" t="e">
        <f>VLOOKUP(E172,'사업장현황(25하)'!$A$3:$T$1836,8,FALSE)</f>
        <v>#N/A</v>
      </c>
      <c r="N172" s="196" t="e">
        <f>VLOOKUP(E172,'사업장현황(25하)'!$A$3:$T$1836,9,FALSE)</f>
        <v>#N/A</v>
      </c>
      <c r="O172" s="196" t="e">
        <f>VLOOKUP(E172,'사업장현황(25하)'!$A$3:$T$1836,10,FALSE)</f>
        <v>#N/A</v>
      </c>
      <c r="P172" s="190" t="e">
        <f>VLOOKUP(E172,'사업장현황(25하)'!$A$3:$T$1836,12,FALSE)</f>
        <v>#N/A</v>
      </c>
      <c r="Q172" s="219"/>
      <c r="R172" s="179"/>
      <c r="S172" s="179" t="e">
        <f>VLOOKUP(E172,'사업장현황(25하)'!$A$3:$T$1836,11,FALSE)</f>
        <v>#N/A</v>
      </c>
      <c r="T172" s="179"/>
      <c r="U172" s="180"/>
      <c r="V172" s="212"/>
      <c r="W172" s="180">
        <f t="shared" si="2"/>
        <v>0</v>
      </c>
      <c r="X172" s="219"/>
      <c r="Y172" s="180"/>
      <c r="Z172" s="290"/>
      <c r="AA172" s="185"/>
      <c r="BV172" s="187"/>
      <c r="CL172" s="188"/>
    </row>
    <row r="173" spans="1:90" s="186" customFormat="1" ht="24.95" customHeight="1">
      <c r="A173" s="196"/>
      <c r="B173" s="219"/>
      <c r="C173" s="219" t="str">
        <f>HLOOKUP(WEEKDAY(B173,2),data!$A$1:$G$2,2)</f>
        <v>(토)</v>
      </c>
      <c r="D173" s="196"/>
      <c r="E173" s="190"/>
      <c r="F173" s="196"/>
      <c r="G173" s="289" t="e">
        <f>VLOOKUP(E173,'사업장현황(25하)'!$A$3:$T$1836,13,FALSE)</f>
        <v>#N/A</v>
      </c>
      <c r="H173" s="289" t="e">
        <f>VLOOKUP(E173,'사업장현황(25하)'!$A$3:$T$1836,14,FALSE)</f>
        <v>#N/A</v>
      </c>
      <c r="I173" s="190" t="e">
        <f>VLOOKUP(E173,'사업장현황(25하)'!$A$3:$T$1836,2,FALSE)</f>
        <v>#N/A</v>
      </c>
      <c r="J173" s="190" t="e">
        <f>VLOOKUP(E173,'사업장현황(25하)'!$A$3:$T$1836,4,FALSE)</f>
        <v>#N/A</v>
      </c>
      <c r="K173" s="196" t="e">
        <f>VLOOKUP(E173,'사업장현황(25하)'!$A$3:$T$1836,6,FALSE)</f>
        <v>#N/A</v>
      </c>
      <c r="L173" s="196" t="e">
        <f>VLOOKUP(E173,'사업장현황(25하)'!$A$3:$T$1836,7,FALSE)</f>
        <v>#N/A</v>
      </c>
      <c r="M173" s="196" t="e">
        <f>VLOOKUP(E173,'사업장현황(25하)'!$A$3:$T$1836,8,FALSE)</f>
        <v>#N/A</v>
      </c>
      <c r="N173" s="196" t="e">
        <f>VLOOKUP(E173,'사업장현황(25하)'!$A$3:$T$1836,9,FALSE)</f>
        <v>#N/A</v>
      </c>
      <c r="O173" s="196" t="e">
        <f>VLOOKUP(E173,'사업장현황(25하)'!$A$3:$T$1836,10,FALSE)</f>
        <v>#N/A</v>
      </c>
      <c r="P173" s="190" t="e">
        <f>VLOOKUP(E173,'사업장현황(25하)'!$A$3:$T$1836,12,FALSE)</f>
        <v>#N/A</v>
      </c>
      <c r="Q173" s="219"/>
      <c r="R173" s="179"/>
      <c r="S173" s="179" t="e">
        <f>VLOOKUP(E173,'사업장현황(25하)'!$A$3:$T$1836,11,FALSE)</f>
        <v>#N/A</v>
      </c>
      <c r="T173" s="179"/>
      <c r="U173" s="180"/>
      <c r="V173" s="212"/>
      <c r="W173" s="180">
        <f t="shared" si="2"/>
        <v>0</v>
      </c>
      <c r="X173" s="219"/>
      <c r="Y173" s="180"/>
      <c r="Z173" s="290"/>
      <c r="AA173" s="185"/>
      <c r="BV173" s="187"/>
      <c r="CL173" s="188"/>
    </row>
    <row r="174" spans="1:90" s="186" customFormat="1" ht="24.95" customHeight="1">
      <c r="A174" s="196"/>
      <c r="B174" s="219"/>
      <c r="C174" s="219" t="str">
        <f>HLOOKUP(WEEKDAY(B174,2),data!$A$1:$G$2,2)</f>
        <v>(토)</v>
      </c>
      <c r="D174" s="196"/>
      <c r="E174" s="190"/>
      <c r="F174" s="196"/>
      <c r="G174" s="289" t="e">
        <f>VLOOKUP(E174,'사업장현황(25하)'!$A$3:$T$1836,13,FALSE)</f>
        <v>#N/A</v>
      </c>
      <c r="H174" s="289" t="e">
        <f>VLOOKUP(E174,'사업장현황(25하)'!$A$3:$T$1836,14,FALSE)</f>
        <v>#N/A</v>
      </c>
      <c r="I174" s="190" t="e">
        <f>VLOOKUP(E174,'사업장현황(25하)'!$A$3:$T$1836,2,FALSE)</f>
        <v>#N/A</v>
      </c>
      <c r="J174" s="190" t="e">
        <f>VLOOKUP(E174,'사업장현황(25하)'!$A$3:$T$1836,4,FALSE)</f>
        <v>#N/A</v>
      </c>
      <c r="K174" s="196" t="e">
        <f>VLOOKUP(E174,'사업장현황(25하)'!$A$3:$T$1836,6,FALSE)</f>
        <v>#N/A</v>
      </c>
      <c r="L174" s="196" t="e">
        <f>VLOOKUP(E174,'사업장현황(25하)'!$A$3:$T$1836,7,FALSE)</f>
        <v>#N/A</v>
      </c>
      <c r="M174" s="196" t="e">
        <f>VLOOKUP(E174,'사업장현황(25하)'!$A$3:$T$1836,8,FALSE)</f>
        <v>#N/A</v>
      </c>
      <c r="N174" s="196" t="e">
        <f>VLOOKUP(E174,'사업장현황(25하)'!$A$3:$T$1836,9,FALSE)</f>
        <v>#N/A</v>
      </c>
      <c r="O174" s="196" t="e">
        <f>VLOOKUP(E174,'사업장현황(25하)'!$A$3:$T$1836,10,FALSE)</f>
        <v>#N/A</v>
      </c>
      <c r="P174" s="190" t="e">
        <f>VLOOKUP(E174,'사업장현황(25하)'!$A$3:$T$1836,12,FALSE)</f>
        <v>#N/A</v>
      </c>
      <c r="Q174" s="219"/>
      <c r="R174" s="179"/>
      <c r="S174" s="179" t="e">
        <f>VLOOKUP(E174,'사업장현황(25하)'!$A$3:$T$1836,11,FALSE)</f>
        <v>#N/A</v>
      </c>
      <c r="T174" s="179"/>
      <c r="U174" s="180"/>
      <c r="V174" s="212"/>
      <c r="W174" s="180">
        <f t="shared" si="2"/>
        <v>0</v>
      </c>
      <c r="X174" s="219"/>
      <c r="Y174" s="180"/>
      <c r="Z174" s="290"/>
      <c r="AA174" s="185"/>
      <c r="BV174" s="187"/>
      <c r="CL174" s="188"/>
    </row>
    <row r="175" spans="1:90" s="186" customFormat="1" ht="24.95" customHeight="1">
      <c r="A175" s="196"/>
      <c r="B175" s="219"/>
      <c r="C175" s="219" t="str">
        <f>HLOOKUP(WEEKDAY(B175,2),data!$A$1:$G$2,2)</f>
        <v>(토)</v>
      </c>
      <c r="D175" s="196"/>
      <c r="E175" s="190"/>
      <c r="F175" s="196"/>
      <c r="G175" s="289" t="e">
        <f>VLOOKUP(E175,'사업장현황(25하)'!$A$3:$T$1836,13,FALSE)</f>
        <v>#N/A</v>
      </c>
      <c r="H175" s="289" t="e">
        <f>VLOOKUP(E175,'사업장현황(25하)'!$A$3:$T$1836,14,FALSE)</f>
        <v>#N/A</v>
      </c>
      <c r="I175" s="190" t="e">
        <f>VLOOKUP(E175,'사업장현황(25하)'!$A$3:$T$1836,2,FALSE)</f>
        <v>#N/A</v>
      </c>
      <c r="J175" s="190" t="e">
        <f>VLOOKUP(E175,'사업장현황(25하)'!$A$3:$T$1836,4,FALSE)</f>
        <v>#N/A</v>
      </c>
      <c r="K175" s="196" t="e">
        <f>VLOOKUP(E175,'사업장현황(25하)'!$A$3:$T$1836,6,FALSE)</f>
        <v>#N/A</v>
      </c>
      <c r="L175" s="196" t="e">
        <f>VLOOKUP(E175,'사업장현황(25하)'!$A$3:$T$1836,7,FALSE)</f>
        <v>#N/A</v>
      </c>
      <c r="M175" s="196" t="e">
        <f>VLOOKUP(E175,'사업장현황(25하)'!$A$3:$T$1836,8,FALSE)</f>
        <v>#N/A</v>
      </c>
      <c r="N175" s="196" t="e">
        <f>VLOOKUP(E175,'사업장현황(25하)'!$A$3:$T$1836,9,FALSE)</f>
        <v>#N/A</v>
      </c>
      <c r="O175" s="196" t="e">
        <f>VLOOKUP(E175,'사업장현황(25하)'!$A$3:$T$1836,10,FALSE)</f>
        <v>#N/A</v>
      </c>
      <c r="P175" s="190" t="e">
        <f>VLOOKUP(E175,'사업장현황(25하)'!$A$3:$T$1836,12,FALSE)</f>
        <v>#N/A</v>
      </c>
      <c r="Q175" s="219"/>
      <c r="R175" s="179"/>
      <c r="S175" s="179" t="e">
        <f>VLOOKUP(E175,'사업장현황(25하)'!$A$3:$T$1836,11,FALSE)</f>
        <v>#N/A</v>
      </c>
      <c r="T175" s="179"/>
      <c r="U175" s="180"/>
      <c r="V175" s="212"/>
      <c r="W175" s="180">
        <f t="shared" si="2"/>
        <v>0</v>
      </c>
      <c r="X175" s="219"/>
      <c r="Y175" s="180"/>
      <c r="Z175" s="290"/>
      <c r="AA175" s="185"/>
      <c r="BV175" s="187"/>
      <c r="CL175" s="188"/>
    </row>
    <row r="176" spans="1:90" s="186" customFormat="1" ht="24.95" customHeight="1">
      <c r="A176" s="196"/>
      <c r="B176" s="219"/>
      <c r="C176" s="219" t="str">
        <f>HLOOKUP(WEEKDAY(B176,2),data!$A$1:$G$2,2)</f>
        <v>(토)</v>
      </c>
      <c r="D176" s="196"/>
      <c r="E176" s="190"/>
      <c r="F176" s="196"/>
      <c r="G176" s="289" t="e">
        <f>VLOOKUP(E176,'사업장현황(25하)'!$A$3:$T$1836,13,FALSE)</f>
        <v>#N/A</v>
      </c>
      <c r="H176" s="289" t="e">
        <f>VLOOKUP(E176,'사업장현황(25하)'!$A$3:$T$1836,14,FALSE)</f>
        <v>#N/A</v>
      </c>
      <c r="I176" s="190" t="e">
        <f>VLOOKUP(E176,'사업장현황(25하)'!$A$3:$T$1836,2,FALSE)</f>
        <v>#N/A</v>
      </c>
      <c r="J176" s="190" t="e">
        <f>VLOOKUP(E176,'사업장현황(25하)'!$A$3:$T$1836,4,FALSE)</f>
        <v>#N/A</v>
      </c>
      <c r="K176" s="196" t="e">
        <f>VLOOKUP(E176,'사업장현황(25하)'!$A$3:$T$1836,6,FALSE)</f>
        <v>#N/A</v>
      </c>
      <c r="L176" s="196" t="e">
        <f>VLOOKUP(E176,'사업장현황(25하)'!$A$3:$T$1836,7,FALSE)</f>
        <v>#N/A</v>
      </c>
      <c r="M176" s="196" t="e">
        <f>VLOOKUP(E176,'사업장현황(25하)'!$A$3:$T$1836,8,FALSE)</f>
        <v>#N/A</v>
      </c>
      <c r="N176" s="196" t="e">
        <f>VLOOKUP(E176,'사업장현황(25하)'!$A$3:$T$1836,9,FALSE)</f>
        <v>#N/A</v>
      </c>
      <c r="O176" s="196" t="e">
        <f>VLOOKUP(E176,'사업장현황(25하)'!$A$3:$T$1836,10,FALSE)</f>
        <v>#N/A</v>
      </c>
      <c r="P176" s="190" t="e">
        <f>VLOOKUP(E176,'사업장현황(25하)'!$A$3:$T$1836,12,FALSE)</f>
        <v>#N/A</v>
      </c>
      <c r="Q176" s="219"/>
      <c r="R176" s="179"/>
      <c r="S176" s="179" t="e">
        <f>VLOOKUP(E176,'사업장현황(25하)'!$A$3:$T$1836,11,FALSE)</f>
        <v>#N/A</v>
      </c>
      <c r="T176" s="179"/>
      <c r="U176" s="180"/>
      <c r="V176" s="212"/>
      <c r="W176" s="180">
        <f t="shared" si="2"/>
        <v>0</v>
      </c>
      <c r="X176" s="219"/>
      <c r="Y176" s="180"/>
      <c r="Z176" s="290"/>
      <c r="AA176" s="185"/>
      <c r="BV176" s="187"/>
      <c r="CL176" s="188"/>
    </row>
    <row r="177" spans="1:90" s="168" customFormat="1" ht="24.95" customHeight="1">
      <c r="A177" s="150"/>
      <c r="B177" s="217"/>
      <c r="C177" s="217" t="str">
        <f>HLOOKUP(WEEKDAY(B177,2),data!$A$1:$G$2,2)</f>
        <v>(토)</v>
      </c>
      <c r="D177" s="150"/>
      <c r="E177" s="152"/>
      <c r="F177" s="150"/>
      <c r="G177" s="153" t="e">
        <f>VLOOKUP(E177,'사업장현황(25하)'!$A$3:$T$1836,13,FALSE)</f>
        <v>#N/A</v>
      </c>
      <c r="H177" s="153" t="e">
        <f>VLOOKUP(E177,'사업장현황(25하)'!$A$3:$T$1836,14,FALSE)</f>
        <v>#N/A</v>
      </c>
      <c r="I177" s="152" t="e">
        <f>VLOOKUP(E177,'사업장현황(25하)'!$A$3:$T$1836,2,FALSE)</f>
        <v>#N/A</v>
      </c>
      <c r="J177" s="152" t="e">
        <f>VLOOKUP(E177,'사업장현황(25하)'!$A$3:$T$1836,4,FALSE)</f>
        <v>#N/A</v>
      </c>
      <c r="K177" s="150" t="e">
        <f>VLOOKUP(E177,'사업장현황(25하)'!$A$3:$T$1836,6,FALSE)</f>
        <v>#N/A</v>
      </c>
      <c r="L177" s="150" t="e">
        <f>VLOOKUP(E177,'사업장현황(25하)'!$A$3:$T$1836,7,FALSE)</f>
        <v>#N/A</v>
      </c>
      <c r="M177" s="150" t="e">
        <f>VLOOKUP(E177,'사업장현황(25하)'!$A$3:$T$1836,8,FALSE)</f>
        <v>#N/A</v>
      </c>
      <c r="N177" s="150" t="e">
        <f>VLOOKUP(E177,'사업장현황(25하)'!$A$3:$T$1836,9,FALSE)</f>
        <v>#N/A</v>
      </c>
      <c r="O177" s="150" t="e">
        <f>VLOOKUP(E177,'사업장현황(25하)'!$A$3:$T$1836,10,FALSE)</f>
        <v>#N/A</v>
      </c>
      <c r="P177" s="152" t="e">
        <f>VLOOKUP(E177,'사업장현황(25하)'!$A$3:$T$1836,12,FALSE)</f>
        <v>#N/A</v>
      </c>
      <c r="Q177" s="217"/>
      <c r="R177" s="151"/>
      <c r="S177" s="151" t="e">
        <f>VLOOKUP(E177,'사업장현황(25하)'!$A$3:$T$1836,11,FALSE)</f>
        <v>#N/A</v>
      </c>
      <c r="T177" s="151"/>
      <c r="U177" s="155"/>
      <c r="V177" s="211"/>
      <c r="W177" s="155">
        <f t="shared" si="2"/>
        <v>0</v>
      </c>
      <c r="X177" s="217"/>
      <c r="Y177" s="155"/>
      <c r="Z177" s="156"/>
      <c r="AA177" s="167"/>
      <c r="BV177" s="169"/>
      <c r="CL177" s="170"/>
    </row>
    <row r="178" spans="1:90" s="168" customFormat="1" ht="24.95" customHeight="1">
      <c r="A178" s="150"/>
      <c r="B178" s="217"/>
      <c r="C178" s="217" t="str">
        <f>HLOOKUP(WEEKDAY(B178,2),data!$A$1:$G$2,2)</f>
        <v>(토)</v>
      </c>
      <c r="D178" s="150"/>
      <c r="E178" s="152"/>
      <c r="F178" s="150"/>
      <c r="G178" s="153" t="e">
        <f>VLOOKUP(E178,'사업장현황(25하)'!$A$3:$T$1836,13,FALSE)</f>
        <v>#N/A</v>
      </c>
      <c r="H178" s="153" t="e">
        <f>VLOOKUP(E178,'사업장현황(25하)'!$A$3:$T$1836,14,FALSE)</f>
        <v>#N/A</v>
      </c>
      <c r="I178" s="152" t="e">
        <f>VLOOKUP(E178,'사업장현황(25하)'!$A$3:$T$1836,2,FALSE)</f>
        <v>#N/A</v>
      </c>
      <c r="J178" s="152" t="e">
        <f>VLOOKUP(E178,'사업장현황(25하)'!$A$3:$T$1836,4,FALSE)</f>
        <v>#N/A</v>
      </c>
      <c r="K178" s="150" t="e">
        <f>VLOOKUP(E178,'사업장현황(25하)'!$A$3:$T$1836,6,FALSE)</f>
        <v>#N/A</v>
      </c>
      <c r="L178" s="150" t="e">
        <f>VLOOKUP(E178,'사업장현황(25하)'!$A$3:$T$1836,7,FALSE)</f>
        <v>#N/A</v>
      </c>
      <c r="M178" s="150" t="e">
        <f>VLOOKUP(E178,'사업장현황(25하)'!$A$3:$T$1836,8,FALSE)</f>
        <v>#N/A</v>
      </c>
      <c r="N178" s="150" t="e">
        <f>VLOOKUP(E178,'사업장현황(25하)'!$A$3:$T$1836,9,FALSE)</f>
        <v>#N/A</v>
      </c>
      <c r="O178" s="150" t="e">
        <f>VLOOKUP(E178,'사업장현황(25하)'!$A$3:$T$1836,10,FALSE)</f>
        <v>#N/A</v>
      </c>
      <c r="P178" s="152" t="e">
        <f>VLOOKUP(E178,'사업장현황(25하)'!$A$3:$T$1836,12,FALSE)</f>
        <v>#N/A</v>
      </c>
      <c r="Q178" s="217"/>
      <c r="R178" s="151"/>
      <c r="S178" s="151" t="e">
        <f>VLOOKUP(E178,'사업장현황(25하)'!$A$3:$T$1836,11,FALSE)</f>
        <v>#N/A</v>
      </c>
      <c r="T178" s="151"/>
      <c r="U178" s="155"/>
      <c r="V178" s="211"/>
      <c r="W178" s="155">
        <f t="shared" si="2"/>
        <v>0</v>
      </c>
      <c r="X178" s="217"/>
      <c r="Y178" s="155"/>
      <c r="Z178" s="156"/>
      <c r="AA178" s="167"/>
      <c r="BV178" s="169"/>
      <c r="CL178" s="170"/>
    </row>
    <row r="179" spans="1:90" s="168" customFormat="1" ht="24.95" customHeight="1">
      <c r="A179" s="150"/>
      <c r="B179" s="217"/>
      <c r="C179" s="217" t="str">
        <f>HLOOKUP(WEEKDAY(B179,2),data!$A$1:$G$2,2)</f>
        <v>(토)</v>
      </c>
      <c r="D179" s="150"/>
      <c r="E179" s="152"/>
      <c r="F179" s="150"/>
      <c r="G179" s="153" t="e">
        <f>VLOOKUP(E179,'사업장현황(25하)'!$A$3:$T$1836,13,FALSE)</f>
        <v>#N/A</v>
      </c>
      <c r="H179" s="153" t="e">
        <f>VLOOKUP(E179,'사업장현황(25하)'!$A$3:$T$1836,14,FALSE)</f>
        <v>#N/A</v>
      </c>
      <c r="I179" s="152" t="e">
        <f>VLOOKUP(E179,'사업장현황(25하)'!$A$3:$T$1836,2,FALSE)</f>
        <v>#N/A</v>
      </c>
      <c r="J179" s="152" t="e">
        <f>VLOOKUP(E179,'사업장현황(25하)'!$A$3:$T$1836,4,FALSE)</f>
        <v>#N/A</v>
      </c>
      <c r="K179" s="150" t="e">
        <f>VLOOKUP(E179,'사업장현황(25하)'!$A$3:$T$1836,6,FALSE)</f>
        <v>#N/A</v>
      </c>
      <c r="L179" s="150" t="e">
        <f>VLOOKUP(E179,'사업장현황(25하)'!$A$3:$T$1836,7,FALSE)</f>
        <v>#N/A</v>
      </c>
      <c r="M179" s="150" t="e">
        <f>VLOOKUP(E179,'사업장현황(25하)'!$A$3:$T$1836,8,FALSE)</f>
        <v>#N/A</v>
      </c>
      <c r="N179" s="150" t="e">
        <f>VLOOKUP(E179,'사업장현황(25하)'!$A$3:$T$1836,9,FALSE)</f>
        <v>#N/A</v>
      </c>
      <c r="O179" s="150" t="e">
        <f>VLOOKUP(E179,'사업장현황(25하)'!$A$3:$T$1836,10,FALSE)</f>
        <v>#N/A</v>
      </c>
      <c r="P179" s="152" t="e">
        <f>VLOOKUP(E179,'사업장현황(25하)'!$A$3:$T$1836,12,FALSE)</f>
        <v>#N/A</v>
      </c>
      <c r="Q179" s="217"/>
      <c r="R179" s="151"/>
      <c r="S179" s="151" t="e">
        <f>VLOOKUP(E179,'사업장현황(25하)'!$A$3:$T$1836,11,FALSE)</f>
        <v>#N/A</v>
      </c>
      <c r="T179" s="151"/>
      <c r="U179" s="155"/>
      <c r="V179" s="211"/>
      <c r="W179" s="155">
        <f t="shared" si="2"/>
        <v>0</v>
      </c>
      <c r="X179" s="217"/>
      <c r="Y179" s="155"/>
      <c r="Z179" s="156"/>
      <c r="AA179" s="167"/>
      <c r="BV179" s="169"/>
      <c r="CL179" s="170"/>
    </row>
    <row r="180" spans="1:90" s="168" customFormat="1" ht="24.95" customHeight="1">
      <c r="A180" s="150"/>
      <c r="B180" s="217"/>
      <c r="C180" s="217" t="str">
        <f>HLOOKUP(WEEKDAY(B180,2),data!$A$1:$G$2,2)</f>
        <v>(토)</v>
      </c>
      <c r="D180" s="150"/>
      <c r="E180" s="152"/>
      <c r="F180" s="150"/>
      <c r="G180" s="153" t="e">
        <f>VLOOKUP(E180,'사업장현황(25하)'!$A$3:$T$1836,13,FALSE)</f>
        <v>#N/A</v>
      </c>
      <c r="H180" s="153" t="e">
        <f>VLOOKUP(E180,'사업장현황(25하)'!$A$3:$T$1836,14,FALSE)</f>
        <v>#N/A</v>
      </c>
      <c r="I180" s="152" t="e">
        <f>VLOOKUP(E180,'사업장현황(25하)'!$A$3:$T$1836,2,FALSE)</f>
        <v>#N/A</v>
      </c>
      <c r="J180" s="152" t="e">
        <f>VLOOKUP(E180,'사업장현황(25하)'!$A$3:$T$1836,4,FALSE)</f>
        <v>#N/A</v>
      </c>
      <c r="K180" s="150" t="e">
        <f>VLOOKUP(E180,'사업장현황(25하)'!$A$3:$T$1836,6,FALSE)</f>
        <v>#N/A</v>
      </c>
      <c r="L180" s="150" t="e">
        <f>VLOOKUP(E180,'사업장현황(25하)'!$A$3:$T$1836,7,FALSE)</f>
        <v>#N/A</v>
      </c>
      <c r="M180" s="150" t="e">
        <f>VLOOKUP(E180,'사업장현황(25하)'!$A$3:$T$1836,8,FALSE)</f>
        <v>#N/A</v>
      </c>
      <c r="N180" s="150" t="e">
        <f>VLOOKUP(E180,'사업장현황(25하)'!$A$3:$T$1836,9,FALSE)</f>
        <v>#N/A</v>
      </c>
      <c r="O180" s="150" t="e">
        <f>VLOOKUP(E180,'사업장현황(25하)'!$A$3:$T$1836,10,FALSE)</f>
        <v>#N/A</v>
      </c>
      <c r="P180" s="152" t="e">
        <f>VLOOKUP(E180,'사업장현황(25하)'!$A$3:$T$1836,12,FALSE)</f>
        <v>#N/A</v>
      </c>
      <c r="Q180" s="217"/>
      <c r="R180" s="151"/>
      <c r="S180" s="151" t="e">
        <f>VLOOKUP(E180,'사업장현황(25하)'!$A$3:$T$1836,11,FALSE)</f>
        <v>#N/A</v>
      </c>
      <c r="T180" s="151"/>
      <c r="U180" s="155"/>
      <c r="V180" s="211"/>
      <c r="W180" s="155">
        <f t="shared" si="2"/>
        <v>0</v>
      </c>
      <c r="X180" s="217"/>
      <c r="Y180" s="155"/>
      <c r="Z180" s="156"/>
      <c r="AA180" s="167"/>
      <c r="BV180" s="169"/>
      <c r="CL180" s="170"/>
    </row>
    <row r="181" spans="1:90" s="168" customFormat="1" ht="24.95" customHeight="1">
      <c r="A181" s="150"/>
      <c r="B181" s="217"/>
      <c r="C181" s="217" t="str">
        <f>HLOOKUP(WEEKDAY(B181,2),data!$A$1:$G$2,2)</f>
        <v>(토)</v>
      </c>
      <c r="D181" s="150"/>
      <c r="E181" s="152"/>
      <c r="F181" s="150"/>
      <c r="G181" s="153" t="e">
        <f>VLOOKUP(E181,'사업장현황(25하)'!$A$3:$T$1836,13,FALSE)</f>
        <v>#N/A</v>
      </c>
      <c r="H181" s="153" t="e">
        <f>VLOOKUP(E181,'사업장현황(25하)'!$A$3:$T$1836,14,FALSE)</f>
        <v>#N/A</v>
      </c>
      <c r="I181" s="152" t="e">
        <f>VLOOKUP(E181,'사업장현황(25하)'!$A$3:$T$1836,2,FALSE)</f>
        <v>#N/A</v>
      </c>
      <c r="J181" s="152" t="e">
        <f>VLOOKUP(E181,'사업장현황(25하)'!$A$3:$T$1836,4,FALSE)</f>
        <v>#N/A</v>
      </c>
      <c r="K181" s="150" t="e">
        <f>VLOOKUP(E181,'사업장현황(25하)'!$A$3:$T$1836,6,FALSE)</f>
        <v>#N/A</v>
      </c>
      <c r="L181" s="150" t="e">
        <f>VLOOKUP(E181,'사업장현황(25하)'!$A$3:$T$1836,7,FALSE)</f>
        <v>#N/A</v>
      </c>
      <c r="M181" s="150" t="e">
        <f>VLOOKUP(E181,'사업장현황(25하)'!$A$3:$T$1836,8,FALSE)</f>
        <v>#N/A</v>
      </c>
      <c r="N181" s="150" t="e">
        <f>VLOOKUP(E181,'사업장현황(25하)'!$A$3:$T$1836,9,FALSE)</f>
        <v>#N/A</v>
      </c>
      <c r="O181" s="150" t="e">
        <f>VLOOKUP(E181,'사업장현황(25하)'!$A$3:$T$1836,10,FALSE)</f>
        <v>#N/A</v>
      </c>
      <c r="P181" s="152" t="e">
        <f>VLOOKUP(E181,'사업장현황(25하)'!$A$3:$T$1836,12,FALSE)</f>
        <v>#N/A</v>
      </c>
      <c r="Q181" s="217"/>
      <c r="R181" s="151"/>
      <c r="S181" s="151" t="e">
        <f>VLOOKUP(E181,'사업장현황(25하)'!$A$3:$T$1836,11,FALSE)</f>
        <v>#N/A</v>
      </c>
      <c r="T181" s="151"/>
      <c r="U181" s="155"/>
      <c r="V181" s="211"/>
      <c r="W181" s="155">
        <f t="shared" si="2"/>
        <v>0</v>
      </c>
      <c r="X181" s="217"/>
      <c r="Y181" s="155"/>
      <c r="Z181" s="156"/>
      <c r="AA181" s="167"/>
      <c r="BV181" s="169"/>
      <c r="CL181" s="170"/>
    </row>
    <row r="182" spans="1:90" s="168" customFormat="1" ht="24.95" customHeight="1">
      <c r="A182" s="150"/>
      <c r="B182" s="217"/>
      <c r="C182" s="217" t="str">
        <f>HLOOKUP(WEEKDAY(B182,2),data!$A$1:$G$2,2)</f>
        <v>(토)</v>
      </c>
      <c r="D182" s="150"/>
      <c r="E182" s="152"/>
      <c r="F182" s="150"/>
      <c r="G182" s="153" t="e">
        <f>VLOOKUP(E182,'사업장현황(25하)'!$A$3:$T$1836,13,FALSE)</f>
        <v>#N/A</v>
      </c>
      <c r="H182" s="153" t="e">
        <f>VLOOKUP(E182,'사업장현황(25하)'!$A$3:$T$1836,14,FALSE)</f>
        <v>#N/A</v>
      </c>
      <c r="I182" s="152" t="e">
        <f>VLOOKUP(E182,'사업장현황(25하)'!$A$3:$T$1836,2,FALSE)</f>
        <v>#N/A</v>
      </c>
      <c r="J182" s="152" t="e">
        <f>VLOOKUP(E182,'사업장현황(25하)'!$A$3:$T$1836,4,FALSE)</f>
        <v>#N/A</v>
      </c>
      <c r="K182" s="150" t="e">
        <f>VLOOKUP(E182,'사업장현황(25하)'!$A$3:$T$1836,6,FALSE)</f>
        <v>#N/A</v>
      </c>
      <c r="L182" s="150" t="e">
        <f>VLOOKUP(E182,'사업장현황(25하)'!$A$3:$T$1836,7,FALSE)</f>
        <v>#N/A</v>
      </c>
      <c r="M182" s="150" t="e">
        <f>VLOOKUP(E182,'사업장현황(25하)'!$A$3:$T$1836,8,FALSE)</f>
        <v>#N/A</v>
      </c>
      <c r="N182" s="150" t="e">
        <f>VLOOKUP(E182,'사업장현황(25하)'!$A$3:$T$1836,9,FALSE)</f>
        <v>#N/A</v>
      </c>
      <c r="O182" s="150" t="e">
        <f>VLOOKUP(E182,'사업장현황(25하)'!$A$3:$T$1836,10,FALSE)</f>
        <v>#N/A</v>
      </c>
      <c r="P182" s="152" t="e">
        <f>VLOOKUP(E182,'사업장현황(25하)'!$A$3:$T$1836,12,FALSE)</f>
        <v>#N/A</v>
      </c>
      <c r="Q182" s="217"/>
      <c r="R182" s="151"/>
      <c r="S182" s="151" t="e">
        <f>VLOOKUP(E182,'사업장현황(25하)'!$A$3:$T$1836,11,FALSE)</f>
        <v>#N/A</v>
      </c>
      <c r="T182" s="151"/>
      <c r="U182" s="155"/>
      <c r="V182" s="211"/>
      <c r="W182" s="155">
        <f t="shared" si="2"/>
        <v>0</v>
      </c>
      <c r="X182" s="217"/>
      <c r="Y182" s="155"/>
      <c r="Z182" s="156"/>
      <c r="AA182" s="167"/>
      <c r="BV182" s="169"/>
      <c r="CL182" s="170"/>
    </row>
    <row r="183" spans="1:90" s="168" customFormat="1" ht="24.95" customHeight="1">
      <c r="A183" s="150"/>
      <c r="B183" s="217"/>
      <c r="C183" s="217" t="str">
        <f>HLOOKUP(WEEKDAY(B183,2),data!$A$1:$G$2,2)</f>
        <v>(토)</v>
      </c>
      <c r="D183" s="150"/>
      <c r="E183" s="152"/>
      <c r="F183" s="150"/>
      <c r="G183" s="153" t="e">
        <f>VLOOKUP(E183,'사업장현황(25하)'!$A$3:$T$1836,13,FALSE)</f>
        <v>#N/A</v>
      </c>
      <c r="H183" s="153" t="e">
        <f>VLOOKUP(E183,'사업장현황(25하)'!$A$3:$T$1836,14,FALSE)</f>
        <v>#N/A</v>
      </c>
      <c r="I183" s="152" t="e">
        <f>VLOOKUP(E183,'사업장현황(25하)'!$A$3:$T$1836,2,FALSE)</f>
        <v>#N/A</v>
      </c>
      <c r="J183" s="152" t="e">
        <f>VLOOKUP(E183,'사업장현황(25하)'!$A$3:$T$1836,4,FALSE)</f>
        <v>#N/A</v>
      </c>
      <c r="K183" s="150" t="e">
        <f>VLOOKUP(E183,'사업장현황(25하)'!$A$3:$T$1836,6,FALSE)</f>
        <v>#N/A</v>
      </c>
      <c r="L183" s="150" t="e">
        <f>VLOOKUP(E183,'사업장현황(25하)'!$A$3:$T$1836,7,FALSE)</f>
        <v>#N/A</v>
      </c>
      <c r="M183" s="150" t="e">
        <f>VLOOKUP(E183,'사업장현황(25하)'!$A$3:$T$1836,8,FALSE)</f>
        <v>#N/A</v>
      </c>
      <c r="N183" s="150" t="e">
        <f>VLOOKUP(E183,'사업장현황(25하)'!$A$3:$T$1836,9,FALSE)</f>
        <v>#N/A</v>
      </c>
      <c r="O183" s="150" t="e">
        <f>VLOOKUP(E183,'사업장현황(25하)'!$A$3:$T$1836,10,FALSE)</f>
        <v>#N/A</v>
      </c>
      <c r="P183" s="152" t="e">
        <f>VLOOKUP(E183,'사업장현황(25하)'!$A$3:$T$1836,12,FALSE)</f>
        <v>#N/A</v>
      </c>
      <c r="Q183" s="217"/>
      <c r="R183" s="151"/>
      <c r="S183" s="151" t="e">
        <f>VLOOKUP(E183,'사업장현황(25하)'!$A$3:$T$1836,11,FALSE)</f>
        <v>#N/A</v>
      </c>
      <c r="T183" s="151"/>
      <c r="U183" s="155"/>
      <c r="V183" s="211"/>
      <c r="W183" s="155">
        <f t="shared" si="2"/>
        <v>0</v>
      </c>
      <c r="X183" s="217"/>
      <c r="Y183" s="155"/>
      <c r="Z183" s="156"/>
      <c r="AA183" s="167"/>
      <c r="BV183" s="169"/>
      <c r="CL183" s="170"/>
    </row>
    <row r="184" spans="1:90" s="168" customFormat="1" ht="24.95" customHeight="1">
      <c r="A184" s="150"/>
      <c r="B184" s="217"/>
      <c r="C184" s="217" t="str">
        <f>HLOOKUP(WEEKDAY(B184,2),data!$A$1:$G$2,2)</f>
        <v>(토)</v>
      </c>
      <c r="D184" s="150"/>
      <c r="E184" s="152"/>
      <c r="F184" s="150"/>
      <c r="G184" s="153" t="e">
        <f>VLOOKUP(E184,'사업장현황(25하)'!$A$3:$T$1836,13,FALSE)</f>
        <v>#N/A</v>
      </c>
      <c r="H184" s="153" t="e">
        <f>VLOOKUP(E184,'사업장현황(25하)'!$A$3:$T$1836,14,FALSE)</f>
        <v>#N/A</v>
      </c>
      <c r="I184" s="152" t="e">
        <f>VLOOKUP(E184,'사업장현황(25하)'!$A$3:$T$1836,2,FALSE)</f>
        <v>#N/A</v>
      </c>
      <c r="J184" s="152" t="e">
        <f>VLOOKUP(E184,'사업장현황(25하)'!$A$3:$T$1836,4,FALSE)</f>
        <v>#N/A</v>
      </c>
      <c r="K184" s="150" t="e">
        <f>VLOOKUP(E184,'사업장현황(25하)'!$A$3:$T$1836,6,FALSE)</f>
        <v>#N/A</v>
      </c>
      <c r="L184" s="150" t="e">
        <f>VLOOKUP(E184,'사업장현황(25하)'!$A$3:$T$1836,7,FALSE)</f>
        <v>#N/A</v>
      </c>
      <c r="M184" s="150" t="e">
        <f>VLOOKUP(E184,'사업장현황(25하)'!$A$3:$T$1836,8,FALSE)</f>
        <v>#N/A</v>
      </c>
      <c r="N184" s="150" t="e">
        <f>VLOOKUP(E184,'사업장현황(25하)'!$A$3:$T$1836,9,FALSE)</f>
        <v>#N/A</v>
      </c>
      <c r="O184" s="150" t="e">
        <f>VLOOKUP(E184,'사업장현황(25하)'!$A$3:$T$1836,10,FALSE)</f>
        <v>#N/A</v>
      </c>
      <c r="P184" s="152" t="e">
        <f>VLOOKUP(E184,'사업장현황(25하)'!$A$3:$T$1836,12,FALSE)</f>
        <v>#N/A</v>
      </c>
      <c r="Q184" s="217"/>
      <c r="R184" s="151"/>
      <c r="S184" s="151" t="e">
        <f>VLOOKUP(E184,'사업장현황(25하)'!$A$3:$T$1836,11,FALSE)</f>
        <v>#N/A</v>
      </c>
      <c r="T184" s="151"/>
      <c r="U184" s="155"/>
      <c r="V184" s="211"/>
      <c r="W184" s="155">
        <f t="shared" si="2"/>
        <v>0</v>
      </c>
      <c r="X184" s="217"/>
      <c r="Y184" s="155"/>
      <c r="Z184" s="156"/>
      <c r="AA184" s="167"/>
    </row>
    <row r="185" spans="1:90" s="168" customFormat="1" ht="24.95" customHeight="1">
      <c r="A185" s="150"/>
      <c r="B185" s="217"/>
      <c r="C185" s="217" t="str">
        <f>HLOOKUP(WEEKDAY(B185,2),data!$A$1:$G$2,2)</f>
        <v>(토)</v>
      </c>
      <c r="D185" s="150"/>
      <c r="E185" s="152"/>
      <c r="F185" s="150"/>
      <c r="G185" s="153" t="e">
        <f>VLOOKUP(E185,'사업장현황(25하)'!$A$3:$T$1836,13,FALSE)</f>
        <v>#N/A</v>
      </c>
      <c r="H185" s="153" t="e">
        <f>VLOOKUP(E185,'사업장현황(25하)'!$A$3:$T$1836,14,FALSE)</f>
        <v>#N/A</v>
      </c>
      <c r="I185" s="152" t="e">
        <f>VLOOKUP(E185,'사업장현황(25하)'!$A$3:$T$1836,2,FALSE)</f>
        <v>#N/A</v>
      </c>
      <c r="J185" s="152" t="e">
        <f>VLOOKUP(E185,'사업장현황(25하)'!$A$3:$T$1836,4,FALSE)</f>
        <v>#N/A</v>
      </c>
      <c r="K185" s="150" t="e">
        <f>VLOOKUP(E185,'사업장현황(25하)'!$A$3:$T$1836,6,FALSE)</f>
        <v>#N/A</v>
      </c>
      <c r="L185" s="150" t="e">
        <f>VLOOKUP(E185,'사업장현황(25하)'!$A$3:$T$1836,7,FALSE)</f>
        <v>#N/A</v>
      </c>
      <c r="M185" s="150" t="e">
        <f>VLOOKUP(E185,'사업장현황(25하)'!$A$3:$T$1836,8,FALSE)</f>
        <v>#N/A</v>
      </c>
      <c r="N185" s="150" t="e">
        <f>VLOOKUP(E185,'사업장현황(25하)'!$A$3:$T$1836,9,FALSE)</f>
        <v>#N/A</v>
      </c>
      <c r="O185" s="150" t="e">
        <f>VLOOKUP(E185,'사업장현황(25하)'!$A$3:$T$1836,10,FALSE)</f>
        <v>#N/A</v>
      </c>
      <c r="P185" s="152" t="e">
        <f>VLOOKUP(E185,'사업장현황(25하)'!$A$3:$T$1836,12,FALSE)</f>
        <v>#N/A</v>
      </c>
      <c r="Q185" s="217"/>
      <c r="R185" s="151"/>
      <c r="S185" s="151" t="e">
        <f>VLOOKUP(E185,'사업장현황(25하)'!$A$3:$T$1836,11,FALSE)</f>
        <v>#N/A</v>
      </c>
      <c r="T185" s="151"/>
      <c r="U185" s="155"/>
      <c r="V185" s="211"/>
      <c r="W185" s="155">
        <f t="shared" si="2"/>
        <v>0</v>
      </c>
      <c r="X185" s="217"/>
      <c r="Y185" s="155"/>
      <c r="Z185" s="156"/>
      <c r="AA185" s="167"/>
    </row>
    <row r="186" spans="1:90" s="168" customFormat="1" ht="24.95" customHeight="1">
      <c r="A186" s="150"/>
      <c r="B186" s="217"/>
      <c r="C186" s="217" t="str">
        <f>HLOOKUP(WEEKDAY(B186,2),data!$A$1:$G$2,2)</f>
        <v>(토)</v>
      </c>
      <c r="D186" s="150"/>
      <c r="E186" s="152"/>
      <c r="F186" s="150"/>
      <c r="G186" s="153" t="e">
        <f>VLOOKUP(E186,'사업장현황(25하)'!$A$3:$T$1836,13,FALSE)</f>
        <v>#N/A</v>
      </c>
      <c r="H186" s="153" t="e">
        <f>VLOOKUP(E186,'사업장현황(25하)'!$A$3:$T$1836,14,FALSE)</f>
        <v>#N/A</v>
      </c>
      <c r="I186" s="152" t="e">
        <f>VLOOKUP(E186,'사업장현황(25하)'!$A$3:$T$1836,2,FALSE)</f>
        <v>#N/A</v>
      </c>
      <c r="J186" s="152" t="e">
        <f>VLOOKUP(E186,'사업장현황(25하)'!$A$3:$T$1836,4,FALSE)</f>
        <v>#N/A</v>
      </c>
      <c r="K186" s="150" t="e">
        <f>VLOOKUP(E186,'사업장현황(25하)'!$A$3:$T$1836,6,FALSE)</f>
        <v>#N/A</v>
      </c>
      <c r="L186" s="150" t="e">
        <f>VLOOKUP(E186,'사업장현황(25하)'!$A$3:$T$1836,7,FALSE)</f>
        <v>#N/A</v>
      </c>
      <c r="M186" s="150" t="e">
        <f>VLOOKUP(E186,'사업장현황(25하)'!$A$3:$T$1836,8,FALSE)</f>
        <v>#N/A</v>
      </c>
      <c r="N186" s="150" t="e">
        <f>VLOOKUP(E186,'사업장현황(25하)'!$A$3:$T$1836,9,FALSE)</f>
        <v>#N/A</v>
      </c>
      <c r="O186" s="150" t="e">
        <f>VLOOKUP(E186,'사업장현황(25하)'!$A$3:$T$1836,10,FALSE)</f>
        <v>#N/A</v>
      </c>
      <c r="P186" s="152" t="e">
        <f>VLOOKUP(E186,'사업장현황(25하)'!$A$3:$T$1836,12,FALSE)</f>
        <v>#N/A</v>
      </c>
      <c r="Q186" s="217"/>
      <c r="R186" s="151"/>
      <c r="S186" s="151" t="e">
        <f>VLOOKUP(E186,'사업장현황(25하)'!$A$3:$T$1836,11,FALSE)</f>
        <v>#N/A</v>
      </c>
      <c r="T186" s="151"/>
      <c r="U186" s="155"/>
      <c r="V186" s="211"/>
      <c r="W186" s="155">
        <f t="shared" si="2"/>
        <v>0</v>
      </c>
      <c r="X186" s="217"/>
      <c r="Y186" s="155"/>
      <c r="Z186" s="156"/>
      <c r="AA186" s="167"/>
    </row>
    <row r="187" spans="1:90" s="168" customFormat="1" ht="24.95" customHeight="1">
      <c r="A187" s="150"/>
      <c r="B187" s="217"/>
      <c r="C187" s="217" t="str">
        <f>HLOOKUP(WEEKDAY(B187,2),data!$A$1:$G$2,2)</f>
        <v>(토)</v>
      </c>
      <c r="D187" s="150"/>
      <c r="E187" s="152"/>
      <c r="F187" s="150"/>
      <c r="G187" s="153" t="e">
        <f>VLOOKUP(E187,'사업장현황(25하)'!$A$3:$T$1836,13,FALSE)</f>
        <v>#N/A</v>
      </c>
      <c r="H187" s="153" t="e">
        <f>VLOOKUP(E187,'사업장현황(25하)'!$A$3:$T$1836,14,FALSE)</f>
        <v>#N/A</v>
      </c>
      <c r="I187" s="152" t="e">
        <f>VLOOKUP(E187,'사업장현황(25하)'!$A$3:$T$1836,2,FALSE)</f>
        <v>#N/A</v>
      </c>
      <c r="J187" s="152" t="e">
        <f>VLOOKUP(E187,'사업장현황(25하)'!$A$3:$T$1836,4,FALSE)</f>
        <v>#N/A</v>
      </c>
      <c r="K187" s="150" t="e">
        <f>VLOOKUP(E187,'사업장현황(25하)'!$A$3:$T$1836,6,FALSE)</f>
        <v>#N/A</v>
      </c>
      <c r="L187" s="150" t="e">
        <f>VLOOKUP(E187,'사업장현황(25하)'!$A$3:$T$1836,7,FALSE)</f>
        <v>#N/A</v>
      </c>
      <c r="M187" s="150" t="e">
        <f>VLOOKUP(E187,'사업장현황(25하)'!$A$3:$T$1836,8,FALSE)</f>
        <v>#N/A</v>
      </c>
      <c r="N187" s="150" t="e">
        <f>VLOOKUP(E187,'사업장현황(25하)'!$A$3:$T$1836,9,FALSE)</f>
        <v>#N/A</v>
      </c>
      <c r="O187" s="150" t="e">
        <f>VLOOKUP(E187,'사업장현황(25하)'!$A$3:$T$1836,10,FALSE)</f>
        <v>#N/A</v>
      </c>
      <c r="P187" s="152" t="e">
        <f>VLOOKUP(E187,'사업장현황(25하)'!$A$3:$T$1836,12,FALSE)</f>
        <v>#N/A</v>
      </c>
      <c r="Q187" s="217"/>
      <c r="R187" s="151"/>
      <c r="S187" s="151" t="e">
        <f>VLOOKUP(E187,'사업장현황(25하)'!$A$3:$T$1836,11,FALSE)</f>
        <v>#N/A</v>
      </c>
      <c r="T187" s="151"/>
      <c r="U187" s="155"/>
      <c r="V187" s="211"/>
      <c r="W187" s="155">
        <f t="shared" si="2"/>
        <v>0</v>
      </c>
      <c r="X187" s="217"/>
      <c r="Y187" s="155"/>
      <c r="Z187" s="156"/>
      <c r="AA187" s="167"/>
    </row>
    <row r="188" spans="1:90" s="168" customFormat="1" ht="24.95" customHeight="1">
      <c r="A188" s="150"/>
      <c r="B188" s="217"/>
      <c r="C188" s="217" t="str">
        <f>HLOOKUP(WEEKDAY(B188,2),data!$A$1:$G$2,2)</f>
        <v>(토)</v>
      </c>
      <c r="D188" s="150"/>
      <c r="E188" s="152"/>
      <c r="F188" s="150"/>
      <c r="G188" s="153" t="e">
        <f>VLOOKUP(E188,'사업장현황(25하)'!$A$3:$T$1836,13,FALSE)</f>
        <v>#N/A</v>
      </c>
      <c r="H188" s="153" t="e">
        <f>VLOOKUP(E188,'사업장현황(25하)'!$A$3:$T$1836,14,FALSE)</f>
        <v>#N/A</v>
      </c>
      <c r="I188" s="152" t="e">
        <f>VLOOKUP(E188,'사업장현황(25하)'!$A$3:$T$1836,2,FALSE)</f>
        <v>#N/A</v>
      </c>
      <c r="J188" s="152" t="e">
        <f>VLOOKUP(E188,'사업장현황(25하)'!$A$3:$T$1836,4,FALSE)</f>
        <v>#N/A</v>
      </c>
      <c r="K188" s="150" t="e">
        <f>VLOOKUP(E188,'사업장현황(25하)'!$A$3:$T$1836,6,FALSE)</f>
        <v>#N/A</v>
      </c>
      <c r="L188" s="150" t="e">
        <f>VLOOKUP(E188,'사업장현황(25하)'!$A$3:$T$1836,7,FALSE)</f>
        <v>#N/A</v>
      </c>
      <c r="M188" s="150" t="e">
        <f>VLOOKUP(E188,'사업장현황(25하)'!$A$3:$T$1836,8,FALSE)</f>
        <v>#N/A</v>
      </c>
      <c r="N188" s="150" t="e">
        <f>VLOOKUP(E188,'사업장현황(25하)'!$A$3:$T$1836,9,FALSE)</f>
        <v>#N/A</v>
      </c>
      <c r="O188" s="150" t="e">
        <f>VLOOKUP(E188,'사업장현황(25하)'!$A$3:$T$1836,10,FALSE)</f>
        <v>#N/A</v>
      </c>
      <c r="P188" s="152" t="e">
        <f>VLOOKUP(E188,'사업장현황(25하)'!$A$3:$T$1836,12,FALSE)</f>
        <v>#N/A</v>
      </c>
      <c r="Q188" s="217"/>
      <c r="R188" s="151"/>
      <c r="S188" s="151" t="e">
        <f>VLOOKUP(E188,'사업장현황(25하)'!$A$3:$T$1836,11,FALSE)</f>
        <v>#N/A</v>
      </c>
      <c r="T188" s="151"/>
      <c r="U188" s="155"/>
      <c r="V188" s="211"/>
      <c r="W188" s="155">
        <f t="shared" si="2"/>
        <v>0</v>
      </c>
      <c r="X188" s="217"/>
      <c r="Y188" s="155"/>
      <c r="Z188" s="156"/>
      <c r="AA188" s="167"/>
      <c r="BV188" s="169"/>
      <c r="CL188" s="170"/>
    </row>
    <row r="189" spans="1:90" s="168" customFormat="1" ht="24.95" customHeight="1">
      <c r="A189" s="150"/>
      <c r="B189" s="217"/>
      <c r="C189" s="217" t="str">
        <f>HLOOKUP(WEEKDAY(B189,2),data!$A$1:$G$2,2)</f>
        <v>(토)</v>
      </c>
      <c r="D189" s="150"/>
      <c r="E189" s="152"/>
      <c r="F189" s="150"/>
      <c r="G189" s="153" t="e">
        <f>VLOOKUP(E189,'사업장현황(25하)'!$A$3:$T$1836,13,FALSE)</f>
        <v>#N/A</v>
      </c>
      <c r="H189" s="153" t="e">
        <f>VLOOKUP(E189,'사업장현황(25하)'!$A$3:$T$1836,14,FALSE)</f>
        <v>#N/A</v>
      </c>
      <c r="I189" s="152" t="e">
        <f>VLOOKUP(E189,'사업장현황(25하)'!$A$3:$T$1836,2,FALSE)</f>
        <v>#N/A</v>
      </c>
      <c r="J189" s="152" t="e">
        <f>VLOOKUP(E189,'사업장현황(25하)'!$A$3:$T$1836,4,FALSE)</f>
        <v>#N/A</v>
      </c>
      <c r="K189" s="150" t="e">
        <f>VLOOKUP(E189,'사업장현황(25하)'!$A$3:$T$1836,6,FALSE)</f>
        <v>#N/A</v>
      </c>
      <c r="L189" s="150" t="e">
        <f>VLOOKUP(E189,'사업장현황(25하)'!$A$3:$T$1836,7,FALSE)</f>
        <v>#N/A</v>
      </c>
      <c r="M189" s="150" t="e">
        <f>VLOOKUP(E189,'사업장현황(25하)'!$A$3:$T$1836,8,FALSE)</f>
        <v>#N/A</v>
      </c>
      <c r="N189" s="150" t="e">
        <f>VLOOKUP(E189,'사업장현황(25하)'!$A$3:$T$1836,9,FALSE)</f>
        <v>#N/A</v>
      </c>
      <c r="O189" s="150" t="e">
        <f>VLOOKUP(E189,'사업장현황(25하)'!$A$3:$T$1836,10,FALSE)</f>
        <v>#N/A</v>
      </c>
      <c r="P189" s="152" t="e">
        <f>VLOOKUP(E189,'사업장현황(25하)'!$A$3:$T$1836,12,FALSE)</f>
        <v>#N/A</v>
      </c>
      <c r="Q189" s="217"/>
      <c r="R189" s="151"/>
      <c r="S189" s="151" t="e">
        <f>VLOOKUP(E189,'사업장현황(25하)'!$A$3:$T$1836,11,FALSE)</f>
        <v>#N/A</v>
      </c>
      <c r="T189" s="151"/>
      <c r="U189" s="155"/>
      <c r="V189" s="211"/>
      <c r="W189" s="155">
        <f t="shared" si="2"/>
        <v>0</v>
      </c>
      <c r="X189" s="217"/>
      <c r="Y189" s="155"/>
      <c r="Z189" s="156"/>
      <c r="AA189" s="167"/>
      <c r="BV189" s="169"/>
      <c r="CL189" s="170"/>
    </row>
    <row r="190" spans="1:90" s="168" customFormat="1" ht="24.95" customHeight="1">
      <c r="A190" s="150"/>
      <c r="B190" s="217"/>
      <c r="C190" s="217" t="str">
        <f>HLOOKUP(WEEKDAY(B190,2),data!$A$1:$G$2,2)</f>
        <v>(토)</v>
      </c>
      <c r="D190" s="150"/>
      <c r="E190" s="152"/>
      <c r="F190" s="150"/>
      <c r="G190" s="153" t="e">
        <f>VLOOKUP(E190,'사업장현황(25하)'!$A$3:$T$1836,13,FALSE)</f>
        <v>#N/A</v>
      </c>
      <c r="H190" s="153" t="e">
        <f>VLOOKUP(E190,'사업장현황(25하)'!$A$3:$T$1836,14,FALSE)</f>
        <v>#N/A</v>
      </c>
      <c r="I190" s="152" t="e">
        <f>VLOOKUP(E190,'사업장현황(25하)'!$A$3:$T$1836,2,FALSE)</f>
        <v>#N/A</v>
      </c>
      <c r="J190" s="152" t="e">
        <f>VLOOKUP(E190,'사업장현황(25하)'!$A$3:$T$1836,4,FALSE)</f>
        <v>#N/A</v>
      </c>
      <c r="K190" s="150" t="e">
        <f>VLOOKUP(E190,'사업장현황(25하)'!$A$3:$T$1836,6,FALSE)</f>
        <v>#N/A</v>
      </c>
      <c r="L190" s="150" t="e">
        <f>VLOOKUP(E190,'사업장현황(25하)'!$A$3:$T$1836,7,FALSE)</f>
        <v>#N/A</v>
      </c>
      <c r="M190" s="150" t="e">
        <f>VLOOKUP(E190,'사업장현황(25하)'!$A$3:$T$1836,8,FALSE)</f>
        <v>#N/A</v>
      </c>
      <c r="N190" s="150" t="e">
        <f>VLOOKUP(E190,'사업장현황(25하)'!$A$3:$T$1836,9,FALSE)</f>
        <v>#N/A</v>
      </c>
      <c r="O190" s="150" t="e">
        <f>VLOOKUP(E190,'사업장현황(25하)'!$A$3:$T$1836,10,FALSE)</f>
        <v>#N/A</v>
      </c>
      <c r="P190" s="152" t="e">
        <f>VLOOKUP(E190,'사업장현황(25하)'!$A$3:$T$1836,12,FALSE)</f>
        <v>#N/A</v>
      </c>
      <c r="Q190" s="217"/>
      <c r="R190" s="151"/>
      <c r="S190" s="151" t="e">
        <f>VLOOKUP(E190,'사업장현황(25하)'!$A$3:$T$1836,11,FALSE)</f>
        <v>#N/A</v>
      </c>
      <c r="T190" s="151"/>
      <c r="U190" s="155"/>
      <c r="V190" s="211"/>
      <c r="W190" s="155">
        <f t="shared" si="2"/>
        <v>0</v>
      </c>
      <c r="X190" s="217"/>
      <c r="Y190" s="155"/>
      <c r="Z190" s="156"/>
      <c r="AA190" s="167"/>
      <c r="BV190" s="169"/>
      <c r="CL190" s="170"/>
    </row>
    <row r="191" spans="1:90" s="168" customFormat="1" ht="24.95" customHeight="1">
      <c r="A191" s="150"/>
      <c r="B191" s="217"/>
      <c r="C191" s="217" t="str">
        <f>HLOOKUP(WEEKDAY(B191,2),data!$A$1:$G$2,2)</f>
        <v>(토)</v>
      </c>
      <c r="D191" s="150"/>
      <c r="E191" s="152"/>
      <c r="F191" s="150"/>
      <c r="G191" s="153" t="e">
        <f>VLOOKUP(E191,'사업장현황(25하)'!$A$3:$T$1836,13,FALSE)</f>
        <v>#N/A</v>
      </c>
      <c r="H191" s="153" t="e">
        <f>VLOOKUP(E191,'사업장현황(25하)'!$A$3:$T$1836,14,FALSE)</f>
        <v>#N/A</v>
      </c>
      <c r="I191" s="152" t="e">
        <f>VLOOKUP(E191,'사업장현황(25하)'!$A$3:$T$1836,2,FALSE)</f>
        <v>#N/A</v>
      </c>
      <c r="J191" s="152" t="e">
        <f>VLOOKUP(E191,'사업장현황(25하)'!$A$3:$T$1836,4,FALSE)</f>
        <v>#N/A</v>
      </c>
      <c r="K191" s="150" t="e">
        <f>VLOOKUP(E191,'사업장현황(25하)'!$A$3:$T$1836,6,FALSE)</f>
        <v>#N/A</v>
      </c>
      <c r="L191" s="150" t="e">
        <f>VLOOKUP(E191,'사업장현황(25하)'!$A$3:$T$1836,7,FALSE)</f>
        <v>#N/A</v>
      </c>
      <c r="M191" s="150" t="e">
        <f>VLOOKUP(E191,'사업장현황(25하)'!$A$3:$T$1836,8,FALSE)</f>
        <v>#N/A</v>
      </c>
      <c r="N191" s="150" t="e">
        <f>VLOOKUP(E191,'사업장현황(25하)'!$A$3:$T$1836,9,FALSE)</f>
        <v>#N/A</v>
      </c>
      <c r="O191" s="150" t="e">
        <f>VLOOKUP(E191,'사업장현황(25하)'!$A$3:$T$1836,10,FALSE)</f>
        <v>#N/A</v>
      </c>
      <c r="P191" s="152" t="e">
        <f>VLOOKUP(E191,'사업장현황(25하)'!$A$3:$T$1836,12,FALSE)</f>
        <v>#N/A</v>
      </c>
      <c r="Q191" s="217"/>
      <c r="R191" s="151"/>
      <c r="S191" s="151" t="e">
        <f>VLOOKUP(E191,'사업장현황(25하)'!$A$3:$T$1836,11,FALSE)</f>
        <v>#N/A</v>
      </c>
      <c r="T191" s="151"/>
      <c r="U191" s="155"/>
      <c r="V191" s="211"/>
      <c r="W191" s="155">
        <f t="shared" si="2"/>
        <v>0</v>
      </c>
      <c r="X191" s="217"/>
      <c r="Y191" s="155"/>
      <c r="Z191" s="156"/>
      <c r="AA191" s="167"/>
      <c r="BV191" s="169"/>
      <c r="CL191" s="170"/>
    </row>
    <row r="192" spans="1:90" s="168" customFormat="1" ht="24.95" customHeight="1">
      <c r="A192" s="150"/>
      <c r="B192" s="217"/>
      <c r="C192" s="217" t="str">
        <f>HLOOKUP(WEEKDAY(B192,2),data!$A$1:$G$2,2)</f>
        <v>(토)</v>
      </c>
      <c r="D192" s="150"/>
      <c r="E192" s="152"/>
      <c r="F192" s="150"/>
      <c r="G192" s="153" t="e">
        <f>VLOOKUP(E192,'사업장현황(25하)'!$A$3:$T$1836,13,FALSE)</f>
        <v>#N/A</v>
      </c>
      <c r="H192" s="153" t="e">
        <f>VLOOKUP(E192,'사업장현황(25하)'!$A$3:$T$1836,14,FALSE)</f>
        <v>#N/A</v>
      </c>
      <c r="I192" s="152" t="e">
        <f>VLOOKUP(E192,'사업장현황(25하)'!$A$3:$T$1836,2,FALSE)</f>
        <v>#N/A</v>
      </c>
      <c r="J192" s="152" t="e">
        <f>VLOOKUP(E192,'사업장현황(25하)'!$A$3:$T$1836,4,FALSE)</f>
        <v>#N/A</v>
      </c>
      <c r="K192" s="150" t="e">
        <f>VLOOKUP(E192,'사업장현황(25하)'!$A$3:$T$1836,6,FALSE)</f>
        <v>#N/A</v>
      </c>
      <c r="L192" s="150" t="e">
        <f>VLOOKUP(E192,'사업장현황(25하)'!$A$3:$T$1836,7,FALSE)</f>
        <v>#N/A</v>
      </c>
      <c r="M192" s="150" t="e">
        <f>VLOOKUP(E192,'사업장현황(25하)'!$A$3:$T$1836,8,FALSE)</f>
        <v>#N/A</v>
      </c>
      <c r="N192" s="150" t="e">
        <f>VLOOKUP(E192,'사업장현황(25하)'!$A$3:$T$1836,9,FALSE)</f>
        <v>#N/A</v>
      </c>
      <c r="O192" s="150" t="e">
        <f>VLOOKUP(E192,'사업장현황(25하)'!$A$3:$T$1836,10,FALSE)</f>
        <v>#N/A</v>
      </c>
      <c r="P192" s="152" t="e">
        <f>VLOOKUP(E192,'사업장현황(25하)'!$A$3:$T$1836,12,FALSE)</f>
        <v>#N/A</v>
      </c>
      <c r="Q192" s="217"/>
      <c r="R192" s="151"/>
      <c r="S192" s="151" t="e">
        <f>VLOOKUP(E192,'사업장현황(25하)'!$A$3:$T$1836,11,FALSE)</f>
        <v>#N/A</v>
      </c>
      <c r="T192" s="151"/>
      <c r="U192" s="155"/>
      <c r="V192" s="211"/>
      <c r="W192" s="155">
        <f t="shared" si="2"/>
        <v>0</v>
      </c>
      <c r="X192" s="217"/>
      <c r="Y192" s="155"/>
      <c r="Z192" s="156"/>
      <c r="AA192" s="167"/>
      <c r="BV192" s="169"/>
      <c r="CL192" s="170"/>
    </row>
    <row r="193" spans="1:90" s="168" customFormat="1" ht="24.95" customHeight="1">
      <c r="A193" s="150"/>
      <c r="B193" s="217"/>
      <c r="C193" s="217" t="str">
        <f>HLOOKUP(WEEKDAY(B193,2),data!$A$1:$G$2,2)</f>
        <v>(토)</v>
      </c>
      <c r="D193" s="150"/>
      <c r="E193" s="152"/>
      <c r="F193" s="150"/>
      <c r="G193" s="153" t="e">
        <f>VLOOKUP(E193,'사업장현황(25하)'!$A$3:$T$1836,13,FALSE)</f>
        <v>#N/A</v>
      </c>
      <c r="H193" s="153" t="e">
        <f>VLOOKUP(E193,'사업장현황(25하)'!$A$3:$T$1836,14,FALSE)</f>
        <v>#N/A</v>
      </c>
      <c r="I193" s="152" t="e">
        <f>VLOOKUP(E193,'사업장현황(25하)'!$A$3:$T$1836,2,FALSE)</f>
        <v>#N/A</v>
      </c>
      <c r="J193" s="152" t="e">
        <f>VLOOKUP(E193,'사업장현황(25하)'!$A$3:$T$1836,4,FALSE)</f>
        <v>#N/A</v>
      </c>
      <c r="K193" s="150" t="e">
        <f>VLOOKUP(E193,'사업장현황(25하)'!$A$3:$T$1836,6,FALSE)</f>
        <v>#N/A</v>
      </c>
      <c r="L193" s="150" t="e">
        <f>VLOOKUP(E193,'사업장현황(25하)'!$A$3:$T$1836,7,FALSE)</f>
        <v>#N/A</v>
      </c>
      <c r="M193" s="150" t="e">
        <f>VLOOKUP(E193,'사업장현황(25하)'!$A$3:$T$1836,8,FALSE)</f>
        <v>#N/A</v>
      </c>
      <c r="N193" s="150" t="e">
        <f>VLOOKUP(E193,'사업장현황(25하)'!$A$3:$T$1836,9,FALSE)</f>
        <v>#N/A</v>
      </c>
      <c r="O193" s="150" t="e">
        <f>VLOOKUP(E193,'사업장현황(25하)'!$A$3:$T$1836,10,FALSE)</f>
        <v>#N/A</v>
      </c>
      <c r="P193" s="152" t="e">
        <f>VLOOKUP(E193,'사업장현황(25하)'!$A$3:$T$1836,12,FALSE)</f>
        <v>#N/A</v>
      </c>
      <c r="Q193" s="217"/>
      <c r="R193" s="151"/>
      <c r="S193" s="151" t="e">
        <f>VLOOKUP(E193,'사업장현황(25하)'!$A$3:$T$1836,11,FALSE)</f>
        <v>#N/A</v>
      </c>
      <c r="T193" s="151"/>
      <c r="U193" s="155"/>
      <c r="V193" s="211"/>
      <c r="W193" s="155">
        <f t="shared" si="2"/>
        <v>0</v>
      </c>
      <c r="X193" s="217"/>
      <c r="Y193" s="155"/>
      <c r="Z193" s="156"/>
      <c r="AA193" s="167"/>
      <c r="BV193" s="169"/>
      <c r="CL193" s="170"/>
    </row>
    <row r="194" spans="1:90" s="168" customFormat="1" ht="24.95" customHeight="1">
      <c r="A194" s="150"/>
      <c r="B194" s="217"/>
      <c r="C194" s="217" t="str">
        <f>HLOOKUP(WEEKDAY(B194,2),data!$A$1:$G$2,2)</f>
        <v>(토)</v>
      </c>
      <c r="D194" s="150"/>
      <c r="E194" s="152"/>
      <c r="F194" s="150"/>
      <c r="G194" s="153" t="e">
        <f>VLOOKUP(E194,'사업장현황(25하)'!$A$3:$T$1836,13,FALSE)</f>
        <v>#N/A</v>
      </c>
      <c r="H194" s="153" t="e">
        <f>VLOOKUP(E194,'사업장현황(25하)'!$A$3:$T$1836,14,FALSE)</f>
        <v>#N/A</v>
      </c>
      <c r="I194" s="152" t="e">
        <f>VLOOKUP(E194,'사업장현황(25하)'!$A$3:$T$1836,2,FALSE)</f>
        <v>#N/A</v>
      </c>
      <c r="J194" s="152" t="e">
        <f>VLOOKUP(E194,'사업장현황(25하)'!$A$3:$T$1836,4,FALSE)</f>
        <v>#N/A</v>
      </c>
      <c r="K194" s="150" t="e">
        <f>VLOOKUP(E194,'사업장현황(25하)'!$A$3:$T$1836,6,FALSE)</f>
        <v>#N/A</v>
      </c>
      <c r="L194" s="150" t="e">
        <f>VLOOKUP(E194,'사업장현황(25하)'!$A$3:$T$1836,7,FALSE)</f>
        <v>#N/A</v>
      </c>
      <c r="M194" s="150" t="e">
        <f>VLOOKUP(E194,'사업장현황(25하)'!$A$3:$T$1836,8,FALSE)</f>
        <v>#N/A</v>
      </c>
      <c r="N194" s="150" t="e">
        <f>VLOOKUP(E194,'사업장현황(25하)'!$A$3:$T$1836,9,FALSE)</f>
        <v>#N/A</v>
      </c>
      <c r="O194" s="150" t="e">
        <f>VLOOKUP(E194,'사업장현황(25하)'!$A$3:$T$1836,10,FALSE)</f>
        <v>#N/A</v>
      </c>
      <c r="P194" s="152" t="e">
        <f>VLOOKUP(E194,'사업장현황(25하)'!$A$3:$T$1836,12,FALSE)</f>
        <v>#N/A</v>
      </c>
      <c r="Q194" s="217"/>
      <c r="R194" s="151"/>
      <c r="S194" s="151" t="e">
        <f>VLOOKUP(E194,'사업장현황(25하)'!$A$3:$T$1836,11,FALSE)</f>
        <v>#N/A</v>
      </c>
      <c r="T194" s="151"/>
      <c r="U194" s="155"/>
      <c r="V194" s="211"/>
      <c r="W194" s="155">
        <f t="shared" si="2"/>
        <v>0</v>
      </c>
      <c r="X194" s="217"/>
      <c r="Y194" s="155"/>
      <c r="Z194" s="156"/>
      <c r="AA194" s="167"/>
      <c r="BV194" s="169"/>
      <c r="CL194" s="170"/>
    </row>
    <row r="195" spans="1:90" s="168" customFormat="1" ht="24.95" customHeight="1">
      <c r="A195" s="150"/>
      <c r="B195" s="217"/>
      <c r="C195" s="217" t="str">
        <f>HLOOKUP(WEEKDAY(B195,2),data!$A$1:$G$2,2)</f>
        <v>(토)</v>
      </c>
      <c r="D195" s="150"/>
      <c r="E195" s="152"/>
      <c r="F195" s="150"/>
      <c r="G195" s="153" t="e">
        <f>VLOOKUP(E195,'사업장현황(25하)'!$A$3:$T$1836,13,FALSE)</f>
        <v>#N/A</v>
      </c>
      <c r="H195" s="153" t="e">
        <f>VLOOKUP(E195,'사업장현황(25하)'!$A$3:$T$1836,14,FALSE)</f>
        <v>#N/A</v>
      </c>
      <c r="I195" s="152" t="e">
        <f>VLOOKUP(E195,'사업장현황(25하)'!$A$3:$T$1836,2,FALSE)</f>
        <v>#N/A</v>
      </c>
      <c r="J195" s="152" t="e">
        <f>VLOOKUP(E195,'사업장현황(25하)'!$A$3:$T$1836,4,FALSE)</f>
        <v>#N/A</v>
      </c>
      <c r="K195" s="150" t="e">
        <f>VLOOKUP(E195,'사업장현황(25하)'!$A$3:$T$1836,6,FALSE)</f>
        <v>#N/A</v>
      </c>
      <c r="L195" s="150" t="e">
        <f>VLOOKUP(E195,'사업장현황(25하)'!$A$3:$T$1836,7,FALSE)</f>
        <v>#N/A</v>
      </c>
      <c r="M195" s="150" t="e">
        <f>VLOOKUP(E195,'사업장현황(25하)'!$A$3:$T$1836,8,FALSE)</f>
        <v>#N/A</v>
      </c>
      <c r="N195" s="150" t="e">
        <f>VLOOKUP(E195,'사업장현황(25하)'!$A$3:$T$1836,9,FALSE)</f>
        <v>#N/A</v>
      </c>
      <c r="O195" s="150" t="e">
        <f>VLOOKUP(E195,'사업장현황(25하)'!$A$3:$T$1836,10,FALSE)</f>
        <v>#N/A</v>
      </c>
      <c r="P195" s="152" t="e">
        <f>VLOOKUP(E195,'사업장현황(25하)'!$A$3:$T$1836,12,FALSE)</f>
        <v>#N/A</v>
      </c>
      <c r="Q195" s="217"/>
      <c r="R195" s="151"/>
      <c r="S195" s="151" t="e">
        <f>VLOOKUP(E195,'사업장현황(25하)'!$A$3:$T$1836,11,FALSE)</f>
        <v>#N/A</v>
      </c>
      <c r="T195" s="151"/>
      <c r="U195" s="155"/>
      <c r="V195" s="211"/>
      <c r="W195" s="155">
        <f t="shared" ref="W195:W258" si="3">SUM(U195:V195)</f>
        <v>0</v>
      </c>
      <c r="X195" s="217"/>
      <c r="Y195" s="155"/>
      <c r="Z195" s="156"/>
      <c r="AA195" s="167"/>
      <c r="BV195" s="169"/>
      <c r="CL195" s="170"/>
    </row>
    <row r="196" spans="1:90" s="168" customFormat="1" ht="24.95" customHeight="1">
      <c r="A196" s="150"/>
      <c r="B196" s="217"/>
      <c r="C196" s="217" t="str">
        <f>HLOOKUP(WEEKDAY(B196,2),data!$A$1:$G$2,2)</f>
        <v>(토)</v>
      </c>
      <c r="D196" s="150"/>
      <c r="E196" s="152"/>
      <c r="F196" s="150"/>
      <c r="G196" s="153" t="e">
        <f>VLOOKUP(E196,'사업장현황(25하)'!$A$3:$T$1836,13,FALSE)</f>
        <v>#N/A</v>
      </c>
      <c r="H196" s="153" t="e">
        <f>VLOOKUP(E196,'사업장현황(25하)'!$A$3:$T$1836,14,FALSE)</f>
        <v>#N/A</v>
      </c>
      <c r="I196" s="152" t="e">
        <f>VLOOKUP(E196,'사업장현황(25하)'!$A$3:$T$1836,2,FALSE)</f>
        <v>#N/A</v>
      </c>
      <c r="J196" s="152" t="e">
        <f>VLOOKUP(E196,'사업장현황(25하)'!$A$3:$T$1836,4,FALSE)</f>
        <v>#N/A</v>
      </c>
      <c r="K196" s="150" t="e">
        <f>VLOOKUP(E196,'사업장현황(25하)'!$A$3:$T$1836,6,FALSE)</f>
        <v>#N/A</v>
      </c>
      <c r="L196" s="150" t="e">
        <f>VLOOKUP(E196,'사업장현황(25하)'!$A$3:$T$1836,7,FALSE)</f>
        <v>#N/A</v>
      </c>
      <c r="M196" s="150" t="e">
        <f>VLOOKUP(E196,'사업장현황(25하)'!$A$3:$T$1836,8,FALSE)</f>
        <v>#N/A</v>
      </c>
      <c r="N196" s="150" t="e">
        <f>VLOOKUP(E196,'사업장현황(25하)'!$A$3:$T$1836,9,FALSE)</f>
        <v>#N/A</v>
      </c>
      <c r="O196" s="150" t="e">
        <f>VLOOKUP(E196,'사업장현황(25하)'!$A$3:$T$1836,10,FALSE)</f>
        <v>#N/A</v>
      </c>
      <c r="P196" s="152" t="e">
        <f>VLOOKUP(E196,'사업장현황(25하)'!$A$3:$T$1836,12,FALSE)</f>
        <v>#N/A</v>
      </c>
      <c r="Q196" s="217"/>
      <c r="R196" s="151"/>
      <c r="S196" s="151" t="e">
        <f>VLOOKUP(E196,'사업장현황(25하)'!$A$3:$T$1836,11,FALSE)</f>
        <v>#N/A</v>
      </c>
      <c r="T196" s="189"/>
      <c r="U196" s="180"/>
      <c r="V196" s="211"/>
      <c r="W196" s="155">
        <f t="shared" si="3"/>
        <v>0</v>
      </c>
      <c r="X196" s="218"/>
      <c r="Y196" s="147"/>
      <c r="Z196" s="156"/>
      <c r="AA196" s="167"/>
      <c r="BV196" s="169"/>
      <c r="CL196" s="170"/>
    </row>
    <row r="197" spans="1:90" s="168" customFormat="1" ht="24.95" customHeight="1">
      <c r="A197" s="150"/>
      <c r="B197" s="217"/>
      <c r="C197" s="217" t="str">
        <f>HLOOKUP(WEEKDAY(B197,2),data!$A$1:$G$2,2)</f>
        <v>(토)</v>
      </c>
      <c r="D197" s="150"/>
      <c r="E197" s="152"/>
      <c r="F197" s="150"/>
      <c r="G197" s="153" t="e">
        <f>VLOOKUP(E197,'사업장현황(25하)'!$A$3:$T$1836,13,FALSE)</f>
        <v>#N/A</v>
      </c>
      <c r="H197" s="153" t="e">
        <f>VLOOKUP(E197,'사업장현황(25하)'!$A$3:$T$1836,14,FALSE)</f>
        <v>#N/A</v>
      </c>
      <c r="I197" s="152" t="e">
        <f>VLOOKUP(E197,'사업장현황(25하)'!$A$3:$T$1836,2,FALSE)</f>
        <v>#N/A</v>
      </c>
      <c r="J197" s="152" t="e">
        <f>VLOOKUP(E197,'사업장현황(25하)'!$A$3:$T$1836,4,FALSE)</f>
        <v>#N/A</v>
      </c>
      <c r="K197" s="150" t="e">
        <f>VLOOKUP(E197,'사업장현황(25하)'!$A$3:$T$1836,6,FALSE)</f>
        <v>#N/A</v>
      </c>
      <c r="L197" s="150" t="e">
        <f>VLOOKUP(E197,'사업장현황(25하)'!$A$3:$T$1836,7,FALSE)</f>
        <v>#N/A</v>
      </c>
      <c r="M197" s="150" t="e">
        <f>VLOOKUP(E197,'사업장현황(25하)'!$A$3:$T$1836,8,FALSE)</f>
        <v>#N/A</v>
      </c>
      <c r="N197" s="150" t="e">
        <f>VLOOKUP(E197,'사업장현황(25하)'!$A$3:$T$1836,9,FALSE)</f>
        <v>#N/A</v>
      </c>
      <c r="O197" s="150" t="e">
        <f>VLOOKUP(E197,'사업장현황(25하)'!$A$3:$T$1836,10,FALSE)</f>
        <v>#N/A</v>
      </c>
      <c r="P197" s="152" t="e">
        <f>VLOOKUP(E197,'사업장현황(25하)'!$A$3:$T$1836,12,FALSE)</f>
        <v>#N/A</v>
      </c>
      <c r="Q197" s="217"/>
      <c r="R197" s="151"/>
      <c r="S197" s="151" t="e">
        <f>VLOOKUP(E197,'사업장현황(25하)'!$A$3:$T$1836,11,FALSE)</f>
        <v>#N/A</v>
      </c>
      <c r="T197" s="151"/>
      <c r="U197" s="180"/>
      <c r="V197" s="211"/>
      <c r="W197" s="155">
        <f t="shared" si="3"/>
        <v>0</v>
      </c>
      <c r="X197" s="218"/>
      <c r="Y197" s="147"/>
      <c r="Z197" s="156"/>
      <c r="AA197" s="167"/>
      <c r="BV197" s="169"/>
      <c r="CL197" s="170"/>
    </row>
    <row r="198" spans="1:90" s="168" customFormat="1" ht="24.95" customHeight="1">
      <c r="A198" s="150"/>
      <c r="B198" s="217"/>
      <c r="C198" s="217" t="str">
        <f>HLOOKUP(WEEKDAY(B198,2),data!$A$1:$G$2,2)</f>
        <v>(토)</v>
      </c>
      <c r="D198" s="150"/>
      <c r="E198" s="152"/>
      <c r="F198" s="150"/>
      <c r="G198" s="153" t="e">
        <f>VLOOKUP(E198,'사업장현황(25하)'!$A$3:$T$1836,13,FALSE)</f>
        <v>#N/A</v>
      </c>
      <c r="H198" s="153" t="e">
        <f>VLOOKUP(E198,'사업장현황(25하)'!$A$3:$T$1836,14,FALSE)</f>
        <v>#N/A</v>
      </c>
      <c r="I198" s="152" t="e">
        <f>VLOOKUP(E198,'사업장현황(25하)'!$A$3:$T$1836,2,FALSE)</f>
        <v>#N/A</v>
      </c>
      <c r="J198" s="152" t="e">
        <f>VLOOKUP(E198,'사업장현황(25하)'!$A$3:$T$1836,4,FALSE)</f>
        <v>#N/A</v>
      </c>
      <c r="K198" s="150" t="e">
        <f>VLOOKUP(E198,'사업장현황(25하)'!$A$3:$T$1836,6,FALSE)</f>
        <v>#N/A</v>
      </c>
      <c r="L198" s="150" t="e">
        <f>VLOOKUP(E198,'사업장현황(25하)'!$A$3:$T$1836,7,FALSE)</f>
        <v>#N/A</v>
      </c>
      <c r="M198" s="150" t="e">
        <f>VLOOKUP(E198,'사업장현황(25하)'!$A$3:$T$1836,8,FALSE)</f>
        <v>#N/A</v>
      </c>
      <c r="N198" s="150" t="e">
        <f>VLOOKUP(E198,'사업장현황(25하)'!$A$3:$T$1836,9,FALSE)</f>
        <v>#N/A</v>
      </c>
      <c r="O198" s="150" t="e">
        <f>VLOOKUP(E198,'사업장현황(25하)'!$A$3:$T$1836,10,FALSE)</f>
        <v>#N/A</v>
      </c>
      <c r="P198" s="152" t="e">
        <f>VLOOKUP(E198,'사업장현황(25하)'!$A$3:$T$1836,12,FALSE)</f>
        <v>#N/A</v>
      </c>
      <c r="Q198" s="217"/>
      <c r="R198" s="151"/>
      <c r="S198" s="151" t="e">
        <f>VLOOKUP(E198,'사업장현황(25하)'!$A$3:$T$1836,11,FALSE)</f>
        <v>#N/A</v>
      </c>
      <c r="T198" s="189"/>
      <c r="U198" s="180"/>
      <c r="V198" s="211"/>
      <c r="W198" s="155">
        <f t="shared" si="3"/>
        <v>0</v>
      </c>
      <c r="X198" s="218"/>
      <c r="Y198" s="147"/>
      <c r="Z198" s="156"/>
      <c r="AA198" s="167"/>
      <c r="BV198" s="169"/>
      <c r="CL198" s="170"/>
    </row>
    <row r="199" spans="1:90" s="168" customFormat="1" ht="24.95" customHeight="1">
      <c r="A199" s="150"/>
      <c r="B199" s="217"/>
      <c r="C199" s="217" t="str">
        <f>HLOOKUP(WEEKDAY(B199,2),data!$A$1:$G$2,2)</f>
        <v>(토)</v>
      </c>
      <c r="D199" s="150"/>
      <c r="E199" s="152"/>
      <c r="F199" s="150"/>
      <c r="G199" s="153" t="e">
        <f>VLOOKUP(E199,'사업장현황(25하)'!$A$3:$T$1836,13,FALSE)</f>
        <v>#N/A</v>
      </c>
      <c r="H199" s="153" t="e">
        <f>VLOOKUP(E199,'사업장현황(25하)'!$A$3:$T$1836,14,FALSE)</f>
        <v>#N/A</v>
      </c>
      <c r="I199" s="152" t="e">
        <f>VLOOKUP(E199,'사업장현황(25하)'!$A$3:$T$1836,2,FALSE)</f>
        <v>#N/A</v>
      </c>
      <c r="J199" s="152" t="e">
        <f>VLOOKUP(E199,'사업장현황(25하)'!$A$3:$T$1836,4,FALSE)</f>
        <v>#N/A</v>
      </c>
      <c r="K199" s="150" t="e">
        <f>VLOOKUP(E199,'사업장현황(25하)'!$A$3:$T$1836,6,FALSE)</f>
        <v>#N/A</v>
      </c>
      <c r="L199" s="150" t="e">
        <f>VLOOKUP(E199,'사업장현황(25하)'!$A$3:$T$1836,7,FALSE)</f>
        <v>#N/A</v>
      </c>
      <c r="M199" s="150" t="e">
        <f>VLOOKUP(E199,'사업장현황(25하)'!$A$3:$T$1836,8,FALSE)</f>
        <v>#N/A</v>
      </c>
      <c r="N199" s="150" t="e">
        <f>VLOOKUP(E199,'사업장현황(25하)'!$A$3:$T$1836,9,FALSE)</f>
        <v>#N/A</v>
      </c>
      <c r="O199" s="150" t="e">
        <f>VLOOKUP(E199,'사업장현황(25하)'!$A$3:$T$1836,10,FALSE)</f>
        <v>#N/A</v>
      </c>
      <c r="P199" s="152" t="e">
        <f>VLOOKUP(E199,'사업장현황(25하)'!$A$3:$T$1836,12,FALSE)</f>
        <v>#N/A</v>
      </c>
      <c r="Q199" s="217"/>
      <c r="R199" s="151"/>
      <c r="S199" s="151" t="e">
        <f>VLOOKUP(E199,'사업장현황(25하)'!$A$3:$T$1836,11,FALSE)</f>
        <v>#N/A</v>
      </c>
      <c r="T199" s="151"/>
      <c r="U199" s="180"/>
      <c r="V199" s="211"/>
      <c r="W199" s="155">
        <f t="shared" si="3"/>
        <v>0</v>
      </c>
      <c r="X199" s="218"/>
      <c r="Y199" s="147"/>
      <c r="Z199" s="156"/>
      <c r="AA199" s="167"/>
      <c r="BV199" s="169"/>
      <c r="CL199" s="170"/>
    </row>
    <row r="200" spans="1:90" s="168" customFormat="1" ht="24.95" customHeight="1">
      <c r="A200" s="150"/>
      <c r="B200" s="217"/>
      <c r="C200" s="217" t="str">
        <f>HLOOKUP(WEEKDAY(B200,2),data!$A$1:$G$2,2)</f>
        <v>(토)</v>
      </c>
      <c r="D200" s="150"/>
      <c r="E200" s="152"/>
      <c r="F200" s="150"/>
      <c r="G200" s="153" t="e">
        <f>VLOOKUP(E200,'사업장현황(25하)'!$A$3:$T$1836,13,FALSE)</f>
        <v>#N/A</v>
      </c>
      <c r="H200" s="153" t="e">
        <f>VLOOKUP(E200,'사업장현황(25하)'!$A$3:$T$1836,14,FALSE)</f>
        <v>#N/A</v>
      </c>
      <c r="I200" s="152" t="e">
        <f>VLOOKUP(E200,'사업장현황(25하)'!$A$3:$T$1836,2,FALSE)</f>
        <v>#N/A</v>
      </c>
      <c r="J200" s="152" t="e">
        <f>VLOOKUP(E200,'사업장현황(25하)'!$A$3:$T$1836,4,FALSE)</f>
        <v>#N/A</v>
      </c>
      <c r="K200" s="150" t="e">
        <f>VLOOKUP(E200,'사업장현황(25하)'!$A$3:$T$1836,6,FALSE)</f>
        <v>#N/A</v>
      </c>
      <c r="L200" s="150" t="e">
        <f>VLOOKUP(E200,'사업장현황(25하)'!$A$3:$T$1836,7,FALSE)</f>
        <v>#N/A</v>
      </c>
      <c r="M200" s="150" t="e">
        <f>VLOOKUP(E200,'사업장현황(25하)'!$A$3:$T$1836,8,FALSE)</f>
        <v>#N/A</v>
      </c>
      <c r="N200" s="150" t="e">
        <f>VLOOKUP(E200,'사업장현황(25하)'!$A$3:$T$1836,9,FALSE)</f>
        <v>#N/A</v>
      </c>
      <c r="O200" s="150" t="e">
        <f>VLOOKUP(E200,'사업장현황(25하)'!$A$3:$T$1836,10,FALSE)</f>
        <v>#N/A</v>
      </c>
      <c r="P200" s="152" t="e">
        <f>VLOOKUP(E200,'사업장현황(25하)'!$A$3:$T$1836,12,FALSE)</f>
        <v>#N/A</v>
      </c>
      <c r="Q200" s="217"/>
      <c r="R200" s="151"/>
      <c r="S200" s="151" t="e">
        <f>VLOOKUP(E200,'사업장현황(25하)'!$A$3:$T$1836,11,FALSE)</f>
        <v>#N/A</v>
      </c>
      <c r="T200" s="189"/>
      <c r="U200" s="180"/>
      <c r="V200" s="211"/>
      <c r="W200" s="155">
        <f t="shared" si="3"/>
        <v>0</v>
      </c>
      <c r="X200" s="218"/>
      <c r="Y200" s="147"/>
      <c r="Z200" s="156"/>
      <c r="AA200" s="167"/>
      <c r="BV200" s="169"/>
      <c r="CL200" s="170"/>
    </row>
    <row r="201" spans="1:90" s="168" customFormat="1" ht="24.95" customHeight="1">
      <c r="A201" s="150"/>
      <c r="B201" s="217"/>
      <c r="C201" s="217" t="str">
        <f>HLOOKUP(WEEKDAY(B201,2),data!$A$1:$G$2,2)</f>
        <v>(토)</v>
      </c>
      <c r="D201" s="150"/>
      <c r="E201" s="152"/>
      <c r="F201" s="150"/>
      <c r="G201" s="153" t="e">
        <f>VLOOKUP(E201,'사업장현황(25하)'!$A$3:$T$1836,13,FALSE)</f>
        <v>#N/A</v>
      </c>
      <c r="H201" s="153" t="e">
        <f>VLOOKUP(E201,'사업장현황(25하)'!$A$3:$T$1836,14,FALSE)</f>
        <v>#N/A</v>
      </c>
      <c r="I201" s="152" t="e">
        <f>VLOOKUP(E201,'사업장현황(25하)'!$A$3:$T$1836,2,FALSE)</f>
        <v>#N/A</v>
      </c>
      <c r="J201" s="152" t="e">
        <f>VLOOKUP(E201,'사업장현황(25하)'!$A$3:$T$1836,4,FALSE)</f>
        <v>#N/A</v>
      </c>
      <c r="K201" s="150" t="e">
        <f>VLOOKUP(E201,'사업장현황(25하)'!$A$3:$T$1836,6,FALSE)</f>
        <v>#N/A</v>
      </c>
      <c r="L201" s="150" t="e">
        <f>VLOOKUP(E201,'사업장현황(25하)'!$A$3:$T$1836,7,FALSE)</f>
        <v>#N/A</v>
      </c>
      <c r="M201" s="150" t="e">
        <f>VLOOKUP(E201,'사업장현황(25하)'!$A$3:$T$1836,8,FALSE)</f>
        <v>#N/A</v>
      </c>
      <c r="N201" s="150" t="e">
        <f>VLOOKUP(E201,'사업장현황(25하)'!$A$3:$T$1836,9,FALSE)</f>
        <v>#N/A</v>
      </c>
      <c r="O201" s="150" t="e">
        <f>VLOOKUP(E201,'사업장현황(25하)'!$A$3:$T$1836,10,FALSE)</f>
        <v>#N/A</v>
      </c>
      <c r="P201" s="152" t="e">
        <f>VLOOKUP(E201,'사업장현황(25하)'!$A$3:$T$1836,12,FALSE)</f>
        <v>#N/A</v>
      </c>
      <c r="Q201" s="217"/>
      <c r="R201" s="151"/>
      <c r="S201" s="151" t="e">
        <f>VLOOKUP(E201,'사업장현황(25하)'!$A$3:$T$1836,11,FALSE)</f>
        <v>#N/A</v>
      </c>
      <c r="T201" s="151"/>
      <c r="U201" s="180"/>
      <c r="V201" s="211"/>
      <c r="W201" s="155">
        <f t="shared" si="3"/>
        <v>0</v>
      </c>
      <c r="X201" s="218"/>
      <c r="Y201" s="147"/>
      <c r="Z201" s="156"/>
      <c r="AA201" s="167"/>
      <c r="BV201" s="169"/>
      <c r="CL201" s="170"/>
    </row>
    <row r="202" spans="1:90" s="168" customFormat="1" ht="24.95" customHeight="1">
      <c r="A202" s="150"/>
      <c r="B202" s="217"/>
      <c r="C202" s="217" t="str">
        <f>HLOOKUP(WEEKDAY(B202,2),data!$A$1:$G$2,2)</f>
        <v>(토)</v>
      </c>
      <c r="D202" s="150"/>
      <c r="E202" s="152"/>
      <c r="F202" s="150"/>
      <c r="G202" s="153" t="e">
        <f>VLOOKUP(E202,'사업장현황(25하)'!$A$3:$T$1836,13,FALSE)</f>
        <v>#N/A</v>
      </c>
      <c r="H202" s="153" t="e">
        <f>VLOOKUP(E202,'사업장현황(25하)'!$A$3:$T$1836,14,FALSE)</f>
        <v>#N/A</v>
      </c>
      <c r="I202" s="152" t="e">
        <f>VLOOKUP(E202,'사업장현황(25하)'!$A$3:$T$1836,2,FALSE)</f>
        <v>#N/A</v>
      </c>
      <c r="J202" s="152" t="e">
        <f>VLOOKUP(E202,'사업장현황(25하)'!$A$3:$T$1836,4,FALSE)</f>
        <v>#N/A</v>
      </c>
      <c r="K202" s="150" t="e">
        <f>VLOOKUP(E202,'사업장현황(25하)'!$A$3:$T$1836,6,FALSE)</f>
        <v>#N/A</v>
      </c>
      <c r="L202" s="150" t="e">
        <f>VLOOKUP(E202,'사업장현황(25하)'!$A$3:$T$1836,7,FALSE)</f>
        <v>#N/A</v>
      </c>
      <c r="M202" s="150" t="e">
        <f>VLOOKUP(E202,'사업장현황(25하)'!$A$3:$T$1836,8,FALSE)</f>
        <v>#N/A</v>
      </c>
      <c r="N202" s="150" t="e">
        <f>VLOOKUP(E202,'사업장현황(25하)'!$A$3:$T$1836,9,FALSE)</f>
        <v>#N/A</v>
      </c>
      <c r="O202" s="150" t="e">
        <f>VLOOKUP(E202,'사업장현황(25하)'!$A$3:$T$1836,10,FALSE)</f>
        <v>#N/A</v>
      </c>
      <c r="P202" s="152" t="e">
        <f>VLOOKUP(E202,'사업장현황(25하)'!$A$3:$T$1836,12,FALSE)</f>
        <v>#N/A</v>
      </c>
      <c r="Q202" s="217"/>
      <c r="R202" s="151"/>
      <c r="S202" s="151" t="e">
        <f>VLOOKUP(E202,'사업장현황(25하)'!$A$3:$T$1836,11,FALSE)</f>
        <v>#N/A</v>
      </c>
      <c r="T202" s="189"/>
      <c r="U202" s="180"/>
      <c r="V202" s="211"/>
      <c r="W202" s="155">
        <f t="shared" si="3"/>
        <v>0</v>
      </c>
      <c r="X202" s="218"/>
      <c r="Y202" s="147"/>
      <c r="Z202" s="156"/>
      <c r="AA202" s="167"/>
      <c r="BV202" s="169"/>
      <c r="CL202" s="170"/>
    </row>
    <row r="203" spans="1:90" s="168" customFormat="1" ht="24.95" customHeight="1">
      <c r="A203" s="150"/>
      <c r="B203" s="217"/>
      <c r="C203" s="217" t="str">
        <f>HLOOKUP(WEEKDAY(B203,2),data!$A$1:$G$2,2)</f>
        <v>(토)</v>
      </c>
      <c r="D203" s="150"/>
      <c r="E203" s="152"/>
      <c r="F203" s="150"/>
      <c r="G203" s="153" t="e">
        <f>VLOOKUP(E203,'사업장현황(25하)'!$A$3:$T$1836,13,FALSE)</f>
        <v>#N/A</v>
      </c>
      <c r="H203" s="153" t="e">
        <f>VLOOKUP(E203,'사업장현황(25하)'!$A$3:$T$1836,14,FALSE)</f>
        <v>#N/A</v>
      </c>
      <c r="I203" s="152" t="e">
        <f>VLOOKUP(E203,'사업장현황(25하)'!$A$3:$T$1836,2,FALSE)</f>
        <v>#N/A</v>
      </c>
      <c r="J203" s="152" t="e">
        <f>VLOOKUP(E203,'사업장현황(25하)'!$A$3:$T$1836,4,FALSE)</f>
        <v>#N/A</v>
      </c>
      <c r="K203" s="150" t="e">
        <f>VLOOKUP(E203,'사업장현황(25하)'!$A$3:$T$1836,6,FALSE)</f>
        <v>#N/A</v>
      </c>
      <c r="L203" s="150" t="e">
        <f>VLOOKUP(E203,'사업장현황(25하)'!$A$3:$T$1836,7,FALSE)</f>
        <v>#N/A</v>
      </c>
      <c r="M203" s="150" t="e">
        <f>VLOOKUP(E203,'사업장현황(25하)'!$A$3:$T$1836,8,FALSE)</f>
        <v>#N/A</v>
      </c>
      <c r="N203" s="150" t="e">
        <f>VLOOKUP(E203,'사업장현황(25하)'!$A$3:$T$1836,9,FALSE)</f>
        <v>#N/A</v>
      </c>
      <c r="O203" s="150" t="e">
        <f>VLOOKUP(E203,'사업장현황(25하)'!$A$3:$T$1836,10,FALSE)</f>
        <v>#N/A</v>
      </c>
      <c r="P203" s="152" t="e">
        <f>VLOOKUP(E203,'사업장현황(25하)'!$A$3:$T$1836,12,FALSE)</f>
        <v>#N/A</v>
      </c>
      <c r="Q203" s="217"/>
      <c r="R203" s="151"/>
      <c r="S203" s="151" t="e">
        <f>VLOOKUP(E203,'사업장현황(25하)'!$A$3:$T$1836,11,FALSE)</f>
        <v>#N/A</v>
      </c>
      <c r="T203" s="151"/>
      <c r="U203" s="180"/>
      <c r="V203" s="211"/>
      <c r="W203" s="155">
        <f t="shared" si="3"/>
        <v>0</v>
      </c>
      <c r="X203" s="218"/>
      <c r="Y203" s="147"/>
      <c r="Z203" s="156"/>
      <c r="AA203" s="167"/>
      <c r="BV203" s="169"/>
      <c r="CL203" s="170"/>
    </row>
    <row r="204" spans="1:90" s="168" customFormat="1" ht="24.95" customHeight="1">
      <c r="A204" s="150"/>
      <c r="B204" s="217"/>
      <c r="C204" s="217" t="str">
        <f>HLOOKUP(WEEKDAY(B204,2),data!$A$1:$G$2,2)</f>
        <v>(토)</v>
      </c>
      <c r="D204" s="150"/>
      <c r="E204" s="172"/>
      <c r="F204" s="150"/>
      <c r="G204" s="153" t="e">
        <f>VLOOKUP(E204,'사업장현황(25하)'!$A$3:$T$1836,13,FALSE)</f>
        <v>#N/A</v>
      </c>
      <c r="H204" s="153" t="e">
        <f>VLOOKUP(E204,'사업장현황(25하)'!$A$3:$T$1836,14,FALSE)</f>
        <v>#N/A</v>
      </c>
      <c r="I204" s="152" t="e">
        <f>VLOOKUP(E204,'사업장현황(25하)'!$A$3:$T$1836,2,FALSE)</f>
        <v>#N/A</v>
      </c>
      <c r="J204" s="152" t="e">
        <f>VLOOKUP(E204,'사업장현황(25하)'!$A$3:$T$1836,4,FALSE)</f>
        <v>#N/A</v>
      </c>
      <c r="K204" s="150" t="e">
        <f>VLOOKUP(E204,'사업장현황(25하)'!$A$3:$T$1836,6,FALSE)</f>
        <v>#N/A</v>
      </c>
      <c r="L204" s="150" t="e">
        <f>VLOOKUP(E204,'사업장현황(25하)'!$A$3:$T$1836,7,FALSE)</f>
        <v>#N/A</v>
      </c>
      <c r="M204" s="150" t="e">
        <f>VLOOKUP(E204,'사업장현황(25하)'!$A$3:$T$1836,8,FALSE)</f>
        <v>#N/A</v>
      </c>
      <c r="N204" s="150" t="e">
        <f>VLOOKUP(E204,'사업장현황(25하)'!$A$3:$T$1836,9,FALSE)</f>
        <v>#N/A</v>
      </c>
      <c r="O204" s="150" t="e">
        <f>VLOOKUP(E204,'사업장현황(25하)'!$A$3:$T$1836,10,FALSE)</f>
        <v>#N/A</v>
      </c>
      <c r="P204" s="152" t="e">
        <f>VLOOKUP(E204,'사업장현황(25하)'!$A$3:$T$1836,12,FALSE)</f>
        <v>#N/A</v>
      </c>
      <c r="Q204" s="217"/>
      <c r="R204" s="151"/>
      <c r="S204" s="151" t="e">
        <f>VLOOKUP(E204,'사업장현황(25하)'!$A$3:$T$1836,11,FALSE)</f>
        <v>#N/A</v>
      </c>
      <c r="T204" s="189"/>
      <c r="U204" s="180"/>
      <c r="V204" s="211"/>
      <c r="W204" s="155">
        <f t="shared" si="3"/>
        <v>0</v>
      </c>
      <c r="X204" s="218"/>
      <c r="Y204" s="147"/>
      <c r="Z204" s="156"/>
      <c r="AA204" s="167"/>
      <c r="BV204" s="169"/>
      <c r="CL204" s="170"/>
    </row>
    <row r="205" spans="1:90" s="168" customFormat="1" ht="24.95" customHeight="1">
      <c r="A205" s="150"/>
      <c r="B205" s="217"/>
      <c r="C205" s="217" t="str">
        <f>HLOOKUP(WEEKDAY(B205,2),data!$A$1:$G$2,2)</f>
        <v>(토)</v>
      </c>
      <c r="D205" s="150"/>
      <c r="E205" s="172"/>
      <c r="F205" s="150"/>
      <c r="G205" s="153" t="e">
        <f>VLOOKUP(E205,'사업장현황(25하)'!$A$3:$T$1836,13,FALSE)</f>
        <v>#N/A</v>
      </c>
      <c r="H205" s="153" t="e">
        <f>VLOOKUP(E205,'사업장현황(25하)'!$A$3:$T$1836,14,FALSE)</f>
        <v>#N/A</v>
      </c>
      <c r="I205" s="152" t="e">
        <f>VLOOKUP(E205,'사업장현황(25하)'!$A$3:$T$1836,2,FALSE)</f>
        <v>#N/A</v>
      </c>
      <c r="J205" s="152" t="e">
        <f>VLOOKUP(E205,'사업장현황(25하)'!$A$3:$T$1836,4,FALSE)</f>
        <v>#N/A</v>
      </c>
      <c r="K205" s="150" t="e">
        <f>VLOOKUP(E205,'사업장현황(25하)'!$A$3:$T$1836,6,FALSE)</f>
        <v>#N/A</v>
      </c>
      <c r="L205" s="150" t="e">
        <f>VLOOKUP(E205,'사업장현황(25하)'!$A$3:$T$1836,7,FALSE)</f>
        <v>#N/A</v>
      </c>
      <c r="M205" s="150" t="e">
        <f>VLOOKUP(E205,'사업장현황(25하)'!$A$3:$T$1836,8,FALSE)</f>
        <v>#N/A</v>
      </c>
      <c r="N205" s="150" t="e">
        <f>VLOOKUP(E205,'사업장현황(25하)'!$A$3:$T$1836,9,FALSE)</f>
        <v>#N/A</v>
      </c>
      <c r="O205" s="150" t="e">
        <f>VLOOKUP(E205,'사업장현황(25하)'!$A$3:$T$1836,10,FALSE)</f>
        <v>#N/A</v>
      </c>
      <c r="P205" s="152" t="e">
        <f>VLOOKUP(E205,'사업장현황(25하)'!$A$3:$T$1836,12,FALSE)</f>
        <v>#N/A</v>
      </c>
      <c r="Q205" s="217"/>
      <c r="R205" s="151"/>
      <c r="S205" s="151" t="e">
        <f>VLOOKUP(E205,'사업장현황(25하)'!$A$3:$T$1836,11,FALSE)</f>
        <v>#N/A</v>
      </c>
      <c r="T205" s="189"/>
      <c r="U205" s="180"/>
      <c r="V205" s="211"/>
      <c r="W205" s="155">
        <f t="shared" si="3"/>
        <v>0</v>
      </c>
      <c r="X205" s="218"/>
      <c r="Y205" s="147"/>
      <c r="Z205" s="156"/>
      <c r="AA205" s="167"/>
      <c r="BV205" s="169"/>
      <c r="CL205" s="170"/>
    </row>
    <row r="206" spans="1:90" s="168" customFormat="1" ht="24.95" customHeight="1">
      <c r="A206" s="150"/>
      <c r="B206" s="217"/>
      <c r="C206" s="217" t="str">
        <f>HLOOKUP(WEEKDAY(B206,2),data!$A$1:$G$2,2)</f>
        <v>(토)</v>
      </c>
      <c r="D206" s="150"/>
      <c r="E206" s="172"/>
      <c r="F206" s="150"/>
      <c r="G206" s="153" t="e">
        <f>VLOOKUP(E206,'사업장현황(25하)'!$A$3:$T$1836,13,FALSE)</f>
        <v>#N/A</v>
      </c>
      <c r="H206" s="153" t="e">
        <f>VLOOKUP(E206,'사업장현황(25하)'!$A$3:$T$1836,14,FALSE)</f>
        <v>#N/A</v>
      </c>
      <c r="I206" s="152" t="e">
        <f>VLOOKUP(E206,'사업장현황(25하)'!$A$3:$T$1836,2,FALSE)</f>
        <v>#N/A</v>
      </c>
      <c r="J206" s="152" t="e">
        <f>VLOOKUP(E206,'사업장현황(25하)'!$A$3:$T$1836,4,FALSE)</f>
        <v>#N/A</v>
      </c>
      <c r="K206" s="150" t="e">
        <f>VLOOKUP(E206,'사업장현황(25하)'!$A$3:$T$1836,6,FALSE)</f>
        <v>#N/A</v>
      </c>
      <c r="L206" s="150" t="e">
        <f>VLOOKUP(E206,'사업장현황(25하)'!$A$3:$T$1836,7,FALSE)</f>
        <v>#N/A</v>
      </c>
      <c r="M206" s="150" t="e">
        <f>VLOOKUP(E206,'사업장현황(25하)'!$A$3:$T$1836,8,FALSE)</f>
        <v>#N/A</v>
      </c>
      <c r="N206" s="150" t="e">
        <f>VLOOKUP(E206,'사업장현황(25하)'!$A$3:$T$1836,9,FALSE)</f>
        <v>#N/A</v>
      </c>
      <c r="O206" s="150" t="e">
        <f>VLOOKUP(E206,'사업장현황(25하)'!$A$3:$T$1836,10,FALSE)</f>
        <v>#N/A</v>
      </c>
      <c r="P206" s="152" t="e">
        <f>VLOOKUP(E206,'사업장현황(25하)'!$A$3:$T$1836,12,FALSE)</f>
        <v>#N/A</v>
      </c>
      <c r="Q206" s="217"/>
      <c r="R206" s="151"/>
      <c r="S206" s="151" t="e">
        <f>VLOOKUP(E206,'사업장현황(25하)'!$A$3:$T$1836,11,FALSE)</f>
        <v>#N/A</v>
      </c>
      <c r="T206" s="189"/>
      <c r="U206" s="180"/>
      <c r="V206" s="211"/>
      <c r="W206" s="155">
        <f t="shared" si="3"/>
        <v>0</v>
      </c>
      <c r="X206" s="218"/>
      <c r="Y206" s="147"/>
      <c r="Z206" s="156"/>
      <c r="AA206" s="167"/>
      <c r="BV206" s="169"/>
      <c r="CL206" s="170"/>
    </row>
    <row r="207" spans="1:90" s="168" customFormat="1" ht="24.95" customHeight="1">
      <c r="A207" s="150"/>
      <c r="B207" s="217"/>
      <c r="C207" s="217" t="str">
        <f>HLOOKUP(WEEKDAY(B207,2),data!$A$1:$G$2,2)</f>
        <v>(토)</v>
      </c>
      <c r="D207" s="150"/>
      <c r="E207" s="172"/>
      <c r="F207" s="150"/>
      <c r="G207" s="153" t="e">
        <f>VLOOKUP(E207,'사업장현황(25하)'!$A$3:$T$1836,13,FALSE)</f>
        <v>#N/A</v>
      </c>
      <c r="H207" s="153" t="e">
        <f>VLOOKUP(E207,'사업장현황(25하)'!$A$3:$T$1836,14,FALSE)</f>
        <v>#N/A</v>
      </c>
      <c r="I207" s="152" t="e">
        <f>VLOOKUP(E207,'사업장현황(25하)'!$A$3:$T$1836,2,FALSE)</f>
        <v>#N/A</v>
      </c>
      <c r="J207" s="152" t="e">
        <f>VLOOKUP(E207,'사업장현황(25하)'!$A$3:$T$1836,4,FALSE)</f>
        <v>#N/A</v>
      </c>
      <c r="K207" s="150" t="e">
        <f>VLOOKUP(E207,'사업장현황(25하)'!$A$3:$T$1836,6,FALSE)</f>
        <v>#N/A</v>
      </c>
      <c r="L207" s="150" t="e">
        <f>VLOOKUP(E207,'사업장현황(25하)'!$A$3:$T$1836,7,FALSE)</f>
        <v>#N/A</v>
      </c>
      <c r="M207" s="150" t="e">
        <f>VLOOKUP(E207,'사업장현황(25하)'!$A$3:$T$1836,8,FALSE)</f>
        <v>#N/A</v>
      </c>
      <c r="N207" s="150" t="e">
        <f>VLOOKUP(E207,'사업장현황(25하)'!$A$3:$T$1836,9,FALSE)</f>
        <v>#N/A</v>
      </c>
      <c r="O207" s="150" t="e">
        <f>VLOOKUP(E207,'사업장현황(25하)'!$A$3:$T$1836,10,FALSE)</f>
        <v>#N/A</v>
      </c>
      <c r="P207" s="152" t="e">
        <f>VLOOKUP(E207,'사업장현황(25하)'!$A$3:$T$1836,12,FALSE)</f>
        <v>#N/A</v>
      </c>
      <c r="Q207" s="217"/>
      <c r="R207" s="151"/>
      <c r="S207" s="151" t="e">
        <f>VLOOKUP(E207,'사업장현황(25하)'!$A$3:$T$1836,11,FALSE)</f>
        <v>#N/A</v>
      </c>
      <c r="T207" s="179"/>
      <c r="U207" s="180"/>
      <c r="V207" s="211"/>
      <c r="W207" s="155">
        <f t="shared" si="3"/>
        <v>0</v>
      </c>
      <c r="X207" s="218"/>
      <c r="Y207" s="147"/>
      <c r="Z207" s="156"/>
      <c r="AA207" s="167"/>
      <c r="BV207" s="169"/>
      <c r="CL207" s="170"/>
    </row>
    <row r="208" spans="1:90" s="168" customFormat="1" ht="24.95" customHeight="1">
      <c r="A208" s="150"/>
      <c r="B208" s="217"/>
      <c r="C208" s="217" t="str">
        <f>HLOOKUP(WEEKDAY(B208,2),data!$A$1:$G$2,2)</f>
        <v>(토)</v>
      </c>
      <c r="D208" s="150"/>
      <c r="E208" s="172"/>
      <c r="F208" s="150"/>
      <c r="G208" s="153" t="e">
        <f>VLOOKUP(E208,'사업장현황(25하)'!$A$3:$T$1836,13,FALSE)</f>
        <v>#N/A</v>
      </c>
      <c r="H208" s="153" t="e">
        <f>VLOOKUP(E208,'사업장현황(25하)'!$A$3:$T$1836,14,FALSE)</f>
        <v>#N/A</v>
      </c>
      <c r="I208" s="152" t="e">
        <f>VLOOKUP(E208,'사업장현황(25하)'!$A$3:$T$1836,2,FALSE)</f>
        <v>#N/A</v>
      </c>
      <c r="J208" s="152" t="e">
        <f>VLOOKUP(E208,'사업장현황(25하)'!$A$3:$T$1836,4,FALSE)</f>
        <v>#N/A</v>
      </c>
      <c r="K208" s="150" t="e">
        <f>VLOOKUP(E208,'사업장현황(25하)'!$A$3:$T$1836,6,FALSE)</f>
        <v>#N/A</v>
      </c>
      <c r="L208" s="150" t="e">
        <f>VLOOKUP(E208,'사업장현황(25하)'!$A$3:$T$1836,7,FALSE)</f>
        <v>#N/A</v>
      </c>
      <c r="M208" s="150" t="e">
        <f>VLOOKUP(E208,'사업장현황(25하)'!$A$3:$T$1836,8,FALSE)</f>
        <v>#N/A</v>
      </c>
      <c r="N208" s="150" t="e">
        <f>VLOOKUP(E208,'사업장현황(25하)'!$A$3:$T$1836,9,FALSE)</f>
        <v>#N/A</v>
      </c>
      <c r="O208" s="150" t="e">
        <f>VLOOKUP(E208,'사업장현황(25하)'!$A$3:$T$1836,10,FALSE)</f>
        <v>#N/A</v>
      </c>
      <c r="P208" s="152" t="e">
        <f>VLOOKUP(E208,'사업장현황(25하)'!$A$3:$T$1836,12,FALSE)</f>
        <v>#N/A</v>
      </c>
      <c r="Q208" s="217"/>
      <c r="R208" s="151"/>
      <c r="S208" s="151" t="e">
        <f>VLOOKUP(E208,'사업장현황(25하)'!$A$3:$T$1836,11,FALSE)</f>
        <v>#N/A</v>
      </c>
      <c r="T208" s="179"/>
      <c r="U208" s="180"/>
      <c r="V208" s="211"/>
      <c r="W208" s="155">
        <f t="shared" si="3"/>
        <v>0</v>
      </c>
      <c r="X208" s="218"/>
      <c r="Y208" s="147"/>
      <c r="Z208" s="156"/>
      <c r="AA208" s="167"/>
      <c r="BV208" s="169"/>
      <c r="CL208" s="170"/>
    </row>
    <row r="209" spans="1:90" s="164" customFormat="1" ht="24.75" customHeight="1">
      <c r="A209" s="150"/>
      <c r="B209" s="217"/>
      <c r="C209" s="217" t="str">
        <f>HLOOKUP(WEEKDAY(B209,2),data!$A$1:$G$2,2)</f>
        <v>(토)</v>
      </c>
      <c r="D209" s="150"/>
      <c r="E209" s="172"/>
      <c r="F209" s="150"/>
      <c r="G209" s="153" t="e">
        <f>VLOOKUP(E209,'사업장현황(25하)'!$A$3:$T$1836,13,FALSE)</f>
        <v>#N/A</v>
      </c>
      <c r="H209" s="153" t="e">
        <f>VLOOKUP(E209,'사업장현황(25하)'!$A$3:$T$1836,14,FALSE)</f>
        <v>#N/A</v>
      </c>
      <c r="I209" s="152" t="e">
        <f>VLOOKUP(E209,'사업장현황(25하)'!$A$3:$T$1836,2,FALSE)</f>
        <v>#N/A</v>
      </c>
      <c r="J209" s="152" t="e">
        <f>VLOOKUP(E209,'사업장현황(25하)'!$A$3:$T$1836,4,FALSE)</f>
        <v>#N/A</v>
      </c>
      <c r="K209" s="150" t="e">
        <f>VLOOKUP(E209,'사업장현황(25하)'!$A$3:$T$1836,6,FALSE)</f>
        <v>#N/A</v>
      </c>
      <c r="L209" s="150" t="e">
        <f>VLOOKUP(E209,'사업장현황(25하)'!$A$3:$T$1836,7,FALSE)</f>
        <v>#N/A</v>
      </c>
      <c r="M209" s="150" t="e">
        <f>VLOOKUP(E209,'사업장현황(25하)'!$A$3:$T$1836,8,FALSE)</f>
        <v>#N/A</v>
      </c>
      <c r="N209" s="150" t="e">
        <f>VLOOKUP(E209,'사업장현황(25하)'!$A$3:$T$1836,9,FALSE)</f>
        <v>#N/A</v>
      </c>
      <c r="O209" s="150" t="e">
        <f>VLOOKUP(E209,'사업장현황(25하)'!$A$3:$T$1836,10,FALSE)</f>
        <v>#N/A</v>
      </c>
      <c r="P209" s="152" t="e">
        <f>VLOOKUP(E209,'사업장현황(25하)'!$A$3:$T$1836,12,FALSE)</f>
        <v>#N/A</v>
      </c>
      <c r="Q209" s="217"/>
      <c r="R209" s="151"/>
      <c r="S209" s="151" t="e">
        <f>VLOOKUP(E209,'사업장현황(25하)'!$A$3:$T$1836,11,FALSE)</f>
        <v>#N/A</v>
      </c>
      <c r="T209" s="189"/>
      <c r="U209" s="180"/>
      <c r="V209" s="211"/>
      <c r="W209" s="155">
        <f t="shared" si="3"/>
        <v>0</v>
      </c>
      <c r="X209" s="218"/>
      <c r="Y209" s="147"/>
      <c r="Z209" s="156"/>
      <c r="AA209" s="163"/>
      <c r="BV209" s="173"/>
      <c r="CL209" s="174"/>
    </row>
    <row r="210" spans="1:90" s="164" customFormat="1" ht="24.75" customHeight="1">
      <c r="A210" s="150"/>
      <c r="B210" s="217"/>
      <c r="C210" s="217" t="str">
        <f>HLOOKUP(WEEKDAY(B210,2),data!$A$1:$G$2,2)</f>
        <v>(토)</v>
      </c>
      <c r="D210" s="150"/>
      <c r="E210" s="172"/>
      <c r="F210" s="150"/>
      <c r="G210" s="153" t="e">
        <f>VLOOKUP(E210,'사업장현황(25하)'!$A$3:$T$1836,13,FALSE)</f>
        <v>#N/A</v>
      </c>
      <c r="H210" s="153" t="e">
        <f>VLOOKUP(E210,'사업장현황(25하)'!$A$3:$T$1836,14,FALSE)</f>
        <v>#N/A</v>
      </c>
      <c r="I210" s="152" t="e">
        <f>VLOOKUP(E210,'사업장현황(25하)'!$A$3:$T$1836,2,FALSE)</f>
        <v>#N/A</v>
      </c>
      <c r="J210" s="152" t="e">
        <f>VLOOKUP(E210,'사업장현황(25하)'!$A$3:$T$1836,4,FALSE)</f>
        <v>#N/A</v>
      </c>
      <c r="K210" s="150" t="e">
        <f>VLOOKUP(E210,'사업장현황(25하)'!$A$3:$T$1836,6,FALSE)</f>
        <v>#N/A</v>
      </c>
      <c r="L210" s="150" t="e">
        <f>VLOOKUP(E210,'사업장현황(25하)'!$A$3:$T$1836,7,FALSE)</f>
        <v>#N/A</v>
      </c>
      <c r="M210" s="150" t="e">
        <f>VLOOKUP(E210,'사업장현황(25하)'!$A$3:$T$1836,8,FALSE)</f>
        <v>#N/A</v>
      </c>
      <c r="N210" s="150" t="e">
        <f>VLOOKUP(E210,'사업장현황(25하)'!$A$3:$T$1836,9,FALSE)</f>
        <v>#N/A</v>
      </c>
      <c r="O210" s="150" t="e">
        <f>VLOOKUP(E210,'사업장현황(25하)'!$A$3:$T$1836,10,FALSE)</f>
        <v>#N/A</v>
      </c>
      <c r="P210" s="152" t="e">
        <f>VLOOKUP(E210,'사업장현황(25하)'!$A$3:$T$1836,12,FALSE)</f>
        <v>#N/A</v>
      </c>
      <c r="Q210" s="217"/>
      <c r="R210" s="151"/>
      <c r="S210" s="151" t="e">
        <f>VLOOKUP(E210,'사업장현황(25하)'!$A$3:$T$1836,11,FALSE)</f>
        <v>#N/A</v>
      </c>
      <c r="T210" s="179"/>
      <c r="U210" s="180"/>
      <c r="V210" s="211"/>
      <c r="W210" s="155">
        <f t="shared" si="3"/>
        <v>0</v>
      </c>
      <c r="X210" s="218"/>
      <c r="Y210" s="147"/>
      <c r="Z210" s="156"/>
      <c r="AA210" s="163"/>
      <c r="BV210" s="173"/>
      <c r="CL210" s="174"/>
    </row>
    <row r="211" spans="1:90" s="168" customFormat="1" ht="24.95" customHeight="1">
      <c r="A211" s="150"/>
      <c r="B211" s="217"/>
      <c r="C211" s="217" t="str">
        <f>HLOOKUP(WEEKDAY(B211,2),data!$A$1:$G$2,2)</f>
        <v>(토)</v>
      </c>
      <c r="D211" s="150"/>
      <c r="E211" s="172"/>
      <c r="F211" s="150"/>
      <c r="G211" s="153" t="e">
        <f>VLOOKUP(E211,'사업장현황(25하)'!$A$3:$T$1836,13,FALSE)</f>
        <v>#N/A</v>
      </c>
      <c r="H211" s="153" t="e">
        <f>VLOOKUP(E211,'사업장현황(25하)'!$A$3:$T$1836,14,FALSE)</f>
        <v>#N/A</v>
      </c>
      <c r="I211" s="152" t="e">
        <f>VLOOKUP(E211,'사업장현황(25하)'!$A$3:$T$1836,2,FALSE)</f>
        <v>#N/A</v>
      </c>
      <c r="J211" s="152" t="e">
        <f>VLOOKUP(E211,'사업장현황(25하)'!$A$3:$T$1836,4,FALSE)</f>
        <v>#N/A</v>
      </c>
      <c r="K211" s="150" t="e">
        <f>VLOOKUP(E211,'사업장현황(25하)'!$A$3:$T$1836,6,FALSE)</f>
        <v>#N/A</v>
      </c>
      <c r="L211" s="150" t="e">
        <f>VLOOKUP(E211,'사업장현황(25하)'!$A$3:$T$1836,7,FALSE)</f>
        <v>#N/A</v>
      </c>
      <c r="M211" s="150" t="e">
        <f>VLOOKUP(E211,'사업장현황(25하)'!$A$3:$T$1836,8,FALSE)</f>
        <v>#N/A</v>
      </c>
      <c r="N211" s="150" t="e">
        <f>VLOOKUP(E211,'사업장현황(25하)'!$A$3:$T$1836,9,FALSE)</f>
        <v>#N/A</v>
      </c>
      <c r="O211" s="150" t="e">
        <f>VLOOKUP(E211,'사업장현황(25하)'!$A$3:$T$1836,10,FALSE)</f>
        <v>#N/A</v>
      </c>
      <c r="P211" s="152" t="e">
        <f>VLOOKUP(E211,'사업장현황(25하)'!$A$3:$T$1836,12,FALSE)</f>
        <v>#N/A</v>
      </c>
      <c r="Q211" s="217"/>
      <c r="R211" s="151"/>
      <c r="S211" s="151" t="e">
        <f>VLOOKUP(E211,'사업장현황(25하)'!$A$3:$T$1836,11,FALSE)</f>
        <v>#N/A</v>
      </c>
      <c r="T211" s="151"/>
      <c r="U211" s="155"/>
      <c r="V211" s="211"/>
      <c r="W211" s="155">
        <f t="shared" si="3"/>
        <v>0</v>
      </c>
      <c r="X211" s="218"/>
      <c r="Y211" s="147"/>
      <c r="Z211" s="156"/>
      <c r="AA211" s="167"/>
      <c r="BV211" s="169"/>
      <c r="CL211" s="170"/>
    </row>
    <row r="212" spans="1:90" s="168" customFormat="1" ht="24.95" customHeight="1">
      <c r="A212" s="150"/>
      <c r="B212" s="217"/>
      <c r="C212" s="217" t="str">
        <f>HLOOKUP(WEEKDAY(B212,2),data!$A$1:$G$2,2)</f>
        <v>(토)</v>
      </c>
      <c r="D212" s="150"/>
      <c r="E212" s="172"/>
      <c r="F212" s="150"/>
      <c r="G212" s="153" t="e">
        <f>VLOOKUP(E212,'사업장현황(25하)'!$A$3:$T$1836,13,FALSE)</f>
        <v>#N/A</v>
      </c>
      <c r="H212" s="153" t="e">
        <f>VLOOKUP(E212,'사업장현황(25하)'!$A$3:$T$1836,14,FALSE)</f>
        <v>#N/A</v>
      </c>
      <c r="I212" s="152" t="e">
        <f>VLOOKUP(E212,'사업장현황(25하)'!$A$3:$T$1836,2,FALSE)</f>
        <v>#N/A</v>
      </c>
      <c r="J212" s="152" t="e">
        <f>VLOOKUP(E212,'사업장현황(25하)'!$A$3:$T$1836,4,FALSE)</f>
        <v>#N/A</v>
      </c>
      <c r="K212" s="150" t="e">
        <f>VLOOKUP(E212,'사업장현황(25하)'!$A$3:$T$1836,6,FALSE)</f>
        <v>#N/A</v>
      </c>
      <c r="L212" s="150" t="e">
        <f>VLOOKUP(E212,'사업장현황(25하)'!$A$3:$T$1836,7,FALSE)</f>
        <v>#N/A</v>
      </c>
      <c r="M212" s="150" t="e">
        <f>VLOOKUP(E212,'사업장현황(25하)'!$A$3:$T$1836,8,FALSE)</f>
        <v>#N/A</v>
      </c>
      <c r="N212" s="150" t="e">
        <f>VLOOKUP(E212,'사업장현황(25하)'!$A$3:$T$1836,9,FALSE)</f>
        <v>#N/A</v>
      </c>
      <c r="O212" s="150" t="e">
        <f>VLOOKUP(E212,'사업장현황(25하)'!$A$3:$T$1836,10,FALSE)</f>
        <v>#N/A</v>
      </c>
      <c r="P212" s="152" t="e">
        <f>VLOOKUP(E212,'사업장현황(25하)'!$A$3:$T$1836,12,FALSE)</f>
        <v>#N/A</v>
      </c>
      <c r="Q212" s="217"/>
      <c r="R212" s="151"/>
      <c r="S212" s="151" t="e">
        <f>VLOOKUP(E212,'사업장현황(25하)'!$A$3:$T$1836,11,FALSE)</f>
        <v>#N/A</v>
      </c>
      <c r="T212" s="151"/>
      <c r="U212" s="155"/>
      <c r="V212" s="211"/>
      <c r="W212" s="155">
        <f t="shared" si="3"/>
        <v>0</v>
      </c>
      <c r="X212" s="217"/>
      <c r="Y212" s="155"/>
      <c r="Z212" s="156"/>
      <c r="AA212" s="167"/>
      <c r="BV212" s="169"/>
      <c r="CL212" s="170"/>
    </row>
    <row r="213" spans="1:90" s="158" customFormat="1" ht="24.95" customHeight="1">
      <c r="A213" s="150"/>
      <c r="B213" s="217"/>
      <c r="C213" s="217" t="str">
        <f>HLOOKUP(WEEKDAY(B213,2),data!$A$1:$G$2,2)</f>
        <v>(토)</v>
      </c>
      <c r="D213" s="150"/>
      <c r="E213" s="172"/>
      <c r="F213" s="150"/>
      <c r="G213" s="153" t="e">
        <f>VLOOKUP(E213,'사업장현황(25하)'!$A$3:$T$1836,13,FALSE)</f>
        <v>#N/A</v>
      </c>
      <c r="H213" s="153" t="e">
        <f>VLOOKUP(E213,'사업장현황(25하)'!$A$3:$T$1836,14,FALSE)</f>
        <v>#N/A</v>
      </c>
      <c r="I213" s="152" t="e">
        <f>VLOOKUP(E213,'사업장현황(25하)'!$A$3:$T$1836,2,FALSE)</f>
        <v>#N/A</v>
      </c>
      <c r="J213" s="152" t="e">
        <f>VLOOKUP(E213,'사업장현황(25하)'!$A$3:$T$1836,4,FALSE)</f>
        <v>#N/A</v>
      </c>
      <c r="K213" s="150" t="e">
        <f>VLOOKUP(E213,'사업장현황(25하)'!$A$3:$T$1836,6,FALSE)</f>
        <v>#N/A</v>
      </c>
      <c r="L213" s="150" t="e">
        <f>VLOOKUP(E213,'사업장현황(25하)'!$A$3:$T$1836,7,FALSE)</f>
        <v>#N/A</v>
      </c>
      <c r="M213" s="150" t="e">
        <f>VLOOKUP(E213,'사업장현황(25하)'!$A$3:$T$1836,8,FALSE)</f>
        <v>#N/A</v>
      </c>
      <c r="N213" s="150" t="e">
        <f>VLOOKUP(E213,'사업장현황(25하)'!$A$3:$T$1836,9,FALSE)</f>
        <v>#N/A</v>
      </c>
      <c r="O213" s="150" t="e">
        <f>VLOOKUP(E213,'사업장현황(25하)'!$A$3:$T$1836,10,FALSE)</f>
        <v>#N/A</v>
      </c>
      <c r="P213" s="152" t="e">
        <f>VLOOKUP(E213,'사업장현황(25하)'!$A$3:$T$1836,12,FALSE)</f>
        <v>#N/A</v>
      </c>
      <c r="Q213" s="217"/>
      <c r="R213" s="151"/>
      <c r="S213" s="151" t="e">
        <f>VLOOKUP(E213,'사업장현황(25하)'!$A$3:$T$1836,11,FALSE)</f>
        <v>#N/A</v>
      </c>
      <c r="T213" s="151"/>
      <c r="U213" s="155"/>
      <c r="V213" s="211"/>
      <c r="W213" s="155">
        <f t="shared" si="3"/>
        <v>0</v>
      </c>
      <c r="X213" s="218"/>
      <c r="Y213" s="147"/>
      <c r="Z213" s="156"/>
      <c r="AA213" s="157"/>
      <c r="BV213" s="159"/>
      <c r="CL213" s="160"/>
    </row>
    <row r="214" spans="1:90" s="164" customFormat="1" ht="24.6" customHeight="1">
      <c r="A214" s="150"/>
      <c r="B214" s="217"/>
      <c r="C214" s="217" t="str">
        <f>HLOOKUP(WEEKDAY(B214,2),data!$A$1:$G$2,2)</f>
        <v>(토)</v>
      </c>
      <c r="D214" s="150"/>
      <c r="E214" s="172"/>
      <c r="F214" s="150"/>
      <c r="G214" s="153" t="e">
        <f>VLOOKUP(E214,'사업장현황(25하)'!$A$3:$T$1836,13,FALSE)</f>
        <v>#N/A</v>
      </c>
      <c r="H214" s="153" t="e">
        <f>VLOOKUP(E214,'사업장현황(25하)'!$A$3:$T$1836,14,FALSE)</f>
        <v>#N/A</v>
      </c>
      <c r="I214" s="152" t="e">
        <f>VLOOKUP(E214,'사업장현황(25하)'!$A$3:$T$1836,2,FALSE)</f>
        <v>#N/A</v>
      </c>
      <c r="J214" s="152" t="e">
        <f>VLOOKUP(E214,'사업장현황(25하)'!$A$3:$T$1836,4,FALSE)</f>
        <v>#N/A</v>
      </c>
      <c r="K214" s="150" t="e">
        <f>VLOOKUP(E214,'사업장현황(25하)'!$A$3:$T$1836,6,FALSE)</f>
        <v>#N/A</v>
      </c>
      <c r="L214" s="150" t="e">
        <f>VLOOKUP(E214,'사업장현황(25하)'!$A$3:$T$1836,7,FALSE)</f>
        <v>#N/A</v>
      </c>
      <c r="M214" s="150" t="e">
        <f>VLOOKUP(E214,'사업장현황(25하)'!$A$3:$T$1836,8,FALSE)</f>
        <v>#N/A</v>
      </c>
      <c r="N214" s="150" t="e">
        <f>VLOOKUP(E214,'사업장현황(25하)'!$A$3:$T$1836,9,FALSE)</f>
        <v>#N/A</v>
      </c>
      <c r="O214" s="150" t="e">
        <f>VLOOKUP(E214,'사업장현황(25하)'!$A$3:$T$1836,10,FALSE)</f>
        <v>#N/A</v>
      </c>
      <c r="P214" s="152" t="e">
        <f>VLOOKUP(E214,'사업장현황(25하)'!$A$3:$T$1836,12,FALSE)</f>
        <v>#N/A</v>
      </c>
      <c r="Q214" s="217"/>
      <c r="R214" s="151"/>
      <c r="S214" s="151" t="e">
        <f>VLOOKUP(E214,'사업장현황(25하)'!$A$3:$T$1836,11,FALSE)</f>
        <v>#N/A</v>
      </c>
      <c r="T214" s="151"/>
      <c r="U214" s="155"/>
      <c r="V214" s="211"/>
      <c r="W214" s="155">
        <f t="shared" si="3"/>
        <v>0</v>
      </c>
      <c r="X214" s="217"/>
      <c r="Y214" s="155"/>
      <c r="Z214" s="156"/>
      <c r="AA214" s="163"/>
      <c r="BV214" s="173"/>
      <c r="CL214" s="174"/>
    </row>
    <row r="215" spans="1:90" s="164" customFormat="1" ht="24.95" customHeight="1">
      <c r="A215" s="150"/>
      <c r="B215" s="217"/>
      <c r="C215" s="217" t="str">
        <f>HLOOKUP(WEEKDAY(B215,2),data!$A$1:$G$2,2)</f>
        <v>(토)</v>
      </c>
      <c r="D215" s="150"/>
      <c r="E215" s="172"/>
      <c r="F215" s="150"/>
      <c r="G215" s="153" t="e">
        <f>VLOOKUP(E215,'사업장현황(25하)'!$A$3:$T$1836,13,FALSE)</f>
        <v>#N/A</v>
      </c>
      <c r="H215" s="153" t="e">
        <f>VLOOKUP(E215,'사업장현황(25하)'!$A$3:$T$1836,14,FALSE)</f>
        <v>#N/A</v>
      </c>
      <c r="I215" s="152" t="e">
        <f>VLOOKUP(E215,'사업장현황(25하)'!$A$3:$T$1836,2,FALSE)</f>
        <v>#N/A</v>
      </c>
      <c r="J215" s="152" t="e">
        <f>VLOOKUP(E215,'사업장현황(25하)'!$A$3:$T$1836,4,FALSE)</f>
        <v>#N/A</v>
      </c>
      <c r="K215" s="150" t="e">
        <f>VLOOKUP(E215,'사업장현황(25하)'!$A$3:$T$1836,6,FALSE)</f>
        <v>#N/A</v>
      </c>
      <c r="L215" s="150" t="e">
        <f>VLOOKUP(E215,'사업장현황(25하)'!$A$3:$T$1836,7,FALSE)</f>
        <v>#N/A</v>
      </c>
      <c r="M215" s="150" t="e">
        <f>VLOOKUP(E215,'사업장현황(25하)'!$A$3:$T$1836,8,FALSE)</f>
        <v>#N/A</v>
      </c>
      <c r="N215" s="150" t="e">
        <f>VLOOKUP(E215,'사업장현황(25하)'!$A$3:$T$1836,9,FALSE)</f>
        <v>#N/A</v>
      </c>
      <c r="O215" s="150" t="e">
        <f>VLOOKUP(E215,'사업장현황(25하)'!$A$3:$T$1836,10,FALSE)</f>
        <v>#N/A</v>
      </c>
      <c r="P215" s="152" t="e">
        <f>VLOOKUP(E215,'사업장현황(25하)'!$A$3:$T$1836,12,FALSE)</f>
        <v>#N/A</v>
      </c>
      <c r="Q215" s="217"/>
      <c r="R215" s="151"/>
      <c r="S215" s="151" t="e">
        <f>VLOOKUP(E215,'사업장현황(25하)'!$A$3:$T$1836,11,FALSE)</f>
        <v>#N/A</v>
      </c>
      <c r="T215" s="151"/>
      <c r="U215" s="155"/>
      <c r="V215" s="211"/>
      <c r="W215" s="155">
        <f t="shared" si="3"/>
        <v>0</v>
      </c>
      <c r="X215" s="218"/>
      <c r="Y215" s="147"/>
      <c r="Z215" s="156"/>
      <c r="AA215" s="163"/>
    </row>
    <row r="216" spans="1:90" s="164" customFormat="1" ht="24.95" customHeight="1">
      <c r="A216" s="150"/>
      <c r="B216" s="217"/>
      <c r="C216" s="217" t="str">
        <f>HLOOKUP(WEEKDAY(B216,2),data!$A$1:$G$2,2)</f>
        <v>(토)</v>
      </c>
      <c r="D216" s="150"/>
      <c r="E216" s="172"/>
      <c r="F216" s="150"/>
      <c r="G216" s="153" t="e">
        <f>VLOOKUP(E216,'사업장현황(25하)'!$A$3:$T$1836,13,FALSE)</f>
        <v>#N/A</v>
      </c>
      <c r="H216" s="153" t="e">
        <f>VLOOKUP(E216,'사업장현황(25하)'!$A$3:$T$1836,14,FALSE)</f>
        <v>#N/A</v>
      </c>
      <c r="I216" s="152" t="e">
        <f>VLOOKUP(E216,'사업장현황(25하)'!$A$3:$T$1836,2,FALSE)</f>
        <v>#N/A</v>
      </c>
      <c r="J216" s="152" t="e">
        <f>VLOOKUP(E216,'사업장현황(25하)'!$A$3:$T$1836,4,FALSE)</f>
        <v>#N/A</v>
      </c>
      <c r="K216" s="150" t="e">
        <f>VLOOKUP(E216,'사업장현황(25하)'!$A$3:$T$1836,6,FALSE)</f>
        <v>#N/A</v>
      </c>
      <c r="L216" s="150" t="e">
        <f>VLOOKUP(E216,'사업장현황(25하)'!$A$3:$T$1836,7,FALSE)</f>
        <v>#N/A</v>
      </c>
      <c r="M216" s="150" t="e">
        <f>VLOOKUP(E216,'사업장현황(25하)'!$A$3:$T$1836,8,FALSE)</f>
        <v>#N/A</v>
      </c>
      <c r="N216" s="150" t="e">
        <f>VLOOKUP(E216,'사업장현황(25하)'!$A$3:$T$1836,9,FALSE)</f>
        <v>#N/A</v>
      </c>
      <c r="O216" s="150" t="e">
        <f>VLOOKUP(E216,'사업장현황(25하)'!$A$3:$T$1836,10,FALSE)</f>
        <v>#N/A</v>
      </c>
      <c r="P216" s="152" t="e">
        <f>VLOOKUP(E216,'사업장현황(25하)'!$A$3:$T$1836,12,FALSE)</f>
        <v>#N/A</v>
      </c>
      <c r="Q216" s="217"/>
      <c r="R216" s="151"/>
      <c r="S216" s="151" t="e">
        <f>VLOOKUP(E216,'사업장현황(25하)'!$A$3:$T$1836,11,FALSE)</f>
        <v>#N/A</v>
      </c>
      <c r="T216" s="151"/>
      <c r="U216" s="155"/>
      <c r="V216" s="211"/>
      <c r="W216" s="155">
        <f t="shared" si="3"/>
        <v>0</v>
      </c>
      <c r="X216" s="217"/>
      <c r="Y216" s="155"/>
      <c r="Z216" s="156"/>
      <c r="AA216" s="163"/>
    </row>
    <row r="217" spans="1:90" s="164" customFormat="1" ht="24.95" customHeight="1">
      <c r="A217" s="150"/>
      <c r="B217" s="217"/>
      <c r="C217" s="217" t="str">
        <f>HLOOKUP(WEEKDAY(B217,2),data!$A$1:$G$2,2)</f>
        <v>(토)</v>
      </c>
      <c r="D217" s="150"/>
      <c r="E217" s="172"/>
      <c r="F217" s="150"/>
      <c r="G217" s="153" t="e">
        <f>VLOOKUP(E217,'사업장현황(25하)'!$A$3:$T$1836,13,FALSE)</f>
        <v>#N/A</v>
      </c>
      <c r="H217" s="153" t="e">
        <f>VLOOKUP(E217,'사업장현황(25하)'!$A$3:$T$1836,14,FALSE)</f>
        <v>#N/A</v>
      </c>
      <c r="I217" s="152" t="e">
        <f>VLOOKUP(E217,'사업장현황(25하)'!$A$3:$T$1836,2,FALSE)</f>
        <v>#N/A</v>
      </c>
      <c r="J217" s="152" t="e">
        <f>VLOOKUP(E217,'사업장현황(25하)'!$A$3:$T$1836,4,FALSE)</f>
        <v>#N/A</v>
      </c>
      <c r="K217" s="150" t="e">
        <f>VLOOKUP(E217,'사업장현황(25하)'!$A$3:$T$1836,6,FALSE)</f>
        <v>#N/A</v>
      </c>
      <c r="L217" s="150" t="e">
        <f>VLOOKUP(E217,'사업장현황(25하)'!$A$3:$T$1836,7,FALSE)</f>
        <v>#N/A</v>
      </c>
      <c r="M217" s="150" t="e">
        <f>VLOOKUP(E217,'사업장현황(25하)'!$A$3:$T$1836,8,FALSE)</f>
        <v>#N/A</v>
      </c>
      <c r="N217" s="150" t="e">
        <f>VLOOKUP(E217,'사업장현황(25하)'!$A$3:$T$1836,9,FALSE)</f>
        <v>#N/A</v>
      </c>
      <c r="O217" s="150" t="e">
        <f>VLOOKUP(E217,'사업장현황(25하)'!$A$3:$T$1836,10,FALSE)</f>
        <v>#N/A</v>
      </c>
      <c r="P217" s="152" t="e">
        <f>VLOOKUP(E217,'사업장현황(25하)'!$A$3:$T$1836,12,FALSE)</f>
        <v>#N/A</v>
      </c>
      <c r="Q217" s="217"/>
      <c r="R217" s="151"/>
      <c r="S217" s="151" t="e">
        <f>VLOOKUP(E217,'사업장현황(25하)'!$A$3:$T$1836,11,FALSE)</f>
        <v>#N/A</v>
      </c>
      <c r="T217" s="151"/>
      <c r="U217" s="155"/>
      <c r="V217" s="211"/>
      <c r="W217" s="155">
        <f t="shared" si="3"/>
        <v>0</v>
      </c>
      <c r="X217" s="218"/>
      <c r="Y217" s="147"/>
      <c r="Z217" s="156"/>
      <c r="AA217" s="163"/>
    </row>
    <row r="218" spans="1:90" s="168" customFormat="1" ht="24.95" customHeight="1">
      <c r="A218" s="150"/>
      <c r="B218" s="217"/>
      <c r="C218" s="217" t="str">
        <f>HLOOKUP(WEEKDAY(B218,2),data!$A$1:$G$2,2)</f>
        <v>(토)</v>
      </c>
      <c r="D218" s="150"/>
      <c r="E218" s="172"/>
      <c r="F218" s="150"/>
      <c r="G218" s="153" t="e">
        <f>VLOOKUP(E218,'사업장현황(25하)'!$A$3:$T$1836,13,FALSE)</f>
        <v>#N/A</v>
      </c>
      <c r="H218" s="153" t="e">
        <f>VLOOKUP(E218,'사업장현황(25하)'!$A$3:$T$1836,14,FALSE)</f>
        <v>#N/A</v>
      </c>
      <c r="I218" s="152" t="e">
        <f>VLOOKUP(E218,'사업장현황(25하)'!$A$3:$T$1836,2,FALSE)</f>
        <v>#N/A</v>
      </c>
      <c r="J218" s="152" t="e">
        <f>VLOOKUP(E218,'사업장현황(25하)'!$A$3:$T$1836,4,FALSE)</f>
        <v>#N/A</v>
      </c>
      <c r="K218" s="150" t="e">
        <f>VLOOKUP(E218,'사업장현황(25하)'!$A$3:$T$1836,6,FALSE)</f>
        <v>#N/A</v>
      </c>
      <c r="L218" s="150" t="e">
        <f>VLOOKUP(E218,'사업장현황(25하)'!$A$3:$T$1836,7,FALSE)</f>
        <v>#N/A</v>
      </c>
      <c r="M218" s="150" t="e">
        <f>VLOOKUP(E218,'사업장현황(25하)'!$A$3:$T$1836,8,FALSE)</f>
        <v>#N/A</v>
      </c>
      <c r="N218" s="150" t="e">
        <f>VLOOKUP(E218,'사업장현황(25하)'!$A$3:$T$1836,9,FALSE)</f>
        <v>#N/A</v>
      </c>
      <c r="O218" s="150" t="e">
        <f>VLOOKUP(E218,'사업장현황(25하)'!$A$3:$T$1836,10,FALSE)</f>
        <v>#N/A</v>
      </c>
      <c r="P218" s="152" t="e">
        <f>VLOOKUP(E218,'사업장현황(25하)'!$A$3:$T$1836,12,FALSE)</f>
        <v>#N/A</v>
      </c>
      <c r="Q218" s="217"/>
      <c r="R218" s="151"/>
      <c r="S218" s="151" t="e">
        <f>VLOOKUP(E218,'사업장현황(25하)'!$A$3:$T$1836,11,FALSE)</f>
        <v>#N/A</v>
      </c>
      <c r="T218" s="151"/>
      <c r="U218" s="155"/>
      <c r="V218" s="211"/>
      <c r="W218" s="155">
        <f t="shared" si="3"/>
        <v>0</v>
      </c>
      <c r="X218" s="217"/>
      <c r="Y218" s="155"/>
      <c r="Z218" s="161"/>
      <c r="AA218" s="167"/>
      <c r="BV218" s="169"/>
      <c r="CL218" s="170"/>
    </row>
    <row r="219" spans="1:90" s="168" customFormat="1" ht="24.95" customHeight="1">
      <c r="A219" s="150"/>
      <c r="B219" s="217"/>
      <c r="C219" s="217" t="str">
        <f>HLOOKUP(WEEKDAY(B219,2),data!$A$1:$G$2,2)</f>
        <v>(토)</v>
      </c>
      <c r="D219" s="150"/>
      <c r="E219" s="172"/>
      <c r="F219" s="150"/>
      <c r="G219" s="153" t="e">
        <f>VLOOKUP(E219,'사업장현황(25하)'!$A$3:$T$1836,13,FALSE)</f>
        <v>#N/A</v>
      </c>
      <c r="H219" s="153" t="e">
        <f>VLOOKUP(E219,'사업장현황(25하)'!$A$3:$T$1836,14,FALSE)</f>
        <v>#N/A</v>
      </c>
      <c r="I219" s="152" t="e">
        <f>VLOOKUP(E219,'사업장현황(25하)'!$A$3:$T$1836,2,FALSE)</f>
        <v>#N/A</v>
      </c>
      <c r="J219" s="152" t="e">
        <f>VLOOKUP(E219,'사업장현황(25하)'!$A$3:$T$1836,4,FALSE)</f>
        <v>#N/A</v>
      </c>
      <c r="K219" s="150" t="e">
        <f>VLOOKUP(E219,'사업장현황(25하)'!$A$3:$T$1836,6,FALSE)</f>
        <v>#N/A</v>
      </c>
      <c r="L219" s="150" t="e">
        <f>VLOOKUP(E219,'사업장현황(25하)'!$A$3:$T$1836,7,FALSE)</f>
        <v>#N/A</v>
      </c>
      <c r="M219" s="150" t="e">
        <f>VLOOKUP(E219,'사업장현황(25하)'!$A$3:$T$1836,8,FALSE)</f>
        <v>#N/A</v>
      </c>
      <c r="N219" s="150" t="e">
        <f>VLOOKUP(E219,'사업장현황(25하)'!$A$3:$T$1836,9,FALSE)</f>
        <v>#N/A</v>
      </c>
      <c r="O219" s="150" t="e">
        <f>VLOOKUP(E219,'사업장현황(25하)'!$A$3:$T$1836,10,FALSE)</f>
        <v>#N/A</v>
      </c>
      <c r="P219" s="152" t="e">
        <f>VLOOKUP(E219,'사업장현황(25하)'!$A$3:$T$1836,12,FALSE)</f>
        <v>#N/A</v>
      </c>
      <c r="Q219" s="217"/>
      <c r="R219" s="151"/>
      <c r="S219" s="151" t="e">
        <f>VLOOKUP(E219,'사업장현황(25하)'!$A$3:$T$1836,11,FALSE)</f>
        <v>#N/A</v>
      </c>
      <c r="T219" s="151"/>
      <c r="U219" s="155"/>
      <c r="V219" s="211"/>
      <c r="W219" s="155">
        <f t="shared" si="3"/>
        <v>0</v>
      </c>
      <c r="X219" s="218"/>
      <c r="Y219" s="147"/>
      <c r="Z219" s="161"/>
      <c r="AA219" s="167"/>
      <c r="BV219" s="169"/>
      <c r="CL219" s="170"/>
    </row>
    <row r="220" spans="1:90" s="168" customFormat="1" ht="24.95" customHeight="1">
      <c r="A220" s="150"/>
      <c r="B220" s="217"/>
      <c r="C220" s="217" t="str">
        <f>HLOOKUP(WEEKDAY(B220,2),data!$A$1:$G$2,2)</f>
        <v>(토)</v>
      </c>
      <c r="D220" s="150"/>
      <c r="E220" s="172"/>
      <c r="F220" s="150"/>
      <c r="G220" s="153" t="e">
        <f>VLOOKUP(E220,'사업장현황(25하)'!$A$3:$T$1836,13,FALSE)</f>
        <v>#N/A</v>
      </c>
      <c r="H220" s="153" t="e">
        <f>VLOOKUP(E220,'사업장현황(25하)'!$A$3:$T$1836,14,FALSE)</f>
        <v>#N/A</v>
      </c>
      <c r="I220" s="152" t="e">
        <f>VLOOKUP(E220,'사업장현황(25하)'!$A$3:$T$1836,2,FALSE)</f>
        <v>#N/A</v>
      </c>
      <c r="J220" s="152" t="e">
        <f>VLOOKUP(E220,'사업장현황(25하)'!$A$3:$T$1836,4,FALSE)</f>
        <v>#N/A</v>
      </c>
      <c r="K220" s="150" t="e">
        <f>VLOOKUP(E220,'사업장현황(25하)'!$A$3:$T$1836,6,FALSE)</f>
        <v>#N/A</v>
      </c>
      <c r="L220" s="150" t="e">
        <f>VLOOKUP(E220,'사업장현황(25하)'!$A$3:$T$1836,7,FALSE)</f>
        <v>#N/A</v>
      </c>
      <c r="M220" s="150" t="e">
        <f>VLOOKUP(E220,'사업장현황(25하)'!$A$3:$T$1836,8,FALSE)</f>
        <v>#N/A</v>
      </c>
      <c r="N220" s="150" t="e">
        <f>VLOOKUP(E220,'사업장현황(25하)'!$A$3:$T$1836,9,FALSE)</f>
        <v>#N/A</v>
      </c>
      <c r="O220" s="150" t="e">
        <f>VLOOKUP(E220,'사업장현황(25하)'!$A$3:$T$1836,10,FALSE)</f>
        <v>#N/A</v>
      </c>
      <c r="P220" s="152" t="e">
        <f>VLOOKUP(E220,'사업장현황(25하)'!$A$3:$T$1836,12,FALSE)</f>
        <v>#N/A</v>
      </c>
      <c r="Q220" s="217"/>
      <c r="R220" s="151"/>
      <c r="S220" s="151" t="e">
        <f>VLOOKUP(E220,'사업장현황(25하)'!$A$3:$T$1836,11,FALSE)</f>
        <v>#N/A</v>
      </c>
      <c r="T220" s="151"/>
      <c r="U220" s="155"/>
      <c r="V220" s="211"/>
      <c r="W220" s="155">
        <f t="shared" si="3"/>
        <v>0</v>
      </c>
      <c r="X220" s="217"/>
      <c r="Y220" s="155"/>
      <c r="Z220" s="161"/>
      <c r="AA220" s="167"/>
      <c r="BV220" s="169"/>
      <c r="CL220" s="170"/>
    </row>
    <row r="221" spans="1:90" s="168" customFormat="1" ht="24.95" customHeight="1">
      <c r="A221" s="150"/>
      <c r="B221" s="217"/>
      <c r="C221" s="217" t="str">
        <f>HLOOKUP(WEEKDAY(B221,2),data!$A$1:$G$2,2)</f>
        <v>(토)</v>
      </c>
      <c r="D221" s="150"/>
      <c r="E221" s="172"/>
      <c r="F221" s="150"/>
      <c r="G221" s="153" t="e">
        <f>VLOOKUP(E221,'사업장현황(25하)'!$A$3:$T$1836,13,FALSE)</f>
        <v>#N/A</v>
      </c>
      <c r="H221" s="153" t="e">
        <f>VLOOKUP(E221,'사업장현황(25하)'!$A$3:$T$1836,14,FALSE)</f>
        <v>#N/A</v>
      </c>
      <c r="I221" s="152" t="e">
        <f>VLOOKUP(E221,'사업장현황(25하)'!$A$3:$T$1836,2,FALSE)</f>
        <v>#N/A</v>
      </c>
      <c r="J221" s="152" t="e">
        <f>VLOOKUP(E221,'사업장현황(25하)'!$A$3:$T$1836,4,FALSE)</f>
        <v>#N/A</v>
      </c>
      <c r="K221" s="150" t="e">
        <f>VLOOKUP(E221,'사업장현황(25하)'!$A$3:$T$1836,6,FALSE)</f>
        <v>#N/A</v>
      </c>
      <c r="L221" s="150" t="e">
        <f>VLOOKUP(E221,'사업장현황(25하)'!$A$3:$T$1836,7,FALSE)</f>
        <v>#N/A</v>
      </c>
      <c r="M221" s="150" t="e">
        <f>VLOOKUP(E221,'사업장현황(25하)'!$A$3:$T$1836,8,FALSE)</f>
        <v>#N/A</v>
      </c>
      <c r="N221" s="150" t="e">
        <f>VLOOKUP(E221,'사업장현황(25하)'!$A$3:$T$1836,9,FALSE)</f>
        <v>#N/A</v>
      </c>
      <c r="O221" s="150" t="e">
        <f>VLOOKUP(E221,'사업장현황(25하)'!$A$3:$T$1836,10,FALSE)</f>
        <v>#N/A</v>
      </c>
      <c r="P221" s="152" t="e">
        <f>VLOOKUP(E221,'사업장현황(25하)'!$A$3:$T$1836,12,FALSE)</f>
        <v>#N/A</v>
      </c>
      <c r="Q221" s="217"/>
      <c r="R221" s="151"/>
      <c r="S221" s="151" t="e">
        <f>VLOOKUP(E221,'사업장현황(25하)'!$A$3:$T$1836,11,FALSE)</f>
        <v>#N/A</v>
      </c>
      <c r="T221" s="151"/>
      <c r="U221" s="155"/>
      <c r="V221" s="211"/>
      <c r="W221" s="155">
        <f t="shared" si="3"/>
        <v>0</v>
      </c>
      <c r="X221" s="218"/>
      <c r="Y221" s="147"/>
      <c r="Z221" s="161"/>
      <c r="AA221" s="167"/>
      <c r="BV221" s="169"/>
      <c r="CL221" s="170"/>
    </row>
    <row r="222" spans="1:90" s="168" customFormat="1" ht="24.95" customHeight="1">
      <c r="A222" s="150"/>
      <c r="B222" s="217"/>
      <c r="C222" s="217" t="str">
        <f>HLOOKUP(WEEKDAY(B222,2),data!$A$1:$G$2,2)</f>
        <v>(토)</v>
      </c>
      <c r="D222" s="150"/>
      <c r="E222" s="172"/>
      <c r="F222" s="150"/>
      <c r="G222" s="153" t="e">
        <f>VLOOKUP(E222,'사업장현황(25하)'!$A$3:$T$1836,13,FALSE)</f>
        <v>#N/A</v>
      </c>
      <c r="H222" s="153" t="e">
        <f>VLOOKUP(E222,'사업장현황(25하)'!$A$3:$T$1836,14,FALSE)</f>
        <v>#N/A</v>
      </c>
      <c r="I222" s="152" t="e">
        <f>VLOOKUP(E222,'사업장현황(25하)'!$A$3:$T$1836,2,FALSE)</f>
        <v>#N/A</v>
      </c>
      <c r="J222" s="152" t="e">
        <f>VLOOKUP(E222,'사업장현황(25하)'!$A$3:$T$1836,4,FALSE)</f>
        <v>#N/A</v>
      </c>
      <c r="K222" s="150" t="e">
        <f>VLOOKUP(E222,'사업장현황(25하)'!$A$3:$T$1836,6,FALSE)</f>
        <v>#N/A</v>
      </c>
      <c r="L222" s="150" t="e">
        <f>VLOOKUP(E222,'사업장현황(25하)'!$A$3:$T$1836,7,FALSE)</f>
        <v>#N/A</v>
      </c>
      <c r="M222" s="150" t="e">
        <f>VLOOKUP(E222,'사업장현황(25하)'!$A$3:$T$1836,8,FALSE)</f>
        <v>#N/A</v>
      </c>
      <c r="N222" s="150" t="e">
        <f>VLOOKUP(E222,'사업장현황(25하)'!$A$3:$T$1836,9,FALSE)</f>
        <v>#N/A</v>
      </c>
      <c r="O222" s="150" t="e">
        <f>VLOOKUP(E222,'사업장현황(25하)'!$A$3:$T$1836,10,FALSE)</f>
        <v>#N/A</v>
      </c>
      <c r="P222" s="152" t="e">
        <f>VLOOKUP(E222,'사업장현황(25하)'!$A$3:$T$1836,12,FALSE)</f>
        <v>#N/A</v>
      </c>
      <c r="Q222" s="217"/>
      <c r="R222" s="151"/>
      <c r="S222" s="151" t="e">
        <f>VLOOKUP(E222,'사업장현황(25하)'!$A$3:$T$1836,11,FALSE)</f>
        <v>#N/A</v>
      </c>
      <c r="T222" s="151"/>
      <c r="U222" s="155"/>
      <c r="V222" s="211"/>
      <c r="W222" s="155">
        <f t="shared" si="3"/>
        <v>0</v>
      </c>
      <c r="X222" s="217"/>
      <c r="Y222" s="155"/>
      <c r="Z222" s="161"/>
      <c r="AA222" s="167"/>
      <c r="BV222" s="169"/>
      <c r="CL222" s="170"/>
    </row>
    <row r="223" spans="1:90" s="186" customFormat="1" ht="24.95" customHeight="1">
      <c r="A223" s="150"/>
      <c r="B223" s="217"/>
      <c r="C223" s="217" t="str">
        <f>HLOOKUP(WEEKDAY(B223,2),data!$A$1:$G$2,2)</f>
        <v>(토)</v>
      </c>
      <c r="D223" s="150"/>
      <c r="E223" s="172"/>
      <c r="F223" s="150"/>
      <c r="G223" s="153" t="e">
        <f>VLOOKUP(E223,'사업장현황(25하)'!$A$3:$T$1836,13,FALSE)</f>
        <v>#N/A</v>
      </c>
      <c r="H223" s="153" t="e">
        <f>VLOOKUP(E223,'사업장현황(25하)'!$A$3:$T$1836,14,FALSE)</f>
        <v>#N/A</v>
      </c>
      <c r="I223" s="152" t="e">
        <f>VLOOKUP(E223,'사업장현황(25하)'!$A$3:$T$1836,2,FALSE)</f>
        <v>#N/A</v>
      </c>
      <c r="J223" s="152" t="e">
        <f>VLOOKUP(E223,'사업장현황(25하)'!$A$3:$T$1836,4,FALSE)</f>
        <v>#N/A</v>
      </c>
      <c r="K223" s="150" t="e">
        <f>VLOOKUP(E223,'사업장현황(25하)'!$A$3:$T$1836,6,FALSE)</f>
        <v>#N/A</v>
      </c>
      <c r="L223" s="150" t="e">
        <f>VLOOKUP(E223,'사업장현황(25하)'!$A$3:$T$1836,7,FALSE)</f>
        <v>#N/A</v>
      </c>
      <c r="M223" s="150" t="e">
        <f>VLOOKUP(E223,'사업장현황(25하)'!$A$3:$T$1836,8,FALSE)</f>
        <v>#N/A</v>
      </c>
      <c r="N223" s="150" t="e">
        <f>VLOOKUP(E223,'사업장현황(25하)'!$A$3:$T$1836,9,FALSE)</f>
        <v>#N/A</v>
      </c>
      <c r="O223" s="150" t="e">
        <f>VLOOKUP(E223,'사업장현황(25하)'!$A$3:$T$1836,10,FALSE)</f>
        <v>#N/A</v>
      </c>
      <c r="P223" s="152" t="e">
        <f>VLOOKUP(E223,'사업장현황(25하)'!$A$3:$T$1836,12,FALSE)</f>
        <v>#N/A</v>
      </c>
      <c r="Q223" s="217"/>
      <c r="R223" s="151"/>
      <c r="S223" s="151" t="e">
        <f>VLOOKUP(E223,'사업장현황(25하)'!$A$3:$T$1836,11,FALSE)</f>
        <v>#N/A</v>
      </c>
      <c r="T223" s="151"/>
      <c r="U223" s="155"/>
      <c r="V223" s="211"/>
      <c r="W223" s="155">
        <f t="shared" si="3"/>
        <v>0</v>
      </c>
      <c r="X223" s="218"/>
      <c r="Y223" s="147"/>
      <c r="Z223" s="161"/>
      <c r="AA223" s="185"/>
      <c r="BV223" s="187"/>
      <c r="CL223" s="188"/>
    </row>
    <row r="224" spans="1:90" s="186" customFormat="1" ht="24.95" customHeight="1">
      <c r="A224" s="150"/>
      <c r="B224" s="217"/>
      <c r="C224" s="217" t="str">
        <f>HLOOKUP(WEEKDAY(B224,2),data!$A$1:$G$2,2)</f>
        <v>(토)</v>
      </c>
      <c r="D224" s="150"/>
      <c r="E224" s="172"/>
      <c r="F224" s="150"/>
      <c r="G224" s="153" t="e">
        <f>VLOOKUP(E224,'사업장현황(25하)'!$A$3:$T$1836,13,FALSE)</f>
        <v>#N/A</v>
      </c>
      <c r="H224" s="153" t="e">
        <f>VLOOKUP(E224,'사업장현황(25하)'!$A$3:$T$1836,14,FALSE)</f>
        <v>#N/A</v>
      </c>
      <c r="I224" s="152" t="e">
        <f>VLOOKUP(E224,'사업장현황(25하)'!$A$3:$T$1836,2,FALSE)</f>
        <v>#N/A</v>
      </c>
      <c r="J224" s="152" t="e">
        <f>VLOOKUP(E224,'사업장현황(25하)'!$A$3:$T$1836,4,FALSE)</f>
        <v>#N/A</v>
      </c>
      <c r="K224" s="150" t="e">
        <f>VLOOKUP(E224,'사업장현황(25하)'!$A$3:$T$1836,6,FALSE)</f>
        <v>#N/A</v>
      </c>
      <c r="L224" s="150" t="e">
        <f>VLOOKUP(E224,'사업장현황(25하)'!$A$3:$T$1836,7,FALSE)</f>
        <v>#N/A</v>
      </c>
      <c r="M224" s="150" t="e">
        <f>VLOOKUP(E224,'사업장현황(25하)'!$A$3:$T$1836,8,FALSE)</f>
        <v>#N/A</v>
      </c>
      <c r="N224" s="150" t="e">
        <f>VLOOKUP(E224,'사업장현황(25하)'!$A$3:$T$1836,9,FALSE)</f>
        <v>#N/A</v>
      </c>
      <c r="O224" s="150" t="e">
        <f>VLOOKUP(E224,'사업장현황(25하)'!$A$3:$T$1836,10,FALSE)</f>
        <v>#N/A</v>
      </c>
      <c r="P224" s="152" t="e">
        <f>VLOOKUP(E224,'사업장현황(25하)'!$A$3:$T$1836,12,FALSE)</f>
        <v>#N/A</v>
      </c>
      <c r="Q224" s="217"/>
      <c r="R224" s="151"/>
      <c r="S224" s="151" t="e">
        <f>VLOOKUP(E224,'사업장현황(25하)'!$A$3:$T$1836,11,FALSE)</f>
        <v>#N/A</v>
      </c>
      <c r="T224" s="151"/>
      <c r="U224" s="155"/>
      <c r="V224" s="211"/>
      <c r="W224" s="155">
        <f t="shared" si="3"/>
        <v>0</v>
      </c>
      <c r="X224" s="217"/>
      <c r="Y224" s="155"/>
      <c r="Z224" s="161"/>
      <c r="AA224" s="185"/>
      <c r="BV224" s="187"/>
      <c r="CL224" s="188"/>
    </row>
    <row r="225" spans="1:90" s="168" customFormat="1" ht="24.95" customHeight="1">
      <c r="A225" s="150"/>
      <c r="B225" s="217"/>
      <c r="C225" s="217" t="str">
        <f>HLOOKUP(WEEKDAY(B225,2),data!$A$1:$G$2,2)</f>
        <v>(토)</v>
      </c>
      <c r="D225" s="150"/>
      <c r="E225" s="172"/>
      <c r="F225" s="150"/>
      <c r="G225" s="153" t="e">
        <f>VLOOKUP(E225,'사업장현황(25하)'!$A$3:$T$1836,13,FALSE)</f>
        <v>#N/A</v>
      </c>
      <c r="H225" s="153" t="e">
        <f>VLOOKUP(E225,'사업장현황(25하)'!$A$3:$T$1836,14,FALSE)</f>
        <v>#N/A</v>
      </c>
      <c r="I225" s="152" t="e">
        <f>VLOOKUP(E225,'사업장현황(25하)'!$A$3:$T$1836,2,FALSE)</f>
        <v>#N/A</v>
      </c>
      <c r="J225" s="152" t="e">
        <f>VLOOKUP(E225,'사업장현황(25하)'!$A$3:$T$1836,4,FALSE)</f>
        <v>#N/A</v>
      </c>
      <c r="K225" s="150" t="e">
        <f>VLOOKUP(E225,'사업장현황(25하)'!$A$3:$T$1836,6,FALSE)</f>
        <v>#N/A</v>
      </c>
      <c r="L225" s="150" t="e">
        <f>VLOOKUP(E225,'사업장현황(25하)'!$A$3:$T$1836,7,FALSE)</f>
        <v>#N/A</v>
      </c>
      <c r="M225" s="150" t="e">
        <f>VLOOKUP(E225,'사업장현황(25하)'!$A$3:$T$1836,8,FALSE)</f>
        <v>#N/A</v>
      </c>
      <c r="N225" s="150" t="e">
        <f>VLOOKUP(E225,'사업장현황(25하)'!$A$3:$T$1836,9,FALSE)</f>
        <v>#N/A</v>
      </c>
      <c r="O225" s="150" t="e">
        <f>VLOOKUP(E225,'사업장현황(25하)'!$A$3:$T$1836,10,FALSE)</f>
        <v>#N/A</v>
      </c>
      <c r="P225" s="152" t="e">
        <f>VLOOKUP(E225,'사업장현황(25하)'!$A$3:$T$1836,12,FALSE)</f>
        <v>#N/A</v>
      </c>
      <c r="Q225" s="217"/>
      <c r="R225" s="151"/>
      <c r="S225" s="151" t="e">
        <f>VLOOKUP(E225,'사업장현황(25하)'!$A$3:$T$1836,11,FALSE)</f>
        <v>#N/A</v>
      </c>
      <c r="T225" s="151"/>
      <c r="U225" s="155"/>
      <c r="V225" s="211"/>
      <c r="W225" s="155">
        <f t="shared" si="3"/>
        <v>0</v>
      </c>
      <c r="X225" s="218"/>
      <c r="Y225" s="147"/>
      <c r="Z225" s="161"/>
      <c r="AA225" s="167"/>
      <c r="BV225" s="169"/>
      <c r="CL225" s="170"/>
    </row>
    <row r="226" spans="1:90" s="168" customFormat="1" ht="24.95" customHeight="1">
      <c r="A226" s="150"/>
      <c r="B226" s="217"/>
      <c r="C226" s="217" t="str">
        <f>HLOOKUP(WEEKDAY(B226,2),data!$A$1:$G$2,2)</f>
        <v>(토)</v>
      </c>
      <c r="D226" s="150"/>
      <c r="E226" s="172"/>
      <c r="F226" s="150"/>
      <c r="G226" s="153" t="e">
        <f>VLOOKUP(E226,'사업장현황(25하)'!$A$3:$T$1836,13,FALSE)</f>
        <v>#N/A</v>
      </c>
      <c r="H226" s="153" t="e">
        <f>VLOOKUP(E226,'사업장현황(25하)'!$A$3:$T$1836,14,FALSE)</f>
        <v>#N/A</v>
      </c>
      <c r="I226" s="152" t="e">
        <f>VLOOKUP(E226,'사업장현황(25하)'!$A$3:$T$1836,2,FALSE)</f>
        <v>#N/A</v>
      </c>
      <c r="J226" s="152" t="e">
        <f>VLOOKUP(E226,'사업장현황(25하)'!$A$3:$T$1836,4,FALSE)</f>
        <v>#N/A</v>
      </c>
      <c r="K226" s="150" t="e">
        <f>VLOOKUP(E226,'사업장현황(25하)'!$A$3:$T$1836,6,FALSE)</f>
        <v>#N/A</v>
      </c>
      <c r="L226" s="150" t="e">
        <f>VLOOKUP(E226,'사업장현황(25하)'!$A$3:$T$1836,7,FALSE)</f>
        <v>#N/A</v>
      </c>
      <c r="M226" s="150" t="e">
        <f>VLOOKUP(E226,'사업장현황(25하)'!$A$3:$T$1836,8,FALSE)</f>
        <v>#N/A</v>
      </c>
      <c r="N226" s="150" t="e">
        <f>VLOOKUP(E226,'사업장현황(25하)'!$A$3:$T$1836,9,FALSE)</f>
        <v>#N/A</v>
      </c>
      <c r="O226" s="150" t="e">
        <f>VLOOKUP(E226,'사업장현황(25하)'!$A$3:$T$1836,10,FALSE)</f>
        <v>#N/A</v>
      </c>
      <c r="P226" s="152" t="e">
        <f>VLOOKUP(E226,'사업장현황(25하)'!$A$3:$T$1836,12,FALSE)</f>
        <v>#N/A</v>
      </c>
      <c r="Q226" s="217"/>
      <c r="R226" s="151"/>
      <c r="S226" s="151" t="e">
        <f>VLOOKUP(E226,'사업장현황(25하)'!$A$3:$T$1836,11,FALSE)</f>
        <v>#N/A</v>
      </c>
      <c r="T226" s="151"/>
      <c r="U226" s="155"/>
      <c r="V226" s="211"/>
      <c r="W226" s="155">
        <f t="shared" si="3"/>
        <v>0</v>
      </c>
      <c r="X226" s="217"/>
      <c r="Y226" s="155"/>
      <c r="Z226" s="161"/>
      <c r="AA226" s="167"/>
      <c r="BV226" s="169"/>
      <c r="CL226" s="170"/>
    </row>
    <row r="227" spans="1:90" s="168" customFormat="1" ht="25.15" customHeight="1">
      <c r="A227" s="150"/>
      <c r="B227" s="217"/>
      <c r="C227" s="217" t="str">
        <f>HLOOKUP(WEEKDAY(B227,2),data!$A$1:$G$2,2)</f>
        <v>(토)</v>
      </c>
      <c r="D227" s="150"/>
      <c r="E227" s="172"/>
      <c r="F227" s="150"/>
      <c r="G227" s="153" t="e">
        <f>VLOOKUP(E227,'사업장현황(25하)'!$A$3:$T$1836,13,FALSE)</f>
        <v>#N/A</v>
      </c>
      <c r="H227" s="153" t="e">
        <f>VLOOKUP(E227,'사업장현황(25하)'!$A$3:$T$1836,14,FALSE)</f>
        <v>#N/A</v>
      </c>
      <c r="I227" s="152" t="e">
        <f>VLOOKUP(E227,'사업장현황(25하)'!$A$3:$T$1836,2,FALSE)</f>
        <v>#N/A</v>
      </c>
      <c r="J227" s="152" t="e">
        <f>VLOOKUP(E227,'사업장현황(25하)'!$A$3:$T$1836,4,FALSE)</f>
        <v>#N/A</v>
      </c>
      <c r="K227" s="150" t="e">
        <f>VLOOKUP(E227,'사업장현황(25하)'!$A$3:$T$1836,6,FALSE)</f>
        <v>#N/A</v>
      </c>
      <c r="L227" s="150" t="e">
        <f>VLOOKUP(E227,'사업장현황(25하)'!$A$3:$T$1836,7,FALSE)</f>
        <v>#N/A</v>
      </c>
      <c r="M227" s="150" t="e">
        <f>VLOOKUP(E227,'사업장현황(25하)'!$A$3:$T$1836,8,FALSE)</f>
        <v>#N/A</v>
      </c>
      <c r="N227" s="150" t="e">
        <f>VLOOKUP(E227,'사업장현황(25하)'!$A$3:$T$1836,9,FALSE)</f>
        <v>#N/A</v>
      </c>
      <c r="O227" s="150" t="e">
        <f>VLOOKUP(E227,'사업장현황(25하)'!$A$3:$T$1836,10,FALSE)</f>
        <v>#N/A</v>
      </c>
      <c r="P227" s="152" t="e">
        <f>VLOOKUP(E227,'사업장현황(25하)'!$A$3:$T$1836,12,FALSE)</f>
        <v>#N/A</v>
      </c>
      <c r="Q227" s="217"/>
      <c r="R227" s="151"/>
      <c r="S227" s="151" t="e">
        <f>VLOOKUP(E227,'사업장현황(25하)'!$A$3:$T$1836,11,FALSE)</f>
        <v>#N/A</v>
      </c>
      <c r="T227" s="151"/>
      <c r="U227" s="155"/>
      <c r="V227" s="211"/>
      <c r="W227" s="155">
        <f t="shared" si="3"/>
        <v>0</v>
      </c>
      <c r="X227" s="217"/>
      <c r="Y227" s="155"/>
      <c r="Z227" s="161"/>
      <c r="AA227" s="167"/>
      <c r="BV227" s="169"/>
      <c r="CL227" s="170"/>
    </row>
    <row r="228" spans="1:90" s="168" customFormat="1" ht="25.15" customHeight="1">
      <c r="A228" s="150"/>
      <c r="B228" s="217"/>
      <c r="C228" s="217" t="str">
        <f>HLOOKUP(WEEKDAY(B228,2),data!$A$1:$G$2,2)</f>
        <v>(토)</v>
      </c>
      <c r="D228" s="150"/>
      <c r="E228" s="172"/>
      <c r="F228" s="150"/>
      <c r="G228" s="153" t="e">
        <f>VLOOKUP(E228,'사업장현황(25하)'!$A$3:$T$1836,13,FALSE)</f>
        <v>#N/A</v>
      </c>
      <c r="H228" s="153" t="e">
        <f>VLOOKUP(E228,'사업장현황(25하)'!$A$3:$T$1836,14,FALSE)</f>
        <v>#N/A</v>
      </c>
      <c r="I228" s="152" t="e">
        <f>VLOOKUP(E228,'사업장현황(25하)'!$A$3:$T$1836,2,FALSE)</f>
        <v>#N/A</v>
      </c>
      <c r="J228" s="152" t="e">
        <f>VLOOKUP(E228,'사업장현황(25하)'!$A$3:$T$1836,4,FALSE)</f>
        <v>#N/A</v>
      </c>
      <c r="K228" s="150" t="e">
        <f>VLOOKUP(E228,'사업장현황(25하)'!$A$3:$T$1836,6,FALSE)</f>
        <v>#N/A</v>
      </c>
      <c r="L228" s="150" t="e">
        <f>VLOOKUP(E228,'사업장현황(25하)'!$A$3:$T$1836,7,FALSE)</f>
        <v>#N/A</v>
      </c>
      <c r="M228" s="150" t="e">
        <f>VLOOKUP(E228,'사업장현황(25하)'!$A$3:$T$1836,8,FALSE)</f>
        <v>#N/A</v>
      </c>
      <c r="N228" s="150" t="e">
        <f>VLOOKUP(E228,'사업장현황(25하)'!$A$3:$T$1836,9,FALSE)</f>
        <v>#N/A</v>
      </c>
      <c r="O228" s="150" t="e">
        <f>VLOOKUP(E228,'사업장현황(25하)'!$A$3:$T$1836,10,FALSE)</f>
        <v>#N/A</v>
      </c>
      <c r="P228" s="152" t="e">
        <f>VLOOKUP(E228,'사업장현황(25하)'!$A$3:$T$1836,12,FALSE)</f>
        <v>#N/A</v>
      </c>
      <c r="Q228" s="217"/>
      <c r="R228" s="151"/>
      <c r="S228" s="151" t="e">
        <f>VLOOKUP(E228,'사업장현황(25하)'!$A$3:$T$1836,11,FALSE)</f>
        <v>#N/A</v>
      </c>
      <c r="T228" s="189"/>
      <c r="U228" s="155"/>
      <c r="V228" s="211"/>
      <c r="W228" s="155">
        <f t="shared" si="3"/>
        <v>0</v>
      </c>
      <c r="X228" s="218"/>
      <c r="Y228" s="147"/>
      <c r="Z228" s="161"/>
      <c r="AA228" s="167"/>
      <c r="BV228" s="169"/>
      <c r="CL228" s="170"/>
    </row>
    <row r="229" spans="1:90" s="168" customFormat="1" ht="25.15" customHeight="1">
      <c r="A229" s="150"/>
      <c r="B229" s="217"/>
      <c r="C229" s="217" t="str">
        <f>HLOOKUP(WEEKDAY(B229,2),data!$A$1:$G$2,2)</f>
        <v>(토)</v>
      </c>
      <c r="D229" s="150"/>
      <c r="E229" s="172"/>
      <c r="F229" s="150"/>
      <c r="G229" s="153" t="e">
        <f>VLOOKUP(E229,'사업장현황(25하)'!$A$3:$T$1836,13,FALSE)</f>
        <v>#N/A</v>
      </c>
      <c r="H229" s="153" t="e">
        <f>VLOOKUP(E229,'사업장현황(25하)'!$A$3:$T$1836,14,FALSE)</f>
        <v>#N/A</v>
      </c>
      <c r="I229" s="152" t="e">
        <f>VLOOKUP(E229,'사업장현황(25하)'!$A$3:$T$1836,2,FALSE)</f>
        <v>#N/A</v>
      </c>
      <c r="J229" s="152" t="e">
        <f>VLOOKUP(E229,'사업장현황(25하)'!$A$3:$T$1836,4,FALSE)</f>
        <v>#N/A</v>
      </c>
      <c r="K229" s="150" t="e">
        <f>VLOOKUP(E229,'사업장현황(25하)'!$A$3:$T$1836,6,FALSE)</f>
        <v>#N/A</v>
      </c>
      <c r="L229" s="150" t="e">
        <f>VLOOKUP(E229,'사업장현황(25하)'!$A$3:$T$1836,7,FALSE)</f>
        <v>#N/A</v>
      </c>
      <c r="M229" s="150" t="e">
        <f>VLOOKUP(E229,'사업장현황(25하)'!$A$3:$T$1836,8,FALSE)</f>
        <v>#N/A</v>
      </c>
      <c r="N229" s="150" t="e">
        <f>VLOOKUP(E229,'사업장현황(25하)'!$A$3:$T$1836,9,FALSE)</f>
        <v>#N/A</v>
      </c>
      <c r="O229" s="150" t="e">
        <f>VLOOKUP(E229,'사업장현황(25하)'!$A$3:$T$1836,10,FALSE)</f>
        <v>#N/A</v>
      </c>
      <c r="P229" s="152" t="e">
        <f>VLOOKUP(E229,'사업장현황(25하)'!$A$3:$T$1836,12,FALSE)</f>
        <v>#N/A</v>
      </c>
      <c r="Q229" s="217"/>
      <c r="R229" s="151"/>
      <c r="S229" s="151" t="e">
        <f>VLOOKUP(E229,'사업장현황(25하)'!$A$3:$T$1836,11,FALSE)</f>
        <v>#N/A</v>
      </c>
      <c r="T229" s="189"/>
      <c r="U229" s="155"/>
      <c r="V229" s="211"/>
      <c r="W229" s="155">
        <f t="shared" si="3"/>
        <v>0</v>
      </c>
      <c r="X229" s="218"/>
      <c r="Y229" s="147"/>
      <c r="Z229" s="161"/>
      <c r="AA229" s="167"/>
      <c r="BV229" s="169"/>
      <c r="CL229" s="170"/>
    </row>
    <row r="230" spans="1:90" s="186" customFormat="1" ht="24.95" customHeight="1">
      <c r="A230" s="150"/>
      <c r="B230" s="217"/>
      <c r="C230" s="217" t="str">
        <f>HLOOKUP(WEEKDAY(B230,2),data!$A$1:$G$2,2)</f>
        <v>(토)</v>
      </c>
      <c r="D230" s="150"/>
      <c r="E230" s="172"/>
      <c r="F230" s="150"/>
      <c r="G230" s="153" t="e">
        <f>VLOOKUP(E230,'사업장현황(25하)'!$A$3:$T$1836,13,FALSE)</f>
        <v>#N/A</v>
      </c>
      <c r="H230" s="153" t="e">
        <f>VLOOKUP(E230,'사업장현황(25하)'!$A$3:$T$1836,14,FALSE)</f>
        <v>#N/A</v>
      </c>
      <c r="I230" s="152" t="e">
        <f>VLOOKUP(E230,'사업장현황(25하)'!$A$3:$T$1836,2,FALSE)</f>
        <v>#N/A</v>
      </c>
      <c r="J230" s="152" t="e">
        <f>VLOOKUP(E230,'사업장현황(25하)'!$A$3:$T$1836,4,FALSE)</f>
        <v>#N/A</v>
      </c>
      <c r="K230" s="150" t="e">
        <f>VLOOKUP(E230,'사업장현황(25하)'!$A$3:$T$1836,6,FALSE)</f>
        <v>#N/A</v>
      </c>
      <c r="L230" s="150" t="e">
        <f>VLOOKUP(E230,'사업장현황(25하)'!$A$3:$T$1836,7,FALSE)</f>
        <v>#N/A</v>
      </c>
      <c r="M230" s="150" t="e">
        <f>VLOOKUP(E230,'사업장현황(25하)'!$A$3:$T$1836,8,FALSE)</f>
        <v>#N/A</v>
      </c>
      <c r="N230" s="150" t="e">
        <f>VLOOKUP(E230,'사업장현황(25하)'!$A$3:$T$1836,9,FALSE)</f>
        <v>#N/A</v>
      </c>
      <c r="O230" s="150" t="e">
        <f>VLOOKUP(E230,'사업장현황(25하)'!$A$3:$T$1836,10,FALSE)</f>
        <v>#N/A</v>
      </c>
      <c r="P230" s="152" t="e">
        <f>VLOOKUP(E230,'사업장현황(25하)'!$A$3:$T$1836,12,FALSE)</f>
        <v>#N/A</v>
      </c>
      <c r="Q230" s="217"/>
      <c r="R230" s="151"/>
      <c r="S230" s="151" t="e">
        <f>VLOOKUP(E230,'사업장현황(25하)'!$A$3:$T$1836,11,FALSE)</f>
        <v>#N/A</v>
      </c>
      <c r="T230" s="179"/>
      <c r="U230" s="155"/>
      <c r="V230" s="211"/>
      <c r="W230" s="155">
        <f t="shared" si="3"/>
        <v>0</v>
      </c>
      <c r="X230" s="217"/>
      <c r="Y230" s="155"/>
      <c r="Z230" s="161"/>
      <c r="AA230" s="185"/>
      <c r="BV230" s="187"/>
      <c r="CL230" s="188"/>
    </row>
    <row r="231" spans="1:90" s="186" customFormat="1" ht="24.95" customHeight="1">
      <c r="A231" s="150"/>
      <c r="B231" s="217"/>
      <c r="C231" s="217" t="str">
        <f>HLOOKUP(WEEKDAY(B231,2),data!$A$1:$G$2,2)</f>
        <v>(토)</v>
      </c>
      <c r="D231" s="150"/>
      <c r="E231" s="172"/>
      <c r="F231" s="150"/>
      <c r="G231" s="153" t="e">
        <f>VLOOKUP(E231,'사업장현황(25하)'!$A$3:$T$1836,13,FALSE)</f>
        <v>#N/A</v>
      </c>
      <c r="H231" s="153" t="e">
        <f>VLOOKUP(E231,'사업장현황(25하)'!$A$3:$T$1836,14,FALSE)</f>
        <v>#N/A</v>
      </c>
      <c r="I231" s="152" t="e">
        <f>VLOOKUP(E231,'사업장현황(25하)'!$A$3:$T$1836,2,FALSE)</f>
        <v>#N/A</v>
      </c>
      <c r="J231" s="152" t="e">
        <f>VLOOKUP(E231,'사업장현황(25하)'!$A$3:$T$1836,4,FALSE)</f>
        <v>#N/A</v>
      </c>
      <c r="K231" s="150" t="e">
        <f>VLOOKUP(E231,'사업장현황(25하)'!$A$3:$T$1836,6,FALSE)</f>
        <v>#N/A</v>
      </c>
      <c r="L231" s="150" t="e">
        <f>VLOOKUP(E231,'사업장현황(25하)'!$A$3:$T$1836,7,FALSE)</f>
        <v>#N/A</v>
      </c>
      <c r="M231" s="150" t="e">
        <f>VLOOKUP(E231,'사업장현황(25하)'!$A$3:$T$1836,8,FALSE)</f>
        <v>#N/A</v>
      </c>
      <c r="N231" s="150" t="e">
        <f>VLOOKUP(E231,'사업장현황(25하)'!$A$3:$T$1836,9,FALSE)</f>
        <v>#N/A</v>
      </c>
      <c r="O231" s="150" t="e">
        <f>VLOOKUP(E231,'사업장현황(25하)'!$A$3:$T$1836,10,FALSE)</f>
        <v>#N/A</v>
      </c>
      <c r="P231" s="152" t="e">
        <f>VLOOKUP(E231,'사업장현황(25하)'!$A$3:$T$1836,12,FALSE)</f>
        <v>#N/A</v>
      </c>
      <c r="Q231" s="217"/>
      <c r="R231" s="151"/>
      <c r="S231" s="151" t="e">
        <f>VLOOKUP(E231,'사업장현황(25하)'!$A$3:$T$1836,11,FALSE)</f>
        <v>#N/A</v>
      </c>
      <c r="T231" s="189"/>
      <c r="U231" s="155"/>
      <c r="V231" s="211"/>
      <c r="W231" s="155">
        <f t="shared" si="3"/>
        <v>0</v>
      </c>
      <c r="X231" s="218"/>
      <c r="Y231" s="147"/>
      <c r="Z231" s="161"/>
      <c r="AA231" s="185"/>
      <c r="BV231" s="187"/>
      <c r="CL231" s="188"/>
    </row>
    <row r="232" spans="1:90" s="168" customFormat="1" ht="25.15" customHeight="1">
      <c r="A232" s="150"/>
      <c r="B232" s="217"/>
      <c r="C232" s="217" t="str">
        <f>HLOOKUP(WEEKDAY(B232,2),data!$A$1:$G$2,2)</f>
        <v>(토)</v>
      </c>
      <c r="D232" s="150"/>
      <c r="E232" s="172"/>
      <c r="F232" s="150"/>
      <c r="G232" s="153" t="e">
        <f>VLOOKUP(E232,'사업장현황(25하)'!$A$3:$T$1836,13,FALSE)</f>
        <v>#N/A</v>
      </c>
      <c r="H232" s="153" t="e">
        <f>VLOOKUP(E232,'사업장현황(25하)'!$A$3:$T$1836,14,FALSE)</f>
        <v>#N/A</v>
      </c>
      <c r="I232" s="152" t="e">
        <f>VLOOKUP(E232,'사업장현황(25하)'!$A$3:$T$1836,2,FALSE)</f>
        <v>#N/A</v>
      </c>
      <c r="J232" s="152" t="e">
        <f>VLOOKUP(E232,'사업장현황(25하)'!$A$3:$T$1836,4,FALSE)</f>
        <v>#N/A</v>
      </c>
      <c r="K232" s="150" t="e">
        <f>VLOOKUP(E232,'사업장현황(25하)'!$A$3:$T$1836,6,FALSE)</f>
        <v>#N/A</v>
      </c>
      <c r="L232" s="150" t="e">
        <f>VLOOKUP(E232,'사업장현황(25하)'!$A$3:$T$1836,7,FALSE)</f>
        <v>#N/A</v>
      </c>
      <c r="M232" s="150" t="e">
        <f>VLOOKUP(E232,'사업장현황(25하)'!$A$3:$T$1836,8,FALSE)</f>
        <v>#N/A</v>
      </c>
      <c r="N232" s="150" t="e">
        <f>VLOOKUP(E232,'사업장현황(25하)'!$A$3:$T$1836,9,FALSE)</f>
        <v>#N/A</v>
      </c>
      <c r="O232" s="150" t="e">
        <f>VLOOKUP(E232,'사업장현황(25하)'!$A$3:$T$1836,10,FALSE)</f>
        <v>#N/A</v>
      </c>
      <c r="P232" s="152" t="e">
        <f>VLOOKUP(E232,'사업장현황(25하)'!$A$3:$T$1836,12,FALSE)</f>
        <v>#N/A</v>
      </c>
      <c r="Q232" s="217"/>
      <c r="R232" s="151"/>
      <c r="S232" s="151" t="e">
        <f>VLOOKUP(E232,'사업장현황(25하)'!$A$3:$T$1836,11,FALSE)</f>
        <v>#N/A</v>
      </c>
      <c r="T232" s="179"/>
      <c r="U232" s="155"/>
      <c r="V232" s="211"/>
      <c r="W232" s="155">
        <f t="shared" si="3"/>
        <v>0</v>
      </c>
      <c r="X232" s="217"/>
      <c r="Y232" s="155"/>
      <c r="Z232" s="161"/>
      <c r="AA232" s="167"/>
      <c r="BV232" s="169"/>
      <c r="CL232" s="170"/>
    </row>
    <row r="233" spans="1:90" s="168" customFormat="1" ht="25.15" customHeight="1">
      <c r="A233" s="150"/>
      <c r="B233" s="217"/>
      <c r="C233" s="217" t="str">
        <f>HLOOKUP(WEEKDAY(B233,2),data!$A$1:$G$2,2)</f>
        <v>(토)</v>
      </c>
      <c r="D233" s="150"/>
      <c r="E233" s="172"/>
      <c r="F233" s="150"/>
      <c r="G233" s="153" t="e">
        <f>VLOOKUP(E233,'사업장현황(25하)'!$A$3:$T$1836,13,FALSE)</f>
        <v>#N/A</v>
      </c>
      <c r="H233" s="153" t="e">
        <f>VLOOKUP(E233,'사업장현황(25하)'!$A$3:$T$1836,14,FALSE)</f>
        <v>#N/A</v>
      </c>
      <c r="I233" s="152" t="e">
        <f>VLOOKUP(E233,'사업장현황(25하)'!$A$3:$T$1836,2,FALSE)</f>
        <v>#N/A</v>
      </c>
      <c r="J233" s="152" t="e">
        <f>VLOOKUP(E233,'사업장현황(25하)'!$A$3:$T$1836,4,FALSE)</f>
        <v>#N/A</v>
      </c>
      <c r="K233" s="150" t="e">
        <f>VLOOKUP(E233,'사업장현황(25하)'!$A$3:$T$1836,6,FALSE)</f>
        <v>#N/A</v>
      </c>
      <c r="L233" s="150" t="e">
        <f>VLOOKUP(E233,'사업장현황(25하)'!$A$3:$T$1836,7,FALSE)</f>
        <v>#N/A</v>
      </c>
      <c r="M233" s="150" t="e">
        <f>VLOOKUP(E233,'사업장현황(25하)'!$A$3:$T$1836,8,FALSE)</f>
        <v>#N/A</v>
      </c>
      <c r="N233" s="150" t="e">
        <f>VLOOKUP(E233,'사업장현황(25하)'!$A$3:$T$1836,9,FALSE)</f>
        <v>#N/A</v>
      </c>
      <c r="O233" s="150" t="e">
        <f>VLOOKUP(E233,'사업장현황(25하)'!$A$3:$T$1836,10,FALSE)</f>
        <v>#N/A</v>
      </c>
      <c r="P233" s="152" t="e">
        <f>VLOOKUP(E233,'사업장현황(25하)'!$A$3:$T$1836,12,FALSE)</f>
        <v>#N/A</v>
      </c>
      <c r="Q233" s="217"/>
      <c r="R233" s="151"/>
      <c r="S233" s="151" t="e">
        <f>VLOOKUP(E233,'사업장현황(25하)'!$A$3:$T$1836,11,FALSE)</f>
        <v>#N/A</v>
      </c>
      <c r="T233" s="189"/>
      <c r="U233" s="155"/>
      <c r="V233" s="211"/>
      <c r="W233" s="155">
        <f t="shared" si="3"/>
        <v>0</v>
      </c>
      <c r="X233" s="218"/>
      <c r="Y233" s="147"/>
      <c r="Z233" s="161"/>
      <c r="AA233" s="167"/>
      <c r="BV233" s="169"/>
      <c r="CL233" s="170"/>
    </row>
    <row r="234" spans="1:90" s="168" customFormat="1" ht="24.95" customHeight="1">
      <c r="A234" s="150"/>
      <c r="B234" s="217"/>
      <c r="C234" s="217" t="str">
        <f>HLOOKUP(WEEKDAY(B234,2),data!$A$1:$G$2,2)</f>
        <v>(토)</v>
      </c>
      <c r="D234" s="150"/>
      <c r="E234" s="172"/>
      <c r="F234" s="150"/>
      <c r="G234" s="153" t="e">
        <f>VLOOKUP(E234,'사업장현황(25하)'!$A$3:$T$1836,13,FALSE)</f>
        <v>#N/A</v>
      </c>
      <c r="H234" s="153" t="e">
        <f>VLOOKUP(E234,'사업장현황(25하)'!$A$3:$T$1836,14,FALSE)</f>
        <v>#N/A</v>
      </c>
      <c r="I234" s="152" t="e">
        <f>VLOOKUP(E234,'사업장현황(25하)'!$A$3:$T$1836,2,FALSE)</f>
        <v>#N/A</v>
      </c>
      <c r="J234" s="152" t="e">
        <f>VLOOKUP(E234,'사업장현황(25하)'!$A$3:$T$1836,4,FALSE)</f>
        <v>#N/A</v>
      </c>
      <c r="K234" s="150" t="e">
        <f>VLOOKUP(E234,'사업장현황(25하)'!$A$3:$T$1836,6,FALSE)</f>
        <v>#N/A</v>
      </c>
      <c r="L234" s="150" t="e">
        <f>VLOOKUP(E234,'사업장현황(25하)'!$A$3:$T$1836,7,FALSE)</f>
        <v>#N/A</v>
      </c>
      <c r="M234" s="150" t="e">
        <f>VLOOKUP(E234,'사업장현황(25하)'!$A$3:$T$1836,8,FALSE)</f>
        <v>#N/A</v>
      </c>
      <c r="N234" s="150" t="e">
        <f>VLOOKUP(E234,'사업장현황(25하)'!$A$3:$T$1836,9,FALSE)</f>
        <v>#N/A</v>
      </c>
      <c r="O234" s="150" t="e">
        <f>VLOOKUP(E234,'사업장현황(25하)'!$A$3:$T$1836,10,FALSE)</f>
        <v>#N/A</v>
      </c>
      <c r="P234" s="152" t="e">
        <f>VLOOKUP(E234,'사업장현황(25하)'!$A$3:$T$1836,12,FALSE)</f>
        <v>#N/A</v>
      </c>
      <c r="Q234" s="217"/>
      <c r="R234" s="151"/>
      <c r="S234" s="151" t="e">
        <f>VLOOKUP(E234,'사업장현황(25하)'!$A$3:$T$1836,11,FALSE)</f>
        <v>#N/A</v>
      </c>
      <c r="T234" s="179"/>
      <c r="U234" s="155"/>
      <c r="V234" s="211"/>
      <c r="W234" s="155">
        <f t="shared" si="3"/>
        <v>0</v>
      </c>
      <c r="X234" s="217"/>
      <c r="Y234" s="155"/>
      <c r="Z234" s="161"/>
      <c r="AA234" s="167"/>
      <c r="BV234" s="169"/>
      <c r="CL234" s="170"/>
    </row>
    <row r="235" spans="1:90" s="168" customFormat="1" ht="24.95" customHeight="1">
      <c r="A235" s="150"/>
      <c r="B235" s="217"/>
      <c r="C235" s="217" t="str">
        <f>HLOOKUP(WEEKDAY(B235,2),data!$A$1:$G$2,2)</f>
        <v>(토)</v>
      </c>
      <c r="D235" s="150"/>
      <c r="E235" s="172"/>
      <c r="F235" s="150"/>
      <c r="G235" s="153" t="e">
        <f>VLOOKUP(E235,'사업장현황(25하)'!$A$3:$T$1836,13,FALSE)</f>
        <v>#N/A</v>
      </c>
      <c r="H235" s="153" t="e">
        <f>VLOOKUP(E235,'사업장현황(25하)'!$A$3:$T$1836,14,FALSE)</f>
        <v>#N/A</v>
      </c>
      <c r="I235" s="152" t="e">
        <f>VLOOKUP(E235,'사업장현황(25하)'!$A$3:$T$1836,2,FALSE)</f>
        <v>#N/A</v>
      </c>
      <c r="J235" s="152" t="e">
        <f>VLOOKUP(E235,'사업장현황(25하)'!$A$3:$T$1836,4,FALSE)</f>
        <v>#N/A</v>
      </c>
      <c r="K235" s="150" t="e">
        <f>VLOOKUP(E235,'사업장현황(25하)'!$A$3:$T$1836,6,FALSE)</f>
        <v>#N/A</v>
      </c>
      <c r="L235" s="150" t="e">
        <f>VLOOKUP(E235,'사업장현황(25하)'!$A$3:$T$1836,7,FALSE)</f>
        <v>#N/A</v>
      </c>
      <c r="M235" s="150" t="e">
        <f>VLOOKUP(E235,'사업장현황(25하)'!$A$3:$T$1836,8,FALSE)</f>
        <v>#N/A</v>
      </c>
      <c r="N235" s="150" t="e">
        <f>VLOOKUP(E235,'사업장현황(25하)'!$A$3:$T$1836,9,FALSE)</f>
        <v>#N/A</v>
      </c>
      <c r="O235" s="150" t="e">
        <f>VLOOKUP(E235,'사업장현황(25하)'!$A$3:$T$1836,10,FALSE)</f>
        <v>#N/A</v>
      </c>
      <c r="P235" s="152" t="e">
        <f>VLOOKUP(E235,'사업장현황(25하)'!$A$3:$T$1836,12,FALSE)</f>
        <v>#N/A</v>
      </c>
      <c r="Q235" s="217"/>
      <c r="R235" s="151"/>
      <c r="S235" s="151" t="e">
        <f>VLOOKUP(E235,'사업장현황(25하)'!$A$3:$T$1836,11,FALSE)</f>
        <v>#N/A</v>
      </c>
      <c r="T235" s="151"/>
      <c r="U235" s="155"/>
      <c r="V235" s="211"/>
      <c r="W235" s="155">
        <f t="shared" si="3"/>
        <v>0</v>
      </c>
      <c r="X235" s="217"/>
      <c r="Y235" s="155"/>
      <c r="Z235" s="161"/>
      <c r="AA235" s="167"/>
      <c r="BV235" s="169"/>
      <c r="CL235" s="170"/>
    </row>
    <row r="236" spans="1:90" s="168" customFormat="1" ht="24.95" customHeight="1">
      <c r="A236" s="150"/>
      <c r="B236" s="217"/>
      <c r="C236" s="217" t="str">
        <f>HLOOKUP(WEEKDAY(B236,2),data!$A$1:$G$2,2)</f>
        <v>(토)</v>
      </c>
      <c r="D236" s="150"/>
      <c r="E236" s="172"/>
      <c r="F236" s="150"/>
      <c r="G236" s="153" t="e">
        <f>VLOOKUP(E236,'사업장현황(25하)'!$A$3:$T$1836,13,FALSE)</f>
        <v>#N/A</v>
      </c>
      <c r="H236" s="153" t="e">
        <f>VLOOKUP(E236,'사업장현황(25하)'!$A$3:$T$1836,14,FALSE)</f>
        <v>#N/A</v>
      </c>
      <c r="I236" s="152" t="e">
        <f>VLOOKUP(E236,'사업장현황(25하)'!$A$3:$T$1836,2,FALSE)</f>
        <v>#N/A</v>
      </c>
      <c r="J236" s="152" t="e">
        <f>VLOOKUP(E236,'사업장현황(25하)'!$A$3:$T$1836,4,FALSE)</f>
        <v>#N/A</v>
      </c>
      <c r="K236" s="150" t="e">
        <f>VLOOKUP(E236,'사업장현황(25하)'!$A$3:$T$1836,6,FALSE)</f>
        <v>#N/A</v>
      </c>
      <c r="L236" s="150" t="e">
        <f>VLOOKUP(E236,'사업장현황(25하)'!$A$3:$T$1836,7,FALSE)</f>
        <v>#N/A</v>
      </c>
      <c r="M236" s="150" t="e">
        <f>VLOOKUP(E236,'사업장현황(25하)'!$A$3:$T$1836,8,FALSE)</f>
        <v>#N/A</v>
      </c>
      <c r="N236" s="150" t="e">
        <f>VLOOKUP(E236,'사업장현황(25하)'!$A$3:$T$1836,9,FALSE)</f>
        <v>#N/A</v>
      </c>
      <c r="O236" s="150" t="e">
        <f>VLOOKUP(E236,'사업장현황(25하)'!$A$3:$T$1836,10,FALSE)</f>
        <v>#N/A</v>
      </c>
      <c r="P236" s="152" t="e">
        <f>VLOOKUP(E236,'사업장현황(25하)'!$A$3:$T$1836,12,FALSE)</f>
        <v>#N/A</v>
      </c>
      <c r="Q236" s="217"/>
      <c r="R236" s="151"/>
      <c r="S236" s="151" t="e">
        <f>VLOOKUP(E236,'사업장현황(25하)'!$A$3:$T$1836,11,FALSE)</f>
        <v>#N/A</v>
      </c>
      <c r="T236" s="189"/>
      <c r="U236" s="155"/>
      <c r="V236" s="211"/>
      <c r="W236" s="155">
        <f t="shared" si="3"/>
        <v>0</v>
      </c>
      <c r="X236" s="217"/>
      <c r="Y236" s="155"/>
      <c r="Z236" s="161"/>
      <c r="AA236" s="167"/>
      <c r="BV236" s="169"/>
      <c r="CL236" s="170"/>
    </row>
    <row r="237" spans="1:90" s="168" customFormat="1" ht="24.95" customHeight="1">
      <c r="A237" s="150"/>
      <c r="B237" s="217"/>
      <c r="C237" s="217" t="str">
        <f>HLOOKUP(WEEKDAY(B237,2),data!$A$1:$G$2,2)</f>
        <v>(토)</v>
      </c>
      <c r="D237" s="150"/>
      <c r="E237" s="172"/>
      <c r="F237" s="150"/>
      <c r="G237" s="153" t="e">
        <f>VLOOKUP(E237,'사업장현황(25하)'!$A$3:$T$1836,13,FALSE)</f>
        <v>#N/A</v>
      </c>
      <c r="H237" s="153" t="e">
        <f>VLOOKUP(E237,'사업장현황(25하)'!$A$3:$T$1836,14,FALSE)</f>
        <v>#N/A</v>
      </c>
      <c r="I237" s="152" t="e">
        <f>VLOOKUP(E237,'사업장현황(25하)'!$A$3:$T$1836,2,FALSE)</f>
        <v>#N/A</v>
      </c>
      <c r="J237" s="152" t="e">
        <f>VLOOKUP(E237,'사업장현황(25하)'!$A$3:$T$1836,4,FALSE)</f>
        <v>#N/A</v>
      </c>
      <c r="K237" s="150" t="e">
        <f>VLOOKUP(E237,'사업장현황(25하)'!$A$3:$T$1836,6,FALSE)</f>
        <v>#N/A</v>
      </c>
      <c r="L237" s="150" t="e">
        <f>VLOOKUP(E237,'사업장현황(25하)'!$A$3:$T$1836,7,FALSE)</f>
        <v>#N/A</v>
      </c>
      <c r="M237" s="150" t="e">
        <f>VLOOKUP(E237,'사업장현황(25하)'!$A$3:$T$1836,8,FALSE)</f>
        <v>#N/A</v>
      </c>
      <c r="N237" s="150" t="e">
        <f>VLOOKUP(E237,'사업장현황(25하)'!$A$3:$T$1836,9,FALSE)</f>
        <v>#N/A</v>
      </c>
      <c r="O237" s="150" t="e">
        <f>VLOOKUP(E237,'사업장현황(25하)'!$A$3:$T$1836,10,FALSE)</f>
        <v>#N/A</v>
      </c>
      <c r="P237" s="152" t="e">
        <f>VLOOKUP(E237,'사업장현황(25하)'!$A$3:$T$1836,12,FALSE)</f>
        <v>#N/A</v>
      </c>
      <c r="Q237" s="217"/>
      <c r="R237" s="151"/>
      <c r="S237" s="151" t="e">
        <f>VLOOKUP(E237,'사업장현황(25하)'!$A$3:$T$1836,11,FALSE)</f>
        <v>#N/A</v>
      </c>
      <c r="T237" s="151"/>
      <c r="U237" s="155"/>
      <c r="V237" s="211"/>
      <c r="W237" s="155">
        <f t="shared" si="3"/>
        <v>0</v>
      </c>
      <c r="X237" s="217"/>
      <c r="Y237" s="155"/>
      <c r="Z237" s="161"/>
      <c r="AA237" s="167"/>
      <c r="BV237" s="169"/>
      <c r="CL237" s="170"/>
    </row>
    <row r="238" spans="1:90" s="164" customFormat="1" ht="24.95" customHeight="1">
      <c r="A238" s="150"/>
      <c r="B238" s="217"/>
      <c r="C238" s="217" t="str">
        <f>HLOOKUP(WEEKDAY(B238,2),data!$A$1:$G$2,2)</f>
        <v>(토)</v>
      </c>
      <c r="D238" s="150"/>
      <c r="E238" s="172"/>
      <c r="F238" s="150"/>
      <c r="G238" s="153" t="e">
        <f>VLOOKUP(E238,'사업장현황(25하)'!$A$3:$T$1836,13,FALSE)</f>
        <v>#N/A</v>
      </c>
      <c r="H238" s="153" t="e">
        <f>VLOOKUP(E238,'사업장현황(25하)'!$A$3:$T$1836,14,FALSE)</f>
        <v>#N/A</v>
      </c>
      <c r="I238" s="152" t="e">
        <f>VLOOKUP(E238,'사업장현황(25하)'!$A$3:$T$1836,2,FALSE)</f>
        <v>#N/A</v>
      </c>
      <c r="J238" s="152" t="e">
        <f>VLOOKUP(E238,'사업장현황(25하)'!$A$3:$T$1836,4,FALSE)</f>
        <v>#N/A</v>
      </c>
      <c r="K238" s="150" t="e">
        <f>VLOOKUP(E238,'사업장현황(25하)'!$A$3:$T$1836,6,FALSE)</f>
        <v>#N/A</v>
      </c>
      <c r="L238" s="150" t="e">
        <f>VLOOKUP(E238,'사업장현황(25하)'!$A$3:$T$1836,7,FALSE)</f>
        <v>#N/A</v>
      </c>
      <c r="M238" s="150" t="e">
        <f>VLOOKUP(E238,'사업장현황(25하)'!$A$3:$T$1836,8,FALSE)</f>
        <v>#N/A</v>
      </c>
      <c r="N238" s="150" t="e">
        <f>VLOOKUP(E238,'사업장현황(25하)'!$A$3:$T$1836,9,FALSE)</f>
        <v>#N/A</v>
      </c>
      <c r="O238" s="150" t="e">
        <f>VLOOKUP(E238,'사업장현황(25하)'!$A$3:$T$1836,10,FALSE)</f>
        <v>#N/A</v>
      </c>
      <c r="P238" s="152" t="e">
        <f>VLOOKUP(E238,'사업장현황(25하)'!$A$3:$T$1836,12,FALSE)</f>
        <v>#N/A</v>
      </c>
      <c r="Q238" s="217"/>
      <c r="R238" s="151"/>
      <c r="S238" s="151" t="e">
        <f>VLOOKUP(E238,'사업장현황(25하)'!$A$3:$T$1836,11,FALSE)</f>
        <v>#N/A</v>
      </c>
      <c r="T238" s="189"/>
      <c r="U238" s="155"/>
      <c r="V238" s="211"/>
      <c r="W238" s="155">
        <f t="shared" si="3"/>
        <v>0</v>
      </c>
      <c r="X238" s="217"/>
      <c r="Y238" s="155"/>
      <c r="Z238" s="161"/>
      <c r="AA238" s="163"/>
      <c r="BV238" s="173"/>
      <c r="CL238" s="174"/>
    </row>
    <row r="239" spans="1:90" s="164" customFormat="1" ht="24.95" customHeight="1">
      <c r="A239" s="150"/>
      <c r="B239" s="217"/>
      <c r="C239" s="217" t="str">
        <f>HLOOKUP(WEEKDAY(B239,2),data!$A$1:$G$2,2)</f>
        <v>(토)</v>
      </c>
      <c r="D239" s="150"/>
      <c r="E239" s="172"/>
      <c r="F239" s="150"/>
      <c r="G239" s="153" t="e">
        <f>VLOOKUP(E239,'사업장현황(25하)'!$A$3:$T$1836,13,FALSE)</f>
        <v>#N/A</v>
      </c>
      <c r="H239" s="153" t="e">
        <f>VLOOKUP(E239,'사업장현황(25하)'!$A$3:$T$1836,14,FALSE)</f>
        <v>#N/A</v>
      </c>
      <c r="I239" s="152" t="e">
        <f>VLOOKUP(E239,'사업장현황(25하)'!$A$3:$T$1836,2,FALSE)</f>
        <v>#N/A</v>
      </c>
      <c r="J239" s="152" t="e">
        <f>VLOOKUP(E239,'사업장현황(25하)'!$A$3:$T$1836,4,FALSE)</f>
        <v>#N/A</v>
      </c>
      <c r="K239" s="150" t="e">
        <f>VLOOKUP(E239,'사업장현황(25하)'!$A$3:$T$1836,6,FALSE)</f>
        <v>#N/A</v>
      </c>
      <c r="L239" s="150" t="e">
        <f>VLOOKUP(E239,'사업장현황(25하)'!$A$3:$T$1836,7,FALSE)</f>
        <v>#N/A</v>
      </c>
      <c r="M239" s="150" t="e">
        <f>VLOOKUP(E239,'사업장현황(25하)'!$A$3:$T$1836,8,FALSE)</f>
        <v>#N/A</v>
      </c>
      <c r="N239" s="150" t="e">
        <f>VLOOKUP(E239,'사업장현황(25하)'!$A$3:$T$1836,9,FALSE)</f>
        <v>#N/A</v>
      </c>
      <c r="O239" s="150" t="e">
        <f>VLOOKUP(E239,'사업장현황(25하)'!$A$3:$T$1836,10,FALSE)</f>
        <v>#N/A</v>
      </c>
      <c r="P239" s="152" t="e">
        <f>VLOOKUP(E239,'사업장현황(25하)'!$A$3:$T$1836,12,FALSE)</f>
        <v>#N/A</v>
      </c>
      <c r="Q239" s="217"/>
      <c r="R239" s="151"/>
      <c r="S239" s="151" t="e">
        <f>VLOOKUP(E239,'사업장현황(25하)'!$A$3:$T$1836,11,FALSE)</f>
        <v>#N/A</v>
      </c>
      <c r="T239" s="151"/>
      <c r="U239" s="155"/>
      <c r="V239" s="211"/>
      <c r="W239" s="155">
        <f t="shared" si="3"/>
        <v>0</v>
      </c>
      <c r="X239" s="217"/>
      <c r="Y239" s="155"/>
      <c r="Z239" s="161"/>
      <c r="AA239" s="163"/>
      <c r="BV239" s="173"/>
      <c r="CL239" s="174"/>
    </row>
    <row r="240" spans="1:90" s="168" customFormat="1" ht="24.95" customHeight="1">
      <c r="A240" s="150"/>
      <c r="B240" s="217"/>
      <c r="C240" s="217" t="str">
        <f>HLOOKUP(WEEKDAY(B240,2),data!$A$1:$G$2,2)</f>
        <v>(토)</v>
      </c>
      <c r="D240" s="150"/>
      <c r="E240" s="172"/>
      <c r="F240" s="150"/>
      <c r="G240" s="153" t="e">
        <f>VLOOKUP(E240,'사업장현황(25하)'!$A$3:$T$1836,13,FALSE)</f>
        <v>#N/A</v>
      </c>
      <c r="H240" s="153" t="e">
        <f>VLOOKUP(E240,'사업장현황(25하)'!$A$3:$T$1836,14,FALSE)</f>
        <v>#N/A</v>
      </c>
      <c r="I240" s="152" t="e">
        <f>VLOOKUP(E240,'사업장현황(25하)'!$A$3:$T$1836,2,FALSE)</f>
        <v>#N/A</v>
      </c>
      <c r="J240" s="152" t="e">
        <f>VLOOKUP(E240,'사업장현황(25하)'!$A$3:$T$1836,4,FALSE)</f>
        <v>#N/A</v>
      </c>
      <c r="K240" s="150" t="e">
        <f>VLOOKUP(E240,'사업장현황(25하)'!$A$3:$T$1836,6,FALSE)</f>
        <v>#N/A</v>
      </c>
      <c r="L240" s="150" t="e">
        <f>VLOOKUP(E240,'사업장현황(25하)'!$A$3:$T$1836,7,FALSE)</f>
        <v>#N/A</v>
      </c>
      <c r="M240" s="150" t="e">
        <f>VLOOKUP(E240,'사업장현황(25하)'!$A$3:$T$1836,8,FALSE)</f>
        <v>#N/A</v>
      </c>
      <c r="N240" s="150" t="e">
        <f>VLOOKUP(E240,'사업장현황(25하)'!$A$3:$T$1836,9,FALSE)</f>
        <v>#N/A</v>
      </c>
      <c r="O240" s="150" t="e">
        <f>VLOOKUP(E240,'사업장현황(25하)'!$A$3:$T$1836,10,FALSE)</f>
        <v>#N/A</v>
      </c>
      <c r="P240" s="152" t="e">
        <f>VLOOKUP(E240,'사업장현황(25하)'!$A$3:$T$1836,12,FALSE)</f>
        <v>#N/A</v>
      </c>
      <c r="Q240" s="217"/>
      <c r="R240" s="151"/>
      <c r="S240" s="151" t="e">
        <f>VLOOKUP(E240,'사업장현황(25하)'!$A$3:$T$1836,11,FALSE)</f>
        <v>#N/A</v>
      </c>
      <c r="T240" s="189"/>
      <c r="U240" s="155"/>
      <c r="V240" s="211"/>
      <c r="W240" s="155">
        <f t="shared" si="3"/>
        <v>0</v>
      </c>
      <c r="X240" s="217"/>
      <c r="Y240" s="155"/>
      <c r="Z240" s="161"/>
      <c r="AA240" s="167"/>
      <c r="BV240" s="169"/>
      <c r="CL240" s="170"/>
    </row>
    <row r="241" spans="1:90" s="168" customFormat="1" ht="24.95" customHeight="1">
      <c r="A241" s="150"/>
      <c r="B241" s="217"/>
      <c r="C241" s="217" t="str">
        <f>HLOOKUP(WEEKDAY(B241,2),data!$A$1:$G$2,2)</f>
        <v>(토)</v>
      </c>
      <c r="D241" s="150"/>
      <c r="E241" s="172"/>
      <c r="F241" s="150"/>
      <c r="G241" s="153" t="e">
        <f>VLOOKUP(E241,'사업장현황(25하)'!$A$3:$T$1836,13,FALSE)</f>
        <v>#N/A</v>
      </c>
      <c r="H241" s="153" t="e">
        <f>VLOOKUP(E241,'사업장현황(25하)'!$A$3:$T$1836,14,FALSE)</f>
        <v>#N/A</v>
      </c>
      <c r="I241" s="152" t="e">
        <f>VLOOKUP(E241,'사업장현황(25하)'!$A$3:$T$1836,2,FALSE)</f>
        <v>#N/A</v>
      </c>
      <c r="J241" s="152" t="e">
        <f>VLOOKUP(E241,'사업장현황(25하)'!$A$3:$T$1836,4,FALSE)</f>
        <v>#N/A</v>
      </c>
      <c r="K241" s="150" t="e">
        <f>VLOOKUP(E241,'사업장현황(25하)'!$A$3:$T$1836,6,FALSE)</f>
        <v>#N/A</v>
      </c>
      <c r="L241" s="150" t="e">
        <f>VLOOKUP(E241,'사업장현황(25하)'!$A$3:$T$1836,7,FALSE)</f>
        <v>#N/A</v>
      </c>
      <c r="M241" s="150" t="e">
        <f>VLOOKUP(E241,'사업장현황(25하)'!$A$3:$T$1836,8,FALSE)</f>
        <v>#N/A</v>
      </c>
      <c r="N241" s="150" t="e">
        <f>VLOOKUP(E241,'사업장현황(25하)'!$A$3:$T$1836,9,FALSE)</f>
        <v>#N/A</v>
      </c>
      <c r="O241" s="150" t="e">
        <f>VLOOKUP(E241,'사업장현황(25하)'!$A$3:$T$1836,10,FALSE)</f>
        <v>#N/A</v>
      </c>
      <c r="P241" s="152" t="e">
        <f>VLOOKUP(E241,'사업장현황(25하)'!$A$3:$T$1836,12,FALSE)</f>
        <v>#N/A</v>
      </c>
      <c r="Q241" s="217"/>
      <c r="R241" s="151"/>
      <c r="S241" s="151" t="e">
        <f>VLOOKUP(E241,'사업장현황(25하)'!$A$3:$T$1836,11,FALSE)</f>
        <v>#N/A</v>
      </c>
      <c r="T241" s="151"/>
      <c r="U241" s="155"/>
      <c r="V241" s="211"/>
      <c r="W241" s="155">
        <f t="shared" si="3"/>
        <v>0</v>
      </c>
      <c r="X241" s="217"/>
      <c r="Y241" s="155"/>
      <c r="Z241" s="161"/>
      <c r="AA241" s="167"/>
      <c r="BV241" s="169"/>
      <c r="CL241" s="170"/>
    </row>
    <row r="242" spans="1:90" s="164" customFormat="1" ht="24.95" customHeight="1">
      <c r="A242" s="150"/>
      <c r="B242" s="217"/>
      <c r="C242" s="217" t="str">
        <f>HLOOKUP(WEEKDAY(B242,2),data!$A$1:$G$2,2)</f>
        <v>(토)</v>
      </c>
      <c r="D242" s="150"/>
      <c r="E242" s="172"/>
      <c r="F242" s="150"/>
      <c r="G242" s="153" t="e">
        <f>VLOOKUP(E242,'사업장현황(25하)'!$A$3:$T$1836,13,FALSE)</f>
        <v>#N/A</v>
      </c>
      <c r="H242" s="153" t="e">
        <f>VLOOKUP(E242,'사업장현황(25하)'!$A$3:$T$1836,14,FALSE)</f>
        <v>#N/A</v>
      </c>
      <c r="I242" s="152" t="e">
        <f>VLOOKUP(E242,'사업장현황(25하)'!$A$3:$T$1836,2,FALSE)</f>
        <v>#N/A</v>
      </c>
      <c r="J242" s="152" t="e">
        <f>VLOOKUP(E242,'사업장현황(25하)'!$A$3:$T$1836,4,FALSE)</f>
        <v>#N/A</v>
      </c>
      <c r="K242" s="150" t="e">
        <f>VLOOKUP(E242,'사업장현황(25하)'!$A$3:$T$1836,6,FALSE)</f>
        <v>#N/A</v>
      </c>
      <c r="L242" s="150" t="e">
        <f>VLOOKUP(E242,'사업장현황(25하)'!$A$3:$T$1836,7,FALSE)</f>
        <v>#N/A</v>
      </c>
      <c r="M242" s="150" t="e">
        <f>VLOOKUP(E242,'사업장현황(25하)'!$A$3:$T$1836,8,FALSE)</f>
        <v>#N/A</v>
      </c>
      <c r="N242" s="150" t="e">
        <f>VLOOKUP(E242,'사업장현황(25하)'!$A$3:$T$1836,9,FALSE)</f>
        <v>#N/A</v>
      </c>
      <c r="O242" s="150" t="e">
        <f>VLOOKUP(E242,'사업장현황(25하)'!$A$3:$T$1836,10,FALSE)</f>
        <v>#N/A</v>
      </c>
      <c r="P242" s="152" t="e">
        <f>VLOOKUP(E242,'사업장현황(25하)'!$A$3:$T$1836,12,FALSE)</f>
        <v>#N/A</v>
      </c>
      <c r="Q242" s="217"/>
      <c r="R242" s="151"/>
      <c r="S242" s="151" t="e">
        <f>VLOOKUP(E242,'사업장현황(25하)'!$A$3:$T$1836,11,FALSE)</f>
        <v>#N/A</v>
      </c>
      <c r="T242" s="189"/>
      <c r="U242" s="155"/>
      <c r="V242" s="211"/>
      <c r="W242" s="155">
        <f t="shared" si="3"/>
        <v>0</v>
      </c>
      <c r="X242" s="217"/>
      <c r="Y242" s="155"/>
      <c r="Z242" s="161"/>
      <c r="AA242" s="163"/>
      <c r="BV242" s="173"/>
      <c r="CL242" s="174"/>
    </row>
    <row r="243" spans="1:90" s="164" customFormat="1" ht="24.95" customHeight="1">
      <c r="A243" s="150"/>
      <c r="B243" s="217"/>
      <c r="C243" s="217" t="str">
        <f>HLOOKUP(WEEKDAY(B243,2),data!$A$1:$G$2,2)</f>
        <v>(토)</v>
      </c>
      <c r="D243" s="150"/>
      <c r="E243" s="172"/>
      <c r="F243" s="150"/>
      <c r="G243" s="153" t="e">
        <f>VLOOKUP(E243,'사업장현황(25하)'!$A$3:$T$1836,13,FALSE)</f>
        <v>#N/A</v>
      </c>
      <c r="H243" s="153" t="e">
        <f>VLOOKUP(E243,'사업장현황(25하)'!$A$3:$T$1836,14,FALSE)</f>
        <v>#N/A</v>
      </c>
      <c r="I243" s="152" t="e">
        <f>VLOOKUP(E243,'사업장현황(25하)'!$A$3:$T$1836,2,FALSE)</f>
        <v>#N/A</v>
      </c>
      <c r="J243" s="152" t="e">
        <f>VLOOKUP(E243,'사업장현황(25하)'!$A$3:$T$1836,4,FALSE)</f>
        <v>#N/A</v>
      </c>
      <c r="K243" s="150" t="e">
        <f>VLOOKUP(E243,'사업장현황(25하)'!$A$3:$T$1836,6,FALSE)</f>
        <v>#N/A</v>
      </c>
      <c r="L243" s="150" t="e">
        <f>VLOOKUP(E243,'사업장현황(25하)'!$A$3:$T$1836,7,FALSE)</f>
        <v>#N/A</v>
      </c>
      <c r="M243" s="150" t="e">
        <f>VLOOKUP(E243,'사업장현황(25하)'!$A$3:$T$1836,8,FALSE)</f>
        <v>#N/A</v>
      </c>
      <c r="N243" s="150" t="e">
        <f>VLOOKUP(E243,'사업장현황(25하)'!$A$3:$T$1836,9,FALSE)</f>
        <v>#N/A</v>
      </c>
      <c r="O243" s="150" t="e">
        <f>VLOOKUP(E243,'사업장현황(25하)'!$A$3:$T$1836,10,FALSE)</f>
        <v>#N/A</v>
      </c>
      <c r="P243" s="152" t="e">
        <f>VLOOKUP(E243,'사업장현황(25하)'!$A$3:$T$1836,12,FALSE)</f>
        <v>#N/A</v>
      </c>
      <c r="Q243" s="217"/>
      <c r="R243" s="151"/>
      <c r="S243" s="151" t="e">
        <f>VLOOKUP(E243,'사업장현황(25하)'!$A$3:$T$1836,11,FALSE)</f>
        <v>#N/A</v>
      </c>
      <c r="T243" s="151"/>
      <c r="U243" s="155"/>
      <c r="V243" s="211"/>
      <c r="W243" s="155">
        <f t="shared" si="3"/>
        <v>0</v>
      </c>
      <c r="X243" s="217"/>
      <c r="Y243" s="155"/>
      <c r="Z243" s="161"/>
      <c r="AA243" s="163"/>
      <c r="BV243" s="173"/>
      <c r="CL243" s="174"/>
    </row>
    <row r="244" spans="1:90" s="168" customFormat="1" ht="24.95" customHeight="1">
      <c r="A244" s="150"/>
      <c r="B244" s="217"/>
      <c r="C244" s="217" t="str">
        <f>HLOOKUP(WEEKDAY(B244,2),data!$A$1:$G$2,2)</f>
        <v>(토)</v>
      </c>
      <c r="D244" s="150"/>
      <c r="E244" s="190"/>
      <c r="F244" s="150"/>
      <c r="G244" s="153" t="e">
        <f>VLOOKUP(E244,'사업장현황(25하)'!$A$3:$T$1836,13,FALSE)</f>
        <v>#N/A</v>
      </c>
      <c r="H244" s="153" t="e">
        <f>VLOOKUP(E244,'사업장현황(25하)'!$A$3:$T$1836,14,FALSE)</f>
        <v>#N/A</v>
      </c>
      <c r="I244" s="152" t="e">
        <f>VLOOKUP(E244,'사업장현황(25하)'!$A$3:$T$1836,2,FALSE)</f>
        <v>#N/A</v>
      </c>
      <c r="J244" s="152" t="e">
        <f>VLOOKUP(E244,'사업장현황(25하)'!$A$3:$T$1836,4,FALSE)</f>
        <v>#N/A</v>
      </c>
      <c r="K244" s="150" t="e">
        <f>VLOOKUP(E244,'사업장현황(25하)'!$A$3:$T$1836,6,FALSE)</f>
        <v>#N/A</v>
      </c>
      <c r="L244" s="150" t="e">
        <f>VLOOKUP(E244,'사업장현황(25하)'!$A$3:$T$1836,7,FALSE)</f>
        <v>#N/A</v>
      </c>
      <c r="M244" s="150" t="e">
        <f>VLOOKUP(E244,'사업장현황(25하)'!$A$3:$T$1836,8,FALSE)</f>
        <v>#N/A</v>
      </c>
      <c r="N244" s="150" t="e">
        <f>VLOOKUP(E244,'사업장현황(25하)'!$A$3:$T$1836,9,FALSE)</f>
        <v>#N/A</v>
      </c>
      <c r="O244" s="150" t="e">
        <f>VLOOKUP(E244,'사업장현황(25하)'!$A$3:$T$1836,10,FALSE)</f>
        <v>#N/A</v>
      </c>
      <c r="P244" s="152" t="e">
        <f>VLOOKUP(E244,'사업장현황(25하)'!$A$3:$T$1836,12,FALSE)</f>
        <v>#N/A</v>
      </c>
      <c r="Q244" s="217"/>
      <c r="R244" s="151"/>
      <c r="S244" s="151" t="e">
        <f>VLOOKUP(E244,'사업장현황(25하)'!$A$3:$T$1836,11,FALSE)</f>
        <v>#N/A</v>
      </c>
      <c r="T244" s="189"/>
      <c r="U244" s="155"/>
      <c r="V244" s="211"/>
      <c r="W244" s="155">
        <f t="shared" si="3"/>
        <v>0</v>
      </c>
      <c r="X244" s="217"/>
      <c r="Y244" s="155"/>
      <c r="Z244" s="161"/>
      <c r="AA244" s="167"/>
      <c r="BV244" s="169"/>
      <c r="CL244" s="170"/>
    </row>
    <row r="245" spans="1:90" s="168" customFormat="1" ht="24.95" customHeight="1">
      <c r="A245" s="150"/>
      <c r="B245" s="217"/>
      <c r="C245" s="217" t="str">
        <f>HLOOKUP(WEEKDAY(B245,2),data!$A$1:$G$2,2)</f>
        <v>(토)</v>
      </c>
      <c r="D245" s="150"/>
      <c r="E245" s="190"/>
      <c r="F245" s="150"/>
      <c r="G245" s="153" t="e">
        <f>VLOOKUP(E245,'사업장현황(25하)'!$A$3:$T$1836,13,FALSE)</f>
        <v>#N/A</v>
      </c>
      <c r="H245" s="153" t="e">
        <f>VLOOKUP(E245,'사업장현황(25하)'!$A$3:$T$1836,14,FALSE)</f>
        <v>#N/A</v>
      </c>
      <c r="I245" s="152" t="e">
        <f>VLOOKUP(E245,'사업장현황(25하)'!$A$3:$T$1836,2,FALSE)</f>
        <v>#N/A</v>
      </c>
      <c r="J245" s="152" t="e">
        <f>VLOOKUP(E245,'사업장현황(25하)'!$A$3:$T$1836,4,FALSE)</f>
        <v>#N/A</v>
      </c>
      <c r="K245" s="150" t="e">
        <f>VLOOKUP(E245,'사업장현황(25하)'!$A$3:$T$1836,6,FALSE)</f>
        <v>#N/A</v>
      </c>
      <c r="L245" s="150" t="e">
        <f>VLOOKUP(E245,'사업장현황(25하)'!$A$3:$T$1836,7,FALSE)</f>
        <v>#N/A</v>
      </c>
      <c r="M245" s="150" t="e">
        <f>VLOOKUP(E245,'사업장현황(25하)'!$A$3:$T$1836,8,FALSE)</f>
        <v>#N/A</v>
      </c>
      <c r="N245" s="150" t="e">
        <f>VLOOKUP(E245,'사업장현황(25하)'!$A$3:$T$1836,9,FALSE)</f>
        <v>#N/A</v>
      </c>
      <c r="O245" s="150" t="e">
        <f>VLOOKUP(E245,'사업장현황(25하)'!$A$3:$T$1836,10,FALSE)</f>
        <v>#N/A</v>
      </c>
      <c r="P245" s="152" t="e">
        <f>VLOOKUP(E245,'사업장현황(25하)'!$A$3:$T$1836,12,FALSE)</f>
        <v>#N/A</v>
      </c>
      <c r="Q245" s="217"/>
      <c r="R245" s="151"/>
      <c r="S245" s="151" t="e">
        <f>VLOOKUP(E245,'사업장현황(25하)'!$A$3:$T$1836,11,FALSE)</f>
        <v>#N/A</v>
      </c>
      <c r="T245" s="151"/>
      <c r="U245" s="155"/>
      <c r="V245" s="211"/>
      <c r="W245" s="155">
        <f t="shared" si="3"/>
        <v>0</v>
      </c>
      <c r="X245" s="217"/>
      <c r="Y245" s="155"/>
      <c r="Z245" s="191"/>
      <c r="AA245" s="167"/>
      <c r="BV245" s="169"/>
      <c r="CL245" s="170"/>
    </row>
    <row r="246" spans="1:90" s="164" customFormat="1" ht="24.95" customHeight="1">
      <c r="A246" s="150"/>
      <c r="B246" s="217"/>
      <c r="C246" s="217" t="str">
        <f>HLOOKUP(WEEKDAY(B246,2),data!$A$1:$G$2,2)</f>
        <v>(토)</v>
      </c>
      <c r="D246" s="150"/>
      <c r="E246" s="190"/>
      <c r="F246" s="150"/>
      <c r="G246" s="153" t="e">
        <f>VLOOKUP(E246,'사업장현황(25하)'!$A$3:$T$1836,13,FALSE)</f>
        <v>#N/A</v>
      </c>
      <c r="H246" s="153" t="e">
        <f>VLOOKUP(E246,'사업장현황(25하)'!$A$3:$T$1836,14,FALSE)</f>
        <v>#N/A</v>
      </c>
      <c r="I246" s="152" t="e">
        <f>VLOOKUP(E246,'사업장현황(25하)'!$A$3:$T$1836,2,FALSE)</f>
        <v>#N/A</v>
      </c>
      <c r="J246" s="152" t="e">
        <f>VLOOKUP(E246,'사업장현황(25하)'!$A$3:$T$1836,4,FALSE)</f>
        <v>#N/A</v>
      </c>
      <c r="K246" s="150" t="e">
        <f>VLOOKUP(E246,'사업장현황(25하)'!$A$3:$T$1836,6,FALSE)</f>
        <v>#N/A</v>
      </c>
      <c r="L246" s="150" t="e">
        <f>VLOOKUP(E246,'사업장현황(25하)'!$A$3:$T$1836,7,FALSE)</f>
        <v>#N/A</v>
      </c>
      <c r="M246" s="150" t="e">
        <f>VLOOKUP(E246,'사업장현황(25하)'!$A$3:$T$1836,8,FALSE)</f>
        <v>#N/A</v>
      </c>
      <c r="N246" s="150" t="e">
        <f>VLOOKUP(E246,'사업장현황(25하)'!$A$3:$T$1836,9,FALSE)</f>
        <v>#N/A</v>
      </c>
      <c r="O246" s="150" t="e">
        <f>VLOOKUP(E246,'사업장현황(25하)'!$A$3:$T$1836,10,FALSE)</f>
        <v>#N/A</v>
      </c>
      <c r="P246" s="152" t="e">
        <f>VLOOKUP(E246,'사업장현황(25하)'!$A$3:$T$1836,12,FALSE)</f>
        <v>#N/A</v>
      </c>
      <c r="Q246" s="217"/>
      <c r="R246" s="151"/>
      <c r="S246" s="151" t="e">
        <f>VLOOKUP(E246,'사업장현황(25하)'!$A$3:$T$1836,11,FALSE)</f>
        <v>#N/A</v>
      </c>
      <c r="T246" s="189"/>
      <c r="U246" s="155"/>
      <c r="V246" s="211"/>
      <c r="W246" s="155">
        <f t="shared" si="3"/>
        <v>0</v>
      </c>
      <c r="X246" s="217"/>
      <c r="Y246" s="155"/>
      <c r="Z246" s="161"/>
      <c r="AA246" s="163"/>
      <c r="BV246" s="173"/>
      <c r="CL246" s="174"/>
    </row>
    <row r="247" spans="1:90" s="164" customFormat="1" ht="24.95" customHeight="1">
      <c r="A247" s="150"/>
      <c r="B247" s="217"/>
      <c r="C247" s="217" t="str">
        <f>HLOOKUP(WEEKDAY(B247,2),data!$A$1:$G$2,2)</f>
        <v>(토)</v>
      </c>
      <c r="D247" s="150"/>
      <c r="E247" s="190"/>
      <c r="F247" s="150"/>
      <c r="G247" s="153" t="e">
        <f>VLOOKUP(E247,'사업장현황(25하)'!$A$3:$T$1836,13,FALSE)</f>
        <v>#N/A</v>
      </c>
      <c r="H247" s="153" t="e">
        <f>VLOOKUP(E247,'사업장현황(25하)'!$A$3:$T$1836,14,FALSE)</f>
        <v>#N/A</v>
      </c>
      <c r="I247" s="152" t="e">
        <f>VLOOKUP(E247,'사업장현황(25하)'!$A$3:$T$1836,2,FALSE)</f>
        <v>#N/A</v>
      </c>
      <c r="J247" s="152" t="e">
        <f>VLOOKUP(E247,'사업장현황(25하)'!$A$3:$T$1836,4,FALSE)</f>
        <v>#N/A</v>
      </c>
      <c r="K247" s="150" t="e">
        <f>VLOOKUP(E247,'사업장현황(25하)'!$A$3:$T$1836,6,FALSE)</f>
        <v>#N/A</v>
      </c>
      <c r="L247" s="150" t="e">
        <f>VLOOKUP(E247,'사업장현황(25하)'!$A$3:$T$1836,7,FALSE)</f>
        <v>#N/A</v>
      </c>
      <c r="M247" s="150" t="e">
        <f>VLOOKUP(E247,'사업장현황(25하)'!$A$3:$T$1836,8,FALSE)</f>
        <v>#N/A</v>
      </c>
      <c r="N247" s="150" t="e">
        <f>VLOOKUP(E247,'사업장현황(25하)'!$A$3:$T$1836,9,FALSE)</f>
        <v>#N/A</v>
      </c>
      <c r="O247" s="150" t="e">
        <f>VLOOKUP(E247,'사업장현황(25하)'!$A$3:$T$1836,10,FALSE)</f>
        <v>#N/A</v>
      </c>
      <c r="P247" s="152" t="e">
        <f>VLOOKUP(E247,'사업장현황(25하)'!$A$3:$T$1836,12,FALSE)</f>
        <v>#N/A</v>
      </c>
      <c r="Q247" s="217"/>
      <c r="R247" s="151"/>
      <c r="S247" s="151" t="e">
        <f>VLOOKUP(E247,'사업장현황(25하)'!$A$3:$T$1836,11,FALSE)</f>
        <v>#N/A</v>
      </c>
      <c r="T247" s="151"/>
      <c r="U247" s="155"/>
      <c r="V247" s="211"/>
      <c r="W247" s="155">
        <f t="shared" si="3"/>
        <v>0</v>
      </c>
      <c r="X247" s="217"/>
      <c r="Y247" s="155"/>
      <c r="Z247" s="161"/>
      <c r="AA247" s="163"/>
      <c r="BV247" s="173"/>
      <c r="CL247" s="174"/>
    </row>
    <row r="248" spans="1:90" s="168" customFormat="1" ht="24.95" customHeight="1">
      <c r="A248" s="150"/>
      <c r="B248" s="217"/>
      <c r="C248" s="217" t="str">
        <f>HLOOKUP(WEEKDAY(B248,2),data!$A$1:$G$2,2)</f>
        <v>(토)</v>
      </c>
      <c r="D248" s="150"/>
      <c r="E248" s="190"/>
      <c r="F248" s="150"/>
      <c r="G248" s="153" t="e">
        <f>VLOOKUP(E248,'사업장현황(25하)'!$A$3:$T$1836,13,FALSE)</f>
        <v>#N/A</v>
      </c>
      <c r="H248" s="153" t="e">
        <f>VLOOKUP(E248,'사업장현황(25하)'!$A$3:$T$1836,14,FALSE)</f>
        <v>#N/A</v>
      </c>
      <c r="I248" s="152" t="e">
        <f>VLOOKUP(E248,'사업장현황(25하)'!$A$3:$T$1836,2,FALSE)</f>
        <v>#N/A</v>
      </c>
      <c r="J248" s="152" t="e">
        <f>VLOOKUP(E248,'사업장현황(25하)'!$A$3:$T$1836,4,FALSE)</f>
        <v>#N/A</v>
      </c>
      <c r="K248" s="150" t="e">
        <f>VLOOKUP(E248,'사업장현황(25하)'!$A$3:$T$1836,6,FALSE)</f>
        <v>#N/A</v>
      </c>
      <c r="L248" s="150" t="e">
        <f>VLOOKUP(E248,'사업장현황(25하)'!$A$3:$T$1836,7,FALSE)</f>
        <v>#N/A</v>
      </c>
      <c r="M248" s="150" t="e">
        <f>VLOOKUP(E248,'사업장현황(25하)'!$A$3:$T$1836,8,FALSE)</f>
        <v>#N/A</v>
      </c>
      <c r="N248" s="150" t="e">
        <f>VLOOKUP(E248,'사업장현황(25하)'!$A$3:$T$1836,9,FALSE)</f>
        <v>#N/A</v>
      </c>
      <c r="O248" s="150" t="e">
        <f>VLOOKUP(E248,'사업장현황(25하)'!$A$3:$T$1836,10,FALSE)</f>
        <v>#N/A</v>
      </c>
      <c r="P248" s="152" t="e">
        <f>VLOOKUP(E248,'사업장현황(25하)'!$A$3:$T$1836,12,FALSE)</f>
        <v>#N/A</v>
      </c>
      <c r="Q248" s="217"/>
      <c r="R248" s="151"/>
      <c r="S248" s="151" t="e">
        <f>VLOOKUP(E248,'사업장현황(25하)'!$A$3:$T$1836,11,FALSE)</f>
        <v>#N/A</v>
      </c>
      <c r="T248" s="189"/>
      <c r="U248" s="155"/>
      <c r="V248" s="211"/>
      <c r="W248" s="155">
        <f t="shared" si="3"/>
        <v>0</v>
      </c>
      <c r="X248" s="217"/>
      <c r="Y248" s="155"/>
      <c r="Z248" s="161"/>
      <c r="AA248" s="167"/>
      <c r="BV248" s="169"/>
      <c r="CL248" s="170"/>
    </row>
    <row r="249" spans="1:90" s="168" customFormat="1" ht="24.95" customHeight="1">
      <c r="A249" s="150"/>
      <c r="B249" s="217"/>
      <c r="C249" s="217" t="str">
        <f>HLOOKUP(WEEKDAY(B249,2),data!$A$1:$G$2,2)</f>
        <v>(토)</v>
      </c>
      <c r="D249" s="150"/>
      <c r="E249" s="190"/>
      <c r="F249" s="150"/>
      <c r="G249" s="153" t="e">
        <f>VLOOKUP(E249,'사업장현황(25하)'!$A$3:$T$1836,13,FALSE)</f>
        <v>#N/A</v>
      </c>
      <c r="H249" s="153" t="e">
        <f>VLOOKUP(E249,'사업장현황(25하)'!$A$3:$T$1836,14,FALSE)</f>
        <v>#N/A</v>
      </c>
      <c r="I249" s="152" t="e">
        <f>VLOOKUP(E249,'사업장현황(25하)'!$A$3:$T$1836,2,FALSE)</f>
        <v>#N/A</v>
      </c>
      <c r="J249" s="152" t="e">
        <f>VLOOKUP(E249,'사업장현황(25하)'!$A$3:$T$1836,4,FALSE)</f>
        <v>#N/A</v>
      </c>
      <c r="K249" s="150" t="e">
        <f>VLOOKUP(E249,'사업장현황(25하)'!$A$3:$T$1836,6,FALSE)</f>
        <v>#N/A</v>
      </c>
      <c r="L249" s="150" t="e">
        <f>VLOOKUP(E249,'사업장현황(25하)'!$A$3:$T$1836,7,FALSE)</f>
        <v>#N/A</v>
      </c>
      <c r="M249" s="150" t="e">
        <f>VLOOKUP(E249,'사업장현황(25하)'!$A$3:$T$1836,8,FALSE)</f>
        <v>#N/A</v>
      </c>
      <c r="N249" s="150" t="e">
        <f>VLOOKUP(E249,'사업장현황(25하)'!$A$3:$T$1836,9,FALSE)</f>
        <v>#N/A</v>
      </c>
      <c r="O249" s="150" t="e">
        <f>VLOOKUP(E249,'사업장현황(25하)'!$A$3:$T$1836,10,FALSE)</f>
        <v>#N/A</v>
      </c>
      <c r="P249" s="152" t="e">
        <f>VLOOKUP(E249,'사업장현황(25하)'!$A$3:$T$1836,12,FALSE)</f>
        <v>#N/A</v>
      </c>
      <c r="Q249" s="217"/>
      <c r="R249" s="151"/>
      <c r="S249" s="151" t="e">
        <f>VLOOKUP(E249,'사업장현황(25하)'!$A$3:$T$1836,11,FALSE)</f>
        <v>#N/A</v>
      </c>
      <c r="T249" s="151"/>
      <c r="U249" s="155"/>
      <c r="V249" s="211"/>
      <c r="W249" s="155">
        <f t="shared" si="3"/>
        <v>0</v>
      </c>
      <c r="X249" s="217"/>
      <c r="Y249" s="155"/>
      <c r="Z249" s="161"/>
      <c r="AA249" s="167"/>
      <c r="BV249" s="169"/>
      <c r="CL249" s="170"/>
    </row>
    <row r="250" spans="1:90" s="186" customFormat="1" ht="24.95" customHeight="1">
      <c r="A250" s="150"/>
      <c r="B250" s="217"/>
      <c r="C250" s="217" t="str">
        <f>HLOOKUP(WEEKDAY(B250,2),data!$A$1:$G$2,2)</f>
        <v>(토)</v>
      </c>
      <c r="D250" s="150"/>
      <c r="E250" s="190"/>
      <c r="F250" s="150"/>
      <c r="G250" s="153" t="e">
        <f>VLOOKUP(E250,'사업장현황(25하)'!$A$3:$T$1836,13,FALSE)</f>
        <v>#N/A</v>
      </c>
      <c r="H250" s="153" t="e">
        <f>VLOOKUP(E250,'사업장현황(25하)'!$A$3:$T$1836,14,FALSE)</f>
        <v>#N/A</v>
      </c>
      <c r="I250" s="152" t="e">
        <f>VLOOKUP(E250,'사업장현황(25하)'!$A$3:$T$1836,2,FALSE)</f>
        <v>#N/A</v>
      </c>
      <c r="J250" s="152" t="e">
        <f>VLOOKUP(E250,'사업장현황(25하)'!$A$3:$T$1836,4,FALSE)</f>
        <v>#N/A</v>
      </c>
      <c r="K250" s="150" t="e">
        <f>VLOOKUP(E250,'사업장현황(25하)'!$A$3:$T$1836,6,FALSE)</f>
        <v>#N/A</v>
      </c>
      <c r="L250" s="150" t="e">
        <f>VLOOKUP(E250,'사업장현황(25하)'!$A$3:$T$1836,7,FALSE)</f>
        <v>#N/A</v>
      </c>
      <c r="M250" s="150" t="e">
        <f>VLOOKUP(E250,'사업장현황(25하)'!$A$3:$T$1836,8,FALSE)</f>
        <v>#N/A</v>
      </c>
      <c r="N250" s="150" t="e">
        <f>VLOOKUP(E250,'사업장현황(25하)'!$A$3:$T$1836,9,FALSE)</f>
        <v>#N/A</v>
      </c>
      <c r="O250" s="150" t="e">
        <f>VLOOKUP(E250,'사업장현황(25하)'!$A$3:$T$1836,10,FALSE)</f>
        <v>#N/A</v>
      </c>
      <c r="P250" s="152" t="e">
        <f>VLOOKUP(E250,'사업장현황(25하)'!$A$3:$T$1836,12,FALSE)</f>
        <v>#N/A</v>
      </c>
      <c r="Q250" s="217"/>
      <c r="R250" s="151"/>
      <c r="S250" s="151" t="e">
        <f>VLOOKUP(E250,'사업장현황(25하)'!$A$3:$T$1836,11,FALSE)</f>
        <v>#N/A</v>
      </c>
      <c r="T250" s="189"/>
      <c r="U250" s="155"/>
      <c r="V250" s="211"/>
      <c r="W250" s="155">
        <f t="shared" si="3"/>
        <v>0</v>
      </c>
      <c r="X250" s="217"/>
      <c r="Y250" s="155"/>
      <c r="Z250" s="161"/>
      <c r="AA250" s="185"/>
      <c r="BV250" s="187"/>
      <c r="CL250" s="188"/>
    </row>
    <row r="251" spans="1:90" s="186" customFormat="1" ht="24.95" customHeight="1">
      <c r="A251" s="150"/>
      <c r="B251" s="217"/>
      <c r="C251" s="217" t="str">
        <f>HLOOKUP(WEEKDAY(B251,2),data!$A$1:$G$2,2)</f>
        <v>(토)</v>
      </c>
      <c r="D251" s="150"/>
      <c r="E251" s="190"/>
      <c r="F251" s="150"/>
      <c r="G251" s="153" t="e">
        <f>VLOOKUP(E251,'사업장현황(25하)'!$A$3:$T$1836,13,FALSE)</f>
        <v>#N/A</v>
      </c>
      <c r="H251" s="153" t="e">
        <f>VLOOKUP(E251,'사업장현황(25하)'!$A$3:$T$1836,14,FALSE)</f>
        <v>#N/A</v>
      </c>
      <c r="I251" s="152" t="e">
        <f>VLOOKUP(E251,'사업장현황(25하)'!$A$3:$T$1836,2,FALSE)</f>
        <v>#N/A</v>
      </c>
      <c r="J251" s="152" t="e">
        <f>VLOOKUP(E251,'사업장현황(25하)'!$A$3:$T$1836,4,FALSE)</f>
        <v>#N/A</v>
      </c>
      <c r="K251" s="150" t="e">
        <f>VLOOKUP(E251,'사업장현황(25하)'!$A$3:$T$1836,6,FALSE)</f>
        <v>#N/A</v>
      </c>
      <c r="L251" s="150" t="e">
        <f>VLOOKUP(E251,'사업장현황(25하)'!$A$3:$T$1836,7,FALSE)</f>
        <v>#N/A</v>
      </c>
      <c r="M251" s="150" t="e">
        <f>VLOOKUP(E251,'사업장현황(25하)'!$A$3:$T$1836,8,FALSE)</f>
        <v>#N/A</v>
      </c>
      <c r="N251" s="150" t="e">
        <f>VLOOKUP(E251,'사업장현황(25하)'!$A$3:$T$1836,9,FALSE)</f>
        <v>#N/A</v>
      </c>
      <c r="O251" s="150" t="e">
        <f>VLOOKUP(E251,'사업장현황(25하)'!$A$3:$T$1836,10,FALSE)</f>
        <v>#N/A</v>
      </c>
      <c r="P251" s="152" t="e">
        <f>VLOOKUP(E251,'사업장현황(25하)'!$A$3:$T$1836,12,FALSE)</f>
        <v>#N/A</v>
      </c>
      <c r="Q251" s="217"/>
      <c r="R251" s="151"/>
      <c r="S251" s="151" t="e">
        <f>VLOOKUP(E251,'사업장현황(25하)'!$A$3:$T$1836,11,FALSE)</f>
        <v>#N/A</v>
      </c>
      <c r="T251" s="151"/>
      <c r="U251" s="155"/>
      <c r="V251" s="211"/>
      <c r="W251" s="155">
        <f t="shared" si="3"/>
        <v>0</v>
      </c>
      <c r="X251" s="217"/>
      <c r="Y251" s="155"/>
      <c r="Z251" s="161"/>
      <c r="AA251" s="185"/>
      <c r="BV251" s="187"/>
      <c r="CL251" s="188"/>
    </row>
    <row r="252" spans="1:90" s="168" customFormat="1" ht="24.95" customHeight="1">
      <c r="A252" s="150"/>
      <c r="B252" s="217"/>
      <c r="C252" s="217" t="str">
        <f>HLOOKUP(WEEKDAY(B252,2),data!$A$1:$G$2,2)</f>
        <v>(토)</v>
      </c>
      <c r="D252" s="150"/>
      <c r="E252" s="172"/>
      <c r="F252" s="150"/>
      <c r="G252" s="153" t="e">
        <f>VLOOKUP(E252,'사업장현황(25하)'!$A$3:$T$1836,13,FALSE)</f>
        <v>#N/A</v>
      </c>
      <c r="H252" s="153" t="e">
        <f>VLOOKUP(E252,'사업장현황(25하)'!$A$3:$T$1836,14,FALSE)</f>
        <v>#N/A</v>
      </c>
      <c r="I252" s="152" t="e">
        <f>VLOOKUP(E252,'사업장현황(25하)'!$A$3:$T$1836,2,FALSE)</f>
        <v>#N/A</v>
      </c>
      <c r="J252" s="152" t="e">
        <f>VLOOKUP(E252,'사업장현황(25하)'!$A$3:$T$1836,4,FALSE)</f>
        <v>#N/A</v>
      </c>
      <c r="K252" s="150" t="e">
        <f>VLOOKUP(E252,'사업장현황(25하)'!$A$3:$T$1836,6,FALSE)</f>
        <v>#N/A</v>
      </c>
      <c r="L252" s="150" t="e">
        <f>VLOOKUP(E252,'사업장현황(25하)'!$A$3:$T$1836,7,FALSE)</f>
        <v>#N/A</v>
      </c>
      <c r="M252" s="150" t="e">
        <f>VLOOKUP(E252,'사업장현황(25하)'!$A$3:$T$1836,8,FALSE)</f>
        <v>#N/A</v>
      </c>
      <c r="N252" s="150" t="e">
        <f>VLOOKUP(E252,'사업장현황(25하)'!$A$3:$T$1836,9,FALSE)</f>
        <v>#N/A</v>
      </c>
      <c r="O252" s="150" t="e">
        <f>VLOOKUP(E252,'사업장현황(25하)'!$A$3:$T$1836,10,FALSE)</f>
        <v>#N/A</v>
      </c>
      <c r="P252" s="152" t="e">
        <f>VLOOKUP(E252,'사업장현황(25하)'!$A$3:$T$1836,12,FALSE)</f>
        <v>#N/A</v>
      </c>
      <c r="Q252" s="217"/>
      <c r="R252" s="151"/>
      <c r="S252" s="151" t="e">
        <f>VLOOKUP(E252,'사업장현황(25하)'!$A$3:$T$1836,11,FALSE)</f>
        <v>#N/A</v>
      </c>
      <c r="T252" s="189"/>
      <c r="U252" s="155"/>
      <c r="V252" s="211"/>
      <c r="W252" s="155">
        <f t="shared" si="3"/>
        <v>0</v>
      </c>
      <c r="X252" s="217"/>
      <c r="Y252" s="155"/>
      <c r="Z252" s="161"/>
      <c r="AA252" s="167"/>
      <c r="BV252" s="169"/>
      <c r="CL252" s="170"/>
    </row>
    <row r="253" spans="1:90" s="168" customFormat="1" ht="24.95" customHeight="1">
      <c r="A253" s="150"/>
      <c r="B253" s="217"/>
      <c r="C253" s="217" t="str">
        <f>HLOOKUP(WEEKDAY(B253,2),data!$A$1:$G$2,2)</f>
        <v>(토)</v>
      </c>
      <c r="D253" s="150"/>
      <c r="E253" s="172"/>
      <c r="F253" s="150"/>
      <c r="G253" s="153" t="e">
        <f>VLOOKUP(E253,'사업장현황(25하)'!$A$3:$T$1836,13,FALSE)</f>
        <v>#N/A</v>
      </c>
      <c r="H253" s="153" t="e">
        <f>VLOOKUP(E253,'사업장현황(25하)'!$A$3:$T$1836,14,FALSE)</f>
        <v>#N/A</v>
      </c>
      <c r="I253" s="152" t="e">
        <f>VLOOKUP(E253,'사업장현황(25하)'!$A$3:$T$1836,2,FALSE)</f>
        <v>#N/A</v>
      </c>
      <c r="J253" s="152" t="e">
        <f>VLOOKUP(E253,'사업장현황(25하)'!$A$3:$T$1836,4,FALSE)</f>
        <v>#N/A</v>
      </c>
      <c r="K253" s="150" t="e">
        <f>VLOOKUP(E253,'사업장현황(25하)'!$A$3:$T$1836,6,FALSE)</f>
        <v>#N/A</v>
      </c>
      <c r="L253" s="150" t="e">
        <f>VLOOKUP(E253,'사업장현황(25하)'!$A$3:$T$1836,7,FALSE)</f>
        <v>#N/A</v>
      </c>
      <c r="M253" s="150" t="e">
        <f>VLOOKUP(E253,'사업장현황(25하)'!$A$3:$T$1836,8,FALSE)</f>
        <v>#N/A</v>
      </c>
      <c r="N253" s="150" t="e">
        <f>VLOOKUP(E253,'사업장현황(25하)'!$A$3:$T$1836,9,FALSE)</f>
        <v>#N/A</v>
      </c>
      <c r="O253" s="150" t="e">
        <f>VLOOKUP(E253,'사업장현황(25하)'!$A$3:$T$1836,10,FALSE)</f>
        <v>#N/A</v>
      </c>
      <c r="P253" s="152" t="e">
        <f>VLOOKUP(E253,'사업장현황(25하)'!$A$3:$T$1836,12,FALSE)</f>
        <v>#N/A</v>
      </c>
      <c r="Q253" s="217"/>
      <c r="R253" s="151"/>
      <c r="S253" s="151" t="e">
        <f>VLOOKUP(E253,'사업장현황(25하)'!$A$3:$T$1836,11,FALSE)</f>
        <v>#N/A</v>
      </c>
      <c r="T253" s="151"/>
      <c r="U253" s="155"/>
      <c r="V253" s="211"/>
      <c r="W253" s="155">
        <f t="shared" si="3"/>
        <v>0</v>
      </c>
      <c r="X253" s="217"/>
      <c r="Y253" s="155"/>
      <c r="Z253" s="161"/>
      <c r="AA253" s="167"/>
      <c r="BV253" s="169"/>
      <c r="CL253" s="170"/>
    </row>
    <row r="254" spans="1:90" s="168" customFormat="1" ht="24.95" customHeight="1">
      <c r="A254" s="150"/>
      <c r="B254" s="217"/>
      <c r="C254" s="217" t="str">
        <f>HLOOKUP(WEEKDAY(B254,2),data!$A$1:$G$2,2)</f>
        <v>(토)</v>
      </c>
      <c r="D254" s="150"/>
      <c r="E254" s="172"/>
      <c r="F254" s="150"/>
      <c r="G254" s="153" t="e">
        <f>VLOOKUP(E254,'사업장현황(25하)'!$A$3:$T$1836,13,FALSE)</f>
        <v>#N/A</v>
      </c>
      <c r="H254" s="153" t="e">
        <f>VLOOKUP(E254,'사업장현황(25하)'!$A$3:$T$1836,14,FALSE)</f>
        <v>#N/A</v>
      </c>
      <c r="I254" s="152" t="e">
        <f>VLOOKUP(E254,'사업장현황(25하)'!$A$3:$T$1836,2,FALSE)</f>
        <v>#N/A</v>
      </c>
      <c r="J254" s="152" t="e">
        <f>VLOOKUP(E254,'사업장현황(25하)'!$A$3:$T$1836,4,FALSE)</f>
        <v>#N/A</v>
      </c>
      <c r="K254" s="150" t="e">
        <f>VLOOKUP(E254,'사업장현황(25하)'!$A$3:$T$1836,6,FALSE)</f>
        <v>#N/A</v>
      </c>
      <c r="L254" s="150" t="e">
        <f>VLOOKUP(E254,'사업장현황(25하)'!$A$3:$T$1836,7,FALSE)</f>
        <v>#N/A</v>
      </c>
      <c r="M254" s="150" t="e">
        <f>VLOOKUP(E254,'사업장현황(25하)'!$A$3:$T$1836,8,FALSE)</f>
        <v>#N/A</v>
      </c>
      <c r="N254" s="150" t="e">
        <f>VLOOKUP(E254,'사업장현황(25하)'!$A$3:$T$1836,9,FALSE)</f>
        <v>#N/A</v>
      </c>
      <c r="O254" s="150" t="e">
        <f>VLOOKUP(E254,'사업장현황(25하)'!$A$3:$T$1836,10,FALSE)</f>
        <v>#N/A</v>
      </c>
      <c r="P254" s="152" t="e">
        <f>VLOOKUP(E254,'사업장현황(25하)'!$A$3:$T$1836,12,FALSE)</f>
        <v>#N/A</v>
      </c>
      <c r="Q254" s="217"/>
      <c r="R254" s="151"/>
      <c r="S254" s="151" t="e">
        <f>VLOOKUP(E254,'사업장현황(25하)'!$A$3:$T$1836,11,FALSE)</f>
        <v>#N/A</v>
      </c>
      <c r="T254" s="189"/>
      <c r="U254" s="155"/>
      <c r="V254" s="211"/>
      <c r="W254" s="155">
        <f t="shared" si="3"/>
        <v>0</v>
      </c>
      <c r="X254" s="217"/>
      <c r="Y254" s="155"/>
      <c r="Z254" s="161"/>
      <c r="AA254" s="167"/>
      <c r="BV254" s="169"/>
      <c r="CL254" s="170"/>
    </row>
    <row r="255" spans="1:90" s="168" customFormat="1" ht="24.95" customHeight="1">
      <c r="A255" s="150"/>
      <c r="B255" s="217"/>
      <c r="C255" s="217" t="str">
        <f>HLOOKUP(WEEKDAY(B255,2),data!$A$1:$G$2,2)</f>
        <v>(토)</v>
      </c>
      <c r="D255" s="150"/>
      <c r="E255" s="172"/>
      <c r="F255" s="150"/>
      <c r="G255" s="153" t="e">
        <f>VLOOKUP(E255,'사업장현황(25하)'!$A$3:$T$1836,13,FALSE)</f>
        <v>#N/A</v>
      </c>
      <c r="H255" s="153" t="e">
        <f>VLOOKUP(E255,'사업장현황(25하)'!$A$3:$T$1836,14,FALSE)</f>
        <v>#N/A</v>
      </c>
      <c r="I255" s="152" t="e">
        <f>VLOOKUP(E255,'사업장현황(25하)'!$A$3:$T$1836,2,FALSE)</f>
        <v>#N/A</v>
      </c>
      <c r="J255" s="152" t="e">
        <f>VLOOKUP(E255,'사업장현황(25하)'!$A$3:$T$1836,4,FALSE)</f>
        <v>#N/A</v>
      </c>
      <c r="K255" s="150" t="e">
        <f>VLOOKUP(E255,'사업장현황(25하)'!$A$3:$T$1836,6,FALSE)</f>
        <v>#N/A</v>
      </c>
      <c r="L255" s="150" t="e">
        <f>VLOOKUP(E255,'사업장현황(25하)'!$A$3:$T$1836,7,FALSE)</f>
        <v>#N/A</v>
      </c>
      <c r="M255" s="150" t="e">
        <f>VLOOKUP(E255,'사업장현황(25하)'!$A$3:$T$1836,8,FALSE)</f>
        <v>#N/A</v>
      </c>
      <c r="N255" s="150" t="e">
        <f>VLOOKUP(E255,'사업장현황(25하)'!$A$3:$T$1836,9,FALSE)</f>
        <v>#N/A</v>
      </c>
      <c r="O255" s="150" t="e">
        <f>VLOOKUP(E255,'사업장현황(25하)'!$A$3:$T$1836,10,FALSE)</f>
        <v>#N/A</v>
      </c>
      <c r="P255" s="152" t="e">
        <f>VLOOKUP(E255,'사업장현황(25하)'!$A$3:$T$1836,12,FALSE)</f>
        <v>#N/A</v>
      </c>
      <c r="Q255" s="217"/>
      <c r="R255" s="151"/>
      <c r="S255" s="151" t="e">
        <f>VLOOKUP(E255,'사업장현황(25하)'!$A$3:$T$1836,11,FALSE)</f>
        <v>#N/A</v>
      </c>
      <c r="T255" s="151"/>
      <c r="U255" s="155"/>
      <c r="V255" s="211"/>
      <c r="W255" s="155">
        <f t="shared" si="3"/>
        <v>0</v>
      </c>
      <c r="X255" s="217"/>
      <c r="Y255" s="155"/>
      <c r="Z255" s="161"/>
      <c r="AA255" s="167"/>
      <c r="BV255" s="169"/>
      <c r="CL255" s="170"/>
    </row>
    <row r="256" spans="1:90" s="168" customFormat="1" ht="24.95" customHeight="1">
      <c r="A256" s="150"/>
      <c r="B256" s="217"/>
      <c r="C256" s="217" t="str">
        <f>HLOOKUP(WEEKDAY(B256,2),data!$A$1:$G$2,2)</f>
        <v>(토)</v>
      </c>
      <c r="D256" s="150"/>
      <c r="E256" s="152"/>
      <c r="F256" s="150"/>
      <c r="G256" s="153" t="e">
        <f>VLOOKUP(E256,'사업장현황(25하)'!$A$3:$T$1836,13,FALSE)</f>
        <v>#N/A</v>
      </c>
      <c r="H256" s="153" t="e">
        <f>VLOOKUP(E256,'사업장현황(25하)'!$A$3:$T$1836,14,FALSE)</f>
        <v>#N/A</v>
      </c>
      <c r="I256" s="152" t="e">
        <f>VLOOKUP(E256,'사업장현황(25하)'!$A$3:$T$1836,2,FALSE)</f>
        <v>#N/A</v>
      </c>
      <c r="J256" s="152" t="e">
        <f>VLOOKUP(E256,'사업장현황(25하)'!$A$3:$T$1836,4,FALSE)</f>
        <v>#N/A</v>
      </c>
      <c r="K256" s="150" t="e">
        <f>VLOOKUP(E256,'사업장현황(25하)'!$A$3:$T$1836,6,FALSE)</f>
        <v>#N/A</v>
      </c>
      <c r="L256" s="150" t="e">
        <f>VLOOKUP(E256,'사업장현황(25하)'!$A$3:$T$1836,7,FALSE)</f>
        <v>#N/A</v>
      </c>
      <c r="M256" s="150" t="e">
        <f>VLOOKUP(E256,'사업장현황(25하)'!$A$3:$T$1836,8,FALSE)</f>
        <v>#N/A</v>
      </c>
      <c r="N256" s="150" t="e">
        <f>VLOOKUP(E256,'사업장현황(25하)'!$A$3:$T$1836,9,FALSE)</f>
        <v>#N/A</v>
      </c>
      <c r="O256" s="150" t="e">
        <f>VLOOKUP(E256,'사업장현황(25하)'!$A$3:$T$1836,10,FALSE)</f>
        <v>#N/A</v>
      </c>
      <c r="P256" s="152" t="e">
        <f>VLOOKUP(E256,'사업장현황(25하)'!$A$3:$T$1836,12,FALSE)</f>
        <v>#N/A</v>
      </c>
      <c r="Q256" s="217"/>
      <c r="R256" s="151"/>
      <c r="S256" s="151" t="e">
        <f>VLOOKUP(E256,'사업장현황(25하)'!$A$3:$T$1836,11,FALSE)</f>
        <v>#N/A</v>
      </c>
      <c r="T256" s="189"/>
      <c r="U256" s="155"/>
      <c r="V256" s="211"/>
      <c r="W256" s="155">
        <f t="shared" si="3"/>
        <v>0</v>
      </c>
      <c r="X256" s="217"/>
      <c r="Y256" s="155"/>
      <c r="Z256" s="161"/>
      <c r="AA256" s="167"/>
      <c r="BV256" s="169"/>
      <c r="CL256" s="170"/>
    </row>
    <row r="257" spans="1:90" s="168" customFormat="1" ht="24.95" customHeight="1">
      <c r="A257" s="150"/>
      <c r="B257" s="217"/>
      <c r="C257" s="217" t="str">
        <f>HLOOKUP(WEEKDAY(B257,2),data!$A$1:$G$2,2)</f>
        <v>(토)</v>
      </c>
      <c r="D257" s="150"/>
      <c r="E257" s="152"/>
      <c r="F257" s="150"/>
      <c r="G257" s="153" t="e">
        <f>VLOOKUP(E257,'사업장현황(25하)'!$A$3:$T$1836,13,FALSE)</f>
        <v>#N/A</v>
      </c>
      <c r="H257" s="153" t="e">
        <f>VLOOKUP(E257,'사업장현황(25하)'!$A$3:$T$1836,14,FALSE)</f>
        <v>#N/A</v>
      </c>
      <c r="I257" s="152" t="e">
        <f>VLOOKUP(E257,'사업장현황(25하)'!$A$3:$T$1836,2,FALSE)</f>
        <v>#N/A</v>
      </c>
      <c r="J257" s="152" t="e">
        <f>VLOOKUP(E257,'사업장현황(25하)'!$A$3:$T$1836,4,FALSE)</f>
        <v>#N/A</v>
      </c>
      <c r="K257" s="150" t="e">
        <f>VLOOKUP(E257,'사업장현황(25하)'!$A$3:$T$1836,6,FALSE)</f>
        <v>#N/A</v>
      </c>
      <c r="L257" s="150" t="e">
        <f>VLOOKUP(E257,'사업장현황(25하)'!$A$3:$T$1836,7,FALSE)</f>
        <v>#N/A</v>
      </c>
      <c r="M257" s="150" t="e">
        <f>VLOOKUP(E257,'사업장현황(25하)'!$A$3:$T$1836,8,FALSE)</f>
        <v>#N/A</v>
      </c>
      <c r="N257" s="150" t="e">
        <f>VLOOKUP(E257,'사업장현황(25하)'!$A$3:$T$1836,9,FALSE)</f>
        <v>#N/A</v>
      </c>
      <c r="O257" s="150" t="e">
        <f>VLOOKUP(E257,'사업장현황(25하)'!$A$3:$T$1836,10,FALSE)</f>
        <v>#N/A</v>
      </c>
      <c r="P257" s="152" t="e">
        <f>VLOOKUP(E257,'사업장현황(25하)'!$A$3:$T$1836,12,FALSE)</f>
        <v>#N/A</v>
      </c>
      <c r="Q257" s="217"/>
      <c r="R257" s="151"/>
      <c r="S257" s="151" t="e">
        <f>VLOOKUP(E257,'사업장현황(25하)'!$A$3:$T$1836,11,FALSE)</f>
        <v>#N/A</v>
      </c>
      <c r="T257" s="151"/>
      <c r="U257" s="155"/>
      <c r="V257" s="211"/>
      <c r="W257" s="155">
        <f t="shared" si="3"/>
        <v>0</v>
      </c>
      <c r="X257" s="217"/>
      <c r="Y257" s="155"/>
      <c r="Z257" s="161"/>
      <c r="AA257" s="167"/>
      <c r="BV257" s="169"/>
      <c r="CL257" s="170"/>
    </row>
    <row r="258" spans="1:90" s="168" customFormat="1" ht="24.95" customHeight="1">
      <c r="A258" s="150"/>
      <c r="B258" s="217"/>
      <c r="C258" s="217" t="str">
        <f>HLOOKUP(WEEKDAY(B258,2),data!$A$1:$G$2,2)</f>
        <v>(토)</v>
      </c>
      <c r="D258" s="150"/>
      <c r="E258" s="152"/>
      <c r="F258" s="150"/>
      <c r="G258" s="153" t="e">
        <f>VLOOKUP(E258,'사업장현황(25하)'!$A$3:$T$1836,13,FALSE)</f>
        <v>#N/A</v>
      </c>
      <c r="H258" s="153" t="e">
        <f>VLOOKUP(E258,'사업장현황(25하)'!$A$3:$T$1836,14,FALSE)</f>
        <v>#N/A</v>
      </c>
      <c r="I258" s="152" t="e">
        <f>VLOOKUP(E258,'사업장현황(25하)'!$A$3:$T$1836,2,FALSE)</f>
        <v>#N/A</v>
      </c>
      <c r="J258" s="152" t="e">
        <f>VLOOKUP(E258,'사업장현황(25하)'!$A$3:$T$1836,4,FALSE)</f>
        <v>#N/A</v>
      </c>
      <c r="K258" s="150" t="e">
        <f>VLOOKUP(E258,'사업장현황(25하)'!$A$3:$T$1836,6,FALSE)</f>
        <v>#N/A</v>
      </c>
      <c r="L258" s="150" t="e">
        <f>VLOOKUP(E258,'사업장현황(25하)'!$A$3:$T$1836,7,FALSE)</f>
        <v>#N/A</v>
      </c>
      <c r="M258" s="150" t="e">
        <f>VLOOKUP(E258,'사업장현황(25하)'!$A$3:$T$1836,8,FALSE)</f>
        <v>#N/A</v>
      </c>
      <c r="N258" s="150" t="e">
        <f>VLOOKUP(E258,'사업장현황(25하)'!$A$3:$T$1836,9,FALSE)</f>
        <v>#N/A</v>
      </c>
      <c r="O258" s="150" t="e">
        <f>VLOOKUP(E258,'사업장현황(25하)'!$A$3:$T$1836,10,FALSE)</f>
        <v>#N/A</v>
      </c>
      <c r="P258" s="152" t="e">
        <f>VLOOKUP(E258,'사업장현황(25하)'!$A$3:$T$1836,12,FALSE)</f>
        <v>#N/A</v>
      </c>
      <c r="Q258" s="217"/>
      <c r="R258" s="151"/>
      <c r="S258" s="151" t="e">
        <f>VLOOKUP(E258,'사업장현황(25하)'!$A$3:$T$1836,11,FALSE)</f>
        <v>#N/A</v>
      </c>
      <c r="T258" s="189"/>
      <c r="U258" s="155"/>
      <c r="V258" s="211"/>
      <c r="W258" s="155">
        <f t="shared" si="3"/>
        <v>0</v>
      </c>
      <c r="X258" s="217"/>
      <c r="Y258" s="155"/>
      <c r="Z258" s="161"/>
      <c r="AA258" s="167"/>
      <c r="BV258" s="169"/>
      <c r="CL258" s="170"/>
    </row>
    <row r="259" spans="1:90" s="168" customFormat="1" ht="24.95" customHeight="1">
      <c r="A259" s="150"/>
      <c r="B259" s="217"/>
      <c r="C259" s="217" t="str">
        <f>HLOOKUP(WEEKDAY(B259,2),data!$A$1:$G$2,2)</f>
        <v>(토)</v>
      </c>
      <c r="D259" s="150"/>
      <c r="E259" s="152"/>
      <c r="F259" s="150"/>
      <c r="G259" s="153" t="e">
        <f>VLOOKUP(E259,'사업장현황(25하)'!$A$3:$T$1836,13,FALSE)</f>
        <v>#N/A</v>
      </c>
      <c r="H259" s="153" t="e">
        <f>VLOOKUP(E259,'사업장현황(25하)'!$A$3:$T$1836,14,FALSE)</f>
        <v>#N/A</v>
      </c>
      <c r="I259" s="152" t="e">
        <f>VLOOKUP(E259,'사업장현황(25하)'!$A$3:$T$1836,2,FALSE)</f>
        <v>#N/A</v>
      </c>
      <c r="J259" s="152" t="e">
        <f>VLOOKUP(E259,'사업장현황(25하)'!$A$3:$T$1836,4,FALSE)</f>
        <v>#N/A</v>
      </c>
      <c r="K259" s="150" t="e">
        <f>VLOOKUP(E259,'사업장현황(25하)'!$A$3:$T$1836,6,FALSE)</f>
        <v>#N/A</v>
      </c>
      <c r="L259" s="150" t="e">
        <f>VLOOKUP(E259,'사업장현황(25하)'!$A$3:$T$1836,7,FALSE)</f>
        <v>#N/A</v>
      </c>
      <c r="M259" s="150" t="e">
        <f>VLOOKUP(E259,'사업장현황(25하)'!$A$3:$T$1836,8,FALSE)</f>
        <v>#N/A</v>
      </c>
      <c r="N259" s="150" t="e">
        <f>VLOOKUP(E259,'사업장현황(25하)'!$A$3:$T$1836,9,FALSE)</f>
        <v>#N/A</v>
      </c>
      <c r="O259" s="150" t="e">
        <f>VLOOKUP(E259,'사업장현황(25하)'!$A$3:$T$1836,10,FALSE)</f>
        <v>#N/A</v>
      </c>
      <c r="P259" s="152" t="e">
        <f>VLOOKUP(E259,'사업장현황(25하)'!$A$3:$T$1836,12,FALSE)</f>
        <v>#N/A</v>
      </c>
      <c r="Q259" s="217"/>
      <c r="R259" s="151"/>
      <c r="S259" s="151" t="e">
        <f>VLOOKUP(E259,'사업장현황(25하)'!$A$3:$T$1836,11,FALSE)</f>
        <v>#N/A</v>
      </c>
      <c r="T259" s="151"/>
      <c r="U259" s="155"/>
      <c r="V259" s="211"/>
      <c r="W259" s="155">
        <f t="shared" ref="W259:W322" si="4">SUM(U259:V259)</f>
        <v>0</v>
      </c>
      <c r="X259" s="217"/>
      <c r="Y259" s="155"/>
      <c r="Z259" s="161"/>
      <c r="AA259" s="167"/>
      <c r="BV259" s="169"/>
      <c r="CL259" s="170"/>
    </row>
    <row r="260" spans="1:90" s="186" customFormat="1" ht="24.95" customHeight="1">
      <c r="A260" s="150"/>
      <c r="B260" s="217"/>
      <c r="C260" s="217" t="str">
        <f>HLOOKUP(WEEKDAY(B260,2),data!$A$1:$G$2,2)</f>
        <v>(토)</v>
      </c>
      <c r="D260" s="150"/>
      <c r="E260" s="172"/>
      <c r="F260" s="150"/>
      <c r="G260" s="153" t="e">
        <f>VLOOKUP(E260,'사업장현황(25하)'!$A$3:$T$1836,13,FALSE)</f>
        <v>#N/A</v>
      </c>
      <c r="H260" s="153" t="e">
        <f>VLOOKUP(E260,'사업장현황(25하)'!$A$3:$T$1836,14,FALSE)</f>
        <v>#N/A</v>
      </c>
      <c r="I260" s="152" t="e">
        <f>VLOOKUP(E260,'사업장현황(25하)'!$A$3:$T$1836,2,FALSE)</f>
        <v>#N/A</v>
      </c>
      <c r="J260" s="152" t="e">
        <f>VLOOKUP(E260,'사업장현황(25하)'!$A$3:$T$1836,4,FALSE)</f>
        <v>#N/A</v>
      </c>
      <c r="K260" s="150" t="e">
        <f>VLOOKUP(E260,'사업장현황(25하)'!$A$3:$T$1836,6,FALSE)</f>
        <v>#N/A</v>
      </c>
      <c r="L260" s="150" t="e">
        <f>VLOOKUP(E260,'사업장현황(25하)'!$A$3:$T$1836,7,FALSE)</f>
        <v>#N/A</v>
      </c>
      <c r="M260" s="150" t="e">
        <f>VLOOKUP(E260,'사업장현황(25하)'!$A$3:$T$1836,8,FALSE)</f>
        <v>#N/A</v>
      </c>
      <c r="N260" s="150" t="e">
        <f>VLOOKUP(E260,'사업장현황(25하)'!$A$3:$T$1836,9,FALSE)</f>
        <v>#N/A</v>
      </c>
      <c r="O260" s="150" t="e">
        <f>VLOOKUP(E260,'사업장현황(25하)'!$A$3:$T$1836,10,FALSE)</f>
        <v>#N/A</v>
      </c>
      <c r="P260" s="152" t="e">
        <f>VLOOKUP(E260,'사업장현황(25하)'!$A$3:$T$1836,12,FALSE)</f>
        <v>#N/A</v>
      </c>
      <c r="Q260" s="217"/>
      <c r="R260" s="151"/>
      <c r="S260" s="151" t="e">
        <f>VLOOKUP(E260,'사업장현황(25하)'!$A$3:$T$1836,11,FALSE)</f>
        <v>#N/A</v>
      </c>
      <c r="T260" s="151"/>
      <c r="U260" s="155"/>
      <c r="V260" s="211"/>
      <c r="W260" s="155">
        <f t="shared" si="4"/>
        <v>0</v>
      </c>
      <c r="X260" s="217"/>
      <c r="Y260" s="155"/>
      <c r="Z260" s="161"/>
      <c r="AA260" s="185"/>
      <c r="BV260" s="187"/>
      <c r="CL260" s="188"/>
    </row>
    <row r="261" spans="1:90" s="186" customFormat="1" ht="24.95" customHeight="1">
      <c r="A261" s="150"/>
      <c r="B261" s="217"/>
      <c r="C261" s="217" t="str">
        <f>HLOOKUP(WEEKDAY(B261,2),data!$A$1:$G$2,2)</f>
        <v>(토)</v>
      </c>
      <c r="D261" s="150"/>
      <c r="E261" s="172"/>
      <c r="F261" s="150"/>
      <c r="G261" s="153" t="e">
        <f>VLOOKUP(E261,'사업장현황(25하)'!$A$3:$T$1836,13,FALSE)</f>
        <v>#N/A</v>
      </c>
      <c r="H261" s="153" t="e">
        <f>VLOOKUP(E261,'사업장현황(25하)'!$A$3:$T$1836,14,FALSE)</f>
        <v>#N/A</v>
      </c>
      <c r="I261" s="152" t="e">
        <f>VLOOKUP(E261,'사업장현황(25하)'!$A$3:$T$1836,2,FALSE)</f>
        <v>#N/A</v>
      </c>
      <c r="J261" s="152" t="e">
        <f>VLOOKUP(E261,'사업장현황(25하)'!$A$3:$T$1836,4,FALSE)</f>
        <v>#N/A</v>
      </c>
      <c r="K261" s="150" t="e">
        <f>VLOOKUP(E261,'사업장현황(25하)'!$A$3:$T$1836,6,FALSE)</f>
        <v>#N/A</v>
      </c>
      <c r="L261" s="150" t="e">
        <f>VLOOKUP(E261,'사업장현황(25하)'!$A$3:$T$1836,7,FALSE)</f>
        <v>#N/A</v>
      </c>
      <c r="M261" s="150" t="e">
        <f>VLOOKUP(E261,'사업장현황(25하)'!$A$3:$T$1836,8,FALSE)</f>
        <v>#N/A</v>
      </c>
      <c r="N261" s="150" t="e">
        <f>VLOOKUP(E261,'사업장현황(25하)'!$A$3:$T$1836,9,FALSE)</f>
        <v>#N/A</v>
      </c>
      <c r="O261" s="150" t="e">
        <f>VLOOKUP(E261,'사업장현황(25하)'!$A$3:$T$1836,10,FALSE)</f>
        <v>#N/A</v>
      </c>
      <c r="P261" s="152" t="e">
        <f>VLOOKUP(E261,'사업장현황(25하)'!$A$3:$T$1836,12,FALSE)</f>
        <v>#N/A</v>
      </c>
      <c r="Q261" s="217"/>
      <c r="R261" s="151"/>
      <c r="S261" s="151" t="e">
        <f>VLOOKUP(E261,'사업장현황(25하)'!$A$3:$T$1836,11,FALSE)</f>
        <v>#N/A</v>
      </c>
      <c r="T261" s="151"/>
      <c r="U261" s="155"/>
      <c r="V261" s="211"/>
      <c r="W261" s="155">
        <f t="shared" si="4"/>
        <v>0</v>
      </c>
      <c r="X261" s="217"/>
      <c r="Y261" s="155"/>
      <c r="Z261" s="161"/>
      <c r="AA261" s="185"/>
      <c r="BV261" s="187"/>
      <c r="CL261" s="188"/>
    </row>
    <row r="262" spans="1:90" s="168" customFormat="1" ht="24.95" customHeight="1">
      <c r="A262" s="150"/>
      <c r="B262" s="217"/>
      <c r="C262" s="217" t="str">
        <f>HLOOKUP(WEEKDAY(B262,2),data!$A$1:$G$2,2)</f>
        <v>(토)</v>
      </c>
      <c r="D262" s="150"/>
      <c r="E262" s="172"/>
      <c r="F262" s="150"/>
      <c r="G262" s="153" t="e">
        <f>VLOOKUP(E262,'사업장현황(25하)'!$A$3:$T$1836,13,FALSE)</f>
        <v>#N/A</v>
      </c>
      <c r="H262" s="153" t="e">
        <f>VLOOKUP(E262,'사업장현황(25하)'!$A$3:$T$1836,14,FALSE)</f>
        <v>#N/A</v>
      </c>
      <c r="I262" s="152" t="e">
        <f>VLOOKUP(E262,'사업장현황(25하)'!$A$3:$T$1836,2,FALSE)</f>
        <v>#N/A</v>
      </c>
      <c r="J262" s="152" t="e">
        <f>VLOOKUP(E262,'사업장현황(25하)'!$A$3:$T$1836,4,FALSE)</f>
        <v>#N/A</v>
      </c>
      <c r="K262" s="150" t="e">
        <f>VLOOKUP(E262,'사업장현황(25하)'!$A$3:$T$1836,6,FALSE)</f>
        <v>#N/A</v>
      </c>
      <c r="L262" s="150" t="e">
        <f>VLOOKUP(E262,'사업장현황(25하)'!$A$3:$T$1836,7,FALSE)</f>
        <v>#N/A</v>
      </c>
      <c r="M262" s="150" t="e">
        <f>VLOOKUP(E262,'사업장현황(25하)'!$A$3:$T$1836,8,FALSE)</f>
        <v>#N/A</v>
      </c>
      <c r="N262" s="150" t="e">
        <f>VLOOKUP(E262,'사업장현황(25하)'!$A$3:$T$1836,9,FALSE)</f>
        <v>#N/A</v>
      </c>
      <c r="O262" s="150" t="e">
        <f>VLOOKUP(E262,'사업장현황(25하)'!$A$3:$T$1836,10,FALSE)</f>
        <v>#N/A</v>
      </c>
      <c r="P262" s="152" t="e">
        <f>VLOOKUP(E262,'사업장현황(25하)'!$A$3:$T$1836,12,FALSE)</f>
        <v>#N/A</v>
      </c>
      <c r="Q262" s="217"/>
      <c r="R262" s="151"/>
      <c r="S262" s="151" t="e">
        <f>VLOOKUP(E262,'사업장현황(25하)'!$A$3:$T$1836,11,FALSE)</f>
        <v>#N/A</v>
      </c>
      <c r="T262" s="189"/>
      <c r="U262" s="155"/>
      <c r="V262" s="211"/>
      <c r="W262" s="155">
        <f t="shared" si="4"/>
        <v>0</v>
      </c>
      <c r="X262" s="217"/>
      <c r="Y262" s="155"/>
      <c r="Z262" s="161"/>
      <c r="AA262" s="167"/>
      <c r="BV262" s="169"/>
      <c r="CL262" s="170"/>
    </row>
    <row r="263" spans="1:90" s="168" customFormat="1" ht="24.95" customHeight="1">
      <c r="A263" s="150"/>
      <c r="B263" s="217"/>
      <c r="C263" s="217" t="str">
        <f>HLOOKUP(WEEKDAY(B263,2),data!$A$1:$G$2,2)</f>
        <v>(토)</v>
      </c>
      <c r="D263" s="150"/>
      <c r="E263" s="172"/>
      <c r="F263" s="150"/>
      <c r="G263" s="153" t="e">
        <f>VLOOKUP(E263,'사업장현황(25하)'!$A$3:$T$1836,13,FALSE)</f>
        <v>#N/A</v>
      </c>
      <c r="H263" s="153" t="e">
        <f>VLOOKUP(E263,'사업장현황(25하)'!$A$3:$T$1836,14,FALSE)</f>
        <v>#N/A</v>
      </c>
      <c r="I263" s="152" t="e">
        <f>VLOOKUP(E263,'사업장현황(25하)'!$A$3:$T$1836,2,FALSE)</f>
        <v>#N/A</v>
      </c>
      <c r="J263" s="152" t="e">
        <f>VLOOKUP(E263,'사업장현황(25하)'!$A$3:$T$1836,4,FALSE)</f>
        <v>#N/A</v>
      </c>
      <c r="K263" s="150" t="e">
        <f>VLOOKUP(E263,'사업장현황(25하)'!$A$3:$T$1836,6,FALSE)</f>
        <v>#N/A</v>
      </c>
      <c r="L263" s="150" t="e">
        <f>VLOOKUP(E263,'사업장현황(25하)'!$A$3:$T$1836,7,FALSE)</f>
        <v>#N/A</v>
      </c>
      <c r="M263" s="150" t="e">
        <f>VLOOKUP(E263,'사업장현황(25하)'!$A$3:$T$1836,8,FALSE)</f>
        <v>#N/A</v>
      </c>
      <c r="N263" s="150" t="e">
        <f>VLOOKUP(E263,'사업장현황(25하)'!$A$3:$T$1836,9,FALSE)</f>
        <v>#N/A</v>
      </c>
      <c r="O263" s="150" t="e">
        <f>VLOOKUP(E263,'사업장현황(25하)'!$A$3:$T$1836,10,FALSE)</f>
        <v>#N/A</v>
      </c>
      <c r="P263" s="152" t="e">
        <f>VLOOKUP(E263,'사업장현황(25하)'!$A$3:$T$1836,12,FALSE)</f>
        <v>#N/A</v>
      </c>
      <c r="Q263" s="217"/>
      <c r="R263" s="151"/>
      <c r="S263" s="151" t="e">
        <f>VLOOKUP(E263,'사업장현황(25하)'!$A$3:$T$1836,11,FALSE)</f>
        <v>#N/A</v>
      </c>
      <c r="T263" s="151"/>
      <c r="U263" s="155"/>
      <c r="V263" s="211"/>
      <c r="W263" s="155">
        <f t="shared" si="4"/>
        <v>0</v>
      </c>
      <c r="X263" s="217"/>
      <c r="Y263" s="155"/>
      <c r="Z263" s="161"/>
      <c r="AA263" s="167"/>
      <c r="BV263" s="169"/>
      <c r="CL263" s="170"/>
    </row>
    <row r="264" spans="1:90" s="168" customFormat="1" ht="24.95" customHeight="1">
      <c r="A264" s="150"/>
      <c r="B264" s="217"/>
      <c r="C264" s="217" t="str">
        <f>HLOOKUP(WEEKDAY(B264,2),data!$A$1:$G$2,2)</f>
        <v>(토)</v>
      </c>
      <c r="D264" s="150"/>
      <c r="E264" s="172"/>
      <c r="F264" s="150"/>
      <c r="G264" s="153" t="e">
        <f>VLOOKUP(E264,'사업장현황(25하)'!$A$3:$T$1836,13,FALSE)</f>
        <v>#N/A</v>
      </c>
      <c r="H264" s="153" t="e">
        <f>VLOOKUP(E264,'사업장현황(25하)'!$A$3:$T$1836,14,FALSE)</f>
        <v>#N/A</v>
      </c>
      <c r="I264" s="152" t="e">
        <f>VLOOKUP(E264,'사업장현황(25하)'!$A$3:$T$1836,2,FALSE)</f>
        <v>#N/A</v>
      </c>
      <c r="J264" s="152" t="e">
        <f>VLOOKUP(E264,'사업장현황(25하)'!$A$3:$T$1836,4,FALSE)</f>
        <v>#N/A</v>
      </c>
      <c r="K264" s="150" t="e">
        <f>VLOOKUP(E264,'사업장현황(25하)'!$A$3:$T$1836,6,FALSE)</f>
        <v>#N/A</v>
      </c>
      <c r="L264" s="150" t="e">
        <f>VLOOKUP(E264,'사업장현황(25하)'!$A$3:$T$1836,7,FALSE)</f>
        <v>#N/A</v>
      </c>
      <c r="M264" s="150" t="e">
        <f>VLOOKUP(E264,'사업장현황(25하)'!$A$3:$T$1836,8,FALSE)</f>
        <v>#N/A</v>
      </c>
      <c r="N264" s="150" t="e">
        <f>VLOOKUP(E264,'사업장현황(25하)'!$A$3:$T$1836,9,FALSE)</f>
        <v>#N/A</v>
      </c>
      <c r="O264" s="150" t="e">
        <f>VLOOKUP(E264,'사업장현황(25하)'!$A$3:$T$1836,10,FALSE)</f>
        <v>#N/A</v>
      </c>
      <c r="P264" s="152" t="e">
        <f>VLOOKUP(E264,'사업장현황(25하)'!$A$3:$T$1836,12,FALSE)</f>
        <v>#N/A</v>
      </c>
      <c r="Q264" s="217"/>
      <c r="R264" s="151"/>
      <c r="S264" s="151" t="e">
        <f>VLOOKUP(E264,'사업장현황(25하)'!$A$3:$T$1836,11,FALSE)</f>
        <v>#N/A</v>
      </c>
      <c r="T264" s="189"/>
      <c r="U264" s="155"/>
      <c r="V264" s="211"/>
      <c r="W264" s="155">
        <f t="shared" si="4"/>
        <v>0</v>
      </c>
      <c r="X264" s="217"/>
      <c r="Y264" s="155"/>
      <c r="Z264" s="161"/>
      <c r="AA264" s="167"/>
      <c r="BV264" s="169"/>
      <c r="CL264" s="170"/>
    </row>
    <row r="265" spans="1:90" s="168" customFormat="1" ht="24.95" customHeight="1">
      <c r="A265" s="150"/>
      <c r="B265" s="217"/>
      <c r="C265" s="217" t="str">
        <f>HLOOKUP(WEEKDAY(B265,2),data!$A$1:$G$2,2)</f>
        <v>(토)</v>
      </c>
      <c r="D265" s="150"/>
      <c r="E265" s="172"/>
      <c r="F265" s="150"/>
      <c r="G265" s="153" t="e">
        <f>VLOOKUP(E265,'사업장현황(25하)'!$A$3:$T$1836,13,FALSE)</f>
        <v>#N/A</v>
      </c>
      <c r="H265" s="153" t="e">
        <f>VLOOKUP(E265,'사업장현황(25하)'!$A$3:$T$1836,14,FALSE)</f>
        <v>#N/A</v>
      </c>
      <c r="I265" s="152" t="e">
        <f>VLOOKUP(E265,'사업장현황(25하)'!$A$3:$T$1836,2,FALSE)</f>
        <v>#N/A</v>
      </c>
      <c r="J265" s="152" t="e">
        <f>VLOOKUP(E265,'사업장현황(25하)'!$A$3:$T$1836,4,FALSE)</f>
        <v>#N/A</v>
      </c>
      <c r="K265" s="150" t="e">
        <f>VLOOKUP(E265,'사업장현황(25하)'!$A$3:$T$1836,6,FALSE)</f>
        <v>#N/A</v>
      </c>
      <c r="L265" s="150" t="e">
        <f>VLOOKUP(E265,'사업장현황(25하)'!$A$3:$T$1836,7,FALSE)</f>
        <v>#N/A</v>
      </c>
      <c r="M265" s="150" t="e">
        <f>VLOOKUP(E265,'사업장현황(25하)'!$A$3:$T$1836,8,FALSE)</f>
        <v>#N/A</v>
      </c>
      <c r="N265" s="150" t="e">
        <f>VLOOKUP(E265,'사업장현황(25하)'!$A$3:$T$1836,9,FALSE)</f>
        <v>#N/A</v>
      </c>
      <c r="O265" s="150" t="e">
        <f>VLOOKUP(E265,'사업장현황(25하)'!$A$3:$T$1836,10,FALSE)</f>
        <v>#N/A</v>
      </c>
      <c r="P265" s="152" t="e">
        <f>VLOOKUP(E265,'사업장현황(25하)'!$A$3:$T$1836,12,FALSE)</f>
        <v>#N/A</v>
      </c>
      <c r="Q265" s="217"/>
      <c r="R265" s="151"/>
      <c r="S265" s="151" t="e">
        <f>VLOOKUP(E265,'사업장현황(25하)'!$A$3:$T$1836,11,FALSE)</f>
        <v>#N/A</v>
      </c>
      <c r="T265" s="189"/>
      <c r="U265" s="155"/>
      <c r="V265" s="211"/>
      <c r="W265" s="155">
        <f t="shared" si="4"/>
        <v>0</v>
      </c>
      <c r="X265" s="217"/>
      <c r="Y265" s="155"/>
      <c r="Z265" s="161"/>
      <c r="AA265" s="167"/>
      <c r="BV265" s="169"/>
      <c r="CL265" s="170"/>
    </row>
    <row r="266" spans="1:90" s="168" customFormat="1" ht="24.95" customHeight="1">
      <c r="A266" s="150"/>
      <c r="B266" s="217"/>
      <c r="C266" s="217" t="str">
        <f>HLOOKUP(WEEKDAY(B266,2),data!$A$1:$G$2,2)</f>
        <v>(토)</v>
      </c>
      <c r="D266" s="150"/>
      <c r="E266" s="172"/>
      <c r="F266" s="150"/>
      <c r="G266" s="153" t="e">
        <f>VLOOKUP(E266,'사업장현황(25하)'!$A$3:$T$1836,13,FALSE)</f>
        <v>#N/A</v>
      </c>
      <c r="H266" s="153" t="e">
        <f>VLOOKUP(E266,'사업장현황(25하)'!$A$3:$T$1836,14,FALSE)</f>
        <v>#N/A</v>
      </c>
      <c r="I266" s="152" t="e">
        <f>VLOOKUP(E266,'사업장현황(25하)'!$A$3:$T$1836,2,FALSE)</f>
        <v>#N/A</v>
      </c>
      <c r="J266" s="152" t="e">
        <f>VLOOKUP(E266,'사업장현황(25하)'!$A$3:$T$1836,4,FALSE)</f>
        <v>#N/A</v>
      </c>
      <c r="K266" s="150" t="e">
        <f>VLOOKUP(E266,'사업장현황(25하)'!$A$3:$T$1836,6,FALSE)</f>
        <v>#N/A</v>
      </c>
      <c r="L266" s="150" t="e">
        <f>VLOOKUP(E266,'사업장현황(25하)'!$A$3:$T$1836,7,FALSE)</f>
        <v>#N/A</v>
      </c>
      <c r="M266" s="150" t="e">
        <f>VLOOKUP(E266,'사업장현황(25하)'!$A$3:$T$1836,8,FALSE)</f>
        <v>#N/A</v>
      </c>
      <c r="N266" s="150" t="e">
        <f>VLOOKUP(E266,'사업장현황(25하)'!$A$3:$T$1836,9,FALSE)</f>
        <v>#N/A</v>
      </c>
      <c r="O266" s="150" t="e">
        <f>VLOOKUP(E266,'사업장현황(25하)'!$A$3:$T$1836,10,FALSE)</f>
        <v>#N/A</v>
      </c>
      <c r="P266" s="152" t="e">
        <f>VLOOKUP(E266,'사업장현황(25하)'!$A$3:$T$1836,12,FALSE)</f>
        <v>#N/A</v>
      </c>
      <c r="Q266" s="217"/>
      <c r="R266" s="151"/>
      <c r="S266" s="151" t="e">
        <f>VLOOKUP(E266,'사업장현황(25하)'!$A$3:$T$1836,11,FALSE)</f>
        <v>#N/A</v>
      </c>
      <c r="T266" s="151"/>
      <c r="U266" s="155"/>
      <c r="V266" s="211"/>
      <c r="W266" s="155">
        <f t="shared" si="4"/>
        <v>0</v>
      </c>
      <c r="X266" s="217"/>
      <c r="Y266" s="155"/>
      <c r="Z266" s="161"/>
      <c r="AA266" s="167"/>
      <c r="BV266" s="169"/>
      <c r="CL266" s="170"/>
    </row>
    <row r="267" spans="1:90" s="168" customFormat="1" ht="24.95" customHeight="1">
      <c r="A267" s="150"/>
      <c r="B267" s="217"/>
      <c r="C267" s="217" t="str">
        <f>HLOOKUP(WEEKDAY(B267,2),data!$A$1:$G$2,2)</f>
        <v>(토)</v>
      </c>
      <c r="D267" s="150"/>
      <c r="E267" s="172"/>
      <c r="F267" s="150"/>
      <c r="G267" s="153" t="e">
        <f>VLOOKUP(E267,'사업장현황(25하)'!$A$3:$T$1836,13,FALSE)</f>
        <v>#N/A</v>
      </c>
      <c r="H267" s="153" t="e">
        <f>VLOOKUP(E267,'사업장현황(25하)'!$A$3:$T$1836,14,FALSE)</f>
        <v>#N/A</v>
      </c>
      <c r="I267" s="152" t="e">
        <f>VLOOKUP(E267,'사업장현황(25하)'!$A$3:$T$1836,2,FALSE)</f>
        <v>#N/A</v>
      </c>
      <c r="J267" s="152" t="e">
        <f>VLOOKUP(E267,'사업장현황(25하)'!$A$3:$T$1836,4,FALSE)</f>
        <v>#N/A</v>
      </c>
      <c r="K267" s="150" t="e">
        <f>VLOOKUP(E267,'사업장현황(25하)'!$A$3:$T$1836,6,FALSE)</f>
        <v>#N/A</v>
      </c>
      <c r="L267" s="150" t="e">
        <f>VLOOKUP(E267,'사업장현황(25하)'!$A$3:$T$1836,7,FALSE)</f>
        <v>#N/A</v>
      </c>
      <c r="M267" s="150" t="e">
        <f>VLOOKUP(E267,'사업장현황(25하)'!$A$3:$T$1836,8,FALSE)</f>
        <v>#N/A</v>
      </c>
      <c r="N267" s="150" t="e">
        <f>VLOOKUP(E267,'사업장현황(25하)'!$A$3:$T$1836,9,FALSE)</f>
        <v>#N/A</v>
      </c>
      <c r="O267" s="150" t="e">
        <f>VLOOKUP(E267,'사업장현황(25하)'!$A$3:$T$1836,10,FALSE)</f>
        <v>#N/A</v>
      </c>
      <c r="P267" s="152" t="e">
        <f>VLOOKUP(E267,'사업장현황(25하)'!$A$3:$T$1836,12,FALSE)</f>
        <v>#N/A</v>
      </c>
      <c r="Q267" s="217"/>
      <c r="R267" s="151"/>
      <c r="S267" s="151" t="e">
        <f>VLOOKUP(E267,'사업장현황(25하)'!$A$3:$T$1836,11,FALSE)</f>
        <v>#N/A</v>
      </c>
      <c r="T267" s="189"/>
      <c r="U267" s="155"/>
      <c r="V267" s="211"/>
      <c r="W267" s="155">
        <f t="shared" si="4"/>
        <v>0</v>
      </c>
      <c r="X267" s="217"/>
      <c r="Y267" s="155"/>
      <c r="Z267" s="161"/>
      <c r="AA267" s="167"/>
      <c r="BV267" s="169"/>
      <c r="CL267" s="170"/>
    </row>
    <row r="268" spans="1:90" s="168" customFormat="1" ht="24.95" customHeight="1">
      <c r="A268" s="150"/>
      <c r="B268" s="217"/>
      <c r="C268" s="217" t="str">
        <f>HLOOKUP(WEEKDAY(B268,2),data!$A$1:$G$2,2)</f>
        <v>(토)</v>
      </c>
      <c r="D268" s="150"/>
      <c r="E268" s="172"/>
      <c r="F268" s="150"/>
      <c r="G268" s="153" t="e">
        <f>VLOOKUP(E268,'사업장현황(25하)'!$A$3:$T$1836,13,FALSE)</f>
        <v>#N/A</v>
      </c>
      <c r="H268" s="153" t="e">
        <f>VLOOKUP(E268,'사업장현황(25하)'!$A$3:$T$1836,14,FALSE)</f>
        <v>#N/A</v>
      </c>
      <c r="I268" s="152" t="e">
        <f>VLOOKUP(E268,'사업장현황(25하)'!$A$3:$T$1836,2,FALSE)</f>
        <v>#N/A</v>
      </c>
      <c r="J268" s="152" t="e">
        <f>VLOOKUP(E268,'사업장현황(25하)'!$A$3:$T$1836,4,FALSE)</f>
        <v>#N/A</v>
      </c>
      <c r="K268" s="150" t="e">
        <f>VLOOKUP(E268,'사업장현황(25하)'!$A$3:$T$1836,6,FALSE)</f>
        <v>#N/A</v>
      </c>
      <c r="L268" s="150" t="e">
        <f>VLOOKUP(E268,'사업장현황(25하)'!$A$3:$T$1836,7,FALSE)</f>
        <v>#N/A</v>
      </c>
      <c r="M268" s="150" t="e">
        <f>VLOOKUP(E268,'사업장현황(25하)'!$A$3:$T$1836,8,FALSE)</f>
        <v>#N/A</v>
      </c>
      <c r="N268" s="150" t="e">
        <f>VLOOKUP(E268,'사업장현황(25하)'!$A$3:$T$1836,9,FALSE)</f>
        <v>#N/A</v>
      </c>
      <c r="O268" s="150" t="e">
        <f>VLOOKUP(E268,'사업장현황(25하)'!$A$3:$T$1836,10,FALSE)</f>
        <v>#N/A</v>
      </c>
      <c r="P268" s="152" t="e">
        <f>VLOOKUP(E268,'사업장현황(25하)'!$A$3:$T$1836,12,FALSE)</f>
        <v>#N/A</v>
      </c>
      <c r="Q268" s="217"/>
      <c r="R268" s="151"/>
      <c r="S268" s="151" t="e">
        <f>VLOOKUP(E268,'사업장현황(25하)'!$A$3:$T$1836,11,FALSE)</f>
        <v>#N/A</v>
      </c>
      <c r="T268" s="189"/>
      <c r="U268" s="155"/>
      <c r="V268" s="211"/>
      <c r="W268" s="155">
        <f t="shared" si="4"/>
        <v>0</v>
      </c>
      <c r="X268" s="217"/>
      <c r="Y268" s="155"/>
      <c r="Z268" s="161"/>
      <c r="AA268" s="167"/>
      <c r="BV268" s="169"/>
      <c r="CL268" s="170"/>
    </row>
    <row r="269" spans="1:90" s="168" customFormat="1" ht="24.95" customHeight="1">
      <c r="A269" s="150"/>
      <c r="B269" s="217"/>
      <c r="C269" s="217" t="str">
        <f>HLOOKUP(WEEKDAY(B269,2),data!$A$1:$G$2,2)</f>
        <v>(토)</v>
      </c>
      <c r="D269" s="150"/>
      <c r="E269" s="172"/>
      <c r="F269" s="150"/>
      <c r="G269" s="153" t="e">
        <f>VLOOKUP(E269,'사업장현황(25하)'!$A$3:$T$1836,13,FALSE)</f>
        <v>#N/A</v>
      </c>
      <c r="H269" s="153" t="e">
        <f>VLOOKUP(E269,'사업장현황(25하)'!$A$3:$T$1836,14,FALSE)</f>
        <v>#N/A</v>
      </c>
      <c r="I269" s="152" t="e">
        <f>VLOOKUP(E269,'사업장현황(25하)'!$A$3:$T$1836,2,FALSE)</f>
        <v>#N/A</v>
      </c>
      <c r="J269" s="152" t="e">
        <f>VLOOKUP(E269,'사업장현황(25하)'!$A$3:$T$1836,4,FALSE)</f>
        <v>#N/A</v>
      </c>
      <c r="K269" s="150" t="e">
        <f>VLOOKUP(E269,'사업장현황(25하)'!$A$3:$T$1836,6,FALSE)</f>
        <v>#N/A</v>
      </c>
      <c r="L269" s="150" t="e">
        <f>VLOOKUP(E269,'사업장현황(25하)'!$A$3:$T$1836,7,FALSE)</f>
        <v>#N/A</v>
      </c>
      <c r="M269" s="150" t="e">
        <f>VLOOKUP(E269,'사업장현황(25하)'!$A$3:$T$1836,8,FALSE)</f>
        <v>#N/A</v>
      </c>
      <c r="N269" s="150" t="e">
        <f>VLOOKUP(E269,'사업장현황(25하)'!$A$3:$T$1836,9,FALSE)</f>
        <v>#N/A</v>
      </c>
      <c r="O269" s="150" t="e">
        <f>VLOOKUP(E269,'사업장현황(25하)'!$A$3:$T$1836,10,FALSE)</f>
        <v>#N/A</v>
      </c>
      <c r="P269" s="152" t="e">
        <f>VLOOKUP(E269,'사업장현황(25하)'!$A$3:$T$1836,12,FALSE)</f>
        <v>#N/A</v>
      </c>
      <c r="Q269" s="217"/>
      <c r="R269" s="151"/>
      <c r="S269" s="151" t="e">
        <f>VLOOKUP(E269,'사업장현황(25하)'!$A$3:$T$1836,11,FALSE)</f>
        <v>#N/A</v>
      </c>
      <c r="T269" s="151"/>
      <c r="U269" s="155"/>
      <c r="V269" s="211"/>
      <c r="W269" s="155">
        <f t="shared" si="4"/>
        <v>0</v>
      </c>
      <c r="X269" s="217"/>
      <c r="Y269" s="155"/>
      <c r="Z269" s="161"/>
      <c r="AA269" s="167"/>
      <c r="BV269" s="169"/>
      <c r="CL269" s="170"/>
    </row>
    <row r="270" spans="1:90" s="168" customFormat="1" ht="24.95" customHeight="1">
      <c r="A270" s="150"/>
      <c r="B270" s="217"/>
      <c r="C270" s="217" t="str">
        <f>HLOOKUP(WEEKDAY(B270,2),data!$A$1:$G$2,2)</f>
        <v>(토)</v>
      </c>
      <c r="D270" s="150"/>
      <c r="E270" s="172"/>
      <c r="F270" s="150"/>
      <c r="G270" s="153" t="e">
        <f>VLOOKUP(E270,'사업장현황(25하)'!$A$3:$T$1836,13,FALSE)</f>
        <v>#N/A</v>
      </c>
      <c r="H270" s="153" t="e">
        <f>VLOOKUP(E270,'사업장현황(25하)'!$A$3:$T$1836,14,FALSE)</f>
        <v>#N/A</v>
      </c>
      <c r="I270" s="152" t="e">
        <f>VLOOKUP(E270,'사업장현황(25하)'!$A$3:$T$1836,2,FALSE)</f>
        <v>#N/A</v>
      </c>
      <c r="J270" s="152" t="e">
        <f>VLOOKUP(E270,'사업장현황(25하)'!$A$3:$T$1836,4,FALSE)</f>
        <v>#N/A</v>
      </c>
      <c r="K270" s="150" t="e">
        <f>VLOOKUP(E270,'사업장현황(25하)'!$A$3:$T$1836,6,FALSE)</f>
        <v>#N/A</v>
      </c>
      <c r="L270" s="150" t="e">
        <f>VLOOKUP(E270,'사업장현황(25하)'!$A$3:$T$1836,7,FALSE)</f>
        <v>#N/A</v>
      </c>
      <c r="M270" s="150" t="e">
        <f>VLOOKUP(E270,'사업장현황(25하)'!$A$3:$T$1836,8,FALSE)</f>
        <v>#N/A</v>
      </c>
      <c r="N270" s="150" t="e">
        <f>VLOOKUP(E270,'사업장현황(25하)'!$A$3:$T$1836,9,FALSE)</f>
        <v>#N/A</v>
      </c>
      <c r="O270" s="150" t="e">
        <f>VLOOKUP(E270,'사업장현황(25하)'!$A$3:$T$1836,10,FALSE)</f>
        <v>#N/A</v>
      </c>
      <c r="P270" s="152" t="e">
        <f>VLOOKUP(E270,'사업장현황(25하)'!$A$3:$T$1836,12,FALSE)</f>
        <v>#N/A</v>
      </c>
      <c r="Q270" s="217"/>
      <c r="R270" s="151"/>
      <c r="S270" s="151" t="e">
        <f>VLOOKUP(E270,'사업장현황(25하)'!$A$3:$T$1836,11,FALSE)</f>
        <v>#N/A</v>
      </c>
      <c r="T270" s="189"/>
      <c r="U270" s="155"/>
      <c r="V270" s="211"/>
      <c r="W270" s="155">
        <f t="shared" si="4"/>
        <v>0</v>
      </c>
      <c r="X270" s="217"/>
      <c r="Y270" s="155"/>
      <c r="Z270" s="161"/>
      <c r="AA270" s="167"/>
      <c r="BV270" s="169"/>
      <c r="CL270" s="170"/>
    </row>
    <row r="271" spans="1:90" s="168" customFormat="1" ht="24.95" customHeight="1">
      <c r="A271" s="150"/>
      <c r="B271" s="217"/>
      <c r="C271" s="217" t="str">
        <f>HLOOKUP(WEEKDAY(B271,2),data!$A$1:$G$2,2)</f>
        <v>(토)</v>
      </c>
      <c r="D271" s="150"/>
      <c r="E271" s="172"/>
      <c r="F271" s="150"/>
      <c r="G271" s="153" t="e">
        <f>VLOOKUP(E271,'사업장현황(25하)'!$A$3:$T$1836,13,FALSE)</f>
        <v>#N/A</v>
      </c>
      <c r="H271" s="153" t="e">
        <f>VLOOKUP(E271,'사업장현황(25하)'!$A$3:$T$1836,14,FALSE)</f>
        <v>#N/A</v>
      </c>
      <c r="I271" s="152" t="e">
        <f>VLOOKUP(E271,'사업장현황(25하)'!$A$3:$T$1836,2,FALSE)</f>
        <v>#N/A</v>
      </c>
      <c r="J271" s="152" t="e">
        <f>VLOOKUP(E271,'사업장현황(25하)'!$A$3:$T$1836,4,FALSE)</f>
        <v>#N/A</v>
      </c>
      <c r="K271" s="150" t="e">
        <f>VLOOKUP(E271,'사업장현황(25하)'!$A$3:$T$1836,6,FALSE)</f>
        <v>#N/A</v>
      </c>
      <c r="L271" s="150" t="e">
        <f>VLOOKUP(E271,'사업장현황(25하)'!$A$3:$T$1836,7,FALSE)</f>
        <v>#N/A</v>
      </c>
      <c r="M271" s="150" t="e">
        <f>VLOOKUP(E271,'사업장현황(25하)'!$A$3:$T$1836,8,FALSE)</f>
        <v>#N/A</v>
      </c>
      <c r="N271" s="150" t="e">
        <f>VLOOKUP(E271,'사업장현황(25하)'!$A$3:$T$1836,9,FALSE)</f>
        <v>#N/A</v>
      </c>
      <c r="O271" s="150" t="e">
        <f>VLOOKUP(E271,'사업장현황(25하)'!$A$3:$T$1836,10,FALSE)</f>
        <v>#N/A</v>
      </c>
      <c r="P271" s="152" t="e">
        <f>VLOOKUP(E271,'사업장현황(25하)'!$A$3:$T$1836,12,FALSE)</f>
        <v>#N/A</v>
      </c>
      <c r="Q271" s="217"/>
      <c r="R271" s="151"/>
      <c r="S271" s="151" t="e">
        <f>VLOOKUP(E271,'사업장현황(25하)'!$A$3:$T$1836,11,FALSE)</f>
        <v>#N/A</v>
      </c>
      <c r="T271" s="151"/>
      <c r="U271" s="155"/>
      <c r="V271" s="211"/>
      <c r="W271" s="155">
        <f t="shared" si="4"/>
        <v>0</v>
      </c>
      <c r="X271" s="217"/>
      <c r="Y271" s="155"/>
      <c r="Z271" s="161"/>
      <c r="AA271" s="167"/>
      <c r="BV271" s="169"/>
      <c r="CL271" s="170"/>
    </row>
    <row r="272" spans="1:90" s="168" customFormat="1" ht="24.95" customHeight="1">
      <c r="A272" s="150"/>
      <c r="B272" s="217"/>
      <c r="C272" s="217" t="str">
        <f>HLOOKUP(WEEKDAY(B272,2),data!$A$1:$G$2,2)</f>
        <v>(토)</v>
      </c>
      <c r="D272" s="150"/>
      <c r="E272" s="172"/>
      <c r="F272" s="150"/>
      <c r="G272" s="153" t="e">
        <f>VLOOKUP(E272,'사업장현황(25하)'!$A$3:$T$1836,13,FALSE)</f>
        <v>#N/A</v>
      </c>
      <c r="H272" s="153" t="e">
        <f>VLOOKUP(E272,'사업장현황(25하)'!$A$3:$T$1836,14,FALSE)</f>
        <v>#N/A</v>
      </c>
      <c r="I272" s="152" t="e">
        <f>VLOOKUP(E272,'사업장현황(25하)'!$A$3:$T$1836,2,FALSE)</f>
        <v>#N/A</v>
      </c>
      <c r="J272" s="152" t="e">
        <f>VLOOKUP(E272,'사업장현황(25하)'!$A$3:$T$1836,4,FALSE)</f>
        <v>#N/A</v>
      </c>
      <c r="K272" s="150" t="e">
        <f>VLOOKUP(E272,'사업장현황(25하)'!$A$3:$T$1836,6,FALSE)</f>
        <v>#N/A</v>
      </c>
      <c r="L272" s="150" t="e">
        <f>VLOOKUP(E272,'사업장현황(25하)'!$A$3:$T$1836,7,FALSE)</f>
        <v>#N/A</v>
      </c>
      <c r="M272" s="150" t="e">
        <f>VLOOKUP(E272,'사업장현황(25하)'!$A$3:$T$1836,8,FALSE)</f>
        <v>#N/A</v>
      </c>
      <c r="N272" s="150" t="e">
        <f>VLOOKUP(E272,'사업장현황(25하)'!$A$3:$T$1836,9,FALSE)</f>
        <v>#N/A</v>
      </c>
      <c r="O272" s="150" t="e">
        <f>VLOOKUP(E272,'사업장현황(25하)'!$A$3:$T$1836,10,FALSE)</f>
        <v>#N/A</v>
      </c>
      <c r="P272" s="152" t="e">
        <f>VLOOKUP(E272,'사업장현황(25하)'!$A$3:$T$1836,12,FALSE)</f>
        <v>#N/A</v>
      </c>
      <c r="Q272" s="217"/>
      <c r="R272" s="151"/>
      <c r="S272" s="151" t="e">
        <f>VLOOKUP(E272,'사업장현황(25하)'!$A$3:$T$1836,11,FALSE)</f>
        <v>#N/A</v>
      </c>
      <c r="T272" s="151"/>
      <c r="U272" s="155"/>
      <c r="V272" s="211"/>
      <c r="W272" s="155">
        <f t="shared" si="4"/>
        <v>0</v>
      </c>
      <c r="X272" s="217"/>
      <c r="Y272" s="155"/>
      <c r="Z272" s="161"/>
      <c r="AA272" s="167"/>
      <c r="BV272" s="169"/>
      <c r="CL272" s="170"/>
    </row>
    <row r="273" spans="1:90" s="158" customFormat="1" ht="24.95" customHeight="1">
      <c r="A273" s="150"/>
      <c r="B273" s="217"/>
      <c r="C273" s="217" t="str">
        <f>HLOOKUP(WEEKDAY(B273,2),data!$A$1:$G$2,2)</f>
        <v>(토)</v>
      </c>
      <c r="D273" s="150"/>
      <c r="E273" s="172"/>
      <c r="F273" s="150"/>
      <c r="G273" s="153" t="e">
        <f>VLOOKUP(E273,'사업장현황(25하)'!$A$3:$T$1836,13,FALSE)</f>
        <v>#N/A</v>
      </c>
      <c r="H273" s="153" t="e">
        <f>VLOOKUP(E273,'사업장현황(25하)'!$A$3:$T$1836,14,FALSE)</f>
        <v>#N/A</v>
      </c>
      <c r="I273" s="152" t="e">
        <f>VLOOKUP(E273,'사업장현황(25하)'!$A$3:$T$1836,2,FALSE)</f>
        <v>#N/A</v>
      </c>
      <c r="J273" s="152" t="e">
        <f>VLOOKUP(E273,'사업장현황(25하)'!$A$3:$T$1836,4,FALSE)</f>
        <v>#N/A</v>
      </c>
      <c r="K273" s="150" t="e">
        <f>VLOOKUP(E273,'사업장현황(25하)'!$A$3:$T$1836,6,FALSE)</f>
        <v>#N/A</v>
      </c>
      <c r="L273" s="150" t="e">
        <f>VLOOKUP(E273,'사업장현황(25하)'!$A$3:$T$1836,7,FALSE)</f>
        <v>#N/A</v>
      </c>
      <c r="M273" s="150" t="e">
        <f>VLOOKUP(E273,'사업장현황(25하)'!$A$3:$T$1836,8,FALSE)</f>
        <v>#N/A</v>
      </c>
      <c r="N273" s="150" t="e">
        <f>VLOOKUP(E273,'사업장현황(25하)'!$A$3:$T$1836,9,FALSE)</f>
        <v>#N/A</v>
      </c>
      <c r="O273" s="150" t="e">
        <f>VLOOKUP(E273,'사업장현황(25하)'!$A$3:$T$1836,10,FALSE)</f>
        <v>#N/A</v>
      </c>
      <c r="P273" s="152" t="e">
        <f>VLOOKUP(E273,'사업장현황(25하)'!$A$3:$T$1836,12,FALSE)</f>
        <v>#N/A</v>
      </c>
      <c r="Q273" s="217"/>
      <c r="R273" s="151"/>
      <c r="S273" s="151" t="e">
        <f>VLOOKUP(E273,'사업장현황(25하)'!$A$3:$T$1836,11,FALSE)</f>
        <v>#N/A</v>
      </c>
      <c r="T273" s="189"/>
      <c r="U273" s="155"/>
      <c r="V273" s="211"/>
      <c r="W273" s="155">
        <f t="shared" si="4"/>
        <v>0</v>
      </c>
      <c r="X273" s="217"/>
      <c r="Y273" s="155"/>
      <c r="Z273" s="161"/>
      <c r="AA273" s="157"/>
    </row>
    <row r="274" spans="1:90" s="168" customFormat="1" ht="24.95" customHeight="1">
      <c r="A274" s="150"/>
      <c r="B274" s="217"/>
      <c r="C274" s="217" t="str">
        <f>HLOOKUP(WEEKDAY(B274,2),data!$A$1:$G$2,2)</f>
        <v>(토)</v>
      </c>
      <c r="D274" s="150"/>
      <c r="E274" s="172"/>
      <c r="F274" s="150"/>
      <c r="G274" s="153" t="e">
        <f>VLOOKUP(E274,'사업장현황(25하)'!$A$3:$T$1836,13,FALSE)</f>
        <v>#N/A</v>
      </c>
      <c r="H274" s="153" t="e">
        <f>VLOOKUP(E274,'사업장현황(25하)'!$A$3:$T$1836,14,FALSE)</f>
        <v>#N/A</v>
      </c>
      <c r="I274" s="152" t="e">
        <f>VLOOKUP(E274,'사업장현황(25하)'!$A$3:$T$1836,2,FALSE)</f>
        <v>#N/A</v>
      </c>
      <c r="J274" s="152" t="e">
        <f>VLOOKUP(E274,'사업장현황(25하)'!$A$3:$T$1836,4,FALSE)</f>
        <v>#N/A</v>
      </c>
      <c r="K274" s="150" t="e">
        <f>VLOOKUP(E274,'사업장현황(25하)'!$A$3:$T$1836,6,FALSE)</f>
        <v>#N/A</v>
      </c>
      <c r="L274" s="150" t="e">
        <f>VLOOKUP(E274,'사업장현황(25하)'!$A$3:$T$1836,7,FALSE)</f>
        <v>#N/A</v>
      </c>
      <c r="M274" s="150" t="e">
        <f>VLOOKUP(E274,'사업장현황(25하)'!$A$3:$T$1836,8,FALSE)</f>
        <v>#N/A</v>
      </c>
      <c r="N274" s="150" t="e">
        <f>VLOOKUP(E274,'사업장현황(25하)'!$A$3:$T$1836,9,FALSE)</f>
        <v>#N/A</v>
      </c>
      <c r="O274" s="150" t="e">
        <f>VLOOKUP(E274,'사업장현황(25하)'!$A$3:$T$1836,10,FALSE)</f>
        <v>#N/A</v>
      </c>
      <c r="P274" s="152" t="e">
        <f>VLOOKUP(E274,'사업장현황(25하)'!$A$3:$T$1836,12,FALSE)</f>
        <v>#N/A</v>
      </c>
      <c r="Q274" s="217"/>
      <c r="R274" s="151"/>
      <c r="S274" s="151" t="e">
        <f>VLOOKUP(E274,'사업장현황(25하)'!$A$3:$T$1836,11,FALSE)</f>
        <v>#N/A</v>
      </c>
      <c r="T274" s="151"/>
      <c r="U274" s="155"/>
      <c r="V274" s="211"/>
      <c r="W274" s="155">
        <f t="shared" si="4"/>
        <v>0</v>
      </c>
      <c r="X274" s="217"/>
      <c r="Y274" s="155"/>
      <c r="Z274" s="161"/>
      <c r="AA274" s="167"/>
      <c r="BV274" s="169"/>
      <c r="CL274" s="170"/>
    </row>
    <row r="275" spans="1:90" s="186" customFormat="1" ht="24.95" customHeight="1">
      <c r="A275" s="150"/>
      <c r="B275" s="217"/>
      <c r="C275" s="217" t="str">
        <f>HLOOKUP(WEEKDAY(B275,2),data!$A$1:$G$2,2)</f>
        <v>(토)</v>
      </c>
      <c r="D275" s="150"/>
      <c r="E275" s="172"/>
      <c r="F275" s="150"/>
      <c r="G275" s="153" t="e">
        <f>VLOOKUP(E275,'사업장현황(25하)'!$A$3:$T$1836,13,FALSE)</f>
        <v>#N/A</v>
      </c>
      <c r="H275" s="153" t="e">
        <f>VLOOKUP(E275,'사업장현황(25하)'!$A$3:$T$1836,14,FALSE)</f>
        <v>#N/A</v>
      </c>
      <c r="I275" s="152" t="e">
        <f>VLOOKUP(E275,'사업장현황(25하)'!$A$3:$T$1836,2,FALSE)</f>
        <v>#N/A</v>
      </c>
      <c r="J275" s="152" t="e">
        <f>VLOOKUP(E275,'사업장현황(25하)'!$A$3:$T$1836,4,FALSE)</f>
        <v>#N/A</v>
      </c>
      <c r="K275" s="150" t="e">
        <f>VLOOKUP(E275,'사업장현황(25하)'!$A$3:$T$1836,6,FALSE)</f>
        <v>#N/A</v>
      </c>
      <c r="L275" s="150" t="e">
        <f>VLOOKUP(E275,'사업장현황(25하)'!$A$3:$T$1836,7,FALSE)</f>
        <v>#N/A</v>
      </c>
      <c r="M275" s="150" t="e">
        <f>VLOOKUP(E275,'사업장현황(25하)'!$A$3:$T$1836,8,FALSE)</f>
        <v>#N/A</v>
      </c>
      <c r="N275" s="150" t="e">
        <f>VLOOKUP(E275,'사업장현황(25하)'!$A$3:$T$1836,9,FALSE)</f>
        <v>#N/A</v>
      </c>
      <c r="O275" s="150" t="e">
        <f>VLOOKUP(E275,'사업장현황(25하)'!$A$3:$T$1836,10,FALSE)</f>
        <v>#N/A</v>
      </c>
      <c r="P275" s="152" t="e">
        <f>VLOOKUP(E275,'사업장현황(25하)'!$A$3:$T$1836,12,FALSE)</f>
        <v>#N/A</v>
      </c>
      <c r="Q275" s="217"/>
      <c r="R275" s="151"/>
      <c r="S275" s="151" t="e">
        <f>VLOOKUP(E275,'사업장현황(25하)'!$A$3:$T$1836,11,FALSE)</f>
        <v>#N/A</v>
      </c>
      <c r="T275" s="189"/>
      <c r="U275" s="155"/>
      <c r="V275" s="211"/>
      <c r="W275" s="155">
        <f t="shared" si="4"/>
        <v>0</v>
      </c>
      <c r="X275" s="217"/>
      <c r="Y275" s="155"/>
      <c r="Z275" s="161"/>
      <c r="AA275" s="185"/>
      <c r="BV275" s="187"/>
      <c r="CL275" s="188"/>
    </row>
    <row r="276" spans="1:90" s="186" customFormat="1" ht="24.95" customHeight="1">
      <c r="A276" s="150"/>
      <c r="B276" s="217"/>
      <c r="C276" s="217" t="str">
        <f>HLOOKUP(WEEKDAY(B276,2),data!$A$1:$G$2,2)</f>
        <v>(토)</v>
      </c>
      <c r="D276" s="150"/>
      <c r="E276" s="172"/>
      <c r="F276" s="150"/>
      <c r="G276" s="153" t="e">
        <f>VLOOKUP(E276,'사업장현황(25하)'!$A$3:$T$1836,13,FALSE)</f>
        <v>#N/A</v>
      </c>
      <c r="H276" s="153" t="e">
        <f>VLOOKUP(E276,'사업장현황(25하)'!$A$3:$T$1836,14,FALSE)</f>
        <v>#N/A</v>
      </c>
      <c r="I276" s="152" t="e">
        <f>VLOOKUP(E276,'사업장현황(25하)'!$A$3:$T$1836,2,FALSE)</f>
        <v>#N/A</v>
      </c>
      <c r="J276" s="152" t="e">
        <f>VLOOKUP(E276,'사업장현황(25하)'!$A$3:$T$1836,4,FALSE)</f>
        <v>#N/A</v>
      </c>
      <c r="K276" s="150" t="e">
        <f>VLOOKUP(E276,'사업장현황(25하)'!$A$3:$T$1836,6,FALSE)</f>
        <v>#N/A</v>
      </c>
      <c r="L276" s="150" t="e">
        <f>VLOOKUP(E276,'사업장현황(25하)'!$A$3:$T$1836,7,FALSE)</f>
        <v>#N/A</v>
      </c>
      <c r="M276" s="150" t="e">
        <f>VLOOKUP(E276,'사업장현황(25하)'!$A$3:$T$1836,8,FALSE)</f>
        <v>#N/A</v>
      </c>
      <c r="N276" s="150" t="e">
        <f>VLOOKUP(E276,'사업장현황(25하)'!$A$3:$T$1836,9,FALSE)</f>
        <v>#N/A</v>
      </c>
      <c r="O276" s="150" t="e">
        <f>VLOOKUP(E276,'사업장현황(25하)'!$A$3:$T$1836,10,FALSE)</f>
        <v>#N/A</v>
      </c>
      <c r="P276" s="152" t="e">
        <f>VLOOKUP(E276,'사업장현황(25하)'!$A$3:$T$1836,12,FALSE)</f>
        <v>#N/A</v>
      </c>
      <c r="Q276" s="217"/>
      <c r="R276" s="151"/>
      <c r="S276" s="151" t="e">
        <f>VLOOKUP(E276,'사업장현황(25하)'!$A$3:$T$1836,11,FALSE)</f>
        <v>#N/A</v>
      </c>
      <c r="T276" s="151"/>
      <c r="U276" s="155"/>
      <c r="V276" s="211"/>
      <c r="W276" s="155">
        <f t="shared" si="4"/>
        <v>0</v>
      </c>
      <c r="X276" s="217"/>
      <c r="Y276" s="155"/>
      <c r="Z276" s="161"/>
      <c r="AA276" s="185"/>
      <c r="BV276" s="187"/>
      <c r="CL276" s="188"/>
    </row>
    <row r="277" spans="1:90" s="168" customFormat="1" ht="24.95" customHeight="1">
      <c r="A277" s="150"/>
      <c r="B277" s="217"/>
      <c r="C277" s="217" t="str">
        <f>HLOOKUP(WEEKDAY(B277,2),data!$A$1:$G$2,2)</f>
        <v>(토)</v>
      </c>
      <c r="D277" s="150"/>
      <c r="E277" s="172"/>
      <c r="F277" s="150"/>
      <c r="G277" s="153" t="e">
        <f>VLOOKUP(E277,'사업장현황(25하)'!$A$3:$T$1836,13,FALSE)</f>
        <v>#N/A</v>
      </c>
      <c r="H277" s="153" t="e">
        <f>VLOOKUP(E277,'사업장현황(25하)'!$A$3:$T$1836,14,FALSE)</f>
        <v>#N/A</v>
      </c>
      <c r="I277" s="152" t="e">
        <f>VLOOKUP(E277,'사업장현황(25하)'!$A$3:$T$1836,2,FALSE)</f>
        <v>#N/A</v>
      </c>
      <c r="J277" s="152" t="e">
        <f>VLOOKUP(E277,'사업장현황(25하)'!$A$3:$T$1836,4,FALSE)</f>
        <v>#N/A</v>
      </c>
      <c r="K277" s="150" t="e">
        <f>VLOOKUP(E277,'사업장현황(25하)'!$A$3:$T$1836,6,FALSE)</f>
        <v>#N/A</v>
      </c>
      <c r="L277" s="150" t="e">
        <f>VLOOKUP(E277,'사업장현황(25하)'!$A$3:$T$1836,7,FALSE)</f>
        <v>#N/A</v>
      </c>
      <c r="M277" s="150" t="e">
        <f>VLOOKUP(E277,'사업장현황(25하)'!$A$3:$T$1836,8,FALSE)</f>
        <v>#N/A</v>
      </c>
      <c r="N277" s="150" t="e">
        <f>VLOOKUP(E277,'사업장현황(25하)'!$A$3:$T$1836,9,FALSE)</f>
        <v>#N/A</v>
      </c>
      <c r="O277" s="150" t="e">
        <f>VLOOKUP(E277,'사업장현황(25하)'!$A$3:$T$1836,10,FALSE)</f>
        <v>#N/A</v>
      </c>
      <c r="P277" s="152" t="e">
        <f>VLOOKUP(E277,'사업장현황(25하)'!$A$3:$T$1836,12,FALSE)</f>
        <v>#N/A</v>
      </c>
      <c r="Q277" s="217"/>
      <c r="R277" s="151"/>
      <c r="S277" s="151" t="e">
        <f>VLOOKUP(E277,'사업장현황(25하)'!$A$3:$T$1836,11,FALSE)</f>
        <v>#N/A</v>
      </c>
      <c r="T277" s="151"/>
      <c r="U277" s="155"/>
      <c r="V277" s="211"/>
      <c r="W277" s="155">
        <f t="shared" si="4"/>
        <v>0</v>
      </c>
      <c r="X277" s="217"/>
      <c r="Y277" s="155"/>
      <c r="Z277" s="161"/>
      <c r="AA277" s="167"/>
      <c r="BV277" s="169"/>
      <c r="CL277" s="170"/>
    </row>
    <row r="278" spans="1:90" s="168" customFormat="1" ht="24.95" customHeight="1">
      <c r="A278" s="150"/>
      <c r="B278" s="217"/>
      <c r="C278" s="217" t="str">
        <f>HLOOKUP(WEEKDAY(B278,2),data!$A$1:$G$2,2)</f>
        <v>(토)</v>
      </c>
      <c r="D278" s="150"/>
      <c r="E278" s="172"/>
      <c r="F278" s="150"/>
      <c r="G278" s="153" t="e">
        <f>VLOOKUP(E278,'사업장현황(25하)'!$A$3:$T$1836,13,FALSE)</f>
        <v>#N/A</v>
      </c>
      <c r="H278" s="153" t="e">
        <f>VLOOKUP(E278,'사업장현황(25하)'!$A$3:$T$1836,14,FALSE)</f>
        <v>#N/A</v>
      </c>
      <c r="I278" s="152" t="e">
        <f>VLOOKUP(E278,'사업장현황(25하)'!$A$3:$T$1836,2,FALSE)</f>
        <v>#N/A</v>
      </c>
      <c r="J278" s="152" t="e">
        <f>VLOOKUP(E278,'사업장현황(25하)'!$A$3:$T$1836,4,FALSE)</f>
        <v>#N/A</v>
      </c>
      <c r="K278" s="150" t="e">
        <f>VLOOKUP(E278,'사업장현황(25하)'!$A$3:$T$1836,6,FALSE)</f>
        <v>#N/A</v>
      </c>
      <c r="L278" s="150" t="e">
        <f>VLOOKUP(E278,'사업장현황(25하)'!$A$3:$T$1836,7,FALSE)</f>
        <v>#N/A</v>
      </c>
      <c r="M278" s="150" t="e">
        <f>VLOOKUP(E278,'사업장현황(25하)'!$A$3:$T$1836,8,FALSE)</f>
        <v>#N/A</v>
      </c>
      <c r="N278" s="150" t="e">
        <f>VLOOKUP(E278,'사업장현황(25하)'!$A$3:$T$1836,9,FALSE)</f>
        <v>#N/A</v>
      </c>
      <c r="O278" s="150" t="e">
        <f>VLOOKUP(E278,'사업장현황(25하)'!$A$3:$T$1836,10,FALSE)</f>
        <v>#N/A</v>
      </c>
      <c r="P278" s="152" t="e">
        <f>VLOOKUP(E278,'사업장현황(25하)'!$A$3:$T$1836,12,FALSE)</f>
        <v>#N/A</v>
      </c>
      <c r="Q278" s="217"/>
      <c r="R278" s="151"/>
      <c r="S278" s="151" t="e">
        <f>VLOOKUP(E278,'사업장현황(25하)'!$A$3:$T$1836,11,FALSE)</f>
        <v>#N/A</v>
      </c>
      <c r="T278" s="151"/>
      <c r="U278" s="155"/>
      <c r="V278" s="211"/>
      <c r="W278" s="155">
        <f t="shared" si="4"/>
        <v>0</v>
      </c>
      <c r="X278" s="217"/>
      <c r="Y278" s="155"/>
      <c r="Z278" s="161"/>
      <c r="AA278" s="167"/>
      <c r="BV278" s="169"/>
      <c r="CL278" s="170"/>
    </row>
    <row r="279" spans="1:90" s="168" customFormat="1" ht="24.95" customHeight="1">
      <c r="A279" s="150"/>
      <c r="B279" s="217"/>
      <c r="C279" s="217" t="str">
        <f>HLOOKUP(WEEKDAY(B279,2),data!$A$1:$G$2,2)</f>
        <v>(토)</v>
      </c>
      <c r="D279" s="150"/>
      <c r="E279" s="172"/>
      <c r="F279" s="150"/>
      <c r="G279" s="153" t="e">
        <f>VLOOKUP(E279,'사업장현황(25하)'!$A$3:$T$1836,13,FALSE)</f>
        <v>#N/A</v>
      </c>
      <c r="H279" s="153" t="e">
        <f>VLOOKUP(E279,'사업장현황(25하)'!$A$3:$T$1836,14,FALSE)</f>
        <v>#N/A</v>
      </c>
      <c r="I279" s="152" t="e">
        <f>VLOOKUP(E279,'사업장현황(25하)'!$A$3:$T$1836,2,FALSE)</f>
        <v>#N/A</v>
      </c>
      <c r="J279" s="152" t="e">
        <f>VLOOKUP(E279,'사업장현황(25하)'!$A$3:$T$1836,4,FALSE)</f>
        <v>#N/A</v>
      </c>
      <c r="K279" s="150" t="e">
        <f>VLOOKUP(E279,'사업장현황(25하)'!$A$3:$T$1836,6,FALSE)</f>
        <v>#N/A</v>
      </c>
      <c r="L279" s="150" t="e">
        <f>VLOOKUP(E279,'사업장현황(25하)'!$A$3:$T$1836,7,FALSE)</f>
        <v>#N/A</v>
      </c>
      <c r="M279" s="150" t="e">
        <f>VLOOKUP(E279,'사업장현황(25하)'!$A$3:$T$1836,8,FALSE)</f>
        <v>#N/A</v>
      </c>
      <c r="N279" s="150" t="e">
        <f>VLOOKUP(E279,'사업장현황(25하)'!$A$3:$T$1836,9,FALSE)</f>
        <v>#N/A</v>
      </c>
      <c r="O279" s="150" t="e">
        <f>VLOOKUP(E279,'사업장현황(25하)'!$A$3:$T$1836,10,FALSE)</f>
        <v>#N/A</v>
      </c>
      <c r="P279" s="152" t="e">
        <f>VLOOKUP(E279,'사업장현황(25하)'!$A$3:$T$1836,12,FALSE)</f>
        <v>#N/A</v>
      </c>
      <c r="Q279" s="217"/>
      <c r="R279" s="151"/>
      <c r="S279" s="151" t="e">
        <f>VLOOKUP(E279,'사업장현황(25하)'!$A$3:$T$1836,11,FALSE)</f>
        <v>#N/A</v>
      </c>
      <c r="T279" s="151"/>
      <c r="U279" s="155"/>
      <c r="V279" s="211"/>
      <c r="W279" s="155">
        <f t="shared" si="4"/>
        <v>0</v>
      </c>
      <c r="X279" s="217"/>
      <c r="Y279" s="155"/>
      <c r="Z279" s="161"/>
      <c r="AA279" s="167"/>
      <c r="BV279" s="169"/>
      <c r="CL279" s="170"/>
    </row>
    <row r="280" spans="1:90" s="168" customFormat="1" ht="24.95" customHeight="1">
      <c r="A280" s="150"/>
      <c r="B280" s="217"/>
      <c r="C280" s="217" t="str">
        <f>HLOOKUP(WEEKDAY(B280,2),data!$A$1:$G$2,2)</f>
        <v>(토)</v>
      </c>
      <c r="D280" s="150"/>
      <c r="E280" s="172"/>
      <c r="F280" s="150"/>
      <c r="G280" s="153" t="e">
        <f>VLOOKUP(E280,'사업장현황(25하)'!$A$3:$T$1836,13,FALSE)</f>
        <v>#N/A</v>
      </c>
      <c r="H280" s="153" t="e">
        <f>VLOOKUP(E280,'사업장현황(25하)'!$A$3:$T$1836,14,FALSE)</f>
        <v>#N/A</v>
      </c>
      <c r="I280" s="152" t="e">
        <f>VLOOKUP(E280,'사업장현황(25하)'!$A$3:$T$1836,2,FALSE)</f>
        <v>#N/A</v>
      </c>
      <c r="J280" s="152" t="e">
        <f>VLOOKUP(E280,'사업장현황(25하)'!$A$3:$T$1836,4,FALSE)</f>
        <v>#N/A</v>
      </c>
      <c r="K280" s="150" t="e">
        <f>VLOOKUP(E280,'사업장현황(25하)'!$A$3:$T$1836,6,FALSE)</f>
        <v>#N/A</v>
      </c>
      <c r="L280" s="150" t="e">
        <f>VLOOKUP(E280,'사업장현황(25하)'!$A$3:$T$1836,7,FALSE)</f>
        <v>#N/A</v>
      </c>
      <c r="M280" s="150" t="e">
        <f>VLOOKUP(E280,'사업장현황(25하)'!$A$3:$T$1836,8,FALSE)</f>
        <v>#N/A</v>
      </c>
      <c r="N280" s="150" t="e">
        <f>VLOOKUP(E280,'사업장현황(25하)'!$A$3:$T$1836,9,FALSE)</f>
        <v>#N/A</v>
      </c>
      <c r="O280" s="150" t="e">
        <f>VLOOKUP(E280,'사업장현황(25하)'!$A$3:$T$1836,10,FALSE)</f>
        <v>#N/A</v>
      </c>
      <c r="P280" s="152" t="e">
        <f>VLOOKUP(E280,'사업장현황(25하)'!$A$3:$T$1836,12,FALSE)</f>
        <v>#N/A</v>
      </c>
      <c r="Q280" s="217"/>
      <c r="R280" s="151"/>
      <c r="S280" s="151" t="e">
        <f>VLOOKUP(E280,'사업장현황(25하)'!$A$3:$T$1836,11,FALSE)</f>
        <v>#N/A</v>
      </c>
      <c r="T280" s="151"/>
      <c r="U280" s="155"/>
      <c r="V280" s="211"/>
      <c r="W280" s="155">
        <f t="shared" si="4"/>
        <v>0</v>
      </c>
      <c r="X280" s="217"/>
      <c r="Y280" s="155"/>
      <c r="Z280" s="161"/>
      <c r="AA280" s="167"/>
      <c r="BV280" s="169"/>
      <c r="CL280" s="170"/>
    </row>
    <row r="281" spans="1:90" s="168" customFormat="1" ht="24.95" customHeight="1">
      <c r="A281" s="150"/>
      <c r="B281" s="217"/>
      <c r="C281" s="217" t="str">
        <f>HLOOKUP(WEEKDAY(B281,2),data!$A$1:$G$2,2)</f>
        <v>(토)</v>
      </c>
      <c r="D281" s="150"/>
      <c r="E281" s="172"/>
      <c r="F281" s="150"/>
      <c r="G281" s="153" t="e">
        <f>VLOOKUP(E281,'사업장현황(25하)'!$A$3:$T$1836,13,FALSE)</f>
        <v>#N/A</v>
      </c>
      <c r="H281" s="153" t="e">
        <f>VLOOKUP(E281,'사업장현황(25하)'!$A$3:$T$1836,14,FALSE)</f>
        <v>#N/A</v>
      </c>
      <c r="I281" s="152" t="e">
        <f>VLOOKUP(E281,'사업장현황(25하)'!$A$3:$T$1836,2,FALSE)</f>
        <v>#N/A</v>
      </c>
      <c r="J281" s="152" t="e">
        <f>VLOOKUP(E281,'사업장현황(25하)'!$A$3:$T$1836,4,FALSE)</f>
        <v>#N/A</v>
      </c>
      <c r="K281" s="150" t="e">
        <f>VLOOKUP(E281,'사업장현황(25하)'!$A$3:$T$1836,6,FALSE)</f>
        <v>#N/A</v>
      </c>
      <c r="L281" s="150" t="e">
        <f>VLOOKUP(E281,'사업장현황(25하)'!$A$3:$T$1836,7,FALSE)</f>
        <v>#N/A</v>
      </c>
      <c r="M281" s="150" t="e">
        <f>VLOOKUP(E281,'사업장현황(25하)'!$A$3:$T$1836,8,FALSE)</f>
        <v>#N/A</v>
      </c>
      <c r="N281" s="150" t="e">
        <f>VLOOKUP(E281,'사업장현황(25하)'!$A$3:$T$1836,9,FALSE)</f>
        <v>#N/A</v>
      </c>
      <c r="O281" s="150" t="e">
        <f>VLOOKUP(E281,'사업장현황(25하)'!$A$3:$T$1836,10,FALSE)</f>
        <v>#N/A</v>
      </c>
      <c r="P281" s="152" t="e">
        <f>VLOOKUP(E281,'사업장현황(25하)'!$A$3:$T$1836,12,FALSE)</f>
        <v>#N/A</v>
      </c>
      <c r="Q281" s="217"/>
      <c r="R281" s="151"/>
      <c r="S281" s="151" t="e">
        <f>VLOOKUP(E281,'사업장현황(25하)'!$A$3:$T$1836,11,FALSE)</f>
        <v>#N/A</v>
      </c>
      <c r="T281" s="151"/>
      <c r="U281" s="155"/>
      <c r="V281" s="211"/>
      <c r="W281" s="155">
        <f t="shared" si="4"/>
        <v>0</v>
      </c>
      <c r="X281" s="217"/>
      <c r="Y281" s="155"/>
      <c r="Z281" s="161"/>
      <c r="AA281" s="167"/>
    </row>
    <row r="282" spans="1:90" s="168" customFormat="1" ht="24.95" customHeight="1">
      <c r="A282" s="150"/>
      <c r="B282" s="217"/>
      <c r="C282" s="217" t="str">
        <f>HLOOKUP(WEEKDAY(B282,2),data!$A$1:$G$2,2)</f>
        <v>(토)</v>
      </c>
      <c r="D282" s="150"/>
      <c r="E282" s="172"/>
      <c r="F282" s="150"/>
      <c r="G282" s="153" t="e">
        <f>VLOOKUP(E282,'사업장현황(25하)'!$A$3:$T$1836,13,FALSE)</f>
        <v>#N/A</v>
      </c>
      <c r="H282" s="153" t="e">
        <f>VLOOKUP(E282,'사업장현황(25하)'!$A$3:$T$1836,14,FALSE)</f>
        <v>#N/A</v>
      </c>
      <c r="I282" s="152" t="e">
        <f>VLOOKUP(E282,'사업장현황(25하)'!$A$3:$T$1836,2,FALSE)</f>
        <v>#N/A</v>
      </c>
      <c r="J282" s="152" t="e">
        <f>VLOOKUP(E282,'사업장현황(25하)'!$A$3:$T$1836,4,FALSE)</f>
        <v>#N/A</v>
      </c>
      <c r="K282" s="150" t="e">
        <f>VLOOKUP(E282,'사업장현황(25하)'!$A$3:$T$1836,6,FALSE)</f>
        <v>#N/A</v>
      </c>
      <c r="L282" s="150" t="e">
        <f>VLOOKUP(E282,'사업장현황(25하)'!$A$3:$T$1836,7,FALSE)</f>
        <v>#N/A</v>
      </c>
      <c r="M282" s="150" t="e">
        <f>VLOOKUP(E282,'사업장현황(25하)'!$A$3:$T$1836,8,FALSE)</f>
        <v>#N/A</v>
      </c>
      <c r="N282" s="150" t="e">
        <f>VLOOKUP(E282,'사업장현황(25하)'!$A$3:$T$1836,9,FALSE)</f>
        <v>#N/A</v>
      </c>
      <c r="O282" s="150" t="e">
        <f>VLOOKUP(E282,'사업장현황(25하)'!$A$3:$T$1836,10,FALSE)</f>
        <v>#N/A</v>
      </c>
      <c r="P282" s="152" t="e">
        <f>VLOOKUP(E282,'사업장현황(25하)'!$A$3:$T$1836,12,FALSE)</f>
        <v>#N/A</v>
      </c>
      <c r="Q282" s="217"/>
      <c r="R282" s="151"/>
      <c r="S282" s="151" t="e">
        <f>VLOOKUP(E282,'사업장현황(25하)'!$A$3:$T$1836,11,FALSE)</f>
        <v>#N/A</v>
      </c>
      <c r="T282" s="151"/>
      <c r="U282" s="155"/>
      <c r="V282" s="211"/>
      <c r="W282" s="155">
        <f t="shared" si="4"/>
        <v>0</v>
      </c>
      <c r="X282" s="217"/>
      <c r="Y282" s="155"/>
      <c r="Z282" s="161"/>
      <c r="AA282" s="167"/>
    </row>
    <row r="283" spans="1:90" s="168" customFormat="1" ht="24.95" customHeight="1">
      <c r="A283" s="150"/>
      <c r="B283" s="217"/>
      <c r="C283" s="217" t="str">
        <f>HLOOKUP(WEEKDAY(B283,2),data!$A$1:$G$2,2)</f>
        <v>(토)</v>
      </c>
      <c r="D283" s="150"/>
      <c r="E283" s="172"/>
      <c r="F283" s="150"/>
      <c r="G283" s="153" t="e">
        <f>VLOOKUP(E283,'사업장현황(25하)'!$A$3:$T$1836,13,FALSE)</f>
        <v>#N/A</v>
      </c>
      <c r="H283" s="153" t="e">
        <f>VLOOKUP(E283,'사업장현황(25하)'!$A$3:$T$1836,14,FALSE)</f>
        <v>#N/A</v>
      </c>
      <c r="I283" s="152" t="e">
        <f>VLOOKUP(E283,'사업장현황(25하)'!$A$3:$T$1836,2,FALSE)</f>
        <v>#N/A</v>
      </c>
      <c r="J283" s="152" t="e">
        <f>VLOOKUP(E283,'사업장현황(25하)'!$A$3:$T$1836,4,FALSE)</f>
        <v>#N/A</v>
      </c>
      <c r="K283" s="150" t="e">
        <f>VLOOKUP(E283,'사업장현황(25하)'!$A$3:$T$1836,6,FALSE)</f>
        <v>#N/A</v>
      </c>
      <c r="L283" s="150" t="e">
        <f>VLOOKUP(E283,'사업장현황(25하)'!$A$3:$T$1836,7,FALSE)</f>
        <v>#N/A</v>
      </c>
      <c r="M283" s="150" t="e">
        <f>VLOOKUP(E283,'사업장현황(25하)'!$A$3:$T$1836,8,FALSE)</f>
        <v>#N/A</v>
      </c>
      <c r="N283" s="150" t="e">
        <f>VLOOKUP(E283,'사업장현황(25하)'!$A$3:$T$1836,9,FALSE)</f>
        <v>#N/A</v>
      </c>
      <c r="O283" s="150" t="e">
        <f>VLOOKUP(E283,'사업장현황(25하)'!$A$3:$T$1836,10,FALSE)</f>
        <v>#N/A</v>
      </c>
      <c r="P283" s="152" t="e">
        <f>VLOOKUP(E283,'사업장현황(25하)'!$A$3:$T$1836,12,FALSE)</f>
        <v>#N/A</v>
      </c>
      <c r="Q283" s="217"/>
      <c r="R283" s="151"/>
      <c r="S283" s="151" t="e">
        <f>VLOOKUP(E283,'사업장현황(25하)'!$A$3:$T$1836,11,FALSE)</f>
        <v>#N/A</v>
      </c>
      <c r="T283" s="151"/>
      <c r="U283" s="155"/>
      <c r="V283" s="211"/>
      <c r="W283" s="155">
        <f t="shared" si="4"/>
        <v>0</v>
      </c>
      <c r="X283" s="217"/>
      <c r="Y283" s="155"/>
      <c r="Z283" s="161"/>
      <c r="AA283" s="167"/>
    </row>
    <row r="284" spans="1:90" s="168" customFormat="1" ht="24.95" customHeight="1">
      <c r="A284" s="150"/>
      <c r="B284" s="217"/>
      <c r="C284" s="217" t="str">
        <f>HLOOKUP(WEEKDAY(B284,2),data!$A$1:$G$2,2)</f>
        <v>(토)</v>
      </c>
      <c r="D284" s="150"/>
      <c r="E284" s="172"/>
      <c r="F284" s="150"/>
      <c r="G284" s="153" t="e">
        <f>VLOOKUP(E284,'사업장현황(25하)'!$A$3:$T$1836,13,FALSE)</f>
        <v>#N/A</v>
      </c>
      <c r="H284" s="153" t="e">
        <f>VLOOKUP(E284,'사업장현황(25하)'!$A$3:$T$1836,14,FALSE)</f>
        <v>#N/A</v>
      </c>
      <c r="I284" s="152" t="e">
        <f>VLOOKUP(E284,'사업장현황(25하)'!$A$3:$T$1836,2,FALSE)</f>
        <v>#N/A</v>
      </c>
      <c r="J284" s="152" t="e">
        <f>VLOOKUP(E284,'사업장현황(25하)'!$A$3:$T$1836,4,FALSE)</f>
        <v>#N/A</v>
      </c>
      <c r="K284" s="150" t="e">
        <f>VLOOKUP(E284,'사업장현황(25하)'!$A$3:$T$1836,6,FALSE)</f>
        <v>#N/A</v>
      </c>
      <c r="L284" s="150" t="e">
        <f>VLOOKUP(E284,'사업장현황(25하)'!$A$3:$T$1836,7,FALSE)</f>
        <v>#N/A</v>
      </c>
      <c r="M284" s="150" t="e">
        <f>VLOOKUP(E284,'사업장현황(25하)'!$A$3:$T$1836,8,FALSE)</f>
        <v>#N/A</v>
      </c>
      <c r="N284" s="150" t="e">
        <f>VLOOKUP(E284,'사업장현황(25하)'!$A$3:$T$1836,9,FALSE)</f>
        <v>#N/A</v>
      </c>
      <c r="O284" s="150" t="e">
        <f>VLOOKUP(E284,'사업장현황(25하)'!$A$3:$T$1836,10,FALSE)</f>
        <v>#N/A</v>
      </c>
      <c r="P284" s="152" t="e">
        <f>VLOOKUP(E284,'사업장현황(25하)'!$A$3:$T$1836,12,FALSE)</f>
        <v>#N/A</v>
      </c>
      <c r="Q284" s="217"/>
      <c r="R284" s="151"/>
      <c r="S284" s="151" t="e">
        <f>VLOOKUP(E284,'사업장현황(25하)'!$A$3:$T$1836,11,FALSE)</f>
        <v>#N/A</v>
      </c>
      <c r="T284" s="151"/>
      <c r="U284" s="155"/>
      <c r="V284" s="211"/>
      <c r="W284" s="155">
        <f t="shared" si="4"/>
        <v>0</v>
      </c>
      <c r="X284" s="217"/>
      <c r="Y284" s="155"/>
      <c r="Z284" s="161"/>
      <c r="AA284" s="167"/>
    </row>
    <row r="285" spans="1:90" s="168" customFormat="1" ht="24.95" customHeight="1">
      <c r="A285" s="150"/>
      <c r="B285" s="217"/>
      <c r="C285" s="217" t="str">
        <f>HLOOKUP(WEEKDAY(B285,2),data!$A$1:$G$2,2)</f>
        <v>(토)</v>
      </c>
      <c r="D285" s="150"/>
      <c r="E285" s="172"/>
      <c r="F285" s="150"/>
      <c r="G285" s="153" t="e">
        <f>VLOOKUP(E285,'사업장현황(25하)'!$A$3:$T$1836,13,FALSE)</f>
        <v>#N/A</v>
      </c>
      <c r="H285" s="153" t="e">
        <f>VLOOKUP(E285,'사업장현황(25하)'!$A$3:$T$1836,14,FALSE)</f>
        <v>#N/A</v>
      </c>
      <c r="I285" s="152" t="e">
        <f>VLOOKUP(E285,'사업장현황(25하)'!$A$3:$T$1836,2,FALSE)</f>
        <v>#N/A</v>
      </c>
      <c r="J285" s="152" t="e">
        <f>VLOOKUP(E285,'사업장현황(25하)'!$A$3:$T$1836,4,FALSE)</f>
        <v>#N/A</v>
      </c>
      <c r="K285" s="150" t="e">
        <f>VLOOKUP(E285,'사업장현황(25하)'!$A$3:$T$1836,6,FALSE)</f>
        <v>#N/A</v>
      </c>
      <c r="L285" s="150" t="e">
        <f>VLOOKUP(E285,'사업장현황(25하)'!$A$3:$T$1836,7,FALSE)</f>
        <v>#N/A</v>
      </c>
      <c r="M285" s="150" t="e">
        <f>VLOOKUP(E285,'사업장현황(25하)'!$A$3:$T$1836,8,FALSE)</f>
        <v>#N/A</v>
      </c>
      <c r="N285" s="150" t="e">
        <f>VLOOKUP(E285,'사업장현황(25하)'!$A$3:$T$1836,9,FALSE)</f>
        <v>#N/A</v>
      </c>
      <c r="O285" s="150" t="e">
        <f>VLOOKUP(E285,'사업장현황(25하)'!$A$3:$T$1836,10,FALSE)</f>
        <v>#N/A</v>
      </c>
      <c r="P285" s="152" t="e">
        <f>VLOOKUP(E285,'사업장현황(25하)'!$A$3:$T$1836,12,FALSE)</f>
        <v>#N/A</v>
      </c>
      <c r="Q285" s="217"/>
      <c r="R285" s="151"/>
      <c r="S285" s="151" t="e">
        <f>VLOOKUP(E285,'사업장현황(25하)'!$A$3:$T$1836,11,FALSE)</f>
        <v>#N/A</v>
      </c>
      <c r="T285" s="151"/>
      <c r="U285" s="155"/>
      <c r="V285" s="211"/>
      <c r="W285" s="155">
        <f t="shared" si="4"/>
        <v>0</v>
      </c>
      <c r="X285" s="217"/>
      <c r="Y285" s="155"/>
      <c r="Z285" s="161"/>
      <c r="AA285" s="167"/>
    </row>
    <row r="286" spans="1:90" s="168" customFormat="1" ht="24.95" customHeight="1">
      <c r="A286" s="150"/>
      <c r="B286" s="217"/>
      <c r="C286" s="217" t="str">
        <f>HLOOKUP(WEEKDAY(B286,2),data!$A$1:$G$2,2)</f>
        <v>(토)</v>
      </c>
      <c r="D286" s="150"/>
      <c r="E286" s="172"/>
      <c r="F286" s="150"/>
      <c r="G286" s="153" t="e">
        <f>VLOOKUP(E286,'사업장현황(25하)'!$A$3:$T$1836,13,FALSE)</f>
        <v>#N/A</v>
      </c>
      <c r="H286" s="153" t="e">
        <f>VLOOKUP(E286,'사업장현황(25하)'!$A$3:$T$1836,14,FALSE)</f>
        <v>#N/A</v>
      </c>
      <c r="I286" s="152" t="e">
        <f>VLOOKUP(E286,'사업장현황(25하)'!$A$3:$T$1836,2,FALSE)</f>
        <v>#N/A</v>
      </c>
      <c r="J286" s="152" t="e">
        <f>VLOOKUP(E286,'사업장현황(25하)'!$A$3:$T$1836,4,FALSE)</f>
        <v>#N/A</v>
      </c>
      <c r="K286" s="150" t="e">
        <f>VLOOKUP(E286,'사업장현황(25하)'!$A$3:$T$1836,6,FALSE)</f>
        <v>#N/A</v>
      </c>
      <c r="L286" s="150" t="e">
        <f>VLOOKUP(E286,'사업장현황(25하)'!$A$3:$T$1836,7,FALSE)</f>
        <v>#N/A</v>
      </c>
      <c r="M286" s="150" t="e">
        <f>VLOOKUP(E286,'사업장현황(25하)'!$A$3:$T$1836,8,FALSE)</f>
        <v>#N/A</v>
      </c>
      <c r="N286" s="150" t="e">
        <f>VLOOKUP(E286,'사업장현황(25하)'!$A$3:$T$1836,9,FALSE)</f>
        <v>#N/A</v>
      </c>
      <c r="O286" s="150" t="e">
        <f>VLOOKUP(E286,'사업장현황(25하)'!$A$3:$T$1836,10,FALSE)</f>
        <v>#N/A</v>
      </c>
      <c r="P286" s="152" t="e">
        <f>VLOOKUP(E286,'사업장현황(25하)'!$A$3:$T$1836,12,FALSE)</f>
        <v>#N/A</v>
      </c>
      <c r="Q286" s="217"/>
      <c r="R286" s="151"/>
      <c r="S286" s="151" t="e">
        <f>VLOOKUP(E286,'사업장현황(25하)'!$A$3:$T$1836,11,FALSE)</f>
        <v>#N/A</v>
      </c>
      <c r="T286" s="151"/>
      <c r="U286" s="155"/>
      <c r="V286" s="211"/>
      <c r="W286" s="155">
        <f t="shared" si="4"/>
        <v>0</v>
      </c>
      <c r="X286" s="217"/>
      <c r="Y286" s="155"/>
      <c r="Z286" s="161"/>
      <c r="AA286" s="167"/>
    </row>
    <row r="287" spans="1:90" s="164" customFormat="1" ht="24.95" customHeight="1">
      <c r="A287" s="150"/>
      <c r="B287" s="217"/>
      <c r="C287" s="217" t="str">
        <f>HLOOKUP(WEEKDAY(B287,2),data!$A$1:$G$2,2)</f>
        <v>(토)</v>
      </c>
      <c r="D287" s="150"/>
      <c r="E287" s="172"/>
      <c r="F287" s="150"/>
      <c r="G287" s="153" t="e">
        <f>VLOOKUP(E287,'사업장현황(25하)'!$A$3:$T$1836,13,FALSE)</f>
        <v>#N/A</v>
      </c>
      <c r="H287" s="153" t="e">
        <f>VLOOKUP(E287,'사업장현황(25하)'!$A$3:$T$1836,14,FALSE)</f>
        <v>#N/A</v>
      </c>
      <c r="I287" s="152" t="e">
        <f>VLOOKUP(E287,'사업장현황(25하)'!$A$3:$T$1836,2,FALSE)</f>
        <v>#N/A</v>
      </c>
      <c r="J287" s="152" t="e">
        <f>VLOOKUP(E287,'사업장현황(25하)'!$A$3:$T$1836,4,FALSE)</f>
        <v>#N/A</v>
      </c>
      <c r="K287" s="150" t="e">
        <f>VLOOKUP(E287,'사업장현황(25하)'!$A$3:$T$1836,6,FALSE)</f>
        <v>#N/A</v>
      </c>
      <c r="L287" s="150" t="e">
        <f>VLOOKUP(E287,'사업장현황(25하)'!$A$3:$T$1836,7,FALSE)</f>
        <v>#N/A</v>
      </c>
      <c r="M287" s="150" t="e">
        <f>VLOOKUP(E287,'사업장현황(25하)'!$A$3:$T$1836,8,FALSE)</f>
        <v>#N/A</v>
      </c>
      <c r="N287" s="150" t="e">
        <f>VLOOKUP(E287,'사업장현황(25하)'!$A$3:$T$1836,9,FALSE)</f>
        <v>#N/A</v>
      </c>
      <c r="O287" s="150" t="e">
        <f>VLOOKUP(E287,'사업장현황(25하)'!$A$3:$T$1836,10,FALSE)</f>
        <v>#N/A</v>
      </c>
      <c r="P287" s="152" t="e">
        <f>VLOOKUP(E287,'사업장현황(25하)'!$A$3:$T$1836,12,FALSE)</f>
        <v>#N/A</v>
      </c>
      <c r="Q287" s="217"/>
      <c r="R287" s="151"/>
      <c r="S287" s="151" t="e">
        <f>VLOOKUP(E287,'사업장현황(25하)'!$A$3:$T$1836,11,FALSE)</f>
        <v>#N/A</v>
      </c>
      <c r="T287" s="151"/>
      <c r="U287" s="155"/>
      <c r="V287" s="211"/>
      <c r="W287" s="155">
        <f t="shared" si="4"/>
        <v>0</v>
      </c>
      <c r="X287" s="217"/>
      <c r="Y287" s="155"/>
      <c r="Z287" s="161"/>
      <c r="AA287" s="163"/>
    </row>
    <row r="288" spans="1:90" s="164" customFormat="1" ht="24.95" customHeight="1">
      <c r="A288" s="150"/>
      <c r="B288" s="217"/>
      <c r="C288" s="217" t="str">
        <f>HLOOKUP(WEEKDAY(B288,2),data!$A$1:$G$2,2)</f>
        <v>(토)</v>
      </c>
      <c r="D288" s="150"/>
      <c r="E288" s="172"/>
      <c r="F288" s="150"/>
      <c r="G288" s="153" t="e">
        <f>VLOOKUP(E288,'사업장현황(25하)'!$A$3:$T$1836,13,FALSE)</f>
        <v>#N/A</v>
      </c>
      <c r="H288" s="153" t="e">
        <f>VLOOKUP(E288,'사업장현황(25하)'!$A$3:$T$1836,14,FALSE)</f>
        <v>#N/A</v>
      </c>
      <c r="I288" s="152" t="e">
        <f>VLOOKUP(E288,'사업장현황(25하)'!$A$3:$T$1836,2,FALSE)</f>
        <v>#N/A</v>
      </c>
      <c r="J288" s="152" t="e">
        <f>VLOOKUP(E288,'사업장현황(25하)'!$A$3:$T$1836,4,FALSE)</f>
        <v>#N/A</v>
      </c>
      <c r="K288" s="150" t="e">
        <f>VLOOKUP(E288,'사업장현황(25하)'!$A$3:$T$1836,6,FALSE)</f>
        <v>#N/A</v>
      </c>
      <c r="L288" s="150" t="e">
        <f>VLOOKUP(E288,'사업장현황(25하)'!$A$3:$T$1836,7,FALSE)</f>
        <v>#N/A</v>
      </c>
      <c r="M288" s="150" t="e">
        <f>VLOOKUP(E288,'사업장현황(25하)'!$A$3:$T$1836,8,FALSE)</f>
        <v>#N/A</v>
      </c>
      <c r="N288" s="150" t="e">
        <f>VLOOKUP(E288,'사업장현황(25하)'!$A$3:$T$1836,9,FALSE)</f>
        <v>#N/A</v>
      </c>
      <c r="O288" s="150" t="e">
        <f>VLOOKUP(E288,'사업장현황(25하)'!$A$3:$T$1836,10,FALSE)</f>
        <v>#N/A</v>
      </c>
      <c r="P288" s="152" t="e">
        <f>VLOOKUP(E288,'사업장현황(25하)'!$A$3:$T$1836,12,FALSE)</f>
        <v>#N/A</v>
      </c>
      <c r="Q288" s="217"/>
      <c r="R288" s="151"/>
      <c r="S288" s="151" t="e">
        <f>VLOOKUP(E288,'사업장현황(25하)'!$A$3:$T$1836,11,FALSE)</f>
        <v>#N/A</v>
      </c>
      <c r="T288" s="151"/>
      <c r="U288" s="155"/>
      <c r="V288" s="211"/>
      <c r="W288" s="155">
        <f t="shared" si="4"/>
        <v>0</v>
      </c>
      <c r="X288" s="217"/>
      <c r="Y288" s="155"/>
      <c r="Z288" s="161"/>
      <c r="AA288" s="163"/>
    </row>
    <row r="289" spans="1:90" s="168" customFormat="1" ht="25.15" customHeight="1">
      <c r="A289" s="150"/>
      <c r="B289" s="217"/>
      <c r="C289" s="217" t="str">
        <f>HLOOKUP(WEEKDAY(B289,2),data!$A$1:$G$2,2)</f>
        <v>(토)</v>
      </c>
      <c r="D289" s="150"/>
      <c r="E289" s="172"/>
      <c r="F289" s="150"/>
      <c r="G289" s="153" t="e">
        <f>VLOOKUP(E289,'사업장현황(25하)'!$A$3:$T$1836,13,FALSE)</f>
        <v>#N/A</v>
      </c>
      <c r="H289" s="153" t="e">
        <f>VLOOKUP(E289,'사업장현황(25하)'!$A$3:$T$1836,14,FALSE)</f>
        <v>#N/A</v>
      </c>
      <c r="I289" s="152" t="e">
        <f>VLOOKUP(E289,'사업장현황(25하)'!$A$3:$T$1836,2,FALSE)</f>
        <v>#N/A</v>
      </c>
      <c r="J289" s="152" t="e">
        <f>VLOOKUP(E289,'사업장현황(25하)'!$A$3:$T$1836,4,FALSE)</f>
        <v>#N/A</v>
      </c>
      <c r="K289" s="150" t="e">
        <f>VLOOKUP(E289,'사업장현황(25하)'!$A$3:$T$1836,6,FALSE)</f>
        <v>#N/A</v>
      </c>
      <c r="L289" s="150" t="e">
        <f>VLOOKUP(E289,'사업장현황(25하)'!$A$3:$T$1836,7,FALSE)</f>
        <v>#N/A</v>
      </c>
      <c r="M289" s="150" t="e">
        <f>VLOOKUP(E289,'사업장현황(25하)'!$A$3:$T$1836,8,FALSE)</f>
        <v>#N/A</v>
      </c>
      <c r="N289" s="150" t="e">
        <f>VLOOKUP(E289,'사업장현황(25하)'!$A$3:$T$1836,9,FALSE)</f>
        <v>#N/A</v>
      </c>
      <c r="O289" s="150" t="e">
        <f>VLOOKUP(E289,'사업장현황(25하)'!$A$3:$T$1836,10,FALSE)</f>
        <v>#N/A</v>
      </c>
      <c r="P289" s="152" t="e">
        <f>VLOOKUP(E289,'사업장현황(25하)'!$A$3:$T$1836,12,FALSE)</f>
        <v>#N/A</v>
      </c>
      <c r="Q289" s="217"/>
      <c r="R289" s="151"/>
      <c r="S289" s="151" t="e">
        <f>VLOOKUP(E289,'사업장현황(25하)'!$A$3:$T$1836,11,FALSE)</f>
        <v>#N/A</v>
      </c>
      <c r="T289" s="151"/>
      <c r="U289" s="155"/>
      <c r="V289" s="211"/>
      <c r="W289" s="155">
        <f t="shared" si="4"/>
        <v>0</v>
      </c>
      <c r="X289" s="217"/>
      <c r="Y289" s="155"/>
      <c r="Z289" s="161"/>
      <c r="AA289" s="167"/>
      <c r="BV289" s="169"/>
      <c r="CL289" s="170"/>
    </row>
    <row r="290" spans="1:90" s="168" customFormat="1" ht="25.15" customHeight="1">
      <c r="A290" s="150"/>
      <c r="B290" s="217"/>
      <c r="C290" s="217" t="str">
        <f>HLOOKUP(WEEKDAY(B290,2),data!$A$1:$G$2,2)</f>
        <v>(토)</v>
      </c>
      <c r="D290" s="150"/>
      <c r="E290" s="172"/>
      <c r="F290" s="150"/>
      <c r="G290" s="153" t="e">
        <f>VLOOKUP(E290,'사업장현황(25하)'!$A$3:$T$1836,13,FALSE)</f>
        <v>#N/A</v>
      </c>
      <c r="H290" s="153" t="e">
        <f>VLOOKUP(E290,'사업장현황(25하)'!$A$3:$T$1836,14,FALSE)</f>
        <v>#N/A</v>
      </c>
      <c r="I290" s="152" t="e">
        <f>VLOOKUP(E290,'사업장현황(25하)'!$A$3:$T$1836,2,FALSE)</f>
        <v>#N/A</v>
      </c>
      <c r="J290" s="152" t="e">
        <f>VLOOKUP(E290,'사업장현황(25하)'!$A$3:$T$1836,4,FALSE)</f>
        <v>#N/A</v>
      </c>
      <c r="K290" s="150" t="e">
        <f>VLOOKUP(E290,'사업장현황(25하)'!$A$3:$T$1836,6,FALSE)</f>
        <v>#N/A</v>
      </c>
      <c r="L290" s="150" t="e">
        <f>VLOOKUP(E290,'사업장현황(25하)'!$A$3:$T$1836,7,FALSE)</f>
        <v>#N/A</v>
      </c>
      <c r="M290" s="150" t="e">
        <f>VLOOKUP(E290,'사업장현황(25하)'!$A$3:$T$1836,8,FALSE)</f>
        <v>#N/A</v>
      </c>
      <c r="N290" s="150" t="e">
        <f>VLOOKUP(E290,'사업장현황(25하)'!$A$3:$T$1836,9,FALSE)</f>
        <v>#N/A</v>
      </c>
      <c r="O290" s="150" t="e">
        <f>VLOOKUP(E290,'사업장현황(25하)'!$A$3:$T$1836,10,FALSE)</f>
        <v>#N/A</v>
      </c>
      <c r="P290" s="152" t="e">
        <f>VLOOKUP(E290,'사업장현황(25하)'!$A$3:$T$1836,12,FALSE)</f>
        <v>#N/A</v>
      </c>
      <c r="Q290" s="217"/>
      <c r="R290" s="151"/>
      <c r="S290" s="151" t="e">
        <f>VLOOKUP(E290,'사업장현황(25하)'!$A$3:$T$1836,11,FALSE)</f>
        <v>#N/A</v>
      </c>
      <c r="T290" s="151"/>
      <c r="U290" s="155"/>
      <c r="V290" s="211"/>
      <c r="W290" s="155">
        <f t="shared" si="4"/>
        <v>0</v>
      </c>
      <c r="X290" s="217"/>
      <c r="Y290" s="155"/>
      <c r="Z290" s="161"/>
      <c r="AA290" s="167"/>
      <c r="BV290" s="169"/>
      <c r="CL290" s="170"/>
    </row>
    <row r="291" spans="1:90" s="168" customFormat="1" ht="24.95" customHeight="1">
      <c r="A291" s="150"/>
      <c r="B291" s="217"/>
      <c r="C291" s="217" t="str">
        <f>HLOOKUP(WEEKDAY(B291,2),data!$A$1:$G$2,2)</f>
        <v>(토)</v>
      </c>
      <c r="D291" s="150"/>
      <c r="E291" s="172"/>
      <c r="F291" s="150"/>
      <c r="G291" s="153" t="e">
        <f>VLOOKUP(E291,'사업장현황(25하)'!$A$3:$T$1836,13,FALSE)</f>
        <v>#N/A</v>
      </c>
      <c r="H291" s="153" t="e">
        <f>VLOOKUP(E291,'사업장현황(25하)'!$A$3:$T$1836,14,FALSE)</f>
        <v>#N/A</v>
      </c>
      <c r="I291" s="152" t="e">
        <f>VLOOKUP(E291,'사업장현황(25하)'!$A$3:$T$1836,2,FALSE)</f>
        <v>#N/A</v>
      </c>
      <c r="J291" s="152" t="e">
        <f>VLOOKUP(E291,'사업장현황(25하)'!$A$3:$T$1836,4,FALSE)</f>
        <v>#N/A</v>
      </c>
      <c r="K291" s="150" t="e">
        <f>VLOOKUP(E291,'사업장현황(25하)'!$A$3:$T$1836,6,FALSE)</f>
        <v>#N/A</v>
      </c>
      <c r="L291" s="150" t="e">
        <f>VLOOKUP(E291,'사업장현황(25하)'!$A$3:$T$1836,7,FALSE)</f>
        <v>#N/A</v>
      </c>
      <c r="M291" s="150" t="e">
        <f>VLOOKUP(E291,'사업장현황(25하)'!$A$3:$T$1836,8,FALSE)</f>
        <v>#N/A</v>
      </c>
      <c r="N291" s="150" t="e">
        <f>VLOOKUP(E291,'사업장현황(25하)'!$A$3:$T$1836,9,FALSE)</f>
        <v>#N/A</v>
      </c>
      <c r="O291" s="150" t="e">
        <f>VLOOKUP(E291,'사업장현황(25하)'!$A$3:$T$1836,10,FALSE)</f>
        <v>#N/A</v>
      </c>
      <c r="P291" s="152" t="e">
        <f>VLOOKUP(E291,'사업장현황(25하)'!$A$3:$T$1836,12,FALSE)</f>
        <v>#N/A</v>
      </c>
      <c r="Q291" s="217"/>
      <c r="R291" s="151"/>
      <c r="S291" s="151" t="e">
        <f>VLOOKUP(E291,'사업장현황(25하)'!$A$3:$T$1836,11,FALSE)</f>
        <v>#N/A</v>
      </c>
      <c r="T291" s="151"/>
      <c r="U291" s="155"/>
      <c r="V291" s="211"/>
      <c r="W291" s="155">
        <f t="shared" si="4"/>
        <v>0</v>
      </c>
      <c r="X291" s="217"/>
      <c r="Y291" s="155"/>
      <c r="Z291" s="161"/>
      <c r="AA291" s="167"/>
      <c r="BV291" s="169"/>
      <c r="CL291" s="170"/>
    </row>
    <row r="292" spans="1:90" s="168" customFormat="1" ht="24.95" customHeight="1">
      <c r="A292" s="150"/>
      <c r="B292" s="217"/>
      <c r="C292" s="217" t="str">
        <f>HLOOKUP(WEEKDAY(B292,2),data!$A$1:$G$2,2)</f>
        <v>(토)</v>
      </c>
      <c r="D292" s="150"/>
      <c r="E292" s="172"/>
      <c r="F292" s="150"/>
      <c r="G292" s="153" t="e">
        <f>VLOOKUP(E292,'사업장현황(25하)'!$A$3:$T$1836,13,FALSE)</f>
        <v>#N/A</v>
      </c>
      <c r="H292" s="153" t="e">
        <f>VLOOKUP(E292,'사업장현황(25하)'!$A$3:$T$1836,14,FALSE)</f>
        <v>#N/A</v>
      </c>
      <c r="I292" s="152" t="e">
        <f>VLOOKUP(E292,'사업장현황(25하)'!$A$3:$T$1836,2,FALSE)</f>
        <v>#N/A</v>
      </c>
      <c r="J292" s="152" t="e">
        <f>VLOOKUP(E292,'사업장현황(25하)'!$A$3:$T$1836,4,FALSE)</f>
        <v>#N/A</v>
      </c>
      <c r="K292" s="150" t="e">
        <f>VLOOKUP(E292,'사업장현황(25하)'!$A$3:$T$1836,6,FALSE)</f>
        <v>#N/A</v>
      </c>
      <c r="L292" s="150" t="e">
        <f>VLOOKUP(E292,'사업장현황(25하)'!$A$3:$T$1836,7,FALSE)</f>
        <v>#N/A</v>
      </c>
      <c r="M292" s="150" t="e">
        <f>VLOOKUP(E292,'사업장현황(25하)'!$A$3:$T$1836,8,FALSE)</f>
        <v>#N/A</v>
      </c>
      <c r="N292" s="150" t="e">
        <f>VLOOKUP(E292,'사업장현황(25하)'!$A$3:$T$1836,9,FALSE)</f>
        <v>#N/A</v>
      </c>
      <c r="O292" s="150" t="e">
        <f>VLOOKUP(E292,'사업장현황(25하)'!$A$3:$T$1836,10,FALSE)</f>
        <v>#N/A</v>
      </c>
      <c r="P292" s="152" t="e">
        <f>VLOOKUP(E292,'사업장현황(25하)'!$A$3:$T$1836,12,FALSE)</f>
        <v>#N/A</v>
      </c>
      <c r="Q292" s="217"/>
      <c r="R292" s="151"/>
      <c r="S292" s="151" t="e">
        <f>VLOOKUP(E292,'사업장현황(25하)'!$A$3:$T$1836,11,FALSE)</f>
        <v>#N/A</v>
      </c>
      <c r="T292" s="151"/>
      <c r="U292" s="155"/>
      <c r="V292" s="211"/>
      <c r="W292" s="155">
        <f t="shared" si="4"/>
        <v>0</v>
      </c>
      <c r="X292" s="217"/>
      <c r="Y292" s="155"/>
      <c r="Z292" s="161"/>
      <c r="AA292" s="167"/>
      <c r="BV292" s="169"/>
      <c r="CL292" s="170"/>
    </row>
    <row r="293" spans="1:90" s="158" customFormat="1" ht="24.95" customHeight="1">
      <c r="A293" s="150"/>
      <c r="B293" s="217"/>
      <c r="C293" s="217" t="str">
        <f>HLOOKUP(WEEKDAY(B293,2),data!$A$1:$G$2,2)</f>
        <v>(토)</v>
      </c>
      <c r="D293" s="150"/>
      <c r="E293" s="172"/>
      <c r="F293" s="150"/>
      <c r="G293" s="153" t="e">
        <f>VLOOKUP(E293,'사업장현황(25하)'!$A$3:$T$1836,13,FALSE)</f>
        <v>#N/A</v>
      </c>
      <c r="H293" s="153" t="e">
        <f>VLOOKUP(E293,'사업장현황(25하)'!$A$3:$T$1836,14,FALSE)</f>
        <v>#N/A</v>
      </c>
      <c r="I293" s="152" t="e">
        <f>VLOOKUP(E293,'사업장현황(25하)'!$A$3:$T$1836,2,FALSE)</f>
        <v>#N/A</v>
      </c>
      <c r="J293" s="152" t="e">
        <f>VLOOKUP(E293,'사업장현황(25하)'!$A$3:$T$1836,4,FALSE)</f>
        <v>#N/A</v>
      </c>
      <c r="K293" s="150" t="e">
        <f>VLOOKUP(E293,'사업장현황(25하)'!$A$3:$T$1836,6,FALSE)</f>
        <v>#N/A</v>
      </c>
      <c r="L293" s="150" t="e">
        <f>VLOOKUP(E293,'사업장현황(25하)'!$A$3:$T$1836,7,FALSE)</f>
        <v>#N/A</v>
      </c>
      <c r="M293" s="150" t="e">
        <f>VLOOKUP(E293,'사업장현황(25하)'!$A$3:$T$1836,8,FALSE)</f>
        <v>#N/A</v>
      </c>
      <c r="N293" s="150" t="e">
        <f>VLOOKUP(E293,'사업장현황(25하)'!$A$3:$T$1836,9,FALSE)</f>
        <v>#N/A</v>
      </c>
      <c r="O293" s="150" t="e">
        <f>VLOOKUP(E293,'사업장현황(25하)'!$A$3:$T$1836,10,FALSE)</f>
        <v>#N/A</v>
      </c>
      <c r="P293" s="152" t="e">
        <f>VLOOKUP(E293,'사업장현황(25하)'!$A$3:$T$1836,12,FALSE)</f>
        <v>#N/A</v>
      </c>
      <c r="Q293" s="217"/>
      <c r="R293" s="151"/>
      <c r="S293" s="151" t="e">
        <f>VLOOKUP(E293,'사업장현황(25하)'!$A$3:$T$1836,11,FALSE)</f>
        <v>#N/A</v>
      </c>
      <c r="T293" s="151"/>
      <c r="U293" s="155"/>
      <c r="V293" s="211"/>
      <c r="W293" s="155">
        <f t="shared" si="4"/>
        <v>0</v>
      </c>
      <c r="X293" s="217"/>
      <c r="Y293" s="155"/>
      <c r="Z293" s="161"/>
      <c r="AA293" s="157"/>
      <c r="BV293" s="159"/>
      <c r="CL293" s="160"/>
    </row>
    <row r="294" spans="1:90" s="164" customFormat="1" ht="24.6" customHeight="1">
      <c r="A294" s="150"/>
      <c r="B294" s="217"/>
      <c r="C294" s="217" t="str">
        <f>HLOOKUP(WEEKDAY(B294,2),data!$A$1:$G$2,2)</f>
        <v>(토)</v>
      </c>
      <c r="D294" s="150"/>
      <c r="E294" s="172"/>
      <c r="F294" s="150"/>
      <c r="G294" s="153" t="e">
        <f>VLOOKUP(E294,'사업장현황(25하)'!$A$3:$T$1836,13,FALSE)</f>
        <v>#N/A</v>
      </c>
      <c r="H294" s="153" t="e">
        <f>VLOOKUP(E294,'사업장현황(25하)'!$A$3:$T$1836,14,FALSE)</f>
        <v>#N/A</v>
      </c>
      <c r="I294" s="152" t="e">
        <f>VLOOKUP(E294,'사업장현황(25하)'!$A$3:$T$1836,2,FALSE)</f>
        <v>#N/A</v>
      </c>
      <c r="J294" s="152" t="e">
        <f>VLOOKUP(E294,'사업장현황(25하)'!$A$3:$T$1836,4,FALSE)</f>
        <v>#N/A</v>
      </c>
      <c r="K294" s="150" t="e">
        <f>VLOOKUP(E294,'사업장현황(25하)'!$A$3:$T$1836,6,FALSE)</f>
        <v>#N/A</v>
      </c>
      <c r="L294" s="150" t="e">
        <f>VLOOKUP(E294,'사업장현황(25하)'!$A$3:$T$1836,7,FALSE)</f>
        <v>#N/A</v>
      </c>
      <c r="M294" s="150" t="e">
        <f>VLOOKUP(E294,'사업장현황(25하)'!$A$3:$T$1836,8,FALSE)</f>
        <v>#N/A</v>
      </c>
      <c r="N294" s="150" t="e">
        <f>VLOOKUP(E294,'사업장현황(25하)'!$A$3:$T$1836,9,FALSE)</f>
        <v>#N/A</v>
      </c>
      <c r="O294" s="150" t="e">
        <f>VLOOKUP(E294,'사업장현황(25하)'!$A$3:$T$1836,10,FALSE)</f>
        <v>#N/A</v>
      </c>
      <c r="P294" s="152" t="e">
        <f>VLOOKUP(E294,'사업장현황(25하)'!$A$3:$T$1836,12,FALSE)</f>
        <v>#N/A</v>
      </c>
      <c r="Q294" s="217"/>
      <c r="R294" s="151"/>
      <c r="S294" s="151" t="e">
        <f>VLOOKUP(E294,'사업장현황(25하)'!$A$3:$T$1836,11,FALSE)</f>
        <v>#N/A</v>
      </c>
      <c r="T294" s="151"/>
      <c r="U294" s="155"/>
      <c r="V294" s="211"/>
      <c r="W294" s="155">
        <f t="shared" si="4"/>
        <v>0</v>
      </c>
      <c r="X294" s="217"/>
      <c r="Y294" s="155"/>
      <c r="Z294" s="161"/>
      <c r="AA294" s="163"/>
      <c r="BV294" s="173"/>
      <c r="CL294" s="174"/>
    </row>
    <row r="295" spans="1:90" s="168" customFormat="1" ht="24.6" customHeight="1">
      <c r="A295" s="192"/>
      <c r="B295" s="218"/>
      <c r="C295" s="217" t="str">
        <f>HLOOKUP(WEEKDAY(B295,2),data!$A$1:$G$2,2)</f>
        <v>(토)</v>
      </c>
      <c r="D295" s="192"/>
      <c r="E295" s="193"/>
      <c r="F295" s="192"/>
      <c r="G295" s="153" t="e">
        <f>VLOOKUP(E295,'사업장현황(25하)'!$A$3:$T$1836,13,FALSE)</f>
        <v>#N/A</v>
      </c>
      <c r="H295" s="153" t="e">
        <f>VLOOKUP(E295,'사업장현황(25하)'!$A$3:$T$1836,14,FALSE)</f>
        <v>#N/A</v>
      </c>
      <c r="I295" s="152" t="e">
        <f>VLOOKUP(E295,'사업장현황(25하)'!$A$3:$T$1836,2,FALSE)</f>
        <v>#N/A</v>
      </c>
      <c r="J295" s="152" t="e">
        <f>VLOOKUP(E295,'사업장현황(25하)'!$A$3:$T$1836,4,FALSE)</f>
        <v>#N/A</v>
      </c>
      <c r="K295" s="150" t="e">
        <f>VLOOKUP(E295,'사업장현황(25하)'!$A$3:$T$1836,6,FALSE)</f>
        <v>#N/A</v>
      </c>
      <c r="L295" s="150" t="e">
        <f>VLOOKUP(E295,'사업장현황(25하)'!$A$3:$T$1836,7,FALSE)</f>
        <v>#N/A</v>
      </c>
      <c r="M295" s="150" t="e">
        <f>VLOOKUP(E295,'사업장현황(25하)'!$A$3:$T$1836,8,FALSE)</f>
        <v>#N/A</v>
      </c>
      <c r="N295" s="150" t="e">
        <f>VLOOKUP(E295,'사업장현황(25하)'!$A$3:$T$1836,9,FALSE)</f>
        <v>#N/A</v>
      </c>
      <c r="O295" s="150" t="e">
        <f>VLOOKUP(E295,'사업장현황(25하)'!$A$3:$T$1836,10,FALSE)</f>
        <v>#N/A</v>
      </c>
      <c r="P295" s="152" t="e">
        <f>VLOOKUP(E295,'사업장현황(25하)'!$A$3:$T$1836,12,FALSE)</f>
        <v>#N/A</v>
      </c>
      <c r="Q295" s="217"/>
      <c r="R295" s="151"/>
      <c r="S295" s="151" t="e">
        <f>VLOOKUP(E295,'사업장현황(25하)'!$A$3:$T$1836,11,FALSE)</f>
        <v>#N/A</v>
      </c>
      <c r="T295" s="154"/>
      <c r="U295" s="180"/>
      <c r="V295" s="212"/>
      <c r="W295" s="155">
        <f t="shared" si="4"/>
        <v>0</v>
      </c>
      <c r="X295" s="218"/>
      <c r="Y295" s="147"/>
      <c r="Z295" s="146"/>
      <c r="AA295" s="167"/>
      <c r="BV295" s="169"/>
      <c r="CL295" s="170"/>
    </row>
    <row r="296" spans="1:90" s="168" customFormat="1" ht="24.6" customHeight="1">
      <c r="A296" s="192"/>
      <c r="B296" s="218"/>
      <c r="C296" s="217" t="str">
        <f>HLOOKUP(WEEKDAY(B296,2),data!$A$1:$G$2,2)</f>
        <v>(토)</v>
      </c>
      <c r="D296" s="192"/>
      <c r="E296" s="193"/>
      <c r="F296" s="192"/>
      <c r="G296" s="153" t="e">
        <f>VLOOKUP(E296,'사업장현황(25하)'!$A$3:$T$1836,13,FALSE)</f>
        <v>#N/A</v>
      </c>
      <c r="H296" s="153" t="e">
        <f>VLOOKUP(E296,'사업장현황(25하)'!$A$3:$T$1836,14,FALSE)</f>
        <v>#N/A</v>
      </c>
      <c r="I296" s="152" t="e">
        <f>VLOOKUP(E296,'사업장현황(25하)'!$A$3:$T$1836,2,FALSE)</f>
        <v>#N/A</v>
      </c>
      <c r="J296" s="152" t="e">
        <f>VLOOKUP(E296,'사업장현황(25하)'!$A$3:$T$1836,4,FALSE)</f>
        <v>#N/A</v>
      </c>
      <c r="K296" s="150" t="e">
        <f>VLOOKUP(E296,'사업장현황(25하)'!$A$3:$T$1836,6,FALSE)</f>
        <v>#N/A</v>
      </c>
      <c r="L296" s="150" t="e">
        <f>VLOOKUP(E296,'사업장현황(25하)'!$A$3:$T$1836,7,FALSE)</f>
        <v>#N/A</v>
      </c>
      <c r="M296" s="150" t="e">
        <f>VLOOKUP(E296,'사업장현황(25하)'!$A$3:$T$1836,8,FALSE)</f>
        <v>#N/A</v>
      </c>
      <c r="N296" s="150" t="e">
        <f>VLOOKUP(E296,'사업장현황(25하)'!$A$3:$T$1836,9,FALSE)</f>
        <v>#N/A</v>
      </c>
      <c r="O296" s="150" t="e">
        <f>VLOOKUP(E296,'사업장현황(25하)'!$A$3:$T$1836,10,FALSE)</f>
        <v>#N/A</v>
      </c>
      <c r="P296" s="152" t="e">
        <f>VLOOKUP(E296,'사업장현황(25하)'!$A$3:$T$1836,12,FALSE)</f>
        <v>#N/A</v>
      </c>
      <c r="Q296" s="217"/>
      <c r="R296" s="151"/>
      <c r="S296" s="151" t="e">
        <f>VLOOKUP(E296,'사업장현황(25하)'!$A$3:$T$1836,11,FALSE)</f>
        <v>#N/A</v>
      </c>
      <c r="T296" s="179"/>
      <c r="U296" s="180"/>
      <c r="V296" s="212"/>
      <c r="W296" s="155">
        <f t="shared" si="4"/>
        <v>0</v>
      </c>
      <c r="X296" s="219"/>
      <c r="Y296" s="180"/>
      <c r="Z296" s="146"/>
      <c r="AA296" s="167"/>
      <c r="BV296" s="169"/>
      <c r="CL296" s="170"/>
    </row>
    <row r="297" spans="1:90" s="168" customFormat="1" ht="24.95" customHeight="1">
      <c r="A297" s="192"/>
      <c r="B297" s="218"/>
      <c r="C297" s="217" t="str">
        <f>HLOOKUP(WEEKDAY(B297,2),data!$A$1:$G$2,2)</f>
        <v>(토)</v>
      </c>
      <c r="D297" s="192"/>
      <c r="E297" s="193"/>
      <c r="F297" s="192"/>
      <c r="G297" s="153" t="e">
        <f>VLOOKUP(E297,'사업장현황(25하)'!$A$3:$T$1836,13,FALSE)</f>
        <v>#N/A</v>
      </c>
      <c r="H297" s="153" t="e">
        <f>VLOOKUP(E297,'사업장현황(25하)'!$A$3:$T$1836,14,FALSE)</f>
        <v>#N/A</v>
      </c>
      <c r="I297" s="152" t="e">
        <f>VLOOKUP(E297,'사업장현황(25하)'!$A$3:$T$1836,2,FALSE)</f>
        <v>#N/A</v>
      </c>
      <c r="J297" s="152" t="e">
        <f>VLOOKUP(E297,'사업장현황(25하)'!$A$3:$T$1836,4,FALSE)</f>
        <v>#N/A</v>
      </c>
      <c r="K297" s="150" t="e">
        <f>VLOOKUP(E297,'사업장현황(25하)'!$A$3:$T$1836,6,FALSE)</f>
        <v>#N/A</v>
      </c>
      <c r="L297" s="150" t="e">
        <f>VLOOKUP(E297,'사업장현황(25하)'!$A$3:$T$1836,7,FALSE)</f>
        <v>#N/A</v>
      </c>
      <c r="M297" s="150" t="e">
        <f>VLOOKUP(E297,'사업장현황(25하)'!$A$3:$T$1836,8,FALSE)</f>
        <v>#N/A</v>
      </c>
      <c r="N297" s="150" t="e">
        <f>VLOOKUP(E297,'사업장현황(25하)'!$A$3:$T$1836,9,FALSE)</f>
        <v>#N/A</v>
      </c>
      <c r="O297" s="150" t="e">
        <f>VLOOKUP(E297,'사업장현황(25하)'!$A$3:$T$1836,10,FALSE)</f>
        <v>#N/A</v>
      </c>
      <c r="P297" s="152" t="e">
        <f>VLOOKUP(E297,'사업장현황(25하)'!$A$3:$T$1836,12,FALSE)</f>
        <v>#N/A</v>
      </c>
      <c r="Q297" s="217"/>
      <c r="R297" s="151"/>
      <c r="S297" s="151" t="e">
        <f>VLOOKUP(E297,'사업장현황(25하)'!$A$3:$T$1836,11,FALSE)</f>
        <v>#N/A</v>
      </c>
      <c r="T297" s="154"/>
      <c r="U297" s="180"/>
      <c r="V297" s="212"/>
      <c r="W297" s="155">
        <f t="shared" si="4"/>
        <v>0</v>
      </c>
      <c r="X297" s="218"/>
      <c r="Y297" s="147"/>
      <c r="Z297" s="146"/>
      <c r="AA297" s="167"/>
      <c r="BV297" s="169"/>
      <c r="CL297" s="170"/>
    </row>
    <row r="298" spans="1:90" s="168" customFormat="1" ht="24.95" customHeight="1">
      <c r="A298" s="192"/>
      <c r="B298" s="218"/>
      <c r="C298" s="217" t="str">
        <f>HLOOKUP(WEEKDAY(B298,2),data!$A$1:$G$2,2)</f>
        <v>(토)</v>
      </c>
      <c r="D298" s="192"/>
      <c r="E298" s="193"/>
      <c r="F298" s="192"/>
      <c r="G298" s="153" t="e">
        <f>VLOOKUP(E298,'사업장현황(25하)'!$A$3:$T$1836,13,FALSE)</f>
        <v>#N/A</v>
      </c>
      <c r="H298" s="153" t="e">
        <f>VLOOKUP(E298,'사업장현황(25하)'!$A$3:$T$1836,14,FALSE)</f>
        <v>#N/A</v>
      </c>
      <c r="I298" s="152" t="e">
        <f>VLOOKUP(E298,'사업장현황(25하)'!$A$3:$T$1836,2,FALSE)</f>
        <v>#N/A</v>
      </c>
      <c r="J298" s="152" t="e">
        <f>VLOOKUP(E298,'사업장현황(25하)'!$A$3:$T$1836,4,FALSE)</f>
        <v>#N/A</v>
      </c>
      <c r="K298" s="150" t="e">
        <f>VLOOKUP(E298,'사업장현황(25하)'!$A$3:$T$1836,6,FALSE)</f>
        <v>#N/A</v>
      </c>
      <c r="L298" s="150" t="e">
        <f>VLOOKUP(E298,'사업장현황(25하)'!$A$3:$T$1836,7,FALSE)</f>
        <v>#N/A</v>
      </c>
      <c r="M298" s="150" t="e">
        <f>VLOOKUP(E298,'사업장현황(25하)'!$A$3:$T$1836,8,FALSE)</f>
        <v>#N/A</v>
      </c>
      <c r="N298" s="150" t="e">
        <f>VLOOKUP(E298,'사업장현황(25하)'!$A$3:$T$1836,9,FALSE)</f>
        <v>#N/A</v>
      </c>
      <c r="O298" s="150" t="e">
        <f>VLOOKUP(E298,'사업장현황(25하)'!$A$3:$T$1836,10,FALSE)</f>
        <v>#N/A</v>
      </c>
      <c r="P298" s="152" t="e">
        <f>VLOOKUP(E298,'사업장현황(25하)'!$A$3:$T$1836,12,FALSE)</f>
        <v>#N/A</v>
      </c>
      <c r="Q298" s="217"/>
      <c r="R298" s="151"/>
      <c r="S298" s="151" t="e">
        <f>VLOOKUP(E298,'사업장현황(25하)'!$A$3:$T$1836,11,FALSE)</f>
        <v>#N/A</v>
      </c>
      <c r="T298" s="179"/>
      <c r="U298" s="180"/>
      <c r="V298" s="212"/>
      <c r="W298" s="155">
        <f t="shared" si="4"/>
        <v>0</v>
      </c>
      <c r="X298" s="219"/>
      <c r="Y298" s="180"/>
      <c r="Z298" s="146"/>
      <c r="AA298" s="167"/>
      <c r="BV298" s="169"/>
      <c r="CL298" s="170"/>
    </row>
    <row r="299" spans="1:90" s="168" customFormat="1" ht="24.95" customHeight="1">
      <c r="A299" s="192"/>
      <c r="B299" s="218"/>
      <c r="C299" s="217" t="str">
        <f>HLOOKUP(WEEKDAY(B299,2),data!$A$1:$G$2,2)</f>
        <v>(토)</v>
      </c>
      <c r="D299" s="192"/>
      <c r="E299" s="193"/>
      <c r="F299" s="192"/>
      <c r="G299" s="153" t="e">
        <f>VLOOKUP(E299,'사업장현황(25하)'!$A$3:$T$1836,13,FALSE)</f>
        <v>#N/A</v>
      </c>
      <c r="H299" s="153" t="e">
        <f>VLOOKUP(E299,'사업장현황(25하)'!$A$3:$T$1836,14,FALSE)</f>
        <v>#N/A</v>
      </c>
      <c r="I299" s="152" t="e">
        <f>VLOOKUP(E299,'사업장현황(25하)'!$A$3:$T$1836,2,FALSE)</f>
        <v>#N/A</v>
      </c>
      <c r="J299" s="152" t="e">
        <f>VLOOKUP(E299,'사업장현황(25하)'!$A$3:$T$1836,4,FALSE)</f>
        <v>#N/A</v>
      </c>
      <c r="K299" s="150" t="e">
        <f>VLOOKUP(E299,'사업장현황(25하)'!$A$3:$T$1836,6,FALSE)</f>
        <v>#N/A</v>
      </c>
      <c r="L299" s="150" t="e">
        <f>VLOOKUP(E299,'사업장현황(25하)'!$A$3:$T$1836,7,FALSE)</f>
        <v>#N/A</v>
      </c>
      <c r="M299" s="150" t="e">
        <f>VLOOKUP(E299,'사업장현황(25하)'!$A$3:$T$1836,8,FALSE)</f>
        <v>#N/A</v>
      </c>
      <c r="N299" s="150" t="e">
        <f>VLOOKUP(E299,'사업장현황(25하)'!$A$3:$T$1836,9,FALSE)</f>
        <v>#N/A</v>
      </c>
      <c r="O299" s="150" t="e">
        <f>VLOOKUP(E299,'사업장현황(25하)'!$A$3:$T$1836,10,FALSE)</f>
        <v>#N/A</v>
      </c>
      <c r="P299" s="152" t="e">
        <f>VLOOKUP(E299,'사업장현황(25하)'!$A$3:$T$1836,12,FALSE)</f>
        <v>#N/A</v>
      </c>
      <c r="Q299" s="217"/>
      <c r="R299" s="151"/>
      <c r="S299" s="151" t="e">
        <f>VLOOKUP(E299,'사업장현황(25하)'!$A$3:$T$1836,11,FALSE)</f>
        <v>#N/A</v>
      </c>
      <c r="T299" s="154"/>
      <c r="U299" s="180"/>
      <c r="V299" s="212"/>
      <c r="W299" s="155">
        <f t="shared" si="4"/>
        <v>0</v>
      </c>
      <c r="X299" s="218"/>
      <c r="Y299" s="147"/>
      <c r="Z299" s="146"/>
      <c r="AA299" s="167"/>
      <c r="BV299" s="169"/>
      <c r="CL299" s="170"/>
    </row>
    <row r="300" spans="1:90" s="168" customFormat="1" ht="24.95" customHeight="1">
      <c r="A300" s="192"/>
      <c r="B300" s="218"/>
      <c r="C300" s="217" t="str">
        <f>HLOOKUP(WEEKDAY(B300,2),data!$A$1:$G$2,2)</f>
        <v>(토)</v>
      </c>
      <c r="D300" s="192"/>
      <c r="E300" s="193"/>
      <c r="F300" s="192"/>
      <c r="G300" s="153" t="e">
        <f>VLOOKUP(E300,'사업장현황(25하)'!$A$3:$T$1836,13,FALSE)</f>
        <v>#N/A</v>
      </c>
      <c r="H300" s="153" t="e">
        <f>VLOOKUP(E300,'사업장현황(25하)'!$A$3:$T$1836,14,FALSE)</f>
        <v>#N/A</v>
      </c>
      <c r="I300" s="152" t="e">
        <f>VLOOKUP(E300,'사업장현황(25하)'!$A$3:$T$1836,2,FALSE)</f>
        <v>#N/A</v>
      </c>
      <c r="J300" s="152" t="e">
        <f>VLOOKUP(E300,'사업장현황(25하)'!$A$3:$T$1836,4,FALSE)</f>
        <v>#N/A</v>
      </c>
      <c r="K300" s="150" t="e">
        <f>VLOOKUP(E300,'사업장현황(25하)'!$A$3:$T$1836,6,FALSE)</f>
        <v>#N/A</v>
      </c>
      <c r="L300" s="150" t="e">
        <f>VLOOKUP(E300,'사업장현황(25하)'!$A$3:$T$1836,7,FALSE)</f>
        <v>#N/A</v>
      </c>
      <c r="M300" s="150" t="e">
        <f>VLOOKUP(E300,'사업장현황(25하)'!$A$3:$T$1836,8,FALSE)</f>
        <v>#N/A</v>
      </c>
      <c r="N300" s="150" t="e">
        <f>VLOOKUP(E300,'사업장현황(25하)'!$A$3:$T$1836,9,FALSE)</f>
        <v>#N/A</v>
      </c>
      <c r="O300" s="150" t="e">
        <f>VLOOKUP(E300,'사업장현황(25하)'!$A$3:$T$1836,10,FALSE)</f>
        <v>#N/A</v>
      </c>
      <c r="P300" s="152" t="e">
        <f>VLOOKUP(E300,'사업장현황(25하)'!$A$3:$T$1836,12,FALSE)</f>
        <v>#N/A</v>
      </c>
      <c r="Q300" s="217"/>
      <c r="R300" s="151"/>
      <c r="S300" s="151" t="e">
        <f>VLOOKUP(E300,'사업장현황(25하)'!$A$3:$T$1836,11,FALSE)</f>
        <v>#N/A</v>
      </c>
      <c r="T300" s="179"/>
      <c r="U300" s="180"/>
      <c r="V300" s="212"/>
      <c r="W300" s="155">
        <f t="shared" si="4"/>
        <v>0</v>
      </c>
      <c r="X300" s="219"/>
      <c r="Y300" s="180"/>
      <c r="Z300" s="146"/>
      <c r="AA300" s="167"/>
      <c r="BV300" s="169"/>
      <c r="CL300" s="170"/>
    </row>
    <row r="301" spans="1:90" s="168" customFormat="1" ht="24.95" customHeight="1">
      <c r="A301" s="192"/>
      <c r="B301" s="218"/>
      <c r="C301" s="217" t="str">
        <f>HLOOKUP(WEEKDAY(B301,2),data!$A$1:$G$2,2)</f>
        <v>(토)</v>
      </c>
      <c r="D301" s="192"/>
      <c r="E301" s="193"/>
      <c r="F301" s="192"/>
      <c r="G301" s="153" t="e">
        <f>VLOOKUP(E301,'사업장현황(25하)'!$A$3:$T$1836,13,FALSE)</f>
        <v>#N/A</v>
      </c>
      <c r="H301" s="153" t="e">
        <f>VLOOKUP(E301,'사업장현황(25하)'!$A$3:$T$1836,14,FALSE)</f>
        <v>#N/A</v>
      </c>
      <c r="I301" s="152" t="e">
        <f>VLOOKUP(E301,'사업장현황(25하)'!$A$3:$T$1836,2,FALSE)</f>
        <v>#N/A</v>
      </c>
      <c r="J301" s="152" t="e">
        <f>VLOOKUP(E301,'사업장현황(25하)'!$A$3:$T$1836,4,FALSE)</f>
        <v>#N/A</v>
      </c>
      <c r="K301" s="150" t="e">
        <f>VLOOKUP(E301,'사업장현황(25하)'!$A$3:$T$1836,6,FALSE)</f>
        <v>#N/A</v>
      </c>
      <c r="L301" s="150" t="e">
        <f>VLOOKUP(E301,'사업장현황(25하)'!$A$3:$T$1836,7,FALSE)</f>
        <v>#N/A</v>
      </c>
      <c r="M301" s="150" t="e">
        <f>VLOOKUP(E301,'사업장현황(25하)'!$A$3:$T$1836,8,FALSE)</f>
        <v>#N/A</v>
      </c>
      <c r="N301" s="150" t="e">
        <f>VLOOKUP(E301,'사업장현황(25하)'!$A$3:$T$1836,9,FALSE)</f>
        <v>#N/A</v>
      </c>
      <c r="O301" s="150" t="e">
        <f>VLOOKUP(E301,'사업장현황(25하)'!$A$3:$T$1836,10,FALSE)</f>
        <v>#N/A</v>
      </c>
      <c r="P301" s="152" t="e">
        <f>VLOOKUP(E301,'사업장현황(25하)'!$A$3:$T$1836,12,FALSE)</f>
        <v>#N/A</v>
      </c>
      <c r="Q301" s="217"/>
      <c r="R301" s="151"/>
      <c r="S301" s="151" t="e">
        <f>VLOOKUP(E301,'사업장현황(25하)'!$A$3:$T$1836,11,FALSE)</f>
        <v>#N/A</v>
      </c>
      <c r="T301" s="154"/>
      <c r="U301" s="180"/>
      <c r="V301" s="212"/>
      <c r="W301" s="155">
        <f t="shared" si="4"/>
        <v>0</v>
      </c>
      <c r="X301" s="218"/>
      <c r="Y301" s="147"/>
      <c r="Z301" s="146"/>
      <c r="AA301" s="167"/>
      <c r="BV301" s="169"/>
      <c r="CL301" s="170"/>
    </row>
    <row r="302" spans="1:90" s="168" customFormat="1" ht="24.95" customHeight="1">
      <c r="A302" s="192"/>
      <c r="B302" s="218"/>
      <c r="C302" s="217" t="str">
        <f>HLOOKUP(WEEKDAY(B302,2),data!$A$1:$G$2,2)</f>
        <v>(토)</v>
      </c>
      <c r="D302" s="192"/>
      <c r="E302" s="193"/>
      <c r="F302" s="192"/>
      <c r="G302" s="153" t="e">
        <f>VLOOKUP(E302,'사업장현황(25하)'!$A$3:$T$1836,13,FALSE)</f>
        <v>#N/A</v>
      </c>
      <c r="H302" s="153" t="e">
        <f>VLOOKUP(E302,'사업장현황(25하)'!$A$3:$T$1836,14,FALSE)</f>
        <v>#N/A</v>
      </c>
      <c r="I302" s="152" t="e">
        <f>VLOOKUP(E302,'사업장현황(25하)'!$A$3:$T$1836,2,FALSE)</f>
        <v>#N/A</v>
      </c>
      <c r="J302" s="152" t="e">
        <f>VLOOKUP(E302,'사업장현황(25하)'!$A$3:$T$1836,4,FALSE)</f>
        <v>#N/A</v>
      </c>
      <c r="K302" s="150" t="e">
        <f>VLOOKUP(E302,'사업장현황(25하)'!$A$3:$T$1836,6,FALSE)</f>
        <v>#N/A</v>
      </c>
      <c r="L302" s="150" t="e">
        <f>VLOOKUP(E302,'사업장현황(25하)'!$A$3:$T$1836,7,FALSE)</f>
        <v>#N/A</v>
      </c>
      <c r="M302" s="150" t="e">
        <f>VLOOKUP(E302,'사업장현황(25하)'!$A$3:$T$1836,8,FALSE)</f>
        <v>#N/A</v>
      </c>
      <c r="N302" s="150" t="e">
        <f>VLOOKUP(E302,'사업장현황(25하)'!$A$3:$T$1836,9,FALSE)</f>
        <v>#N/A</v>
      </c>
      <c r="O302" s="150" t="e">
        <f>VLOOKUP(E302,'사업장현황(25하)'!$A$3:$T$1836,10,FALSE)</f>
        <v>#N/A</v>
      </c>
      <c r="P302" s="152" t="e">
        <f>VLOOKUP(E302,'사업장현황(25하)'!$A$3:$T$1836,12,FALSE)</f>
        <v>#N/A</v>
      </c>
      <c r="Q302" s="217"/>
      <c r="R302" s="151"/>
      <c r="S302" s="151" t="e">
        <f>VLOOKUP(E302,'사업장현황(25하)'!$A$3:$T$1836,11,FALSE)</f>
        <v>#N/A</v>
      </c>
      <c r="T302" s="179"/>
      <c r="U302" s="180"/>
      <c r="V302" s="212"/>
      <c r="W302" s="155">
        <f t="shared" si="4"/>
        <v>0</v>
      </c>
      <c r="X302" s="219"/>
      <c r="Y302" s="180"/>
      <c r="Z302" s="146"/>
      <c r="AA302" s="167"/>
      <c r="BV302" s="169"/>
      <c r="CL302" s="170"/>
    </row>
    <row r="303" spans="1:90" s="168" customFormat="1" ht="24.95" customHeight="1">
      <c r="A303" s="192"/>
      <c r="B303" s="218"/>
      <c r="C303" s="217" t="str">
        <f>HLOOKUP(WEEKDAY(B303,2),data!$A$1:$G$2,2)</f>
        <v>(토)</v>
      </c>
      <c r="D303" s="192"/>
      <c r="E303" s="193"/>
      <c r="F303" s="192"/>
      <c r="G303" s="153" t="e">
        <f>VLOOKUP(E303,'사업장현황(25하)'!$A$3:$T$1836,13,FALSE)</f>
        <v>#N/A</v>
      </c>
      <c r="H303" s="153" t="e">
        <f>VLOOKUP(E303,'사업장현황(25하)'!$A$3:$T$1836,14,FALSE)</f>
        <v>#N/A</v>
      </c>
      <c r="I303" s="152" t="e">
        <f>VLOOKUP(E303,'사업장현황(25하)'!$A$3:$T$1836,2,FALSE)</f>
        <v>#N/A</v>
      </c>
      <c r="J303" s="152" t="e">
        <f>VLOOKUP(E303,'사업장현황(25하)'!$A$3:$T$1836,4,FALSE)</f>
        <v>#N/A</v>
      </c>
      <c r="K303" s="150" t="e">
        <f>VLOOKUP(E303,'사업장현황(25하)'!$A$3:$T$1836,6,FALSE)</f>
        <v>#N/A</v>
      </c>
      <c r="L303" s="150" t="e">
        <f>VLOOKUP(E303,'사업장현황(25하)'!$A$3:$T$1836,7,FALSE)</f>
        <v>#N/A</v>
      </c>
      <c r="M303" s="150" t="e">
        <f>VLOOKUP(E303,'사업장현황(25하)'!$A$3:$T$1836,8,FALSE)</f>
        <v>#N/A</v>
      </c>
      <c r="N303" s="150" t="e">
        <f>VLOOKUP(E303,'사업장현황(25하)'!$A$3:$T$1836,9,FALSE)</f>
        <v>#N/A</v>
      </c>
      <c r="O303" s="150" t="e">
        <f>VLOOKUP(E303,'사업장현황(25하)'!$A$3:$T$1836,10,FALSE)</f>
        <v>#N/A</v>
      </c>
      <c r="P303" s="152" t="e">
        <f>VLOOKUP(E303,'사업장현황(25하)'!$A$3:$T$1836,12,FALSE)</f>
        <v>#N/A</v>
      </c>
      <c r="Q303" s="217"/>
      <c r="R303" s="151"/>
      <c r="S303" s="151" t="e">
        <f>VLOOKUP(E303,'사업장현황(25하)'!$A$3:$T$1836,11,FALSE)</f>
        <v>#N/A</v>
      </c>
      <c r="T303" s="154"/>
      <c r="U303" s="180"/>
      <c r="V303" s="212"/>
      <c r="W303" s="155">
        <f t="shared" si="4"/>
        <v>0</v>
      </c>
      <c r="X303" s="219"/>
      <c r="Y303" s="180"/>
      <c r="Z303" s="146"/>
      <c r="AA303" s="167"/>
      <c r="BV303" s="169"/>
      <c r="CL303" s="170"/>
    </row>
    <row r="304" spans="1:90" s="168" customFormat="1" ht="24.95" customHeight="1">
      <c r="A304" s="192"/>
      <c r="B304" s="218"/>
      <c r="C304" s="217" t="str">
        <f>HLOOKUP(WEEKDAY(B304,2),data!$A$1:$G$2,2)</f>
        <v>(토)</v>
      </c>
      <c r="D304" s="192"/>
      <c r="E304" s="193"/>
      <c r="F304" s="192"/>
      <c r="G304" s="153" t="e">
        <f>VLOOKUP(E304,'사업장현황(25하)'!$A$3:$T$1836,13,FALSE)</f>
        <v>#N/A</v>
      </c>
      <c r="H304" s="153" t="e">
        <f>VLOOKUP(E304,'사업장현황(25하)'!$A$3:$T$1836,14,FALSE)</f>
        <v>#N/A</v>
      </c>
      <c r="I304" s="152" t="e">
        <f>VLOOKUP(E304,'사업장현황(25하)'!$A$3:$T$1836,2,FALSE)</f>
        <v>#N/A</v>
      </c>
      <c r="J304" s="152" t="e">
        <f>VLOOKUP(E304,'사업장현황(25하)'!$A$3:$T$1836,4,FALSE)</f>
        <v>#N/A</v>
      </c>
      <c r="K304" s="150" t="e">
        <f>VLOOKUP(E304,'사업장현황(25하)'!$A$3:$T$1836,6,FALSE)</f>
        <v>#N/A</v>
      </c>
      <c r="L304" s="150" t="e">
        <f>VLOOKUP(E304,'사업장현황(25하)'!$A$3:$T$1836,7,FALSE)</f>
        <v>#N/A</v>
      </c>
      <c r="M304" s="150" t="e">
        <f>VLOOKUP(E304,'사업장현황(25하)'!$A$3:$T$1836,8,FALSE)</f>
        <v>#N/A</v>
      </c>
      <c r="N304" s="150" t="e">
        <f>VLOOKUP(E304,'사업장현황(25하)'!$A$3:$T$1836,9,FALSE)</f>
        <v>#N/A</v>
      </c>
      <c r="O304" s="150" t="e">
        <f>VLOOKUP(E304,'사업장현황(25하)'!$A$3:$T$1836,10,FALSE)</f>
        <v>#N/A</v>
      </c>
      <c r="P304" s="152" t="e">
        <f>VLOOKUP(E304,'사업장현황(25하)'!$A$3:$T$1836,12,FALSE)</f>
        <v>#N/A</v>
      </c>
      <c r="Q304" s="217"/>
      <c r="R304" s="151"/>
      <c r="S304" s="151" t="e">
        <f>VLOOKUP(E304,'사업장현황(25하)'!$A$3:$T$1836,11,FALSE)</f>
        <v>#N/A</v>
      </c>
      <c r="T304" s="179"/>
      <c r="U304" s="180"/>
      <c r="V304" s="212"/>
      <c r="W304" s="155">
        <f t="shared" si="4"/>
        <v>0</v>
      </c>
      <c r="X304" s="219"/>
      <c r="Y304" s="180"/>
      <c r="Z304" s="146"/>
      <c r="AA304" s="167"/>
      <c r="BV304" s="169"/>
      <c r="CL304" s="170"/>
    </row>
    <row r="305" spans="1:90" s="168" customFormat="1" ht="24.95" customHeight="1">
      <c r="A305" s="192"/>
      <c r="B305" s="218"/>
      <c r="C305" s="217" t="str">
        <f>HLOOKUP(WEEKDAY(B305,2),data!$A$1:$G$2,2)</f>
        <v>(토)</v>
      </c>
      <c r="D305" s="192"/>
      <c r="E305" s="193"/>
      <c r="F305" s="192"/>
      <c r="G305" s="153" t="e">
        <f>VLOOKUP(E305,'사업장현황(25하)'!$A$3:$T$1836,13,FALSE)</f>
        <v>#N/A</v>
      </c>
      <c r="H305" s="153" t="e">
        <f>VLOOKUP(E305,'사업장현황(25하)'!$A$3:$T$1836,14,FALSE)</f>
        <v>#N/A</v>
      </c>
      <c r="I305" s="152" t="e">
        <f>VLOOKUP(E305,'사업장현황(25하)'!$A$3:$T$1836,2,FALSE)</f>
        <v>#N/A</v>
      </c>
      <c r="J305" s="152" t="e">
        <f>VLOOKUP(E305,'사업장현황(25하)'!$A$3:$T$1836,4,FALSE)</f>
        <v>#N/A</v>
      </c>
      <c r="K305" s="150" t="e">
        <f>VLOOKUP(E305,'사업장현황(25하)'!$A$3:$T$1836,6,FALSE)</f>
        <v>#N/A</v>
      </c>
      <c r="L305" s="150" t="e">
        <f>VLOOKUP(E305,'사업장현황(25하)'!$A$3:$T$1836,7,FALSE)</f>
        <v>#N/A</v>
      </c>
      <c r="M305" s="150" t="e">
        <f>VLOOKUP(E305,'사업장현황(25하)'!$A$3:$T$1836,8,FALSE)</f>
        <v>#N/A</v>
      </c>
      <c r="N305" s="150" t="e">
        <f>VLOOKUP(E305,'사업장현황(25하)'!$A$3:$T$1836,9,FALSE)</f>
        <v>#N/A</v>
      </c>
      <c r="O305" s="150" t="e">
        <f>VLOOKUP(E305,'사업장현황(25하)'!$A$3:$T$1836,10,FALSE)</f>
        <v>#N/A</v>
      </c>
      <c r="P305" s="152" t="e">
        <f>VLOOKUP(E305,'사업장현황(25하)'!$A$3:$T$1836,12,FALSE)</f>
        <v>#N/A</v>
      </c>
      <c r="Q305" s="217"/>
      <c r="R305" s="151"/>
      <c r="S305" s="151" t="e">
        <f>VLOOKUP(E305,'사업장현황(25하)'!$A$3:$T$1836,11,FALSE)</f>
        <v>#N/A</v>
      </c>
      <c r="T305" s="154"/>
      <c r="U305" s="180"/>
      <c r="V305" s="212"/>
      <c r="W305" s="155">
        <f t="shared" si="4"/>
        <v>0</v>
      </c>
      <c r="X305" s="218"/>
      <c r="Y305" s="147"/>
      <c r="Z305" s="146"/>
      <c r="AA305" s="167"/>
      <c r="BV305" s="169"/>
      <c r="CL305" s="170"/>
    </row>
    <row r="306" spans="1:90" s="168" customFormat="1" ht="24.95" customHeight="1">
      <c r="A306" s="192"/>
      <c r="B306" s="218"/>
      <c r="C306" s="217" t="str">
        <f>HLOOKUP(WEEKDAY(B306,2),data!$A$1:$G$2,2)</f>
        <v>(토)</v>
      </c>
      <c r="D306" s="192"/>
      <c r="E306" s="193"/>
      <c r="F306" s="192"/>
      <c r="G306" s="153" t="e">
        <f>VLOOKUP(E306,'사업장현황(25하)'!$A$3:$T$1836,13,FALSE)</f>
        <v>#N/A</v>
      </c>
      <c r="H306" s="153" t="e">
        <f>VLOOKUP(E306,'사업장현황(25하)'!$A$3:$T$1836,14,FALSE)</f>
        <v>#N/A</v>
      </c>
      <c r="I306" s="152" t="e">
        <f>VLOOKUP(E306,'사업장현황(25하)'!$A$3:$T$1836,2,FALSE)</f>
        <v>#N/A</v>
      </c>
      <c r="J306" s="152" t="e">
        <f>VLOOKUP(E306,'사업장현황(25하)'!$A$3:$T$1836,4,FALSE)</f>
        <v>#N/A</v>
      </c>
      <c r="K306" s="150" t="e">
        <f>VLOOKUP(E306,'사업장현황(25하)'!$A$3:$T$1836,6,FALSE)</f>
        <v>#N/A</v>
      </c>
      <c r="L306" s="150" t="e">
        <f>VLOOKUP(E306,'사업장현황(25하)'!$A$3:$T$1836,7,FALSE)</f>
        <v>#N/A</v>
      </c>
      <c r="M306" s="150" t="e">
        <f>VLOOKUP(E306,'사업장현황(25하)'!$A$3:$T$1836,8,FALSE)</f>
        <v>#N/A</v>
      </c>
      <c r="N306" s="150" t="e">
        <f>VLOOKUP(E306,'사업장현황(25하)'!$A$3:$T$1836,9,FALSE)</f>
        <v>#N/A</v>
      </c>
      <c r="O306" s="150" t="e">
        <f>VLOOKUP(E306,'사업장현황(25하)'!$A$3:$T$1836,10,FALSE)</f>
        <v>#N/A</v>
      </c>
      <c r="P306" s="152" t="e">
        <f>VLOOKUP(E306,'사업장현황(25하)'!$A$3:$T$1836,12,FALSE)</f>
        <v>#N/A</v>
      </c>
      <c r="Q306" s="217"/>
      <c r="R306" s="151"/>
      <c r="S306" s="151" t="e">
        <f>VLOOKUP(E306,'사업장현황(25하)'!$A$3:$T$1836,11,FALSE)</f>
        <v>#N/A</v>
      </c>
      <c r="T306" s="154"/>
      <c r="U306" s="180"/>
      <c r="V306" s="212"/>
      <c r="W306" s="155">
        <f t="shared" si="4"/>
        <v>0</v>
      </c>
      <c r="X306" s="219"/>
      <c r="Y306" s="180"/>
      <c r="Z306" s="146"/>
      <c r="AA306" s="167"/>
      <c r="BV306" s="169"/>
      <c r="CL306" s="170"/>
    </row>
    <row r="307" spans="1:90" s="168" customFormat="1" ht="24.95" customHeight="1">
      <c r="A307" s="192"/>
      <c r="B307" s="218"/>
      <c r="C307" s="217" t="str">
        <f>HLOOKUP(WEEKDAY(B307,2),data!$A$1:$G$2,2)</f>
        <v>(토)</v>
      </c>
      <c r="D307" s="192"/>
      <c r="E307" s="193"/>
      <c r="F307" s="192"/>
      <c r="G307" s="153" t="e">
        <f>VLOOKUP(E307,'사업장현황(25하)'!$A$3:$T$1836,13,FALSE)</f>
        <v>#N/A</v>
      </c>
      <c r="H307" s="153" t="e">
        <f>VLOOKUP(E307,'사업장현황(25하)'!$A$3:$T$1836,14,FALSE)</f>
        <v>#N/A</v>
      </c>
      <c r="I307" s="152" t="e">
        <f>VLOOKUP(E307,'사업장현황(25하)'!$A$3:$T$1836,2,FALSE)</f>
        <v>#N/A</v>
      </c>
      <c r="J307" s="152" t="e">
        <f>VLOOKUP(E307,'사업장현황(25하)'!$A$3:$T$1836,4,FALSE)</f>
        <v>#N/A</v>
      </c>
      <c r="K307" s="150" t="e">
        <f>VLOOKUP(E307,'사업장현황(25하)'!$A$3:$T$1836,6,FALSE)</f>
        <v>#N/A</v>
      </c>
      <c r="L307" s="150" t="e">
        <f>VLOOKUP(E307,'사업장현황(25하)'!$A$3:$T$1836,7,FALSE)</f>
        <v>#N/A</v>
      </c>
      <c r="M307" s="150" t="e">
        <f>VLOOKUP(E307,'사업장현황(25하)'!$A$3:$T$1836,8,FALSE)</f>
        <v>#N/A</v>
      </c>
      <c r="N307" s="150" t="e">
        <f>VLOOKUP(E307,'사업장현황(25하)'!$A$3:$T$1836,9,FALSE)</f>
        <v>#N/A</v>
      </c>
      <c r="O307" s="150" t="e">
        <f>VLOOKUP(E307,'사업장현황(25하)'!$A$3:$T$1836,10,FALSE)</f>
        <v>#N/A</v>
      </c>
      <c r="P307" s="152" t="e">
        <f>VLOOKUP(E307,'사업장현황(25하)'!$A$3:$T$1836,12,FALSE)</f>
        <v>#N/A</v>
      </c>
      <c r="Q307" s="217"/>
      <c r="R307" s="151"/>
      <c r="S307" s="151" t="e">
        <f>VLOOKUP(E307,'사업장현황(25하)'!$A$3:$T$1836,11,FALSE)</f>
        <v>#N/A</v>
      </c>
      <c r="T307" s="154"/>
      <c r="U307" s="180"/>
      <c r="V307" s="212"/>
      <c r="W307" s="155">
        <f t="shared" si="4"/>
        <v>0</v>
      </c>
      <c r="X307" s="218"/>
      <c r="Y307" s="147"/>
      <c r="Z307" s="146"/>
      <c r="AA307" s="167"/>
      <c r="BV307" s="169"/>
      <c r="CL307" s="170"/>
    </row>
    <row r="308" spans="1:90" s="168" customFormat="1" ht="24.95" customHeight="1">
      <c r="A308" s="192"/>
      <c r="B308" s="218"/>
      <c r="C308" s="217" t="str">
        <f>HLOOKUP(WEEKDAY(B308,2),data!$A$1:$G$2,2)</f>
        <v>(토)</v>
      </c>
      <c r="D308" s="192"/>
      <c r="E308" s="193"/>
      <c r="F308" s="192"/>
      <c r="G308" s="153" t="e">
        <f>VLOOKUP(E308,'사업장현황(25하)'!$A$3:$T$1836,13,FALSE)</f>
        <v>#N/A</v>
      </c>
      <c r="H308" s="153" t="e">
        <f>VLOOKUP(E308,'사업장현황(25하)'!$A$3:$T$1836,14,FALSE)</f>
        <v>#N/A</v>
      </c>
      <c r="I308" s="152" t="e">
        <f>VLOOKUP(E308,'사업장현황(25하)'!$A$3:$T$1836,2,FALSE)</f>
        <v>#N/A</v>
      </c>
      <c r="J308" s="152" t="e">
        <f>VLOOKUP(E308,'사업장현황(25하)'!$A$3:$T$1836,4,FALSE)</f>
        <v>#N/A</v>
      </c>
      <c r="K308" s="150" t="e">
        <f>VLOOKUP(E308,'사업장현황(25하)'!$A$3:$T$1836,6,FALSE)</f>
        <v>#N/A</v>
      </c>
      <c r="L308" s="150" t="e">
        <f>VLOOKUP(E308,'사업장현황(25하)'!$A$3:$T$1836,7,FALSE)</f>
        <v>#N/A</v>
      </c>
      <c r="M308" s="150" t="e">
        <f>VLOOKUP(E308,'사업장현황(25하)'!$A$3:$T$1836,8,FALSE)</f>
        <v>#N/A</v>
      </c>
      <c r="N308" s="150" t="e">
        <f>VLOOKUP(E308,'사업장현황(25하)'!$A$3:$T$1836,9,FALSE)</f>
        <v>#N/A</v>
      </c>
      <c r="O308" s="150" t="e">
        <f>VLOOKUP(E308,'사업장현황(25하)'!$A$3:$T$1836,10,FALSE)</f>
        <v>#N/A</v>
      </c>
      <c r="P308" s="152" t="e">
        <f>VLOOKUP(E308,'사업장현황(25하)'!$A$3:$T$1836,12,FALSE)</f>
        <v>#N/A</v>
      </c>
      <c r="Q308" s="217"/>
      <c r="R308" s="151"/>
      <c r="S308" s="151" t="e">
        <f>VLOOKUP(E308,'사업장현황(25하)'!$A$3:$T$1836,11,FALSE)</f>
        <v>#N/A</v>
      </c>
      <c r="T308" s="154"/>
      <c r="U308" s="180"/>
      <c r="V308" s="212"/>
      <c r="W308" s="155">
        <f t="shared" si="4"/>
        <v>0</v>
      </c>
      <c r="X308" s="219"/>
      <c r="Y308" s="180"/>
      <c r="Z308" s="146"/>
      <c r="AA308" s="167"/>
      <c r="BV308" s="169"/>
      <c r="CL308" s="170"/>
    </row>
    <row r="309" spans="1:90" s="186" customFormat="1" ht="24.95" customHeight="1">
      <c r="A309" s="196"/>
      <c r="B309" s="218"/>
      <c r="C309" s="217" t="str">
        <f>HLOOKUP(WEEKDAY(B309,2),data!$A$1:$G$2,2)</f>
        <v>(토)</v>
      </c>
      <c r="D309" s="192"/>
      <c r="E309" s="193"/>
      <c r="F309" s="192"/>
      <c r="G309" s="153" t="e">
        <f>VLOOKUP(E309,'사업장현황(25하)'!$A$3:$T$1836,13,FALSE)</f>
        <v>#N/A</v>
      </c>
      <c r="H309" s="153" t="e">
        <f>VLOOKUP(E309,'사업장현황(25하)'!$A$3:$T$1836,14,FALSE)</f>
        <v>#N/A</v>
      </c>
      <c r="I309" s="152" t="e">
        <f>VLOOKUP(E309,'사업장현황(25하)'!$A$3:$T$1836,2,FALSE)</f>
        <v>#N/A</v>
      </c>
      <c r="J309" s="152" t="e">
        <f>VLOOKUP(E309,'사업장현황(25하)'!$A$3:$T$1836,4,FALSE)</f>
        <v>#N/A</v>
      </c>
      <c r="K309" s="150" t="e">
        <f>VLOOKUP(E309,'사업장현황(25하)'!$A$3:$T$1836,6,FALSE)</f>
        <v>#N/A</v>
      </c>
      <c r="L309" s="150" t="e">
        <f>VLOOKUP(E309,'사업장현황(25하)'!$A$3:$T$1836,7,FALSE)</f>
        <v>#N/A</v>
      </c>
      <c r="M309" s="150" t="e">
        <f>VLOOKUP(E309,'사업장현황(25하)'!$A$3:$T$1836,8,FALSE)</f>
        <v>#N/A</v>
      </c>
      <c r="N309" s="150" t="e">
        <f>VLOOKUP(E309,'사업장현황(25하)'!$A$3:$T$1836,9,FALSE)</f>
        <v>#N/A</v>
      </c>
      <c r="O309" s="150" t="e">
        <f>VLOOKUP(E309,'사업장현황(25하)'!$A$3:$T$1836,10,FALSE)</f>
        <v>#N/A</v>
      </c>
      <c r="P309" s="152" t="e">
        <f>VLOOKUP(E309,'사업장현황(25하)'!$A$3:$T$1836,12,FALSE)</f>
        <v>#N/A</v>
      </c>
      <c r="Q309" s="217"/>
      <c r="R309" s="151"/>
      <c r="S309" s="151" t="e">
        <f>VLOOKUP(E309,'사업장현황(25하)'!$A$3:$T$1836,11,FALSE)</f>
        <v>#N/A</v>
      </c>
      <c r="T309" s="154"/>
      <c r="U309" s="147"/>
      <c r="V309" s="213"/>
      <c r="W309" s="155">
        <f t="shared" si="4"/>
        <v>0</v>
      </c>
      <c r="X309" s="219"/>
      <c r="Y309" s="180"/>
      <c r="Z309" s="197"/>
      <c r="AA309" s="185"/>
      <c r="BV309" s="187"/>
      <c r="CL309" s="188"/>
    </row>
    <row r="310" spans="1:90" s="168" customFormat="1" ht="24.95" customHeight="1">
      <c r="A310" s="192"/>
      <c r="B310" s="218"/>
      <c r="C310" s="217" t="str">
        <f>HLOOKUP(WEEKDAY(B310,2),data!$A$1:$G$2,2)</f>
        <v>(토)</v>
      </c>
      <c r="D310" s="192"/>
      <c r="E310" s="193"/>
      <c r="F310" s="192"/>
      <c r="G310" s="153" t="e">
        <f>VLOOKUP(E310,'사업장현황(25하)'!$A$3:$T$1836,13,FALSE)</f>
        <v>#N/A</v>
      </c>
      <c r="H310" s="153" t="e">
        <f>VLOOKUP(E310,'사업장현황(25하)'!$A$3:$T$1836,14,FALSE)</f>
        <v>#N/A</v>
      </c>
      <c r="I310" s="152" t="e">
        <f>VLOOKUP(E310,'사업장현황(25하)'!$A$3:$T$1836,2,FALSE)</f>
        <v>#N/A</v>
      </c>
      <c r="J310" s="152" t="e">
        <f>VLOOKUP(E310,'사업장현황(25하)'!$A$3:$T$1836,4,FALSE)</f>
        <v>#N/A</v>
      </c>
      <c r="K310" s="150" t="e">
        <f>VLOOKUP(E310,'사업장현황(25하)'!$A$3:$T$1836,6,FALSE)</f>
        <v>#N/A</v>
      </c>
      <c r="L310" s="150" t="e">
        <f>VLOOKUP(E310,'사업장현황(25하)'!$A$3:$T$1836,7,FALSE)</f>
        <v>#N/A</v>
      </c>
      <c r="M310" s="150" t="e">
        <f>VLOOKUP(E310,'사업장현황(25하)'!$A$3:$T$1836,8,FALSE)</f>
        <v>#N/A</v>
      </c>
      <c r="N310" s="150" t="e">
        <f>VLOOKUP(E310,'사업장현황(25하)'!$A$3:$T$1836,9,FALSE)</f>
        <v>#N/A</v>
      </c>
      <c r="O310" s="150" t="e">
        <f>VLOOKUP(E310,'사업장현황(25하)'!$A$3:$T$1836,10,FALSE)</f>
        <v>#N/A</v>
      </c>
      <c r="P310" s="152" t="e">
        <f>VLOOKUP(E310,'사업장현황(25하)'!$A$3:$T$1836,12,FALSE)</f>
        <v>#N/A</v>
      </c>
      <c r="Q310" s="217"/>
      <c r="R310" s="151"/>
      <c r="S310" s="151" t="e">
        <f>VLOOKUP(E310,'사업장현황(25하)'!$A$3:$T$1836,11,FALSE)</f>
        <v>#N/A</v>
      </c>
      <c r="T310" s="154"/>
      <c r="U310" s="147"/>
      <c r="V310" s="213"/>
      <c r="W310" s="155">
        <f t="shared" si="4"/>
        <v>0</v>
      </c>
      <c r="X310" s="218"/>
      <c r="Y310" s="147"/>
      <c r="Z310" s="146"/>
      <c r="AA310" s="167"/>
      <c r="BV310" s="169"/>
      <c r="CL310" s="170"/>
    </row>
    <row r="311" spans="1:90" s="164" customFormat="1" ht="24.95" customHeight="1">
      <c r="A311" s="192"/>
      <c r="B311" s="218"/>
      <c r="C311" s="217" t="str">
        <f>HLOOKUP(WEEKDAY(B311,2),data!$A$1:$G$2,2)</f>
        <v>(토)</v>
      </c>
      <c r="D311" s="192"/>
      <c r="E311" s="193"/>
      <c r="F311" s="192"/>
      <c r="G311" s="153" t="e">
        <f>VLOOKUP(E311,'사업장현황(25하)'!$A$3:$T$1836,13,FALSE)</f>
        <v>#N/A</v>
      </c>
      <c r="H311" s="153" t="e">
        <f>VLOOKUP(E311,'사업장현황(25하)'!$A$3:$T$1836,14,FALSE)</f>
        <v>#N/A</v>
      </c>
      <c r="I311" s="152" t="e">
        <f>VLOOKUP(E311,'사업장현황(25하)'!$A$3:$T$1836,2,FALSE)</f>
        <v>#N/A</v>
      </c>
      <c r="J311" s="152" t="e">
        <f>VLOOKUP(E311,'사업장현황(25하)'!$A$3:$T$1836,4,FALSE)</f>
        <v>#N/A</v>
      </c>
      <c r="K311" s="150" t="e">
        <f>VLOOKUP(E311,'사업장현황(25하)'!$A$3:$T$1836,6,FALSE)</f>
        <v>#N/A</v>
      </c>
      <c r="L311" s="150" t="e">
        <f>VLOOKUP(E311,'사업장현황(25하)'!$A$3:$T$1836,7,FALSE)</f>
        <v>#N/A</v>
      </c>
      <c r="M311" s="150" t="e">
        <f>VLOOKUP(E311,'사업장현황(25하)'!$A$3:$T$1836,8,FALSE)</f>
        <v>#N/A</v>
      </c>
      <c r="N311" s="150" t="e">
        <f>VLOOKUP(E311,'사업장현황(25하)'!$A$3:$T$1836,9,FALSE)</f>
        <v>#N/A</v>
      </c>
      <c r="O311" s="150" t="e">
        <f>VLOOKUP(E311,'사업장현황(25하)'!$A$3:$T$1836,10,FALSE)</f>
        <v>#N/A</v>
      </c>
      <c r="P311" s="152" t="e">
        <f>VLOOKUP(E311,'사업장현황(25하)'!$A$3:$T$1836,12,FALSE)</f>
        <v>#N/A</v>
      </c>
      <c r="Q311" s="217"/>
      <c r="R311" s="151"/>
      <c r="S311" s="151" t="e">
        <f>VLOOKUP(E311,'사업장현황(25하)'!$A$3:$T$1836,11,FALSE)</f>
        <v>#N/A</v>
      </c>
      <c r="T311" s="154"/>
      <c r="U311" s="147"/>
      <c r="V311" s="213"/>
      <c r="W311" s="155">
        <f t="shared" si="4"/>
        <v>0</v>
      </c>
      <c r="X311" s="218"/>
      <c r="Y311" s="147"/>
      <c r="Z311" s="145"/>
      <c r="AA311" s="163"/>
    </row>
    <row r="312" spans="1:90" s="168" customFormat="1" ht="24.95" customHeight="1">
      <c r="A312" s="192"/>
      <c r="B312" s="218"/>
      <c r="C312" s="217" t="str">
        <f>HLOOKUP(WEEKDAY(B312,2),data!$A$1:$G$2,2)</f>
        <v>(토)</v>
      </c>
      <c r="D312" s="196"/>
      <c r="E312" s="193"/>
      <c r="F312" s="196"/>
      <c r="G312" s="153" t="e">
        <f>VLOOKUP(E312,'사업장현황(25하)'!$A$3:$T$1836,13,FALSE)</f>
        <v>#N/A</v>
      </c>
      <c r="H312" s="153" t="e">
        <f>VLOOKUP(E312,'사업장현황(25하)'!$A$3:$T$1836,14,FALSE)</f>
        <v>#N/A</v>
      </c>
      <c r="I312" s="152" t="e">
        <f>VLOOKUP(E312,'사업장현황(25하)'!$A$3:$T$1836,2,FALSE)</f>
        <v>#N/A</v>
      </c>
      <c r="J312" s="152" t="e">
        <f>VLOOKUP(E312,'사업장현황(25하)'!$A$3:$T$1836,4,FALSE)</f>
        <v>#N/A</v>
      </c>
      <c r="K312" s="150" t="e">
        <f>VLOOKUP(E312,'사업장현황(25하)'!$A$3:$T$1836,6,FALSE)</f>
        <v>#N/A</v>
      </c>
      <c r="L312" s="150" t="e">
        <f>VLOOKUP(E312,'사업장현황(25하)'!$A$3:$T$1836,7,FALSE)</f>
        <v>#N/A</v>
      </c>
      <c r="M312" s="150" t="e">
        <f>VLOOKUP(E312,'사업장현황(25하)'!$A$3:$T$1836,8,FALSE)</f>
        <v>#N/A</v>
      </c>
      <c r="N312" s="150" t="e">
        <f>VLOOKUP(E312,'사업장현황(25하)'!$A$3:$T$1836,9,FALSE)</f>
        <v>#N/A</v>
      </c>
      <c r="O312" s="150" t="e">
        <f>VLOOKUP(E312,'사업장현황(25하)'!$A$3:$T$1836,10,FALSE)</f>
        <v>#N/A</v>
      </c>
      <c r="P312" s="152" t="e">
        <f>VLOOKUP(E312,'사업장현황(25하)'!$A$3:$T$1836,12,FALSE)</f>
        <v>#N/A</v>
      </c>
      <c r="Q312" s="217"/>
      <c r="R312" s="151"/>
      <c r="S312" s="151" t="e">
        <f>VLOOKUP(E312,'사업장현황(25하)'!$A$3:$T$1836,11,FALSE)</f>
        <v>#N/A</v>
      </c>
      <c r="T312" s="154"/>
      <c r="U312" s="180"/>
      <c r="V312" s="212"/>
      <c r="W312" s="155">
        <f t="shared" si="4"/>
        <v>0</v>
      </c>
      <c r="X312" s="219"/>
      <c r="Y312" s="180"/>
      <c r="Z312" s="146"/>
      <c r="AA312" s="167"/>
    </row>
    <row r="313" spans="1:90" s="168" customFormat="1" ht="24.95" customHeight="1">
      <c r="A313" s="192"/>
      <c r="B313" s="219"/>
      <c r="C313" s="217" t="str">
        <f>HLOOKUP(WEEKDAY(B313,2),data!$A$1:$G$2,2)</f>
        <v>(토)</v>
      </c>
      <c r="D313" s="196"/>
      <c r="E313" s="193"/>
      <c r="F313" s="196"/>
      <c r="G313" s="153" t="e">
        <f>VLOOKUP(E313,'사업장현황(25하)'!$A$3:$T$1836,13,FALSE)</f>
        <v>#N/A</v>
      </c>
      <c r="H313" s="153" t="e">
        <f>VLOOKUP(E313,'사업장현황(25하)'!$A$3:$T$1836,14,FALSE)</f>
        <v>#N/A</v>
      </c>
      <c r="I313" s="152" t="e">
        <f>VLOOKUP(E313,'사업장현황(25하)'!$A$3:$T$1836,2,FALSE)</f>
        <v>#N/A</v>
      </c>
      <c r="J313" s="152" t="e">
        <f>VLOOKUP(E313,'사업장현황(25하)'!$A$3:$T$1836,4,FALSE)</f>
        <v>#N/A</v>
      </c>
      <c r="K313" s="150" t="e">
        <f>VLOOKUP(E313,'사업장현황(25하)'!$A$3:$T$1836,6,FALSE)</f>
        <v>#N/A</v>
      </c>
      <c r="L313" s="150" t="e">
        <f>VLOOKUP(E313,'사업장현황(25하)'!$A$3:$T$1836,7,FALSE)</f>
        <v>#N/A</v>
      </c>
      <c r="M313" s="150" t="e">
        <f>VLOOKUP(E313,'사업장현황(25하)'!$A$3:$T$1836,8,FALSE)</f>
        <v>#N/A</v>
      </c>
      <c r="N313" s="150" t="e">
        <f>VLOOKUP(E313,'사업장현황(25하)'!$A$3:$T$1836,9,FALSE)</f>
        <v>#N/A</v>
      </c>
      <c r="O313" s="150" t="e">
        <f>VLOOKUP(E313,'사업장현황(25하)'!$A$3:$T$1836,10,FALSE)</f>
        <v>#N/A</v>
      </c>
      <c r="P313" s="152" t="e">
        <f>VLOOKUP(E313,'사업장현황(25하)'!$A$3:$T$1836,12,FALSE)</f>
        <v>#N/A</v>
      </c>
      <c r="Q313" s="217"/>
      <c r="R313" s="151"/>
      <c r="S313" s="151" t="e">
        <f>VLOOKUP(E313,'사업장현황(25하)'!$A$3:$T$1836,11,FALSE)</f>
        <v>#N/A</v>
      </c>
      <c r="T313" s="154"/>
      <c r="U313" s="180"/>
      <c r="V313" s="212"/>
      <c r="W313" s="155">
        <f t="shared" si="4"/>
        <v>0</v>
      </c>
      <c r="X313" s="219"/>
      <c r="Y313" s="180"/>
      <c r="Z313" s="146"/>
      <c r="AA313" s="167"/>
    </row>
    <row r="314" spans="1:90" s="168" customFormat="1" ht="24.95" customHeight="1">
      <c r="A314" s="192"/>
      <c r="B314" s="218"/>
      <c r="C314" s="217" t="str">
        <f>HLOOKUP(WEEKDAY(B314,2),data!$A$1:$G$2,2)</f>
        <v>(토)</v>
      </c>
      <c r="D314" s="196"/>
      <c r="E314" s="193"/>
      <c r="F314" s="196"/>
      <c r="G314" s="153" t="e">
        <f>VLOOKUP(E314,'사업장현황(25하)'!$A$3:$T$1836,13,FALSE)</f>
        <v>#N/A</v>
      </c>
      <c r="H314" s="153" t="e">
        <f>VLOOKUP(E314,'사업장현황(25하)'!$A$3:$T$1836,14,FALSE)</f>
        <v>#N/A</v>
      </c>
      <c r="I314" s="152" t="e">
        <f>VLOOKUP(E314,'사업장현황(25하)'!$A$3:$T$1836,2,FALSE)</f>
        <v>#N/A</v>
      </c>
      <c r="J314" s="152" t="e">
        <f>VLOOKUP(E314,'사업장현황(25하)'!$A$3:$T$1836,4,FALSE)</f>
        <v>#N/A</v>
      </c>
      <c r="K314" s="150" t="e">
        <f>VLOOKUP(E314,'사업장현황(25하)'!$A$3:$T$1836,6,FALSE)</f>
        <v>#N/A</v>
      </c>
      <c r="L314" s="150" t="e">
        <f>VLOOKUP(E314,'사업장현황(25하)'!$A$3:$T$1836,7,FALSE)</f>
        <v>#N/A</v>
      </c>
      <c r="M314" s="150" t="e">
        <f>VLOOKUP(E314,'사업장현황(25하)'!$A$3:$T$1836,8,FALSE)</f>
        <v>#N/A</v>
      </c>
      <c r="N314" s="150" t="e">
        <f>VLOOKUP(E314,'사업장현황(25하)'!$A$3:$T$1836,9,FALSE)</f>
        <v>#N/A</v>
      </c>
      <c r="O314" s="150" t="e">
        <f>VLOOKUP(E314,'사업장현황(25하)'!$A$3:$T$1836,10,FALSE)</f>
        <v>#N/A</v>
      </c>
      <c r="P314" s="152" t="e">
        <f>VLOOKUP(E314,'사업장현황(25하)'!$A$3:$T$1836,12,FALSE)</f>
        <v>#N/A</v>
      </c>
      <c r="Q314" s="217"/>
      <c r="R314" s="151"/>
      <c r="S314" s="151" t="e">
        <f>VLOOKUP(E314,'사업장현황(25하)'!$A$3:$T$1836,11,FALSE)</f>
        <v>#N/A</v>
      </c>
      <c r="T314" s="154"/>
      <c r="U314" s="180"/>
      <c r="V314" s="212"/>
      <c r="W314" s="155">
        <f t="shared" si="4"/>
        <v>0</v>
      </c>
      <c r="X314" s="219"/>
      <c r="Y314" s="180"/>
      <c r="Z314" s="146"/>
      <c r="AA314" s="167"/>
      <c r="BV314" s="169"/>
      <c r="CL314" s="170"/>
    </row>
    <row r="315" spans="1:90" s="168" customFormat="1" ht="24.95" customHeight="1">
      <c r="A315" s="192"/>
      <c r="B315" s="218"/>
      <c r="C315" s="217" t="str">
        <f>HLOOKUP(WEEKDAY(B315,2),data!$A$1:$G$2,2)</f>
        <v>(토)</v>
      </c>
      <c r="D315" s="196"/>
      <c r="E315" s="193"/>
      <c r="F315" s="196"/>
      <c r="G315" s="153" t="e">
        <f>VLOOKUP(E315,'사업장현황(25하)'!$A$3:$T$1836,13,FALSE)</f>
        <v>#N/A</v>
      </c>
      <c r="H315" s="153" t="e">
        <f>VLOOKUP(E315,'사업장현황(25하)'!$A$3:$T$1836,14,FALSE)</f>
        <v>#N/A</v>
      </c>
      <c r="I315" s="152" t="e">
        <f>VLOOKUP(E315,'사업장현황(25하)'!$A$3:$T$1836,2,FALSE)</f>
        <v>#N/A</v>
      </c>
      <c r="J315" s="152" t="e">
        <f>VLOOKUP(E315,'사업장현황(25하)'!$A$3:$T$1836,4,FALSE)</f>
        <v>#N/A</v>
      </c>
      <c r="K315" s="150" t="e">
        <f>VLOOKUP(E315,'사업장현황(25하)'!$A$3:$T$1836,6,FALSE)</f>
        <v>#N/A</v>
      </c>
      <c r="L315" s="150" t="e">
        <f>VLOOKUP(E315,'사업장현황(25하)'!$A$3:$T$1836,7,FALSE)</f>
        <v>#N/A</v>
      </c>
      <c r="M315" s="150" t="e">
        <f>VLOOKUP(E315,'사업장현황(25하)'!$A$3:$T$1836,8,FALSE)</f>
        <v>#N/A</v>
      </c>
      <c r="N315" s="150" t="e">
        <f>VLOOKUP(E315,'사업장현황(25하)'!$A$3:$T$1836,9,FALSE)</f>
        <v>#N/A</v>
      </c>
      <c r="O315" s="150" t="e">
        <f>VLOOKUP(E315,'사업장현황(25하)'!$A$3:$T$1836,10,FALSE)</f>
        <v>#N/A</v>
      </c>
      <c r="P315" s="152" t="e">
        <f>VLOOKUP(E315,'사업장현황(25하)'!$A$3:$T$1836,12,FALSE)</f>
        <v>#N/A</v>
      </c>
      <c r="Q315" s="217"/>
      <c r="R315" s="151"/>
      <c r="S315" s="151" t="e">
        <f>VLOOKUP(E315,'사업장현황(25하)'!$A$3:$T$1836,11,FALSE)</f>
        <v>#N/A</v>
      </c>
      <c r="T315" s="154"/>
      <c r="U315" s="180"/>
      <c r="V315" s="212"/>
      <c r="W315" s="155">
        <f t="shared" si="4"/>
        <v>0</v>
      </c>
      <c r="X315" s="219"/>
      <c r="Y315" s="180"/>
      <c r="Z315" s="146"/>
      <c r="AA315" s="167"/>
      <c r="BV315" s="169"/>
      <c r="CL315" s="170"/>
    </row>
    <row r="316" spans="1:90" s="168" customFormat="1" ht="24.95" customHeight="1">
      <c r="A316" s="192"/>
      <c r="B316" s="218"/>
      <c r="C316" s="217" t="str">
        <f>HLOOKUP(WEEKDAY(B316,2),data!$A$1:$G$2,2)</f>
        <v>(토)</v>
      </c>
      <c r="D316" s="192"/>
      <c r="E316" s="193"/>
      <c r="F316" s="192"/>
      <c r="G316" s="153" t="e">
        <f>VLOOKUP(E316,'사업장현황(25하)'!$A$3:$T$1836,13,FALSE)</f>
        <v>#N/A</v>
      </c>
      <c r="H316" s="153" t="e">
        <f>VLOOKUP(E316,'사업장현황(25하)'!$A$3:$T$1836,14,FALSE)</f>
        <v>#N/A</v>
      </c>
      <c r="I316" s="152" t="e">
        <f>VLOOKUP(E316,'사업장현황(25하)'!$A$3:$T$1836,2,FALSE)</f>
        <v>#N/A</v>
      </c>
      <c r="J316" s="152" t="e">
        <f>VLOOKUP(E316,'사업장현황(25하)'!$A$3:$T$1836,4,FALSE)</f>
        <v>#N/A</v>
      </c>
      <c r="K316" s="150" t="e">
        <f>VLOOKUP(E316,'사업장현황(25하)'!$A$3:$T$1836,6,FALSE)</f>
        <v>#N/A</v>
      </c>
      <c r="L316" s="150" t="e">
        <f>VLOOKUP(E316,'사업장현황(25하)'!$A$3:$T$1836,7,FALSE)</f>
        <v>#N/A</v>
      </c>
      <c r="M316" s="150" t="e">
        <f>VLOOKUP(E316,'사업장현황(25하)'!$A$3:$T$1836,8,FALSE)</f>
        <v>#N/A</v>
      </c>
      <c r="N316" s="150" t="e">
        <f>VLOOKUP(E316,'사업장현황(25하)'!$A$3:$T$1836,9,FALSE)</f>
        <v>#N/A</v>
      </c>
      <c r="O316" s="150" t="e">
        <f>VLOOKUP(E316,'사업장현황(25하)'!$A$3:$T$1836,10,FALSE)</f>
        <v>#N/A</v>
      </c>
      <c r="P316" s="152" t="e">
        <f>VLOOKUP(E316,'사업장현황(25하)'!$A$3:$T$1836,12,FALSE)</f>
        <v>#N/A</v>
      </c>
      <c r="Q316" s="217"/>
      <c r="R316" s="151"/>
      <c r="S316" s="151" t="e">
        <f>VLOOKUP(E316,'사업장현황(25하)'!$A$3:$T$1836,11,FALSE)</f>
        <v>#N/A</v>
      </c>
      <c r="T316" s="154"/>
      <c r="U316" s="180"/>
      <c r="V316" s="212"/>
      <c r="W316" s="155">
        <f t="shared" si="4"/>
        <v>0</v>
      </c>
      <c r="X316" s="218"/>
      <c r="Y316" s="147"/>
      <c r="Z316" s="146"/>
      <c r="AA316" s="167"/>
      <c r="BV316" s="169"/>
      <c r="CL316" s="170"/>
    </row>
    <row r="317" spans="1:90" s="168" customFormat="1" ht="24.95" customHeight="1">
      <c r="A317" s="192"/>
      <c r="B317" s="218"/>
      <c r="C317" s="217" t="str">
        <f>HLOOKUP(WEEKDAY(B317,2),data!$A$1:$G$2,2)</f>
        <v>(토)</v>
      </c>
      <c r="D317" s="192"/>
      <c r="E317" s="193"/>
      <c r="F317" s="192"/>
      <c r="G317" s="153" t="e">
        <f>VLOOKUP(E317,'사업장현황(25하)'!$A$3:$T$1836,13,FALSE)</f>
        <v>#N/A</v>
      </c>
      <c r="H317" s="153" t="e">
        <f>VLOOKUP(E317,'사업장현황(25하)'!$A$3:$T$1836,14,FALSE)</f>
        <v>#N/A</v>
      </c>
      <c r="I317" s="152" t="e">
        <f>VLOOKUP(E317,'사업장현황(25하)'!$A$3:$T$1836,2,FALSE)</f>
        <v>#N/A</v>
      </c>
      <c r="J317" s="152" t="e">
        <f>VLOOKUP(E317,'사업장현황(25하)'!$A$3:$T$1836,4,FALSE)</f>
        <v>#N/A</v>
      </c>
      <c r="K317" s="150" t="e">
        <f>VLOOKUP(E317,'사업장현황(25하)'!$A$3:$T$1836,6,FALSE)</f>
        <v>#N/A</v>
      </c>
      <c r="L317" s="150" t="e">
        <f>VLOOKUP(E317,'사업장현황(25하)'!$A$3:$T$1836,7,FALSE)</f>
        <v>#N/A</v>
      </c>
      <c r="M317" s="150" t="e">
        <f>VLOOKUP(E317,'사업장현황(25하)'!$A$3:$T$1836,8,FALSE)</f>
        <v>#N/A</v>
      </c>
      <c r="N317" s="150" t="e">
        <f>VLOOKUP(E317,'사업장현황(25하)'!$A$3:$T$1836,9,FALSE)</f>
        <v>#N/A</v>
      </c>
      <c r="O317" s="150" t="e">
        <f>VLOOKUP(E317,'사업장현황(25하)'!$A$3:$T$1836,10,FALSE)</f>
        <v>#N/A</v>
      </c>
      <c r="P317" s="152" t="e">
        <f>VLOOKUP(E317,'사업장현황(25하)'!$A$3:$T$1836,12,FALSE)</f>
        <v>#N/A</v>
      </c>
      <c r="Q317" s="217"/>
      <c r="R317" s="151"/>
      <c r="S317" s="151" t="e">
        <f>VLOOKUP(E317,'사업장현황(25하)'!$A$3:$T$1836,11,FALSE)</f>
        <v>#N/A</v>
      </c>
      <c r="T317" s="154"/>
      <c r="U317" s="180"/>
      <c r="V317" s="212"/>
      <c r="W317" s="155">
        <f t="shared" si="4"/>
        <v>0</v>
      </c>
      <c r="X317" s="219"/>
      <c r="Y317" s="180"/>
      <c r="Z317" s="146"/>
      <c r="AA317" s="167"/>
      <c r="BV317" s="169"/>
      <c r="CL317" s="170"/>
    </row>
    <row r="318" spans="1:90" s="168" customFormat="1" ht="24.95" customHeight="1">
      <c r="A318" s="192"/>
      <c r="B318" s="218"/>
      <c r="C318" s="217" t="str">
        <f>HLOOKUP(WEEKDAY(B318,2),data!$A$1:$G$2,2)</f>
        <v>(토)</v>
      </c>
      <c r="D318" s="192"/>
      <c r="E318" s="193"/>
      <c r="F318" s="192"/>
      <c r="G318" s="153" t="e">
        <f>VLOOKUP(E318,'사업장현황(25하)'!$A$3:$T$1836,13,FALSE)</f>
        <v>#N/A</v>
      </c>
      <c r="H318" s="153" t="e">
        <f>VLOOKUP(E318,'사업장현황(25하)'!$A$3:$T$1836,14,FALSE)</f>
        <v>#N/A</v>
      </c>
      <c r="I318" s="152" t="e">
        <f>VLOOKUP(E318,'사업장현황(25하)'!$A$3:$T$1836,2,FALSE)</f>
        <v>#N/A</v>
      </c>
      <c r="J318" s="152" t="e">
        <f>VLOOKUP(E318,'사업장현황(25하)'!$A$3:$T$1836,4,FALSE)</f>
        <v>#N/A</v>
      </c>
      <c r="K318" s="150" t="e">
        <f>VLOOKUP(E318,'사업장현황(25하)'!$A$3:$T$1836,6,FALSE)</f>
        <v>#N/A</v>
      </c>
      <c r="L318" s="150" t="e">
        <f>VLOOKUP(E318,'사업장현황(25하)'!$A$3:$T$1836,7,FALSE)</f>
        <v>#N/A</v>
      </c>
      <c r="M318" s="150" t="e">
        <f>VLOOKUP(E318,'사업장현황(25하)'!$A$3:$T$1836,8,FALSE)</f>
        <v>#N/A</v>
      </c>
      <c r="N318" s="150" t="e">
        <f>VLOOKUP(E318,'사업장현황(25하)'!$A$3:$T$1836,9,FALSE)</f>
        <v>#N/A</v>
      </c>
      <c r="O318" s="150" t="e">
        <f>VLOOKUP(E318,'사업장현황(25하)'!$A$3:$T$1836,10,FALSE)</f>
        <v>#N/A</v>
      </c>
      <c r="P318" s="152" t="e">
        <f>VLOOKUP(E318,'사업장현황(25하)'!$A$3:$T$1836,12,FALSE)</f>
        <v>#N/A</v>
      </c>
      <c r="Q318" s="217"/>
      <c r="R318" s="151"/>
      <c r="S318" s="151" t="e">
        <f>VLOOKUP(E318,'사업장현황(25하)'!$A$3:$T$1836,11,FALSE)</f>
        <v>#N/A</v>
      </c>
      <c r="T318" s="154"/>
      <c r="U318" s="180"/>
      <c r="V318" s="212"/>
      <c r="W318" s="155">
        <f t="shared" si="4"/>
        <v>0</v>
      </c>
      <c r="X318" s="218"/>
      <c r="Y318" s="147"/>
      <c r="Z318" s="146"/>
      <c r="AA318" s="167"/>
      <c r="BV318" s="169"/>
      <c r="CL318" s="170"/>
    </row>
    <row r="319" spans="1:90" s="168" customFormat="1" ht="24.95" customHeight="1">
      <c r="A319" s="192"/>
      <c r="B319" s="218"/>
      <c r="C319" s="217" t="str">
        <f>HLOOKUP(WEEKDAY(B319,2),data!$A$1:$G$2,2)</f>
        <v>(토)</v>
      </c>
      <c r="D319" s="192"/>
      <c r="E319" s="193"/>
      <c r="F319" s="192"/>
      <c r="G319" s="153" t="e">
        <f>VLOOKUP(E319,'사업장현황(25하)'!$A$3:$T$1836,13,FALSE)</f>
        <v>#N/A</v>
      </c>
      <c r="H319" s="153" t="e">
        <f>VLOOKUP(E319,'사업장현황(25하)'!$A$3:$T$1836,14,FALSE)</f>
        <v>#N/A</v>
      </c>
      <c r="I319" s="152" t="e">
        <f>VLOOKUP(E319,'사업장현황(25하)'!$A$3:$T$1836,2,FALSE)</f>
        <v>#N/A</v>
      </c>
      <c r="J319" s="152" t="e">
        <f>VLOOKUP(E319,'사업장현황(25하)'!$A$3:$T$1836,4,FALSE)</f>
        <v>#N/A</v>
      </c>
      <c r="K319" s="150" t="e">
        <f>VLOOKUP(E319,'사업장현황(25하)'!$A$3:$T$1836,6,FALSE)</f>
        <v>#N/A</v>
      </c>
      <c r="L319" s="150" t="e">
        <f>VLOOKUP(E319,'사업장현황(25하)'!$A$3:$T$1836,7,FALSE)</f>
        <v>#N/A</v>
      </c>
      <c r="M319" s="150" t="e">
        <f>VLOOKUP(E319,'사업장현황(25하)'!$A$3:$T$1836,8,FALSE)</f>
        <v>#N/A</v>
      </c>
      <c r="N319" s="150" t="e">
        <f>VLOOKUP(E319,'사업장현황(25하)'!$A$3:$T$1836,9,FALSE)</f>
        <v>#N/A</v>
      </c>
      <c r="O319" s="150" t="e">
        <f>VLOOKUP(E319,'사업장현황(25하)'!$A$3:$T$1836,10,FALSE)</f>
        <v>#N/A</v>
      </c>
      <c r="P319" s="152" t="e">
        <f>VLOOKUP(E319,'사업장현황(25하)'!$A$3:$T$1836,12,FALSE)</f>
        <v>#N/A</v>
      </c>
      <c r="Q319" s="217"/>
      <c r="R319" s="151"/>
      <c r="S319" s="151" t="e">
        <f>VLOOKUP(E319,'사업장현황(25하)'!$A$3:$T$1836,11,FALSE)</f>
        <v>#N/A</v>
      </c>
      <c r="T319" s="154"/>
      <c r="U319" s="180"/>
      <c r="V319" s="212"/>
      <c r="W319" s="155">
        <f t="shared" si="4"/>
        <v>0</v>
      </c>
      <c r="X319" s="219"/>
      <c r="Y319" s="180"/>
      <c r="Z319" s="146"/>
      <c r="AA319" s="167"/>
      <c r="BV319" s="169"/>
      <c r="CL319" s="170"/>
    </row>
    <row r="320" spans="1:90" s="168" customFormat="1" ht="24.95" customHeight="1">
      <c r="A320" s="192"/>
      <c r="B320" s="218"/>
      <c r="C320" s="217" t="str">
        <f>HLOOKUP(WEEKDAY(B320,2),data!$A$1:$G$2,2)</f>
        <v>(토)</v>
      </c>
      <c r="D320" s="192"/>
      <c r="E320" s="193"/>
      <c r="F320" s="192"/>
      <c r="G320" s="153" t="e">
        <f>VLOOKUP(E320,'사업장현황(25하)'!$A$3:$T$1836,13,FALSE)</f>
        <v>#N/A</v>
      </c>
      <c r="H320" s="153" t="e">
        <f>VLOOKUP(E320,'사업장현황(25하)'!$A$3:$T$1836,14,FALSE)</f>
        <v>#N/A</v>
      </c>
      <c r="I320" s="152" t="e">
        <f>VLOOKUP(E320,'사업장현황(25하)'!$A$3:$T$1836,2,FALSE)</f>
        <v>#N/A</v>
      </c>
      <c r="J320" s="152" t="e">
        <f>VLOOKUP(E320,'사업장현황(25하)'!$A$3:$T$1836,4,FALSE)</f>
        <v>#N/A</v>
      </c>
      <c r="K320" s="150" t="e">
        <f>VLOOKUP(E320,'사업장현황(25하)'!$A$3:$T$1836,6,FALSE)</f>
        <v>#N/A</v>
      </c>
      <c r="L320" s="150" t="e">
        <f>VLOOKUP(E320,'사업장현황(25하)'!$A$3:$T$1836,7,FALSE)</f>
        <v>#N/A</v>
      </c>
      <c r="M320" s="150" t="e">
        <f>VLOOKUP(E320,'사업장현황(25하)'!$A$3:$T$1836,8,FALSE)</f>
        <v>#N/A</v>
      </c>
      <c r="N320" s="150" t="e">
        <f>VLOOKUP(E320,'사업장현황(25하)'!$A$3:$T$1836,9,FALSE)</f>
        <v>#N/A</v>
      </c>
      <c r="O320" s="150" t="e">
        <f>VLOOKUP(E320,'사업장현황(25하)'!$A$3:$T$1836,10,FALSE)</f>
        <v>#N/A</v>
      </c>
      <c r="P320" s="152" t="e">
        <f>VLOOKUP(E320,'사업장현황(25하)'!$A$3:$T$1836,12,FALSE)</f>
        <v>#N/A</v>
      </c>
      <c r="Q320" s="217"/>
      <c r="R320" s="151"/>
      <c r="S320" s="151" t="e">
        <f>VLOOKUP(E320,'사업장현황(25하)'!$A$3:$T$1836,11,FALSE)</f>
        <v>#N/A</v>
      </c>
      <c r="T320" s="154"/>
      <c r="U320" s="180"/>
      <c r="V320" s="212"/>
      <c r="W320" s="155">
        <f t="shared" si="4"/>
        <v>0</v>
      </c>
      <c r="X320" s="218"/>
      <c r="Y320" s="147"/>
      <c r="Z320" s="146"/>
      <c r="AA320" s="167"/>
      <c r="BV320" s="169"/>
      <c r="CL320" s="170"/>
    </row>
    <row r="321" spans="1:90" s="168" customFormat="1" ht="24.95" customHeight="1">
      <c r="A321" s="192"/>
      <c r="B321" s="218"/>
      <c r="C321" s="217" t="str">
        <f>HLOOKUP(WEEKDAY(B321,2),data!$A$1:$G$2,2)</f>
        <v>(토)</v>
      </c>
      <c r="D321" s="192"/>
      <c r="E321" s="193"/>
      <c r="F321" s="192"/>
      <c r="G321" s="153" t="e">
        <f>VLOOKUP(E321,'사업장현황(25하)'!$A$3:$T$1836,13,FALSE)</f>
        <v>#N/A</v>
      </c>
      <c r="H321" s="153" t="e">
        <f>VLOOKUP(E321,'사업장현황(25하)'!$A$3:$T$1836,14,FALSE)</f>
        <v>#N/A</v>
      </c>
      <c r="I321" s="152" t="e">
        <f>VLOOKUP(E321,'사업장현황(25하)'!$A$3:$T$1836,2,FALSE)</f>
        <v>#N/A</v>
      </c>
      <c r="J321" s="152" t="e">
        <f>VLOOKUP(E321,'사업장현황(25하)'!$A$3:$T$1836,4,FALSE)</f>
        <v>#N/A</v>
      </c>
      <c r="K321" s="150" t="e">
        <f>VLOOKUP(E321,'사업장현황(25하)'!$A$3:$T$1836,6,FALSE)</f>
        <v>#N/A</v>
      </c>
      <c r="L321" s="150" t="e">
        <f>VLOOKUP(E321,'사업장현황(25하)'!$A$3:$T$1836,7,FALSE)</f>
        <v>#N/A</v>
      </c>
      <c r="M321" s="150" t="e">
        <f>VLOOKUP(E321,'사업장현황(25하)'!$A$3:$T$1836,8,FALSE)</f>
        <v>#N/A</v>
      </c>
      <c r="N321" s="150" t="e">
        <f>VLOOKUP(E321,'사업장현황(25하)'!$A$3:$T$1836,9,FALSE)</f>
        <v>#N/A</v>
      </c>
      <c r="O321" s="150" t="e">
        <f>VLOOKUP(E321,'사업장현황(25하)'!$A$3:$T$1836,10,FALSE)</f>
        <v>#N/A</v>
      </c>
      <c r="P321" s="152" t="e">
        <f>VLOOKUP(E321,'사업장현황(25하)'!$A$3:$T$1836,12,FALSE)</f>
        <v>#N/A</v>
      </c>
      <c r="Q321" s="217"/>
      <c r="R321" s="151"/>
      <c r="S321" s="151" t="e">
        <f>VLOOKUP(E321,'사업장현황(25하)'!$A$3:$T$1836,11,FALSE)</f>
        <v>#N/A</v>
      </c>
      <c r="T321" s="154"/>
      <c r="U321" s="180"/>
      <c r="V321" s="212"/>
      <c r="W321" s="155">
        <f t="shared" si="4"/>
        <v>0</v>
      </c>
      <c r="X321" s="219"/>
      <c r="Y321" s="180"/>
      <c r="Z321" s="146"/>
      <c r="AA321" s="167"/>
      <c r="BV321" s="169"/>
      <c r="CL321" s="170"/>
    </row>
    <row r="322" spans="1:90" s="168" customFormat="1" ht="24.95" customHeight="1">
      <c r="A322" s="192"/>
      <c r="B322" s="218"/>
      <c r="C322" s="217" t="str">
        <f>HLOOKUP(WEEKDAY(B322,2),data!$A$1:$G$2,2)</f>
        <v>(토)</v>
      </c>
      <c r="D322" s="192"/>
      <c r="E322" s="193"/>
      <c r="F322" s="192"/>
      <c r="G322" s="153" t="e">
        <f>VLOOKUP(E322,'사업장현황(25하)'!$A$3:$T$1836,13,FALSE)</f>
        <v>#N/A</v>
      </c>
      <c r="H322" s="153" t="e">
        <f>VLOOKUP(E322,'사업장현황(25하)'!$A$3:$T$1836,14,FALSE)</f>
        <v>#N/A</v>
      </c>
      <c r="I322" s="152" t="e">
        <f>VLOOKUP(E322,'사업장현황(25하)'!$A$3:$T$1836,2,FALSE)</f>
        <v>#N/A</v>
      </c>
      <c r="J322" s="152" t="e">
        <f>VLOOKUP(E322,'사업장현황(25하)'!$A$3:$T$1836,4,FALSE)</f>
        <v>#N/A</v>
      </c>
      <c r="K322" s="150" t="e">
        <f>VLOOKUP(E322,'사업장현황(25하)'!$A$3:$T$1836,6,FALSE)</f>
        <v>#N/A</v>
      </c>
      <c r="L322" s="150" t="e">
        <f>VLOOKUP(E322,'사업장현황(25하)'!$A$3:$T$1836,7,FALSE)</f>
        <v>#N/A</v>
      </c>
      <c r="M322" s="150" t="e">
        <f>VLOOKUP(E322,'사업장현황(25하)'!$A$3:$T$1836,8,FALSE)</f>
        <v>#N/A</v>
      </c>
      <c r="N322" s="150" t="e">
        <f>VLOOKUP(E322,'사업장현황(25하)'!$A$3:$T$1836,9,FALSE)</f>
        <v>#N/A</v>
      </c>
      <c r="O322" s="150" t="e">
        <f>VLOOKUP(E322,'사업장현황(25하)'!$A$3:$T$1836,10,FALSE)</f>
        <v>#N/A</v>
      </c>
      <c r="P322" s="152" t="e">
        <f>VLOOKUP(E322,'사업장현황(25하)'!$A$3:$T$1836,12,FALSE)</f>
        <v>#N/A</v>
      </c>
      <c r="Q322" s="217"/>
      <c r="R322" s="151"/>
      <c r="S322" s="151" t="e">
        <f>VLOOKUP(E322,'사업장현황(25하)'!$A$3:$T$1836,11,FALSE)</f>
        <v>#N/A</v>
      </c>
      <c r="T322" s="154"/>
      <c r="U322" s="180"/>
      <c r="V322" s="212"/>
      <c r="W322" s="155">
        <f t="shared" si="4"/>
        <v>0</v>
      </c>
      <c r="X322" s="219"/>
      <c r="Y322" s="180"/>
      <c r="Z322" s="146"/>
      <c r="AA322" s="167"/>
      <c r="BV322" s="169"/>
      <c r="CL322" s="170"/>
    </row>
    <row r="323" spans="1:90">
      <c r="A323" s="198"/>
      <c r="B323" s="224"/>
      <c r="C323" s="224"/>
      <c r="D323" s="198"/>
      <c r="E323" s="193"/>
      <c r="F323" s="198"/>
      <c r="G323" s="194"/>
      <c r="H323" s="194"/>
      <c r="I323" s="152"/>
      <c r="J323" s="152"/>
      <c r="K323" s="198"/>
      <c r="L323" s="198"/>
      <c r="M323" s="198"/>
      <c r="N323" s="198"/>
      <c r="O323" s="198"/>
      <c r="P323" s="152"/>
      <c r="Q323" s="220"/>
      <c r="R323" s="199"/>
      <c r="S323" s="198"/>
      <c r="T323" s="199"/>
      <c r="U323" s="199"/>
      <c r="V323" s="214"/>
      <c r="W323" s="199"/>
      <c r="X323" s="220"/>
      <c r="Y323" s="199"/>
      <c r="Z323" s="199"/>
      <c r="AA323" s="200"/>
    </row>
    <row r="324" spans="1:90">
      <c r="A324" s="198"/>
      <c r="B324" s="224"/>
      <c r="C324" s="224"/>
      <c r="D324" s="198"/>
      <c r="E324" s="193"/>
      <c r="F324" s="198"/>
      <c r="G324" s="194"/>
      <c r="H324" s="194"/>
      <c r="I324" s="152"/>
      <c r="J324" s="152"/>
      <c r="K324" s="198"/>
      <c r="L324" s="198"/>
      <c r="M324" s="198"/>
      <c r="N324" s="198"/>
      <c r="O324" s="198"/>
      <c r="P324" s="152"/>
      <c r="Q324" s="220"/>
      <c r="R324" s="199"/>
      <c r="S324" s="198"/>
      <c r="T324" s="199"/>
      <c r="U324" s="199"/>
      <c r="V324" s="214"/>
      <c r="W324" s="199"/>
      <c r="X324" s="220"/>
      <c r="Y324" s="199"/>
      <c r="Z324" s="199"/>
      <c r="AA324" s="200"/>
    </row>
    <row r="325" spans="1:90">
      <c r="A325" s="198"/>
      <c r="B325" s="224"/>
      <c r="C325" s="224"/>
      <c r="D325" s="198"/>
      <c r="E325" s="193"/>
      <c r="F325" s="198"/>
      <c r="G325" s="194"/>
      <c r="H325" s="194"/>
      <c r="I325" s="152"/>
      <c r="J325" s="152"/>
      <c r="K325" s="198"/>
      <c r="L325" s="198"/>
      <c r="M325" s="198"/>
      <c r="N325" s="198"/>
      <c r="O325" s="198"/>
      <c r="P325" s="152"/>
      <c r="Q325" s="220"/>
      <c r="R325" s="199"/>
      <c r="S325" s="198"/>
      <c r="T325" s="199"/>
      <c r="U325" s="199"/>
      <c r="V325" s="214"/>
      <c r="W325" s="199"/>
      <c r="X325" s="220"/>
      <c r="Y325" s="199"/>
      <c r="Z325" s="199"/>
      <c r="AA325" s="200"/>
    </row>
    <row r="326" spans="1:90">
      <c r="A326" s="198"/>
      <c r="B326" s="224"/>
      <c r="C326" s="224"/>
      <c r="D326" s="198"/>
      <c r="E326" s="193"/>
      <c r="F326" s="198"/>
      <c r="G326" s="194"/>
      <c r="H326" s="194"/>
      <c r="I326" s="152"/>
      <c r="J326" s="152"/>
      <c r="K326" s="198"/>
      <c r="L326" s="198"/>
      <c r="M326" s="198"/>
      <c r="N326" s="198"/>
      <c r="O326" s="198"/>
      <c r="P326" s="152"/>
      <c r="Q326" s="220"/>
      <c r="R326" s="199"/>
      <c r="S326" s="198"/>
      <c r="T326" s="199"/>
      <c r="U326" s="199"/>
      <c r="V326" s="214"/>
      <c r="W326" s="199"/>
      <c r="X326" s="220"/>
      <c r="Y326" s="199"/>
      <c r="Z326" s="199"/>
      <c r="AA326" s="200"/>
    </row>
    <row r="327" spans="1:90">
      <c r="A327" s="198"/>
      <c r="B327" s="224"/>
      <c r="C327" s="224"/>
      <c r="D327" s="198"/>
      <c r="E327" s="193"/>
      <c r="F327" s="198"/>
      <c r="G327" s="194"/>
      <c r="H327" s="194"/>
      <c r="I327" s="152"/>
      <c r="J327" s="152"/>
      <c r="K327" s="198"/>
      <c r="L327" s="198"/>
      <c r="M327" s="198"/>
      <c r="N327" s="198"/>
      <c r="O327" s="198"/>
      <c r="P327" s="152"/>
      <c r="Q327" s="220"/>
      <c r="R327" s="199"/>
      <c r="S327" s="198"/>
      <c r="T327" s="199"/>
      <c r="U327" s="199"/>
      <c r="V327" s="214"/>
      <c r="W327" s="199"/>
      <c r="X327" s="220"/>
      <c r="Y327" s="199"/>
      <c r="Z327" s="199"/>
      <c r="AA327" s="200"/>
    </row>
    <row r="328" spans="1:90">
      <c r="A328" s="198"/>
      <c r="B328" s="224"/>
      <c r="C328" s="224"/>
      <c r="D328" s="198"/>
      <c r="E328" s="193"/>
      <c r="F328" s="198"/>
      <c r="G328" s="194"/>
      <c r="H328" s="194"/>
      <c r="I328" s="152"/>
      <c r="J328" s="152"/>
      <c r="K328" s="198"/>
      <c r="L328" s="198"/>
      <c r="M328" s="198"/>
      <c r="N328" s="198"/>
      <c r="O328" s="198"/>
      <c r="P328" s="152"/>
      <c r="Q328" s="220"/>
      <c r="R328" s="199"/>
      <c r="S328" s="198"/>
      <c r="T328" s="199"/>
      <c r="U328" s="199"/>
      <c r="V328" s="214"/>
      <c r="W328" s="199"/>
      <c r="X328" s="220"/>
      <c r="Y328" s="199"/>
      <c r="Z328" s="199"/>
      <c r="AA328" s="200"/>
    </row>
    <row r="329" spans="1:90">
      <c r="A329" s="198"/>
      <c r="B329" s="224"/>
      <c r="C329" s="224"/>
      <c r="D329" s="198"/>
      <c r="E329" s="193"/>
      <c r="F329" s="198"/>
      <c r="G329" s="194"/>
      <c r="H329" s="194"/>
      <c r="I329" s="152"/>
      <c r="J329" s="152"/>
      <c r="K329" s="198"/>
      <c r="L329" s="198"/>
      <c r="M329" s="198"/>
      <c r="N329" s="198"/>
      <c r="O329" s="198"/>
      <c r="P329" s="152"/>
      <c r="Q329" s="220"/>
      <c r="R329" s="199"/>
      <c r="S329" s="198"/>
      <c r="T329" s="199"/>
      <c r="U329" s="199"/>
      <c r="V329" s="214"/>
      <c r="W329" s="199"/>
      <c r="X329" s="220"/>
      <c r="Y329" s="199"/>
      <c r="Z329" s="199"/>
      <c r="AA329" s="200"/>
    </row>
    <row r="330" spans="1:90">
      <c r="A330" s="198"/>
      <c r="B330" s="224"/>
      <c r="C330" s="224"/>
      <c r="D330" s="198"/>
      <c r="E330" s="193"/>
      <c r="F330" s="198"/>
      <c r="G330" s="194"/>
      <c r="H330" s="194"/>
      <c r="I330" s="152"/>
      <c r="J330" s="152"/>
      <c r="K330" s="198"/>
      <c r="L330" s="198"/>
      <c r="M330" s="198"/>
      <c r="N330" s="198"/>
      <c r="O330" s="198"/>
      <c r="P330" s="152"/>
      <c r="Q330" s="220"/>
      <c r="R330" s="199"/>
      <c r="S330" s="198"/>
      <c r="T330" s="199"/>
      <c r="U330" s="199"/>
      <c r="V330" s="214"/>
      <c r="W330" s="199"/>
      <c r="X330" s="220"/>
      <c r="Y330" s="199"/>
      <c r="Z330" s="199"/>
      <c r="AA330" s="200"/>
    </row>
    <row r="331" spans="1:90">
      <c r="A331" s="198"/>
      <c r="B331" s="224"/>
      <c r="C331" s="224"/>
      <c r="D331" s="198"/>
      <c r="E331" s="193"/>
      <c r="F331" s="198"/>
      <c r="G331" s="194"/>
      <c r="H331" s="194"/>
      <c r="I331" s="152"/>
      <c r="J331" s="152"/>
      <c r="K331" s="198"/>
      <c r="L331" s="198"/>
      <c r="M331" s="198"/>
      <c r="N331" s="198"/>
      <c r="O331" s="198"/>
      <c r="P331" s="152"/>
      <c r="Q331" s="220"/>
      <c r="R331" s="199"/>
      <c r="S331" s="198"/>
      <c r="T331" s="199"/>
      <c r="U331" s="199"/>
      <c r="V331" s="214"/>
      <c r="W331" s="199"/>
      <c r="X331" s="220"/>
      <c r="Y331" s="199"/>
      <c r="Z331" s="199"/>
      <c r="AA331" s="200"/>
    </row>
    <row r="332" spans="1:90">
      <c r="A332" s="198"/>
      <c r="B332" s="224"/>
      <c r="C332" s="224"/>
      <c r="D332" s="198"/>
      <c r="E332" s="193"/>
      <c r="F332" s="198"/>
      <c r="G332" s="194"/>
      <c r="H332" s="194"/>
      <c r="I332" s="152"/>
      <c r="J332" s="152"/>
      <c r="K332" s="198"/>
      <c r="L332" s="198"/>
      <c r="M332" s="198"/>
      <c r="N332" s="198"/>
      <c r="O332" s="198"/>
      <c r="P332" s="152"/>
      <c r="Q332" s="220"/>
      <c r="R332" s="199"/>
      <c r="S332" s="198"/>
      <c r="T332" s="199"/>
      <c r="U332" s="199"/>
      <c r="V332" s="214"/>
      <c r="W332" s="199"/>
      <c r="X332" s="220"/>
      <c r="Y332" s="199"/>
      <c r="Z332" s="199"/>
      <c r="AA332" s="200"/>
    </row>
    <row r="333" spans="1:90">
      <c r="A333" s="198"/>
      <c r="B333" s="224"/>
      <c r="C333" s="224"/>
      <c r="D333" s="198"/>
      <c r="E333" s="193"/>
      <c r="F333" s="198"/>
      <c r="G333" s="194"/>
      <c r="H333" s="194"/>
      <c r="I333" s="152"/>
      <c r="J333" s="152"/>
      <c r="K333" s="198"/>
      <c r="L333" s="198"/>
      <c r="M333" s="198"/>
      <c r="N333" s="198"/>
      <c r="O333" s="198"/>
      <c r="P333" s="152"/>
      <c r="Q333" s="220"/>
      <c r="R333" s="199"/>
      <c r="S333" s="198"/>
      <c r="T333" s="199"/>
      <c r="U333" s="199"/>
      <c r="V333" s="214"/>
      <c r="W333" s="199"/>
      <c r="X333" s="220"/>
      <c r="Y333" s="199"/>
      <c r="Z333" s="199"/>
      <c r="AA333" s="200"/>
    </row>
    <row r="334" spans="1:90">
      <c r="A334" s="198"/>
      <c r="B334" s="224"/>
      <c r="C334" s="224"/>
      <c r="D334" s="198"/>
      <c r="E334" s="193"/>
      <c r="F334" s="198"/>
      <c r="G334" s="194"/>
      <c r="H334" s="194"/>
      <c r="I334" s="152"/>
      <c r="J334" s="152"/>
      <c r="K334" s="198"/>
      <c r="L334" s="198"/>
      <c r="M334" s="198"/>
      <c r="N334" s="198"/>
      <c r="O334" s="198"/>
      <c r="P334" s="152"/>
      <c r="Q334" s="220"/>
      <c r="R334" s="199"/>
      <c r="S334" s="198"/>
      <c r="T334" s="199"/>
      <c r="U334" s="199"/>
      <c r="V334" s="214"/>
      <c r="W334" s="199"/>
      <c r="X334" s="220"/>
      <c r="Y334" s="199"/>
      <c r="Z334" s="199"/>
      <c r="AA334" s="200"/>
    </row>
    <row r="335" spans="1:90">
      <c r="A335" s="198"/>
      <c r="B335" s="224"/>
      <c r="C335" s="224"/>
      <c r="D335" s="198"/>
      <c r="E335" s="193"/>
      <c r="F335" s="198"/>
      <c r="G335" s="194"/>
      <c r="H335" s="194"/>
      <c r="I335" s="152"/>
      <c r="J335" s="152"/>
      <c r="K335" s="198"/>
      <c r="L335" s="198"/>
      <c r="M335" s="198"/>
      <c r="N335" s="198"/>
      <c r="O335" s="198"/>
      <c r="P335" s="152"/>
      <c r="Q335" s="220"/>
      <c r="R335" s="199"/>
      <c r="S335" s="198"/>
      <c r="T335" s="199"/>
      <c r="U335" s="199"/>
      <c r="V335" s="214"/>
      <c r="W335" s="199"/>
      <c r="X335" s="220"/>
      <c r="Y335" s="199"/>
      <c r="Z335" s="199"/>
      <c r="AA335" s="200"/>
    </row>
    <row r="336" spans="1:90">
      <c r="A336" s="198"/>
      <c r="B336" s="224"/>
      <c r="C336" s="224"/>
      <c r="D336" s="198"/>
      <c r="E336" s="193"/>
      <c r="F336" s="198"/>
      <c r="G336" s="194"/>
      <c r="H336" s="194"/>
      <c r="I336" s="152"/>
      <c r="J336" s="152"/>
      <c r="K336" s="198"/>
      <c r="L336" s="198"/>
      <c r="M336" s="198"/>
      <c r="N336" s="198"/>
      <c r="O336" s="198"/>
      <c r="P336" s="152"/>
      <c r="Q336" s="220"/>
      <c r="R336" s="199"/>
      <c r="S336" s="198"/>
      <c r="T336" s="199"/>
      <c r="U336" s="199"/>
      <c r="V336" s="214"/>
      <c r="W336" s="199"/>
      <c r="X336" s="220"/>
      <c r="Y336" s="199"/>
      <c r="Z336" s="199"/>
      <c r="AA336" s="200"/>
    </row>
    <row r="337" spans="1:27">
      <c r="A337" s="198"/>
      <c r="B337" s="224"/>
      <c r="C337" s="224"/>
      <c r="D337" s="198"/>
      <c r="E337" s="193"/>
      <c r="F337" s="198"/>
      <c r="G337" s="194"/>
      <c r="H337" s="194"/>
      <c r="I337" s="152"/>
      <c r="J337" s="152"/>
      <c r="K337" s="198"/>
      <c r="L337" s="198"/>
      <c r="M337" s="198"/>
      <c r="N337" s="198"/>
      <c r="O337" s="198"/>
      <c r="P337" s="152"/>
      <c r="Q337" s="220"/>
      <c r="R337" s="199"/>
      <c r="S337" s="198"/>
      <c r="T337" s="199"/>
      <c r="U337" s="199"/>
      <c r="V337" s="214"/>
      <c r="W337" s="199"/>
      <c r="X337" s="220"/>
      <c r="Y337" s="199"/>
      <c r="Z337" s="199"/>
      <c r="AA337" s="200"/>
    </row>
    <row r="338" spans="1:27">
      <c r="A338" s="198"/>
      <c r="B338" s="224"/>
      <c r="C338" s="224"/>
      <c r="D338" s="198"/>
      <c r="E338" s="193"/>
      <c r="F338" s="198"/>
      <c r="G338" s="194"/>
      <c r="H338" s="194"/>
      <c r="I338" s="152"/>
      <c r="J338" s="152"/>
      <c r="K338" s="198"/>
      <c r="L338" s="198"/>
      <c r="M338" s="198"/>
      <c r="N338" s="198"/>
      <c r="O338" s="198"/>
      <c r="P338" s="152"/>
      <c r="Q338" s="220"/>
      <c r="R338" s="199"/>
      <c r="S338" s="198"/>
      <c r="T338" s="199"/>
      <c r="U338" s="199"/>
      <c r="V338" s="214"/>
      <c r="W338" s="199"/>
      <c r="X338" s="220"/>
      <c r="Y338" s="199"/>
      <c r="Z338" s="199"/>
      <c r="AA338" s="200"/>
    </row>
    <row r="339" spans="1:27">
      <c r="A339" s="198"/>
      <c r="B339" s="224"/>
      <c r="C339" s="224"/>
      <c r="D339" s="198"/>
      <c r="E339" s="193"/>
      <c r="F339" s="198"/>
      <c r="G339" s="194"/>
      <c r="H339" s="194"/>
      <c r="I339" s="152"/>
      <c r="J339" s="152"/>
      <c r="K339" s="198"/>
      <c r="L339" s="198"/>
      <c r="M339" s="198"/>
      <c r="N339" s="198"/>
      <c r="O339" s="198"/>
      <c r="P339" s="152"/>
      <c r="Q339" s="220"/>
      <c r="R339" s="199"/>
      <c r="S339" s="198"/>
      <c r="T339" s="199"/>
      <c r="U339" s="199"/>
      <c r="V339" s="214"/>
      <c r="W339" s="199"/>
      <c r="X339" s="220"/>
      <c r="Y339" s="199"/>
      <c r="Z339" s="199"/>
      <c r="AA339" s="200"/>
    </row>
    <row r="340" spans="1:27">
      <c r="A340" s="198"/>
      <c r="B340" s="224"/>
      <c r="C340" s="224"/>
      <c r="D340" s="198"/>
      <c r="E340" s="193"/>
      <c r="F340" s="198"/>
      <c r="G340" s="194"/>
      <c r="H340" s="194"/>
      <c r="I340" s="152"/>
      <c r="J340" s="152"/>
      <c r="K340" s="198"/>
      <c r="L340" s="198"/>
      <c r="M340" s="198"/>
      <c r="N340" s="198"/>
      <c r="O340" s="198"/>
      <c r="P340" s="152"/>
      <c r="Q340" s="220"/>
      <c r="R340" s="199"/>
      <c r="S340" s="198"/>
      <c r="T340" s="199"/>
      <c r="U340" s="199"/>
      <c r="V340" s="214"/>
      <c r="W340" s="199"/>
      <c r="X340" s="220"/>
      <c r="Y340" s="199"/>
      <c r="Z340" s="199"/>
      <c r="AA340" s="200"/>
    </row>
    <row r="341" spans="1:27">
      <c r="A341" s="198"/>
      <c r="B341" s="224"/>
      <c r="C341" s="224"/>
      <c r="D341" s="198"/>
      <c r="E341" s="193"/>
      <c r="F341" s="198"/>
      <c r="G341" s="194"/>
      <c r="H341" s="194"/>
      <c r="I341" s="152"/>
      <c r="J341" s="152"/>
      <c r="K341" s="198"/>
      <c r="L341" s="198"/>
      <c r="M341" s="198"/>
      <c r="N341" s="198"/>
      <c r="O341" s="198"/>
      <c r="P341" s="152"/>
      <c r="Q341" s="220"/>
      <c r="R341" s="199"/>
      <c r="S341" s="198"/>
      <c r="T341" s="199"/>
      <c r="U341" s="199"/>
      <c r="V341" s="214"/>
      <c r="W341" s="199"/>
      <c r="X341" s="220"/>
      <c r="Y341" s="199"/>
      <c r="Z341" s="199"/>
      <c r="AA341" s="200"/>
    </row>
    <row r="342" spans="1:27">
      <c r="A342" s="198"/>
      <c r="B342" s="224"/>
      <c r="C342" s="224"/>
      <c r="D342" s="198"/>
      <c r="E342" s="193"/>
      <c r="F342" s="198"/>
      <c r="G342" s="194"/>
      <c r="H342" s="194"/>
      <c r="I342" s="152"/>
      <c r="J342" s="152"/>
      <c r="K342" s="198"/>
      <c r="L342" s="198"/>
      <c r="M342" s="198"/>
      <c r="N342" s="198"/>
      <c r="O342" s="198"/>
      <c r="P342" s="152"/>
      <c r="Q342" s="220"/>
      <c r="R342" s="199"/>
      <c r="S342" s="198"/>
      <c r="T342" s="199"/>
      <c r="U342" s="199"/>
      <c r="V342" s="214"/>
      <c r="W342" s="199"/>
      <c r="X342" s="220"/>
      <c r="Y342" s="199"/>
      <c r="Z342" s="199"/>
      <c r="AA342" s="200"/>
    </row>
    <row r="343" spans="1:27">
      <c r="A343" s="198"/>
      <c r="B343" s="224"/>
      <c r="C343" s="224"/>
      <c r="D343" s="198"/>
      <c r="E343" s="193"/>
      <c r="F343" s="198"/>
      <c r="G343" s="194"/>
      <c r="H343" s="194"/>
      <c r="I343" s="152"/>
      <c r="J343" s="152"/>
      <c r="K343" s="198"/>
      <c r="L343" s="198"/>
      <c r="M343" s="198"/>
      <c r="N343" s="198"/>
      <c r="O343" s="198"/>
      <c r="P343" s="152"/>
      <c r="Q343" s="220"/>
      <c r="R343" s="199"/>
      <c r="S343" s="198"/>
      <c r="T343" s="199"/>
      <c r="U343" s="199"/>
      <c r="V343" s="214"/>
      <c r="W343" s="199"/>
      <c r="X343" s="220"/>
      <c r="Y343" s="199"/>
      <c r="Z343" s="199"/>
      <c r="AA343" s="200"/>
    </row>
    <row r="344" spans="1:27">
      <c r="A344" s="198"/>
      <c r="B344" s="224"/>
      <c r="C344" s="224"/>
      <c r="D344" s="198"/>
      <c r="E344" s="193"/>
      <c r="F344" s="198"/>
      <c r="G344" s="194"/>
      <c r="H344" s="194"/>
      <c r="I344" s="152"/>
      <c r="J344" s="152"/>
      <c r="K344" s="198"/>
      <c r="L344" s="198"/>
      <c r="M344" s="198"/>
      <c r="N344" s="198"/>
      <c r="O344" s="198"/>
      <c r="P344" s="152"/>
      <c r="Q344" s="220"/>
      <c r="R344" s="199"/>
      <c r="S344" s="198"/>
      <c r="T344" s="199"/>
      <c r="U344" s="199"/>
      <c r="V344" s="214"/>
      <c r="W344" s="199"/>
      <c r="X344" s="220"/>
      <c r="Y344" s="199"/>
      <c r="Z344" s="199"/>
      <c r="AA344" s="200"/>
    </row>
    <row r="345" spans="1:27">
      <c r="A345" s="198"/>
      <c r="B345" s="224"/>
      <c r="C345" s="224"/>
      <c r="D345" s="198"/>
      <c r="E345" s="193"/>
      <c r="F345" s="198"/>
      <c r="G345" s="194"/>
      <c r="H345" s="194"/>
      <c r="I345" s="152"/>
      <c r="J345" s="152"/>
      <c r="K345" s="198"/>
      <c r="L345" s="198"/>
      <c r="M345" s="198"/>
      <c r="N345" s="198"/>
      <c r="O345" s="198"/>
      <c r="P345" s="152"/>
      <c r="Q345" s="220"/>
      <c r="R345" s="199"/>
      <c r="S345" s="198"/>
      <c r="T345" s="199"/>
      <c r="U345" s="199"/>
      <c r="V345" s="214"/>
      <c r="W345" s="199"/>
      <c r="X345" s="220"/>
      <c r="Y345" s="199"/>
      <c r="Z345" s="199"/>
      <c r="AA345" s="200"/>
    </row>
    <row r="346" spans="1:27">
      <c r="A346" s="198"/>
      <c r="B346" s="224"/>
      <c r="C346" s="224"/>
      <c r="D346" s="198"/>
      <c r="E346" s="193"/>
      <c r="F346" s="198"/>
      <c r="G346" s="194"/>
      <c r="H346" s="194"/>
      <c r="I346" s="152"/>
      <c r="J346" s="152"/>
      <c r="K346" s="198"/>
      <c r="L346" s="198"/>
      <c r="M346" s="198"/>
      <c r="N346" s="198"/>
      <c r="O346" s="198"/>
      <c r="P346" s="152"/>
      <c r="Q346" s="220"/>
      <c r="R346" s="199"/>
      <c r="S346" s="198"/>
      <c r="T346" s="199"/>
      <c r="U346" s="199"/>
      <c r="V346" s="214"/>
      <c r="W346" s="199"/>
      <c r="X346" s="220"/>
      <c r="Y346" s="199"/>
      <c r="Z346" s="199"/>
      <c r="AA346" s="200"/>
    </row>
    <row r="347" spans="1:27">
      <c r="A347" s="198"/>
      <c r="B347" s="224"/>
      <c r="C347" s="224"/>
      <c r="D347" s="198"/>
      <c r="E347" s="193"/>
      <c r="F347" s="198"/>
      <c r="G347" s="194"/>
      <c r="H347" s="194"/>
      <c r="I347" s="152"/>
      <c r="J347" s="152"/>
      <c r="K347" s="198"/>
      <c r="L347" s="198"/>
      <c r="M347" s="198"/>
      <c r="N347" s="198"/>
      <c r="O347" s="198"/>
      <c r="P347" s="152"/>
      <c r="Q347" s="220"/>
      <c r="R347" s="199"/>
      <c r="S347" s="198"/>
      <c r="T347" s="199"/>
      <c r="U347" s="199"/>
      <c r="V347" s="214"/>
      <c r="W347" s="199"/>
      <c r="X347" s="220"/>
      <c r="Y347" s="199"/>
      <c r="Z347" s="199"/>
      <c r="AA347" s="200"/>
    </row>
    <row r="348" spans="1:27">
      <c r="A348" s="198"/>
      <c r="B348" s="224"/>
      <c r="C348" s="224"/>
      <c r="D348" s="198"/>
      <c r="E348" s="193"/>
      <c r="F348" s="198"/>
      <c r="G348" s="194"/>
      <c r="H348" s="194"/>
      <c r="I348" s="152"/>
      <c r="J348" s="152"/>
      <c r="K348" s="198"/>
      <c r="L348" s="198"/>
      <c r="M348" s="198"/>
      <c r="N348" s="198"/>
      <c r="O348" s="198"/>
      <c r="P348" s="152"/>
      <c r="Q348" s="220"/>
      <c r="R348" s="199"/>
      <c r="S348" s="198"/>
      <c r="T348" s="199"/>
      <c r="U348" s="199"/>
      <c r="V348" s="214"/>
      <c r="W348" s="199"/>
      <c r="X348" s="220"/>
      <c r="Y348" s="199"/>
      <c r="Z348" s="199"/>
      <c r="AA348" s="200"/>
    </row>
    <row r="349" spans="1:27">
      <c r="A349" s="198"/>
      <c r="B349" s="224"/>
      <c r="C349" s="224"/>
      <c r="D349" s="198"/>
      <c r="E349" s="193"/>
      <c r="F349" s="198"/>
      <c r="G349" s="194"/>
      <c r="H349" s="194"/>
      <c r="I349" s="152"/>
      <c r="J349" s="152"/>
      <c r="K349" s="198"/>
      <c r="L349" s="198"/>
      <c r="M349" s="198"/>
      <c r="N349" s="198"/>
      <c r="O349" s="198"/>
      <c r="P349" s="152"/>
      <c r="Q349" s="220"/>
      <c r="R349" s="199"/>
      <c r="S349" s="198"/>
      <c r="T349" s="199"/>
      <c r="U349" s="199"/>
      <c r="V349" s="214"/>
      <c r="W349" s="199"/>
      <c r="X349" s="220"/>
      <c r="Y349" s="199"/>
      <c r="Z349" s="199"/>
      <c r="AA349" s="200"/>
    </row>
    <row r="350" spans="1:27">
      <c r="A350" s="198"/>
      <c r="B350" s="224"/>
      <c r="C350" s="224"/>
      <c r="D350" s="198"/>
      <c r="E350" s="193"/>
      <c r="F350" s="198"/>
      <c r="G350" s="194"/>
      <c r="H350" s="194"/>
      <c r="I350" s="152"/>
      <c r="J350" s="152"/>
      <c r="K350" s="198"/>
      <c r="L350" s="198"/>
      <c r="M350" s="198"/>
      <c r="N350" s="198"/>
      <c r="O350" s="198"/>
      <c r="P350" s="152"/>
      <c r="Q350" s="220"/>
      <c r="R350" s="199"/>
      <c r="S350" s="198"/>
      <c r="T350" s="199"/>
      <c r="U350" s="199"/>
      <c r="V350" s="214"/>
      <c r="W350" s="199"/>
      <c r="X350" s="220"/>
      <c r="Y350" s="199"/>
      <c r="Z350" s="199"/>
      <c r="AA350" s="200"/>
    </row>
    <row r="351" spans="1:27">
      <c r="A351" s="198"/>
      <c r="B351" s="224"/>
      <c r="C351" s="224"/>
      <c r="D351" s="198"/>
      <c r="E351" s="193"/>
      <c r="F351" s="198"/>
      <c r="G351" s="194"/>
      <c r="H351" s="194"/>
      <c r="I351" s="152"/>
      <c r="J351" s="152"/>
      <c r="K351" s="198"/>
      <c r="L351" s="198"/>
      <c r="M351" s="198"/>
      <c r="N351" s="198"/>
      <c r="O351" s="198"/>
      <c r="P351" s="152"/>
      <c r="Q351" s="220"/>
      <c r="R351" s="199"/>
      <c r="S351" s="198"/>
      <c r="T351" s="199"/>
      <c r="U351" s="199"/>
      <c r="V351" s="214"/>
      <c r="W351" s="199"/>
      <c r="X351" s="220"/>
      <c r="Y351" s="199"/>
      <c r="Z351" s="199"/>
      <c r="AA351" s="200"/>
    </row>
    <row r="352" spans="1:27">
      <c r="A352" s="198"/>
      <c r="B352" s="224"/>
      <c r="C352" s="224"/>
      <c r="D352" s="198"/>
      <c r="E352" s="193"/>
      <c r="F352" s="198"/>
      <c r="G352" s="194"/>
      <c r="H352" s="194"/>
      <c r="I352" s="152"/>
      <c r="J352" s="152"/>
      <c r="K352" s="198"/>
      <c r="L352" s="198"/>
      <c r="M352" s="198"/>
      <c r="N352" s="198"/>
      <c r="O352" s="198"/>
      <c r="P352" s="152"/>
      <c r="Q352" s="220"/>
      <c r="R352" s="199"/>
      <c r="S352" s="198"/>
      <c r="T352" s="199"/>
      <c r="U352" s="199"/>
      <c r="V352" s="214"/>
      <c r="W352" s="199"/>
      <c r="X352" s="220"/>
      <c r="Y352" s="199"/>
      <c r="Z352" s="199"/>
      <c r="AA352" s="200"/>
    </row>
    <row r="353" spans="1:27">
      <c r="A353" s="198"/>
      <c r="B353" s="224"/>
      <c r="C353" s="224"/>
      <c r="D353" s="198"/>
      <c r="E353" s="193"/>
      <c r="F353" s="198"/>
      <c r="G353" s="194"/>
      <c r="H353" s="194"/>
      <c r="I353" s="152"/>
      <c r="J353" s="152"/>
      <c r="K353" s="198"/>
      <c r="L353" s="198"/>
      <c r="M353" s="198"/>
      <c r="N353" s="198"/>
      <c r="O353" s="198"/>
      <c r="P353" s="152"/>
      <c r="Q353" s="220"/>
      <c r="R353" s="199"/>
      <c r="S353" s="198"/>
      <c r="T353" s="199"/>
      <c r="U353" s="199"/>
      <c r="V353" s="214"/>
      <c r="W353" s="199"/>
      <c r="X353" s="220"/>
      <c r="Y353" s="199"/>
      <c r="Z353" s="199"/>
      <c r="AA353" s="200"/>
    </row>
    <row r="354" spans="1:27">
      <c r="A354" s="198"/>
      <c r="B354" s="224"/>
      <c r="C354" s="224"/>
      <c r="D354" s="198"/>
      <c r="E354" s="193"/>
      <c r="F354" s="198"/>
      <c r="G354" s="194"/>
      <c r="H354" s="194"/>
      <c r="I354" s="152"/>
      <c r="J354" s="152"/>
      <c r="K354" s="198"/>
      <c r="L354" s="198"/>
      <c r="M354" s="198"/>
      <c r="N354" s="198"/>
      <c r="O354" s="198"/>
      <c r="P354" s="152"/>
      <c r="Q354" s="220"/>
      <c r="R354" s="199"/>
      <c r="S354" s="198"/>
      <c r="T354" s="199"/>
      <c r="U354" s="199"/>
      <c r="V354" s="214"/>
      <c r="W354" s="199"/>
      <c r="X354" s="220"/>
      <c r="Y354" s="199"/>
      <c r="Z354" s="199"/>
      <c r="AA354" s="200"/>
    </row>
    <row r="355" spans="1:27">
      <c r="A355" s="198"/>
      <c r="B355" s="224"/>
      <c r="C355" s="224"/>
      <c r="D355" s="198"/>
      <c r="E355" s="193"/>
      <c r="F355" s="198"/>
      <c r="G355" s="194"/>
      <c r="H355" s="194"/>
      <c r="I355" s="152"/>
      <c r="J355" s="152"/>
      <c r="K355" s="198"/>
      <c r="L355" s="198"/>
      <c r="M355" s="198"/>
      <c r="N355" s="198"/>
      <c r="O355" s="198"/>
      <c r="P355" s="152"/>
      <c r="Q355" s="220"/>
      <c r="R355" s="199"/>
      <c r="S355" s="198"/>
      <c r="T355" s="199"/>
      <c r="U355" s="199"/>
      <c r="V355" s="214"/>
      <c r="W355" s="199"/>
      <c r="X355" s="220"/>
      <c r="Y355" s="199"/>
      <c r="Z355" s="199"/>
      <c r="AA355" s="200"/>
    </row>
    <row r="356" spans="1:27">
      <c r="A356" s="198"/>
      <c r="B356" s="224"/>
      <c r="C356" s="224"/>
      <c r="D356" s="198"/>
      <c r="E356" s="193"/>
      <c r="F356" s="198"/>
      <c r="G356" s="194"/>
      <c r="H356" s="194"/>
      <c r="I356" s="152"/>
      <c r="J356" s="152"/>
      <c r="K356" s="198"/>
      <c r="L356" s="198"/>
      <c r="M356" s="198"/>
      <c r="N356" s="198"/>
      <c r="O356" s="198"/>
      <c r="P356" s="152"/>
      <c r="Q356" s="220"/>
      <c r="R356" s="199"/>
      <c r="S356" s="198"/>
      <c r="T356" s="199"/>
      <c r="U356" s="199"/>
      <c r="V356" s="214"/>
      <c r="W356" s="199"/>
      <c r="X356" s="220"/>
      <c r="Y356" s="199"/>
      <c r="Z356" s="199"/>
      <c r="AA356" s="200"/>
    </row>
    <row r="357" spans="1:27">
      <c r="A357" s="198"/>
      <c r="B357" s="224"/>
      <c r="C357" s="224"/>
      <c r="D357" s="198"/>
      <c r="E357" s="193"/>
      <c r="F357" s="198"/>
      <c r="G357" s="194"/>
      <c r="H357" s="194"/>
      <c r="I357" s="152"/>
      <c r="J357" s="152"/>
      <c r="K357" s="198"/>
      <c r="L357" s="198"/>
      <c r="M357" s="198"/>
      <c r="N357" s="198"/>
      <c r="O357" s="198"/>
      <c r="P357" s="152"/>
      <c r="Q357" s="220"/>
      <c r="R357" s="199"/>
      <c r="S357" s="198"/>
      <c r="T357" s="199"/>
      <c r="U357" s="199"/>
      <c r="V357" s="214"/>
      <c r="W357" s="199"/>
      <c r="X357" s="220"/>
      <c r="Y357" s="199"/>
      <c r="Z357" s="199"/>
      <c r="AA357" s="200"/>
    </row>
    <row r="358" spans="1:27">
      <c r="A358" s="198"/>
      <c r="B358" s="224"/>
      <c r="C358" s="224"/>
      <c r="D358" s="198"/>
      <c r="E358" s="193"/>
      <c r="F358" s="198"/>
      <c r="G358" s="194"/>
      <c r="H358" s="194"/>
      <c r="I358" s="152"/>
      <c r="J358" s="152"/>
      <c r="K358" s="198"/>
      <c r="L358" s="198"/>
      <c r="M358" s="198"/>
      <c r="N358" s="198"/>
      <c r="O358" s="198"/>
      <c r="P358" s="152"/>
      <c r="Q358" s="220"/>
      <c r="R358" s="199"/>
      <c r="S358" s="198"/>
      <c r="T358" s="199"/>
      <c r="U358" s="199"/>
      <c r="V358" s="214"/>
      <c r="W358" s="199"/>
      <c r="X358" s="220"/>
      <c r="Y358" s="199"/>
      <c r="Z358" s="199"/>
      <c r="AA358" s="200"/>
    </row>
    <row r="359" spans="1:27">
      <c r="A359" s="198"/>
      <c r="B359" s="224"/>
      <c r="C359" s="224"/>
      <c r="D359" s="198"/>
      <c r="E359" s="193"/>
      <c r="F359" s="198"/>
      <c r="G359" s="194"/>
      <c r="H359" s="194"/>
      <c r="I359" s="152"/>
      <c r="J359" s="152"/>
      <c r="K359" s="198"/>
      <c r="L359" s="198"/>
      <c r="M359" s="198"/>
      <c r="N359" s="198"/>
      <c r="O359" s="198"/>
      <c r="P359" s="152"/>
      <c r="Q359" s="220"/>
      <c r="R359" s="199"/>
      <c r="S359" s="198"/>
      <c r="T359" s="199"/>
      <c r="U359" s="199"/>
      <c r="V359" s="214"/>
      <c r="W359" s="199"/>
      <c r="X359" s="220"/>
      <c r="Y359" s="199"/>
      <c r="Z359" s="199"/>
      <c r="AA359" s="200"/>
    </row>
    <row r="360" spans="1:27">
      <c r="A360" s="198"/>
      <c r="B360" s="224"/>
      <c r="C360" s="224"/>
      <c r="D360" s="198"/>
      <c r="E360" s="193"/>
      <c r="F360" s="198"/>
      <c r="G360" s="194"/>
      <c r="H360" s="194"/>
      <c r="I360" s="152"/>
      <c r="J360" s="152"/>
      <c r="K360" s="198"/>
      <c r="L360" s="198"/>
      <c r="M360" s="198"/>
      <c r="N360" s="198"/>
      <c r="O360" s="198"/>
      <c r="P360" s="152"/>
      <c r="Q360" s="220"/>
      <c r="R360" s="199"/>
      <c r="S360" s="198"/>
      <c r="T360" s="199"/>
      <c r="U360" s="199"/>
      <c r="V360" s="214"/>
      <c r="W360" s="199"/>
      <c r="X360" s="220"/>
      <c r="Y360" s="199"/>
      <c r="Z360" s="199"/>
      <c r="AA360" s="200"/>
    </row>
    <row r="361" spans="1:27">
      <c r="A361" s="198"/>
      <c r="B361" s="224"/>
      <c r="C361" s="224"/>
      <c r="D361" s="198"/>
      <c r="E361" s="193"/>
      <c r="F361" s="198"/>
      <c r="G361" s="194"/>
      <c r="H361" s="194"/>
      <c r="I361" s="152"/>
      <c r="J361" s="152"/>
      <c r="K361" s="198"/>
      <c r="L361" s="198"/>
      <c r="M361" s="198"/>
      <c r="N361" s="198"/>
      <c r="O361" s="198"/>
      <c r="P361" s="152"/>
      <c r="Q361" s="220"/>
      <c r="R361" s="199"/>
      <c r="S361" s="198"/>
      <c r="T361" s="199"/>
      <c r="U361" s="199"/>
      <c r="V361" s="214"/>
      <c r="W361" s="199"/>
      <c r="X361" s="220"/>
      <c r="Y361" s="199"/>
      <c r="Z361" s="199"/>
      <c r="AA361" s="200"/>
    </row>
    <row r="362" spans="1:27">
      <c r="A362" s="198"/>
      <c r="B362" s="224"/>
      <c r="C362" s="224"/>
      <c r="D362" s="198"/>
      <c r="E362" s="193"/>
      <c r="F362" s="198"/>
      <c r="G362" s="194"/>
      <c r="H362" s="194"/>
      <c r="I362" s="152"/>
      <c r="J362" s="152"/>
      <c r="K362" s="198"/>
      <c r="L362" s="198"/>
      <c r="M362" s="198"/>
      <c r="N362" s="198"/>
      <c r="O362" s="198"/>
      <c r="P362" s="152"/>
      <c r="Q362" s="220"/>
      <c r="R362" s="199"/>
      <c r="S362" s="198"/>
      <c r="T362" s="199"/>
      <c r="U362" s="199"/>
      <c r="V362" s="214"/>
      <c r="W362" s="199"/>
      <c r="X362" s="220"/>
      <c r="Y362" s="199"/>
      <c r="Z362" s="199"/>
      <c r="AA362" s="200"/>
    </row>
    <row r="363" spans="1:27">
      <c r="A363" s="198"/>
      <c r="B363" s="224"/>
      <c r="C363" s="224"/>
      <c r="D363" s="198"/>
      <c r="E363" s="193"/>
      <c r="F363" s="198"/>
      <c r="G363" s="194"/>
      <c r="H363" s="194"/>
      <c r="I363" s="152"/>
      <c r="J363" s="152"/>
      <c r="K363" s="198"/>
      <c r="L363" s="198"/>
      <c r="M363" s="198"/>
      <c r="N363" s="198"/>
      <c r="O363" s="198"/>
      <c r="P363" s="152"/>
      <c r="Q363" s="220"/>
      <c r="R363" s="199"/>
      <c r="S363" s="198"/>
      <c r="T363" s="199"/>
      <c r="U363" s="199"/>
      <c r="V363" s="214"/>
      <c r="W363" s="199"/>
      <c r="X363" s="220"/>
      <c r="Y363" s="199"/>
      <c r="Z363" s="199"/>
      <c r="AA363" s="200"/>
    </row>
    <row r="364" spans="1:27">
      <c r="A364" s="198"/>
      <c r="B364" s="224"/>
      <c r="C364" s="224"/>
      <c r="D364" s="198"/>
      <c r="E364" s="193"/>
      <c r="F364" s="198"/>
      <c r="G364" s="194"/>
      <c r="H364" s="194"/>
      <c r="I364" s="152"/>
      <c r="J364" s="152"/>
      <c r="K364" s="198"/>
      <c r="L364" s="198"/>
      <c r="M364" s="198"/>
      <c r="N364" s="198"/>
      <c r="O364" s="198"/>
      <c r="P364" s="152"/>
      <c r="Q364" s="220"/>
      <c r="R364" s="199"/>
      <c r="S364" s="198"/>
      <c r="T364" s="199"/>
      <c r="U364" s="199"/>
      <c r="V364" s="214"/>
      <c r="W364" s="199"/>
      <c r="X364" s="220"/>
      <c r="Y364" s="199"/>
      <c r="Z364" s="199"/>
      <c r="AA364" s="200"/>
    </row>
    <row r="365" spans="1:27">
      <c r="A365" s="198"/>
      <c r="B365" s="224"/>
      <c r="C365" s="224"/>
      <c r="D365" s="198"/>
      <c r="E365" s="193"/>
      <c r="F365" s="198"/>
      <c r="G365" s="194"/>
      <c r="H365" s="194"/>
      <c r="I365" s="152"/>
      <c r="J365" s="152"/>
      <c r="K365" s="198"/>
      <c r="L365" s="198"/>
      <c r="M365" s="198"/>
      <c r="N365" s="198"/>
      <c r="O365" s="198"/>
      <c r="P365" s="152"/>
      <c r="Q365" s="220"/>
      <c r="R365" s="199"/>
      <c r="S365" s="198"/>
      <c r="T365" s="199"/>
      <c r="U365" s="199"/>
      <c r="V365" s="214"/>
      <c r="W365" s="199"/>
      <c r="X365" s="220"/>
      <c r="Y365" s="199"/>
      <c r="Z365" s="199"/>
      <c r="AA365" s="200"/>
    </row>
    <row r="366" spans="1:27">
      <c r="A366" s="198"/>
      <c r="B366" s="224"/>
      <c r="C366" s="224"/>
      <c r="D366" s="198"/>
      <c r="E366" s="193"/>
      <c r="F366" s="198"/>
      <c r="G366" s="194"/>
      <c r="H366" s="194"/>
      <c r="I366" s="152"/>
      <c r="J366" s="152"/>
      <c r="K366" s="198"/>
      <c r="L366" s="198"/>
      <c r="M366" s="198"/>
      <c r="N366" s="198"/>
      <c r="O366" s="198"/>
      <c r="P366" s="152"/>
      <c r="Q366" s="220"/>
      <c r="R366" s="199"/>
      <c r="S366" s="198"/>
      <c r="T366" s="199"/>
      <c r="U366" s="199"/>
      <c r="V366" s="214"/>
      <c r="W366" s="199"/>
      <c r="X366" s="220"/>
      <c r="Y366" s="199"/>
      <c r="Z366" s="199"/>
      <c r="AA366" s="200"/>
    </row>
    <row r="367" spans="1:27">
      <c r="A367" s="198"/>
      <c r="B367" s="224"/>
      <c r="C367" s="224"/>
      <c r="D367" s="198"/>
      <c r="E367" s="193"/>
      <c r="F367" s="198"/>
      <c r="G367" s="194"/>
      <c r="H367" s="194"/>
      <c r="I367" s="152"/>
      <c r="J367" s="152"/>
      <c r="K367" s="198"/>
      <c r="L367" s="198"/>
      <c r="M367" s="198"/>
      <c r="N367" s="198"/>
      <c r="O367" s="198"/>
      <c r="P367" s="152"/>
      <c r="Q367" s="220"/>
      <c r="R367" s="199"/>
      <c r="S367" s="198"/>
      <c r="T367" s="199"/>
      <c r="U367" s="199"/>
      <c r="V367" s="214"/>
      <c r="W367" s="199"/>
      <c r="X367" s="220"/>
      <c r="Y367" s="199"/>
      <c r="Z367" s="199"/>
      <c r="AA367" s="200"/>
    </row>
    <row r="368" spans="1:27">
      <c r="A368" s="198"/>
      <c r="B368" s="224"/>
      <c r="C368" s="224"/>
      <c r="D368" s="198"/>
      <c r="E368" s="193"/>
      <c r="F368" s="198"/>
      <c r="G368" s="194"/>
      <c r="H368" s="194"/>
      <c r="I368" s="152"/>
      <c r="J368" s="152"/>
      <c r="K368" s="198"/>
      <c r="L368" s="198"/>
      <c r="M368" s="198"/>
      <c r="N368" s="198"/>
      <c r="O368" s="198"/>
      <c r="P368" s="152"/>
      <c r="Q368" s="220"/>
      <c r="R368" s="199"/>
      <c r="S368" s="198"/>
      <c r="T368" s="199"/>
      <c r="U368" s="199"/>
      <c r="V368" s="214"/>
      <c r="W368" s="199"/>
      <c r="X368" s="220"/>
      <c r="Y368" s="199"/>
      <c r="Z368" s="199"/>
      <c r="AA368" s="200"/>
    </row>
    <row r="369" spans="1:27">
      <c r="A369" s="198"/>
      <c r="B369" s="224"/>
      <c r="C369" s="224"/>
      <c r="D369" s="198"/>
      <c r="E369" s="193"/>
      <c r="F369" s="198"/>
      <c r="G369" s="194"/>
      <c r="H369" s="194"/>
      <c r="I369" s="152"/>
      <c r="J369" s="152"/>
      <c r="K369" s="198"/>
      <c r="L369" s="198"/>
      <c r="M369" s="198"/>
      <c r="N369" s="198"/>
      <c r="O369" s="198"/>
      <c r="P369" s="152"/>
      <c r="Q369" s="220"/>
      <c r="R369" s="199"/>
      <c r="S369" s="198"/>
      <c r="T369" s="199"/>
      <c r="U369" s="199"/>
      <c r="V369" s="214"/>
      <c r="W369" s="199"/>
      <c r="X369" s="220"/>
      <c r="Y369" s="199"/>
      <c r="Z369" s="199"/>
      <c r="AA369" s="200"/>
    </row>
    <row r="370" spans="1:27">
      <c r="A370" s="198"/>
      <c r="B370" s="224"/>
      <c r="C370" s="224"/>
      <c r="D370" s="198"/>
      <c r="E370" s="193"/>
      <c r="F370" s="198"/>
      <c r="G370" s="194"/>
      <c r="H370" s="194"/>
      <c r="I370" s="152"/>
      <c r="J370" s="152"/>
      <c r="K370" s="198"/>
      <c r="L370" s="198"/>
      <c r="M370" s="198"/>
      <c r="N370" s="198"/>
      <c r="O370" s="198"/>
      <c r="P370" s="152"/>
      <c r="Q370" s="220"/>
      <c r="R370" s="199"/>
      <c r="S370" s="198"/>
      <c r="T370" s="199"/>
      <c r="U370" s="199"/>
      <c r="V370" s="214"/>
      <c r="W370" s="199"/>
      <c r="X370" s="220"/>
      <c r="Y370" s="199"/>
      <c r="Z370" s="199"/>
      <c r="AA370" s="200"/>
    </row>
    <row r="371" spans="1:27">
      <c r="A371" s="198"/>
      <c r="B371" s="224"/>
      <c r="C371" s="224"/>
      <c r="D371" s="198"/>
      <c r="E371" s="193"/>
      <c r="F371" s="198"/>
      <c r="G371" s="194"/>
      <c r="H371" s="194"/>
      <c r="I371" s="152"/>
      <c r="J371" s="152"/>
      <c r="K371" s="198"/>
      <c r="L371" s="198"/>
      <c r="M371" s="198"/>
      <c r="N371" s="198"/>
      <c r="O371" s="198"/>
      <c r="P371" s="152"/>
      <c r="Q371" s="220"/>
      <c r="R371" s="199"/>
      <c r="S371" s="198"/>
      <c r="T371" s="199"/>
      <c r="U371" s="199"/>
      <c r="V371" s="214"/>
      <c r="W371" s="199"/>
      <c r="X371" s="220"/>
      <c r="Y371" s="199"/>
      <c r="Z371" s="199"/>
      <c r="AA371" s="200"/>
    </row>
    <row r="372" spans="1:27">
      <c r="A372" s="198"/>
      <c r="B372" s="224"/>
      <c r="C372" s="224"/>
      <c r="D372" s="198"/>
      <c r="E372" s="193"/>
      <c r="F372" s="198"/>
      <c r="G372" s="194"/>
      <c r="H372" s="194"/>
      <c r="I372" s="152"/>
      <c r="J372" s="152"/>
      <c r="K372" s="198"/>
      <c r="L372" s="198"/>
      <c r="M372" s="198"/>
      <c r="N372" s="198"/>
      <c r="O372" s="198"/>
      <c r="P372" s="152"/>
      <c r="Q372" s="220"/>
      <c r="R372" s="199"/>
      <c r="S372" s="198"/>
      <c r="T372" s="199"/>
      <c r="U372" s="199"/>
      <c r="V372" s="214"/>
      <c r="W372" s="199"/>
      <c r="X372" s="220"/>
      <c r="Y372" s="199"/>
      <c r="Z372" s="199"/>
      <c r="AA372" s="200"/>
    </row>
    <row r="373" spans="1:27">
      <c r="A373" s="198"/>
      <c r="B373" s="224"/>
      <c r="C373" s="224"/>
      <c r="D373" s="198"/>
      <c r="E373" s="193"/>
      <c r="F373" s="198"/>
      <c r="G373" s="194"/>
      <c r="H373" s="194"/>
      <c r="I373" s="152"/>
      <c r="J373" s="152"/>
      <c r="K373" s="198"/>
      <c r="L373" s="198"/>
      <c r="M373" s="198"/>
      <c r="N373" s="198"/>
      <c r="O373" s="198"/>
      <c r="P373" s="152"/>
      <c r="Q373" s="220"/>
      <c r="R373" s="199"/>
      <c r="S373" s="198"/>
      <c r="T373" s="199"/>
      <c r="U373" s="199"/>
      <c r="V373" s="214"/>
      <c r="W373" s="199"/>
      <c r="X373" s="220"/>
      <c r="Y373" s="199"/>
      <c r="Z373" s="199"/>
      <c r="AA373" s="200"/>
    </row>
    <row r="374" spans="1:27">
      <c r="A374" s="198"/>
      <c r="B374" s="224"/>
      <c r="C374" s="224"/>
      <c r="D374" s="198"/>
      <c r="E374" s="193"/>
      <c r="F374" s="198"/>
      <c r="G374" s="194"/>
      <c r="H374" s="194"/>
      <c r="I374" s="152"/>
      <c r="J374" s="152"/>
      <c r="K374" s="198"/>
      <c r="L374" s="198"/>
      <c r="M374" s="198"/>
      <c r="N374" s="198"/>
      <c r="O374" s="198"/>
      <c r="P374" s="152"/>
      <c r="Q374" s="220"/>
      <c r="R374" s="199"/>
      <c r="S374" s="198"/>
      <c r="T374" s="199"/>
      <c r="U374" s="199"/>
      <c r="V374" s="214"/>
      <c r="W374" s="199"/>
      <c r="X374" s="220"/>
      <c r="Y374" s="199"/>
      <c r="Z374" s="199"/>
      <c r="AA374" s="200"/>
    </row>
    <row r="375" spans="1:27">
      <c r="A375" s="198"/>
      <c r="B375" s="224"/>
      <c r="C375" s="224"/>
      <c r="D375" s="198"/>
      <c r="E375" s="193"/>
      <c r="F375" s="198"/>
      <c r="G375" s="194"/>
      <c r="H375" s="194"/>
      <c r="I375" s="152"/>
      <c r="J375" s="152"/>
      <c r="K375" s="198"/>
      <c r="L375" s="198"/>
      <c r="M375" s="198"/>
      <c r="N375" s="198"/>
      <c r="O375" s="198"/>
      <c r="P375" s="152"/>
      <c r="Q375" s="220"/>
      <c r="R375" s="199"/>
      <c r="S375" s="198"/>
      <c r="T375" s="199"/>
      <c r="U375" s="199"/>
      <c r="V375" s="214"/>
      <c r="W375" s="199"/>
      <c r="X375" s="220"/>
      <c r="Y375" s="199"/>
      <c r="Z375" s="199"/>
      <c r="AA375" s="200"/>
    </row>
    <row r="376" spans="1:27">
      <c r="A376" s="198"/>
      <c r="B376" s="224"/>
      <c r="C376" s="224"/>
      <c r="D376" s="198"/>
      <c r="E376" s="193"/>
      <c r="F376" s="198"/>
      <c r="G376" s="194"/>
      <c r="H376" s="194"/>
      <c r="I376" s="152"/>
      <c r="J376" s="152"/>
      <c r="K376" s="198"/>
      <c r="L376" s="198"/>
      <c r="M376" s="198"/>
      <c r="N376" s="198"/>
      <c r="O376" s="198"/>
      <c r="P376" s="152"/>
      <c r="Q376" s="220"/>
      <c r="R376" s="199"/>
      <c r="S376" s="198"/>
      <c r="T376" s="199"/>
      <c r="U376" s="199"/>
      <c r="V376" s="214"/>
      <c r="W376" s="199"/>
      <c r="X376" s="220"/>
      <c r="Y376" s="199"/>
      <c r="Z376" s="199"/>
      <c r="AA376" s="200"/>
    </row>
    <row r="377" spans="1:27">
      <c r="A377" s="198"/>
      <c r="B377" s="224"/>
      <c r="C377" s="224"/>
      <c r="D377" s="198"/>
      <c r="E377" s="193"/>
      <c r="F377" s="198"/>
      <c r="G377" s="194"/>
      <c r="H377" s="194"/>
      <c r="I377" s="152"/>
      <c r="J377" s="152"/>
      <c r="K377" s="198"/>
      <c r="L377" s="198"/>
      <c r="M377" s="198"/>
      <c r="N377" s="198"/>
      <c r="O377" s="198"/>
      <c r="P377" s="152"/>
      <c r="Q377" s="220"/>
      <c r="R377" s="199"/>
      <c r="S377" s="198"/>
      <c r="T377" s="199"/>
      <c r="U377" s="199"/>
      <c r="V377" s="214"/>
      <c r="W377" s="199"/>
      <c r="X377" s="220"/>
      <c r="Y377" s="199"/>
      <c r="Z377" s="199"/>
      <c r="AA377" s="200"/>
    </row>
    <row r="378" spans="1:27">
      <c r="A378" s="198"/>
      <c r="B378" s="224"/>
      <c r="C378" s="224"/>
      <c r="D378" s="198"/>
      <c r="E378" s="193"/>
      <c r="F378" s="198"/>
      <c r="G378" s="194"/>
      <c r="H378" s="194"/>
      <c r="I378" s="152"/>
      <c r="J378" s="152"/>
      <c r="K378" s="198"/>
      <c r="L378" s="198"/>
      <c r="M378" s="198"/>
      <c r="N378" s="198"/>
      <c r="O378" s="198"/>
      <c r="P378" s="152"/>
      <c r="Q378" s="220"/>
      <c r="R378" s="199"/>
      <c r="S378" s="198"/>
      <c r="T378" s="199"/>
      <c r="U378" s="199"/>
      <c r="V378" s="214"/>
      <c r="W378" s="199"/>
      <c r="X378" s="220"/>
      <c r="Y378" s="199"/>
      <c r="Z378" s="199"/>
      <c r="AA378" s="200"/>
    </row>
    <row r="379" spans="1:27">
      <c r="A379" s="198"/>
      <c r="B379" s="224"/>
      <c r="C379" s="224"/>
      <c r="D379" s="198"/>
      <c r="E379" s="193"/>
      <c r="F379" s="198"/>
      <c r="G379" s="194"/>
      <c r="H379" s="194"/>
      <c r="I379" s="152"/>
      <c r="J379" s="152"/>
      <c r="K379" s="198"/>
      <c r="L379" s="198"/>
      <c r="M379" s="198"/>
      <c r="N379" s="198"/>
      <c r="O379" s="198"/>
      <c r="P379" s="152"/>
      <c r="Q379" s="220"/>
      <c r="R379" s="199"/>
      <c r="S379" s="198"/>
      <c r="T379" s="199"/>
      <c r="U379" s="199"/>
      <c r="V379" s="214"/>
      <c r="W379" s="199"/>
      <c r="X379" s="220"/>
      <c r="Y379" s="199"/>
      <c r="Z379" s="199"/>
      <c r="AA379" s="200"/>
    </row>
    <row r="380" spans="1:27">
      <c r="A380" s="198"/>
      <c r="B380" s="224"/>
      <c r="C380" s="224"/>
      <c r="D380" s="198"/>
      <c r="E380" s="193"/>
      <c r="F380" s="198"/>
      <c r="G380" s="194"/>
      <c r="H380" s="194"/>
      <c r="I380" s="152"/>
      <c r="J380" s="152"/>
      <c r="K380" s="198"/>
      <c r="L380" s="198"/>
      <c r="M380" s="198"/>
      <c r="N380" s="198"/>
      <c r="O380" s="198"/>
      <c r="P380" s="152"/>
      <c r="Q380" s="220"/>
      <c r="R380" s="199"/>
      <c r="S380" s="198"/>
      <c r="T380" s="199"/>
      <c r="U380" s="199"/>
      <c r="V380" s="214"/>
      <c r="W380" s="199"/>
      <c r="X380" s="220"/>
      <c r="Y380" s="199"/>
      <c r="Z380" s="199"/>
      <c r="AA380" s="200"/>
    </row>
    <row r="381" spans="1:27">
      <c r="A381" s="198"/>
      <c r="B381" s="224"/>
      <c r="C381" s="224"/>
      <c r="D381" s="198"/>
      <c r="E381" s="193"/>
      <c r="F381" s="198"/>
      <c r="G381" s="194"/>
      <c r="H381" s="194"/>
      <c r="I381" s="152"/>
      <c r="J381" s="152"/>
      <c r="K381" s="198"/>
      <c r="L381" s="198"/>
      <c r="M381" s="198"/>
      <c r="N381" s="198"/>
      <c r="O381" s="198"/>
      <c r="P381" s="152"/>
      <c r="Q381" s="220"/>
      <c r="R381" s="199"/>
      <c r="S381" s="198"/>
      <c r="T381" s="199"/>
      <c r="U381" s="199"/>
      <c r="V381" s="214"/>
      <c r="W381" s="199"/>
      <c r="X381" s="220"/>
      <c r="Y381" s="199"/>
      <c r="Z381" s="199"/>
      <c r="AA381" s="200"/>
    </row>
    <row r="382" spans="1:27">
      <c r="A382" s="198"/>
      <c r="B382" s="224"/>
      <c r="C382" s="224"/>
      <c r="D382" s="198"/>
      <c r="E382" s="193"/>
      <c r="F382" s="198"/>
      <c r="G382" s="194"/>
      <c r="H382" s="194"/>
      <c r="I382" s="152"/>
      <c r="J382" s="152"/>
      <c r="K382" s="198"/>
      <c r="L382" s="198"/>
      <c r="M382" s="198"/>
      <c r="N382" s="198"/>
      <c r="O382" s="198"/>
      <c r="P382" s="152"/>
      <c r="Q382" s="220"/>
      <c r="R382" s="199"/>
      <c r="S382" s="198"/>
      <c r="T382" s="199"/>
      <c r="U382" s="199"/>
      <c r="V382" s="214"/>
      <c r="W382" s="199"/>
      <c r="X382" s="220"/>
      <c r="Y382" s="199"/>
      <c r="Z382" s="199"/>
      <c r="AA382" s="200"/>
    </row>
    <row r="383" spans="1:27">
      <c r="A383" s="198"/>
      <c r="B383" s="224"/>
      <c r="C383" s="224"/>
      <c r="D383" s="198"/>
      <c r="E383" s="193"/>
      <c r="F383" s="198"/>
      <c r="G383" s="194"/>
      <c r="H383" s="194"/>
      <c r="I383" s="152"/>
      <c r="J383" s="152"/>
      <c r="K383" s="198"/>
      <c r="L383" s="198"/>
      <c r="M383" s="198"/>
      <c r="N383" s="198"/>
      <c r="O383" s="198"/>
      <c r="P383" s="152"/>
      <c r="Q383" s="220"/>
      <c r="R383" s="199"/>
      <c r="S383" s="198"/>
      <c r="T383" s="199"/>
      <c r="U383" s="199"/>
      <c r="V383" s="214"/>
      <c r="W383" s="199"/>
      <c r="X383" s="220"/>
      <c r="Y383" s="199"/>
      <c r="Z383" s="199"/>
      <c r="AA383" s="200"/>
    </row>
    <row r="384" spans="1:27">
      <c r="A384" s="198"/>
      <c r="B384" s="224"/>
      <c r="C384" s="224"/>
      <c r="D384" s="198"/>
      <c r="E384" s="193"/>
      <c r="F384" s="198"/>
      <c r="G384" s="194"/>
      <c r="H384" s="194"/>
      <c r="I384" s="152"/>
      <c r="J384" s="152"/>
      <c r="K384" s="198"/>
      <c r="L384" s="198"/>
      <c r="M384" s="198"/>
      <c r="N384" s="198"/>
      <c r="O384" s="198"/>
      <c r="P384" s="152"/>
      <c r="Q384" s="220"/>
      <c r="R384" s="199"/>
      <c r="S384" s="198"/>
      <c r="T384" s="199"/>
      <c r="U384" s="199"/>
      <c r="V384" s="214"/>
      <c r="W384" s="199"/>
      <c r="X384" s="220"/>
      <c r="Y384" s="199"/>
      <c r="Z384" s="199"/>
      <c r="AA384" s="200"/>
    </row>
    <row r="385" spans="1:27">
      <c r="A385" s="198"/>
      <c r="B385" s="224"/>
      <c r="C385" s="224"/>
      <c r="D385" s="198"/>
      <c r="E385" s="193"/>
      <c r="F385" s="198"/>
      <c r="G385" s="194"/>
      <c r="H385" s="194"/>
      <c r="I385" s="152"/>
      <c r="J385" s="152"/>
      <c r="K385" s="198"/>
      <c r="L385" s="198"/>
      <c r="M385" s="198"/>
      <c r="N385" s="198"/>
      <c r="O385" s="198"/>
      <c r="P385" s="152"/>
      <c r="Q385" s="220"/>
      <c r="R385" s="199"/>
      <c r="S385" s="198"/>
      <c r="T385" s="199"/>
      <c r="U385" s="199"/>
      <c r="V385" s="214"/>
      <c r="W385" s="199"/>
      <c r="X385" s="220"/>
      <c r="Y385" s="199"/>
      <c r="Z385" s="199"/>
      <c r="AA385" s="200"/>
    </row>
    <row r="386" spans="1:27">
      <c r="A386" s="198"/>
      <c r="B386" s="224"/>
      <c r="C386" s="224"/>
      <c r="D386" s="198"/>
      <c r="E386" s="193"/>
      <c r="F386" s="198"/>
      <c r="G386" s="194"/>
      <c r="H386" s="194"/>
      <c r="I386" s="152"/>
      <c r="J386" s="152"/>
      <c r="K386" s="198"/>
      <c r="L386" s="198"/>
      <c r="M386" s="198"/>
      <c r="N386" s="198"/>
      <c r="O386" s="198"/>
      <c r="P386" s="152"/>
      <c r="Q386" s="220"/>
      <c r="R386" s="199"/>
      <c r="S386" s="198"/>
      <c r="T386" s="199"/>
      <c r="U386" s="199"/>
      <c r="V386" s="214"/>
      <c r="W386" s="199"/>
      <c r="X386" s="220"/>
      <c r="Y386" s="199"/>
      <c r="Z386" s="199"/>
      <c r="AA386" s="200"/>
    </row>
    <row r="387" spans="1:27">
      <c r="A387" s="198"/>
      <c r="B387" s="224"/>
      <c r="C387" s="224"/>
      <c r="D387" s="198"/>
      <c r="E387" s="193"/>
      <c r="F387" s="198"/>
      <c r="G387" s="194"/>
      <c r="H387" s="194"/>
      <c r="I387" s="152"/>
      <c r="J387" s="152"/>
      <c r="K387" s="198"/>
      <c r="L387" s="198"/>
      <c r="M387" s="198"/>
      <c r="N387" s="198"/>
      <c r="O387" s="198"/>
      <c r="P387" s="152"/>
      <c r="Q387" s="220"/>
      <c r="R387" s="199"/>
      <c r="S387" s="198"/>
      <c r="T387" s="199"/>
      <c r="U387" s="199"/>
      <c r="V387" s="214"/>
      <c r="W387" s="199"/>
      <c r="X387" s="220"/>
      <c r="Y387" s="199"/>
      <c r="Z387" s="199"/>
      <c r="AA387" s="200"/>
    </row>
    <row r="388" spans="1:27">
      <c r="A388" s="198"/>
      <c r="B388" s="224"/>
      <c r="C388" s="224"/>
      <c r="D388" s="198"/>
      <c r="E388" s="193"/>
      <c r="F388" s="198"/>
      <c r="G388" s="194"/>
      <c r="H388" s="194"/>
      <c r="I388" s="152"/>
      <c r="J388" s="152"/>
      <c r="K388" s="198"/>
      <c r="L388" s="198"/>
      <c r="M388" s="198"/>
      <c r="N388" s="198"/>
      <c r="O388" s="198"/>
      <c r="P388" s="152"/>
      <c r="Q388" s="220"/>
      <c r="R388" s="199"/>
      <c r="S388" s="198"/>
      <c r="T388" s="199"/>
      <c r="U388" s="199"/>
      <c r="V388" s="214"/>
      <c r="W388" s="199"/>
      <c r="X388" s="220"/>
      <c r="Y388" s="199"/>
      <c r="Z388" s="199"/>
      <c r="AA388" s="200"/>
    </row>
    <row r="389" spans="1:27">
      <c r="A389" s="198"/>
      <c r="B389" s="224"/>
      <c r="C389" s="224"/>
      <c r="D389" s="198"/>
      <c r="E389" s="193"/>
      <c r="F389" s="198"/>
      <c r="G389" s="194"/>
      <c r="H389" s="194"/>
      <c r="I389" s="152"/>
      <c r="J389" s="152"/>
      <c r="K389" s="198"/>
      <c r="L389" s="198"/>
      <c r="M389" s="198"/>
      <c r="N389" s="198"/>
      <c r="O389" s="198"/>
      <c r="P389" s="152"/>
      <c r="Q389" s="220"/>
      <c r="R389" s="199"/>
      <c r="S389" s="198"/>
      <c r="T389" s="199"/>
      <c r="U389" s="199"/>
      <c r="V389" s="214"/>
      <c r="W389" s="199"/>
      <c r="X389" s="220"/>
      <c r="Y389" s="199"/>
      <c r="Z389" s="199"/>
      <c r="AA389" s="200"/>
    </row>
    <row r="390" spans="1:27">
      <c r="A390" s="198"/>
      <c r="B390" s="224"/>
      <c r="C390" s="224"/>
      <c r="D390" s="198"/>
      <c r="E390" s="193"/>
      <c r="F390" s="198"/>
      <c r="G390" s="194"/>
      <c r="H390" s="194"/>
      <c r="I390" s="152"/>
      <c r="J390" s="152"/>
      <c r="K390" s="198"/>
      <c r="L390" s="198"/>
      <c r="M390" s="198"/>
      <c r="N390" s="198"/>
      <c r="O390" s="198"/>
      <c r="P390" s="152"/>
      <c r="Q390" s="220"/>
      <c r="R390" s="199"/>
      <c r="S390" s="198"/>
      <c r="T390" s="199"/>
      <c r="U390" s="199"/>
      <c r="V390" s="214"/>
      <c r="W390" s="199"/>
      <c r="X390" s="220"/>
      <c r="Y390" s="199"/>
      <c r="Z390" s="199"/>
      <c r="AA390" s="200"/>
    </row>
    <row r="391" spans="1:27">
      <c r="A391" s="198"/>
      <c r="B391" s="224"/>
      <c r="C391" s="224"/>
      <c r="D391" s="198"/>
      <c r="E391" s="193"/>
      <c r="F391" s="198"/>
      <c r="G391" s="194"/>
      <c r="H391" s="194"/>
      <c r="I391" s="152"/>
      <c r="J391" s="152"/>
      <c r="K391" s="198"/>
      <c r="L391" s="198"/>
      <c r="M391" s="198"/>
      <c r="N391" s="198"/>
      <c r="O391" s="198"/>
      <c r="P391" s="152"/>
      <c r="Q391" s="220"/>
      <c r="R391" s="199"/>
      <c r="S391" s="198"/>
      <c r="T391" s="199"/>
      <c r="U391" s="199"/>
      <c r="V391" s="214"/>
      <c r="W391" s="199"/>
      <c r="X391" s="220"/>
      <c r="Y391" s="199"/>
      <c r="Z391" s="199"/>
      <c r="AA391" s="200"/>
    </row>
    <row r="392" spans="1:27">
      <c r="A392" s="198"/>
      <c r="B392" s="224"/>
      <c r="C392" s="224"/>
      <c r="D392" s="198"/>
      <c r="E392" s="193"/>
      <c r="F392" s="198"/>
      <c r="G392" s="194"/>
      <c r="H392" s="194"/>
      <c r="I392" s="152"/>
      <c r="J392" s="152"/>
      <c r="K392" s="198"/>
      <c r="L392" s="198"/>
      <c r="M392" s="198"/>
      <c r="N392" s="198"/>
      <c r="O392" s="198"/>
      <c r="P392" s="152"/>
      <c r="Q392" s="220"/>
      <c r="R392" s="199"/>
      <c r="S392" s="198"/>
      <c r="T392" s="199"/>
      <c r="U392" s="199"/>
      <c r="V392" s="214"/>
      <c r="W392" s="199"/>
      <c r="X392" s="220"/>
      <c r="Y392" s="199"/>
      <c r="Z392" s="199"/>
      <c r="AA392" s="200"/>
    </row>
    <row r="393" spans="1:27">
      <c r="A393" s="198"/>
      <c r="B393" s="224"/>
      <c r="C393" s="224"/>
      <c r="D393" s="198"/>
      <c r="E393" s="193"/>
      <c r="F393" s="198"/>
      <c r="G393" s="194"/>
      <c r="H393" s="194"/>
      <c r="I393" s="152"/>
      <c r="J393" s="152"/>
      <c r="K393" s="198"/>
      <c r="L393" s="198"/>
      <c r="M393" s="198"/>
      <c r="N393" s="198"/>
      <c r="O393" s="198"/>
      <c r="P393" s="152"/>
      <c r="Q393" s="220"/>
      <c r="R393" s="199"/>
      <c r="S393" s="198"/>
      <c r="T393" s="199"/>
      <c r="U393" s="199"/>
      <c r="V393" s="214"/>
      <c r="W393" s="199"/>
      <c r="X393" s="220"/>
      <c r="Y393" s="199"/>
      <c r="Z393" s="199"/>
      <c r="AA393" s="200"/>
    </row>
    <row r="394" spans="1:27">
      <c r="A394" s="198"/>
      <c r="B394" s="224"/>
      <c r="C394" s="224"/>
      <c r="D394" s="198"/>
      <c r="E394" s="193"/>
      <c r="F394" s="198"/>
      <c r="G394" s="194"/>
      <c r="H394" s="194"/>
      <c r="I394" s="152"/>
      <c r="J394" s="152"/>
      <c r="K394" s="198"/>
      <c r="L394" s="198"/>
      <c r="M394" s="198"/>
      <c r="N394" s="198"/>
      <c r="O394" s="198"/>
      <c r="P394" s="152"/>
      <c r="Q394" s="220"/>
      <c r="R394" s="199"/>
      <c r="S394" s="198"/>
      <c r="T394" s="199"/>
      <c r="U394" s="199"/>
      <c r="V394" s="214"/>
      <c r="W394" s="199"/>
      <c r="X394" s="220"/>
      <c r="Y394" s="199"/>
      <c r="Z394" s="199"/>
      <c r="AA394" s="200"/>
    </row>
    <row r="395" spans="1:27">
      <c r="A395" s="198"/>
      <c r="B395" s="224"/>
      <c r="C395" s="224"/>
      <c r="D395" s="198"/>
      <c r="E395" s="193"/>
      <c r="F395" s="198"/>
      <c r="G395" s="194"/>
      <c r="H395" s="194"/>
      <c r="I395" s="152"/>
      <c r="J395" s="152"/>
      <c r="K395" s="198"/>
      <c r="L395" s="198"/>
      <c r="M395" s="198"/>
      <c r="N395" s="198"/>
      <c r="O395" s="198"/>
      <c r="P395" s="152"/>
      <c r="Q395" s="220"/>
      <c r="R395" s="199"/>
      <c r="S395" s="198"/>
      <c r="T395" s="199"/>
      <c r="U395" s="199"/>
      <c r="V395" s="214"/>
      <c r="W395" s="199"/>
      <c r="X395" s="220"/>
      <c r="Y395" s="199"/>
      <c r="Z395" s="199"/>
      <c r="AA395" s="200"/>
    </row>
    <row r="396" spans="1:27">
      <c r="A396" s="198"/>
      <c r="B396" s="224"/>
      <c r="C396" s="224"/>
      <c r="D396" s="198"/>
      <c r="E396" s="193"/>
      <c r="F396" s="198"/>
      <c r="G396" s="194"/>
      <c r="H396" s="194"/>
      <c r="I396" s="152"/>
      <c r="J396" s="152"/>
      <c r="K396" s="198"/>
      <c r="L396" s="198"/>
      <c r="M396" s="198"/>
      <c r="N396" s="198"/>
      <c r="O396" s="198"/>
      <c r="P396" s="152"/>
      <c r="Q396" s="220"/>
      <c r="R396" s="199"/>
      <c r="S396" s="198"/>
      <c r="T396" s="199"/>
      <c r="U396" s="199"/>
      <c r="V396" s="214"/>
      <c r="W396" s="199"/>
      <c r="X396" s="220"/>
      <c r="Y396" s="199"/>
      <c r="Z396" s="199"/>
      <c r="AA396" s="200"/>
    </row>
    <row r="397" spans="1:27">
      <c r="A397" s="198"/>
      <c r="B397" s="224"/>
      <c r="C397" s="224"/>
      <c r="D397" s="198"/>
      <c r="E397" s="193"/>
      <c r="F397" s="198"/>
      <c r="G397" s="194"/>
      <c r="H397" s="194"/>
      <c r="I397" s="152"/>
      <c r="J397" s="152"/>
      <c r="K397" s="198"/>
      <c r="L397" s="198"/>
      <c r="M397" s="198"/>
      <c r="N397" s="198"/>
      <c r="O397" s="198"/>
      <c r="P397" s="152"/>
      <c r="Q397" s="220"/>
      <c r="R397" s="199"/>
      <c r="S397" s="198"/>
      <c r="T397" s="199"/>
      <c r="U397" s="199"/>
      <c r="V397" s="214"/>
      <c r="W397" s="199"/>
      <c r="X397" s="220"/>
      <c r="Y397" s="199"/>
      <c r="Z397" s="199"/>
      <c r="AA397" s="200"/>
    </row>
    <row r="398" spans="1:27">
      <c r="A398" s="198"/>
      <c r="B398" s="224"/>
      <c r="C398" s="224"/>
      <c r="D398" s="198"/>
      <c r="E398" s="193"/>
      <c r="F398" s="198"/>
      <c r="G398" s="194"/>
      <c r="H398" s="194"/>
      <c r="I398" s="152"/>
      <c r="J398" s="152"/>
      <c r="K398" s="198"/>
      <c r="L398" s="198"/>
      <c r="M398" s="198"/>
      <c r="N398" s="198"/>
      <c r="O398" s="198"/>
      <c r="P398" s="152"/>
      <c r="Q398" s="220"/>
      <c r="R398" s="199"/>
      <c r="S398" s="198"/>
      <c r="T398" s="199"/>
      <c r="U398" s="199"/>
      <c r="V398" s="214"/>
      <c r="W398" s="199"/>
      <c r="X398" s="220"/>
      <c r="Y398" s="199"/>
      <c r="Z398" s="199"/>
      <c r="AA398" s="200"/>
    </row>
    <row r="399" spans="1:27">
      <c r="A399" s="198"/>
      <c r="B399" s="224"/>
      <c r="C399" s="224"/>
      <c r="D399" s="198"/>
      <c r="E399" s="193"/>
      <c r="F399" s="198"/>
      <c r="G399" s="194"/>
      <c r="H399" s="194"/>
      <c r="I399" s="152"/>
      <c r="J399" s="152"/>
      <c r="K399" s="198"/>
      <c r="L399" s="198"/>
      <c r="M399" s="198"/>
      <c r="N399" s="198"/>
      <c r="O399" s="198"/>
      <c r="P399" s="152"/>
      <c r="Q399" s="220"/>
      <c r="R399" s="199"/>
      <c r="S399" s="198"/>
      <c r="T399" s="199"/>
      <c r="U399" s="199"/>
      <c r="V399" s="214"/>
      <c r="W399" s="199"/>
      <c r="X399" s="220"/>
      <c r="Y399" s="199"/>
      <c r="Z399" s="199"/>
      <c r="AA399" s="200"/>
    </row>
    <row r="400" spans="1:27">
      <c r="A400" s="198"/>
      <c r="B400" s="224"/>
      <c r="C400" s="224"/>
      <c r="D400" s="198"/>
      <c r="E400" s="193"/>
      <c r="F400" s="198"/>
      <c r="G400" s="194"/>
      <c r="H400" s="194"/>
      <c r="I400" s="152"/>
      <c r="J400" s="152"/>
      <c r="K400" s="198"/>
      <c r="L400" s="198"/>
      <c r="M400" s="198"/>
      <c r="N400" s="198"/>
      <c r="O400" s="198"/>
      <c r="P400" s="152"/>
      <c r="Q400" s="220"/>
      <c r="R400" s="199"/>
      <c r="S400" s="198"/>
      <c r="T400" s="199"/>
      <c r="U400" s="199"/>
      <c r="V400" s="214"/>
      <c r="W400" s="199"/>
      <c r="X400" s="220"/>
      <c r="Y400" s="199"/>
      <c r="Z400" s="199"/>
      <c r="AA400" s="200"/>
    </row>
    <row r="401" spans="1:27">
      <c r="A401" s="198"/>
      <c r="B401" s="224"/>
      <c r="C401" s="224"/>
      <c r="D401" s="198"/>
      <c r="E401" s="193"/>
      <c r="F401" s="198"/>
      <c r="G401" s="194"/>
      <c r="H401" s="194"/>
      <c r="I401" s="152"/>
      <c r="J401" s="152"/>
      <c r="K401" s="198"/>
      <c r="L401" s="198"/>
      <c r="M401" s="198"/>
      <c r="N401" s="198"/>
      <c r="O401" s="198"/>
      <c r="P401" s="152"/>
      <c r="Q401" s="220"/>
      <c r="R401" s="199"/>
      <c r="S401" s="198"/>
      <c r="T401" s="199"/>
      <c r="U401" s="199"/>
      <c r="V401" s="214"/>
      <c r="W401" s="199"/>
      <c r="X401" s="220"/>
      <c r="Y401" s="199"/>
      <c r="Z401" s="199"/>
      <c r="AA401" s="200"/>
    </row>
    <row r="402" spans="1:27">
      <c r="A402" s="198"/>
      <c r="B402" s="224"/>
      <c r="C402" s="224"/>
      <c r="D402" s="198"/>
      <c r="E402" s="193"/>
      <c r="F402" s="198"/>
      <c r="G402" s="194"/>
      <c r="H402" s="194"/>
      <c r="I402" s="152"/>
      <c r="J402" s="152"/>
      <c r="K402" s="198"/>
      <c r="L402" s="198"/>
      <c r="M402" s="198"/>
      <c r="N402" s="198"/>
      <c r="O402" s="198"/>
      <c r="P402" s="152"/>
      <c r="Q402" s="220"/>
      <c r="R402" s="199"/>
      <c r="S402" s="198"/>
      <c r="T402" s="199"/>
      <c r="U402" s="199"/>
      <c r="V402" s="214"/>
      <c r="W402" s="199"/>
      <c r="X402" s="220"/>
      <c r="Y402" s="199"/>
      <c r="Z402" s="199"/>
      <c r="AA402" s="200"/>
    </row>
    <row r="403" spans="1:27">
      <c r="A403" s="198"/>
      <c r="B403" s="224"/>
      <c r="C403" s="224"/>
      <c r="D403" s="198"/>
      <c r="E403" s="193"/>
      <c r="F403" s="198"/>
      <c r="G403" s="194"/>
      <c r="H403" s="194"/>
      <c r="I403" s="152"/>
      <c r="J403" s="152"/>
      <c r="K403" s="198"/>
      <c r="L403" s="198"/>
      <c r="M403" s="198"/>
      <c r="N403" s="198"/>
      <c r="O403" s="198"/>
      <c r="P403" s="152"/>
      <c r="Q403" s="220"/>
      <c r="R403" s="199"/>
      <c r="S403" s="198"/>
      <c r="T403" s="199"/>
      <c r="U403" s="199"/>
      <c r="V403" s="214"/>
      <c r="W403" s="199"/>
      <c r="X403" s="220"/>
      <c r="Y403" s="199"/>
      <c r="Z403" s="199"/>
      <c r="AA403" s="200"/>
    </row>
    <row r="404" spans="1:27">
      <c r="A404" s="198"/>
      <c r="B404" s="224"/>
      <c r="C404" s="224"/>
      <c r="D404" s="198"/>
      <c r="E404" s="193"/>
      <c r="F404" s="198"/>
      <c r="G404" s="194"/>
      <c r="H404" s="194"/>
      <c r="I404" s="152"/>
      <c r="J404" s="152"/>
      <c r="K404" s="198"/>
      <c r="L404" s="198"/>
      <c r="M404" s="198"/>
      <c r="N404" s="198"/>
      <c r="O404" s="198"/>
      <c r="P404" s="152"/>
      <c r="Q404" s="220"/>
      <c r="R404" s="199"/>
      <c r="S404" s="198"/>
      <c r="T404" s="199"/>
      <c r="U404" s="199"/>
      <c r="V404" s="214"/>
      <c r="W404" s="199"/>
      <c r="X404" s="220"/>
      <c r="Y404" s="199"/>
      <c r="Z404" s="199"/>
      <c r="AA404" s="200"/>
    </row>
    <row r="405" spans="1:27">
      <c r="A405" s="198"/>
      <c r="B405" s="224"/>
      <c r="C405" s="224"/>
      <c r="D405" s="198"/>
      <c r="E405" s="193"/>
      <c r="F405" s="198"/>
      <c r="G405" s="194"/>
      <c r="H405" s="194"/>
      <c r="I405" s="152"/>
      <c r="J405" s="152"/>
      <c r="K405" s="198"/>
      <c r="L405" s="198"/>
      <c r="M405" s="198"/>
      <c r="N405" s="198"/>
      <c r="O405" s="198"/>
      <c r="P405" s="152"/>
      <c r="Q405" s="220"/>
      <c r="R405" s="199"/>
      <c r="S405" s="198"/>
      <c r="T405" s="199"/>
      <c r="U405" s="199"/>
      <c r="V405" s="214"/>
      <c r="W405" s="199"/>
      <c r="X405" s="220"/>
      <c r="Y405" s="199"/>
      <c r="Z405" s="199"/>
      <c r="AA405" s="200"/>
    </row>
    <row r="406" spans="1:27">
      <c r="A406" s="198"/>
      <c r="B406" s="224"/>
      <c r="C406" s="224"/>
      <c r="D406" s="198"/>
      <c r="E406" s="193"/>
      <c r="F406" s="198"/>
      <c r="G406" s="194"/>
      <c r="H406" s="194"/>
      <c r="I406" s="152"/>
      <c r="J406" s="152"/>
      <c r="K406" s="198"/>
      <c r="L406" s="198"/>
      <c r="M406" s="198"/>
      <c r="N406" s="198"/>
      <c r="O406" s="198"/>
      <c r="P406" s="152"/>
      <c r="Q406" s="220"/>
      <c r="R406" s="199"/>
      <c r="S406" s="198"/>
      <c r="T406" s="199"/>
      <c r="U406" s="199"/>
      <c r="V406" s="214"/>
      <c r="W406" s="199"/>
      <c r="X406" s="220"/>
      <c r="Y406" s="199"/>
      <c r="Z406" s="199"/>
      <c r="AA406" s="200"/>
    </row>
    <row r="407" spans="1:27">
      <c r="A407" s="198"/>
      <c r="B407" s="224"/>
      <c r="C407" s="224"/>
      <c r="D407" s="198"/>
      <c r="E407" s="193"/>
      <c r="F407" s="198"/>
      <c r="G407" s="194"/>
      <c r="H407" s="194"/>
      <c r="I407" s="152"/>
      <c r="J407" s="152"/>
      <c r="K407" s="198"/>
      <c r="L407" s="198"/>
      <c r="M407" s="198"/>
      <c r="N407" s="198"/>
      <c r="O407" s="198"/>
      <c r="P407" s="152"/>
      <c r="Q407" s="220"/>
      <c r="R407" s="199"/>
      <c r="S407" s="198"/>
      <c r="T407" s="199"/>
      <c r="U407" s="199"/>
      <c r="V407" s="214"/>
      <c r="W407" s="199"/>
      <c r="X407" s="220"/>
      <c r="Y407" s="199"/>
      <c r="Z407" s="199"/>
      <c r="AA407" s="200"/>
    </row>
    <row r="408" spans="1:27">
      <c r="A408" s="198"/>
      <c r="B408" s="224"/>
      <c r="C408" s="224"/>
      <c r="D408" s="198"/>
      <c r="E408" s="193"/>
      <c r="F408" s="198"/>
      <c r="G408" s="194"/>
      <c r="H408" s="194"/>
      <c r="I408" s="152"/>
      <c r="J408" s="152"/>
      <c r="K408" s="198"/>
      <c r="L408" s="198"/>
      <c r="M408" s="198"/>
      <c r="N408" s="198"/>
      <c r="O408" s="198"/>
      <c r="P408" s="152"/>
      <c r="Q408" s="220"/>
      <c r="R408" s="199"/>
      <c r="S408" s="198"/>
      <c r="T408" s="199"/>
      <c r="U408" s="199"/>
      <c r="V408" s="214"/>
      <c r="W408" s="199"/>
      <c r="X408" s="220"/>
      <c r="Y408" s="199"/>
      <c r="Z408" s="199"/>
      <c r="AA408" s="200"/>
    </row>
    <row r="409" spans="1:27">
      <c r="A409" s="198"/>
      <c r="B409" s="224"/>
      <c r="C409" s="224"/>
      <c r="D409" s="198"/>
      <c r="E409" s="193"/>
      <c r="F409" s="198"/>
      <c r="G409" s="194"/>
      <c r="H409" s="194"/>
      <c r="I409" s="152"/>
      <c r="J409" s="152"/>
      <c r="K409" s="198"/>
      <c r="L409" s="198"/>
      <c r="M409" s="198"/>
      <c r="N409" s="198"/>
      <c r="O409" s="198"/>
      <c r="P409" s="152"/>
      <c r="Q409" s="220"/>
      <c r="R409" s="199"/>
      <c r="S409" s="198"/>
      <c r="T409" s="199"/>
      <c r="U409" s="199"/>
      <c r="V409" s="214"/>
      <c r="W409" s="199"/>
      <c r="X409" s="220"/>
      <c r="Y409" s="199"/>
      <c r="Z409" s="199"/>
      <c r="AA409" s="200"/>
    </row>
    <row r="410" spans="1:27">
      <c r="A410" s="198"/>
      <c r="B410" s="224"/>
      <c r="C410" s="224"/>
      <c r="D410" s="198"/>
      <c r="E410" s="193"/>
      <c r="F410" s="198"/>
      <c r="G410" s="194"/>
      <c r="H410" s="194"/>
      <c r="I410" s="152"/>
      <c r="J410" s="152"/>
      <c r="K410" s="198"/>
      <c r="L410" s="198"/>
      <c r="M410" s="198"/>
      <c r="N410" s="198"/>
      <c r="O410" s="198"/>
      <c r="P410" s="152"/>
      <c r="Q410" s="220"/>
      <c r="R410" s="199"/>
      <c r="S410" s="198"/>
      <c r="T410" s="199"/>
      <c r="U410" s="199"/>
      <c r="V410" s="214"/>
      <c r="W410" s="199"/>
      <c r="X410" s="220"/>
      <c r="Y410" s="199"/>
      <c r="Z410" s="199"/>
      <c r="AA410" s="200"/>
    </row>
    <row r="411" spans="1:27">
      <c r="A411" s="198"/>
      <c r="B411" s="224"/>
      <c r="C411" s="224"/>
      <c r="D411" s="198"/>
      <c r="E411" s="193"/>
      <c r="F411" s="198"/>
      <c r="G411" s="194"/>
      <c r="H411" s="194"/>
      <c r="I411" s="152"/>
      <c r="J411" s="152"/>
      <c r="K411" s="198"/>
      <c r="L411" s="198"/>
      <c r="M411" s="198"/>
      <c r="N411" s="198"/>
      <c r="O411" s="198"/>
      <c r="P411" s="152"/>
      <c r="Q411" s="220"/>
      <c r="R411" s="199"/>
      <c r="S411" s="198"/>
      <c r="T411" s="199"/>
      <c r="U411" s="199"/>
      <c r="V411" s="214"/>
      <c r="W411" s="199"/>
      <c r="X411" s="220"/>
      <c r="Y411" s="199"/>
      <c r="Z411" s="199"/>
      <c r="AA411" s="200"/>
    </row>
    <row r="412" spans="1:27">
      <c r="A412" s="198"/>
      <c r="B412" s="224"/>
      <c r="C412" s="224"/>
      <c r="D412" s="198"/>
      <c r="E412" s="193"/>
      <c r="F412" s="198"/>
      <c r="G412" s="194"/>
      <c r="H412" s="194"/>
      <c r="I412" s="152"/>
      <c r="J412" s="152"/>
      <c r="K412" s="198"/>
      <c r="L412" s="198"/>
      <c r="M412" s="198"/>
      <c r="N412" s="198"/>
      <c r="O412" s="198"/>
      <c r="P412" s="152"/>
      <c r="Q412" s="220"/>
      <c r="R412" s="199"/>
      <c r="S412" s="198"/>
      <c r="T412" s="199"/>
      <c r="U412" s="199"/>
      <c r="V412" s="214"/>
      <c r="W412" s="199"/>
      <c r="X412" s="220"/>
      <c r="Y412" s="199"/>
      <c r="Z412" s="199"/>
      <c r="AA412" s="200"/>
    </row>
    <row r="413" spans="1:27">
      <c r="A413" s="198"/>
      <c r="B413" s="224"/>
      <c r="C413" s="224"/>
      <c r="D413" s="198"/>
      <c r="E413" s="193"/>
      <c r="F413" s="198"/>
      <c r="G413" s="194"/>
      <c r="H413" s="194"/>
      <c r="I413" s="152"/>
      <c r="J413" s="152"/>
      <c r="K413" s="198"/>
      <c r="L413" s="198"/>
      <c r="M413" s="198"/>
      <c r="N413" s="198"/>
      <c r="O413" s="198"/>
      <c r="P413" s="152"/>
      <c r="Q413" s="220"/>
      <c r="R413" s="199"/>
      <c r="S413" s="198"/>
      <c r="T413" s="199"/>
      <c r="U413" s="199"/>
      <c r="V413" s="214"/>
      <c r="W413" s="199"/>
      <c r="X413" s="220"/>
      <c r="Y413" s="199"/>
      <c r="Z413" s="199"/>
      <c r="AA413" s="200"/>
    </row>
    <row r="414" spans="1:27">
      <c r="A414" s="198"/>
      <c r="B414" s="224"/>
      <c r="C414" s="224"/>
      <c r="D414" s="198"/>
      <c r="E414" s="193"/>
      <c r="F414" s="198"/>
      <c r="G414" s="194"/>
      <c r="H414" s="194"/>
      <c r="I414" s="152"/>
      <c r="J414" s="152"/>
      <c r="K414" s="198"/>
      <c r="L414" s="198"/>
      <c r="M414" s="198"/>
      <c r="N414" s="198"/>
      <c r="O414" s="198"/>
      <c r="P414" s="152"/>
      <c r="Q414" s="220"/>
      <c r="R414" s="199"/>
      <c r="S414" s="198"/>
      <c r="T414" s="199"/>
      <c r="U414" s="199"/>
      <c r="V414" s="214"/>
      <c r="W414" s="199"/>
      <c r="X414" s="220"/>
      <c r="Y414" s="199"/>
      <c r="Z414" s="199"/>
      <c r="AA414" s="200"/>
    </row>
    <row r="415" spans="1:27">
      <c r="A415" s="198"/>
      <c r="B415" s="224"/>
      <c r="C415" s="224"/>
      <c r="D415" s="198"/>
      <c r="E415" s="193"/>
      <c r="F415" s="198"/>
      <c r="G415" s="194"/>
      <c r="H415" s="194"/>
      <c r="I415" s="152"/>
      <c r="J415" s="152"/>
      <c r="K415" s="198"/>
      <c r="L415" s="198"/>
      <c r="M415" s="198"/>
      <c r="N415" s="198"/>
      <c r="O415" s="198"/>
      <c r="P415" s="152"/>
      <c r="Q415" s="220"/>
      <c r="R415" s="199"/>
      <c r="S415" s="198"/>
      <c r="T415" s="199"/>
      <c r="U415" s="199"/>
      <c r="V415" s="214"/>
      <c r="W415" s="199"/>
      <c r="X415" s="220"/>
      <c r="Y415" s="199"/>
      <c r="Z415" s="199"/>
      <c r="AA415" s="200"/>
    </row>
    <row r="416" spans="1:27">
      <c r="A416" s="198"/>
      <c r="B416" s="224"/>
      <c r="C416" s="224"/>
      <c r="D416" s="198"/>
      <c r="E416" s="193"/>
      <c r="F416" s="198"/>
      <c r="G416" s="194"/>
      <c r="H416" s="194"/>
      <c r="I416" s="152"/>
      <c r="J416" s="152"/>
      <c r="K416" s="198"/>
      <c r="L416" s="198"/>
      <c r="M416" s="198"/>
      <c r="N416" s="198"/>
      <c r="O416" s="198"/>
      <c r="P416" s="152"/>
      <c r="Q416" s="220"/>
      <c r="R416" s="199"/>
      <c r="S416" s="198"/>
      <c r="T416" s="199"/>
      <c r="U416" s="199"/>
      <c r="V416" s="214"/>
      <c r="W416" s="199"/>
      <c r="X416" s="220"/>
      <c r="Y416" s="199"/>
      <c r="Z416" s="199"/>
      <c r="AA416" s="200"/>
    </row>
    <row r="417" spans="1:27">
      <c r="A417" s="198"/>
      <c r="B417" s="224"/>
      <c r="C417" s="224"/>
      <c r="D417" s="198"/>
      <c r="E417" s="193"/>
      <c r="F417" s="198"/>
      <c r="G417" s="194"/>
      <c r="H417" s="194"/>
      <c r="I417" s="152"/>
      <c r="J417" s="152"/>
      <c r="K417" s="198"/>
      <c r="L417" s="198"/>
      <c r="M417" s="198"/>
      <c r="N417" s="198"/>
      <c r="O417" s="198"/>
      <c r="P417" s="152"/>
      <c r="Q417" s="220"/>
      <c r="R417" s="199"/>
      <c r="S417" s="198"/>
      <c r="T417" s="199"/>
      <c r="U417" s="199"/>
      <c r="V417" s="214"/>
      <c r="W417" s="199"/>
      <c r="X417" s="220"/>
      <c r="Y417" s="199"/>
      <c r="Z417" s="199"/>
      <c r="AA417" s="200"/>
    </row>
    <row r="418" spans="1:27">
      <c r="A418" s="198"/>
      <c r="B418" s="224"/>
      <c r="C418" s="224"/>
      <c r="D418" s="198"/>
      <c r="E418" s="193"/>
      <c r="F418" s="198"/>
      <c r="G418" s="194"/>
      <c r="H418" s="194"/>
      <c r="I418" s="152"/>
      <c r="J418" s="152"/>
      <c r="K418" s="198"/>
      <c r="L418" s="198"/>
      <c r="M418" s="198"/>
      <c r="N418" s="198"/>
      <c r="O418" s="198"/>
      <c r="P418" s="152"/>
      <c r="Q418" s="220"/>
      <c r="R418" s="199"/>
      <c r="S418" s="198"/>
      <c r="T418" s="199"/>
      <c r="U418" s="199"/>
      <c r="V418" s="214"/>
      <c r="W418" s="199"/>
      <c r="X418" s="220"/>
      <c r="Y418" s="199"/>
      <c r="Z418" s="199"/>
      <c r="AA418" s="200"/>
    </row>
    <row r="419" spans="1:27">
      <c r="A419" s="198"/>
      <c r="B419" s="224"/>
      <c r="C419" s="224"/>
      <c r="D419" s="198"/>
      <c r="E419" s="193"/>
      <c r="F419" s="198"/>
      <c r="G419" s="194"/>
      <c r="H419" s="194"/>
      <c r="I419" s="152"/>
      <c r="J419" s="152"/>
      <c r="K419" s="198"/>
      <c r="L419" s="198"/>
      <c r="M419" s="198"/>
      <c r="N419" s="198"/>
      <c r="O419" s="198"/>
      <c r="P419" s="152"/>
      <c r="Q419" s="220"/>
      <c r="R419" s="199"/>
      <c r="S419" s="198"/>
      <c r="T419" s="199"/>
      <c r="U419" s="199"/>
      <c r="V419" s="214"/>
      <c r="W419" s="199"/>
      <c r="X419" s="220"/>
      <c r="Y419" s="199"/>
      <c r="Z419" s="199"/>
      <c r="AA419" s="200"/>
    </row>
    <row r="420" spans="1:27">
      <c r="A420" s="198"/>
      <c r="B420" s="224"/>
      <c r="C420" s="224"/>
      <c r="D420" s="198"/>
      <c r="E420" s="193"/>
      <c r="F420" s="198"/>
      <c r="G420" s="194"/>
      <c r="H420" s="194"/>
      <c r="I420" s="152"/>
      <c r="J420" s="152"/>
      <c r="K420" s="198"/>
      <c r="L420" s="198"/>
      <c r="M420" s="198"/>
      <c r="N420" s="198"/>
      <c r="O420" s="198"/>
      <c r="P420" s="152"/>
      <c r="Q420" s="220"/>
      <c r="R420" s="199"/>
      <c r="S420" s="198"/>
      <c r="T420" s="199"/>
      <c r="U420" s="199"/>
      <c r="V420" s="214"/>
      <c r="W420" s="199"/>
      <c r="X420" s="220"/>
      <c r="Y420" s="199"/>
      <c r="Z420" s="199"/>
      <c r="AA420" s="200"/>
    </row>
    <row r="421" spans="1:27">
      <c r="A421" s="198"/>
      <c r="B421" s="224"/>
      <c r="C421" s="224"/>
      <c r="D421" s="198"/>
      <c r="E421" s="193"/>
      <c r="F421" s="198"/>
      <c r="G421" s="194"/>
      <c r="H421" s="194"/>
      <c r="I421" s="152"/>
      <c r="J421" s="152"/>
      <c r="K421" s="198"/>
      <c r="L421" s="198"/>
      <c r="M421" s="198"/>
      <c r="N421" s="198"/>
      <c r="O421" s="198"/>
      <c r="P421" s="152"/>
      <c r="Q421" s="220"/>
      <c r="R421" s="199"/>
      <c r="S421" s="198"/>
      <c r="T421" s="199"/>
      <c r="U421" s="199"/>
      <c r="V421" s="214"/>
      <c r="W421" s="199"/>
      <c r="X421" s="220"/>
      <c r="Y421" s="199"/>
      <c r="Z421" s="199"/>
      <c r="AA421" s="200"/>
    </row>
    <row r="422" spans="1:27">
      <c r="A422" s="198"/>
      <c r="B422" s="224"/>
      <c r="C422" s="224"/>
      <c r="D422" s="198"/>
      <c r="E422" s="193"/>
      <c r="F422" s="198"/>
      <c r="G422" s="194"/>
      <c r="H422" s="194"/>
      <c r="I422" s="152"/>
      <c r="J422" s="152"/>
      <c r="K422" s="198"/>
      <c r="L422" s="198"/>
      <c r="M422" s="198"/>
      <c r="N422" s="198"/>
      <c r="O422" s="198"/>
      <c r="P422" s="152"/>
      <c r="Q422" s="220"/>
      <c r="R422" s="199"/>
      <c r="S422" s="198"/>
      <c r="T422" s="199"/>
      <c r="U422" s="199"/>
      <c r="V422" s="214"/>
      <c r="W422" s="199"/>
      <c r="X422" s="220"/>
      <c r="Y422" s="199"/>
      <c r="Z422" s="199"/>
      <c r="AA422" s="200"/>
    </row>
    <row r="423" spans="1:27">
      <c r="A423" s="198"/>
      <c r="B423" s="224"/>
      <c r="C423" s="224"/>
      <c r="D423" s="198"/>
      <c r="E423" s="193"/>
      <c r="F423" s="198"/>
      <c r="G423" s="194"/>
      <c r="H423" s="194"/>
      <c r="I423" s="152"/>
      <c r="J423" s="152"/>
      <c r="K423" s="198"/>
      <c r="L423" s="198"/>
      <c r="M423" s="198"/>
      <c r="N423" s="198"/>
      <c r="O423" s="198"/>
      <c r="P423" s="152"/>
      <c r="Q423" s="220"/>
      <c r="R423" s="199"/>
      <c r="S423" s="198"/>
      <c r="T423" s="199"/>
      <c r="U423" s="199"/>
      <c r="V423" s="214"/>
      <c r="W423" s="199"/>
      <c r="X423" s="220"/>
      <c r="Y423" s="199"/>
      <c r="Z423" s="199"/>
      <c r="AA423" s="200"/>
    </row>
    <row r="424" spans="1:27">
      <c r="A424" s="198"/>
      <c r="B424" s="224"/>
      <c r="C424" s="224"/>
      <c r="D424" s="198"/>
      <c r="E424" s="193"/>
      <c r="F424" s="198"/>
      <c r="G424" s="194"/>
      <c r="H424" s="194"/>
      <c r="I424" s="152"/>
      <c r="J424" s="152"/>
      <c r="K424" s="198"/>
      <c r="L424" s="198"/>
      <c r="M424" s="198"/>
      <c r="N424" s="198"/>
      <c r="O424" s="198"/>
      <c r="P424" s="152"/>
      <c r="Q424" s="220"/>
      <c r="R424" s="199"/>
      <c r="S424" s="198"/>
      <c r="T424" s="199"/>
      <c r="U424" s="199"/>
      <c r="V424" s="214"/>
      <c r="W424" s="199"/>
      <c r="X424" s="220"/>
      <c r="Y424" s="199"/>
      <c r="Z424" s="199"/>
      <c r="AA424" s="200"/>
    </row>
    <row r="425" spans="1:27">
      <c r="A425" s="198"/>
      <c r="B425" s="224"/>
      <c r="C425" s="224"/>
      <c r="D425" s="198"/>
      <c r="E425" s="193"/>
      <c r="F425" s="198"/>
      <c r="G425" s="194"/>
      <c r="H425" s="194"/>
      <c r="I425" s="152"/>
      <c r="J425" s="152"/>
      <c r="K425" s="198"/>
      <c r="L425" s="198"/>
      <c r="M425" s="198"/>
      <c r="N425" s="198"/>
      <c r="O425" s="198"/>
      <c r="P425" s="152"/>
      <c r="Q425" s="220"/>
      <c r="R425" s="199"/>
      <c r="S425" s="198"/>
      <c r="T425" s="199"/>
      <c r="U425" s="199"/>
      <c r="V425" s="214"/>
      <c r="W425" s="199"/>
      <c r="X425" s="220"/>
      <c r="Y425" s="199"/>
      <c r="Z425" s="199"/>
      <c r="AA425" s="200"/>
    </row>
    <row r="426" spans="1:27">
      <c r="A426" s="198"/>
      <c r="B426" s="224"/>
      <c r="C426" s="224"/>
      <c r="D426" s="198"/>
      <c r="E426" s="193"/>
      <c r="F426" s="198"/>
      <c r="G426" s="194"/>
      <c r="H426" s="194"/>
      <c r="I426" s="152"/>
      <c r="J426" s="152"/>
      <c r="K426" s="198"/>
      <c r="L426" s="198"/>
      <c r="M426" s="198"/>
      <c r="N426" s="198"/>
      <c r="O426" s="198"/>
      <c r="P426" s="152"/>
      <c r="Q426" s="220"/>
      <c r="R426" s="199"/>
      <c r="S426" s="198"/>
      <c r="T426" s="199"/>
      <c r="U426" s="199"/>
      <c r="V426" s="214"/>
      <c r="W426" s="199"/>
      <c r="X426" s="220"/>
      <c r="Y426" s="199"/>
      <c r="Z426" s="199"/>
      <c r="AA426" s="200"/>
    </row>
    <row r="427" spans="1:27">
      <c r="A427" s="198"/>
      <c r="B427" s="224"/>
      <c r="C427" s="224"/>
      <c r="D427" s="198"/>
      <c r="E427" s="193"/>
      <c r="F427" s="198"/>
      <c r="G427" s="194"/>
      <c r="H427" s="194"/>
      <c r="I427" s="152"/>
      <c r="J427" s="152"/>
      <c r="K427" s="198"/>
      <c r="L427" s="198"/>
      <c r="M427" s="198"/>
      <c r="N427" s="198"/>
      <c r="O427" s="198"/>
      <c r="P427" s="152"/>
      <c r="Q427" s="220"/>
      <c r="R427" s="199"/>
      <c r="S427" s="198"/>
      <c r="T427" s="199"/>
      <c r="U427" s="199"/>
      <c r="V427" s="214"/>
      <c r="W427" s="199"/>
      <c r="X427" s="220"/>
      <c r="Y427" s="199"/>
      <c r="Z427" s="199"/>
      <c r="AA427" s="200"/>
    </row>
    <row r="428" spans="1:27">
      <c r="A428" s="198"/>
      <c r="B428" s="224"/>
      <c r="C428" s="224"/>
      <c r="D428" s="198"/>
      <c r="E428" s="193"/>
      <c r="F428" s="198"/>
      <c r="G428" s="194"/>
      <c r="H428" s="194"/>
      <c r="I428" s="152"/>
      <c r="J428" s="152"/>
      <c r="K428" s="198"/>
      <c r="L428" s="198"/>
      <c r="M428" s="198"/>
      <c r="N428" s="198"/>
      <c r="O428" s="198"/>
      <c r="P428" s="152"/>
      <c r="Q428" s="220"/>
      <c r="R428" s="199"/>
      <c r="S428" s="198"/>
      <c r="T428" s="199"/>
      <c r="U428" s="199"/>
      <c r="V428" s="214"/>
      <c r="W428" s="199"/>
      <c r="X428" s="220"/>
      <c r="Y428" s="199"/>
      <c r="Z428" s="199"/>
      <c r="AA428" s="200"/>
    </row>
    <row r="429" spans="1:27">
      <c r="A429" s="198"/>
      <c r="B429" s="224"/>
      <c r="C429" s="224"/>
      <c r="D429" s="198"/>
      <c r="E429" s="193"/>
      <c r="F429" s="198"/>
      <c r="G429" s="194"/>
      <c r="H429" s="194"/>
      <c r="I429" s="152"/>
      <c r="J429" s="152"/>
      <c r="K429" s="198"/>
      <c r="L429" s="198"/>
      <c r="M429" s="198"/>
      <c r="N429" s="198"/>
      <c r="O429" s="198"/>
      <c r="P429" s="152"/>
      <c r="Q429" s="220"/>
      <c r="R429" s="199"/>
      <c r="S429" s="198"/>
      <c r="T429" s="199"/>
      <c r="U429" s="199"/>
      <c r="V429" s="214"/>
      <c r="W429" s="199"/>
      <c r="X429" s="220"/>
      <c r="Y429" s="199"/>
      <c r="Z429" s="199"/>
      <c r="AA429" s="200"/>
    </row>
    <row r="430" spans="1:27">
      <c r="A430" s="198"/>
      <c r="B430" s="224"/>
      <c r="C430" s="224"/>
      <c r="D430" s="198"/>
      <c r="E430" s="193"/>
      <c r="F430" s="198"/>
      <c r="G430" s="194"/>
      <c r="H430" s="194"/>
      <c r="I430" s="152"/>
      <c r="J430" s="152"/>
      <c r="K430" s="198"/>
      <c r="L430" s="198"/>
      <c r="M430" s="198"/>
      <c r="N430" s="198"/>
      <c r="O430" s="198"/>
      <c r="P430" s="152"/>
      <c r="Q430" s="220"/>
      <c r="R430" s="199"/>
      <c r="S430" s="198"/>
      <c r="T430" s="199"/>
      <c r="U430" s="199"/>
      <c r="V430" s="214"/>
      <c r="W430" s="199"/>
      <c r="X430" s="220"/>
      <c r="Y430" s="199"/>
      <c r="Z430" s="199"/>
      <c r="AA430" s="200"/>
    </row>
    <row r="431" spans="1:27">
      <c r="A431" s="198"/>
      <c r="B431" s="224"/>
      <c r="C431" s="224"/>
      <c r="D431" s="198"/>
      <c r="E431" s="193"/>
      <c r="F431" s="198"/>
      <c r="G431" s="194"/>
      <c r="H431" s="194"/>
      <c r="I431" s="152"/>
      <c r="J431" s="152"/>
      <c r="K431" s="198"/>
      <c r="L431" s="198"/>
      <c r="M431" s="198"/>
      <c r="N431" s="198"/>
      <c r="O431" s="198"/>
      <c r="P431" s="152"/>
      <c r="Q431" s="220"/>
      <c r="R431" s="199"/>
      <c r="S431" s="198"/>
      <c r="T431" s="199"/>
      <c r="U431" s="199"/>
      <c r="V431" s="214"/>
      <c r="W431" s="199"/>
      <c r="X431" s="220"/>
      <c r="Y431" s="199"/>
      <c r="Z431" s="199"/>
      <c r="AA431" s="200"/>
    </row>
    <row r="432" spans="1:27">
      <c r="A432" s="198"/>
      <c r="B432" s="224"/>
      <c r="C432" s="224"/>
      <c r="D432" s="198"/>
      <c r="E432" s="193"/>
      <c r="F432" s="198"/>
      <c r="G432" s="194"/>
      <c r="H432" s="194"/>
      <c r="I432" s="152"/>
      <c r="J432" s="152"/>
      <c r="K432" s="198"/>
      <c r="L432" s="198"/>
      <c r="M432" s="198"/>
      <c r="N432" s="198"/>
      <c r="O432" s="198"/>
      <c r="P432" s="152"/>
      <c r="Q432" s="220"/>
      <c r="R432" s="199"/>
      <c r="S432" s="198"/>
      <c r="T432" s="199"/>
      <c r="U432" s="199"/>
      <c r="V432" s="214"/>
      <c r="W432" s="199"/>
      <c r="X432" s="220"/>
      <c r="Y432" s="199"/>
      <c r="Z432" s="199"/>
      <c r="AA432" s="200"/>
    </row>
    <row r="433" spans="1:27">
      <c r="A433" s="198"/>
      <c r="B433" s="224"/>
      <c r="C433" s="224"/>
      <c r="D433" s="198"/>
      <c r="E433" s="193"/>
      <c r="F433" s="198"/>
      <c r="G433" s="194"/>
      <c r="H433" s="194"/>
      <c r="I433" s="152"/>
      <c r="J433" s="152"/>
      <c r="K433" s="198"/>
      <c r="L433" s="198"/>
      <c r="M433" s="198"/>
      <c r="N433" s="198"/>
      <c r="O433" s="198"/>
      <c r="P433" s="152"/>
      <c r="Q433" s="220"/>
      <c r="R433" s="199"/>
      <c r="S433" s="198"/>
      <c r="T433" s="199"/>
      <c r="U433" s="199"/>
      <c r="V433" s="214"/>
      <c r="W433" s="199"/>
      <c r="X433" s="220"/>
      <c r="Y433" s="199"/>
      <c r="Z433" s="199"/>
      <c r="AA433" s="200"/>
    </row>
    <row r="434" spans="1:27">
      <c r="A434" s="198"/>
      <c r="B434" s="224"/>
      <c r="C434" s="224"/>
      <c r="D434" s="198"/>
      <c r="E434" s="193"/>
      <c r="F434" s="198"/>
      <c r="G434" s="194"/>
      <c r="H434" s="194"/>
      <c r="I434" s="152"/>
      <c r="J434" s="152"/>
      <c r="K434" s="198"/>
      <c r="L434" s="198"/>
      <c r="M434" s="198"/>
      <c r="N434" s="198"/>
      <c r="O434" s="198"/>
      <c r="P434" s="152"/>
      <c r="Q434" s="220"/>
      <c r="R434" s="199"/>
      <c r="S434" s="198"/>
      <c r="T434" s="199"/>
      <c r="U434" s="199"/>
      <c r="V434" s="214"/>
      <c r="W434" s="199"/>
      <c r="X434" s="220"/>
      <c r="Y434" s="199"/>
      <c r="Z434" s="199"/>
      <c r="AA434" s="200"/>
    </row>
    <row r="435" spans="1:27">
      <c r="A435" s="198"/>
      <c r="B435" s="224"/>
      <c r="C435" s="224"/>
      <c r="D435" s="198"/>
      <c r="E435" s="193"/>
      <c r="F435" s="198"/>
      <c r="G435" s="194"/>
      <c r="H435" s="194"/>
      <c r="I435" s="152"/>
      <c r="J435" s="152"/>
      <c r="K435" s="198"/>
      <c r="L435" s="198"/>
      <c r="M435" s="198"/>
      <c r="N435" s="198"/>
      <c r="O435" s="198"/>
      <c r="P435" s="152"/>
      <c r="Q435" s="220"/>
      <c r="R435" s="199"/>
      <c r="S435" s="198"/>
      <c r="T435" s="199"/>
      <c r="U435" s="199"/>
      <c r="V435" s="214"/>
      <c r="W435" s="199"/>
      <c r="X435" s="220"/>
      <c r="Y435" s="199"/>
      <c r="Z435" s="199"/>
      <c r="AA435" s="200"/>
    </row>
    <row r="436" spans="1:27">
      <c r="A436" s="198"/>
      <c r="B436" s="224"/>
      <c r="C436" s="224"/>
      <c r="D436" s="198"/>
      <c r="E436" s="193"/>
      <c r="F436" s="198"/>
      <c r="G436" s="194"/>
      <c r="H436" s="194"/>
      <c r="I436" s="152"/>
      <c r="J436" s="152"/>
      <c r="K436" s="198"/>
      <c r="L436" s="198"/>
      <c r="M436" s="198"/>
      <c r="N436" s="198"/>
      <c r="O436" s="198"/>
      <c r="P436" s="152"/>
      <c r="Q436" s="220"/>
      <c r="R436" s="199"/>
      <c r="S436" s="198"/>
      <c r="T436" s="199"/>
      <c r="U436" s="199"/>
      <c r="V436" s="214"/>
      <c r="W436" s="199"/>
      <c r="X436" s="220"/>
      <c r="Y436" s="199"/>
      <c r="Z436" s="199"/>
      <c r="AA436" s="200"/>
    </row>
    <row r="437" spans="1:27">
      <c r="A437" s="198"/>
      <c r="B437" s="224"/>
      <c r="C437" s="224"/>
      <c r="D437" s="198"/>
      <c r="E437" s="193"/>
      <c r="F437" s="198"/>
      <c r="G437" s="194"/>
      <c r="H437" s="194"/>
      <c r="I437" s="152"/>
      <c r="J437" s="152"/>
      <c r="K437" s="198"/>
      <c r="L437" s="198"/>
      <c r="M437" s="198"/>
      <c r="N437" s="198"/>
      <c r="O437" s="198"/>
      <c r="P437" s="152"/>
      <c r="Q437" s="220"/>
      <c r="R437" s="199"/>
      <c r="S437" s="198"/>
      <c r="T437" s="199"/>
      <c r="U437" s="199"/>
      <c r="V437" s="214"/>
      <c r="W437" s="199"/>
      <c r="X437" s="220"/>
      <c r="Y437" s="199"/>
      <c r="Z437" s="199"/>
      <c r="AA437" s="200"/>
    </row>
    <row r="438" spans="1:27">
      <c r="A438" s="198"/>
      <c r="B438" s="224"/>
      <c r="C438" s="224"/>
      <c r="D438" s="198"/>
      <c r="E438" s="193"/>
      <c r="F438" s="198"/>
      <c r="G438" s="194"/>
      <c r="H438" s="194"/>
      <c r="I438" s="152"/>
      <c r="J438" s="152"/>
      <c r="K438" s="198"/>
      <c r="L438" s="198"/>
      <c r="M438" s="198"/>
      <c r="N438" s="198"/>
      <c r="O438" s="198"/>
      <c r="P438" s="152"/>
      <c r="Q438" s="220"/>
      <c r="R438" s="199"/>
      <c r="S438" s="198"/>
      <c r="T438" s="199"/>
      <c r="U438" s="199"/>
      <c r="V438" s="214"/>
      <c r="W438" s="199"/>
      <c r="X438" s="220"/>
      <c r="Y438" s="199"/>
      <c r="Z438" s="199"/>
      <c r="AA438" s="200"/>
    </row>
    <row r="439" spans="1:27">
      <c r="A439" s="198"/>
      <c r="B439" s="224"/>
      <c r="C439" s="224"/>
      <c r="D439" s="198"/>
      <c r="E439" s="193"/>
      <c r="F439" s="198"/>
      <c r="G439" s="194"/>
      <c r="H439" s="194"/>
      <c r="I439" s="152"/>
      <c r="J439" s="152"/>
      <c r="K439" s="198"/>
      <c r="L439" s="198"/>
      <c r="M439" s="198"/>
      <c r="N439" s="198"/>
      <c r="O439" s="198"/>
      <c r="P439" s="152"/>
      <c r="Q439" s="220"/>
      <c r="R439" s="199"/>
      <c r="S439" s="198"/>
      <c r="T439" s="199"/>
      <c r="U439" s="199"/>
      <c r="V439" s="214"/>
      <c r="W439" s="199"/>
      <c r="X439" s="220"/>
      <c r="Y439" s="199"/>
      <c r="Z439" s="199"/>
      <c r="AA439" s="200"/>
    </row>
    <row r="440" spans="1:27">
      <c r="A440" s="198"/>
      <c r="B440" s="224"/>
      <c r="C440" s="224"/>
      <c r="D440" s="198"/>
      <c r="E440" s="193"/>
      <c r="F440" s="198"/>
      <c r="G440" s="194"/>
      <c r="H440" s="194"/>
      <c r="I440" s="152"/>
      <c r="J440" s="152"/>
      <c r="K440" s="198"/>
      <c r="L440" s="198"/>
      <c r="M440" s="198"/>
      <c r="N440" s="198"/>
      <c r="O440" s="198"/>
      <c r="P440" s="152"/>
      <c r="Q440" s="220"/>
      <c r="R440" s="199"/>
      <c r="S440" s="198"/>
      <c r="T440" s="199"/>
      <c r="U440" s="199"/>
      <c r="V440" s="214"/>
      <c r="W440" s="199"/>
      <c r="X440" s="220"/>
      <c r="Y440" s="199"/>
      <c r="Z440" s="199"/>
      <c r="AA440" s="200"/>
    </row>
    <row r="441" spans="1:27">
      <c r="A441" s="198"/>
      <c r="B441" s="224"/>
      <c r="C441" s="224"/>
      <c r="D441" s="198"/>
      <c r="E441" s="193"/>
      <c r="F441" s="198"/>
      <c r="G441" s="194"/>
      <c r="H441" s="194"/>
      <c r="I441" s="152"/>
      <c r="J441" s="152"/>
      <c r="K441" s="198"/>
      <c r="L441" s="198"/>
      <c r="M441" s="198"/>
      <c r="N441" s="198"/>
      <c r="O441" s="198"/>
      <c r="P441" s="152"/>
      <c r="Q441" s="220"/>
      <c r="R441" s="199"/>
      <c r="S441" s="198"/>
      <c r="T441" s="199"/>
      <c r="U441" s="199"/>
      <c r="V441" s="214"/>
      <c r="W441" s="199"/>
      <c r="X441" s="220"/>
      <c r="Y441" s="199"/>
      <c r="Z441" s="199"/>
      <c r="AA441" s="200"/>
    </row>
    <row r="442" spans="1:27">
      <c r="A442" s="198"/>
      <c r="B442" s="224"/>
      <c r="C442" s="224"/>
      <c r="D442" s="198"/>
      <c r="E442" s="193"/>
      <c r="F442" s="198"/>
      <c r="G442" s="194"/>
      <c r="H442" s="194"/>
      <c r="I442" s="152"/>
      <c r="J442" s="152"/>
      <c r="K442" s="198"/>
      <c r="L442" s="198"/>
      <c r="M442" s="198"/>
      <c r="N442" s="198"/>
      <c r="O442" s="198"/>
      <c r="P442" s="152"/>
      <c r="Q442" s="220"/>
      <c r="R442" s="199"/>
      <c r="S442" s="198"/>
      <c r="T442" s="199"/>
      <c r="U442" s="199"/>
      <c r="V442" s="214"/>
      <c r="W442" s="199"/>
      <c r="X442" s="220"/>
      <c r="Y442" s="199"/>
      <c r="Z442" s="199"/>
      <c r="AA442" s="200"/>
    </row>
    <row r="443" spans="1:27">
      <c r="A443" s="198"/>
      <c r="B443" s="224"/>
      <c r="C443" s="224"/>
      <c r="D443" s="198"/>
      <c r="E443" s="193"/>
      <c r="F443" s="198"/>
      <c r="G443" s="194"/>
      <c r="H443" s="194"/>
      <c r="I443" s="152"/>
      <c r="J443" s="152"/>
      <c r="K443" s="198"/>
      <c r="L443" s="198"/>
      <c r="M443" s="198"/>
      <c r="N443" s="198"/>
      <c r="O443" s="198"/>
      <c r="P443" s="152"/>
      <c r="Q443" s="220"/>
      <c r="R443" s="199"/>
      <c r="S443" s="198"/>
      <c r="T443" s="199"/>
      <c r="U443" s="199"/>
      <c r="V443" s="214"/>
      <c r="W443" s="199"/>
      <c r="X443" s="220"/>
      <c r="Y443" s="199"/>
      <c r="Z443" s="199"/>
      <c r="AA443" s="200"/>
    </row>
    <row r="444" spans="1:27">
      <c r="A444" s="198"/>
      <c r="B444" s="224"/>
      <c r="C444" s="224"/>
      <c r="D444" s="198"/>
      <c r="E444" s="193"/>
      <c r="F444" s="198"/>
      <c r="G444" s="194"/>
      <c r="H444" s="194"/>
      <c r="I444" s="152"/>
      <c r="J444" s="152"/>
      <c r="K444" s="198"/>
      <c r="L444" s="198"/>
      <c r="M444" s="198"/>
      <c r="N444" s="198"/>
      <c r="O444" s="198"/>
      <c r="P444" s="152"/>
      <c r="Q444" s="220"/>
      <c r="R444" s="199"/>
      <c r="S444" s="198"/>
      <c r="T444" s="199"/>
      <c r="U444" s="199"/>
      <c r="V444" s="214"/>
      <c r="W444" s="199"/>
      <c r="X444" s="220"/>
      <c r="Y444" s="199"/>
      <c r="Z444" s="199"/>
      <c r="AA444" s="200"/>
    </row>
    <row r="445" spans="1:27">
      <c r="A445" s="198"/>
      <c r="B445" s="224"/>
      <c r="C445" s="224"/>
      <c r="D445" s="198"/>
      <c r="E445" s="193"/>
      <c r="F445" s="198"/>
      <c r="G445" s="194"/>
      <c r="H445" s="194"/>
      <c r="I445" s="152"/>
      <c r="J445" s="152"/>
      <c r="K445" s="198"/>
      <c r="L445" s="198"/>
      <c r="M445" s="198"/>
      <c r="N445" s="198"/>
      <c r="O445" s="198"/>
      <c r="P445" s="152"/>
      <c r="Q445" s="220"/>
      <c r="R445" s="199"/>
      <c r="S445" s="198"/>
      <c r="T445" s="199"/>
      <c r="U445" s="199"/>
      <c r="V445" s="214"/>
      <c r="W445" s="199"/>
      <c r="X445" s="220"/>
      <c r="Y445" s="199"/>
      <c r="Z445" s="199"/>
      <c r="AA445" s="200"/>
    </row>
    <row r="446" spans="1:27">
      <c r="A446" s="198"/>
      <c r="B446" s="224"/>
      <c r="C446" s="224"/>
      <c r="D446" s="198"/>
      <c r="E446" s="193"/>
      <c r="F446" s="198"/>
      <c r="G446" s="194"/>
      <c r="H446" s="194"/>
      <c r="I446" s="152"/>
      <c r="J446" s="152"/>
      <c r="K446" s="198"/>
      <c r="L446" s="198"/>
      <c r="M446" s="198"/>
      <c r="N446" s="198"/>
      <c r="O446" s="198"/>
      <c r="P446" s="152"/>
      <c r="Q446" s="220"/>
      <c r="R446" s="199"/>
      <c r="S446" s="198"/>
      <c r="T446" s="199"/>
      <c r="U446" s="199"/>
      <c r="V446" s="214"/>
      <c r="W446" s="199"/>
      <c r="X446" s="220"/>
      <c r="Y446" s="199"/>
      <c r="Z446" s="199"/>
      <c r="AA446" s="200"/>
    </row>
    <row r="447" spans="1:27">
      <c r="A447" s="198"/>
      <c r="B447" s="224"/>
      <c r="C447" s="224"/>
      <c r="D447" s="198"/>
      <c r="E447" s="193"/>
      <c r="F447" s="198"/>
      <c r="G447" s="194"/>
      <c r="H447" s="194"/>
      <c r="I447" s="152"/>
      <c r="J447" s="152"/>
      <c r="K447" s="198"/>
      <c r="L447" s="198"/>
      <c r="M447" s="198"/>
      <c r="N447" s="198"/>
      <c r="O447" s="198"/>
      <c r="P447" s="152"/>
      <c r="Q447" s="220"/>
      <c r="R447" s="199"/>
      <c r="S447" s="198"/>
      <c r="T447" s="199"/>
      <c r="U447" s="199"/>
      <c r="V447" s="214"/>
      <c r="W447" s="199"/>
      <c r="X447" s="220"/>
      <c r="Y447" s="199"/>
      <c r="Z447" s="199"/>
      <c r="AA447" s="200"/>
    </row>
    <row r="448" spans="1:27">
      <c r="A448" s="198"/>
      <c r="B448" s="224"/>
      <c r="C448" s="224"/>
      <c r="D448" s="198"/>
      <c r="E448" s="193"/>
      <c r="F448" s="198"/>
      <c r="G448" s="194"/>
      <c r="H448" s="194"/>
      <c r="I448" s="152"/>
      <c r="J448" s="152"/>
      <c r="K448" s="198"/>
      <c r="L448" s="198"/>
      <c r="M448" s="198"/>
      <c r="N448" s="198"/>
      <c r="O448" s="198"/>
      <c r="P448" s="152"/>
      <c r="Q448" s="220"/>
      <c r="R448" s="199"/>
      <c r="S448" s="198"/>
      <c r="T448" s="199"/>
      <c r="U448" s="199"/>
      <c r="V448" s="214"/>
      <c r="W448" s="199"/>
      <c r="X448" s="220"/>
      <c r="Y448" s="199"/>
      <c r="Z448" s="199"/>
      <c r="AA448" s="200"/>
    </row>
    <row r="449" spans="1:27">
      <c r="A449" s="198"/>
      <c r="B449" s="224"/>
      <c r="C449" s="224"/>
      <c r="D449" s="198"/>
      <c r="E449" s="193"/>
      <c r="F449" s="198"/>
      <c r="G449" s="194"/>
      <c r="H449" s="194"/>
      <c r="I449" s="152"/>
      <c r="J449" s="152"/>
      <c r="K449" s="198"/>
      <c r="L449" s="198"/>
      <c r="M449" s="198"/>
      <c r="N449" s="198"/>
      <c r="O449" s="198"/>
      <c r="P449" s="152"/>
      <c r="Q449" s="220"/>
      <c r="R449" s="199"/>
      <c r="S449" s="198"/>
      <c r="T449" s="199"/>
      <c r="U449" s="199"/>
      <c r="V449" s="214"/>
      <c r="W449" s="199"/>
      <c r="X449" s="220"/>
      <c r="Y449" s="199"/>
      <c r="Z449" s="199"/>
      <c r="AA449" s="200"/>
    </row>
    <row r="450" spans="1:27">
      <c r="A450" s="198"/>
      <c r="B450" s="224"/>
      <c r="C450" s="224"/>
      <c r="D450" s="198"/>
      <c r="E450" s="193"/>
      <c r="F450" s="198"/>
      <c r="G450" s="194"/>
      <c r="H450" s="194"/>
      <c r="I450" s="152"/>
      <c r="J450" s="152"/>
      <c r="K450" s="198"/>
      <c r="L450" s="198"/>
      <c r="M450" s="198"/>
      <c r="N450" s="198"/>
      <c r="O450" s="198"/>
      <c r="P450" s="152"/>
      <c r="Q450" s="220"/>
      <c r="R450" s="199"/>
      <c r="S450" s="198"/>
      <c r="T450" s="199"/>
      <c r="U450" s="199"/>
      <c r="V450" s="214"/>
      <c r="W450" s="199"/>
      <c r="X450" s="220"/>
      <c r="Y450" s="199"/>
      <c r="Z450" s="199"/>
      <c r="AA450" s="200"/>
    </row>
    <row r="451" spans="1:27">
      <c r="A451" s="198"/>
      <c r="B451" s="224"/>
      <c r="C451" s="224"/>
      <c r="D451" s="198"/>
      <c r="E451" s="193"/>
      <c r="F451" s="198"/>
      <c r="G451" s="194"/>
      <c r="H451" s="194"/>
      <c r="I451" s="152"/>
      <c r="J451" s="152"/>
      <c r="K451" s="198"/>
      <c r="L451" s="198"/>
      <c r="M451" s="198"/>
      <c r="N451" s="198"/>
      <c r="O451" s="198"/>
      <c r="P451" s="152"/>
      <c r="Q451" s="220"/>
      <c r="R451" s="199"/>
      <c r="S451" s="198"/>
      <c r="T451" s="199"/>
      <c r="U451" s="199"/>
      <c r="V451" s="214"/>
      <c r="W451" s="199"/>
      <c r="X451" s="220"/>
      <c r="Y451" s="199"/>
      <c r="Z451" s="199"/>
      <c r="AA451" s="200"/>
    </row>
    <row r="452" spans="1:27">
      <c r="A452" s="198"/>
      <c r="B452" s="224"/>
      <c r="C452" s="224"/>
      <c r="D452" s="198"/>
      <c r="E452" s="193"/>
      <c r="F452" s="198"/>
      <c r="G452" s="194"/>
      <c r="H452" s="194"/>
      <c r="I452" s="152"/>
      <c r="J452" s="152"/>
      <c r="K452" s="198"/>
      <c r="L452" s="198"/>
      <c r="M452" s="198"/>
      <c r="N452" s="198"/>
      <c r="O452" s="198"/>
      <c r="P452" s="152"/>
      <c r="Q452" s="220"/>
      <c r="R452" s="199"/>
      <c r="S452" s="198"/>
      <c r="T452" s="199"/>
      <c r="U452" s="199"/>
      <c r="V452" s="214"/>
      <c r="W452" s="199"/>
      <c r="X452" s="220"/>
      <c r="Y452" s="199"/>
      <c r="Z452" s="199"/>
      <c r="AA452" s="200"/>
    </row>
    <row r="453" spans="1:27">
      <c r="A453" s="198"/>
      <c r="B453" s="224"/>
      <c r="C453" s="224"/>
      <c r="D453" s="198"/>
      <c r="E453" s="193"/>
      <c r="F453" s="198"/>
      <c r="G453" s="194"/>
      <c r="H453" s="194"/>
      <c r="I453" s="152"/>
      <c r="J453" s="152"/>
      <c r="K453" s="198"/>
      <c r="L453" s="198"/>
      <c r="M453" s="198"/>
      <c r="N453" s="198"/>
      <c r="O453" s="198"/>
      <c r="P453" s="152"/>
      <c r="Q453" s="220"/>
      <c r="R453" s="199"/>
      <c r="S453" s="198"/>
      <c r="T453" s="199"/>
      <c r="U453" s="199"/>
      <c r="V453" s="214"/>
      <c r="W453" s="199"/>
      <c r="X453" s="220"/>
      <c r="Y453" s="199"/>
      <c r="Z453" s="199"/>
      <c r="AA453" s="200"/>
    </row>
    <row r="454" spans="1:27">
      <c r="A454" s="198"/>
      <c r="B454" s="224"/>
      <c r="C454" s="224"/>
      <c r="D454" s="198"/>
      <c r="E454" s="193"/>
      <c r="F454" s="198"/>
      <c r="G454" s="194"/>
      <c r="H454" s="194"/>
      <c r="I454" s="152"/>
      <c r="J454" s="152"/>
      <c r="K454" s="198"/>
      <c r="L454" s="198"/>
      <c r="M454" s="198"/>
      <c r="N454" s="198"/>
      <c r="O454" s="198"/>
      <c r="P454" s="152"/>
      <c r="Q454" s="220"/>
      <c r="R454" s="199"/>
      <c r="S454" s="198"/>
      <c r="T454" s="199"/>
      <c r="U454" s="199"/>
      <c r="V454" s="214"/>
      <c r="W454" s="199"/>
      <c r="X454" s="220"/>
      <c r="Y454" s="199"/>
      <c r="Z454" s="199"/>
      <c r="AA454" s="200"/>
    </row>
    <row r="455" spans="1:27">
      <c r="A455" s="198"/>
      <c r="B455" s="224"/>
      <c r="C455" s="224"/>
      <c r="D455" s="198"/>
      <c r="E455" s="193"/>
      <c r="F455" s="198"/>
      <c r="G455" s="194"/>
      <c r="H455" s="194"/>
      <c r="I455" s="152"/>
      <c r="J455" s="152"/>
      <c r="K455" s="198"/>
      <c r="L455" s="198"/>
      <c r="M455" s="198"/>
      <c r="N455" s="198"/>
      <c r="O455" s="198"/>
      <c r="P455" s="152"/>
      <c r="Q455" s="220"/>
      <c r="R455" s="199"/>
      <c r="S455" s="198"/>
      <c r="T455" s="199"/>
      <c r="U455" s="199"/>
      <c r="V455" s="214"/>
      <c r="W455" s="199"/>
      <c r="X455" s="220"/>
      <c r="Y455" s="199"/>
      <c r="Z455" s="199"/>
      <c r="AA455" s="200"/>
    </row>
    <row r="456" spans="1:27">
      <c r="A456" s="198"/>
      <c r="B456" s="224"/>
      <c r="C456" s="224"/>
      <c r="D456" s="198"/>
      <c r="E456" s="193"/>
      <c r="F456" s="198"/>
      <c r="G456" s="194"/>
      <c r="H456" s="194"/>
      <c r="I456" s="152"/>
      <c r="J456" s="152"/>
      <c r="K456" s="198"/>
      <c r="L456" s="198"/>
      <c r="M456" s="198"/>
      <c r="N456" s="198"/>
      <c r="O456" s="198"/>
      <c r="P456" s="152"/>
      <c r="Q456" s="220"/>
      <c r="R456" s="199"/>
      <c r="S456" s="198"/>
      <c r="T456" s="199"/>
      <c r="U456" s="199"/>
      <c r="V456" s="214"/>
      <c r="W456" s="199"/>
      <c r="X456" s="220"/>
      <c r="Y456" s="199"/>
      <c r="Z456" s="199"/>
      <c r="AA456" s="200"/>
    </row>
    <row r="457" spans="1:27">
      <c r="A457" s="198"/>
      <c r="B457" s="224"/>
      <c r="C457" s="224"/>
      <c r="D457" s="198"/>
      <c r="E457" s="193"/>
      <c r="F457" s="198"/>
      <c r="G457" s="194"/>
      <c r="H457" s="194"/>
      <c r="I457" s="152"/>
      <c r="J457" s="152"/>
      <c r="K457" s="198"/>
      <c r="L457" s="198"/>
      <c r="M457" s="198"/>
      <c r="N457" s="198"/>
      <c r="O457" s="198"/>
      <c r="P457" s="152"/>
      <c r="Q457" s="220"/>
      <c r="R457" s="199"/>
      <c r="S457" s="198"/>
      <c r="T457" s="199"/>
      <c r="U457" s="199"/>
      <c r="V457" s="214"/>
      <c r="W457" s="199"/>
      <c r="X457" s="220"/>
      <c r="Y457" s="199"/>
      <c r="Z457" s="199"/>
      <c r="AA457" s="200"/>
    </row>
    <row r="458" spans="1:27">
      <c r="A458" s="198"/>
      <c r="B458" s="224"/>
      <c r="C458" s="224"/>
      <c r="D458" s="198"/>
      <c r="E458" s="193"/>
      <c r="F458" s="198"/>
      <c r="G458" s="194"/>
      <c r="H458" s="194"/>
      <c r="I458" s="152"/>
      <c r="J458" s="152"/>
      <c r="K458" s="198"/>
      <c r="L458" s="198"/>
      <c r="M458" s="198"/>
      <c r="N458" s="198"/>
      <c r="O458" s="198"/>
      <c r="P458" s="152"/>
      <c r="Q458" s="220"/>
      <c r="R458" s="199"/>
      <c r="S458" s="198"/>
      <c r="T458" s="199"/>
      <c r="U458" s="199"/>
      <c r="V458" s="214"/>
      <c r="W458" s="199"/>
      <c r="X458" s="220"/>
      <c r="Y458" s="199"/>
      <c r="Z458" s="199"/>
      <c r="AA458" s="200"/>
    </row>
    <row r="459" spans="1:27">
      <c r="A459" s="198"/>
      <c r="B459" s="224"/>
      <c r="C459" s="224"/>
      <c r="D459" s="198"/>
      <c r="E459" s="193"/>
      <c r="F459" s="198"/>
      <c r="G459" s="194"/>
      <c r="H459" s="194"/>
      <c r="I459" s="152"/>
      <c r="J459" s="152"/>
      <c r="K459" s="198"/>
      <c r="L459" s="198"/>
      <c r="M459" s="198"/>
      <c r="N459" s="198"/>
      <c r="O459" s="198"/>
      <c r="P459" s="152"/>
      <c r="Q459" s="220"/>
      <c r="R459" s="199"/>
      <c r="S459" s="198"/>
      <c r="T459" s="199"/>
      <c r="U459" s="199"/>
      <c r="V459" s="214"/>
      <c r="W459" s="199"/>
      <c r="X459" s="220"/>
      <c r="Y459" s="199"/>
      <c r="Z459" s="199"/>
      <c r="AA459" s="200"/>
    </row>
    <row r="460" spans="1:27">
      <c r="A460" s="198"/>
      <c r="B460" s="224"/>
      <c r="C460" s="224"/>
      <c r="D460" s="198"/>
      <c r="E460" s="193"/>
      <c r="F460" s="198"/>
      <c r="G460" s="194"/>
      <c r="H460" s="194"/>
      <c r="I460" s="152"/>
      <c r="J460" s="152"/>
      <c r="K460" s="198"/>
      <c r="L460" s="198"/>
      <c r="M460" s="198"/>
      <c r="N460" s="198"/>
      <c r="O460" s="198"/>
      <c r="P460" s="152"/>
      <c r="Q460" s="220"/>
      <c r="R460" s="199"/>
      <c r="S460" s="198"/>
      <c r="T460" s="199"/>
      <c r="U460" s="199"/>
      <c r="V460" s="214"/>
      <c r="W460" s="199"/>
      <c r="X460" s="220"/>
      <c r="Y460" s="199"/>
      <c r="Z460" s="199"/>
      <c r="AA460" s="200"/>
    </row>
    <row r="461" spans="1:27">
      <c r="A461" s="198"/>
      <c r="B461" s="224"/>
      <c r="C461" s="224"/>
      <c r="D461" s="198"/>
      <c r="E461" s="193"/>
      <c r="F461" s="198"/>
      <c r="G461" s="194"/>
      <c r="H461" s="194"/>
      <c r="I461" s="152"/>
      <c r="J461" s="152"/>
      <c r="K461" s="198"/>
      <c r="L461" s="198"/>
      <c r="M461" s="198"/>
      <c r="N461" s="198"/>
      <c r="O461" s="198"/>
      <c r="P461" s="152"/>
      <c r="Q461" s="220"/>
      <c r="R461" s="199"/>
      <c r="S461" s="198"/>
      <c r="T461" s="199"/>
      <c r="U461" s="199"/>
      <c r="V461" s="214"/>
      <c r="W461" s="199"/>
      <c r="X461" s="220"/>
      <c r="Y461" s="199"/>
      <c r="Z461" s="199"/>
      <c r="AA461" s="200"/>
    </row>
    <row r="462" spans="1:27">
      <c r="A462" s="198"/>
      <c r="B462" s="224"/>
      <c r="C462" s="224"/>
      <c r="D462" s="198"/>
      <c r="E462" s="193"/>
      <c r="F462" s="198"/>
      <c r="G462" s="194"/>
      <c r="H462" s="194"/>
      <c r="I462" s="152"/>
      <c r="J462" s="152"/>
      <c r="K462" s="198"/>
      <c r="L462" s="198"/>
      <c r="M462" s="198"/>
      <c r="N462" s="198"/>
      <c r="O462" s="198"/>
      <c r="P462" s="152"/>
      <c r="Q462" s="220"/>
      <c r="R462" s="199"/>
      <c r="S462" s="198"/>
      <c r="T462" s="199"/>
      <c r="U462" s="199"/>
      <c r="V462" s="214"/>
      <c r="W462" s="199"/>
      <c r="X462" s="220"/>
      <c r="Y462" s="199"/>
      <c r="Z462" s="199"/>
      <c r="AA462" s="200"/>
    </row>
    <row r="463" spans="1:27">
      <c r="A463" s="198"/>
      <c r="B463" s="224"/>
      <c r="C463" s="224"/>
      <c r="D463" s="198"/>
      <c r="E463" s="193"/>
      <c r="F463" s="198"/>
      <c r="G463" s="194"/>
      <c r="H463" s="194"/>
      <c r="I463" s="152"/>
      <c r="J463" s="152"/>
      <c r="K463" s="198"/>
      <c r="L463" s="198"/>
      <c r="M463" s="198"/>
      <c r="N463" s="198"/>
      <c r="O463" s="198"/>
      <c r="P463" s="152"/>
      <c r="Q463" s="220"/>
      <c r="R463" s="199"/>
      <c r="S463" s="198"/>
      <c r="T463" s="199"/>
      <c r="U463" s="199"/>
      <c r="V463" s="214"/>
      <c r="W463" s="199"/>
      <c r="X463" s="220"/>
      <c r="Y463" s="199"/>
      <c r="Z463" s="199"/>
      <c r="AA463" s="200"/>
    </row>
    <row r="464" spans="1:27">
      <c r="A464" s="198"/>
      <c r="B464" s="224"/>
      <c r="C464" s="224"/>
      <c r="D464" s="198"/>
      <c r="E464" s="193"/>
      <c r="F464" s="198"/>
      <c r="G464" s="194"/>
      <c r="H464" s="194"/>
      <c r="I464" s="152"/>
      <c r="J464" s="152"/>
      <c r="K464" s="198"/>
      <c r="L464" s="198"/>
      <c r="M464" s="198"/>
      <c r="N464" s="198"/>
      <c r="O464" s="198"/>
      <c r="P464" s="152"/>
      <c r="Q464" s="220"/>
      <c r="R464" s="199"/>
      <c r="S464" s="198"/>
      <c r="T464" s="199"/>
      <c r="U464" s="199"/>
      <c r="V464" s="214"/>
      <c r="W464" s="199"/>
      <c r="X464" s="220"/>
      <c r="Y464" s="199"/>
      <c r="Z464" s="199"/>
      <c r="AA464" s="200"/>
    </row>
    <row r="465" spans="1:27">
      <c r="A465" s="198"/>
      <c r="B465" s="224"/>
      <c r="C465" s="224"/>
      <c r="D465" s="198"/>
      <c r="E465" s="193"/>
      <c r="F465" s="198"/>
      <c r="G465" s="194"/>
      <c r="H465" s="194"/>
      <c r="I465" s="152"/>
      <c r="J465" s="152"/>
      <c r="K465" s="198"/>
      <c r="L465" s="198"/>
      <c r="M465" s="198"/>
      <c r="N465" s="198"/>
      <c r="O465" s="198"/>
      <c r="P465" s="152"/>
      <c r="Q465" s="220"/>
      <c r="R465" s="199"/>
      <c r="S465" s="198"/>
      <c r="T465" s="199"/>
      <c r="U465" s="199"/>
      <c r="V465" s="214"/>
      <c r="W465" s="199"/>
      <c r="X465" s="220"/>
      <c r="Y465" s="199"/>
      <c r="Z465" s="199"/>
      <c r="AA465" s="200"/>
    </row>
    <row r="466" spans="1:27">
      <c r="A466" s="198"/>
      <c r="B466" s="224"/>
      <c r="C466" s="224"/>
      <c r="D466" s="198"/>
      <c r="E466" s="193"/>
      <c r="F466" s="198"/>
      <c r="G466" s="194"/>
      <c r="H466" s="194"/>
      <c r="I466" s="152"/>
      <c r="J466" s="152"/>
      <c r="K466" s="198"/>
      <c r="L466" s="198"/>
      <c r="M466" s="198"/>
      <c r="N466" s="198"/>
      <c r="O466" s="198"/>
      <c r="P466" s="152"/>
      <c r="Q466" s="220"/>
      <c r="R466" s="199"/>
      <c r="S466" s="198"/>
      <c r="T466" s="199"/>
      <c r="U466" s="199"/>
      <c r="V466" s="214"/>
      <c r="W466" s="199"/>
      <c r="X466" s="220"/>
      <c r="Y466" s="199"/>
      <c r="Z466" s="199"/>
      <c r="AA466" s="200"/>
    </row>
    <row r="467" spans="1:27">
      <c r="A467" s="198"/>
      <c r="B467" s="224"/>
      <c r="C467" s="224"/>
      <c r="D467" s="198"/>
      <c r="E467" s="193"/>
      <c r="F467" s="198"/>
      <c r="G467" s="194"/>
      <c r="H467" s="194"/>
      <c r="I467" s="152"/>
      <c r="J467" s="152"/>
      <c r="K467" s="198"/>
      <c r="L467" s="198"/>
      <c r="M467" s="198"/>
      <c r="N467" s="198"/>
      <c r="O467" s="198"/>
      <c r="P467" s="152"/>
      <c r="Q467" s="220"/>
      <c r="R467" s="199"/>
      <c r="S467" s="198"/>
      <c r="T467" s="199"/>
      <c r="U467" s="199"/>
      <c r="V467" s="214"/>
      <c r="W467" s="199"/>
      <c r="X467" s="220"/>
      <c r="Y467" s="199"/>
      <c r="Z467" s="199"/>
      <c r="AA467" s="200"/>
    </row>
    <row r="468" spans="1:27">
      <c r="A468" s="198"/>
      <c r="B468" s="224"/>
      <c r="C468" s="224"/>
      <c r="D468" s="198"/>
      <c r="E468" s="193"/>
      <c r="F468" s="198"/>
      <c r="G468" s="194"/>
      <c r="H468" s="194"/>
      <c r="I468" s="152"/>
      <c r="J468" s="152"/>
      <c r="K468" s="198"/>
      <c r="L468" s="198"/>
      <c r="M468" s="198"/>
      <c r="N468" s="198"/>
      <c r="O468" s="198"/>
      <c r="P468" s="152"/>
      <c r="Q468" s="220"/>
      <c r="R468" s="199"/>
      <c r="S468" s="198"/>
      <c r="T468" s="199"/>
      <c r="U468" s="199"/>
      <c r="V468" s="214"/>
      <c r="W468" s="199"/>
      <c r="X468" s="220"/>
      <c r="Y468" s="199"/>
      <c r="Z468" s="199"/>
      <c r="AA468" s="200"/>
    </row>
    <row r="469" spans="1:27">
      <c r="A469" s="198"/>
      <c r="B469" s="224"/>
      <c r="C469" s="224"/>
      <c r="D469" s="198"/>
      <c r="E469" s="193"/>
      <c r="F469" s="198"/>
      <c r="G469" s="194"/>
      <c r="H469" s="194"/>
      <c r="I469" s="152"/>
      <c r="J469" s="152"/>
      <c r="K469" s="198"/>
      <c r="L469" s="198"/>
      <c r="M469" s="198"/>
      <c r="N469" s="198"/>
      <c r="O469" s="198"/>
      <c r="P469" s="152"/>
      <c r="Q469" s="220"/>
      <c r="R469" s="199"/>
      <c r="S469" s="198"/>
      <c r="T469" s="199"/>
      <c r="U469" s="199"/>
      <c r="V469" s="214"/>
      <c r="W469" s="199"/>
      <c r="X469" s="220"/>
      <c r="Y469" s="199"/>
      <c r="Z469" s="199"/>
      <c r="AA469" s="200"/>
    </row>
    <row r="470" spans="1:27">
      <c r="A470" s="198"/>
      <c r="B470" s="224"/>
      <c r="C470" s="224"/>
      <c r="D470" s="198"/>
      <c r="E470" s="193"/>
      <c r="F470" s="198"/>
      <c r="G470" s="194"/>
      <c r="H470" s="194"/>
      <c r="I470" s="152"/>
      <c r="J470" s="152"/>
      <c r="K470" s="198"/>
      <c r="L470" s="198"/>
      <c r="M470" s="198"/>
      <c r="N470" s="198"/>
      <c r="O470" s="198"/>
      <c r="P470" s="152"/>
      <c r="Q470" s="220"/>
      <c r="R470" s="199"/>
      <c r="S470" s="198"/>
      <c r="T470" s="199"/>
      <c r="U470" s="199"/>
      <c r="V470" s="214"/>
      <c r="W470" s="199"/>
      <c r="X470" s="220"/>
      <c r="Y470" s="199"/>
      <c r="Z470" s="199"/>
      <c r="AA470" s="200"/>
    </row>
    <row r="471" spans="1:27">
      <c r="A471" s="198"/>
      <c r="B471" s="224"/>
      <c r="C471" s="224"/>
      <c r="D471" s="198"/>
      <c r="E471" s="193"/>
      <c r="F471" s="198"/>
      <c r="G471" s="194"/>
      <c r="H471" s="194"/>
      <c r="I471" s="152"/>
      <c r="J471" s="152"/>
      <c r="K471" s="198"/>
      <c r="L471" s="198"/>
      <c r="M471" s="198"/>
      <c r="N471" s="198"/>
      <c r="O471" s="198"/>
      <c r="P471" s="152"/>
      <c r="Q471" s="220"/>
      <c r="R471" s="199"/>
      <c r="S471" s="198"/>
      <c r="T471" s="199"/>
      <c r="U471" s="199"/>
      <c r="V471" s="214"/>
      <c r="W471" s="199"/>
      <c r="X471" s="220"/>
      <c r="Y471" s="199"/>
      <c r="Z471" s="199"/>
      <c r="AA471" s="200"/>
    </row>
    <row r="472" spans="1:27">
      <c r="A472" s="198"/>
      <c r="B472" s="224"/>
      <c r="C472" s="224"/>
      <c r="D472" s="198"/>
      <c r="E472" s="193"/>
      <c r="F472" s="198"/>
      <c r="G472" s="194"/>
      <c r="H472" s="194"/>
      <c r="I472" s="152"/>
      <c r="J472" s="152"/>
      <c r="K472" s="198"/>
      <c r="L472" s="198"/>
      <c r="M472" s="198"/>
      <c r="N472" s="198"/>
      <c r="O472" s="198"/>
      <c r="P472" s="152"/>
      <c r="Q472" s="220"/>
      <c r="R472" s="199"/>
      <c r="S472" s="198"/>
      <c r="T472" s="199"/>
      <c r="U472" s="199"/>
      <c r="V472" s="214"/>
      <c r="W472" s="199"/>
      <c r="X472" s="220"/>
      <c r="Y472" s="199"/>
      <c r="Z472" s="199"/>
      <c r="AA472" s="200"/>
    </row>
    <row r="473" spans="1:27">
      <c r="A473" s="198"/>
      <c r="B473" s="224"/>
      <c r="C473" s="224"/>
      <c r="D473" s="198"/>
      <c r="E473" s="193"/>
      <c r="F473" s="198"/>
      <c r="G473" s="194"/>
      <c r="H473" s="194"/>
      <c r="I473" s="152"/>
      <c r="J473" s="152"/>
      <c r="K473" s="198"/>
      <c r="L473" s="198"/>
      <c r="M473" s="198"/>
      <c r="N473" s="198"/>
      <c r="O473" s="198"/>
      <c r="P473" s="152"/>
      <c r="Q473" s="220"/>
      <c r="R473" s="199"/>
      <c r="S473" s="198"/>
      <c r="T473" s="199"/>
      <c r="U473" s="199"/>
      <c r="V473" s="214"/>
      <c r="W473" s="199"/>
      <c r="X473" s="220"/>
      <c r="Y473" s="199"/>
      <c r="Z473" s="199"/>
      <c r="AA473" s="200"/>
    </row>
    <row r="474" spans="1:27">
      <c r="A474" s="198"/>
      <c r="B474" s="224"/>
      <c r="C474" s="224"/>
      <c r="D474" s="198"/>
      <c r="E474" s="193"/>
      <c r="F474" s="198"/>
      <c r="G474" s="194"/>
      <c r="H474" s="194"/>
      <c r="I474" s="152"/>
      <c r="J474" s="152"/>
      <c r="K474" s="198"/>
      <c r="L474" s="198"/>
      <c r="M474" s="198"/>
      <c r="N474" s="198"/>
      <c r="O474" s="198"/>
      <c r="P474" s="152"/>
      <c r="Q474" s="220"/>
      <c r="R474" s="199"/>
      <c r="S474" s="198"/>
      <c r="T474" s="199"/>
      <c r="U474" s="199"/>
      <c r="V474" s="214"/>
      <c r="W474" s="199"/>
      <c r="X474" s="220"/>
      <c r="Y474" s="199"/>
      <c r="Z474" s="199"/>
      <c r="AA474" s="200"/>
    </row>
    <row r="475" spans="1:27">
      <c r="A475" s="198"/>
      <c r="B475" s="224"/>
      <c r="C475" s="224"/>
      <c r="D475" s="198"/>
      <c r="E475" s="193"/>
      <c r="F475" s="198"/>
      <c r="G475" s="194"/>
      <c r="H475" s="194"/>
      <c r="I475" s="152"/>
      <c r="J475" s="152"/>
      <c r="K475" s="198"/>
      <c r="L475" s="198"/>
      <c r="M475" s="198"/>
      <c r="N475" s="198"/>
      <c r="O475" s="198"/>
      <c r="P475" s="152"/>
      <c r="Q475" s="220"/>
      <c r="R475" s="199"/>
      <c r="S475" s="198"/>
      <c r="T475" s="199"/>
      <c r="U475" s="199"/>
      <c r="V475" s="214"/>
      <c r="W475" s="199"/>
      <c r="X475" s="220"/>
      <c r="Y475" s="199"/>
      <c r="Z475" s="199"/>
      <c r="AA475" s="200"/>
    </row>
    <row r="476" spans="1:27">
      <c r="A476" s="198"/>
      <c r="B476" s="224"/>
      <c r="C476" s="224"/>
      <c r="D476" s="198"/>
      <c r="E476" s="193"/>
      <c r="F476" s="198"/>
      <c r="G476" s="194"/>
      <c r="H476" s="194"/>
      <c r="I476" s="152"/>
      <c r="J476" s="152"/>
      <c r="K476" s="198"/>
      <c r="L476" s="198"/>
      <c r="M476" s="198"/>
      <c r="N476" s="198"/>
      <c r="O476" s="198"/>
      <c r="P476" s="152"/>
      <c r="Q476" s="220"/>
      <c r="R476" s="199"/>
      <c r="S476" s="198"/>
      <c r="T476" s="199"/>
      <c r="U476" s="199"/>
      <c r="V476" s="214"/>
      <c r="W476" s="199"/>
      <c r="X476" s="220"/>
      <c r="Y476" s="199"/>
      <c r="Z476" s="199"/>
      <c r="AA476" s="200"/>
    </row>
    <row r="477" spans="1:27">
      <c r="A477" s="198"/>
      <c r="B477" s="224"/>
      <c r="C477" s="224"/>
      <c r="D477" s="198"/>
      <c r="E477" s="193"/>
      <c r="F477" s="198"/>
      <c r="G477" s="194"/>
      <c r="H477" s="194"/>
      <c r="I477" s="152"/>
      <c r="J477" s="152"/>
      <c r="K477" s="198"/>
      <c r="L477" s="198"/>
      <c r="M477" s="198"/>
      <c r="N477" s="198"/>
      <c r="O477" s="198"/>
      <c r="P477" s="152"/>
      <c r="Q477" s="220"/>
      <c r="R477" s="199"/>
      <c r="S477" s="198"/>
      <c r="T477" s="199"/>
      <c r="U477" s="199"/>
      <c r="V477" s="214"/>
      <c r="W477" s="199"/>
      <c r="X477" s="220"/>
      <c r="Y477" s="199"/>
      <c r="Z477" s="199"/>
      <c r="AA477" s="200"/>
    </row>
    <row r="478" spans="1:27">
      <c r="A478" s="198"/>
      <c r="B478" s="224"/>
      <c r="C478" s="224"/>
      <c r="D478" s="198"/>
      <c r="E478" s="193"/>
      <c r="F478" s="198"/>
      <c r="G478" s="194"/>
      <c r="H478" s="194"/>
      <c r="I478" s="152"/>
      <c r="J478" s="152"/>
      <c r="K478" s="198"/>
      <c r="L478" s="198"/>
      <c r="M478" s="198"/>
      <c r="N478" s="198"/>
      <c r="O478" s="198"/>
      <c r="P478" s="152"/>
      <c r="Q478" s="220"/>
      <c r="R478" s="199"/>
      <c r="S478" s="198"/>
      <c r="T478" s="199"/>
      <c r="U478" s="199"/>
      <c r="V478" s="214"/>
      <c r="W478" s="199"/>
      <c r="X478" s="220"/>
      <c r="Y478" s="199"/>
      <c r="Z478" s="199"/>
      <c r="AA478" s="200"/>
    </row>
    <row r="479" spans="1:27">
      <c r="A479" s="198"/>
      <c r="B479" s="224"/>
      <c r="C479" s="224"/>
      <c r="D479" s="198"/>
      <c r="E479" s="193"/>
      <c r="F479" s="198"/>
      <c r="G479" s="194"/>
      <c r="H479" s="194"/>
      <c r="I479" s="152"/>
      <c r="J479" s="152"/>
      <c r="K479" s="198"/>
      <c r="L479" s="198"/>
      <c r="M479" s="198"/>
      <c r="N479" s="198"/>
      <c r="O479" s="198"/>
      <c r="P479" s="152"/>
      <c r="Q479" s="220"/>
      <c r="R479" s="199"/>
      <c r="S479" s="198"/>
      <c r="T479" s="199"/>
      <c r="U479" s="199"/>
      <c r="V479" s="214"/>
      <c r="W479" s="199"/>
      <c r="X479" s="220"/>
      <c r="Y479" s="199"/>
      <c r="Z479" s="199"/>
      <c r="AA479" s="200"/>
    </row>
    <row r="480" spans="1:27">
      <c r="A480" s="198"/>
      <c r="B480" s="224"/>
      <c r="C480" s="224"/>
      <c r="D480" s="198"/>
      <c r="E480" s="193"/>
      <c r="F480" s="198"/>
      <c r="G480" s="194"/>
      <c r="H480" s="194"/>
      <c r="I480" s="152"/>
      <c r="J480" s="152"/>
      <c r="K480" s="198"/>
      <c r="L480" s="198"/>
      <c r="M480" s="198"/>
      <c r="N480" s="198"/>
      <c r="O480" s="198"/>
      <c r="P480" s="152"/>
      <c r="Q480" s="220"/>
      <c r="R480" s="199"/>
      <c r="S480" s="198"/>
      <c r="T480" s="199"/>
      <c r="U480" s="199"/>
      <c r="V480" s="214"/>
      <c r="W480" s="199"/>
      <c r="X480" s="220"/>
      <c r="Y480" s="199"/>
      <c r="Z480" s="199"/>
      <c r="AA480" s="200"/>
    </row>
    <row r="481" spans="1:27">
      <c r="A481" s="198"/>
      <c r="B481" s="224"/>
      <c r="C481" s="224"/>
      <c r="D481" s="198"/>
      <c r="E481" s="193"/>
      <c r="F481" s="198"/>
      <c r="G481" s="194"/>
      <c r="H481" s="194"/>
      <c r="I481" s="152"/>
      <c r="J481" s="152"/>
      <c r="K481" s="198"/>
      <c r="L481" s="198"/>
      <c r="M481" s="198"/>
      <c r="N481" s="198"/>
      <c r="O481" s="198"/>
      <c r="P481" s="152"/>
      <c r="Q481" s="220"/>
      <c r="R481" s="199"/>
      <c r="S481" s="198"/>
      <c r="T481" s="199"/>
      <c r="U481" s="199"/>
      <c r="V481" s="214"/>
      <c r="W481" s="199"/>
      <c r="X481" s="220"/>
      <c r="Y481" s="199"/>
      <c r="Z481" s="199"/>
      <c r="AA481" s="200"/>
    </row>
    <row r="482" spans="1:27">
      <c r="A482" s="198"/>
      <c r="B482" s="224"/>
      <c r="C482" s="224"/>
      <c r="D482" s="198"/>
      <c r="E482" s="193"/>
      <c r="F482" s="198"/>
      <c r="G482" s="194"/>
      <c r="H482" s="194"/>
      <c r="I482" s="152"/>
      <c r="J482" s="152"/>
      <c r="K482" s="198"/>
      <c r="L482" s="198"/>
      <c r="M482" s="198"/>
      <c r="N482" s="198"/>
      <c r="O482" s="198"/>
      <c r="P482" s="152"/>
      <c r="Q482" s="220"/>
      <c r="R482" s="199"/>
      <c r="S482" s="198"/>
      <c r="T482" s="199"/>
      <c r="U482" s="199"/>
      <c r="V482" s="214"/>
      <c r="W482" s="199"/>
      <c r="X482" s="220"/>
      <c r="Y482" s="199"/>
      <c r="Z482" s="199"/>
      <c r="AA482" s="200"/>
    </row>
    <row r="483" spans="1:27">
      <c r="A483" s="198"/>
      <c r="B483" s="224"/>
      <c r="C483" s="224"/>
      <c r="D483" s="198"/>
      <c r="E483" s="193"/>
      <c r="F483" s="198"/>
      <c r="G483" s="194"/>
      <c r="H483" s="194"/>
      <c r="I483" s="152"/>
      <c r="J483" s="152"/>
      <c r="K483" s="198"/>
      <c r="L483" s="198"/>
      <c r="M483" s="198"/>
      <c r="N483" s="198"/>
      <c r="O483" s="198"/>
      <c r="P483" s="152"/>
      <c r="Q483" s="220"/>
      <c r="R483" s="199"/>
      <c r="S483" s="198"/>
      <c r="T483" s="199"/>
      <c r="U483" s="199"/>
      <c r="V483" s="214"/>
      <c r="W483" s="199"/>
      <c r="X483" s="220"/>
      <c r="Y483" s="199"/>
      <c r="Z483" s="199"/>
      <c r="AA483" s="200"/>
    </row>
    <row r="484" spans="1:27">
      <c r="A484" s="198"/>
      <c r="B484" s="224"/>
      <c r="C484" s="224"/>
      <c r="D484" s="198"/>
      <c r="E484" s="193"/>
      <c r="F484" s="198"/>
      <c r="G484" s="194"/>
      <c r="H484" s="194"/>
      <c r="I484" s="152"/>
      <c r="J484" s="152"/>
      <c r="K484" s="198"/>
      <c r="L484" s="198"/>
      <c r="M484" s="198"/>
      <c r="N484" s="198"/>
      <c r="O484" s="198"/>
      <c r="P484" s="152"/>
      <c r="Q484" s="220"/>
      <c r="R484" s="199"/>
      <c r="S484" s="198"/>
      <c r="T484" s="199"/>
      <c r="U484" s="199"/>
      <c r="V484" s="214"/>
      <c r="W484" s="199"/>
      <c r="X484" s="220"/>
      <c r="Y484" s="199"/>
      <c r="Z484" s="199"/>
      <c r="AA484" s="200"/>
    </row>
    <row r="485" spans="1:27">
      <c r="A485" s="198"/>
      <c r="B485" s="224"/>
      <c r="C485" s="224"/>
      <c r="D485" s="198"/>
      <c r="E485" s="193"/>
      <c r="F485" s="198"/>
      <c r="G485" s="194"/>
      <c r="H485" s="194"/>
      <c r="I485" s="152"/>
      <c r="J485" s="152"/>
      <c r="K485" s="198"/>
      <c r="L485" s="198"/>
      <c r="M485" s="198"/>
      <c r="N485" s="198"/>
      <c r="O485" s="198"/>
      <c r="P485" s="152"/>
      <c r="Q485" s="220"/>
      <c r="R485" s="199"/>
      <c r="S485" s="198"/>
      <c r="T485" s="199"/>
      <c r="U485" s="199"/>
      <c r="V485" s="214"/>
      <c r="W485" s="199"/>
      <c r="X485" s="220"/>
      <c r="Y485" s="199"/>
      <c r="Z485" s="199"/>
      <c r="AA485" s="200"/>
    </row>
    <row r="486" spans="1:27">
      <c r="A486" s="198"/>
      <c r="B486" s="224"/>
      <c r="C486" s="224"/>
      <c r="D486" s="198"/>
      <c r="E486" s="193"/>
      <c r="F486" s="198"/>
      <c r="G486" s="194"/>
      <c r="H486" s="194"/>
      <c r="I486" s="152"/>
      <c r="J486" s="152"/>
      <c r="K486" s="198"/>
      <c r="L486" s="198"/>
      <c r="M486" s="198"/>
      <c r="N486" s="198"/>
      <c r="O486" s="198"/>
      <c r="P486" s="152"/>
      <c r="Q486" s="220"/>
      <c r="R486" s="199"/>
      <c r="S486" s="198"/>
      <c r="T486" s="199"/>
      <c r="U486" s="199"/>
      <c r="V486" s="214"/>
      <c r="W486" s="199"/>
      <c r="X486" s="220"/>
      <c r="Y486" s="199"/>
      <c r="Z486" s="199"/>
      <c r="AA486" s="200"/>
    </row>
    <row r="487" spans="1:27">
      <c r="A487" s="198"/>
      <c r="B487" s="224"/>
      <c r="C487" s="224"/>
      <c r="D487" s="198"/>
      <c r="E487" s="193"/>
      <c r="F487" s="198"/>
      <c r="G487" s="194"/>
      <c r="H487" s="194"/>
      <c r="I487" s="152"/>
      <c r="J487" s="152"/>
      <c r="K487" s="198"/>
      <c r="L487" s="198"/>
      <c r="M487" s="198"/>
      <c r="N487" s="198"/>
      <c r="O487" s="198"/>
      <c r="P487" s="152"/>
      <c r="Q487" s="220"/>
      <c r="R487" s="199"/>
      <c r="S487" s="198"/>
      <c r="T487" s="199"/>
      <c r="U487" s="199"/>
      <c r="V487" s="214"/>
      <c r="W487" s="199"/>
      <c r="X487" s="220"/>
      <c r="Y487" s="199"/>
      <c r="Z487" s="199"/>
      <c r="AA487" s="200"/>
    </row>
    <row r="488" spans="1:27">
      <c r="A488" s="198"/>
      <c r="B488" s="224"/>
      <c r="C488" s="224"/>
      <c r="D488" s="198"/>
      <c r="E488" s="193"/>
      <c r="F488" s="198"/>
      <c r="G488" s="194"/>
      <c r="H488" s="194"/>
      <c r="I488" s="152"/>
      <c r="J488" s="152"/>
      <c r="K488" s="198"/>
      <c r="L488" s="198"/>
      <c r="M488" s="198"/>
      <c r="N488" s="198"/>
      <c r="O488" s="198"/>
      <c r="P488" s="152"/>
      <c r="Q488" s="220"/>
      <c r="R488" s="199"/>
      <c r="S488" s="198"/>
      <c r="T488" s="199"/>
      <c r="U488" s="199"/>
      <c r="V488" s="214"/>
      <c r="W488" s="199"/>
      <c r="X488" s="220"/>
      <c r="Y488" s="199"/>
      <c r="Z488" s="199"/>
      <c r="AA488" s="200"/>
    </row>
    <row r="489" spans="1:27">
      <c r="A489" s="198"/>
      <c r="B489" s="224"/>
      <c r="C489" s="224"/>
      <c r="D489" s="198"/>
      <c r="E489" s="193"/>
      <c r="F489" s="198"/>
      <c r="G489" s="194"/>
      <c r="H489" s="194"/>
      <c r="I489" s="152"/>
      <c r="J489" s="152"/>
      <c r="K489" s="198"/>
      <c r="L489" s="198"/>
      <c r="M489" s="198"/>
      <c r="N489" s="198"/>
      <c r="O489" s="198"/>
      <c r="P489" s="152"/>
      <c r="Q489" s="220"/>
      <c r="R489" s="199"/>
      <c r="S489" s="198"/>
      <c r="T489" s="199"/>
      <c r="U489" s="199"/>
      <c r="V489" s="214"/>
      <c r="W489" s="199"/>
      <c r="X489" s="220"/>
      <c r="Y489" s="199"/>
      <c r="Z489" s="199"/>
      <c r="AA489" s="200"/>
    </row>
    <row r="490" spans="1:27">
      <c r="A490" s="198"/>
      <c r="B490" s="224"/>
      <c r="C490" s="224"/>
      <c r="D490" s="198"/>
      <c r="E490" s="193"/>
      <c r="F490" s="198"/>
      <c r="G490" s="194"/>
      <c r="H490" s="194"/>
      <c r="I490" s="152"/>
      <c r="J490" s="152"/>
      <c r="K490" s="198"/>
      <c r="L490" s="198"/>
      <c r="M490" s="198"/>
      <c r="N490" s="198"/>
      <c r="O490" s="198"/>
      <c r="P490" s="152"/>
      <c r="Q490" s="220"/>
      <c r="R490" s="199"/>
      <c r="S490" s="198"/>
      <c r="T490" s="199"/>
      <c r="U490" s="199"/>
      <c r="V490" s="214"/>
      <c r="W490" s="199"/>
      <c r="X490" s="220"/>
      <c r="Y490" s="199"/>
      <c r="Z490" s="199"/>
      <c r="AA490" s="200"/>
    </row>
    <row r="491" spans="1:27">
      <c r="A491" s="198"/>
      <c r="B491" s="224"/>
      <c r="C491" s="224"/>
      <c r="D491" s="198"/>
      <c r="E491" s="193"/>
      <c r="F491" s="198"/>
      <c r="G491" s="194"/>
      <c r="H491" s="194"/>
      <c r="I491" s="152"/>
      <c r="J491" s="152"/>
      <c r="K491" s="198"/>
      <c r="L491" s="198"/>
      <c r="M491" s="198"/>
      <c r="N491" s="198"/>
      <c r="O491" s="198"/>
      <c r="P491" s="152"/>
      <c r="Q491" s="220"/>
      <c r="R491" s="199"/>
      <c r="S491" s="198"/>
      <c r="T491" s="199"/>
      <c r="U491" s="199"/>
      <c r="V491" s="214"/>
      <c r="W491" s="199"/>
      <c r="X491" s="220"/>
      <c r="Y491" s="199"/>
      <c r="Z491" s="199"/>
      <c r="AA491" s="200"/>
    </row>
    <row r="492" spans="1:27">
      <c r="A492" s="198"/>
      <c r="B492" s="224"/>
      <c r="C492" s="224"/>
      <c r="D492" s="198"/>
      <c r="E492" s="193"/>
      <c r="F492" s="198"/>
      <c r="G492" s="194"/>
      <c r="H492" s="194"/>
      <c r="I492" s="152"/>
      <c r="J492" s="152"/>
      <c r="K492" s="198"/>
      <c r="L492" s="198"/>
      <c r="M492" s="198"/>
      <c r="N492" s="198"/>
      <c r="O492" s="198"/>
      <c r="P492" s="152"/>
      <c r="Q492" s="220"/>
      <c r="R492" s="199"/>
      <c r="S492" s="198"/>
      <c r="T492" s="199"/>
      <c r="U492" s="199"/>
      <c r="V492" s="214"/>
      <c r="W492" s="199"/>
      <c r="X492" s="220"/>
      <c r="Y492" s="199"/>
      <c r="Z492" s="199"/>
      <c r="AA492" s="200"/>
    </row>
    <row r="493" spans="1:27">
      <c r="A493" s="198"/>
      <c r="B493" s="224"/>
      <c r="C493" s="224"/>
      <c r="D493" s="198"/>
      <c r="E493" s="193"/>
      <c r="F493" s="198"/>
      <c r="G493" s="194"/>
      <c r="H493" s="194"/>
      <c r="I493" s="152"/>
      <c r="J493" s="152"/>
      <c r="K493" s="198"/>
      <c r="L493" s="198"/>
      <c r="M493" s="198"/>
      <c r="N493" s="198"/>
      <c r="O493" s="198"/>
      <c r="P493" s="152"/>
      <c r="Q493" s="220"/>
      <c r="R493" s="199"/>
      <c r="S493" s="198"/>
      <c r="T493" s="199"/>
      <c r="U493" s="199"/>
      <c r="V493" s="214"/>
      <c r="W493" s="199"/>
      <c r="X493" s="220"/>
      <c r="Y493" s="199"/>
      <c r="Z493" s="199"/>
      <c r="AA493" s="200"/>
    </row>
    <row r="494" spans="1:27">
      <c r="A494" s="198"/>
      <c r="B494" s="224"/>
      <c r="C494" s="224"/>
      <c r="D494" s="198"/>
      <c r="E494" s="193"/>
      <c r="F494" s="198"/>
      <c r="G494" s="194"/>
      <c r="H494" s="194"/>
      <c r="I494" s="152"/>
      <c r="J494" s="152"/>
      <c r="K494" s="198"/>
      <c r="L494" s="198"/>
      <c r="M494" s="198"/>
      <c r="N494" s="198"/>
      <c r="O494" s="198"/>
      <c r="P494" s="152"/>
      <c r="Q494" s="220"/>
      <c r="R494" s="199"/>
      <c r="S494" s="198"/>
      <c r="T494" s="199"/>
      <c r="U494" s="199"/>
      <c r="V494" s="214"/>
      <c r="W494" s="199"/>
      <c r="X494" s="220"/>
      <c r="Y494" s="199"/>
      <c r="Z494" s="199"/>
      <c r="AA494" s="200"/>
    </row>
    <row r="495" spans="1:27">
      <c r="A495" s="198"/>
      <c r="B495" s="224"/>
      <c r="C495" s="224"/>
      <c r="D495" s="198"/>
      <c r="E495" s="193"/>
      <c r="F495" s="198"/>
      <c r="G495" s="194"/>
      <c r="H495" s="194"/>
      <c r="I495" s="152"/>
      <c r="J495" s="152"/>
      <c r="K495" s="198"/>
      <c r="L495" s="198"/>
      <c r="M495" s="198"/>
      <c r="N495" s="198"/>
      <c r="O495" s="198"/>
      <c r="P495" s="152"/>
      <c r="Q495" s="220"/>
      <c r="R495" s="199"/>
      <c r="S495" s="198"/>
      <c r="T495" s="199"/>
      <c r="U495" s="199"/>
      <c r="V495" s="214"/>
      <c r="W495" s="199"/>
      <c r="X495" s="220"/>
      <c r="Y495" s="199"/>
      <c r="Z495" s="199"/>
      <c r="AA495" s="200"/>
    </row>
    <row r="496" spans="1:27">
      <c r="A496" s="198"/>
      <c r="B496" s="224"/>
      <c r="C496" s="224"/>
      <c r="D496" s="198"/>
      <c r="E496" s="193"/>
      <c r="F496" s="198"/>
      <c r="G496" s="194"/>
      <c r="H496" s="194"/>
      <c r="I496" s="152"/>
      <c r="J496" s="152"/>
      <c r="K496" s="198"/>
      <c r="L496" s="198"/>
      <c r="M496" s="198"/>
      <c r="N496" s="198"/>
      <c r="O496" s="198"/>
      <c r="P496" s="152"/>
      <c r="Q496" s="220"/>
      <c r="R496" s="199"/>
      <c r="S496" s="198"/>
      <c r="T496" s="199"/>
      <c r="U496" s="199"/>
      <c r="V496" s="214"/>
      <c r="W496" s="199"/>
      <c r="X496" s="220"/>
      <c r="Y496" s="199"/>
      <c r="Z496" s="199"/>
      <c r="AA496" s="200"/>
    </row>
    <row r="497" spans="1:27">
      <c r="A497" s="198"/>
      <c r="B497" s="224"/>
      <c r="C497" s="224"/>
      <c r="D497" s="198"/>
      <c r="E497" s="193"/>
      <c r="F497" s="198"/>
      <c r="G497" s="194"/>
      <c r="H497" s="194"/>
      <c r="I497" s="152"/>
      <c r="J497" s="152"/>
      <c r="K497" s="198"/>
      <c r="L497" s="198"/>
      <c r="M497" s="198"/>
      <c r="N497" s="198"/>
      <c r="O497" s="198"/>
      <c r="P497" s="152"/>
      <c r="Q497" s="220"/>
      <c r="R497" s="199"/>
      <c r="S497" s="198"/>
      <c r="T497" s="199"/>
      <c r="U497" s="199"/>
      <c r="V497" s="214"/>
      <c r="W497" s="199"/>
      <c r="X497" s="220"/>
      <c r="Y497" s="199"/>
      <c r="Z497" s="199"/>
      <c r="AA497" s="200"/>
    </row>
    <row r="498" spans="1:27">
      <c r="A498" s="198"/>
      <c r="B498" s="224"/>
      <c r="C498" s="224"/>
      <c r="D498" s="198"/>
      <c r="E498" s="193"/>
      <c r="F498" s="198"/>
      <c r="G498" s="194"/>
      <c r="H498" s="194"/>
      <c r="I498" s="152"/>
      <c r="J498" s="152"/>
      <c r="K498" s="198"/>
      <c r="L498" s="198"/>
      <c r="M498" s="198"/>
      <c r="N498" s="198"/>
      <c r="O498" s="198"/>
      <c r="P498" s="152"/>
      <c r="Q498" s="220"/>
      <c r="R498" s="199"/>
      <c r="S498" s="198"/>
      <c r="T498" s="199"/>
      <c r="U498" s="199"/>
      <c r="V498" s="214"/>
      <c r="W498" s="199"/>
      <c r="X498" s="220"/>
      <c r="Y498" s="199"/>
      <c r="Z498" s="199"/>
      <c r="AA498" s="200"/>
    </row>
    <row r="499" spans="1:27">
      <c r="A499" s="198"/>
      <c r="B499" s="224"/>
      <c r="C499" s="224"/>
      <c r="D499" s="198"/>
      <c r="E499" s="193"/>
      <c r="F499" s="198"/>
      <c r="G499" s="194"/>
      <c r="H499" s="194"/>
      <c r="I499" s="152"/>
      <c r="J499" s="152"/>
      <c r="K499" s="198"/>
      <c r="L499" s="198"/>
      <c r="M499" s="198"/>
      <c r="N499" s="198"/>
      <c r="O499" s="198"/>
      <c r="P499" s="152"/>
      <c r="Q499" s="220"/>
      <c r="R499" s="199"/>
      <c r="S499" s="198"/>
      <c r="T499" s="199"/>
      <c r="U499" s="199"/>
      <c r="V499" s="214"/>
      <c r="W499" s="199"/>
      <c r="X499" s="220"/>
      <c r="Y499" s="199"/>
      <c r="Z499" s="199"/>
      <c r="AA499" s="200"/>
    </row>
    <row r="500" spans="1:27">
      <c r="A500" s="198"/>
      <c r="B500" s="224"/>
      <c r="C500" s="224"/>
      <c r="D500" s="198"/>
      <c r="E500" s="193"/>
      <c r="F500" s="198"/>
      <c r="G500" s="194"/>
      <c r="H500" s="194"/>
      <c r="I500" s="152"/>
      <c r="J500" s="152"/>
      <c r="K500" s="198"/>
      <c r="L500" s="198"/>
      <c r="M500" s="198"/>
      <c r="N500" s="198"/>
      <c r="O500" s="198"/>
      <c r="P500" s="152"/>
      <c r="Q500" s="220"/>
      <c r="R500" s="199"/>
      <c r="S500" s="198"/>
      <c r="T500" s="199"/>
      <c r="U500" s="199"/>
      <c r="V500" s="214"/>
      <c r="W500" s="199"/>
      <c r="X500" s="220"/>
      <c r="Y500" s="199"/>
      <c r="Z500" s="199"/>
      <c r="AA500" s="200"/>
    </row>
    <row r="501" spans="1:27">
      <c r="A501" s="198"/>
      <c r="B501" s="224"/>
      <c r="C501" s="224"/>
      <c r="D501" s="198"/>
      <c r="E501" s="193"/>
      <c r="F501" s="198"/>
      <c r="G501" s="194"/>
      <c r="H501" s="194"/>
      <c r="I501" s="152"/>
      <c r="J501" s="152"/>
      <c r="K501" s="198"/>
      <c r="L501" s="198"/>
      <c r="M501" s="198"/>
      <c r="N501" s="198"/>
      <c r="O501" s="198"/>
      <c r="P501" s="152"/>
      <c r="Q501" s="220"/>
      <c r="R501" s="199"/>
      <c r="S501" s="198"/>
      <c r="T501" s="199"/>
      <c r="U501" s="199"/>
      <c r="V501" s="214"/>
      <c r="W501" s="199"/>
      <c r="X501" s="220"/>
      <c r="Y501" s="199"/>
      <c r="Z501" s="199"/>
      <c r="AA501" s="200"/>
    </row>
    <row r="502" spans="1:27">
      <c r="A502" s="198"/>
      <c r="B502" s="224"/>
      <c r="C502" s="224"/>
      <c r="D502" s="198"/>
      <c r="E502" s="193"/>
      <c r="F502" s="198"/>
      <c r="G502" s="194"/>
      <c r="H502" s="194"/>
      <c r="I502" s="152"/>
      <c r="J502" s="152"/>
      <c r="K502" s="198"/>
      <c r="L502" s="198"/>
      <c r="M502" s="198"/>
      <c r="N502" s="198"/>
      <c r="O502" s="198"/>
      <c r="P502" s="152"/>
      <c r="Q502" s="220"/>
      <c r="R502" s="199"/>
      <c r="S502" s="198"/>
      <c r="T502" s="199"/>
      <c r="U502" s="199"/>
      <c r="V502" s="214"/>
      <c r="W502" s="199"/>
      <c r="X502" s="220"/>
      <c r="Y502" s="199"/>
      <c r="Z502" s="199"/>
      <c r="AA502" s="200"/>
    </row>
    <row r="503" spans="1:27">
      <c r="A503" s="198"/>
      <c r="B503" s="224"/>
      <c r="C503" s="224"/>
      <c r="D503" s="198"/>
      <c r="E503" s="193"/>
      <c r="F503" s="198"/>
      <c r="G503" s="194"/>
      <c r="H503" s="194"/>
      <c r="I503" s="152"/>
      <c r="J503" s="152"/>
      <c r="K503" s="198"/>
      <c r="L503" s="198"/>
      <c r="M503" s="198"/>
      <c r="N503" s="198"/>
      <c r="O503" s="198"/>
      <c r="P503" s="152"/>
      <c r="Q503" s="220"/>
      <c r="R503" s="199"/>
      <c r="S503" s="198"/>
      <c r="T503" s="199"/>
      <c r="U503" s="199"/>
      <c r="V503" s="214"/>
      <c r="W503" s="199"/>
      <c r="X503" s="220"/>
      <c r="Y503" s="199"/>
      <c r="Z503" s="199"/>
      <c r="AA503" s="200"/>
    </row>
    <row r="504" spans="1:27">
      <c r="A504" s="198"/>
      <c r="B504" s="224"/>
      <c r="C504" s="224"/>
      <c r="D504" s="198"/>
      <c r="E504" s="193"/>
      <c r="F504" s="198"/>
      <c r="G504" s="194"/>
      <c r="H504" s="194"/>
      <c r="I504" s="152"/>
      <c r="J504" s="152"/>
      <c r="K504" s="198"/>
      <c r="L504" s="198"/>
      <c r="M504" s="198"/>
      <c r="N504" s="198"/>
      <c r="O504" s="198"/>
      <c r="P504" s="152"/>
      <c r="Q504" s="220"/>
      <c r="R504" s="199"/>
      <c r="S504" s="201"/>
      <c r="T504" s="199"/>
      <c r="U504" s="199"/>
      <c r="V504" s="214"/>
      <c r="W504" s="199"/>
      <c r="X504" s="220"/>
      <c r="Y504" s="199"/>
      <c r="Z504" s="199"/>
      <c r="AA504" s="200"/>
    </row>
    <row r="505" spans="1:27">
      <c r="A505" s="201"/>
      <c r="B505" s="225"/>
      <c r="C505" s="225"/>
      <c r="D505" s="201"/>
      <c r="E505" s="202"/>
      <c r="F505" s="201"/>
      <c r="G505" s="203"/>
      <c r="H505" s="203"/>
      <c r="I505" s="204"/>
      <c r="J505" s="204"/>
      <c r="K505" s="201"/>
      <c r="L505" s="201"/>
      <c r="M505" s="201"/>
      <c r="N505" s="201"/>
      <c r="O505" s="201"/>
      <c r="P505" s="204"/>
      <c r="Q505" s="221"/>
      <c r="R505" s="205"/>
      <c r="T505" s="205"/>
      <c r="U505" s="205"/>
      <c r="V505" s="215"/>
      <c r="W505" s="205"/>
      <c r="X505" s="221"/>
      <c r="Y505" s="205"/>
      <c r="Z505" s="205"/>
      <c r="AA505" s="200"/>
    </row>
  </sheetData>
  <mergeCells count="19">
    <mergeCell ref="R1:R2"/>
    <mergeCell ref="S1:S2"/>
    <mergeCell ref="T1:T2"/>
    <mergeCell ref="X1:X2"/>
    <mergeCell ref="Z1:Z2"/>
    <mergeCell ref="D1:D2"/>
    <mergeCell ref="E1:E2"/>
    <mergeCell ref="A1:A2"/>
    <mergeCell ref="B1:C2"/>
    <mergeCell ref="Q1:Q2"/>
    <mergeCell ref="F1:F2"/>
    <mergeCell ref="I1:I2"/>
    <mergeCell ref="H1:H2"/>
    <mergeCell ref="G1:G2"/>
    <mergeCell ref="J1:J2"/>
    <mergeCell ref="K1:K2"/>
    <mergeCell ref="L1:L2"/>
    <mergeCell ref="M1:O1"/>
    <mergeCell ref="P1:P2"/>
  </mergeCells>
  <phoneticPr fontId="2" type="noConversion"/>
  <conditionalFormatting sqref="F1:F1048576">
    <cfRule type="cellIs" dxfId="13" priority="9" operator="lessThan">
      <formula>5</formula>
    </cfRule>
  </conditionalFormatting>
  <conditionalFormatting sqref="F3:F502">
    <cfRule type="cellIs" dxfId="12" priority="10" operator="greaterThan">
      <formula>20</formula>
    </cfRule>
  </conditionalFormatting>
  <conditionalFormatting sqref="T3:T195 T211:T227 T235 T237 T239 T241 T243 T245 T247 T249 T251 T253 T255 T257 T259:T261 T263 T266 T269 T271:T272 T274 T276:T502">
    <cfRule type="containsText" dxfId="11" priority="12" operator="containsText" text="24년(상)국고">
      <formula>NOT(ISERROR(SEARCH("24년(상)국고",T3)))</formula>
    </cfRule>
  </conditionalFormatting>
  <conditionalFormatting sqref="T3:T195 T211:T227 T235 T237 T239 T241 T243 T245 T247 T249 T251 T253 T255 T257 T259:T261 T263 T266 T269 T271:T272 T274 T276:T1048576">
    <cfRule type="containsText" dxfId="10" priority="11" operator="containsText" text="전액국고">
      <formula>NOT(ISERROR(SEARCH("전액국고",T3)))</formula>
    </cfRule>
  </conditionalFormatting>
  <conditionalFormatting sqref="T197">
    <cfRule type="containsText" dxfId="9" priority="7" operator="containsText" text="전액국고">
      <formula>NOT(ISERROR(SEARCH("전액국고",T197)))</formula>
    </cfRule>
    <cfRule type="containsText" dxfId="8" priority="8" operator="containsText" text="24년(상)국고">
      <formula>NOT(ISERROR(SEARCH("24년(상)국고",T197)))</formula>
    </cfRule>
  </conditionalFormatting>
  <conditionalFormatting sqref="T199">
    <cfRule type="containsText" dxfId="7" priority="5" operator="containsText" text="전액국고">
      <formula>NOT(ISERROR(SEARCH("전액국고",T199)))</formula>
    </cfRule>
    <cfRule type="containsText" dxfId="6" priority="6" operator="containsText" text="24년(상)국고">
      <formula>NOT(ISERROR(SEARCH("24년(상)국고",T199)))</formula>
    </cfRule>
  </conditionalFormatting>
  <conditionalFormatting sqref="T201">
    <cfRule type="containsText" dxfId="5" priority="3" operator="containsText" text="전액국고">
      <formula>NOT(ISERROR(SEARCH("전액국고",T201)))</formula>
    </cfRule>
    <cfRule type="containsText" dxfId="4" priority="4" operator="containsText" text="24년(상)국고">
      <formula>NOT(ISERROR(SEARCH("24년(상)국고",T201)))</formula>
    </cfRule>
  </conditionalFormatting>
  <conditionalFormatting sqref="T203">
    <cfRule type="containsText" dxfId="3" priority="1" operator="containsText" text="전액국고">
      <formula>NOT(ISERROR(SEARCH("전액국고",T203)))</formula>
    </cfRule>
    <cfRule type="containsText" dxfId="2" priority="2" operator="containsText" text="24년(상)국고">
      <formula>NOT(ISERROR(SEARCH("24년(상)국고",T203)))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/>
  <dimension ref="A1:CC774"/>
  <sheetViews>
    <sheetView zoomScaleNormal="100" workbookViewId="0">
      <pane xSplit="3" ySplit="2" topLeftCell="D3" activePane="bottomRight" state="frozen"/>
      <selection activeCell="J83" sqref="J83"/>
      <selection pane="topRight" activeCell="J83" sqref="J83"/>
      <selection pane="bottomLeft" activeCell="J83" sqref="J83"/>
      <selection pane="bottomRight" activeCell="G6" sqref="G6"/>
    </sheetView>
  </sheetViews>
  <sheetFormatPr defaultRowHeight="24.95" customHeight="1"/>
  <cols>
    <col min="1" max="1" width="11.75" customWidth="1"/>
    <col min="2" max="2" width="15.75" customWidth="1"/>
    <col min="3" max="3" width="22.25" style="228" bestFit="1" customWidth="1"/>
    <col min="4" max="7" width="15.75" style="228" customWidth="1"/>
    <col min="8" max="8" width="15.75" hidden="1" customWidth="1"/>
    <col min="9" max="13" width="16.625" hidden="1" customWidth="1"/>
    <col min="14" max="16" width="16.625" customWidth="1"/>
    <col min="18" max="18" width="9.5" bestFit="1" customWidth="1"/>
  </cols>
  <sheetData>
    <row r="1" spans="1:81" s="3" customFormat="1" ht="30.6" customHeight="1">
      <c r="A1" s="463" t="s">
        <v>872</v>
      </c>
      <c r="B1" s="461" t="s">
        <v>28</v>
      </c>
      <c r="C1" s="139" t="s">
        <v>869</v>
      </c>
      <c r="D1" s="138" t="s">
        <v>870</v>
      </c>
      <c r="E1" s="138" t="s">
        <v>2683</v>
      </c>
      <c r="F1" s="138" t="s">
        <v>1779</v>
      </c>
      <c r="G1" s="139" t="s">
        <v>871</v>
      </c>
      <c r="H1" s="141" t="s">
        <v>878</v>
      </c>
      <c r="I1" s="141" t="s">
        <v>879</v>
      </c>
      <c r="J1" s="260" t="s">
        <v>877</v>
      </c>
      <c r="K1" s="141" t="s">
        <v>2652</v>
      </c>
      <c r="L1" s="141" t="s">
        <v>3239</v>
      </c>
      <c r="M1" s="260" t="s">
        <v>2653</v>
      </c>
      <c r="N1" s="141" t="s">
        <v>3240</v>
      </c>
      <c r="O1" s="141" t="s">
        <v>3743</v>
      </c>
      <c r="P1" s="260" t="s">
        <v>3744</v>
      </c>
    </row>
    <row r="2" spans="1:81" s="3" customFormat="1" ht="30.6" customHeight="1">
      <c r="A2" s="463"/>
      <c r="B2" s="462"/>
      <c r="C2" s="332">
        <f>E2-D2</f>
        <v>418591992</v>
      </c>
      <c r="D2" s="138">
        <f>SUM(D3:D7)</f>
        <v>2072728</v>
      </c>
      <c r="E2" s="138">
        <f>SUM(E3:E7)</f>
        <v>420664720</v>
      </c>
      <c r="F2" s="138">
        <f>SUM(F3:F7)</f>
        <v>314256290</v>
      </c>
      <c r="G2" s="139">
        <f>E2-F2</f>
        <v>106408430</v>
      </c>
      <c r="H2" s="142">
        <v>178056220</v>
      </c>
      <c r="I2" s="142">
        <v>237773485</v>
      </c>
      <c r="J2" s="261">
        <v>415829705</v>
      </c>
      <c r="K2" s="142">
        <v>292406504</v>
      </c>
      <c r="L2" s="142">
        <f>SUM(L3:L7)</f>
        <v>322499942</v>
      </c>
      <c r="M2" s="261">
        <f>K2+L2</f>
        <v>614906446</v>
      </c>
      <c r="N2" s="142">
        <f>SUM(N3:N7)</f>
        <v>380085710</v>
      </c>
      <c r="O2" s="142">
        <f>C2</f>
        <v>418591992</v>
      </c>
      <c r="P2" s="261">
        <f t="shared" ref="P2:P7" si="0">O2+N2</f>
        <v>798677702</v>
      </c>
    </row>
    <row r="3" spans="1:81" s="61" customFormat="1" ht="30.6" customHeight="1">
      <c r="A3" s="140">
        <v>1</v>
      </c>
      <c r="B3" s="140" t="s">
        <v>864</v>
      </c>
      <c r="C3" s="331">
        <f t="shared" ref="C3:C7" si="1">E3-D3</f>
        <v>216765480</v>
      </c>
      <c r="D3" s="235">
        <f>'계산서(25하-천안)'!AB2</f>
        <v>0</v>
      </c>
      <c r="E3" s="235">
        <f>'계산서(25하-천안)'!AC2</f>
        <v>216765480</v>
      </c>
      <c r="F3" s="235">
        <f>'계산서(25하-천안)'!AH2</f>
        <v>135761020</v>
      </c>
      <c r="G3" s="139">
        <f t="shared" ref="G3:G7" si="2">E3-F3</f>
        <v>81004460</v>
      </c>
      <c r="H3" s="142">
        <v>74446450</v>
      </c>
      <c r="I3" s="142">
        <v>90844290</v>
      </c>
      <c r="J3" s="261">
        <v>165290740</v>
      </c>
      <c r="K3" s="142">
        <v>146589470</v>
      </c>
      <c r="L3" s="142">
        <v>170772642</v>
      </c>
      <c r="M3" s="261">
        <f t="shared" ref="M3:M7" si="3">K3+L3</f>
        <v>317362112</v>
      </c>
      <c r="N3" s="142">
        <v>221043350</v>
      </c>
      <c r="O3" s="142">
        <f t="shared" ref="O3:O7" si="4">C3</f>
        <v>216765480</v>
      </c>
      <c r="P3" s="261">
        <f t="shared" si="0"/>
        <v>437808830</v>
      </c>
      <c r="Q3" s="63"/>
      <c r="R3" s="351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4"/>
      <c r="BN3" s="63"/>
      <c r="BO3" s="63"/>
      <c r="BP3" s="63"/>
      <c r="BQ3" s="63"/>
      <c r="BR3" s="63"/>
      <c r="BS3" s="63"/>
      <c r="BT3" s="63"/>
      <c r="BU3" s="63"/>
      <c r="BV3" s="63"/>
      <c r="CC3" s="62"/>
    </row>
    <row r="4" spans="1:81" s="3" customFormat="1" ht="30.6" customHeight="1">
      <c r="A4" s="137">
        <v>2</v>
      </c>
      <c r="B4" s="137" t="s">
        <v>865</v>
      </c>
      <c r="C4" s="331">
        <f t="shared" si="1"/>
        <v>105788720</v>
      </c>
      <c r="D4" s="138">
        <f>'계산서(25하-대전)'!AB3</f>
        <v>0</v>
      </c>
      <c r="E4" s="138">
        <f>'계산서(25하-대전)'!AC3</f>
        <v>105788720</v>
      </c>
      <c r="F4" s="138">
        <f>'계산서(25하-대전)'!AH3</f>
        <v>92334750</v>
      </c>
      <c r="G4" s="139">
        <f t="shared" si="2"/>
        <v>13453970</v>
      </c>
      <c r="H4" s="142">
        <v>85109770</v>
      </c>
      <c r="I4" s="142">
        <v>92335920</v>
      </c>
      <c r="J4" s="261">
        <v>177445690</v>
      </c>
      <c r="K4" s="142">
        <v>99536470</v>
      </c>
      <c r="L4" s="142">
        <v>98700000</v>
      </c>
      <c r="M4" s="261">
        <f>K4+L4</f>
        <v>198236470</v>
      </c>
      <c r="N4" s="142">
        <v>109416470</v>
      </c>
      <c r="O4" s="142">
        <f t="shared" si="4"/>
        <v>105788720</v>
      </c>
      <c r="P4" s="261">
        <f t="shared" si="0"/>
        <v>215205190</v>
      </c>
      <c r="R4" s="2"/>
    </row>
    <row r="5" spans="1:81" s="3" customFormat="1" ht="30.6" customHeight="1">
      <c r="A5" s="137">
        <v>3</v>
      </c>
      <c r="B5" s="137" t="s">
        <v>2972</v>
      </c>
      <c r="C5" s="331">
        <f t="shared" si="1"/>
        <v>15400000</v>
      </c>
      <c r="D5" s="138">
        <f>'계산서(25하-평택)'!AB3</f>
        <v>0</v>
      </c>
      <c r="E5" s="138">
        <f>'계산서(25하-평택)'!AC2</f>
        <v>15400000</v>
      </c>
      <c r="F5" s="138">
        <f>'계산서(25하-평택)'!AH2</f>
        <v>11500000</v>
      </c>
      <c r="G5" s="139">
        <f t="shared" si="2"/>
        <v>3900000</v>
      </c>
      <c r="H5" s="142">
        <v>0</v>
      </c>
      <c r="I5" s="142">
        <v>0</v>
      </c>
      <c r="J5" s="261">
        <v>0</v>
      </c>
      <c r="K5" s="142">
        <v>0</v>
      </c>
      <c r="L5" s="142">
        <v>5900000</v>
      </c>
      <c r="M5" s="261">
        <f t="shared" si="3"/>
        <v>5900000</v>
      </c>
      <c r="N5" s="142">
        <v>13811890</v>
      </c>
      <c r="O5" s="142">
        <f t="shared" si="4"/>
        <v>15400000</v>
      </c>
      <c r="P5" s="261">
        <f t="shared" si="0"/>
        <v>29211890</v>
      </c>
      <c r="R5" s="2"/>
    </row>
    <row r="6" spans="1:81" s="3" customFormat="1" ht="30.6" customHeight="1">
      <c r="A6" s="137">
        <v>4</v>
      </c>
      <c r="B6" s="137" t="s">
        <v>3915</v>
      </c>
      <c r="C6" s="331">
        <f t="shared" ref="C6" si="5">E6-D6</f>
        <v>16847520</v>
      </c>
      <c r="D6" s="138">
        <f>'계산서(25하-경기)'!AC3</f>
        <v>0</v>
      </c>
      <c r="E6" s="138">
        <f>'계산서(25하-경기)'!AD2</f>
        <v>16847520</v>
      </c>
      <c r="F6" s="138">
        <f>'계산서(25하-경기)'!AI2</f>
        <v>8797520</v>
      </c>
      <c r="G6" s="139">
        <f t="shared" ref="G6" si="6">E6-F6</f>
        <v>8050000</v>
      </c>
      <c r="H6" s="142">
        <v>0</v>
      </c>
      <c r="I6" s="142">
        <v>0</v>
      </c>
      <c r="J6" s="261">
        <v>0</v>
      </c>
      <c r="K6" s="142">
        <v>0</v>
      </c>
      <c r="L6" s="142">
        <v>0</v>
      </c>
      <c r="M6" s="261">
        <f t="shared" ref="M6" si="7">K6+L6</f>
        <v>0</v>
      </c>
      <c r="N6" s="142">
        <v>0</v>
      </c>
      <c r="O6" s="142">
        <f t="shared" ref="O6" si="8">C6</f>
        <v>16847520</v>
      </c>
      <c r="P6" s="261">
        <f t="shared" si="0"/>
        <v>16847520</v>
      </c>
      <c r="R6" s="2"/>
    </row>
    <row r="7" spans="1:81" s="3" customFormat="1" ht="30.6" customHeight="1">
      <c r="A7" s="137">
        <v>5</v>
      </c>
      <c r="B7" s="137" t="s">
        <v>866</v>
      </c>
      <c r="C7" s="331">
        <f t="shared" si="1"/>
        <v>63790272</v>
      </c>
      <c r="D7" s="138">
        <f>'25하-기타'!V2</f>
        <v>2072728</v>
      </c>
      <c r="E7" s="138">
        <f>'25하-기타'!W2</f>
        <v>65863000</v>
      </c>
      <c r="F7" s="138">
        <f>'25하-기타'!Y2</f>
        <v>65863000</v>
      </c>
      <c r="G7" s="139">
        <f t="shared" si="2"/>
        <v>0</v>
      </c>
      <c r="H7" s="142">
        <v>18500000</v>
      </c>
      <c r="I7" s="142">
        <v>54593275</v>
      </c>
      <c r="J7" s="261">
        <v>73093275</v>
      </c>
      <c r="K7" s="142">
        <v>46280564</v>
      </c>
      <c r="L7" s="142">
        <v>47127300</v>
      </c>
      <c r="M7" s="261">
        <f t="shared" si="3"/>
        <v>93407864</v>
      </c>
      <c r="N7" s="142">
        <v>35814000</v>
      </c>
      <c r="O7" s="142">
        <f t="shared" si="4"/>
        <v>63790272</v>
      </c>
      <c r="P7" s="261">
        <f t="shared" si="0"/>
        <v>99604272</v>
      </c>
      <c r="R7" s="2"/>
    </row>
    <row r="8" spans="1:81" s="3" customFormat="1" ht="30.6" customHeight="1">
      <c r="A8" s="100"/>
      <c r="B8" s="4"/>
      <c r="C8" s="7"/>
      <c r="D8" s="7"/>
      <c r="E8" s="7"/>
      <c r="F8" s="7"/>
      <c r="G8" s="7"/>
      <c r="H8" s="1"/>
      <c r="I8" s="1"/>
      <c r="J8" s="1"/>
      <c r="K8" s="1"/>
      <c r="L8" s="1"/>
      <c r="M8" s="1"/>
      <c r="N8" s="1"/>
      <c r="O8" s="1"/>
      <c r="P8" s="1"/>
      <c r="R8" s="2"/>
    </row>
    <row r="9" spans="1:81" s="3" customFormat="1" ht="30.6" customHeight="1">
      <c r="A9" s="143"/>
      <c r="B9" s="144" t="s">
        <v>3241</v>
      </c>
      <c r="C9" s="144" t="s">
        <v>3745</v>
      </c>
      <c r="D9" s="144" t="s">
        <v>3917</v>
      </c>
      <c r="E9" s="144" t="s">
        <v>3918</v>
      </c>
      <c r="F9" s="144" t="s">
        <v>3916</v>
      </c>
      <c r="G9" s="144"/>
      <c r="H9" s="143"/>
      <c r="I9" s="144" t="s">
        <v>3642</v>
      </c>
      <c r="J9" s="144"/>
      <c r="K9" s="144" t="s">
        <v>3642</v>
      </c>
      <c r="L9" s="144"/>
      <c r="M9" s="144"/>
      <c r="N9" s="350" t="s">
        <v>4533</v>
      </c>
      <c r="O9" s="350" t="s">
        <v>4537</v>
      </c>
      <c r="P9" s="350" t="s">
        <v>4538</v>
      </c>
      <c r="R9" s="2"/>
    </row>
    <row r="10" spans="1:81" s="3" customFormat="1" ht="30.6" customHeight="1">
      <c r="A10" s="326" t="s">
        <v>3526</v>
      </c>
      <c r="B10" s="327">
        <f t="shared" ref="B10:B15" si="9">N2/L2</f>
        <v>1.1785605530434482</v>
      </c>
      <c r="C10" s="327">
        <f t="shared" ref="C10:C15" si="10">O2/N2</f>
        <v>1.1013094704349711</v>
      </c>
      <c r="D10" s="326">
        <v>420000000</v>
      </c>
      <c r="E10" s="326">
        <f>C2-D10</f>
        <v>-1408008</v>
      </c>
      <c r="F10" s="328">
        <f>C2/D10</f>
        <v>0.99664759999999997</v>
      </c>
      <c r="G10" s="328"/>
      <c r="H10" s="144"/>
      <c r="I10" s="144">
        <f>I2-H2</f>
        <v>59717265</v>
      </c>
      <c r="J10" s="144"/>
      <c r="K10" s="144">
        <f>K2-I2</f>
        <v>54633019</v>
      </c>
      <c r="L10" s="144"/>
      <c r="M10" s="226"/>
      <c r="N10" s="350">
        <f>'25하-실시예정사업장'!G2</f>
        <v>0</v>
      </c>
      <c r="O10" s="350">
        <f>C2+N10</f>
        <v>418591992</v>
      </c>
      <c r="P10" s="350">
        <f>N2+O10</f>
        <v>798677702</v>
      </c>
      <c r="R10" s="2"/>
    </row>
    <row r="11" spans="1:81" s="3" customFormat="1" ht="30.6" customHeight="1">
      <c r="A11" s="144" t="s">
        <v>1140</v>
      </c>
      <c r="B11" s="226">
        <f t="shared" si="9"/>
        <v>1.2943721395374326</v>
      </c>
      <c r="C11" s="327">
        <f t="shared" si="10"/>
        <v>0.98064691835334561</v>
      </c>
      <c r="D11" s="7"/>
      <c r="E11" s="355" t="s">
        <v>4636</v>
      </c>
      <c r="F11" s="236"/>
      <c r="G11" s="7"/>
      <c r="H11" s="144"/>
      <c r="I11" s="226"/>
      <c r="J11" s="144"/>
      <c r="K11" s="144"/>
      <c r="L11" s="144"/>
      <c r="M11" s="226"/>
      <c r="N11" s="144"/>
      <c r="O11" s="226"/>
      <c r="P11" s="226"/>
      <c r="R11" s="2"/>
    </row>
    <row r="12" spans="1:81" s="3" customFormat="1" ht="30.6" customHeight="1">
      <c r="A12" s="144" t="s">
        <v>1898</v>
      </c>
      <c r="B12" s="226">
        <f t="shared" si="9"/>
        <v>1.1085761904761904</v>
      </c>
      <c r="C12" s="327">
        <f t="shared" si="10"/>
        <v>0.96684457102299137</v>
      </c>
      <c r="D12" s="7"/>
      <c r="E12" s="127">
        <f>P10-800000000</f>
        <v>-1322298</v>
      </c>
      <c r="F12" s="7"/>
      <c r="G12" s="7"/>
      <c r="H12" s="144"/>
      <c r="I12" s="226"/>
      <c r="J12" s="144"/>
      <c r="K12" s="144"/>
      <c r="L12" s="144"/>
      <c r="M12" s="226"/>
      <c r="N12" s="144"/>
      <c r="O12" s="226"/>
      <c r="P12" s="7"/>
      <c r="R12" s="2"/>
    </row>
    <row r="13" spans="1:81" s="3" customFormat="1" ht="30.6" customHeight="1">
      <c r="A13" s="144" t="s">
        <v>2874</v>
      </c>
      <c r="B13" s="226">
        <f t="shared" si="9"/>
        <v>2.3409983050847458</v>
      </c>
      <c r="C13" s="327">
        <f t="shared" si="10"/>
        <v>1.1149813675029268</v>
      </c>
      <c r="D13" s="7"/>
      <c r="E13" s="7"/>
      <c r="F13" s="236"/>
      <c r="G13" s="7"/>
      <c r="H13" s="144"/>
      <c r="I13" s="226"/>
      <c r="J13" s="144"/>
      <c r="K13" s="144"/>
      <c r="L13" s="144"/>
      <c r="M13" s="226"/>
      <c r="N13" s="144"/>
      <c r="O13" s="226"/>
      <c r="P13" s="7"/>
      <c r="R13" s="2"/>
    </row>
    <row r="14" spans="1:81" s="3" customFormat="1" ht="30.6" customHeight="1">
      <c r="A14" s="144" t="s">
        <v>2797</v>
      </c>
      <c r="B14" s="226" t="e">
        <f t="shared" si="9"/>
        <v>#DIV/0!</v>
      </c>
      <c r="C14" s="327" t="e">
        <f t="shared" si="10"/>
        <v>#DIV/0!</v>
      </c>
      <c r="D14" s="7"/>
      <c r="E14" s="7"/>
      <c r="F14" s="7"/>
      <c r="G14" s="7"/>
      <c r="H14" s="1"/>
      <c r="I14" s="1"/>
      <c r="J14" s="144"/>
      <c r="K14" s="144"/>
      <c r="L14" s="144"/>
      <c r="M14" s="226"/>
      <c r="N14" s="144"/>
      <c r="O14" s="226"/>
      <c r="P14" s="226"/>
      <c r="R14" s="2"/>
    </row>
    <row r="15" spans="1:81" s="3" customFormat="1" ht="30.6" customHeight="1">
      <c r="A15" s="144" t="s">
        <v>1899</v>
      </c>
      <c r="B15" s="226">
        <f t="shared" si="9"/>
        <v>0.75994168984855914</v>
      </c>
      <c r="C15" s="327">
        <f t="shared" si="10"/>
        <v>1.7811546322667113</v>
      </c>
      <c r="D15" s="7"/>
      <c r="E15" s="7"/>
      <c r="F15" s="7"/>
      <c r="G15" s="7"/>
      <c r="H15" s="1"/>
      <c r="I15" s="1"/>
      <c r="J15" s="144"/>
      <c r="K15" s="144"/>
      <c r="L15" s="144"/>
      <c r="M15" s="1"/>
      <c r="N15" s="144"/>
      <c r="O15" s="1"/>
      <c r="P15" s="1"/>
      <c r="R15" s="2"/>
    </row>
    <row r="16" spans="1:81" s="3" customFormat="1" ht="30.6" customHeight="1">
      <c r="A16" s="4"/>
      <c r="B16" s="4"/>
      <c r="C16" s="226"/>
      <c r="D16" s="7"/>
      <c r="E16" s="7"/>
      <c r="F16" s="24"/>
      <c r="G16" s="7"/>
      <c r="H16" s="1"/>
      <c r="I16" s="1"/>
      <c r="J16" s="1"/>
      <c r="K16" s="1"/>
      <c r="L16" s="1"/>
      <c r="M16" s="1"/>
      <c r="N16" s="1"/>
      <c r="O16" s="1"/>
      <c r="P16" s="1"/>
      <c r="R16" s="2"/>
    </row>
    <row r="17" spans="1:81" s="3" customFormat="1" ht="30.6" customHeight="1">
      <c r="A17" s="4"/>
      <c r="B17" s="4"/>
      <c r="C17" s="226"/>
      <c r="D17" s="7"/>
      <c r="E17" s="7"/>
      <c r="F17" s="7"/>
      <c r="G17" s="7"/>
      <c r="H17" s="1"/>
      <c r="I17" s="1"/>
      <c r="J17" s="1"/>
      <c r="K17" s="1"/>
      <c r="L17" s="1"/>
      <c r="M17" s="1"/>
      <c r="N17" s="1"/>
      <c r="O17" s="1"/>
      <c r="P17" s="1"/>
      <c r="R17" s="2"/>
    </row>
    <row r="18" spans="1:81" s="4" customFormat="1" ht="24.95" customHeight="1">
      <c r="C18" s="7"/>
      <c r="D18" s="7"/>
      <c r="E18" s="7"/>
      <c r="F18" s="24"/>
      <c r="G18" s="7"/>
      <c r="H18" s="1"/>
      <c r="I18" s="1"/>
      <c r="J18" s="1"/>
      <c r="K18" s="1"/>
      <c r="L18" s="1"/>
      <c r="M18" s="1"/>
      <c r="N18" s="1"/>
      <c r="O18" s="1"/>
      <c r="P18" s="1"/>
      <c r="R18" s="7"/>
    </row>
    <row r="19" spans="1:81" s="3" customFormat="1" ht="24.95" customHeight="1">
      <c r="A19" s="4"/>
      <c r="B19" s="4"/>
      <c r="C19" s="7"/>
      <c r="D19" s="7"/>
      <c r="E19" s="7"/>
      <c r="F19" s="7"/>
      <c r="G19" s="7"/>
      <c r="H19" s="1"/>
      <c r="I19" s="1"/>
      <c r="J19" s="1"/>
      <c r="K19" s="1"/>
      <c r="L19" s="1"/>
      <c r="M19" s="1"/>
      <c r="N19" s="1"/>
      <c r="O19" s="1"/>
      <c r="P19" s="1"/>
      <c r="R19" s="2"/>
    </row>
    <row r="20" spans="1:81" s="4" customFormat="1" ht="24.95" customHeight="1">
      <c r="A20" s="100"/>
      <c r="C20" s="7"/>
      <c r="D20" s="7"/>
      <c r="E20" s="7"/>
      <c r="F20" s="24"/>
      <c r="G20" s="7"/>
      <c r="H20" s="1"/>
      <c r="I20" s="1"/>
      <c r="J20" s="1"/>
      <c r="K20" s="1"/>
      <c r="L20" s="1"/>
      <c r="M20" s="1"/>
      <c r="N20" s="1"/>
      <c r="O20" s="1"/>
      <c r="P20" s="1"/>
    </row>
    <row r="21" spans="1:81" s="4" customFormat="1" ht="24.95" customHeight="1">
      <c r="A21" s="100"/>
      <c r="C21" s="7"/>
      <c r="D21" s="7"/>
      <c r="E21" s="7"/>
      <c r="F21" s="7"/>
      <c r="G21" s="7"/>
      <c r="H21" s="1"/>
      <c r="I21" s="1"/>
      <c r="J21" s="1"/>
      <c r="K21" s="1"/>
      <c r="L21" s="1"/>
      <c r="M21" s="1"/>
      <c r="N21" s="1"/>
      <c r="O21" s="1"/>
      <c r="P21" s="1"/>
    </row>
    <row r="22" spans="1:81" s="4" customFormat="1" ht="24.95" customHeight="1">
      <c r="B22" s="20"/>
      <c r="C22" s="7"/>
      <c r="D22" s="7"/>
      <c r="E22" s="7"/>
      <c r="F22" s="7"/>
      <c r="G22" s="7"/>
      <c r="H22" s="1"/>
      <c r="I22" s="1"/>
      <c r="J22" s="1"/>
      <c r="K22" s="1"/>
      <c r="L22" s="1"/>
      <c r="M22" s="1"/>
      <c r="N22" s="1"/>
      <c r="O22" s="1"/>
      <c r="P22" s="1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9"/>
      <c r="BM22" s="38"/>
      <c r="BN22" s="38"/>
      <c r="BO22" s="38"/>
      <c r="BP22" s="38"/>
      <c r="BQ22" s="38"/>
      <c r="BR22" s="38"/>
      <c r="BS22" s="38"/>
      <c r="BT22" s="38"/>
      <c r="BU22" s="38"/>
      <c r="CB22" s="7"/>
    </row>
    <row r="23" spans="1:81" s="3" customFormat="1" ht="24.95" customHeight="1">
      <c r="A23" s="4"/>
      <c r="B23" s="20"/>
      <c r="C23" s="7"/>
      <c r="D23" s="7"/>
      <c r="E23" s="7"/>
      <c r="F23" s="7"/>
      <c r="G23" s="7"/>
      <c r="H23" s="1"/>
      <c r="I23" s="1"/>
      <c r="J23" s="1"/>
      <c r="K23" s="1"/>
      <c r="L23" s="1"/>
      <c r="M23" s="1"/>
      <c r="N23" s="1"/>
      <c r="O23" s="1"/>
      <c r="P23" s="1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6"/>
      <c r="BM23" s="105"/>
      <c r="BN23" s="105"/>
      <c r="BO23" s="105"/>
      <c r="BP23" s="105"/>
      <c r="BQ23" s="105"/>
      <c r="BR23" s="105"/>
      <c r="BS23" s="105"/>
      <c r="BT23" s="105"/>
      <c r="BU23" s="105"/>
      <c r="CB23" s="2"/>
    </row>
    <row r="24" spans="1:81" s="3" customFormat="1" ht="24.95" customHeight="1">
      <c r="A24" s="4"/>
      <c r="B24" s="20"/>
      <c r="C24" s="7"/>
      <c r="D24" s="7"/>
      <c r="E24" s="7"/>
      <c r="F24" s="7"/>
      <c r="G24" s="7"/>
      <c r="H24" s="1"/>
      <c r="I24" s="1"/>
      <c r="J24" s="1"/>
      <c r="K24" s="1"/>
      <c r="L24" s="1"/>
      <c r="M24" s="1"/>
      <c r="N24" s="1"/>
      <c r="O24" s="1"/>
      <c r="P24" s="1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6"/>
      <c r="BM24" s="105"/>
      <c r="BN24" s="105"/>
      <c r="BO24" s="105"/>
      <c r="BP24" s="105"/>
      <c r="BQ24" s="105"/>
      <c r="BR24" s="105"/>
      <c r="BS24" s="105"/>
      <c r="BT24" s="105"/>
      <c r="BU24" s="105"/>
      <c r="CB24" s="2"/>
    </row>
    <row r="25" spans="1:81" s="4" customFormat="1" ht="24.95" customHeight="1">
      <c r="A25" s="100"/>
      <c r="C25" s="7"/>
      <c r="D25" s="7"/>
      <c r="E25" s="7"/>
      <c r="F25" s="7"/>
      <c r="G25" s="7"/>
      <c r="H25" s="1"/>
      <c r="I25" s="1"/>
      <c r="J25" s="1"/>
      <c r="K25" s="1"/>
      <c r="L25" s="1"/>
      <c r="M25" s="1"/>
      <c r="N25" s="1"/>
      <c r="O25" s="1"/>
      <c r="P25" s="1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9"/>
      <c r="BN25" s="38"/>
      <c r="BO25" s="38"/>
      <c r="BP25" s="38"/>
      <c r="BQ25" s="38"/>
      <c r="BR25" s="38"/>
      <c r="BS25" s="38"/>
      <c r="BT25" s="38"/>
      <c r="BU25" s="38"/>
      <c r="BV25" s="38"/>
      <c r="CC25" s="7"/>
    </row>
    <row r="26" spans="1:81" s="4" customFormat="1" ht="24.95" customHeight="1">
      <c r="A26" s="100"/>
      <c r="C26" s="7"/>
      <c r="D26" s="7"/>
      <c r="E26" s="7"/>
      <c r="F26" s="236"/>
      <c r="G26" s="7"/>
      <c r="H26" s="1"/>
      <c r="I26" s="1"/>
      <c r="J26" s="1"/>
      <c r="K26" s="1"/>
      <c r="L26" s="1"/>
      <c r="M26" s="1"/>
      <c r="N26" s="1"/>
      <c r="O26" s="1"/>
      <c r="P26" s="1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9"/>
      <c r="BN26" s="38"/>
      <c r="BO26" s="38"/>
      <c r="BP26" s="38"/>
      <c r="BQ26" s="38"/>
      <c r="BR26" s="38"/>
      <c r="BS26" s="38"/>
      <c r="BT26" s="38"/>
      <c r="BU26" s="38"/>
      <c r="BV26" s="38"/>
      <c r="CC26" s="7"/>
    </row>
    <row r="27" spans="1:81" s="4" customFormat="1" ht="24.95" customHeight="1">
      <c r="A27" s="100"/>
      <c r="C27" s="7"/>
      <c r="D27" s="7"/>
      <c r="E27" s="7"/>
      <c r="F27" s="7"/>
      <c r="G27" s="7"/>
      <c r="H27" s="1"/>
      <c r="I27" s="1"/>
      <c r="J27" s="1"/>
      <c r="K27" s="1"/>
      <c r="L27" s="1"/>
      <c r="M27" s="1"/>
      <c r="N27" s="1"/>
      <c r="O27" s="1"/>
      <c r="P27" s="1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9"/>
      <c r="BN27" s="38"/>
      <c r="BO27" s="38"/>
      <c r="BP27" s="38"/>
      <c r="BQ27" s="38"/>
      <c r="BR27" s="38"/>
      <c r="BS27" s="38"/>
      <c r="BT27" s="38"/>
      <c r="BU27" s="38"/>
      <c r="BV27" s="38"/>
      <c r="CC27" s="7"/>
    </row>
    <row r="28" spans="1:81" s="3" customFormat="1" ht="24.95" customHeight="1">
      <c r="A28" s="4"/>
      <c r="B28" s="4"/>
      <c r="C28" s="7"/>
      <c r="D28" s="7"/>
      <c r="E28" s="7"/>
      <c r="F28" s="236"/>
      <c r="G28" s="7"/>
      <c r="H28" s="1"/>
      <c r="I28" s="1"/>
      <c r="J28" s="1"/>
      <c r="K28" s="1"/>
      <c r="L28" s="1"/>
      <c r="M28" s="1"/>
      <c r="N28" s="1"/>
      <c r="O28" s="1"/>
      <c r="P28" s="1"/>
      <c r="R28" s="2"/>
    </row>
    <row r="29" spans="1:81" s="3" customFormat="1" ht="24.95" customHeight="1">
      <c r="A29" s="4"/>
      <c r="B29" s="4"/>
      <c r="C29" s="7"/>
      <c r="D29" s="7"/>
      <c r="E29" s="7"/>
      <c r="F29" s="236"/>
      <c r="G29" s="7"/>
      <c r="H29" s="1"/>
      <c r="I29" s="1"/>
      <c r="J29" s="1"/>
      <c r="K29" s="1"/>
      <c r="L29" s="1"/>
      <c r="M29" s="1"/>
      <c r="N29" s="1"/>
      <c r="O29" s="1"/>
      <c r="P29" s="1"/>
      <c r="R29" s="2"/>
    </row>
    <row r="30" spans="1:81" s="3" customFormat="1" ht="24.95" customHeight="1">
      <c r="A30" s="4"/>
      <c r="B30" s="4"/>
      <c r="C30" s="7"/>
      <c r="D30" s="7"/>
      <c r="E30" s="7"/>
      <c r="F30" s="7"/>
      <c r="G30" s="7"/>
      <c r="H30" s="1"/>
      <c r="I30" s="1"/>
      <c r="J30" s="1"/>
      <c r="K30" s="1"/>
      <c r="L30" s="1"/>
      <c r="M30" s="1"/>
      <c r="N30" s="1"/>
      <c r="O30" s="1"/>
      <c r="P30" s="1"/>
      <c r="R30" s="2"/>
    </row>
    <row r="31" spans="1:81" s="3" customFormat="1" ht="24.95" customHeight="1">
      <c r="A31" s="4"/>
      <c r="B31" s="4"/>
      <c r="C31" s="7"/>
      <c r="D31" s="7"/>
      <c r="E31" s="7"/>
      <c r="F31" s="7"/>
      <c r="G31" s="7"/>
      <c r="H31" s="1"/>
      <c r="I31" s="1"/>
      <c r="J31" s="1"/>
      <c r="K31" s="1"/>
      <c r="L31" s="1"/>
      <c r="M31" s="1"/>
      <c r="N31" s="1"/>
      <c r="O31" s="1"/>
      <c r="P31" s="1"/>
      <c r="R31" s="2"/>
    </row>
    <row r="32" spans="1:81" s="4" customFormat="1" ht="24.95" customHeight="1">
      <c r="C32" s="7"/>
      <c r="D32" s="7"/>
      <c r="E32" s="7"/>
      <c r="F32" s="7"/>
      <c r="G32" s="7"/>
      <c r="H32" s="1"/>
      <c r="I32" s="1"/>
      <c r="J32" s="1"/>
      <c r="K32" s="1"/>
      <c r="L32" s="1"/>
      <c r="M32" s="1"/>
      <c r="N32" s="1"/>
      <c r="O32" s="1"/>
      <c r="P32" s="1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9"/>
      <c r="BM32" s="38"/>
      <c r="BN32" s="38"/>
      <c r="BO32" s="38"/>
      <c r="BP32" s="38"/>
      <c r="BQ32" s="38"/>
      <c r="BR32" s="38"/>
      <c r="BS32" s="38"/>
      <c r="BT32" s="38"/>
      <c r="BU32" s="38"/>
      <c r="CB32" s="7"/>
    </row>
    <row r="33" spans="1:81" s="3" customFormat="1" ht="24.95" customHeight="1">
      <c r="A33" s="4"/>
      <c r="B33" s="4"/>
      <c r="C33" s="7"/>
      <c r="D33" s="7"/>
      <c r="E33" s="7"/>
      <c r="F33" s="7"/>
      <c r="G33" s="7"/>
      <c r="H33" s="1"/>
      <c r="I33" s="1"/>
      <c r="J33" s="1"/>
      <c r="K33" s="1"/>
      <c r="L33" s="1"/>
      <c r="M33" s="1"/>
      <c r="N33" s="1"/>
      <c r="O33" s="1"/>
      <c r="P33" s="1"/>
      <c r="R33" s="2"/>
    </row>
    <row r="34" spans="1:81" s="4" customFormat="1" ht="24.95" customHeight="1">
      <c r="C34" s="7"/>
      <c r="D34" s="7"/>
      <c r="E34" s="7"/>
      <c r="F34" s="7"/>
      <c r="G34" s="7"/>
      <c r="H34" s="1"/>
      <c r="I34" s="1"/>
      <c r="J34" s="1"/>
      <c r="K34" s="1"/>
      <c r="L34" s="1"/>
      <c r="M34" s="1"/>
      <c r="N34" s="1"/>
      <c r="O34" s="1"/>
      <c r="P34" s="1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9"/>
      <c r="BN34" s="38"/>
      <c r="BO34" s="38"/>
      <c r="BP34" s="38"/>
      <c r="BQ34" s="38"/>
      <c r="BR34" s="38"/>
      <c r="BS34" s="38"/>
      <c r="BT34" s="38"/>
      <c r="BU34" s="38"/>
      <c r="BV34" s="38"/>
      <c r="CC34" s="7"/>
    </row>
    <row r="35" spans="1:81" s="4" customFormat="1" ht="24.95" customHeight="1">
      <c r="C35" s="7"/>
      <c r="D35" s="7"/>
      <c r="E35" s="7"/>
      <c r="F35" s="7"/>
      <c r="G35" s="7"/>
      <c r="H35" s="1"/>
      <c r="I35" s="1"/>
      <c r="J35" s="1"/>
      <c r="K35" s="1"/>
      <c r="L35" s="1"/>
      <c r="M35" s="1"/>
      <c r="N35" s="1"/>
      <c r="O35" s="1"/>
      <c r="P35" s="1"/>
      <c r="R35" s="7"/>
    </row>
    <row r="36" spans="1:81" s="4" customFormat="1" ht="24.95" customHeight="1">
      <c r="C36" s="7"/>
      <c r="D36" s="7"/>
      <c r="E36" s="7"/>
      <c r="F36" s="7"/>
      <c r="G36" s="7"/>
      <c r="H36" s="1"/>
      <c r="I36" s="1"/>
      <c r="J36" s="1"/>
      <c r="K36" s="1"/>
      <c r="L36" s="1"/>
      <c r="M36" s="1"/>
      <c r="N36" s="1"/>
      <c r="O36" s="1"/>
      <c r="P36" s="1"/>
      <c r="R36" s="7"/>
    </row>
    <row r="37" spans="1:81" s="3" customFormat="1" ht="24.95" customHeight="1">
      <c r="A37" s="4"/>
      <c r="B37" s="4"/>
      <c r="C37" s="7"/>
      <c r="D37" s="7"/>
      <c r="E37" s="7"/>
      <c r="F37" s="7"/>
      <c r="G37" s="7"/>
      <c r="H37" s="1"/>
      <c r="I37" s="1"/>
      <c r="J37" s="1"/>
      <c r="K37" s="1"/>
      <c r="L37" s="1"/>
      <c r="M37" s="1"/>
      <c r="N37" s="1"/>
      <c r="O37" s="1"/>
      <c r="P37" s="1"/>
      <c r="R37" s="2"/>
    </row>
    <row r="38" spans="1:81" s="3" customFormat="1" ht="24.95" customHeight="1">
      <c r="A38" s="4"/>
      <c r="B38" s="4"/>
      <c r="C38" s="7"/>
      <c r="D38" s="7"/>
      <c r="E38" s="7"/>
      <c r="F38" s="7"/>
      <c r="G38" s="7"/>
      <c r="H38" s="1"/>
      <c r="I38" s="1"/>
      <c r="J38" s="1"/>
      <c r="K38" s="1"/>
      <c r="L38" s="1"/>
      <c r="M38" s="1"/>
      <c r="N38" s="1"/>
      <c r="O38" s="1"/>
      <c r="P38" s="1"/>
      <c r="R38" s="2"/>
    </row>
    <row r="39" spans="1:81" s="34" customFormat="1" ht="24.95" customHeight="1">
      <c r="A39" s="4"/>
      <c r="B39" s="4"/>
      <c r="C39" s="7"/>
      <c r="D39" s="7"/>
      <c r="E39" s="7"/>
      <c r="F39" s="7"/>
      <c r="G39" s="7"/>
      <c r="H39" s="1"/>
      <c r="I39" s="1"/>
      <c r="J39" s="1"/>
      <c r="K39" s="1"/>
      <c r="L39" s="1"/>
      <c r="M39" s="1"/>
      <c r="N39" s="1"/>
      <c r="O39" s="1"/>
      <c r="P39" s="1"/>
      <c r="R39" s="97"/>
    </row>
    <row r="40" spans="1:81" s="3" customFormat="1" ht="24.95" customHeight="1">
      <c r="A40" s="4"/>
      <c r="B40" s="4"/>
      <c r="C40" s="7"/>
      <c r="D40" s="7"/>
      <c r="E40" s="7"/>
      <c r="F40" s="7"/>
      <c r="G40" s="7"/>
      <c r="H40" s="1"/>
      <c r="I40" s="1"/>
      <c r="J40" s="1"/>
      <c r="K40" s="1"/>
      <c r="L40" s="1"/>
      <c r="M40" s="1"/>
      <c r="N40" s="1"/>
      <c r="O40" s="1"/>
      <c r="P40" s="1"/>
      <c r="R40" s="2"/>
    </row>
    <row r="41" spans="1:81" s="4" customFormat="1" ht="24.95" customHeight="1">
      <c r="C41" s="7"/>
      <c r="D41" s="7"/>
      <c r="E41" s="7"/>
      <c r="F41" s="7"/>
      <c r="G41" s="7"/>
      <c r="H41" s="1"/>
      <c r="I41" s="1"/>
      <c r="J41" s="1"/>
      <c r="K41" s="1"/>
      <c r="L41" s="1"/>
      <c r="M41" s="1"/>
      <c r="N41" s="1"/>
      <c r="O41" s="1"/>
      <c r="P41" s="1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9"/>
      <c r="BN41" s="38"/>
      <c r="BO41" s="38"/>
      <c r="BP41" s="38"/>
      <c r="BQ41" s="38"/>
      <c r="BR41" s="38"/>
      <c r="BS41" s="38"/>
      <c r="BT41" s="38"/>
      <c r="BU41" s="38"/>
      <c r="BV41" s="38"/>
      <c r="CC41" s="7"/>
    </row>
    <row r="42" spans="1:81" s="4" customFormat="1" ht="24.95" customHeight="1">
      <c r="C42" s="7"/>
      <c r="D42" s="7"/>
      <c r="E42" s="7"/>
      <c r="F42" s="7"/>
      <c r="G42" s="7"/>
      <c r="H42" s="1"/>
      <c r="I42" s="1"/>
      <c r="J42" s="1"/>
      <c r="K42" s="1"/>
      <c r="L42" s="1"/>
      <c r="M42" s="1"/>
      <c r="N42" s="1"/>
      <c r="O42" s="1"/>
      <c r="P42" s="1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9"/>
      <c r="BN42" s="38"/>
      <c r="BO42" s="38"/>
      <c r="BP42" s="38"/>
      <c r="BQ42" s="38"/>
      <c r="BR42" s="38"/>
      <c r="BS42" s="38"/>
      <c r="BT42" s="38"/>
      <c r="BU42" s="38"/>
      <c r="BV42" s="38"/>
      <c r="CC42" s="7"/>
    </row>
    <row r="43" spans="1:81" s="4" customFormat="1" ht="24.95" customHeight="1">
      <c r="C43" s="7"/>
      <c r="D43" s="7"/>
      <c r="E43" s="7"/>
      <c r="F43" s="7"/>
      <c r="G43" s="7"/>
      <c r="H43" s="1"/>
      <c r="I43" s="1"/>
      <c r="J43" s="1"/>
      <c r="K43" s="1"/>
      <c r="L43" s="1"/>
      <c r="M43" s="1"/>
      <c r="N43" s="1"/>
      <c r="O43" s="1"/>
      <c r="P43" s="1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9"/>
      <c r="BN43" s="38"/>
      <c r="BO43" s="38"/>
      <c r="BP43" s="38"/>
      <c r="BQ43" s="38"/>
      <c r="BR43" s="38"/>
      <c r="BS43" s="38"/>
      <c r="BT43" s="38"/>
      <c r="BU43" s="38"/>
      <c r="BV43" s="38"/>
      <c r="CC43" s="7"/>
    </row>
    <row r="44" spans="1:81" s="4" customFormat="1" ht="24.95" customHeight="1">
      <c r="C44" s="7"/>
      <c r="D44" s="7"/>
      <c r="E44" s="7"/>
      <c r="F44" s="7"/>
      <c r="G44" s="7"/>
      <c r="H44" s="1"/>
      <c r="I44" s="1"/>
      <c r="J44" s="1"/>
      <c r="K44" s="1"/>
      <c r="L44" s="1"/>
      <c r="M44" s="1"/>
      <c r="N44" s="1"/>
      <c r="O44" s="1"/>
      <c r="P44" s="1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9"/>
      <c r="BN44" s="38"/>
      <c r="BO44" s="38"/>
      <c r="BP44" s="38"/>
      <c r="BQ44" s="38"/>
      <c r="BR44" s="38"/>
      <c r="BS44" s="38"/>
      <c r="BT44" s="38"/>
      <c r="BU44" s="38"/>
      <c r="BV44" s="38"/>
      <c r="CC44" s="7"/>
    </row>
    <row r="45" spans="1:81" s="3" customFormat="1" ht="24.95" customHeight="1">
      <c r="A45" s="4"/>
      <c r="B45" s="33"/>
      <c r="C45" s="7"/>
      <c r="D45" s="7"/>
      <c r="E45" s="7"/>
      <c r="F45" s="7"/>
      <c r="G45" s="7"/>
      <c r="H45" s="1"/>
      <c r="I45" s="1"/>
      <c r="J45" s="1"/>
      <c r="K45" s="1"/>
      <c r="L45" s="1"/>
      <c r="M45" s="1"/>
      <c r="N45" s="1"/>
      <c r="O45" s="1"/>
      <c r="P45" s="1"/>
      <c r="R45" s="2"/>
    </row>
    <row r="46" spans="1:81" s="3" customFormat="1" ht="24.95" customHeight="1">
      <c r="A46" s="4"/>
      <c r="B46" s="33"/>
      <c r="C46" s="7"/>
      <c r="D46" s="7"/>
      <c r="E46" s="7"/>
      <c r="F46" s="7"/>
      <c r="G46" s="7"/>
      <c r="H46" s="1"/>
      <c r="I46" s="1"/>
      <c r="J46" s="1"/>
      <c r="K46" s="1"/>
      <c r="L46" s="1"/>
      <c r="M46" s="1"/>
      <c r="N46" s="1"/>
      <c r="O46" s="1"/>
      <c r="P46" s="1"/>
      <c r="R46" s="2"/>
    </row>
    <row r="47" spans="1:81" s="4" customFormat="1" ht="24.95" customHeight="1">
      <c r="C47" s="7"/>
      <c r="D47" s="7"/>
      <c r="E47" s="7"/>
      <c r="F47" s="7"/>
      <c r="G47" s="7"/>
      <c r="H47" s="1"/>
      <c r="I47" s="1"/>
      <c r="J47" s="1"/>
      <c r="K47" s="1"/>
      <c r="L47" s="1"/>
      <c r="M47" s="1"/>
      <c r="N47" s="1"/>
      <c r="O47" s="1"/>
      <c r="P47" s="1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9"/>
      <c r="BN47" s="38"/>
      <c r="BO47" s="38"/>
      <c r="BP47" s="38"/>
      <c r="BQ47" s="38"/>
      <c r="BR47" s="38"/>
      <c r="BS47" s="38"/>
      <c r="BT47" s="38"/>
      <c r="BU47" s="38"/>
      <c r="BV47" s="38"/>
      <c r="CC47" s="7"/>
    </row>
    <row r="48" spans="1:81" s="3" customFormat="1" ht="24.95" customHeight="1">
      <c r="A48" s="4"/>
      <c r="B48" s="4"/>
      <c r="C48" s="7"/>
      <c r="D48" s="7"/>
      <c r="E48" s="7"/>
      <c r="F48" s="7"/>
      <c r="G48" s="7"/>
      <c r="H48" s="1"/>
      <c r="I48" s="1"/>
      <c r="J48" s="1"/>
      <c r="K48" s="1"/>
      <c r="L48" s="1"/>
      <c r="M48" s="1"/>
      <c r="N48" s="1"/>
      <c r="O48" s="1"/>
      <c r="P48" s="1"/>
      <c r="R48" s="2"/>
    </row>
    <row r="49" spans="1:81" s="4" customFormat="1" ht="24.95" customHeight="1">
      <c r="C49" s="7"/>
      <c r="D49" s="7"/>
      <c r="E49" s="7"/>
      <c r="F49" s="7"/>
      <c r="G49" s="7"/>
      <c r="H49" s="1"/>
      <c r="I49" s="1"/>
      <c r="J49" s="1"/>
      <c r="K49" s="1"/>
      <c r="L49" s="1"/>
      <c r="M49" s="1"/>
      <c r="N49" s="1"/>
      <c r="O49" s="1"/>
      <c r="P49" s="1"/>
      <c r="R49" s="7"/>
    </row>
    <row r="50" spans="1:81" s="4" customFormat="1" ht="24.95" customHeight="1">
      <c r="C50" s="7"/>
      <c r="D50" s="7"/>
      <c r="E50" s="7"/>
      <c r="F50" s="7"/>
      <c r="G50" s="7"/>
      <c r="H50" s="1"/>
      <c r="I50" s="1"/>
      <c r="J50" s="1"/>
      <c r="K50" s="1"/>
      <c r="L50" s="1"/>
      <c r="M50" s="1"/>
      <c r="N50" s="1"/>
      <c r="O50" s="1"/>
      <c r="P50" s="1"/>
      <c r="R50" s="7"/>
    </row>
    <row r="51" spans="1:81" s="4" customFormat="1" ht="24.95" customHeight="1">
      <c r="C51" s="7"/>
      <c r="D51" s="7"/>
      <c r="E51" s="7"/>
      <c r="F51" s="7"/>
      <c r="G51" s="7"/>
      <c r="H51" s="1"/>
      <c r="I51" s="1"/>
      <c r="J51" s="1"/>
      <c r="K51" s="1"/>
      <c r="L51" s="1"/>
      <c r="M51" s="1"/>
      <c r="N51" s="1"/>
      <c r="O51" s="1"/>
      <c r="P51" s="1"/>
      <c r="R51" s="7"/>
    </row>
    <row r="52" spans="1:81" s="4" customFormat="1" ht="24.95" customHeight="1">
      <c r="C52" s="7"/>
      <c r="D52" s="7"/>
      <c r="E52" s="7"/>
      <c r="F52" s="7"/>
      <c r="G52" s="7"/>
      <c r="H52" s="1"/>
      <c r="I52" s="1"/>
      <c r="J52" s="1"/>
      <c r="K52" s="1"/>
      <c r="L52" s="1"/>
      <c r="M52" s="1"/>
      <c r="N52" s="1"/>
      <c r="O52" s="1"/>
      <c r="P52" s="1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9"/>
      <c r="BN52" s="38"/>
      <c r="BO52" s="38"/>
      <c r="BP52" s="38"/>
      <c r="BQ52" s="38"/>
      <c r="BR52" s="38"/>
      <c r="BS52" s="38"/>
      <c r="BT52" s="38"/>
      <c r="BU52" s="38"/>
      <c r="BV52" s="38"/>
      <c r="CC52" s="7"/>
    </row>
    <row r="53" spans="1:81" s="4" customFormat="1" ht="24.95" customHeight="1">
      <c r="C53" s="7"/>
      <c r="D53" s="7"/>
      <c r="E53" s="7"/>
      <c r="F53" s="7"/>
      <c r="G53" s="7"/>
      <c r="H53" s="1"/>
      <c r="I53" s="1"/>
      <c r="J53" s="1"/>
      <c r="K53" s="1"/>
      <c r="L53" s="1"/>
      <c r="M53" s="1"/>
      <c r="N53" s="1"/>
      <c r="O53" s="1"/>
      <c r="P53" s="1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9"/>
      <c r="BN53" s="38"/>
      <c r="BO53" s="38"/>
      <c r="BP53" s="38"/>
      <c r="BQ53" s="38"/>
      <c r="BR53" s="38"/>
      <c r="BS53" s="38"/>
      <c r="BT53" s="38"/>
      <c r="BU53" s="38"/>
      <c r="BV53" s="38"/>
      <c r="CC53" s="7"/>
    </row>
    <row r="54" spans="1:81" s="4" customFormat="1" ht="24.95" customHeight="1">
      <c r="C54" s="7"/>
      <c r="D54" s="7"/>
      <c r="E54" s="7"/>
      <c r="F54" s="24"/>
      <c r="G54" s="7"/>
      <c r="H54" s="1"/>
      <c r="I54" s="1"/>
      <c r="J54" s="1"/>
      <c r="K54" s="1"/>
      <c r="L54" s="1"/>
      <c r="M54" s="1"/>
      <c r="N54" s="1"/>
      <c r="O54" s="1"/>
      <c r="P54" s="1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9"/>
      <c r="BN54" s="38"/>
      <c r="BO54" s="38"/>
      <c r="BP54" s="38"/>
      <c r="BQ54" s="38"/>
      <c r="BR54" s="38"/>
      <c r="BS54" s="38"/>
      <c r="BT54" s="38"/>
      <c r="BU54" s="38"/>
      <c r="BV54" s="38"/>
      <c r="CC54" s="7"/>
    </row>
    <row r="55" spans="1:81" s="4" customFormat="1" ht="24.95" customHeight="1">
      <c r="C55" s="7"/>
      <c r="D55" s="7"/>
      <c r="E55" s="7"/>
      <c r="F55" s="7"/>
      <c r="G55" s="7"/>
      <c r="H55" s="1"/>
      <c r="I55" s="1"/>
      <c r="J55" s="1"/>
      <c r="K55" s="1"/>
      <c r="L55" s="1"/>
      <c r="M55" s="1"/>
      <c r="N55" s="1"/>
      <c r="O55" s="1"/>
      <c r="P55" s="1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9"/>
      <c r="BN55" s="38"/>
      <c r="BO55" s="38"/>
      <c r="BP55" s="38"/>
      <c r="BQ55" s="38"/>
      <c r="BR55" s="38"/>
      <c r="BS55" s="38"/>
      <c r="BT55" s="38"/>
      <c r="BU55" s="38"/>
      <c r="BV55" s="38"/>
      <c r="CC55" s="7"/>
    </row>
    <row r="56" spans="1:81" s="4" customFormat="1" ht="24.95" customHeight="1">
      <c r="C56" s="7"/>
      <c r="D56" s="7"/>
      <c r="E56" s="7"/>
      <c r="F56" s="7"/>
      <c r="G56" s="7"/>
      <c r="H56" s="1"/>
      <c r="I56" s="1"/>
      <c r="J56" s="1"/>
      <c r="K56" s="1"/>
      <c r="L56" s="1"/>
      <c r="M56" s="1"/>
      <c r="N56" s="1"/>
      <c r="O56" s="1"/>
      <c r="P56" s="1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9"/>
      <c r="BN56" s="38"/>
      <c r="BO56" s="38"/>
      <c r="BP56" s="38"/>
      <c r="BQ56" s="38"/>
      <c r="BR56" s="38"/>
      <c r="BS56" s="38"/>
      <c r="BT56" s="38"/>
      <c r="BU56" s="38"/>
      <c r="BV56" s="38"/>
      <c r="CC56" s="7"/>
    </row>
    <row r="57" spans="1:81" s="4" customFormat="1" ht="24.95" customHeight="1">
      <c r="C57" s="7"/>
      <c r="D57" s="7"/>
      <c r="E57" s="7"/>
      <c r="F57" s="7"/>
      <c r="G57" s="7"/>
      <c r="H57" s="1"/>
      <c r="I57" s="1"/>
      <c r="J57" s="1"/>
      <c r="K57" s="1"/>
      <c r="L57" s="1"/>
      <c r="M57" s="1"/>
      <c r="N57" s="1"/>
      <c r="O57" s="1"/>
      <c r="P57" s="1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9"/>
      <c r="BN57" s="38"/>
      <c r="BO57" s="38"/>
      <c r="BP57" s="38"/>
      <c r="BQ57" s="38"/>
      <c r="BR57" s="38"/>
      <c r="BS57" s="38"/>
      <c r="BT57" s="38"/>
      <c r="BU57" s="38"/>
      <c r="BV57" s="38"/>
      <c r="CC57" s="7"/>
    </row>
    <row r="58" spans="1:81" s="59" customFormat="1" ht="24.95" customHeight="1">
      <c r="A58" s="89"/>
      <c r="B58" s="89"/>
      <c r="C58" s="7"/>
      <c r="D58" s="7"/>
      <c r="E58" s="7"/>
      <c r="F58" s="7"/>
      <c r="G58" s="7"/>
      <c r="H58" s="1"/>
      <c r="I58" s="1"/>
      <c r="J58" s="1"/>
      <c r="K58" s="1"/>
      <c r="L58" s="1"/>
      <c r="M58" s="1"/>
      <c r="N58" s="1"/>
      <c r="O58" s="1"/>
      <c r="P58" s="1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6"/>
      <c r="BK58" s="96"/>
      <c r="BL58" s="96"/>
      <c r="BM58" s="98"/>
      <c r="BN58" s="96"/>
      <c r="BO58" s="96"/>
      <c r="BP58" s="96"/>
      <c r="BQ58" s="96"/>
      <c r="BR58" s="96"/>
      <c r="BS58" s="96"/>
      <c r="BT58" s="96"/>
      <c r="BU58" s="96"/>
      <c r="BV58" s="96"/>
      <c r="CC58" s="60"/>
    </row>
    <row r="59" spans="1:81" s="59" customFormat="1" ht="24.95" customHeight="1">
      <c r="A59" s="89"/>
      <c r="B59" s="89"/>
      <c r="C59" s="7"/>
      <c r="D59" s="7"/>
      <c r="E59" s="7"/>
      <c r="F59" s="7"/>
      <c r="G59" s="7"/>
      <c r="H59" s="1"/>
      <c r="I59" s="1"/>
      <c r="J59" s="1"/>
      <c r="K59" s="1"/>
      <c r="L59" s="1"/>
      <c r="M59" s="1"/>
      <c r="N59" s="1"/>
      <c r="O59" s="1"/>
      <c r="P59" s="1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8"/>
      <c r="BN59" s="96"/>
      <c r="BO59" s="96"/>
      <c r="BP59" s="96"/>
      <c r="BQ59" s="96"/>
      <c r="BR59" s="96"/>
      <c r="BS59" s="96"/>
      <c r="BT59" s="96"/>
      <c r="BU59" s="96"/>
      <c r="BV59" s="96"/>
      <c r="CC59" s="60"/>
    </row>
    <row r="60" spans="1:81" s="59" customFormat="1" ht="24.95" customHeight="1">
      <c r="A60" s="89"/>
      <c r="B60" s="89"/>
      <c r="C60" s="7"/>
      <c r="D60" s="7"/>
      <c r="E60" s="7"/>
      <c r="F60" s="7"/>
      <c r="G60" s="7"/>
      <c r="H60" s="1"/>
      <c r="I60" s="1"/>
      <c r="J60" s="1"/>
      <c r="K60" s="1"/>
      <c r="L60" s="1"/>
      <c r="M60" s="1"/>
      <c r="N60" s="1"/>
      <c r="O60" s="1"/>
      <c r="P60" s="1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8"/>
      <c r="BN60" s="96"/>
      <c r="BO60" s="96"/>
      <c r="BP60" s="96"/>
      <c r="BQ60" s="96"/>
      <c r="BR60" s="96"/>
      <c r="BS60" s="96"/>
      <c r="BT60" s="96"/>
      <c r="BU60" s="96"/>
      <c r="BV60" s="96"/>
      <c r="CC60" s="60"/>
    </row>
    <row r="61" spans="1:81" s="59" customFormat="1" ht="24.95" customHeight="1">
      <c r="A61" s="89"/>
      <c r="B61" s="89"/>
      <c r="C61" s="7"/>
      <c r="D61" s="7"/>
      <c r="E61" s="7"/>
      <c r="F61" s="7"/>
      <c r="G61" s="7"/>
      <c r="H61" s="1"/>
      <c r="I61" s="1"/>
      <c r="J61" s="1"/>
      <c r="K61" s="1"/>
      <c r="L61" s="1"/>
      <c r="M61" s="1"/>
      <c r="N61" s="1"/>
      <c r="O61" s="1"/>
      <c r="P61" s="1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6"/>
      <c r="BK61" s="96"/>
      <c r="BL61" s="96"/>
      <c r="BM61" s="98"/>
      <c r="BN61" s="96"/>
      <c r="BO61" s="96"/>
      <c r="BP61" s="96"/>
      <c r="BQ61" s="96"/>
      <c r="BR61" s="96"/>
      <c r="BS61" s="96"/>
      <c r="BT61" s="96"/>
      <c r="BU61" s="96"/>
      <c r="BV61" s="96"/>
      <c r="CC61" s="60"/>
    </row>
    <row r="62" spans="1:81" s="37" customFormat="1" ht="24.95" customHeight="1">
      <c r="A62" s="4"/>
      <c r="B62" s="4"/>
      <c r="C62" s="7"/>
      <c r="D62" s="7"/>
      <c r="E62" s="7"/>
      <c r="F62" s="7"/>
      <c r="G62" s="7"/>
      <c r="H62" s="1"/>
      <c r="I62" s="1"/>
      <c r="J62" s="1"/>
      <c r="K62" s="1"/>
      <c r="L62" s="1"/>
      <c r="M62" s="1"/>
      <c r="N62" s="1"/>
      <c r="O62" s="1"/>
      <c r="P62" s="1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  <c r="BM62" s="103"/>
      <c r="BN62" s="102"/>
      <c r="BO62" s="102"/>
      <c r="BP62" s="102"/>
      <c r="BQ62" s="102"/>
      <c r="BR62" s="102"/>
      <c r="BS62" s="102"/>
      <c r="BT62" s="102"/>
      <c r="BU62" s="102"/>
      <c r="BV62" s="102"/>
      <c r="CC62" s="101"/>
    </row>
    <row r="63" spans="1:81" s="37" customFormat="1" ht="24.95" customHeight="1">
      <c r="A63" s="4"/>
      <c r="B63" s="4"/>
      <c r="C63" s="7"/>
      <c r="D63" s="7"/>
      <c r="E63" s="7"/>
      <c r="F63" s="7"/>
      <c r="G63" s="7"/>
      <c r="H63" s="1"/>
      <c r="I63" s="1"/>
      <c r="J63" s="1"/>
      <c r="K63" s="1"/>
      <c r="L63" s="1"/>
      <c r="M63" s="1"/>
      <c r="N63" s="1"/>
      <c r="O63" s="1"/>
      <c r="P63" s="1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  <c r="BM63" s="103"/>
      <c r="BN63" s="102"/>
      <c r="BO63" s="102"/>
      <c r="BP63" s="102"/>
      <c r="BQ63" s="102"/>
      <c r="BR63" s="102"/>
      <c r="BS63" s="102"/>
      <c r="BT63" s="102"/>
      <c r="BU63" s="102"/>
      <c r="BV63" s="102"/>
      <c r="CC63" s="101"/>
    </row>
    <row r="64" spans="1:81" s="4" customFormat="1" ht="24.95" customHeight="1">
      <c r="C64" s="7"/>
      <c r="D64" s="7"/>
      <c r="E64" s="7"/>
      <c r="F64" s="7"/>
      <c r="G64" s="7"/>
      <c r="H64" s="1"/>
      <c r="I64" s="1"/>
      <c r="J64" s="1"/>
      <c r="K64" s="1"/>
      <c r="L64" s="1"/>
      <c r="M64" s="1"/>
      <c r="N64" s="1"/>
      <c r="O64" s="1"/>
      <c r="P64" s="1"/>
      <c r="R64" s="7"/>
    </row>
    <row r="65" spans="1:81" s="4" customFormat="1" ht="24.95" customHeight="1">
      <c r="C65" s="7"/>
      <c r="D65" s="7"/>
      <c r="E65" s="7"/>
      <c r="F65" s="7"/>
      <c r="G65" s="7"/>
      <c r="H65" s="1"/>
      <c r="I65" s="1"/>
      <c r="J65" s="1"/>
      <c r="K65" s="1"/>
      <c r="L65" s="1"/>
      <c r="M65" s="1"/>
      <c r="N65" s="1"/>
      <c r="O65" s="1"/>
      <c r="P65" s="1"/>
      <c r="R65" s="7"/>
    </row>
    <row r="66" spans="1:81" s="4" customFormat="1" ht="24.95" customHeight="1">
      <c r="C66" s="7"/>
      <c r="D66" s="7"/>
      <c r="E66" s="7"/>
      <c r="F66" s="7"/>
      <c r="G66" s="7"/>
      <c r="H66" s="1"/>
      <c r="I66" s="1"/>
      <c r="J66" s="1"/>
      <c r="K66" s="1"/>
      <c r="L66" s="1"/>
      <c r="M66" s="1"/>
      <c r="N66" s="1"/>
      <c r="O66" s="1"/>
      <c r="P66" s="1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9"/>
      <c r="BN66" s="38"/>
      <c r="BO66" s="38"/>
      <c r="BP66" s="38"/>
      <c r="BQ66" s="38"/>
      <c r="BR66" s="38"/>
      <c r="BS66" s="38"/>
      <c r="BT66" s="38"/>
      <c r="BU66" s="38"/>
      <c r="BV66" s="38"/>
      <c r="CC66" s="7"/>
    </row>
    <row r="67" spans="1:81" s="4" customFormat="1" ht="24.95" customHeight="1">
      <c r="C67" s="7"/>
      <c r="D67" s="7"/>
      <c r="E67" s="7"/>
      <c r="F67" s="7"/>
      <c r="G67" s="7"/>
      <c r="H67" s="1"/>
      <c r="I67" s="1"/>
      <c r="J67" s="1"/>
      <c r="K67" s="1"/>
      <c r="L67" s="1"/>
      <c r="M67" s="1"/>
      <c r="N67" s="1"/>
      <c r="O67" s="1"/>
      <c r="P67" s="1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9"/>
      <c r="BN67" s="38"/>
      <c r="BO67" s="38"/>
      <c r="BP67" s="38"/>
      <c r="BQ67" s="38"/>
      <c r="BR67" s="38"/>
      <c r="BS67" s="38"/>
      <c r="BT67" s="38"/>
      <c r="BU67" s="38"/>
      <c r="BV67" s="38"/>
      <c r="CC67" s="7"/>
    </row>
    <row r="68" spans="1:81" s="4" customFormat="1" ht="24.95" customHeight="1">
      <c r="C68" s="7"/>
      <c r="D68" s="7"/>
      <c r="E68" s="7"/>
      <c r="F68" s="7"/>
      <c r="G68" s="7"/>
      <c r="H68" s="1"/>
      <c r="I68" s="1"/>
      <c r="J68" s="1"/>
      <c r="K68" s="1"/>
      <c r="L68" s="1"/>
      <c r="M68" s="1"/>
      <c r="N68" s="1"/>
      <c r="O68" s="1"/>
      <c r="P68" s="1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9"/>
      <c r="BN68" s="38"/>
      <c r="BO68" s="38"/>
      <c r="BP68" s="38"/>
      <c r="BQ68" s="38"/>
      <c r="BR68" s="38"/>
      <c r="BS68" s="38"/>
      <c r="BT68" s="38"/>
      <c r="BU68" s="38"/>
      <c r="BV68" s="38"/>
      <c r="CC68" s="7"/>
    </row>
    <row r="69" spans="1:81" s="4" customFormat="1" ht="24.95" customHeight="1">
      <c r="C69" s="7"/>
      <c r="D69" s="7"/>
      <c r="E69" s="7"/>
      <c r="F69" s="7"/>
      <c r="G69" s="7"/>
      <c r="H69" s="1"/>
      <c r="I69" s="1"/>
      <c r="J69" s="1"/>
      <c r="K69" s="1"/>
      <c r="L69" s="1"/>
      <c r="M69" s="1"/>
      <c r="N69" s="1"/>
      <c r="O69" s="1"/>
      <c r="P69" s="1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9"/>
      <c r="BN69" s="38"/>
      <c r="BO69" s="38"/>
      <c r="BP69" s="38"/>
      <c r="BQ69" s="38"/>
      <c r="BR69" s="38"/>
      <c r="BS69" s="38"/>
      <c r="BT69" s="38"/>
      <c r="BU69" s="38"/>
      <c r="BV69" s="38"/>
      <c r="CC69" s="7"/>
    </row>
    <row r="70" spans="1:81" s="3" customFormat="1" ht="24.95" customHeight="1">
      <c r="A70" s="4"/>
      <c r="B70" s="4"/>
      <c r="C70" s="7"/>
      <c r="D70" s="7"/>
      <c r="E70" s="7"/>
      <c r="F70" s="7"/>
      <c r="G70" s="7"/>
      <c r="H70" s="1"/>
      <c r="I70" s="1"/>
      <c r="J70" s="1"/>
      <c r="K70" s="1"/>
      <c r="L70" s="1"/>
      <c r="M70" s="1"/>
      <c r="N70" s="1"/>
      <c r="O70" s="1"/>
      <c r="P70" s="1"/>
      <c r="R70" s="2"/>
    </row>
    <row r="71" spans="1:81" s="3" customFormat="1" ht="24.95" customHeight="1">
      <c r="A71" s="4"/>
      <c r="B71" s="4"/>
      <c r="C71" s="7"/>
      <c r="D71" s="7"/>
      <c r="E71" s="7"/>
      <c r="F71" s="7"/>
      <c r="G71" s="7"/>
      <c r="H71" s="1"/>
      <c r="I71" s="1"/>
      <c r="J71" s="1"/>
      <c r="K71" s="1"/>
      <c r="L71" s="1"/>
      <c r="M71" s="1"/>
      <c r="N71" s="1"/>
      <c r="O71" s="1"/>
      <c r="P71" s="1"/>
      <c r="R71" s="2"/>
    </row>
    <row r="72" spans="1:81" s="4" customFormat="1" ht="24.95" customHeight="1">
      <c r="B72" s="15"/>
      <c r="C72" s="7"/>
      <c r="D72" s="7"/>
      <c r="E72" s="7"/>
      <c r="F72" s="7"/>
      <c r="G72" s="7"/>
      <c r="H72" s="1"/>
      <c r="I72" s="1"/>
      <c r="J72" s="1"/>
      <c r="K72" s="1"/>
      <c r="L72" s="1"/>
      <c r="M72" s="1"/>
      <c r="N72" s="1"/>
      <c r="O72" s="1"/>
      <c r="P72" s="1"/>
      <c r="R72" s="7"/>
    </row>
    <row r="73" spans="1:81" s="4" customFormat="1" ht="24.95" customHeight="1">
      <c r="A73" s="34"/>
      <c r="B73" s="15"/>
      <c r="C73" s="7"/>
      <c r="D73" s="7"/>
      <c r="E73" s="7"/>
      <c r="F73" s="7"/>
      <c r="G73" s="7"/>
      <c r="H73" s="1"/>
      <c r="I73" s="1"/>
      <c r="J73" s="1"/>
      <c r="K73" s="1"/>
      <c r="L73" s="1"/>
      <c r="M73" s="1"/>
      <c r="N73" s="1"/>
      <c r="O73" s="1"/>
      <c r="P73" s="1"/>
      <c r="R73" s="7"/>
    </row>
    <row r="74" spans="1:81" s="4" customFormat="1" ht="24.95" customHeight="1">
      <c r="B74" s="33"/>
      <c r="C74" s="7"/>
      <c r="D74" s="7"/>
      <c r="E74" s="7"/>
      <c r="F74" s="7"/>
      <c r="G74" s="7"/>
      <c r="H74" s="1"/>
      <c r="I74" s="1"/>
      <c r="J74" s="1"/>
      <c r="K74" s="1"/>
      <c r="L74" s="1"/>
      <c r="M74" s="1"/>
      <c r="N74" s="1"/>
      <c r="O74" s="1"/>
      <c r="P74" s="1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9"/>
      <c r="BM74" s="38"/>
      <c r="BN74" s="38"/>
      <c r="BO74" s="38"/>
      <c r="BP74" s="38"/>
      <c r="BQ74" s="38"/>
      <c r="BR74" s="38"/>
      <c r="BS74" s="38"/>
      <c r="BT74" s="38"/>
      <c r="BU74" s="38"/>
      <c r="CB74" s="7"/>
    </row>
    <row r="75" spans="1:81" s="4" customFormat="1" ht="24.95" customHeight="1">
      <c r="A75" s="34"/>
      <c r="B75" s="33"/>
      <c r="C75" s="7"/>
      <c r="D75" s="7"/>
      <c r="E75" s="7"/>
      <c r="F75" s="7"/>
      <c r="G75" s="7"/>
      <c r="H75" s="1"/>
      <c r="I75" s="1"/>
      <c r="J75" s="1"/>
      <c r="K75" s="1"/>
      <c r="L75" s="1"/>
      <c r="M75" s="1"/>
      <c r="N75" s="1"/>
      <c r="O75" s="1"/>
      <c r="P75" s="1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9"/>
      <c r="BM75" s="38"/>
      <c r="BN75" s="38"/>
      <c r="BO75" s="38"/>
      <c r="BP75" s="38"/>
      <c r="BQ75" s="38"/>
      <c r="BR75" s="38"/>
      <c r="BS75" s="38"/>
      <c r="BT75" s="38"/>
      <c r="BU75" s="38"/>
      <c r="CB75" s="7"/>
    </row>
    <row r="76" spans="1:81" s="4" customFormat="1" ht="24.95" customHeight="1">
      <c r="C76" s="7"/>
      <c r="D76" s="7"/>
      <c r="E76" s="7"/>
      <c r="F76" s="237"/>
      <c r="G76" s="7"/>
      <c r="H76" s="1"/>
      <c r="I76" s="1"/>
      <c r="J76" s="1"/>
      <c r="K76" s="1"/>
      <c r="L76" s="1"/>
      <c r="M76" s="1"/>
      <c r="N76" s="1"/>
      <c r="O76" s="1"/>
      <c r="P76" s="1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9"/>
      <c r="BN76" s="38"/>
      <c r="BO76" s="38"/>
      <c r="BP76" s="38"/>
      <c r="BQ76" s="38"/>
      <c r="BR76" s="38"/>
      <c r="BS76" s="38"/>
      <c r="BT76" s="38"/>
      <c r="BU76" s="38"/>
      <c r="BV76" s="38"/>
      <c r="CC76" s="7"/>
    </row>
    <row r="77" spans="1:81" s="4" customFormat="1" ht="24.95" customHeight="1">
      <c r="C77" s="7"/>
      <c r="D77" s="7"/>
      <c r="E77" s="7"/>
      <c r="F77" s="7"/>
      <c r="G77" s="7"/>
      <c r="H77" s="1"/>
      <c r="I77" s="1"/>
      <c r="J77" s="1"/>
      <c r="K77" s="1"/>
      <c r="L77" s="1"/>
      <c r="M77" s="1"/>
      <c r="N77" s="1"/>
      <c r="O77" s="1"/>
      <c r="P77" s="1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9"/>
      <c r="BN77" s="38"/>
      <c r="BO77" s="38"/>
      <c r="BP77" s="38"/>
      <c r="BQ77" s="38"/>
      <c r="BR77" s="38"/>
      <c r="BS77" s="38"/>
      <c r="BT77" s="38"/>
      <c r="BU77" s="38"/>
      <c r="BV77" s="38"/>
      <c r="CC77" s="7"/>
    </row>
    <row r="78" spans="1:81" s="33" customFormat="1" ht="24.95" customHeight="1">
      <c r="B78" s="4"/>
      <c r="C78" s="7"/>
      <c r="D78" s="7"/>
      <c r="E78" s="7"/>
      <c r="F78" s="7"/>
      <c r="G78" s="7"/>
      <c r="H78" s="1"/>
      <c r="I78" s="1"/>
      <c r="J78" s="1"/>
      <c r="K78" s="1"/>
      <c r="L78" s="1"/>
      <c r="M78" s="1"/>
      <c r="N78" s="1"/>
      <c r="O78" s="1"/>
      <c r="P78" s="1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7"/>
      <c r="BN78" s="16"/>
      <c r="BO78" s="16"/>
      <c r="BP78" s="16"/>
      <c r="BQ78" s="16"/>
      <c r="BR78" s="16"/>
      <c r="BS78" s="16"/>
      <c r="BT78" s="16"/>
      <c r="BU78" s="16"/>
      <c r="BV78" s="16"/>
      <c r="CC78" s="73"/>
    </row>
    <row r="79" spans="1:81" s="4" customFormat="1" ht="24.95" customHeight="1">
      <c r="A79" s="34"/>
      <c r="C79" s="7"/>
      <c r="D79" s="7"/>
      <c r="E79" s="7"/>
      <c r="F79" s="7"/>
      <c r="G79" s="7"/>
      <c r="H79" s="1"/>
      <c r="I79" s="1"/>
      <c r="J79" s="1"/>
      <c r="K79" s="1"/>
      <c r="L79" s="1"/>
      <c r="M79" s="1"/>
      <c r="N79" s="1"/>
      <c r="O79" s="1"/>
      <c r="P79" s="1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9"/>
      <c r="BM79" s="38"/>
      <c r="BN79" s="38"/>
      <c r="BO79" s="38"/>
      <c r="BP79" s="38"/>
      <c r="BQ79" s="38"/>
      <c r="BR79" s="38"/>
      <c r="BS79" s="38"/>
      <c r="BT79" s="38"/>
      <c r="BU79" s="38"/>
      <c r="CB79" s="7"/>
    </row>
    <row r="80" spans="1:81" s="4" customFormat="1" ht="24.95" customHeight="1">
      <c r="B80" s="33"/>
      <c r="C80" s="7"/>
      <c r="D80" s="7"/>
      <c r="E80" s="7"/>
      <c r="F80" s="7"/>
      <c r="G80" s="7"/>
      <c r="H80" s="1"/>
      <c r="I80" s="1"/>
      <c r="J80" s="1"/>
      <c r="K80" s="1"/>
      <c r="L80" s="1"/>
      <c r="M80" s="1"/>
      <c r="N80" s="1"/>
      <c r="O80" s="1"/>
      <c r="P80" s="1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9"/>
      <c r="BN80" s="38"/>
      <c r="BO80" s="38"/>
      <c r="BP80" s="38"/>
      <c r="BQ80" s="38"/>
      <c r="BR80" s="38"/>
      <c r="BS80" s="38"/>
      <c r="BT80" s="38"/>
      <c r="BU80" s="38"/>
      <c r="BV80" s="38"/>
      <c r="CC80" s="7"/>
    </row>
    <row r="81" spans="1:81" s="4" customFormat="1" ht="24.95" customHeight="1">
      <c r="B81" s="33"/>
      <c r="C81" s="7"/>
      <c r="D81" s="7"/>
      <c r="E81" s="7"/>
      <c r="F81" s="7"/>
      <c r="G81" s="7"/>
      <c r="H81" s="1"/>
      <c r="I81" s="1"/>
      <c r="J81" s="1"/>
      <c r="K81" s="1"/>
      <c r="L81" s="1"/>
      <c r="M81" s="1"/>
      <c r="N81" s="1"/>
      <c r="O81" s="1"/>
      <c r="P81" s="1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9"/>
      <c r="BN81" s="38"/>
      <c r="BO81" s="38"/>
      <c r="BP81" s="38"/>
      <c r="BQ81" s="38"/>
      <c r="BR81" s="38"/>
      <c r="BS81" s="38"/>
      <c r="BT81" s="38"/>
      <c r="BU81" s="38"/>
      <c r="BV81" s="38"/>
      <c r="CC81" s="7"/>
    </row>
    <row r="82" spans="1:81" s="4" customFormat="1" ht="24.95" customHeight="1">
      <c r="B82" s="33"/>
      <c r="C82" s="7"/>
      <c r="D82" s="7"/>
      <c r="E82" s="7"/>
      <c r="F82" s="7"/>
      <c r="G82" s="7"/>
      <c r="H82" s="1"/>
      <c r="I82" s="1"/>
      <c r="J82" s="1"/>
      <c r="K82" s="1"/>
      <c r="L82" s="1"/>
      <c r="M82" s="1"/>
      <c r="N82" s="1"/>
      <c r="O82" s="1"/>
      <c r="P82" s="1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9"/>
      <c r="BN82" s="38"/>
      <c r="BO82" s="38"/>
      <c r="BP82" s="38"/>
      <c r="BQ82" s="38"/>
      <c r="BR82" s="38"/>
      <c r="BS82" s="38"/>
      <c r="BT82" s="38"/>
      <c r="BU82" s="38"/>
      <c r="BV82" s="38"/>
      <c r="CC82" s="7"/>
    </row>
    <row r="83" spans="1:81" s="4" customFormat="1" ht="24.95" customHeight="1">
      <c r="B83" s="33"/>
      <c r="C83" s="7"/>
      <c r="D83" s="7"/>
      <c r="E83" s="7"/>
      <c r="F83" s="7"/>
      <c r="G83" s="7"/>
      <c r="H83" s="1"/>
      <c r="I83" s="1"/>
      <c r="J83" s="1"/>
      <c r="K83" s="1"/>
      <c r="L83" s="1"/>
      <c r="M83" s="1"/>
      <c r="N83" s="1"/>
      <c r="O83" s="1"/>
      <c r="P83" s="1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9"/>
      <c r="BN83" s="38"/>
      <c r="BO83" s="38"/>
      <c r="BP83" s="38"/>
      <c r="BQ83" s="38"/>
      <c r="BR83" s="38"/>
      <c r="BS83" s="38"/>
      <c r="BT83" s="38"/>
      <c r="BU83" s="38"/>
      <c r="BV83" s="38"/>
      <c r="CC83" s="7"/>
    </row>
    <row r="84" spans="1:81" s="4" customFormat="1" ht="24.95" customHeight="1">
      <c r="B84" s="33"/>
      <c r="C84" s="7"/>
      <c r="D84" s="7"/>
      <c r="E84" s="7"/>
      <c r="F84" s="7"/>
      <c r="G84" s="7"/>
      <c r="H84" s="1"/>
      <c r="I84" s="1"/>
      <c r="J84" s="1"/>
      <c r="K84" s="1"/>
      <c r="L84" s="1"/>
      <c r="M84" s="1"/>
      <c r="N84" s="1"/>
      <c r="O84" s="1"/>
      <c r="P84" s="1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9"/>
      <c r="BN84" s="38"/>
      <c r="BO84" s="38"/>
      <c r="BP84" s="38"/>
      <c r="BQ84" s="38"/>
      <c r="BR84" s="38"/>
      <c r="BS84" s="38"/>
      <c r="BT84" s="38"/>
      <c r="BU84" s="38"/>
      <c r="BV84" s="38"/>
      <c r="CC84" s="7"/>
    </row>
    <row r="85" spans="1:81" s="4" customFormat="1" ht="24.95" customHeight="1">
      <c r="B85" s="33"/>
      <c r="C85" s="7"/>
      <c r="D85" s="7"/>
      <c r="E85" s="7"/>
      <c r="F85" s="7"/>
      <c r="G85" s="7"/>
      <c r="H85" s="1"/>
      <c r="I85" s="1"/>
      <c r="J85" s="1"/>
      <c r="K85" s="1"/>
      <c r="L85" s="1"/>
      <c r="M85" s="1"/>
      <c r="N85" s="1"/>
      <c r="O85" s="1"/>
      <c r="P85" s="1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9"/>
      <c r="BN85" s="38"/>
      <c r="BO85" s="38"/>
      <c r="BP85" s="38"/>
      <c r="BQ85" s="38"/>
      <c r="BR85" s="38"/>
      <c r="BS85" s="38"/>
      <c r="BT85" s="38"/>
      <c r="BU85" s="38"/>
      <c r="BV85" s="38"/>
      <c r="CC85" s="7"/>
    </row>
    <row r="86" spans="1:81" s="3" customFormat="1" ht="24.95" customHeight="1">
      <c r="A86" s="4"/>
      <c r="B86" s="4"/>
      <c r="C86" s="7"/>
      <c r="D86" s="7"/>
      <c r="E86" s="7"/>
      <c r="F86" s="7"/>
      <c r="G86" s="7"/>
      <c r="H86" s="1"/>
      <c r="I86" s="1"/>
      <c r="J86" s="1"/>
      <c r="K86" s="1"/>
      <c r="L86" s="1"/>
      <c r="M86" s="1"/>
      <c r="N86" s="1"/>
      <c r="O86" s="1"/>
      <c r="P86" s="1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5"/>
      <c r="BK86" s="105"/>
      <c r="BL86" s="105"/>
      <c r="BM86" s="106"/>
      <c r="BN86" s="105"/>
      <c r="BO86" s="105"/>
      <c r="BP86" s="105"/>
      <c r="BQ86" s="105"/>
      <c r="BR86" s="105"/>
      <c r="BS86" s="105"/>
      <c r="BT86" s="105"/>
      <c r="BU86" s="105"/>
      <c r="BV86" s="105"/>
      <c r="CC86" s="2"/>
    </row>
    <row r="87" spans="1:81" s="4" customFormat="1" ht="24.95" customHeight="1">
      <c r="C87" s="7"/>
      <c r="D87" s="7"/>
      <c r="E87" s="7"/>
      <c r="F87" s="7"/>
      <c r="G87" s="7"/>
      <c r="H87" s="1"/>
      <c r="I87" s="1"/>
      <c r="J87" s="1"/>
      <c r="K87" s="1"/>
      <c r="L87" s="1"/>
      <c r="M87" s="1"/>
      <c r="N87" s="1"/>
      <c r="O87" s="1"/>
      <c r="P87" s="1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9"/>
      <c r="BN87" s="38"/>
      <c r="BO87" s="38"/>
      <c r="BP87" s="38"/>
      <c r="BQ87" s="38"/>
      <c r="BR87" s="38"/>
      <c r="BS87" s="38"/>
      <c r="BT87" s="38"/>
      <c r="BU87" s="38"/>
      <c r="BV87" s="38"/>
      <c r="CC87" s="7"/>
    </row>
    <row r="88" spans="1:81" s="4" customFormat="1" ht="24.95" customHeight="1">
      <c r="B88" s="33"/>
      <c r="C88" s="7"/>
      <c r="D88" s="7"/>
      <c r="E88" s="7"/>
      <c r="F88" s="7"/>
      <c r="G88" s="7"/>
      <c r="H88" s="1"/>
      <c r="I88" s="1"/>
      <c r="J88" s="1"/>
      <c r="K88" s="1"/>
      <c r="L88" s="1"/>
      <c r="M88" s="1"/>
      <c r="N88" s="1"/>
      <c r="O88" s="1"/>
      <c r="P88" s="1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9"/>
      <c r="BM88" s="38"/>
      <c r="BN88" s="38"/>
      <c r="BO88" s="38"/>
      <c r="BP88" s="38"/>
      <c r="BQ88" s="38"/>
      <c r="BR88" s="38"/>
      <c r="BS88" s="38"/>
      <c r="BT88" s="38"/>
      <c r="BU88" s="38"/>
      <c r="CB88" s="7"/>
    </row>
    <row r="89" spans="1:81" s="4" customFormat="1" ht="24.95" customHeight="1">
      <c r="B89" s="33"/>
      <c r="C89" s="7"/>
      <c r="D89" s="7"/>
      <c r="E89" s="7"/>
      <c r="F89" s="7"/>
      <c r="G89" s="7"/>
      <c r="H89" s="1"/>
      <c r="I89" s="1"/>
      <c r="J89" s="1"/>
      <c r="K89" s="1"/>
      <c r="L89" s="1"/>
      <c r="M89" s="1"/>
      <c r="N89" s="1"/>
      <c r="O89" s="1"/>
      <c r="P89" s="1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9"/>
      <c r="BM89" s="38"/>
      <c r="BN89" s="38"/>
      <c r="BO89" s="38"/>
      <c r="BP89" s="38"/>
      <c r="BQ89" s="38"/>
      <c r="BR89" s="38"/>
      <c r="BS89" s="38"/>
      <c r="BT89" s="38"/>
      <c r="BU89" s="38"/>
      <c r="CB89" s="7"/>
    </row>
    <row r="90" spans="1:81" s="4" customFormat="1" ht="24.95" customHeight="1">
      <c r="C90" s="7"/>
      <c r="D90" s="7"/>
      <c r="E90" s="7"/>
      <c r="F90" s="7"/>
      <c r="G90" s="7"/>
      <c r="H90" s="1"/>
      <c r="I90" s="1"/>
      <c r="J90" s="1"/>
      <c r="K90" s="1"/>
      <c r="L90" s="1"/>
      <c r="M90" s="1"/>
      <c r="N90" s="1"/>
      <c r="O90" s="1"/>
      <c r="P90" s="1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9"/>
      <c r="BN90" s="38"/>
      <c r="BO90" s="38"/>
      <c r="BP90" s="38"/>
      <c r="BQ90" s="38"/>
      <c r="BR90" s="38"/>
      <c r="BS90" s="38"/>
      <c r="BT90" s="38"/>
      <c r="BU90" s="38"/>
      <c r="BV90" s="38"/>
      <c r="CC90" s="7"/>
    </row>
    <row r="91" spans="1:81" s="4" customFormat="1" ht="24.95" customHeight="1">
      <c r="C91" s="7"/>
      <c r="D91" s="7"/>
      <c r="E91" s="7"/>
      <c r="F91" s="7"/>
      <c r="G91" s="7"/>
      <c r="H91" s="1"/>
      <c r="I91" s="1"/>
      <c r="J91" s="1"/>
      <c r="K91" s="1"/>
      <c r="L91" s="1"/>
      <c r="M91" s="1"/>
      <c r="N91" s="1"/>
      <c r="O91" s="1"/>
      <c r="P91" s="1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9"/>
      <c r="BN91" s="38"/>
      <c r="BO91" s="38"/>
      <c r="BP91" s="38"/>
      <c r="BQ91" s="38"/>
      <c r="BR91" s="38"/>
      <c r="BS91" s="38"/>
      <c r="BT91" s="38"/>
      <c r="BU91" s="38"/>
      <c r="BV91" s="38"/>
      <c r="CC91" s="7"/>
    </row>
    <row r="92" spans="1:81" s="4" customFormat="1" ht="24.95" customHeight="1">
      <c r="C92" s="7"/>
      <c r="D92" s="7"/>
      <c r="E92" s="7"/>
      <c r="F92" s="7"/>
      <c r="G92" s="7"/>
      <c r="H92" s="1"/>
      <c r="I92" s="1"/>
      <c r="J92" s="1"/>
      <c r="K92" s="1"/>
      <c r="L92" s="1"/>
      <c r="M92" s="1"/>
      <c r="N92" s="1"/>
      <c r="O92" s="1"/>
      <c r="P92" s="1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9"/>
      <c r="BN92" s="38"/>
      <c r="BO92" s="38"/>
      <c r="BP92" s="38"/>
      <c r="BQ92" s="38"/>
      <c r="BR92" s="38"/>
      <c r="BS92" s="38"/>
      <c r="BT92" s="38"/>
      <c r="BU92" s="38"/>
      <c r="BV92" s="38"/>
      <c r="CC92" s="7"/>
    </row>
    <row r="93" spans="1:81" s="33" customFormat="1" ht="24.95" customHeight="1">
      <c r="C93" s="7"/>
      <c r="D93" s="7"/>
      <c r="E93" s="7"/>
      <c r="F93" s="7"/>
      <c r="G93" s="7"/>
      <c r="H93" s="1"/>
      <c r="I93" s="1"/>
      <c r="J93" s="1"/>
      <c r="K93" s="1"/>
      <c r="L93" s="1"/>
      <c r="M93" s="1"/>
      <c r="N93" s="1"/>
      <c r="O93" s="1"/>
      <c r="P93" s="1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7"/>
      <c r="BN93" s="16"/>
      <c r="BO93" s="16"/>
      <c r="BP93" s="16"/>
      <c r="BQ93" s="16"/>
      <c r="BR93" s="16"/>
      <c r="BS93" s="16"/>
      <c r="BT93" s="16"/>
      <c r="BU93" s="16"/>
      <c r="BV93" s="16"/>
      <c r="CC93" s="73"/>
    </row>
    <row r="94" spans="1:81" s="33" customFormat="1" ht="24.95" customHeight="1">
      <c r="C94" s="7"/>
      <c r="D94" s="7"/>
      <c r="E94" s="7"/>
      <c r="F94" s="7"/>
      <c r="G94" s="7"/>
      <c r="H94" s="1"/>
      <c r="I94" s="1"/>
      <c r="J94" s="1"/>
      <c r="K94" s="1"/>
      <c r="L94" s="1"/>
      <c r="M94" s="1"/>
      <c r="N94" s="1"/>
      <c r="O94" s="1"/>
      <c r="P94" s="1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7"/>
      <c r="BN94" s="16"/>
      <c r="BO94" s="16"/>
      <c r="BP94" s="16"/>
      <c r="BQ94" s="16"/>
      <c r="BR94" s="16"/>
      <c r="BS94" s="16"/>
      <c r="BT94" s="16"/>
      <c r="BU94" s="16"/>
      <c r="BV94" s="16"/>
      <c r="CC94" s="73"/>
    </row>
    <row r="95" spans="1:81" s="4" customFormat="1" ht="24.95" customHeight="1">
      <c r="B95" s="33"/>
      <c r="C95" s="7"/>
      <c r="D95" s="7"/>
      <c r="E95" s="7"/>
      <c r="F95" s="7"/>
      <c r="G95" s="7"/>
      <c r="H95" s="1"/>
      <c r="I95" s="1"/>
      <c r="J95" s="1"/>
      <c r="K95" s="1"/>
      <c r="L95" s="1"/>
      <c r="M95" s="1"/>
      <c r="N95" s="1"/>
      <c r="O95" s="1"/>
      <c r="P95" s="1"/>
      <c r="R95" s="7"/>
    </row>
    <row r="96" spans="1:81" s="4" customFormat="1" ht="24.95" customHeight="1">
      <c r="B96" s="33"/>
      <c r="C96" s="7"/>
      <c r="D96" s="7"/>
      <c r="E96" s="7"/>
      <c r="F96" s="7"/>
      <c r="G96" s="7"/>
      <c r="H96" s="1"/>
      <c r="I96" s="1"/>
      <c r="J96" s="1"/>
      <c r="K96" s="1"/>
      <c r="L96" s="1"/>
      <c r="M96" s="1"/>
      <c r="N96" s="1"/>
      <c r="O96" s="1"/>
      <c r="P96" s="1"/>
      <c r="R96" s="7"/>
    </row>
    <row r="97" spans="1:81" s="4" customFormat="1" ht="24.95" customHeight="1">
      <c r="A97" s="34"/>
      <c r="B97" s="15"/>
      <c r="C97" s="7"/>
      <c r="D97" s="7"/>
      <c r="E97" s="7"/>
      <c r="F97" s="7"/>
      <c r="G97" s="7"/>
      <c r="H97" s="1"/>
      <c r="I97" s="1"/>
      <c r="J97" s="1"/>
      <c r="K97" s="1"/>
      <c r="L97" s="1"/>
      <c r="M97" s="1"/>
      <c r="N97" s="1"/>
      <c r="O97" s="1"/>
      <c r="P97" s="1"/>
      <c r="R97" s="7"/>
    </row>
    <row r="98" spans="1:81" s="3" customFormat="1" ht="24.95" customHeight="1">
      <c r="A98" s="4"/>
      <c r="B98" s="4"/>
      <c r="C98" s="7"/>
      <c r="D98" s="7"/>
      <c r="E98" s="7"/>
      <c r="F98" s="24"/>
      <c r="G98" s="7"/>
      <c r="H98" s="1"/>
      <c r="I98" s="1"/>
      <c r="J98" s="1"/>
      <c r="K98" s="1"/>
      <c r="L98" s="1"/>
      <c r="M98" s="1"/>
      <c r="N98" s="1"/>
      <c r="O98" s="1"/>
      <c r="P98" s="1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6"/>
      <c r="BN98" s="105"/>
      <c r="BO98" s="105"/>
      <c r="BP98" s="105"/>
      <c r="BQ98" s="105"/>
      <c r="BR98" s="105"/>
      <c r="BS98" s="105"/>
      <c r="BT98" s="105"/>
      <c r="BU98" s="105"/>
      <c r="BV98" s="105"/>
      <c r="CC98" s="2"/>
    </row>
    <row r="99" spans="1:81" s="33" customFormat="1" ht="24.95" customHeight="1">
      <c r="B99" s="4"/>
      <c r="C99" s="7"/>
      <c r="D99" s="7"/>
      <c r="E99" s="7"/>
      <c r="F99" s="7"/>
      <c r="G99" s="7"/>
      <c r="H99" s="1"/>
      <c r="I99" s="1"/>
      <c r="J99" s="1"/>
      <c r="K99" s="1"/>
      <c r="L99" s="1"/>
      <c r="M99" s="1"/>
      <c r="N99" s="1"/>
      <c r="O99" s="1"/>
      <c r="P99" s="1"/>
      <c r="BM99" s="65"/>
      <c r="CC99" s="73"/>
    </row>
    <row r="100" spans="1:81" s="4" customFormat="1" ht="24.95" customHeight="1">
      <c r="C100" s="7"/>
      <c r="D100" s="7"/>
      <c r="E100" s="7"/>
      <c r="F100" s="24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9"/>
      <c r="BN100" s="38"/>
      <c r="BO100" s="38"/>
      <c r="BP100" s="38"/>
      <c r="BQ100" s="38"/>
      <c r="BR100" s="38"/>
      <c r="BS100" s="38"/>
      <c r="BT100" s="38"/>
      <c r="BU100" s="38"/>
      <c r="BV100" s="38"/>
      <c r="CC100" s="7"/>
    </row>
    <row r="101" spans="1:81" s="4" customFormat="1" ht="24.95" customHeight="1">
      <c r="C101" s="7"/>
      <c r="D101" s="7"/>
      <c r="E101" s="7"/>
      <c r="F101" s="7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9"/>
      <c r="BN101" s="38"/>
      <c r="BO101" s="38"/>
      <c r="BP101" s="38"/>
      <c r="BQ101" s="38"/>
      <c r="BR101" s="38"/>
      <c r="BS101" s="38"/>
      <c r="BT101" s="38"/>
      <c r="BU101" s="38"/>
      <c r="BV101" s="38"/>
      <c r="CC101" s="7"/>
    </row>
    <row r="102" spans="1:81" s="4" customFormat="1" ht="24.95" customHeight="1">
      <c r="C102" s="7"/>
      <c r="D102" s="7"/>
      <c r="E102" s="7"/>
      <c r="F102" s="24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9"/>
      <c r="BN102" s="38"/>
      <c r="BO102" s="38"/>
      <c r="BP102" s="38"/>
      <c r="BQ102" s="38"/>
      <c r="BR102" s="38"/>
      <c r="BS102" s="38"/>
      <c r="BT102" s="38"/>
      <c r="BU102" s="38"/>
      <c r="BV102" s="38"/>
      <c r="CC102" s="7"/>
    </row>
    <row r="103" spans="1:81" s="4" customFormat="1" ht="24.95" customHeight="1">
      <c r="C103" s="7"/>
      <c r="D103" s="7"/>
      <c r="E103" s="7"/>
      <c r="F103" s="7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9"/>
      <c r="BN103" s="38"/>
      <c r="BO103" s="38"/>
      <c r="BP103" s="38"/>
      <c r="BQ103" s="38"/>
      <c r="BR103" s="38"/>
      <c r="BS103" s="38"/>
      <c r="BT103" s="38"/>
      <c r="BU103" s="38"/>
      <c r="BV103" s="38"/>
      <c r="CC103" s="7"/>
    </row>
    <row r="104" spans="1:81" s="37" customFormat="1" ht="24.95" customHeight="1">
      <c r="A104" s="4"/>
      <c r="B104" s="33"/>
      <c r="C104" s="7"/>
      <c r="D104" s="7"/>
      <c r="E104" s="7"/>
      <c r="F104" s="24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  <c r="AM104" s="102"/>
      <c r="AN104" s="102"/>
      <c r="AO104" s="102"/>
      <c r="AP104" s="102"/>
      <c r="AQ104" s="102"/>
      <c r="AR104" s="102"/>
      <c r="AS104" s="102"/>
      <c r="AT104" s="102"/>
      <c r="AU104" s="102"/>
      <c r="AV104" s="102"/>
      <c r="AW104" s="102"/>
      <c r="AX104" s="102"/>
      <c r="AY104" s="102"/>
      <c r="AZ104" s="102"/>
      <c r="BA104" s="102"/>
      <c r="BB104" s="102"/>
      <c r="BC104" s="102"/>
      <c r="BD104" s="102"/>
      <c r="BE104" s="102"/>
      <c r="BF104" s="102"/>
      <c r="BG104" s="102"/>
      <c r="BH104" s="102"/>
      <c r="BI104" s="102"/>
      <c r="BJ104" s="102"/>
      <c r="BK104" s="102"/>
      <c r="BL104" s="102"/>
      <c r="BM104" s="103"/>
      <c r="BN104" s="102"/>
      <c r="BO104" s="102"/>
      <c r="BP104" s="102"/>
      <c r="BQ104" s="102"/>
      <c r="BR104" s="102"/>
      <c r="BS104" s="102"/>
      <c r="BT104" s="102"/>
      <c r="BU104" s="102"/>
      <c r="BV104" s="102"/>
      <c r="CC104" s="101"/>
    </row>
    <row r="105" spans="1:81" s="37" customFormat="1" ht="24.95" customHeight="1">
      <c r="B105" s="33"/>
      <c r="C105" s="7"/>
      <c r="D105" s="7"/>
      <c r="E105" s="7"/>
      <c r="F105" s="7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02"/>
      <c r="AN105" s="102"/>
      <c r="AO105" s="102"/>
      <c r="AP105" s="102"/>
      <c r="AQ105" s="102"/>
      <c r="AR105" s="102"/>
      <c r="AS105" s="102"/>
      <c r="AT105" s="102"/>
      <c r="AU105" s="102"/>
      <c r="AV105" s="102"/>
      <c r="AW105" s="102"/>
      <c r="AX105" s="102"/>
      <c r="AY105" s="102"/>
      <c r="AZ105" s="102"/>
      <c r="BA105" s="102"/>
      <c r="BB105" s="102"/>
      <c r="BC105" s="102"/>
      <c r="BD105" s="102"/>
      <c r="BE105" s="102"/>
      <c r="BF105" s="102"/>
      <c r="BG105" s="102"/>
      <c r="BH105" s="102"/>
      <c r="BI105" s="102"/>
      <c r="BJ105" s="102"/>
      <c r="BK105" s="102"/>
      <c r="BL105" s="102"/>
      <c r="BM105" s="103"/>
      <c r="BN105" s="102"/>
      <c r="BO105" s="102"/>
      <c r="BP105" s="102"/>
      <c r="BQ105" s="102"/>
      <c r="BR105" s="102"/>
      <c r="BS105" s="102"/>
      <c r="BT105" s="102"/>
      <c r="BU105" s="102"/>
      <c r="BV105" s="102"/>
      <c r="CC105" s="101"/>
    </row>
    <row r="106" spans="1:81" s="4" customFormat="1" ht="24.95" customHeight="1">
      <c r="C106" s="7"/>
      <c r="D106" s="7"/>
      <c r="E106" s="7"/>
      <c r="F106" s="7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9"/>
      <c r="BN106" s="38"/>
      <c r="BO106" s="38"/>
      <c r="BP106" s="38"/>
      <c r="BQ106" s="38"/>
      <c r="BR106" s="38"/>
      <c r="BS106" s="38"/>
      <c r="BT106" s="38"/>
      <c r="BU106" s="38"/>
      <c r="BV106" s="38"/>
      <c r="CC106" s="7"/>
    </row>
    <row r="107" spans="1:81" s="4" customFormat="1" ht="24.95" customHeight="1">
      <c r="C107" s="7"/>
      <c r="D107" s="7"/>
      <c r="E107" s="7"/>
      <c r="F107" s="7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9"/>
      <c r="BN107" s="38"/>
      <c r="BO107" s="38"/>
      <c r="BP107" s="38"/>
      <c r="BQ107" s="38"/>
      <c r="BR107" s="38"/>
      <c r="BS107" s="38"/>
      <c r="BT107" s="38"/>
      <c r="BU107" s="38"/>
      <c r="BV107" s="38"/>
      <c r="CC107" s="7"/>
    </row>
    <row r="108" spans="1:81" s="4" customFormat="1" ht="24.95" customHeight="1">
      <c r="C108" s="7"/>
      <c r="D108" s="7"/>
      <c r="E108" s="7"/>
      <c r="F108" s="95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9"/>
      <c r="BN108" s="38"/>
      <c r="BO108" s="38"/>
      <c r="BP108" s="38"/>
      <c r="BQ108" s="38"/>
      <c r="BR108" s="38"/>
      <c r="BS108" s="38"/>
      <c r="BT108" s="38"/>
      <c r="BU108" s="38"/>
      <c r="BV108" s="38"/>
      <c r="CC108" s="7"/>
    </row>
    <row r="109" spans="1:81" s="4" customFormat="1" ht="24.95" customHeight="1">
      <c r="C109" s="7"/>
      <c r="D109" s="7"/>
      <c r="E109" s="7"/>
      <c r="F109" s="95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9"/>
      <c r="BN109" s="38"/>
      <c r="BO109" s="38"/>
      <c r="BP109" s="38"/>
      <c r="BQ109" s="38"/>
      <c r="BR109" s="38"/>
      <c r="BS109" s="38"/>
      <c r="BT109" s="38"/>
      <c r="BU109" s="38"/>
      <c r="BV109" s="38"/>
      <c r="CC109" s="7"/>
    </row>
    <row r="110" spans="1:81" s="4" customFormat="1" ht="24.95" customHeight="1">
      <c r="A110" s="34"/>
      <c r="C110" s="7"/>
      <c r="D110" s="7"/>
      <c r="E110" s="7"/>
      <c r="F110" s="7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9"/>
      <c r="BN110" s="38"/>
      <c r="BO110" s="38"/>
      <c r="BP110" s="38"/>
      <c r="BQ110" s="38"/>
      <c r="BR110" s="38"/>
      <c r="BS110" s="38"/>
      <c r="BT110" s="38"/>
      <c r="BU110" s="38"/>
      <c r="BV110" s="38"/>
      <c r="CC110" s="7"/>
    </row>
    <row r="111" spans="1:81" s="4" customFormat="1" ht="24.95" customHeight="1">
      <c r="B111" s="5"/>
      <c r="C111" s="73"/>
      <c r="D111" s="73"/>
      <c r="E111" s="238"/>
      <c r="F111" s="239"/>
      <c r="G111" s="73"/>
      <c r="H111" s="12"/>
      <c r="I111" s="12"/>
      <c r="J111" s="12"/>
      <c r="K111" s="12"/>
      <c r="L111" s="12"/>
      <c r="M111" s="12"/>
      <c r="N111" s="12"/>
      <c r="O111" s="12"/>
      <c r="P111" s="12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9"/>
      <c r="BN111" s="38"/>
      <c r="BO111" s="38"/>
      <c r="BP111" s="38"/>
      <c r="BQ111" s="38"/>
      <c r="BR111" s="38"/>
      <c r="BS111" s="38"/>
      <c r="BT111" s="38"/>
      <c r="BU111" s="38"/>
      <c r="BV111" s="38"/>
      <c r="CC111" s="7"/>
    </row>
    <row r="112" spans="1:81" s="4" customFormat="1" ht="24.95" customHeight="1">
      <c r="B112" s="5"/>
      <c r="C112" s="7"/>
      <c r="D112" s="7"/>
      <c r="E112" s="7"/>
      <c r="F112" s="47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9"/>
      <c r="BN112" s="38"/>
      <c r="BO112" s="38"/>
      <c r="BP112" s="38"/>
      <c r="BQ112" s="38"/>
      <c r="BR112" s="38"/>
      <c r="BS112" s="38"/>
      <c r="BT112" s="38"/>
      <c r="BU112" s="38"/>
      <c r="BV112" s="38"/>
      <c r="CC112" s="7"/>
    </row>
    <row r="113" spans="1:81" s="59" customFormat="1" ht="24.95" customHeight="1">
      <c r="A113" s="89"/>
      <c r="B113" s="89"/>
      <c r="C113" s="7"/>
      <c r="D113" s="7"/>
      <c r="E113" s="7"/>
      <c r="F113" s="7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6"/>
      <c r="AR113" s="96"/>
      <c r="AS113" s="96"/>
      <c r="AT113" s="96"/>
      <c r="AU113" s="96"/>
      <c r="AV113" s="96"/>
      <c r="AW113" s="96"/>
      <c r="AX113" s="96"/>
      <c r="AY113" s="96"/>
      <c r="AZ113" s="96"/>
      <c r="BA113" s="96"/>
      <c r="BB113" s="96"/>
      <c r="BC113" s="96"/>
      <c r="BD113" s="96"/>
      <c r="BE113" s="96"/>
      <c r="BF113" s="96"/>
      <c r="BG113" s="96"/>
      <c r="BH113" s="96"/>
      <c r="BI113" s="96"/>
      <c r="BJ113" s="96"/>
      <c r="BK113" s="96"/>
      <c r="BL113" s="96"/>
      <c r="BM113" s="98"/>
      <c r="BN113" s="96"/>
      <c r="BO113" s="96"/>
      <c r="BP113" s="96"/>
      <c r="BQ113" s="96"/>
      <c r="BR113" s="96"/>
      <c r="BS113" s="96"/>
      <c r="BT113" s="96"/>
      <c r="BU113" s="96"/>
      <c r="BV113" s="96"/>
      <c r="CC113" s="60"/>
    </row>
    <row r="114" spans="1:81" s="89" customFormat="1" ht="24.95" customHeight="1">
      <c r="C114" s="7"/>
      <c r="D114" s="7"/>
      <c r="E114" s="7"/>
      <c r="F114" s="7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  <c r="AP114" s="93"/>
      <c r="AQ114" s="93"/>
      <c r="AR114" s="93"/>
      <c r="AS114" s="93"/>
      <c r="AT114" s="93"/>
      <c r="AU114" s="93"/>
      <c r="AV114" s="93"/>
      <c r="AW114" s="93"/>
      <c r="AX114" s="93"/>
      <c r="AY114" s="93"/>
      <c r="AZ114" s="93"/>
      <c r="BA114" s="93"/>
      <c r="BB114" s="93"/>
      <c r="BC114" s="93"/>
      <c r="BD114" s="93"/>
      <c r="BE114" s="93"/>
      <c r="BF114" s="93"/>
      <c r="BG114" s="93"/>
      <c r="BH114" s="93"/>
      <c r="BI114" s="93"/>
      <c r="BJ114" s="93"/>
      <c r="BK114" s="93"/>
      <c r="BL114" s="93"/>
      <c r="BM114" s="94"/>
      <c r="BN114" s="93"/>
      <c r="BO114" s="93"/>
      <c r="BP114" s="93"/>
      <c r="BQ114" s="93"/>
      <c r="BR114" s="93"/>
      <c r="BS114" s="93"/>
      <c r="BT114" s="93"/>
      <c r="BU114" s="93"/>
      <c r="BV114" s="93"/>
      <c r="CC114" s="95"/>
    </row>
    <row r="115" spans="1:81" s="4" customFormat="1" ht="24.95" customHeight="1">
      <c r="C115" s="7"/>
      <c r="D115" s="7"/>
      <c r="E115" s="7"/>
      <c r="F115" s="7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9"/>
      <c r="BN115" s="38"/>
      <c r="BO115" s="38"/>
      <c r="BP115" s="38"/>
      <c r="BQ115" s="38"/>
      <c r="BR115" s="38"/>
      <c r="BS115" s="38"/>
      <c r="BT115" s="38"/>
      <c r="BU115" s="38"/>
      <c r="BV115" s="38"/>
      <c r="CC115" s="7"/>
    </row>
    <row r="116" spans="1:81" s="4" customFormat="1" ht="24.95" customHeight="1">
      <c r="C116" s="7"/>
      <c r="D116" s="7"/>
      <c r="E116" s="7"/>
      <c r="F116" s="7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9"/>
      <c r="BN116" s="38"/>
      <c r="BO116" s="38"/>
      <c r="BP116" s="38"/>
      <c r="BQ116" s="38"/>
      <c r="BR116" s="38"/>
      <c r="BS116" s="38"/>
      <c r="BT116" s="38"/>
      <c r="BU116" s="38"/>
      <c r="BV116" s="38"/>
      <c r="CC116" s="7"/>
    </row>
    <row r="117" spans="1:81" s="4" customFormat="1" ht="24.95" customHeight="1">
      <c r="C117" s="7"/>
      <c r="D117" s="7"/>
      <c r="E117" s="7"/>
      <c r="F117" s="7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9"/>
      <c r="BN117" s="38"/>
      <c r="BO117" s="38"/>
      <c r="BP117" s="38"/>
      <c r="BQ117" s="38"/>
      <c r="BR117" s="38"/>
      <c r="BS117" s="38"/>
      <c r="BT117" s="38"/>
      <c r="BU117" s="38"/>
      <c r="BV117" s="38"/>
      <c r="CC117" s="7"/>
    </row>
    <row r="118" spans="1:81" s="4" customFormat="1" ht="24.95" customHeight="1">
      <c r="C118" s="7"/>
      <c r="D118" s="7"/>
      <c r="E118" s="7"/>
      <c r="F118" s="7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9"/>
      <c r="BN118" s="38"/>
      <c r="BO118" s="38"/>
      <c r="BP118" s="38"/>
      <c r="BQ118" s="38"/>
      <c r="BR118" s="38"/>
      <c r="BS118" s="38"/>
      <c r="BT118" s="38"/>
      <c r="BU118" s="38"/>
      <c r="BV118" s="38"/>
      <c r="CC118" s="7"/>
    </row>
    <row r="119" spans="1:81" s="4" customFormat="1" ht="24.95" customHeight="1">
      <c r="C119" s="7"/>
      <c r="D119" s="7"/>
      <c r="E119" s="7"/>
      <c r="F119" s="7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9"/>
      <c r="BN119" s="38"/>
      <c r="BO119" s="38"/>
      <c r="BP119" s="38"/>
      <c r="BQ119" s="38"/>
      <c r="BR119" s="38"/>
      <c r="BS119" s="38"/>
      <c r="BT119" s="38"/>
      <c r="BU119" s="38"/>
      <c r="BV119" s="38"/>
      <c r="CC119" s="7"/>
    </row>
    <row r="120" spans="1:81" s="4" customFormat="1" ht="24.95" customHeight="1">
      <c r="C120" s="7"/>
      <c r="D120" s="7"/>
      <c r="E120" s="7"/>
      <c r="F120" s="7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9"/>
      <c r="BN120" s="38"/>
      <c r="BO120" s="38"/>
      <c r="BP120" s="38"/>
      <c r="BQ120" s="38"/>
      <c r="BR120" s="38"/>
      <c r="BS120" s="38"/>
      <c r="BT120" s="38"/>
      <c r="BU120" s="38"/>
      <c r="BV120" s="38"/>
      <c r="CC120" s="7"/>
    </row>
    <row r="121" spans="1:81" s="33" customFormat="1" ht="24.95" customHeight="1">
      <c r="C121" s="73"/>
      <c r="D121" s="73"/>
      <c r="E121" s="73"/>
      <c r="F121" s="73"/>
      <c r="G121" s="73"/>
      <c r="H121" s="12"/>
      <c r="I121" s="12"/>
      <c r="J121" s="12"/>
      <c r="K121" s="12"/>
      <c r="L121" s="12"/>
      <c r="M121" s="12"/>
      <c r="N121" s="12"/>
      <c r="O121" s="12"/>
      <c r="P121" s="12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7"/>
      <c r="BN121" s="16"/>
      <c r="BO121" s="16"/>
      <c r="BP121" s="16"/>
      <c r="BQ121" s="16"/>
      <c r="BR121" s="16"/>
      <c r="BS121" s="16"/>
      <c r="BT121" s="16"/>
      <c r="BU121" s="16"/>
      <c r="BV121" s="16"/>
      <c r="CC121" s="73"/>
    </row>
    <row r="122" spans="1:81" s="4" customFormat="1" ht="24.95" customHeight="1">
      <c r="C122" s="7"/>
      <c r="D122" s="7"/>
      <c r="E122" s="7"/>
      <c r="F122" s="7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9"/>
      <c r="BN122" s="38"/>
      <c r="BO122" s="38"/>
      <c r="BP122" s="38"/>
      <c r="BQ122" s="38"/>
      <c r="BR122" s="38"/>
      <c r="BS122" s="38"/>
      <c r="BT122" s="38"/>
      <c r="BU122" s="38"/>
      <c r="BV122" s="38"/>
      <c r="CC122" s="7"/>
    </row>
    <row r="123" spans="1:81" s="4" customFormat="1" ht="24.95" customHeight="1">
      <c r="C123" s="7"/>
      <c r="D123" s="7"/>
      <c r="E123" s="7"/>
      <c r="F123" s="7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9"/>
      <c r="BN123" s="38"/>
      <c r="BO123" s="38"/>
      <c r="BP123" s="38"/>
      <c r="BQ123" s="38"/>
      <c r="BR123" s="38"/>
      <c r="BS123" s="38"/>
      <c r="BT123" s="38"/>
      <c r="BU123" s="38"/>
      <c r="BV123" s="38"/>
      <c r="CC123" s="7"/>
    </row>
    <row r="124" spans="1:81" s="4" customFormat="1" ht="24.95" customHeight="1">
      <c r="C124" s="7"/>
      <c r="D124" s="7"/>
      <c r="E124" s="7"/>
      <c r="F124" s="7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9"/>
      <c r="BN124" s="38"/>
      <c r="BO124" s="38"/>
      <c r="BP124" s="38"/>
      <c r="BQ124" s="38"/>
      <c r="BR124" s="38"/>
      <c r="BS124" s="38"/>
      <c r="BT124" s="38"/>
      <c r="BU124" s="38"/>
      <c r="BV124" s="38"/>
      <c r="CC124" s="7"/>
    </row>
    <row r="125" spans="1:81" s="4" customFormat="1" ht="24.95" customHeight="1">
      <c r="C125" s="7"/>
      <c r="D125" s="7"/>
      <c r="E125" s="7"/>
      <c r="F125" s="7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9"/>
      <c r="BN125" s="38"/>
      <c r="BO125" s="38"/>
      <c r="BP125" s="38"/>
      <c r="BQ125" s="38"/>
      <c r="BR125" s="38"/>
      <c r="BS125" s="38"/>
      <c r="BT125" s="38"/>
      <c r="BU125" s="38"/>
      <c r="BV125" s="38"/>
      <c r="CC125" s="7"/>
    </row>
    <row r="126" spans="1:81" s="4" customFormat="1" ht="24.95" customHeight="1">
      <c r="C126" s="7"/>
      <c r="D126" s="7"/>
      <c r="E126" s="7"/>
      <c r="F126" s="7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9"/>
      <c r="BN126" s="38"/>
      <c r="BO126" s="38"/>
      <c r="BP126" s="38"/>
      <c r="BQ126" s="38"/>
      <c r="BR126" s="38"/>
      <c r="BS126" s="38"/>
      <c r="BT126" s="38"/>
      <c r="BU126" s="38"/>
      <c r="BV126" s="38"/>
      <c r="CC126" s="7"/>
    </row>
    <row r="127" spans="1:81" s="4" customFormat="1" ht="24.95" customHeight="1">
      <c r="C127" s="7"/>
      <c r="D127" s="7"/>
      <c r="E127" s="7"/>
      <c r="F127" s="7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9"/>
      <c r="BN127" s="38"/>
      <c r="BO127" s="38"/>
      <c r="BP127" s="38"/>
      <c r="BQ127" s="38"/>
      <c r="BR127" s="38"/>
      <c r="BS127" s="38"/>
      <c r="BT127" s="38"/>
      <c r="BU127" s="38"/>
      <c r="BV127" s="38"/>
      <c r="CC127" s="7"/>
    </row>
    <row r="128" spans="1:81" s="4" customFormat="1" ht="24.95" customHeight="1">
      <c r="C128" s="7"/>
      <c r="D128" s="7"/>
      <c r="E128" s="7"/>
      <c r="F128" s="7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9"/>
      <c r="BN128" s="38"/>
      <c r="BO128" s="38"/>
      <c r="BP128" s="38"/>
      <c r="BQ128" s="38"/>
      <c r="BR128" s="38"/>
      <c r="BS128" s="38"/>
      <c r="BT128" s="38"/>
      <c r="BU128" s="38"/>
      <c r="BV128" s="38"/>
      <c r="CC128" s="7"/>
    </row>
    <row r="129" spans="1:81" s="4" customFormat="1" ht="24.95" customHeight="1">
      <c r="C129" s="7"/>
      <c r="D129" s="7"/>
      <c r="E129" s="7"/>
      <c r="F129" s="7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9"/>
      <c r="BN129" s="38"/>
      <c r="BO129" s="38"/>
      <c r="BP129" s="38"/>
      <c r="BQ129" s="38"/>
      <c r="BR129" s="38"/>
      <c r="BS129" s="38"/>
      <c r="BT129" s="38"/>
      <c r="BU129" s="38"/>
      <c r="BV129" s="38"/>
      <c r="CC129" s="7"/>
    </row>
    <row r="130" spans="1:81" s="4" customFormat="1" ht="24.95" customHeight="1">
      <c r="C130" s="7"/>
      <c r="D130" s="7"/>
      <c r="E130" s="7"/>
      <c r="F130" s="7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9"/>
      <c r="BN130" s="38"/>
      <c r="BO130" s="38"/>
      <c r="BP130" s="38"/>
      <c r="BQ130" s="38"/>
      <c r="BR130" s="38"/>
      <c r="BS130" s="38"/>
      <c r="BT130" s="38"/>
      <c r="BU130" s="38"/>
      <c r="BV130" s="38"/>
      <c r="CC130" s="7"/>
    </row>
    <row r="131" spans="1:81" s="4" customFormat="1" ht="24.95" customHeight="1">
      <c r="C131" s="7"/>
      <c r="D131" s="7"/>
      <c r="E131" s="7"/>
      <c r="F131" s="7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9"/>
      <c r="BN131" s="38"/>
      <c r="BO131" s="38"/>
      <c r="BP131" s="38"/>
      <c r="BQ131" s="38"/>
      <c r="BR131" s="38"/>
      <c r="BS131" s="38"/>
      <c r="BT131" s="38"/>
      <c r="BU131" s="38"/>
      <c r="BV131" s="38"/>
      <c r="CC131" s="7"/>
    </row>
    <row r="132" spans="1:81" s="59" customFormat="1" ht="24.95" customHeight="1">
      <c r="A132" s="89"/>
      <c r="B132" s="4"/>
      <c r="C132" s="7"/>
      <c r="D132" s="7"/>
      <c r="E132" s="7"/>
      <c r="F132" s="7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AQ132" s="96"/>
      <c r="AR132" s="96"/>
      <c r="AS132" s="96"/>
      <c r="AT132" s="96"/>
      <c r="AU132" s="96"/>
      <c r="AV132" s="96"/>
      <c r="AW132" s="96"/>
      <c r="AX132" s="96"/>
      <c r="AY132" s="96"/>
      <c r="AZ132" s="96"/>
      <c r="BA132" s="96"/>
      <c r="BB132" s="96"/>
      <c r="BC132" s="96"/>
      <c r="BD132" s="96"/>
      <c r="BE132" s="96"/>
      <c r="BF132" s="96"/>
      <c r="BG132" s="96"/>
      <c r="BH132" s="96"/>
      <c r="BI132" s="96"/>
      <c r="BJ132" s="96"/>
      <c r="BK132" s="96"/>
      <c r="BL132" s="96"/>
      <c r="BM132" s="98"/>
      <c r="BN132" s="96"/>
      <c r="BO132" s="96"/>
      <c r="BP132" s="96"/>
      <c r="BQ132" s="96"/>
      <c r="BR132" s="96"/>
      <c r="BS132" s="96"/>
      <c r="BT132" s="96"/>
      <c r="BU132" s="96"/>
      <c r="BV132" s="96"/>
      <c r="CC132" s="60"/>
    </row>
    <row r="133" spans="1:81" s="59" customFormat="1" ht="24.95" customHeight="1">
      <c r="A133" s="89"/>
      <c r="B133" s="4"/>
      <c r="C133" s="7"/>
      <c r="D133" s="7"/>
      <c r="E133" s="7"/>
      <c r="F133" s="7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  <c r="AO133" s="96"/>
      <c r="AP133" s="96"/>
      <c r="AQ133" s="96"/>
      <c r="AR133" s="96"/>
      <c r="AS133" s="96"/>
      <c r="AT133" s="96"/>
      <c r="AU133" s="96"/>
      <c r="AV133" s="96"/>
      <c r="AW133" s="96"/>
      <c r="AX133" s="96"/>
      <c r="AY133" s="96"/>
      <c r="AZ133" s="96"/>
      <c r="BA133" s="96"/>
      <c r="BB133" s="96"/>
      <c r="BC133" s="96"/>
      <c r="BD133" s="96"/>
      <c r="BE133" s="96"/>
      <c r="BF133" s="96"/>
      <c r="BG133" s="96"/>
      <c r="BH133" s="96"/>
      <c r="BI133" s="96"/>
      <c r="BJ133" s="96"/>
      <c r="BK133" s="96"/>
      <c r="BL133" s="96"/>
      <c r="BM133" s="98"/>
      <c r="BN133" s="96"/>
      <c r="BO133" s="96"/>
      <c r="BP133" s="96"/>
      <c r="BQ133" s="96"/>
      <c r="BR133" s="96"/>
      <c r="BS133" s="96"/>
      <c r="BT133" s="96"/>
      <c r="BU133" s="96"/>
      <c r="BV133" s="96"/>
      <c r="CC133" s="60"/>
    </row>
    <row r="134" spans="1:81" s="59" customFormat="1" ht="24.95" customHeight="1">
      <c r="A134" s="89"/>
      <c r="B134" s="4"/>
      <c r="C134" s="7"/>
      <c r="D134" s="7"/>
      <c r="E134" s="7"/>
      <c r="F134" s="7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  <c r="AO134" s="96"/>
      <c r="AP134" s="96"/>
      <c r="AQ134" s="96"/>
      <c r="AR134" s="96"/>
      <c r="AS134" s="96"/>
      <c r="AT134" s="96"/>
      <c r="AU134" s="96"/>
      <c r="AV134" s="96"/>
      <c r="AW134" s="96"/>
      <c r="AX134" s="96"/>
      <c r="AY134" s="96"/>
      <c r="AZ134" s="96"/>
      <c r="BA134" s="96"/>
      <c r="BB134" s="96"/>
      <c r="BC134" s="96"/>
      <c r="BD134" s="96"/>
      <c r="BE134" s="96"/>
      <c r="BF134" s="96"/>
      <c r="BG134" s="96"/>
      <c r="BH134" s="96"/>
      <c r="BI134" s="96"/>
      <c r="BJ134" s="96"/>
      <c r="BK134" s="96"/>
      <c r="BL134" s="96"/>
      <c r="BM134" s="98"/>
      <c r="BN134" s="96"/>
      <c r="BO134" s="96"/>
      <c r="BP134" s="96"/>
      <c r="BQ134" s="96"/>
      <c r="BR134" s="96"/>
      <c r="BS134" s="96"/>
      <c r="BT134" s="96"/>
      <c r="BU134" s="96"/>
      <c r="BV134" s="96"/>
      <c r="CC134" s="60"/>
    </row>
    <row r="135" spans="1:81" s="59" customFormat="1" ht="24.95" customHeight="1">
      <c r="A135" s="89"/>
      <c r="B135" s="4"/>
      <c r="C135" s="7"/>
      <c r="D135" s="7"/>
      <c r="E135" s="7"/>
      <c r="F135" s="7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  <c r="BA135" s="96"/>
      <c r="BB135" s="96"/>
      <c r="BC135" s="96"/>
      <c r="BD135" s="96"/>
      <c r="BE135" s="96"/>
      <c r="BF135" s="96"/>
      <c r="BG135" s="96"/>
      <c r="BH135" s="96"/>
      <c r="BI135" s="96"/>
      <c r="BJ135" s="96"/>
      <c r="BK135" s="96"/>
      <c r="BL135" s="96"/>
      <c r="BM135" s="98"/>
      <c r="BN135" s="96"/>
      <c r="BO135" s="96"/>
      <c r="BP135" s="96"/>
      <c r="BQ135" s="96"/>
      <c r="BR135" s="96"/>
      <c r="BS135" s="96"/>
      <c r="BT135" s="96"/>
      <c r="BU135" s="96"/>
      <c r="BV135" s="96"/>
      <c r="CC135" s="60"/>
    </row>
    <row r="136" spans="1:81" s="89" customFormat="1" ht="24.95" customHeight="1">
      <c r="B136" s="4"/>
      <c r="C136" s="7"/>
      <c r="D136" s="7"/>
      <c r="E136" s="7"/>
      <c r="F136" s="7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  <c r="AP136" s="93"/>
      <c r="AQ136" s="93"/>
      <c r="AR136" s="93"/>
      <c r="AS136" s="93"/>
      <c r="AT136" s="93"/>
      <c r="AU136" s="93"/>
      <c r="AV136" s="93"/>
      <c r="AW136" s="93"/>
      <c r="AX136" s="93"/>
      <c r="AY136" s="93"/>
      <c r="AZ136" s="93"/>
      <c r="BA136" s="93"/>
      <c r="BB136" s="93"/>
      <c r="BC136" s="93"/>
      <c r="BD136" s="93"/>
      <c r="BE136" s="93"/>
      <c r="BF136" s="93"/>
      <c r="BG136" s="93"/>
      <c r="BH136" s="93"/>
      <c r="BI136" s="93"/>
      <c r="BJ136" s="93"/>
      <c r="BK136" s="93"/>
      <c r="BL136" s="93"/>
      <c r="BM136" s="94"/>
      <c r="BN136" s="93"/>
      <c r="BO136" s="93"/>
      <c r="BP136" s="93"/>
      <c r="BQ136" s="93"/>
      <c r="BR136" s="93"/>
      <c r="BS136" s="93"/>
      <c r="BT136" s="93"/>
      <c r="BU136" s="93"/>
      <c r="BV136" s="93"/>
      <c r="CC136" s="95"/>
    </row>
    <row r="137" spans="1:81" s="89" customFormat="1" ht="24.95" customHeight="1">
      <c r="B137" s="4"/>
      <c r="C137" s="7"/>
      <c r="D137" s="7"/>
      <c r="E137" s="7"/>
      <c r="F137" s="7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  <c r="AQ137" s="93"/>
      <c r="AR137" s="93"/>
      <c r="AS137" s="93"/>
      <c r="AT137" s="93"/>
      <c r="AU137" s="93"/>
      <c r="AV137" s="93"/>
      <c r="AW137" s="93"/>
      <c r="AX137" s="93"/>
      <c r="AY137" s="93"/>
      <c r="AZ137" s="93"/>
      <c r="BA137" s="93"/>
      <c r="BB137" s="93"/>
      <c r="BC137" s="93"/>
      <c r="BD137" s="93"/>
      <c r="BE137" s="93"/>
      <c r="BF137" s="93"/>
      <c r="BG137" s="93"/>
      <c r="BH137" s="93"/>
      <c r="BI137" s="93"/>
      <c r="BJ137" s="93"/>
      <c r="BK137" s="93"/>
      <c r="BL137" s="93"/>
      <c r="BM137" s="94"/>
      <c r="BN137" s="93"/>
      <c r="BO137" s="93"/>
      <c r="BP137" s="93"/>
      <c r="BQ137" s="93"/>
      <c r="BR137" s="93"/>
      <c r="BS137" s="93"/>
      <c r="BT137" s="93"/>
      <c r="BU137" s="93"/>
      <c r="BV137" s="93"/>
      <c r="CC137" s="95"/>
    </row>
    <row r="138" spans="1:81" s="3" customFormat="1" ht="24.95" customHeight="1">
      <c r="A138" s="4"/>
      <c r="B138" s="4"/>
      <c r="C138" s="7"/>
      <c r="D138" s="7"/>
      <c r="E138" s="7"/>
      <c r="F138" s="7"/>
      <c r="G138" s="7"/>
      <c r="H138" s="1"/>
      <c r="I138" s="1"/>
      <c r="J138" s="1"/>
      <c r="K138" s="1"/>
      <c r="L138" s="1"/>
      <c r="M138" s="1"/>
      <c r="N138" s="1"/>
      <c r="O138" s="1"/>
      <c r="P138" s="1"/>
      <c r="R138" s="2"/>
    </row>
    <row r="139" spans="1:81" s="3" customFormat="1" ht="24.95" customHeight="1">
      <c r="A139" s="4"/>
      <c r="B139" s="4"/>
      <c r="C139" s="7"/>
      <c r="D139" s="7"/>
      <c r="E139" s="7"/>
      <c r="F139" s="7"/>
      <c r="G139" s="7"/>
      <c r="H139" s="1"/>
      <c r="I139" s="1"/>
      <c r="J139" s="1"/>
      <c r="K139" s="1"/>
      <c r="L139" s="1"/>
      <c r="M139" s="1"/>
      <c r="N139" s="1"/>
      <c r="O139" s="1"/>
      <c r="P139" s="1"/>
      <c r="R139" s="2"/>
    </row>
    <row r="140" spans="1:81" s="33" customFormat="1" ht="24.95" customHeight="1">
      <c r="C140" s="73"/>
      <c r="D140" s="73"/>
      <c r="E140" s="73"/>
      <c r="F140" s="73"/>
      <c r="G140" s="73"/>
      <c r="H140" s="12"/>
      <c r="I140" s="12"/>
      <c r="J140" s="12"/>
      <c r="K140" s="12"/>
      <c r="L140" s="12"/>
      <c r="M140" s="12"/>
      <c r="N140" s="12"/>
      <c r="O140" s="12"/>
      <c r="P140" s="12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7"/>
      <c r="BN140" s="16"/>
      <c r="BO140" s="16"/>
      <c r="BP140" s="16"/>
      <c r="BQ140" s="16"/>
      <c r="BR140" s="16"/>
      <c r="BS140" s="16"/>
      <c r="BT140" s="16"/>
      <c r="BU140" s="16"/>
      <c r="BV140" s="16"/>
      <c r="CC140" s="73"/>
    </row>
    <row r="141" spans="1:81" s="33" customFormat="1" ht="24.95" customHeight="1">
      <c r="C141" s="73"/>
      <c r="D141" s="73"/>
      <c r="E141" s="73"/>
      <c r="F141" s="73"/>
      <c r="G141" s="73"/>
      <c r="H141" s="12"/>
      <c r="I141" s="12"/>
      <c r="J141" s="12"/>
      <c r="K141" s="12"/>
      <c r="L141" s="12"/>
      <c r="M141" s="12"/>
      <c r="N141" s="12"/>
      <c r="O141" s="12"/>
      <c r="P141" s="12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7"/>
      <c r="BN141" s="16"/>
      <c r="BO141" s="16"/>
      <c r="BP141" s="16"/>
      <c r="BQ141" s="16"/>
      <c r="BR141" s="16"/>
      <c r="BS141" s="16"/>
      <c r="BT141" s="16"/>
      <c r="BU141" s="16"/>
      <c r="BV141" s="16"/>
      <c r="CC141" s="73"/>
    </row>
    <row r="142" spans="1:81" s="4" customFormat="1" ht="24.75" customHeight="1">
      <c r="C142" s="7"/>
      <c r="D142" s="7"/>
      <c r="E142" s="7"/>
      <c r="F142" s="7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9"/>
      <c r="BN142" s="38"/>
      <c r="BO142" s="38"/>
      <c r="BP142" s="38"/>
      <c r="BQ142" s="38"/>
      <c r="BR142" s="38"/>
      <c r="BS142" s="38"/>
      <c r="BT142" s="38"/>
      <c r="BU142" s="38"/>
      <c r="BV142" s="38"/>
      <c r="CC142" s="7"/>
    </row>
    <row r="143" spans="1:81" s="4" customFormat="1" ht="24.75" customHeight="1">
      <c r="C143" s="7"/>
      <c r="D143" s="7"/>
      <c r="E143" s="7"/>
      <c r="F143" s="7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9"/>
      <c r="BN143" s="38"/>
      <c r="BO143" s="38"/>
      <c r="BP143" s="38"/>
      <c r="BQ143" s="38"/>
      <c r="BR143" s="38"/>
      <c r="BS143" s="38"/>
      <c r="BT143" s="38"/>
      <c r="BU143" s="38"/>
      <c r="BV143" s="38"/>
      <c r="CC143" s="7"/>
    </row>
    <row r="144" spans="1:81" s="89" customFormat="1" ht="24.95" customHeight="1">
      <c r="C144" s="95"/>
      <c r="D144" s="95"/>
      <c r="E144" s="95"/>
      <c r="F144" s="95"/>
      <c r="G144" s="95"/>
      <c r="H144" s="9"/>
      <c r="I144" s="9"/>
      <c r="J144" s="9"/>
      <c r="K144" s="9"/>
      <c r="L144" s="9"/>
      <c r="M144" s="9"/>
      <c r="N144" s="9"/>
      <c r="O144" s="9"/>
      <c r="P144" s="9"/>
      <c r="Q144" s="93"/>
      <c r="R144" s="93"/>
      <c r="S144" s="93"/>
      <c r="T144" s="93"/>
      <c r="U144" s="90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  <c r="AQ144" s="93"/>
      <c r="AR144" s="93"/>
      <c r="AS144" s="93"/>
      <c r="AT144" s="93"/>
      <c r="AU144" s="93"/>
      <c r="AV144" s="93"/>
      <c r="AW144" s="93"/>
      <c r="AX144" s="93"/>
      <c r="AY144" s="93"/>
      <c r="AZ144" s="93"/>
      <c r="BA144" s="93"/>
      <c r="BB144" s="93"/>
      <c r="BC144" s="93"/>
      <c r="BD144" s="93"/>
      <c r="BE144" s="93"/>
      <c r="BF144" s="93"/>
      <c r="BG144" s="93"/>
      <c r="BH144" s="93"/>
      <c r="BI144" s="93"/>
      <c r="BJ144" s="93"/>
      <c r="BK144" s="93"/>
      <c r="BL144" s="93"/>
      <c r="BM144" s="94"/>
      <c r="BN144" s="93"/>
      <c r="BO144" s="93"/>
      <c r="BP144" s="93"/>
      <c r="BQ144" s="93"/>
      <c r="BR144" s="93"/>
      <c r="BS144" s="93"/>
      <c r="BT144" s="93"/>
      <c r="BU144" s="93"/>
      <c r="BV144" s="93"/>
      <c r="CC144" s="95"/>
    </row>
    <row r="145" spans="1:81" s="89" customFormat="1" ht="25.15" customHeight="1">
      <c r="B145" s="20"/>
      <c r="C145" s="7"/>
      <c r="D145" s="7"/>
      <c r="E145" s="7"/>
      <c r="F145" s="7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  <c r="AQ145" s="93"/>
      <c r="AR145" s="93"/>
      <c r="AS145" s="93"/>
      <c r="AT145" s="93"/>
      <c r="AU145" s="93"/>
      <c r="AV145" s="93"/>
      <c r="AW145" s="93"/>
      <c r="AX145" s="93"/>
      <c r="AY145" s="93"/>
      <c r="AZ145" s="93"/>
      <c r="BA145" s="93"/>
      <c r="BB145" s="93"/>
      <c r="BC145" s="93"/>
      <c r="BD145" s="93"/>
      <c r="BE145" s="93"/>
      <c r="BF145" s="93"/>
      <c r="BG145" s="93"/>
      <c r="BH145" s="93"/>
      <c r="BI145" s="93"/>
      <c r="BJ145" s="93"/>
      <c r="BK145" s="93"/>
      <c r="BL145" s="93"/>
      <c r="BM145" s="94"/>
      <c r="BN145" s="93"/>
      <c r="BO145" s="93"/>
      <c r="BP145" s="93"/>
      <c r="BQ145" s="93"/>
      <c r="BR145" s="93"/>
      <c r="BS145" s="93"/>
      <c r="BT145" s="93"/>
      <c r="BU145" s="93"/>
      <c r="BV145" s="93"/>
      <c r="CC145" s="95"/>
    </row>
    <row r="146" spans="1:81" s="89" customFormat="1" ht="25.15" customHeight="1">
      <c r="B146" s="20"/>
      <c r="C146" s="7"/>
      <c r="D146" s="7"/>
      <c r="E146" s="7"/>
      <c r="F146" s="7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93"/>
      <c r="BF146" s="93"/>
      <c r="BG146" s="93"/>
      <c r="BH146" s="93"/>
      <c r="BI146" s="93"/>
      <c r="BJ146" s="93"/>
      <c r="BK146" s="93"/>
      <c r="BL146" s="93"/>
      <c r="BM146" s="94"/>
      <c r="BN146" s="93"/>
      <c r="BO146" s="93"/>
      <c r="BP146" s="93"/>
      <c r="BQ146" s="93"/>
      <c r="BR146" s="93"/>
      <c r="BS146" s="93"/>
      <c r="BT146" s="93"/>
      <c r="BU146" s="93"/>
      <c r="BV146" s="93"/>
      <c r="CC146" s="95"/>
    </row>
    <row r="147" spans="1:81" s="89" customFormat="1" ht="25.5" customHeight="1">
      <c r="B147" s="20"/>
      <c r="C147" s="7"/>
      <c r="D147" s="7"/>
      <c r="E147" s="7"/>
      <c r="F147" s="7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  <c r="AR147" s="93"/>
      <c r="AS147" s="93"/>
      <c r="AT147" s="93"/>
      <c r="AU147" s="93"/>
      <c r="AV147" s="93"/>
      <c r="AW147" s="93"/>
      <c r="AX147" s="93"/>
      <c r="AY147" s="93"/>
      <c r="AZ147" s="93"/>
      <c r="BA147" s="93"/>
      <c r="BB147" s="93"/>
      <c r="BC147" s="93"/>
      <c r="BD147" s="93"/>
      <c r="BE147" s="93"/>
      <c r="BF147" s="93"/>
      <c r="BG147" s="93"/>
      <c r="BH147" s="93"/>
      <c r="BI147" s="93"/>
      <c r="BJ147" s="93"/>
      <c r="BK147" s="93"/>
      <c r="BL147" s="93"/>
      <c r="BM147" s="94"/>
      <c r="BN147" s="93"/>
      <c r="BO147" s="93"/>
      <c r="BP147" s="93"/>
      <c r="BQ147" s="93"/>
      <c r="BR147" s="93"/>
      <c r="BS147" s="93"/>
      <c r="BT147" s="93"/>
      <c r="BU147" s="93"/>
      <c r="BV147" s="93"/>
      <c r="CC147" s="95"/>
    </row>
    <row r="148" spans="1:81" s="89" customFormat="1" ht="25.5" customHeight="1">
      <c r="B148" s="20"/>
      <c r="C148" s="7"/>
      <c r="D148" s="7"/>
      <c r="E148" s="7"/>
      <c r="F148" s="7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  <c r="AQ148" s="93"/>
      <c r="AR148" s="93"/>
      <c r="AS148" s="93"/>
      <c r="AT148" s="93"/>
      <c r="AU148" s="93"/>
      <c r="AV148" s="93"/>
      <c r="AW148" s="93"/>
      <c r="AX148" s="93"/>
      <c r="AY148" s="93"/>
      <c r="AZ148" s="93"/>
      <c r="BA148" s="93"/>
      <c r="BB148" s="93"/>
      <c r="BC148" s="93"/>
      <c r="BD148" s="93"/>
      <c r="BE148" s="93"/>
      <c r="BF148" s="93"/>
      <c r="BG148" s="93"/>
      <c r="BH148" s="93"/>
      <c r="BI148" s="93"/>
      <c r="BJ148" s="93"/>
      <c r="BK148" s="93"/>
      <c r="BL148" s="93"/>
      <c r="BM148" s="94"/>
      <c r="BN148" s="93"/>
      <c r="BO148" s="93"/>
      <c r="BP148" s="93"/>
      <c r="BQ148" s="93"/>
      <c r="BR148" s="93"/>
      <c r="BS148" s="93"/>
      <c r="BT148" s="93"/>
      <c r="BU148" s="93"/>
      <c r="BV148" s="93"/>
      <c r="CC148" s="95"/>
    </row>
    <row r="149" spans="1:81" s="4" customFormat="1" ht="24.95" customHeight="1">
      <c r="B149" s="33"/>
      <c r="C149" s="7"/>
      <c r="D149" s="7"/>
      <c r="E149" s="7"/>
      <c r="F149" s="7"/>
      <c r="G149" s="7"/>
      <c r="H149" s="1"/>
      <c r="I149" s="1"/>
      <c r="J149" s="1"/>
      <c r="K149" s="1"/>
      <c r="L149" s="1"/>
      <c r="M149" s="1"/>
      <c r="N149" s="1"/>
      <c r="O149" s="1"/>
      <c r="P149" s="1"/>
      <c r="R149" s="7"/>
    </row>
    <row r="150" spans="1:81" s="4" customFormat="1" ht="24.95" customHeight="1">
      <c r="B150" s="33"/>
      <c r="C150" s="7"/>
      <c r="D150" s="7"/>
      <c r="E150" s="7"/>
      <c r="F150" s="7"/>
      <c r="G150" s="7"/>
      <c r="H150" s="1"/>
      <c r="I150" s="1"/>
      <c r="J150" s="1"/>
      <c r="K150" s="1"/>
      <c r="L150" s="1"/>
      <c r="M150" s="1"/>
      <c r="N150" s="1"/>
      <c r="O150" s="1"/>
      <c r="P150" s="1"/>
      <c r="R150" s="7"/>
    </row>
    <row r="151" spans="1:81" s="89" customFormat="1" ht="24.95" customHeight="1">
      <c r="B151" s="20"/>
      <c r="C151" s="7"/>
      <c r="D151" s="7"/>
      <c r="E151" s="7"/>
      <c r="F151" s="7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  <c r="AR151" s="93"/>
      <c r="AS151" s="93"/>
      <c r="AT151" s="93"/>
      <c r="AU151" s="93"/>
      <c r="AV151" s="93"/>
      <c r="AW151" s="93"/>
      <c r="AX151" s="93"/>
      <c r="AY151" s="93"/>
      <c r="AZ151" s="93"/>
      <c r="BA151" s="93"/>
      <c r="BB151" s="93"/>
      <c r="BC151" s="93"/>
      <c r="BD151" s="93"/>
      <c r="BE151" s="93"/>
      <c r="BF151" s="93"/>
      <c r="BG151" s="93"/>
      <c r="BH151" s="93"/>
      <c r="BI151" s="93"/>
      <c r="BJ151" s="93"/>
      <c r="BK151" s="93"/>
      <c r="BL151" s="93"/>
      <c r="BM151" s="94"/>
      <c r="BN151" s="93"/>
      <c r="BO151" s="93"/>
      <c r="BP151" s="93"/>
      <c r="BQ151" s="93"/>
      <c r="BR151" s="93"/>
      <c r="BS151" s="93"/>
      <c r="BT151" s="93"/>
      <c r="BU151" s="93"/>
      <c r="BV151" s="93"/>
      <c r="CC151" s="95"/>
    </row>
    <row r="152" spans="1:81" s="89" customFormat="1" ht="24.95" customHeight="1">
      <c r="B152" s="20"/>
      <c r="C152" s="7"/>
      <c r="D152" s="7"/>
      <c r="E152" s="7"/>
      <c r="F152" s="7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  <c r="AR152" s="93"/>
      <c r="AS152" s="93"/>
      <c r="AT152" s="93"/>
      <c r="AU152" s="93"/>
      <c r="AV152" s="93"/>
      <c r="AW152" s="93"/>
      <c r="AX152" s="93"/>
      <c r="AY152" s="93"/>
      <c r="AZ152" s="93"/>
      <c r="BA152" s="93"/>
      <c r="BB152" s="93"/>
      <c r="BC152" s="93"/>
      <c r="BD152" s="93"/>
      <c r="BE152" s="93"/>
      <c r="BF152" s="93"/>
      <c r="BG152" s="93"/>
      <c r="BH152" s="93"/>
      <c r="BI152" s="93"/>
      <c r="BJ152" s="93"/>
      <c r="BK152" s="93"/>
      <c r="BL152" s="93"/>
      <c r="BM152" s="94"/>
      <c r="BN152" s="93"/>
      <c r="BO152" s="93"/>
      <c r="BP152" s="93"/>
      <c r="BQ152" s="93"/>
      <c r="BR152" s="93"/>
      <c r="BS152" s="93"/>
      <c r="BT152" s="93"/>
      <c r="BU152" s="93"/>
      <c r="BV152" s="93"/>
      <c r="CC152" s="95"/>
    </row>
    <row r="153" spans="1:81" s="110" customFormat="1" ht="24.95" customHeight="1">
      <c r="A153" s="107"/>
      <c r="B153" s="107"/>
      <c r="C153" s="115"/>
      <c r="D153" s="115"/>
      <c r="E153" s="115"/>
      <c r="F153" s="115"/>
      <c r="G153" s="115"/>
      <c r="H153" s="111"/>
      <c r="I153" s="111"/>
      <c r="J153" s="111"/>
      <c r="K153" s="111"/>
      <c r="L153" s="111"/>
      <c r="M153" s="111"/>
      <c r="N153" s="111"/>
      <c r="O153" s="111"/>
      <c r="P153" s="111"/>
      <c r="R153" s="112"/>
    </row>
    <row r="154" spans="1:81" s="4" customFormat="1" ht="24.95" customHeight="1">
      <c r="B154" s="20"/>
      <c r="C154" s="7"/>
      <c r="D154" s="7"/>
      <c r="E154" s="7"/>
      <c r="F154" s="7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9"/>
      <c r="BN154" s="38"/>
      <c r="BO154" s="38"/>
      <c r="BP154" s="38"/>
      <c r="BQ154" s="38"/>
      <c r="BR154" s="38"/>
      <c r="BS154" s="38"/>
      <c r="BT154" s="38"/>
      <c r="BU154" s="38"/>
      <c r="BV154" s="38"/>
      <c r="CC154" s="7"/>
    </row>
    <row r="155" spans="1:81" s="20" customFormat="1" ht="24.95" customHeight="1">
      <c r="C155" s="7"/>
      <c r="D155" s="7"/>
      <c r="E155" s="7"/>
      <c r="F155" s="7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6"/>
      <c r="BN155" s="25"/>
      <c r="BO155" s="25"/>
      <c r="BP155" s="25"/>
      <c r="BQ155" s="25"/>
      <c r="BR155" s="25"/>
      <c r="BS155" s="25"/>
      <c r="BT155" s="25"/>
      <c r="BU155" s="25"/>
      <c r="BV155" s="25"/>
      <c r="CC155" s="24"/>
    </row>
    <row r="156" spans="1:81" s="3" customFormat="1" ht="24.95" customHeight="1">
      <c r="A156" s="20"/>
      <c r="B156" s="33"/>
      <c r="C156" s="7"/>
      <c r="D156" s="7"/>
      <c r="E156" s="7"/>
      <c r="F156" s="7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105"/>
      <c r="BH156" s="105"/>
      <c r="BI156" s="105"/>
      <c r="BJ156" s="105"/>
      <c r="BK156" s="105"/>
      <c r="BL156" s="105"/>
      <c r="BM156" s="106"/>
      <c r="BN156" s="105"/>
      <c r="BO156" s="105"/>
      <c r="BP156" s="105"/>
      <c r="BQ156" s="105"/>
      <c r="BR156" s="105"/>
      <c r="BS156" s="105"/>
      <c r="BT156" s="105"/>
      <c r="BU156" s="105"/>
      <c r="BV156" s="105"/>
      <c r="CC156" s="2"/>
    </row>
    <row r="157" spans="1:81" s="33" customFormat="1" ht="24.95" customHeight="1">
      <c r="A157" s="4"/>
      <c r="C157" s="73"/>
      <c r="D157" s="73"/>
      <c r="E157" s="7"/>
      <c r="F157" s="73"/>
      <c r="G157" s="73"/>
      <c r="H157" s="12"/>
      <c r="I157" s="12"/>
      <c r="J157" s="12"/>
      <c r="K157" s="12"/>
      <c r="L157" s="12"/>
      <c r="M157" s="12"/>
      <c r="N157" s="12"/>
      <c r="O157" s="12"/>
      <c r="P157" s="12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7"/>
      <c r="BN157" s="16"/>
      <c r="BO157" s="16"/>
      <c r="BP157" s="16"/>
      <c r="BQ157" s="16"/>
      <c r="BR157" s="16"/>
      <c r="BS157" s="16"/>
      <c r="BT157" s="16"/>
      <c r="BU157" s="16"/>
      <c r="BV157" s="16"/>
      <c r="CC157" s="73"/>
    </row>
    <row r="158" spans="1:81" s="4" customFormat="1" ht="24.95" customHeight="1">
      <c r="A158" s="34"/>
      <c r="B158" s="33"/>
      <c r="C158" s="7"/>
      <c r="D158" s="7"/>
      <c r="E158" s="7"/>
      <c r="F158" s="47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9"/>
      <c r="BN158" s="38"/>
      <c r="BO158" s="38"/>
      <c r="BP158" s="38"/>
      <c r="BQ158" s="38"/>
      <c r="BR158" s="38"/>
      <c r="BS158" s="38"/>
      <c r="BT158" s="38"/>
      <c r="BU158" s="38"/>
      <c r="BV158" s="38"/>
      <c r="CC158" s="7"/>
    </row>
    <row r="159" spans="1:81" s="110" customFormat="1" ht="24.95" customHeight="1">
      <c r="A159" s="107"/>
      <c r="B159" s="107"/>
      <c r="C159" s="115"/>
      <c r="D159" s="115"/>
      <c r="E159" s="115"/>
      <c r="F159" s="115"/>
      <c r="G159" s="115"/>
      <c r="H159" s="111"/>
      <c r="I159" s="111"/>
      <c r="J159" s="111"/>
      <c r="K159" s="111"/>
      <c r="L159" s="111"/>
      <c r="M159" s="111"/>
      <c r="N159" s="111"/>
      <c r="O159" s="111"/>
      <c r="P159" s="111"/>
      <c r="R159" s="112"/>
    </row>
    <row r="160" spans="1:81" s="4" customFormat="1" ht="24.95" customHeight="1">
      <c r="C160" s="7"/>
      <c r="D160" s="7"/>
      <c r="E160" s="7"/>
      <c r="F160" s="7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9"/>
      <c r="BN160" s="38"/>
      <c r="BO160" s="38"/>
      <c r="BP160" s="38"/>
      <c r="BQ160" s="38"/>
      <c r="BR160" s="38"/>
      <c r="BS160" s="38"/>
      <c r="BT160" s="38"/>
      <c r="BU160" s="38"/>
      <c r="BV160" s="38"/>
      <c r="CC160" s="7"/>
    </row>
    <row r="161" spans="1:81" s="4" customFormat="1" ht="24.95" customHeight="1">
      <c r="C161" s="7"/>
      <c r="D161" s="7"/>
      <c r="E161" s="7"/>
      <c r="F161" s="7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9"/>
      <c r="BN161" s="38"/>
      <c r="BO161" s="38"/>
      <c r="BP161" s="38"/>
      <c r="BQ161" s="38"/>
      <c r="BR161" s="38"/>
      <c r="BS161" s="38"/>
      <c r="BT161" s="38"/>
      <c r="BU161" s="38"/>
      <c r="BV161" s="38"/>
      <c r="CC161" s="7"/>
    </row>
    <row r="162" spans="1:81" s="4" customFormat="1" ht="24.95" customHeight="1">
      <c r="C162" s="7"/>
      <c r="D162" s="7"/>
      <c r="E162" s="7"/>
      <c r="F162" s="7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9"/>
      <c r="BN162" s="38"/>
      <c r="BO162" s="38"/>
      <c r="BP162" s="38"/>
      <c r="BQ162" s="38"/>
      <c r="BR162" s="38"/>
      <c r="BS162" s="38"/>
      <c r="BT162" s="38"/>
      <c r="BU162" s="38"/>
      <c r="BV162" s="38"/>
      <c r="CC162" s="7"/>
    </row>
    <row r="163" spans="1:81" s="4" customFormat="1" ht="24.95" customHeight="1">
      <c r="C163" s="7"/>
      <c r="D163" s="7"/>
      <c r="E163" s="7"/>
      <c r="F163" s="7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9"/>
      <c r="BN163" s="38"/>
      <c r="BO163" s="38"/>
      <c r="BP163" s="38"/>
      <c r="BQ163" s="38"/>
      <c r="BR163" s="38"/>
      <c r="BS163" s="38"/>
      <c r="BT163" s="38"/>
      <c r="BU163" s="38"/>
      <c r="BV163" s="38"/>
      <c r="CC163" s="7"/>
    </row>
    <row r="164" spans="1:81" s="4" customFormat="1" ht="24.95" customHeight="1">
      <c r="C164" s="7"/>
      <c r="D164" s="7"/>
      <c r="E164" s="7"/>
      <c r="F164" s="7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9"/>
      <c r="BN164" s="38"/>
      <c r="BO164" s="38"/>
      <c r="BP164" s="38"/>
      <c r="BQ164" s="38"/>
      <c r="BR164" s="38"/>
      <c r="BS164" s="38"/>
      <c r="BT164" s="38"/>
      <c r="BU164" s="38"/>
      <c r="BV164" s="38"/>
      <c r="CC164" s="7"/>
    </row>
    <row r="165" spans="1:81" s="4" customFormat="1" ht="24.95" customHeight="1">
      <c r="C165" s="7"/>
      <c r="D165" s="7"/>
      <c r="E165" s="7"/>
      <c r="F165" s="7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9"/>
      <c r="BN165" s="38"/>
      <c r="BO165" s="38"/>
      <c r="BP165" s="38"/>
      <c r="BQ165" s="38"/>
      <c r="BR165" s="38"/>
      <c r="BS165" s="38"/>
      <c r="BT165" s="38"/>
      <c r="BU165" s="38"/>
      <c r="BV165" s="38"/>
      <c r="CC165" s="7"/>
    </row>
    <row r="166" spans="1:81" s="15" customFormat="1" ht="24.95" customHeight="1">
      <c r="C166" s="49"/>
      <c r="D166" s="49"/>
      <c r="E166" s="49"/>
      <c r="F166" s="49"/>
      <c r="G166" s="49"/>
      <c r="H166" s="48"/>
      <c r="I166" s="48"/>
      <c r="J166" s="48"/>
      <c r="K166" s="48"/>
      <c r="L166" s="48"/>
      <c r="M166" s="48"/>
      <c r="N166" s="48"/>
      <c r="O166" s="48"/>
      <c r="P166" s="48"/>
      <c r="R166" s="49"/>
    </row>
    <row r="167" spans="1:81" s="15" customFormat="1" ht="24.95" customHeight="1">
      <c r="C167" s="49"/>
      <c r="D167" s="49"/>
      <c r="E167" s="49"/>
      <c r="F167" s="49"/>
      <c r="G167" s="49"/>
      <c r="H167" s="48"/>
      <c r="I167" s="48"/>
      <c r="J167" s="48"/>
      <c r="K167" s="48"/>
      <c r="L167" s="48"/>
      <c r="M167" s="48"/>
      <c r="N167" s="48"/>
      <c r="O167" s="48"/>
      <c r="P167" s="48"/>
      <c r="R167" s="49"/>
    </row>
    <row r="168" spans="1:81" s="4" customFormat="1" ht="24.95" customHeight="1">
      <c r="C168" s="7"/>
      <c r="D168" s="7"/>
      <c r="E168" s="7"/>
      <c r="F168" s="7"/>
      <c r="G168" s="7"/>
      <c r="H168" s="1"/>
      <c r="I168" s="1"/>
      <c r="J168" s="1"/>
      <c r="K168" s="1"/>
      <c r="L168" s="1"/>
      <c r="M168" s="1"/>
      <c r="N168" s="1"/>
      <c r="O168" s="1"/>
      <c r="P168" s="1"/>
      <c r="R168" s="7"/>
    </row>
    <row r="169" spans="1:81" s="4" customFormat="1" ht="24.95" customHeight="1">
      <c r="C169" s="7"/>
      <c r="D169" s="7"/>
      <c r="E169" s="7"/>
      <c r="F169" s="7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9"/>
      <c r="BM169" s="38"/>
      <c r="BN169" s="38"/>
      <c r="BO169" s="38"/>
      <c r="BP169" s="38"/>
      <c r="BQ169" s="38"/>
      <c r="BR169" s="38"/>
      <c r="BS169" s="38"/>
      <c r="BT169" s="38"/>
      <c r="BU169" s="38"/>
      <c r="CB169" s="7"/>
    </row>
    <row r="170" spans="1:81" s="4" customFormat="1" ht="24.95" customHeight="1">
      <c r="B170" s="33"/>
      <c r="C170" s="7"/>
      <c r="D170" s="7"/>
      <c r="E170" s="7"/>
      <c r="F170" s="7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9"/>
      <c r="BN170" s="38"/>
      <c r="BO170" s="38"/>
      <c r="BP170" s="38"/>
      <c r="BQ170" s="38"/>
      <c r="BR170" s="38"/>
      <c r="BS170" s="38"/>
      <c r="BT170" s="38"/>
      <c r="BU170" s="38"/>
      <c r="BV170" s="38"/>
      <c r="CC170" s="7"/>
    </row>
    <row r="171" spans="1:81" s="4" customFormat="1" ht="24.95" customHeight="1">
      <c r="B171" s="33"/>
      <c r="C171" s="7"/>
      <c r="D171" s="7"/>
      <c r="E171" s="7"/>
      <c r="F171" s="7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9"/>
      <c r="BN171" s="38"/>
      <c r="BO171" s="38"/>
      <c r="BP171" s="38"/>
      <c r="BQ171" s="38"/>
      <c r="BR171" s="38"/>
      <c r="BS171" s="38"/>
      <c r="BT171" s="38"/>
      <c r="BU171" s="38"/>
      <c r="BV171" s="38"/>
      <c r="CC171" s="7"/>
    </row>
    <row r="172" spans="1:81" s="11" customFormat="1" ht="24.95" customHeight="1">
      <c r="A172" s="33"/>
      <c r="B172" s="33"/>
      <c r="C172" s="73"/>
      <c r="D172" s="73"/>
      <c r="E172" s="73"/>
      <c r="F172" s="73"/>
      <c r="G172" s="73"/>
      <c r="H172" s="12"/>
      <c r="I172" s="12"/>
      <c r="J172" s="12"/>
      <c r="K172" s="12"/>
      <c r="L172" s="12"/>
      <c r="M172" s="12"/>
      <c r="N172" s="12"/>
      <c r="O172" s="12"/>
      <c r="P172" s="12"/>
      <c r="R172" s="13"/>
    </row>
    <row r="173" spans="1:81" s="11" customFormat="1" ht="24.95" customHeight="1">
      <c r="A173" s="33"/>
      <c r="B173" s="33"/>
      <c r="C173" s="73"/>
      <c r="D173" s="73"/>
      <c r="E173" s="73"/>
      <c r="F173" s="73"/>
      <c r="G173" s="73"/>
      <c r="H173" s="12"/>
      <c r="I173" s="12"/>
      <c r="J173" s="12"/>
      <c r="K173" s="12"/>
      <c r="L173" s="12"/>
      <c r="M173" s="12"/>
      <c r="N173" s="12"/>
      <c r="O173" s="12"/>
      <c r="P173" s="12"/>
      <c r="R173" s="13"/>
    </row>
    <row r="174" spans="1:81" s="33" customFormat="1" ht="24.95" customHeight="1">
      <c r="C174" s="73"/>
      <c r="D174" s="73"/>
      <c r="E174" s="73"/>
      <c r="F174" s="24"/>
      <c r="G174" s="73"/>
      <c r="H174" s="12"/>
      <c r="I174" s="12"/>
      <c r="J174" s="12"/>
      <c r="K174" s="12"/>
      <c r="L174" s="12"/>
      <c r="M174" s="12"/>
      <c r="N174" s="12"/>
      <c r="O174" s="12"/>
      <c r="P174" s="12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7"/>
      <c r="BN174" s="16"/>
      <c r="BO174" s="16"/>
      <c r="BP174" s="16"/>
      <c r="BQ174" s="16"/>
      <c r="BR174" s="16"/>
      <c r="BS174" s="16"/>
      <c r="BT174" s="16"/>
      <c r="BU174" s="16"/>
      <c r="BV174" s="16"/>
      <c r="CC174" s="73"/>
    </row>
    <row r="175" spans="1:81" s="33" customFormat="1" ht="24.95" customHeight="1">
      <c r="C175" s="73"/>
      <c r="D175" s="73"/>
      <c r="E175" s="73"/>
      <c r="F175" s="73"/>
      <c r="G175" s="73"/>
      <c r="H175" s="12"/>
      <c r="I175" s="12"/>
      <c r="J175" s="12"/>
      <c r="K175" s="12"/>
      <c r="L175" s="12"/>
      <c r="M175" s="12"/>
      <c r="N175" s="12"/>
      <c r="O175" s="12"/>
      <c r="P175" s="12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7"/>
      <c r="BN175" s="16"/>
      <c r="BO175" s="16"/>
      <c r="BP175" s="16"/>
      <c r="BQ175" s="16"/>
      <c r="BR175" s="16"/>
      <c r="BS175" s="16"/>
      <c r="BT175" s="16"/>
      <c r="BU175" s="16"/>
      <c r="BV175" s="16"/>
      <c r="CC175" s="73"/>
    </row>
    <row r="176" spans="1:81" s="89" customFormat="1" ht="24.95" customHeight="1">
      <c r="C176" s="7"/>
      <c r="D176" s="7"/>
      <c r="E176" s="7"/>
      <c r="F176" s="7"/>
      <c r="G176" s="7"/>
      <c r="H176" s="1"/>
      <c r="I176" s="1"/>
      <c r="J176" s="1"/>
      <c r="K176" s="1"/>
      <c r="L176" s="1"/>
      <c r="M176" s="1"/>
      <c r="N176" s="1"/>
      <c r="O176" s="1"/>
      <c r="P176" s="1"/>
      <c r="R176" s="95"/>
    </row>
    <row r="177" spans="1:81" s="89" customFormat="1" ht="24.95" customHeight="1">
      <c r="C177" s="7"/>
      <c r="D177" s="7"/>
      <c r="E177" s="7"/>
      <c r="F177" s="7"/>
      <c r="G177" s="7"/>
      <c r="H177" s="1"/>
      <c r="I177" s="1"/>
      <c r="J177" s="1"/>
      <c r="K177" s="1"/>
      <c r="L177" s="1"/>
      <c r="M177" s="1"/>
      <c r="N177" s="1"/>
      <c r="O177" s="1"/>
      <c r="P177" s="1"/>
      <c r="R177" s="95"/>
    </row>
    <row r="178" spans="1:81" s="4" customFormat="1" ht="24.95" customHeight="1">
      <c r="C178" s="7"/>
      <c r="D178" s="7"/>
      <c r="E178" s="7"/>
      <c r="F178" s="7"/>
      <c r="G178" s="7"/>
      <c r="H178" s="1"/>
      <c r="I178" s="1"/>
      <c r="J178" s="1"/>
      <c r="K178" s="1"/>
      <c r="L178" s="1"/>
      <c r="M178" s="1"/>
      <c r="N178" s="1"/>
      <c r="O178" s="1"/>
      <c r="P178" s="1"/>
      <c r="R178" s="7"/>
    </row>
    <row r="179" spans="1:81" s="4" customFormat="1" ht="24.95" customHeight="1">
      <c r="C179" s="7"/>
      <c r="D179" s="7"/>
      <c r="E179" s="7"/>
      <c r="F179" s="7"/>
      <c r="G179" s="7"/>
      <c r="H179" s="1"/>
      <c r="I179" s="1"/>
      <c r="J179" s="1"/>
      <c r="K179" s="1"/>
      <c r="L179" s="1"/>
      <c r="M179" s="1"/>
      <c r="N179" s="1"/>
      <c r="O179" s="1"/>
      <c r="P179" s="1"/>
      <c r="R179" s="7"/>
    </row>
    <row r="180" spans="1:81" s="4" customFormat="1" ht="24.95" customHeight="1">
      <c r="C180" s="7"/>
      <c r="D180" s="7"/>
      <c r="E180" s="7"/>
      <c r="F180" s="24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9"/>
      <c r="BN180" s="38"/>
      <c r="BO180" s="38"/>
      <c r="BP180" s="38"/>
      <c r="BQ180" s="38"/>
      <c r="BR180" s="38"/>
      <c r="BS180" s="38"/>
      <c r="BT180" s="38"/>
      <c r="BU180" s="38"/>
      <c r="BV180" s="38"/>
      <c r="CC180" s="7"/>
    </row>
    <row r="181" spans="1:81" s="4" customFormat="1" ht="24.95" customHeight="1">
      <c r="C181" s="7"/>
      <c r="D181" s="7"/>
      <c r="E181" s="7"/>
      <c r="F181" s="24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9"/>
      <c r="BN181" s="38"/>
      <c r="BO181" s="38"/>
      <c r="BP181" s="38"/>
      <c r="BQ181" s="38"/>
      <c r="BR181" s="38"/>
      <c r="BS181" s="38"/>
      <c r="BT181" s="38"/>
      <c r="BU181" s="38"/>
      <c r="BV181" s="38"/>
      <c r="CC181" s="7"/>
    </row>
    <row r="182" spans="1:81" s="4" customFormat="1" ht="24.95" customHeight="1">
      <c r="B182" s="33"/>
      <c r="C182" s="73"/>
      <c r="D182" s="73"/>
      <c r="E182" s="73"/>
      <c r="F182" s="7"/>
      <c r="G182" s="73"/>
      <c r="H182" s="12"/>
      <c r="I182" s="12"/>
      <c r="J182" s="12"/>
      <c r="K182" s="12"/>
      <c r="L182" s="12"/>
      <c r="M182" s="12"/>
      <c r="N182" s="12"/>
      <c r="O182" s="12"/>
      <c r="P182" s="12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9"/>
      <c r="BN182" s="38"/>
      <c r="BO182" s="38"/>
      <c r="BP182" s="38"/>
      <c r="BQ182" s="38"/>
      <c r="BR182" s="38"/>
      <c r="BS182" s="38"/>
      <c r="BT182" s="38"/>
      <c r="BU182" s="38"/>
      <c r="BV182" s="38"/>
      <c r="CC182" s="7"/>
    </row>
    <row r="183" spans="1:81" s="37" customFormat="1" ht="24.95" customHeight="1">
      <c r="B183" s="15"/>
      <c r="C183" s="73"/>
      <c r="D183" s="73"/>
      <c r="E183" s="73"/>
      <c r="F183" s="101"/>
      <c r="G183" s="73"/>
      <c r="H183" s="12"/>
      <c r="I183" s="12"/>
      <c r="J183" s="12"/>
      <c r="K183" s="12"/>
      <c r="L183" s="12"/>
      <c r="M183" s="12"/>
      <c r="N183" s="12"/>
      <c r="O183" s="12"/>
      <c r="P183" s="1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  <c r="AI183" s="102"/>
      <c r="AJ183" s="102"/>
      <c r="AK183" s="102"/>
      <c r="AL183" s="102"/>
      <c r="AM183" s="102"/>
      <c r="AN183" s="102"/>
      <c r="AO183" s="102"/>
      <c r="AP183" s="102"/>
      <c r="AQ183" s="102"/>
      <c r="AR183" s="102"/>
      <c r="AS183" s="102"/>
      <c r="AT183" s="102"/>
      <c r="AU183" s="102"/>
      <c r="AV183" s="102"/>
      <c r="AW183" s="102"/>
      <c r="AX183" s="102"/>
      <c r="AY183" s="102"/>
      <c r="AZ183" s="102"/>
      <c r="BA183" s="102"/>
      <c r="BB183" s="102"/>
      <c r="BC183" s="102"/>
      <c r="BD183" s="102"/>
      <c r="BE183" s="102"/>
      <c r="BF183" s="102"/>
      <c r="BG183" s="102"/>
      <c r="BH183" s="102"/>
      <c r="BI183" s="102"/>
      <c r="BJ183" s="102"/>
      <c r="BK183" s="102"/>
      <c r="BL183" s="102"/>
      <c r="BM183" s="103"/>
      <c r="BN183" s="102"/>
      <c r="BO183" s="102"/>
      <c r="BP183" s="102"/>
      <c r="BQ183" s="102"/>
      <c r="BR183" s="102"/>
      <c r="BS183" s="102"/>
      <c r="BT183" s="102"/>
      <c r="BU183" s="102"/>
      <c r="BV183" s="102"/>
      <c r="CC183" s="101"/>
    </row>
    <row r="184" spans="1:81" s="4" customFormat="1" ht="24.95" customHeight="1">
      <c r="A184" s="15"/>
      <c r="C184" s="7"/>
      <c r="D184" s="7"/>
      <c r="E184" s="7"/>
      <c r="F184" s="7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9"/>
      <c r="BN184" s="38"/>
      <c r="BO184" s="38"/>
      <c r="BP184" s="38"/>
      <c r="BQ184" s="38"/>
      <c r="BR184" s="38"/>
      <c r="BS184" s="38"/>
      <c r="BT184" s="38"/>
      <c r="BU184" s="38"/>
      <c r="BV184" s="38"/>
      <c r="CC184" s="7"/>
    </row>
    <row r="185" spans="1:81" s="107" customFormat="1" ht="24.95" customHeight="1">
      <c r="C185" s="115"/>
      <c r="D185" s="115"/>
      <c r="E185" s="115"/>
      <c r="F185" s="115"/>
      <c r="G185" s="115"/>
      <c r="H185" s="111"/>
      <c r="I185" s="111"/>
      <c r="J185" s="111"/>
      <c r="K185" s="111"/>
      <c r="L185" s="111"/>
      <c r="M185" s="111"/>
      <c r="N185" s="111"/>
      <c r="O185" s="111"/>
      <c r="P185" s="111"/>
    </row>
    <row r="186" spans="1:81" s="4" customFormat="1" ht="24.95" customHeight="1">
      <c r="C186" s="7"/>
      <c r="D186" s="7"/>
      <c r="E186" s="24"/>
      <c r="F186" s="7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9"/>
      <c r="BN186" s="38"/>
      <c r="BO186" s="38"/>
      <c r="BP186" s="38"/>
      <c r="BQ186" s="38"/>
      <c r="BR186" s="38"/>
      <c r="BS186" s="38"/>
      <c r="BT186" s="38"/>
      <c r="BU186" s="38"/>
      <c r="BV186" s="38"/>
      <c r="CC186" s="7"/>
    </row>
    <row r="187" spans="1:81" s="4" customFormat="1" ht="24.95" customHeight="1">
      <c r="C187" s="7"/>
      <c r="D187" s="7"/>
      <c r="E187" s="24"/>
      <c r="F187" s="7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9"/>
      <c r="BN187" s="38"/>
      <c r="BO187" s="38"/>
      <c r="BP187" s="38"/>
      <c r="BQ187" s="38"/>
      <c r="BR187" s="38"/>
      <c r="BS187" s="38"/>
      <c r="BT187" s="38"/>
      <c r="BU187" s="38"/>
      <c r="BV187" s="38"/>
      <c r="CC187" s="7"/>
    </row>
    <row r="188" spans="1:81" s="89" customFormat="1" ht="24.95" customHeight="1">
      <c r="A188" s="4"/>
      <c r="C188" s="7"/>
      <c r="D188" s="7"/>
      <c r="E188" s="7"/>
      <c r="F188" s="7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  <c r="AQ188" s="93"/>
      <c r="AR188" s="93"/>
      <c r="AS188" s="93"/>
      <c r="AT188" s="93"/>
      <c r="AU188" s="93"/>
      <c r="AV188" s="93"/>
      <c r="AW188" s="93"/>
      <c r="AX188" s="93"/>
      <c r="AY188" s="93"/>
      <c r="AZ188" s="93"/>
      <c r="BA188" s="93"/>
      <c r="BB188" s="93"/>
      <c r="BC188" s="93"/>
      <c r="BD188" s="93"/>
      <c r="BE188" s="93"/>
      <c r="BF188" s="93"/>
      <c r="BG188" s="93"/>
      <c r="BH188" s="93"/>
      <c r="BI188" s="93"/>
      <c r="BJ188" s="93"/>
      <c r="BK188" s="93"/>
      <c r="BL188" s="93"/>
      <c r="BM188" s="94"/>
      <c r="BN188" s="93"/>
      <c r="BO188" s="93"/>
      <c r="BP188" s="93"/>
      <c r="BQ188" s="93"/>
      <c r="BR188" s="93"/>
      <c r="BS188" s="93"/>
      <c r="BT188" s="93"/>
      <c r="BU188" s="93"/>
      <c r="BV188" s="93"/>
      <c r="CC188" s="95"/>
    </row>
    <row r="189" spans="1:81" s="89" customFormat="1" ht="24.95" customHeight="1">
      <c r="A189" s="4"/>
      <c r="C189" s="7"/>
      <c r="D189" s="7"/>
      <c r="E189" s="7"/>
      <c r="F189" s="7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  <c r="AQ189" s="93"/>
      <c r="AR189" s="93"/>
      <c r="AS189" s="93"/>
      <c r="AT189" s="93"/>
      <c r="AU189" s="93"/>
      <c r="AV189" s="93"/>
      <c r="AW189" s="93"/>
      <c r="AX189" s="93"/>
      <c r="AY189" s="93"/>
      <c r="AZ189" s="93"/>
      <c r="BA189" s="93"/>
      <c r="BB189" s="93"/>
      <c r="BC189" s="93"/>
      <c r="BD189" s="93"/>
      <c r="BE189" s="93"/>
      <c r="BF189" s="93"/>
      <c r="BG189" s="93"/>
      <c r="BH189" s="93"/>
      <c r="BI189" s="93"/>
      <c r="BJ189" s="93"/>
      <c r="BK189" s="93"/>
      <c r="BL189" s="93"/>
      <c r="BM189" s="94"/>
      <c r="BN189" s="93"/>
      <c r="BO189" s="93"/>
      <c r="BP189" s="93"/>
      <c r="BQ189" s="93"/>
      <c r="BR189" s="93"/>
      <c r="BS189" s="93"/>
      <c r="BT189" s="93"/>
      <c r="BU189" s="93"/>
      <c r="BV189" s="93"/>
      <c r="CC189" s="95"/>
    </row>
    <row r="190" spans="1:81" s="4" customFormat="1" ht="24.95" customHeight="1">
      <c r="C190" s="7"/>
      <c r="D190" s="7"/>
      <c r="E190" s="7"/>
      <c r="F190" s="7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9"/>
      <c r="BN190" s="38"/>
      <c r="BO190" s="38"/>
      <c r="BP190" s="38"/>
      <c r="BQ190" s="38"/>
      <c r="BR190" s="38"/>
      <c r="BS190" s="38"/>
      <c r="BT190" s="38"/>
      <c r="BU190" s="38"/>
      <c r="BV190" s="38"/>
      <c r="CC190" s="7"/>
    </row>
    <row r="191" spans="1:81" s="4" customFormat="1" ht="24.95" customHeight="1">
      <c r="C191" s="7"/>
      <c r="D191" s="7"/>
      <c r="E191" s="7"/>
      <c r="F191" s="7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9"/>
      <c r="BN191" s="38"/>
      <c r="BO191" s="38"/>
      <c r="BP191" s="38"/>
      <c r="BQ191" s="38"/>
      <c r="BR191" s="38"/>
      <c r="BS191" s="38"/>
      <c r="BT191" s="38"/>
      <c r="BU191" s="38"/>
      <c r="BV191" s="38"/>
      <c r="CC191" s="7"/>
    </row>
    <row r="192" spans="1:81" s="89" customFormat="1" ht="24.95" customHeight="1">
      <c r="C192" s="95"/>
      <c r="D192" s="95"/>
      <c r="E192" s="95"/>
      <c r="F192" s="95"/>
      <c r="G192" s="95"/>
      <c r="H192" s="9"/>
      <c r="I192" s="9"/>
      <c r="J192" s="9"/>
      <c r="K192" s="9"/>
      <c r="L192" s="9"/>
      <c r="M192" s="9"/>
      <c r="N192" s="9"/>
      <c r="O192" s="9"/>
      <c r="P192" s="9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  <c r="AQ192" s="93"/>
      <c r="AR192" s="93"/>
      <c r="AS192" s="93"/>
      <c r="AT192" s="93"/>
      <c r="AU192" s="93"/>
      <c r="AV192" s="93"/>
      <c r="AW192" s="93"/>
      <c r="AX192" s="93"/>
      <c r="AY192" s="93"/>
      <c r="AZ192" s="93"/>
      <c r="BA192" s="93"/>
      <c r="BB192" s="93"/>
      <c r="BC192" s="93"/>
      <c r="BD192" s="93"/>
      <c r="BE192" s="93"/>
      <c r="BF192" s="93"/>
      <c r="BG192" s="93"/>
      <c r="BH192" s="93"/>
      <c r="BI192" s="93"/>
      <c r="BJ192" s="93"/>
      <c r="BK192" s="93"/>
      <c r="BL192" s="93"/>
      <c r="BM192" s="94"/>
      <c r="BN192" s="93"/>
      <c r="BO192" s="93"/>
      <c r="BP192" s="93"/>
      <c r="BQ192" s="93"/>
      <c r="BR192" s="93"/>
      <c r="BS192" s="93"/>
      <c r="BT192" s="93"/>
      <c r="BU192" s="93"/>
      <c r="BV192" s="93"/>
      <c r="CC192" s="95"/>
    </row>
    <row r="193" spans="1:81" s="89" customFormat="1" ht="24.95" customHeight="1">
      <c r="B193" s="33"/>
      <c r="C193" s="7"/>
      <c r="D193" s="7"/>
      <c r="E193" s="7"/>
      <c r="F193" s="7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  <c r="AQ193" s="93"/>
      <c r="AR193" s="93"/>
      <c r="AS193" s="93"/>
      <c r="AT193" s="93"/>
      <c r="AU193" s="93"/>
      <c r="AV193" s="93"/>
      <c r="AW193" s="93"/>
      <c r="AX193" s="93"/>
      <c r="AY193" s="93"/>
      <c r="AZ193" s="93"/>
      <c r="BA193" s="93"/>
      <c r="BB193" s="93"/>
      <c r="BC193" s="93"/>
      <c r="BD193" s="93"/>
      <c r="BE193" s="93"/>
      <c r="BF193" s="93"/>
      <c r="BG193" s="93"/>
      <c r="BH193" s="93"/>
      <c r="BI193" s="93"/>
      <c r="BJ193" s="93"/>
      <c r="BK193" s="93"/>
      <c r="BL193" s="93"/>
      <c r="BM193" s="94"/>
      <c r="BN193" s="93"/>
      <c r="BO193" s="93"/>
      <c r="BP193" s="93"/>
      <c r="BQ193" s="93"/>
      <c r="BR193" s="93"/>
      <c r="BS193" s="93"/>
      <c r="BT193" s="93"/>
      <c r="BU193" s="93"/>
      <c r="BV193" s="93"/>
      <c r="CC193" s="95"/>
    </row>
    <row r="194" spans="1:81" s="89" customFormat="1" ht="24.95" customHeight="1">
      <c r="B194" s="33"/>
      <c r="C194" s="7"/>
      <c r="D194" s="7"/>
      <c r="E194" s="7"/>
      <c r="F194" s="7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  <c r="AR194" s="93"/>
      <c r="AS194" s="93"/>
      <c r="AT194" s="93"/>
      <c r="AU194" s="93"/>
      <c r="AV194" s="93"/>
      <c r="AW194" s="93"/>
      <c r="AX194" s="93"/>
      <c r="AY194" s="93"/>
      <c r="AZ194" s="93"/>
      <c r="BA194" s="93"/>
      <c r="BB194" s="93"/>
      <c r="BC194" s="93"/>
      <c r="BD194" s="93"/>
      <c r="BE194" s="93"/>
      <c r="BF194" s="93"/>
      <c r="BG194" s="93"/>
      <c r="BH194" s="93"/>
      <c r="BI194" s="93"/>
      <c r="BJ194" s="93"/>
      <c r="BK194" s="93"/>
      <c r="BL194" s="93"/>
      <c r="BM194" s="94"/>
      <c r="BN194" s="93"/>
      <c r="BO194" s="93"/>
      <c r="BP194" s="93"/>
      <c r="BQ194" s="93"/>
      <c r="BR194" s="93"/>
      <c r="BS194" s="93"/>
      <c r="BT194" s="93"/>
      <c r="BU194" s="93"/>
      <c r="BV194" s="93"/>
      <c r="CC194" s="95"/>
    </row>
    <row r="195" spans="1:81" s="11" customFormat="1" ht="24.95" customHeight="1">
      <c r="A195" s="33"/>
      <c r="B195" s="33"/>
      <c r="C195" s="7"/>
      <c r="D195" s="7"/>
      <c r="E195" s="7"/>
      <c r="F195" s="7"/>
      <c r="G195" s="7"/>
      <c r="H195" s="1"/>
      <c r="I195" s="1"/>
      <c r="J195" s="1"/>
      <c r="K195" s="1"/>
      <c r="L195" s="1"/>
      <c r="M195" s="1"/>
      <c r="N195" s="1"/>
      <c r="O195" s="1"/>
      <c r="P195" s="1"/>
      <c r="R195" s="13"/>
    </row>
    <row r="196" spans="1:81" s="20" customFormat="1" ht="24.95" customHeight="1">
      <c r="A196" s="100"/>
      <c r="B196" s="33"/>
      <c r="C196" s="7"/>
      <c r="D196" s="7"/>
      <c r="E196" s="7"/>
      <c r="F196" s="7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6"/>
      <c r="BN196" s="25"/>
      <c r="BO196" s="25"/>
      <c r="BP196" s="25"/>
      <c r="BQ196" s="25"/>
      <c r="BR196" s="25"/>
      <c r="BS196" s="25"/>
      <c r="BT196" s="25"/>
      <c r="BU196" s="25"/>
      <c r="BV196" s="25"/>
      <c r="CC196" s="24"/>
    </row>
    <row r="197" spans="1:81" s="20" customFormat="1" ht="24.95" customHeight="1">
      <c r="C197" s="7"/>
      <c r="D197" s="7"/>
      <c r="E197" s="7"/>
      <c r="F197" s="7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6"/>
      <c r="BN197" s="25"/>
      <c r="BO197" s="25"/>
      <c r="BP197" s="25"/>
      <c r="BQ197" s="25"/>
      <c r="BR197" s="25"/>
      <c r="BS197" s="25"/>
      <c r="BT197" s="25"/>
      <c r="BU197" s="25"/>
      <c r="BV197" s="25"/>
      <c r="CC197" s="24"/>
    </row>
    <row r="198" spans="1:81" s="20" customFormat="1" ht="24.95" customHeight="1">
      <c r="C198" s="7"/>
      <c r="D198" s="7"/>
      <c r="E198" s="7"/>
      <c r="F198" s="7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6"/>
      <c r="BN198" s="25"/>
      <c r="BO198" s="25"/>
      <c r="BP198" s="25"/>
      <c r="BQ198" s="25"/>
      <c r="BR198" s="25"/>
      <c r="BS198" s="25"/>
      <c r="BT198" s="25"/>
      <c r="BU198" s="25"/>
      <c r="BV198" s="25"/>
      <c r="CC198" s="24"/>
    </row>
    <row r="199" spans="1:81" s="4" customFormat="1" ht="24.95" customHeight="1">
      <c r="C199" s="7"/>
      <c r="D199" s="7"/>
      <c r="E199" s="7"/>
      <c r="F199" s="7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9"/>
      <c r="BN199" s="38"/>
      <c r="BO199" s="38"/>
      <c r="BP199" s="38"/>
      <c r="BQ199" s="38"/>
      <c r="BR199" s="38"/>
      <c r="BS199" s="38"/>
      <c r="BT199" s="38"/>
      <c r="BU199" s="38"/>
      <c r="BV199" s="38"/>
      <c r="CC199" s="7"/>
    </row>
    <row r="200" spans="1:81" s="4" customFormat="1" ht="24.95" customHeight="1">
      <c r="C200" s="7"/>
      <c r="D200" s="7"/>
      <c r="E200" s="7"/>
      <c r="F200" s="7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9"/>
      <c r="BN200" s="38"/>
      <c r="BO200" s="38"/>
      <c r="BP200" s="38"/>
      <c r="BQ200" s="38"/>
      <c r="BR200" s="38"/>
      <c r="BS200" s="38"/>
      <c r="BT200" s="38"/>
      <c r="BU200" s="38"/>
      <c r="BV200" s="38"/>
      <c r="CC200" s="7"/>
    </row>
    <row r="201" spans="1:81" s="4" customFormat="1" ht="24.95" customHeight="1">
      <c r="C201" s="7"/>
      <c r="D201" s="7"/>
      <c r="E201" s="7"/>
      <c r="F201" s="7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9"/>
      <c r="BN201" s="38"/>
      <c r="BO201" s="38"/>
      <c r="BP201" s="38"/>
      <c r="BQ201" s="38"/>
      <c r="BR201" s="38"/>
      <c r="BS201" s="38"/>
      <c r="BT201" s="38"/>
      <c r="BU201" s="38"/>
      <c r="BV201" s="38"/>
      <c r="CC201" s="7"/>
    </row>
    <row r="202" spans="1:81" s="20" customFormat="1" ht="24.95" customHeight="1">
      <c r="B202" s="4"/>
      <c r="C202" s="7"/>
      <c r="D202" s="7"/>
      <c r="E202" s="7"/>
      <c r="F202" s="7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6"/>
      <c r="BN202" s="25"/>
      <c r="BO202" s="25"/>
      <c r="BP202" s="25"/>
      <c r="BQ202" s="25"/>
      <c r="BR202" s="25"/>
      <c r="BS202" s="25"/>
      <c r="BT202" s="25"/>
      <c r="BU202" s="25"/>
      <c r="BV202" s="25"/>
      <c r="CC202" s="24"/>
    </row>
    <row r="203" spans="1:81" s="20" customFormat="1" ht="24.95" customHeight="1">
      <c r="B203" s="4"/>
      <c r="C203" s="7"/>
      <c r="D203" s="7"/>
      <c r="E203" s="7"/>
      <c r="F203" s="7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6"/>
      <c r="BN203" s="25"/>
      <c r="BO203" s="25"/>
      <c r="BP203" s="25"/>
      <c r="BQ203" s="25"/>
      <c r="BR203" s="25"/>
      <c r="BS203" s="25"/>
      <c r="BT203" s="25"/>
      <c r="BU203" s="25"/>
      <c r="BV203" s="25"/>
      <c r="CC203" s="24"/>
    </row>
    <row r="204" spans="1:81" s="89" customFormat="1" ht="24.95" customHeight="1">
      <c r="B204" s="33"/>
      <c r="C204" s="7"/>
      <c r="D204" s="7"/>
      <c r="E204" s="7"/>
      <c r="F204" s="7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  <c r="AQ204" s="93"/>
      <c r="AR204" s="93"/>
      <c r="AS204" s="93"/>
      <c r="AT204" s="93"/>
      <c r="AU204" s="93"/>
      <c r="AV204" s="93"/>
      <c r="AW204" s="93"/>
      <c r="AX204" s="93"/>
      <c r="AY204" s="93"/>
      <c r="AZ204" s="93"/>
      <c r="BA204" s="93"/>
      <c r="BB204" s="93"/>
      <c r="BC204" s="93"/>
      <c r="BD204" s="93"/>
      <c r="BE204" s="93"/>
      <c r="BF204" s="93"/>
      <c r="BG204" s="93"/>
      <c r="BH204" s="93"/>
      <c r="BI204" s="93"/>
      <c r="BJ204" s="93"/>
      <c r="BK204" s="93"/>
      <c r="BL204" s="93"/>
      <c r="BM204" s="94"/>
      <c r="BN204" s="93"/>
      <c r="BO204" s="93"/>
      <c r="BP204" s="93"/>
      <c r="BQ204" s="93"/>
      <c r="BR204" s="93"/>
      <c r="BS204" s="93"/>
      <c r="BT204" s="93"/>
      <c r="BU204" s="93"/>
      <c r="BV204" s="93"/>
      <c r="CC204" s="95"/>
    </row>
    <row r="205" spans="1:81" s="4" customFormat="1" ht="24.95" customHeight="1">
      <c r="B205" s="33"/>
      <c r="C205" s="7"/>
      <c r="D205" s="7"/>
      <c r="E205" s="7"/>
      <c r="F205" s="7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9"/>
      <c r="BN205" s="38"/>
      <c r="BO205" s="38"/>
      <c r="BP205" s="38"/>
      <c r="BQ205" s="38"/>
      <c r="BR205" s="38"/>
      <c r="BS205" s="38"/>
      <c r="BT205" s="38"/>
      <c r="BU205" s="38"/>
      <c r="BV205" s="38"/>
      <c r="CC205" s="7"/>
    </row>
    <row r="206" spans="1:81" s="4" customFormat="1" ht="24.95" customHeight="1">
      <c r="B206" s="33"/>
      <c r="C206" s="7"/>
      <c r="D206" s="7"/>
      <c r="E206" s="7"/>
      <c r="F206" s="7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  <c r="BM206" s="39"/>
      <c r="BN206" s="38"/>
      <c r="BO206" s="38"/>
      <c r="BP206" s="38"/>
      <c r="BQ206" s="38"/>
      <c r="BR206" s="38"/>
      <c r="BS206" s="38"/>
      <c r="BT206" s="38"/>
      <c r="BU206" s="38"/>
      <c r="BV206" s="38"/>
      <c r="CC206" s="7"/>
    </row>
    <row r="207" spans="1:81" s="89" customFormat="1" ht="24.95" customHeight="1">
      <c r="B207" s="33"/>
      <c r="C207" s="7"/>
      <c r="D207" s="7"/>
      <c r="E207" s="7"/>
      <c r="F207" s="7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  <c r="AP207" s="93"/>
      <c r="AQ207" s="93"/>
      <c r="AR207" s="93"/>
      <c r="AS207" s="93"/>
      <c r="AT207" s="93"/>
      <c r="AU207" s="93"/>
      <c r="AV207" s="93"/>
      <c r="AW207" s="93"/>
      <c r="AX207" s="93"/>
      <c r="AY207" s="93"/>
      <c r="AZ207" s="93"/>
      <c r="BA207" s="93"/>
      <c r="BB207" s="93"/>
      <c r="BC207" s="93"/>
      <c r="BD207" s="93"/>
      <c r="BE207" s="93"/>
      <c r="BF207" s="93"/>
      <c r="BG207" s="93"/>
      <c r="BH207" s="93"/>
      <c r="BI207" s="93"/>
      <c r="BJ207" s="93"/>
      <c r="BK207" s="93"/>
      <c r="BL207" s="93"/>
      <c r="BM207" s="94"/>
      <c r="BN207" s="93"/>
      <c r="BO207" s="93"/>
      <c r="BP207" s="93"/>
      <c r="BQ207" s="93"/>
      <c r="BR207" s="93"/>
      <c r="BS207" s="93"/>
      <c r="BT207" s="93"/>
      <c r="BU207" s="93"/>
      <c r="BV207" s="93"/>
      <c r="CC207" s="95"/>
    </row>
    <row r="208" spans="1:81" s="89" customFormat="1" ht="24.95" customHeight="1">
      <c r="A208" s="100"/>
      <c r="B208" s="33"/>
      <c r="C208" s="7"/>
      <c r="D208" s="7"/>
      <c r="E208" s="7"/>
      <c r="F208" s="7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  <c r="AP208" s="93"/>
      <c r="AQ208" s="93"/>
      <c r="AR208" s="93"/>
      <c r="AS208" s="93"/>
      <c r="AT208" s="93"/>
      <c r="AU208" s="93"/>
      <c r="AV208" s="93"/>
      <c r="AW208" s="93"/>
      <c r="AX208" s="93"/>
      <c r="AY208" s="93"/>
      <c r="AZ208" s="93"/>
      <c r="BA208" s="93"/>
      <c r="BB208" s="93"/>
      <c r="BC208" s="93"/>
      <c r="BD208" s="93"/>
      <c r="BE208" s="93"/>
      <c r="BF208" s="93"/>
      <c r="BG208" s="93"/>
      <c r="BH208" s="93"/>
      <c r="BI208" s="93"/>
      <c r="BJ208" s="93"/>
      <c r="BK208" s="93"/>
      <c r="BL208" s="93"/>
      <c r="BM208" s="94"/>
      <c r="BN208" s="93"/>
      <c r="BO208" s="93"/>
      <c r="BP208" s="93"/>
      <c r="BQ208" s="93"/>
      <c r="BR208" s="93"/>
      <c r="BS208" s="93"/>
      <c r="BT208" s="93"/>
      <c r="BU208" s="93"/>
      <c r="BV208" s="93"/>
      <c r="CC208" s="95"/>
    </row>
    <row r="209" spans="1:81" s="4" customFormat="1" ht="24.95" customHeight="1">
      <c r="B209" s="20"/>
      <c r="C209" s="7"/>
      <c r="D209" s="7"/>
      <c r="E209" s="7"/>
      <c r="F209" s="7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  <c r="BM209" s="39"/>
      <c r="BN209" s="38"/>
      <c r="BO209" s="38"/>
      <c r="BP209" s="38"/>
      <c r="BQ209" s="38"/>
      <c r="BR209" s="38"/>
      <c r="BS209" s="38"/>
      <c r="BT209" s="38"/>
      <c r="BU209" s="38"/>
      <c r="BV209" s="38"/>
      <c r="CC209" s="7"/>
    </row>
    <row r="210" spans="1:81" s="89" customFormat="1" ht="24.95" customHeight="1">
      <c r="C210" s="7"/>
      <c r="D210" s="7"/>
      <c r="E210" s="7"/>
      <c r="F210" s="7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  <c r="AP210" s="93"/>
      <c r="AQ210" s="93"/>
      <c r="AR210" s="93"/>
      <c r="AS210" s="93"/>
      <c r="AT210" s="93"/>
      <c r="AU210" s="93"/>
      <c r="AV210" s="93"/>
      <c r="AW210" s="93"/>
      <c r="AX210" s="93"/>
      <c r="AY210" s="93"/>
      <c r="AZ210" s="93"/>
      <c r="BA210" s="93"/>
      <c r="BB210" s="93"/>
      <c r="BC210" s="93"/>
      <c r="BD210" s="93"/>
      <c r="BE210" s="93"/>
      <c r="BF210" s="93"/>
      <c r="BG210" s="93"/>
      <c r="BH210" s="93"/>
      <c r="BI210" s="93"/>
      <c r="BJ210" s="93"/>
      <c r="BK210" s="93"/>
      <c r="BL210" s="93"/>
      <c r="BM210" s="94"/>
      <c r="BN210" s="93"/>
      <c r="BO210" s="93"/>
      <c r="BP210" s="93"/>
      <c r="BQ210" s="93"/>
      <c r="BR210" s="93"/>
      <c r="BS210" s="93"/>
      <c r="BT210" s="93"/>
      <c r="BU210" s="93"/>
      <c r="BV210" s="93"/>
      <c r="CC210" s="95"/>
    </row>
    <row r="211" spans="1:81" s="89" customFormat="1" ht="24.95" customHeight="1">
      <c r="C211" s="7"/>
      <c r="D211" s="7"/>
      <c r="E211" s="7"/>
      <c r="F211" s="7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  <c r="AP211" s="93"/>
      <c r="AQ211" s="93"/>
      <c r="AR211" s="93"/>
      <c r="AS211" s="93"/>
      <c r="AT211" s="93"/>
      <c r="AU211" s="93"/>
      <c r="AV211" s="93"/>
      <c r="AW211" s="93"/>
      <c r="AX211" s="93"/>
      <c r="AY211" s="93"/>
      <c r="AZ211" s="93"/>
      <c r="BA211" s="93"/>
      <c r="BB211" s="93"/>
      <c r="BC211" s="93"/>
      <c r="BD211" s="93"/>
      <c r="BE211" s="93"/>
      <c r="BF211" s="93"/>
      <c r="BG211" s="93"/>
      <c r="BH211" s="93"/>
      <c r="BI211" s="93"/>
      <c r="BJ211" s="93"/>
      <c r="BK211" s="93"/>
      <c r="BL211" s="94"/>
      <c r="BM211" s="93"/>
      <c r="BN211" s="93"/>
      <c r="BO211" s="93"/>
      <c r="BP211" s="93"/>
      <c r="BQ211" s="93"/>
      <c r="BR211" s="93"/>
      <c r="BS211" s="93"/>
      <c r="BT211" s="93"/>
      <c r="BU211" s="93"/>
      <c r="CB211" s="95"/>
    </row>
    <row r="212" spans="1:81" s="89" customFormat="1" ht="24.95" customHeight="1">
      <c r="C212" s="7"/>
      <c r="D212" s="7"/>
      <c r="E212" s="7"/>
      <c r="F212" s="7"/>
      <c r="G212" s="7"/>
      <c r="H212" s="1"/>
      <c r="I212" s="1"/>
      <c r="J212" s="1"/>
      <c r="K212" s="1"/>
      <c r="L212" s="1"/>
      <c r="M212" s="1"/>
      <c r="N212" s="1"/>
      <c r="O212" s="1"/>
      <c r="P212" s="1"/>
      <c r="R212" s="95"/>
    </row>
    <row r="213" spans="1:81" s="89" customFormat="1" ht="24.95" customHeight="1">
      <c r="C213" s="7"/>
      <c r="D213" s="7"/>
      <c r="E213" s="7"/>
      <c r="F213" s="7"/>
      <c r="G213" s="7"/>
      <c r="H213" s="1"/>
      <c r="I213" s="1"/>
      <c r="J213" s="1"/>
      <c r="K213" s="1"/>
      <c r="L213" s="1"/>
      <c r="M213" s="1"/>
      <c r="N213" s="1"/>
      <c r="O213" s="1"/>
      <c r="P213" s="1"/>
      <c r="R213" s="95"/>
    </row>
    <row r="214" spans="1:81" s="89" customFormat="1" ht="24.95" customHeight="1">
      <c r="C214" s="7"/>
      <c r="D214" s="7"/>
      <c r="E214" s="7"/>
      <c r="F214" s="7"/>
      <c r="G214" s="7"/>
      <c r="H214" s="1"/>
      <c r="I214" s="1"/>
      <c r="J214" s="1"/>
      <c r="K214" s="1"/>
      <c r="L214" s="1"/>
      <c r="M214" s="1"/>
      <c r="N214" s="1"/>
      <c r="O214" s="1"/>
      <c r="P214" s="1"/>
      <c r="R214" s="95"/>
    </row>
    <row r="215" spans="1:81" s="89" customFormat="1" ht="24.95" customHeight="1">
      <c r="C215" s="7"/>
      <c r="D215" s="7"/>
      <c r="E215" s="7"/>
      <c r="F215" s="7"/>
      <c r="G215" s="7"/>
      <c r="H215" s="1"/>
      <c r="I215" s="1"/>
      <c r="J215" s="1"/>
      <c r="K215" s="1"/>
      <c r="L215" s="1"/>
      <c r="M215" s="1"/>
      <c r="N215" s="1"/>
      <c r="O215" s="1"/>
      <c r="P215" s="1"/>
      <c r="R215" s="95"/>
    </row>
    <row r="216" spans="1:81" s="4" customFormat="1" ht="24.95" customHeight="1">
      <c r="B216" s="33"/>
      <c r="C216" s="7"/>
      <c r="D216" s="7"/>
      <c r="E216" s="7"/>
      <c r="F216" s="7"/>
      <c r="G216" s="7"/>
      <c r="H216" s="1"/>
      <c r="I216" s="1"/>
      <c r="J216" s="1"/>
      <c r="K216" s="1"/>
      <c r="L216" s="1"/>
      <c r="M216" s="1"/>
      <c r="N216" s="1"/>
      <c r="O216" s="1"/>
      <c r="P216" s="1"/>
      <c r="R216" s="7"/>
    </row>
    <row r="217" spans="1:81" s="4" customFormat="1" ht="24.95" customHeight="1">
      <c r="B217" s="33"/>
      <c r="C217" s="7"/>
      <c r="D217" s="7"/>
      <c r="E217" s="7"/>
      <c r="F217" s="7"/>
      <c r="G217" s="7"/>
      <c r="H217" s="1"/>
      <c r="I217" s="1"/>
      <c r="J217" s="1"/>
      <c r="K217" s="1"/>
      <c r="L217" s="1"/>
      <c r="M217" s="1"/>
      <c r="N217" s="1"/>
      <c r="O217" s="1"/>
      <c r="P217" s="1"/>
      <c r="R217" s="7"/>
    </row>
    <row r="218" spans="1:81" s="33" customFormat="1" ht="24.95" customHeight="1">
      <c r="C218" s="7"/>
      <c r="D218" s="7"/>
      <c r="E218" s="7"/>
      <c r="F218" s="7"/>
      <c r="G218" s="7"/>
      <c r="H218" s="1"/>
      <c r="I218" s="1"/>
      <c r="J218" s="1"/>
      <c r="K218" s="1"/>
      <c r="L218" s="1"/>
      <c r="M218" s="1"/>
      <c r="N218" s="1"/>
      <c r="O218" s="1"/>
      <c r="P218" s="1"/>
      <c r="BL218" s="65"/>
      <c r="CB218" s="73"/>
    </row>
    <row r="219" spans="1:81" s="33" customFormat="1" ht="24.95" customHeight="1">
      <c r="C219" s="7"/>
      <c r="D219" s="7"/>
      <c r="E219" s="7"/>
      <c r="F219" s="7"/>
      <c r="G219" s="7"/>
      <c r="H219" s="1"/>
      <c r="I219" s="1"/>
      <c r="J219" s="1"/>
      <c r="K219" s="1"/>
      <c r="L219" s="1"/>
      <c r="M219" s="1"/>
      <c r="N219" s="1"/>
      <c r="O219" s="1"/>
      <c r="P219" s="1"/>
      <c r="BL219" s="65"/>
      <c r="CB219" s="73"/>
    </row>
    <row r="220" spans="1:81" s="33" customFormat="1" ht="24.95" customHeight="1">
      <c r="C220" s="7"/>
      <c r="D220" s="7"/>
      <c r="E220" s="7"/>
      <c r="F220" s="7"/>
      <c r="G220" s="7"/>
      <c r="H220" s="1"/>
      <c r="I220" s="1"/>
      <c r="J220" s="1"/>
      <c r="K220" s="1"/>
      <c r="L220" s="1"/>
      <c r="M220" s="1"/>
      <c r="N220" s="1"/>
      <c r="O220" s="1"/>
      <c r="P220" s="1"/>
      <c r="BM220" s="65"/>
      <c r="CC220" s="73"/>
    </row>
    <row r="221" spans="1:81" s="33" customFormat="1" ht="24.95" customHeight="1">
      <c r="C221" s="7"/>
      <c r="D221" s="7"/>
      <c r="E221" s="7"/>
      <c r="F221" s="7"/>
      <c r="G221" s="7"/>
      <c r="H221" s="1"/>
      <c r="I221" s="1"/>
      <c r="J221" s="1"/>
      <c r="K221" s="1"/>
      <c r="L221" s="1"/>
      <c r="M221" s="1"/>
      <c r="N221" s="1"/>
      <c r="O221" s="1"/>
      <c r="P221" s="1"/>
      <c r="BM221" s="65"/>
      <c r="CC221" s="73"/>
    </row>
    <row r="222" spans="1:81" s="107" customFormat="1" ht="24.95" customHeight="1">
      <c r="C222" s="115"/>
      <c r="D222" s="115"/>
      <c r="E222" s="115"/>
      <c r="F222" s="115"/>
      <c r="G222" s="115"/>
      <c r="H222" s="111"/>
      <c r="I222" s="111"/>
      <c r="J222" s="111"/>
      <c r="K222" s="111"/>
      <c r="L222" s="111"/>
      <c r="M222" s="111"/>
      <c r="N222" s="111"/>
      <c r="O222" s="111"/>
      <c r="P222" s="111"/>
    </row>
    <row r="223" spans="1:81" s="4" customFormat="1" ht="24.95" customHeight="1">
      <c r="A223" s="33"/>
      <c r="B223" s="33"/>
      <c r="C223" s="7"/>
      <c r="D223" s="7"/>
      <c r="E223" s="7"/>
      <c r="F223" s="7"/>
      <c r="G223" s="7"/>
      <c r="H223" s="1"/>
      <c r="I223" s="1"/>
      <c r="J223" s="1"/>
      <c r="K223" s="1"/>
      <c r="L223" s="1"/>
      <c r="M223" s="1"/>
      <c r="N223" s="1"/>
      <c r="O223" s="1"/>
      <c r="P223" s="1"/>
      <c r="R223" s="7"/>
    </row>
    <row r="224" spans="1:81" s="4" customFormat="1" ht="24.95" customHeight="1">
      <c r="B224" s="33"/>
      <c r="C224" s="7"/>
      <c r="D224" s="7"/>
      <c r="E224" s="7"/>
      <c r="F224" s="7"/>
      <c r="G224" s="7"/>
      <c r="H224" s="1"/>
      <c r="I224" s="1"/>
      <c r="J224" s="1"/>
      <c r="K224" s="1"/>
      <c r="L224" s="1"/>
      <c r="M224" s="1"/>
      <c r="N224" s="1"/>
      <c r="O224" s="1"/>
      <c r="P224" s="1"/>
      <c r="R224" s="7"/>
    </row>
    <row r="225" spans="1:81" s="4" customFormat="1" ht="24.95" customHeight="1">
      <c r="B225" s="33"/>
      <c r="C225" s="7"/>
      <c r="D225" s="7"/>
      <c r="E225" s="7"/>
      <c r="F225" s="7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9"/>
      <c r="BN225" s="38"/>
      <c r="BO225" s="38"/>
      <c r="BP225" s="38"/>
      <c r="BQ225" s="38"/>
      <c r="BR225" s="38"/>
      <c r="BS225" s="38"/>
      <c r="BT225" s="38"/>
      <c r="BU225" s="38"/>
      <c r="BV225" s="38"/>
      <c r="CC225" s="7"/>
    </row>
    <row r="226" spans="1:81" s="33" customFormat="1" ht="24.95" customHeight="1">
      <c r="C226" s="73"/>
      <c r="D226" s="73"/>
      <c r="E226" s="73"/>
      <c r="F226" s="73"/>
      <c r="G226" s="73"/>
      <c r="H226" s="12"/>
      <c r="I226" s="12"/>
      <c r="J226" s="12"/>
      <c r="K226" s="12"/>
      <c r="L226" s="12"/>
      <c r="M226" s="12"/>
      <c r="N226" s="12"/>
      <c r="O226" s="12"/>
      <c r="P226" s="12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7"/>
      <c r="BM226" s="16"/>
      <c r="BN226" s="16"/>
      <c r="BO226" s="16"/>
      <c r="BP226" s="16"/>
      <c r="BQ226" s="16"/>
      <c r="BR226" s="16"/>
      <c r="BS226" s="16"/>
      <c r="BT226" s="16"/>
      <c r="BU226" s="16"/>
      <c r="CB226" s="73"/>
    </row>
    <row r="227" spans="1:81" s="33" customFormat="1" ht="24.95" customHeight="1">
      <c r="C227" s="73"/>
      <c r="D227" s="73"/>
      <c r="E227" s="73"/>
      <c r="F227" s="73"/>
      <c r="G227" s="73"/>
      <c r="H227" s="12"/>
      <c r="I227" s="12"/>
      <c r="J227" s="12"/>
      <c r="K227" s="12"/>
      <c r="L227" s="12"/>
      <c r="M227" s="12"/>
      <c r="N227" s="12"/>
      <c r="O227" s="12"/>
      <c r="P227" s="12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7"/>
      <c r="BM227" s="16"/>
      <c r="BN227" s="16"/>
      <c r="BO227" s="16"/>
      <c r="BP227" s="16"/>
      <c r="BQ227" s="16"/>
      <c r="BR227" s="16"/>
      <c r="BS227" s="16"/>
      <c r="BT227" s="16"/>
      <c r="BU227" s="16"/>
      <c r="CB227" s="73"/>
    </row>
    <row r="228" spans="1:81" s="4" customFormat="1" ht="24.95" customHeight="1">
      <c r="A228" s="33"/>
      <c r="B228" s="33"/>
      <c r="C228" s="7"/>
      <c r="D228" s="7"/>
      <c r="E228" s="7"/>
      <c r="F228" s="7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9"/>
      <c r="BN228" s="38"/>
      <c r="BO228" s="38"/>
      <c r="BP228" s="38"/>
      <c r="BQ228" s="38"/>
      <c r="BR228" s="38"/>
      <c r="BS228" s="38"/>
      <c r="BT228" s="38"/>
      <c r="BU228" s="38"/>
      <c r="BV228" s="38"/>
      <c r="CC228" s="7"/>
    </row>
    <row r="229" spans="1:81" s="4" customFormat="1" ht="24.95" customHeight="1">
      <c r="A229" s="34"/>
      <c r="B229" s="33"/>
      <c r="C229" s="7"/>
      <c r="D229" s="7"/>
      <c r="E229" s="7"/>
      <c r="F229" s="7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9"/>
      <c r="BN229" s="38"/>
      <c r="BO229" s="38"/>
      <c r="BP229" s="38"/>
      <c r="BQ229" s="38"/>
      <c r="BR229" s="38"/>
      <c r="BS229" s="38"/>
      <c r="BT229" s="38"/>
      <c r="BU229" s="38"/>
      <c r="BV229" s="38"/>
      <c r="CC229" s="7"/>
    </row>
    <row r="230" spans="1:81" s="33" customFormat="1" ht="24.95" customHeight="1">
      <c r="C230" s="73"/>
      <c r="D230" s="73"/>
      <c r="E230" s="73"/>
      <c r="F230" s="73"/>
      <c r="G230" s="73"/>
      <c r="H230" s="12"/>
      <c r="I230" s="12"/>
      <c r="J230" s="12"/>
      <c r="K230" s="12"/>
      <c r="L230" s="12"/>
      <c r="M230" s="12"/>
      <c r="N230" s="12"/>
      <c r="O230" s="12"/>
      <c r="P230" s="12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7"/>
      <c r="BN230" s="16"/>
      <c r="BO230" s="16"/>
      <c r="BP230" s="16"/>
      <c r="BQ230" s="16"/>
      <c r="BR230" s="16"/>
      <c r="BS230" s="16"/>
      <c r="BT230" s="16"/>
      <c r="BU230" s="16"/>
      <c r="BV230" s="16"/>
      <c r="CC230" s="73"/>
    </row>
    <row r="231" spans="1:81" s="33" customFormat="1" ht="24.95" customHeight="1">
      <c r="C231" s="73"/>
      <c r="D231" s="73"/>
      <c r="E231" s="73"/>
      <c r="F231" s="73"/>
      <c r="G231" s="73"/>
      <c r="H231" s="12"/>
      <c r="I231" s="12"/>
      <c r="J231" s="12"/>
      <c r="K231" s="12"/>
      <c r="L231" s="12"/>
      <c r="M231" s="12"/>
      <c r="N231" s="12"/>
      <c r="O231" s="12"/>
      <c r="P231" s="12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7"/>
      <c r="BN231" s="16"/>
      <c r="BO231" s="16"/>
      <c r="BP231" s="16"/>
      <c r="BQ231" s="16"/>
      <c r="BR231" s="16"/>
      <c r="BS231" s="16"/>
      <c r="BT231" s="16"/>
      <c r="BU231" s="16"/>
      <c r="BV231" s="16"/>
      <c r="CC231" s="73"/>
    </row>
    <row r="232" spans="1:81" s="4" customFormat="1" ht="24.95" customHeight="1">
      <c r="A232" s="33"/>
      <c r="B232" s="33"/>
      <c r="C232" s="7"/>
      <c r="D232" s="7"/>
      <c r="E232" s="7"/>
      <c r="F232" s="73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9"/>
      <c r="BN232" s="38"/>
      <c r="BO232" s="38"/>
      <c r="BP232" s="38"/>
      <c r="BQ232" s="38"/>
      <c r="BR232" s="38"/>
      <c r="BS232" s="38"/>
      <c r="BT232" s="38"/>
      <c r="BU232" s="38"/>
      <c r="BV232" s="38"/>
      <c r="CC232" s="7"/>
    </row>
    <row r="233" spans="1:81" s="4" customFormat="1" ht="24.95" customHeight="1">
      <c r="B233" s="33"/>
      <c r="C233" s="7"/>
      <c r="D233" s="7"/>
      <c r="E233" s="7"/>
      <c r="F233" s="7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9"/>
      <c r="BN233" s="38"/>
      <c r="BO233" s="38"/>
      <c r="BP233" s="38"/>
      <c r="BQ233" s="38"/>
      <c r="BR233" s="38"/>
      <c r="BS233" s="38"/>
      <c r="BT233" s="38"/>
      <c r="BU233" s="38"/>
      <c r="BV233" s="38"/>
      <c r="CC233" s="7"/>
    </row>
    <row r="234" spans="1:81" s="4" customFormat="1" ht="24.95" customHeight="1">
      <c r="A234" s="33"/>
      <c r="B234" s="33"/>
      <c r="C234" s="7"/>
      <c r="D234" s="7"/>
      <c r="E234" s="7"/>
      <c r="F234" s="7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9"/>
      <c r="BN234" s="38"/>
      <c r="BO234" s="38"/>
      <c r="BP234" s="38"/>
      <c r="BQ234" s="38"/>
      <c r="BR234" s="38"/>
      <c r="BS234" s="38"/>
      <c r="BT234" s="38"/>
      <c r="BU234" s="38"/>
      <c r="BV234" s="38"/>
      <c r="CC234" s="7"/>
    </row>
    <row r="235" spans="1:81" s="4" customFormat="1" ht="24.95" customHeight="1">
      <c r="B235" s="33"/>
      <c r="C235" s="7"/>
      <c r="D235" s="7"/>
      <c r="E235" s="7"/>
      <c r="F235" s="7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9"/>
      <c r="BN235" s="38"/>
      <c r="BO235" s="38"/>
      <c r="BP235" s="38"/>
      <c r="BQ235" s="38"/>
      <c r="BR235" s="38"/>
      <c r="BS235" s="38"/>
      <c r="BT235" s="38"/>
      <c r="BU235" s="38"/>
      <c r="BV235" s="38"/>
      <c r="CC235" s="7"/>
    </row>
    <row r="236" spans="1:81" s="4" customFormat="1" ht="24.95" customHeight="1">
      <c r="B236" s="33"/>
      <c r="C236" s="7"/>
      <c r="D236" s="7"/>
      <c r="E236" s="7"/>
      <c r="F236" s="7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9"/>
      <c r="BN236" s="38"/>
      <c r="BO236" s="38"/>
      <c r="BP236" s="38"/>
      <c r="BQ236" s="38"/>
      <c r="BR236" s="38"/>
      <c r="BS236" s="38"/>
      <c r="BT236" s="38"/>
      <c r="BU236" s="38"/>
      <c r="BV236" s="38"/>
      <c r="CC236" s="7"/>
    </row>
    <row r="237" spans="1:81" s="4" customFormat="1" ht="24.95" customHeight="1">
      <c r="A237" s="15"/>
      <c r="B237" s="33"/>
      <c r="C237" s="73"/>
      <c r="D237" s="73"/>
      <c r="E237" s="7"/>
      <c r="F237" s="73"/>
      <c r="G237" s="73"/>
      <c r="H237" s="12"/>
      <c r="I237" s="12"/>
      <c r="J237" s="12"/>
      <c r="K237" s="12"/>
      <c r="L237" s="12"/>
      <c r="M237" s="12"/>
      <c r="N237" s="12"/>
      <c r="O237" s="12"/>
      <c r="P237" s="12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9"/>
      <c r="BN237" s="38"/>
      <c r="BO237" s="38"/>
      <c r="BP237" s="38"/>
      <c r="BQ237" s="38"/>
      <c r="BR237" s="38"/>
      <c r="BS237" s="38"/>
      <c r="BT237" s="38"/>
      <c r="BU237" s="38"/>
      <c r="BV237" s="38"/>
      <c r="CC237" s="7"/>
    </row>
    <row r="238" spans="1:81" s="4" customFormat="1" ht="24.95" customHeight="1">
      <c r="A238" s="34"/>
      <c r="B238" s="33"/>
      <c r="C238" s="7"/>
      <c r="D238" s="7"/>
      <c r="E238" s="7"/>
      <c r="F238" s="47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9"/>
      <c r="BN238" s="38"/>
      <c r="BO238" s="38"/>
      <c r="BP238" s="38"/>
      <c r="BQ238" s="38"/>
      <c r="BR238" s="38"/>
      <c r="BS238" s="38"/>
      <c r="BT238" s="38"/>
      <c r="BU238" s="38"/>
      <c r="BV238" s="38"/>
      <c r="CC238" s="7"/>
    </row>
    <row r="239" spans="1:81" s="4" customFormat="1" ht="24.95" customHeight="1">
      <c r="C239" s="7"/>
      <c r="D239" s="7"/>
      <c r="E239" s="7"/>
      <c r="F239" s="7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9"/>
      <c r="BN239" s="38"/>
      <c r="BO239" s="38"/>
      <c r="BP239" s="38"/>
      <c r="BQ239" s="38"/>
      <c r="BR239" s="38"/>
      <c r="BS239" s="38"/>
      <c r="BT239" s="38"/>
      <c r="BU239" s="38"/>
      <c r="BV239" s="38"/>
      <c r="CC239" s="7"/>
    </row>
    <row r="240" spans="1:81" s="3" customFormat="1" ht="24.95" customHeight="1">
      <c r="A240" s="4"/>
      <c r="B240" s="4"/>
      <c r="C240" s="7"/>
      <c r="D240" s="7"/>
      <c r="E240" s="7"/>
      <c r="F240" s="73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  <c r="BF240" s="105"/>
      <c r="BG240" s="105"/>
      <c r="BH240" s="105"/>
      <c r="BI240" s="105"/>
      <c r="BJ240" s="105"/>
      <c r="BK240" s="105"/>
      <c r="BL240" s="105"/>
      <c r="BM240" s="106"/>
      <c r="BN240" s="105"/>
      <c r="BO240" s="105"/>
      <c r="BP240" s="105"/>
      <c r="BQ240" s="105"/>
      <c r="BR240" s="105"/>
      <c r="BS240" s="105"/>
      <c r="BT240" s="105"/>
      <c r="BU240" s="105"/>
      <c r="BV240" s="105"/>
      <c r="CC240" s="2"/>
    </row>
    <row r="241" spans="1:81" s="33" customFormat="1" ht="11.25">
      <c r="C241" s="73"/>
      <c r="D241" s="73"/>
      <c r="E241" s="73"/>
      <c r="F241" s="73"/>
      <c r="G241" s="73"/>
      <c r="H241" s="12"/>
      <c r="I241" s="12"/>
      <c r="J241" s="12"/>
      <c r="K241" s="12"/>
      <c r="L241" s="12"/>
      <c r="M241" s="12"/>
      <c r="N241" s="12"/>
      <c r="O241" s="12"/>
      <c r="P241" s="12"/>
      <c r="BM241" s="65"/>
      <c r="CC241" s="73"/>
    </row>
    <row r="242" spans="1:81" s="4" customFormat="1" ht="11.25">
      <c r="B242" s="33"/>
      <c r="C242" s="7"/>
      <c r="D242" s="7"/>
      <c r="E242" s="7"/>
      <c r="F242" s="47"/>
      <c r="G242" s="7"/>
      <c r="H242" s="7"/>
      <c r="I242" s="7"/>
      <c r="J242" s="7"/>
      <c r="K242" s="7"/>
      <c r="L242" s="7"/>
      <c r="M242" s="7"/>
      <c r="N242" s="7"/>
      <c r="O242" s="7"/>
      <c r="P242" s="7"/>
      <c r="R242" s="7"/>
    </row>
    <row r="243" spans="1:81" s="110" customFormat="1" ht="24.95" customHeight="1">
      <c r="A243" s="107"/>
      <c r="B243" s="107"/>
      <c r="C243" s="115"/>
      <c r="D243" s="115"/>
      <c r="E243" s="115"/>
      <c r="F243" s="115"/>
      <c r="G243" s="115"/>
      <c r="H243" s="111"/>
      <c r="I243" s="111"/>
      <c r="J243" s="111"/>
      <c r="K243" s="111"/>
      <c r="L243" s="111"/>
      <c r="M243" s="111"/>
      <c r="N243" s="111"/>
      <c r="O243" s="111"/>
      <c r="P243" s="111"/>
      <c r="R243" s="112"/>
    </row>
    <row r="244" spans="1:81" s="4" customFormat="1" ht="24.95" customHeight="1">
      <c r="A244" s="34"/>
      <c r="C244" s="7"/>
      <c r="D244" s="7"/>
      <c r="E244" s="7"/>
      <c r="F244" s="7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  <c r="BM244" s="39"/>
      <c r="BN244" s="38"/>
      <c r="BO244" s="38"/>
      <c r="BP244" s="38"/>
      <c r="BQ244" s="38"/>
      <c r="BR244" s="38"/>
      <c r="BS244" s="38"/>
      <c r="BT244" s="38"/>
      <c r="BU244" s="38"/>
      <c r="BV244" s="38"/>
      <c r="CC244" s="7"/>
    </row>
    <row r="245" spans="1:81" s="33" customFormat="1" ht="24.95" customHeight="1">
      <c r="A245" s="34"/>
      <c r="C245" s="73"/>
      <c r="D245" s="73"/>
      <c r="E245" s="73"/>
      <c r="F245" s="73"/>
      <c r="G245" s="73"/>
      <c r="H245" s="12"/>
      <c r="I245" s="12"/>
      <c r="J245" s="12"/>
      <c r="K245" s="12"/>
      <c r="L245" s="12"/>
      <c r="M245" s="12"/>
      <c r="N245" s="12"/>
      <c r="O245" s="12"/>
      <c r="P245" s="12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7"/>
      <c r="BM245" s="16"/>
      <c r="BN245" s="16"/>
      <c r="BO245" s="16"/>
      <c r="BP245" s="16"/>
      <c r="BQ245" s="16"/>
      <c r="BR245" s="16"/>
      <c r="BS245" s="16"/>
      <c r="BT245" s="16"/>
      <c r="BU245" s="16"/>
      <c r="CB245" s="73"/>
    </row>
    <row r="246" spans="1:81" s="33" customFormat="1" ht="24.95" customHeight="1">
      <c r="A246" s="34"/>
      <c r="C246" s="73"/>
      <c r="D246" s="73"/>
      <c r="E246" s="73"/>
      <c r="F246" s="73"/>
      <c r="G246" s="73"/>
      <c r="H246" s="12"/>
      <c r="I246" s="12"/>
      <c r="J246" s="12"/>
      <c r="K246" s="12"/>
      <c r="L246" s="12"/>
      <c r="M246" s="12"/>
      <c r="N246" s="12"/>
      <c r="O246" s="12"/>
      <c r="P246" s="12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7"/>
      <c r="BM246" s="16"/>
      <c r="BN246" s="16"/>
      <c r="BO246" s="16"/>
      <c r="BP246" s="16"/>
      <c r="BQ246" s="16"/>
      <c r="BR246" s="16"/>
      <c r="BS246" s="16"/>
      <c r="BT246" s="16"/>
      <c r="BU246" s="16"/>
      <c r="CB246" s="73"/>
    </row>
    <row r="247" spans="1:81" s="11" customFormat="1" ht="24.95" customHeight="1">
      <c r="A247" s="33"/>
      <c r="B247" s="33"/>
      <c r="C247" s="73"/>
      <c r="D247" s="73"/>
      <c r="E247" s="73">
        <f t="shared" ref="E247:E310" si="11">F247+G247</f>
        <v>0</v>
      </c>
      <c r="F247" s="73"/>
      <c r="G247" s="73"/>
      <c r="H247" s="12"/>
      <c r="I247" s="12"/>
      <c r="J247" s="12"/>
      <c r="K247" s="12"/>
      <c r="L247" s="12"/>
      <c r="M247" s="12"/>
      <c r="N247" s="12"/>
      <c r="O247" s="12"/>
      <c r="P247" s="12"/>
      <c r="R247" s="13"/>
    </row>
    <row r="248" spans="1:81" s="11" customFormat="1" ht="24.95" customHeight="1">
      <c r="A248" s="33"/>
      <c r="B248" s="33"/>
      <c r="C248" s="73"/>
      <c r="D248" s="73"/>
      <c r="E248" s="73">
        <f t="shared" si="11"/>
        <v>0</v>
      </c>
      <c r="F248" s="73"/>
      <c r="G248" s="73"/>
      <c r="H248" s="12"/>
      <c r="I248" s="12"/>
      <c r="J248" s="12"/>
      <c r="K248" s="12"/>
      <c r="L248" s="12"/>
      <c r="M248" s="12"/>
      <c r="N248" s="12"/>
      <c r="O248" s="12"/>
      <c r="P248" s="12"/>
      <c r="R248" s="13"/>
    </row>
    <row r="249" spans="1:81" s="11" customFormat="1" ht="24.95" customHeight="1">
      <c r="A249" s="33"/>
      <c r="B249" s="33"/>
      <c r="C249" s="73"/>
      <c r="D249" s="73"/>
      <c r="E249" s="73">
        <f t="shared" si="11"/>
        <v>0</v>
      </c>
      <c r="F249" s="73"/>
      <c r="G249" s="73"/>
      <c r="H249" s="12"/>
      <c r="I249" s="12"/>
      <c r="J249" s="12"/>
      <c r="K249" s="12"/>
      <c r="L249" s="12"/>
      <c r="M249" s="12"/>
      <c r="N249" s="12"/>
      <c r="O249" s="12"/>
      <c r="P249" s="12"/>
      <c r="R249" s="13"/>
    </row>
    <row r="250" spans="1:81" s="11" customFormat="1" ht="24.95" customHeight="1">
      <c r="A250" s="33"/>
      <c r="B250" s="33"/>
      <c r="C250" s="73"/>
      <c r="D250" s="73"/>
      <c r="E250" s="73">
        <f t="shared" si="11"/>
        <v>0</v>
      </c>
      <c r="F250" s="73"/>
      <c r="G250" s="73"/>
      <c r="H250" s="12"/>
      <c r="I250" s="12"/>
      <c r="J250" s="12"/>
      <c r="K250" s="12"/>
      <c r="L250" s="12"/>
      <c r="M250" s="12"/>
      <c r="N250" s="12"/>
      <c r="O250" s="12"/>
      <c r="P250" s="12"/>
      <c r="R250" s="13"/>
    </row>
    <row r="251" spans="1:81" s="11" customFormat="1" ht="24.95" customHeight="1">
      <c r="A251" s="33"/>
      <c r="B251" s="33"/>
      <c r="C251" s="73"/>
      <c r="D251" s="73"/>
      <c r="E251" s="73">
        <f t="shared" si="11"/>
        <v>0</v>
      </c>
      <c r="F251" s="73"/>
      <c r="G251" s="73"/>
      <c r="H251" s="12"/>
      <c r="I251" s="12"/>
      <c r="J251" s="12"/>
      <c r="K251" s="12"/>
      <c r="L251" s="12"/>
      <c r="M251" s="12"/>
      <c r="N251" s="12"/>
      <c r="O251" s="12"/>
      <c r="P251" s="12"/>
      <c r="R251" s="13"/>
    </row>
    <row r="252" spans="1:81" s="11" customFormat="1" ht="24.95" customHeight="1">
      <c r="A252" s="33"/>
      <c r="B252" s="33"/>
      <c r="C252" s="73"/>
      <c r="D252" s="73"/>
      <c r="E252" s="73">
        <f t="shared" si="11"/>
        <v>0</v>
      </c>
      <c r="F252" s="73"/>
      <c r="G252" s="73"/>
      <c r="H252" s="12"/>
      <c r="I252" s="12"/>
      <c r="J252" s="12"/>
      <c r="K252" s="12"/>
      <c r="L252" s="12"/>
      <c r="M252" s="12"/>
      <c r="N252" s="12"/>
      <c r="O252" s="12"/>
      <c r="P252" s="12"/>
      <c r="R252" s="13"/>
    </row>
    <row r="253" spans="1:81" s="11" customFormat="1" ht="24.95" customHeight="1">
      <c r="A253" s="33"/>
      <c r="B253" s="33"/>
      <c r="C253" s="73"/>
      <c r="D253" s="73"/>
      <c r="E253" s="73">
        <f t="shared" si="11"/>
        <v>0</v>
      </c>
      <c r="F253" s="73"/>
      <c r="G253" s="73"/>
      <c r="H253" s="12"/>
      <c r="I253" s="12"/>
      <c r="J253" s="12"/>
      <c r="K253" s="12"/>
      <c r="L253" s="12"/>
      <c r="M253" s="12"/>
      <c r="N253" s="12"/>
      <c r="O253" s="12"/>
      <c r="P253" s="12"/>
      <c r="R253" s="13"/>
    </row>
    <row r="254" spans="1:81" s="11" customFormat="1" ht="24.95" customHeight="1">
      <c r="A254" s="33"/>
      <c r="B254" s="33"/>
      <c r="C254" s="73"/>
      <c r="D254" s="73"/>
      <c r="E254" s="73">
        <f t="shared" si="11"/>
        <v>0</v>
      </c>
      <c r="F254" s="73"/>
      <c r="G254" s="73"/>
      <c r="H254" s="12"/>
      <c r="I254" s="12"/>
      <c r="J254" s="12"/>
      <c r="K254" s="12"/>
      <c r="L254" s="12"/>
      <c r="M254" s="12"/>
      <c r="N254" s="12"/>
      <c r="O254" s="12"/>
      <c r="P254" s="12"/>
      <c r="R254" s="13"/>
    </row>
    <row r="255" spans="1:81" s="11" customFormat="1" ht="24.95" customHeight="1">
      <c r="A255" s="33"/>
      <c r="B255" s="33"/>
      <c r="C255" s="73"/>
      <c r="D255" s="73"/>
      <c r="E255" s="73">
        <f t="shared" si="11"/>
        <v>0</v>
      </c>
      <c r="F255" s="73"/>
      <c r="G255" s="73"/>
      <c r="H255" s="12"/>
      <c r="I255" s="12"/>
      <c r="J255" s="12"/>
      <c r="K255" s="12"/>
      <c r="L255" s="12"/>
      <c r="M255" s="12"/>
      <c r="N255" s="12"/>
      <c r="O255" s="12"/>
      <c r="P255" s="12"/>
      <c r="R255" s="13"/>
    </row>
    <row r="256" spans="1:81" s="11" customFormat="1" ht="24.95" customHeight="1">
      <c r="A256" s="33"/>
      <c r="B256" s="33"/>
      <c r="C256" s="73"/>
      <c r="D256" s="73"/>
      <c r="E256" s="73">
        <f t="shared" si="11"/>
        <v>0</v>
      </c>
      <c r="F256" s="73"/>
      <c r="G256" s="73"/>
      <c r="H256" s="12"/>
      <c r="I256" s="12"/>
      <c r="J256" s="12"/>
      <c r="K256" s="12"/>
      <c r="L256" s="12"/>
      <c r="M256" s="12"/>
      <c r="N256" s="12"/>
      <c r="O256" s="12"/>
      <c r="P256" s="12"/>
      <c r="R256" s="13"/>
    </row>
    <row r="257" spans="1:81" s="11" customFormat="1" ht="24.95" customHeight="1">
      <c r="A257" s="33"/>
      <c r="B257" s="33"/>
      <c r="C257" s="73"/>
      <c r="D257" s="73"/>
      <c r="E257" s="73">
        <f t="shared" si="11"/>
        <v>0</v>
      </c>
      <c r="F257" s="73"/>
      <c r="G257" s="73"/>
      <c r="H257" s="12"/>
      <c r="I257" s="12"/>
      <c r="J257" s="12"/>
      <c r="K257" s="12"/>
      <c r="L257" s="12"/>
      <c r="M257" s="12"/>
      <c r="N257" s="12"/>
      <c r="O257" s="12"/>
      <c r="P257" s="12"/>
      <c r="R257" s="13"/>
    </row>
    <row r="258" spans="1:81" s="33" customFormat="1" ht="24.95" customHeight="1">
      <c r="C258" s="73"/>
      <c r="D258" s="73"/>
      <c r="E258" s="73">
        <f t="shared" si="11"/>
        <v>0</v>
      </c>
      <c r="F258" s="24"/>
      <c r="G258" s="73"/>
      <c r="H258" s="12"/>
      <c r="I258" s="12"/>
      <c r="J258" s="12"/>
      <c r="K258" s="12"/>
      <c r="L258" s="12"/>
      <c r="M258" s="12"/>
      <c r="N258" s="12"/>
      <c r="O258" s="12"/>
      <c r="P258" s="12"/>
      <c r="R258" s="73"/>
    </row>
    <row r="259" spans="1:81" s="11" customFormat="1" ht="24.95" customHeight="1">
      <c r="A259" s="33"/>
      <c r="B259" s="33"/>
      <c r="C259" s="73"/>
      <c r="D259" s="73"/>
      <c r="E259" s="73">
        <f t="shared" si="11"/>
        <v>0</v>
      </c>
      <c r="F259" s="73"/>
      <c r="G259" s="73"/>
      <c r="H259" s="12"/>
      <c r="I259" s="12"/>
      <c r="J259" s="12"/>
      <c r="K259" s="12"/>
      <c r="L259" s="12"/>
      <c r="M259" s="12"/>
      <c r="N259" s="12"/>
      <c r="O259" s="12"/>
      <c r="P259" s="12"/>
      <c r="R259" s="13"/>
    </row>
    <row r="260" spans="1:81" s="33" customFormat="1" ht="24.95" customHeight="1">
      <c r="C260" s="73"/>
      <c r="D260" s="73"/>
      <c r="E260" s="73">
        <f t="shared" si="11"/>
        <v>0</v>
      </c>
      <c r="F260" s="73"/>
      <c r="G260" s="73"/>
      <c r="H260" s="12"/>
      <c r="I260" s="12"/>
      <c r="J260" s="12"/>
      <c r="K260" s="12"/>
      <c r="L260" s="12"/>
      <c r="M260" s="12"/>
      <c r="N260" s="12"/>
      <c r="O260" s="12"/>
      <c r="P260" s="12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7"/>
      <c r="BN260" s="16"/>
      <c r="BO260" s="16"/>
      <c r="BP260" s="16"/>
      <c r="BQ260" s="16"/>
      <c r="BR260" s="16"/>
      <c r="BS260" s="16"/>
      <c r="BT260" s="16"/>
      <c r="BU260" s="16"/>
      <c r="BV260" s="16"/>
      <c r="CC260" s="73"/>
    </row>
    <row r="261" spans="1:81" s="33" customFormat="1" ht="24.95" customHeight="1">
      <c r="C261" s="73"/>
      <c r="D261" s="73"/>
      <c r="E261" s="73">
        <f t="shared" si="11"/>
        <v>0</v>
      </c>
      <c r="F261" s="73"/>
      <c r="G261" s="73"/>
      <c r="H261" s="12"/>
      <c r="I261" s="12"/>
      <c r="J261" s="12"/>
      <c r="K261" s="12"/>
      <c r="L261" s="12"/>
      <c r="M261" s="12"/>
      <c r="N261" s="12"/>
      <c r="O261" s="12"/>
      <c r="P261" s="12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7"/>
      <c r="BN261" s="16"/>
      <c r="BO261" s="16"/>
      <c r="BP261" s="16"/>
      <c r="BQ261" s="16"/>
      <c r="BR261" s="16"/>
      <c r="BS261" s="16"/>
      <c r="BT261" s="16"/>
      <c r="BU261" s="16"/>
      <c r="BV261" s="16"/>
      <c r="CC261" s="73"/>
    </row>
    <row r="262" spans="1:81" s="11" customFormat="1" ht="24.95" customHeight="1">
      <c r="A262" s="33"/>
      <c r="B262" s="33"/>
      <c r="C262" s="73"/>
      <c r="D262" s="73"/>
      <c r="E262" s="73">
        <f t="shared" si="11"/>
        <v>0</v>
      </c>
      <c r="F262" s="73"/>
      <c r="G262" s="73"/>
      <c r="H262" s="12"/>
      <c r="I262" s="12"/>
      <c r="J262" s="12"/>
      <c r="K262" s="12"/>
      <c r="L262" s="12"/>
      <c r="M262" s="12"/>
      <c r="N262" s="12"/>
      <c r="O262" s="12"/>
      <c r="P262" s="12"/>
      <c r="R262" s="13"/>
    </row>
    <row r="263" spans="1:81" s="11" customFormat="1" ht="24.95" customHeight="1">
      <c r="A263" s="33"/>
      <c r="B263" s="33"/>
      <c r="C263" s="73"/>
      <c r="D263" s="73"/>
      <c r="E263" s="73">
        <f t="shared" si="11"/>
        <v>0</v>
      </c>
      <c r="F263" s="73"/>
      <c r="G263" s="73"/>
      <c r="H263" s="12"/>
      <c r="I263" s="12"/>
      <c r="J263" s="12"/>
      <c r="K263" s="12"/>
      <c r="L263" s="12"/>
      <c r="M263" s="12"/>
      <c r="N263" s="12"/>
      <c r="O263" s="12"/>
      <c r="P263" s="12"/>
      <c r="R263" s="13"/>
    </row>
    <row r="264" spans="1:81" s="11" customFormat="1" ht="24.95" customHeight="1">
      <c r="A264" s="33"/>
      <c r="B264" s="33"/>
      <c r="C264" s="73"/>
      <c r="D264" s="73"/>
      <c r="E264" s="73">
        <f t="shared" si="11"/>
        <v>0</v>
      </c>
      <c r="F264" s="73"/>
      <c r="G264" s="73"/>
      <c r="H264" s="12"/>
      <c r="I264" s="12"/>
      <c r="J264" s="12"/>
      <c r="K264" s="12"/>
      <c r="L264" s="12"/>
      <c r="M264" s="12"/>
      <c r="N264" s="12"/>
      <c r="O264" s="12"/>
      <c r="P264" s="12"/>
      <c r="R264" s="13"/>
    </row>
    <row r="265" spans="1:81" s="11" customFormat="1" ht="24.95" customHeight="1">
      <c r="A265" s="33"/>
      <c r="B265" s="33"/>
      <c r="C265" s="73"/>
      <c r="D265" s="73"/>
      <c r="E265" s="73">
        <f t="shared" si="11"/>
        <v>0</v>
      </c>
      <c r="F265" s="73"/>
      <c r="G265" s="73"/>
      <c r="H265" s="12"/>
      <c r="I265" s="12"/>
      <c r="J265" s="12"/>
      <c r="K265" s="12"/>
      <c r="L265" s="12"/>
      <c r="M265" s="12"/>
      <c r="N265" s="12"/>
      <c r="O265" s="12"/>
      <c r="P265" s="12"/>
      <c r="R265" s="13"/>
    </row>
    <row r="266" spans="1:81" s="11" customFormat="1" ht="24.95" customHeight="1">
      <c r="A266" s="33"/>
      <c r="B266" s="33"/>
      <c r="C266" s="73"/>
      <c r="D266" s="73"/>
      <c r="E266" s="73">
        <f t="shared" si="11"/>
        <v>0</v>
      </c>
      <c r="F266" s="73"/>
      <c r="G266" s="73"/>
      <c r="H266" s="12"/>
      <c r="I266" s="12"/>
      <c r="J266" s="12"/>
      <c r="K266" s="12"/>
      <c r="L266" s="12"/>
      <c r="M266" s="12"/>
      <c r="N266" s="12"/>
      <c r="O266" s="12"/>
      <c r="P266" s="12"/>
      <c r="R266" s="13"/>
    </row>
    <row r="267" spans="1:81" s="11" customFormat="1" ht="24.95" customHeight="1">
      <c r="A267" s="33"/>
      <c r="B267" s="33"/>
      <c r="C267" s="73"/>
      <c r="D267" s="73"/>
      <c r="E267" s="73">
        <f t="shared" si="11"/>
        <v>0</v>
      </c>
      <c r="F267" s="73"/>
      <c r="G267" s="73"/>
      <c r="H267" s="12"/>
      <c r="I267" s="12"/>
      <c r="J267" s="12"/>
      <c r="K267" s="12"/>
      <c r="L267" s="12"/>
      <c r="M267" s="12"/>
      <c r="N267" s="12"/>
      <c r="O267" s="12"/>
      <c r="P267" s="12"/>
      <c r="R267" s="13"/>
    </row>
    <row r="268" spans="1:81" s="11" customFormat="1" ht="24.95" customHeight="1">
      <c r="A268" s="33"/>
      <c r="B268" s="33"/>
      <c r="C268" s="73"/>
      <c r="D268" s="73"/>
      <c r="E268" s="73">
        <f t="shared" si="11"/>
        <v>0</v>
      </c>
      <c r="F268" s="73"/>
      <c r="G268" s="73"/>
      <c r="H268" s="12"/>
      <c r="I268" s="12"/>
      <c r="J268" s="12"/>
      <c r="K268" s="12"/>
      <c r="L268" s="12"/>
      <c r="M268" s="12"/>
      <c r="N268" s="12"/>
      <c r="O268" s="12"/>
      <c r="P268" s="12"/>
      <c r="R268" s="13"/>
    </row>
    <row r="269" spans="1:81" s="11" customFormat="1" ht="24.95" customHeight="1">
      <c r="A269" s="33"/>
      <c r="B269" s="33"/>
      <c r="C269" s="73"/>
      <c r="D269" s="73"/>
      <c r="E269" s="73">
        <f t="shared" si="11"/>
        <v>0</v>
      </c>
      <c r="F269" s="73"/>
      <c r="G269" s="73"/>
      <c r="H269" s="12"/>
      <c r="I269" s="12"/>
      <c r="J269" s="12"/>
      <c r="K269" s="12"/>
      <c r="L269" s="12"/>
      <c r="M269" s="12"/>
      <c r="N269" s="12"/>
      <c r="O269" s="12"/>
      <c r="P269" s="12"/>
      <c r="R269" s="13"/>
    </row>
    <row r="270" spans="1:81" s="11" customFormat="1" ht="24.95" customHeight="1">
      <c r="A270" s="33"/>
      <c r="B270" s="33"/>
      <c r="C270" s="73"/>
      <c r="D270" s="73"/>
      <c r="E270" s="73">
        <f t="shared" si="11"/>
        <v>0</v>
      </c>
      <c r="F270" s="73"/>
      <c r="G270" s="73"/>
      <c r="H270" s="12"/>
      <c r="I270" s="12"/>
      <c r="J270" s="12"/>
      <c r="K270" s="12"/>
      <c r="L270" s="12"/>
      <c r="M270" s="12"/>
      <c r="N270" s="12"/>
      <c r="O270" s="12"/>
      <c r="P270" s="12"/>
      <c r="R270" s="13"/>
    </row>
    <row r="271" spans="1:81" s="33" customFormat="1" ht="24.95" customHeight="1">
      <c r="C271" s="73"/>
      <c r="D271" s="73"/>
      <c r="E271" s="73">
        <f t="shared" si="11"/>
        <v>0</v>
      </c>
      <c r="F271" s="73"/>
      <c r="G271" s="73"/>
      <c r="H271" s="12"/>
      <c r="I271" s="12"/>
      <c r="J271" s="12"/>
      <c r="K271" s="12"/>
      <c r="L271" s="12"/>
      <c r="M271" s="12"/>
      <c r="N271" s="12"/>
      <c r="O271" s="12"/>
      <c r="P271" s="12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7"/>
      <c r="BN271" s="16"/>
      <c r="BO271" s="16"/>
      <c r="BP271" s="16"/>
      <c r="BQ271" s="16"/>
      <c r="BR271" s="16"/>
      <c r="BS271" s="16"/>
      <c r="BT271" s="16"/>
      <c r="BU271" s="16"/>
      <c r="BV271" s="16"/>
      <c r="CC271" s="73"/>
    </row>
    <row r="272" spans="1:81" s="33" customFormat="1" ht="24.95" customHeight="1">
      <c r="C272" s="73"/>
      <c r="D272" s="73"/>
      <c r="E272" s="73">
        <f t="shared" si="11"/>
        <v>0</v>
      </c>
      <c r="F272" s="73"/>
      <c r="G272" s="73"/>
      <c r="H272" s="12"/>
      <c r="I272" s="12"/>
      <c r="J272" s="12"/>
      <c r="K272" s="12"/>
      <c r="L272" s="12"/>
      <c r="M272" s="12"/>
      <c r="N272" s="12"/>
      <c r="O272" s="12"/>
      <c r="P272" s="12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7"/>
      <c r="BN272" s="16"/>
      <c r="BO272" s="16"/>
      <c r="BP272" s="16"/>
      <c r="BQ272" s="16"/>
      <c r="BR272" s="16"/>
      <c r="BS272" s="16"/>
      <c r="BT272" s="16"/>
      <c r="BU272" s="16"/>
      <c r="BV272" s="16"/>
      <c r="CC272" s="73"/>
    </row>
    <row r="273" spans="1:81" s="33" customFormat="1" ht="24.95" customHeight="1">
      <c r="C273" s="73"/>
      <c r="D273" s="73"/>
      <c r="E273" s="73">
        <f t="shared" si="11"/>
        <v>0</v>
      </c>
      <c r="F273" s="73"/>
      <c r="G273" s="73"/>
      <c r="H273" s="12"/>
      <c r="I273" s="12"/>
      <c r="J273" s="12"/>
      <c r="K273" s="12"/>
      <c r="L273" s="12"/>
      <c r="M273" s="12"/>
      <c r="N273" s="12"/>
      <c r="O273" s="12"/>
      <c r="P273" s="12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7"/>
      <c r="BN273" s="16"/>
      <c r="BO273" s="16"/>
      <c r="BP273" s="16"/>
      <c r="BQ273" s="16"/>
      <c r="BR273" s="16"/>
      <c r="BS273" s="16"/>
      <c r="BT273" s="16"/>
      <c r="BU273" s="16"/>
      <c r="BV273" s="16"/>
      <c r="CC273" s="73"/>
    </row>
    <row r="274" spans="1:81" s="11" customFormat="1" ht="24.95" customHeight="1">
      <c r="A274" s="33"/>
      <c r="B274" s="33"/>
      <c r="C274" s="73"/>
      <c r="D274" s="73"/>
      <c r="E274" s="73">
        <f t="shared" si="11"/>
        <v>0</v>
      </c>
      <c r="F274" s="73"/>
      <c r="G274" s="73"/>
      <c r="H274" s="12"/>
      <c r="I274" s="12"/>
      <c r="J274" s="12"/>
      <c r="K274" s="12"/>
      <c r="L274" s="12"/>
      <c r="M274" s="12"/>
      <c r="N274" s="12"/>
      <c r="O274" s="12"/>
      <c r="P274" s="12"/>
      <c r="R274" s="13"/>
    </row>
    <row r="275" spans="1:81" s="11" customFormat="1" ht="24.95" customHeight="1">
      <c r="A275" s="33"/>
      <c r="B275" s="33"/>
      <c r="C275" s="73"/>
      <c r="D275" s="73"/>
      <c r="E275" s="73">
        <f t="shared" si="11"/>
        <v>0</v>
      </c>
      <c r="F275" s="73"/>
      <c r="G275" s="73"/>
      <c r="H275" s="12"/>
      <c r="I275" s="12"/>
      <c r="J275" s="12"/>
      <c r="K275" s="12"/>
      <c r="L275" s="12"/>
      <c r="M275" s="12"/>
      <c r="N275" s="12"/>
      <c r="O275" s="12"/>
      <c r="P275" s="12"/>
      <c r="R275" s="13"/>
    </row>
    <row r="276" spans="1:81" s="11" customFormat="1" ht="24.95" customHeight="1">
      <c r="A276" s="33"/>
      <c r="B276" s="33"/>
      <c r="C276" s="73"/>
      <c r="D276" s="73"/>
      <c r="E276" s="73">
        <f t="shared" si="11"/>
        <v>0</v>
      </c>
      <c r="F276" s="73"/>
      <c r="G276" s="73"/>
      <c r="H276" s="12"/>
      <c r="I276" s="12"/>
      <c r="J276" s="12"/>
      <c r="K276" s="12"/>
      <c r="L276" s="12"/>
      <c r="M276" s="12"/>
      <c r="N276" s="12"/>
      <c r="O276" s="12"/>
      <c r="P276" s="12"/>
      <c r="R276" s="13"/>
    </row>
    <row r="277" spans="1:81" s="11" customFormat="1" ht="24.95" customHeight="1">
      <c r="A277" s="33"/>
      <c r="B277" s="33"/>
      <c r="C277" s="73"/>
      <c r="D277" s="73"/>
      <c r="E277" s="73">
        <f t="shared" si="11"/>
        <v>0</v>
      </c>
      <c r="F277" s="73"/>
      <c r="G277" s="73"/>
      <c r="H277" s="12"/>
      <c r="I277" s="12"/>
      <c r="J277" s="12"/>
      <c r="K277" s="12"/>
      <c r="L277" s="12"/>
      <c r="M277" s="12"/>
      <c r="N277" s="12"/>
      <c r="O277" s="12"/>
      <c r="P277" s="12"/>
      <c r="R277" s="13"/>
    </row>
    <row r="278" spans="1:81" s="11" customFormat="1" ht="24.95" customHeight="1">
      <c r="A278" s="33"/>
      <c r="B278" s="33"/>
      <c r="C278" s="73"/>
      <c r="D278" s="73"/>
      <c r="E278" s="73">
        <f t="shared" si="11"/>
        <v>0</v>
      </c>
      <c r="F278" s="73"/>
      <c r="G278" s="73"/>
      <c r="H278" s="12"/>
      <c r="I278" s="12"/>
      <c r="J278" s="12"/>
      <c r="K278" s="12"/>
      <c r="L278" s="12"/>
      <c r="M278" s="12"/>
      <c r="N278" s="12"/>
      <c r="O278" s="12"/>
      <c r="P278" s="12"/>
      <c r="R278" s="13"/>
    </row>
    <row r="279" spans="1:81" s="11" customFormat="1" ht="24.95" customHeight="1">
      <c r="A279" s="33"/>
      <c r="B279" s="33"/>
      <c r="C279" s="73"/>
      <c r="D279" s="73"/>
      <c r="E279" s="73">
        <f t="shared" si="11"/>
        <v>0</v>
      </c>
      <c r="F279" s="73"/>
      <c r="G279" s="73"/>
      <c r="H279" s="12"/>
      <c r="I279" s="12"/>
      <c r="J279" s="12"/>
      <c r="K279" s="12"/>
      <c r="L279" s="12"/>
      <c r="M279" s="12"/>
      <c r="N279" s="12"/>
      <c r="O279" s="12"/>
      <c r="P279" s="12"/>
      <c r="R279" s="13"/>
    </row>
    <row r="280" spans="1:81" s="11" customFormat="1" ht="24.95" customHeight="1">
      <c r="A280" s="33"/>
      <c r="B280" s="33"/>
      <c r="C280" s="73"/>
      <c r="D280" s="73"/>
      <c r="E280" s="73">
        <f t="shared" si="11"/>
        <v>0</v>
      </c>
      <c r="F280" s="73"/>
      <c r="G280" s="73"/>
      <c r="H280" s="12"/>
      <c r="I280" s="12"/>
      <c r="J280" s="12"/>
      <c r="K280" s="12"/>
      <c r="L280" s="12"/>
      <c r="M280" s="12"/>
      <c r="N280" s="12"/>
      <c r="O280" s="12"/>
      <c r="P280" s="12"/>
      <c r="R280" s="13"/>
    </row>
    <row r="281" spans="1:81" s="33" customFormat="1" ht="24.95" customHeight="1">
      <c r="C281" s="73"/>
      <c r="D281" s="73"/>
      <c r="E281" s="73">
        <f t="shared" si="11"/>
        <v>0</v>
      </c>
      <c r="F281" s="73"/>
      <c r="G281" s="73"/>
      <c r="H281" s="12"/>
      <c r="I281" s="12"/>
      <c r="J281" s="12"/>
      <c r="K281" s="12"/>
      <c r="L281" s="12"/>
      <c r="M281" s="12"/>
      <c r="N281" s="12"/>
      <c r="O281" s="12"/>
      <c r="P281" s="12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7"/>
      <c r="BN281" s="16"/>
      <c r="BO281" s="16"/>
      <c r="BP281" s="16"/>
      <c r="BQ281" s="16"/>
      <c r="BR281" s="16"/>
      <c r="BS281" s="16"/>
      <c r="BT281" s="16"/>
      <c r="BU281" s="16"/>
      <c r="BV281" s="16"/>
      <c r="CC281" s="73"/>
    </row>
    <row r="282" spans="1:81" s="33" customFormat="1" ht="24.95" customHeight="1">
      <c r="C282" s="73"/>
      <c r="D282" s="73"/>
      <c r="E282" s="73">
        <f t="shared" si="11"/>
        <v>0</v>
      </c>
      <c r="F282" s="73"/>
      <c r="G282" s="73"/>
      <c r="H282" s="12"/>
      <c r="I282" s="12"/>
      <c r="J282" s="12"/>
      <c r="K282" s="12"/>
      <c r="L282" s="12"/>
      <c r="M282" s="12"/>
      <c r="N282" s="12"/>
      <c r="O282" s="12"/>
      <c r="P282" s="12"/>
      <c r="R282" s="73"/>
    </row>
    <row r="283" spans="1:81" s="33" customFormat="1" ht="24.95" customHeight="1">
      <c r="C283" s="73"/>
      <c r="D283" s="73"/>
      <c r="E283" s="73">
        <f t="shared" si="11"/>
        <v>0</v>
      </c>
      <c r="F283" s="73"/>
      <c r="G283" s="73"/>
      <c r="H283" s="12"/>
      <c r="I283" s="12"/>
      <c r="J283" s="12"/>
      <c r="K283" s="12"/>
      <c r="L283" s="12"/>
      <c r="M283" s="12"/>
      <c r="N283" s="12"/>
      <c r="O283" s="12"/>
      <c r="P283" s="12"/>
      <c r="R283" s="73"/>
    </row>
    <row r="284" spans="1:81" s="33" customFormat="1" ht="24.95" customHeight="1">
      <c r="C284" s="73"/>
      <c r="D284" s="73"/>
      <c r="E284" s="73">
        <f t="shared" si="11"/>
        <v>0</v>
      </c>
      <c r="F284" s="73"/>
      <c r="G284" s="73"/>
      <c r="H284" s="12"/>
      <c r="I284" s="12"/>
      <c r="J284" s="12"/>
      <c r="K284" s="12"/>
      <c r="L284" s="12"/>
      <c r="M284" s="12"/>
      <c r="N284" s="12"/>
      <c r="O284" s="12"/>
      <c r="P284" s="12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7"/>
      <c r="BN284" s="16"/>
      <c r="BO284" s="16"/>
      <c r="BP284" s="16"/>
      <c r="BQ284" s="16"/>
      <c r="BR284" s="16"/>
      <c r="BS284" s="16"/>
      <c r="BT284" s="16"/>
      <c r="BU284" s="16"/>
      <c r="BV284" s="16"/>
      <c r="CC284" s="73"/>
    </row>
    <row r="285" spans="1:81" s="11" customFormat="1" ht="24.95" customHeight="1">
      <c r="A285" s="33"/>
      <c r="B285" s="33"/>
      <c r="C285" s="73"/>
      <c r="D285" s="73"/>
      <c r="E285" s="73">
        <f t="shared" si="11"/>
        <v>0</v>
      </c>
      <c r="F285" s="73"/>
      <c r="G285" s="73"/>
      <c r="H285" s="12"/>
      <c r="I285" s="12"/>
      <c r="J285" s="12"/>
      <c r="K285" s="12"/>
      <c r="L285" s="12"/>
      <c r="M285" s="12"/>
      <c r="N285" s="12"/>
      <c r="O285" s="12"/>
      <c r="P285" s="12"/>
      <c r="R285" s="13"/>
    </row>
    <row r="286" spans="1:81" s="11" customFormat="1" ht="24.95" customHeight="1">
      <c r="A286" s="33"/>
      <c r="B286" s="33"/>
      <c r="C286" s="73"/>
      <c r="D286" s="73"/>
      <c r="E286" s="73">
        <f t="shared" si="11"/>
        <v>0</v>
      </c>
      <c r="F286" s="73"/>
      <c r="G286" s="73"/>
      <c r="H286" s="12"/>
      <c r="I286" s="12"/>
      <c r="J286" s="12"/>
      <c r="K286" s="12"/>
      <c r="L286" s="12"/>
      <c r="M286" s="12"/>
      <c r="N286" s="12"/>
      <c r="O286" s="12"/>
      <c r="P286" s="12"/>
      <c r="R286" s="13"/>
    </row>
    <row r="287" spans="1:81" s="11" customFormat="1" ht="24.95" customHeight="1">
      <c r="A287" s="33"/>
      <c r="B287" s="33"/>
      <c r="C287" s="73"/>
      <c r="D287" s="73"/>
      <c r="E287" s="73">
        <f t="shared" si="11"/>
        <v>0</v>
      </c>
      <c r="F287" s="73"/>
      <c r="G287" s="73"/>
      <c r="H287" s="12"/>
      <c r="I287" s="12"/>
      <c r="J287" s="12"/>
      <c r="K287" s="12"/>
      <c r="L287" s="12"/>
      <c r="M287" s="12"/>
      <c r="N287" s="12"/>
      <c r="O287" s="12"/>
      <c r="P287" s="12"/>
      <c r="R287" s="13"/>
    </row>
    <row r="288" spans="1:81" s="11" customFormat="1" ht="24.95" customHeight="1">
      <c r="A288" s="33"/>
      <c r="B288" s="33"/>
      <c r="C288" s="73"/>
      <c r="D288" s="73"/>
      <c r="E288" s="73">
        <f t="shared" si="11"/>
        <v>0</v>
      </c>
      <c r="F288" s="73"/>
      <c r="G288" s="73"/>
      <c r="H288" s="12"/>
      <c r="I288" s="12"/>
      <c r="J288" s="12"/>
      <c r="K288" s="12"/>
      <c r="L288" s="12"/>
      <c r="M288" s="12"/>
      <c r="N288" s="12"/>
      <c r="O288" s="12"/>
      <c r="P288" s="12"/>
      <c r="R288" s="13"/>
    </row>
    <row r="289" spans="1:81" s="11" customFormat="1" ht="24.95" customHeight="1">
      <c r="A289" s="33"/>
      <c r="B289" s="33"/>
      <c r="C289" s="73"/>
      <c r="D289" s="73"/>
      <c r="E289" s="73">
        <f t="shared" si="11"/>
        <v>0</v>
      </c>
      <c r="F289" s="73"/>
      <c r="G289" s="73"/>
      <c r="H289" s="12"/>
      <c r="I289" s="12"/>
      <c r="J289" s="12"/>
      <c r="K289" s="12"/>
      <c r="L289" s="12"/>
      <c r="M289" s="12"/>
      <c r="N289" s="12"/>
      <c r="O289" s="12"/>
      <c r="P289" s="12"/>
      <c r="R289" s="13"/>
    </row>
    <row r="290" spans="1:81" s="11" customFormat="1" ht="24.95" customHeight="1">
      <c r="A290" s="33"/>
      <c r="B290" s="33"/>
      <c r="C290" s="73"/>
      <c r="D290" s="73"/>
      <c r="E290" s="73">
        <f t="shared" si="11"/>
        <v>0</v>
      </c>
      <c r="F290" s="73"/>
      <c r="G290" s="73"/>
      <c r="H290" s="12"/>
      <c r="I290" s="12"/>
      <c r="J290" s="12"/>
      <c r="K290" s="12"/>
      <c r="L290" s="12"/>
      <c r="M290" s="12"/>
      <c r="N290" s="12"/>
      <c r="O290" s="12"/>
      <c r="P290" s="12"/>
      <c r="R290" s="13"/>
    </row>
    <row r="291" spans="1:81" s="33" customFormat="1" ht="24.95" customHeight="1">
      <c r="C291" s="73"/>
      <c r="D291" s="73"/>
      <c r="E291" s="73">
        <f t="shared" si="11"/>
        <v>0</v>
      </c>
      <c r="F291" s="73"/>
      <c r="G291" s="73"/>
      <c r="H291" s="12"/>
      <c r="I291" s="12"/>
      <c r="J291" s="12"/>
      <c r="K291" s="12"/>
      <c r="L291" s="12"/>
      <c r="M291" s="12"/>
      <c r="N291" s="12"/>
      <c r="O291" s="12"/>
      <c r="P291" s="12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7"/>
      <c r="BM291" s="16"/>
      <c r="BN291" s="16"/>
      <c r="BO291" s="16"/>
      <c r="BP291" s="16"/>
      <c r="BQ291" s="16"/>
      <c r="BR291" s="16"/>
      <c r="BS291" s="16"/>
      <c r="BT291" s="16"/>
      <c r="BU291" s="16"/>
      <c r="CB291" s="73"/>
    </row>
    <row r="292" spans="1:81" s="33" customFormat="1" ht="24.95" customHeight="1">
      <c r="C292" s="73"/>
      <c r="D292" s="73"/>
      <c r="E292" s="73">
        <f t="shared" si="11"/>
        <v>0</v>
      </c>
      <c r="F292" s="73"/>
      <c r="G292" s="73"/>
      <c r="H292" s="12"/>
      <c r="I292" s="12"/>
      <c r="J292" s="12"/>
      <c r="K292" s="12"/>
      <c r="L292" s="12"/>
      <c r="M292" s="12"/>
      <c r="N292" s="12"/>
      <c r="O292" s="12"/>
      <c r="P292" s="12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7"/>
      <c r="BM292" s="16"/>
      <c r="BN292" s="16"/>
      <c r="BO292" s="16"/>
      <c r="BP292" s="16"/>
      <c r="BQ292" s="16"/>
      <c r="BR292" s="16"/>
      <c r="BS292" s="16"/>
      <c r="BT292" s="16"/>
      <c r="BU292" s="16"/>
      <c r="CB292" s="73"/>
    </row>
    <row r="293" spans="1:81" s="33" customFormat="1" ht="24.95" customHeight="1">
      <c r="C293" s="73"/>
      <c r="D293" s="73"/>
      <c r="E293" s="73">
        <f t="shared" si="11"/>
        <v>0</v>
      </c>
      <c r="F293" s="73"/>
      <c r="G293" s="73"/>
      <c r="H293" s="12"/>
      <c r="I293" s="12"/>
      <c r="J293" s="12"/>
      <c r="K293" s="12"/>
      <c r="L293" s="12"/>
      <c r="M293" s="12"/>
      <c r="N293" s="12"/>
      <c r="O293" s="12"/>
      <c r="P293" s="12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7"/>
      <c r="BN293" s="16"/>
      <c r="BO293" s="16"/>
      <c r="BP293" s="16"/>
      <c r="BQ293" s="16"/>
      <c r="BR293" s="16"/>
      <c r="BS293" s="16"/>
      <c r="BT293" s="16"/>
      <c r="BU293" s="16"/>
      <c r="BV293" s="16"/>
      <c r="CC293" s="73"/>
    </row>
    <row r="294" spans="1:81" s="33" customFormat="1" ht="24.95" customHeight="1">
      <c r="C294" s="73"/>
      <c r="D294" s="73"/>
      <c r="E294" s="73">
        <f t="shared" si="11"/>
        <v>0</v>
      </c>
      <c r="F294" s="73"/>
      <c r="G294" s="73"/>
      <c r="H294" s="12"/>
      <c r="I294" s="12"/>
      <c r="J294" s="12"/>
      <c r="K294" s="12"/>
      <c r="L294" s="12"/>
      <c r="M294" s="12"/>
      <c r="N294" s="12"/>
      <c r="O294" s="12"/>
      <c r="P294" s="12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7"/>
      <c r="BN294" s="16"/>
      <c r="BO294" s="16"/>
      <c r="BP294" s="16"/>
      <c r="BQ294" s="16"/>
      <c r="BR294" s="16"/>
      <c r="BS294" s="16"/>
      <c r="BT294" s="16"/>
      <c r="BU294" s="16"/>
      <c r="BV294" s="16"/>
      <c r="CC294" s="73"/>
    </row>
    <row r="295" spans="1:81" s="33" customFormat="1" ht="24.95" customHeight="1">
      <c r="C295" s="73"/>
      <c r="D295" s="73"/>
      <c r="E295" s="73">
        <f t="shared" si="11"/>
        <v>0</v>
      </c>
      <c r="F295" s="73"/>
      <c r="G295" s="73"/>
      <c r="H295" s="12"/>
      <c r="I295" s="12"/>
      <c r="J295" s="12"/>
      <c r="K295" s="12"/>
      <c r="L295" s="12"/>
      <c r="M295" s="12"/>
      <c r="N295" s="12"/>
      <c r="O295" s="12"/>
      <c r="P295" s="12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7"/>
      <c r="BN295" s="16"/>
      <c r="BO295" s="16"/>
      <c r="BP295" s="16"/>
      <c r="BQ295" s="16"/>
      <c r="BR295" s="16"/>
      <c r="BS295" s="16"/>
      <c r="BT295" s="16"/>
      <c r="BU295" s="16"/>
      <c r="BV295" s="16"/>
      <c r="CC295" s="73"/>
    </row>
    <row r="296" spans="1:81" s="33" customFormat="1" ht="24.95" customHeight="1">
      <c r="C296" s="73"/>
      <c r="D296" s="73"/>
      <c r="E296" s="73">
        <f t="shared" si="11"/>
        <v>0</v>
      </c>
      <c r="F296" s="24"/>
      <c r="G296" s="73"/>
      <c r="H296" s="12"/>
      <c r="I296" s="12"/>
      <c r="J296" s="12"/>
      <c r="K296" s="12"/>
      <c r="L296" s="12"/>
      <c r="M296" s="12"/>
      <c r="N296" s="12"/>
      <c r="O296" s="12"/>
      <c r="P296" s="12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7"/>
      <c r="BN296" s="16"/>
      <c r="BO296" s="16"/>
      <c r="BP296" s="16"/>
      <c r="BQ296" s="16"/>
      <c r="BR296" s="16"/>
      <c r="BS296" s="16"/>
      <c r="BT296" s="16"/>
      <c r="BU296" s="16"/>
      <c r="BV296" s="16"/>
      <c r="CC296" s="73"/>
    </row>
    <row r="297" spans="1:81" s="33" customFormat="1" ht="24.95" customHeight="1">
      <c r="C297" s="73"/>
      <c r="D297" s="73"/>
      <c r="E297" s="73">
        <f t="shared" si="11"/>
        <v>0</v>
      </c>
      <c r="F297" s="73"/>
      <c r="G297" s="73"/>
      <c r="H297" s="12"/>
      <c r="I297" s="12"/>
      <c r="J297" s="12"/>
      <c r="K297" s="12"/>
      <c r="L297" s="12"/>
      <c r="M297" s="12"/>
      <c r="N297" s="12"/>
      <c r="O297" s="12"/>
      <c r="P297" s="12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7"/>
      <c r="BN297" s="16"/>
      <c r="BO297" s="16"/>
      <c r="BP297" s="16"/>
      <c r="BQ297" s="16"/>
      <c r="BR297" s="16"/>
      <c r="BS297" s="16"/>
      <c r="BT297" s="16"/>
      <c r="BU297" s="16"/>
      <c r="BV297" s="16"/>
      <c r="CC297" s="73"/>
    </row>
    <row r="298" spans="1:81" s="33" customFormat="1" ht="24.95" customHeight="1">
      <c r="C298" s="73"/>
      <c r="D298" s="73"/>
      <c r="E298" s="73">
        <f t="shared" si="11"/>
        <v>0</v>
      </c>
      <c r="F298" s="24"/>
      <c r="G298" s="73"/>
      <c r="H298" s="12"/>
      <c r="I298" s="12"/>
      <c r="J298" s="12"/>
      <c r="K298" s="12"/>
      <c r="L298" s="12"/>
      <c r="M298" s="12"/>
      <c r="N298" s="12"/>
      <c r="O298" s="12"/>
      <c r="P298" s="12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7"/>
      <c r="BN298" s="16"/>
      <c r="BO298" s="16"/>
      <c r="BP298" s="16"/>
      <c r="BQ298" s="16"/>
      <c r="BR298" s="16"/>
      <c r="BS298" s="16"/>
      <c r="BT298" s="16"/>
      <c r="BU298" s="16"/>
      <c r="BV298" s="16"/>
      <c r="CC298" s="73"/>
    </row>
    <row r="299" spans="1:81" s="33" customFormat="1" ht="24.95" customHeight="1">
      <c r="C299" s="73"/>
      <c r="D299" s="73"/>
      <c r="E299" s="73">
        <f t="shared" si="11"/>
        <v>0</v>
      </c>
      <c r="F299" s="73"/>
      <c r="G299" s="73"/>
      <c r="H299" s="12"/>
      <c r="I299" s="12"/>
      <c r="J299" s="12"/>
      <c r="K299" s="12"/>
      <c r="L299" s="12"/>
      <c r="M299" s="12"/>
      <c r="N299" s="12"/>
      <c r="O299" s="12"/>
      <c r="P299" s="12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7"/>
      <c r="BN299" s="16"/>
      <c r="BO299" s="16"/>
      <c r="BP299" s="16"/>
      <c r="BQ299" s="16"/>
      <c r="BR299" s="16"/>
      <c r="BS299" s="16"/>
      <c r="BT299" s="16"/>
      <c r="BU299" s="16"/>
      <c r="BV299" s="16"/>
      <c r="CC299" s="73"/>
    </row>
    <row r="300" spans="1:81" s="33" customFormat="1" ht="24.95" customHeight="1">
      <c r="C300" s="73"/>
      <c r="D300" s="73"/>
      <c r="E300" s="73">
        <f t="shared" si="11"/>
        <v>0</v>
      </c>
      <c r="F300" s="73"/>
      <c r="G300" s="73"/>
      <c r="H300" s="12"/>
      <c r="I300" s="12"/>
      <c r="J300" s="12"/>
      <c r="K300" s="12"/>
      <c r="L300" s="12"/>
      <c r="M300" s="12"/>
      <c r="N300" s="12"/>
      <c r="O300" s="12"/>
      <c r="P300" s="12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7"/>
      <c r="BN300" s="16"/>
      <c r="BO300" s="16"/>
      <c r="BP300" s="16"/>
      <c r="BQ300" s="16"/>
      <c r="BR300" s="16"/>
      <c r="BS300" s="16"/>
      <c r="BT300" s="16"/>
      <c r="BU300" s="16"/>
      <c r="BV300" s="16"/>
      <c r="CC300" s="73"/>
    </row>
    <row r="301" spans="1:81" s="33" customFormat="1" ht="24.95" customHeight="1">
      <c r="C301" s="73"/>
      <c r="D301" s="73"/>
      <c r="E301" s="73">
        <f t="shared" si="11"/>
        <v>0</v>
      </c>
      <c r="F301" s="73"/>
      <c r="G301" s="73"/>
      <c r="H301" s="12"/>
      <c r="I301" s="12"/>
      <c r="J301" s="12"/>
      <c r="K301" s="12"/>
      <c r="L301" s="12"/>
      <c r="M301" s="12"/>
      <c r="N301" s="12"/>
      <c r="O301" s="12"/>
      <c r="P301" s="12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7"/>
      <c r="BN301" s="16"/>
      <c r="BO301" s="16"/>
      <c r="BP301" s="16"/>
      <c r="BQ301" s="16"/>
      <c r="BR301" s="16"/>
      <c r="BS301" s="16"/>
      <c r="BT301" s="16"/>
      <c r="BU301" s="16"/>
      <c r="BV301" s="16"/>
      <c r="CC301" s="73"/>
    </row>
    <row r="302" spans="1:81" s="33" customFormat="1" ht="24.95" customHeight="1">
      <c r="C302" s="73"/>
      <c r="D302" s="73"/>
      <c r="E302" s="73">
        <f t="shared" si="11"/>
        <v>0</v>
      </c>
      <c r="F302" s="73"/>
      <c r="G302" s="73"/>
      <c r="H302" s="12"/>
      <c r="I302" s="12"/>
      <c r="J302" s="12"/>
      <c r="K302" s="12"/>
      <c r="L302" s="12"/>
      <c r="M302" s="12"/>
      <c r="N302" s="12"/>
      <c r="O302" s="12"/>
      <c r="P302" s="12"/>
      <c r="R302" s="73"/>
    </row>
    <row r="303" spans="1:81" s="33" customFormat="1" ht="24.95" customHeight="1">
      <c r="C303" s="73"/>
      <c r="D303" s="73"/>
      <c r="E303" s="73">
        <f t="shared" si="11"/>
        <v>0</v>
      </c>
      <c r="F303" s="73"/>
      <c r="G303" s="73"/>
      <c r="H303" s="12"/>
      <c r="I303" s="12"/>
      <c r="J303" s="12"/>
      <c r="K303" s="12"/>
      <c r="L303" s="12"/>
      <c r="M303" s="12"/>
      <c r="N303" s="12"/>
      <c r="O303" s="12"/>
      <c r="P303" s="12"/>
      <c r="R303" s="73"/>
    </row>
    <row r="304" spans="1:81" s="33" customFormat="1" ht="24.95" customHeight="1">
      <c r="C304" s="73"/>
      <c r="D304" s="73"/>
      <c r="E304" s="73">
        <f t="shared" si="11"/>
        <v>0</v>
      </c>
      <c r="F304" s="73"/>
      <c r="G304" s="73"/>
      <c r="H304" s="12"/>
      <c r="I304" s="12"/>
      <c r="J304" s="12"/>
      <c r="K304" s="12"/>
      <c r="L304" s="12"/>
      <c r="M304" s="12"/>
      <c r="N304" s="12"/>
      <c r="O304" s="12"/>
      <c r="P304" s="12"/>
      <c r="R304" s="73"/>
    </row>
    <row r="305" spans="1:81" s="33" customFormat="1" ht="24.95" customHeight="1">
      <c r="C305" s="73"/>
      <c r="D305" s="73"/>
      <c r="E305" s="73">
        <f t="shared" si="11"/>
        <v>0</v>
      </c>
      <c r="F305" s="73"/>
      <c r="G305" s="73"/>
      <c r="H305" s="12"/>
      <c r="I305" s="12"/>
      <c r="J305" s="12"/>
      <c r="K305" s="12"/>
      <c r="L305" s="12"/>
      <c r="M305" s="12"/>
      <c r="N305" s="12"/>
      <c r="O305" s="12"/>
      <c r="P305" s="12"/>
      <c r="R305" s="73"/>
    </row>
    <row r="306" spans="1:81" s="11" customFormat="1" ht="24.95" customHeight="1">
      <c r="A306" s="33"/>
      <c r="B306" s="33"/>
      <c r="C306" s="73"/>
      <c r="D306" s="73"/>
      <c r="E306" s="73">
        <f t="shared" si="11"/>
        <v>0</v>
      </c>
      <c r="F306" s="73"/>
      <c r="G306" s="73"/>
      <c r="H306" s="12"/>
      <c r="I306" s="12"/>
      <c r="J306" s="12"/>
      <c r="K306" s="12"/>
      <c r="L306" s="12"/>
      <c r="M306" s="12"/>
      <c r="N306" s="12"/>
      <c r="O306" s="12"/>
      <c r="P306" s="12"/>
      <c r="R306" s="13"/>
    </row>
    <row r="307" spans="1:81" s="11" customFormat="1" ht="24.95" customHeight="1">
      <c r="A307" s="33"/>
      <c r="B307" s="33"/>
      <c r="C307" s="73"/>
      <c r="D307" s="73"/>
      <c r="E307" s="73">
        <f t="shared" si="11"/>
        <v>0</v>
      </c>
      <c r="F307" s="73"/>
      <c r="G307" s="73"/>
      <c r="H307" s="12"/>
      <c r="I307" s="12"/>
      <c r="J307" s="12"/>
      <c r="K307" s="12"/>
      <c r="L307" s="12"/>
      <c r="M307" s="12"/>
      <c r="N307" s="12"/>
      <c r="O307" s="12"/>
      <c r="P307" s="12"/>
      <c r="R307" s="13"/>
    </row>
    <row r="308" spans="1:81" s="33" customFormat="1" ht="24.95" customHeight="1">
      <c r="C308" s="73"/>
      <c r="D308" s="73"/>
      <c r="E308" s="73">
        <f t="shared" si="11"/>
        <v>0</v>
      </c>
      <c r="F308" s="73"/>
      <c r="G308" s="73"/>
      <c r="H308" s="12"/>
      <c r="I308" s="12"/>
      <c r="J308" s="12"/>
      <c r="K308" s="12"/>
      <c r="L308" s="12"/>
      <c r="M308" s="12"/>
      <c r="N308" s="12"/>
      <c r="O308" s="12"/>
      <c r="P308" s="12"/>
      <c r="R308" s="73"/>
    </row>
    <row r="309" spans="1:81" s="33" customFormat="1" ht="24.95" customHeight="1">
      <c r="A309" s="11"/>
      <c r="C309" s="73"/>
      <c r="D309" s="73"/>
      <c r="E309" s="73">
        <f t="shared" si="11"/>
        <v>0</v>
      </c>
      <c r="F309" s="73"/>
      <c r="G309" s="73"/>
      <c r="H309" s="12"/>
      <c r="I309" s="12"/>
      <c r="J309" s="12"/>
      <c r="K309" s="12"/>
      <c r="L309" s="12"/>
      <c r="M309" s="12"/>
      <c r="N309" s="12"/>
      <c r="O309" s="12"/>
      <c r="P309" s="12"/>
      <c r="R309" s="73"/>
    </row>
    <row r="310" spans="1:81" s="33" customFormat="1" ht="24.95" customHeight="1">
      <c r="C310" s="73"/>
      <c r="D310" s="73"/>
      <c r="E310" s="73">
        <f t="shared" si="11"/>
        <v>0</v>
      </c>
      <c r="F310" s="73"/>
      <c r="G310" s="73"/>
      <c r="H310" s="12"/>
      <c r="I310" s="12"/>
      <c r="J310" s="12"/>
      <c r="K310" s="12"/>
      <c r="L310" s="12"/>
      <c r="M310" s="12"/>
      <c r="N310" s="12"/>
      <c r="O310" s="12"/>
      <c r="P310" s="12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7"/>
      <c r="BM310" s="16"/>
      <c r="BN310" s="16"/>
      <c r="BO310" s="16"/>
      <c r="BP310" s="16"/>
      <c r="BQ310" s="16"/>
      <c r="BR310" s="16"/>
      <c r="BS310" s="16"/>
      <c r="BT310" s="16"/>
      <c r="BU310" s="16"/>
      <c r="CB310" s="73"/>
    </row>
    <row r="311" spans="1:81" s="33" customFormat="1" ht="24.95" customHeight="1">
      <c r="A311" s="11"/>
      <c r="C311" s="73"/>
      <c r="D311" s="73"/>
      <c r="E311" s="73">
        <f t="shared" ref="E311:E374" si="12">F311+G311</f>
        <v>0</v>
      </c>
      <c r="F311" s="73"/>
      <c r="G311" s="73"/>
      <c r="H311" s="12"/>
      <c r="I311" s="12"/>
      <c r="J311" s="12"/>
      <c r="K311" s="12"/>
      <c r="L311" s="12"/>
      <c r="M311" s="12"/>
      <c r="N311" s="12"/>
      <c r="O311" s="12"/>
      <c r="P311" s="12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7"/>
      <c r="BM311" s="16"/>
      <c r="BN311" s="16"/>
      <c r="BO311" s="16"/>
      <c r="BP311" s="16"/>
      <c r="BQ311" s="16"/>
      <c r="BR311" s="16"/>
      <c r="BS311" s="16"/>
      <c r="BT311" s="16"/>
      <c r="BU311" s="16"/>
      <c r="CB311" s="73"/>
    </row>
    <row r="312" spans="1:81" s="33" customFormat="1" ht="24.95" customHeight="1">
      <c r="C312" s="73"/>
      <c r="D312" s="73"/>
      <c r="E312" s="73">
        <f t="shared" si="12"/>
        <v>0</v>
      </c>
      <c r="F312" s="73"/>
      <c r="G312" s="73"/>
      <c r="H312" s="12"/>
      <c r="I312" s="12"/>
      <c r="J312" s="12"/>
      <c r="K312" s="12"/>
      <c r="L312" s="12"/>
      <c r="M312" s="12"/>
      <c r="N312" s="12"/>
      <c r="O312" s="12"/>
      <c r="P312" s="12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7"/>
      <c r="BN312" s="16"/>
      <c r="BO312" s="16"/>
      <c r="BP312" s="16"/>
      <c r="BQ312" s="16"/>
      <c r="BR312" s="16"/>
      <c r="BS312" s="16"/>
      <c r="BT312" s="16"/>
      <c r="BU312" s="16"/>
      <c r="BV312" s="16"/>
      <c r="CC312" s="73"/>
    </row>
    <row r="313" spans="1:81" s="33" customFormat="1" ht="24.95" customHeight="1">
      <c r="C313" s="73"/>
      <c r="D313" s="73"/>
      <c r="E313" s="73">
        <f t="shared" si="12"/>
        <v>0</v>
      </c>
      <c r="F313" s="73"/>
      <c r="G313" s="73"/>
      <c r="H313" s="12"/>
      <c r="I313" s="12"/>
      <c r="J313" s="12"/>
      <c r="K313" s="12"/>
      <c r="L313" s="12"/>
      <c r="M313" s="12"/>
      <c r="N313" s="12"/>
      <c r="O313" s="12"/>
      <c r="P313" s="12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7"/>
      <c r="BN313" s="16"/>
      <c r="BO313" s="16"/>
      <c r="BP313" s="16"/>
      <c r="BQ313" s="16"/>
      <c r="BR313" s="16"/>
      <c r="BS313" s="16"/>
      <c r="BT313" s="16"/>
      <c r="BU313" s="16"/>
      <c r="BV313" s="16"/>
      <c r="CC313" s="73"/>
    </row>
    <row r="314" spans="1:81" s="33" customFormat="1" ht="24.95" customHeight="1">
      <c r="C314" s="73"/>
      <c r="D314" s="73"/>
      <c r="E314" s="73">
        <f t="shared" si="12"/>
        <v>0</v>
      </c>
      <c r="F314" s="24"/>
      <c r="G314" s="73"/>
      <c r="H314" s="12"/>
      <c r="I314" s="12"/>
      <c r="J314" s="12"/>
      <c r="K314" s="12"/>
      <c r="L314" s="12"/>
      <c r="M314" s="12"/>
      <c r="N314" s="12"/>
      <c r="O314" s="12"/>
      <c r="P314" s="12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7"/>
      <c r="BN314" s="16"/>
      <c r="BO314" s="16"/>
      <c r="BP314" s="16"/>
      <c r="BQ314" s="16"/>
      <c r="BR314" s="16"/>
      <c r="BS314" s="16"/>
      <c r="BT314" s="16"/>
      <c r="BU314" s="16"/>
      <c r="BV314" s="16"/>
      <c r="CC314" s="73"/>
    </row>
    <row r="315" spans="1:81" s="33" customFormat="1" ht="24.95" customHeight="1">
      <c r="C315" s="73"/>
      <c r="D315" s="73"/>
      <c r="E315" s="73">
        <f t="shared" si="12"/>
        <v>0</v>
      </c>
      <c r="F315" s="73"/>
      <c r="G315" s="73"/>
      <c r="H315" s="12"/>
      <c r="I315" s="12"/>
      <c r="J315" s="12"/>
      <c r="K315" s="12"/>
      <c r="L315" s="12"/>
      <c r="M315" s="12"/>
      <c r="N315" s="12"/>
      <c r="O315" s="12"/>
      <c r="P315" s="12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7"/>
      <c r="BN315" s="16"/>
      <c r="BO315" s="16"/>
      <c r="BP315" s="16"/>
      <c r="BQ315" s="16"/>
      <c r="BR315" s="16"/>
      <c r="BS315" s="16"/>
      <c r="BT315" s="16"/>
      <c r="BU315" s="16"/>
      <c r="BV315" s="16"/>
      <c r="CC315" s="73"/>
    </row>
    <row r="316" spans="1:81" s="33" customFormat="1" ht="24.95" customHeight="1">
      <c r="C316" s="73"/>
      <c r="D316" s="73"/>
      <c r="E316" s="73">
        <f t="shared" si="12"/>
        <v>0</v>
      </c>
      <c r="F316" s="73"/>
      <c r="G316" s="73"/>
      <c r="H316" s="12"/>
      <c r="I316" s="12"/>
      <c r="J316" s="12"/>
      <c r="K316" s="12"/>
      <c r="L316" s="12"/>
      <c r="M316" s="12"/>
      <c r="N316" s="12"/>
      <c r="O316" s="12"/>
      <c r="P316" s="12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7"/>
      <c r="BN316" s="16"/>
      <c r="BO316" s="16"/>
      <c r="BP316" s="16"/>
      <c r="BQ316" s="16"/>
      <c r="BR316" s="16"/>
      <c r="BS316" s="16"/>
      <c r="BT316" s="16"/>
      <c r="BU316" s="16"/>
      <c r="BV316" s="16"/>
      <c r="CC316" s="73"/>
    </row>
    <row r="317" spans="1:81" s="33" customFormat="1" ht="24.95" customHeight="1">
      <c r="A317" s="11"/>
      <c r="C317" s="73"/>
      <c r="D317" s="73"/>
      <c r="E317" s="73">
        <f t="shared" si="12"/>
        <v>0</v>
      </c>
      <c r="F317" s="73"/>
      <c r="G317" s="73"/>
      <c r="H317" s="12"/>
      <c r="I317" s="12"/>
      <c r="J317" s="12"/>
      <c r="K317" s="12"/>
      <c r="L317" s="12"/>
      <c r="M317" s="12"/>
      <c r="N317" s="12"/>
      <c r="O317" s="12"/>
      <c r="P317" s="12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7"/>
      <c r="BM317" s="16"/>
      <c r="BN317" s="16"/>
      <c r="BO317" s="16"/>
      <c r="BP317" s="16"/>
      <c r="BQ317" s="16"/>
      <c r="BR317" s="16"/>
      <c r="BS317" s="16"/>
      <c r="BT317" s="16"/>
      <c r="BU317" s="16"/>
      <c r="CB317" s="73"/>
    </row>
    <row r="318" spans="1:81" s="61" customFormat="1" ht="24.95" customHeight="1">
      <c r="A318" s="20"/>
      <c r="B318" s="20"/>
      <c r="C318" s="73"/>
      <c r="D318" s="73"/>
      <c r="E318" s="73">
        <f t="shared" si="12"/>
        <v>0</v>
      </c>
      <c r="F318" s="73"/>
      <c r="G318" s="73"/>
      <c r="H318" s="12"/>
      <c r="I318" s="12"/>
      <c r="J318" s="12"/>
      <c r="K318" s="12"/>
      <c r="L318" s="12"/>
      <c r="M318" s="12"/>
      <c r="N318" s="12"/>
      <c r="O318" s="12"/>
      <c r="P318" s="12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4"/>
      <c r="BN318" s="63"/>
      <c r="BO318" s="63"/>
      <c r="BP318" s="63"/>
      <c r="BQ318" s="63"/>
      <c r="BR318" s="63"/>
      <c r="BS318" s="63"/>
      <c r="BT318" s="63"/>
      <c r="BU318" s="63"/>
      <c r="BV318" s="63"/>
      <c r="CC318" s="62"/>
    </row>
    <row r="319" spans="1:81" s="61" customFormat="1" ht="24.95" customHeight="1">
      <c r="A319" s="20"/>
      <c r="B319" s="20"/>
      <c r="C319" s="73"/>
      <c r="D319" s="73"/>
      <c r="E319" s="73">
        <f t="shared" si="12"/>
        <v>0</v>
      </c>
      <c r="F319" s="73"/>
      <c r="G319" s="73"/>
      <c r="H319" s="12"/>
      <c r="I319" s="12"/>
      <c r="J319" s="12"/>
      <c r="K319" s="12"/>
      <c r="L319" s="12"/>
      <c r="M319" s="12"/>
      <c r="N319" s="12"/>
      <c r="O319" s="12"/>
      <c r="P319" s="12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4"/>
      <c r="BN319" s="63"/>
      <c r="BO319" s="63"/>
      <c r="BP319" s="63"/>
      <c r="BQ319" s="63"/>
      <c r="BR319" s="63"/>
      <c r="BS319" s="63"/>
      <c r="BT319" s="63"/>
      <c r="BU319" s="63"/>
      <c r="BV319" s="63"/>
      <c r="CC319" s="62"/>
    </row>
    <row r="320" spans="1:81" s="61" customFormat="1" ht="24.95" customHeight="1">
      <c r="A320" s="20"/>
      <c r="B320" s="20"/>
      <c r="C320" s="73"/>
      <c r="D320" s="73"/>
      <c r="E320" s="73">
        <f t="shared" si="12"/>
        <v>0</v>
      </c>
      <c r="F320" s="73"/>
      <c r="G320" s="73"/>
      <c r="H320" s="12"/>
      <c r="I320" s="12"/>
      <c r="J320" s="12"/>
      <c r="K320" s="12"/>
      <c r="L320" s="12"/>
      <c r="M320" s="12"/>
      <c r="N320" s="12"/>
      <c r="O320" s="12"/>
      <c r="P320" s="12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4"/>
      <c r="BN320" s="63"/>
      <c r="BO320" s="63"/>
      <c r="BP320" s="63"/>
      <c r="BQ320" s="63"/>
      <c r="BR320" s="63"/>
      <c r="BS320" s="63"/>
      <c r="BT320" s="63"/>
      <c r="BU320" s="63"/>
      <c r="BV320" s="63"/>
      <c r="CC320" s="62"/>
    </row>
    <row r="321" spans="1:81" s="61" customFormat="1" ht="24.95" customHeight="1">
      <c r="A321" s="20"/>
      <c r="B321" s="20"/>
      <c r="C321" s="73"/>
      <c r="D321" s="73"/>
      <c r="E321" s="73">
        <f t="shared" si="12"/>
        <v>0</v>
      </c>
      <c r="F321" s="73"/>
      <c r="G321" s="73"/>
      <c r="H321" s="12"/>
      <c r="I321" s="12"/>
      <c r="J321" s="12"/>
      <c r="K321" s="12"/>
      <c r="L321" s="12"/>
      <c r="M321" s="12"/>
      <c r="N321" s="12"/>
      <c r="O321" s="12"/>
      <c r="P321" s="12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4"/>
      <c r="BN321" s="63"/>
      <c r="BO321" s="63"/>
      <c r="BP321" s="63"/>
      <c r="BQ321" s="63"/>
      <c r="BR321" s="63"/>
      <c r="BS321" s="63"/>
      <c r="BT321" s="63"/>
      <c r="BU321" s="63"/>
      <c r="BV321" s="63"/>
      <c r="CC321" s="62"/>
    </row>
    <row r="322" spans="1:81" s="33" customFormat="1" ht="24.95" customHeight="1">
      <c r="C322" s="73"/>
      <c r="D322" s="73"/>
      <c r="E322" s="73">
        <f t="shared" si="12"/>
        <v>0</v>
      </c>
      <c r="F322" s="24"/>
      <c r="G322" s="73"/>
      <c r="H322" s="12"/>
      <c r="I322" s="12"/>
      <c r="J322" s="12"/>
      <c r="K322" s="12"/>
      <c r="L322" s="12"/>
      <c r="M322" s="12"/>
      <c r="N322" s="12"/>
      <c r="O322" s="12"/>
      <c r="P322" s="12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7"/>
      <c r="BN322" s="16"/>
      <c r="BO322" s="16"/>
      <c r="BP322" s="16"/>
      <c r="BQ322" s="16"/>
      <c r="BR322" s="16"/>
      <c r="BS322" s="16"/>
      <c r="BT322" s="16"/>
      <c r="BU322" s="16"/>
      <c r="BV322" s="16"/>
      <c r="CC322" s="73"/>
    </row>
    <row r="323" spans="1:81" s="33" customFormat="1" ht="24.95" customHeight="1">
      <c r="A323" s="11"/>
      <c r="C323" s="73"/>
      <c r="D323" s="73"/>
      <c r="E323" s="73">
        <f t="shared" si="12"/>
        <v>0</v>
      </c>
      <c r="F323" s="73"/>
      <c r="G323" s="73"/>
      <c r="H323" s="12"/>
      <c r="I323" s="12"/>
      <c r="J323" s="12"/>
      <c r="K323" s="12"/>
      <c r="L323" s="12"/>
      <c r="M323" s="12"/>
      <c r="N323" s="12"/>
      <c r="O323" s="12"/>
      <c r="P323" s="12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7"/>
      <c r="BN323" s="16"/>
      <c r="BO323" s="16"/>
      <c r="BP323" s="16"/>
      <c r="BQ323" s="16"/>
      <c r="BR323" s="16"/>
      <c r="BS323" s="16"/>
      <c r="BT323" s="16"/>
      <c r="BU323" s="16"/>
      <c r="BV323" s="16"/>
      <c r="CC323" s="73"/>
    </row>
    <row r="324" spans="1:81" s="33" customFormat="1" ht="24.95" customHeight="1">
      <c r="C324" s="73"/>
      <c r="D324" s="73"/>
      <c r="E324" s="73">
        <f t="shared" si="12"/>
        <v>0</v>
      </c>
      <c r="F324" s="73"/>
      <c r="G324" s="73"/>
      <c r="H324" s="12"/>
      <c r="I324" s="12"/>
      <c r="J324" s="12"/>
      <c r="K324" s="12"/>
      <c r="L324" s="12"/>
      <c r="M324" s="12"/>
      <c r="N324" s="12"/>
      <c r="O324" s="12"/>
      <c r="P324" s="12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7"/>
      <c r="BN324" s="16"/>
      <c r="BO324" s="16"/>
      <c r="BP324" s="16"/>
      <c r="BQ324" s="16"/>
      <c r="BR324" s="16"/>
      <c r="BS324" s="16"/>
      <c r="BT324" s="16"/>
      <c r="BU324" s="16"/>
      <c r="BV324" s="16"/>
      <c r="CC324" s="73"/>
    </row>
    <row r="325" spans="1:81" s="33" customFormat="1" ht="24.95" customHeight="1">
      <c r="C325" s="73"/>
      <c r="D325" s="73"/>
      <c r="E325" s="73">
        <f t="shared" si="12"/>
        <v>0</v>
      </c>
      <c r="F325" s="73"/>
      <c r="G325" s="73"/>
      <c r="H325" s="12"/>
      <c r="I325" s="12"/>
      <c r="J325" s="12"/>
      <c r="K325" s="12"/>
      <c r="L325" s="12"/>
      <c r="M325" s="12"/>
      <c r="N325" s="12"/>
      <c r="O325" s="12"/>
      <c r="P325" s="12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7"/>
      <c r="BN325" s="16"/>
      <c r="BO325" s="16"/>
      <c r="BP325" s="16"/>
      <c r="BQ325" s="16"/>
      <c r="BR325" s="16"/>
      <c r="BS325" s="16"/>
      <c r="BT325" s="16"/>
      <c r="BU325" s="16"/>
      <c r="BV325" s="16"/>
      <c r="CC325" s="73"/>
    </row>
    <row r="326" spans="1:81" s="33" customFormat="1" ht="24.95" customHeight="1">
      <c r="C326" s="73"/>
      <c r="D326" s="73"/>
      <c r="E326" s="73">
        <f t="shared" si="12"/>
        <v>0</v>
      </c>
      <c r="F326" s="73"/>
      <c r="G326" s="73"/>
      <c r="H326" s="12"/>
      <c r="I326" s="12"/>
      <c r="J326" s="12"/>
      <c r="K326" s="12"/>
      <c r="L326" s="12"/>
      <c r="M326" s="12"/>
      <c r="N326" s="12"/>
      <c r="O326" s="12"/>
      <c r="P326" s="12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7"/>
      <c r="BN326" s="16"/>
      <c r="BO326" s="16"/>
      <c r="BP326" s="16"/>
      <c r="BQ326" s="16"/>
      <c r="BR326" s="16"/>
      <c r="BS326" s="16"/>
      <c r="BT326" s="16"/>
      <c r="BU326" s="16"/>
      <c r="BV326" s="16"/>
      <c r="CC326" s="73"/>
    </row>
    <row r="327" spans="1:81" s="33" customFormat="1" ht="24.95" customHeight="1">
      <c r="C327" s="73"/>
      <c r="D327" s="73"/>
      <c r="E327" s="73">
        <f t="shared" si="12"/>
        <v>0</v>
      </c>
      <c r="F327" s="73"/>
      <c r="G327" s="73"/>
      <c r="H327" s="12"/>
      <c r="I327" s="12"/>
      <c r="J327" s="12"/>
      <c r="K327" s="12"/>
      <c r="L327" s="12"/>
      <c r="M327" s="12"/>
      <c r="N327" s="12"/>
      <c r="O327" s="12"/>
      <c r="P327" s="12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7"/>
      <c r="BN327" s="16"/>
      <c r="BO327" s="16"/>
      <c r="BP327" s="16"/>
      <c r="BQ327" s="16"/>
      <c r="BR327" s="16"/>
      <c r="BS327" s="16"/>
      <c r="BT327" s="16"/>
      <c r="BU327" s="16"/>
      <c r="BV327" s="16"/>
      <c r="CC327" s="73"/>
    </row>
    <row r="328" spans="1:81" s="33" customFormat="1" ht="24.95" customHeight="1">
      <c r="C328" s="73"/>
      <c r="D328" s="73"/>
      <c r="E328" s="73">
        <f t="shared" si="12"/>
        <v>0</v>
      </c>
      <c r="F328" s="73"/>
      <c r="G328" s="73"/>
      <c r="H328" s="12"/>
      <c r="I328" s="12"/>
      <c r="J328" s="12"/>
      <c r="K328" s="12"/>
      <c r="L328" s="12"/>
      <c r="M328" s="12"/>
      <c r="N328" s="12"/>
      <c r="O328" s="12"/>
      <c r="P328" s="12"/>
      <c r="R328" s="73"/>
    </row>
    <row r="329" spans="1:81" s="33" customFormat="1" ht="24.95" customHeight="1">
      <c r="C329" s="73"/>
      <c r="D329" s="73"/>
      <c r="E329" s="73">
        <f t="shared" si="12"/>
        <v>0</v>
      </c>
      <c r="F329" s="73"/>
      <c r="G329" s="73"/>
      <c r="H329" s="12"/>
      <c r="I329" s="12"/>
      <c r="J329" s="12"/>
      <c r="K329" s="12"/>
      <c r="L329" s="12"/>
      <c r="M329" s="12"/>
      <c r="N329" s="12"/>
      <c r="O329" s="12"/>
      <c r="P329" s="12"/>
      <c r="R329" s="73"/>
    </row>
    <row r="330" spans="1:81" s="33" customFormat="1" ht="24.95" customHeight="1">
      <c r="C330" s="73"/>
      <c r="D330" s="73"/>
      <c r="E330" s="73">
        <f t="shared" si="12"/>
        <v>0</v>
      </c>
      <c r="F330" s="73"/>
      <c r="G330" s="73"/>
      <c r="H330" s="12"/>
      <c r="I330" s="12"/>
      <c r="J330" s="12"/>
      <c r="K330" s="12"/>
      <c r="L330" s="12"/>
      <c r="M330" s="12"/>
      <c r="N330" s="12"/>
      <c r="O330" s="12"/>
      <c r="P330" s="12"/>
      <c r="R330" s="73"/>
    </row>
    <row r="331" spans="1:81" s="33" customFormat="1" ht="24.95" customHeight="1">
      <c r="C331" s="73"/>
      <c r="D331" s="73"/>
      <c r="E331" s="73">
        <f t="shared" si="12"/>
        <v>0</v>
      </c>
      <c r="F331" s="73"/>
      <c r="G331" s="73"/>
      <c r="H331" s="12"/>
      <c r="I331" s="12"/>
      <c r="J331" s="12"/>
      <c r="K331" s="12"/>
      <c r="L331" s="12"/>
      <c r="M331" s="12"/>
      <c r="N331" s="12"/>
      <c r="O331" s="12"/>
      <c r="P331" s="12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7"/>
      <c r="BM331" s="16"/>
      <c r="BN331" s="16"/>
      <c r="BO331" s="16"/>
      <c r="BP331" s="16"/>
      <c r="BQ331" s="16"/>
      <c r="BR331" s="16"/>
      <c r="BS331" s="16"/>
      <c r="BT331" s="16"/>
      <c r="BU331" s="16"/>
      <c r="CB331" s="73"/>
    </row>
    <row r="332" spans="1:81" s="33" customFormat="1" ht="24.95" customHeight="1">
      <c r="C332" s="73"/>
      <c r="D332" s="73"/>
      <c r="E332" s="73">
        <f t="shared" si="12"/>
        <v>0</v>
      </c>
      <c r="F332" s="73"/>
      <c r="G332" s="73"/>
      <c r="H332" s="12"/>
      <c r="I332" s="12"/>
      <c r="J332" s="12"/>
      <c r="K332" s="12"/>
      <c r="L332" s="12"/>
      <c r="M332" s="12"/>
      <c r="N332" s="12"/>
      <c r="O332" s="12"/>
      <c r="P332" s="12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7"/>
      <c r="BN332" s="16"/>
      <c r="BO332" s="16"/>
      <c r="BP332" s="16"/>
      <c r="BQ332" s="16"/>
      <c r="BR332" s="16"/>
      <c r="BS332" s="16"/>
      <c r="BT332" s="16"/>
      <c r="BU332" s="16"/>
      <c r="BV332" s="16"/>
      <c r="CC332" s="73"/>
    </row>
    <row r="333" spans="1:81" s="33" customFormat="1" ht="24.95" customHeight="1">
      <c r="C333" s="73"/>
      <c r="D333" s="73"/>
      <c r="E333" s="73">
        <f t="shared" si="12"/>
        <v>0</v>
      </c>
      <c r="F333" s="73"/>
      <c r="G333" s="73"/>
      <c r="H333" s="12"/>
      <c r="I333" s="12"/>
      <c r="J333" s="12"/>
      <c r="K333" s="12"/>
      <c r="L333" s="12"/>
      <c r="M333" s="12"/>
      <c r="N333" s="12"/>
      <c r="O333" s="12"/>
      <c r="P333" s="12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7"/>
      <c r="BN333" s="16"/>
      <c r="BO333" s="16"/>
      <c r="BP333" s="16"/>
      <c r="BQ333" s="16"/>
      <c r="BR333" s="16"/>
      <c r="BS333" s="16"/>
      <c r="BT333" s="16"/>
      <c r="BU333" s="16"/>
      <c r="BV333" s="16"/>
      <c r="CC333" s="73"/>
    </row>
    <row r="334" spans="1:81" s="33" customFormat="1" ht="24.95" customHeight="1">
      <c r="C334" s="73"/>
      <c r="D334" s="73"/>
      <c r="E334" s="73">
        <f t="shared" si="12"/>
        <v>0</v>
      </c>
      <c r="F334" s="73"/>
      <c r="G334" s="73"/>
      <c r="H334" s="12"/>
      <c r="I334" s="12"/>
      <c r="J334" s="12"/>
      <c r="K334" s="12"/>
      <c r="L334" s="12"/>
      <c r="M334" s="12"/>
      <c r="N334" s="12"/>
      <c r="O334" s="12"/>
      <c r="P334" s="12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7"/>
      <c r="BN334" s="16"/>
      <c r="BO334" s="16"/>
      <c r="BP334" s="16"/>
      <c r="BQ334" s="16"/>
      <c r="BR334" s="16"/>
      <c r="BS334" s="16"/>
      <c r="BT334" s="16"/>
      <c r="BU334" s="16"/>
      <c r="BV334" s="16"/>
      <c r="CC334" s="73"/>
    </row>
    <row r="335" spans="1:81" s="33" customFormat="1" ht="24.95" customHeight="1">
      <c r="C335" s="73"/>
      <c r="D335" s="73"/>
      <c r="E335" s="73">
        <f t="shared" si="12"/>
        <v>0</v>
      </c>
      <c r="F335" s="73"/>
      <c r="G335" s="73"/>
      <c r="H335" s="12"/>
      <c r="I335" s="12"/>
      <c r="J335" s="12"/>
      <c r="K335" s="12"/>
      <c r="L335" s="12"/>
      <c r="M335" s="12"/>
      <c r="N335" s="12"/>
      <c r="O335" s="12"/>
      <c r="P335" s="12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7"/>
      <c r="BN335" s="16"/>
      <c r="BO335" s="16"/>
      <c r="BP335" s="16"/>
      <c r="BQ335" s="16"/>
      <c r="BR335" s="16"/>
      <c r="BS335" s="16"/>
      <c r="BT335" s="16"/>
      <c r="BU335" s="16"/>
      <c r="BV335" s="16"/>
      <c r="CC335" s="73"/>
    </row>
    <row r="336" spans="1:81" s="33" customFormat="1" ht="24.95" customHeight="1">
      <c r="C336" s="73"/>
      <c r="D336" s="73"/>
      <c r="E336" s="73">
        <f t="shared" si="12"/>
        <v>0</v>
      </c>
      <c r="F336" s="73"/>
      <c r="G336" s="73"/>
      <c r="H336" s="12"/>
      <c r="I336" s="12"/>
      <c r="J336" s="12"/>
      <c r="K336" s="12"/>
      <c r="L336" s="12"/>
      <c r="M336" s="12"/>
      <c r="N336" s="12"/>
      <c r="O336" s="12"/>
      <c r="P336" s="12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7"/>
      <c r="BN336" s="16"/>
      <c r="BO336" s="16"/>
      <c r="BP336" s="16"/>
      <c r="BQ336" s="16"/>
      <c r="BR336" s="16"/>
      <c r="BS336" s="16"/>
      <c r="BT336" s="16"/>
      <c r="BU336" s="16"/>
      <c r="BV336" s="16"/>
      <c r="CC336" s="73"/>
    </row>
    <row r="337" spans="1:81" s="33" customFormat="1" ht="24.95" customHeight="1">
      <c r="C337" s="73"/>
      <c r="D337" s="73"/>
      <c r="E337" s="73">
        <f t="shared" si="12"/>
        <v>0</v>
      </c>
      <c r="F337" s="73"/>
      <c r="G337" s="73"/>
      <c r="H337" s="12"/>
      <c r="I337" s="12"/>
      <c r="J337" s="12"/>
      <c r="K337" s="12"/>
      <c r="L337" s="12"/>
      <c r="M337" s="12"/>
      <c r="N337" s="12"/>
      <c r="O337" s="12"/>
      <c r="P337" s="12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7"/>
      <c r="BN337" s="16"/>
      <c r="BO337" s="16"/>
      <c r="BP337" s="16"/>
      <c r="BQ337" s="16"/>
      <c r="BR337" s="16"/>
      <c r="BS337" s="16"/>
      <c r="BT337" s="16"/>
      <c r="BU337" s="16"/>
      <c r="BV337" s="16"/>
      <c r="CC337" s="73"/>
    </row>
    <row r="338" spans="1:81" s="11" customFormat="1" ht="24.95" customHeight="1">
      <c r="A338" s="33"/>
      <c r="B338" s="33"/>
      <c r="C338" s="73"/>
      <c r="D338" s="73"/>
      <c r="E338" s="73">
        <f t="shared" si="12"/>
        <v>0</v>
      </c>
      <c r="F338" s="73"/>
      <c r="G338" s="73"/>
      <c r="H338" s="12"/>
      <c r="I338" s="12"/>
      <c r="J338" s="12"/>
      <c r="K338" s="12"/>
      <c r="L338" s="12"/>
      <c r="M338" s="12"/>
      <c r="N338" s="12"/>
      <c r="O338" s="12"/>
      <c r="P338" s="12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8"/>
      <c r="BN338" s="27"/>
      <c r="BO338" s="27"/>
      <c r="BP338" s="27"/>
      <c r="BQ338" s="27"/>
      <c r="BR338" s="27"/>
      <c r="BS338" s="27"/>
      <c r="BT338" s="27"/>
      <c r="BU338" s="27"/>
      <c r="BV338" s="27"/>
      <c r="CC338" s="13"/>
    </row>
    <row r="339" spans="1:81" s="33" customFormat="1" ht="24.95" customHeight="1">
      <c r="C339" s="73"/>
      <c r="D339" s="73"/>
      <c r="E339" s="73">
        <f t="shared" si="12"/>
        <v>0</v>
      </c>
      <c r="F339" s="73"/>
      <c r="G339" s="73"/>
      <c r="H339" s="12"/>
      <c r="I339" s="12"/>
      <c r="J339" s="12"/>
      <c r="K339" s="12"/>
      <c r="L339" s="12"/>
      <c r="M339" s="12"/>
      <c r="N339" s="12"/>
      <c r="O339" s="12"/>
      <c r="P339" s="12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7"/>
      <c r="BN339" s="16"/>
      <c r="BO339" s="16"/>
      <c r="BP339" s="16"/>
      <c r="BQ339" s="16"/>
      <c r="BR339" s="16"/>
      <c r="BS339" s="16"/>
      <c r="BT339" s="16"/>
      <c r="BU339" s="16"/>
      <c r="BV339" s="16"/>
      <c r="CC339" s="73"/>
    </row>
    <row r="340" spans="1:81" s="33" customFormat="1" ht="24.95" customHeight="1">
      <c r="C340" s="73"/>
      <c r="D340" s="73"/>
      <c r="E340" s="73">
        <f t="shared" si="12"/>
        <v>0</v>
      </c>
      <c r="F340" s="73"/>
      <c r="G340" s="73"/>
      <c r="H340" s="12"/>
      <c r="I340" s="12"/>
      <c r="J340" s="12"/>
      <c r="K340" s="12"/>
      <c r="L340" s="12"/>
      <c r="M340" s="12"/>
      <c r="N340" s="12"/>
      <c r="O340" s="12"/>
      <c r="P340" s="12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7"/>
      <c r="BN340" s="16"/>
      <c r="BO340" s="16"/>
      <c r="BP340" s="16"/>
      <c r="BQ340" s="16"/>
      <c r="BR340" s="16"/>
      <c r="BS340" s="16"/>
      <c r="BT340" s="16"/>
      <c r="BU340" s="16"/>
      <c r="BV340" s="16"/>
      <c r="CC340" s="73"/>
    </row>
    <row r="341" spans="1:81" s="33" customFormat="1" ht="24.95" customHeight="1">
      <c r="C341" s="73"/>
      <c r="D341" s="73"/>
      <c r="E341" s="73">
        <f t="shared" si="12"/>
        <v>0</v>
      </c>
      <c r="F341" s="24"/>
      <c r="G341" s="73"/>
      <c r="H341" s="12"/>
      <c r="I341" s="12"/>
      <c r="J341" s="12"/>
      <c r="K341" s="12"/>
      <c r="L341" s="12"/>
      <c r="M341" s="12"/>
      <c r="N341" s="12"/>
      <c r="O341" s="12"/>
      <c r="P341" s="12"/>
      <c r="R341" s="73"/>
    </row>
    <row r="342" spans="1:81" s="33" customFormat="1" ht="24.95" customHeight="1">
      <c r="A342" s="11"/>
      <c r="C342" s="73"/>
      <c r="D342" s="73"/>
      <c r="E342" s="73">
        <f t="shared" si="12"/>
        <v>0</v>
      </c>
      <c r="F342" s="73"/>
      <c r="G342" s="73"/>
      <c r="H342" s="12"/>
      <c r="I342" s="12"/>
      <c r="J342" s="12"/>
      <c r="K342" s="12"/>
      <c r="L342" s="12"/>
      <c r="M342" s="12"/>
      <c r="N342" s="12"/>
      <c r="O342" s="12"/>
      <c r="P342" s="12"/>
      <c r="R342" s="73"/>
    </row>
    <row r="343" spans="1:81" s="33" customFormat="1" ht="24.95" customHeight="1">
      <c r="C343" s="73"/>
      <c r="D343" s="73"/>
      <c r="E343" s="73">
        <f t="shared" si="12"/>
        <v>0</v>
      </c>
      <c r="F343" s="24"/>
      <c r="G343" s="73"/>
      <c r="H343" s="12"/>
      <c r="I343" s="12"/>
      <c r="J343" s="12"/>
      <c r="K343" s="12"/>
      <c r="L343" s="12"/>
      <c r="M343" s="12"/>
      <c r="N343" s="12"/>
      <c r="O343" s="12"/>
      <c r="P343" s="12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7"/>
      <c r="BN343" s="16"/>
      <c r="BO343" s="16"/>
      <c r="BP343" s="16"/>
      <c r="BQ343" s="16"/>
      <c r="BR343" s="16"/>
      <c r="BS343" s="16"/>
      <c r="BT343" s="16"/>
      <c r="BU343" s="16"/>
      <c r="BV343" s="16"/>
      <c r="CC343" s="73"/>
    </row>
    <row r="344" spans="1:81" s="33" customFormat="1" ht="24.95" customHeight="1">
      <c r="C344" s="73"/>
      <c r="D344" s="73"/>
      <c r="E344" s="73">
        <f t="shared" si="12"/>
        <v>0</v>
      </c>
      <c r="F344" s="24"/>
      <c r="G344" s="73"/>
      <c r="H344" s="12"/>
      <c r="I344" s="12"/>
      <c r="J344" s="12"/>
      <c r="K344" s="12"/>
      <c r="L344" s="12"/>
      <c r="M344" s="12"/>
      <c r="N344" s="12"/>
      <c r="O344" s="12"/>
      <c r="P344" s="12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7"/>
      <c r="BN344" s="16"/>
      <c r="BO344" s="16"/>
      <c r="BP344" s="16"/>
      <c r="BQ344" s="16"/>
      <c r="BR344" s="16"/>
      <c r="BS344" s="16"/>
      <c r="BT344" s="16"/>
      <c r="BU344" s="16"/>
      <c r="BV344" s="16"/>
      <c r="CC344" s="73"/>
    </row>
    <row r="345" spans="1:81" s="33" customFormat="1" ht="24.95" customHeight="1">
      <c r="C345" s="73"/>
      <c r="D345" s="73"/>
      <c r="E345" s="73">
        <f t="shared" si="12"/>
        <v>0</v>
      </c>
      <c r="F345" s="73"/>
      <c r="G345" s="73"/>
      <c r="H345" s="12"/>
      <c r="I345" s="12"/>
      <c r="J345" s="12"/>
      <c r="K345" s="12"/>
      <c r="L345" s="12"/>
      <c r="M345" s="12"/>
      <c r="N345" s="12"/>
      <c r="O345" s="12"/>
      <c r="P345" s="12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7"/>
      <c r="BN345" s="16"/>
      <c r="BO345" s="16"/>
      <c r="BP345" s="16"/>
      <c r="BQ345" s="16"/>
      <c r="BR345" s="16"/>
      <c r="BS345" s="16"/>
      <c r="BT345" s="16"/>
      <c r="BU345" s="16"/>
      <c r="BV345" s="16"/>
      <c r="CC345" s="73"/>
    </row>
    <row r="346" spans="1:81" s="33" customFormat="1" ht="24.95" customHeight="1">
      <c r="C346" s="73"/>
      <c r="D346" s="73"/>
      <c r="E346" s="73">
        <f t="shared" si="12"/>
        <v>0</v>
      </c>
      <c r="F346" s="73"/>
      <c r="G346" s="73"/>
      <c r="H346" s="12"/>
      <c r="I346" s="12"/>
      <c r="J346" s="12"/>
      <c r="K346" s="12"/>
      <c r="L346" s="12"/>
      <c r="M346" s="12"/>
      <c r="N346" s="12"/>
      <c r="O346" s="12"/>
      <c r="P346" s="12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7"/>
      <c r="BN346" s="16"/>
      <c r="BO346" s="16"/>
      <c r="BP346" s="16"/>
      <c r="BQ346" s="16"/>
      <c r="BR346" s="16"/>
      <c r="BS346" s="16"/>
      <c r="BT346" s="16"/>
      <c r="BU346" s="16"/>
      <c r="BV346" s="16"/>
      <c r="CC346" s="73"/>
    </row>
    <row r="347" spans="1:81" s="33" customFormat="1" ht="24.95" customHeight="1">
      <c r="C347" s="73"/>
      <c r="D347" s="73"/>
      <c r="E347" s="73">
        <f t="shared" si="12"/>
        <v>0</v>
      </c>
      <c r="F347" s="73"/>
      <c r="G347" s="73"/>
      <c r="H347" s="12"/>
      <c r="I347" s="12"/>
      <c r="J347" s="12"/>
      <c r="K347" s="12"/>
      <c r="L347" s="12"/>
      <c r="M347" s="12"/>
      <c r="N347" s="12"/>
      <c r="O347" s="12"/>
      <c r="P347" s="12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7"/>
      <c r="BM347" s="16"/>
      <c r="BN347" s="16"/>
      <c r="BO347" s="16"/>
      <c r="BP347" s="16"/>
      <c r="BQ347" s="16"/>
      <c r="BR347" s="16"/>
      <c r="BS347" s="16"/>
      <c r="BT347" s="16"/>
      <c r="BU347" s="16"/>
      <c r="CB347" s="73"/>
    </row>
    <row r="348" spans="1:81" s="33" customFormat="1" ht="24.95" customHeight="1">
      <c r="C348" s="73"/>
      <c r="D348" s="73"/>
      <c r="E348" s="73">
        <f t="shared" si="12"/>
        <v>0</v>
      </c>
      <c r="F348" s="73"/>
      <c r="G348" s="73"/>
      <c r="H348" s="12"/>
      <c r="I348" s="12"/>
      <c r="J348" s="12"/>
      <c r="K348" s="12"/>
      <c r="L348" s="12"/>
      <c r="M348" s="12"/>
      <c r="N348" s="12"/>
      <c r="O348" s="12"/>
      <c r="P348" s="12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7"/>
      <c r="BM348" s="16"/>
      <c r="BN348" s="16"/>
      <c r="BO348" s="16"/>
      <c r="BP348" s="16"/>
      <c r="BQ348" s="16"/>
      <c r="BR348" s="16"/>
      <c r="BS348" s="16"/>
      <c r="BT348" s="16"/>
      <c r="BU348" s="16"/>
      <c r="CB348" s="73"/>
    </row>
    <row r="349" spans="1:81" s="33" customFormat="1" ht="24.95" customHeight="1">
      <c r="C349" s="73"/>
      <c r="D349" s="73"/>
      <c r="E349" s="73">
        <f t="shared" si="12"/>
        <v>0</v>
      </c>
      <c r="F349" s="73"/>
      <c r="G349" s="73"/>
      <c r="H349" s="12"/>
      <c r="I349" s="12"/>
      <c r="J349" s="12"/>
      <c r="K349" s="12"/>
      <c r="L349" s="12"/>
      <c r="M349" s="12"/>
      <c r="N349" s="12"/>
      <c r="O349" s="12"/>
      <c r="P349" s="12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7"/>
      <c r="BN349" s="16"/>
      <c r="BO349" s="16"/>
      <c r="BP349" s="16"/>
      <c r="BQ349" s="16"/>
      <c r="BR349" s="16"/>
      <c r="BS349" s="16"/>
      <c r="BT349" s="16"/>
      <c r="BU349" s="16"/>
      <c r="BV349" s="16"/>
      <c r="CC349" s="73"/>
    </row>
    <row r="350" spans="1:81" s="33" customFormat="1" ht="24.95" customHeight="1">
      <c r="C350" s="73"/>
      <c r="D350" s="73"/>
      <c r="E350" s="73">
        <f t="shared" si="12"/>
        <v>0</v>
      </c>
      <c r="F350" s="73"/>
      <c r="G350" s="73"/>
      <c r="H350" s="12"/>
      <c r="I350" s="12"/>
      <c r="J350" s="12"/>
      <c r="K350" s="12"/>
      <c r="L350" s="12"/>
      <c r="M350" s="12"/>
      <c r="N350" s="12"/>
      <c r="O350" s="12"/>
      <c r="P350" s="12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7"/>
      <c r="BN350" s="16"/>
      <c r="BO350" s="16"/>
      <c r="BP350" s="16"/>
      <c r="BQ350" s="16"/>
      <c r="BR350" s="16"/>
      <c r="BS350" s="16"/>
      <c r="BT350" s="16"/>
      <c r="BU350" s="16"/>
      <c r="BV350" s="16"/>
      <c r="CC350" s="73"/>
    </row>
    <row r="351" spans="1:81" s="33" customFormat="1" ht="24.95" customHeight="1">
      <c r="C351" s="73"/>
      <c r="D351" s="73"/>
      <c r="E351" s="73">
        <f t="shared" si="12"/>
        <v>0</v>
      </c>
      <c r="F351" s="73"/>
      <c r="G351" s="73"/>
      <c r="H351" s="12"/>
      <c r="I351" s="12"/>
      <c r="J351" s="12"/>
      <c r="K351" s="12"/>
      <c r="L351" s="12"/>
      <c r="M351" s="12"/>
      <c r="N351" s="12"/>
      <c r="O351" s="12"/>
      <c r="P351" s="12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7"/>
      <c r="BN351" s="16"/>
      <c r="BO351" s="16"/>
      <c r="BP351" s="16"/>
      <c r="BQ351" s="16"/>
      <c r="BR351" s="16"/>
      <c r="BS351" s="16"/>
      <c r="BT351" s="16"/>
      <c r="BU351" s="16"/>
      <c r="BV351" s="16"/>
      <c r="CC351" s="73"/>
    </row>
    <row r="352" spans="1:81" s="33" customFormat="1" ht="24.95" customHeight="1">
      <c r="C352" s="73"/>
      <c r="D352" s="73"/>
      <c r="E352" s="73">
        <f t="shared" si="12"/>
        <v>0</v>
      </c>
      <c r="F352" s="73"/>
      <c r="G352" s="73"/>
      <c r="H352" s="12"/>
      <c r="I352" s="12"/>
      <c r="J352" s="12"/>
      <c r="K352" s="12"/>
      <c r="L352" s="12"/>
      <c r="M352" s="12"/>
      <c r="N352" s="12"/>
      <c r="O352" s="12"/>
      <c r="P352" s="12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7"/>
      <c r="BN352" s="16"/>
      <c r="BO352" s="16"/>
      <c r="BP352" s="16"/>
      <c r="BQ352" s="16"/>
      <c r="BR352" s="16"/>
      <c r="BS352" s="16"/>
      <c r="BT352" s="16"/>
      <c r="BU352" s="16"/>
      <c r="BV352" s="16"/>
      <c r="CC352" s="73"/>
    </row>
    <row r="353" spans="1:81" s="33" customFormat="1" ht="24.95" customHeight="1">
      <c r="C353" s="73"/>
      <c r="D353" s="73"/>
      <c r="E353" s="73">
        <f t="shared" si="12"/>
        <v>0</v>
      </c>
      <c r="F353" s="73"/>
      <c r="G353" s="73"/>
      <c r="H353" s="12"/>
      <c r="I353" s="12"/>
      <c r="J353" s="12"/>
      <c r="K353" s="12"/>
      <c r="L353" s="12"/>
      <c r="M353" s="12"/>
      <c r="N353" s="12"/>
      <c r="O353" s="12"/>
      <c r="P353" s="12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7"/>
      <c r="BN353" s="16"/>
      <c r="BO353" s="16"/>
      <c r="BP353" s="16"/>
      <c r="BQ353" s="16"/>
      <c r="BR353" s="16"/>
      <c r="BS353" s="16"/>
      <c r="BT353" s="16"/>
      <c r="BU353" s="16"/>
      <c r="BV353" s="16"/>
      <c r="CC353" s="73"/>
    </row>
    <row r="354" spans="1:81" s="33" customFormat="1" ht="24.95" customHeight="1">
      <c r="C354" s="73"/>
      <c r="D354" s="73"/>
      <c r="E354" s="73">
        <f t="shared" si="12"/>
        <v>0</v>
      </c>
      <c r="F354" s="73"/>
      <c r="G354" s="73"/>
      <c r="H354" s="12"/>
      <c r="I354" s="12"/>
      <c r="J354" s="12"/>
      <c r="K354" s="12"/>
      <c r="L354" s="12"/>
      <c r="M354" s="12"/>
      <c r="N354" s="12"/>
      <c r="O354" s="12"/>
      <c r="P354" s="12"/>
      <c r="R354" s="73"/>
    </row>
    <row r="355" spans="1:81" s="33" customFormat="1" ht="24.95" customHeight="1">
      <c r="C355" s="73"/>
      <c r="D355" s="73"/>
      <c r="E355" s="73">
        <f t="shared" si="12"/>
        <v>0</v>
      </c>
      <c r="F355" s="73"/>
      <c r="G355" s="73"/>
      <c r="H355" s="12"/>
      <c r="I355" s="12"/>
      <c r="J355" s="12"/>
      <c r="K355" s="12"/>
      <c r="L355" s="12"/>
      <c r="M355" s="12"/>
      <c r="N355" s="12"/>
      <c r="O355" s="12"/>
      <c r="P355" s="12"/>
      <c r="R355" s="73"/>
    </row>
    <row r="356" spans="1:81" s="33" customFormat="1" ht="24.95" customHeight="1">
      <c r="C356" s="73"/>
      <c r="D356" s="73"/>
      <c r="E356" s="73">
        <f t="shared" si="12"/>
        <v>0</v>
      </c>
      <c r="F356" s="24"/>
      <c r="G356" s="73"/>
      <c r="H356" s="12"/>
      <c r="I356" s="12"/>
      <c r="J356" s="12"/>
      <c r="K356" s="12"/>
      <c r="L356" s="12"/>
      <c r="M356" s="12"/>
      <c r="N356" s="12"/>
      <c r="O356" s="12"/>
      <c r="P356" s="12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7"/>
      <c r="BN356" s="16"/>
      <c r="BO356" s="16"/>
      <c r="BP356" s="16"/>
      <c r="BQ356" s="16"/>
      <c r="BR356" s="16"/>
      <c r="BS356" s="16"/>
      <c r="BT356" s="16"/>
      <c r="BU356" s="16"/>
      <c r="BV356" s="16"/>
      <c r="CC356" s="73"/>
    </row>
    <row r="357" spans="1:81" s="33" customFormat="1" ht="24.95" customHeight="1">
      <c r="C357" s="73"/>
      <c r="D357" s="73"/>
      <c r="E357" s="73">
        <f t="shared" si="12"/>
        <v>0</v>
      </c>
      <c r="F357" s="73"/>
      <c r="G357" s="73"/>
      <c r="H357" s="12"/>
      <c r="I357" s="12"/>
      <c r="J357" s="12"/>
      <c r="K357" s="12"/>
      <c r="L357" s="12"/>
      <c r="M357" s="12"/>
      <c r="N357" s="12"/>
      <c r="O357" s="12"/>
      <c r="P357" s="12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7"/>
      <c r="BN357" s="16"/>
      <c r="BO357" s="16"/>
      <c r="BP357" s="16"/>
      <c r="BQ357" s="16"/>
      <c r="BR357" s="16"/>
      <c r="BS357" s="16"/>
      <c r="BT357" s="16"/>
      <c r="BU357" s="16"/>
      <c r="BV357" s="16"/>
      <c r="CC357" s="73"/>
    </row>
    <row r="358" spans="1:81" s="33" customFormat="1" ht="24.95" customHeight="1">
      <c r="C358" s="73"/>
      <c r="D358" s="73"/>
      <c r="E358" s="73">
        <f t="shared" si="12"/>
        <v>0</v>
      </c>
      <c r="F358" s="24"/>
      <c r="G358" s="73"/>
      <c r="H358" s="12"/>
      <c r="I358" s="12"/>
      <c r="J358" s="12"/>
      <c r="K358" s="12"/>
      <c r="L358" s="12"/>
      <c r="M358" s="12"/>
      <c r="N358" s="12"/>
      <c r="O358" s="12"/>
      <c r="P358" s="12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7"/>
      <c r="BN358" s="16"/>
      <c r="BO358" s="16"/>
      <c r="BP358" s="16"/>
      <c r="BQ358" s="16"/>
      <c r="BR358" s="16"/>
      <c r="BS358" s="16"/>
      <c r="BT358" s="16"/>
      <c r="BU358" s="16"/>
      <c r="BV358" s="16"/>
      <c r="CC358" s="73"/>
    </row>
    <row r="359" spans="1:81" s="33" customFormat="1" ht="24.95" customHeight="1">
      <c r="C359" s="73"/>
      <c r="D359" s="73"/>
      <c r="E359" s="73">
        <f t="shared" si="12"/>
        <v>0</v>
      </c>
      <c r="F359" s="73"/>
      <c r="G359" s="73"/>
      <c r="H359" s="12"/>
      <c r="I359" s="12"/>
      <c r="J359" s="12"/>
      <c r="K359" s="12"/>
      <c r="L359" s="12"/>
      <c r="M359" s="12"/>
      <c r="N359" s="12"/>
      <c r="O359" s="12"/>
      <c r="P359" s="12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7"/>
      <c r="BN359" s="16"/>
      <c r="BO359" s="16"/>
      <c r="BP359" s="16"/>
      <c r="BQ359" s="16"/>
      <c r="BR359" s="16"/>
      <c r="BS359" s="16"/>
      <c r="BT359" s="16"/>
      <c r="BU359" s="16"/>
      <c r="BV359" s="16"/>
      <c r="CC359" s="73"/>
    </row>
    <row r="360" spans="1:81" s="33" customFormat="1" ht="24.95" customHeight="1">
      <c r="C360" s="73"/>
      <c r="D360" s="73"/>
      <c r="E360" s="73">
        <f t="shared" si="12"/>
        <v>0</v>
      </c>
      <c r="F360" s="24"/>
      <c r="G360" s="73"/>
      <c r="H360" s="12"/>
      <c r="I360" s="12"/>
      <c r="J360" s="12"/>
      <c r="K360" s="12"/>
      <c r="L360" s="12"/>
      <c r="M360" s="12"/>
      <c r="N360" s="12"/>
      <c r="O360" s="12"/>
      <c r="P360" s="12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7"/>
      <c r="BN360" s="16"/>
      <c r="BO360" s="16"/>
      <c r="BP360" s="16"/>
      <c r="BQ360" s="16"/>
      <c r="BR360" s="16"/>
      <c r="BS360" s="16"/>
      <c r="BT360" s="16"/>
      <c r="BU360" s="16"/>
      <c r="BV360" s="16"/>
      <c r="CC360" s="73"/>
    </row>
    <row r="361" spans="1:81" s="33" customFormat="1" ht="24.95" customHeight="1">
      <c r="C361" s="73"/>
      <c r="D361" s="73"/>
      <c r="E361" s="73">
        <f t="shared" si="12"/>
        <v>0</v>
      </c>
      <c r="F361" s="73"/>
      <c r="G361" s="73"/>
      <c r="H361" s="12"/>
      <c r="I361" s="12"/>
      <c r="J361" s="12"/>
      <c r="K361" s="12"/>
      <c r="L361" s="12"/>
      <c r="M361" s="12"/>
      <c r="N361" s="12"/>
      <c r="O361" s="12"/>
      <c r="P361" s="12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7"/>
      <c r="BN361" s="16"/>
      <c r="BO361" s="16"/>
      <c r="BP361" s="16"/>
      <c r="BQ361" s="16"/>
      <c r="BR361" s="16"/>
      <c r="BS361" s="16"/>
      <c r="BT361" s="16"/>
      <c r="BU361" s="16"/>
      <c r="BV361" s="16"/>
      <c r="CC361" s="73"/>
    </row>
    <row r="362" spans="1:81" s="11" customFormat="1" ht="24.95" customHeight="1">
      <c r="A362" s="33"/>
      <c r="B362" s="33"/>
      <c r="C362" s="73"/>
      <c r="D362" s="73"/>
      <c r="E362" s="73">
        <f t="shared" si="12"/>
        <v>0</v>
      </c>
      <c r="F362" s="24"/>
      <c r="G362" s="73"/>
      <c r="H362" s="12"/>
      <c r="I362" s="12"/>
      <c r="J362" s="12"/>
      <c r="K362" s="12"/>
      <c r="L362" s="12"/>
      <c r="M362" s="12"/>
      <c r="N362" s="12"/>
      <c r="O362" s="12"/>
      <c r="P362" s="12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8"/>
      <c r="BN362" s="27"/>
      <c r="BO362" s="27"/>
      <c r="BP362" s="27"/>
      <c r="BQ362" s="27"/>
      <c r="BR362" s="27"/>
      <c r="BS362" s="27"/>
      <c r="BT362" s="27"/>
      <c r="BU362" s="27"/>
      <c r="BV362" s="27"/>
      <c r="CC362" s="13"/>
    </row>
    <row r="363" spans="1:81" s="33" customFormat="1" ht="24.95" customHeight="1">
      <c r="C363" s="73"/>
      <c r="D363" s="73"/>
      <c r="E363" s="73">
        <f t="shared" si="12"/>
        <v>0</v>
      </c>
      <c r="F363" s="73"/>
      <c r="G363" s="73"/>
      <c r="H363" s="12"/>
      <c r="I363" s="12"/>
      <c r="J363" s="12"/>
      <c r="K363" s="12"/>
      <c r="L363" s="12"/>
      <c r="M363" s="12"/>
      <c r="N363" s="12"/>
      <c r="O363" s="12"/>
      <c r="P363" s="12"/>
      <c r="BM363" s="65"/>
      <c r="CC363" s="73"/>
    </row>
    <row r="364" spans="1:81" s="33" customFormat="1" ht="24.95" customHeight="1">
      <c r="C364" s="73"/>
      <c r="D364" s="73"/>
      <c r="E364" s="73">
        <f t="shared" si="12"/>
        <v>0</v>
      </c>
      <c r="F364" s="73"/>
      <c r="G364" s="73"/>
      <c r="H364" s="12"/>
      <c r="I364" s="12"/>
      <c r="J364" s="12"/>
      <c r="K364" s="12"/>
      <c r="L364" s="12"/>
      <c r="M364" s="12"/>
      <c r="N364" s="12"/>
      <c r="O364" s="12"/>
      <c r="P364" s="12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7"/>
      <c r="BN364" s="16"/>
      <c r="BO364" s="16"/>
      <c r="BP364" s="16"/>
      <c r="BQ364" s="16"/>
      <c r="BR364" s="16"/>
      <c r="BS364" s="16"/>
      <c r="BT364" s="16"/>
      <c r="BU364" s="16"/>
      <c r="BV364" s="16"/>
      <c r="CC364" s="73"/>
    </row>
    <row r="365" spans="1:81" s="33" customFormat="1" ht="24.95" customHeight="1">
      <c r="C365" s="73"/>
      <c r="D365" s="73"/>
      <c r="E365" s="73">
        <f t="shared" si="12"/>
        <v>0</v>
      </c>
      <c r="F365" s="73"/>
      <c r="G365" s="73"/>
      <c r="H365" s="12"/>
      <c r="I365" s="12"/>
      <c r="J365" s="12"/>
      <c r="K365" s="12"/>
      <c r="L365" s="12"/>
      <c r="M365" s="12"/>
      <c r="N365" s="12"/>
      <c r="O365" s="12"/>
      <c r="P365" s="12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7"/>
      <c r="BN365" s="16"/>
      <c r="BO365" s="16"/>
      <c r="BP365" s="16"/>
      <c r="BQ365" s="16"/>
      <c r="BR365" s="16"/>
      <c r="BS365" s="16"/>
      <c r="BT365" s="16"/>
      <c r="BU365" s="16"/>
      <c r="BV365" s="16"/>
      <c r="CC365" s="73"/>
    </row>
    <row r="366" spans="1:81" s="33" customFormat="1" ht="24.95" customHeight="1">
      <c r="C366" s="73"/>
      <c r="D366" s="73"/>
      <c r="E366" s="73">
        <f t="shared" si="12"/>
        <v>0</v>
      </c>
      <c r="F366" s="73"/>
      <c r="G366" s="73"/>
      <c r="H366" s="12"/>
      <c r="I366" s="12"/>
      <c r="J366" s="12"/>
      <c r="K366" s="12"/>
      <c r="L366" s="12"/>
      <c r="M366" s="12"/>
      <c r="N366" s="12"/>
      <c r="O366" s="12"/>
      <c r="P366" s="12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7"/>
      <c r="BN366" s="16"/>
      <c r="BO366" s="16"/>
      <c r="BP366" s="16"/>
      <c r="BQ366" s="16"/>
      <c r="BR366" s="16"/>
      <c r="BS366" s="16"/>
      <c r="BT366" s="16"/>
      <c r="BU366" s="16"/>
      <c r="BV366" s="16"/>
      <c r="CC366" s="73"/>
    </row>
    <row r="367" spans="1:81" s="33" customFormat="1" ht="24.95" customHeight="1">
      <c r="C367" s="73"/>
      <c r="D367" s="73"/>
      <c r="E367" s="73">
        <f t="shared" si="12"/>
        <v>0</v>
      </c>
      <c r="F367" s="73"/>
      <c r="G367" s="73"/>
      <c r="H367" s="12"/>
      <c r="I367" s="12"/>
      <c r="J367" s="12"/>
      <c r="K367" s="12"/>
      <c r="L367" s="12"/>
      <c r="M367" s="12"/>
      <c r="N367" s="12"/>
      <c r="O367" s="12"/>
      <c r="P367" s="12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7"/>
      <c r="BN367" s="16"/>
      <c r="BO367" s="16"/>
      <c r="BP367" s="16"/>
      <c r="BQ367" s="16"/>
      <c r="BR367" s="16"/>
      <c r="BS367" s="16"/>
      <c r="BT367" s="16"/>
      <c r="BU367" s="16"/>
      <c r="BV367" s="16"/>
      <c r="CC367" s="73"/>
    </row>
    <row r="368" spans="1:81" s="33" customFormat="1" ht="24.95" customHeight="1">
      <c r="C368" s="73"/>
      <c r="D368" s="73"/>
      <c r="E368" s="73">
        <f t="shared" si="12"/>
        <v>0</v>
      </c>
      <c r="F368" s="73"/>
      <c r="G368" s="73"/>
      <c r="H368" s="12"/>
      <c r="I368" s="12"/>
      <c r="J368" s="12"/>
      <c r="K368" s="12"/>
      <c r="L368" s="12"/>
      <c r="M368" s="12"/>
      <c r="N368" s="12"/>
      <c r="O368" s="12"/>
      <c r="P368" s="12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7"/>
      <c r="BN368" s="16"/>
      <c r="BO368" s="16"/>
      <c r="BP368" s="16"/>
      <c r="BQ368" s="16"/>
      <c r="BR368" s="16"/>
      <c r="BS368" s="16"/>
      <c r="BT368" s="16"/>
      <c r="BU368" s="16"/>
      <c r="BV368" s="16"/>
      <c r="CC368" s="73"/>
    </row>
    <row r="369" spans="3:81" s="33" customFormat="1" ht="24.95" customHeight="1">
      <c r="C369" s="73"/>
      <c r="D369" s="73"/>
      <c r="E369" s="73">
        <f t="shared" si="12"/>
        <v>0</v>
      </c>
      <c r="F369" s="73"/>
      <c r="G369" s="73"/>
      <c r="H369" s="12"/>
      <c r="I369" s="12"/>
      <c r="J369" s="12"/>
      <c r="K369" s="12"/>
      <c r="L369" s="12"/>
      <c r="M369" s="12"/>
      <c r="N369" s="12"/>
      <c r="O369" s="12"/>
      <c r="P369" s="12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7"/>
      <c r="BN369" s="16"/>
      <c r="BO369" s="16"/>
      <c r="BP369" s="16"/>
      <c r="BQ369" s="16"/>
      <c r="BR369" s="16"/>
      <c r="BS369" s="16"/>
      <c r="BT369" s="16"/>
      <c r="BU369" s="16"/>
      <c r="BV369" s="16"/>
      <c r="CC369" s="73"/>
    </row>
    <row r="370" spans="3:81" s="33" customFormat="1" ht="24.95" customHeight="1">
      <c r="C370" s="73"/>
      <c r="D370" s="73"/>
      <c r="E370" s="73">
        <f t="shared" si="12"/>
        <v>0</v>
      </c>
      <c r="F370" s="73"/>
      <c r="G370" s="73"/>
      <c r="H370" s="12"/>
      <c r="I370" s="12"/>
      <c r="J370" s="12"/>
      <c r="K370" s="12"/>
      <c r="L370" s="12"/>
      <c r="M370" s="12"/>
      <c r="N370" s="12"/>
      <c r="O370" s="12"/>
      <c r="P370" s="12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7"/>
      <c r="BN370" s="16"/>
      <c r="BO370" s="16"/>
      <c r="BP370" s="16"/>
      <c r="BQ370" s="16"/>
      <c r="BR370" s="16"/>
      <c r="BS370" s="16"/>
      <c r="BT370" s="16"/>
      <c r="BU370" s="16"/>
      <c r="BV370" s="16"/>
      <c r="CC370" s="73"/>
    </row>
    <row r="371" spans="3:81" s="33" customFormat="1" ht="24.95" customHeight="1">
      <c r="C371" s="73"/>
      <c r="D371" s="73"/>
      <c r="E371" s="73">
        <f t="shared" si="12"/>
        <v>0</v>
      </c>
      <c r="F371" s="73"/>
      <c r="G371" s="73"/>
      <c r="H371" s="12"/>
      <c r="I371" s="12"/>
      <c r="J371" s="12"/>
      <c r="K371" s="12"/>
      <c r="L371" s="12"/>
      <c r="M371" s="12"/>
      <c r="N371" s="12"/>
      <c r="O371" s="12"/>
      <c r="P371" s="12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7"/>
      <c r="BN371" s="16"/>
      <c r="BO371" s="16"/>
      <c r="BP371" s="16"/>
      <c r="BQ371" s="16"/>
      <c r="BR371" s="16"/>
      <c r="BS371" s="16"/>
      <c r="BT371" s="16"/>
      <c r="BU371" s="16"/>
      <c r="BV371" s="16"/>
      <c r="CC371" s="73"/>
    </row>
    <row r="372" spans="3:81" s="33" customFormat="1" ht="24.95" customHeight="1">
      <c r="C372" s="73"/>
      <c r="D372" s="73"/>
      <c r="E372" s="73">
        <f t="shared" si="12"/>
        <v>0</v>
      </c>
      <c r="F372" s="73"/>
      <c r="G372" s="73"/>
      <c r="H372" s="12"/>
      <c r="I372" s="12"/>
      <c r="J372" s="12"/>
      <c r="K372" s="12"/>
      <c r="L372" s="12"/>
      <c r="M372" s="12"/>
      <c r="N372" s="12"/>
      <c r="O372" s="12"/>
      <c r="P372" s="12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7"/>
      <c r="BN372" s="16"/>
      <c r="BO372" s="16"/>
      <c r="BP372" s="16"/>
      <c r="BQ372" s="16"/>
      <c r="BR372" s="16"/>
      <c r="BS372" s="16"/>
      <c r="BT372" s="16"/>
      <c r="BU372" s="16"/>
      <c r="BV372" s="16"/>
      <c r="CC372" s="73"/>
    </row>
    <row r="373" spans="3:81" s="33" customFormat="1" ht="24.95" customHeight="1">
      <c r="C373" s="73"/>
      <c r="D373" s="73"/>
      <c r="E373" s="73">
        <f t="shared" si="12"/>
        <v>0</v>
      </c>
      <c r="F373" s="73"/>
      <c r="G373" s="73"/>
      <c r="H373" s="12"/>
      <c r="I373" s="12"/>
      <c r="J373" s="12"/>
      <c r="K373" s="12"/>
      <c r="L373" s="12"/>
      <c r="M373" s="12"/>
      <c r="N373" s="12"/>
      <c r="O373" s="12"/>
      <c r="P373" s="12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7"/>
      <c r="BN373" s="16"/>
      <c r="BO373" s="16"/>
      <c r="BP373" s="16"/>
      <c r="BQ373" s="16"/>
      <c r="BR373" s="16"/>
      <c r="BS373" s="16"/>
      <c r="BT373" s="16"/>
      <c r="BU373" s="16"/>
      <c r="BV373" s="16"/>
      <c r="CC373" s="73"/>
    </row>
    <row r="374" spans="3:81" s="33" customFormat="1" ht="24.95" customHeight="1">
      <c r="C374" s="73"/>
      <c r="D374" s="73"/>
      <c r="E374" s="73">
        <f t="shared" si="12"/>
        <v>0</v>
      </c>
      <c r="F374" s="73"/>
      <c r="G374" s="73"/>
      <c r="H374" s="12"/>
      <c r="I374" s="12"/>
      <c r="J374" s="12"/>
      <c r="K374" s="12"/>
      <c r="L374" s="12"/>
      <c r="M374" s="12"/>
      <c r="N374" s="12"/>
      <c r="O374" s="12"/>
      <c r="P374" s="12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7"/>
      <c r="BN374" s="16"/>
      <c r="BO374" s="16"/>
      <c r="BP374" s="16"/>
      <c r="BQ374" s="16"/>
      <c r="BR374" s="16"/>
      <c r="BS374" s="16"/>
      <c r="BT374" s="16"/>
      <c r="BU374" s="16"/>
      <c r="BV374" s="16"/>
      <c r="CC374" s="73"/>
    </row>
    <row r="375" spans="3:81" s="33" customFormat="1" ht="24.95" customHeight="1">
      <c r="C375" s="73"/>
      <c r="D375" s="73"/>
      <c r="E375" s="73">
        <f t="shared" ref="E375:E438" si="13">F375+G375</f>
        <v>0</v>
      </c>
      <c r="F375" s="73"/>
      <c r="G375" s="73"/>
      <c r="H375" s="12"/>
      <c r="I375" s="12"/>
      <c r="J375" s="12"/>
      <c r="K375" s="12"/>
      <c r="L375" s="12"/>
      <c r="M375" s="12"/>
      <c r="N375" s="12"/>
      <c r="O375" s="12"/>
      <c r="P375" s="12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7"/>
      <c r="BN375" s="16"/>
      <c r="BO375" s="16"/>
      <c r="BP375" s="16"/>
      <c r="BQ375" s="16"/>
      <c r="BR375" s="16"/>
      <c r="BS375" s="16"/>
      <c r="BT375" s="16"/>
      <c r="BU375" s="16"/>
      <c r="BV375" s="16"/>
      <c r="CC375" s="73"/>
    </row>
    <row r="376" spans="3:81" s="33" customFormat="1" ht="24.95" customHeight="1">
      <c r="C376" s="73"/>
      <c r="D376" s="73"/>
      <c r="E376" s="73">
        <f t="shared" si="13"/>
        <v>0</v>
      </c>
      <c r="F376" s="73"/>
      <c r="G376" s="73"/>
      <c r="H376" s="12"/>
      <c r="I376" s="12"/>
      <c r="J376" s="12"/>
      <c r="K376" s="12"/>
      <c r="L376" s="12"/>
      <c r="M376" s="12"/>
      <c r="N376" s="12"/>
      <c r="O376" s="12"/>
      <c r="P376" s="12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7"/>
      <c r="BN376" s="16"/>
      <c r="BO376" s="16"/>
      <c r="BP376" s="16"/>
      <c r="BQ376" s="16"/>
      <c r="BR376" s="16"/>
      <c r="BS376" s="16"/>
      <c r="BT376" s="16"/>
      <c r="BU376" s="16"/>
      <c r="BV376" s="16"/>
      <c r="CC376" s="73"/>
    </row>
    <row r="377" spans="3:81" s="33" customFormat="1" ht="24.95" customHeight="1">
      <c r="C377" s="73"/>
      <c r="D377" s="73"/>
      <c r="E377" s="73">
        <f t="shared" si="13"/>
        <v>0</v>
      </c>
      <c r="F377" s="73"/>
      <c r="G377" s="73"/>
      <c r="H377" s="12"/>
      <c r="I377" s="12"/>
      <c r="J377" s="12"/>
      <c r="K377" s="12"/>
      <c r="L377" s="12"/>
      <c r="M377" s="12"/>
      <c r="N377" s="12"/>
      <c r="O377" s="12"/>
      <c r="P377" s="12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7"/>
      <c r="BN377" s="16"/>
      <c r="BO377" s="16"/>
      <c r="BP377" s="16"/>
      <c r="BQ377" s="16"/>
      <c r="BR377" s="16"/>
      <c r="BS377" s="16"/>
      <c r="BT377" s="16"/>
      <c r="BU377" s="16"/>
      <c r="BV377" s="16"/>
      <c r="CC377" s="73"/>
    </row>
    <row r="378" spans="3:81" s="33" customFormat="1" ht="24.95" customHeight="1">
      <c r="C378" s="73"/>
      <c r="D378" s="73"/>
      <c r="E378" s="73">
        <f t="shared" si="13"/>
        <v>0</v>
      </c>
      <c r="F378" s="73"/>
      <c r="G378" s="73"/>
      <c r="H378" s="12"/>
      <c r="I378" s="12"/>
      <c r="J378" s="12"/>
      <c r="K378" s="12"/>
      <c r="L378" s="12"/>
      <c r="M378" s="12"/>
      <c r="N378" s="12"/>
      <c r="O378" s="12"/>
      <c r="P378" s="12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7"/>
      <c r="BN378" s="16"/>
      <c r="BO378" s="16"/>
      <c r="BP378" s="16"/>
      <c r="BQ378" s="16"/>
      <c r="BR378" s="16"/>
      <c r="BS378" s="16"/>
      <c r="BT378" s="16"/>
      <c r="BU378" s="16"/>
      <c r="BV378" s="16"/>
      <c r="CC378" s="73"/>
    </row>
    <row r="379" spans="3:81" s="33" customFormat="1" ht="24.95" customHeight="1">
      <c r="C379" s="73"/>
      <c r="D379" s="73"/>
      <c r="E379" s="73">
        <f t="shared" si="13"/>
        <v>0</v>
      </c>
      <c r="F379" s="73"/>
      <c r="G379" s="73"/>
      <c r="H379" s="12"/>
      <c r="I379" s="12"/>
      <c r="J379" s="12"/>
      <c r="K379" s="12"/>
      <c r="L379" s="12"/>
      <c r="M379" s="12"/>
      <c r="N379" s="12"/>
      <c r="O379" s="12"/>
      <c r="P379" s="12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7"/>
      <c r="BN379" s="16"/>
      <c r="BO379" s="16"/>
      <c r="BP379" s="16"/>
      <c r="BQ379" s="16"/>
      <c r="BR379" s="16"/>
      <c r="BS379" s="16"/>
      <c r="BT379" s="16"/>
      <c r="BU379" s="16"/>
      <c r="BV379" s="16"/>
      <c r="CC379" s="73"/>
    </row>
    <row r="380" spans="3:81" s="33" customFormat="1" ht="24.95" customHeight="1">
      <c r="C380" s="73"/>
      <c r="D380" s="73"/>
      <c r="E380" s="73">
        <f t="shared" si="13"/>
        <v>0</v>
      </c>
      <c r="F380" s="73"/>
      <c r="G380" s="73"/>
      <c r="H380" s="12"/>
      <c r="I380" s="12"/>
      <c r="J380" s="12"/>
      <c r="K380" s="12"/>
      <c r="L380" s="12"/>
      <c r="M380" s="12"/>
      <c r="N380" s="12"/>
      <c r="O380" s="12"/>
      <c r="P380" s="12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7"/>
      <c r="BN380" s="16"/>
      <c r="BO380" s="16"/>
      <c r="BP380" s="16"/>
      <c r="BQ380" s="16"/>
      <c r="BR380" s="16"/>
      <c r="BS380" s="16"/>
      <c r="BT380" s="16"/>
      <c r="BU380" s="16"/>
      <c r="BV380" s="16"/>
      <c r="CC380" s="73"/>
    </row>
    <row r="381" spans="3:81" s="33" customFormat="1" ht="24.95" customHeight="1">
      <c r="C381" s="73"/>
      <c r="D381" s="73"/>
      <c r="E381" s="73">
        <f t="shared" si="13"/>
        <v>0</v>
      </c>
      <c r="F381" s="73"/>
      <c r="G381" s="73"/>
      <c r="H381" s="12"/>
      <c r="I381" s="12"/>
      <c r="J381" s="12"/>
      <c r="K381" s="12"/>
      <c r="L381" s="12"/>
      <c r="M381" s="12"/>
      <c r="N381" s="12"/>
      <c r="O381" s="12"/>
      <c r="P381" s="12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7"/>
      <c r="BN381" s="16"/>
      <c r="BO381" s="16"/>
      <c r="BP381" s="16"/>
      <c r="BQ381" s="16"/>
      <c r="BR381" s="16"/>
      <c r="BS381" s="16"/>
      <c r="BT381" s="16"/>
      <c r="BU381" s="16"/>
      <c r="BV381" s="16"/>
      <c r="CC381" s="73"/>
    </row>
    <row r="382" spans="3:81" s="33" customFormat="1" ht="24.75" customHeight="1">
      <c r="C382" s="73"/>
      <c r="D382" s="73"/>
      <c r="E382" s="73">
        <f t="shared" si="13"/>
        <v>0</v>
      </c>
      <c r="F382" s="73"/>
      <c r="G382" s="73"/>
      <c r="H382" s="12"/>
      <c r="I382" s="12"/>
      <c r="J382" s="12"/>
      <c r="K382" s="12"/>
      <c r="L382" s="12"/>
      <c r="M382" s="12"/>
      <c r="N382" s="12"/>
      <c r="O382" s="12"/>
      <c r="P382" s="12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7"/>
      <c r="BN382" s="16"/>
      <c r="BO382" s="16"/>
      <c r="BP382" s="16"/>
      <c r="BQ382" s="16"/>
      <c r="BR382" s="16"/>
      <c r="BS382" s="16"/>
      <c r="BT382" s="16"/>
      <c r="BU382" s="16"/>
      <c r="BV382" s="16"/>
      <c r="CC382" s="73"/>
    </row>
    <row r="383" spans="3:81" s="33" customFormat="1" ht="24.75" customHeight="1">
      <c r="C383" s="73"/>
      <c r="D383" s="73"/>
      <c r="E383" s="73">
        <f t="shared" si="13"/>
        <v>0</v>
      </c>
      <c r="F383" s="73"/>
      <c r="G383" s="73"/>
      <c r="H383" s="12"/>
      <c r="I383" s="12"/>
      <c r="J383" s="12"/>
      <c r="K383" s="12"/>
      <c r="L383" s="12"/>
      <c r="M383" s="12"/>
      <c r="N383" s="12"/>
      <c r="O383" s="12"/>
      <c r="P383" s="12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7"/>
      <c r="BN383" s="16"/>
      <c r="BO383" s="16"/>
      <c r="BP383" s="16"/>
      <c r="BQ383" s="16"/>
      <c r="BR383" s="16"/>
      <c r="BS383" s="16"/>
      <c r="BT383" s="16"/>
      <c r="BU383" s="16"/>
      <c r="BV383" s="16"/>
      <c r="CC383" s="73"/>
    </row>
    <row r="384" spans="3:81" s="33" customFormat="1" ht="24.95" customHeight="1">
      <c r="C384" s="73"/>
      <c r="D384" s="73"/>
      <c r="E384" s="73">
        <f t="shared" si="13"/>
        <v>0</v>
      </c>
      <c r="F384" s="73"/>
      <c r="G384" s="73"/>
      <c r="H384" s="12"/>
      <c r="I384" s="12"/>
      <c r="J384" s="12"/>
      <c r="K384" s="12"/>
      <c r="L384" s="12"/>
      <c r="M384" s="12"/>
      <c r="N384" s="12"/>
      <c r="O384" s="12"/>
      <c r="P384" s="12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7"/>
      <c r="BN384" s="16"/>
      <c r="BO384" s="16"/>
      <c r="BP384" s="16"/>
      <c r="BQ384" s="16"/>
      <c r="BR384" s="16"/>
      <c r="BS384" s="16"/>
      <c r="BT384" s="16"/>
      <c r="BU384" s="16"/>
      <c r="BV384" s="16"/>
      <c r="CC384" s="73"/>
    </row>
    <row r="385" spans="1:81" s="33" customFormat="1" ht="24.95" customHeight="1">
      <c r="C385" s="73"/>
      <c r="D385" s="73"/>
      <c r="E385" s="73">
        <f t="shared" si="13"/>
        <v>0</v>
      </c>
      <c r="F385" s="73"/>
      <c r="G385" s="73"/>
      <c r="H385" s="12"/>
      <c r="I385" s="12"/>
      <c r="J385" s="12"/>
      <c r="K385" s="12"/>
      <c r="L385" s="12"/>
      <c r="M385" s="12"/>
      <c r="N385" s="12"/>
      <c r="O385" s="12"/>
      <c r="P385" s="12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7"/>
      <c r="BN385" s="16"/>
      <c r="BO385" s="16"/>
      <c r="BP385" s="16"/>
      <c r="BQ385" s="16"/>
      <c r="BR385" s="16"/>
      <c r="BS385" s="16"/>
      <c r="BT385" s="16"/>
      <c r="BU385" s="16"/>
      <c r="BV385" s="16"/>
      <c r="CC385" s="73"/>
    </row>
    <row r="386" spans="1:81" s="61" customFormat="1" ht="24.95" customHeight="1">
      <c r="A386" s="20"/>
      <c r="B386" s="33"/>
      <c r="C386" s="73"/>
      <c r="D386" s="73"/>
      <c r="E386" s="73">
        <f t="shared" si="13"/>
        <v>0</v>
      </c>
      <c r="F386" s="73"/>
      <c r="G386" s="73"/>
      <c r="H386" s="12"/>
      <c r="I386" s="12"/>
      <c r="J386" s="12"/>
      <c r="K386" s="12"/>
      <c r="L386" s="12"/>
      <c r="M386" s="12"/>
      <c r="N386" s="12"/>
      <c r="O386" s="12"/>
      <c r="P386" s="12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4"/>
      <c r="BN386" s="63"/>
      <c r="BO386" s="63"/>
      <c r="BP386" s="63"/>
      <c r="BQ386" s="63"/>
      <c r="BR386" s="63"/>
      <c r="BS386" s="63"/>
      <c r="BT386" s="63"/>
      <c r="BU386" s="63"/>
      <c r="BV386" s="63"/>
      <c r="CC386" s="62"/>
    </row>
    <row r="387" spans="1:81" s="61" customFormat="1" ht="24.95" customHeight="1">
      <c r="A387" s="20"/>
      <c r="B387" s="33"/>
      <c r="C387" s="73"/>
      <c r="D387" s="73"/>
      <c r="E387" s="73">
        <f t="shared" si="13"/>
        <v>0</v>
      </c>
      <c r="F387" s="73"/>
      <c r="G387" s="73"/>
      <c r="H387" s="12"/>
      <c r="I387" s="12"/>
      <c r="J387" s="12"/>
      <c r="K387" s="12"/>
      <c r="L387" s="12"/>
      <c r="M387" s="12"/>
      <c r="N387" s="12"/>
      <c r="O387" s="12"/>
      <c r="P387" s="12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4"/>
      <c r="BN387" s="63"/>
      <c r="BO387" s="63"/>
      <c r="BP387" s="63"/>
      <c r="BQ387" s="63"/>
      <c r="BR387" s="63"/>
      <c r="BS387" s="63"/>
      <c r="BT387" s="63"/>
      <c r="BU387" s="63"/>
      <c r="BV387" s="63"/>
      <c r="CC387" s="62"/>
    </row>
    <row r="388" spans="1:81" s="61" customFormat="1" ht="24.95" customHeight="1">
      <c r="A388" s="20"/>
      <c r="B388" s="33"/>
      <c r="C388" s="73"/>
      <c r="D388" s="73"/>
      <c r="E388" s="73">
        <f t="shared" si="13"/>
        <v>0</v>
      </c>
      <c r="F388" s="73"/>
      <c r="G388" s="73"/>
      <c r="H388" s="12"/>
      <c r="I388" s="12"/>
      <c r="J388" s="12"/>
      <c r="K388" s="12"/>
      <c r="L388" s="12"/>
      <c r="M388" s="12"/>
      <c r="N388" s="12"/>
      <c r="O388" s="12"/>
      <c r="P388" s="12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4"/>
      <c r="BN388" s="63"/>
      <c r="BO388" s="63"/>
      <c r="BP388" s="63"/>
      <c r="BQ388" s="63"/>
      <c r="BR388" s="63"/>
      <c r="BS388" s="63"/>
      <c r="BT388" s="63"/>
      <c r="BU388" s="63"/>
      <c r="BV388" s="63"/>
      <c r="CC388" s="62"/>
    </row>
    <row r="389" spans="1:81" s="61" customFormat="1" ht="24.95" customHeight="1">
      <c r="A389" s="20"/>
      <c r="B389" s="33"/>
      <c r="C389" s="73"/>
      <c r="D389" s="73"/>
      <c r="E389" s="73">
        <f t="shared" si="13"/>
        <v>0</v>
      </c>
      <c r="F389" s="73"/>
      <c r="G389" s="73"/>
      <c r="H389" s="12"/>
      <c r="I389" s="12"/>
      <c r="J389" s="12"/>
      <c r="K389" s="12"/>
      <c r="L389" s="12"/>
      <c r="M389" s="12"/>
      <c r="N389" s="12"/>
      <c r="O389" s="12"/>
      <c r="P389" s="12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4"/>
      <c r="BN389" s="63"/>
      <c r="BO389" s="63"/>
      <c r="BP389" s="63"/>
      <c r="BQ389" s="63"/>
      <c r="BR389" s="63"/>
      <c r="BS389" s="63"/>
      <c r="BT389" s="63"/>
      <c r="BU389" s="63"/>
      <c r="BV389" s="63"/>
      <c r="CC389" s="62"/>
    </row>
    <row r="390" spans="1:81" s="20" customFormat="1" ht="24.95" customHeight="1">
      <c r="B390" s="33"/>
      <c r="C390" s="73"/>
      <c r="D390" s="73"/>
      <c r="E390" s="73">
        <f t="shared" si="13"/>
        <v>0</v>
      </c>
      <c r="F390" s="73"/>
      <c r="G390" s="73"/>
      <c r="H390" s="12"/>
      <c r="I390" s="12"/>
      <c r="J390" s="12"/>
      <c r="K390" s="12"/>
      <c r="L390" s="12"/>
      <c r="M390" s="12"/>
      <c r="N390" s="12"/>
      <c r="O390" s="12"/>
      <c r="P390" s="12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6"/>
      <c r="BN390" s="25"/>
      <c r="BO390" s="25"/>
      <c r="BP390" s="25"/>
      <c r="BQ390" s="25"/>
      <c r="BR390" s="25"/>
      <c r="BS390" s="25"/>
      <c r="BT390" s="25"/>
      <c r="BU390" s="25"/>
      <c r="BV390" s="25"/>
      <c r="CC390" s="24"/>
    </row>
    <row r="391" spans="1:81" s="20" customFormat="1" ht="24.95" customHeight="1">
      <c r="B391" s="33"/>
      <c r="C391" s="73"/>
      <c r="D391" s="73"/>
      <c r="E391" s="73">
        <f t="shared" si="13"/>
        <v>0</v>
      </c>
      <c r="F391" s="73"/>
      <c r="G391" s="73"/>
      <c r="H391" s="12"/>
      <c r="I391" s="12"/>
      <c r="J391" s="12"/>
      <c r="K391" s="12"/>
      <c r="L391" s="12"/>
      <c r="M391" s="12"/>
      <c r="N391" s="12"/>
      <c r="O391" s="12"/>
      <c r="P391" s="12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6"/>
      <c r="BN391" s="25"/>
      <c r="BO391" s="25"/>
      <c r="BP391" s="25"/>
      <c r="BQ391" s="25"/>
      <c r="BR391" s="25"/>
      <c r="BS391" s="25"/>
      <c r="BT391" s="25"/>
      <c r="BU391" s="25"/>
      <c r="BV391" s="25"/>
      <c r="CC391" s="24"/>
    </row>
    <row r="392" spans="1:81" s="20" customFormat="1" ht="24.95" customHeight="1">
      <c r="B392" s="33"/>
      <c r="C392" s="73"/>
      <c r="D392" s="73"/>
      <c r="E392" s="73">
        <f t="shared" si="13"/>
        <v>0</v>
      </c>
      <c r="F392" s="73"/>
      <c r="G392" s="73"/>
      <c r="H392" s="12"/>
      <c r="I392" s="12"/>
      <c r="J392" s="12"/>
      <c r="K392" s="12"/>
      <c r="L392" s="12"/>
      <c r="M392" s="12"/>
      <c r="N392" s="12"/>
      <c r="O392" s="12"/>
      <c r="P392" s="12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6"/>
      <c r="BN392" s="25"/>
      <c r="BO392" s="25"/>
      <c r="BP392" s="25"/>
      <c r="BQ392" s="25"/>
      <c r="BR392" s="25"/>
      <c r="BS392" s="25"/>
      <c r="BT392" s="25"/>
      <c r="BU392" s="25"/>
      <c r="BV392" s="25"/>
      <c r="CC392" s="24"/>
    </row>
    <row r="393" spans="1:81" s="20" customFormat="1" ht="24.95" customHeight="1">
      <c r="B393" s="33"/>
      <c r="C393" s="73"/>
      <c r="D393" s="73"/>
      <c r="E393" s="73">
        <f t="shared" si="13"/>
        <v>0</v>
      </c>
      <c r="F393" s="73"/>
      <c r="G393" s="73"/>
      <c r="H393" s="12"/>
      <c r="I393" s="12"/>
      <c r="J393" s="12"/>
      <c r="K393" s="12"/>
      <c r="L393" s="12"/>
      <c r="M393" s="12"/>
      <c r="N393" s="12"/>
      <c r="O393" s="12"/>
      <c r="P393" s="12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6"/>
      <c r="BN393" s="25"/>
      <c r="BO393" s="25"/>
      <c r="BP393" s="25"/>
      <c r="BQ393" s="25"/>
      <c r="BR393" s="25"/>
      <c r="BS393" s="25"/>
      <c r="BT393" s="25"/>
      <c r="BU393" s="25"/>
      <c r="BV393" s="25"/>
      <c r="CC393" s="24"/>
    </row>
    <row r="394" spans="1:81" s="20" customFormat="1" ht="24.95" customHeight="1">
      <c r="C394" s="24"/>
      <c r="D394" s="24"/>
      <c r="E394" s="73">
        <f t="shared" si="13"/>
        <v>0</v>
      </c>
      <c r="F394" s="24"/>
      <c r="G394" s="24"/>
      <c r="H394" s="23"/>
      <c r="I394" s="23"/>
      <c r="J394" s="23"/>
      <c r="K394" s="23"/>
      <c r="L394" s="23"/>
      <c r="M394" s="23"/>
      <c r="N394" s="23"/>
      <c r="O394" s="23"/>
      <c r="P394" s="23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6"/>
      <c r="BN394" s="25"/>
      <c r="BO394" s="25"/>
      <c r="BP394" s="25"/>
      <c r="BQ394" s="25"/>
      <c r="BR394" s="25"/>
      <c r="BS394" s="25"/>
      <c r="BT394" s="25"/>
      <c r="BU394" s="25"/>
      <c r="BV394" s="25"/>
      <c r="CC394" s="24"/>
    </row>
    <row r="395" spans="1:81" s="20" customFormat="1" ht="24.95" customHeight="1">
      <c r="B395" s="72"/>
      <c r="C395" s="24"/>
      <c r="D395" s="24"/>
      <c r="E395" s="73">
        <f t="shared" si="13"/>
        <v>0</v>
      </c>
      <c r="F395" s="24"/>
      <c r="G395" s="24"/>
      <c r="H395" s="23"/>
      <c r="I395" s="23"/>
      <c r="J395" s="23"/>
      <c r="K395" s="23"/>
      <c r="L395" s="23"/>
      <c r="M395" s="23"/>
      <c r="N395" s="23"/>
      <c r="O395" s="23"/>
      <c r="P395" s="23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6"/>
      <c r="BN395" s="25"/>
      <c r="BO395" s="25"/>
      <c r="BP395" s="25"/>
      <c r="BQ395" s="25"/>
      <c r="BR395" s="25"/>
      <c r="BS395" s="25"/>
      <c r="BT395" s="25"/>
      <c r="BU395" s="25"/>
      <c r="BV395" s="25"/>
      <c r="CC395" s="24"/>
    </row>
    <row r="396" spans="1:81" s="20" customFormat="1" ht="24.95" customHeight="1">
      <c r="C396" s="24"/>
      <c r="D396" s="24"/>
      <c r="E396" s="73">
        <f t="shared" si="13"/>
        <v>0</v>
      </c>
      <c r="F396" s="24"/>
      <c r="G396" s="24"/>
      <c r="H396" s="23"/>
      <c r="I396" s="23"/>
      <c r="J396" s="23"/>
      <c r="K396" s="23"/>
      <c r="L396" s="23"/>
      <c r="M396" s="23"/>
      <c r="N396" s="23"/>
      <c r="O396" s="23"/>
      <c r="P396" s="23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6"/>
      <c r="BN396" s="25"/>
      <c r="BO396" s="25"/>
      <c r="BP396" s="25"/>
      <c r="BQ396" s="25"/>
      <c r="BR396" s="25"/>
      <c r="BS396" s="25"/>
      <c r="BT396" s="25"/>
      <c r="BU396" s="25"/>
      <c r="BV396" s="25"/>
      <c r="CC396" s="24"/>
    </row>
    <row r="397" spans="1:81" s="33" customFormat="1" ht="24.95" customHeight="1">
      <c r="C397" s="73"/>
      <c r="D397" s="73"/>
      <c r="E397" s="73">
        <f t="shared" si="13"/>
        <v>0</v>
      </c>
      <c r="F397" s="73"/>
      <c r="G397" s="73"/>
      <c r="H397" s="12"/>
      <c r="I397" s="12"/>
      <c r="J397" s="12"/>
      <c r="K397" s="12"/>
      <c r="L397" s="12"/>
      <c r="M397" s="12"/>
      <c r="N397" s="12"/>
      <c r="O397" s="12"/>
      <c r="P397" s="12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7"/>
      <c r="BN397" s="16"/>
      <c r="BO397" s="16"/>
      <c r="BP397" s="16"/>
      <c r="BQ397" s="16"/>
      <c r="BR397" s="16"/>
      <c r="BS397" s="16"/>
      <c r="BT397" s="16"/>
      <c r="BU397" s="16"/>
      <c r="BV397" s="16"/>
      <c r="CC397" s="73"/>
    </row>
    <row r="398" spans="1:81" s="33" customFormat="1" ht="24.95" customHeight="1">
      <c r="C398" s="73"/>
      <c r="D398" s="73"/>
      <c r="E398" s="73">
        <f t="shared" si="13"/>
        <v>0</v>
      </c>
      <c r="F398" s="73"/>
      <c r="G398" s="73"/>
      <c r="H398" s="12"/>
      <c r="I398" s="12"/>
      <c r="J398" s="12"/>
      <c r="K398" s="12"/>
      <c r="L398" s="12"/>
      <c r="M398" s="12"/>
      <c r="N398" s="12"/>
      <c r="O398" s="12"/>
      <c r="P398" s="12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7"/>
      <c r="BN398" s="16"/>
      <c r="BO398" s="16"/>
      <c r="BP398" s="16"/>
      <c r="BQ398" s="16"/>
      <c r="BR398" s="16"/>
      <c r="BS398" s="16"/>
      <c r="BT398" s="16"/>
      <c r="BU398" s="16"/>
      <c r="BV398" s="16"/>
      <c r="CC398" s="73"/>
    </row>
    <row r="399" spans="1:81" s="33" customFormat="1" ht="24.95" customHeight="1">
      <c r="C399" s="73"/>
      <c r="D399" s="73"/>
      <c r="E399" s="73">
        <f t="shared" si="13"/>
        <v>0</v>
      </c>
      <c r="F399" s="73"/>
      <c r="G399" s="73"/>
      <c r="H399" s="12"/>
      <c r="I399" s="12"/>
      <c r="J399" s="12"/>
      <c r="K399" s="12"/>
      <c r="L399" s="12"/>
      <c r="M399" s="12"/>
      <c r="N399" s="12"/>
      <c r="O399" s="12"/>
      <c r="P399" s="12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7"/>
      <c r="BN399" s="16"/>
      <c r="BO399" s="16"/>
      <c r="BP399" s="16"/>
      <c r="BQ399" s="16"/>
      <c r="BR399" s="16"/>
      <c r="BS399" s="16"/>
      <c r="BT399" s="16"/>
      <c r="BU399" s="16"/>
      <c r="BV399" s="16"/>
      <c r="CC399" s="73"/>
    </row>
    <row r="400" spans="1:81" s="33" customFormat="1" ht="24.95" customHeight="1">
      <c r="C400" s="73"/>
      <c r="D400" s="73"/>
      <c r="E400" s="73">
        <f t="shared" si="13"/>
        <v>0</v>
      </c>
      <c r="F400" s="73"/>
      <c r="G400" s="73"/>
      <c r="H400" s="12"/>
      <c r="I400" s="12"/>
      <c r="J400" s="12"/>
      <c r="K400" s="12"/>
      <c r="L400" s="12"/>
      <c r="M400" s="12"/>
      <c r="N400" s="12"/>
      <c r="O400" s="12"/>
      <c r="P400" s="12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7"/>
      <c r="BN400" s="16"/>
      <c r="BO400" s="16"/>
      <c r="BP400" s="16"/>
      <c r="BQ400" s="16"/>
      <c r="BR400" s="16"/>
      <c r="BS400" s="16"/>
      <c r="BT400" s="16"/>
      <c r="BU400" s="16"/>
      <c r="BV400" s="16"/>
      <c r="CC400" s="73"/>
    </row>
    <row r="401" spans="1:81" s="61" customFormat="1" ht="24.95" customHeight="1">
      <c r="A401" s="20"/>
      <c r="B401" s="20"/>
      <c r="C401" s="73"/>
      <c r="D401" s="73"/>
      <c r="E401" s="73">
        <f t="shared" si="13"/>
        <v>0</v>
      </c>
      <c r="F401" s="73"/>
      <c r="G401" s="73"/>
      <c r="H401" s="12"/>
      <c r="I401" s="12"/>
      <c r="J401" s="12"/>
      <c r="K401" s="12"/>
      <c r="L401" s="12"/>
      <c r="M401" s="12"/>
      <c r="N401" s="12"/>
      <c r="O401" s="12"/>
      <c r="P401" s="12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4"/>
      <c r="BN401" s="63"/>
      <c r="BO401" s="63"/>
      <c r="BP401" s="63"/>
      <c r="BQ401" s="63"/>
      <c r="BR401" s="63"/>
      <c r="BS401" s="63"/>
      <c r="BT401" s="63"/>
      <c r="BU401" s="63"/>
      <c r="BV401" s="63"/>
      <c r="CC401" s="62"/>
    </row>
    <row r="402" spans="1:81" s="20" customFormat="1" ht="24.95" customHeight="1">
      <c r="C402" s="73"/>
      <c r="D402" s="73"/>
      <c r="E402" s="73">
        <f t="shared" si="13"/>
        <v>0</v>
      </c>
      <c r="F402" s="73"/>
      <c r="G402" s="73"/>
      <c r="H402" s="12"/>
      <c r="I402" s="12"/>
      <c r="J402" s="12"/>
      <c r="K402" s="12"/>
      <c r="L402" s="12"/>
      <c r="M402" s="12"/>
      <c r="N402" s="12"/>
      <c r="O402" s="12"/>
      <c r="P402" s="12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6"/>
      <c r="BM402" s="25"/>
      <c r="BN402" s="25"/>
      <c r="BO402" s="25"/>
      <c r="BP402" s="25"/>
      <c r="BQ402" s="25"/>
      <c r="BR402" s="25"/>
      <c r="BS402" s="25"/>
      <c r="BT402" s="25"/>
      <c r="BU402" s="25"/>
      <c r="CB402" s="24"/>
    </row>
    <row r="403" spans="1:81" s="20" customFormat="1" ht="24.95" customHeight="1">
      <c r="B403" s="33"/>
      <c r="C403" s="73"/>
      <c r="D403" s="73"/>
      <c r="E403" s="73">
        <f t="shared" si="13"/>
        <v>0</v>
      </c>
      <c r="F403" s="73"/>
      <c r="G403" s="73"/>
      <c r="H403" s="12"/>
      <c r="I403" s="12"/>
      <c r="J403" s="12"/>
      <c r="K403" s="12"/>
      <c r="L403" s="12"/>
      <c r="M403" s="12"/>
      <c r="N403" s="12"/>
      <c r="O403" s="12"/>
      <c r="P403" s="12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6"/>
      <c r="BN403" s="25"/>
      <c r="BO403" s="25"/>
      <c r="BP403" s="25"/>
      <c r="BQ403" s="25"/>
      <c r="BR403" s="25"/>
      <c r="BS403" s="25"/>
      <c r="BT403" s="25"/>
      <c r="BU403" s="25"/>
      <c r="BV403" s="25"/>
      <c r="CC403" s="24"/>
    </row>
    <row r="404" spans="1:81" s="20" customFormat="1" ht="24.95" customHeight="1">
      <c r="B404" s="33"/>
      <c r="C404" s="73"/>
      <c r="D404" s="73"/>
      <c r="E404" s="73">
        <f t="shared" si="13"/>
        <v>0</v>
      </c>
      <c r="F404" s="73"/>
      <c r="G404" s="73"/>
      <c r="H404" s="12"/>
      <c r="I404" s="12"/>
      <c r="J404" s="12"/>
      <c r="K404" s="12"/>
      <c r="L404" s="12"/>
      <c r="M404" s="12"/>
      <c r="N404" s="12"/>
      <c r="O404" s="12"/>
      <c r="P404" s="12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6"/>
      <c r="BN404" s="25"/>
      <c r="BO404" s="25"/>
      <c r="BP404" s="25"/>
      <c r="BQ404" s="25"/>
      <c r="BR404" s="25"/>
      <c r="BS404" s="25"/>
      <c r="BT404" s="25"/>
      <c r="BU404" s="25"/>
      <c r="BV404" s="25"/>
      <c r="CC404" s="24"/>
    </row>
    <row r="405" spans="1:81" s="33" customFormat="1" ht="24.95" customHeight="1">
      <c r="C405" s="73"/>
      <c r="D405" s="73"/>
      <c r="E405" s="73">
        <f t="shared" si="13"/>
        <v>0</v>
      </c>
      <c r="F405" s="73"/>
      <c r="G405" s="73"/>
      <c r="H405" s="12"/>
      <c r="I405" s="12"/>
      <c r="J405" s="12"/>
      <c r="K405" s="12"/>
      <c r="L405" s="12"/>
      <c r="M405" s="12"/>
      <c r="N405" s="12"/>
      <c r="O405" s="12"/>
      <c r="P405" s="12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7"/>
      <c r="BN405" s="16"/>
      <c r="BO405" s="16"/>
      <c r="BP405" s="16"/>
      <c r="BQ405" s="16"/>
      <c r="BR405" s="16"/>
      <c r="BS405" s="16"/>
      <c r="BT405" s="16"/>
      <c r="BU405" s="16"/>
      <c r="BV405" s="16"/>
      <c r="CC405" s="73"/>
    </row>
    <row r="406" spans="1:81" s="33" customFormat="1" ht="24.95" customHeight="1">
      <c r="C406" s="73"/>
      <c r="D406" s="73"/>
      <c r="E406" s="73">
        <f t="shared" si="13"/>
        <v>0</v>
      </c>
      <c r="F406" s="73"/>
      <c r="G406" s="73"/>
      <c r="H406" s="12"/>
      <c r="I406" s="12"/>
      <c r="J406" s="12"/>
      <c r="K406" s="12"/>
      <c r="L406" s="12"/>
      <c r="M406" s="12"/>
      <c r="N406" s="12"/>
      <c r="O406" s="12"/>
      <c r="P406" s="12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7"/>
      <c r="BN406" s="16"/>
      <c r="BO406" s="16"/>
      <c r="BP406" s="16"/>
      <c r="BQ406" s="16"/>
      <c r="BR406" s="16"/>
      <c r="BS406" s="16"/>
      <c r="BT406" s="16"/>
      <c r="BU406" s="16"/>
      <c r="BV406" s="16"/>
      <c r="CC406" s="73"/>
    </row>
    <row r="407" spans="1:81" s="33" customFormat="1" ht="24.95" customHeight="1">
      <c r="C407" s="73"/>
      <c r="D407" s="73"/>
      <c r="E407" s="73">
        <f t="shared" si="13"/>
        <v>0</v>
      </c>
      <c r="F407" s="73"/>
      <c r="G407" s="73"/>
      <c r="H407" s="12"/>
      <c r="I407" s="12"/>
      <c r="J407" s="12"/>
      <c r="K407" s="12"/>
      <c r="L407" s="12"/>
      <c r="M407" s="12"/>
      <c r="N407" s="12"/>
      <c r="O407" s="12"/>
      <c r="P407" s="12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7"/>
      <c r="BN407" s="16"/>
      <c r="BO407" s="16"/>
      <c r="BP407" s="16"/>
      <c r="BQ407" s="16"/>
      <c r="BR407" s="16"/>
      <c r="BS407" s="16"/>
      <c r="BT407" s="16"/>
      <c r="BU407" s="16"/>
      <c r="BV407" s="16"/>
      <c r="CC407" s="73"/>
    </row>
    <row r="408" spans="1:81" s="33" customFormat="1" ht="24.95" customHeight="1">
      <c r="C408" s="73"/>
      <c r="D408" s="73"/>
      <c r="E408" s="73">
        <f t="shared" si="13"/>
        <v>0</v>
      </c>
      <c r="F408" s="73"/>
      <c r="G408" s="73"/>
      <c r="H408" s="12"/>
      <c r="I408" s="12"/>
      <c r="J408" s="12"/>
      <c r="K408" s="12"/>
      <c r="L408" s="12"/>
      <c r="M408" s="12"/>
      <c r="N408" s="12"/>
      <c r="O408" s="12"/>
      <c r="P408" s="12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7"/>
      <c r="BN408" s="16"/>
      <c r="BO408" s="16"/>
      <c r="BP408" s="16"/>
      <c r="BQ408" s="16"/>
      <c r="BR408" s="16"/>
      <c r="BS408" s="16"/>
      <c r="BT408" s="16"/>
      <c r="BU408" s="16"/>
      <c r="BV408" s="16"/>
      <c r="CC408" s="73"/>
    </row>
    <row r="409" spans="1:81" s="33" customFormat="1" ht="24.95" customHeight="1">
      <c r="C409" s="73"/>
      <c r="D409" s="73"/>
      <c r="E409" s="73">
        <f t="shared" si="13"/>
        <v>0</v>
      </c>
      <c r="F409" s="73"/>
      <c r="G409" s="73"/>
      <c r="H409" s="12"/>
      <c r="I409" s="12"/>
      <c r="J409" s="12"/>
      <c r="K409" s="12"/>
      <c r="L409" s="12"/>
      <c r="M409" s="12"/>
      <c r="N409" s="12"/>
      <c r="O409" s="12"/>
      <c r="P409" s="12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7"/>
      <c r="BN409" s="16"/>
      <c r="BO409" s="16"/>
      <c r="BP409" s="16"/>
      <c r="BQ409" s="16"/>
      <c r="BR409" s="16"/>
      <c r="BS409" s="16"/>
      <c r="BT409" s="16"/>
      <c r="BU409" s="16"/>
      <c r="BV409" s="16"/>
      <c r="CC409" s="73"/>
    </row>
    <row r="410" spans="1:81" s="33" customFormat="1" ht="24.95" customHeight="1">
      <c r="C410" s="73"/>
      <c r="D410" s="73"/>
      <c r="E410" s="73">
        <f t="shared" si="13"/>
        <v>0</v>
      </c>
      <c r="F410" s="73"/>
      <c r="G410" s="73"/>
      <c r="H410" s="12"/>
      <c r="I410" s="12"/>
      <c r="J410" s="12"/>
      <c r="K410" s="12"/>
      <c r="L410" s="12"/>
      <c r="M410" s="12"/>
      <c r="N410" s="12"/>
      <c r="O410" s="12"/>
      <c r="P410" s="12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7"/>
      <c r="BN410" s="16"/>
      <c r="BO410" s="16"/>
      <c r="BP410" s="16"/>
      <c r="BQ410" s="16"/>
      <c r="BR410" s="16"/>
      <c r="BS410" s="16"/>
      <c r="BT410" s="16"/>
      <c r="BU410" s="16"/>
      <c r="BV410" s="16"/>
      <c r="CC410" s="73"/>
    </row>
    <row r="411" spans="1:81" s="33" customFormat="1" ht="24.95" customHeight="1">
      <c r="C411" s="73"/>
      <c r="D411" s="73"/>
      <c r="E411" s="73">
        <f t="shared" si="13"/>
        <v>0</v>
      </c>
      <c r="F411" s="73"/>
      <c r="G411" s="73"/>
      <c r="H411" s="12"/>
      <c r="I411" s="12"/>
      <c r="J411" s="12"/>
      <c r="K411" s="12"/>
      <c r="L411" s="12"/>
      <c r="M411" s="12"/>
      <c r="N411" s="12"/>
      <c r="O411" s="12"/>
      <c r="P411" s="12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7"/>
      <c r="BN411" s="16"/>
      <c r="BO411" s="16"/>
      <c r="BP411" s="16"/>
      <c r="BQ411" s="16"/>
      <c r="BR411" s="16"/>
      <c r="BS411" s="16"/>
      <c r="BT411" s="16"/>
      <c r="BU411" s="16"/>
      <c r="BV411" s="16"/>
      <c r="CC411" s="73"/>
    </row>
    <row r="412" spans="1:81" s="33" customFormat="1" ht="24.95" customHeight="1">
      <c r="C412" s="73"/>
      <c r="D412" s="73"/>
      <c r="E412" s="73">
        <f t="shared" si="13"/>
        <v>0</v>
      </c>
      <c r="F412" s="73"/>
      <c r="G412" s="73"/>
      <c r="H412" s="12"/>
      <c r="I412" s="12"/>
      <c r="J412" s="12"/>
      <c r="K412" s="12"/>
      <c r="L412" s="12"/>
      <c r="M412" s="12"/>
      <c r="N412" s="12"/>
      <c r="O412" s="12"/>
      <c r="P412" s="12"/>
      <c r="R412" s="73"/>
    </row>
    <row r="413" spans="1:81" s="33" customFormat="1" ht="24.95" customHeight="1">
      <c r="C413" s="73"/>
      <c r="D413" s="73"/>
      <c r="E413" s="73">
        <f t="shared" si="13"/>
        <v>0</v>
      </c>
      <c r="F413" s="73"/>
      <c r="G413" s="73"/>
      <c r="H413" s="12"/>
      <c r="I413" s="12"/>
      <c r="J413" s="12"/>
      <c r="K413" s="12"/>
      <c r="L413" s="12"/>
      <c r="M413" s="12"/>
      <c r="N413" s="12"/>
      <c r="O413" s="12"/>
      <c r="P413" s="12"/>
      <c r="R413" s="73"/>
    </row>
    <row r="414" spans="1:81" s="33" customFormat="1" ht="24.95" customHeight="1">
      <c r="C414" s="73"/>
      <c r="D414" s="73"/>
      <c r="E414" s="73">
        <f t="shared" si="13"/>
        <v>0</v>
      </c>
      <c r="F414" s="73"/>
      <c r="G414" s="73"/>
      <c r="H414" s="12"/>
      <c r="I414" s="12"/>
      <c r="J414" s="12"/>
      <c r="K414" s="12"/>
      <c r="L414" s="12"/>
      <c r="M414" s="12"/>
      <c r="N414" s="12"/>
      <c r="O414" s="12"/>
      <c r="P414" s="12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7"/>
      <c r="BN414" s="16"/>
      <c r="BO414" s="16"/>
      <c r="BP414" s="16"/>
      <c r="BQ414" s="16"/>
      <c r="BR414" s="16"/>
      <c r="BS414" s="16"/>
      <c r="BT414" s="16"/>
      <c r="BU414" s="16"/>
      <c r="BV414" s="16"/>
      <c r="CC414" s="73"/>
    </row>
    <row r="415" spans="1:81" s="33" customFormat="1" ht="24.95" customHeight="1">
      <c r="C415" s="73"/>
      <c r="D415" s="73"/>
      <c r="E415" s="73">
        <f t="shared" si="13"/>
        <v>0</v>
      </c>
      <c r="F415" s="73"/>
      <c r="G415" s="73"/>
      <c r="H415" s="12"/>
      <c r="I415" s="12"/>
      <c r="J415" s="12"/>
      <c r="K415" s="12"/>
      <c r="L415" s="12"/>
      <c r="M415" s="12"/>
      <c r="N415" s="12"/>
      <c r="O415" s="12"/>
      <c r="P415" s="12"/>
      <c r="R415" s="73"/>
    </row>
    <row r="416" spans="1:81" s="33" customFormat="1" ht="24.95" customHeight="1">
      <c r="C416" s="73"/>
      <c r="D416" s="73"/>
      <c r="E416" s="73">
        <f t="shared" si="13"/>
        <v>0</v>
      </c>
      <c r="F416" s="73"/>
      <c r="G416" s="73"/>
      <c r="H416" s="12"/>
      <c r="I416" s="12"/>
      <c r="J416" s="12"/>
      <c r="K416" s="12"/>
      <c r="L416" s="12"/>
      <c r="M416" s="12"/>
      <c r="N416" s="12"/>
      <c r="O416" s="12"/>
      <c r="P416" s="12"/>
      <c r="R416" s="73"/>
    </row>
    <row r="417" spans="2:81" s="33" customFormat="1" ht="24.95" customHeight="1">
      <c r="C417" s="73"/>
      <c r="D417" s="73"/>
      <c r="E417" s="73">
        <f t="shared" si="13"/>
        <v>0</v>
      </c>
      <c r="F417" s="73"/>
      <c r="G417" s="73"/>
      <c r="H417" s="12"/>
      <c r="I417" s="12"/>
      <c r="J417" s="12"/>
      <c r="K417" s="12"/>
      <c r="L417" s="12"/>
      <c r="M417" s="12"/>
      <c r="N417" s="12"/>
      <c r="O417" s="12"/>
      <c r="P417" s="12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7"/>
      <c r="BN417" s="16"/>
      <c r="BO417" s="16"/>
      <c r="BP417" s="16"/>
      <c r="BQ417" s="16"/>
      <c r="BR417" s="16"/>
      <c r="BS417" s="16"/>
      <c r="BT417" s="16"/>
      <c r="BU417" s="16"/>
      <c r="BV417" s="16"/>
      <c r="CC417" s="73"/>
    </row>
    <row r="418" spans="2:81" s="33" customFormat="1" ht="24.95" customHeight="1">
      <c r="C418" s="73"/>
      <c r="D418" s="73"/>
      <c r="E418" s="73">
        <f t="shared" si="13"/>
        <v>0</v>
      </c>
      <c r="F418" s="73"/>
      <c r="G418" s="73"/>
      <c r="H418" s="12"/>
      <c r="I418" s="12"/>
      <c r="J418" s="12"/>
      <c r="K418" s="12"/>
      <c r="L418" s="12"/>
      <c r="M418" s="12"/>
      <c r="N418" s="12"/>
      <c r="O418" s="12"/>
      <c r="P418" s="12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7"/>
      <c r="BN418" s="16"/>
      <c r="BO418" s="16"/>
      <c r="BP418" s="16"/>
      <c r="BQ418" s="16"/>
      <c r="BR418" s="16"/>
      <c r="BS418" s="16"/>
      <c r="BT418" s="16"/>
      <c r="BU418" s="16"/>
      <c r="BV418" s="16"/>
      <c r="CC418" s="73"/>
    </row>
    <row r="419" spans="2:81" s="33" customFormat="1" ht="24.95" customHeight="1">
      <c r="C419" s="73"/>
      <c r="D419" s="73"/>
      <c r="E419" s="73">
        <f t="shared" si="13"/>
        <v>0</v>
      </c>
      <c r="F419" s="73"/>
      <c r="G419" s="73"/>
      <c r="H419" s="12"/>
      <c r="I419" s="12"/>
      <c r="J419" s="12"/>
      <c r="K419" s="12"/>
      <c r="L419" s="12"/>
      <c r="M419" s="12"/>
      <c r="N419" s="12"/>
      <c r="O419" s="12"/>
      <c r="P419" s="12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7"/>
      <c r="BN419" s="16"/>
      <c r="BO419" s="16"/>
      <c r="BP419" s="16"/>
      <c r="BQ419" s="16"/>
      <c r="BR419" s="16"/>
      <c r="BS419" s="16"/>
      <c r="BT419" s="16"/>
      <c r="BU419" s="16"/>
      <c r="BV419" s="16"/>
      <c r="CC419" s="73"/>
    </row>
    <row r="420" spans="2:81" s="33" customFormat="1" ht="24.95" customHeight="1">
      <c r="C420" s="73"/>
      <c r="D420" s="73"/>
      <c r="E420" s="73">
        <f t="shared" si="13"/>
        <v>0</v>
      </c>
      <c r="F420" s="73"/>
      <c r="G420" s="73"/>
      <c r="H420" s="12"/>
      <c r="I420" s="12"/>
      <c r="J420" s="12"/>
      <c r="K420" s="12"/>
      <c r="L420" s="12"/>
      <c r="M420" s="12"/>
      <c r="N420" s="12"/>
      <c r="O420" s="12"/>
      <c r="P420" s="12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7"/>
      <c r="BN420" s="16"/>
      <c r="BO420" s="16"/>
      <c r="BP420" s="16"/>
      <c r="BQ420" s="16"/>
      <c r="BR420" s="16"/>
      <c r="BS420" s="16"/>
      <c r="BT420" s="16"/>
      <c r="BU420" s="16"/>
      <c r="BV420" s="16"/>
      <c r="CC420" s="73"/>
    </row>
    <row r="421" spans="2:81" s="33" customFormat="1" ht="24.95" customHeight="1">
      <c r="C421" s="73"/>
      <c r="D421" s="73"/>
      <c r="E421" s="73">
        <f t="shared" si="13"/>
        <v>0</v>
      </c>
      <c r="F421" s="73"/>
      <c r="G421" s="73"/>
      <c r="H421" s="12"/>
      <c r="I421" s="12"/>
      <c r="J421" s="12"/>
      <c r="K421" s="12"/>
      <c r="L421" s="12"/>
      <c r="M421" s="12"/>
      <c r="N421" s="12"/>
      <c r="O421" s="12"/>
      <c r="P421" s="12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7"/>
      <c r="BN421" s="16"/>
      <c r="BO421" s="16"/>
      <c r="BP421" s="16"/>
      <c r="BQ421" s="16"/>
      <c r="BR421" s="16"/>
      <c r="BS421" s="16"/>
      <c r="BT421" s="16"/>
      <c r="BU421" s="16"/>
      <c r="BV421" s="16"/>
      <c r="CC421" s="73"/>
    </row>
    <row r="422" spans="2:81" s="33" customFormat="1" ht="24.95" customHeight="1">
      <c r="C422" s="73"/>
      <c r="D422" s="73"/>
      <c r="E422" s="73">
        <f t="shared" si="13"/>
        <v>0</v>
      </c>
      <c r="F422" s="73"/>
      <c r="G422" s="73"/>
      <c r="H422" s="12"/>
      <c r="I422" s="12"/>
      <c r="J422" s="12"/>
      <c r="K422" s="12"/>
      <c r="L422" s="12"/>
      <c r="M422" s="12"/>
      <c r="N422" s="12"/>
      <c r="O422" s="12"/>
      <c r="P422" s="12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7"/>
      <c r="BN422" s="16"/>
      <c r="BO422" s="16"/>
      <c r="BP422" s="16"/>
      <c r="BQ422" s="16"/>
      <c r="BR422" s="16"/>
      <c r="BS422" s="16"/>
      <c r="BT422" s="16"/>
      <c r="BU422" s="16"/>
      <c r="BV422" s="16"/>
      <c r="CC422" s="73"/>
    </row>
    <row r="423" spans="2:81" s="33" customFormat="1" ht="24.95" customHeight="1">
      <c r="C423" s="73"/>
      <c r="D423" s="73"/>
      <c r="E423" s="73">
        <f t="shared" si="13"/>
        <v>0</v>
      </c>
      <c r="F423" s="73"/>
      <c r="G423" s="73"/>
      <c r="H423" s="12"/>
      <c r="I423" s="12"/>
      <c r="J423" s="12"/>
      <c r="K423" s="12"/>
      <c r="L423" s="12"/>
      <c r="M423" s="12"/>
      <c r="N423" s="12"/>
      <c r="O423" s="12"/>
      <c r="P423" s="12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7"/>
      <c r="BN423" s="16"/>
      <c r="BO423" s="16"/>
      <c r="BP423" s="16"/>
      <c r="BQ423" s="16"/>
      <c r="BR423" s="16"/>
      <c r="BS423" s="16"/>
      <c r="BT423" s="16"/>
      <c r="BU423" s="16"/>
      <c r="BV423" s="16"/>
      <c r="CC423" s="73"/>
    </row>
    <row r="424" spans="2:81" s="33" customFormat="1" ht="24.95" customHeight="1">
      <c r="C424" s="73"/>
      <c r="D424" s="73"/>
      <c r="E424" s="73">
        <f t="shared" si="13"/>
        <v>0</v>
      </c>
      <c r="F424" s="73"/>
      <c r="G424" s="73"/>
      <c r="H424" s="12"/>
      <c r="I424" s="12"/>
      <c r="J424" s="12"/>
      <c r="K424" s="12"/>
      <c r="L424" s="12"/>
      <c r="M424" s="12"/>
      <c r="N424" s="12"/>
      <c r="O424" s="12"/>
      <c r="P424" s="12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7"/>
      <c r="BN424" s="16"/>
      <c r="BO424" s="16"/>
      <c r="BP424" s="16"/>
      <c r="BQ424" s="16"/>
      <c r="BR424" s="16"/>
      <c r="BS424" s="16"/>
      <c r="BT424" s="16"/>
      <c r="BU424" s="16"/>
      <c r="BV424" s="16"/>
      <c r="CC424" s="73"/>
    </row>
    <row r="425" spans="2:81" s="33" customFormat="1" ht="24.95" customHeight="1">
      <c r="B425" s="55"/>
      <c r="C425" s="73"/>
      <c r="D425" s="73"/>
      <c r="E425" s="73">
        <f t="shared" si="13"/>
        <v>0</v>
      </c>
      <c r="F425" s="73"/>
      <c r="G425" s="73"/>
      <c r="H425" s="12"/>
      <c r="I425" s="12"/>
      <c r="J425" s="12"/>
      <c r="K425" s="12"/>
      <c r="L425" s="12"/>
      <c r="M425" s="12"/>
      <c r="N425" s="12"/>
      <c r="O425" s="12"/>
      <c r="P425" s="12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7"/>
      <c r="BM425" s="16"/>
      <c r="BN425" s="16"/>
      <c r="BO425" s="16"/>
      <c r="BP425" s="16"/>
      <c r="BQ425" s="16"/>
      <c r="BR425" s="16"/>
      <c r="BS425" s="16"/>
      <c r="BT425" s="16"/>
      <c r="BU425" s="16"/>
      <c r="CB425" s="73"/>
    </row>
    <row r="426" spans="2:81" s="33" customFormat="1" ht="24.95" customHeight="1">
      <c r="C426" s="73"/>
      <c r="D426" s="73"/>
      <c r="E426" s="73">
        <f t="shared" si="13"/>
        <v>0</v>
      </c>
      <c r="F426" s="73"/>
      <c r="G426" s="73"/>
      <c r="H426" s="12"/>
      <c r="I426" s="12"/>
      <c r="J426" s="12"/>
      <c r="K426" s="12"/>
      <c r="L426" s="12"/>
      <c r="M426" s="12"/>
      <c r="N426" s="12"/>
      <c r="O426" s="12"/>
      <c r="P426" s="12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7"/>
      <c r="BN426" s="16"/>
      <c r="BO426" s="16"/>
      <c r="BP426" s="16"/>
      <c r="BQ426" s="16"/>
      <c r="BR426" s="16"/>
      <c r="BS426" s="16"/>
      <c r="BT426" s="16"/>
      <c r="BU426" s="16"/>
      <c r="BV426" s="16"/>
      <c r="CC426" s="73"/>
    </row>
    <row r="427" spans="2:81" s="33" customFormat="1" ht="24.95" customHeight="1">
      <c r="C427" s="73"/>
      <c r="D427" s="73"/>
      <c r="E427" s="73">
        <f t="shared" si="13"/>
        <v>0</v>
      </c>
      <c r="F427" s="73"/>
      <c r="G427" s="73"/>
      <c r="H427" s="12"/>
      <c r="I427" s="12"/>
      <c r="J427" s="12"/>
      <c r="K427" s="12"/>
      <c r="L427" s="12"/>
      <c r="M427" s="12"/>
      <c r="N427" s="12"/>
      <c r="O427" s="12"/>
      <c r="P427" s="12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7"/>
      <c r="BN427" s="16"/>
      <c r="BO427" s="16"/>
      <c r="BP427" s="16"/>
      <c r="BQ427" s="16"/>
      <c r="BR427" s="16"/>
      <c r="BS427" s="16"/>
      <c r="BT427" s="16"/>
      <c r="BU427" s="16"/>
      <c r="BV427" s="16"/>
      <c r="CC427" s="73"/>
    </row>
    <row r="428" spans="2:81" s="33" customFormat="1" ht="24.95" customHeight="1">
      <c r="C428" s="73"/>
      <c r="D428" s="73"/>
      <c r="E428" s="73">
        <f t="shared" si="13"/>
        <v>0</v>
      </c>
      <c r="F428" s="73"/>
      <c r="G428" s="73"/>
      <c r="H428" s="12"/>
      <c r="I428" s="12"/>
      <c r="J428" s="12"/>
      <c r="K428" s="12"/>
      <c r="L428" s="12"/>
      <c r="M428" s="12"/>
      <c r="N428" s="12"/>
      <c r="O428" s="12"/>
      <c r="P428" s="12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7"/>
      <c r="BN428" s="16"/>
      <c r="BO428" s="16"/>
      <c r="BP428" s="16"/>
      <c r="BQ428" s="16"/>
      <c r="BR428" s="16"/>
      <c r="BS428" s="16"/>
      <c r="BT428" s="16"/>
      <c r="BU428" s="16"/>
      <c r="BV428" s="16"/>
      <c r="CC428" s="73"/>
    </row>
    <row r="429" spans="2:81" s="33" customFormat="1" ht="24.95" customHeight="1">
      <c r="C429" s="73"/>
      <c r="D429" s="73"/>
      <c r="E429" s="73">
        <f t="shared" si="13"/>
        <v>0</v>
      </c>
      <c r="F429" s="73"/>
      <c r="G429" s="73"/>
      <c r="H429" s="12"/>
      <c r="I429" s="12"/>
      <c r="J429" s="12"/>
      <c r="K429" s="12"/>
      <c r="L429" s="12"/>
      <c r="M429" s="12"/>
      <c r="N429" s="12"/>
      <c r="O429" s="12"/>
      <c r="P429" s="12"/>
      <c r="R429" s="73"/>
    </row>
    <row r="430" spans="2:81" s="33" customFormat="1" ht="24.95" customHeight="1">
      <c r="C430" s="73"/>
      <c r="D430" s="73"/>
      <c r="E430" s="73">
        <f t="shared" si="13"/>
        <v>0</v>
      </c>
      <c r="F430" s="73"/>
      <c r="G430" s="73"/>
      <c r="H430" s="12"/>
      <c r="I430" s="12"/>
      <c r="J430" s="12"/>
      <c r="K430" s="12"/>
      <c r="L430" s="12"/>
      <c r="M430" s="12"/>
      <c r="N430" s="12"/>
      <c r="O430" s="12"/>
      <c r="P430" s="12"/>
      <c r="R430" s="73"/>
    </row>
    <row r="431" spans="2:81" s="33" customFormat="1" ht="24.95" customHeight="1">
      <c r="C431" s="73"/>
      <c r="D431" s="73"/>
      <c r="E431" s="73">
        <f t="shared" si="13"/>
        <v>0</v>
      </c>
      <c r="F431" s="73"/>
      <c r="G431" s="73"/>
      <c r="H431" s="12"/>
      <c r="I431" s="12"/>
      <c r="J431" s="12"/>
      <c r="K431" s="12"/>
      <c r="L431" s="12"/>
      <c r="M431" s="12"/>
      <c r="N431" s="12"/>
      <c r="O431" s="12"/>
      <c r="P431" s="12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7"/>
      <c r="BN431" s="16"/>
      <c r="BO431" s="16"/>
      <c r="BP431" s="16"/>
      <c r="BQ431" s="16"/>
      <c r="BR431" s="16"/>
      <c r="BS431" s="16"/>
      <c r="BT431" s="16"/>
      <c r="BU431" s="16"/>
      <c r="BV431" s="16"/>
      <c r="CC431" s="73"/>
    </row>
    <row r="432" spans="2:81" s="33" customFormat="1" ht="24.95" customHeight="1">
      <c r="C432" s="73"/>
      <c r="D432" s="73"/>
      <c r="E432" s="73">
        <f t="shared" si="13"/>
        <v>0</v>
      </c>
      <c r="F432" s="73"/>
      <c r="G432" s="73"/>
      <c r="H432" s="12"/>
      <c r="I432" s="12"/>
      <c r="J432" s="12"/>
      <c r="K432" s="12"/>
      <c r="L432" s="12"/>
      <c r="M432" s="12"/>
      <c r="N432" s="12"/>
      <c r="O432" s="12"/>
      <c r="P432" s="12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7"/>
      <c r="BN432" s="16"/>
      <c r="BO432" s="16"/>
      <c r="BP432" s="16"/>
      <c r="BQ432" s="16"/>
      <c r="BR432" s="16"/>
      <c r="BS432" s="16"/>
      <c r="BT432" s="16"/>
      <c r="BU432" s="16"/>
      <c r="BV432" s="16"/>
      <c r="CC432" s="73"/>
    </row>
    <row r="433" spans="1:81" s="33" customFormat="1" ht="24.95" customHeight="1">
      <c r="C433" s="73"/>
      <c r="D433" s="73"/>
      <c r="E433" s="73">
        <f t="shared" si="13"/>
        <v>0</v>
      </c>
      <c r="F433" s="73"/>
      <c r="G433" s="73"/>
      <c r="H433" s="12"/>
      <c r="I433" s="12"/>
      <c r="J433" s="12"/>
      <c r="K433" s="12"/>
      <c r="L433" s="12"/>
      <c r="M433" s="12"/>
      <c r="N433" s="12"/>
      <c r="O433" s="12"/>
      <c r="P433" s="12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7"/>
      <c r="BN433" s="16"/>
      <c r="BO433" s="16"/>
      <c r="BP433" s="16"/>
      <c r="BQ433" s="16"/>
      <c r="BR433" s="16"/>
      <c r="BS433" s="16"/>
      <c r="BT433" s="16"/>
      <c r="BU433" s="16"/>
      <c r="BV433" s="16"/>
      <c r="CC433" s="73"/>
    </row>
    <row r="434" spans="1:81" s="20" customFormat="1" ht="24.95" customHeight="1">
      <c r="C434" s="24"/>
      <c r="D434" s="24"/>
      <c r="E434" s="73">
        <f t="shared" si="13"/>
        <v>0</v>
      </c>
      <c r="F434" s="24"/>
      <c r="G434" s="24"/>
      <c r="H434" s="23"/>
      <c r="I434" s="23"/>
      <c r="J434" s="23"/>
      <c r="K434" s="23"/>
      <c r="L434" s="23"/>
      <c r="M434" s="23"/>
      <c r="N434" s="23"/>
      <c r="O434" s="23"/>
      <c r="P434" s="23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6"/>
      <c r="BM434" s="25"/>
      <c r="BN434" s="25"/>
      <c r="BO434" s="25"/>
      <c r="BP434" s="25"/>
      <c r="BQ434" s="25"/>
      <c r="BR434" s="25"/>
      <c r="BS434" s="25"/>
      <c r="BT434" s="25"/>
      <c r="BU434" s="25"/>
      <c r="CB434" s="24"/>
    </row>
    <row r="435" spans="1:81" s="79" customFormat="1" ht="24.95" customHeight="1">
      <c r="A435" s="11"/>
      <c r="B435" s="33"/>
      <c r="C435" s="73"/>
      <c r="D435" s="73"/>
      <c r="E435" s="73">
        <f t="shared" si="13"/>
        <v>0</v>
      </c>
      <c r="F435" s="73"/>
      <c r="G435" s="73"/>
      <c r="H435" s="12"/>
      <c r="I435" s="12"/>
      <c r="J435" s="12"/>
      <c r="K435" s="12"/>
      <c r="L435" s="12"/>
      <c r="M435" s="12"/>
      <c r="N435" s="12"/>
      <c r="O435" s="12"/>
      <c r="P435" s="12"/>
      <c r="R435" s="81"/>
    </row>
    <row r="436" spans="1:81" s="20" customFormat="1" ht="24.95" customHeight="1">
      <c r="C436" s="24"/>
      <c r="D436" s="24"/>
      <c r="E436" s="73">
        <f t="shared" si="13"/>
        <v>0</v>
      </c>
      <c r="F436" s="24"/>
      <c r="G436" s="24"/>
      <c r="H436" s="23"/>
      <c r="I436" s="23"/>
      <c r="J436" s="23"/>
      <c r="K436" s="23"/>
      <c r="L436" s="23"/>
      <c r="M436" s="23"/>
      <c r="N436" s="23"/>
      <c r="O436" s="23"/>
      <c r="P436" s="23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6"/>
      <c r="BN436" s="25"/>
      <c r="BO436" s="25"/>
      <c r="BP436" s="25"/>
      <c r="BQ436" s="25"/>
      <c r="BR436" s="25"/>
      <c r="BS436" s="25"/>
      <c r="BT436" s="25"/>
      <c r="BU436" s="25"/>
      <c r="BV436" s="25"/>
      <c r="CC436" s="24"/>
    </row>
    <row r="437" spans="1:81" s="20" customFormat="1" ht="24.95" customHeight="1">
      <c r="C437" s="24"/>
      <c r="D437" s="24"/>
      <c r="E437" s="73">
        <f t="shared" si="13"/>
        <v>0</v>
      </c>
      <c r="F437" s="24"/>
      <c r="G437" s="24"/>
      <c r="H437" s="23"/>
      <c r="I437" s="23"/>
      <c r="J437" s="23"/>
      <c r="K437" s="23"/>
      <c r="L437" s="23"/>
      <c r="M437" s="23"/>
      <c r="N437" s="23"/>
      <c r="O437" s="23"/>
      <c r="P437" s="23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6"/>
      <c r="BN437" s="25"/>
      <c r="BO437" s="25"/>
      <c r="BP437" s="25"/>
      <c r="BQ437" s="25"/>
      <c r="BR437" s="25"/>
      <c r="BS437" s="25"/>
      <c r="BT437" s="25"/>
      <c r="BU437" s="25"/>
      <c r="BV437" s="25"/>
      <c r="CC437" s="24"/>
    </row>
    <row r="438" spans="1:81" s="33" customFormat="1" ht="24.95" customHeight="1">
      <c r="A438" s="11"/>
      <c r="C438" s="73"/>
      <c r="D438" s="73"/>
      <c r="E438" s="73">
        <f t="shared" si="13"/>
        <v>0</v>
      </c>
      <c r="F438" s="73"/>
      <c r="G438" s="73"/>
      <c r="H438" s="12"/>
      <c r="I438" s="12"/>
      <c r="J438" s="12"/>
      <c r="K438" s="12"/>
      <c r="L438" s="12"/>
      <c r="M438" s="12"/>
      <c r="N438" s="12"/>
      <c r="O438" s="12"/>
      <c r="P438" s="12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7"/>
      <c r="BN438" s="16"/>
      <c r="BO438" s="16"/>
      <c r="BP438" s="16"/>
      <c r="BQ438" s="16"/>
      <c r="BR438" s="16"/>
      <c r="BS438" s="16"/>
      <c r="BT438" s="16"/>
      <c r="BU438" s="16"/>
      <c r="BV438" s="16"/>
      <c r="CC438" s="73"/>
    </row>
    <row r="439" spans="1:81" s="20" customFormat="1" ht="24.95" customHeight="1">
      <c r="C439" s="73"/>
      <c r="D439" s="73"/>
      <c r="E439" s="73">
        <f t="shared" ref="E439:E502" si="14">F439+G439</f>
        <v>0</v>
      </c>
      <c r="F439" s="73"/>
      <c r="G439" s="73"/>
      <c r="H439" s="12"/>
      <c r="I439" s="12"/>
      <c r="J439" s="12"/>
      <c r="K439" s="12"/>
      <c r="L439" s="12"/>
      <c r="M439" s="12"/>
      <c r="N439" s="12"/>
      <c r="O439" s="12"/>
      <c r="P439" s="12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6"/>
      <c r="BN439" s="25"/>
      <c r="BO439" s="25"/>
      <c r="BP439" s="25"/>
      <c r="BQ439" s="25"/>
      <c r="BR439" s="25"/>
      <c r="BS439" s="25"/>
      <c r="BT439" s="25"/>
      <c r="BU439" s="25"/>
      <c r="BV439" s="25"/>
      <c r="CC439" s="24"/>
    </row>
    <row r="440" spans="1:81" s="20" customFormat="1" ht="24.95" customHeight="1">
      <c r="C440" s="73"/>
      <c r="D440" s="73"/>
      <c r="E440" s="73">
        <f t="shared" si="14"/>
        <v>0</v>
      </c>
      <c r="F440" s="73"/>
      <c r="G440" s="73"/>
      <c r="H440" s="12"/>
      <c r="I440" s="12"/>
      <c r="J440" s="12"/>
      <c r="K440" s="12"/>
      <c r="L440" s="12"/>
      <c r="M440" s="12"/>
      <c r="N440" s="12"/>
      <c r="O440" s="12"/>
      <c r="P440" s="12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6"/>
      <c r="BN440" s="25"/>
      <c r="BO440" s="25"/>
      <c r="BP440" s="25"/>
      <c r="BQ440" s="25"/>
      <c r="BR440" s="25"/>
      <c r="BS440" s="25"/>
      <c r="BT440" s="25"/>
      <c r="BU440" s="25"/>
      <c r="BV440" s="25"/>
      <c r="CC440" s="24"/>
    </row>
    <row r="441" spans="1:81" s="11" customFormat="1" ht="24.95" customHeight="1">
      <c r="A441" s="33"/>
      <c r="B441" s="33"/>
      <c r="C441" s="73"/>
      <c r="D441" s="73"/>
      <c r="E441" s="73">
        <f t="shared" si="14"/>
        <v>0</v>
      </c>
      <c r="F441" s="73"/>
      <c r="G441" s="73"/>
      <c r="H441" s="12"/>
      <c r="I441" s="12"/>
      <c r="J441" s="12"/>
      <c r="K441" s="12"/>
      <c r="L441" s="12"/>
      <c r="M441" s="12"/>
      <c r="N441" s="12"/>
      <c r="O441" s="12"/>
      <c r="P441" s="12"/>
      <c r="R441" s="13"/>
    </row>
    <row r="442" spans="1:81" s="20" customFormat="1" ht="24.95" customHeight="1">
      <c r="A442" s="61"/>
      <c r="B442" s="33"/>
      <c r="C442" s="73"/>
      <c r="D442" s="73"/>
      <c r="E442" s="73">
        <f t="shared" si="14"/>
        <v>0</v>
      </c>
      <c r="F442" s="73"/>
      <c r="G442" s="73"/>
      <c r="H442" s="12"/>
      <c r="I442" s="12"/>
      <c r="J442" s="12"/>
      <c r="K442" s="12"/>
      <c r="L442" s="12"/>
      <c r="M442" s="12"/>
      <c r="N442" s="12"/>
      <c r="O442" s="12"/>
      <c r="P442" s="12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6"/>
      <c r="BN442" s="25"/>
      <c r="BO442" s="25"/>
      <c r="BP442" s="25"/>
      <c r="BQ442" s="25"/>
      <c r="BR442" s="25"/>
      <c r="BS442" s="25"/>
      <c r="BT442" s="25"/>
      <c r="BU442" s="25"/>
      <c r="BV442" s="25"/>
      <c r="CC442" s="24"/>
    </row>
    <row r="443" spans="1:81" s="33" customFormat="1" ht="24.95" customHeight="1">
      <c r="C443" s="73"/>
      <c r="D443" s="73"/>
      <c r="E443" s="73">
        <f t="shared" si="14"/>
        <v>0</v>
      </c>
      <c r="F443" s="73"/>
      <c r="G443" s="73"/>
      <c r="H443" s="12"/>
      <c r="I443" s="12"/>
      <c r="J443" s="12"/>
      <c r="K443" s="12"/>
      <c r="L443" s="12"/>
      <c r="M443" s="12"/>
      <c r="N443" s="12"/>
      <c r="O443" s="12"/>
      <c r="P443" s="12"/>
      <c r="BM443" s="65"/>
      <c r="CC443" s="73"/>
    </row>
    <row r="444" spans="1:81" s="33" customFormat="1" ht="24.95" customHeight="1">
      <c r="C444" s="73"/>
      <c r="D444" s="73"/>
      <c r="E444" s="73">
        <f t="shared" si="14"/>
        <v>0</v>
      </c>
      <c r="F444" s="73"/>
      <c r="G444" s="73"/>
      <c r="H444" s="12"/>
      <c r="I444" s="12"/>
      <c r="J444" s="12"/>
      <c r="K444" s="12"/>
      <c r="L444" s="12"/>
      <c r="M444" s="12"/>
      <c r="N444" s="12"/>
      <c r="O444" s="12"/>
      <c r="P444" s="12"/>
      <c r="BM444" s="65"/>
      <c r="CC444" s="73"/>
    </row>
    <row r="445" spans="1:81" s="33" customFormat="1" ht="24.95" customHeight="1">
      <c r="C445" s="73"/>
      <c r="D445" s="73"/>
      <c r="E445" s="73">
        <f t="shared" si="14"/>
        <v>0</v>
      </c>
      <c r="F445" s="73"/>
      <c r="G445" s="73"/>
      <c r="H445" s="12"/>
      <c r="I445" s="12"/>
      <c r="J445" s="12"/>
      <c r="K445" s="12"/>
      <c r="L445" s="12"/>
      <c r="M445" s="12"/>
      <c r="N445" s="12"/>
      <c r="O445" s="12"/>
      <c r="P445" s="12"/>
      <c r="BL445" s="65"/>
      <c r="CB445" s="73"/>
    </row>
    <row r="446" spans="1:81" s="33" customFormat="1" ht="24.95" customHeight="1">
      <c r="C446" s="73"/>
      <c r="D446" s="73"/>
      <c r="E446" s="73">
        <f t="shared" si="14"/>
        <v>0</v>
      </c>
      <c r="F446" s="73"/>
      <c r="G446" s="73"/>
      <c r="H446" s="12"/>
      <c r="I446" s="12"/>
      <c r="J446" s="12"/>
      <c r="K446" s="12"/>
      <c r="L446" s="12"/>
      <c r="M446" s="12"/>
      <c r="N446" s="12"/>
      <c r="O446" s="12"/>
      <c r="P446" s="12"/>
      <c r="BL446" s="65"/>
      <c r="CB446" s="73"/>
    </row>
    <row r="447" spans="1:81" s="33" customFormat="1" ht="24.95" customHeight="1">
      <c r="C447" s="73"/>
      <c r="D447" s="73"/>
      <c r="E447" s="73">
        <f t="shared" si="14"/>
        <v>0</v>
      </c>
      <c r="F447" s="73"/>
      <c r="G447" s="73"/>
      <c r="H447" s="12"/>
      <c r="I447" s="12"/>
      <c r="J447" s="12"/>
      <c r="K447" s="12"/>
      <c r="L447" s="12"/>
      <c r="M447" s="12"/>
      <c r="N447" s="12"/>
      <c r="O447" s="12"/>
      <c r="P447" s="12"/>
      <c r="R447" s="73"/>
    </row>
    <row r="448" spans="1:81" s="33" customFormat="1" ht="24.95" customHeight="1">
      <c r="C448" s="73"/>
      <c r="D448" s="73"/>
      <c r="E448" s="73">
        <f t="shared" si="14"/>
        <v>0</v>
      </c>
      <c r="F448" s="73"/>
      <c r="G448" s="73"/>
      <c r="H448" s="12"/>
      <c r="I448" s="12"/>
      <c r="J448" s="12"/>
      <c r="K448" s="12"/>
      <c r="L448" s="12"/>
      <c r="M448" s="12"/>
      <c r="N448" s="12"/>
      <c r="O448" s="12"/>
      <c r="P448" s="12"/>
      <c r="R448" s="73"/>
    </row>
    <row r="449" spans="3:81" s="33" customFormat="1" ht="24.95" customHeight="1">
      <c r="C449" s="73"/>
      <c r="D449" s="73"/>
      <c r="E449" s="73">
        <f t="shared" si="14"/>
        <v>0</v>
      </c>
      <c r="F449" s="73"/>
      <c r="G449" s="73"/>
      <c r="H449" s="12"/>
      <c r="I449" s="12"/>
      <c r="J449" s="12"/>
      <c r="K449" s="12"/>
      <c r="L449" s="12"/>
      <c r="M449" s="12"/>
      <c r="N449" s="12"/>
      <c r="O449" s="12"/>
      <c r="P449" s="12"/>
      <c r="R449" s="73"/>
    </row>
    <row r="450" spans="3:81" s="33" customFormat="1" ht="24.95" customHeight="1">
      <c r="C450" s="73"/>
      <c r="D450" s="73"/>
      <c r="E450" s="73">
        <f t="shared" si="14"/>
        <v>0</v>
      </c>
      <c r="F450" s="73"/>
      <c r="G450" s="73"/>
      <c r="H450" s="12"/>
      <c r="I450" s="12"/>
      <c r="J450" s="12"/>
      <c r="K450" s="12"/>
      <c r="L450" s="12"/>
      <c r="M450" s="12"/>
      <c r="N450" s="12"/>
      <c r="O450" s="12"/>
      <c r="P450" s="12"/>
      <c r="R450" s="73"/>
    </row>
    <row r="451" spans="3:81" s="20" customFormat="1" ht="24.95" customHeight="1">
      <c r="C451" s="73"/>
      <c r="D451" s="73"/>
      <c r="E451" s="73">
        <f t="shared" si="14"/>
        <v>0</v>
      </c>
      <c r="F451" s="73"/>
      <c r="G451" s="73"/>
      <c r="H451" s="12"/>
      <c r="I451" s="12"/>
      <c r="J451" s="12"/>
      <c r="K451" s="12"/>
      <c r="L451" s="12"/>
      <c r="M451" s="12"/>
      <c r="N451" s="12"/>
      <c r="O451" s="12"/>
      <c r="P451" s="12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6"/>
      <c r="BN451" s="25"/>
      <c r="BO451" s="25"/>
      <c r="BP451" s="25"/>
      <c r="BQ451" s="25"/>
      <c r="BR451" s="25"/>
      <c r="BS451" s="25"/>
      <c r="BT451" s="25"/>
      <c r="BU451" s="25"/>
      <c r="BV451" s="25"/>
      <c r="CC451" s="24"/>
    </row>
    <row r="452" spans="3:81" s="20" customFormat="1" ht="24.95" customHeight="1">
      <c r="C452" s="73"/>
      <c r="D452" s="73"/>
      <c r="E452" s="73">
        <f t="shared" si="14"/>
        <v>0</v>
      </c>
      <c r="F452" s="73"/>
      <c r="G452" s="73"/>
      <c r="H452" s="12"/>
      <c r="I452" s="12"/>
      <c r="J452" s="12"/>
      <c r="K452" s="12"/>
      <c r="L452" s="12"/>
      <c r="M452" s="12"/>
      <c r="N452" s="12"/>
      <c r="O452" s="12"/>
      <c r="P452" s="12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6"/>
      <c r="BN452" s="25"/>
      <c r="BO452" s="25"/>
      <c r="BP452" s="25"/>
      <c r="BQ452" s="25"/>
      <c r="BR452" s="25"/>
      <c r="BS452" s="25"/>
      <c r="BT452" s="25"/>
      <c r="BU452" s="25"/>
      <c r="BV452" s="25"/>
      <c r="CC452" s="24"/>
    </row>
    <row r="453" spans="3:81" s="20" customFormat="1" ht="25.5" customHeight="1">
      <c r="C453" s="73"/>
      <c r="D453" s="73"/>
      <c r="E453" s="73">
        <f t="shared" si="14"/>
        <v>0</v>
      </c>
      <c r="F453" s="73"/>
      <c r="G453" s="73"/>
      <c r="H453" s="12"/>
      <c r="I453" s="12"/>
      <c r="J453" s="12"/>
      <c r="K453" s="12"/>
      <c r="L453" s="12"/>
      <c r="M453" s="12"/>
      <c r="N453" s="12"/>
      <c r="O453" s="12"/>
      <c r="P453" s="12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6"/>
      <c r="BN453" s="25"/>
      <c r="BO453" s="25"/>
      <c r="BP453" s="25"/>
      <c r="BQ453" s="25"/>
      <c r="BR453" s="25"/>
      <c r="BS453" s="25"/>
      <c r="BT453" s="25"/>
      <c r="BU453" s="25"/>
      <c r="BV453" s="25"/>
      <c r="CC453" s="24"/>
    </row>
    <row r="454" spans="3:81" s="20" customFormat="1" ht="25.5" customHeight="1">
      <c r="C454" s="73"/>
      <c r="D454" s="73"/>
      <c r="E454" s="73">
        <f t="shared" si="14"/>
        <v>0</v>
      </c>
      <c r="F454" s="73"/>
      <c r="G454" s="73"/>
      <c r="H454" s="12"/>
      <c r="I454" s="12"/>
      <c r="J454" s="12"/>
      <c r="K454" s="12"/>
      <c r="L454" s="12"/>
      <c r="M454" s="12"/>
      <c r="N454" s="12"/>
      <c r="O454" s="12"/>
      <c r="P454" s="12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6"/>
      <c r="BN454" s="25"/>
      <c r="BO454" s="25"/>
      <c r="BP454" s="25"/>
      <c r="BQ454" s="25"/>
      <c r="BR454" s="25"/>
      <c r="BS454" s="25"/>
      <c r="BT454" s="25"/>
      <c r="BU454" s="25"/>
      <c r="BV454" s="25"/>
      <c r="CC454" s="24"/>
    </row>
    <row r="455" spans="3:81" s="20" customFormat="1" ht="25.15" customHeight="1">
      <c r="C455" s="73"/>
      <c r="D455" s="73"/>
      <c r="E455" s="73">
        <f t="shared" si="14"/>
        <v>0</v>
      </c>
      <c r="F455" s="73"/>
      <c r="G455" s="73"/>
      <c r="H455" s="12"/>
      <c r="I455" s="12"/>
      <c r="J455" s="12"/>
      <c r="K455" s="12"/>
      <c r="L455" s="12"/>
      <c r="M455" s="12"/>
      <c r="N455" s="12"/>
      <c r="O455" s="12"/>
      <c r="P455" s="12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6"/>
      <c r="BN455" s="25"/>
      <c r="BO455" s="25"/>
      <c r="BP455" s="25"/>
      <c r="BQ455" s="25"/>
      <c r="BR455" s="25"/>
      <c r="BS455" s="25"/>
      <c r="BT455" s="25"/>
      <c r="BU455" s="25"/>
      <c r="BV455" s="25"/>
      <c r="CC455" s="24"/>
    </row>
    <row r="456" spans="3:81" s="20" customFormat="1" ht="25.15" customHeight="1">
      <c r="C456" s="73"/>
      <c r="D456" s="73"/>
      <c r="E456" s="73">
        <f t="shared" si="14"/>
        <v>0</v>
      </c>
      <c r="F456" s="73"/>
      <c r="G456" s="73"/>
      <c r="H456" s="12"/>
      <c r="I456" s="12"/>
      <c r="J456" s="12"/>
      <c r="K456" s="12"/>
      <c r="L456" s="12"/>
      <c r="M456" s="12"/>
      <c r="N456" s="12"/>
      <c r="O456" s="12"/>
      <c r="P456" s="12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6"/>
      <c r="BN456" s="25"/>
      <c r="BO456" s="25"/>
      <c r="BP456" s="25"/>
      <c r="BQ456" s="25"/>
      <c r="BR456" s="25"/>
      <c r="BS456" s="25"/>
      <c r="BT456" s="25"/>
      <c r="BU456" s="25"/>
      <c r="BV456" s="25"/>
      <c r="CC456" s="24"/>
    </row>
    <row r="457" spans="3:81" s="20" customFormat="1" ht="24.95" customHeight="1">
      <c r="C457" s="24"/>
      <c r="D457" s="24"/>
      <c r="E457" s="73">
        <f t="shared" si="14"/>
        <v>0</v>
      </c>
      <c r="F457" s="24"/>
      <c r="G457" s="24"/>
      <c r="H457" s="23"/>
      <c r="I457" s="23"/>
      <c r="J457" s="23"/>
      <c r="K457" s="23"/>
      <c r="L457" s="23"/>
      <c r="M457" s="23"/>
      <c r="N457" s="23"/>
      <c r="O457" s="23"/>
      <c r="P457" s="23"/>
      <c r="Q457" s="25"/>
      <c r="R457" s="25"/>
      <c r="S457" s="25"/>
      <c r="T457" s="25"/>
      <c r="U457" s="22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6"/>
      <c r="BN457" s="25"/>
      <c r="BO457" s="25"/>
      <c r="BP457" s="25"/>
      <c r="BQ457" s="25"/>
      <c r="BR457" s="25"/>
      <c r="BS457" s="25"/>
      <c r="BT457" s="25"/>
      <c r="BU457" s="25"/>
      <c r="BV457" s="25"/>
      <c r="CC457" s="24"/>
    </row>
    <row r="458" spans="3:81" s="20" customFormat="1" ht="24.95" customHeight="1">
      <c r="C458" s="73"/>
      <c r="D458" s="73"/>
      <c r="E458" s="73">
        <f t="shared" si="14"/>
        <v>0</v>
      </c>
      <c r="F458" s="73"/>
      <c r="G458" s="73"/>
      <c r="H458" s="12"/>
      <c r="I458" s="12"/>
      <c r="J458" s="12"/>
      <c r="K458" s="12"/>
      <c r="L458" s="12"/>
      <c r="M458" s="12"/>
      <c r="N458" s="12"/>
      <c r="O458" s="12"/>
      <c r="P458" s="12"/>
      <c r="R458" s="24"/>
    </row>
    <row r="459" spans="3:81" s="20" customFormat="1" ht="24.95" customHeight="1">
      <c r="C459" s="73"/>
      <c r="D459" s="73"/>
      <c r="E459" s="73">
        <f t="shared" si="14"/>
        <v>0</v>
      </c>
      <c r="F459" s="73"/>
      <c r="G459" s="73"/>
      <c r="H459" s="12"/>
      <c r="I459" s="12"/>
      <c r="J459" s="12"/>
      <c r="K459" s="12"/>
      <c r="L459" s="12"/>
      <c r="M459" s="12"/>
      <c r="N459" s="12"/>
      <c r="O459" s="12"/>
      <c r="P459" s="12"/>
      <c r="R459" s="24"/>
    </row>
    <row r="460" spans="3:81" s="20" customFormat="1" ht="24.95" customHeight="1">
      <c r="C460" s="73"/>
      <c r="D460" s="73"/>
      <c r="E460" s="73">
        <f t="shared" si="14"/>
        <v>0</v>
      </c>
      <c r="F460" s="73"/>
      <c r="G460" s="73"/>
      <c r="H460" s="12"/>
      <c r="I460" s="12"/>
      <c r="J460" s="12"/>
      <c r="K460" s="12"/>
      <c r="L460" s="12"/>
      <c r="M460" s="12"/>
      <c r="N460" s="12"/>
      <c r="O460" s="12"/>
      <c r="P460" s="12"/>
      <c r="R460" s="24"/>
    </row>
    <row r="461" spans="3:81" s="20" customFormat="1" ht="24.95" customHeight="1">
      <c r="C461" s="73"/>
      <c r="D461" s="73"/>
      <c r="E461" s="73">
        <f t="shared" si="14"/>
        <v>0</v>
      </c>
      <c r="F461" s="73"/>
      <c r="G461" s="73"/>
      <c r="H461" s="12"/>
      <c r="I461" s="12"/>
      <c r="J461" s="12"/>
      <c r="K461" s="12"/>
      <c r="L461" s="12"/>
      <c r="M461" s="12"/>
      <c r="N461" s="12"/>
      <c r="O461" s="12"/>
      <c r="P461" s="12"/>
      <c r="R461" s="24"/>
    </row>
    <row r="462" spans="3:81" s="20" customFormat="1" ht="24.95" customHeight="1">
      <c r="C462" s="73"/>
      <c r="D462" s="73"/>
      <c r="E462" s="73">
        <f t="shared" si="14"/>
        <v>0</v>
      </c>
      <c r="F462" s="73"/>
      <c r="G462" s="73"/>
      <c r="H462" s="12"/>
      <c r="I462" s="12"/>
      <c r="J462" s="12"/>
      <c r="K462" s="12"/>
      <c r="L462" s="12"/>
      <c r="M462" s="12"/>
      <c r="N462" s="12"/>
      <c r="O462" s="12"/>
      <c r="P462" s="12"/>
      <c r="R462" s="24"/>
    </row>
    <row r="463" spans="3:81" s="20" customFormat="1" ht="24.95" customHeight="1">
      <c r="C463" s="73"/>
      <c r="D463" s="73"/>
      <c r="E463" s="73">
        <f t="shared" si="14"/>
        <v>0</v>
      </c>
      <c r="F463" s="73"/>
      <c r="G463" s="73"/>
      <c r="H463" s="12"/>
      <c r="I463" s="12"/>
      <c r="J463" s="12"/>
      <c r="K463" s="12"/>
      <c r="L463" s="12"/>
      <c r="M463" s="12"/>
      <c r="N463" s="12"/>
      <c r="O463" s="12"/>
      <c r="P463" s="12"/>
      <c r="R463" s="24"/>
    </row>
    <row r="464" spans="3:81" s="20" customFormat="1" ht="24.95" customHeight="1">
      <c r="C464" s="73"/>
      <c r="D464" s="73"/>
      <c r="E464" s="73">
        <f t="shared" si="14"/>
        <v>0</v>
      </c>
      <c r="F464" s="73"/>
      <c r="G464" s="73"/>
      <c r="H464" s="12"/>
      <c r="I464" s="12"/>
      <c r="J464" s="12"/>
      <c r="K464" s="12"/>
      <c r="L464" s="12"/>
      <c r="M464" s="12"/>
      <c r="N464" s="12"/>
      <c r="O464" s="12"/>
      <c r="P464" s="12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6"/>
      <c r="BN464" s="25"/>
      <c r="BO464" s="25"/>
      <c r="BP464" s="25"/>
      <c r="BQ464" s="25"/>
      <c r="BR464" s="25"/>
      <c r="BS464" s="25"/>
      <c r="BT464" s="25"/>
      <c r="BU464" s="25"/>
      <c r="BV464" s="25"/>
      <c r="CC464" s="24"/>
    </row>
    <row r="465" spans="1:81" s="20" customFormat="1" ht="24.95" customHeight="1">
      <c r="C465" s="73"/>
      <c r="D465" s="73"/>
      <c r="E465" s="73">
        <f t="shared" si="14"/>
        <v>0</v>
      </c>
      <c r="F465" s="73"/>
      <c r="G465" s="73"/>
      <c r="H465" s="12"/>
      <c r="I465" s="12"/>
      <c r="J465" s="12"/>
      <c r="K465" s="12"/>
      <c r="L465" s="12"/>
      <c r="M465" s="12"/>
      <c r="N465" s="12"/>
      <c r="O465" s="12"/>
      <c r="P465" s="12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6"/>
      <c r="BM465" s="25"/>
      <c r="BN465" s="25"/>
      <c r="BO465" s="25"/>
      <c r="BP465" s="25"/>
      <c r="BQ465" s="25"/>
      <c r="BR465" s="25"/>
      <c r="BS465" s="25"/>
      <c r="BT465" s="25"/>
      <c r="BU465" s="25"/>
      <c r="CB465" s="24"/>
    </row>
    <row r="466" spans="1:81" s="20" customFormat="1" ht="24.95" customHeight="1">
      <c r="C466" s="24"/>
      <c r="D466" s="24"/>
      <c r="E466" s="73">
        <f t="shared" si="14"/>
        <v>0</v>
      </c>
      <c r="F466" s="24"/>
      <c r="G466" s="24"/>
      <c r="H466" s="23"/>
      <c r="I466" s="23"/>
      <c r="J466" s="23"/>
      <c r="K466" s="23"/>
      <c r="L466" s="23"/>
      <c r="M466" s="23"/>
      <c r="N466" s="23"/>
      <c r="O466" s="23"/>
      <c r="P466" s="23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6"/>
      <c r="BM466" s="25"/>
      <c r="BN466" s="25"/>
      <c r="BO466" s="25"/>
      <c r="BP466" s="25"/>
      <c r="BQ466" s="25"/>
      <c r="BR466" s="25"/>
      <c r="BS466" s="25"/>
      <c r="BT466" s="25"/>
      <c r="BU466" s="25"/>
      <c r="CB466" s="24"/>
    </row>
    <row r="467" spans="1:81" s="20" customFormat="1" ht="24.95" customHeight="1">
      <c r="B467" s="33"/>
      <c r="C467" s="73"/>
      <c r="D467" s="73"/>
      <c r="E467" s="73">
        <f t="shared" si="14"/>
        <v>0</v>
      </c>
      <c r="F467" s="73"/>
      <c r="G467" s="73"/>
      <c r="H467" s="12"/>
      <c r="I467" s="12"/>
      <c r="J467" s="12"/>
      <c r="K467" s="12"/>
      <c r="L467" s="12"/>
      <c r="M467" s="12"/>
      <c r="N467" s="12"/>
      <c r="O467" s="12"/>
      <c r="P467" s="12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6"/>
      <c r="BN467" s="25"/>
      <c r="BO467" s="25"/>
      <c r="BP467" s="25"/>
      <c r="BQ467" s="25"/>
      <c r="BR467" s="25"/>
      <c r="BS467" s="25"/>
      <c r="BT467" s="25"/>
      <c r="BU467" s="25"/>
      <c r="BV467" s="25"/>
      <c r="CC467" s="24"/>
    </row>
    <row r="468" spans="1:81" s="20" customFormat="1" ht="24.95" customHeight="1">
      <c r="B468" s="33"/>
      <c r="C468" s="73"/>
      <c r="D468" s="73"/>
      <c r="E468" s="73">
        <f t="shared" si="14"/>
        <v>0</v>
      </c>
      <c r="F468" s="73"/>
      <c r="G468" s="73"/>
      <c r="H468" s="12"/>
      <c r="I468" s="12"/>
      <c r="J468" s="12"/>
      <c r="K468" s="12"/>
      <c r="L468" s="12"/>
      <c r="M468" s="12"/>
      <c r="N468" s="12"/>
      <c r="O468" s="12"/>
      <c r="P468" s="12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6"/>
      <c r="BN468" s="25"/>
      <c r="BO468" s="25"/>
      <c r="BP468" s="25"/>
      <c r="BQ468" s="25"/>
      <c r="BR468" s="25"/>
      <c r="BS468" s="25"/>
      <c r="BT468" s="25"/>
      <c r="BU468" s="25"/>
      <c r="BV468" s="25"/>
      <c r="CC468" s="24"/>
    </row>
    <row r="469" spans="1:81" s="61" customFormat="1" ht="24.95" customHeight="1">
      <c r="A469" s="20"/>
      <c r="B469" s="20"/>
      <c r="C469" s="73"/>
      <c r="D469" s="73"/>
      <c r="E469" s="73">
        <f t="shared" si="14"/>
        <v>0</v>
      </c>
      <c r="F469" s="73"/>
      <c r="G469" s="73"/>
      <c r="H469" s="12"/>
      <c r="I469" s="12"/>
      <c r="J469" s="12"/>
      <c r="K469" s="12"/>
      <c r="L469" s="12"/>
      <c r="M469" s="12"/>
      <c r="N469" s="12"/>
      <c r="O469" s="12"/>
      <c r="P469" s="12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4"/>
      <c r="BN469" s="63"/>
      <c r="BO469" s="63"/>
      <c r="BP469" s="63"/>
      <c r="BQ469" s="63"/>
      <c r="BR469" s="63"/>
      <c r="BS469" s="63"/>
      <c r="BT469" s="63"/>
      <c r="BU469" s="63"/>
      <c r="BV469" s="63"/>
      <c r="CC469" s="62"/>
    </row>
    <row r="470" spans="1:81" s="20" customFormat="1" ht="24.95" customHeight="1">
      <c r="C470" s="73"/>
      <c r="D470" s="73"/>
      <c r="E470" s="73">
        <f t="shared" si="14"/>
        <v>0</v>
      </c>
      <c r="F470" s="73"/>
      <c r="G470" s="73"/>
      <c r="H470" s="12"/>
      <c r="I470" s="12"/>
      <c r="J470" s="12"/>
      <c r="K470" s="12"/>
      <c r="L470" s="12"/>
      <c r="M470" s="12"/>
      <c r="N470" s="12"/>
      <c r="O470" s="12"/>
      <c r="P470" s="12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6"/>
      <c r="BN470" s="25"/>
      <c r="BO470" s="25"/>
      <c r="BP470" s="25"/>
      <c r="BQ470" s="25"/>
      <c r="BR470" s="25"/>
      <c r="BS470" s="25"/>
      <c r="BT470" s="25"/>
      <c r="BU470" s="25"/>
      <c r="BV470" s="25"/>
      <c r="CC470" s="24"/>
    </row>
    <row r="471" spans="1:81" s="20" customFormat="1" ht="24.95" customHeight="1">
      <c r="B471" s="33"/>
      <c r="C471" s="73"/>
      <c r="D471" s="73"/>
      <c r="E471" s="73">
        <f t="shared" si="14"/>
        <v>0</v>
      </c>
      <c r="F471" s="73"/>
      <c r="G471" s="73"/>
      <c r="H471" s="12"/>
      <c r="I471" s="12"/>
      <c r="J471" s="12"/>
      <c r="K471" s="12"/>
      <c r="L471" s="12"/>
      <c r="M471" s="12"/>
      <c r="N471" s="12"/>
      <c r="O471" s="12"/>
      <c r="P471" s="12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6"/>
      <c r="BN471" s="25"/>
      <c r="BO471" s="25"/>
      <c r="BP471" s="25"/>
      <c r="BQ471" s="25"/>
      <c r="BR471" s="25"/>
      <c r="BS471" s="25"/>
      <c r="BT471" s="25"/>
      <c r="BU471" s="25"/>
      <c r="BV471" s="25"/>
      <c r="CC471" s="24"/>
    </row>
    <row r="472" spans="1:81" s="20" customFormat="1" ht="24.95" customHeight="1">
      <c r="B472" s="33"/>
      <c r="C472" s="73"/>
      <c r="D472" s="73"/>
      <c r="E472" s="73">
        <f t="shared" si="14"/>
        <v>0</v>
      </c>
      <c r="F472" s="73"/>
      <c r="G472" s="73"/>
      <c r="H472" s="12"/>
      <c r="I472" s="12"/>
      <c r="J472" s="12"/>
      <c r="K472" s="12"/>
      <c r="L472" s="12"/>
      <c r="M472" s="12"/>
      <c r="N472" s="12"/>
      <c r="O472" s="12"/>
      <c r="P472" s="12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6"/>
      <c r="BN472" s="25"/>
      <c r="BO472" s="25"/>
      <c r="BP472" s="25"/>
      <c r="BQ472" s="25"/>
      <c r="BR472" s="25"/>
      <c r="BS472" s="25"/>
      <c r="BT472" s="25"/>
      <c r="BU472" s="25"/>
      <c r="BV472" s="25"/>
      <c r="CC472" s="24"/>
    </row>
    <row r="473" spans="1:81" s="20" customFormat="1" ht="24.95" customHeight="1">
      <c r="B473" s="33"/>
      <c r="C473" s="73"/>
      <c r="D473" s="73"/>
      <c r="E473" s="73">
        <f t="shared" si="14"/>
        <v>0</v>
      </c>
      <c r="F473" s="73"/>
      <c r="G473" s="73"/>
      <c r="H473" s="12"/>
      <c r="I473" s="12"/>
      <c r="J473" s="12"/>
      <c r="K473" s="12"/>
      <c r="L473" s="12"/>
      <c r="M473" s="12"/>
      <c r="N473" s="12"/>
      <c r="O473" s="12"/>
      <c r="P473" s="12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6"/>
      <c r="BN473" s="25"/>
      <c r="BO473" s="25"/>
      <c r="BP473" s="25"/>
      <c r="BQ473" s="25"/>
      <c r="BR473" s="25"/>
      <c r="BS473" s="25"/>
      <c r="BT473" s="25"/>
      <c r="BU473" s="25"/>
      <c r="BV473" s="25"/>
      <c r="CC473" s="24"/>
    </row>
    <row r="474" spans="1:81" s="20" customFormat="1" ht="24.95" customHeight="1">
      <c r="A474" s="61"/>
      <c r="B474" s="33"/>
      <c r="C474" s="73"/>
      <c r="D474" s="73"/>
      <c r="E474" s="73">
        <f t="shared" si="14"/>
        <v>0</v>
      </c>
      <c r="F474" s="73"/>
      <c r="G474" s="73"/>
      <c r="H474" s="12"/>
      <c r="I474" s="12"/>
      <c r="J474" s="12"/>
      <c r="K474" s="12"/>
      <c r="L474" s="12"/>
      <c r="M474" s="12"/>
      <c r="N474" s="12"/>
      <c r="O474" s="12"/>
      <c r="P474" s="12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6"/>
      <c r="BN474" s="25"/>
      <c r="BO474" s="25"/>
      <c r="BP474" s="25"/>
      <c r="BQ474" s="25"/>
      <c r="BR474" s="25"/>
      <c r="BS474" s="25"/>
      <c r="BT474" s="25"/>
      <c r="BU474" s="25"/>
      <c r="BV474" s="25"/>
      <c r="CC474" s="24"/>
    </row>
    <row r="475" spans="1:81" s="33" customFormat="1" ht="24.95" customHeight="1">
      <c r="C475" s="73"/>
      <c r="D475" s="73"/>
      <c r="E475" s="73">
        <f t="shared" si="14"/>
        <v>0</v>
      </c>
      <c r="F475" s="73"/>
      <c r="G475" s="73"/>
      <c r="H475" s="12"/>
      <c r="I475" s="12"/>
      <c r="J475" s="12"/>
      <c r="K475" s="12"/>
      <c r="L475" s="12"/>
      <c r="M475" s="12"/>
      <c r="N475" s="12"/>
      <c r="O475" s="12"/>
      <c r="P475" s="12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7"/>
      <c r="BN475" s="16"/>
      <c r="BO475" s="16"/>
      <c r="BP475" s="16"/>
      <c r="BQ475" s="16"/>
      <c r="BR475" s="16"/>
      <c r="BS475" s="16"/>
      <c r="BT475" s="16"/>
      <c r="BU475" s="16"/>
      <c r="BV475" s="16"/>
      <c r="CC475" s="73"/>
    </row>
    <row r="476" spans="1:81" s="33" customFormat="1" ht="24.95" customHeight="1">
      <c r="C476" s="73"/>
      <c r="D476" s="73"/>
      <c r="E476" s="73">
        <f t="shared" si="14"/>
        <v>0</v>
      </c>
      <c r="F476" s="73"/>
      <c r="G476" s="73"/>
      <c r="H476" s="12"/>
      <c r="I476" s="12"/>
      <c r="J476" s="12"/>
      <c r="K476" s="12"/>
      <c r="L476" s="12"/>
      <c r="M476" s="12"/>
      <c r="N476" s="12"/>
      <c r="O476" s="12"/>
      <c r="P476" s="12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7"/>
      <c r="BN476" s="16"/>
      <c r="BO476" s="16"/>
      <c r="BP476" s="16"/>
      <c r="BQ476" s="16"/>
      <c r="BR476" s="16"/>
      <c r="BS476" s="16"/>
      <c r="BT476" s="16"/>
      <c r="BU476" s="16"/>
      <c r="BV476" s="16"/>
      <c r="CC476" s="73"/>
    </row>
    <row r="477" spans="1:81" s="33" customFormat="1" ht="24.95" customHeight="1">
      <c r="C477" s="73"/>
      <c r="D477" s="73"/>
      <c r="E477" s="73">
        <f t="shared" si="14"/>
        <v>0</v>
      </c>
      <c r="F477" s="73"/>
      <c r="G477" s="73"/>
      <c r="H477" s="12"/>
      <c r="I477" s="12"/>
      <c r="J477" s="12"/>
      <c r="K477" s="12"/>
      <c r="L477" s="12"/>
      <c r="M477" s="12"/>
      <c r="N477" s="12"/>
      <c r="O477" s="12"/>
      <c r="P477" s="12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7"/>
      <c r="BN477" s="16"/>
      <c r="BO477" s="16"/>
      <c r="BP477" s="16"/>
      <c r="BQ477" s="16"/>
      <c r="BR477" s="16"/>
      <c r="BS477" s="16"/>
      <c r="BT477" s="16"/>
      <c r="BU477" s="16"/>
      <c r="BV477" s="16"/>
      <c r="CC477" s="73"/>
    </row>
    <row r="478" spans="1:81" s="33" customFormat="1" ht="24.95" customHeight="1">
      <c r="C478" s="73"/>
      <c r="D478" s="73"/>
      <c r="E478" s="73">
        <f t="shared" si="14"/>
        <v>0</v>
      </c>
      <c r="F478" s="73"/>
      <c r="G478" s="73"/>
      <c r="H478" s="12"/>
      <c r="I478" s="12"/>
      <c r="J478" s="12"/>
      <c r="K478" s="12"/>
      <c r="L478" s="12"/>
      <c r="M478" s="12"/>
      <c r="N478" s="12"/>
      <c r="O478" s="12"/>
      <c r="P478" s="12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7"/>
      <c r="BN478" s="16"/>
      <c r="BO478" s="16"/>
      <c r="BP478" s="16"/>
      <c r="BQ478" s="16"/>
      <c r="BR478" s="16"/>
      <c r="BS478" s="16"/>
      <c r="BT478" s="16"/>
      <c r="BU478" s="16"/>
      <c r="BV478" s="16"/>
      <c r="CC478" s="73"/>
    </row>
    <row r="479" spans="1:81" s="20" customFormat="1" ht="24.95" customHeight="1">
      <c r="C479" s="73"/>
      <c r="D479" s="73"/>
      <c r="E479" s="73">
        <f t="shared" si="14"/>
        <v>0</v>
      </c>
      <c r="F479" s="73"/>
      <c r="G479" s="73"/>
      <c r="H479" s="12"/>
      <c r="I479" s="12"/>
      <c r="J479" s="12"/>
      <c r="K479" s="12"/>
      <c r="L479" s="12"/>
      <c r="M479" s="12"/>
      <c r="N479" s="12"/>
      <c r="O479" s="12"/>
      <c r="P479" s="12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6"/>
      <c r="BN479" s="25"/>
      <c r="BO479" s="25"/>
      <c r="BP479" s="25"/>
      <c r="BQ479" s="25"/>
      <c r="BR479" s="25"/>
      <c r="BS479" s="25"/>
      <c r="BT479" s="25"/>
      <c r="BU479" s="25"/>
      <c r="BV479" s="25"/>
      <c r="CC479" s="24"/>
    </row>
    <row r="480" spans="1:81" s="11" customFormat="1" ht="24.95" customHeight="1">
      <c r="A480" s="20"/>
      <c r="B480" s="33"/>
      <c r="C480" s="73"/>
      <c r="D480" s="73"/>
      <c r="E480" s="73">
        <f t="shared" si="14"/>
        <v>0</v>
      </c>
      <c r="F480" s="73"/>
      <c r="G480" s="73"/>
      <c r="H480" s="12"/>
      <c r="I480" s="12"/>
      <c r="J480" s="12"/>
      <c r="K480" s="12"/>
      <c r="L480" s="12"/>
      <c r="M480" s="12"/>
      <c r="N480" s="12"/>
      <c r="O480" s="12"/>
      <c r="P480" s="12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8"/>
      <c r="BN480" s="27"/>
      <c r="BO480" s="27"/>
      <c r="BP480" s="27"/>
      <c r="BQ480" s="27"/>
      <c r="BR480" s="27"/>
      <c r="BS480" s="27"/>
      <c r="BT480" s="27"/>
      <c r="BU480" s="27"/>
      <c r="BV480" s="27"/>
      <c r="CC480" s="13"/>
    </row>
    <row r="481" spans="1:81" s="33" customFormat="1" ht="24.95" customHeight="1">
      <c r="C481" s="73"/>
      <c r="D481" s="73"/>
      <c r="E481" s="73">
        <f t="shared" si="14"/>
        <v>0</v>
      </c>
      <c r="F481" s="73"/>
      <c r="G481" s="73"/>
      <c r="H481" s="12"/>
      <c r="I481" s="12"/>
      <c r="J481" s="12"/>
      <c r="K481" s="12"/>
      <c r="L481" s="12"/>
      <c r="M481" s="12"/>
      <c r="N481" s="12"/>
      <c r="O481" s="12"/>
      <c r="P481" s="12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7"/>
      <c r="BN481" s="16"/>
      <c r="BO481" s="16"/>
      <c r="BP481" s="16"/>
      <c r="BQ481" s="16"/>
      <c r="BR481" s="16"/>
      <c r="BS481" s="16"/>
      <c r="BT481" s="16"/>
      <c r="BU481" s="16"/>
      <c r="BV481" s="16"/>
      <c r="CC481" s="73"/>
    </row>
    <row r="482" spans="1:81" s="33" customFormat="1" ht="24.95" customHeight="1">
      <c r="A482" s="11"/>
      <c r="C482" s="73"/>
      <c r="D482" s="73"/>
      <c r="E482" s="73">
        <f t="shared" si="14"/>
        <v>0</v>
      </c>
      <c r="F482" s="73"/>
      <c r="G482" s="73"/>
      <c r="H482" s="12"/>
      <c r="I482" s="12"/>
      <c r="J482" s="12"/>
      <c r="K482" s="12"/>
      <c r="L482" s="12"/>
      <c r="M482" s="12"/>
      <c r="N482" s="12"/>
      <c r="O482" s="12"/>
      <c r="P482" s="12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7"/>
      <c r="BN482" s="16"/>
      <c r="BO482" s="16"/>
      <c r="BP482" s="16"/>
      <c r="BQ482" s="16"/>
      <c r="BR482" s="16"/>
      <c r="BS482" s="16"/>
      <c r="BT482" s="16"/>
      <c r="BU482" s="16"/>
      <c r="BV482" s="16"/>
      <c r="CC482" s="73"/>
    </row>
    <row r="483" spans="1:81" s="33" customFormat="1" ht="24.95" customHeight="1">
      <c r="C483" s="73"/>
      <c r="D483" s="73"/>
      <c r="E483" s="73">
        <f t="shared" si="14"/>
        <v>0</v>
      </c>
      <c r="F483" s="73"/>
      <c r="G483" s="73"/>
      <c r="H483" s="12"/>
      <c r="I483" s="12"/>
      <c r="J483" s="12"/>
      <c r="K483" s="12"/>
      <c r="L483" s="12"/>
      <c r="M483" s="12"/>
      <c r="N483" s="12"/>
      <c r="O483" s="12"/>
      <c r="P483" s="12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7"/>
      <c r="BN483" s="16"/>
      <c r="BO483" s="16"/>
      <c r="BP483" s="16"/>
      <c r="BQ483" s="16"/>
      <c r="BR483" s="16"/>
      <c r="BS483" s="16"/>
      <c r="BT483" s="16"/>
      <c r="BU483" s="16"/>
      <c r="BV483" s="16"/>
      <c r="CC483" s="73"/>
    </row>
    <row r="484" spans="1:81" s="11" customFormat="1" ht="24.95" customHeight="1">
      <c r="A484" s="33"/>
      <c r="B484" s="33"/>
      <c r="C484" s="73"/>
      <c r="D484" s="73"/>
      <c r="E484" s="73">
        <f t="shared" si="14"/>
        <v>0</v>
      </c>
      <c r="F484" s="73"/>
      <c r="G484" s="73"/>
      <c r="H484" s="12"/>
      <c r="I484" s="12"/>
      <c r="J484" s="12"/>
      <c r="K484" s="12"/>
      <c r="L484" s="12"/>
      <c r="M484" s="12"/>
      <c r="N484" s="12"/>
      <c r="O484" s="12"/>
      <c r="P484" s="12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8"/>
      <c r="BN484" s="27"/>
      <c r="BO484" s="27"/>
      <c r="BP484" s="27"/>
      <c r="BQ484" s="27"/>
      <c r="BR484" s="27"/>
      <c r="BS484" s="27"/>
      <c r="BT484" s="27"/>
      <c r="BU484" s="27"/>
      <c r="BV484" s="27"/>
      <c r="CC484" s="13"/>
    </row>
    <row r="485" spans="1:81" s="11" customFormat="1" ht="24.95" customHeight="1">
      <c r="A485" s="33"/>
      <c r="B485" s="33"/>
      <c r="C485" s="73"/>
      <c r="D485" s="73"/>
      <c r="E485" s="73">
        <f t="shared" si="14"/>
        <v>0</v>
      </c>
      <c r="F485" s="73"/>
      <c r="G485" s="73"/>
      <c r="H485" s="12"/>
      <c r="I485" s="12"/>
      <c r="J485" s="12"/>
      <c r="K485" s="12"/>
      <c r="L485" s="12"/>
      <c r="M485" s="12"/>
      <c r="N485" s="12"/>
      <c r="O485" s="12"/>
      <c r="P485" s="12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8"/>
      <c r="BN485" s="27"/>
      <c r="BO485" s="27"/>
      <c r="BP485" s="27"/>
      <c r="BQ485" s="27"/>
      <c r="BR485" s="27"/>
      <c r="BS485" s="27"/>
      <c r="BT485" s="27"/>
      <c r="BU485" s="27"/>
      <c r="BV485" s="27"/>
      <c r="CC485" s="13"/>
    </row>
    <row r="486" spans="1:81" s="33" customFormat="1" ht="24.95" customHeight="1">
      <c r="A486" s="11"/>
      <c r="C486" s="73"/>
      <c r="D486" s="73"/>
      <c r="E486" s="73">
        <f t="shared" si="14"/>
        <v>0</v>
      </c>
      <c r="F486" s="73"/>
      <c r="G486" s="73"/>
      <c r="H486" s="12"/>
      <c r="I486" s="12"/>
      <c r="J486" s="12"/>
      <c r="K486" s="12"/>
      <c r="L486" s="12"/>
      <c r="M486" s="12"/>
      <c r="N486" s="12"/>
      <c r="O486" s="12"/>
      <c r="P486" s="12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7"/>
      <c r="BN486" s="16"/>
      <c r="BO486" s="16"/>
      <c r="BP486" s="16"/>
      <c r="BQ486" s="16"/>
      <c r="BR486" s="16"/>
      <c r="BS486" s="16"/>
      <c r="BT486" s="16"/>
      <c r="BU486" s="16"/>
      <c r="BV486" s="16"/>
      <c r="CC486" s="73"/>
    </row>
    <row r="487" spans="1:81" s="33" customFormat="1" ht="24.95" customHeight="1">
      <c r="C487" s="73"/>
      <c r="D487" s="73"/>
      <c r="E487" s="73">
        <f t="shared" si="14"/>
        <v>0</v>
      </c>
      <c r="F487" s="73"/>
      <c r="G487" s="73"/>
      <c r="H487" s="12"/>
      <c r="I487" s="12"/>
      <c r="J487" s="12"/>
      <c r="K487" s="12"/>
      <c r="L487" s="12"/>
      <c r="M487" s="12"/>
      <c r="N487" s="12"/>
      <c r="O487" s="12"/>
      <c r="P487" s="12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7"/>
      <c r="BN487" s="16"/>
      <c r="BO487" s="16"/>
      <c r="BP487" s="16"/>
      <c r="BQ487" s="16"/>
      <c r="BR487" s="16"/>
      <c r="BS487" s="16"/>
      <c r="BT487" s="16"/>
      <c r="BU487" s="16"/>
      <c r="BV487" s="16"/>
      <c r="CC487" s="73"/>
    </row>
    <row r="488" spans="1:81" s="33" customFormat="1" ht="24.95" customHeight="1">
      <c r="A488" s="11"/>
      <c r="C488" s="73"/>
      <c r="D488" s="73"/>
      <c r="E488" s="73">
        <f t="shared" si="14"/>
        <v>0</v>
      </c>
      <c r="F488" s="73"/>
      <c r="G488" s="73"/>
      <c r="H488" s="12"/>
      <c r="I488" s="12"/>
      <c r="J488" s="12"/>
      <c r="K488" s="12"/>
      <c r="L488" s="12"/>
      <c r="M488" s="12"/>
      <c r="N488" s="12"/>
      <c r="O488" s="12"/>
      <c r="P488" s="12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7"/>
      <c r="BN488" s="16"/>
      <c r="BO488" s="16"/>
      <c r="BP488" s="16"/>
      <c r="BQ488" s="16"/>
      <c r="BR488" s="16"/>
      <c r="BS488" s="16"/>
      <c r="BT488" s="16"/>
      <c r="BU488" s="16"/>
      <c r="BV488" s="16"/>
      <c r="CC488" s="73"/>
    </row>
    <row r="489" spans="1:81" s="33" customFormat="1" ht="24.95" customHeight="1">
      <c r="C489" s="73"/>
      <c r="D489" s="73"/>
      <c r="E489" s="73">
        <f t="shared" si="14"/>
        <v>0</v>
      </c>
      <c r="F489" s="73"/>
      <c r="G489" s="73"/>
      <c r="H489" s="12"/>
      <c r="I489" s="12"/>
      <c r="J489" s="12"/>
      <c r="K489" s="12"/>
      <c r="L489" s="12"/>
      <c r="M489" s="12"/>
      <c r="N489" s="12"/>
      <c r="O489" s="12"/>
      <c r="P489" s="12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7"/>
      <c r="BN489" s="16"/>
      <c r="BO489" s="16"/>
      <c r="BP489" s="16"/>
      <c r="BQ489" s="16"/>
      <c r="BR489" s="16"/>
      <c r="BS489" s="16"/>
      <c r="BT489" s="16"/>
      <c r="BU489" s="16"/>
      <c r="BV489" s="16"/>
      <c r="CC489" s="73"/>
    </row>
    <row r="490" spans="1:81" s="33" customFormat="1" ht="24.95" customHeight="1">
      <c r="C490" s="73"/>
      <c r="D490" s="73"/>
      <c r="E490" s="73">
        <f t="shared" si="14"/>
        <v>0</v>
      </c>
      <c r="F490" s="73"/>
      <c r="G490" s="73"/>
      <c r="H490" s="12"/>
      <c r="I490" s="12"/>
      <c r="J490" s="12"/>
      <c r="K490" s="12"/>
      <c r="L490" s="12"/>
      <c r="M490" s="12"/>
      <c r="N490" s="12"/>
      <c r="O490" s="12"/>
      <c r="P490" s="12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7"/>
      <c r="BN490" s="16"/>
      <c r="BO490" s="16"/>
      <c r="BP490" s="16"/>
      <c r="BQ490" s="16"/>
      <c r="BR490" s="16"/>
      <c r="BS490" s="16"/>
      <c r="BT490" s="16"/>
      <c r="BU490" s="16"/>
      <c r="BV490" s="16"/>
      <c r="CC490" s="73"/>
    </row>
    <row r="491" spans="1:81" s="33" customFormat="1" ht="24.95" customHeight="1">
      <c r="C491" s="73"/>
      <c r="D491" s="73"/>
      <c r="E491" s="73">
        <f t="shared" si="14"/>
        <v>0</v>
      </c>
      <c r="F491" s="73"/>
      <c r="G491" s="73"/>
      <c r="H491" s="12"/>
      <c r="I491" s="12"/>
      <c r="J491" s="12"/>
      <c r="K491" s="12"/>
      <c r="L491" s="12"/>
      <c r="M491" s="12"/>
      <c r="N491" s="12"/>
      <c r="O491" s="12"/>
      <c r="P491" s="12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7"/>
      <c r="BN491" s="16"/>
      <c r="BO491" s="16"/>
      <c r="BP491" s="16"/>
      <c r="BQ491" s="16"/>
      <c r="BR491" s="16"/>
      <c r="BS491" s="16"/>
      <c r="BT491" s="16"/>
      <c r="BU491" s="16"/>
      <c r="BV491" s="16"/>
      <c r="CC491" s="73"/>
    </row>
    <row r="492" spans="1:81" s="33" customFormat="1" ht="24.95" customHeight="1">
      <c r="C492" s="73"/>
      <c r="D492" s="73"/>
      <c r="E492" s="73">
        <f t="shared" si="14"/>
        <v>0</v>
      </c>
      <c r="F492" s="73"/>
      <c r="G492" s="73"/>
      <c r="H492" s="12"/>
      <c r="I492" s="12"/>
      <c r="J492" s="12"/>
      <c r="K492" s="12"/>
      <c r="L492" s="12"/>
      <c r="M492" s="12"/>
      <c r="N492" s="12"/>
      <c r="O492" s="12"/>
      <c r="P492" s="12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7"/>
      <c r="BN492" s="16"/>
      <c r="BO492" s="16"/>
      <c r="BP492" s="16"/>
      <c r="BQ492" s="16"/>
      <c r="BR492" s="16"/>
      <c r="BS492" s="16"/>
      <c r="BT492" s="16"/>
      <c r="BU492" s="16"/>
      <c r="BV492" s="16"/>
      <c r="CC492" s="73"/>
    </row>
    <row r="493" spans="1:81" s="33" customFormat="1" ht="24.95" customHeight="1">
      <c r="C493" s="73"/>
      <c r="D493" s="73"/>
      <c r="E493" s="73">
        <f t="shared" si="14"/>
        <v>0</v>
      </c>
      <c r="F493" s="73"/>
      <c r="G493" s="73"/>
      <c r="H493" s="12"/>
      <c r="I493" s="12"/>
      <c r="J493" s="12"/>
      <c r="K493" s="12"/>
      <c r="L493" s="12"/>
      <c r="M493" s="12"/>
      <c r="N493" s="12"/>
      <c r="O493" s="12"/>
      <c r="P493" s="12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7"/>
      <c r="BN493" s="16"/>
      <c r="BO493" s="16"/>
      <c r="BP493" s="16"/>
      <c r="BQ493" s="16"/>
      <c r="BR493" s="16"/>
      <c r="BS493" s="16"/>
      <c r="BT493" s="16"/>
      <c r="BU493" s="16"/>
      <c r="BV493" s="16"/>
      <c r="CC493" s="73"/>
    </row>
    <row r="494" spans="1:81" s="33" customFormat="1" ht="24.95" customHeight="1">
      <c r="C494" s="73"/>
      <c r="D494" s="73"/>
      <c r="E494" s="73">
        <f t="shared" si="14"/>
        <v>0</v>
      </c>
      <c r="F494" s="73"/>
      <c r="G494" s="73"/>
      <c r="H494" s="12"/>
      <c r="I494" s="12"/>
      <c r="J494" s="12"/>
      <c r="K494" s="12"/>
      <c r="L494" s="12"/>
      <c r="M494" s="12"/>
      <c r="N494" s="12"/>
      <c r="O494" s="12"/>
      <c r="P494" s="12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7"/>
      <c r="BN494" s="16"/>
      <c r="BO494" s="16"/>
      <c r="BP494" s="16"/>
      <c r="BQ494" s="16"/>
      <c r="BR494" s="16"/>
      <c r="BS494" s="16"/>
      <c r="BT494" s="16"/>
      <c r="BU494" s="16"/>
      <c r="BV494" s="16"/>
      <c r="CC494" s="73"/>
    </row>
    <row r="495" spans="1:81" s="33" customFormat="1" ht="24.95" customHeight="1">
      <c r="C495" s="73"/>
      <c r="D495" s="73"/>
      <c r="E495" s="73">
        <f t="shared" si="14"/>
        <v>0</v>
      </c>
      <c r="F495" s="73"/>
      <c r="G495" s="73"/>
      <c r="H495" s="12"/>
      <c r="I495" s="12"/>
      <c r="J495" s="12"/>
      <c r="K495" s="12"/>
      <c r="L495" s="12"/>
      <c r="M495" s="12"/>
      <c r="N495" s="12"/>
      <c r="O495" s="12"/>
      <c r="P495" s="12"/>
      <c r="R495" s="73"/>
    </row>
    <row r="496" spans="1:81" s="33" customFormat="1" ht="24.95" customHeight="1">
      <c r="C496" s="73"/>
      <c r="D496" s="73"/>
      <c r="E496" s="73">
        <f t="shared" si="14"/>
        <v>0</v>
      </c>
      <c r="F496" s="73"/>
      <c r="G496" s="73"/>
      <c r="H496" s="12"/>
      <c r="I496" s="12"/>
      <c r="J496" s="12"/>
      <c r="K496" s="12"/>
      <c r="L496" s="12"/>
      <c r="M496" s="12"/>
      <c r="N496" s="12"/>
      <c r="O496" s="12"/>
      <c r="P496" s="12"/>
      <c r="R496" s="73"/>
    </row>
    <row r="497" spans="1:81" s="33" customFormat="1" ht="24.95" customHeight="1">
      <c r="C497" s="73"/>
      <c r="D497" s="73"/>
      <c r="E497" s="73">
        <f t="shared" si="14"/>
        <v>0</v>
      </c>
      <c r="F497" s="73"/>
      <c r="G497" s="73"/>
      <c r="H497" s="12"/>
      <c r="I497" s="12"/>
      <c r="J497" s="12"/>
      <c r="K497" s="12"/>
      <c r="L497" s="12"/>
      <c r="M497" s="12"/>
      <c r="N497" s="12"/>
      <c r="O497" s="12"/>
      <c r="P497" s="12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7"/>
      <c r="BN497" s="16"/>
      <c r="BO497" s="16"/>
      <c r="BP497" s="16"/>
      <c r="BQ497" s="16"/>
      <c r="BR497" s="16"/>
      <c r="BS497" s="16"/>
      <c r="BT497" s="16"/>
      <c r="BU497" s="16"/>
      <c r="BV497" s="16"/>
      <c r="CC497" s="73"/>
    </row>
    <row r="498" spans="1:81" s="33" customFormat="1" ht="24.95" customHeight="1">
      <c r="C498" s="73"/>
      <c r="D498" s="73"/>
      <c r="E498" s="73">
        <f t="shared" si="14"/>
        <v>0</v>
      </c>
      <c r="F498" s="73"/>
      <c r="G498" s="73"/>
      <c r="H498" s="12"/>
      <c r="I498" s="12"/>
      <c r="J498" s="12"/>
      <c r="K498" s="12"/>
      <c r="L498" s="12"/>
      <c r="M498" s="12"/>
      <c r="N498" s="12"/>
      <c r="O498" s="12"/>
      <c r="P498" s="12"/>
      <c r="R498" s="73"/>
    </row>
    <row r="499" spans="1:81" s="33" customFormat="1" ht="24.95" customHeight="1">
      <c r="C499" s="73"/>
      <c r="D499" s="73"/>
      <c r="E499" s="73">
        <f t="shared" si="14"/>
        <v>0</v>
      </c>
      <c r="F499" s="73"/>
      <c r="G499" s="73"/>
      <c r="H499" s="12"/>
      <c r="I499" s="12"/>
      <c r="J499" s="12"/>
      <c r="K499" s="12"/>
      <c r="L499" s="12"/>
      <c r="M499" s="12"/>
      <c r="N499" s="12"/>
      <c r="O499" s="12"/>
      <c r="P499" s="12"/>
      <c r="R499" s="73"/>
    </row>
    <row r="500" spans="1:81" s="11" customFormat="1" ht="24.95" customHeight="1">
      <c r="A500" s="33"/>
      <c r="B500" s="33"/>
      <c r="C500" s="73"/>
      <c r="D500" s="73"/>
      <c r="E500" s="73">
        <f t="shared" si="14"/>
        <v>0</v>
      </c>
      <c r="F500" s="73"/>
      <c r="G500" s="73"/>
      <c r="H500" s="12"/>
      <c r="I500" s="12"/>
      <c r="J500" s="12"/>
      <c r="K500" s="12"/>
      <c r="L500" s="12"/>
      <c r="M500" s="12"/>
      <c r="N500" s="12"/>
      <c r="O500" s="12"/>
      <c r="P500" s="12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8"/>
      <c r="BN500" s="27"/>
      <c r="BO500" s="27"/>
      <c r="BP500" s="27"/>
      <c r="BQ500" s="27"/>
      <c r="BR500" s="27"/>
      <c r="BS500" s="27"/>
      <c r="BT500" s="27"/>
      <c r="BU500" s="27"/>
      <c r="BV500" s="27"/>
      <c r="CC500" s="13"/>
    </row>
    <row r="501" spans="1:81" s="11" customFormat="1" ht="24.95" customHeight="1">
      <c r="A501" s="33"/>
      <c r="B501" s="33"/>
      <c r="C501" s="73"/>
      <c r="D501" s="73"/>
      <c r="E501" s="73">
        <f t="shared" si="14"/>
        <v>0</v>
      </c>
      <c r="F501" s="73"/>
      <c r="G501" s="73"/>
      <c r="H501" s="12"/>
      <c r="I501" s="12"/>
      <c r="J501" s="12"/>
      <c r="K501" s="12"/>
      <c r="L501" s="12"/>
      <c r="M501" s="12"/>
      <c r="N501" s="12"/>
      <c r="O501" s="12"/>
      <c r="P501" s="12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8"/>
      <c r="BN501" s="27"/>
      <c r="BO501" s="27"/>
      <c r="BP501" s="27"/>
      <c r="BQ501" s="27"/>
      <c r="BR501" s="27"/>
      <c r="BS501" s="27"/>
      <c r="BT501" s="27"/>
      <c r="BU501" s="27"/>
      <c r="BV501" s="27"/>
      <c r="CC501" s="13"/>
    </row>
    <row r="502" spans="1:81" s="11" customFormat="1" ht="24.95" customHeight="1">
      <c r="A502" s="33"/>
      <c r="B502" s="33"/>
      <c r="C502" s="73"/>
      <c r="D502" s="73"/>
      <c r="E502" s="73">
        <f t="shared" si="14"/>
        <v>0</v>
      </c>
      <c r="F502" s="73"/>
      <c r="G502" s="73"/>
      <c r="H502" s="12"/>
      <c r="I502" s="12"/>
      <c r="J502" s="12"/>
      <c r="K502" s="12"/>
      <c r="L502" s="12"/>
      <c r="M502" s="12"/>
      <c r="N502" s="12"/>
      <c r="O502" s="12"/>
      <c r="P502" s="12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8"/>
      <c r="BN502" s="27"/>
      <c r="BO502" s="27"/>
      <c r="BP502" s="27"/>
      <c r="BQ502" s="27"/>
      <c r="BR502" s="27"/>
      <c r="BS502" s="27"/>
      <c r="BT502" s="27"/>
      <c r="BU502" s="27"/>
      <c r="BV502" s="27"/>
      <c r="CC502" s="13"/>
    </row>
    <row r="503" spans="1:81" s="33" customFormat="1" ht="24.95" customHeight="1">
      <c r="C503" s="73"/>
      <c r="D503" s="73"/>
      <c r="E503" s="73">
        <f t="shared" ref="E503:E566" si="15">F503+G503</f>
        <v>0</v>
      </c>
      <c r="F503" s="73"/>
      <c r="G503" s="73"/>
      <c r="H503" s="12"/>
      <c r="I503" s="12"/>
      <c r="J503" s="12"/>
      <c r="K503" s="12"/>
      <c r="L503" s="12"/>
      <c r="M503" s="12"/>
      <c r="N503" s="12"/>
      <c r="O503" s="12"/>
      <c r="P503" s="12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7"/>
      <c r="BN503" s="16"/>
      <c r="BO503" s="16"/>
      <c r="BP503" s="16"/>
      <c r="BQ503" s="16"/>
      <c r="BR503" s="16"/>
      <c r="BS503" s="16"/>
      <c r="BT503" s="16"/>
      <c r="BU503" s="16"/>
      <c r="BV503" s="16"/>
      <c r="CC503" s="73"/>
    </row>
    <row r="504" spans="1:81" s="33" customFormat="1" ht="24.95" customHeight="1">
      <c r="B504" s="20"/>
      <c r="C504" s="73"/>
      <c r="D504" s="73"/>
      <c r="E504" s="73">
        <f t="shared" si="15"/>
        <v>0</v>
      </c>
      <c r="F504" s="73"/>
      <c r="G504" s="73"/>
      <c r="H504" s="12"/>
      <c r="I504" s="12"/>
      <c r="J504" s="12"/>
      <c r="K504" s="12"/>
      <c r="L504" s="12"/>
      <c r="M504" s="12"/>
      <c r="N504" s="12"/>
      <c r="O504" s="12"/>
      <c r="P504" s="12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7"/>
      <c r="BN504" s="16"/>
      <c r="BO504" s="16"/>
      <c r="BP504" s="16"/>
      <c r="BQ504" s="16"/>
      <c r="BR504" s="16"/>
      <c r="BS504" s="16"/>
      <c r="BT504" s="16"/>
      <c r="BU504" s="16"/>
      <c r="BV504" s="16"/>
      <c r="CC504" s="73"/>
    </row>
    <row r="505" spans="1:81" s="11" customFormat="1" ht="24.95" customHeight="1">
      <c r="A505" s="33"/>
      <c r="B505" s="20"/>
      <c r="C505" s="73"/>
      <c r="D505" s="73"/>
      <c r="E505" s="73">
        <f t="shared" si="15"/>
        <v>0</v>
      </c>
      <c r="F505" s="73"/>
      <c r="G505" s="73"/>
      <c r="H505" s="12"/>
      <c r="I505" s="12"/>
      <c r="J505" s="12"/>
      <c r="K505" s="12"/>
      <c r="L505" s="12"/>
      <c r="M505" s="12"/>
      <c r="N505" s="12"/>
      <c r="O505" s="12"/>
      <c r="P505" s="12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8"/>
      <c r="BN505" s="27"/>
      <c r="BO505" s="27"/>
      <c r="BP505" s="27"/>
      <c r="BQ505" s="27"/>
      <c r="BR505" s="27"/>
      <c r="BS505" s="27"/>
      <c r="BT505" s="27"/>
      <c r="BU505" s="27"/>
      <c r="BV505" s="27"/>
      <c r="CC505" s="13"/>
    </row>
    <row r="506" spans="1:81" s="11" customFormat="1" ht="24.95" customHeight="1">
      <c r="A506" s="33"/>
      <c r="B506" s="20"/>
      <c r="C506" s="73"/>
      <c r="D506" s="73"/>
      <c r="E506" s="73">
        <f t="shared" si="15"/>
        <v>0</v>
      </c>
      <c r="F506" s="73"/>
      <c r="G506" s="73"/>
      <c r="H506" s="12"/>
      <c r="I506" s="12"/>
      <c r="J506" s="12"/>
      <c r="K506" s="12"/>
      <c r="L506" s="12"/>
      <c r="M506" s="12"/>
      <c r="N506" s="12"/>
      <c r="O506" s="12"/>
      <c r="P506" s="12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8"/>
      <c r="BN506" s="27"/>
      <c r="BO506" s="27"/>
      <c r="BP506" s="27"/>
      <c r="BQ506" s="27"/>
      <c r="BR506" s="27"/>
      <c r="BS506" s="27"/>
      <c r="BT506" s="27"/>
      <c r="BU506" s="27"/>
      <c r="BV506" s="27"/>
      <c r="CC506" s="13"/>
    </row>
    <row r="507" spans="1:81" s="33" customFormat="1" ht="24.95" customHeight="1">
      <c r="C507" s="73"/>
      <c r="D507" s="73"/>
      <c r="E507" s="73">
        <f t="shared" si="15"/>
        <v>0</v>
      </c>
      <c r="F507" s="73"/>
      <c r="G507" s="73"/>
      <c r="H507" s="12"/>
      <c r="I507" s="12"/>
      <c r="J507" s="12"/>
      <c r="K507" s="12"/>
      <c r="L507" s="12"/>
      <c r="M507" s="12"/>
      <c r="N507" s="12"/>
      <c r="O507" s="12"/>
      <c r="P507" s="12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7"/>
      <c r="BN507" s="16"/>
      <c r="BO507" s="16"/>
      <c r="BP507" s="16"/>
      <c r="BQ507" s="16"/>
      <c r="BR507" s="16"/>
      <c r="BS507" s="16"/>
      <c r="BT507" s="16"/>
      <c r="BU507" s="16"/>
      <c r="BV507" s="16"/>
      <c r="CC507" s="73"/>
    </row>
    <row r="508" spans="1:81" s="33" customFormat="1" ht="24.95" customHeight="1">
      <c r="C508" s="73"/>
      <c r="D508" s="73"/>
      <c r="E508" s="73">
        <f t="shared" si="15"/>
        <v>0</v>
      </c>
      <c r="F508" s="73"/>
      <c r="G508" s="73"/>
      <c r="H508" s="12"/>
      <c r="I508" s="12"/>
      <c r="J508" s="12"/>
      <c r="K508" s="12"/>
      <c r="L508" s="12"/>
      <c r="M508" s="12"/>
      <c r="N508" s="12"/>
      <c r="O508" s="12"/>
      <c r="P508" s="12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7"/>
      <c r="BN508" s="16"/>
      <c r="BO508" s="16"/>
      <c r="BP508" s="16"/>
      <c r="BQ508" s="16"/>
      <c r="BR508" s="16"/>
      <c r="BS508" s="16"/>
      <c r="BT508" s="16"/>
      <c r="BU508" s="16"/>
      <c r="BV508" s="16"/>
      <c r="CC508" s="73"/>
    </row>
    <row r="509" spans="1:81" s="33" customFormat="1" ht="24.95" customHeight="1">
      <c r="B509" s="55"/>
      <c r="C509" s="73"/>
      <c r="D509" s="73"/>
      <c r="E509" s="73">
        <f t="shared" si="15"/>
        <v>0</v>
      </c>
      <c r="F509" s="73"/>
      <c r="G509" s="73"/>
      <c r="H509" s="12"/>
      <c r="I509" s="12"/>
      <c r="J509" s="12"/>
      <c r="K509" s="12"/>
      <c r="L509" s="12"/>
      <c r="M509" s="12"/>
      <c r="N509" s="12"/>
      <c r="O509" s="12"/>
      <c r="P509" s="12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7"/>
      <c r="BN509" s="16"/>
      <c r="BO509" s="16"/>
      <c r="BP509" s="16"/>
      <c r="BQ509" s="16"/>
      <c r="BR509" s="16"/>
      <c r="BS509" s="16"/>
      <c r="BT509" s="16"/>
      <c r="BU509" s="16"/>
      <c r="BV509" s="16"/>
      <c r="CC509" s="73"/>
    </row>
    <row r="510" spans="1:81" s="33" customFormat="1" ht="24.95" customHeight="1">
      <c r="C510" s="73"/>
      <c r="D510" s="73"/>
      <c r="E510" s="73">
        <f t="shared" si="15"/>
        <v>0</v>
      </c>
      <c r="F510" s="73"/>
      <c r="G510" s="73"/>
      <c r="H510" s="12"/>
      <c r="I510" s="12"/>
      <c r="J510" s="12"/>
      <c r="K510" s="12"/>
      <c r="L510" s="12"/>
      <c r="M510" s="12"/>
      <c r="N510" s="12"/>
      <c r="O510" s="12"/>
      <c r="P510" s="12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7"/>
      <c r="BN510" s="16"/>
      <c r="BO510" s="16"/>
      <c r="BP510" s="16"/>
      <c r="BQ510" s="16"/>
      <c r="BR510" s="16"/>
      <c r="BS510" s="16"/>
      <c r="BT510" s="16"/>
      <c r="BU510" s="16"/>
      <c r="BV510" s="16"/>
      <c r="CC510" s="73"/>
    </row>
    <row r="511" spans="1:81" s="33" customFormat="1" ht="24.95" customHeight="1">
      <c r="C511" s="73"/>
      <c r="D511" s="73"/>
      <c r="E511" s="73">
        <f t="shared" si="15"/>
        <v>0</v>
      </c>
      <c r="F511" s="73"/>
      <c r="G511" s="73"/>
      <c r="H511" s="12"/>
      <c r="I511" s="12"/>
      <c r="J511" s="12"/>
      <c r="K511" s="12"/>
      <c r="L511" s="12"/>
      <c r="M511" s="12"/>
      <c r="N511" s="12"/>
      <c r="O511" s="12"/>
      <c r="P511" s="12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7"/>
      <c r="BN511" s="16"/>
      <c r="BO511" s="16"/>
      <c r="BP511" s="16"/>
      <c r="BQ511" s="16"/>
      <c r="BR511" s="16"/>
      <c r="BS511" s="16"/>
      <c r="BT511" s="16"/>
      <c r="BU511" s="16"/>
      <c r="BV511" s="16"/>
      <c r="CC511" s="73"/>
    </row>
    <row r="512" spans="1:81" s="33" customFormat="1" ht="24.95" customHeight="1">
      <c r="C512" s="73"/>
      <c r="D512" s="73"/>
      <c r="E512" s="73">
        <f t="shared" si="15"/>
        <v>0</v>
      </c>
      <c r="F512" s="73"/>
      <c r="G512" s="73"/>
      <c r="H512" s="12"/>
      <c r="I512" s="12"/>
      <c r="J512" s="12"/>
      <c r="K512" s="12"/>
      <c r="L512" s="12"/>
      <c r="M512" s="12"/>
      <c r="N512" s="12"/>
      <c r="O512" s="12"/>
      <c r="P512" s="12"/>
      <c r="R512" s="73"/>
    </row>
    <row r="513" spans="1:81" s="33" customFormat="1" ht="24.95" customHeight="1">
      <c r="C513" s="73"/>
      <c r="D513" s="73"/>
      <c r="E513" s="73">
        <f t="shared" si="15"/>
        <v>0</v>
      </c>
      <c r="F513" s="73"/>
      <c r="G513" s="73"/>
      <c r="H513" s="12"/>
      <c r="I513" s="12"/>
      <c r="J513" s="12"/>
      <c r="K513" s="12"/>
      <c r="L513" s="12"/>
      <c r="M513" s="12"/>
      <c r="N513" s="12"/>
      <c r="O513" s="12"/>
      <c r="P513" s="12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7"/>
      <c r="BN513" s="16"/>
      <c r="BO513" s="16"/>
      <c r="BP513" s="16"/>
      <c r="BQ513" s="16"/>
      <c r="BR513" s="16"/>
      <c r="BS513" s="16"/>
      <c r="BT513" s="16"/>
      <c r="BU513" s="16"/>
      <c r="BV513" s="16"/>
      <c r="CC513" s="73"/>
    </row>
    <row r="514" spans="1:81" s="33" customFormat="1" ht="24.95" customHeight="1">
      <c r="C514" s="73"/>
      <c r="D514" s="73"/>
      <c r="E514" s="73">
        <f t="shared" si="15"/>
        <v>0</v>
      </c>
      <c r="F514" s="73"/>
      <c r="G514" s="73"/>
      <c r="H514" s="12"/>
      <c r="I514" s="12"/>
      <c r="J514" s="12"/>
      <c r="K514" s="12"/>
      <c r="L514" s="12"/>
      <c r="M514" s="12"/>
      <c r="N514" s="12"/>
      <c r="O514" s="12"/>
      <c r="P514" s="12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7"/>
      <c r="BN514" s="16"/>
      <c r="BO514" s="16"/>
      <c r="BP514" s="16"/>
      <c r="BQ514" s="16"/>
      <c r="BR514" s="16"/>
      <c r="BS514" s="16"/>
      <c r="BT514" s="16"/>
      <c r="BU514" s="16"/>
      <c r="BV514" s="16"/>
      <c r="CC514" s="73"/>
    </row>
    <row r="515" spans="1:81" s="33" customFormat="1" ht="24.95" customHeight="1">
      <c r="A515" s="11"/>
      <c r="C515" s="73"/>
      <c r="D515" s="73"/>
      <c r="E515" s="73">
        <f t="shared" si="15"/>
        <v>0</v>
      </c>
      <c r="F515" s="32"/>
      <c r="G515" s="73"/>
      <c r="H515" s="12"/>
      <c r="I515" s="12"/>
      <c r="J515" s="12"/>
      <c r="K515" s="12"/>
      <c r="L515" s="12"/>
      <c r="M515" s="12"/>
      <c r="N515" s="12"/>
      <c r="O515" s="12"/>
      <c r="P515" s="12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7"/>
      <c r="BN515" s="16"/>
      <c r="BO515" s="16"/>
      <c r="BP515" s="16"/>
      <c r="BQ515" s="16"/>
      <c r="BR515" s="16"/>
      <c r="BS515" s="16"/>
      <c r="BT515" s="16"/>
      <c r="BU515" s="16"/>
      <c r="BV515" s="16"/>
      <c r="CC515" s="73"/>
    </row>
    <row r="516" spans="1:81" s="33" customFormat="1" ht="24.95" customHeight="1">
      <c r="C516" s="73"/>
      <c r="D516" s="73"/>
      <c r="E516" s="73">
        <f t="shared" si="15"/>
        <v>0</v>
      </c>
      <c r="F516" s="32"/>
      <c r="G516" s="73"/>
      <c r="H516" s="12"/>
      <c r="I516" s="12"/>
      <c r="J516" s="12"/>
      <c r="K516" s="12"/>
      <c r="L516" s="12"/>
      <c r="M516" s="12"/>
      <c r="N516" s="12"/>
      <c r="O516" s="12"/>
      <c r="P516" s="12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7"/>
      <c r="BN516" s="16"/>
      <c r="BO516" s="16"/>
      <c r="BP516" s="16"/>
      <c r="BQ516" s="16"/>
      <c r="BR516" s="16"/>
      <c r="BS516" s="16"/>
      <c r="BT516" s="16"/>
      <c r="BU516" s="16"/>
      <c r="BV516" s="16"/>
      <c r="CC516" s="73"/>
    </row>
    <row r="517" spans="1:81" s="33" customFormat="1" ht="24.95" customHeight="1">
      <c r="C517" s="73"/>
      <c r="D517" s="73"/>
      <c r="E517" s="73">
        <f t="shared" si="15"/>
        <v>0</v>
      </c>
      <c r="F517" s="32"/>
      <c r="G517" s="73"/>
      <c r="H517" s="12"/>
      <c r="I517" s="12"/>
      <c r="J517" s="12"/>
      <c r="K517" s="12"/>
      <c r="L517" s="12"/>
      <c r="M517" s="12"/>
      <c r="N517" s="12"/>
      <c r="O517" s="12"/>
      <c r="P517" s="12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7"/>
      <c r="BN517" s="16"/>
      <c r="BO517" s="16"/>
      <c r="BP517" s="16"/>
      <c r="BQ517" s="16"/>
      <c r="BR517" s="16"/>
      <c r="BS517" s="16"/>
      <c r="BT517" s="16"/>
      <c r="BU517" s="16"/>
      <c r="BV517" s="16"/>
      <c r="CC517" s="73"/>
    </row>
    <row r="518" spans="1:81" s="33" customFormat="1" ht="24.95" customHeight="1">
      <c r="A518" s="11"/>
      <c r="C518" s="73"/>
      <c r="D518" s="73"/>
      <c r="E518" s="73">
        <f t="shared" si="15"/>
        <v>0</v>
      </c>
      <c r="F518" s="73"/>
      <c r="G518" s="73"/>
      <c r="H518" s="12"/>
      <c r="I518" s="12"/>
      <c r="J518" s="12"/>
      <c r="K518" s="12"/>
      <c r="L518" s="12"/>
      <c r="M518" s="12"/>
      <c r="N518" s="12"/>
      <c r="O518" s="12"/>
      <c r="P518" s="12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7"/>
      <c r="BN518" s="16"/>
      <c r="BO518" s="16"/>
      <c r="BP518" s="16"/>
      <c r="BQ518" s="16"/>
      <c r="BR518" s="16"/>
      <c r="BS518" s="16"/>
      <c r="BT518" s="16"/>
      <c r="BU518" s="16"/>
      <c r="BV518" s="16"/>
      <c r="CC518" s="73"/>
    </row>
    <row r="519" spans="1:81" s="33" customFormat="1" ht="24.95" customHeight="1">
      <c r="C519" s="73"/>
      <c r="D519" s="73"/>
      <c r="E519" s="73">
        <f t="shared" si="15"/>
        <v>0</v>
      </c>
      <c r="F519" s="73"/>
      <c r="G519" s="73"/>
      <c r="H519" s="12"/>
      <c r="I519" s="12"/>
      <c r="J519" s="12"/>
      <c r="K519" s="12"/>
      <c r="L519" s="12"/>
      <c r="M519" s="12"/>
      <c r="N519" s="12"/>
      <c r="O519" s="12"/>
      <c r="P519" s="12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7"/>
      <c r="BN519" s="16"/>
      <c r="BO519" s="16"/>
      <c r="BP519" s="16"/>
      <c r="BQ519" s="16"/>
      <c r="BR519" s="16"/>
      <c r="BS519" s="16"/>
      <c r="BT519" s="16"/>
      <c r="BU519" s="16"/>
      <c r="BV519" s="16"/>
      <c r="CC519" s="73"/>
    </row>
    <row r="520" spans="1:81" s="33" customFormat="1" ht="24.95" customHeight="1">
      <c r="A520" s="11"/>
      <c r="C520" s="73"/>
      <c r="D520" s="73"/>
      <c r="E520" s="73">
        <f t="shared" si="15"/>
        <v>0</v>
      </c>
      <c r="F520" s="32"/>
      <c r="G520" s="73"/>
      <c r="H520" s="12"/>
      <c r="I520" s="12"/>
      <c r="J520" s="12"/>
      <c r="K520" s="12"/>
      <c r="L520" s="12"/>
      <c r="M520" s="12"/>
      <c r="N520" s="12"/>
      <c r="O520" s="12"/>
      <c r="P520" s="12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7"/>
      <c r="BN520" s="16"/>
      <c r="BO520" s="16"/>
      <c r="BP520" s="16"/>
      <c r="BQ520" s="16"/>
      <c r="BR520" s="16"/>
      <c r="BS520" s="16"/>
      <c r="BT520" s="16"/>
      <c r="BU520" s="16"/>
      <c r="BV520" s="16"/>
      <c r="CC520" s="73"/>
    </row>
    <row r="521" spans="1:81" s="33" customFormat="1" ht="24.95" customHeight="1">
      <c r="C521" s="73"/>
      <c r="D521" s="73"/>
      <c r="E521" s="73">
        <f t="shared" si="15"/>
        <v>0</v>
      </c>
      <c r="F521" s="32"/>
      <c r="G521" s="73"/>
      <c r="H521" s="12"/>
      <c r="I521" s="12"/>
      <c r="J521" s="12"/>
      <c r="K521" s="12"/>
      <c r="L521" s="12"/>
      <c r="M521" s="12"/>
      <c r="N521" s="12"/>
      <c r="O521" s="12"/>
      <c r="P521" s="12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7"/>
      <c r="BN521" s="16"/>
      <c r="BO521" s="16"/>
      <c r="BP521" s="16"/>
      <c r="BQ521" s="16"/>
      <c r="BR521" s="16"/>
      <c r="BS521" s="16"/>
      <c r="BT521" s="16"/>
      <c r="BU521" s="16"/>
      <c r="BV521" s="16"/>
      <c r="CC521" s="73"/>
    </row>
    <row r="522" spans="1:81" s="33" customFormat="1" ht="24.95" customHeight="1">
      <c r="C522" s="73"/>
      <c r="D522" s="73"/>
      <c r="E522" s="73">
        <f t="shared" si="15"/>
        <v>0</v>
      </c>
      <c r="F522" s="32"/>
      <c r="G522" s="73"/>
      <c r="H522" s="12"/>
      <c r="I522" s="12"/>
      <c r="J522" s="12"/>
      <c r="K522" s="12"/>
      <c r="L522" s="12"/>
      <c r="M522" s="12"/>
      <c r="N522" s="12"/>
      <c r="O522" s="12"/>
      <c r="P522" s="12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7"/>
      <c r="BN522" s="16"/>
      <c r="BO522" s="16"/>
      <c r="BP522" s="16"/>
      <c r="BQ522" s="16"/>
      <c r="BR522" s="16"/>
      <c r="BS522" s="16"/>
      <c r="BT522" s="16"/>
      <c r="BU522" s="16"/>
      <c r="BV522" s="16"/>
      <c r="CC522" s="73"/>
    </row>
    <row r="523" spans="1:81" s="33" customFormat="1" ht="24.95" customHeight="1">
      <c r="C523" s="73"/>
      <c r="D523" s="73"/>
      <c r="E523" s="73">
        <f t="shared" si="15"/>
        <v>0</v>
      </c>
      <c r="F523" s="32"/>
      <c r="G523" s="73"/>
      <c r="H523" s="12"/>
      <c r="I523" s="12"/>
      <c r="J523" s="12"/>
      <c r="K523" s="12"/>
      <c r="L523" s="12"/>
      <c r="M523" s="12"/>
      <c r="N523" s="12"/>
      <c r="O523" s="12"/>
      <c r="P523" s="12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7"/>
      <c r="BN523" s="16"/>
      <c r="BO523" s="16"/>
      <c r="BP523" s="16"/>
      <c r="BQ523" s="16"/>
      <c r="BR523" s="16"/>
      <c r="BS523" s="16"/>
      <c r="BT523" s="16"/>
      <c r="BU523" s="16"/>
      <c r="BV523" s="16"/>
      <c r="CC523" s="73"/>
    </row>
    <row r="524" spans="1:81" s="33" customFormat="1" ht="24.95" customHeight="1">
      <c r="C524" s="73"/>
      <c r="D524" s="73"/>
      <c r="E524" s="73">
        <f t="shared" si="15"/>
        <v>0</v>
      </c>
      <c r="F524" s="32"/>
      <c r="G524" s="73"/>
      <c r="H524" s="12"/>
      <c r="I524" s="12"/>
      <c r="J524" s="12"/>
      <c r="K524" s="12"/>
      <c r="L524" s="12"/>
      <c r="M524" s="12"/>
      <c r="N524" s="12"/>
      <c r="O524" s="12"/>
      <c r="P524" s="12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7"/>
      <c r="BN524" s="16"/>
      <c r="BO524" s="16"/>
      <c r="BP524" s="16"/>
      <c r="BQ524" s="16"/>
      <c r="BR524" s="16"/>
      <c r="BS524" s="16"/>
      <c r="BT524" s="16"/>
      <c r="BU524" s="16"/>
      <c r="BV524" s="16"/>
      <c r="CC524" s="73"/>
    </row>
    <row r="525" spans="1:81" s="33" customFormat="1" ht="24.95" customHeight="1">
      <c r="B525" s="72"/>
      <c r="C525" s="73"/>
      <c r="D525" s="73"/>
      <c r="E525" s="73">
        <f t="shared" si="15"/>
        <v>0</v>
      </c>
      <c r="F525" s="73"/>
      <c r="G525" s="73"/>
      <c r="H525" s="12"/>
      <c r="I525" s="12"/>
      <c r="J525" s="12"/>
      <c r="K525" s="12"/>
      <c r="L525" s="12"/>
      <c r="M525" s="12"/>
      <c r="N525" s="12"/>
      <c r="O525" s="12"/>
      <c r="P525" s="12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7"/>
      <c r="BN525" s="16"/>
      <c r="BO525" s="16"/>
      <c r="BP525" s="16"/>
      <c r="BQ525" s="16"/>
      <c r="BR525" s="16"/>
      <c r="BS525" s="16"/>
      <c r="BT525" s="16"/>
      <c r="BU525" s="16"/>
      <c r="BV525" s="16"/>
      <c r="CC525" s="73"/>
    </row>
    <row r="526" spans="1:81" s="33" customFormat="1" ht="24.95" customHeight="1">
      <c r="B526" s="72"/>
      <c r="C526" s="73"/>
      <c r="D526" s="73"/>
      <c r="E526" s="73">
        <f t="shared" si="15"/>
        <v>0</v>
      </c>
      <c r="F526" s="32"/>
      <c r="G526" s="73"/>
      <c r="H526" s="12"/>
      <c r="I526" s="12"/>
      <c r="J526" s="12"/>
      <c r="K526" s="12"/>
      <c r="L526" s="12"/>
      <c r="M526" s="12"/>
      <c r="N526" s="12"/>
      <c r="O526" s="12"/>
      <c r="P526" s="12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7"/>
      <c r="BN526" s="16"/>
      <c r="BO526" s="16"/>
      <c r="BP526" s="16"/>
      <c r="BQ526" s="16"/>
      <c r="BR526" s="16"/>
      <c r="BS526" s="16"/>
      <c r="BT526" s="16"/>
      <c r="BU526" s="16"/>
      <c r="BV526" s="16"/>
      <c r="CC526" s="73"/>
    </row>
    <row r="527" spans="1:81" s="33" customFormat="1" ht="24.95" customHeight="1">
      <c r="C527" s="73"/>
      <c r="D527" s="73"/>
      <c r="E527" s="73">
        <f t="shared" si="15"/>
        <v>0</v>
      </c>
      <c r="F527" s="73"/>
      <c r="G527" s="73"/>
      <c r="H527" s="12"/>
      <c r="I527" s="12"/>
      <c r="J527" s="12"/>
      <c r="K527" s="12"/>
      <c r="L527" s="12"/>
      <c r="M527" s="12"/>
      <c r="N527" s="12"/>
      <c r="O527" s="12"/>
      <c r="P527" s="12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7"/>
      <c r="BN527" s="16"/>
      <c r="BO527" s="16"/>
      <c r="BP527" s="16"/>
      <c r="BQ527" s="16"/>
      <c r="BR527" s="16"/>
      <c r="BS527" s="16"/>
      <c r="BT527" s="16"/>
      <c r="BU527" s="16"/>
      <c r="BV527" s="16"/>
      <c r="CC527" s="73"/>
    </row>
    <row r="528" spans="1:81" s="33" customFormat="1" ht="24.95" customHeight="1">
      <c r="C528" s="73"/>
      <c r="D528" s="73"/>
      <c r="E528" s="73">
        <f t="shared" si="15"/>
        <v>0</v>
      </c>
      <c r="F528" s="73"/>
      <c r="G528" s="73"/>
      <c r="H528" s="12"/>
      <c r="I528" s="12"/>
      <c r="J528" s="12"/>
      <c r="K528" s="12"/>
      <c r="L528" s="12"/>
      <c r="M528" s="12"/>
      <c r="N528" s="12"/>
      <c r="O528" s="12"/>
      <c r="P528" s="12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7"/>
      <c r="BN528" s="16"/>
      <c r="BO528" s="16"/>
      <c r="BP528" s="16"/>
      <c r="BQ528" s="16"/>
      <c r="BR528" s="16"/>
      <c r="BS528" s="16"/>
      <c r="BT528" s="16"/>
      <c r="BU528" s="16"/>
      <c r="BV528" s="16"/>
      <c r="CC528" s="73"/>
    </row>
    <row r="529" spans="1:81" s="33" customFormat="1" ht="24.95" customHeight="1">
      <c r="C529" s="73"/>
      <c r="D529" s="73"/>
      <c r="E529" s="73">
        <f t="shared" si="15"/>
        <v>0</v>
      </c>
      <c r="F529" s="73"/>
      <c r="G529" s="73"/>
      <c r="H529" s="12"/>
      <c r="I529" s="12"/>
      <c r="J529" s="12"/>
      <c r="K529" s="12"/>
      <c r="L529" s="12"/>
      <c r="M529" s="12"/>
      <c r="N529" s="12"/>
      <c r="O529" s="12"/>
      <c r="P529" s="12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7"/>
      <c r="BN529" s="16"/>
      <c r="BO529" s="16"/>
      <c r="BP529" s="16"/>
      <c r="BQ529" s="16"/>
      <c r="BR529" s="16"/>
      <c r="BS529" s="16"/>
      <c r="BT529" s="16"/>
      <c r="BU529" s="16"/>
      <c r="BV529" s="16"/>
      <c r="CC529" s="73"/>
    </row>
    <row r="530" spans="1:81" s="11" customFormat="1" ht="24.95" customHeight="1">
      <c r="B530" s="33"/>
      <c r="C530" s="73"/>
      <c r="D530" s="73"/>
      <c r="E530" s="73">
        <f t="shared" si="15"/>
        <v>0</v>
      </c>
      <c r="F530" s="73"/>
      <c r="G530" s="73"/>
      <c r="H530" s="12"/>
      <c r="I530" s="12"/>
      <c r="J530" s="12"/>
      <c r="K530" s="12"/>
      <c r="L530" s="12"/>
      <c r="M530" s="12"/>
      <c r="N530" s="12"/>
      <c r="O530" s="12"/>
      <c r="P530" s="12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8"/>
      <c r="BN530" s="27"/>
      <c r="BO530" s="27"/>
      <c r="BP530" s="27"/>
      <c r="BQ530" s="27"/>
      <c r="BR530" s="27"/>
      <c r="BS530" s="27"/>
      <c r="BT530" s="27"/>
      <c r="BU530" s="27"/>
      <c r="BV530" s="27"/>
      <c r="CC530" s="13"/>
    </row>
    <row r="531" spans="1:81" s="33" customFormat="1" ht="24.95" customHeight="1">
      <c r="C531" s="73"/>
      <c r="D531" s="73"/>
      <c r="E531" s="73">
        <f t="shared" si="15"/>
        <v>0</v>
      </c>
      <c r="F531" s="73"/>
      <c r="G531" s="73"/>
      <c r="H531" s="12"/>
      <c r="I531" s="12"/>
      <c r="J531" s="12"/>
      <c r="K531" s="12"/>
      <c r="L531" s="12"/>
      <c r="M531" s="12"/>
      <c r="N531" s="12"/>
      <c r="O531" s="12"/>
      <c r="P531" s="12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7"/>
      <c r="BN531" s="16"/>
      <c r="BO531" s="16"/>
      <c r="BP531" s="16"/>
      <c r="BQ531" s="16"/>
      <c r="BR531" s="16"/>
      <c r="BS531" s="16"/>
      <c r="BT531" s="16"/>
      <c r="BU531" s="16"/>
      <c r="BV531" s="16"/>
      <c r="CC531" s="73"/>
    </row>
    <row r="532" spans="1:81" s="11" customFormat="1" ht="24.95" customHeight="1">
      <c r="A532" s="33"/>
      <c r="B532" s="33"/>
      <c r="C532" s="73"/>
      <c r="D532" s="73"/>
      <c r="E532" s="73">
        <f t="shared" si="15"/>
        <v>0</v>
      </c>
      <c r="F532" s="73"/>
      <c r="G532" s="73"/>
      <c r="H532" s="12"/>
      <c r="I532" s="12"/>
      <c r="J532" s="12"/>
      <c r="K532" s="12"/>
      <c r="L532" s="12"/>
      <c r="M532" s="12"/>
      <c r="N532" s="12"/>
      <c r="O532" s="12"/>
      <c r="P532" s="12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8"/>
      <c r="BN532" s="27"/>
      <c r="BO532" s="27"/>
      <c r="BP532" s="27"/>
      <c r="BQ532" s="27"/>
      <c r="BR532" s="27"/>
      <c r="BS532" s="27"/>
      <c r="BT532" s="27"/>
      <c r="BU532" s="27"/>
      <c r="BV532" s="27"/>
      <c r="CC532" s="13"/>
    </row>
    <row r="533" spans="1:81" s="11" customFormat="1" ht="24.95" customHeight="1">
      <c r="A533" s="33"/>
      <c r="B533" s="33"/>
      <c r="C533" s="73"/>
      <c r="D533" s="73"/>
      <c r="E533" s="73">
        <f t="shared" si="15"/>
        <v>0</v>
      </c>
      <c r="F533" s="73"/>
      <c r="G533" s="73"/>
      <c r="H533" s="12"/>
      <c r="I533" s="12"/>
      <c r="J533" s="12"/>
      <c r="K533" s="12"/>
      <c r="L533" s="12"/>
      <c r="M533" s="12"/>
      <c r="N533" s="12"/>
      <c r="O533" s="12"/>
      <c r="P533" s="12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8"/>
      <c r="BN533" s="27"/>
      <c r="BO533" s="27"/>
      <c r="BP533" s="27"/>
      <c r="BQ533" s="27"/>
      <c r="BR533" s="27"/>
      <c r="BS533" s="27"/>
      <c r="BT533" s="27"/>
      <c r="BU533" s="27"/>
      <c r="BV533" s="27"/>
      <c r="CC533" s="13"/>
    </row>
    <row r="534" spans="1:81" s="33" customFormat="1" ht="24.95" customHeight="1">
      <c r="C534" s="73"/>
      <c r="D534" s="73"/>
      <c r="E534" s="73">
        <f t="shared" si="15"/>
        <v>0</v>
      </c>
      <c r="F534" s="73"/>
      <c r="G534" s="73"/>
      <c r="H534" s="12"/>
      <c r="I534" s="12"/>
      <c r="J534" s="12"/>
      <c r="K534" s="12"/>
      <c r="L534" s="12"/>
      <c r="M534" s="12"/>
      <c r="N534" s="12"/>
      <c r="O534" s="12"/>
      <c r="P534" s="12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7"/>
      <c r="BN534" s="16"/>
      <c r="BO534" s="16"/>
      <c r="BP534" s="16"/>
      <c r="BQ534" s="16"/>
      <c r="BR534" s="16"/>
      <c r="BS534" s="16"/>
      <c r="BT534" s="16"/>
      <c r="BU534" s="16"/>
      <c r="BV534" s="16"/>
      <c r="CC534" s="73"/>
    </row>
    <row r="535" spans="1:81" s="33" customFormat="1" ht="24.95" customHeight="1">
      <c r="C535" s="73"/>
      <c r="D535" s="73"/>
      <c r="E535" s="73">
        <f t="shared" si="15"/>
        <v>0</v>
      </c>
      <c r="F535" s="73"/>
      <c r="G535" s="73"/>
      <c r="H535" s="12"/>
      <c r="I535" s="12"/>
      <c r="J535" s="12"/>
      <c r="K535" s="12"/>
      <c r="L535" s="12"/>
      <c r="M535" s="12"/>
      <c r="N535" s="12"/>
      <c r="O535" s="12"/>
      <c r="P535" s="12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7"/>
      <c r="BN535" s="16"/>
      <c r="BO535" s="16"/>
      <c r="BP535" s="16"/>
      <c r="BQ535" s="16"/>
      <c r="BR535" s="16"/>
      <c r="BS535" s="16"/>
      <c r="BT535" s="16"/>
      <c r="BU535" s="16"/>
      <c r="BV535" s="16"/>
      <c r="CC535" s="73"/>
    </row>
    <row r="536" spans="1:81" s="33" customFormat="1" ht="24.95" customHeight="1">
      <c r="B536" s="20"/>
      <c r="C536" s="73"/>
      <c r="D536" s="73"/>
      <c r="E536" s="73">
        <f t="shared" si="15"/>
        <v>0</v>
      </c>
      <c r="F536" s="73"/>
      <c r="G536" s="73"/>
      <c r="H536" s="12"/>
      <c r="I536" s="12"/>
      <c r="J536" s="12"/>
      <c r="K536" s="12"/>
      <c r="L536" s="12"/>
      <c r="M536" s="12"/>
      <c r="N536" s="12"/>
      <c r="O536" s="12"/>
      <c r="P536" s="12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7"/>
      <c r="BN536" s="16"/>
      <c r="BO536" s="16"/>
      <c r="BP536" s="16"/>
      <c r="BQ536" s="16"/>
      <c r="BR536" s="16"/>
      <c r="BS536" s="16"/>
      <c r="BT536" s="16"/>
      <c r="BU536" s="16"/>
      <c r="BV536" s="16"/>
      <c r="CC536" s="73"/>
    </row>
    <row r="537" spans="1:81" s="33" customFormat="1" ht="24.95" customHeight="1">
      <c r="C537" s="73"/>
      <c r="D537" s="73"/>
      <c r="E537" s="73">
        <f t="shared" si="15"/>
        <v>0</v>
      </c>
      <c r="F537" s="73"/>
      <c r="G537" s="73"/>
      <c r="H537" s="12"/>
      <c r="I537" s="12"/>
      <c r="J537" s="12"/>
      <c r="K537" s="12"/>
      <c r="L537" s="12"/>
      <c r="M537" s="12"/>
      <c r="N537" s="12"/>
      <c r="O537" s="12"/>
      <c r="P537" s="12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7"/>
      <c r="BN537" s="16"/>
      <c r="BO537" s="16"/>
      <c r="BP537" s="16"/>
      <c r="BQ537" s="16"/>
      <c r="BR537" s="16"/>
      <c r="BS537" s="16"/>
      <c r="BT537" s="16"/>
      <c r="BU537" s="16"/>
      <c r="BV537" s="16"/>
      <c r="CC537" s="73"/>
    </row>
    <row r="538" spans="1:81" s="20" customFormat="1" ht="24.95" customHeight="1">
      <c r="C538" s="24"/>
      <c r="D538" s="24"/>
      <c r="E538" s="73">
        <f t="shared" si="15"/>
        <v>0</v>
      </c>
      <c r="F538" s="24"/>
      <c r="G538" s="24"/>
      <c r="H538" s="23"/>
      <c r="I538" s="23"/>
      <c r="J538" s="23"/>
      <c r="K538" s="23"/>
      <c r="L538" s="23"/>
      <c r="M538" s="23"/>
      <c r="N538" s="23"/>
      <c r="O538" s="23"/>
      <c r="P538" s="23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6"/>
      <c r="BN538" s="25"/>
      <c r="BO538" s="25"/>
      <c r="BP538" s="25"/>
      <c r="BQ538" s="25"/>
      <c r="BR538" s="25"/>
      <c r="BS538" s="25"/>
      <c r="BT538" s="25"/>
      <c r="BU538" s="25"/>
      <c r="BV538" s="25"/>
      <c r="CC538" s="24"/>
    </row>
    <row r="539" spans="1:81" s="33" customFormat="1" ht="24.95" customHeight="1">
      <c r="C539" s="73"/>
      <c r="D539" s="73"/>
      <c r="E539" s="73">
        <f t="shared" si="15"/>
        <v>0</v>
      </c>
      <c r="F539" s="73"/>
      <c r="G539" s="73"/>
      <c r="H539" s="12"/>
      <c r="I539" s="12"/>
      <c r="J539" s="12"/>
      <c r="K539" s="12"/>
      <c r="L539" s="12"/>
      <c r="M539" s="12"/>
      <c r="N539" s="12"/>
      <c r="O539" s="12"/>
      <c r="P539" s="12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7"/>
      <c r="BN539" s="16"/>
      <c r="BO539" s="16"/>
      <c r="BP539" s="16"/>
      <c r="BQ539" s="16"/>
      <c r="BR539" s="16"/>
      <c r="BS539" s="16"/>
      <c r="BT539" s="16"/>
      <c r="BU539" s="16"/>
      <c r="BV539" s="16"/>
      <c r="CC539" s="73"/>
    </row>
    <row r="540" spans="1:81" s="33" customFormat="1" ht="24.95" customHeight="1">
      <c r="C540" s="73"/>
      <c r="D540" s="73"/>
      <c r="E540" s="73">
        <f t="shared" si="15"/>
        <v>0</v>
      </c>
      <c r="F540" s="73"/>
      <c r="G540" s="73"/>
      <c r="H540" s="12"/>
      <c r="I540" s="12"/>
      <c r="J540" s="12"/>
      <c r="K540" s="12"/>
      <c r="L540" s="12"/>
      <c r="M540" s="12"/>
      <c r="N540" s="12"/>
      <c r="O540" s="12"/>
      <c r="P540" s="12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7"/>
      <c r="BN540" s="16"/>
      <c r="BO540" s="16"/>
      <c r="BP540" s="16"/>
      <c r="BQ540" s="16"/>
      <c r="BR540" s="16"/>
      <c r="BS540" s="16"/>
      <c r="BT540" s="16"/>
      <c r="BU540" s="16"/>
      <c r="BV540" s="16"/>
      <c r="CC540" s="73"/>
    </row>
    <row r="541" spans="1:81" s="20" customFormat="1" ht="24.95" customHeight="1">
      <c r="A541" s="33"/>
      <c r="C541" s="73"/>
      <c r="D541" s="73"/>
      <c r="E541" s="73">
        <f t="shared" si="15"/>
        <v>0</v>
      </c>
      <c r="F541" s="73"/>
      <c r="G541" s="73"/>
      <c r="H541" s="12"/>
      <c r="I541" s="12"/>
      <c r="J541" s="12"/>
      <c r="K541" s="12"/>
      <c r="L541" s="12"/>
      <c r="M541" s="12"/>
      <c r="N541" s="12"/>
      <c r="O541" s="12"/>
      <c r="P541" s="12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6"/>
      <c r="BN541" s="25"/>
      <c r="BO541" s="25"/>
      <c r="BP541" s="25"/>
      <c r="BQ541" s="25"/>
      <c r="BR541" s="25"/>
      <c r="BS541" s="25"/>
      <c r="BT541" s="25"/>
      <c r="BU541" s="25"/>
      <c r="BV541" s="25"/>
      <c r="CC541" s="24"/>
    </row>
    <row r="542" spans="1:81" s="20" customFormat="1" ht="24.95" customHeight="1">
      <c r="A542" s="33"/>
      <c r="C542" s="73"/>
      <c r="D542" s="73"/>
      <c r="E542" s="73">
        <f t="shared" si="15"/>
        <v>0</v>
      </c>
      <c r="F542" s="73"/>
      <c r="G542" s="73"/>
      <c r="H542" s="12"/>
      <c r="I542" s="12"/>
      <c r="J542" s="12"/>
      <c r="K542" s="12"/>
      <c r="L542" s="12"/>
      <c r="M542" s="12"/>
      <c r="N542" s="12"/>
      <c r="O542" s="12"/>
      <c r="P542" s="12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6"/>
      <c r="BN542" s="25"/>
      <c r="BO542" s="25"/>
      <c r="BP542" s="25"/>
      <c r="BQ542" s="25"/>
      <c r="BR542" s="25"/>
      <c r="BS542" s="25"/>
      <c r="BT542" s="25"/>
      <c r="BU542" s="25"/>
      <c r="BV542" s="25"/>
      <c r="CC542" s="24"/>
    </row>
    <row r="543" spans="1:81" s="33" customFormat="1" ht="24.95" customHeight="1">
      <c r="C543" s="73"/>
      <c r="D543" s="73"/>
      <c r="E543" s="73">
        <f t="shared" si="15"/>
        <v>0</v>
      </c>
      <c r="F543" s="73"/>
      <c r="G543" s="73"/>
      <c r="H543" s="12"/>
      <c r="I543" s="12"/>
      <c r="J543" s="12"/>
      <c r="K543" s="12"/>
      <c r="L543" s="12"/>
      <c r="M543" s="12"/>
      <c r="N543" s="12"/>
      <c r="O543" s="12"/>
      <c r="P543" s="12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7"/>
      <c r="BN543" s="16"/>
      <c r="BO543" s="16"/>
      <c r="BP543" s="16"/>
      <c r="BQ543" s="16"/>
      <c r="BR543" s="16"/>
      <c r="BS543" s="16"/>
      <c r="BT543" s="16"/>
      <c r="BU543" s="16"/>
      <c r="BV543" s="16"/>
      <c r="CC543" s="73"/>
    </row>
    <row r="544" spans="1:81" s="33" customFormat="1" ht="24.95" customHeight="1">
      <c r="C544" s="73"/>
      <c r="D544" s="73"/>
      <c r="E544" s="73">
        <f t="shared" si="15"/>
        <v>0</v>
      </c>
      <c r="F544" s="73"/>
      <c r="G544" s="73"/>
      <c r="H544" s="12"/>
      <c r="I544" s="12"/>
      <c r="J544" s="12"/>
      <c r="K544" s="12"/>
      <c r="L544" s="12"/>
      <c r="M544" s="12"/>
      <c r="N544" s="12"/>
      <c r="O544" s="12"/>
      <c r="P544" s="12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7"/>
      <c r="BN544" s="16"/>
      <c r="BO544" s="16"/>
      <c r="BP544" s="16"/>
      <c r="BQ544" s="16"/>
      <c r="BR544" s="16"/>
      <c r="BS544" s="16"/>
      <c r="BT544" s="16"/>
      <c r="BU544" s="16"/>
      <c r="BV544" s="16"/>
      <c r="CC544" s="73"/>
    </row>
    <row r="545" spans="1:81" s="11" customFormat="1" ht="24.95" customHeight="1">
      <c r="A545" s="33"/>
      <c r="B545" s="33"/>
      <c r="C545" s="73"/>
      <c r="D545" s="73"/>
      <c r="E545" s="73">
        <f t="shared" si="15"/>
        <v>0</v>
      </c>
      <c r="F545" s="73"/>
      <c r="G545" s="73"/>
      <c r="H545" s="12"/>
      <c r="I545" s="12"/>
      <c r="J545" s="12"/>
      <c r="K545" s="12"/>
      <c r="L545" s="12"/>
      <c r="M545" s="12"/>
      <c r="N545" s="12"/>
      <c r="O545" s="12"/>
      <c r="P545" s="12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8"/>
      <c r="BN545" s="27"/>
      <c r="BO545" s="27"/>
      <c r="BP545" s="27"/>
      <c r="BQ545" s="27"/>
      <c r="BR545" s="27"/>
      <c r="BS545" s="27"/>
      <c r="BT545" s="27"/>
      <c r="BU545" s="27"/>
      <c r="BV545" s="27"/>
      <c r="CC545" s="13"/>
    </row>
    <row r="546" spans="1:81" s="11" customFormat="1" ht="24.95" customHeight="1">
      <c r="A546" s="33"/>
      <c r="B546" s="33"/>
      <c r="C546" s="73"/>
      <c r="D546" s="73"/>
      <c r="E546" s="73">
        <f t="shared" si="15"/>
        <v>0</v>
      </c>
      <c r="F546" s="73"/>
      <c r="G546" s="73"/>
      <c r="H546" s="12"/>
      <c r="I546" s="12"/>
      <c r="J546" s="12"/>
      <c r="K546" s="12"/>
      <c r="L546" s="12"/>
      <c r="M546" s="12"/>
      <c r="N546" s="12"/>
      <c r="O546" s="12"/>
      <c r="P546" s="12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8"/>
      <c r="BN546" s="27"/>
      <c r="BO546" s="27"/>
      <c r="BP546" s="27"/>
      <c r="BQ546" s="27"/>
      <c r="BR546" s="27"/>
      <c r="BS546" s="27"/>
      <c r="BT546" s="27"/>
      <c r="BU546" s="27"/>
      <c r="BV546" s="27"/>
      <c r="CC546" s="13"/>
    </row>
    <row r="547" spans="1:81" s="11" customFormat="1" ht="24.95" customHeight="1">
      <c r="A547" s="33"/>
      <c r="B547" s="33"/>
      <c r="C547" s="73"/>
      <c r="D547" s="73"/>
      <c r="E547" s="73">
        <f t="shared" si="15"/>
        <v>0</v>
      </c>
      <c r="F547" s="240"/>
      <c r="G547" s="73"/>
      <c r="H547" s="12"/>
      <c r="I547" s="12"/>
      <c r="J547" s="12"/>
      <c r="K547" s="12"/>
      <c r="L547" s="12"/>
      <c r="M547" s="12"/>
      <c r="N547" s="12"/>
      <c r="O547" s="12"/>
      <c r="P547" s="12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8"/>
      <c r="BN547" s="27"/>
      <c r="BO547" s="27"/>
      <c r="BP547" s="27"/>
      <c r="BQ547" s="27"/>
      <c r="BR547" s="27"/>
      <c r="BS547" s="27"/>
      <c r="BT547" s="27"/>
      <c r="BU547" s="27"/>
      <c r="BV547" s="27"/>
      <c r="CC547" s="13"/>
    </row>
    <row r="548" spans="1:81" s="33" customFormat="1" ht="24.95" customHeight="1">
      <c r="C548" s="73"/>
      <c r="D548" s="73"/>
      <c r="E548" s="73">
        <f t="shared" si="15"/>
        <v>0</v>
      </c>
      <c r="F548" s="240"/>
      <c r="G548" s="73"/>
      <c r="H548" s="12"/>
      <c r="I548" s="12"/>
      <c r="J548" s="12"/>
      <c r="K548" s="12"/>
      <c r="L548" s="12"/>
      <c r="M548" s="12"/>
      <c r="N548" s="12"/>
      <c r="O548" s="12"/>
      <c r="P548" s="12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7"/>
      <c r="BN548" s="16"/>
      <c r="BO548" s="16"/>
      <c r="BP548" s="16"/>
      <c r="BQ548" s="16"/>
      <c r="BR548" s="16"/>
      <c r="BS548" s="16"/>
      <c r="BT548" s="16"/>
      <c r="BU548" s="16"/>
      <c r="BV548" s="16"/>
      <c r="CC548" s="73"/>
    </row>
    <row r="549" spans="1:81" s="33" customFormat="1" ht="24.95" customHeight="1">
      <c r="C549" s="73"/>
      <c r="D549" s="73"/>
      <c r="E549" s="73">
        <f t="shared" si="15"/>
        <v>0</v>
      </c>
      <c r="F549" s="240"/>
      <c r="G549" s="73"/>
      <c r="H549" s="12"/>
      <c r="I549" s="12"/>
      <c r="J549" s="12"/>
      <c r="K549" s="12"/>
      <c r="L549" s="12"/>
      <c r="M549" s="12"/>
      <c r="N549" s="12"/>
      <c r="O549" s="12"/>
      <c r="P549" s="12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7"/>
      <c r="BN549" s="16"/>
      <c r="BO549" s="16"/>
      <c r="BP549" s="16"/>
      <c r="BQ549" s="16"/>
      <c r="BR549" s="16"/>
      <c r="BS549" s="16"/>
      <c r="BT549" s="16"/>
      <c r="BU549" s="16"/>
      <c r="BV549" s="16"/>
      <c r="CC549" s="73"/>
    </row>
    <row r="550" spans="1:81" s="33" customFormat="1" ht="24.95" customHeight="1">
      <c r="C550" s="73"/>
      <c r="D550" s="73"/>
      <c r="E550" s="73">
        <f t="shared" si="15"/>
        <v>0</v>
      </c>
      <c r="F550" s="73"/>
      <c r="G550" s="73"/>
      <c r="H550" s="12"/>
      <c r="I550" s="12"/>
      <c r="J550" s="12"/>
      <c r="K550" s="12"/>
      <c r="L550" s="12"/>
      <c r="M550" s="12"/>
      <c r="N550" s="12"/>
      <c r="O550" s="12"/>
      <c r="P550" s="12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7"/>
      <c r="BN550" s="16"/>
      <c r="BO550" s="16"/>
      <c r="BP550" s="16"/>
      <c r="BQ550" s="16"/>
      <c r="BR550" s="16"/>
      <c r="BS550" s="16"/>
      <c r="BT550" s="16"/>
      <c r="BU550" s="16"/>
      <c r="BV550" s="16"/>
      <c r="CC550" s="73"/>
    </row>
    <row r="551" spans="1:81" s="33" customFormat="1" ht="24.95" customHeight="1">
      <c r="C551" s="73"/>
      <c r="D551" s="73"/>
      <c r="E551" s="73">
        <f t="shared" si="15"/>
        <v>0</v>
      </c>
      <c r="F551" s="73"/>
      <c r="G551" s="73"/>
      <c r="H551" s="12"/>
      <c r="I551" s="12"/>
      <c r="J551" s="12"/>
      <c r="K551" s="12"/>
      <c r="L551" s="12"/>
      <c r="M551" s="12"/>
      <c r="N551" s="12"/>
      <c r="O551" s="12"/>
      <c r="P551" s="12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7"/>
      <c r="BN551" s="16"/>
      <c r="BO551" s="16"/>
      <c r="BP551" s="16"/>
      <c r="BQ551" s="16"/>
      <c r="BR551" s="16"/>
      <c r="BS551" s="16"/>
      <c r="BT551" s="16"/>
      <c r="BU551" s="16"/>
      <c r="BV551" s="16"/>
      <c r="CC551" s="73"/>
    </row>
    <row r="552" spans="1:81" s="33" customFormat="1" ht="24.95" customHeight="1">
      <c r="B552" s="20"/>
      <c r="C552" s="73"/>
      <c r="D552" s="73"/>
      <c r="E552" s="73">
        <f t="shared" si="15"/>
        <v>0</v>
      </c>
      <c r="F552" s="73"/>
      <c r="G552" s="73"/>
      <c r="H552" s="12"/>
      <c r="I552" s="12"/>
      <c r="J552" s="12"/>
      <c r="K552" s="12"/>
      <c r="L552" s="12"/>
      <c r="M552" s="12"/>
      <c r="N552" s="12"/>
      <c r="O552" s="12"/>
      <c r="P552" s="12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7"/>
      <c r="BN552" s="16"/>
      <c r="BO552" s="16"/>
      <c r="BP552" s="16"/>
      <c r="BQ552" s="16"/>
      <c r="BR552" s="16"/>
      <c r="BS552" s="16"/>
      <c r="BT552" s="16"/>
      <c r="BU552" s="16"/>
      <c r="BV552" s="16"/>
      <c r="CC552" s="73"/>
    </row>
    <row r="553" spans="1:81" s="33" customFormat="1" ht="24.95" customHeight="1">
      <c r="C553" s="73"/>
      <c r="D553" s="73"/>
      <c r="E553" s="73">
        <f t="shared" si="15"/>
        <v>0</v>
      </c>
      <c r="F553" s="73"/>
      <c r="G553" s="73"/>
      <c r="H553" s="12"/>
      <c r="I553" s="12"/>
      <c r="J553" s="12"/>
      <c r="K553" s="12"/>
      <c r="L553" s="12"/>
      <c r="M553" s="12"/>
      <c r="N553" s="12"/>
      <c r="O553" s="12"/>
      <c r="P553" s="12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7"/>
      <c r="BN553" s="16"/>
      <c r="BO553" s="16"/>
      <c r="BP553" s="16"/>
      <c r="BQ553" s="16"/>
      <c r="BR553" s="16"/>
      <c r="BS553" s="16"/>
      <c r="BT553" s="16"/>
      <c r="BU553" s="16"/>
      <c r="BV553" s="16"/>
      <c r="CC553" s="73"/>
    </row>
    <row r="554" spans="1:81" s="33" customFormat="1" ht="24.95" customHeight="1">
      <c r="C554" s="73"/>
      <c r="D554" s="73"/>
      <c r="E554" s="73">
        <f t="shared" si="15"/>
        <v>0</v>
      </c>
      <c r="F554" s="73"/>
      <c r="G554" s="73"/>
      <c r="H554" s="12"/>
      <c r="I554" s="12"/>
      <c r="J554" s="12"/>
      <c r="K554" s="12"/>
      <c r="L554" s="12"/>
      <c r="M554" s="12"/>
      <c r="N554" s="12"/>
      <c r="O554" s="12"/>
      <c r="P554" s="12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7"/>
      <c r="BN554" s="16"/>
      <c r="BO554" s="16"/>
      <c r="BP554" s="16"/>
      <c r="BQ554" s="16"/>
      <c r="BR554" s="16"/>
      <c r="BS554" s="16"/>
      <c r="BT554" s="16"/>
      <c r="BU554" s="16"/>
      <c r="BV554" s="16"/>
      <c r="CC554" s="73"/>
    </row>
    <row r="555" spans="1:81" s="33" customFormat="1" ht="24.95" customHeight="1">
      <c r="C555" s="73"/>
      <c r="D555" s="73"/>
      <c r="E555" s="73">
        <f t="shared" si="15"/>
        <v>0</v>
      </c>
      <c r="F555" s="73"/>
      <c r="G555" s="73"/>
      <c r="H555" s="12"/>
      <c r="I555" s="12"/>
      <c r="J555" s="12"/>
      <c r="K555" s="12"/>
      <c r="L555" s="12"/>
      <c r="M555" s="12"/>
      <c r="N555" s="12"/>
      <c r="O555" s="12"/>
      <c r="P555" s="12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7"/>
      <c r="BN555" s="16"/>
      <c r="BO555" s="16"/>
      <c r="BP555" s="16"/>
      <c r="BQ555" s="16"/>
      <c r="BR555" s="16"/>
      <c r="BS555" s="16"/>
      <c r="BT555" s="16"/>
      <c r="BU555" s="16"/>
      <c r="BV555" s="16"/>
      <c r="CC555" s="73"/>
    </row>
    <row r="556" spans="1:81" s="33" customFormat="1" ht="24.95" customHeight="1">
      <c r="C556" s="73"/>
      <c r="D556" s="73"/>
      <c r="E556" s="73">
        <f t="shared" si="15"/>
        <v>0</v>
      </c>
      <c r="F556" s="73"/>
      <c r="G556" s="73"/>
      <c r="H556" s="12"/>
      <c r="I556" s="12"/>
      <c r="J556" s="12"/>
      <c r="K556" s="12"/>
      <c r="L556" s="12"/>
      <c r="M556" s="12"/>
      <c r="N556" s="12"/>
      <c r="O556" s="12"/>
      <c r="P556" s="12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7"/>
      <c r="BN556" s="16"/>
      <c r="BO556" s="16"/>
      <c r="BP556" s="16"/>
      <c r="BQ556" s="16"/>
      <c r="BR556" s="16"/>
      <c r="BS556" s="16"/>
      <c r="BT556" s="16"/>
      <c r="BU556" s="16"/>
      <c r="BV556" s="16"/>
      <c r="CC556" s="73"/>
    </row>
    <row r="557" spans="1:81" s="33" customFormat="1" ht="24.95" customHeight="1">
      <c r="C557" s="73"/>
      <c r="D557" s="73"/>
      <c r="E557" s="73">
        <f t="shared" si="15"/>
        <v>0</v>
      </c>
      <c r="F557" s="73"/>
      <c r="G557" s="73"/>
      <c r="H557" s="12"/>
      <c r="I557" s="12"/>
      <c r="J557" s="12"/>
      <c r="K557" s="12"/>
      <c r="L557" s="12"/>
      <c r="M557" s="12"/>
      <c r="N557" s="12"/>
      <c r="O557" s="12"/>
      <c r="P557" s="12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7"/>
      <c r="BN557" s="16"/>
      <c r="BO557" s="16"/>
      <c r="BP557" s="16"/>
      <c r="BQ557" s="16"/>
      <c r="BR557" s="16"/>
      <c r="BS557" s="16"/>
      <c r="BT557" s="16"/>
      <c r="BU557" s="16"/>
      <c r="BV557" s="16"/>
      <c r="CC557" s="73"/>
    </row>
    <row r="558" spans="1:81" s="33" customFormat="1" ht="24.95" customHeight="1">
      <c r="C558" s="73"/>
      <c r="D558" s="73"/>
      <c r="E558" s="73">
        <f t="shared" si="15"/>
        <v>0</v>
      </c>
      <c r="F558" s="73"/>
      <c r="G558" s="73"/>
      <c r="H558" s="12"/>
      <c r="I558" s="12"/>
      <c r="J558" s="12"/>
      <c r="K558" s="12"/>
      <c r="L558" s="12"/>
      <c r="M558" s="12"/>
      <c r="N558" s="12"/>
      <c r="O558" s="12"/>
      <c r="P558" s="12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7"/>
      <c r="BN558" s="16"/>
      <c r="BO558" s="16"/>
      <c r="BP558" s="16"/>
      <c r="BQ558" s="16"/>
      <c r="BR558" s="16"/>
      <c r="BS558" s="16"/>
      <c r="BT558" s="16"/>
      <c r="BU558" s="16"/>
      <c r="BV558" s="16"/>
      <c r="CC558" s="73"/>
    </row>
    <row r="559" spans="1:81" s="33" customFormat="1" ht="24.95" customHeight="1">
      <c r="C559" s="73"/>
      <c r="D559" s="73"/>
      <c r="E559" s="73">
        <f t="shared" si="15"/>
        <v>0</v>
      </c>
      <c r="F559" s="73"/>
      <c r="G559" s="73"/>
      <c r="H559" s="12"/>
      <c r="I559" s="12"/>
      <c r="J559" s="12"/>
      <c r="K559" s="12"/>
      <c r="L559" s="12"/>
      <c r="M559" s="12"/>
      <c r="N559" s="12"/>
      <c r="O559" s="12"/>
      <c r="P559" s="12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7"/>
      <c r="BN559" s="16"/>
      <c r="BO559" s="16"/>
      <c r="BP559" s="16"/>
      <c r="BQ559" s="16"/>
      <c r="BR559" s="16"/>
      <c r="BS559" s="16"/>
      <c r="BT559" s="16"/>
      <c r="BU559" s="16"/>
      <c r="BV559" s="16"/>
      <c r="CC559" s="73"/>
    </row>
    <row r="560" spans="1:81" s="33" customFormat="1" ht="24.95" customHeight="1">
      <c r="C560" s="73"/>
      <c r="D560" s="73"/>
      <c r="E560" s="73">
        <f t="shared" si="15"/>
        <v>0</v>
      </c>
      <c r="F560" s="73"/>
      <c r="G560" s="73"/>
      <c r="H560" s="12"/>
      <c r="I560" s="12"/>
      <c r="J560" s="12"/>
      <c r="K560" s="12"/>
      <c r="L560" s="12"/>
      <c r="M560" s="12"/>
      <c r="N560" s="12"/>
      <c r="O560" s="12"/>
      <c r="P560" s="12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7"/>
      <c r="BN560" s="16"/>
      <c r="BO560" s="16"/>
      <c r="BP560" s="16"/>
      <c r="BQ560" s="16"/>
      <c r="BR560" s="16"/>
      <c r="BS560" s="16"/>
      <c r="BT560" s="16"/>
      <c r="BU560" s="16"/>
      <c r="BV560" s="16"/>
      <c r="CC560" s="73"/>
    </row>
    <row r="561" spans="1:81" s="33" customFormat="1" ht="24.95" customHeight="1">
      <c r="C561" s="73"/>
      <c r="D561" s="73"/>
      <c r="E561" s="73">
        <f t="shared" si="15"/>
        <v>0</v>
      </c>
      <c r="F561" s="73"/>
      <c r="G561" s="73"/>
      <c r="H561" s="12"/>
      <c r="I561" s="12"/>
      <c r="J561" s="12"/>
      <c r="K561" s="12"/>
      <c r="L561" s="12"/>
      <c r="M561" s="12"/>
      <c r="N561" s="12"/>
      <c r="O561" s="12"/>
      <c r="P561" s="12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7"/>
      <c r="BN561" s="16"/>
      <c r="BO561" s="16"/>
      <c r="BP561" s="16"/>
      <c r="BQ561" s="16"/>
      <c r="BR561" s="16"/>
      <c r="BS561" s="16"/>
      <c r="BT561" s="16"/>
      <c r="BU561" s="16"/>
      <c r="BV561" s="16"/>
      <c r="CC561" s="73"/>
    </row>
    <row r="562" spans="1:81" s="33" customFormat="1" ht="24.95" customHeight="1">
      <c r="C562" s="73"/>
      <c r="D562" s="73"/>
      <c r="E562" s="73">
        <f t="shared" si="15"/>
        <v>0</v>
      </c>
      <c r="F562" s="73"/>
      <c r="G562" s="73"/>
      <c r="H562" s="12"/>
      <c r="I562" s="12"/>
      <c r="J562" s="12"/>
      <c r="K562" s="12"/>
      <c r="L562" s="12"/>
      <c r="M562" s="12"/>
      <c r="N562" s="12"/>
      <c r="O562" s="12"/>
      <c r="P562" s="12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7"/>
      <c r="BN562" s="16"/>
      <c r="BO562" s="16"/>
      <c r="BP562" s="16"/>
      <c r="BQ562" s="16"/>
      <c r="BR562" s="16"/>
      <c r="BS562" s="16"/>
      <c r="BT562" s="16"/>
      <c r="BU562" s="16"/>
      <c r="BV562" s="16"/>
      <c r="CC562" s="73"/>
    </row>
    <row r="563" spans="1:81" s="33" customFormat="1" ht="24.95" customHeight="1">
      <c r="C563" s="73"/>
      <c r="D563" s="73"/>
      <c r="E563" s="73">
        <f t="shared" si="15"/>
        <v>0</v>
      </c>
      <c r="F563" s="73"/>
      <c r="G563" s="73"/>
      <c r="H563" s="12"/>
      <c r="I563" s="12"/>
      <c r="J563" s="12"/>
      <c r="K563" s="12"/>
      <c r="L563" s="12"/>
      <c r="M563" s="12"/>
      <c r="N563" s="12"/>
      <c r="O563" s="12"/>
      <c r="P563" s="12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7"/>
      <c r="BN563" s="16"/>
      <c r="BO563" s="16"/>
      <c r="BP563" s="16"/>
      <c r="BQ563" s="16"/>
      <c r="BR563" s="16"/>
      <c r="BS563" s="16"/>
      <c r="BT563" s="16"/>
      <c r="BU563" s="16"/>
      <c r="BV563" s="16"/>
      <c r="CC563" s="73"/>
    </row>
    <row r="564" spans="1:81" s="33" customFormat="1" ht="24.95" customHeight="1">
      <c r="A564" s="11"/>
      <c r="C564" s="73"/>
      <c r="D564" s="73"/>
      <c r="E564" s="73">
        <f t="shared" si="15"/>
        <v>0</v>
      </c>
      <c r="F564" s="73"/>
      <c r="G564" s="73"/>
      <c r="H564" s="12"/>
      <c r="I564" s="12"/>
      <c r="J564" s="12"/>
      <c r="K564" s="12"/>
      <c r="L564" s="12"/>
      <c r="M564" s="12"/>
      <c r="N564" s="12"/>
      <c r="O564" s="12"/>
      <c r="P564" s="12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7"/>
      <c r="BN564" s="16"/>
      <c r="BO564" s="16"/>
      <c r="BP564" s="16"/>
      <c r="BQ564" s="16"/>
      <c r="BR564" s="16"/>
      <c r="BS564" s="16"/>
      <c r="BT564" s="16"/>
      <c r="BU564" s="16"/>
      <c r="BV564" s="16"/>
      <c r="CC564" s="73"/>
    </row>
    <row r="565" spans="1:81" s="33" customFormat="1" ht="24.95" customHeight="1">
      <c r="A565" s="11"/>
      <c r="C565" s="73"/>
      <c r="D565" s="73"/>
      <c r="E565" s="73">
        <f t="shared" si="15"/>
        <v>0</v>
      </c>
      <c r="F565" s="73"/>
      <c r="G565" s="73"/>
      <c r="H565" s="12"/>
      <c r="I565" s="12"/>
      <c r="J565" s="12"/>
      <c r="K565" s="12"/>
      <c r="L565" s="12"/>
      <c r="M565" s="12"/>
      <c r="N565" s="12"/>
      <c r="O565" s="12"/>
      <c r="P565" s="12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7"/>
      <c r="BN565" s="16"/>
      <c r="BO565" s="16"/>
      <c r="BP565" s="16"/>
      <c r="BQ565" s="16"/>
      <c r="BR565" s="16"/>
      <c r="BS565" s="16"/>
      <c r="BT565" s="16"/>
      <c r="BU565" s="16"/>
      <c r="BV565" s="16"/>
      <c r="CC565" s="73"/>
    </row>
    <row r="566" spans="1:81" s="33" customFormat="1" ht="24.95" customHeight="1">
      <c r="C566" s="73"/>
      <c r="D566" s="73"/>
      <c r="E566" s="73">
        <f t="shared" si="15"/>
        <v>0</v>
      </c>
      <c r="F566" s="73"/>
      <c r="G566" s="73"/>
      <c r="H566" s="12"/>
      <c r="I566" s="12"/>
      <c r="J566" s="12"/>
      <c r="K566" s="12"/>
      <c r="L566" s="12"/>
      <c r="M566" s="12"/>
      <c r="N566" s="12"/>
      <c r="O566" s="12"/>
      <c r="P566" s="12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7"/>
      <c r="BN566" s="16"/>
      <c r="BO566" s="16"/>
      <c r="BP566" s="16"/>
      <c r="BQ566" s="16"/>
      <c r="BR566" s="16"/>
      <c r="BS566" s="16"/>
      <c r="BT566" s="16"/>
      <c r="BU566" s="16"/>
      <c r="BV566" s="16"/>
      <c r="CC566" s="73"/>
    </row>
    <row r="567" spans="1:81" s="33" customFormat="1" ht="24.95" customHeight="1">
      <c r="C567" s="73"/>
      <c r="D567" s="73"/>
      <c r="E567" s="73">
        <f t="shared" ref="E567:E630" si="16">F567+G567</f>
        <v>0</v>
      </c>
      <c r="F567" s="73"/>
      <c r="G567" s="73"/>
      <c r="H567" s="12"/>
      <c r="I567" s="12"/>
      <c r="J567" s="12"/>
      <c r="K567" s="12"/>
      <c r="L567" s="12"/>
      <c r="M567" s="12"/>
      <c r="N567" s="12"/>
      <c r="O567" s="12"/>
      <c r="P567" s="12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7"/>
      <c r="BN567" s="16"/>
      <c r="BO567" s="16"/>
      <c r="BP567" s="16"/>
      <c r="BQ567" s="16"/>
      <c r="BR567" s="16"/>
      <c r="BS567" s="16"/>
      <c r="BT567" s="16"/>
      <c r="BU567" s="16"/>
      <c r="BV567" s="16"/>
      <c r="CC567" s="73"/>
    </row>
    <row r="568" spans="1:81" s="33" customFormat="1" ht="24.95" customHeight="1">
      <c r="C568" s="73"/>
      <c r="D568" s="73"/>
      <c r="E568" s="73">
        <f t="shared" si="16"/>
        <v>0</v>
      </c>
      <c r="F568" s="73"/>
      <c r="G568" s="73"/>
      <c r="H568" s="12"/>
      <c r="I568" s="12"/>
      <c r="J568" s="12"/>
      <c r="K568" s="12"/>
      <c r="L568" s="12"/>
      <c r="M568" s="12"/>
      <c r="N568" s="12"/>
      <c r="O568" s="12"/>
      <c r="P568" s="12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7"/>
      <c r="BN568" s="16"/>
      <c r="BO568" s="16"/>
      <c r="BP568" s="16"/>
      <c r="BQ568" s="16"/>
      <c r="BR568" s="16"/>
      <c r="BS568" s="16"/>
      <c r="BT568" s="16"/>
      <c r="BU568" s="16"/>
      <c r="BV568" s="16"/>
      <c r="CC568" s="73"/>
    </row>
    <row r="569" spans="1:81" s="33" customFormat="1" ht="24.95" customHeight="1">
      <c r="C569" s="73"/>
      <c r="D569" s="73"/>
      <c r="E569" s="73">
        <f t="shared" si="16"/>
        <v>0</v>
      </c>
      <c r="F569" s="73"/>
      <c r="G569" s="73"/>
      <c r="H569" s="12"/>
      <c r="I569" s="12"/>
      <c r="J569" s="12"/>
      <c r="K569" s="12"/>
      <c r="L569" s="12"/>
      <c r="M569" s="12"/>
      <c r="N569" s="12"/>
      <c r="O569" s="12"/>
      <c r="P569" s="12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7"/>
      <c r="BN569" s="16"/>
      <c r="BO569" s="16"/>
      <c r="BP569" s="16"/>
      <c r="BQ569" s="16"/>
      <c r="BR569" s="16"/>
      <c r="BS569" s="16"/>
      <c r="BT569" s="16"/>
      <c r="BU569" s="16"/>
      <c r="BV569" s="16"/>
      <c r="CC569" s="73"/>
    </row>
    <row r="570" spans="1:81" s="33" customFormat="1" ht="24.95" customHeight="1">
      <c r="C570" s="73"/>
      <c r="D570" s="73"/>
      <c r="E570" s="73">
        <f t="shared" si="16"/>
        <v>0</v>
      </c>
      <c r="F570" s="73"/>
      <c r="G570" s="73"/>
      <c r="H570" s="12"/>
      <c r="I570" s="12"/>
      <c r="J570" s="12"/>
      <c r="K570" s="12"/>
      <c r="L570" s="12"/>
      <c r="M570" s="12"/>
      <c r="N570" s="12"/>
      <c r="O570" s="12"/>
      <c r="P570" s="12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7"/>
      <c r="BN570" s="16"/>
      <c r="BO570" s="16"/>
      <c r="BP570" s="16"/>
      <c r="BQ570" s="16"/>
      <c r="BR570" s="16"/>
      <c r="BS570" s="16"/>
      <c r="BT570" s="16"/>
      <c r="BU570" s="16"/>
      <c r="BV570" s="16"/>
      <c r="CC570" s="73"/>
    </row>
    <row r="571" spans="1:81" s="33" customFormat="1" ht="24.95" customHeight="1">
      <c r="C571" s="73"/>
      <c r="D571" s="73"/>
      <c r="E571" s="73">
        <f t="shared" si="16"/>
        <v>0</v>
      </c>
      <c r="F571" s="73"/>
      <c r="G571" s="73"/>
      <c r="H571" s="12"/>
      <c r="I571" s="12"/>
      <c r="J571" s="12"/>
      <c r="K571" s="12"/>
      <c r="L571" s="12"/>
      <c r="M571" s="12"/>
      <c r="N571" s="12"/>
      <c r="O571" s="12"/>
      <c r="P571" s="12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7"/>
      <c r="BN571" s="16"/>
      <c r="BO571" s="16"/>
      <c r="BP571" s="16"/>
      <c r="BQ571" s="16"/>
      <c r="BR571" s="16"/>
      <c r="BS571" s="16"/>
      <c r="BT571" s="16"/>
      <c r="BU571" s="16"/>
      <c r="BV571" s="16"/>
      <c r="CC571" s="73"/>
    </row>
    <row r="572" spans="1:81" s="33" customFormat="1" ht="24.95" customHeight="1">
      <c r="C572" s="73"/>
      <c r="D572" s="73"/>
      <c r="E572" s="73">
        <f t="shared" si="16"/>
        <v>0</v>
      </c>
      <c r="F572" s="73"/>
      <c r="G572" s="73"/>
      <c r="H572" s="12"/>
      <c r="I572" s="12"/>
      <c r="J572" s="12"/>
      <c r="K572" s="12"/>
      <c r="L572" s="12"/>
      <c r="M572" s="12"/>
      <c r="N572" s="12"/>
      <c r="O572" s="12"/>
      <c r="P572" s="12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7"/>
      <c r="BN572" s="16"/>
      <c r="BO572" s="16"/>
      <c r="BP572" s="16"/>
      <c r="BQ572" s="16"/>
      <c r="BR572" s="16"/>
      <c r="BS572" s="16"/>
      <c r="BT572" s="16"/>
      <c r="BU572" s="16"/>
      <c r="BV572" s="16"/>
      <c r="CC572" s="73"/>
    </row>
    <row r="573" spans="1:81" s="33" customFormat="1" ht="24.95" customHeight="1">
      <c r="C573" s="73"/>
      <c r="D573" s="73"/>
      <c r="E573" s="73">
        <f t="shared" si="16"/>
        <v>0</v>
      </c>
      <c r="F573" s="73"/>
      <c r="G573" s="73"/>
      <c r="H573" s="12"/>
      <c r="I573" s="12"/>
      <c r="J573" s="12"/>
      <c r="K573" s="12"/>
      <c r="L573" s="12"/>
      <c r="M573" s="12"/>
      <c r="N573" s="12"/>
      <c r="O573" s="12"/>
      <c r="P573" s="12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7"/>
      <c r="BN573" s="16"/>
      <c r="BO573" s="16"/>
      <c r="BP573" s="16"/>
      <c r="BQ573" s="16"/>
      <c r="BR573" s="16"/>
      <c r="BS573" s="16"/>
      <c r="BT573" s="16"/>
      <c r="BU573" s="16"/>
      <c r="BV573" s="16"/>
      <c r="CC573" s="73"/>
    </row>
    <row r="574" spans="1:81" s="33" customFormat="1" ht="24.95" customHeight="1">
      <c r="C574" s="73"/>
      <c r="D574" s="73"/>
      <c r="E574" s="73">
        <f t="shared" si="16"/>
        <v>0</v>
      </c>
      <c r="F574" s="73"/>
      <c r="G574" s="73"/>
      <c r="H574" s="12"/>
      <c r="I574" s="12"/>
      <c r="J574" s="12"/>
      <c r="K574" s="12"/>
      <c r="L574" s="12"/>
      <c r="M574" s="12"/>
      <c r="N574" s="12"/>
      <c r="O574" s="12"/>
      <c r="P574" s="12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7"/>
      <c r="BN574" s="16"/>
      <c r="BO574" s="16"/>
      <c r="BP574" s="16"/>
      <c r="BQ574" s="16"/>
      <c r="BR574" s="16"/>
      <c r="BS574" s="16"/>
      <c r="BT574" s="16"/>
      <c r="BU574" s="16"/>
      <c r="BV574" s="16"/>
      <c r="CC574" s="73"/>
    </row>
    <row r="575" spans="1:81" s="33" customFormat="1" ht="24.95" customHeight="1">
      <c r="C575" s="73"/>
      <c r="D575" s="73"/>
      <c r="E575" s="73">
        <f t="shared" si="16"/>
        <v>0</v>
      </c>
      <c r="F575" s="73"/>
      <c r="G575" s="73"/>
      <c r="H575" s="12"/>
      <c r="I575" s="12"/>
      <c r="J575" s="12"/>
      <c r="K575" s="12"/>
      <c r="L575" s="12"/>
      <c r="M575" s="12"/>
      <c r="N575" s="12"/>
      <c r="O575" s="12"/>
      <c r="P575" s="12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7"/>
      <c r="BN575" s="16"/>
      <c r="BO575" s="16"/>
      <c r="BP575" s="16"/>
      <c r="BQ575" s="16"/>
      <c r="BR575" s="16"/>
      <c r="BS575" s="16"/>
      <c r="BT575" s="16"/>
      <c r="BU575" s="16"/>
      <c r="BV575" s="16"/>
      <c r="CC575" s="73"/>
    </row>
    <row r="576" spans="1:81" s="33" customFormat="1" ht="24.95" customHeight="1">
      <c r="C576" s="73"/>
      <c r="D576" s="73"/>
      <c r="E576" s="73">
        <f t="shared" si="16"/>
        <v>0</v>
      </c>
      <c r="F576" s="73"/>
      <c r="G576" s="73"/>
      <c r="H576" s="12"/>
      <c r="I576" s="12"/>
      <c r="J576" s="12"/>
      <c r="K576" s="12"/>
      <c r="L576" s="12"/>
      <c r="M576" s="12"/>
      <c r="N576" s="12"/>
      <c r="O576" s="12"/>
      <c r="P576" s="12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7"/>
      <c r="BN576" s="16"/>
      <c r="BO576" s="16"/>
      <c r="BP576" s="16"/>
      <c r="BQ576" s="16"/>
      <c r="BR576" s="16"/>
      <c r="BS576" s="16"/>
      <c r="BT576" s="16"/>
      <c r="BU576" s="16"/>
      <c r="BV576" s="16"/>
      <c r="CC576" s="73"/>
    </row>
    <row r="577" spans="1:81" s="33" customFormat="1" ht="24.95" customHeight="1">
      <c r="A577" s="11"/>
      <c r="C577" s="73"/>
      <c r="D577" s="73"/>
      <c r="E577" s="73">
        <f t="shared" si="16"/>
        <v>0</v>
      </c>
      <c r="F577" s="73"/>
      <c r="G577" s="73"/>
      <c r="H577" s="12"/>
      <c r="I577" s="12"/>
      <c r="J577" s="12"/>
      <c r="K577" s="12"/>
      <c r="L577" s="12"/>
      <c r="M577" s="12"/>
      <c r="N577" s="12"/>
      <c r="O577" s="12"/>
      <c r="P577" s="12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7"/>
      <c r="BN577" s="16"/>
      <c r="BO577" s="16"/>
      <c r="BP577" s="16"/>
      <c r="BQ577" s="16"/>
      <c r="BR577" s="16"/>
      <c r="BS577" s="16"/>
      <c r="BT577" s="16"/>
      <c r="BU577" s="16"/>
      <c r="BV577" s="16"/>
      <c r="CC577" s="73"/>
    </row>
    <row r="578" spans="1:81" s="33" customFormat="1" ht="24.95" customHeight="1">
      <c r="C578" s="73"/>
      <c r="D578" s="73"/>
      <c r="E578" s="73">
        <f t="shared" si="16"/>
        <v>0</v>
      </c>
      <c r="F578" s="73"/>
      <c r="G578" s="73"/>
      <c r="H578" s="12"/>
      <c r="I578" s="12"/>
      <c r="J578" s="12"/>
      <c r="K578" s="12"/>
      <c r="L578" s="12"/>
      <c r="M578" s="12"/>
      <c r="N578" s="12"/>
      <c r="O578" s="12"/>
      <c r="P578" s="12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7"/>
      <c r="BN578" s="16"/>
      <c r="BO578" s="16"/>
      <c r="BP578" s="16"/>
      <c r="BQ578" s="16"/>
      <c r="BR578" s="16"/>
      <c r="BS578" s="16"/>
      <c r="BT578" s="16"/>
      <c r="BU578" s="16"/>
      <c r="BV578" s="16"/>
      <c r="CC578" s="73"/>
    </row>
    <row r="579" spans="1:81" s="33" customFormat="1" ht="24.95" customHeight="1">
      <c r="C579" s="73"/>
      <c r="D579" s="73"/>
      <c r="E579" s="73">
        <f t="shared" si="16"/>
        <v>0</v>
      </c>
      <c r="F579" s="73"/>
      <c r="G579" s="73"/>
      <c r="H579" s="12"/>
      <c r="I579" s="12"/>
      <c r="J579" s="12"/>
      <c r="K579" s="12"/>
      <c r="L579" s="12"/>
      <c r="M579" s="12"/>
      <c r="N579" s="12"/>
      <c r="O579" s="12"/>
      <c r="P579" s="12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7"/>
      <c r="BM579" s="16"/>
      <c r="BN579" s="16"/>
      <c r="BO579" s="16"/>
      <c r="BP579" s="16"/>
      <c r="BQ579" s="16"/>
      <c r="BR579" s="16"/>
      <c r="BS579" s="16"/>
      <c r="BT579" s="16"/>
      <c r="BU579" s="16"/>
      <c r="CB579" s="73"/>
    </row>
    <row r="580" spans="1:81" s="33" customFormat="1" ht="24.95" customHeight="1">
      <c r="C580" s="73"/>
      <c r="D580" s="73"/>
      <c r="E580" s="73">
        <f t="shared" si="16"/>
        <v>0</v>
      </c>
      <c r="F580" s="73"/>
      <c r="G580" s="73"/>
      <c r="H580" s="12"/>
      <c r="I580" s="12"/>
      <c r="J580" s="12"/>
      <c r="K580" s="12"/>
      <c r="L580" s="12"/>
      <c r="M580" s="12"/>
      <c r="N580" s="12"/>
      <c r="O580" s="12"/>
      <c r="P580" s="12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7"/>
      <c r="BN580" s="16"/>
      <c r="BO580" s="16"/>
      <c r="BP580" s="16"/>
      <c r="BQ580" s="16"/>
      <c r="BR580" s="16"/>
      <c r="BS580" s="16"/>
      <c r="BT580" s="16"/>
      <c r="BU580" s="16"/>
      <c r="BV580" s="16"/>
      <c r="CC580" s="73"/>
    </row>
    <row r="581" spans="1:81" s="33" customFormat="1" ht="24.95" customHeight="1">
      <c r="C581" s="73"/>
      <c r="D581" s="73"/>
      <c r="E581" s="73">
        <f t="shared" si="16"/>
        <v>0</v>
      </c>
      <c r="F581" s="73"/>
      <c r="G581" s="73"/>
      <c r="H581" s="12"/>
      <c r="I581" s="12"/>
      <c r="J581" s="12"/>
      <c r="K581" s="12"/>
      <c r="L581" s="12"/>
      <c r="M581" s="12"/>
      <c r="N581" s="12"/>
      <c r="O581" s="12"/>
      <c r="P581" s="12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7"/>
      <c r="BN581" s="16"/>
      <c r="BO581" s="16"/>
      <c r="BP581" s="16"/>
      <c r="BQ581" s="16"/>
      <c r="BR581" s="16"/>
      <c r="BS581" s="16"/>
      <c r="BT581" s="16"/>
      <c r="BU581" s="16"/>
      <c r="BV581" s="16"/>
      <c r="CC581" s="73"/>
    </row>
    <row r="582" spans="1:81" s="33" customFormat="1" ht="24.95" customHeight="1">
      <c r="C582" s="73"/>
      <c r="D582" s="73"/>
      <c r="E582" s="73">
        <f t="shared" si="16"/>
        <v>0</v>
      </c>
      <c r="F582" s="73"/>
      <c r="G582" s="73"/>
      <c r="H582" s="12"/>
      <c r="I582" s="12"/>
      <c r="J582" s="12"/>
      <c r="K582" s="12"/>
      <c r="L582" s="12"/>
      <c r="M582" s="12"/>
      <c r="N582" s="12"/>
      <c r="O582" s="12"/>
      <c r="P582" s="12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7"/>
      <c r="BN582" s="16"/>
      <c r="BO582" s="16"/>
      <c r="BP582" s="16"/>
      <c r="BQ582" s="16"/>
      <c r="BR582" s="16"/>
      <c r="BS582" s="16"/>
      <c r="BT582" s="16"/>
      <c r="BU582" s="16"/>
      <c r="BV582" s="16"/>
      <c r="CC582" s="73"/>
    </row>
    <row r="583" spans="1:81" s="33" customFormat="1" ht="24.95" customHeight="1">
      <c r="C583" s="73"/>
      <c r="D583" s="73"/>
      <c r="E583" s="73">
        <f t="shared" si="16"/>
        <v>0</v>
      </c>
      <c r="F583" s="73"/>
      <c r="G583" s="73"/>
      <c r="H583" s="12"/>
      <c r="I583" s="12"/>
      <c r="J583" s="12"/>
      <c r="K583" s="12"/>
      <c r="L583" s="12"/>
      <c r="M583" s="12"/>
      <c r="N583" s="12"/>
      <c r="O583" s="12"/>
      <c r="P583" s="12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7"/>
      <c r="BN583" s="16"/>
      <c r="BO583" s="16"/>
      <c r="BP583" s="16"/>
      <c r="BQ583" s="16"/>
      <c r="BR583" s="16"/>
      <c r="BS583" s="16"/>
      <c r="BT583" s="16"/>
      <c r="BU583" s="16"/>
      <c r="BV583" s="16"/>
      <c r="CC583" s="73"/>
    </row>
    <row r="584" spans="1:81" s="33" customFormat="1" ht="24.95" customHeight="1">
      <c r="A584" s="20"/>
      <c r="B584" s="20"/>
      <c r="C584" s="73"/>
      <c r="D584" s="73"/>
      <c r="E584" s="73">
        <f t="shared" si="16"/>
        <v>0</v>
      </c>
      <c r="F584" s="73"/>
      <c r="G584" s="73"/>
      <c r="H584" s="12"/>
      <c r="I584" s="12"/>
      <c r="J584" s="12"/>
      <c r="K584" s="12"/>
      <c r="L584" s="12"/>
      <c r="M584" s="12"/>
      <c r="N584" s="12"/>
      <c r="O584" s="12"/>
      <c r="P584" s="12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7"/>
      <c r="BN584" s="16"/>
      <c r="BO584" s="16"/>
      <c r="BP584" s="16"/>
      <c r="BQ584" s="16"/>
      <c r="BR584" s="16"/>
      <c r="BS584" s="16"/>
      <c r="BT584" s="16"/>
      <c r="BU584" s="16"/>
      <c r="BV584" s="16"/>
      <c r="CC584" s="73"/>
    </row>
    <row r="585" spans="1:81" s="33" customFormat="1" ht="24.95" customHeight="1">
      <c r="C585" s="73"/>
      <c r="D585" s="73"/>
      <c r="E585" s="73">
        <f t="shared" si="16"/>
        <v>0</v>
      </c>
      <c r="F585" s="73"/>
      <c r="G585" s="73"/>
      <c r="H585" s="12"/>
      <c r="I585" s="12"/>
      <c r="J585" s="12"/>
      <c r="K585" s="12"/>
      <c r="L585" s="12"/>
      <c r="M585" s="12"/>
      <c r="N585" s="12"/>
      <c r="O585" s="12"/>
      <c r="P585" s="12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7"/>
      <c r="BN585" s="16"/>
      <c r="BO585" s="16"/>
      <c r="BP585" s="16"/>
      <c r="BQ585" s="16"/>
      <c r="BR585" s="16"/>
      <c r="BS585" s="16"/>
      <c r="BT585" s="16"/>
      <c r="BU585" s="16"/>
      <c r="BV585" s="16"/>
      <c r="CC585" s="73"/>
    </row>
    <row r="586" spans="1:81" s="33" customFormat="1" ht="24.95" customHeight="1">
      <c r="C586" s="73"/>
      <c r="D586" s="73"/>
      <c r="E586" s="73">
        <f t="shared" si="16"/>
        <v>0</v>
      </c>
      <c r="F586" s="73"/>
      <c r="G586" s="73"/>
      <c r="H586" s="12"/>
      <c r="I586" s="12"/>
      <c r="J586" s="12"/>
      <c r="K586" s="12"/>
      <c r="L586" s="12"/>
      <c r="M586" s="12"/>
      <c r="N586" s="12"/>
      <c r="O586" s="12"/>
      <c r="P586" s="12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7"/>
      <c r="BN586" s="16"/>
      <c r="BO586" s="16"/>
      <c r="BP586" s="16"/>
      <c r="BQ586" s="16"/>
      <c r="BR586" s="16"/>
      <c r="BS586" s="16"/>
      <c r="BT586" s="16"/>
      <c r="BU586" s="16"/>
      <c r="BV586" s="16"/>
      <c r="CC586" s="73"/>
    </row>
    <row r="587" spans="1:81" s="33" customFormat="1" ht="24.95" customHeight="1">
      <c r="A587" s="11"/>
      <c r="C587" s="73"/>
      <c r="D587" s="73"/>
      <c r="E587" s="73">
        <f t="shared" si="16"/>
        <v>0</v>
      </c>
      <c r="F587" s="73"/>
      <c r="G587" s="73"/>
      <c r="H587" s="12"/>
      <c r="I587" s="12"/>
      <c r="J587" s="12"/>
      <c r="K587" s="12"/>
      <c r="L587" s="12"/>
      <c r="M587" s="12"/>
      <c r="N587" s="12"/>
      <c r="O587" s="12"/>
      <c r="P587" s="12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7"/>
      <c r="BN587" s="16"/>
      <c r="BO587" s="16"/>
      <c r="BP587" s="16"/>
      <c r="BQ587" s="16"/>
      <c r="BR587" s="16"/>
      <c r="BS587" s="16"/>
      <c r="BT587" s="16"/>
      <c r="BU587" s="16"/>
      <c r="BV587" s="16"/>
      <c r="CC587" s="73"/>
    </row>
    <row r="588" spans="1:81" s="33" customFormat="1" ht="24.95" customHeight="1">
      <c r="C588" s="73"/>
      <c r="D588" s="73"/>
      <c r="E588" s="73">
        <f t="shared" si="16"/>
        <v>0</v>
      </c>
      <c r="F588" s="73"/>
      <c r="G588" s="73"/>
      <c r="H588" s="12"/>
      <c r="I588" s="12"/>
      <c r="J588" s="12"/>
      <c r="K588" s="12"/>
      <c r="L588" s="12"/>
      <c r="M588" s="12"/>
      <c r="N588" s="12"/>
      <c r="O588" s="12"/>
      <c r="P588" s="12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7"/>
      <c r="BN588" s="16"/>
      <c r="BO588" s="16"/>
      <c r="BP588" s="16"/>
      <c r="BQ588" s="16"/>
      <c r="BR588" s="16"/>
      <c r="BS588" s="16"/>
      <c r="BT588" s="16"/>
      <c r="BU588" s="16"/>
      <c r="BV588" s="16"/>
      <c r="CC588" s="73"/>
    </row>
    <row r="589" spans="1:81" s="33" customFormat="1" ht="24.95" customHeight="1">
      <c r="C589" s="73"/>
      <c r="D589" s="73"/>
      <c r="E589" s="73">
        <f t="shared" si="16"/>
        <v>0</v>
      </c>
      <c r="F589" s="73"/>
      <c r="G589" s="73"/>
      <c r="H589" s="12"/>
      <c r="I589" s="12"/>
      <c r="J589" s="12"/>
      <c r="K589" s="12"/>
      <c r="L589" s="12"/>
      <c r="M589" s="12"/>
      <c r="N589" s="12"/>
      <c r="O589" s="12"/>
      <c r="P589" s="12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7"/>
      <c r="BN589" s="16"/>
      <c r="BO589" s="16"/>
      <c r="BP589" s="16"/>
      <c r="BQ589" s="16"/>
      <c r="BR589" s="16"/>
      <c r="BS589" s="16"/>
      <c r="BT589" s="16"/>
      <c r="BU589" s="16"/>
      <c r="BV589" s="16"/>
      <c r="CC589" s="73"/>
    </row>
    <row r="590" spans="1:81" s="33" customFormat="1" ht="24.95" customHeight="1">
      <c r="C590" s="73"/>
      <c r="D590" s="73"/>
      <c r="E590" s="73">
        <f t="shared" si="16"/>
        <v>0</v>
      </c>
      <c r="F590" s="73"/>
      <c r="G590" s="73"/>
      <c r="H590" s="12"/>
      <c r="I590" s="12"/>
      <c r="J590" s="12"/>
      <c r="K590" s="12"/>
      <c r="L590" s="12"/>
      <c r="M590" s="12"/>
      <c r="N590" s="12"/>
      <c r="O590" s="12"/>
      <c r="P590" s="12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7"/>
      <c r="BN590" s="16"/>
      <c r="BO590" s="16"/>
      <c r="BP590" s="16"/>
      <c r="BQ590" s="16"/>
      <c r="BR590" s="16"/>
      <c r="BS590" s="16"/>
      <c r="BT590" s="16"/>
      <c r="BU590" s="16"/>
      <c r="BV590" s="16"/>
      <c r="CC590" s="73"/>
    </row>
    <row r="591" spans="1:81" s="33" customFormat="1" ht="24.95" customHeight="1">
      <c r="C591" s="73"/>
      <c r="D591" s="73"/>
      <c r="E591" s="73">
        <f t="shared" si="16"/>
        <v>0</v>
      </c>
      <c r="F591" s="73"/>
      <c r="G591" s="73"/>
      <c r="H591" s="12"/>
      <c r="I591" s="12"/>
      <c r="J591" s="12"/>
      <c r="K591" s="12"/>
      <c r="L591" s="12"/>
      <c r="M591" s="12"/>
      <c r="N591" s="12"/>
      <c r="O591" s="12"/>
      <c r="P591" s="12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7"/>
      <c r="BN591" s="16"/>
      <c r="BO591" s="16"/>
      <c r="BP591" s="16"/>
      <c r="BQ591" s="16"/>
      <c r="BR591" s="16"/>
      <c r="BS591" s="16"/>
      <c r="BT591" s="16"/>
      <c r="BU591" s="16"/>
      <c r="BV591" s="16"/>
      <c r="CC591" s="73"/>
    </row>
    <row r="592" spans="1:81" s="33" customFormat="1" ht="24.95" customHeight="1">
      <c r="C592" s="73"/>
      <c r="D592" s="73"/>
      <c r="E592" s="73">
        <f t="shared" si="16"/>
        <v>0</v>
      </c>
      <c r="F592" s="73"/>
      <c r="G592" s="73"/>
      <c r="H592" s="12"/>
      <c r="I592" s="12"/>
      <c r="J592" s="12"/>
      <c r="K592" s="12"/>
      <c r="L592" s="12"/>
      <c r="M592" s="12"/>
      <c r="N592" s="12"/>
      <c r="O592" s="12"/>
      <c r="P592" s="12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7"/>
      <c r="BN592" s="16"/>
      <c r="BO592" s="16"/>
      <c r="BP592" s="16"/>
      <c r="BQ592" s="16"/>
      <c r="BR592" s="16"/>
      <c r="BS592" s="16"/>
      <c r="BT592" s="16"/>
      <c r="BU592" s="16"/>
      <c r="BV592" s="16"/>
      <c r="CC592" s="73"/>
    </row>
    <row r="593" spans="1:81" s="33" customFormat="1" ht="24.95" customHeight="1">
      <c r="C593" s="73"/>
      <c r="D593" s="73"/>
      <c r="E593" s="73">
        <f t="shared" si="16"/>
        <v>0</v>
      </c>
      <c r="F593" s="73"/>
      <c r="G593" s="73"/>
      <c r="H593" s="12"/>
      <c r="I593" s="12"/>
      <c r="J593" s="12"/>
      <c r="K593" s="12"/>
      <c r="L593" s="12"/>
      <c r="M593" s="12"/>
      <c r="N593" s="12"/>
      <c r="O593" s="12"/>
      <c r="P593" s="12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7"/>
      <c r="BN593" s="16"/>
      <c r="BO593" s="16"/>
      <c r="BP593" s="16"/>
      <c r="BQ593" s="16"/>
      <c r="BR593" s="16"/>
      <c r="BS593" s="16"/>
      <c r="BT593" s="16"/>
      <c r="BU593" s="16"/>
      <c r="BV593" s="16"/>
      <c r="CC593" s="73"/>
    </row>
    <row r="594" spans="1:81" s="33" customFormat="1" ht="24.95" customHeight="1">
      <c r="C594" s="73"/>
      <c r="D594" s="73"/>
      <c r="E594" s="73">
        <f t="shared" si="16"/>
        <v>0</v>
      </c>
      <c r="F594" s="73"/>
      <c r="G594" s="73"/>
      <c r="H594" s="12"/>
      <c r="I594" s="12"/>
      <c r="J594" s="12"/>
      <c r="K594" s="12"/>
      <c r="L594" s="12"/>
      <c r="M594" s="12"/>
      <c r="N594" s="12"/>
      <c r="O594" s="12"/>
      <c r="P594" s="12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7"/>
      <c r="BN594" s="16"/>
      <c r="BO594" s="16"/>
      <c r="BP594" s="16"/>
      <c r="BQ594" s="16"/>
      <c r="BR594" s="16"/>
      <c r="BS594" s="16"/>
      <c r="BT594" s="16"/>
      <c r="BU594" s="16"/>
      <c r="BV594" s="16"/>
      <c r="CC594" s="73"/>
    </row>
    <row r="595" spans="1:81" s="33" customFormat="1" ht="24.95" customHeight="1">
      <c r="A595" s="11"/>
      <c r="C595" s="73"/>
      <c r="D595" s="73"/>
      <c r="E595" s="73">
        <f t="shared" si="16"/>
        <v>0</v>
      </c>
      <c r="F595" s="73"/>
      <c r="G595" s="73"/>
      <c r="H595" s="12"/>
      <c r="I595" s="12"/>
      <c r="J595" s="12"/>
      <c r="K595" s="12"/>
      <c r="L595" s="12"/>
      <c r="M595" s="12"/>
      <c r="N595" s="12"/>
      <c r="O595" s="12"/>
      <c r="P595" s="12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7"/>
      <c r="BN595" s="16"/>
      <c r="BO595" s="16"/>
      <c r="BP595" s="16"/>
      <c r="BQ595" s="16"/>
      <c r="BR595" s="16"/>
      <c r="BS595" s="16"/>
      <c r="BT595" s="16"/>
      <c r="BU595" s="16"/>
      <c r="BV595" s="16"/>
      <c r="CC595" s="73"/>
    </row>
    <row r="596" spans="1:81" s="33" customFormat="1" ht="24.95" customHeight="1">
      <c r="B596" s="20"/>
      <c r="C596" s="73"/>
      <c r="D596" s="73"/>
      <c r="E596" s="73">
        <f t="shared" si="16"/>
        <v>0</v>
      </c>
      <c r="F596" s="73"/>
      <c r="G596" s="73"/>
      <c r="H596" s="12"/>
      <c r="I596" s="12"/>
      <c r="J596" s="12"/>
      <c r="K596" s="12"/>
      <c r="L596" s="12"/>
      <c r="M596" s="12"/>
      <c r="N596" s="12"/>
      <c r="O596" s="12"/>
      <c r="P596" s="12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7"/>
      <c r="BN596" s="16"/>
      <c r="BO596" s="16"/>
      <c r="BP596" s="16"/>
      <c r="BQ596" s="16"/>
      <c r="BR596" s="16"/>
      <c r="BS596" s="16"/>
      <c r="BT596" s="16"/>
      <c r="BU596" s="16"/>
      <c r="BV596" s="16"/>
      <c r="CC596" s="73"/>
    </row>
    <row r="597" spans="1:81" s="11" customFormat="1" ht="24.95" customHeight="1">
      <c r="A597" s="33"/>
      <c r="B597" s="20"/>
      <c r="C597" s="73"/>
      <c r="D597" s="73"/>
      <c r="E597" s="73">
        <f t="shared" si="16"/>
        <v>0</v>
      </c>
      <c r="F597" s="73"/>
      <c r="G597" s="73"/>
      <c r="H597" s="12"/>
      <c r="I597" s="12"/>
      <c r="J597" s="12"/>
      <c r="K597" s="12"/>
      <c r="L597" s="12"/>
      <c r="M597" s="12"/>
      <c r="N597" s="12"/>
      <c r="O597" s="12"/>
      <c r="P597" s="12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8"/>
      <c r="BN597" s="27"/>
      <c r="BO597" s="27"/>
      <c r="BP597" s="27"/>
      <c r="BQ597" s="27"/>
      <c r="BR597" s="27"/>
      <c r="BS597" s="27"/>
      <c r="BT597" s="27"/>
      <c r="BU597" s="27"/>
      <c r="BV597" s="27"/>
      <c r="CC597" s="13"/>
    </row>
    <row r="598" spans="1:81" s="33" customFormat="1" ht="24.95" customHeight="1">
      <c r="B598" s="20"/>
      <c r="C598" s="73"/>
      <c r="D598" s="73"/>
      <c r="E598" s="73">
        <f t="shared" si="16"/>
        <v>0</v>
      </c>
      <c r="F598" s="73"/>
      <c r="G598" s="73"/>
      <c r="H598" s="12"/>
      <c r="I598" s="12"/>
      <c r="J598" s="12"/>
      <c r="K598" s="12"/>
      <c r="L598" s="12"/>
      <c r="M598" s="12"/>
      <c r="N598" s="12"/>
      <c r="O598" s="12"/>
      <c r="P598" s="12"/>
      <c r="R598" s="73"/>
    </row>
    <row r="599" spans="1:81" s="33" customFormat="1" ht="24.95" customHeight="1">
      <c r="B599" s="20"/>
      <c r="C599" s="73"/>
      <c r="D599" s="73"/>
      <c r="E599" s="73">
        <f t="shared" si="16"/>
        <v>0</v>
      </c>
      <c r="F599" s="73"/>
      <c r="G599" s="73"/>
      <c r="H599" s="12"/>
      <c r="I599" s="12"/>
      <c r="J599" s="12"/>
      <c r="K599" s="12"/>
      <c r="L599" s="12"/>
      <c r="M599" s="12"/>
      <c r="N599" s="12"/>
      <c r="O599" s="12"/>
      <c r="P599" s="12"/>
      <c r="R599" s="73"/>
    </row>
    <row r="600" spans="1:81" s="33" customFormat="1" ht="25.5" customHeight="1">
      <c r="C600" s="73"/>
      <c r="D600" s="73"/>
      <c r="E600" s="73">
        <f t="shared" si="16"/>
        <v>0</v>
      </c>
      <c r="F600" s="73"/>
      <c r="G600" s="73"/>
      <c r="H600" s="12"/>
      <c r="I600" s="12"/>
      <c r="J600" s="12"/>
      <c r="K600" s="12"/>
      <c r="L600" s="12"/>
      <c r="M600" s="12"/>
      <c r="N600" s="12"/>
      <c r="O600" s="12"/>
      <c r="P600" s="12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7"/>
      <c r="BN600" s="16"/>
      <c r="BO600" s="16"/>
      <c r="BP600" s="16"/>
      <c r="BQ600" s="16"/>
      <c r="BR600" s="16"/>
      <c r="BS600" s="16"/>
      <c r="BT600" s="16"/>
      <c r="BU600" s="16"/>
      <c r="BV600" s="16"/>
      <c r="CC600" s="73"/>
    </row>
    <row r="601" spans="1:81" s="11" customFormat="1" ht="24.95" customHeight="1">
      <c r="A601" s="33"/>
      <c r="B601" s="33"/>
      <c r="C601" s="73"/>
      <c r="D601" s="73"/>
      <c r="E601" s="73">
        <f t="shared" si="16"/>
        <v>0</v>
      </c>
      <c r="F601" s="73"/>
      <c r="G601" s="73"/>
      <c r="H601" s="12"/>
      <c r="I601" s="12"/>
      <c r="J601" s="12"/>
      <c r="K601" s="12"/>
      <c r="L601" s="12"/>
      <c r="M601" s="12"/>
      <c r="N601" s="12"/>
      <c r="O601" s="12"/>
      <c r="P601" s="12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8"/>
      <c r="BN601" s="27"/>
      <c r="BO601" s="27"/>
      <c r="BP601" s="27"/>
      <c r="BQ601" s="27"/>
      <c r="BR601" s="27"/>
      <c r="BS601" s="27"/>
      <c r="BT601" s="27"/>
      <c r="BU601" s="27"/>
      <c r="BV601" s="27"/>
      <c r="CC601" s="13"/>
    </row>
    <row r="602" spans="1:81" s="33" customFormat="1" ht="24.95" customHeight="1">
      <c r="C602" s="73"/>
      <c r="D602" s="73"/>
      <c r="E602" s="73">
        <f t="shared" si="16"/>
        <v>0</v>
      </c>
      <c r="F602" s="73"/>
      <c r="G602" s="73"/>
      <c r="H602" s="12"/>
      <c r="I602" s="12"/>
      <c r="J602" s="12"/>
      <c r="K602" s="12"/>
      <c r="L602" s="12"/>
      <c r="M602" s="12"/>
      <c r="N602" s="12"/>
      <c r="O602" s="12"/>
      <c r="P602" s="12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7"/>
      <c r="BN602" s="16"/>
      <c r="BO602" s="16"/>
      <c r="BP602" s="16"/>
      <c r="BQ602" s="16"/>
      <c r="BR602" s="16"/>
      <c r="BS602" s="16"/>
      <c r="BT602" s="16"/>
      <c r="BU602" s="16"/>
      <c r="BV602" s="16"/>
      <c r="CC602" s="73"/>
    </row>
    <row r="603" spans="1:81" s="33" customFormat="1" ht="24.95" customHeight="1">
      <c r="C603" s="73"/>
      <c r="D603" s="73"/>
      <c r="E603" s="73">
        <f t="shared" si="16"/>
        <v>0</v>
      </c>
      <c r="F603" s="73"/>
      <c r="G603" s="73"/>
      <c r="H603" s="12"/>
      <c r="I603" s="12"/>
      <c r="J603" s="12"/>
      <c r="K603" s="12"/>
      <c r="L603" s="12"/>
      <c r="M603" s="12"/>
      <c r="N603" s="12"/>
      <c r="O603" s="12"/>
      <c r="P603" s="12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7"/>
      <c r="BN603" s="16"/>
      <c r="BO603" s="16"/>
      <c r="BP603" s="16"/>
      <c r="BQ603" s="16"/>
      <c r="BR603" s="16"/>
      <c r="BS603" s="16"/>
      <c r="BT603" s="16"/>
      <c r="BU603" s="16"/>
      <c r="BV603" s="16"/>
      <c r="CC603" s="73"/>
    </row>
    <row r="604" spans="1:81" s="11" customFormat="1" ht="24.95" customHeight="1">
      <c r="A604" s="33"/>
      <c r="B604" s="33"/>
      <c r="C604" s="73"/>
      <c r="D604" s="73"/>
      <c r="E604" s="73">
        <f t="shared" si="16"/>
        <v>0</v>
      </c>
      <c r="F604" s="73"/>
      <c r="G604" s="73"/>
      <c r="H604" s="12"/>
      <c r="I604" s="12"/>
      <c r="J604" s="12"/>
      <c r="K604" s="12"/>
      <c r="L604" s="12"/>
      <c r="M604" s="12"/>
      <c r="N604" s="12"/>
      <c r="O604" s="12"/>
      <c r="P604" s="12"/>
      <c r="R604" s="13"/>
    </row>
    <row r="605" spans="1:81" s="33" customFormat="1" ht="24.95" customHeight="1">
      <c r="C605" s="73"/>
      <c r="D605" s="73"/>
      <c r="E605" s="73">
        <f t="shared" si="16"/>
        <v>0</v>
      </c>
      <c r="F605" s="73"/>
      <c r="G605" s="73"/>
      <c r="H605" s="12"/>
      <c r="I605" s="12"/>
      <c r="J605" s="12"/>
      <c r="K605" s="12"/>
      <c r="L605" s="12"/>
      <c r="M605" s="12"/>
      <c r="N605" s="12"/>
      <c r="O605" s="12"/>
      <c r="P605" s="12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7"/>
      <c r="BN605" s="16"/>
      <c r="BO605" s="16"/>
      <c r="BP605" s="16"/>
      <c r="BQ605" s="16"/>
      <c r="BR605" s="16"/>
      <c r="BS605" s="16"/>
      <c r="BT605" s="16"/>
      <c r="BU605" s="16"/>
      <c r="BV605" s="16"/>
      <c r="CC605" s="73"/>
    </row>
    <row r="606" spans="1:81" s="33" customFormat="1" ht="24.95" customHeight="1">
      <c r="C606" s="73"/>
      <c r="D606" s="73"/>
      <c r="E606" s="73">
        <f t="shared" si="16"/>
        <v>0</v>
      </c>
      <c r="F606" s="73"/>
      <c r="G606" s="73"/>
      <c r="H606" s="12"/>
      <c r="I606" s="12"/>
      <c r="J606" s="12"/>
      <c r="K606" s="12"/>
      <c r="L606" s="12"/>
      <c r="M606" s="12"/>
      <c r="N606" s="12"/>
      <c r="O606" s="12"/>
      <c r="P606" s="12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7"/>
      <c r="BN606" s="16"/>
      <c r="BO606" s="16"/>
      <c r="BP606" s="16"/>
      <c r="BQ606" s="16"/>
      <c r="BR606" s="16"/>
      <c r="BS606" s="16"/>
      <c r="BT606" s="16"/>
      <c r="BU606" s="16"/>
      <c r="BV606" s="16"/>
      <c r="CC606" s="73"/>
    </row>
    <row r="607" spans="1:81" s="33" customFormat="1" ht="24.95" customHeight="1">
      <c r="C607" s="73"/>
      <c r="D607" s="73"/>
      <c r="E607" s="73">
        <f t="shared" si="16"/>
        <v>0</v>
      </c>
      <c r="F607" s="73"/>
      <c r="G607" s="73"/>
      <c r="H607" s="12"/>
      <c r="I607" s="12"/>
      <c r="J607" s="12"/>
      <c r="K607" s="12"/>
      <c r="L607" s="12"/>
      <c r="M607" s="12"/>
      <c r="N607" s="12"/>
      <c r="O607" s="12"/>
      <c r="P607" s="12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7"/>
      <c r="BN607" s="16"/>
      <c r="BO607" s="16"/>
      <c r="BP607" s="16"/>
      <c r="BQ607" s="16"/>
      <c r="BR607" s="16"/>
      <c r="BS607" s="16"/>
      <c r="BT607" s="16"/>
      <c r="BU607" s="16"/>
      <c r="BV607" s="16"/>
      <c r="CC607" s="73"/>
    </row>
    <row r="608" spans="1:81" s="33" customFormat="1" ht="24.95" customHeight="1">
      <c r="C608" s="73"/>
      <c r="D608" s="73"/>
      <c r="E608" s="73">
        <f t="shared" si="16"/>
        <v>0</v>
      </c>
      <c r="F608" s="73"/>
      <c r="G608" s="73"/>
      <c r="H608" s="12"/>
      <c r="I608" s="12"/>
      <c r="J608" s="12"/>
      <c r="K608" s="12"/>
      <c r="L608" s="12"/>
      <c r="M608" s="12"/>
      <c r="N608" s="12"/>
      <c r="O608" s="12"/>
      <c r="P608" s="12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7"/>
      <c r="BN608" s="16"/>
      <c r="BO608" s="16"/>
      <c r="BP608" s="16"/>
      <c r="BQ608" s="16"/>
      <c r="BR608" s="16"/>
      <c r="BS608" s="16"/>
      <c r="BT608" s="16"/>
      <c r="BU608" s="16"/>
      <c r="BV608" s="16"/>
      <c r="CC608" s="73"/>
    </row>
    <row r="609" spans="2:81" s="33" customFormat="1" ht="24.95" customHeight="1">
      <c r="C609" s="73"/>
      <c r="D609" s="73"/>
      <c r="E609" s="73">
        <f t="shared" si="16"/>
        <v>0</v>
      </c>
      <c r="F609" s="73"/>
      <c r="G609" s="73"/>
      <c r="H609" s="12"/>
      <c r="I609" s="12"/>
      <c r="J609" s="12"/>
      <c r="K609" s="12"/>
      <c r="L609" s="12"/>
      <c r="M609" s="12"/>
      <c r="N609" s="12"/>
      <c r="O609" s="12"/>
      <c r="P609" s="12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7"/>
      <c r="BN609" s="16"/>
      <c r="BO609" s="16"/>
      <c r="BP609" s="16"/>
      <c r="BQ609" s="16"/>
      <c r="BR609" s="16"/>
      <c r="BS609" s="16"/>
      <c r="BT609" s="16"/>
      <c r="BU609" s="16"/>
      <c r="BV609" s="16"/>
      <c r="CC609" s="73"/>
    </row>
    <row r="610" spans="2:81" s="33" customFormat="1" ht="24.95" customHeight="1">
      <c r="C610" s="73"/>
      <c r="D610" s="73"/>
      <c r="E610" s="73">
        <f t="shared" si="16"/>
        <v>0</v>
      </c>
      <c r="F610" s="73"/>
      <c r="G610" s="73"/>
      <c r="H610" s="12"/>
      <c r="I610" s="12"/>
      <c r="J610" s="12"/>
      <c r="K610" s="12"/>
      <c r="L610" s="12"/>
      <c r="M610" s="12"/>
      <c r="N610" s="12"/>
      <c r="O610" s="12"/>
      <c r="P610" s="12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7"/>
      <c r="BN610" s="16"/>
      <c r="BO610" s="16"/>
      <c r="BP610" s="16"/>
      <c r="BQ610" s="16"/>
      <c r="BR610" s="16"/>
      <c r="BS610" s="16"/>
      <c r="BT610" s="16"/>
      <c r="BU610" s="16"/>
      <c r="BV610" s="16"/>
      <c r="CC610" s="73"/>
    </row>
    <row r="611" spans="2:81" s="33" customFormat="1" ht="24.95" customHeight="1">
      <c r="C611" s="73"/>
      <c r="D611" s="73"/>
      <c r="E611" s="73">
        <f t="shared" si="16"/>
        <v>0</v>
      </c>
      <c r="F611" s="73"/>
      <c r="G611" s="73"/>
      <c r="H611" s="12"/>
      <c r="I611" s="12"/>
      <c r="J611" s="12"/>
      <c r="K611" s="12"/>
      <c r="L611" s="12"/>
      <c r="M611" s="12"/>
      <c r="N611" s="12"/>
      <c r="O611" s="12"/>
      <c r="P611" s="12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7"/>
      <c r="BN611" s="16"/>
      <c r="BO611" s="16"/>
      <c r="BP611" s="16"/>
      <c r="BQ611" s="16"/>
      <c r="BR611" s="16"/>
      <c r="BS611" s="16"/>
      <c r="BT611" s="16"/>
      <c r="BU611" s="16"/>
      <c r="BV611" s="16"/>
      <c r="CC611" s="73"/>
    </row>
    <row r="612" spans="2:81" s="33" customFormat="1" ht="24.95" customHeight="1">
      <c r="C612" s="73"/>
      <c r="D612" s="73"/>
      <c r="E612" s="73">
        <f t="shared" si="16"/>
        <v>0</v>
      </c>
      <c r="F612" s="73"/>
      <c r="G612" s="73"/>
      <c r="H612" s="12"/>
      <c r="I612" s="12"/>
      <c r="J612" s="12"/>
      <c r="K612" s="12"/>
      <c r="L612" s="12"/>
      <c r="M612" s="12"/>
      <c r="N612" s="12"/>
      <c r="O612" s="12"/>
      <c r="P612" s="12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7"/>
      <c r="BN612" s="16"/>
      <c r="BO612" s="16"/>
      <c r="BP612" s="16"/>
      <c r="BQ612" s="16"/>
      <c r="BR612" s="16"/>
      <c r="BS612" s="16"/>
      <c r="BT612" s="16"/>
      <c r="BU612" s="16"/>
      <c r="BV612" s="16"/>
      <c r="CC612" s="73"/>
    </row>
    <row r="613" spans="2:81" s="33" customFormat="1" ht="24.95" customHeight="1">
      <c r="C613" s="73"/>
      <c r="D613" s="73"/>
      <c r="E613" s="73">
        <f t="shared" si="16"/>
        <v>0</v>
      </c>
      <c r="F613" s="73"/>
      <c r="G613" s="73"/>
      <c r="H613" s="12"/>
      <c r="I613" s="12"/>
      <c r="J613" s="12"/>
      <c r="K613" s="12"/>
      <c r="L613" s="12"/>
      <c r="M613" s="12"/>
      <c r="N613" s="12"/>
      <c r="O613" s="12"/>
      <c r="P613" s="12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7"/>
      <c r="BN613" s="16"/>
      <c r="BO613" s="16"/>
      <c r="BP613" s="16"/>
      <c r="BQ613" s="16"/>
      <c r="BR613" s="16"/>
      <c r="BS613" s="16"/>
      <c r="BT613" s="16"/>
      <c r="BU613" s="16"/>
      <c r="BV613" s="16"/>
      <c r="CC613" s="73"/>
    </row>
    <row r="614" spans="2:81" s="33" customFormat="1" ht="24.95" customHeight="1">
      <c r="C614" s="73"/>
      <c r="D614" s="73"/>
      <c r="E614" s="73">
        <f t="shared" si="16"/>
        <v>0</v>
      </c>
      <c r="F614" s="73"/>
      <c r="G614" s="73"/>
      <c r="H614" s="12"/>
      <c r="I614" s="12"/>
      <c r="J614" s="12"/>
      <c r="K614" s="12"/>
      <c r="L614" s="12"/>
      <c r="M614" s="12"/>
      <c r="N614" s="12"/>
      <c r="O614" s="12"/>
      <c r="P614" s="12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7"/>
      <c r="BN614" s="16"/>
      <c r="BO614" s="16"/>
      <c r="BP614" s="16"/>
      <c r="BQ614" s="16"/>
      <c r="BR614" s="16"/>
      <c r="BS614" s="16"/>
      <c r="BT614" s="16"/>
      <c r="BU614" s="16"/>
      <c r="BV614" s="16"/>
      <c r="CC614" s="73"/>
    </row>
    <row r="615" spans="2:81" s="33" customFormat="1" ht="24.95" customHeight="1">
      <c r="C615" s="73"/>
      <c r="D615" s="73"/>
      <c r="E615" s="73">
        <f t="shared" si="16"/>
        <v>0</v>
      </c>
      <c r="F615" s="73"/>
      <c r="G615" s="73"/>
      <c r="H615" s="12"/>
      <c r="I615" s="12"/>
      <c r="J615" s="12"/>
      <c r="K615" s="12"/>
      <c r="L615" s="12"/>
      <c r="M615" s="12"/>
      <c r="N615" s="12"/>
      <c r="O615" s="12"/>
      <c r="P615" s="12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7"/>
      <c r="BN615" s="16"/>
      <c r="BO615" s="16"/>
      <c r="BP615" s="16"/>
      <c r="BQ615" s="16"/>
      <c r="BR615" s="16"/>
      <c r="BS615" s="16"/>
      <c r="BT615" s="16"/>
      <c r="BU615" s="16"/>
      <c r="BV615" s="16"/>
      <c r="CC615" s="73"/>
    </row>
    <row r="616" spans="2:81" s="33" customFormat="1" ht="24.95" customHeight="1">
      <c r="C616" s="73"/>
      <c r="D616" s="73"/>
      <c r="E616" s="73">
        <f t="shared" si="16"/>
        <v>0</v>
      </c>
      <c r="F616" s="73"/>
      <c r="G616" s="73"/>
      <c r="H616" s="12"/>
      <c r="I616" s="12"/>
      <c r="J616" s="12"/>
      <c r="K616" s="12"/>
      <c r="L616" s="12"/>
      <c r="M616" s="12"/>
      <c r="N616" s="12"/>
      <c r="O616" s="12"/>
      <c r="P616" s="12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7"/>
      <c r="BN616" s="16"/>
      <c r="BO616" s="16"/>
      <c r="BP616" s="16"/>
      <c r="BQ616" s="16"/>
      <c r="BR616" s="16"/>
      <c r="BS616" s="16"/>
      <c r="BT616" s="16"/>
      <c r="BU616" s="16"/>
      <c r="BV616" s="16"/>
      <c r="CC616" s="73"/>
    </row>
    <row r="617" spans="2:81" s="33" customFormat="1" ht="24.95" customHeight="1">
      <c r="C617" s="73"/>
      <c r="D617" s="73"/>
      <c r="E617" s="73">
        <f t="shared" si="16"/>
        <v>0</v>
      </c>
      <c r="F617" s="73"/>
      <c r="G617" s="73"/>
      <c r="H617" s="12"/>
      <c r="I617" s="12"/>
      <c r="J617" s="12"/>
      <c r="K617" s="12"/>
      <c r="L617" s="12"/>
      <c r="M617" s="12"/>
      <c r="N617" s="12"/>
      <c r="O617" s="12"/>
      <c r="P617" s="12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7"/>
      <c r="BN617" s="16"/>
      <c r="BO617" s="16"/>
      <c r="BP617" s="16"/>
      <c r="BQ617" s="16"/>
      <c r="BR617" s="16"/>
      <c r="BS617" s="16"/>
      <c r="BT617" s="16"/>
      <c r="BU617" s="16"/>
      <c r="BV617" s="16"/>
      <c r="CC617" s="73"/>
    </row>
    <row r="618" spans="2:81" s="33" customFormat="1" ht="24.95" customHeight="1">
      <c r="C618" s="73"/>
      <c r="D618" s="73"/>
      <c r="E618" s="73">
        <f t="shared" si="16"/>
        <v>0</v>
      </c>
      <c r="F618" s="73"/>
      <c r="G618" s="73"/>
      <c r="H618" s="12"/>
      <c r="I618" s="12"/>
      <c r="J618" s="12"/>
      <c r="K618" s="12"/>
      <c r="L618" s="12"/>
      <c r="M618" s="12"/>
      <c r="N618" s="12"/>
      <c r="O618" s="12"/>
      <c r="P618" s="12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7"/>
      <c r="BN618" s="16"/>
      <c r="BO618" s="16"/>
      <c r="BP618" s="16"/>
      <c r="BQ618" s="16"/>
      <c r="BR618" s="16"/>
      <c r="BS618" s="16"/>
      <c r="BT618" s="16"/>
      <c r="BU618" s="16"/>
      <c r="BV618" s="16"/>
      <c r="CC618" s="73"/>
    </row>
    <row r="619" spans="2:81" s="33" customFormat="1" ht="24.95" customHeight="1">
      <c r="C619" s="73"/>
      <c r="D619" s="73"/>
      <c r="E619" s="73">
        <f t="shared" si="16"/>
        <v>0</v>
      </c>
      <c r="F619" s="73"/>
      <c r="G619" s="73"/>
      <c r="H619" s="12"/>
      <c r="I619" s="12"/>
      <c r="J619" s="12"/>
      <c r="K619" s="12"/>
      <c r="L619" s="12"/>
      <c r="M619" s="12"/>
      <c r="N619" s="12"/>
      <c r="O619" s="12"/>
      <c r="P619" s="12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7"/>
      <c r="BN619" s="16"/>
      <c r="BO619" s="16"/>
      <c r="BP619" s="16"/>
      <c r="BQ619" s="16"/>
      <c r="BR619" s="16"/>
      <c r="BS619" s="16"/>
      <c r="BT619" s="16"/>
      <c r="BU619" s="16"/>
      <c r="BV619" s="16"/>
      <c r="CC619" s="73"/>
    </row>
    <row r="620" spans="2:81" s="33" customFormat="1" ht="24.95" customHeight="1">
      <c r="C620" s="73"/>
      <c r="D620" s="73"/>
      <c r="E620" s="73">
        <f t="shared" si="16"/>
        <v>0</v>
      </c>
      <c r="F620" s="73"/>
      <c r="G620" s="73"/>
      <c r="H620" s="12"/>
      <c r="I620" s="12"/>
      <c r="J620" s="12"/>
      <c r="K620" s="12"/>
      <c r="L620" s="12"/>
      <c r="M620" s="12"/>
      <c r="N620" s="12"/>
      <c r="O620" s="12"/>
      <c r="P620" s="12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7"/>
      <c r="BN620" s="16"/>
      <c r="BO620" s="16"/>
      <c r="BP620" s="16"/>
      <c r="BQ620" s="16"/>
      <c r="BR620" s="16"/>
      <c r="BS620" s="16"/>
      <c r="BT620" s="16"/>
      <c r="BU620" s="16"/>
      <c r="BV620" s="16"/>
      <c r="CC620" s="73"/>
    </row>
    <row r="621" spans="2:81" s="33" customFormat="1" ht="24.95" customHeight="1">
      <c r="C621" s="73"/>
      <c r="D621" s="73"/>
      <c r="E621" s="73">
        <f t="shared" si="16"/>
        <v>0</v>
      </c>
      <c r="F621" s="73"/>
      <c r="G621" s="73"/>
      <c r="H621" s="12"/>
      <c r="I621" s="12"/>
      <c r="J621" s="12"/>
      <c r="K621" s="12"/>
      <c r="L621" s="12"/>
      <c r="M621" s="12"/>
      <c r="N621" s="12"/>
      <c r="O621" s="12"/>
      <c r="P621" s="12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7"/>
      <c r="BN621" s="16"/>
      <c r="BO621" s="16"/>
      <c r="BP621" s="16"/>
      <c r="BQ621" s="16"/>
      <c r="BR621" s="16"/>
      <c r="BS621" s="16"/>
      <c r="BT621" s="16"/>
      <c r="BU621" s="16"/>
      <c r="BV621" s="16"/>
      <c r="CC621" s="73"/>
    </row>
    <row r="622" spans="2:81" s="33" customFormat="1" ht="24.95" customHeight="1">
      <c r="C622" s="73"/>
      <c r="D622" s="73"/>
      <c r="E622" s="73">
        <f t="shared" si="16"/>
        <v>0</v>
      </c>
      <c r="F622" s="73"/>
      <c r="G622" s="73"/>
      <c r="H622" s="12"/>
      <c r="I622" s="12"/>
      <c r="J622" s="12"/>
      <c r="K622" s="12"/>
      <c r="L622" s="12"/>
      <c r="M622" s="12"/>
      <c r="N622" s="12"/>
      <c r="O622" s="12"/>
      <c r="P622" s="12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7"/>
      <c r="BN622" s="16"/>
      <c r="BO622" s="16"/>
      <c r="BP622" s="16"/>
      <c r="BQ622" s="16"/>
      <c r="BR622" s="16"/>
      <c r="BS622" s="16"/>
      <c r="BT622" s="16"/>
      <c r="BU622" s="16"/>
      <c r="BV622" s="16"/>
      <c r="CC622" s="73"/>
    </row>
    <row r="623" spans="2:81" s="33" customFormat="1" ht="24.95" customHeight="1">
      <c r="C623" s="73"/>
      <c r="D623" s="73"/>
      <c r="E623" s="73">
        <f t="shared" si="16"/>
        <v>0</v>
      </c>
      <c r="F623" s="73"/>
      <c r="G623" s="73"/>
      <c r="H623" s="12"/>
      <c r="I623" s="12"/>
      <c r="J623" s="12"/>
      <c r="K623" s="12"/>
      <c r="L623" s="12"/>
      <c r="M623" s="12"/>
      <c r="N623" s="12"/>
      <c r="O623" s="12"/>
      <c r="P623" s="12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7"/>
      <c r="BN623" s="16"/>
      <c r="BO623" s="16"/>
      <c r="BP623" s="16"/>
      <c r="BQ623" s="16"/>
      <c r="BR623" s="16"/>
      <c r="BS623" s="16"/>
      <c r="BT623" s="16"/>
      <c r="BU623" s="16"/>
      <c r="BV623" s="16"/>
      <c r="CC623" s="73"/>
    </row>
    <row r="624" spans="2:81" s="33" customFormat="1" ht="24.95" customHeight="1">
      <c r="C624" s="73"/>
      <c r="D624" s="73"/>
      <c r="E624" s="73">
        <f t="shared" si="16"/>
        <v>0</v>
      </c>
      <c r="F624" s="73"/>
      <c r="G624" s="73"/>
      <c r="H624" s="12"/>
      <c r="I624" s="12"/>
      <c r="J624" s="12"/>
      <c r="K624" s="12"/>
      <c r="L624" s="12"/>
      <c r="M624" s="12"/>
      <c r="N624" s="12"/>
      <c r="O624" s="12"/>
      <c r="P624" s="12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7"/>
      <c r="BN624" s="16"/>
      <c r="BO624" s="16"/>
      <c r="BP624" s="16"/>
      <c r="BQ624" s="16"/>
      <c r="BR624" s="16"/>
      <c r="BS624" s="16"/>
      <c r="BT624" s="16"/>
      <c r="BU624" s="16"/>
      <c r="BV624" s="16"/>
      <c r="CC624" s="73"/>
    </row>
    <row r="625" spans="1:81" s="33" customFormat="1" ht="24.95" customHeight="1">
      <c r="A625" s="11"/>
      <c r="C625" s="73"/>
      <c r="D625" s="73"/>
      <c r="E625" s="73">
        <f t="shared" si="16"/>
        <v>0</v>
      </c>
      <c r="F625" s="73"/>
      <c r="G625" s="73"/>
      <c r="H625" s="12"/>
      <c r="I625" s="12"/>
      <c r="J625" s="12"/>
      <c r="K625" s="12"/>
      <c r="L625" s="12"/>
      <c r="M625" s="12"/>
      <c r="N625" s="12"/>
      <c r="O625" s="12"/>
      <c r="P625" s="12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7"/>
      <c r="BN625" s="16"/>
      <c r="BO625" s="16"/>
      <c r="BP625" s="16"/>
      <c r="BQ625" s="16"/>
      <c r="BR625" s="16"/>
      <c r="BS625" s="16"/>
      <c r="BT625" s="16"/>
      <c r="BU625" s="16"/>
      <c r="BV625" s="16"/>
      <c r="CC625" s="73"/>
    </row>
    <row r="626" spans="1:81" s="33" customFormat="1" ht="24.95" customHeight="1">
      <c r="C626" s="73"/>
      <c r="D626" s="73"/>
      <c r="E626" s="73">
        <f t="shared" si="16"/>
        <v>0</v>
      </c>
      <c r="F626" s="73"/>
      <c r="G626" s="73"/>
      <c r="H626" s="12"/>
      <c r="I626" s="12"/>
      <c r="J626" s="12"/>
      <c r="K626" s="12"/>
      <c r="L626" s="12"/>
      <c r="M626" s="12"/>
      <c r="N626" s="12"/>
      <c r="O626" s="12"/>
      <c r="P626" s="12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7"/>
      <c r="BN626" s="16"/>
      <c r="BO626" s="16"/>
      <c r="BP626" s="16"/>
      <c r="BQ626" s="16"/>
      <c r="BR626" s="16"/>
      <c r="BS626" s="16"/>
      <c r="BT626" s="16"/>
      <c r="BU626" s="16"/>
      <c r="BV626" s="16"/>
      <c r="CC626" s="73"/>
    </row>
    <row r="627" spans="1:81" s="33" customFormat="1" ht="24.95" customHeight="1">
      <c r="C627" s="73"/>
      <c r="D627" s="73"/>
      <c r="E627" s="73">
        <f t="shared" si="16"/>
        <v>0</v>
      </c>
      <c r="F627" s="73"/>
      <c r="G627" s="73"/>
      <c r="H627" s="12"/>
      <c r="I627" s="12"/>
      <c r="J627" s="12"/>
      <c r="K627" s="12"/>
      <c r="L627" s="12"/>
      <c r="M627" s="12"/>
      <c r="N627" s="12"/>
      <c r="O627" s="12"/>
      <c r="P627" s="12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7"/>
      <c r="BN627" s="16"/>
      <c r="BO627" s="16"/>
      <c r="BP627" s="16"/>
      <c r="BQ627" s="16"/>
      <c r="BR627" s="16"/>
      <c r="BS627" s="16"/>
      <c r="BT627" s="16"/>
      <c r="BU627" s="16"/>
      <c r="BV627" s="16"/>
      <c r="CC627" s="73"/>
    </row>
    <row r="628" spans="1:81" s="33" customFormat="1" ht="24.95" customHeight="1">
      <c r="C628" s="73"/>
      <c r="D628" s="73"/>
      <c r="E628" s="73">
        <f t="shared" si="16"/>
        <v>0</v>
      </c>
      <c r="F628" s="73"/>
      <c r="G628" s="73"/>
      <c r="H628" s="12"/>
      <c r="I628" s="12"/>
      <c r="J628" s="12"/>
      <c r="K628" s="12"/>
      <c r="L628" s="12"/>
      <c r="M628" s="12"/>
      <c r="N628" s="12"/>
      <c r="O628" s="12"/>
      <c r="P628" s="12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7"/>
      <c r="BN628" s="16"/>
      <c r="BO628" s="16"/>
      <c r="BP628" s="16"/>
      <c r="BQ628" s="16"/>
      <c r="BR628" s="16"/>
      <c r="BS628" s="16"/>
      <c r="BT628" s="16"/>
      <c r="BU628" s="16"/>
      <c r="BV628" s="16"/>
      <c r="CC628" s="73"/>
    </row>
    <row r="629" spans="1:81" s="11" customFormat="1" ht="24.95" customHeight="1">
      <c r="A629" s="33"/>
      <c r="B629" s="33"/>
      <c r="C629" s="73"/>
      <c r="D629" s="73"/>
      <c r="E629" s="73">
        <f t="shared" si="16"/>
        <v>0</v>
      </c>
      <c r="F629" s="73"/>
      <c r="G629" s="73"/>
      <c r="H629" s="12"/>
      <c r="I629" s="12"/>
      <c r="J629" s="12"/>
      <c r="K629" s="12"/>
      <c r="L629" s="12"/>
      <c r="M629" s="12"/>
      <c r="N629" s="12"/>
      <c r="O629" s="12"/>
      <c r="P629" s="12"/>
      <c r="R629" s="13"/>
    </row>
    <row r="630" spans="1:81" s="33" customFormat="1" ht="24.95" customHeight="1">
      <c r="C630" s="73"/>
      <c r="D630" s="73"/>
      <c r="E630" s="73">
        <f t="shared" si="16"/>
        <v>0</v>
      </c>
      <c r="F630" s="73"/>
      <c r="G630" s="73"/>
      <c r="H630" s="12"/>
      <c r="I630" s="12"/>
      <c r="J630" s="12"/>
      <c r="K630" s="12"/>
      <c r="L630" s="12"/>
      <c r="M630" s="12"/>
      <c r="N630" s="12"/>
      <c r="O630" s="12"/>
      <c r="P630" s="12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7"/>
      <c r="BN630" s="16"/>
      <c r="BO630" s="16"/>
      <c r="BP630" s="16"/>
      <c r="BQ630" s="16"/>
      <c r="BR630" s="16"/>
      <c r="BS630" s="16"/>
      <c r="BT630" s="16"/>
      <c r="BU630" s="16"/>
      <c r="BV630" s="16"/>
      <c r="CC630" s="73"/>
    </row>
    <row r="631" spans="1:81" s="33" customFormat="1" ht="24.95" customHeight="1">
      <c r="C631" s="73"/>
      <c r="D631" s="73"/>
      <c r="E631" s="73">
        <f t="shared" ref="E631:E694" si="17">F631+G631</f>
        <v>0</v>
      </c>
      <c r="F631" s="73"/>
      <c r="G631" s="73"/>
      <c r="H631" s="12"/>
      <c r="I631" s="12"/>
      <c r="J631" s="12"/>
      <c r="K631" s="12"/>
      <c r="L631" s="12"/>
      <c r="M631" s="12"/>
      <c r="N631" s="12"/>
      <c r="O631" s="12"/>
      <c r="P631" s="12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7"/>
      <c r="BN631" s="16"/>
      <c r="BO631" s="16"/>
      <c r="BP631" s="16"/>
      <c r="BQ631" s="16"/>
      <c r="BR631" s="16"/>
      <c r="BS631" s="16"/>
      <c r="BT631" s="16"/>
      <c r="BU631" s="16"/>
      <c r="BV631" s="16"/>
      <c r="CC631" s="73"/>
    </row>
    <row r="632" spans="1:81" s="33" customFormat="1" ht="24.95" customHeight="1">
      <c r="C632" s="73"/>
      <c r="D632" s="73"/>
      <c r="E632" s="73">
        <f t="shared" si="17"/>
        <v>0</v>
      </c>
      <c r="F632" s="73"/>
      <c r="G632" s="73"/>
      <c r="H632" s="12"/>
      <c r="I632" s="12"/>
      <c r="J632" s="12"/>
      <c r="K632" s="12"/>
      <c r="L632" s="12"/>
      <c r="M632" s="12"/>
      <c r="N632" s="12"/>
      <c r="O632" s="12"/>
      <c r="P632" s="12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7"/>
      <c r="BN632" s="16"/>
      <c r="BO632" s="16"/>
      <c r="BP632" s="16"/>
      <c r="BQ632" s="16"/>
      <c r="BR632" s="16"/>
      <c r="BS632" s="16"/>
      <c r="BT632" s="16"/>
      <c r="BU632" s="16"/>
      <c r="BV632" s="16"/>
      <c r="CC632" s="73"/>
    </row>
    <row r="633" spans="1:81" s="33" customFormat="1" ht="24.95" customHeight="1">
      <c r="C633" s="73"/>
      <c r="D633" s="73"/>
      <c r="E633" s="73">
        <f t="shared" si="17"/>
        <v>0</v>
      </c>
      <c r="F633" s="73"/>
      <c r="G633" s="73"/>
      <c r="H633" s="12"/>
      <c r="I633" s="12"/>
      <c r="J633" s="12"/>
      <c r="K633" s="12"/>
      <c r="L633" s="12"/>
      <c r="M633" s="12"/>
      <c r="N633" s="12"/>
      <c r="O633" s="12"/>
      <c r="P633" s="12"/>
      <c r="R633" s="73"/>
    </row>
    <row r="634" spans="1:81" s="33" customFormat="1" ht="24.95" customHeight="1">
      <c r="C634" s="73"/>
      <c r="D634" s="73"/>
      <c r="E634" s="73">
        <f t="shared" si="17"/>
        <v>0</v>
      </c>
      <c r="F634" s="73"/>
      <c r="G634" s="73"/>
      <c r="H634" s="12"/>
      <c r="I634" s="12"/>
      <c r="J634" s="12"/>
      <c r="K634" s="12"/>
      <c r="L634" s="12"/>
      <c r="M634" s="12"/>
      <c r="N634" s="12"/>
      <c r="O634" s="12"/>
      <c r="P634" s="12"/>
      <c r="R634" s="73"/>
    </row>
    <row r="635" spans="1:81" s="33" customFormat="1" ht="24.95" customHeight="1">
      <c r="C635" s="73"/>
      <c r="D635" s="73"/>
      <c r="E635" s="73">
        <f t="shared" si="17"/>
        <v>0</v>
      </c>
      <c r="F635" s="73"/>
      <c r="G635" s="73"/>
      <c r="H635" s="12"/>
      <c r="I635" s="12"/>
      <c r="J635" s="12"/>
      <c r="K635" s="12"/>
      <c r="L635" s="12"/>
      <c r="M635" s="12"/>
      <c r="N635" s="12"/>
      <c r="O635" s="12"/>
      <c r="P635" s="12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7"/>
      <c r="BN635" s="16"/>
      <c r="BO635" s="16"/>
      <c r="BP635" s="16"/>
      <c r="BQ635" s="16"/>
      <c r="BR635" s="16"/>
      <c r="BS635" s="16"/>
      <c r="BT635" s="16"/>
      <c r="BU635" s="16"/>
      <c r="BV635" s="16"/>
      <c r="CC635" s="73"/>
    </row>
    <row r="636" spans="1:81" s="33" customFormat="1" ht="24.95" customHeight="1">
      <c r="C636" s="73"/>
      <c r="D636" s="73"/>
      <c r="E636" s="73">
        <f t="shared" si="17"/>
        <v>0</v>
      </c>
      <c r="F636" s="73"/>
      <c r="G636" s="73"/>
      <c r="H636" s="12"/>
      <c r="I636" s="12"/>
      <c r="J636" s="12"/>
      <c r="K636" s="12"/>
      <c r="L636" s="12"/>
      <c r="M636" s="12"/>
      <c r="N636" s="12"/>
      <c r="O636" s="12"/>
      <c r="P636" s="12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7"/>
      <c r="BN636" s="16"/>
      <c r="BO636" s="16"/>
      <c r="BP636" s="16"/>
      <c r="BQ636" s="16"/>
      <c r="BR636" s="16"/>
      <c r="BS636" s="16"/>
      <c r="BT636" s="16"/>
      <c r="BU636" s="16"/>
      <c r="BV636" s="16"/>
      <c r="CC636" s="73"/>
    </row>
    <row r="637" spans="1:81" s="33" customFormat="1" ht="24.95" customHeight="1">
      <c r="C637" s="73"/>
      <c r="D637" s="73"/>
      <c r="E637" s="73">
        <f t="shared" si="17"/>
        <v>0</v>
      </c>
      <c r="F637" s="73"/>
      <c r="G637" s="73"/>
      <c r="H637" s="12"/>
      <c r="I637" s="12"/>
      <c r="J637" s="12"/>
      <c r="K637" s="12"/>
      <c r="L637" s="12"/>
      <c r="M637" s="12"/>
      <c r="N637" s="12"/>
      <c r="O637" s="12"/>
      <c r="P637" s="12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7"/>
      <c r="BN637" s="16"/>
      <c r="BO637" s="16"/>
      <c r="BP637" s="16"/>
      <c r="BQ637" s="16"/>
      <c r="BR637" s="16"/>
      <c r="BS637" s="16"/>
      <c r="BT637" s="16"/>
      <c r="BU637" s="16"/>
      <c r="BV637" s="16"/>
      <c r="CC637" s="73"/>
    </row>
    <row r="638" spans="1:81" s="33" customFormat="1" ht="24.95" customHeight="1">
      <c r="C638" s="73"/>
      <c r="D638" s="73"/>
      <c r="E638" s="73">
        <f t="shared" si="17"/>
        <v>0</v>
      </c>
      <c r="F638" s="73"/>
      <c r="G638" s="73"/>
      <c r="H638" s="12"/>
      <c r="I638" s="12"/>
      <c r="J638" s="12"/>
      <c r="K638" s="12"/>
      <c r="L638" s="12"/>
      <c r="M638" s="12"/>
      <c r="N638" s="12"/>
      <c r="O638" s="12"/>
      <c r="P638" s="12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7"/>
      <c r="BN638" s="16"/>
      <c r="BO638" s="16"/>
      <c r="BP638" s="16"/>
      <c r="BQ638" s="16"/>
      <c r="BR638" s="16"/>
      <c r="BS638" s="16"/>
      <c r="BT638" s="16"/>
      <c r="BU638" s="16"/>
      <c r="BV638" s="16"/>
      <c r="CC638" s="73"/>
    </row>
    <row r="639" spans="1:81" s="33" customFormat="1" ht="24.95" customHeight="1">
      <c r="C639" s="73"/>
      <c r="D639" s="73"/>
      <c r="E639" s="73">
        <f t="shared" si="17"/>
        <v>0</v>
      </c>
      <c r="F639" s="73"/>
      <c r="G639" s="73"/>
      <c r="H639" s="12"/>
      <c r="I639" s="12"/>
      <c r="J639" s="12"/>
      <c r="K639" s="12"/>
      <c r="L639" s="12"/>
      <c r="M639" s="12"/>
      <c r="N639" s="12"/>
      <c r="O639" s="12"/>
      <c r="P639" s="12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7"/>
      <c r="BN639" s="16"/>
      <c r="BO639" s="16"/>
      <c r="BP639" s="16"/>
      <c r="BQ639" s="16"/>
      <c r="BR639" s="16"/>
      <c r="BS639" s="16"/>
      <c r="BT639" s="16"/>
      <c r="BU639" s="16"/>
      <c r="BV639" s="16"/>
      <c r="CC639" s="73"/>
    </row>
    <row r="640" spans="1:81" s="33" customFormat="1" ht="24.95" customHeight="1">
      <c r="C640" s="73"/>
      <c r="D640" s="73"/>
      <c r="E640" s="73">
        <f t="shared" si="17"/>
        <v>0</v>
      </c>
      <c r="F640" s="73"/>
      <c r="G640" s="73"/>
      <c r="H640" s="12"/>
      <c r="I640" s="12"/>
      <c r="J640" s="12"/>
      <c r="K640" s="12"/>
      <c r="L640" s="12"/>
      <c r="M640" s="12"/>
      <c r="N640" s="12"/>
      <c r="O640" s="12"/>
      <c r="P640" s="12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7"/>
      <c r="BN640" s="16"/>
      <c r="BO640" s="16"/>
      <c r="BP640" s="16"/>
      <c r="BQ640" s="16"/>
      <c r="BR640" s="16"/>
      <c r="BS640" s="16"/>
      <c r="BT640" s="16"/>
      <c r="BU640" s="16"/>
      <c r="BV640" s="16"/>
      <c r="CC640" s="73"/>
    </row>
    <row r="641" spans="1:81" s="33" customFormat="1" ht="24.95" customHeight="1">
      <c r="C641" s="73"/>
      <c r="D641" s="73"/>
      <c r="E641" s="73">
        <f t="shared" si="17"/>
        <v>0</v>
      </c>
      <c r="F641" s="73"/>
      <c r="G641" s="73"/>
      <c r="H641" s="12"/>
      <c r="I641" s="12"/>
      <c r="J641" s="12"/>
      <c r="K641" s="12"/>
      <c r="L641" s="12"/>
      <c r="M641" s="12"/>
      <c r="N641" s="12"/>
      <c r="O641" s="12"/>
      <c r="P641" s="12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7"/>
      <c r="BN641" s="16"/>
      <c r="BO641" s="16"/>
      <c r="BP641" s="16"/>
      <c r="BQ641" s="16"/>
      <c r="BR641" s="16"/>
      <c r="BS641" s="16"/>
      <c r="BT641" s="16"/>
      <c r="BU641" s="16"/>
      <c r="BV641" s="16"/>
      <c r="CC641" s="73"/>
    </row>
    <row r="642" spans="1:81" s="33" customFormat="1" ht="24.95" customHeight="1">
      <c r="C642" s="73"/>
      <c r="D642" s="73"/>
      <c r="E642" s="73">
        <f t="shared" si="17"/>
        <v>0</v>
      </c>
      <c r="F642" s="73"/>
      <c r="G642" s="73"/>
      <c r="H642" s="12"/>
      <c r="I642" s="12"/>
      <c r="J642" s="12"/>
      <c r="K642" s="12"/>
      <c r="L642" s="12"/>
      <c r="M642" s="12"/>
      <c r="N642" s="12"/>
      <c r="O642" s="12"/>
      <c r="P642" s="12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7"/>
      <c r="BN642" s="16"/>
      <c r="BO642" s="16"/>
      <c r="BP642" s="16"/>
      <c r="BQ642" s="16"/>
      <c r="BR642" s="16"/>
      <c r="BS642" s="16"/>
      <c r="BT642" s="16"/>
      <c r="BU642" s="16"/>
      <c r="BV642" s="16"/>
      <c r="CC642" s="73"/>
    </row>
    <row r="643" spans="1:81" s="33" customFormat="1" ht="24.95" customHeight="1">
      <c r="C643" s="73"/>
      <c r="D643" s="73"/>
      <c r="E643" s="73">
        <f t="shared" si="17"/>
        <v>0</v>
      </c>
      <c r="F643" s="73"/>
      <c r="G643" s="73"/>
      <c r="H643" s="12"/>
      <c r="I643" s="12"/>
      <c r="J643" s="12"/>
      <c r="K643" s="12"/>
      <c r="L643" s="12"/>
      <c r="M643" s="12"/>
      <c r="N643" s="12"/>
      <c r="O643" s="12"/>
      <c r="P643" s="12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7"/>
      <c r="BN643" s="16"/>
      <c r="BO643" s="16"/>
      <c r="BP643" s="16"/>
      <c r="BQ643" s="16"/>
      <c r="BR643" s="16"/>
      <c r="BS643" s="16"/>
      <c r="BT643" s="16"/>
      <c r="BU643" s="16"/>
      <c r="BV643" s="16"/>
      <c r="CC643" s="73"/>
    </row>
    <row r="644" spans="1:81" s="33" customFormat="1" ht="24.95" customHeight="1">
      <c r="C644" s="73"/>
      <c r="D644" s="73"/>
      <c r="E644" s="73">
        <f t="shared" si="17"/>
        <v>0</v>
      </c>
      <c r="F644" s="73"/>
      <c r="G644" s="73"/>
      <c r="H644" s="12"/>
      <c r="I644" s="12"/>
      <c r="J644" s="12"/>
      <c r="K644" s="12"/>
      <c r="L644" s="12"/>
      <c r="M644" s="12"/>
      <c r="N644" s="12"/>
      <c r="O644" s="12"/>
      <c r="P644" s="12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7"/>
      <c r="BN644" s="16"/>
      <c r="BO644" s="16"/>
      <c r="BP644" s="16"/>
      <c r="BQ644" s="16"/>
      <c r="BR644" s="16"/>
      <c r="BS644" s="16"/>
      <c r="BT644" s="16"/>
      <c r="BU644" s="16"/>
      <c r="BV644" s="16"/>
      <c r="CC644" s="73"/>
    </row>
    <row r="645" spans="1:81" s="33" customFormat="1" ht="24.95" customHeight="1">
      <c r="C645" s="73"/>
      <c r="D645" s="73"/>
      <c r="E645" s="73">
        <f t="shared" si="17"/>
        <v>0</v>
      </c>
      <c r="F645" s="73"/>
      <c r="G645" s="73"/>
      <c r="H645" s="12"/>
      <c r="I645" s="12"/>
      <c r="J645" s="12"/>
      <c r="K645" s="12"/>
      <c r="L645" s="12"/>
      <c r="M645" s="12"/>
      <c r="N645" s="12"/>
      <c r="O645" s="12"/>
      <c r="P645" s="12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7"/>
      <c r="BN645" s="16"/>
      <c r="BO645" s="16"/>
      <c r="BP645" s="16"/>
      <c r="BQ645" s="16"/>
      <c r="BR645" s="16"/>
      <c r="BS645" s="16"/>
      <c r="BT645" s="16"/>
      <c r="BU645" s="16"/>
      <c r="BV645" s="16"/>
      <c r="CC645" s="73"/>
    </row>
    <row r="646" spans="1:81" s="33" customFormat="1" ht="24.95" customHeight="1">
      <c r="C646" s="73"/>
      <c r="D646" s="73"/>
      <c r="E646" s="73">
        <f t="shared" si="17"/>
        <v>0</v>
      </c>
      <c r="F646" s="73"/>
      <c r="G646" s="73"/>
      <c r="H646" s="12"/>
      <c r="I646" s="12"/>
      <c r="J646" s="12"/>
      <c r="K646" s="12"/>
      <c r="L646" s="12"/>
      <c r="M646" s="12"/>
      <c r="N646" s="12"/>
      <c r="O646" s="12"/>
      <c r="P646" s="12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7"/>
      <c r="BN646" s="16"/>
      <c r="BO646" s="16"/>
      <c r="BP646" s="16"/>
      <c r="BQ646" s="16"/>
      <c r="BR646" s="16"/>
      <c r="BS646" s="16"/>
      <c r="BT646" s="16"/>
      <c r="BU646" s="16"/>
      <c r="BV646" s="16"/>
      <c r="CC646" s="73"/>
    </row>
    <row r="647" spans="1:81" s="33" customFormat="1" ht="24.95" customHeight="1">
      <c r="C647" s="73"/>
      <c r="D647" s="73"/>
      <c r="E647" s="73">
        <f t="shared" si="17"/>
        <v>0</v>
      </c>
      <c r="F647" s="73"/>
      <c r="G647" s="73"/>
      <c r="H647" s="12"/>
      <c r="I647" s="12"/>
      <c r="J647" s="12"/>
      <c r="K647" s="12"/>
      <c r="L647" s="12"/>
      <c r="M647" s="12"/>
      <c r="N647" s="12"/>
      <c r="O647" s="12"/>
      <c r="P647" s="12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7"/>
      <c r="BN647" s="16"/>
      <c r="BO647" s="16"/>
      <c r="BP647" s="16"/>
      <c r="BQ647" s="16"/>
      <c r="BR647" s="16"/>
      <c r="BS647" s="16"/>
      <c r="BT647" s="16"/>
      <c r="BU647" s="16"/>
      <c r="BV647" s="16"/>
      <c r="CC647" s="73"/>
    </row>
    <row r="648" spans="1:81" s="33" customFormat="1" ht="24.95" customHeight="1">
      <c r="C648" s="73"/>
      <c r="D648" s="73"/>
      <c r="E648" s="73">
        <f t="shared" si="17"/>
        <v>0</v>
      </c>
      <c r="F648" s="73"/>
      <c r="G648" s="73"/>
      <c r="H648" s="12"/>
      <c r="I648" s="12"/>
      <c r="J648" s="12"/>
      <c r="K648" s="12"/>
      <c r="L648" s="12"/>
      <c r="M648" s="12"/>
      <c r="N648" s="12"/>
      <c r="O648" s="12"/>
      <c r="P648" s="12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7"/>
      <c r="BN648" s="16"/>
      <c r="BO648" s="16"/>
      <c r="BP648" s="16"/>
      <c r="BQ648" s="16"/>
      <c r="BR648" s="16"/>
      <c r="BS648" s="16"/>
      <c r="BT648" s="16"/>
      <c r="BU648" s="16"/>
      <c r="BV648" s="16"/>
      <c r="CC648" s="73"/>
    </row>
    <row r="649" spans="1:81" s="33" customFormat="1" ht="24.75" customHeight="1">
      <c r="C649" s="73"/>
      <c r="D649" s="73"/>
      <c r="E649" s="73">
        <f t="shared" si="17"/>
        <v>0</v>
      </c>
      <c r="F649" s="73"/>
      <c r="G649" s="73"/>
      <c r="H649" s="12"/>
      <c r="I649" s="12"/>
      <c r="J649" s="12"/>
      <c r="K649" s="12"/>
      <c r="L649" s="12"/>
      <c r="M649" s="12"/>
      <c r="N649" s="12"/>
      <c r="O649" s="12"/>
      <c r="P649" s="12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7"/>
      <c r="BN649" s="16"/>
      <c r="BO649" s="16"/>
      <c r="BP649" s="16"/>
      <c r="BQ649" s="16"/>
      <c r="BR649" s="16"/>
      <c r="BS649" s="16"/>
      <c r="BT649" s="16"/>
      <c r="BU649" s="16"/>
      <c r="BV649" s="16"/>
      <c r="CC649" s="73"/>
    </row>
    <row r="650" spans="1:81" s="33" customFormat="1" ht="24.95" customHeight="1">
      <c r="C650" s="73"/>
      <c r="D650" s="73"/>
      <c r="E650" s="73">
        <f t="shared" si="17"/>
        <v>0</v>
      </c>
      <c r="F650" s="73"/>
      <c r="G650" s="73"/>
      <c r="H650" s="12"/>
      <c r="I650" s="12"/>
      <c r="J650" s="12"/>
      <c r="K650" s="12"/>
      <c r="L650" s="12"/>
      <c r="M650" s="12"/>
      <c r="N650" s="12"/>
      <c r="O650" s="12"/>
      <c r="P650" s="12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7"/>
      <c r="BN650" s="16"/>
      <c r="BO650" s="16"/>
      <c r="BP650" s="16"/>
      <c r="BQ650" s="16"/>
      <c r="BR650" s="16"/>
      <c r="BS650" s="16"/>
      <c r="BT650" s="16"/>
      <c r="BU650" s="16"/>
      <c r="BV650" s="16"/>
      <c r="CC650" s="73"/>
    </row>
    <row r="651" spans="1:81" s="33" customFormat="1" ht="24.95" customHeight="1">
      <c r="C651" s="73"/>
      <c r="D651" s="73"/>
      <c r="E651" s="73">
        <f t="shared" si="17"/>
        <v>0</v>
      </c>
      <c r="F651" s="73"/>
      <c r="G651" s="73"/>
      <c r="H651" s="12"/>
      <c r="I651" s="12"/>
      <c r="J651" s="12"/>
      <c r="K651" s="12"/>
      <c r="L651" s="12"/>
      <c r="M651" s="12"/>
      <c r="N651" s="12"/>
      <c r="O651" s="12"/>
      <c r="P651" s="12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7"/>
      <c r="BN651" s="16"/>
      <c r="BO651" s="16"/>
      <c r="BP651" s="16"/>
      <c r="BQ651" s="16"/>
      <c r="BR651" s="16"/>
      <c r="BS651" s="16"/>
      <c r="BT651" s="16"/>
      <c r="BU651" s="16"/>
      <c r="BV651" s="16"/>
      <c r="CC651" s="73"/>
    </row>
    <row r="652" spans="1:81" s="33" customFormat="1" ht="24.95" customHeight="1">
      <c r="C652" s="73"/>
      <c r="D652" s="73"/>
      <c r="E652" s="73">
        <f t="shared" si="17"/>
        <v>0</v>
      </c>
      <c r="F652" s="73"/>
      <c r="G652" s="73"/>
      <c r="H652" s="12"/>
      <c r="I652" s="12"/>
      <c r="J652" s="12"/>
      <c r="K652" s="12"/>
      <c r="L652" s="12"/>
      <c r="M652" s="12"/>
      <c r="N652" s="12"/>
      <c r="O652" s="12"/>
      <c r="P652" s="12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7"/>
      <c r="BN652" s="16"/>
      <c r="BO652" s="16"/>
      <c r="BP652" s="16"/>
      <c r="BQ652" s="16"/>
      <c r="BR652" s="16"/>
      <c r="BS652" s="16"/>
      <c r="BT652" s="16"/>
      <c r="BU652" s="16"/>
      <c r="BV652" s="16"/>
      <c r="CC652" s="73"/>
    </row>
    <row r="653" spans="1:81" s="20" customFormat="1" ht="24.95" customHeight="1">
      <c r="C653" s="24"/>
      <c r="D653" s="24"/>
      <c r="E653" s="73">
        <f t="shared" si="17"/>
        <v>0</v>
      </c>
      <c r="F653" s="24"/>
      <c r="G653" s="24"/>
      <c r="H653" s="23"/>
      <c r="I653" s="23"/>
      <c r="J653" s="23"/>
      <c r="K653" s="23"/>
      <c r="L653" s="23"/>
      <c r="M653" s="23"/>
      <c r="N653" s="23"/>
      <c r="O653" s="23"/>
      <c r="P653" s="23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6"/>
      <c r="BN653" s="25"/>
      <c r="BO653" s="25"/>
      <c r="BP653" s="25"/>
      <c r="BQ653" s="25"/>
      <c r="BR653" s="25"/>
      <c r="BS653" s="25"/>
      <c r="BT653" s="25"/>
      <c r="BU653" s="25"/>
      <c r="BV653" s="25"/>
      <c r="CC653" s="24"/>
    </row>
    <row r="654" spans="1:81" s="20" customFormat="1" ht="24.95" customHeight="1">
      <c r="B654" s="33"/>
      <c r="C654" s="73"/>
      <c r="D654" s="73"/>
      <c r="E654" s="73">
        <f t="shared" si="17"/>
        <v>0</v>
      </c>
      <c r="F654" s="73"/>
      <c r="G654" s="73"/>
      <c r="H654" s="12"/>
      <c r="I654" s="12"/>
      <c r="J654" s="12"/>
      <c r="K654" s="12"/>
      <c r="L654" s="12"/>
      <c r="M654" s="12"/>
      <c r="N654" s="12"/>
      <c r="O654" s="12"/>
      <c r="P654" s="12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6"/>
      <c r="BN654" s="25"/>
      <c r="BO654" s="25"/>
      <c r="BP654" s="25"/>
      <c r="BQ654" s="25"/>
      <c r="BR654" s="25"/>
      <c r="BS654" s="25"/>
      <c r="BT654" s="25"/>
      <c r="BU654" s="25"/>
      <c r="BV654" s="25"/>
      <c r="CC654" s="24"/>
    </row>
    <row r="655" spans="1:81" s="20" customFormat="1" ht="24.95" customHeight="1">
      <c r="B655" s="33"/>
      <c r="C655" s="73"/>
      <c r="D655" s="73"/>
      <c r="E655" s="73">
        <f t="shared" si="17"/>
        <v>0</v>
      </c>
      <c r="F655" s="73"/>
      <c r="G655" s="73"/>
      <c r="H655" s="12"/>
      <c r="I655" s="12"/>
      <c r="J655" s="12"/>
      <c r="K655" s="12"/>
      <c r="L655" s="12"/>
      <c r="M655" s="12"/>
      <c r="N655" s="12"/>
      <c r="O655" s="12"/>
      <c r="P655" s="12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6"/>
      <c r="BN655" s="25"/>
      <c r="BO655" s="25"/>
      <c r="BP655" s="25"/>
      <c r="BQ655" s="25"/>
      <c r="BR655" s="25"/>
      <c r="BS655" s="25"/>
      <c r="BT655" s="25"/>
      <c r="BU655" s="25"/>
      <c r="BV655" s="25"/>
      <c r="CC655" s="24"/>
    </row>
    <row r="656" spans="1:81" s="61" customFormat="1" ht="24.95" customHeight="1">
      <c r="A656" s="20"/>
      <c r="B656" s="20"/>
      <c r="C656" s="24"/>
      <c r="D656" s="24"/>
      <c r="E656" s="73">
        <f t="shared" si="17"/>
        <v>0</v>
      </c>
      <c r="F656" s="24"/>
      <c r="G656" s="24"/>
      <c r="H656" s="23"/>
      <c r="I656" s="23"/>
      <c r="J656" s="23"/>
      <c r="K656" s="23"/>
      <c r="L656" s="23"/>
      <c r="M656" s="23"/>
      <c r="N656" s="23"/>
      <c r="O656" s="23"/>
      <c r="P656" s="2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4"/>
      <c r="BN656" s="63"/>
      <c r="BO656" s="63"/>
      <c r="BP656" s="63"/>
      <c r="BQ656" s="63"/>
      <c r="BR656" s="63"/>
      <c r="BS656" s="63"/>
      <c r="BT656" s="63"/>
      <c r="BU656" s="63"/>
      <c r="BV656" s="63"/>
      <c r="CC656" s="62"/>
    </row>
    <row r="657" spans="1:81" s="33" customFormat="1" ht="24.95" customHeight="1">
      <c r="C657" s="73"/>
      <c r="D657" s="73"/>
      <c r="E657" s="73">
        <f t="shared" si="17"/>
        <v>0</v>
      </c>
      <c r="F657" s="73"/>
      <c r="G657" s="73"/>
      <c r="H657" s="12"/>
      <c r="I657" s="12"/>
      <c r="J657" s="12"/>
      <c r="K657" s="12"/>
      <c r="L657" s="12"/>
      <c r="M657" s="12"/>
      <c r="N657" s="12"/>
      <c r="O657" s="12"/>
      <c r="P657" s="12"/>
      <c r="R657" s="73"/>
    </row>
    <row r="658" spans="1:81" s="33" customFormat="1" ht="24.95" customHeight="1">
      <c r="C658" s="73"/>
      <c r="D658" s="73"/>
      <c r="E658" s="73">
        <f t="shared" si="17"/>
        <v>0</v>
      </c>
      <c r="F658" s="73"/>
      <c r="G658" s="73"/>
      <c r="H658" s="12"/>
      <c r="I658" s="12"/>
      <c r="J658" s="12"/>
      <c r="K658" s="12"/>
      <c r="L658" s="12"/>
      <c r="M658" s="12"/>
      <c r="N658" s="12"/>
      <c r="O658" s="12"/>
      <c r="P658" s="12"/>
      <c r="R658" s="73"/>
    </row>
    <row r="659" spans="1:81" s="33" customFormat="1" ht="24.95" customHeight="1">
      <c r="C659" s="73"/>
      <c r="D659" s="73"/>
      <c r="E659" s="73">
        <f t="shared" si="17"/>
        <v>0</v>
      </c>
      <c r="F659" s="73"/>
      <c r="G659" s="73"/>
      <c r="H659" s="12"/>
      <c r="I659" s="12"/>
      <c r="J659" s="12"/>
      <c r="K659" s="12"/>
      <c r="L659" s="12"/>
      <c r="M659" s="12"/>
      <c r="N659" s="12"/>
      <c r="O659" s="12"/>
      <c r="P659" s="12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7"/>
      <c r="BN659" s="16"/>
      <c r="BO659" s="16"/>
      <c r="BP659" s="16"/>
      <c r="BQ659" s="16"/>
      <c r="BR659" s="16"/>
      <c r="BS659" s="16"/>
      <c r="BT659" s="16"/>
      <c r="BU659" s="16"/>
      <c r="BV659" s="16"/>
      <c r="CC659" s="73"/>
    </row>
    <row r="660" spans="1:81" s="33" customFormat="1" ht="24.95" customHeight="1">
      <c r="C660" s="73"/>
      <c r="D660" s="73"/>
      <c r="E660" s="73">
        <f t="shared" si="17"/>
        <v>0</v>
      </c>
      <c r="F660" s="73"/>
      <c r="G660" s="73"/>
      <c r="H660" s="12"/>
      <c r="I660" s="12"/>
      <c r="J660" s="12"/>
      <c r="K660" s="12"/>
      <c r="L660" s="12"/>
      <c r="M660" s="12"/>
      <c r="N660" s="12"/>
      <c r="O660" s="12"/>
      <c r="P660" s="12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7"/>
      <c r="BN660" s="16"/>
      <c r="BO660" s="16"/>
      <c r="BP660" s="16"/>
      <c r="BQ660" s="16"/>
      <c r="BR660" s="16"/>
      <c r="BS660" s="16"/>
      <c r="BT660" s="16"/>
      <c r="BU660" s="16"/>
      <c r="BV660" s="16"/>
      <c r="CC660" s="73"/>
    </row>
    <row r="661" spans="1:81" s="33" customFormat="1" ht="24.95" customHeight="1">
      <c r="C661" s="73"/>
      <c r="D661" s="73"/>
      <c r="E661" s="73">
        <f t="shared" si="17"/>
        <v>0</v>
      </c>
      <c r="F661" s="73"/>
      <c r="G661" s="73"/>
      <c r="H661" s="12"/>
      <c r="I661" s="12"/>
      <c r="J661" s="12"/>
      <c r="K661" s="12"/>
      <c r="L661" s="12"/>
      <c r="M661" s="12"/>
      <c r="N661" s="12"/>
      <c r="O661" s="12"/>
      <c r="P661" s="12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7"/>
      <c r="BN661" s="16"/>
      <c r="BO661" s="16"/>
      <c r="BP661" s="16"/>
      <c r="BQ661" s="16"/>
      <c r="BR661" s="16"/>
      <c r="BS661" s="16"/>
      <c r="BT661" s="16"/>
      <c r="BU661" s="16"/>
      <c r="BV661" s="16"/>
      <c r="CC661" s="73"/>
    </row>
    <row r="662" spans="1:81" s="33" customFormat="1" ht="24.95" customHeight="1">
      <c r="C662" s="73"/>
      <c r="D662" s="73"/>
      <c r="E662" s="73">
        <f t="shared" si="17"/>
        <v>0</v>
      </c>
      <c r="F662" s="73"/>
      <c r="G662" s="73"/>
      <c r="H662" s="12"/>
      <c r="I662" s="12"/>
      <c r="J662" s="12"/>
      <c r="K662" s="12"/>
      <c r="L662" s="12"/>
      <c r="M662" s="12"/>
      <c r="N662" s="12"/>
      <c r="O662" s="12"/>
      <c r="P662" s="12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7"/>
      <c r="BN662" s="16"/>
      <c r="BO662" s="16"/>
      <c r="BP662" s="16"/>
      <c r="BQ662" s="16"/>
      <c r="BR662" s="16"/>
      <c r="BS662" s="16"/>
      <c r="BT662" s="16"/>
      <c r="BU662" s="16"/>
      <c r="BV662" s="16"/>
      <c r="CC662" s="73"/>
    </row>
    <row r="663" spans="1:81" s="33" customFormat="1" ht="24.95" customHeight="1">
      <c r="C663" s="73"/>
      <c r="D663" s="73"/>
      <c r="E663" s="73">
        <f t="shared" si="17"/>
        <v>0</v>
      </c>
      <c r="F663" s="73"/>
      <c r="G663" s="73"/>
      <c r="H663" s="12"/>
      <c r="I663" s="12"/>
      <c r="J663" s="12"/>
      <c r="K663" s="12"/>
      <c r="L663" s="12"/>
      <c r="M663" s="12"/>
      <c r="N663" s="12"/>
      <c r="O663" s="12"/>
      <c r="P663" s="12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7"/>
      <c r="BN663" s="16"/>
      <c r="BO663" s="16"/>
      <c r="BP663" s="16"/>
      <c r="BQ663" s="16"/>
      <c r="BR663" s="16"/>
      <c r="BS663" s="16"/>
      <c r="BT663" s="16"/>
      <c r="BU663" s="16"/>
      <c r="BV663" s="16"/>
      <c r="CC663" s="73"/>
    </row>
    <row r="664" spans="1:81" s="33" customFormat="1" ht="24.95" customHeight="1">
      <c r="C664" s="73"/>
      <c r="D664" s="73"/>
      <c r="E664" s="73">
        <f t="shared" si="17"/>
        <v>0</v>
      </c>
      <c r="F664" s="73"/>
      <c r="G664" s="73"/>
      <c r="H664" s="12"/>
      <c r="I664" s="12"/>
      <c r="J664" s="12"/>
      <c r="K664" s="12"/>
      <c r="L664" s="12"/>
      <c r="M664" s="12"/>
      <c r="N664" s="12"/>
      <c r="O664" s="12"/>
      <c r="P664" s="12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7"/>
      <c r="BN664" s="16"/>
      <c r="BO664" s="16"/>
      <c r="BP664" s="16"/>
      <c r="BQ664" s="16"/>
      <c r="BR664" s="16"/>
      <c r="BS664" s="16"/>
      <c r="BT664" s="16"/>
      <c r="BU664" s="16"/>
      <c r="BV664" s="16"/>
      <c r="CC664" s="73"/>
    </row>
    <row r="665" spans="1:81" s="33" customFormat="1" ht="24.95" customHeight="1">
      <c r="C665" s="73"/>
      <c r="D665" s="73"/>
      <c r="E665" s="73">
        <f t="shared" si="17"/>
        <v>0</v>
      </c>
      <c r="F665" s="73"/>
      <c r="G665" s="73"/>
      <c r="H665" s="12"/>
      <c r="I665" s="12"/>
      <c r="J665" s="12"/>
      <c r="K665" s="12"/>
      <c r="L665" s="12"/>
      <c r="M665" s="12"/>
      <c r="N665" s="12"/>
      <c r="O665" s="12"/>
      <c r="P665" s="12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7"/>
      <c r="BN665" s="16"/>
      <c r="BO665" s="16"/>
      <c r="BP665" s="16"/>
      <c r="BQ665" s="16"/>
      <c r="BR665" s="16"/>
      <c r="BS665" s="16"/>
      <c r="BT665" s="16"/>
      <c r="BU665" s="16"/>
      <c r="BV665" s="16"/>
      <c r="CC665" s="73"/>
    </row>
    <row r="666" spans="1:81" s="33" customFormat="1" ht="24.95" customHeight="1">
      <c r="C666" s="73"/>
      <c r="D666" s="73"/>
      <c r="E666" s="73">
        <f t="shared" si="17"/>
        <v>0</v>
      </c>
      <c r="F666" s="73"/>
      <c r="G666" s="73"/>
      <c r="H666" s="12"/>
      <c r="I666" s="12"/>
      <c r="J666" s="12"/>
      <c r="K666" s="12"/>
      <c r="L666" s="12"/>
      <c r="M666" s="12"/>
      <c r="N666" s="12"/>
      <c r="O666" s="12"/>
      <c r="P666" s="12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7"/>
      <c r="BN666" s="16"/>
      <c r="BO666" s="16"/>
      <c r="BP666" s="16"/>
      <c r="BQ666" s="16"/>
      <c r="BR666" s="16"/>
      <c r="BS666" s="16"/>
      <c r="BT666" s="16"/>
      <c r="BU666" s="16"/>
      <c r="BV666" s="16"/>
      <c r="CC666" s="73"/>
    </row>
    <row r="667" spans="1:81" s="33" customFormat="1" ht="25.5" customHeight="1">
      <c r="C667" s="73"/>
      <c r="D667" s="73"/>
      <c r="E667" s="73">
        <f t="shared" si="17"/>
        <v>0</v>
      </c>
      <c r="F667" s="73"/>
      <c r="G667" s="73"/>
      <c r="H667" s="12"/>
      <c r="I667" s="12"/>
      <c r="J667" s="12"/>
      <c r="K667" s="12"/>
      <c r="L667" s="12"/>
      <c r="M667" s="12"/>
      <c r="N667" s="12"/>
      <c r="O667" s="12"/>
      <c r="P667" s="12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7"/>
      <c r="BN667" s="16"/>
      <c r="BO667" s="16"/>
      <c r="BP667" s="16"/>
      <c r="BQ667" s="16"/>
      <c r="BR667" s="16"/>
      <c r="BS667" s="16"/>
      <c r="BT667" s="16"/>
      <c r="BU667" s="16"/>
      <c r="BV667" s="16"/>
      <c r="CC667" s="73"/>
    </row>
    <row r="668" spans="1:81" s="33" customFormat="1" ht="24.95" customHeight="1">
      <c r="C668" s="73"/>
      <c r="D668" s="73"/>
      <c r="E668" s="73">
        <f t="shared" si="17"/>
        <v>0</v>
      </c>
      <c r="F668" s="73"/>
      <c r="G668" s="73"/>
      <c r="H668" s="12"/>
      <c r="I668" s="12"/>
      <c r="J668" s="12"/>
      <c r="K668" s="12"/>
      <c r="L668" s="12"/>
      <c r="M668" s="12"/>
      <c r="N668" s="12"/>
      <c r="O668" s="12"/>
      <c r="P668" s="12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7"/>
      <c r="BN668" s="16"/>
      <c r="BO668" s="16"/>
      <c r="BP668" s="16"/>
      <c r="BQ668" s="16"/>
      <c r="BR668" s="16"/>
      <c r="BS668" s="16"/>
      <c r="BT668" s="16"/>
      <c r="BU668" s="16"/>
      <c r="BV668" s="16"/>
      <c r="CC668" s="73"/>
    </row>
    <row r="669" spans="1:81" s="33" customFormat="1" ht="24.95" customHeight="1">
      <c r="C669" s="73"/>
      <c r="D669" s="73"/>
      <c r="E669" s="73">
        <f t="shared" si="17"/>
        <v>0</v>
      </c>
      <c r="F669" s="73"/>
      <c r="G669" s="73"/>
      <c r="H669" s="12"/>
      <c r="I669" s="12"/>
      <c r="J669" s="12"/>
      <c r="K669" s="12"/>
      <c r="L669" s="12"/>
      <c r="M669" s="12"/>
      <c r="N669" s="12"/>
      <c r="O669" s="12"/>
      <c r="P669" s="12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7"/>
      <c r="BN669" s="16"/>
      <c r="BO669" s="16"/>
      <c r="BP669" s="16"/>
      <c r="BQ669" s="16"/>
      <c r="BR669" s="16"/>
      <c r="BS669" s="16"/>
      <c r="BT669" s="16"/>
      <c r="BU669" s="16"/>
      <c r="BV669" s="16"/>
      <c r="CC669" s="73"/>
    </row>
    <row r="670" spans="1:81" s="33" customFormat="1" ht="24.95" customHeight="1">
      <c r="C670" s="73"/>
      <c r="D670" s="73"/>
      <c r="E670" s="73">
        <f t="shared" si="17"/>
        <v>0</v>
      </c>
      <c r="F670" s="73"/>
      <c r="G670" s="73"/>
      <c r="H670" s="12"/>
      <c r="I670" s="12"/>
      <c r="J670" s="12"/>
      <c r="K670" s="12"/>
      <c r="L670" s="12"/>
      <c r="M670" s="12"/>
      <c r="N670" s="12"/>
      <c r="O670" s="12"/>
      <c r="P670" s="12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7"/>
      <c r="BN670" s="16"/>
      <c r="BO670" s="16"/>
      <c r="BP670" s="16"/>
      <c r="BQ670" s="16"/>
      <c r="BR670" s="16"/>
      <c r="BS670" s="16"/>
      <c r="BT670" s="16"/>
      <c r="BU670" s="16"/>
      <c r="BV670" s="16"/>
      <c r="CC670" s="73"/>
    </row>
    <row r="671" spans="1:81" s="33" customFormat="1" ht="24.95" customHeight="1">
      <c r="C671" s="73"/>
      <c r="D671" s="73"/>
      <c r="E671" s="73">
        <f t="shared" si="17"/>
        <v>0</v>
      </c>
      <c r="F671" s="73"/>
      <c r="G671" s="73"/>
      <c r="H671" s="12"/>
      <c r="I671" s="12"/>
      <c r="J671" s="12"/>
      <c r="K671" s="12"/>
      <c r="L671" s="12"/>
      <c r="M671" s="12"/>
      <c r="N671" s="12"/>
      <c r="O671" s="12"/>
      <c r="P671" s="12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7"/>
      <c r="BN671" s="16"/>
      <c r="BO671" s="16"/>
      <c r="BP671" s="16"/>
      <c r="BQ671" s="16"/>
      <c r="BR671" s="16"/>
      <c r="BS671" s="16"/>
      <c r="BT671" s="16"/>
      <c r="BU671" s="16"/>
      <c r="BV671" s="16"/>
      <c r="CC671" s="73"/>
    </row>
    <row r="672" spans="1:81" s="33" customFormat="1" ht="24.95" customHeight="1">
      <c r="A672" s="11"/>
      <c r="C672" s="73"/>
      <c r="D672" s="73"/>
      <c r="E672" s="73">
        <f t="shared" si="17"/>
        <v>0</v>
      </c>
      <c r="F672" s="73"/>
      <c r="G672" s="73"/>
      <c r="H672" s="12"/>
      <c r="I672" s="12"/>
      <c r="J672" s="12"/>
      <c r="K672" s="12"/>
      <c r="L672" s="12"/>
      <c r="M672" s="12"/>
      <c r="N672" s="12"/>
      <c r="O672" s="12"/>
      <c r="P672" s="12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7"/>
      <c r="BN672" s="16"/>
      <c r="BO672" s="16"/>
      <c r="BP672" s="16"/>
      <c r="BQ672" s="16"/>
      <c r="BR672" s="16"/>
      <c r="BS672" s="16"/>
      <c r="BT672" s="16"/>
      <c r="BU672" s="16"/>
      <c r="BV672" s="16"/>
      <c r="CC672" s="73"/>
    </row>
    <row r="673" spans="1:81" s="33" customFormat="1" ht="24.95" customHeight="1">
      <c r="C673" s="73"/>
      <c r="D673" s="73"/>
      <c r="E673" s="73">
        <f t="shared" si="17"/>
        <v>0</v>
      </c>
      <c r="F673" s="73"/>
      <c r="G673" s="73"/>
      <c r="H673" s="12"/>
      <c r="I673" s="12"/>
      <c r="J673" s="12"/>
      <c r="K673" s="12"/>
      <c r="L673" s="12"/>
      <c r="M673" s="12"/>
      <c r="N673" s="12"/>
      <c r="O673" s="12"/>
      <c r="P673" s="12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7"/>
      <c r="BN673" s="16"/>
      <c r="BO673" s="16"/>
      <c r="BP673" s="16"/>
      <c r="BQ673" s="16"/>
      <c r="BR673" s="16"/>
      <c r="BS673" s="16"/>
      <c r="BT673" s="16"/>
      <c r="BU673" s="16"/>
      <c r="BV673" s="16"/>
      <c r="CC673" s="73"/>
    </row>
    <row r="674" spans="1:81" s="33" customFormat="1" ht="24.95" customHeight="1">
      <c r="C674" s="73"/>
      <c r="D674" s="73"/>
      <c r="E674" s="73">
        <f t="shared" si="17"/>
        <v>0</v>
      </c>
      <c r="F674" s="73"/>
      <c r="G674" s="73"/>
      <c r="H674" s="12"/>
      <c r="I674" s="12"/>
      <c r="J674" s="12"/>
      <c r="K674" s="12"/>
      <c r="L674" s="12"/>
      <c r="M674" s="12"/>
      <c r="N674" s="12"/>
      <c r="O674" s="12"/>
      <c r="P674" s="12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7"/>
      <c r="BN674" s="16"/>
      <c r="BO674" s="16"/>
      <c r="BP674" s="16"/>
      <c r="BQ674" s="16"/>
      <c r="BR674" s="16"/>
      <c r="BS674" s="16"/>
      <c r="BT674" s="16"/>
      <c r="BU674" s="16"/>
      <c r="BV674" s="16"/>
      <c r="CC674" s="73"/>
    </row>
    <row r="675" spans="1:81" s="33" customFormat="1" ht="24.95" customHeight="1">
      <c r="C675" s="73"/>
      <c r="D675" s="73"/>
      <c r="E675" s="73">
        <f t="shared" si="17"/>
        <v>0</v>
      </c>
      <c r="F675" s="73"/>
      <c r="G675" s="73"/>
      <c r="H675" s="12"/>
      <c r="I675" s="12"/>
      <c r="J675" s="12"/>
      <c r="K675" s="12"/>
      <c r="L675" s="12"/>
      <c r="M675" s="12"/>
      <c r="N675" s="12"/>
      <c r="O675" s="12"/>
      <c r="P675" s="12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7"/>
      <c r="BN675" s="16"/>
      <c r="BO675" s="16"/>
      <c r="BP675" s="16"/>
      <c r="BQ675" s="16"/>
      <c r="BR675" s="16"/>
      <c r="BS675" s="16"/>
      <c r="BT675" s="16"/>
      <c r="BU675" s="16"/>
      <c r="BV675" s="16"/>
      <c r="CC675" s="73"/>
    </row>
    <row r="676" spans="1:81" s="33" customFormat="1" ht="24.95" customHeight="1">
      <c r="C676" s="73"/>
      <c r="D676" s="73"/>
      <c r="E676" s="73">
        <f t="shared" si="17"/>
        <v>0</v>
      </c>
      <c r="F676" s="32"/>
      <c r="G676" s="73"/>
      <c r="H676" s="12"/>
      <c r="I676" s="12"/>
      <c r="J676" s="12"/>
      <c r="K676" s="12"/>
      <c r="L676" s="12"/>
      <c r="M676" s="12"/>
      <c r="N676" s="12"/>
      <c r="O676" s="12"/>
      <c r="P676" s="12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7"/>
      <c r="BN676" s="16"/>
      <c r="BO676" s="16"/>
      <c r="BP676" s="16"/>
      <c r="BQ676" s="16"/>
      <c r="BR676" s="16"/>
      <c r="BS676" s="16"/>
      <c r="BT676" s="16"/>
      <c r="BU676" s="16"/>
      <c r="BV676" s="16"/>
      <c r="CC676" s="73"/>
    </row>
    <row r="677" spans="1:81" s="33" customFormat="1" ht="24.95" customHeight="1">
      <c r="C677" s="73"/>
      <c r="D677" s="73"/>
      <c r="E677" s="73">
        <f t="shared" si="17"/>
        <v>0</v>
      </c>
      <c r="F677" s="73"/>
      <c r="G677" s="73"/>
      <c r="H677" s="12"/>
      <c r="I677" s="12"/>
      <c r="J677" s="12"/>
      <c r="K677" s="12"/>
      <c r="L677" s="12"/>
      <c r="M677" s="12"/>
      <c r="N677" s="12"/>
      <c r="O677" s="12"/>
      <c r="P677" s="12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7"/>
      <c r="BN677" s="16"/>
      <c r="BO677" s="16"/>
      <c r="BP677" s="16"/>
      <c r="BQ677" s="16"/>
      <c r="BR677" s="16"/>
      <c r="BS677" s="16"/>
      <c r="BT677" s="16"/>
      <c r="BU677" s="16"/>
      <c r="BV677" s="16"/>
      <c r="CC677" s="73"/>
    </row>
    <row r="678" spans="1:81" s="33" customFormat="1" ht="24.95" customHeight="1">
      <c r="C678" s="73"/>
      <c r="D678" s="73"/>
      <c r="E678" s="73">
        <f t="shared" si="17"/>
        <v>0</v>
      </c>
      <c r="F678" s="240"/>
      <c r="G678" s="73"/>
      <c r="H678" s="12"/>
      <c r="I678" s="12"/>
      <c r="J678" s="12"/>
      <c r="K678" s="12"/>
      <c r="L678" s="12"/>
      <c r="M678" s="12"/>
      <c r="N678" s="12"/>
      <c r="O678" s="12"/>
      <c r="P678" s="12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7"/>
      <c r="BN678" s="16"/>
      <c r="BO678" s="16"/>
      <c r="BP678" s="16"/>
      <c r="BQ678" s="16"/>
      <c r="BR678" s="16"/>
      <c r="BS678" s="16"/>
      <c r="BT678" s="16"/>
      <c r="BU678" s="16"/>
      <c r="BV678" s="16"/>
      <c r="CC678" s="73"/>
    </row>
    <row r="679" spans="1:81" s="33" customFormat="1" ht="24.95" customHeight="1">
      <c r="C679" s="73"/>
      <c r="D679" s="73"/>
      <c r="E679" s="73">
        <f t="shared" si="17"/>
        <v>0</v>
      </c>
      <c r="F679" s="73"/>
      <c r="G679" s="73"/>
      <c r="H679" s="12"/>
      <c r="I679" s="12"/>
      <c r="J679" s="12"/>
      <c r="K679" s="12"/>
      <c r="L679" s="12"/>
      <c r="M679" s="12"/>
      <c r="N679" s="12"/>
      <c r="O679" s="12"/>
      <c r="P679" s="12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7"/>
      <c r="BN679" s="16"/>
      <c r="BO679" s="16"/>
      <c r="BP679" s="16"/>
      <c r="BQ679" s="16"/>
      <c r="BR679" s="16"/>
      <c r="BS679" s="16"/>
      <c r="BT679" s="16"/>
      <c r="BU679" s="16"/>
      <c r="BV679" s="16"/>
      <c r="CC679" s="73"/>
    </row>
    <row r="680" spans="1:81" s="33" customFormat="1" ht="25.5" customHeight="1">
      <c r="B680" s="20"/>
      <c r="C680" s="73"/>
      <c r="D680" s="73"/>
      <c r="E680" s="73">
        <f t="shared" si="17"/>
        <v>0</v>
      </c>
      <c r="F680" s="73"/>
      <c r="G680" s="73"/>
      <c r="H680" s="12"/>
      <c r="I680" s="12"/>
      <c r="J680" s="12"/>
      <c r="K680" s="12"/>
      <c r="L680" s="12"/>
      <c r="M680" s="12"/>
      <c r="N680" s="12"/>
      <c r="O680" s="12"/>
      <c r="P680" s="12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7"/>
      <c r="BN680" s="16"/>
      <c r="BO680" s="16"/>
      <c r="BP680" s="16"/>
      <c r="BQ680" s="16"/>
      <c r="BR680" s="16"/>
      <c r="BS680" s="16"/>
      <c r="BT680" s="16"/>
      <c r="BU680" s="16"/>
      <c r="BV680" s="16"/>
      <c r="CC680" s="73"/>
    </row>
    <row r="681" spans="1:81" s="33" customFormat="1" ht="24.95" customHeight="1">
      <c r="B681" s="20"/>
      <c r="C681" s="73"/>
      <c r="D681" s="73"/>
      <c r="E681" s="73">
        <f t="shared" si="17"/>
        <v>0</v>
      </c>
      <c r="F681" s="73"/>
      <c r="G681" s="73"/>
      <c r="H681" s="12"/>
      <c r="I681" s="12"/>
      <c r="J681" s="12"/>
      <c r="K681" s="12"/>
      <c r="L681" s="12"/>
      <c r="M681" s="12"/>
      <c r="N681" s="12"/>
      <c r="O681" s="12"/>
      <c r="P681" s="12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7"/>
      <c r="BN681" s="16"/>
      <c r="BO681" s="16"/>
      <c r="BP681" s="16"/>
      <c r="BQ681" s="16"/>
      <c r="BR681" s="16"/>
      <c r="BS681" s="16"/>
      <c r="BT681" s="16"/>
      <c r="BU681" s="16"/>
      <c r="BV681" s="16"/>
      <c r="CC681" s="73"/>
    </row>
    <row r="682" spans="1:81" s="33" customFormat="1" ht="24.95" customHeight="1">
      <c r="C682" s="73"/>
      <c r="D682" s="73"/>
      <c r="E682" s="73">
        <f t="shared" si="17"/>
        <v>0</v>
      </c>
      <c r="F682" s="73"/>
      <c r="G682" s="73"/>
      <c r="H682" s="12"/>
      <c r="I682" s="12"/>
      <c r="J682" s="12"/>
      <c r="K682" s="12"/>
      <c r="L682" s="12"/>
      <c r="M682" s="12"/>
      <c r="N682" s="12"/>
      <c r="O682" s="12"/>
      <c r="P682" s="12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7"/>
      <c r="BN682" s="16"/>
      <c r="BO682" s="16"/>
      <c r="BP682" s="16"/>
      <c r="BQ682" s="16"/>
      <c r="BR682" s="16"/>
      <c r="BS682" s="16"/>
      <c r="BT682" s="16"/>
      <c r="BU682" s="16"/>
      <c r="BV682" s="16"/>
      <c r="CC682" s="73"/>
    </row>
    <row r="683" spans="1:81" s="33" customFormat="1" ht="24.95" customHeight="1">
      <c r="C683" s="73"/>
      <c r="D683" s="73"/>
      <c r="E683" s="73">
        <f t="shared" si="17"/>
        <v>0</v>
      </c>
      <c r="F683" s="73"/>
      <c r="G683" s="73"/>
      <c r="H683" s="12"/>
      <c r="I683" s="12"/>
      <c r="J683" s="12"/>
      <c r="K683" s="12"/>
      <c r="L683" s="12"/>
      <c r="M683" s="12"/>
      <c r="N683" s="12"/>
      <c r="O683" s="12"/>
      <c r="P683" s="12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7"/>
      <c r="BN683" s="16"/>
      <c r="BO683" s="16"/>
      <c r="BP683" s="16"/>
      <c r="BQ683" s="16"/>
      <c r="BR683" s="16"/>
      <c r="BS683" s="16"/>
      <c r="BT683" s="16"/>
      <c r="BU683" s="16"/>
      <c r="BV683" s="16"/>
      <c r="CC683" s="73"/>
    </row>
    <row r="684" spans="1:81" s="33" customFormat="1" ht="24.95" customHeight="1">
      <c r="A684" s="11"/>
      <c r="C684" s="73"/>
      <c r="D684" s="73"/>
      <c r="E684" s="73">
        <f t="shared" si="17"/>
        <v>0</v>
      </c>
      <c r="F684" s="73"/>
      <c r="G684" s="73"/>
      <c r="H684" s="12"/>
      <c r="I684" s="12"/>
      <c r="J684" s="12"/>
      <c r="K684" s="12"/>
      <c r="L684" s="12"/>
      <c r="M684" s="12"/>
      <c r="N684" s="12"/>
      <c r="O684" s="12"/>
      <c r="P684" s="12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7"/>
      <c r="BN684" s="16"/>
      <c r="BO684" s="16"/>
      <c r="BP684" s="16"/>
      <c r="BQ684" s="16"/>
      <c r="BR684" s="16"/>
      <c r="BS684" s="16"/>
      <c r="BT684" s="16"/>
      <c r="BU684" s="16"/>
      <c r="BV684" s="16"/>
      <c r="CC684" s="73"/>
    </row>
    <row r="685" spans="1:81" s="33" customFormat="1" ht="24.95" customHeight="1">
      <c r="C685" s="73"/>
      <c r="D685" s="73"/>
      <c r="E685" s="73">
        <f t="shared" si="17"/>
        <v>0</v>
      </c>
      <c r="F685" s="73"/>
      <c r="G685" s="73"/>
      <c r="H685" s="12"/>
      <c r="I685" s="12"/>
      <c r="J685" s="12"/>
      <c r="K685" s="12"/>
      <c r="L685" s="12"/>
      <c r="M685" s="12"/>
      <c r="N685" s="12"/>
      <c r="O685" s="12"/>
      <c r="P685" s="12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7"/>
      <c r="BN685" s="16"/>
      <c r="BO685" s="16"/>
      <c r="BP685" s="16"/>
      <c r="BQ685" s="16"/>
      <c r="BR685" s="16"/>
      <c r="BS685" s="16"/>
      <c r="BT685" s="16"/>
      <c r="BU685" s="16"/>
      <c r="BV685" s="16"/>
      <c r="CC685" s="73"/>
    </row>
    <row r="686" spans="1:81" s="33" customFormat="1" ht="24.95" customHeight="1">
      <c r="C686" s="73"/>
      <c r="D686" s="73"/>
      <c r="E686" s="73">
        <f t="shared" si="17"/>
        <v>0</v>
      </c>
      <c r="F686" s="73"/>
      <c r="G686" s="73"/>
      <c r="H686" s="12"/>
      <c r="I686" s="12"/>
      <c r="J686" s="12"/>
      <c r="K686" s="12"/>
      <c r="L686" s="12"/>
      <c r="M686" s="12"/>
      <c r="N686" s="12"/>
      <c r="O686" s="12"/>
      <c r="P686" s="12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7"/>
      <c r="BN686" s="16"/>
      <c r="BO686" s="16"/>
      <c r="BP686" s="16"/>
      <c r="BQ686" s="16"/>
      <c r="BR686" s="16"/>
      <c r="BS686" s="16"/>
      <c r="BT686" s="16"/>
      <c r="BU686" s="16"/>
      <c r="BV686" s="16"/>
      <c r="CC686" s="73"/>
    </row>
    <row r="687" spans="1:81" s="33" customFormat="1" ht="24.95" customHeight="1">
      <c r="C687" s="73"/>
      <c r="D687" s="73"/>
      <c r="E687" s="73">
        <f t="shared" si="17"/>
        <v>0</v>
      </c>
      <c r="F687" s="73"/>
      <c r="G687" s="73"/>
      <c r="H687" s="12"/>
      <c r="I687" s="12"/>
      <c r="J687" s="12"/>
      <c r="K687" s="12"/>
      <c r="L687" s="12"/>
      <c r="M687" s="12"/>
      <c r="N687" s="12"/>
      <c r="O687" s="12"/>
      <c r="P687" s="12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7"/>
      <c r="BN687" s="16"/>
      <c r="BO687" s="16"/>
      <c r="BP687" s="16"/>
      <c r="BQ687" s="16"/>
      <c r="BR687" s="16"/>
      <c r="BS687" s="16"/>
      <c r="BT687" s="16"/>
      <c r="BU687" s="16"/>
      <c r="BV687" s="16"/>
      <c r="CC687" s="73"/>
    </row>
    <row r="688" spans="1:81" s="33" customFormat="1" ht="24.95" customHeight="1">
      <c r="C688" s="73"/>
      <c r="D688" s="73"/>
      <c r="E688" s="73">
        <f t="shared" si="17"/>
        <v>0</v>
      </c>
      <c r="F688" s="73"/>
      <c r="G688" s="73"/>
      <c r="H688" s="12"/>
      <c r="I688" s="12"/>
      <c r="J688" s="12"/>
      <c r="K688" s="12"/>
      <c r="L688" s="12"/>
      <c r="M688" s="12"/>
      <c r="N688" s="12"/>
      <c r="O688" s="12"/>
      <c r="P688" s="12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7"/>
      <c r="BN688" s="16"/>
      <c r="BO688" s="16"/>
      <c r="BP688" s="16"/>
      <c r="BQ688" s="16"/>
      <c r="BR688" s="16"/>
      <c r="BS688" s="16"/>
      <c r="BT688" s="16"/>
      <c r="BU688" s="16"/>
      <c r="BV688" s="16"/>
      <c r="CC688" s="73"/>
    </row>
    <row r="689" spans="1:81" s="33" customFormat="1" ht="24.6" customHeight="1">
      <c r="C689" s="73"/>
      <c r="D689" s="73"/>
      <c r="E689" s="73">
        <f t="shared" si="17"/>
        <v>0</v>
      </c>
      <c r="F689" s="73"/>
      <c r="G689" s="73"/>
      <c r="H689" s="12"/>
      <c r="I689" s="12"/>
      <c r="J689" s="12"/>
      <c r="K689" s="12"/>
      <c r="L689" s="12"/>
      <c r="M689" s="12"/>
      <c r="N689" s="12"/>
      <c r="O689" s="12"/>
      <c r="P689" s="12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7"/>
      <c r="BN689" s="16"/>
      <c r="BO689" s="16"/>
      <c r="BP689" s="16"/>
      <c r="BQ689" s="16"/>
      <c r="BR689" s="16"/>
      <c r="BS689" s="16"/>
      <c r="BT689" s="16"/>
      <c r="BU689" s="16"/>
      <c r="BV689" s="16"/>
      <c r="CC689" s="73"/>
    </row>
    <row r="690" spans="1:81" s="33" customFormat="1" ht="24.95" customHeight="1">
      <c r="C690" s="73"/>
      <c r="D690" s="73"/>
      <c r="E690" s="73">
        <f t="shared" si="17"/>
        <v>0</v>
      </c>
      <c r="F690" s="73"/>
      <c r="G690" s="73"/>
      <c r="H690" s="12"/>
      <c r="I690" s="12"/>
      <c r="J690" s="12"/>
      <c r="K690" s="12"/>
      <c r="L690" s="12"/>
      <c r="M690" s="12"/>
      <c r="N690" s="12"/>
      <c r="O690" s="12"/>
      <c r="P690" s="12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7"/>
      <c r="BN690" s="16"/>
      <c r="BO690" s="16"/>
      <c r="BP690" s="16"/>
      <c r="BQ690" s="16"/>
      <c r="BR690" s="16"/>
      <c r="BS690" s="16"/>
      <c r="BT690" s="16"/>
      <c r="BU690" s="16"/>
      <c r="BV690" s="16"/>
      <c r="CC690" s="73"/>
    </row>
    <row r="691" spans="1:81" s="33" customFormat="1" ht="24.95" customHeight="1">
      <c r="C691" s="73"/>
      <c r="D691" s="73"/>
      <c r="E691" s="73">
        <f t="shared" si="17"/>
        <v>0</v>
      </c>
      <c r="F691" s="73"/>
      <c r="G691" s="73"/>
      <c r="H691" s="12"/>
      <c r="I691" s="12"/>
      <c r="J691" s="12"/>
      <c r="K691" s="12"/>
      <c r="L691" s="12"/>
      <c r="M691" s="12"/>
      <c r="N691" s="12"/>
      <c r="O691" s="12"/>
      <c r="P691" s="12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7"/>
      <c r="BN691" s="16"/>
      <c r="BO691" s="16"/>
      <c r="BP691" s="16"/>
      <c r="BQ691" s="16"/>
      <c r="BR691" s="16"/>
      <c r="BS691" s="16"/>
      <c r="BT691" s="16"/>
      <c r="BU691" s="16"/>
      <c r="BV691" s="16"/>
      <c r="CC691" s="73"/>
    </row>
    <row r="692" spans="1:81" s="33" customFormat="1" ht="24.95" customHeight="1">
      <c r="C692" s="73"/>
      <c r="D692" s="73"/>
      <c r="E692" s="73">
        <f t="shared" si="17"/>
        <v>0</v>
      </c>
      <c r="F692" s="73"/>
      <c r="G692" s="73"/>
      <c r="H692" s="12"/>
      <c r="I692" s="12"/>
      <c r="J692" s="12"/>
      <c r="K692" s="12"/>
      <c r="L692" s="12"/>
      <c r="M692" s="12"/>
      <c r="N692" s="12"/>
      <c r="O692" s="12"/>
      <c r="P692" s="12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7"/>
      <c r="BN692" s="16"/>
      <c r="BO692" s="16"/>
      <c r="BP692" s="16"/>
      <c r="BQ692" s="16"/>
      <c r="BR692" s="16"/>
      <c r="BS692" s="16"/>
      <c r="BT692" s="16"/>
      <c r="BU692" s="16"/>
      <c r="BV692" s="16"/>
      <c r="CC692" s="73"/>
    </row>
    <row r="693" spans="1:81" s="33" customFormat="1" ht="24.95" customHeight="1">
      <c r="C693" s="73"/>
      <c r="D693" s="73"/>
      <c r="E693" s="73">
        <f t="shared" si="17"/>
        <v>0</v>
      </c>
      <c r="F693" s="73"/>
      <c r="G693" s="73"/>
      <c r="H693" s="12"/>
      <c r="I693" s="12"/>
      <c r="J693" s="12"/>
      <c r="K693" s="12"/>
      <c r="L693" s="12"/>
      <c r="M693" s="12"/>
      <c r="N693" s="12"/>
      <c r="O693" s="12"/>
      <c r="P693" s="12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7"/>
      <c r="BN693" s="16"/>
      <c r="BO693" s="16"/>
      <c r="BP693" s="16"/>
      <c r="BQ693" s="16"/>
      <c r="BR693" s="16"/>
      <c r="BS693" s="16"/>
      <c r="BT693" s="16"/>
      <c r="BU693" s="16"/>
      <c r="BV693" s="16"/>
      <c r="CC693" s="73"/>
    </row>
    <row r="694" spans="1:81" s="33" customFormat="1" ht="24.6" customHeight="1">
      <c r="C694" s="73"/>
      <c r="D694" s="73"/>
      <c r="E694" s="73">
        <f t="shared" si="17"/>
        <v>0</v>
      </c>
      <c r="F694" s="73"/>
      <c r="G694" s="73"/>
      <c r="H694" s="12"/>
      <c r="I694" s="12"/>
      <c r="J694" s="12"/>
      <c r="K694" s="12"/>
      <c r="L694" s="12"/>
      <c r="M694" s="12"/>
      <c r="N694" s="12"/>
      <c r="O694" s="12"/>
      <c r="P694" s="12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7"/>
      <c r="BN694" s="16"/>
      <c r="BO694" s="16"/>
      <c r="BP694" s="16"/>
      <c r="BQ694" s="16"/>
      <c r="BR694" s="16"/>
      <c r="BS694" s="16"/>
      <c r="BT694" s="16"/>
      <c r="BU694" s="16"/>
      <c r="BV694" s="16"/>
      <c r="CC694" s="73"/>
    </row>
    <row r="695" spans="1:81" s="33" customFormat="1" ht="24.95" customHeight="1">
      <c r="C695" s="73"/>
      <c r="D695" s="73"/>
      <c r="E695" s="73">
        <f t="shared" ref="E695:E758" si="18">F695+G695</f>
        <v>0</v>
      </c>
      <c r="F695" s="73"/>
      <c r="G695" s="73"/>
      <c r="H695" s="12"/>
      <c r="I695" s="12"/>
      <c r="J695" s="12"/>
      <c r="K695" s="12"/>
      <c r="L695" s="12"/>
      <c r="M695" s="12"/>
      <c r="N695" s="12"/>
      <c r="O695" s="12"/>
      <c r="P695" s="12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7"/>
      <c r="BM695" s="16"/>
      <c r="BN695" s="16"/>
      <c r="BO695" s="16"/>
      <c r="BP695" s="16"/>
      <c r="BQ695" s="16"/>
      <c r="BR695" s="16"/>
      <c r="BS695" s="16"/>
      <c r="BT695" s="16"/>
      <c r="BU695" s="16"/>
      <c r="CB695" s="73"/>
    </row>
    <row r="696" spans="1:81" s="33" customFormat="1" ht="24.95" customHeight="1">
      <c r="C696" s="73"/>
      <c r="D696" s="73"/>
      <c r="E696" s="73">
        <f t="shared" si="18"/>
        <v>0</v>
      </c>
      <c r="F696" s="73"/>
      <c r="G696" s="73"/>
      <c r="H696" s="12"/>
      <c r="I696" s="12"/>
      <c r="J696" s="12"/>
      <c r="K696" s="12"/>
      <c r="L696" s="12"/>
      <c r="M696" s="12"/>
      <c r="N696" s="12"/>
      <c r="O696" s="12"/>
      <c r="P696" s="12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7"/>
      <c r="BM696" s="16"/>
      <c r="BN696" s="16"/>
      <c r="BO696" s="16"/>
      <c r="BP696" s="16"/>
      <c r="BQ696" s="16"/>
      <c r="BR696" s="16"/>
      <c r="BS696" s="16"/>
      <c r="BT696" s="16"/>
      <c r="BU696" s="16"/>
      <c r="CB696" s="73"/>
    </row>
    <row r="697" spans="1:81" s="33" customFormat="1" ht="24.95" customHeight="1">
      <c r="C697" s="73"/>
      <c r="D697" s="73"/>
      <c r="E697" s="73">
        <f t="shared" si="18"/>
        <v>0</v>
      </c>
      <c r="F697" s="73"/>
      <c r="G697" s="73"/>
      <c r="H697" s="12"/>
      <c r="I697" s="12"/>
      <c r="J697" s="12"/>
      <c r="K697" s="12"/>
      <c r="L697" s="12"/>
      <c r="M697" s="12"/>
      <c r="N697" s="12"/>
      <c r="O697" s="12"/>
      <c r="P697" s="12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7"/>
      <c r="BM697" s="16"/>
      <c r="BN697" s="16"/>
      <c r="BO697" s="16"/>
      <c r="BP697" s="16"/>
      <c r="BQ697" s="16"/>
      <c r="BR697" s="16"/>
      <c r="BS697" s="16"/>
      <c r="BT697" s="16"/>
      <c r="BU697" s="16"/>
      <c r="CB697" s="73"/>
    </row>
    <row r="698" spans="1:81" s="33" customFormat="1" ht="24.95" customHeight="1">
      <c r="C698" s="73"/>
      <c r="D698" s="73"/>
      <c r="E698" s="73">
        <f t="shared" si="18"/>
        <v>0</v>
      </c>
      <c r="F698" s="73"/>
      <c r="G698" s="73"/>
      <c r="H698" s="12"/>
      <c r="I698" s="12"/>
      <c r="J698" s="12"/>
      <c r="K698" s="12"/>
      <c r="L698" s="12"/>
      <c r="M698" s="12"/>
      <c r="N698" s="12"/>
      <c r="O698" s="12"/>
      <c r="P698" s="12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7"/>
      <c r="BM698" s="16"/>
      <c r="BN698" s="16"/>
      <c r="BO698" s="16"/>
      <c r="BP698" s="16"/>
      <c r="BQ698" s="16"/>
      <c r="BR698" s="16"/>
      <c r="BS698" s="16"/>
      <c r="BT698" s="16"/>
      <c r="BU698" s="16"/>
      <c r="CB698" s="73"/>
    </row>
    <row r="699" spans="1:81" s="33" customFormat="1" ht="24.6" customHeight="1">
      <c r="C699" s="73"/>
      <c r="D699" s="73"/>
      <c r="E699" s="73">
        <f t="shared" si="18"/>
        <v>0</v>
      </c>
      <c r="F699" s="73"/>
      <c r="G699" s="73"/>
      <c r="H699" s="12"/>
      <c r="I699" s="12"/>
      <c r="J699" s="12"/>
      <c r="K699" s="12"/>
      <c r="L699" s="12"/>
      <c r="M699" s="12"/>
      <c r="N699" s="12"/>
      <c r="O699" s="12"/>
      <c r="P699" s="12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7"/>
      <c r="BN699" s="16"/>
      <c r="BO699" s="16"/>
      <c r="BP699" s="16"/>
      <c r="BQ699" s="16"/>
      <c r="BR699" s="16"/>
      <c r="BS699" s="16"/>
      <c r="BT699" s="16"/>
      <c r="BU699" s="16"/>
      <c r="BV699" s="16"/>
      <c r="CC699" s="73"/>
    </row>
    <row r="700" spans="1:81" s="33" customFormat="1" ht="24.95" customHeight="1">
      <c r="C700" s="73"/>
      <c r="D700" s="73"/>
      <c r="E700" s="73">
        <f t="shared" si="18"/>
        <v>0</v>
      </c>
      <c r="F700" s="73"/>
      <c r="G700" s="73"/>
      <c r="H700" s="12"/>
      <c r="I700" s="12"/>
      <c r="J700" s="12"/>
      <c r="K700" s="12"/>
      <c r="L700" s="12"/>
      <c r="M700" s="12"/>
      <c r="N700" s="12"/>
      <c r="O700" s="12"/>
      <c r="P700" s="12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7"/>
      <c r="BN700" s="16"/>
      <c r="BO700" s="16"/>
      <c r="BP700" s="16"/>
      <c r="BQ700" s="16"/>
      <c r="BR700" s="16"/>
      <c r="BS700" s="16"/>
      <c r="BT700" s="16"/>
      <c r="BU700" s="16"/>
      <c r="BV700" s="16"/>
      <c r="CC700" s="73"/>
    </row>
    <row r="701" spans="1:81" s="86" customFormat="1" ht="24.95" customHeight="1">
      <c r="A701" s="33"/>
      <c r="B701" s="33"/>
      <c r="C701" s="73"/>
      <c r="D701" s="73"/>
      <c r="E701" s="73">
        <f t="shared" si="18"/>
        <v>0</v>
      </c>
      <c r="F701" s="73"/>
      <c r="G701" s="73"/>
      <c r="H701" s="12"/>
      <c r="I701" s="12"/>
      <c r="J701" s="12"/>
      <c r="K701" s="12"/>
      <c r="L701" s="12"/>
      <c r="M701" s="12"/>
      <c r="N701" s="12"/>
      <c r="O701" s="12"/>
      <c r="P701" s="12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7"/>
      <c r="BN701" s="16"/>
      <c r="BO701" s="16"/>
      <c r="BP701" s="16"/>
      <c r="BQ701" s="16"/>
      <c r="BR701" s="16"/>
      <c r="BS701" s="16"/>
      <c r="BT701" s="16"/>
      <c r="BU701" s="16"/>
      <c r="BV701" s="16"/>
      <c r="BW701" s="33"/>
      <c r="BX701" s="33"/>
      <c r="BY701" s="33"/>
      <c r="BZ701" s="33"/>
      <c r="CA701" s="33"/>
      <c r="CB701" s="33"/>
      <c r="CC701" s="73"/>
    </row>
    <row r="702" spans="1:81" s="33" customFormat="1" ht="24.95" customHeight="1">
      <c r="C702" s="73"/>
      <c r="D702" s="73"/>
      <c r="E702" s="73">
        <f t="shared" si="18"/>
        <v>0</v>
      </c>
      <c r="F702" s="73"/>
      <c r="G702" s="73"/>
      <c r="H702" s="12"/>
      <c r="I702" s="12"/>
      <c r="J702" s="12"/>
      <c r="K702" s="12"/>
      <c r="L702" s="12"/>
      <c r="M702" s="12"/>
      <c r="N702" s="12"/>
      <c r="O702" s="12"/>
      <c r="P702" s="12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7"/>
      <c r="BN702" s="16"/>
      <c r="BO702" s="16"/>
      <c r="BP702" s="16"/>
      <c r="BQ702" s="16"/>
      <c r="BR702" s="16"/>
      <c r="BS702" s="16"/>
      <c r="BT702" s="16"/>
      <c r="BU702" s="16"/>
      <c r="BV702" s="16"/>
      <c r="CC702" s="73"/>
    </row>
    <row r="703" spans="1:81" s="33" customFormat="1" ht="24.95" customHeight="1">
      <c r="C703" s="73"/>
      <c r="D703" s="73"/>
      <c r="E703" s="73">
        <f t="shared" si="18"/>
        <v>0</v>
      </c>
      <c r="F703" s="73"/>
      <c r="G703" s="73"/>
      <c r="H703" s="12"/>
      <c r="I703" s="12"/>
      <c r="J703" s="12"/>
      <c r="K703" s="12"/>
      <c r="L703" s="12"/>
      <c r="M703" s="12"/>
      <c r="N703" s="12"/>
      <c r="O703" s="12"/>
      <c r="P703" s="12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7"/>
      <c r="BN703" s="16"/>
      <c r="BO703" s="16"/>
      <c r="BP703" s="16"/>
      <c r="BQ703" s="16"/>
      <c r="BR703" s="16"/>
      <c r="BS703" s="16"/>
      <c r="BT703" s="16"/>
      <c r="BU703" s="16"/>
      <c r="BV703" s="16"/>
      <c r="CC703" s="73"/>
    </row>
    <row r="704" spans="1:81" s="33" customFormat="1" ht="24.95" customHeight="1">
      <c r="B704" s="20"/>
      <c r="C704" s="73"/>
      <c r="D704" s="73"/>
      <c r="E704" s="73">
        <f t="shared" si="18"/>
        <v>0</v>
      </c>
      <c r="F704" s="73"/>
      <c r="G704" s="73"/>
      <c r="H704" s="12"/>
      <c r="I704" s="12"/>
      <c r="J704" s="12"/>
      <c r="K704" s="12"/>
      <c r="L704" s="12"/>
      <c r="M704" s="12"/>
      <c r="N704" s="12"/>
      <c r="O704" s="12"/>
      <c r="P704" s="12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7"/>
      <c r="BN704" s="16"/>
      <c r="BO704" s="16"/>
      <c r="BP704" s="16"/>
      <c r="BQ704" s="16"/>
      <c r="BR704" s="16"/>
      <c r="BS704" s="16"/>
      <c r="BT704" s="16"/>
      <c r="BU704" s="16"/>
      <c r="BV704" s="16"/>
      <c r="CC704" s="73"/>
    </row>
    <row r="705" spans="3:81" s="33" customFormat="1" ht="24.95" customHeight="1">
      <c r="C705" s="73"/>
      <c r="D705" s="73"/>
      <c r="E705" s="73">
        <f t="shared" si="18"/>
        <v>0</v>
      </c>
      <c r="F705" s="73"/>
      <c r="G705" s="73"/>
      <c r="H705" s="12"/>
      <c r="I705" s="12"/>
      <c r="J705" s="12"/>
      <c r="K705" s="12"/>
      <c r="L705" s="12"/>
      <c r="M705" s="12"/>
      <c r="N705" s="12"/>
      <c r="O705" s="12"/>
      <c r="P705" s="12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7"/>
      <c r="BN705" s="16"/>
      <c r="BO705" s="16"/>
      <c r="BP705" s="16"/>
      <c r="BQ705" s="16"/>
      <c r="BR705" s="16"/>
      <c r="BS705" s="16"/>
      <c r="BT705" s="16"/>
      <c r="BU705" s="16"/>
      <c r="BV705" s="16"/>
      <c r="CC705" s="73"/>
    </row>
    <row r="706" spans="3:81" s="33" customFormat="1" ht="24.95" customHeight="1">
      <c r="C706" s="73"/>
      <c r="D706" s="73"/>
      <c r="E706" s="73">
        <f t="shared" si="18"/>
        <v>0</v>
      </c>
      <c r="F706" s="73"/>
      <c r="G706" s="73"/>
      <c r="H706" s="12"/>
      <c r="I706" s="12"/>
      <c r="J706" s="12"/>
      <c r="K706" s="12"/>
      <c r="L706" s="12"/>
      <c r="M706" s="12"/>
      <c r="N706" s="12"/>
      <c r="O706" s="12"/>
      <c r="P706" s="12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7"/>
      <c r="BN706" s="16"/>
      <c r="BO706" s="16"/>
      <c r="BP706" s="16"/>
      <c r="BQ706" s="16"/>
      <c r="BR706" s="16"/>
      <c r="BS706" s="16"/>
      <c r="BT706" s="16"/>
      <c r="BU706" s="16"/>
      <c r="BV706" s="16"/>
      <c r="CC706" s="73"/>
    </row>
    <row r="707" spans="3:81" s="33" customFormat="1" ht="24.95" customHeight="1">
      <c r="C707" s="73"/>
      <c r="D707" s="73"/>
      <c r="E707" s="73">
        <f t="shared" si="18"/>
        <v>0</v>
      </c>
      <c r="F707" s="73"/>
      <c r="G707" s="73"/>
      <c r="H707" s="12"/>
      <c r="I707" s="12"/>
      <c r="J707" s="12"/>
      <c r="K707" s="12"/>
      <c r="L707" s="12"/>
      <c r="M707" s="12"/>
      <c r="N707" s="12"/>
      <c r="O707" s="12"/>
      <c r="P707" s="12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7"/>
      <c r="BN707" s="16"/>
      <c r="BO707" s="16"/>
      <c r="BP707" s="16"/>
      <c r="BQ707" s="16"/>
      <c r="BR707" s="16"/>
      <c r="BS707" s="16"/>
      <c r="BT707" s="16"/>
      <c r="BU707" s="16"/>
      <c r="BV707" s="16"/>
      <c r="CC707" s="73"/>
    </row>
    <row r="708" spans="3:81" s="33" customFormat="1" ht="24.95" customHeight="1">
      <c r="C708" s="73"/>
      <c r="D708" s="73"/>
      <c r="E708" s="73">
        <f t="shared" si="18"/>
        <v>0</v>
      </c>
      <c r="F708" s="73"/>
      <c r="G708" s="73"/>
      <c r="H708" s="12"/>
      <c r="I708" s="12"/>
      <c r="J708" s="12"/>
      <c r="K708" s="12"/>
      <c r="L708" s="12"/>
      <c r="M708" s="12"/>
      <c r="N708" s="12"/>
      <c r="O708" s="12"/>
      <c r="P708" s="12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7"/>
      <c r="BN708" s="16"/>
      <c r="BO708" s="16"/>
      <c r="BP708" s="16"/>
      <c r="BQ708" s="16"/>
      <c r="BR708" s="16"/>
      <c r="BS708" s="16"/>
      <c r="BT708" s="16"/>
      <c r="BU708" s="16"/>
      <c r="BV708" s="16"/>
      <c r="CC708" s="73"/>
    </row>
    <row r="709" spans="3:81" s="33" customFormat="1" ht="24.95" customHeight="1">
      <c r="C709" s="73"/>
      <c r="D709" s="73"/>
      <c r="E709" s="73">
        <f t="shared" si="18"/>
        <v>0</v>
      </c>
      <c r="F709" s="73"/>
      <c r="G709" s="73"/>
      <c r="H709" s="12"/>
      <c r="I709" s="12"/>
      <c r="J709" s="12"/>
      <c r="K709" s="12"/>
      <c r="L709" s="12"/>
      <c r="M709" s="12"/>
      <c r="N709" s="12"/>
      <c r="O709" s="12"/>
      <c r="P709" s="12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7"/>
      <c r="BN709" s="16"/>
      <c r="BO709" s="16"/>
      <c r="BP709" s="16"/>
      <c r="BQ709" s="16"/>
      <c r="BR709" s="16"/>
      <c r="BS709" s="16"/>
      <c r="BT709" s="16"/>
      <c r="BU709" s="16"/>
      <c r="BV709" s="16"/>
      <c r="CC709" s="73"/>
    </row>
    <row r="710" spans="3:81" s="33" customFormat="1" ht="24.95" customHeight="1">
      <c r="C710" s="73"/>
      <c r="D710" s="73"/>
      <c r="E710" s="73">
        <f t="shared" si="18"/>
        <v>0</v>
      </c>
      <c r="F710" s="73"/>
      <c r="G710" s="73"/>
      <c r="H710" s="12"/>
      <c r="I710" s="12"/>
      <c r="J710" s="12"/>
      <c r="K710" s="12"/>
      <c r="L710" s="12"/>
      <c r="M710" s="12"/>
      <c r="N710" s="12"/>
      <c r="O710" s="12"/>
      <c r="P710" s="12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7"/>
      <c r="BM710" s="16"/>
      <c r="BN710" s="16"/>
      <c r="BO710" s="16"/>
      <c r="BP710" s="16"/>
      <c r="BQ710" s="16"/>
      <c r="BR710" s="16"/>
      <c r="BS710" s="16"/>
      <c r="BT710" s="16"/>
      <c r="BU710" s="16"/>
      <c r="CB710" s="73"/>
    </row>
    <row r="711" spans="3:81" s="33" customFormat="1" ht="24.95" customHeight="1">
      <c r="C711" s="73"/>
      <c r="D711" s="73"/>
      <c r="E711" s="73">
        <f t="shared" si="18"/>
        <v>0</v>
      </c>
      <c r="F711" s="73"/>
      <c r="G711" s="73"/>
      <c r="H711" s="12"/>
      <c r="I711" s="12"/>
      <c r="J711" s="12"/>
      <c r="K711" s="12"/>
      <c r="L711" s="12"/>
      <c r="M711" s="12"/>
      <c r="N711" s="12"/>
      <c r="O711" s="12"/>
      <c r="P711" s="12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7"/>
      <c r="BM711" s="16"/>
      <c r="BN711" s="16"/>
      <c r="BO711" s="16"/>
      <c r="BP711" s="16"/>
      <c r="BQ711" s="16"/>
      <c r="BR711" s="16"/>
      <c r="BS711" s="16"/>
      <c r="BT711" s="16"/>
      <c r="BU711" s="16"/>
      <c r="CB711" s="73"/>
    </row>
    <row r="712" spans="3:81" s="33" customFormat="1" ht="24.95" customHeight="1">
      <c r="C712" s="73"/>
      <c r="D712" s="73"/>
      <c r="E712" s="73">
        <f t="shared" si="18"/>
        <v>0</v>
      </c>
      <c r="F712" s="73"/>
      <c r="G712" s="73"/>
      <c r="H712" s="12"/>
      <c r="I712" s="12"/>
      <c r="J712" s="12"/>
      <c r="K712" s="12"/>
      <c r="L712" s="12"/>
      <c r="M712" s="12"/>
      <c r="N712" s="12"/>
      <c r="O712" s="12"/>
      <c r="P712" s="12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7"/>
      <c r="BN712" s="16"/>
      <c r="BO712" s="16"/>
      <c r="BP712" s="16"/>
      <c r="BQ712" s="16"/>
      <c r="BR712" s="16"/>
      <c r="BS712" s="16"/>
      <c r="BT712" s="16"/>
      <c r="BU712" s="16"/>
      <c r="BV712" s="16"/>
      <c r="CC712" s="73"/>
    </row>
    <row r="713" spans="3:81" s="33" customFormat="1" ht="24.95" customHeight="1">
      <c r="C713" s="73"/>
      <c r="D713" s="73"/>
      <c r="E713" s="73">
        <f t="shared" si="18"/>
        <v>0</v>
      </c>
      <c r="F713" s="73"/>
      <c r="G713" s="73"/>
      <c r="H713" s="12"/>
      <c r="I713" s="12"/>
      <c r="J713" s="12"/>
      <c r="K713" s="12"/>
      <c r="L713" s="12"/>
      <c r="M713" s="12"/>
      <c r="N713" s="12"/>
      <c r="O713" s="12"/>
      <c r="P713" s="12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7"/>
      <c r="BN713" s="16"/>
      <c r="BO713" s="16"/>
      <c r="BP713" s="16"/>
      <c r="BQ713" s="16"/>
      <c r="BR713" s="16"/>
      <c r="BS713" s="16"/>
      <c r="BT713" s="16"/>
      <c r="BU713" s="16"/>
      <c r="BV713" s="16"/>
      <c r="CC713" s="73"/>
    </row>
    <row r="714" spans="3:81" s="33" customFormat="1" ht="24.95" customHeight="1">
      <c r="C714" s="73"/>
      <c r="D714" s="73"/>
      <c r="E714" s="73">
        <f t="shared" si="18"/>
        <v>0</v>
      </c>
      <c r="F714" s="73"/>
      <c r="G714" s="73"/>
      <c r="H714" s="12"/>
      <c r="I714" s="12"/>
      <c r="J714" s="12"/>
      <c r="K714" s="12"/>
      <c r="L714" s="12"/>
      <c r="M714" s="12"/>
      <c r="N714" s="12"/>
      <c r="O714" s="12"/>
      <c r="P714" s="12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7"/>
      <c r="BN714" s="16"/>
      <c r="BO714" s="16"/>
      <c r="BP714" s="16"/>
      <c r="BQ714" s="16"/>
      <c r="BR714" s="16"/>
      <c r="BS714" s="16"/>
      <c r="BT714" s="16"/>
      <c r="BU714" s="16"/>
      <c r="BV714" s="16"/>
      <c r="CC714" s="73"/>
    </row>
    <row r="715" spans="3:81" s="33" customFormat="1" ht="24.95" customHeight="1">
      <c r="C715" s="73"/>
      <c r="D715" s="73"/>
      <c r="E715" s="73">
        <f t="shared" si="18"/>
        <v>0</v>
      </c>
      <c r="F715" s="73"/>
      <c r="G715" s="73"/>
      <c r="H715" s="12"/>
      <c r="I715" s="12"/>
      <c r="J715" s="12"/>
      <c r="K715" s="12"/>
      <c r="L715" s="12"/>
      <c r="M715" s="12"/>
      <c r="N715" s="12"/>
      <c r="O715" s="12"/>
      <c r="P715" s="12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7"/>
      <c r="BN715" s="16"/>
      <c r="BO715" s="16"/>
      <c r="BP715" s="16"/>
      <c r="BQ715" s="16"/>
      <c r="BR715" s="16"/>
      <c r="BS715" s="16"/>
      <c r="BT715" s="16"/>
      <c r="BU715" s="16"/>
      <c r="BV715" s="16"/>
      <c r="CC715" s="73"/>
    </row>
    <row r="716" spans="3:81" s="33" customFormat="1" ht="24.95" customHeight="1">
      <c r="C716" s="73"/>
      <c r="D716" s="73"/>
      <c r="E716" s="73">
        <f t="shared" si="18"/>
        <v>0</v>
      </c>
      <c r="F716" s="73"/>
      <c r="G716" s="73"/>
      <c r="H716" s="12"/>
      <c r="I716" s="12"/>
      <c r="J716" s="12"/>
      <c r="K716" s="12"/>
      <c r="L716" s="12"/>
      <c r="M716" s="12"/>
      <c r="N716" s="12"/>
      <c r="O716" s="12"/>
      <c r="P716" s="12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7"/>
      <c r="BN716" s="16"/>
      <c r="BO716" s="16"/>
      <c r="BP716" s="16"/>
      <c r="BQ716" s="16"/>
      <c r="BR716" s="16"/>
      <c r="BS716" s="16"/>
      <c r="BT716" s="16"/>
      <c r="BU716" s="16"/>
      <c r="BV716" s="16"/>
      <c r="CC716" s="73"/>
    </row>
    <row r="717" spans="3:81" s="33" customFormat="1" ht="24.95" customHeight="1">
      <c r="C717" s="73"/>
      <c r="D717" s="73"/>
      <c r="E717" s="73">
        <f t="shared" si="18"/>
        <v>0</v>
      </c>
      <c r="F717" s="73"/>
      <c r="G717" s="73"/>
      <c r="H717" s="12"/>
      <c r="I717" s="12"/>
      <c r="J717" s="12"/>
      <c r="K717" s="12"/>
      <c r="L717" s="12"/>
      <c r="M717" s="12"/>
      <c r="N717" s="12"/>
      <c r="O717" s="12"/>
      <c r="P717" s="12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7"/>
      <c r="BN717" s="16"/>
      <c r="BO717" s="16"/>
      <c r="BP717" s="16"/>
      <c r="BQ717" s="16"/>
      <c r="BR717" s="16"/>
      <c r="BS717" s="16"/>
      <c r="BT717" s="16"/>
      <c r="BU717" s="16"/>
      <c r="BV717" s="16"/>
      <c r="CC717" s="73"/>
    </row>
    <row r="718" spans="3:81" s="33" customFormat="1" ht="24.95" customHeight="1">
      <c r="C718" s="73"/>
      <c r="D718" s="73"/>
      <c r="E718" s="73">
        <f t="shared" si="18"/>
        <v>0</v>
      </c>
      <c r="F718" s="73"/>
      <c r="G718" s="73"/>
      <c r="H718" s="12"/>
      <c r="I718" s="12"/>
      <c r="J718" s="12"/>
      <c r="K718" s="12"/>
      <c r="L718" s="12"/>
      <c r="M718" s="12"/>
      <c r="N718" s="12"/>
      <c r="O718" s="12"/>
      <c r="P718" s="12"/>
      <c r="Q718" s="16"/>
      <c r="R718" s="16"/>
      <c r="S718" s="16"/>
      <c r="T718" s="16"/>
      <c r="U718" s="40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7"/>
      <c r="BN718" s="16"/>
      <c r="BO718" s="16"/>
      <c r="BP718" s="16"/>
      <c r="BQ718" s="16"/>
      <c r="BR718" s="16"/>
      <c r="BS718" s="16"/>
      <c r="BT718" s="16"/>
      <c r="BU718" s="16"/>
      <c r="BV718" s="16"/>
      <c r="CC718" s="73"/>
    </row>
    <row r="719" spans="3:81" s="33" customFormat="1" ht="24.95" customHeight="1">
      <c r="C719" s="73"/>
      <c r="D719" s="73"/>
      <c r="E719" s="73">
        <f t="shared" si="18"/>
        <v>0</v>
      </c>
      <c r="F719" s="73"/>
      <c r="G719" s="73"/>
      <c r="H719" s="12"/>
      <c r="I719" s="12"/>
      <c r="J719" s="12"/>
      <c r="K719" s="12"/>
      <c r="L719" s="12"/>
      <c r="M719" s="12"/>
      <c r="N719" s="12"/>
      <c r="O719" s="12"/>
      <c r="P719" s="12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7"/>
      <c r="BN719" s="16"/>
      <c r="BO719" s="16"/>
      <c r="BP719" s="16"/>
      <c r="BQ719" s="16"/>
      <c r="BR719" s="16"/>
      <c r="BS719" s="16"/>
      <c r="BT719" s="16"/>
      <c r="BU719" s="16"/>
      <c r="BV719" s="16"/>
      <c r="CC719" s="73"/>
    </row>
    <row r="720" spans="3:81" s="33" customFormat="1" ht="24.95" customHeight="1">
      <c r="C720" s="73"/>
      <c r="D720" s="73"/>
      <c r="E720" s="73">
        <f t="shared" si="18"/>
        <v>0</v>
      </c>
      <c r="F720" s="73"/>
      <c r="G720" s="73"/>
      <c r="H720" s="12"/>
      <c r="I720" s="12"/>
      <c r="J720" s="12"/>
      <c r="K720" s="12"/>
      <c r="L720" s="12"/>
      <c r="M720" s="12"/>
      <c r="N720" s="12"/>
      <c r="O720" s="12"/>
      <c r="P720" s="12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7"/>
      <c r="BN720" s="16"/>
      <c r="BO720" s="16"/>
      <c r="BP720" s="16"/>
      <c r="BQ720" s="16"/>
      <c r="BR720" s="16"/>
      <c r="BS720" s="16"/>
      <c r="BT720" s="16"/>
      <c r="BU720" s="16"/>
      <c r="BV720" s="16"/>
      <c r="CC720" s="73"/>
    </row>
    <row r="721" spans="1:81" s="33" customFormat="1" ht="24.95" customHeight="1">
      <c r="C721" s="73"/>
      <c r="D721" s="73"/>
      <c r="E721" s="73">
        <f t="shared" si="18"/>
        <v>0</v>
      </c>
      <c r="F721" s="32"/>
      <c r="G721" s="73"/>
      <c r="H721" s="12"/>
      <c r="I721" s="12"/>
      <c r="J721" s="12"/>
      <c r="K721" s="12"/>
      <c r="L721" s="12"/>
      <c r="M721" s="12"/>
      <c r="N721" s="12"/>
      <c r="O721" s="12"/>
      <c r="P721" s="12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7"/>
      <c r="BN721" s="16"/>
      <c r="BO721" s="16"/>
      <c r="BP721" s="16"/>
      <c r="BQ721" s="16"/>
      <c r="BR721" s="16"/>
      <c r="BS721" s="16"/>
      <c r="BT721" s="16"/>
      <c r="BU721" s="16"/>
      <c r="BV721" s="16"/>
      <c r="CC721" s="73"/>
    </row>
    <row r="722" spans="1:81" s="33" customFormat="1" ht="24.95" customHeight="1">
      <c r="C722" s="73"/>
      <c r="D722" s="73"/>
      <c r="E722" s="73">
        <f t="shared" si="18"/>
        <v>0</v>
      </c>
      <c r="F722" s="73"/>
      <c r="G722" s="73"/>
      <c r="H722" s="12"/>
      <c r="I722" s="12"/>
      <c r="J722" s="12"/>
      <c r="K722" s="12"/>
      <c r="L722" s="12"/>
      <c r="M722" s="12"/>
      <c r="N722" s="12"/>
      <c r="O722" s="12"/>
      <c r="P722" s="12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7"/>
      <c r="BN722" s="16"/>
      <c r="BO722" s="16"/>
      <c r="BP722" s="16"/>
      <c r="BQ722" s="16"/>
      <c r="BR722" s="16"/>
      <c r="BS722" s="16"/>
      <c r="BT722" s="16"/>
      <c r="BU722" s="16"/>
      <c r="BV722" s="16"/>
      <c r="CC722" s="73"/>
    </row>
    <row r="723" spans="1:81" s="11" customFormat="1" ht="24.95" customHeight="1">
      <c r="A723" s="33"/>
      <c r="B723" s="33"/>
      <c r="C723" s="73"/>
      <c r="D723" s="73"/>
      <c r="E723" s="73">
        <f t="shared" si="18"/>
        <v>0</v>
      </c>
      <c r="F723" s="73"/>
      <c r="G723" s="73"/>
      <c r="H723" s="12"/>
      <c r="I723" s="12"/>
      <c r="J723" s="12"/>
      <c r="K723" s="12"/>
      <c r="L723" s="12"/>
      <c r="M723" s="12"/>
      <c r="N723" s="12"/>
      <c r="O723" s="12"/>
      <c r="P723" s="12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8"/>
      <c r="BN723" s="27"/>
      <c r="BO723" s="27"/>
      <c r="BP723" s="27"/>
      <c r="BQ723" s="27"/>
      <c r="BR723" s="27"/>
      <c r="BS723" s="27"/>
      <c r="BT723" s="27"/>
      <c r="BU723" s="27"/>
      <c r="BV723" s="27"/>
      <c r="CC723" s="13"/>
    </row>
    <row r="724" spans="1:81" s="33" customFormat="1" ht="24.95" customHeight="1">
      <c r="C724" s="73"/>
      <c r="D724" s="73"/>
      <c r="E724" s="73">
        <f t="shared" si="18"/>
        <v>0</v>
      </c>
      <c r="F724" s="73"/>
      <c r="G724" s="73"/>
      <c r="H724" s="12"/>
      <c r="I724" s="12"/>
      <c r="J724" s="12"/>
      <c r="K724" s="12"/>
      <c r="L724" s="12"/>
      <c r="M724" s="12"/>
      <c r="N724" s="12"/>
      <c r="O724" s="12"/>
      <c r="P724" s="12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7"/>
      <c r="BN724" s="16"/>
      <c r="BO724" s="16"/>
      <c r="BP724" s="16"/>
      <c r="BQ724" s="16"/>
      <c r="BR724" s="16"/>
      <c r="BS724" s="16"/>
      <c r="BT724" s="16"/>
      <c r="BU724" s="16"/>
      <c r="BV724" s="16"/>
      <c r="CC724" s="73"/>
    </row>
    <row r="725" spans="1:81" s="33" customFormat="1" ht="24.95" customHeight="1">
      <c r="C725" s="73"/>
      <c r="D725" s="73"/>
      <c r="E725" s="73">
        <f t="shared" si="18"/>
        <v>0</v>
      </c>
      <c r="F725" s="73"/>
      <c r="G725" s="73"/>
      <c r="H725" s="12"/>
      <c r="I725" s="12"/>
      <c r="J725" s="12"/>
      <c r="K725" s="12"/>
      <c r="L725" s="12"/>
      <c r="M725" s="12"/>
      <c r="N725" s="12"/>
      <c r="O725" s="12"/>
      <c r="P725" s="12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7"/>
      <c r="BN725" s="16"/>
      <c r="BO725" s="16"/>
      <c r="BP725" s="16"/>
      <c r="BQ725" s="16"/>
      <c r="BR725" s="16"/>
      <c r="BS725" s="16"/>
      <c r="BT725" s="16"/>
      <c r="BU725" s="16"/>
      <c r="BV725" s="16"/>
      <c r="CC725" s="73"/>
    </row>
    <row r="726" spans="1:81" s="33" customFormat="1" ht="24.95" customHeight="1">
      <c r="C726" s="73"/>
      <c r="D726" s="73"/>
      <c r="E726" s="73">
        <f t="shared" si="18"/>
        <v>0</v>
      </c>
      <c r="F726" s="73"/>
      <c r="G726" s="73"/>
      <c r="H726" s="12"/>
      <c r="I726" s="12"/>
      <c r="J726" s="12"/>
      <c r="K726" s="12"/>
      <c r="L726" s="12"/>
      <c r="M726" s="12"/>
      <c r="N726" s="12"/>
      <c r="O726" s="12"/>
      <c r="P726" s="12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7"/>
      <c r="BN726" s="16"/>
      <c r="BO726" s="16"/>
      <c r="BP726" s="16"/>
      <c r="BQ726" s="16"/>
      <c r="BR726" s="16"/>
      <c r="BS726" s="16"/>
      <c r="BT726" s="16"/>
      <c r="BU726" s="16"/>
      <c r="BV726" s="16"/>
      <c r="CC726" s="73"/>
    </row>
    <row r="727" spans="1:81" s="11" customFormat="1" ht="24.95" customHeight="1">
      <c r="A727" s="33"/>
      <c r="B727" s="33"/>
      <c r="C727" s="73"/>
      <c r="D727" s="73"/>
      <c r="E727" s="73">
        <f t="shared" si="18"/>
        <v>0</v>
      </c>
      <c r="F727" s="73"/>
      <c r="G727" s="73"/>
      <c r="H727" s="12"/>
      <c r="I727" s="12"/>
      <c r="J727" s="12"/>
      <c r="K727" s="12"/>
      <c r="L727" s="12"/>
      <c r="M727" s="12"/>
      <c r="N727" s="12"/>
      <c r="O727" s="12"/>
      <c r="P727" s="12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8"/>
      <c r="BN727" s="27"/>
      <c r="BO727" s="27"/>
      <c r="BP727" s="27"/>
      <c r="BQ727" s="27"/>
      <c r="BR727" s="27"/>
      <c r="BS727" s="27"/>
      <c r="BT727" s="27"/>
      <c r="BU727" s="27"/>
      <c r="BV727" s="27"/>
      <c r="CC727" s="13"/>
    </row>
    <row r="728" spans="1:81" s="33" customFormat="1" ht="24.95" customHeight="1">
      <c r="A728" s="11"/>
      <c r="C728" s="73"/>
      <c r="D728" s="73"/>
      <c r="E728" s="73">
        <f t="shared" si="18"/>
        <v>0</v>
      </c>
      <c r="F728" s="73"/>
      <c r="G728" s="73"/>
      <c r="H728" s="12"/>
      <c r="I728" s="12"/>
      <c r="J728" s="12"/>
      <c r="K728" s="12"/>
      <c r="L728" s="12"/>
      <c r="M728" s="12"/>
      <c r="N728" s="12"/>
      <c r="O728" s="12"/>
      <c r="P728" s="12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7"/>
      <c r="BN728" s="16"/>
      <c r="BO728" s="16"/>
      <c r="BP728" s="16"/>
      <c r="BQ728" s="16"/>
      <c r="BR728" s="16"/>
      <c r="BS728" s="16"/>
      <c r="BT728" s="16"/>
      <c r="BU728" s="16"/>
      <c r="BV728" s="16"/>
      <c r="CC728" s="73"/>
    </row>
    <row r="729" spans="1:81" s="33" customFormat="1" ht="24.95" customHeight="1">
      <c r="C729" s="73"/>
      <c r="D729" s="73"/>
      <c r="E729" s="73">
        <f t="shared" si="18"/>
        <v>0</v>
      </c>
      <c r="F729" s="73"/>
      <c r="G729" s="73"/>
      <c r="H729" s="12"/>
      <c r="I729" s="12"/>
      <c r="J729" s="12"/>
      <c r="K729" s="12"/>
      <c r="L729" s="12"/>
      <c r="M729" s="12"/>
      <c r="N729" s="12"/>
      <c r="O729" s="12"/>
      <c r="P729" s="12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7"/>
      <c r="BN729" s="16"/>
      <c r="BO729" s="16"/>
      <c r="BP729" s="16"/>
      <c r="BQ729" s="16"/>
      <c r="BR729" s="16"/>
      <c r="BS729" s="16"/>
      <c r="BT729" s="16"/>
      <c r="BU729" s="16"/>
      <c r="BV729" s="16"/>
      <c r="CC729" s="73"/>
    </row>
    <row r="730" spans="1:81" s="33" customFormat="1" ht="24.95" customHeight="1">
      <c r="C730" s="73"/>
      <c r="D730" s="73"/>
      <c r="E730" s="73">
        <f t="shared" si="18"/>
        <v>0</v>
      </c>
      <c r="F730" s="73"/>
      <c r="G730" s="73"/>
      <c r="H730" s="12"/>
      <c r="I730" s="12"/>
      <c r="J730" s="12"/>
      <c r="K730" s="12"/>
      <c r="L730" s="12"/>
      <c r="M730" s="12"/>
      <c r="N730" s="12"/>
      <c r="O730" s="12"/>
      <c r="P730" s="12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7"/>
      <c r="BN730" s="16"/>
      <c r="BO730" s="16"/>
      <c r="BP730" s="16"/>
      <c r="BQ730" s="16"/>
      <c r="BR730" s="16"/>
      <c r="BS730" s="16"/>
      <c r="BT730" s="16"/>
      <c r="BU730" s="16"/>
      <c r="BV730" s="16"/>
      <c r="CC730" s="73"/>
    </row>
    <row r="731" spans="1:81" s="33" customFormat="1" ht="24.95" customHeight="1">
      <c r="C731" s="73"/>
      <c r="D731" s="73"/>
      <c r="E731" s="73">
        <f t="shared" si="18"/>
        <v>0</v>
      </c>
      <c r="F731" s="73"/>
      <c r="G731" s="73"/>
      <c r="H731" s="12"/>
      <c r="I731" s="12"/>
      <c r="J731" s="12"/>
      <c r="K731" s="12"/>
      <c r="L731" s="12"/>
      <c r="M731" s="12"/>
      <c r="N731" s="12"/>
      <c r="O731" s="12"/>
      <c r="P731" s="12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7"/>
      <c r="BN731" s="16"/>
      <c r="BO731" s="16"/>
      <c r="BP731" s="16"/>
      <c r="BQ731" s="16"/>
      <c r="BR731" s="16"/>
      <c r="BS731" s="16"/>
      <c r="BT731" s="16"/>
      <c r="BU731" s="16"/>
      <c r="BV731" s="16"/>
      <c r="CC731" s="73"/>
    </row>
    <row r="732" spans="1:81" s="11" customFormat="1" ht="24.95" customHeight="1">
      <c r="A732" s="33"/>
      <c r="B732" s="33"/>
      <c r="C732" s="73"/>
      <c r="D732" s="73"/>
      <c r="E732" s="73">
        <f t="shared" si="18"/>
        <v>0</v>
      </c>
      <c r="F732" s="73"/>
      <c r="G732" s="73"/>
      <c r="H732" s="12"/>
      <c r="I732" s="12"/>
      <c r="J732" s="12"/>
      <c r="K732" s="12"/>
      <c r="L732" s="12"/>
      <c r="M732" s="12"/>
      <c r="N732" s="12"/>
      <c r="O732" s="12"/>
      <c r="P732" s="12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8"/>
      <c r="BN732" s="27"/>
      <c r="BO732" s="27"/>
      <c r="BP732" s="27"/>
      <c r="BQ732" s="27"/>
      <c r="BR732" s="27"/>
      <c r="BS732" s="27"/>
      <c r="BT732" s="27"/>
      <c r="BU732" s="27"/>
      <c r="BV732" s="27"/>
      <c r="CC732" s="13"/>
    </row>
    <row r="733" spans="1:81" s="33" customFormat="1" ht="24.95" customHeight="1">
      <c r="A733" s="11"/>
      <c r="C733" s="73"/>
      <c r="D733" s="73"/>
      <c r="E733" s="73">
        <f t="shared" si="18"/>
        <v>0</v>
      </c>
      <c r="F733" s="73"/>
      <c r="G733" s="73"/>
      <c r="H733" s="12"/>
      <c r="I733" s="12"/>
      <c r="J733" s="12"/>
      <c r="K733" s="12"/>
      <c r="L733" s="12"/>
      <c r="M733" s="12"/>
      <c r="N733" s="12"/>
      <c r="O733" s="12"/>
      <c r="P733" s="12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7"/>
      <c r="BN733" s="16"/>
      <c r="BO733" s="16"/>
      <c r="BP733" s="16"/>
      <c r="BQ733" s="16"/>
      <c r="BR733" s="16"/>
      <c r="BS733" s="16"/>
      <c r="BT733" s="16"/>
      <c r="BU733" s="16"/>
      <c r="BV733" s="16"/>
      <c r="CC733" s="73"/>
    </row>
    <row r="734" spans="1:81" s="33" customFormat="1" ht="24.95" customHeight="1">
      <c r="C734" s="73"/>
      <c r="D734" s="73"/>
      <c r="E734" s="73">
        <f t="shared" si="18"/>
        <v>0</v>
      </c>
      <c r="F734" s="73"/>
      <c r="G734" s="73"/>
      <c r="H734" s="12"/>
      <c r="I734" s="12"/>
      <c r="J734" s="12"/>
      <c r="K734" s="12"/>
      <c r="L734" s="12"/>
      <c r="M734" s="12"/>
      <c r="N734" s="12"/>
      <c r="O734" s="12"/>
      <c r="P734" s="12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7"/>
      <c r="BN734" s="16"/>
      <c r="BO734" s="16"/>
      <c r="BP734" s="16"/>
      <c r="BQ734" s="16"/>
      <c r="BR734" s="16"/>
      <c r="BS734" s="16"/>
      <c r="BT734" s="16"/>
      <c r="BU734" s="16"/>
      <c r="BV734" s="16"/>
      <c r="CC734" s="73"/>
    </row>
    <row r="735" spans="1:81" s="33" customFormat="1" ht="24.95" customHeight="1">
      <c r="C735" s="73"/>
      <c r="D735" s="73"/>
      <c r="E735" s="73">
        <f t="shared" si="18"/>
        <v>0</v>
      </c>
      <c r="F735" s="73"/>
      <c r="G735" s="73"/>
      <c r="H735" s="12"/>
      <c r="I735" s="12"/>
      <c r="J735" s="12"/>
      <c r="K735" s="12"/>
      <c r="L735" s="12"/>
      <c r="M735" s="12"/>
      <c r="N735" s="12"/>
      <c r="O735" s="12"/>
      <c r="P735" s="12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7"/>
      <c r="BN735" s="16"/>
      <c r="BO735" s="16"/>
      <c r="BP735" s="16"/>
      <c r="BQ735" s="16"/>
      <c r="BR735" s="16"/>
      <c r="BS735" s="16"/>
      <c r="BT735" s="16"/>
      <c r="BU735" s="16"/>
      <c r="BV735" s="16"/>
      <c r="CC735" s="73"/>
    </row>
    <row r="736" spans="1:81" s="86" customFormat="1" ht="24.95" customHeight="1">
      <c r="A736" s="33"/>
      <c r="B736" s="33"/>
      <c r="C736" s="73"/>
      <c r="D736" s="73"/>
      <c r="E736" s="73">
        <f t="shared" si="18"/>
        <v>0</v>
      </c>
      <c r="F736" s="73"/>
      <c r="G736" s="73"/>
      <c r="H736" s="12"/>
      <c r="I736" s="12"/>
      <c r="J736" s="12"/>
      <c r="K736" s="12"/>
      <c r="L736" s="12"/>
      <c r="M736" s="12"/>
      <c r="N736" s="12"/>
      <c r="O736" s="12"/>
      <c r="P736" s="12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7"/>
      <c r="BN736" s="16"/>
      <c r="BO736" s="16"/>
      <c r="BP736" s="16"/>
      <c r="BQ736" s="16"/>
      <c r="BR736" s="16"/>
      <c r="BS736" s="16"/>
      <c r="BT736" s="16"/>
      <c r="BU736" s="16"/>
      <c r="BV736" s="16"/>
      <c r="BW736" s="33"/>
      <c r="BX736" s="33"/>
      <c r="BY736" s="33"/>
      <c r="BZ736" s="33"/>
      <c r="CA736" s="33"/>
      <c r="CB736" s="33"/>
      <c r="CC736" s="73"/>
    </row>
    <row r="737" spans="1:81" s="86" customFormat="1" ht="24.95" customHeight="1">
      <c r="A737" s="33"/>
      <c r="B737" s="33"/>
      <c r="C737" s="73"/>
      <c r="D737" s="73"/>
      <c r="E737" s="73">
        <f t="shared" si="18"/>
        <v>0</v>
      </c>
      <c r="F737" s="73"/>
      <c r="G737" s="73"/>
      <c r="H737" s="12"/>
      <c r="I737" s="12"/>
      <c r="J737" s="12"/>
      <c r="K737" s="12"/>
      <c r="L737" s="12"/>
      <c r="M737" s="12"/>
      <c r="N737" s="12"/>
      <c r="O737" s="12"/>
      <c r="P737" s="12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7"/>
      <c r="BN737" s="16"/>
      <c r="BO737" s="16"/>
      <c r="BP737" s="16"/>
      <c r="BQ737" s="16"/>
      <c r="BR737" s="16"/>
      <c r="BS737" s="16"/>
      <c r="BT737" s="16"/>
      <c r="BU737" s="16"/>
      <c r="BV737" s="16"/>
      <c r="BW737" s="33"/>
      <c r="BX737" s="33"/>
      <c r="BY737" s="33"/>
      <c r="BZ737" s="33"/>
      <c r="CA737" s="33"/>
      <c r="CB737" s="33"/>
      <c r="CC737" s="73"/>
    </row>
    <row r="738" spans="1:81" s="33" customFormat="1" ht="24.95" customHeight="1">
      <c r="C738" s="73"/>
      <c r="D738" s="73"/>
      <c r="E738" s="73">
        <f t="shared" si="18"/>
        <v>0</v>
      </c>
      <c r="F738" s="73"/>
      <c r="G738" s="73"/>
      <c r="H738" s="12"/>
      <c r="I738" s="12"/>
      <c r="J738" s="12"/>
      <c r="K738" s="12"/>
      <c r="L738" s="12"/>
      <c r="M738" s="12"/>
      <c r="N738" s="12"/>
      <c r="O738" s="12"/>
      <c r="P738" s="12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7"/>
      <c r="BN738" s="16"/>
      <c r="BO738" s="16"/>
      <c r="BP738" s="16"/>
      <c r="BQ738" s="16"/>
      <c r="BR738" s="16"/>
      <c r="BS738" s="16"/>
      <c r="BT738" s="16"/>
      <c r="BU738" s="16"/>
      <c r="BV738" s="16"/>
      <c r="CC738" s="73"/>
    </row>
    <row r="739" spans="1:81" s="33" customFormat="1" ht="24.95" customHeight="1">
      <c r="C739" s="73"/>
      <c r="D739" s="73"/>
      <c r="E739" s="73">
        <f t="shared" si="18"/>
        <v>0</v>
      </c>
      <c r="F739" s="73"/>
      <c r="G739" s="73"/>
      <c r="H739" s="12"/>
      <c r="I739" s="12"/>
      <c r="J739" s="12"/>
      <c r="K739" s="12"/>
      <c r="L739" s="12"/>
      <c r="M739" s="12"/>
      <c r="N739" s="12"/>
      <c r="O739" s="12"/>
      <c r="P739" s="12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7"/>
      <c r="BN739" s="16"/>
      <c r="BO739" s="16"/>
      <c r="BP739" s="16"/>
      <c r="BQ739" s="16"/>
      <c r="BR739" s="16"/>
      <c r="BS739" s="16"/>
      <c r="BT739" s="16"/>
      <c r="BU739" s="16"/>
      <c r="BV739" s="16"/>
      <c r="CC739" s="73"/>
    </row>
    <row r="740" spans="1:81" s="20" customFormat="1" ht="24.95" customHeight="1">
      <c r="C740" s="24"/>
      <c r="D740" s="24"/>
      <c r="E740" s="73">
        <f t="shared" si="18"/>
        <v>0</v>
      </c>
      <c r="F740" s="24"/>
      <c r="G740" s="24"/>
      <c r="H740" s="23"/>
      <c r="I740" s="23"/>
      <c r="J740" s="23"/>
      <c r="K740" s="23"/>
      <c r="L740" s="23"/>
      <c r="M740" s="23"/>
      <c r="N740" s="23"/>
      <c r="O740" s="23"/>
      <c r="P740" s="23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6"/>
      <c r="BN740" s="25"/>
      <c r="BO740" s="25"/>
      <c r="BP740" s="25"/>
      <c r="BQ740" s="25"/>
      <c r="BR740" s="25"/>
      <c r="BS740" s="25"/>
      <c r="BT740" s="25"/>
      <c r="BU740" s="25"/>
      <c r="BV740" s="25"/>
      <c r="CC740" s="24"/>
    </row>
    <row r="741" spans="1:81" s="33" customFormat="1" ht="24.95" customHeight="1">
      <c r="B741" s="20"/>
      <c r="C741" s="73"/>
      <c r="D741" s="73"/>
      <c r="E741" s="73">
        <f t="shared" si="18"/>
        <v>0</v>
      </c>
      <c r="F741" s="73"/>
      <c r="G741" s="73"/>
      <c r="H741" s="12"/>
      <c r="I741" s="12"/>
      <c r="J741" s="12"/>
      <c r="K741" s="12"/>
      <c r="L741" s="12"/>
      <c r="M741" s="12"/>
      <c r="N741" s="12"/>
      <c r="O741" s="12"/>
      <c r="P741" s="12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7"/>
      <c r="BM741" s="16"/>
      <c r="BN741" s="16"/>
      <c r="BO741" s="16"/>
      <c r="BP741" s="16"/>
      <c r="BQ741" s="16"/>
      <c r="BR741" s="16"/>
      <c r="BS741" s="16"/>
      <c r="BT741" s="16"/>
      <c r="BU741" s="16"/>
      <c r="CB741" s="73"/>
    </row>
    <row r="742" spans="1:81" s="33" customFormat="1" ht="24.95" customHeight="1">
      <c r="C742" s="73"/>
      <c r="D742" s="73"/>
      <c r="E742" s="73">
        <f t="shared" si="18"/>
        <v>0</v>
      </c>
      <c r="F742" s="32"/>
      <c r="G742" s="73"/>
      <c r="H742" s="12"/>
      <c r="I742" s="12"/>
      <c r="J742" s="12"/>
      <c r="K742" s="12"/>
      <c r="L742" s="12"/>
      <c r="M742" s="12"/>
      <c r="N742" s="12"/>
      <c r="O742" s="12"/>
      <c r="P742" s="12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7"/>
      <c r="BN742" s="16"/>
      <c r="BO742" s="16"/>
      <c r="BP742" s="16"/>
      <c r="BQ742" s="16"/>
      <c r="BR742" s="16"/>
      <c r="BS742" s="16"/>
      <c r="BT742" s="16"/>
      <c r="BU742" s="16"/>
      <c r="BV742" s="16"/>
      <c r="CC742" s="73"/>
    </row>
    <row r="743" spans="1:81" s="33" customFormat="1" ht="24.75" customHeight="1">
      <c r="B743" s="55"/>
      <c r="C743" s="73"/>
      <c r="D743" s="73"/>
      <c r="E743" s="73">
        <f t="shared" si="18"/>
        <v>0</v>
      </c>
      <c r="F743" s="73"/>
      <c r="G743" s="73"/>
      <c r="H743" s="12"/>
      <c r="I743" s="12"/>
      <c r="J743" s="12"/>
      <c r="K743" s="12"/>
      <c r="L743" s="12"/>
      <c r="M743" s="12"/>
      <c r="N743" s="12"/>
      <c r="O743" s="12"/>
      <c r="P743" s="12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7"/>
      <c r="BN743" s="16"/>
      <c r="BO743" s="16"/>
      <c r="BP743" s="16"/>
      <c r="BQ743" s="16"/>
      <c r="BR743" s="16"/>
      <c r="BS743" s="16"/>
      <c r="BT743" s="16"/>
      <c r="BU743" s="16"/>
      <c r="BV743" s="16"/>
      <c r="CC743" s="73"/>
    </row>
    <row r="744" spans="1:81" s="33" customFormat="1" ht="24.95" customHeight="1">
      <c r="C744" s="73"/>
      <c r="D744" s="73"/>
      <c r="E744" s="73">
        <f t="shared" si="18"/>
        <v>0</v>
      </c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7"/>
      <c r="BM744" s="16"/>
      <c r="BN744" s="16"/>
      <c r="BO744" s="16"/>
      <c r="BP744" s="16"/>
      <c r="BQ744" s="16"/>
      <c r="BR744" s="16"/>
      <c r="BS744" s="16"/>
      <c r="BT744" s="16"/>
      <c r="BU744" s="16"/>
      <c r="CB744" s="73"/>
    </row>
    <row r="745" spans="1:81" s="33" customFormat="1" ht="24.95" customHeight="1">
      <c r="C745" s="73"/>
      <c r="D745" s="73"/>
      <c r="E745" s="73">
        <f t="shared" si="18"/>
        <v>0</v>
      </c>
      <c r="F745" s="32"/>
      <c r="G745" s="73"/>
      <c r="H745" s="12"/>
      <c r="I745" s="12"/>
      <c r="J745" s="12"/>
      <c r="K745" s="12"/>
      <c r="L745" s="12"/>
      <c r="M745" s="12"/>
      <c r="N745" s="12"/>
      <c r="O745" s="12"/>
      <c r="P745" s="12"/>
      <c r="R745" s="73"/>
    </row>
    <row r="746" spans="1:81" s="33" customFormat="1" ht="24.95" customHeight="1">
      <c r="C746" s="73"/>
      <c r="D746" s="73"/>
      <c r="E746" s="73">
        <f t="shared" si="18"/>
        <v>0</v>
      </c>
      <c r="F746" s="32"/>
      <c r="G746" s="73"/>
      <c r="H746" s="12"/>
      <c r="I746" s="12"/>
      <c r="J746" s="12"/>
      <c r="K746" s="12"/>
      <c r="L746" s="12"/>
      <c r="M746" s="12"/>
      <c r="N746" s="12"/>
      <c r="O746" s="12"/>
      <c r="P746" s="12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7"/>
      <c r="BN746" s="16"/>
      <c r="BO746" s="16"/>
      <c r="BP746" s="16"/>
      <c r="BQ746" s="16"/>
      <c r="BR746" s="16"/>
      <c r="BS746" s="16"/>
      <c r="BT746" s="16"/>
      <c r="BU746" s="16"/>
      <c r="BV746" s="16"/>
      <c r="CC746" s="73"/>
    </row>
    <row r="747" spans="1:81" s="33" customFormat="1" ht="24.95" customHeight="1">
      <c r="C747" s="73"/>
      <c r="D747" s="73"/>
      <c r="E747" s="73">
        <f t="shared" si="18"/>
        <v>0</v>
      </c>
      <c r="F747" s="73"/>
      <c r="G747" s="73"/>
      <c r="H747" s="12"/>
      <c r="I747" s="12"/>
      <c r="J747" s="12"/>
      <c r="K747" s="12"/>
      <c r="L747" s="12"/>
      <c r="M747" s="12"/>
      <c r="N747" s="12"/>
      <c r="O747" s="12"/>
      <c r="P747" s="12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7"/>
      <c r="BN747" s="16"/>
      <c r="BO747" s="16"/>
      <c r="BP747" s="16"/>
      <c r="BQ747" s="16"/>
      <c r="BR747" s="16"/>
      <c r="BS747" s="16"/>
      <c r="BT747" s="16"/>
      <c r="BU747" s="16"/>
      <c r="BV747" s="16"/>
      <c r="CC747" s="73"/>
    </row>
    <row r="748" spans="1:81" s="33" customFormat="1" ht="24.95" customHeight="1">
      <c r="C748" s="73"/>
      <c r="D748" s="73"/>
      <c r="E748" s="73">
        <f t="shared" si="18"/>
        <v>0</v>
      </c>
      <c r="F748" s="32"/>
      <c r="G748" s="73"/>
      <c r="H748" s="12"/>
      <c r="I748" s="12"/>
      <c r="J748" s="12"/>
      <c r="K748" s="12"/>
      <c r="L748" s="12"/>
      <c r="M748" s="12"/>
      <c r="N748" s="12"/>
      <c r="O748" s="12"/>
      <c r="P748" s="12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7"/>
      <c r="BN748" s="16"/>
      <c r="BO748" s="16"/>
      <c r="BP748" s="16"/>
      <c r="BQ748" s="16"/>
      <c r="BR748" s="16"/>
      <c r="BS748" s="16"/>
      <c r="BT748" s="16"/>
      <c r="BU748" s="16"/>
      <c r="BV748" s="16"/>
      <c r="CC748" s="73"/>
    </row>
    <row r="749" spans="1:81" s="33" customFormat="1" ht="24.95" customHeight="1">
      <c r="C749" s="73"/>
      <c r="D749" s="73"/>
      <c r="E749" s="73">
        <f t="shared" si="18"/>
        <v>0</v>
      </c>
      <c r="F749" s="73"/>
      <c r="G749" s="73"/>
      <c r="H749" s="12"/>
      <c r="I749" s="12"/>
      <c r="J749" s="12"/>
      <c r="K749" s="12"/>
      <c r="L749" s="12"/>
      <c r="M749" s="12"/>
      <c r="N749" s="12"/>
      <c r="O749" s="12"/>
      <c r="P749" s="12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7"/>
      <c r="BN749" s="16"/>
      <c r="BO749" s="16"/>
      <c r="BP749" s="16"/>
      <c r="BQ749" s="16"/>
      <c r="BR749" s="16"/>
      <c r="BS749" s="16"/>
      <c r="BT749" s="16"/>
      <c r="BU749" s="16"/>
      <c r="BV749" s="16"/>
      <c r="CC749" s="73"/>
    </row>
    <row r="750" spans="1:81" s="33" customFormat="1" ht="24.95" customHeight="1">
      <c r="A750" s="11"/>
      <c r="C750" s="73"/>
      <c r="D750" s="73"/>
      <c r="E750" s="73">
        <f t="shared" si="18"/>
        <v>0</v>
      </c>
      <c r="F750" s="73"/>
      <c r="G750" s="73"/>
      <c r="H750" s="12"/>
      <c r="I750" s="12"/>
      <c r="J750" s="12"/>
      <c r="K750" s="12"/>
      <c r="L750" s="12"/>
      <c r="M750" s="12"/>
      <c r="N750" s="12"/>
      <c r="O750" s="12"/>
      <c r="P750" s="12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7"/>
      <c r="BN750" s="16"/>
      <c r="BO750" s="16"/>
      <c r="BP750" s="16"/>
      <c r="BQ750" s="16"/>
      <c r="BR750" s="16"/>
      <c r="BS750" s="16"/>
      <c r="BT750" s="16"/>
      <c r="BU750" s="16"/>
      <c r="BV750" s="16"/>
      <c r="CC750" s="73"/>
    </row>
    <row r="751" spans="1:81" s="33" customFormat="1" ht="24.95" customHeight="1">
      <c r="C751" s="73"/>
      <c r="D751" s="73"/>
      <c r="E751" s="73">
        <f t="shared" si="18"/>
        <v>0</v>
      </c>
      <c r="F751" s="73"/>
      <c r="G751" s="73"/>
      <c r="H751" s="12"/>
      <c r="I751" s="12"/>
      <c r="J751" s="12"/>
      <c r="K751" s="12"/>
      <c r="L751" s="12"/>
      <c r="M751" s="12"/>
      <c r="N751" s="12"/>
      <c r="O751" s="12"/>
      <c r="P751" s="12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7"/>
      <c r="BN751" s="16"/>
      <c r="BO751" s="16"/>
      <c r="BP751" s="16"/>
      <c r="BQ751" s="16"/>
      <c r="BR751" s="16"/>
      <c r="BS751" s="16"/>
      <c r="BT751" s="16"/>
      <c r="BU751" s="16"/>
      <c r="BV751" s="16"/>
      <c r="CC751" s="73"/>
    </row>
    <row r="752" spans="1:81" s="4" customFormat="1" ht="24.95" customHeight="1">
      <c r="B752" s="33"/>
      <c r="C752" s="7"/>
      <c r="D752" s="7"/>
      <c r="E752" s="73">
        <f t="shared" si="18"/>
        <v>0</v>
      </c>
      <c r="F752" s="7"/>
      <c r="G752" s="7"/>
      <c r="H752" s="1"/>
      <c r="I752" s="1"/>
      <c r="J752" s="1"/>
      <c r="K752" s="1"/>
      <c r="L752" s="1"/>
      <c r="M752" s="1"/>
      <c r="N752" s="1"/>
      <c r="O752" s="1"/>
      <c r="P752" s="1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H752" s="38"/>
      <c r="BI752" s="38"/>
      <c r="BJ752" s="38"/>
      <c r="BK752" s="38"/>
      <c r="BL752" s="38"/>
      <c r="BM752" s="39"/>
      <c r="BN752" s="38"/>
      <c r="BO752" s="38"/>
      <c r="BP752" s="38"/>
      <c r="BQ752" s="38"/>
      <c r="BR752" s="38"/>
      <c r="BS752" s="38"/>
      <c r="BT752" s="38"/>
      <c r="BU752" s="38"/>
      <c r="BV752" s="38"/>
      <c r="CC752" s="7"/>
    </row>
    <row r="753" spans="1:81" s="4" customFormat="1" ht="24.95" customHeight="1">
      <c r="B753" s="33"/>
      <c r="C753" s="7"/>
      <c r="D753" s="7"/>
      <c r="E753" s="73">
        <f t="shared" si="18"/>
        <v>0</v>
      </c>
      <c r="F753" s="7"/>
      <c r="G753" s="7"/>
      <c r="H753" s="1"/>
      <c r="I753" s="1"/>
      <c r="J753" s="1"/>
      <c r="K753" s="1"/>
      <c r="L753" s="1"/>
      <c r="M753" s="1"/>
      <c r="N753" s="1"/>
      <c r="O753" s="1"/>
      <c r="P753" s="1"/>
      <c r="R753" s="7"/>
    </row>
    <row r="754" spans="1:81" s="4" customFormat="1" ht="24.95" customHeight="1">
      <c r="B754" s="33"/>
      <c r="C754" s="7"/>
      <c r="D754" s="7"/>
      <c r="E754" s="73">
        <f t="shared" si="18"/>
        <v>0</v>
      </c>
      <c r="F754" s="7"/>
      <c r="G754" s="7"/>
      <c r="H754" s="1"/>
      <c r="I754" s="1"/>
      <c r="J754" s="1"/>
      <c r="K754" s="1"/>
      <c r="L754" s="1"/>
      <c r="M754" s="1"/>
      <c r="N754" s="1"/>
      <c r="O754" s="1"/>
      <c r="P754" s="1"/>
      <c r="R754" s="7"/>
    </row>
    <row r="755" spans="1:81" s="4" customFormat="1" ht="24.95" customHeight="1">
      <c r="B755" s="33"/>
      <c r="C755" s="7"/>
      <c r="D755" s="7"/>
      <c r="E755" s="73">
        <f t="shared" si="18"/>
        <v>0</v>
      </c>
      <c r="F755" s="7"/>
      <c r="G755" s="7"/>
      <c r="H755" s="1"/>
      <c r="I755" s="1"/>
      <c r="J755" s="1"/>
      <c r="K755" s="1"/>
      <c r="L755" s="1"/>
      <c r="M755" s="1"/>
      <c r="N755" s="1"/>
      <c r="O755" s="1"/>
      <c r="P755" s="1"/>
      <c r="R755" s="7"/>
    </row>
    <row r="756" spans="1:81" s="4" customFormat="1" ht="24.95" customHeight="1">
      <c r="A756" s="34"/>
      <c r="B756" s="33"/>
      <c r="C756" s="7"/>
      <c r="D756" s="7"/>
      <c r="E756" s="73">
        <f t="shared" si="18"/>
        <v>0</v>
      </c>
      <c r="F756" s="7"/>
      <c r="G756" s="7"/>
      <c r="H756" s="1"/>
      <c r="I756" s="1"/>
      <c r="J756" s="1"/>
      <c r="K756" s="1"/>
      <c r="L756" s="1"/>
      <c r="M756" s="1"/>
      <c r="N756" s="1"/>
      <c r="O756" s="1"/>
      <c r="P756" s="1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  <c r="BK756" s="38"/>
      <c r="BL756" s="38"/>
      <c r="BM756" s="39"/>
      <c r="BN756" s="38"/>
      <c r="BO756" s="38"/>
      <c r="BP756" s="38"/>
      <c r="BQ756" s="38"/>
      <c r="BR756" s="38"/>
      <c r="BS756" s="38"/>
      <c r="BT756" s="38"/>
      <c r="BU756" s="38"/>
      <c r="BV756" s="38"/>
      <c r="CC756" s="7"/>
    </row>
    <row r="757" spans="1:81" s="4" customFormat="1" ht="24.95" customHeight="1">
      <c r="B757" s="33"/>
      <c r="C757" s="7"/>
      <c r="D757" s="7"/>
      <c r="E757" s="73">
        <f t="shared" si="18"/>
        <v>0</v>
      </c>
      <c r="F757" s="7"/>
      <c r="G757" s="7"/>
      <c r="H757" s="1"/>
      <c r="I757" s="1"/>
      <c r="J757" s="1"/>
      <c r="K757" s="1"/>
      <c r="L757" s="1"/>
      <c r="M757" s="1"/>
      <c r="N757" s="1"/>
      <c r="O757" s="1"/>
      <c r="P757" s="1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H757" s="38"/>
      <c r="BI757" s="38"/>
      <c r="BJ757" s="38"/>
      <c r="BK757" s="38"/>
      <c r="BL757" s="38"/>
      <c r="BM757" s="39"/>
      <c r="BN757" s="38"/>
      <c r="BO757" s="38"/>
      <c r="BP757" s="38"/>
      <c r="BQ757" s="38"/>
      <c r="BR757" s="38"/>
      <c r="BS757" s="38"/>
      <c r="BT757" s="38"/>
      <c r="BU757" s="38"/>
      <c r="BV757" s="38"/>
      <c r="CC757" s="7"/>
    </row>
    <row r="758" spans="1:81" s="15" customFormat="1" ht="25.5" customHeight="1">
      <c r="C758" s="49"/>
      <c r="D758" s="49"/>
      <c r="E758" s="73">
        <f t="shared" si="18"/>
        <v>0</v>
      </c>
      <c r="F758" s="49"/>
      <c r="G758" s="49"/>
      <c r="H758" s="48"/>
      <c r="I758" s="48"/>
      <c r="J758" s="48"/>
      <c r="K758" s="48"/>
      <c r="L758" s="48"/>
      <c r="M758" s="48"/>
      <c r="N758" s="48"/>
      <c r="O758" s="48"/>
      <c r="P758" s="48"/>
      <c r="R758" s="49"/>
    </row>
    <row r="759" spans="1:81" s="4" customFormat="1" ht="24.95" customHeight="1">
      <c r="C759" s="7"/>
      <c r="D759" s="7"/>
      <c r="E759" s="73">
        <f t="shared" ref="E759:E774" si="19">F759+G759</f>
        <v>0</v>
      </c>
      <c r="F759" s="7"/>
      <c r="G759" s="7"/>
      <c r="H759" s="1"/>
      <c r="I759" s="1"/>
      <c r="J759" s="1"/>
      <c r="K759" s="1"/>
      <c r="L759" s="1"/>
      <c r="M759" s="1"/>
      <c r="N759" s="1"/>
      <c r="O759" s="1"/>
      <c r="P759" s="1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  <c r="BK759" s="38"/>
      <c r="BL759" s="38"/>
      <c r="BM759" s="39"/>
      <c r="BN759" s="38"/>
      <c r="BO759" s="38"/>
      <c r="BP759" s="38"/>
      <c r="BQ759" s="38"/>
      <c r="BR759" s="38"/>
      <c r="BS759" s="38"/>
      <c r="BT759" s="38"/>
      <c r="BU759" s="38"/>
      <c r="BV759" s="38"/>
      <c r="CC759" s="7"/>
    </row>
    <row r="760" spans="1:81" s="4" customFormat="1" ht="24.95" customHeight="1">
      <c r="A760" s="34"/>
      <c r="B760" s="33"/>
      <c r="C760" s="7"/>
      <c r="D760" s="7"/>
      <c r="E760" s="73">
        <f t="shared" si="19"/>
        <v>0</v>
      </c>
      <c r="F760" s="7"/>
      <c r="G760" s="7"/>
      <c r="H760" s="1"/>
      <c r="I760" s="1"/>
      <c r="J760" s="1"/>
      <c r="K760" s="1"/>
      <c r="L760" s="1"/>
      <c r="M760" s="1"/>
      <c r="N760" s="1"/>
      <c r="O760" s="1"/>
      <c r="P760" s="1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  <c r="BK760" s="38"/>
      <c r="BL760" s="38"/>
      <c r="BM760" s="39"/>
      <c r="BN760" s="38"/>
      <c r="BO760" s="38"/>
      <c r="BP760" s="38"/>
      <c r="BQ760" s="38"/>
      <c r="BR760" s="38"/>
      <c r="BS760" s="38"/>
      <c r="BT760" s="38"/>
      <c r="BU760" s="38"/>
      <c r="BV760" s="38"/>
      <c r="CC760" s="7"/>
    </row>
    <row r="761" spans="1:81" s="4" customFormat="1" ht="24.95" customHeight="1">
      <c r="B761" s="33"/>
      <c r="C761" s="7"/>
      <c r="D761" s="7"/>
      <c r="E761" s="73">
        <f t="shared" si="19"/>
        <v>0</v>
      </c>
      <c r="F761" s="7"/>
      <c r="G761" s="7"/>
      <c r="H761" s="1"/>
      <c r="I761" s="1"/>
      <c r="J761" s="1"/>
      <c r="K761" s="1"/>
      <c r="L761" s="1"/>
      <c r="M761" s="1"/>
      <c r="N761" s="1"/>
      <c r="O761" s="1"/>
      <c r="P761" s="1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  <c r="BL761" s="39"/>
      <c r="BM761" s="38"/>
      <c r="BN761" s="38"/>
      <c r="BO761" s="38"/>
      <c r="BP761" s="38"/>
      <c r="BQ761" s="38"/>
      <c r="BR761" s="38"/>
      <c r="BS761" s="38"/>
      <c r="BT761" s="38"/>
      <c r="BU761" s="38"/>
      <c r="CB761" s="7"/>
    </row>
    <row r="762" spans="1:81" s="4" customFormat="1" ht="24.95" customHeight="1">
      <c r="A762" s="34"/>
      <c r="C762" s="73"/>
      <c r="D762" s="73"/>
      <c r="E762" s="73">
        <f t="shared" si="19"/>
        <v>0</v>
      </c>
      <c r="F762" s="7"/>
      <c r="G762" s="73"/>
      <c r="H762" s="12"/>
      <c r="I762" s="12"/>
      <c r="J762" s="12"/>
      <c r="K762" s="12"/>
      <c r="L762" s="12"/>
      <c r="M762" s="12"/>
      <c r="N762" s="12"/>
      <c r="O762" s="12"/>
      <c r="P762" s="12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  <c r="BK762" s="38"/>
      <c r="BL762" s="38"/>
      <c r="BM762" s="39"/>
      <c r="BN762" s="38"/>
      <c r="BO762" s="38"/>
      <c r="BP762" s="38"/>
      <c r="BQ762" s="38"/>
      <c r="BR762" s="38"/>
      <c r="BS762" s="38"/>
      <c r="BT762" s="38"/>
      <c r="BU762" s="38"/>
      <c r="BV762" s="38"/>
      <c r="CC762" s="7"/>
    </row>
    <row r="763" spans="1:81" s="4" customFormat="1" ht="24.95" customHeight="1">
      <c r="A763" s="34"/>
      <c r="C763" s="73"/>
      <c r="D763" s="73"/>
      <c r="E763" s="73">
        <f t="shared" si="19"/>
        <v>0</v>
      </c>
      <c r="F763" s="7"/>
      <c r="G763" s="73"/>
      <c r="H763" s="12"/>
      <c r="I763" s="12"/>
      <c r="J763" s="12"/>
      <c r="K763" s="12"/>
      <c r="L763" s="12"/>
      <c r="M763" s="12"/>
      <c r="N763" s="12"/>
      <c r="O763" s="12"/>
      <c r="P763" s="12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  <c r="BK763" s="38"/>
      <c r="BL763" s="38"/>
      <c r="BM763" s="39"/>
      <c r="BN763" s="38"/>
      <c r="BO763" s="38"/>
      <c r="BP763" s="38"/>
      <c r="BQ763" s="38"/>
      <c r="BR763" s="38"/>
      <c r="BS763" s="38"/>
      <c r="BT763" s="38"/>
      <c r="BU763" s="38"/>
      <c r="BV763" s="38"/>
      <c r="CC763" s="7"/>
    </row>
    <row r="764" spans="1:81" s="4" customFormat="1" ht="24.95" customHeight="1">
      <c r="C764" s="7"/>
      <c r="D764" s="73"/>
      <c r="E764" s="73">
        <f t="shared" si="19"/>
        <v>0</v>
      </c>
      <c r="F764" s="7"/>
      <c r="G764" s="73"/>
      <c r="H764" s="12"/>
      <c r="I764" s="12"/>
      <c r="J764" s="12"/>
      <c r="K764" s="12"/>
      <c r="L764" s="12"/>
      <c r="M764" s="12"/>
      <c r="N764" s="12"/>
      <c r="O764" s="12"/>
      <c r="P764" s="12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H764" s="38"/>
      <c r="BI764" s="38"/>
      <c r="BJ764" s="38"/>
      <c r="BK764" s="38"/>
      <c r="BL764" s="38"/>
      <c r="BM764" s="39"/>
      <c r="BN764" s="38"/>
      <c r="BO764" s="38"/>
      <c r="BP764" s="38"/>
      <c r="BQ764" s="38"/>
      <c r="BR764" s="38"/>
      <c r="BS764" s="38"/>
      <c r="BT764" s="38"/>
      <c r="BU764" s="38"/>
      <c r="BV764" s="38"/>
      <c r="CC764" s="7"/>
    </row>
    <row r="765" spans="1:81" s="4" customFormat="1" ht="24.95" customHeight="1">
      <c r="C765" s="7"/>
      <c r="D765" s="73"/>
      <c r="E765" s="73">
        <f t="shared" si="19"/>
        <v>0</v>
      </c>
      <c r="F765" s="7"/>
      <c r="G765" s="73"/>
      <c r="H765" s="12"/>
      <c r="I765" s="12"/>
      <c r="J765" s="12"/>
      <c r="K765" s="12"/>
      <c r="L765" s="12"/>
      <c r="M765" s="12"/>
      <c r="N765" s="12"/>
      <c r="O765" s="12"/>
      <c r="P765" s="12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H765" s="38"/>
      <c r="BI765" s="38"/>
      <c r="BJ765" s="38"/>
      <c r="BK765" s="38"/>
      <c r="BL765" s="38"/>
      <c r="BM765" s="39"/>
      <c r="BN765" s="38"/>
      <c r="BO765" s="38"/>
      <c r="BP765" s="38"/>
      <c r="BQ765" s="38"/>
      <c r="BR765" s="38"/>
      <c r="BS765" s="38"/>
      <c r="BT765" s="38"/>
      <c r="BU765" s="38"/>
      <c r="BV765" s="38"/>
      <c r="CC765" s="7"/>
    </row>
    <row r="766" spans="1:81" s="4" customFormat="1" ht="24.95" customHeight="1">
      <c r="A766" s="33"/>
      <c r="B766" s="33"/>
      <c r="C766" s="7"/>
      <c r="D766" s="7"/>
      <c r="E766" s="73">
        <f t="shared" si="19"/>
        <v>0</v>
      </c>
      <c r="F766" s="47"/>
      <c r="G766" s="7"/>
      <c r="H766" s="1"/>
      <c r="I766" s="1"/>
      <c r="J766" s="1"/>
      <c r="K766" s="1"/>
      <c r="L766" s="1"/>
      <c r="M766" s="1"/>
      <c r="N766" s="1"/>
      <c r="O766" s="1"/>
      <c r="P766" s="1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H766" s="38"/>
      <c r="BI766" s="38"/>
      <c r="BJ766" s="38"/>
      <c r="BK766" s="38"/>
      <c r="BL766" s="38"/>
      <c r="BM766" s="39"/>
      <c r="BN766" s="38"/>
      <c r="BO766" s="38"/>
      <c r="BP766" s="38"/>
      <c r="BQ766" s="38"/>
      <c r="BR766" s="38"/>
      <c r="BS766" s="38"/>
      <c r="BT766" s="38"/>
      <c r="BU766" s="38"/>
      <c r="BV766" s="38"/>
      <c r="CC766" s="7"/>
    </row>
    <row r="767" spans="1:81" s="4" customFormat="1" ht="24.95" customHeight="1">
      <c r="B767" s="33"/>
      <c r="C767" s="7"/>
      <c r="D767" s="7"/>
      <c r="E767" s="73">
        <f t="shared" si="19"/>
        <v>0</v>
      </c>
      <c r="F767" s="7"/>
      <c r="G767" s="7"/>
      <c r="H767" s="1"/>
      <c r="I767" s="1"/>
      <c r="J767" s="1"/>
      <c r="K767" s="1"/>
      <c r="L767" s="1"/>
      <c r="M767" s="1"/>
      <c r="N767" s="1"/>
      <c r="O767" s="1"/>
      <c r="P767" s="1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H767" s="38"/>
      <c r="BI767" s="38"/>
      <c r="BJ767" s="38"/>
      <c r="BK767" s="38"/>
      <c r="BL767" s="38"/>
      <c r="BM767" s="39"/>
      <c r="BN767" s="38"/>
      <c r="BO767" s="38"/>
      <c r="BP767" s="38"/>
      <c r="BQ767" s="38"/>
      <c r="BR767" s="38"/>
      <c r="BS767" s="38"/>
      <c r="BT767" s="38"/>
      <c r="BU767" s="38"/>
      <c r="BV767" s="38"/>
      <c r="CC767" s="7"/>
    </row>
    <row r="768" spans="1:81" s="4" customFormat="1" ht="24" customHeight="1">
      <c r="A768" s="33"/>
      <c r="C768" s="7"/>
      <c r="D768" s="7"/>
      <c r="E768" s="73">
        <f t="shared" si="19"/>
        <v>0</v>
      </c>
      <c r="F768" s="7"/>
      <c r="G768" s="7"/>
      <c r="H768" s="1"/>
      <c r="I768" s="1"/>
      <c r="J768" s="1"/>
      <c r="K768" s="1"/>
      <c r="L768" s="1"/>
      <c r="M768" s="1"/>
      <c r="N768" s="1"/>
      <c r="O768" s="1"/>
      <c r="P768" s="1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  <c r="BK768" s="38"/>
      <c r="BL768" s="38"/>
      <c r="BM768" s="39"/>
      <c r="BN768" s="38"/>
      <c r="BO768" s="38"/>
      <c r="BP768" s="38"/>
      <c r="BQ768" s="38"/>
      <c r="BR768" s="38"/>
      <c r="BS768" s="38"/>
      <c r="BT768" s="38"/>
      <c r="BU768" s="38"/>
      <c r="BV768" s="38"/>
      <c r="CC768" s="7"/>
    </row>
    <row r="769" spans="2:81" s="4" customFormat="1" ht="24.95" customHeight="1">
      <c r="B769" s="33"/>
      <c r="C769" s="7"/>
      <c r="D769" s="7"/>
      <c r="E769" s="73">
        <f t="shared" si="19"/>
        <v>0</v>
      </c>
      <c r="F769" s="7"/>
      <c r="G769" s="7"/>
      <c r="H769" s="1"/>
      <c r="I769" s="1"/>
      <c r="J769" s="1"/>
      <c r="K769" s="1"/>
      <c r="L769" s="1"/>
      <c r="M769" s="1"/>
      <c r="N769" s="1"/>
      <c r="O769" s="1"/>
      <c r="P769" s="1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  <c r="BK769" s="38"/>
      <c r="BL769" s="38"/>
      <c r="BM769" s="39"/>
      <c r="BN769" s="38"/>
      <c r="BO769" s="38"/>
      <c r="BP769" s="38"/>
      <c r="BQ769" s="38"/>
      <c r="BR769" s="38"/>
      <c r="BS769" s="38"/>
      <c r="BT769" s="38"/>
      <c r="BU769" s="38"/>
      <c r="BV769" s="38"/>
      <c r="CC769" s="7"/>
    </row>
    <row r="770" spans="2:81" s="4" customFormat="1" ht="24.95" customHeight="1">
      <c r="B770" s="33"/>
      <c r="C770" s="7"/>
      <c r="D770" s="7"/>
      <c r="E770" s="73">
        <f t="shared" si="19"/>
        <v>0</v>
      </c>
      <c r="F770" s="7"/>
      <c r="G770" s="7"/>
      <c r="H770" s="1"/>
      <c r="I770" s="1"/>
      <c r="J770" s="1"/>
      <c r="K770" s="1"/>
      <c r="L770" s="1"/>
      <c r="M770" s="1"/>
      <c r="N770" s="1"/>
      <c r="O770" s="1"/>
      <c r="P770" s="1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  <c r="BK770" s="38"/>
      <c r="BL770" s="38"/>
      <c r="BM770" s="39"/>
      <c r="BN770" s="38"/>
      <c r="BO770" s="38"/>
      <c r="BP770" s="38"/>
      <c r="BQ770" s="38"/>
      <c r="BR770" s="38"/>
      <c r="BS770" s="38"/>
      <c r="BT770" s="38"/>
      <c r="BU770" s="38"/>
      <c r="BV770" s="38"/>
      <c r="CC770" s="7"/>
    </row>
    <row r="771" spans="2:81" s="4" customFormat="1" ht="24.95" customHeight="1">
      <c r="C771" s="73"/>
      <c r="D771" s="7"/>
      <c r="E771" s="73">
        <f t="shared" si="19"/>
        <v>0</v>
      </c>
      <c r="F771" s="7"/>
      <c r="G771" s="7"/>
      <c r="H771" s="1"/>
      <c r="I771" s="1"/>
      <c r="J771" s="1"/>
      <c r="K771" s="1"/>
      <c r="L771" s="1"/>
      <c r="M771" s="1"/>
      <c r="N771" s="1"/>
      <c r="O771" s="1"/>
      <c r="P771" s="1"/>
      <c r="R771" s="7"/>
    </row>
    <row r="772" spans="2:81" s="4" customFormat="1" ht="24.95" customHeight="1">
      <c r="C772" s="7"/>
      <c r="D772" s="7"/>
      <c r="E772" s="73">
        <f t="shared" si="19"/>
        <v>0</v>
      </c>
      <c r="F772" s="7"/>
      <c r="G772" s="7"/>
      <c r="H772" s="1"/>
      <c r="I772" s="1"/>
      <c r="J772" s="1"/>
      <c r="K772" s="1"/>
      <c r="L772" s="1"/>
      <c r="M772" s="1"/>
      <c r="N772" s="1"/>
      <c r="O772" s="1"/>
      <c r="P772" s="1"/>
      <c r="R772" s="7"/>
    </row>
    <row r="773" spans="2:81" s="4" customFormat="1" ht="24.95" customHeight="1">
      <c r="B773" s="33"/>
      <c r="C773" s="7"/>
      <c r="D773" s="7"/>
      <c r="E773" s="73">
        <f t="shared" si="19"/>
        <v>0</v>
      </c>
      <c r="F773" s="47"/>
      <c r="G773" s="7"/>
      <c r="H773" s="1"/>
      <c r="I773" s="1"/>
      <c r="J773" s="1"/>
      <c r="K773" s="1"/>
      <c r="L773" s="1"/>
      <c r="M773" s="1"/>
      <c r="N773" s="1"/>
      <c r="O773" s="1"/>
      <c r="P773" s="1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  <c r="BM773" s="39"/>
      <c r="BN773" s="38"/>
      <c r="BO773" s="38"/>
      <c r="BP773" s="38"/>
      <c r="BQ773" s="38"/>
      <c r="BR773" s="38"/>
      <c r="BS773" s="38"/>
      <c r="BT773" s="38"/>
      <c r="BU773" s="38"/>
      <c r="BV773" s="38"/>
      <c r="CC773" s="7"/>
    </row>
    <row r="774" spans="2:81" s="4" customFormat="1" ht="24.95" customHeight="1">
      <c r="B774" s="33"/>
      <c r="C774" s="7"/>
      <c r="D774" s="7"/>
      <c r="E774" s="73">
        <f t="shared" si="19"/>
        <v>0</v>
      </c>
      <c r="F774" s="47"/>
      <c r="G774" s="7"/>
      <c r="H774" s="1"/>
      <c r="I774" s="1"/>
      <c r="J774" s="1"/>
      <c r="K774" s="1"/>
      <c r="L774" s="1"/>
      <c r="M774" s="1"/>
      <c r="N774" s="1"/>
      <c r="O774" s="1"/>
      <c r="P774" s="1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H774" s="38"/>
      <c r="BI774" s="38"/>
      <c r="BJ774" s="38"/>
      <c r="BK774" s="38"/>
      <c r="BL774" s="38"/>
      <c r="BM774" s="39"/>
      <c r="BN774" s="38"/>
      <c r="BO774" s="38"/>
      <c r="BP774" s="38"/>
      <c r="BQ774" s="38"/>
      <c r="BR774" s="38"/>
      <c r="BS774" s="38"/>
      <c r="BT774" s="38"/>
      <c r="BU774" s="38"/>
      <c r="BV774" s="38"/>
      <c r="CC774" s="7"/>
    </row>
  </sheetData>
  <mergeCells count="2">
    <mergeCell ref="B1:B2"/>
    <mergeCell ref="A1:A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7714-21C2-4B97-96BF-751B323C0F98}">
  <dimension ref="A1:BX480"/>
  <sheetViews>
    <sheetView showZeros="0" zoomScale="115" zoomScaleNormal="115" workbookViewId="0">
      <pane xSplit="5" ySplit="2" topLeftCell="F3" activePane="bottomRight" state="frozen"/>
      <selection activeCell="J83" sqref="J83"/>
      <selection pane="topRight" activeCell="J83" sqref="J83"/>
      <selection pane="bottomLeft" activeCell="J83" sqref="J83"/>
      <selection pane="bottomRight" activeCell="G6" sqref="G6"/>
    </sheetView>
  </sheetViews>
  <sheetFormatPr defaultColWidth="8.75" defaultRowHeight="11.25"/>
  <cols>
    <col min="1" max="1" width="5.25" style="149" customWidth="1"/>
    <col min="2" max="2" width="8.75" style="222" customWidth="1"/>
    <col min="3" max="3" width="3.75" style="222" customWidth="1"/>
    <col min="4" max="4" width="15.75" style="149" customWidth="1"/>
    <col min="5" max="5" width="33.875" style="206" bestFit="1" customWidth="1"/>
    <col min="6" max="6" width="5.25" style="149" customWidth="1"/>
    <col min="7" max="7" width="12" style="149" customWidth="1"/>
    <col min="8" max="8" width="10.75" style="216" customWidth="1"/>
    <col min="9" max="9" width="12" style="149" customWidth="1"/>
    <col min="10" max="10" width="8.75" style="222" customWidth="1"/>
    <col min="11" max="11" width="13.25" style="149" customWidth="1"/>
    <col min="12" max="12" width="35.25" style="149" customWidth="1"/>
    <col min="13" max="13" width="4.75" style="149" customWidth="1"/>
    <col min="14" max="16384" width="8.75" style="149"/>
  </cols>
  <sheetData>
    <row r="1" spans="1:76" ht="22.15" customHeight="1">
      <c r="A1" s="418" t="s">
        <v>0</v>
      </c>
      <c r="B1" s="414" t="s">
        <v>2743</v>
      </c>
      <c r="C1" s="415"/>
      <c r="D1" s="418" t="s">
        <v>2670</v>
      </c>
      <c r="E1" s="418" t="s">
        <v>5</v>
      </c>
      <c r="F1" s="418" t="s">
        <v>11</v>
      </c>
      <c r="G1" s="145" t="s">
        <v>2744</v>
      </c>
      <c r="H1" s="145" t="s">
        <v>22</v>
      </c>
      <c r="I1" s="145" t="s">
        <v>2662</v>
      </c>
      <c r="J1" s="408" t="s">
        <v>2663</v>
      </c>
      <c r="K1" s="145" t="s">
        <v>2665</v>
      </c>
      <c r="L1" s="410" t="s">
        <v>867</v>
      </c>
      <c r="M1" s="148"/>
    </row>
    <row r="2" spans="1:76" ht="27.6" customHeight="1">
      <c r="A2" s="418"/>
      <c r="B2" s="416"/>
      <c r="C2" s="417"/>
      <c r="D2" s="419"/>
      <c r="E2" s="419"/>
      <c r="F2" s="419"/>
      <c r="G2" s="145">
        <f>SUM(G3:G804)</f>
        <v>0</v>
      </c>
      <c r="H2" s="210">
        <f>SUM(H3:H908)</f>
        <v>0</v>
      </c>
      <c r="I2" s="145">
        <f>SUM(I3:I953)</f>
        <v>0</v>
      </c>
      <c r="J2" s="409"/>
      <c r="K2" s="145">
        <f>SUM(K3:K953)</f>
        <v>0</v>
      </c>
      <c r="L2" s="411"/>
    </row>
    <row r="3" spans="1:76" s="158" customFormat="1" ht="24.95" customHeight="1">
      <c r="A3" s="196"/>
      <c r="B3" s="219"/>
      <c r="C3" s="219"/>
      <c r="D3" s="196"/>
      <c r="E3" s="190"/>
      <c r="F3" s="196"/>
      <c r="G3" s="180"/>
      <c r="H3" s="180"/>
      <c r="I3" s="180">
        <f t="shared" ref="I3:I41" si="0">SUM(G3:H3)</f>
        <v>0</v>
      </c>
      <c r="J3" s="219"/>
      <c r="K3" s="180"/>
      <c r="L3" s="290"/>
      <c r="M3" s="157"/>
    </row>
    <row r="4" spans="1:76" s="158" customFormat="1" ht="24.95" customHeight="1">
      <c r="A4" s="196"/>
      <c r="B4" s="219"/>
      <c r="C4" s="219"/>
      <c r="D4" s="196"/>
      <c r="E4" s="190"/>
      <c r="F4" s="196"/>
      <c r="G4" s="180"/>
      <c r="H4" s="180"/>
      <c r="I4" s="180">
        <f t="shared" si="0"/>
        <v>0</v>
      </c>
      <c r="J4" s="219"/>
      <c r="K4" s="180"/>
      <c r="L4" s="290"/>
      <c r="M4" s="157"/>
    </row>
    <row r="5" spans="1:76" s="186" customFormat="1" ht="24.95" customHeight="1">
      <c r="A5" s="196"/>
      <c r="B5" s="219"/>
      <c r="C5" s="219" t="str">
        <f>HLOOKUP(WEEKDAY(B5,2),data!$A$1:$G$2,2)</f>
        <v>(토)</v>
      </c>
      <c r="D5" s="196"/>
      <c r="E5" s="249"/>
      <c r="F5" s="196"/>
      <c r="G5" s="180"/>
      <c r="H5" s="180"/>
      <c r="I5" s="180">
        <f t="shared" si="0"/>
        <v>0</v>
      </c>
      <c r="J5" s="219"/>
      <c r="K5" s="180"/>
      <c r="L5" s="290"/>
      <c r="M5" s="185"/>
    </row>
    <row r="6" spans="1:76" s="186" customFormat="1" ht="24.95" customHeight="1">
      <c r="A6" s="196"/>
      <c r="B6" s="219"/>
      <c r="C6" s="219" t="str">
        <f>HLOOKUP(WEEKDAY(B6,2),data!$A$1:$G$2,2)</f>
        <v>(토)</v>
      </c>
      <c r="D6" s="196"/>
      <c r="E6" s="249"/>
      <c r="F6" s="196"/>
      <c r="G6" s="180"/>
      <c r="H6" s="180"/>
      <c r="I6" s="180">
        <f t="shared" si="0"/>
        <v>0</v>
      </c>
      <c r="J6" s="219"/>
      <c r="K6" s="180"/>
      <c r="L6" s="290"/>
      <c r="M6" s="185"/>
    </row>
    <row r="7" spans="1:76" s="158" customFormat="1" ht="24.95" customHeight="1">
      <c r="A7" s="196"/>
      <c r="B7" s="219"/>
      <c r="C7" s="219" t="str">
        <f>HLOOKUP(WEEKDAY(B7,2),data!$A$1:$G$2,2)</f>
        <v>(토)</v>
      </c>
      <c r="D7" s="196"/>
      <c r="E7" s="249"/>
      <c r="F7" s="196"/>
      <c r="G7" s="180"/>
      <c r="H7" s="180"/>
      <c r="I7" s="180"/>
      <c r="J7" s="219"/>
      <c r="K7" s="180"/>
      <c r="L7" s="290"/>
      <c r="M7" s="157"/>
    </row>
    <row r="8" spans="1:76" s="186" customFormat="1" ht="24.95" customHeight="1">
      <c r="A8" s="196"/>
      <c r="B8" s="219"/>
      <c r="C8" s="219" t="str">
        <f>HLOOKUP(WEEKDAY(B8,2),data!$A$1:$G$2,2)</f>
        <v>(토)</v>
      </c>
      <c r="D8" s="196"/>
      <c r="E8" s="190"/>
      <c r="F8" s="196"/>
      <c r="G8" s="180"/>
      <c r="H8" s="180"/>
      <c r="I8" s="180">
        <f t="shared" si="0"/>
        <v>0</v>
      </c>
      <c r="J8" s="219"/>
      <c r="K8" s="180"/>
      <c r="L8" s="290"/>
      <c r="M8" s="185"/>
      <c r="BH8" s="187"/>
      <c r="BX8" s="188"/>
    </row>
    <row r="9" spans="1:76" s="186" customFormat="1" ht="24.95" customHeight="1">
      <c r="A9" s="196"/>
      <c r="B9" s="219"/>
      <c r="C9" s="219" t="str">
        <f>HLOOKUP(WEEKDAY(B9,2),data!$A$1:$G$2,2)</f>
        <v>(토)</v>
      </c>
      <c r="D9" s="196"/>
      <c r="E9" s="249"/>
      <c r="F9" s="196"/>
      <c r="G9" s="180"/>
      <c r="H9" s="180"/>
      <c r="I9" s="180">
        <f t="shared" si="0"/>
        <v>0</v>
      </c>
      <c r="J9" s="219"/>
      <c r="K9" s="180"/>
      <c r="L9" s="290"/>
      <c r="M9" s="185"/>
      <c r="BH9" s="187"/>
      <c r="BX9" s="188"/>
    </row>
    <row r="10" spans="1:76" s="158" customFormat="1" ht="24.95" customHeight="1">
      <c r="A10" s="196"/>
      <c r="B10" s="219"/>
      <c r="C10" s="219" t="str">
        <f>HLOOKUP(WEEKDAY(B10,2),data!$A$1:$G$2,2)</f>
        <v>(토)</v>
      </c>
      <c r="D10" s="196"/>
      <c r="E10" s="249"/>
      <c r="F10" s="196"/>
      <c r="G10" s="180"/>
      <c r="H10" s="180"/>
      <c r="I10" s="180">
        <f t="shared" si="0"/>
        <v>0</v>
      </c>
      <c r="J10" s="219"/>
      <c r="K10" s="180"/>
      <c r="L10" s="290"/>
      <c r="M10" s="157"/>
    </row>
    <row r="11" spans="1:76" s="158" customFormat="1" ht="24.95" customHeight="1">
      <c r="A11" s="196"/>
      <c r="B11" s="219"/>
      <c r="C11" s="219" t="str">
        <f>HLOOKUP(WEEKDAY(B11,2),data!$A$1:$G$2,2)</f>
        <v>(토)</v>
      </c>
      <c r="D11" s="196"/>
      <c r="E11" s="249"/>
      <c r="F11" s="196"/>
      <c r="G11" s="180"/>
      <c r="H11" s="180"/>
      <c r="I11" s="180">
        <f t="shared" si="0"/>
        <v>0</v>
      </c>
      <c r="J11" s="219"/>
      <c r="K11" s="180"/>
      <c r="L11" s="290"/>
      <c r="M11" s="157"/>
    </row>
    <row r="12" spans="1:76" s="158" customFormat="1" ht="24.95" customHeight="1">
      <c r="A12" s="196"/>
      <c r="B12" s="219"/>
      <c r="C12" s="219" t="str">
        <f>HLOOKUP(WEEKDAY(B12,2),data!$A$1:$G$2,2)</f>
        <v>(토)</v>
      </c>
      <c r="D12" s="196"/>
      <c r="E12" s="249"/>
      <c r="F12" s="196"/>
      <c r="G12" s="180"/>
      <c r="H12" s="180"/>
      <c r="I12" s="180">
        <f t="shared" si="0"/>
        <v>0</v>
      </c>
      <c r="J12" s="219"/>
      <c r="K12" s="180"/>
      <c r="L12" s="290"/>
      <c r="M12" s="157"/>
    </row>
    <row r="13" spans="1:76" s="158" customFormat="1" ht="24.95" customHeight="1">
      <c r="A13" s="196"/>
      <c r="B13" s="219"/>
      <c r="C13" s="219" t="str">
        <f>HLOOKUP(WEEKDAY(B13,2),data!$A$1:$G$2,2)</f>
        <v>(토)</v>
      </c>
      <c r="D13" s="196"/>
      <c r="E13" s="249"/>
      <c r="F13" s="196"/>
      <c r="G13" s="180"/>
      <c r="H13" s="180"/>
      <c r="I13" s="180">
        <f t="shared" si="0"/>
        <v>0</v>
      </c>
      <c r="J13" s="219"/>
      <c r="K13" s="180"/>
      <c r="L13" s="290"/>
      <c r="M13" s="157"/>
    </row>
    <row r="14" spans="1:76" s="158" customFormat="1" ht="24.95" customHeight="1">
      <c r="A14" s="196"/>
      <c r="B14" s="219"/>
      <c r="C14" s="219" t="str">
        <f>HLOOKUP(WEEKDAY(B14,2),data!$A$1:$G$2,2)</f>
        <v>(토)</v>
      </c>
      <c r="D14" s="196"/>
      <c r="E14" s="249"/>
      <c r="F14" s="196"/>
      <c r="G14" s="180"/>
      <c r="H14" s="180"/>
      <c r="I14" s="180">
        <f t="shared" si="0"/>
        <v>0</v>
      </c>
      <c r="J14" s="219"/>
      <c r="K14" s="180"/>
      <c r="L14" s="290"/>
      <c r="M14" s="157"/>
    </row>
    <row r="15" spans="1:76" s="186" customFormat="1" ht="24.95" customHeight="1">
      <c r="A15" s="196"/>
      <c r="B15" s="219"/>
      <c r="C15" s="219" t="str">
        <f>HLOOKUP(WEEKDAY(B15,2),data!$A$1:$G$2,2)</f>
        <v>(토)</v>
      </c>
      <c r="D15" s="196"/>
      <c r="E15" s="249"/>
      <c r="F15" s="196"/>
      <c r="G15" s="180"/>
      <c r="H15" s="180"/>
      <c r="I15" s="180">
        <f t="shared" si="0"/>
        <v>0</v>
      </c>
      <c r="J15" s="219"/>
      <c r="K15" s="180"/>
      <c r="L15" s="290"/>
      <c r="M15" s="185"/>
      <c r="BH15" s="187"/>
      <c r="BX15" s="188"/>
    </row>
    <row r="16" spans="1:76" s="186" customFormat="1" ht="24.95" customHeight="1">
      <c r="A16" s="196"/>
      <c r="B16" s="219"/>
      <c r="C16" s="219" t="str">
        <f>HLOOKUP(WEEKDAY(B16,2),data!$A$1:$G$2,2)</f>
        <v>(토)</v>
      </c>
      <c r="D16" s="196"/>
      <c r="E16" s="249"/>
      <c r="F16" s="196"/>
      <c r="G16" s="180"/>
      <c r="H16" s="180"/>
      <c r="I16" s="180">
        <f t="shared" si="0"/>
        <v>0</v>
      </c>
      <c r="J16" s="219"/>
      <c r="K16" s="180"/>
      <c r="L16" s="290"/>
      <c r="M16" s="185"/>
      <c r="BH16" s="187"/>
      <c r="BX16" s="188"/>
    </row>
    <row r="17" spans="1:76" s="158" customFormat="1" ht="24.95" customHeight="1">
      <c r="A17" s="196"/>
      <c r="B17" s="219"/>
      <c r="C17" s="219" t="str">
        <f>HLOOKUP(WEEKDAY(B17,2),data!$A$1:$G$2,2)</f>
        <v>(토)</v>
      </c>
      <c r="D17" s="196"/>
      <c r="E17" s="249"/>
      <c r="F17" s="196"/>
      <c r="G17" s="180"/>
      <c r="H17" s="180"/>
      <c r="I17" s="180">
        <f t="shared" si="0"/>
        <v>0</v>
      </c>
      <c r="J17" s="219"/>
      <c r="K17" s="180"/>
      <c r="L17" s="290"/>
      <c r="M17" s="157"/>
    </row>
    <row r="18" spans="1:76" s="158" customFormat="1" ht="24.95" customHeight="1">
      <c r="A18" s="196"/>
      <c r="B18" s="219"/>
      <c r="C18" s="219" t="str">
        <f>HLOOKUP(WEEKDAY(B18,2),data!$A$1:$G$2,2)</f>
        <v>(토)</v>
      </c>
      <c r="D18" s="196"/>
      <c r="E18" s="249"/>
      <c r="F18" s="196"/>
      <c r="G18" s="180"/>
      <c r="H18" s="180"/>
      <c r="I18" s="180">
        <f t="shared" si="0"/>
        <v>0</v>
      </c>
      <c r="J18" s="219"/>
      <c r="K18" s="180"/>
      <c r="L18" s="290"/>
      <c r="M18" s="157"/>
    </row>
    <row r="19" spans="1:76" s="186" customFormat="1" ht="24.95" customHeight="1">
      <c r="A19" s="196"/>
      <c r="B19" s="219"/>
      <c r="C19" s="219" t="str">
        <f>HLOOKUP(WEEKDAY(B19,2),data!$A$1:$G$2,2)</f>
        <v>(토)</v>
      </c>
      <c r="D19" s="196"/>
      <c r="E19" s="249"/>
      <c r="F19" s="196"/>
      <c r="G19" s="180"/>
      <c r="H19" s="180"/>
      <c r="I19" s="180">
        <f t="shared" si="0"/>
        <v>0</v>
      </c>
      <c r="J19" s="219"/>
      <c r="K19" s="180"/>
      <c r="L19" s="290"/>
      <c r="M19" s="185"/>
      <c r="BH19" s="187"/>
      <c r="BX19" s="188"/>
    </row>
    <row r="20" spans="1:76" s="158" customFormat="1" ht="24.95" customHeight="1">
      <c r="A20" s="196"/>
      <c r="B20" s="219"/>
      <c r="C20" s="219" t="str">
        <f>HLOOKUP(WEEKDAY(B20,2),data!$A$1:$G$2,2)</f>
        <v>(토)</v>
      </c>
      <c r="D20" s="196"/>
      <c r="E20" s="249"/>
      <c r="F20" s="196"/>
      <c r="G20" s="180"/>
      <c r="H20" s="180"/>
      <c r="I20" s="180">
        <f t="shared" si="0"/>
        <v>0</v>
      </c>
      <c r="J20" s="219"/>
      <c r="K20" s="180"/>
      <c r="L20" s="290"/>
      <c r="M20" s="157"/>
      <c r="BH20" s="159"/>
      <c r="BX20" s="160"/>
    </row>
    <row r="21" spans="1:76" s="158" customFormat="1" ht="24.95" customHeight="1">
      <c r="A21" s="196"/>
      <c r="B21" s="219"/>
      <c r="C21" s="219" t="str">
        <f>HLOOKUP(WEEKDAY(B21,2),data!$A$1:$G$2,2)</f>
        <v>(토)</v>
      </c>
      <c r="D21" s="196"/>
      <c r="E21" s="249"/>
      <c r="F21" s="196"/>
      <c r="G21" s="180"/>
      <c r="H21" s="180"/>
      <c r="I21" s="180">
        <f t="shared" si="0"/>
        <v>0</v>
      </c>
      <c r="J21" s="219"/>
      <c r="K21" s="180"/>
      <c r="L21" s="290"/>
      <c r="M21" s="157"/>
      <c r="BH21" s="159"/>
      <c r="BX21" s="160"/>
    </row>
    <row r="22" spans="1:76" s="186" customFormat="1" ht="24.95" customHeight="1">
      <c r="A22" s="196"/>
      <c r="B22" s="219"/>
      <c r="C22" s="219" t="str">
        <f>HLOOKUP(WEEKDAY(B22,2),data!$A$1:$G$2,2)</f>
        <v>(토)</v>
      </c>
      <c r="D22" s="196"/>
      <c r="E22" s="249"/>
      <c r="F22" s="196"/>
      <c r="G22" s="180"/>
      <c r="H22" s="180"/>
      <c r="I22" s="180">
        <f t="shared" si="0"/>
        <v>0</v>
      </c>
      <c r="J22" s="219"/>
      <c r="K22" s="180"/>
      <c r="L22" s="262"/>
      <c r="M22" s="185"/>
      <c r="BH22" s="187"/>
      <c r="BX22" s="188"/>
    </row>
    <row r="23" spans="1:76" s="158" customFormat="1" ht="24.95" customHeight="1">
      <c r="A23" s="196"/>
      <c r="B23" s="219"/>
      <c r="C23" s="219" t="str">
        <f>HLOOKUP(WEEKDAY(B23,2),data!$A$1:$G$2,2)</f>
        <v>(토)</v>
      </c>
      <c r="D23" s="196"/>
      <c r="E23" s="249"/>
      <c r="F23" s="196"/>
      <c r="G23" s="180"/>
      <c r="H23" s="180"/>
      <c r="I23" s="180">
        <f t="shared" si="0"/>
        <v>0</v>
      </c>
      <c r="J23" s="219"/>
      <c r="K23" s="180"/>
      <c r="L23" s="290"/>
      <c r="M23" s="157"/>
    </row>
    <row r="24" spans="1:76" s="158" customFormat="1" ht="24.95" customHeight="1">
      <c r="A24" s="196"/>
      <c r="B24" s="219"/>
      <c r="C24" s="219" t="str">
        <f>HLOOKUP(WEEKDAY(B24,2),data!$A$1:$G$2,2)</f>
        <v>(토)</v>
      </c>
      <c r="D24" s="196"/>
      <c r="E24" s="249"/>
      <c r="F24" s="196"/>
      <c r="G24" s="180"/>
      <c r="H24" s="180"/>
      <c r="I24" s="180">
        <f t="shared" si="0"/>
        <v>0</v>
      </c>
      <c r="J24" s="219"/>
      <c r="K24" s="180"/>
      <c r="L24" s="290"/>
      <c r="M24" s="157"/>
    </row>
    <row r="25" spans="1:76" s="158" customFormat="1" ht="24.95" customHeight="1">
      <c r="A25" s="196"/>
      <c r="B25" s="219"/>
      <c r="C25" s="219" t="str">
        <f>HLOOKUP(WEEKDAY(B25,2),data!$A$1:$G$2,2)</f>
        <v>(토)</v>
      </c>
      <c r="D25" s="196"/>
      <c r="E25" s="249"/>
      <c r="F25" s="196"/>
      <c r="G25" s="180"/>
      <c r="H25" s="180"/>
      <c r="I25" s="180">
        <f t="shared" si="0"/>
        <v>0</v>
      </c>
      <c r="J25" s="219"/>
      <c r="K25" s="180"/>
      <c r="L25" s="290"/>
      <c r="M25" s="157"/>
    </row>
    <row r="26" spans="1:76" s="158" customFormat="1" ht="24.95" customHeight="1">
      <c r="A26" s="196"/>
      <c r="B26" s="219"/>
      <c r="C26" s="219" t="str">
        <f>HLOOKUP(WEEKDAY(B26,2),data!$A$1:$G$2,2)</f>
        <v>(토)</v>
      </c>
      <c r="D26" s="196"/>
      <c r="E26" s="249"/>
      <c r="F26" s="196"/>
      <c r="G26" s="180"/>
      <c r="H26" s="180"/>
      <c r="I26" s="180">
        <f t="shared" si="0"/>
        <v>0</v>
      </c>
      <c r="J26" s="219"/>
      <c r="K26" s="180"/>
      <c r="L26" s="290"/>
      <c r="M26" s="157"/>
    </row>
    <row r="27" spans="1:76" s="158" customFormat="1" ht="24.95" customHeight="1">
      <c r="A27" s="196"/>
      <c r="B27" s="219"/>
      <c r="C27" s="219" t="str">
        <f>HLOOKUP(WEEKDAY(B27,2),data!$A$1:$G$2,2)</f>
        <v>(토)</v>
      </c>
      <c r="D27" s="196"/>
      <c r="E27" s="249"/>
      <c r="F27" s="196"/>
      <c r="G27" s="180"/>
      <c r="H27" s="180"/>
      <c r="I27" s="180">
        <f t="shared" si="0"/>
        <v>0</v>
      </c>
      <c r="J27" s="219"/>
      <c r="K27" s="180"/>
      <c r="L27" s="290"/>
      <c r="M27" s="157"/>
    </row>
    <row r="28" spans="1:76" s="158" customFormat="1" ht="24.95" customHeight="1">
      <c r="A28" s="196"/>
      <c r="B28" s="219"/>
      <c r="C28" s="219" t="str">
        <f>HLOOKUP(WEEKDAY(B28,2),data!$A$1:$G$2,2)</f>
        <v>(토)</v>
      </c>
      <c r="D28" s="196"/>
      <c r="E28" s="249"/>
      <c r="F28" s="196"/>
      <c r="G28" s="180"/>
      <c r="H28" s="180"/>
      <c r="I28" s="180">
        <f t="shared" si="0"/>
        <v>0</v>
      </c>
      <c r="J28" s="219"/>
      <c r="K28" s="180"/>
      <c r="L28" s="290"/>
      <c r="M28" s="157"/>
    </row>
    <row r="29" spans="1:76" s="158" customFormat="1" ht="24.95" customHeight="1">
      <c r="A29" s="196"/>
      <c r="B29" s="219"/>
      <c r="C29" s="219" t="str">
        <f>HLOOKUP(WEEKDAY(B29,2),data!$A$1:$G$2,2)</f>
        <v>(토)</v>
      </c>
      <c r="D29" s="196"/>
      <c r="E29" s="249"/>
      <c r="F29" s="196"/>
      <c r="G29" s="180"/>
      <c r="H29" s="180"/>
      <c r="I29" s="180">
        <f t="shared" si="0"/>
        <v>0</v>
      </c>
      <c r="J29" s="219"/>
      <c r="K29" s="180"/>
      <c r="L29" s="290"/>
      <c r="M29" s="157"/>
    </row>
    <row r="30" spans="1:76" s="158" customFormat="1" ht="24.95" customHeight="1">
      <c r="A30" s="196"/>
      <c r="B30" s="219"/>
      <c r="C30" s="219" t="str">
        <f>HLOOKUP(WEEKDAY(B30,2),data!$A$1:$G$2,2)</f>
        <v>(토)</v>
      </c>
      <c r="D30" s="196"/>
      <c r="E30" s="249"/>
      <c r="F30" s="196"/>
      <c r="G30" s="180"/>
      <c r="H30" s="180"/>
      <c r="I30" s="180">
        <f t="shared" si="0"/>
        <v>0</v>
      </c>
      <c r="J30" s="219"/>
      <c r="K30" s="180"/>
      <c r="L30" s="290"/>
      <c r="M30" s="157"/>
    </row>
    <row r="31" spans="1:76" s="158" customFormat="1" ht="24.95" customHeight="1">
      <c r="A31" s="196"/>
      <c r="B31" s="219"/>
      <c r="C31" s="219" t="str">
        <f>HLOOKUP(WEEKDAY(B31,2),data!$A$1:$G$2,2)</f>
        <v>(토)</v>
      </c>
      <c r="D31" s="196"/>
      <c r="E31" s="249"/>
      <c r="F31" s="196"/>
      <c r="G31" s="180"/>
      <c r="H31" s="180"/>
      <c r="I31" s="180">
        <f t="shared" si="0"/>
        <v>0</v>
      </c>
      <c r="J31" s="219"/>
      <c r="K31" s="180"/>
      <c r="L31" s="290"/>
      <c r="M31" s="157"/>
      <c r="BH31" s="159"/>
      <c r="BX31" s="160"/>
    </row>
    <row r="32" spans="1:76" s="158" customFormat="1" ht="24.95" customHeight="1">
      <c r="A32" s="196"/>
      <c r="B32" s="219"/>
      <c r="C32" s="219" t="str">
        <f>HLOOKUP(WEEKDAY(B32,2),data!$A$1:$G$2,2)</f>
        <v>(토)</v>
      </c>
      <c r="D32" s="196"/>
      <c r="E32" s="249"/>
      <c r="F32" s="196"/>
      <c r="G32" s="180"/>
      <c r="H32" s="180"/>
      <c r="I32" s="180">
        <f t="shared" si="0"/>
        <v>0</v>
      </c>
      <c r="J32" s="219"/>
      <c r="K32" s="180"/>
      <c r="L32" s="290"/>
      <c r="M32" s="157"/>
      <c r="BH32" s="159"/>
      <c r="BX32" s="160"/>
    </row>
    <row r="33" spans="1:76" s="186" customFormat="1" ht="24.95" customHeight="1">
      <c r="A33" s="196"/>
      <c r="B33" s="219"/>
      <c r="C33" s="219" t="str">
        <f>HLOOKUP(WEEKDAY(B33,2),data!$A$1:$G$2,2)</f>
        <v>(토)</v>
      </c>
      <c r="D33" s="196"/>
      <c r="E33" s="249"/>
      <c r="F33" s="196"/>
      <c r="G33" s="180"/>
      <c r="H33" s="180"/>
      <c r="I33" s="180">
        <f t="shared" si="0"/>
        <v>0</v>
      </c>
      <c r="J33" s="219"/>
      <c r="K33" s="180"/>
      <c r="L33" s="290"/>
      <c r="M33" s="185"/>
      <c r="BH33" s="187"/>
      <c r="BX33" s="188"/>
    </row>
    <row r="34" spans="1:76" s="186" customFormat="1" ht="24.95" customHeight="1">
      <c r="A34" s="196"/>
      <c r="B34" s="219"/>
      <c r="C34" s="219" t="str">
        <f>HLOOKUP(WEEKDAY(B34,2),data!$A$1:$G$2,2)</f>
        <v>(토)</v>
      </c>
      <c r="D34" s="196"/>
      <c r="E34" s="249"/>
      <c r="F34" s="196"/>
      <c r="G34" s="180"/>
      <c r="H34" s="180"/>
      <c r="I34" s="180">
        <f t="shared" si="0"/>
        <v>0</v>
      </c>
      <c r="J34" s="219"/>
      <c r="K34" s="180"/>
      <c r="L34" s="290"/>
      <c r="M34" s="185"/>
      <c r="BH34" s="187"/>
      <c r="BX34" s="188"/>
    </row>
    <row r="35" spans="1:76" s="186" customFormat="1" ht="24.95" customHeight="1">
      <c r="A35" s="196"/>
      <c r="B35" s="219"/>
      <c r="C35" s="219" t="str">
        <f>HLOOKUP(WEEKDAY(B35,2),data!$A$1:$G$2,2)</f>
        <v>(토)</v>
      </c>
      <c r="D35" s="196"/>
      <c r="E35" s="249"/>
      <c r="F35" s="196"/>
      <c r="G35" s="180"/>
      <c r="H35" s="180"/>
      <c r="I35" s="180">
        <f t="shared" si="0"/>
        <v>0</v>
      </c>
      <c r="J35" s="219"/>
      <c r="K35" s="180"/>
      <c r="L35" s="290"/>
      <c r="M35" s="185"/>
      <c r="BH35" s="187"/>
      <c r="BX35" s="188"/>
    </row>
    <row r="36" spans="1:76" s="186" customFormat="1" ht="24.95" customHeight="1">
      <c r="A36" s="196"/>
      <c r="B36" s="219"/>
      <c r="C36" s="219" t="str">
        <f>HLOOKUP(WEEKDAY(B36,2),data!$A$1:$G$2,2)</f>
        <v>(토)</v>
      </c>
      <c r="D36" s="196"/>
      <c r="E36" s="249"/>
      <c r="F36" s="196"/>
      <c r="G36" s="180"/>
      <c r="H36" s="180"/>
      <c r="I36" s="180">
        <f t="shared" si="0"/>
        <v>0</v>
      </c>
      <c r="J36" s="219"/>
      <c r="K36" s="180"/>
      <c r="L36" s="290"/>
      <c r="M36" s="185"/>
      <c r="BH36" s="187"/>
      <c r="BX36" s="188"/>
    </row>
    <row r="37" spans="1:76" s="186" customFormat="1" ht="24.95" customHeight="1">
      <c r="A37" s="196"/>
      <c r="B37" s="219"/>
      <c r="C37" s="219" t="str">
        <f>HLOOKUP(WEEKDAY(B37,2),data!$A$1:$G$2,2)</f>
        <v>(토)</v>
      </c>
      <c r="D37" s="196"/>
      <c r="E37" s="249"/>
      <c r="F37" s="196"/>
      <c r="G37" s="180"/>
      <c r="H37" s="180"/>
      <c r="I37" s="180">
        <f t="shared" si="0"/>
        <v>0</v>
      </c>
      <c r="J37" s="219"/>
      <c r="K37" s="180"/>
      <c r="L37" s="290"/>
      <c r="M37" s="185"/>
    </row>
    <row r="38" spans="1:76" s="186" customFormat="1" ht="24.95" customHeight="1">
      <c r="A38" s="196"/>
      <c r="B38" s="219"/>
      <c r="C38" s="219" t="str">
        <f>HLOOKUP(WEEKDAY(B38,2),data!$A$1:$G$2,2)</f>
        <v>(토)</v>
      </c>
      <c r="D38" s="196"/>
      <c r="E38" s="249"/>
      <c r="F38" s="196"/>
      <c r="G38" s="180"/>
      <c r="H38" s="180"/>
      <c r="I38" s="180">
        <f t="shared" si="0"/>
        <v>0</v>
      </c>
      <c r="J38" s="219"/>
      <c r="K38" s="180"/>
      <c r="L38" s="290"/>
      <c r="M38" s="185"/>
    </row>
    <row r="39" spans="1:76" s="186" customFormat="1" ht="24.95" customHeight="1">
      <c r="A39" s="196"/>
      <c r="B39" s="219"/>
      <c r="C39" s="219" t="str">
        <f>HLOOKUP(WEEKDAY(B39,2),data!$A$1:$G$2,2)</f>
        <v>(토)</v>
      </c>
      <c r="D39" s="196"/>
      <c r="E39" s="249"/>
      <c r="F39" s="196"/>
      <c r="G39" s="180"/>
      <c r="H39" s="180"/>
      <c r="I39" s="180">
        <f t="shared" si="0"/>
        <v>0</v>
      </c>
      <c r="J39" s="219"/>
      <c r="K39" s="180"/>
      <c r="L39" s="290"/>
      <c r="M39" s="185"/>
      <c r="BH39" s="187"/>
      <c r="BX39" s="188"/>
    </row>
    <row r="40" spans="1:76" s="186" customFormat="1" ht="24.95" customHeight="1">
      <c r="A40" s="196"/>
      <c r="B40" s="219"/>
      <c r="C40" s="219" t="str">
        <f>HLOOKUP(WEEKDAY(B40,2),data!$A$1:$G$2,2)</f>
        <v>(토)</v>
      </c>
      <c r="D40" s="196"/>
      <c r="E40" s="249"/>
      <c r="F40" s="196"/>
      <c r="G40" s="180"/>
      <c r="H40" s="180"/>
      <c r="I40" s="180">
        <f t="shared" si="0"/>
        <v>0</v>
      </c>
      <c r="J40" s="219"/>
      <c r="K40" s="180"/>
      <c r="L40" s="290"/>
      <c r="M40" s="185"/>
    </row>
    <row r="41" spans="1:76" s="186" customFormat="1" ht="24.95" customHeight="1">
      <c r="A41" s="196"/>
      <c r="B41" s="219"/>
      <c r="C41" s="219" t="str">
        <f>HLOOKUP(WEEKDAY(B41,2),data!$A$1:$G$2,2)</f>
        <v>(토)</v>
      </c>
      <c r="D41" s="196"/>
      <c r="E41" s="249"/>
      <c r="F41" s="196"/>
      <c r="G41" s="180"/>
      <c r="H41" s="180"/>
      <c r="I41" s="180">
        <f t="shared" si="0"/>
        <v>0</v>
      </c>
      <c r="J41" s="219"/>
      <c r="K41" s="180"/>
      <c r="L41" s="290"/>
      <c r="M41" s="185"/>
      <c r="BH41" s="187"/>
      <c r="BX41" s="188"/>
    </row>
    <row r="42" spans="1:76" s="186" customFormat="1" ht="24.95" customHeight="1">
      <c r="A42" s="196"/>
      <c r="B42" s="219"/>
      <c r="C42" s="219" t="str">
        <f>HLOOKUP(WEEKDAY(B42,2),data!$A$1:$G$2,2)</f>
        <v>(토)</v>
      </c>
      <c r="D42" s="196"/>
      <c r="E42" s="249"/>
      <c r="F42" s="196"/>
      <c r="G42" s="180"/>
      <c r="H42" s="180"/>
      <c r="I42" s="180">
        <f t="shared" ref="I42:I105" si="1">SUM(G42:H42)</f>
        <v>0</v>
      </c>
      <c r="J42" s="219"/>
      <c r="K42" s="180"/>
      <c r="L42" s="290"/>
      <c r="M42" s="185"/>
      <c r="BH42" s="187"/>
      <c r="BX42" s="188"/>
    </row>
    <row r="43" spans="1:76" s="186" customFormat="1" ht="24.95" customHeight="1">
      <c r="A43" s="196"/>
      <c r="B43" s="219"/>
      <c r="C43" s="219" t="str">
        <f>HLOOKUP(WEEKDAY(B43,2),data!$A$1:$G$2,2)</f>
        <v>(토)</v>
      </c>
      <c r="D43" s="196"/>
      <c r="E43" s="249"/>
      <c r="F43" s="196"/>
      <c r="G43" s="180"/>
      <c r="H43" s="180"/>
      <c r="I43" s="180">
        <f t="shared" si="1"/>
        <v>0</v>
      </c>
      <c r="J43" s="219"/>
      <c r="K43" s="180"/>
      <c r="L43" s="197"/>
      <c r="M43" s="185"/>
      <c r="BH43" s="187"/>
      <c r="BX43" s="188"/>
    </row>
    <row r="44" spans="1:76" s="186" customFormat="1" ht="24.95" customHeight="1">
      <c r="A44" s="292"/>
      <c r="B44" s="293"/>
      <c r="C44" s="219" t="str">
        <f>HLOOKUP(WEEKDAY(B44,2),data!$A$1:$G$2,2)</f>
        <v>(토)</v>
      </c>
      <c r="D44" s="292"/>
      <c r="E44" s="294"/>
      <c r="F44" s="292"/>
      <c r="G44" s="180"/>
      <c r="H44" s="180"/>
      <c r="I44" s="180">
        <f t="shared" si="1"/>
        <v>0</v>
      </c>
      <c r="J44" s="219"/>
      <c r="K44" s="180"/>
      <c r="L44" s="295"/>
      <c r="M44" s="185"/>
      <c r="BH44" s="187"/>
      <c r="BX44" s="188"/>
    </row>
    <row r="45" spans="1:76" s="158" customFormat="1" ht="24.95" customHeight="1">
      <c r="A45" s="196"/>
      <c r="B45" s="219"/>
      <c r="C45" s="219" t="str">
        <f>HLOOKUP(WEEKDAY(B45,2),data!$A$1:$G$2,2)</f>
        <v>(토)</v>
      </c>
      <c r="D45" s="196"/>
      <c r="E45" s="249"/>
      <c r="F45" s="196"/>
      <c r="G45" s="180"/>
      <c r="H45" s="212"/>
      <c r="I45" s="180">
        <f t="shared" si="1"/>
        <v>0</v>
      </c>
      <c r="J45" s="219"/>
      <c r="K45" s="180"/>
      <c r="L45" s="290"/>
      <c r="M45" s="157"/>
    </row>
    <row r="46" spans="1:76" s="158" customFormat="1" ht="24.95" customHeight="1">
      <c r="A46" s="196"/>
      <c r="B46" s="219"/>
      <c r="C46" s="219" t="str">
        <f>HLOOKUP(WEEKDAY(B46,2),data!$A$1:$G$2,2)</f>
        <v>(토)</v>
      </c>
      <c r="D46" s="196"/>
      <c r="E46" s="249"/>
      <c r="F46" s="196"/>
      <c r="G46" s="180"/>
      <c r="H46" s="212"/>
      <c r="I46" s="180">
        <f t="shared" si="1"/>
        <v>0</v>
      </c>
      <c r="J46" s="219"/>
      <c r="K46" s="180"/>
      <c r="L46" s="296"/>
      <c r="M46" s="157"/>
    </row>
    <row r="47" spans="1:76" s="186" customFormat="1" ht="24.95" customHeight="1">
      <c r="A47" s="196"/>
      <c r="B47" s="219"/>
      <c r="C47" s="219" t="str">
        <f>HLOOKUP(WEEKDAY(B47,2),data!$A$1:$G$2,2)</f>
        <v>(토)</v>
      </c>
      <c r="D47" s="196"/>
      <c r="E47" s="249"/>
      <c r="F47" s="196"/>
      <c r="G47" s="180"/>
      <c r="H47" s="212"/>
      <c r="I47" s="180">
        <f t="shared" si="1"/>
        <v>0</v>
      </c>
      <c r="J47" s="219"/>
      <c r="K47" s="180"/>
      <c r="L47" s="290"/>
      <c r="M47" s="185"/>
      <c r="BH47" s="187"/>
      <c r="BX47" s="188"/>
    </row>
    <row r="48" spans="1:76" s="186" customFormat="1" ht="24.95" customHeight="1">
      <c r="A48" s="196"/>
      <c r="B48" s="219"/>
      <c r="C48" s="219" t="str">
        <f>HLOOKUP(WEEKDAY(B48,2),data!$A$1:$G$2,2)</f>
        <v>(토)</v>
      </c>
      <c r="D48" s="196"/>
      <c r="E48" s="249"/>
      <c r="F48" s="196"/>
      <c r="G48" s="180"/>
      <c r="H48" s="212"/>
      <c r="I48" s="180">
        <f t="shared" si="1"/>
        <v>0</v>
      </c>
      <c r="J48" s="219"/>
      <c r="K48" s="180"/>
      <c r="L48" s="290"/>
      <c r="M48" s="185"/>
      <c r="BH48" s="187"/>
      <c r="BX48" s="188"/>
    </row>
    <row r="49" spans="1:76" s="158" customFormat="1" ht="24.95" customHeight="1">
      <c r="A49" s="196"/>
      <c r="B49" s="219"/>
      <c r="C49" s="219" t="str">
        <f>HLOOKUP(WEEKDAY(B49,2),data!$A$1:$G$2,2)</f>
        <v>(토)</v>
      </c>
      <c r="D49" s="196"/>
      <c r="E49" s="249"/>
      <c r="F49" s="196"/>
      <c r="G49" s="180"/>
      <c r="H49" s="212"/>
      <c r="I49" s="180">
        <f t="shared" si="1"/>
        <v>0</v>
      </c>
      <c r="J49" s="219"/>
      <c r="K49" s="180"/>
      <c r="L49" s="290"/>
      <c r="M49" s="157"/>
      <c r="BH49" s="159"/>
      <c r="BX49" s="160"/>
    </row>
    <row r="50" spans="1:76" s="158" customFormat="1" ht="24.95" customHeight="1">
      <c r="A50" s="196"/>
      <c r="B50" s="219"/>
      <c r="C50" s="219" t="str">
        <f>HLOOKUP(WEEKDAY(B50,2),data!$A$1:$G$2,2)</f>
        <v>(토)</v>
      </c>
      <c r="D50" s="196"/>
      <c r="E50" s="249"/>
      <c r="F50" s="196"/>
      <c r="G50" s="180"/>
      <c r="H50" s="212"/>
      <c r="I50" s="180">
        <f t="shared" si="1"/>
        <v>0</v>
      </c>
      <c r="J50" s="219"/>
      <c r="K50" s="180"/>
      <c r="L50" s="290"/>
      <c r="M50" s="157"/>
      <c r="BH50" s="159"/>
      <c r="BX50" s="160"/>
    </row>
    <row r="51" spans="1:76" s="186" customFormat="1" ht="24.95" customHeight="1">
      <c r="A51" s="196"/>
      <c r="B51" s="219"/>
      <c r="C51" s="219" t="str">
        <f>HLOOKUP(WEEKDAY(B51,2),data!$A$1:$G$2,2)</f>
        <v>(토)</v>
      </c>
      <c r="D51" s="196"/>
      <c r="E51" s="249"/>
      <c r="F51" s="196"/>
      <c r="G51" s="180"/>
      <c r="H51" s="212"/>
      <c r="I51" s="180">
        <f t="shared" si="1"/>
        <v>0</v>
      </c>
      <c r="J51" s="219"/>
      <c r="K51" s="180"/>
      <c r="L51" s="290"/>
      <c r="M51" s="185"/>
      <c r="BH51" s="187"/>
      <c r="BX51" s="188"/>
    </row>
    <row r="52" spans="1:76" s="186" customFormat="1" ht="24.95" customHeight="1">
      <c r="A52" s="196"/>
      <c r="B52" s="219"/>
      <c r="C52" s="219" t="str">
        <f>HLOOKUP(WEEKDAY(B52,2),data!$A$1:$G$2,2)</f>
        <v>(토)</v>
      </c>
      <c r="D52" s="196"/>
      <c r="E52" s="249"/>
      <c r="F52" s="196"/>
      <c r="G52" s="180"/>
      <c r="H52" s="212"/>
      <c r="I52" s="180">
        <f t="shared" si="1"/>
        <v>0</v>
      </c>
      <c r="J52" s="219"/>
      <c r="K52" s="180"/>
      <c r="L52" s="290"/>
      <c r="M52" s="185"/>
      <c r="BH52" s="187"/>
      <c r="BX52" s="188"/>
    </row>
    <row r="53" spans="1:76" s="158" customFormat="1" ht="24.95" customHeight="1">
      <c r="A53" s="196"/>
      <c r="B53" s="219"/>
      <c r="C53" s="219" t="str">
        <f>HLOOKUP(WEEKDAY(B53,2),data!$A$1:$G$2,2)</f>
        <v>(토)</v>
      </c>
      <c r="D53" s="196"/>
      <c r="E53" s="249"/>
      <c r="F53" s="196"/>
      <c r="G53" s="180"/>
      <c r="H53" s="212"/>
      <c r="I53" s="180">
        <f t="shared" si="1"/>
        <v>0</v>
      </c>
      <c r="J53" s="219"/>
      <c r="K53" s="180"/>
      <c r="L53" s="290"/>
      <c r="M53" s="157"/>
      <c r="BH53" s="159"/>
      <c r="BX53" s="160"/>
    </row>
    <row r="54" spans="1:76" s="158" customFormat="1" ht="24.95" customHeight="1">
      <c r="A54" s="196"/>
      <c r="B54" s="219"/>
      <c r="C54" s="219" t="str">
        <f>HLOOKUP(WEEKDAY(B54,2),data!$A$1:$G$2,2)</f>
        <v>(토)</v>
      </c>
      <c r="D54" s="196"/>
      <c r="E54" s="249"/>
      <c r="F54" s="196"/>
      <c r="G54" s="180"/>
      <c r="H54" s="212"/>
      <c r="I54" s="180">
        <f t="shared" si="1"/>
        <v>0</v>
      </c>
      <c r="J54" s="219"/>
      <c r="K54" s="180"/>
      <c r="L54" s="290"/>
      <c r="M54" s="157"/>
      <c r="BH54" s="159"/>
      <c r="BX54" s="160"/>
    </row>
    <row r="55" spans="1:76" s="158" customFormat="1" ht="24.95" customHeight="1">
      <c r="A55" s="196"/>
      <c r="B55" s="219"/>
      <c r="C55" s="219" t="str">
        <f>HLOOKUP(WEEKDAY(B55,2),data!$A$1:$G$2,2)</f>
        <v>(토)</v>
      </c>
      <c r="D55" s="196"/>
      <c r="E55" s="249"/>
      <c r="F55" s="196"/>
      <c r="G55" s="180"/>
      <c r="H55" s="212"/>
      <c r="I55" s="180">
        <f t="shared" si="1"/>
        <v>0</v>
      </c>
      <c r="J55" s="219"/>
      <c r="K55" s="180"/>
      <c r="L55" s="290"/>
      <c r="M55" s="157"/>
      <c r="BH55" s="159"/>
      <c r="BX55" s="160"/>
    </row>
    <row r="56" spans="1:76" s="158" customFormat="1" ht="24.95" customHeight="1">
      <c r="A56" s="196"/>
      <c r="B56" s="219"/>
      <c r="C56" s="219" t="str">
        <f>HLOOKUP(WEEKDAY(B56,2),data!$A$1:$G$2,2)</f>
        <v>(토)</v>
      </c>
      <c r="D56" s="196"/>
      <c r="E56" s="249"/>
      <c r="F56" s="196"/>
      <c r="G56" s="180"/>
      <c r="H56" s="212"/>
      <c r="I56" s="180">
        <f t="shared" si="1"/>
        <v>0</v>
      </c>
      <c r="J56" s="219"/>
      <c r="K56" s="180"/>
      <c r="L56" s="290"/>
      <c r="M56" s="157"/>
      <c r="BH56" s="159"/>
      <c r="BX56" s="160"/>
    </row>
    <row r="57" spans="1:76" s="186" customFormat="1" ht="24.95" customHeight="1">
      <c r="A57" s="196"/>
      <c r="B57" s="219"/>
      <c r="C57" s="219" t="str">
        <f>HLOOKUP(WEEKDAY(B57,2),data!$A$1:$G$2,2)</f>
        <v>(토)</v>
      </c>
      <c r="D57" s="196"/>
      <c r="E57" s="249"/>
      <c r="F57" s="196"/>
      <c r="G57" s="180"/>
      <c r="H57" s="212"/>
      <c r="I57" s="180">
        <f t="shared" si="1"/>
        <v>0</v>
      </c>
      <c r="J57" s="219"/>
      <c r="K57" s="180"/>
      <c r="L57" s="290"/>
      <c r="M57" s="185"/>
      <c r="BH57" s="187"/>
      <c r="BX57" s="188"/>
    </row>
    <row r="58" spans="1:76" s="186" customFormat="1" ht="24.95" customHeight="1">
      <c r="A58" s="196"/>
      <c r="B58" s="219"/>
      <c r="C58" s="219" t="str">
        <f>HLOOKUP(WEEKDAY(B58,2),data!$A$1:$G$2,2)</f>
        <v>(토)</v>
      </c>
      <c r="D58" s="196"/>
      <c r="E58" s="249"/>
      <c r="F58" s="196"/>
      <c r="G58" s="180"/>
      <c r="H58" s="212"/>
      <c r="I58" s="180">
        <f t="shared" si="1"/>
        <v>0</v>
      </c>
      <c r="J58" s="219"/>
      <c r="K58" s="180"/>
      <c r="L58" s="290"/>
      <c r="M58" s="185"/>
      <c r="BH58" s="187"/>
      <c r="BX58" s="188"/>
    </row>
    <row r="59" spans="1:76" s="186" customFormat="1" ht="24.95" customHeight="1">
      <c r="A59" s="196"/>
      <c r="B59" s="219"/>
      <c r="C59" s="219" t="str">
        <f>HLOOKUP(WEEKDAY(B59,2),data!$A$1:$G$2,2)</f>
        <v>(토)</v>
      </c>
      <c r="D59" s="196"/>
      <c r="E59" s="249"/>
      <c r="F59" s="196"/>
      <c r="G59" s="180"/>
      <c r="H59" s="212"/>
      <c r="I59" s="180">
        <f t="shared" si="1"/>
        <v>0</v>
      </c>
      <c r="J59" s="219"/>
      <c r="K59" s="180"/>
      <c r="L59" s="290"/>
      <c r="M59" s="185"/>
      <c r="BH59" s="187"/>
      <c r="BX59" s="188"/>
    </row>
    <row r="60" spans="1:76" s="186" customFormat="1" ht="24.95" customHeight="1">
      <c r="A60" s="196"/>
      <c r="B60" s="219"/>
      <c r="C60" s="219" t="str">
        <f>HLOOKUP(WEEKDAY(B60,2),data!$A$1:$G$2,2)</f>
        <v>(토)</v>
      </c>
      <c r="D60" s="196"/>
      <c r="E60" s="249"/>
      <c r="F60" s="196"/>
      <c r="G60" s="180"/>
      <c r="H60" s="212"/>
      <c r="I60" s="180">
        <f t="shared" si="1"/>
        <v>0</v>
      </c>
      <c r="J60" s="219"/>
      <c r="K60" s="180"/>
      <c r="L60" s="290"/>
      <c r="M60" s="185"/>
      <c r="BH60" s="187"/>
      <c r="BX60" s="188"/>
    </row>
    <row r="61" spans="1:76" s="158" customFormat="1" ht="26.45" customHeight="1">
      <c r="A61" s="196"/>
      <c r="B61" s="219"/>
      <c r="C61" s="219" t="str">
        <f>HLOOKUP(WEEKDAY(B61,2),data!$A$1:$G$2,2)</f>
        <v>(토)</v>
      </c>
      <c r="D61" s="291"/>
      <c r="E61" s="249"/>
      <c r="F61" s="196"/>
      <c r="G61" s="180"/>
      <c r="H61" s="212"/>
      <c r="I61" s="180">
        <f t="shared" si="1"/>
        <v>0</v>
      </c>
      <c r="J61" s="219"/>
      <c r="K61" s="180"/>
      <c r="L61" s="262"/>
      <c r="M61" s="157"/>
    </row>
    <row r="62" spans="1:76" s="158" customFormat="1" ht="24.95" customHeight="1">
      <c r="A62" s="196"/>
      <c r="B62" s="219"/>
      <c r="C62" s="219" t="str">
        <f>HLOOKUP(WEEKDAY(B62,2),data!$A$1:$G$2,2)</f>
        <v>(토)</v>
      </c>
      <c r="D62" s="291"/>
      <c r="E62" s="249"/>
      <c r="F62" s="196"/>
      <c r="G62" s="180"/>
      <c r="H62" s="212"/>
      <c r="I62" s="180">
        <f t="shared" si="1"/>
        <v>0</v>
      </c>
      <c r="J62" s="219"/>
      <c r="K62" s="180"/>
      <c r="L62" s="262"/>
      <c r="M62" s="157"/>
    </row>
    <row r="63" spans="1:76" s="186" customFormat="1" ht="24.95" customHeight="1">
      <c r="A63" s="196"/>
      <c r="B63" s="219"/>
      <c r="C63" s="219" t="str">
        <f>HLOOKUP(WEEKDAY(B63,2),data!$A$1:$G$2,2)</f>
        <v>(토)</v>
      </c>
      <c r="D63" s="196"/>
      <c r="E63" s="249"/>
      <c r="F63" s="196"/>
      <c r="G63" s="180"/>
      <c r="H63" s="212"/>
      <c r="I63" s="180">
        <f t="shared" si="1"/>
        <v>0</v>
      </c>
      <c r="J63" s="219"/>
      <c r="K63" s="180"/>
      <c r="L63" s="290"/>
      <c r="M63" s="185"/>
      <c r="BH63" s="187"/>
      <c r="BX63" s="188"/>
    </row>
    <row r="64" spans="1:76" s="186" customFormat="1" ht="24.95" customHeight="1">
      <c r="A64" s="196"/>
      <c r="B64" s="219"/>
      <c r="C64" s="219" t="str">
        <f>HLOOKUP(WEEKDAY(B64,2),data!$A$1:$G$2,2)</f>
        <v>(토)</v>
      </c>
      <c r="D64" s="196"/>
      <c r="E64" s="249"/>
      <c r="F64" s="196"/>
      <c r="G64" s="180"/>
      <c r="H64" s="212"/>
      <c r="I64" s="180">
        <f t="shared" si="1"/>
        <v>0</v>
      </c>
      <c r="J64" s="219"/>
      <c r="K64" s="180"/>
      <c r="L64" s="290"/>
      <c r="M64" s="185"/>
      <c r="BH64" s="187"/>
      <c r="BX64" s="188"/>
    </row>
    <row r="65" spans="1:76" s="158" customFormat="1" ht="26.45" customHeight="1">
      <c r="A65" s="196"/>
      <c r="B65" s="219"/>
      <c r="C65" s="219" t="str">
        <f>HLOOKUP(WEEKDAY(B65,2),data!$A$1:$G$2,2)</f>
        <v>(토)</v>
      </c>
      <c r="D65" s="291"/>
      <c r="E65" s="249"/>
      <c r="F65" s="196"/>
      <c r="G65" s="180"/>
      <c r="H65" s="212"/>
      <c r="I65" s="180">
        <f t="shared" si="1"/>
        <v>0</v>
      </c>
      <c r="J65" s="219"/>
      <c r="K65" s="180"/>
      <c r="L65" s="262"/>
      <c r="M65" s="157"/>
    </row>
    <row r="66" spans="1:76" s="158" customFormat="1" ht="24.95" customHeight="1">
      <c r="A66" s="196"/>
      <c r="B66" s="219"/>
      <c r="C66" s="219" t="str">
        <f>HLOOKUP(WEEKDAY(B66,2),data!$A$1:$G$2,2)</f>
        <v>(토)</v>
      </c>
      <c r="D66" s="291"/>
      <c r="E66" s="249"/>
      <c r="F66" s="196"/>
      <c r="G66" s="180"/>
      <c r="H66" s="212"/>
      <c r="I66" s="180">
        <f t="shared" si="1"/>
        <v>0</v>
      </c>
      <c r="J66" s="219"/>
      <c r="K66" s="180"/>
      <c r="L66" s="262"/>
      <c r="M66" s="157"/>
    </row>
    <row r="67" spans="1:76" s="158" customFormat="1" ht="26.45" customHeight="1">
      <c r="A67" s="196"/>
      <c r="B67" s="219"/>
      <c r="C67" s="219" t="str">
        <f>HLOOKUP(WEEKDAY(B67,2),data!$A$1:$G$2,2)</f>
        <v>(토)</v>
      </c>
      <c r="D67" s="291"/>
      <c r="E67" s="249"/>
      <c r="F67" s="196"/>
      <c r="G67" s="180"/>
      <c r="H67" s="212"/>
      <c r="I67" s="180">
        <f t="shared" si="1"/>
        <v>0</v>
      </c>
      <c r="J67" s="219"/>
      <c r="K67" s="180"/>
      <c r="L67" s="262"/>
      <c r="M67" s="157"/>
    </row>
    <row r="68" spans="1:76" s="158" customFormat="1" ht="24.95" customHeight="1">
      <c r="A68" s="196"/>
      <c r="B68" s="219"/>
      <c r="C68" s="219" t="str">
        <f>HLOOKUP(WEEKDAY(B68,2),data!$A$1:$G$2,2)</f>
        <v>(토)</v>
      </c>
      <c r="D68" s="291"/>
      <c r="E68" s="249"/>
      <c r="F68" s="196"/>
      <c r="G68" s="180"/>
      <c r="H68" s="212"/>
      <c r="I68" s="180">
        <f t="shared" si="1"/>
        <v>0</v>
      </c>
      <c r="J68" s="219"/>
      <c r="K68" s="180"/>
      <c r="L68" s="262"/>
      <c r="M68" s="157"/>
    </row>
    <row r="69" spans="1:76" s="158" customFormat="1" ht="24.95" customHeight="1">
      <c r="A69" s="196"/>
      <c r="B69" s="219"/>
      <c r="C69" s="219" t="str">
        <f>HLOOKUP(WEEKDAY(B69,2),data!$A$1:$G$2,2)</f>
        <v>(토)</v>
      </c>
      <c r="D69" s="291"/>
      <c r="E69" s="249"/>
      <c r="F69" s="196"/>
      <c r="G69" s="180"/>
      <c r="H69" s="212"/>
      <c r="I69" s="180">
        <f t="shared" si="1"/>
        <v>0</v>
      </c>
      <c r="J69" s="219"/>
      <c r="K69" s="180"/>
      <c r="L69" s="262"/>
      <c r="M69" s="157"/>
    </row>
    <row r="70" spans="1:76" s="158" customFormat="1" ht="24.95" customHeight="1">
      <c r="A70" s="196"/>
      <c r="B70" s="219"/>
      <c r="C70" s="219" t="str">
        <f>HLOOKUP(WEEKDAY(B70,2),data!$A$1:$G$2,2)</f>
        <v>(토)</v>
      </c>
      <c r="D70" s="291"/>
      <c r="E70" s="249"/>
      <c r="F70" s="196"/>
      <c r="G70" s="180"/>
      <c r="H70" s="212"/>
      <c r="I70" s="180">
        <f t="shared" si="1"/>
        <v>0</v>
      </c>
      <c r="J70" s="219"/>
      <c r="K70" s="180"/>
      <c r="L70" s="262"/>
      <c r="M70" s="157"/>
    </row>
    <row r="71" spans="1:76" s="158" customFormat="1" ht="24.95" customHeight="1">
      <c r="A71" s="196"/>
      <c r="B71" s="219"/>
      <c r="C71" s="219" t="str">
        <f>HLOOKUP(WEEKDAY(B71,2),data!$A$1:$G$2,2)</f>
        <v>(토)</v>
      </c>
      <c r="D71" s="291"/>
      <c r="E71" s="249"/>
      <c r="F71" s="196"/>
      <c r="G71" s="180"/>
      <c r="H71" s="212"/>
      <c r="I71" s="180">
        <f t="shared" si="1"/>
        <v>0</v>
      </c>
      <c r="J71" s="219"/>
      <c r="K71" s="180"/>
      <c r="L71" s="262"/>
      <c r="M71" s="157"/>
    </row>
    <row r="72" spans="1:76" s="158" customFormat="1" ht="24.95" customHeight="1">
      <c r="A72" s="196"/>
      <c r="B72" s="219"/>
      <c r="C72" s="219" t="str">
        <f>HLOOKUP(WEEKDAY(B72,2),data!$A$1:$G$2,2)</f>
        <v>(토)</v>
      </c>
      <c r="D72" s="291"/>
      <c r="E72" s="249"/>
      <c r="F72" s="196"/>
      <c r="G72" s="180"/>
      <c r="H72" s="212"/>
      <c r="I72" s="180">
        <f t="shared" si="1"/>
        <v>0</v>
      </c>
      <c r="J72" s="219"/>
      <c r="K72" s="180"/>
      <c r="L72" s="262"/>
      <c r="M72" s="157"/>
    </row>
    <row r="73" spans="1:76" s="158" customFormat="1" ht="24.95" customHeight="1">
      <c r="A73" s="196"/>
      <c r="B73" s="219"/>
      <c r="C73" s="219" t="str">
        <f>HLOOKUP(WEEKDAY(B73,2),data!$A$1:$G$2,2)</f>
        <v>(토)</v>
      </c>
      <c r="D73" s="196"/>
      <c r="E73" s="249"/>
      <c r="F73" s="196"/>
      <c r="G73" s="180"/>
      <c r="H73" s="212"/>
      <c r="I73" s="180">
        <f t="shared" si="1"/>
        <v>0</v>
      </c>
      <c r="J73" s="219"/>
      <c r="K73" s="180"/>
      <c r="L73" s="290"/>
      <c r="M73" s="157"/>
    </row>
    <row r="74" spans="1:76" s="158" customFormat="1" ht="24.95" customHeight="1">
      <c r="A74" s="196"/>
      <c r="B74" s="219"/>
      <c r="C74" s="219" t="str">
        <f>HLOOKUP(WEEKDAY(B74,2),data!$A$1:$G$2,2)</f>
        <v>(토)</v>
      </c>
      <c r="D74" s="196"/>
      <c r="E74" s="249"/>
      <c r="F74" s="196"/>
      <c r="G74" s="180"/>
      <c r="H74" s="212"/>
      <c r="I74" s="180">
        <f t="shared" si="1"/>
        <v>0</v>
      </c>
      <c r="J74" s="219"/>
      <c r="K74" s="180"/>
      <c r="L74" s="290"/>
      <c r="M74" s="157"/>
    </row>
    <row r="75" spans="1:76" s="186" customFormat="1" ht="24.95" customHeight="1">
      <c r="A75" s="196"/>
      <c r="B75" s="219"/>
      <c r="C75" s="219" t="str">
        <f>HLOOKUP(WEEKDAY(B75,2),data!$A$1:$G$2,2)</f>
        <v>(토)</v>
      </c>
      <c r="D75" s="196"/>
      <c r="E75" s="249"/>
      <c r="F75" s="196"/>
      <c r="G75" s="180"/>
      <c r="H75" s="212"/>
      <c r="I75" s="180">
        <f t="shared" si="1"/>
        <v>0</v>
      </c>
      <c r="J75" s="219"/>
      <c r="K75" s="180"/>
      <c r="L75" s="290"/>
      <c r="M75" s="185"/>
      <c r="BH75" s="187"/>
      <c r="BX75" s="188"/>
    </row>
    <row r="76" spans="1:76" s="186" customFormat="1" ht="24.95" customHeight="1">
      <c r="A76" s="196"/>
      <c r="B76" s="219"/>
      <c r="C76" s="219" t="str">
        <f>HLOOKUP(WEEKDAY(B76,2),data!$A$1:$G$2,2)</f>
        <v>(토)</v>
      </c>
      <c r="D76" s="196"/>
      <c r="E76" s="249"/>
      <c r="F76" s="196"/>
      <c r="G76" s="180"/>
      <c r="H76" s="212"/>
      <c r="I76" s="180">
        <f t="shared" si="1"/>
        <v>0</v>
      </c>
      <c r="J76" s="219"/>
      <c r="K76" s="180"/>
      <c r="L76" s="290"/>
      <c r="M76" s="185"/>
      <c r="BH76" s="187"/>
      <c r="BX76" s="188"/>
    </row>
    <row r="77" spans="1:76" s="158" customFormat="1" ht="24.95" customHeight="1">
      <c r="A77" s="196"/>
      <c r="B77" s="219"/>
      <c r="C77" s="219" t="str">
        <f>HLOOKUP(WEEKDAY(B77,2),data!$A$1:$G$2,2)</f>
        <v>(토)</v>
      </c>
      <c r="D77" s="196"/>
      <c r="E77" s="249"/>
      <c r="F77" s="196"/>
      <c r="G77" s="180"/>
      <c r="H77" s="212"/>
      <c r="I77" s="180">
        <f t="shared" si="1"/>
        <v>0</v>
      </c>
      <c r="J77" s="219"/>
      <c r="K77" s="180"/>
      <c r="L77" s="290"/>
      <c r="M77" s="157"/>
    </row>
    <row r="78" spans="1:76" s="158" customFormat="1" ht="24.95" customHeight="1">
      <c r="A78" s="196"/>
      <c r="B78" s="219"/>
      <c r="C78" s="219" t="str">
        <f>HLOOKUP(WEEKDAY(B78,2),data!$A$1:$G$2,2)</f>
        <v>(토)</v>
      </c>
      <c r="D78" s="196"/>
      <c r="E78" s="249"/>
      <c r="F78" s="196"/>
      <c r="G78" s="180"/>
      <c r="H78" s="212"/>
      <c r="I78" s="180">
        <f t="shared" si="1"/>
        <v>0</v>
      </c>
      <c r="J78" s="219"/>
      <c r="K78" s="180"/>
      <c r="L78" s="290"/>
      <c r="M78" s="157"/>
    </row>
    <row r="79" spans="1:76" s="186" customFormat="1" ht="24.95" customHeight="1">
      <c r="A79" s="196"/>
      <c r="B79" s="219"/>
      <c r="C79" s="219" t="str">
        <f>HLOOKUP(WEEKDAY(B79,2),data!$A$1:$G$2,2)</f>
        <v>(토)</v>
      </c>
      <c r="D79" s="196"/>
      <c r="E79" s="249"/>
      <c r="F79" s="196"/>
      <c r="G79" s="180"/>
      <c r="H79" s="212"/>
      <c r="I79" s="180">
        <f t="shared" si="1"/>
        <v>0</v>
      </c>
      <c r="J79" s="219"/>
      <c r="K79" s="180"/>
      <c r="L79" s="290"/>
      <c r="M79" s="185"/>
      <c r="BH79" s="187"/>
      <c r="BX79" s="188"/>
    </row>
    <row r="80" spans="1:76" s="186" customFormat="1" ht="24.95" customHeight="1">
      <c r="A80" s="196"/>
      <c r="B80" s="219"/>
      <c r="C80" s="219" t="str">
        <f>HLOOKUP(WEEKDAY(B80,2),data!$A$1:$G$2,2)</f>
        <v>(토)</v>
      </c>
      <c r="D80" s="196"/>
      <c r="E80" s="249"/>
      <c r="F80" s="196"/>
      <c r="G80" s="180"/>
      <c r="H80" s="212"/>
      <c r="I80" s="180">
        <f t="shared" si="1"/>
        <v>0</v>
      </c>
      <c r="J80" s="219"/>
      <c r="K80" s="180"/>
      <c r="L80" s="290"/>
      <c r="M80" s="185"/>
      <c r="BH80" s="187"/>
      <c r="BX80" s="188"/>
    </row>
    <row r="81" spans="1:76" s="186" customFormat="1" ht="24.95" customHeight="1">
      <c r="A81" s="196"/>
      <c r="B81" s="219"/>
      <c r="C81" s="219" t="str">
        <f>HLOOKUP(WEEKDAY(B81,2),data!$A$1:$G$2,2)</f>
        <v>(토)</v>
      </c>
      <c r="D81" s="196"/>
      <c r="E81" s="249"/>
      <c r="F81" s="196"/>
      <c r="G81" s="180"/>
      <c r="H81" s="212"/>
      <c r="I81" s="180">
        <f t="shared" si="1"/>
        <v>0</v>
      </c>
      <c r="J81" s="219"/>
      <c r="K81" s="180"/>
      <c r="L81" s="290"/>
      <c r="M81" s="185"/>
      <c r="BH81" s="187"/>
      <c r="BX81" s="188"/>
    </row>
    <row r="82" spans="1:76" s="186" customFormat="1" ht="24.95" customHeight="1">
      <c r="A82" s="196"/>
      <c r="B82" s="219"/>
      <c r="C82" s="219" t="str">
        <f>HLOOKUP(WEEKDAY(B82,2),data!$A$1:$G$2,2)</f>
        <v>(토)</v>
      </c>
      <c r="D82" s="196"/>
      <c r="E82" s="249"/>
      <c r="F82" s="196"/>
      <c r="G82" s="180"/>
      <c r="H82" s="212"/>
      <c r="I82" s="180">
        <f t="shared" si="1"/>
        <v>0</v>
      </c>
      <c r="J82" s="219"/>
      <c r="K82" s="180"/>
      <c r="L82" s="290"/>
      <c r="M82" s="185"/>
    </row>
    <row r="83" spans="1:76" s="186" customFormat="1" ht="24.95" customHeight="1">
      <c r="A83" s="196"/>
      <c r="B83" s="219"/>
      <c r="C83" s="219" t="str">
        <f>HLOOKUP(WEEKDAY(B83,2),data!$A$1:$G$2,2)</f>
        <v>(토)</v>
      </c>
      <c r="D83" s="196"/>
      <c r="E83" s="249"/>
      <c r="F83" s="196"/>
      <c r="G83" s="180"/>
      <c r="H83" s="212"/>
      <c r="I83" s="180">
        <f t="shared" si="1"/>
        <v>0</v>
      </c>
      <c r="J83" s="219"/>
      <c r="K83" s="180"/>
      <c r="L83" s="290"/>
      <c r="M83" s="185"/>
    </row>
    <row r="84" spans="1:76" s="186" customFormat="1" ht="24.95" customHeight="1">
      <c r="A84" s="196"/>
      <c r="B84" s="219"/>
      <c r="C84" s="219" t="str">
        <f>HLOOKUP(WEEKDAY(B84,2),data!$A$1:$G$2,2)</f>
        <v>(토)</v>
      </c>
      <c r="D84" s="196"/>
      <c r="E84" s="249"/>
      <c r="F84" s="196"/>
      <c r="G84" s="180"/>
      <c r="H84" s="212"/>
      <c r="I84" s="180">
        <f t="shared" si="1"/>
        <v>0</v>
      </c>
      <c r="J84" s="219"/>
      <c r="K84" s="180"/>
      <c r="L84" s="290"/>
      <c r="M84" s="185"/>
      <c r="BH84" s="187"/>
      <c r="BX84" s="188"/>
    </row>
    <row r="85" spans="1:76" s="186" customFormat="1" ht="24.95" customHeight="1">
      <c r="A85" s="196"/>
      <c r="B85" s="219"/>
      <c r="C85" s="219" t="str">
        <f>HLOOKUP(WEEKDAY(B85,2),data!$A$1:$G$2,2)</f>
        <v>(토)</v>
      </c>
      <c r="D85" s="196"/>
      <c r="E85" s="249"/>
      <c r="F85" s="196"/>
      <c r="G85" s="180"/>
      <c r="H85" s="212"/>
      <c r="I85" s="180">
        <f t="shared" si="1"/>
        <v>0</v>
      </c>
      <c r="J85" s="219"/>
      <c r="K85" s="180"/>
      <c r="L85" s="290"/>
      <c r="M85" s="185"/>
      <c r="BH85" s="187"/>
      <c r="BX85" s="188"/>
    </row>
    <row r="86" spans="1:76" s="186" customFormat="1" ht="24.95" customHeight="1">
      <c r="A86" s="196"/>
      <c r="B86" s="219"/>
      <c r="C86" s="219" t="str">
        <f>HLOOKUP(WEEKDAY(B86,2),data!$A$1:$G$2,2)</f>
        <v>(토)</v>
      </c>
      <c r="D86" s="196"/>
      <c r="E86" s="249"/>
      <c r="F86" s="196"/>
      <c r="G86" s="180"/>
      <c r="H86" s="212"/>
      <c r="I86" s="180">
        <f t="shared" si="1"/>
        <v>0</v>
      </c>
      <c r="J86" s="219"/>
      <c r="K86" s="180"/>
      <c r="L86" s="290"/>
      <c r="M86" s="185"/>
      <c r="BH86" s="187"/>
      <c r="BX86" s="188"/>
    </row>
    <row r="87" spans="1:76" s="158" customFormat="1" ht="24.95" customHeight="1">
      <c r="A87" s="196"/>
      <c r="B87" s="219"/>
      <c r="C87" s="219" t="str">
        <f>HLOOKUP(WEEKDAY(B87,2),data!$A$1:$G$2,2)</f>
        <v>(토)</v>
      </c>
      <c r="D87" s="196"/>
      <c r="E87" s="249"/>
      <c r="F87" s="196"/>
      <c r="G87" s="180"/>
      <c r="H87" s="212"/>
      <c r="I87" s="180">
        <f t="shared" si="1"/>
        <v>0</v>
      </c>
      <c r="J87" s="219"/>
      <c r="K87" s="180"/>
      <c r="L87" s="290"/>
      <c r="M87" s="157"/>
    </row>
    <row r="88" spans="1:76" s="158" customFormat="1" ht="24.95" customHeight="1">
      <c r="A88" s="196"/>
      <c r="B88" s="219"/>
      <c r="C88" s="219" t="str">
        <f>HLOOKUP(WEEKDAY(B88,2),data!$A$1:$G$2,2)</f>
        <v>(토)</v>
      </c>
      <c r="D88" s="196"/>
      <c r="E88" s="249"/>
      <c r="F88" s="196"/>
      <c r="G88" s="180"/>
      <c r="H88" s="212"/>
      <c r="I88" s="180">
        <f t="shared" si="1"/>
        <v>0</v>
      </c>
      <c r="J88" s="219"/>
      <c r="K88" s="180"/>
      <c r="L88" s="290"/>
      <c r="M88" s="157"/>
    </row>
    <row r="89" spans="1:76" s="186" customFormat="1" ht="24.95" customHeight="1">
      <c r="A89" s="196"/>
      <c r="B89" s="219"/>
      <c r="C89" s="219" t="str">
        <f>HLOOKUP(WEEKDAY(B89,2),data!$A$1:$G$2,2)</f>
        <v>(토)</v>
      </c>
      <c r="D89" s="196"/>
      <c r="E89" s="249"/>
      <c r="F89" s="196"/>
      <c r="G89" s="180"/>
      <c r="H89" s="212"/>
      <c r="I89" s="180">
        <f t="shared" si="1"/>
        <v>0</v>
      </c>
      <c r="J89" s="219"/>
      <c r="K89" s="180"/>
      <c r="L89" s="290"/>
      <c r="M89" s="185"/>
    </row>
    <row r="90" spans="1:76" s="186" customFormat="1" ht="24.95" customHeight="1">
      <c r="A90" s="196"/>
      <c r="B90" s="219"/>
      <c r="C90" s="219" t="str">
        <f>HLOOKUP(WEEKDAY(B90,2),data!$A$1:$G$2,2)</f>
        <v>(토)</v>
      </c>
      <c r="D90" s="196"/>
      <c r="E90" s="249"/>
      <c r="F90" s="196"/>
      <c r="G90" s="180"/>
      <c r="H90" s="212"/>
      <c r="I90" s="180">
        <f t="shared" si="1"/>
        <v>0</v>
      </c>
      <c r="J90" s="219"/>
      <c r="K90" s="180"/>
      <c r="L90" s="290"/>
      <c r="M90" s="185"/>
    </row>
    <row r="91" spans="1:76" s="186" customFormat="1" ht="24.95" customHeight="1">
      <c r="A91" s="196"/>
      <c r="B91" s="219"/>
      <c r="C91" s="219" t="str">
        <f>HLOOKUP(WEEKDAY(B91,2),data!$A$1:$G$2,2)</f>
        <v>(토)</v>
      </c>
      <c r="D91" s="196"/>
      <c r="E91" s="249"/>
      <c r="F91" s="196"/>
      <c r="G91" s="180"/>
      <c r="H91" s="212"/>
      <c r="I91" s="180">
        <f t="shared" si="1"/>
        <v>0</v>
      </c>
      <c r="J91" s="219"/>
      <c r="K91" s="180"/>
      <c r="L91" s="290"/>
      <c r="M91" s="185"/>
    </row>
    <row r="92" spans="1:76" s="186" customFormat="1" ht="24.95" customHeight="1">
      <c r="A92" s="196"/>
      <c r="B92" s="219"/>
      <c r="C92" s="219" t="str">
        <f>HLOOKUP(WEEKDAY(B92,2),data!$A$1:$G$2,2)</f>
        <v>(토)</v>
      </c>
      <c r="D92" s="196"/>
      <c r="E92" s="249"/>
      <c r="F92" s="196"/>
      <c r="G92" s="180"/>
      <c r="H92" s="212"/>
      <c r="I92" s="180">
        <f t="shared" si="1"/>
        <v>0</v>
      </c>
      <c r="J92" s="219"/>
      <c r="K92" s="180"/>
      <c r="L92" s="290"/>
      <c r="M92" s="185"/>
    </row>
    <row r="93" spans="1:76" s="186" customFormat="1" ht="24.95" customHeight="1">
      <c r="A93" s="196"/>
      <c r="B93" s="219"/>
      <c r="C93" s="219" t="str">
        <f>HLOOKUP(WEEKDAY(B93,2),data!$A$1:$G$2,2)</f>
        <v>(토)</v>
      </c>
      <c r="D93" s="196"/>
      <c r="E93" s="249"/>
      <c r="F93" s="196"/>
      <c r="G93" s="180"/>
      <c r="H93" s="212"/>
      <c r="I93" s="180">
        <f t="shared" si="1"/>
        <v>0</v>
      </c>
      <c r="J93" s="219"/>
      <c r="K93" s="180"/>
      <c r="L93" s="290"/>
      <c r="M93" s="185"/>
      <c r="BH93" s="187"/>
      <c r="BX93" s="188"/>
    </row>
    <row r="94" spans="1:76" s="186" customFormat="1" ht="24.95" customHeight="1">
      <c r="A94" s="196"/>
      <c r="B94" s="219"/>
      <c r="C94" s="219" t="str">
        <f>HLOOKUP(WEEKDAY(B94,2),data!$A$1:$G$2,2)</f>
        <v>(토)</v>
      </c>
      <c r="D94" s="196"/>
      <c r="E94" s="249"/>
      <c r="F94" s="196"/>
      <c r="G94" s="180"/>
      <c r="H94" s="212"/>
      <c r="I94" s="180">
        <f t="shared" si="1"/>
        <v>0</v>
      </c>
      <c r="J94" s="219"/>
      <c r="K94" s="180"/>
      <c r="L94" s="290"/>
      <c r="M94" s="185"/>
      <c r="BH94" s="187"/>
      <c r="BX94" s="188"/>
    </row>
    <row r="95" spans="1:76" s="186" customFormat="1" ht="24.95" customHeight="1">
      <c r="A95" s="196"/>
      <c r="B95" s="219"/>
      <c r="C95" s="219" t="str">
        <f>HLOOKUP(WEEKDAY(B95,2),data!$A$1:$G$2,2)</f>
        <v>(토)</v>
      </c>
      <c r="D95" s="196"/>
      <c r="E95" s="249"/>
      <c r="F95" s="196"/>
      <c r="G95" s="180"/>
      <c r="H95" s="212"/>
      <c r="I95" s="180">
        <f t="shared" si="1"/>
        <v>0</v>
      </c>
      <c r="J95" s="219"/>
      <c r="K95" s="180"/>
      <c r="L95" s="290"/>
      <c r="M95" s="185"/>
      <c r="BH95" s="187"/>
      <c r="BX95" s="188"/>
    </row>
    <row r="96" spans="1:76" s="186" customFormat="1" ht="24.95" customHeight="1">
      <c r="A96" s="196"/>
      <c r="B96" s="219"/>
      <c r="C96" s="219" t="str">
        <f>HLOOKUP(WEEKDAY(B96,2),data!$A$1:$G$2,2)</f>
        <v>(토)</v>
      </c>
      <c r="D96" s="196"/>
      <c r="E96" s="249"/>
      <c r="F96" s="196"/>
      <c r="G96" s="180"/>
      <c r="H96" s="212"/>
      <c r="I96" s="180">
        <f t="shared" si="1"/>
        <v>0</v>
      </c>
      <c r="J96" s="219"/>
      <c r="K96" s="180"/>
      <c r="L96" s="290"/>
      <c r="M96" s="185"/>
      <c r="BH96" s="187"/>
      <c r="BX96" s="188"/>
    </row>
    <row r="97" spans="1:76" s="158" customFormat="1" ht="24.95" customHeight="1">
      <c r="A97" s="196"/>
      <c r="B97" s="219"/>
      <c r="C97" s="219" t="str">
        <f>HLOOKUP(WEEKDAY(B97,2),data!$A$1:$G$2,2)</f>
        <v>(토)</v>
      </c>
      <c r="D97" s="196"/>
      <c r="E97" s="249"/>
      <c r="F97" s="196"/>
      <c r="G97" s="180"/>
      <c r="H97" s="212"/>
      <c r="I97" s="180">
        <f t="shared" si="1"/>
        <v>0</v>
      </c>
      <c r="J97" s="219"/>
      <c r="K97" s="180"/>
      <c r="L97" s="290"/>
      <c r="M97" s="157"/>
      <c r="BH97" s="159"/>
      <c r="BX97" s="160"/>
    </row>
    <row r="98" spans="1:76" s="158" customFormat="1" ht="24.95" customHeight="1">
      <c r="A98" s="196"/>
      <c r="B98" s="219"/>
      <c r="C98" s="219" t="str">
        <f>HLOOKUP(WEEKDAY(B98,2),data!$A$1:$G$2,2)</f>
        <v>(토)</v>
      </c>
      <c r="D98" s="196"/>
      <c r="E98" s="249"/>
      <c r="F98" s="196"/>
      <c r="G98" s="180"/>
      <c r="H98" s="212"/>
      <c r="I98" s="180">
        <f t="shared" si="1"/>
        <v>0</v>
      </c>
      <c r="J98" s="219"/>
      <c r="K98" s="180"/>
      <c r="L98" s="290"/>
      <c r="M98" s="157"/>
      <c r="BH98" s="159"/>
      <c r="BX98" s="160"/>
    </row>
    <row r="99" spans="1:76" s="186" customFormat="1" ht="24.95" customHeight="1">
      <c r="A99" s="196"/>
      <c r="B99" s="219"/>
      <c r="C99" s="219" t="str">
        <f>HLOOKUP(WEEKDAY(B99,2),data!$A$1:$G$2,2)</f>
        <v>(토)</v>
      </c>
      <c r="D99" s="196"/>
      <c r="E99" s="190"/>
      <c r="F99" s="190"/>
      <c r="G99" s="180"/>
      <c r="H99" s="212"/>
      <c r="I99" s="180">
        <f t="shared" si="1"/>
        <v>0</v>
      </c>
      <c r="J99" s="219"/>
      <c r="K99" s="180"/>
      <c r="L99" s="290"/>
      <c r="M99" s="185"/>
      <c r="BH99" s="187"/>
      <c r="BX99" s="188"/>
    </row>
    <row r="100" spans="1:76" s="186" customFormat="1" ht="24.95" customHeight="1">
      <c r="A100" s="196"/>
      <c r="B100" s="219"/>
      <c r="C100" s="219" t="str">
        <f>HLOOKUP(WEEKDAY(B100,2),data!$A$1:$G$2,2)</f>
        <v>(토)</v>
      </c>
      <c r="D100" s="196"/>
      <c r="E100" s="190"/>
      <c r="F100" s="196"/>
      <c r="G100" s="180"/>
      <c r="H100" s="212"/>
      <c r="I100" s="180">
        <f t="shared" si="1"/>
        <v>0</v>
      </c>
      <c r="J100" s="219"/>
      <c r="K100" s="180"/>
      <c r="L100" s="290"/>
      <c r="M100" s="185"/>
      <c r="BH100" s="187"/>
      <c r="BX100" s="188"/>
    </row>
    <row r="101" spans="1:76" s="186" customFormat="1" ht="24.95" customHeight="1">
      <c r="A101" s="196"/>
      <c r="B101" s="219"/>
      <c r="C101" s="219" t="str">
        <f>HLOOKUP(WEEKDAY(B101,2),data!$A$1:$G$2,2)</f>
        <v>(토)</v>
      </c>
      <c r="D101" s="196"/>
      <c r="E101" s="190"/>
      <c r="F101" s="196"/>
      <c r="G101" s="180"/>
      <c r="H101" s="212"/>
      <c r="I101" s="180">
        <f t="shared" si="1"/>
        <v>0</v>
      </c>
      <c r="J101" s="219"/>
      <c r="K101" s="180"/>
      <c r="L101" s="290"/>
      <c r="M101" s="185"/>
      <c r="BH101" s="187"/>
      <c r="BX101" s="188"/>
    </row>
    <row r="102" spans="1:76" s="186" customFormat="1" ht="24.95" customHeight="1">
      <c r="A102" s="196"/>
      <c r="B102" s="219"/>
      <c r="C102" s="219" t="str">
        <f>HLOOKUP(WEEKDAY(B102,2),data!$A$1:$G$2,2)</f>
        <v>(토)</v>
      </c>
      <c r="D102" s="196"/>
      <c r="E102" s="190"/>
      <c r="F102" s="196"/>
      <c r="G102" s="180"/>
      <c r="H102" s="212"/>
      <c r="I102" s="180">
        <f t="shared" si="1"/>
        <v>0</v>
      </c>
      <c r="J102" s="219"/>
      <c r="K102" s="180"/>
      <c r="L102" s="290"/>
      <c r="M102" s="185"/>
      <c r="BH102" s="187"/>
      <c r="BX102" s="188"/>
    </row>
    <row r="103" spans="1:76" s="186" customFormat="1" ht="24.95" customHeight="1">
      <c r="A103" s="196"/>
      <c r="B103" s="219"/>
      <c r="C103" s="219" t="str">
        <f>HLOOKUP(WEEKDAY(B103,2),data!$A$1:$G$2,2)</f>
        <v>(토)</v>
      </c>
      <c r="D103" s="196"/>
      <c r="E103" s="190"/>
      <c r="F103" s="196"/>
      <c r="G103" s="180"/>
      <c r="H103" s="212"/>
      <c r="I103" s="180">
        <f t="shared" si="1"/>
        <v>0</v>
      </c>
      <c r="J103" s="219"/>
      <c r="K103" s="180"/>
      <c r="L103" s="290"/>
      <c r="M103" s="185"/>
      <c r="BH103" s="187"/>
      <c r="BX103" s="188"/>
    </row>
    <row r="104" spans="1:76" s="186" customFormat="1" ht="24.95" customHeight="1">
      <c r="A104" s="196"/>
      <c r="B104" s="219"/>
      <c r="C104" s="219" t="str">
        <f>HLOOKUP(WEEKDAY(B104,2),data!$A$1:$G$2,2)</f>
        <v>(토)</v>
      </c>
      <c r="D104" s="196"/>
      <c r="E104" s="190"/>
      <c r="F104" s="196"/>
      <c r="G104" s="180"/>
      <c r="H104" s="212"/>
      <c r="I104" s="180">
        <f t="shared" si="1"/>
        <v>0</v>
      </c>
      <c r="J104" s="219"/>
      <c r="K104" s="180"/>
      <c r="L104" s="290"/>
      <c r="M104" s="185"/>
      <c r="BH104" s="187"/>
      <c r="BX104" s="188"/>
    </row>
    <row r="105" spans="1:76" s="186" customFormat="1" ht="24.6" customHeight="1">
      <c r="A105" s="196"/>
      <c r="B105" s="219"/>
      <c r="C105" s="219" t="str">
        <f>HLOOKUP(WEEKDAY(B105,2),data!$A$1:$G$2,2)</f>
        <v>(토)</v>
      </c>
      <c r="D105" s="196"/>
      <c r="E105" s="190"/>
      <c r="F105" s="196"/>
      <c r="G105" s="180"/>
      <c r="H105" s="212"/>
      <c r="I105" s="180">
        <f t="shared" si="1"/>
        <v>0</v>
      </c>
      <c r="J105" s="219"/>
      <c r="K105" s="180"/>
      <c r="L105" s="290"/>
      <c r="M105" s="185"/>
      <c r="BH105" s="187"/>
      <c r="BX105" s="188"/>
    </row>
    <row r="106" spans="1:76" s="186" customFormat="1" ht="24.6" customHeight="1">
      <c r="A106" s="196"/>
      <c r="B106" s="219"/>
      <c r="C106" s="219" t="str">
        <f>HLOOKUP(WEEKDAY(B106,2),data!$A$1:$G$2,2)</f>
        <v>(토)</v>
      </c>
      <c r="D106" s="196"/>
      <c r="E106" s="190"/>
      <c r="F106" s="196"/>
      <c r="G106" s="180"/>
      <c r="H106" s="212"/>
      <c r="I106" s="180">
        <f t="shared" ref="I106:I169" si="2">SUM(G106:H106)</f>
        <v>0</v>
      </c>
      <c r="J106" s="219"/>
      <c r="K106" s="180"/>
      <c r="L106" s="290"/>
      <c r="M106" s="185"/>
      <c r="BH106" s="187"/>
      <c r="BX106" s="188"/>
    </row>
    <row r="107" spans="1:76" s="186" customFormat="1" ht="24.6" customHeight="1">
      <c r="A107" s="196"/>
      <c r="B107" s="219"/>
      <c r="C107" s="219" t="str">
        <f>HLOOKUP(WEEKDAY(B107,2),data!$A$1:$G$2,2)</f>
        <v>(토)</v>
      </c>
      <c r="D107" s="196"/>
      <c r="E107" s="190"/>
      <c r="F107" s="196"/>
      <c r="G107" s="180"/>
      <c r="H107" s="212"/>
      <c r="I107" s="180">
        <f t="shared" si="2"/>
        <v>0</v>
      </c>
      <c r="J107" s="219"/>
      <c r="K107" s="180"/>
      <c r="L107" s="290"/>
      <c r="M107" s="185"/>
      <c r="BH107" s="187"/>
      <c r="BX107" s="188"/>
    </row>
    <row r="108" spans="1:76" s="186" customFormat="1" ht="24.95" customHeight="1">
      <c r="A108" s="196"/>
      <c r="B108" s="219"/>
      <c r="C108" s="219" t="str">
        <f>HLOOKUP(WEEKDAY(B108,2),data!$A$1:$G$2,2)</f>
        <v>(토)</v>
      </c>
      <c r="D108" s="196"/>
      <c r="E108" s="190"/>
      <c r="F108" s="196"/>
      <c r="G108" s="180"/>
      <c r="H108" s="212"/>
      <c r="I108" s="180">
        <f t="shared" si="2"/>
        <v>0</v>
      </c>
      <c r="J108" s="219"/>
      <c r="K108" s="180"/>
      <c r="L108" s="290"/>
      <c r="M108" s="185"/>
      <c r="BH108" s="187"/>
      <c r="BX108" s="188"/>
    </row>
    <row r="109" spans="1:76" s="186" customFormat="1" ht="24.95" customHeight="1">
      <c r="A109" s="196"/>
      <c r="B109" s="219"/>
      <c r="C109" s="219" t="str">
        <f>HLOOKUP(WEEKDAY(B109,2),data!$A$1:$G$2,2)</f>
        <v>(토)</v>
      </c>
      <c r="D109" s="196"/>
      <c r="E109" s="190"/>
      <c r="F109" s="196"/>
      <c r="G109" s="180"/>
      <c r="H109" s="212"/>
      <c r="I109" s="180">
        <f t="shared" si="2"/>
        <v>0</v>
      </c>
      <c r="J109" s="219"/>
      <c r="K109" s="180"/>
      <c r="L109" s="290"/>
      <c r="M109" s="185"/>
      <c r="BH109" s="187"/>
      <c r="BX109" s="188"/>
    </row>
    <row r="110" spans="1:76" s="186" customFormat="1" ht="24.95" customHeight="1">
      <c r="A110" s="196"/>
      <c r="B110" s="219"/>
      <c r="C110" s="219" t="str">
        <f>HLOOKUP(WEEKDAY(B110,2),data!$A$1:$G$2,2)</f>
        <v>(토)</v>
      </c>
      <c r="D110" s="196"/>
      <c r="E110" s="190"/>
      <c r="F110" s="196"/>
      <c r="G110" s="180"/>
      <c r="H110" s="212"/>
      <c r="I110" s="180">
        <f t="shared" si="2"/>
        <v>0</v>
      </c>
      <c r="J110" s="219"/>
      <c r="K110" s="180"/>
      <c r="L110" s="290"/>
      <c r="M110" s="185"/>
      <c r="BH110" s="187"/>
      <c r="BX110" s="188"/>
    </row>
    <row r="111" spans="1:76" s="186" customFormat="1" ht="24.95" customHeight="1">
      <c r="A111" s="196"/>
      <c r="B111" s="219"/>
      <c r="C111" s="219" t="str">
        <f>HLOOKUP(WEEKDAY(B111,2),data!$A$1:$G$2,2)</f>
        <v>(토)</v>
      </c>
      <c r="D111" s="196"/>
      <c r="E111" s="190"/>
      <c r="F111" s="196"/>
      <c r="G111" s="180"/>
      <c r="H111" s="212"/>
      <c r="I111" s="180">
        <f t="shared" si="2"/>
        <v>0</v>
      </c>
      <c r="J111" s="219"/>
      <c r="K111" s="180"/>
      <c r="L111" s="290"/>
      <c r="M111" s="185"/>
      <c r="BH111" s="187"/>
      <c r="BX111" s="188"/>
    </row>
    <row r="112" spans="1:76" s="186" customFormat="1" ht="24.95" customHeight="1">
      <c r="A112" s="196"/>
      <c r="B112" s="219"/>
      <c r="C112" s="219" t="str">
        <f>HLOOKUP(WEEKDAY(B112,2),data!$A$1:$G$2,2)</f>
        <v>(토)</v>
      </c>
      <c r="D112" s="196"/>
      <c r="E112" s="190"/>
      <c r="F112" s="196"/>
      <c r="G112" s="180"/>
      <c r="H112" s="212"/>
      <c r="I112" s="180">
        <f t="shared" si="2"/>
        <v>0</v>
      </c>
      <c r="J112" s="219"/>
      <c r="K112" s="180"/>
      <c r="L112" s="290"/>
      <c r="M112" s="185"/>
      <c r="BH112" s="187"/>
      <c r="BX112" s="188"/>
    </row>
    <row r="113" spans="1:76" s="186" customFormat="1" ht="24.95" customHeight="1">
      <c r="A113" s="196"/>
      <c r="B113" s="219"/>
      <c r="C113" s="219" t="str">
        <f>HLOOKUP(WEEKDAY(B113,2),data!$A$1:$G$2,2)</f>
        <v>(토)</v>
      </c>
      <c r="D113" s="196"/>
      <c r="E113" s="249"/>
      <c r="F113" s="196"/>
      <c r="G113" s="180"/>
      <c r="H113" s="212"/>
      <c r="I113" s="180">
        <f t="shared" si="2"/>
        <v>0</v>
      </c>
      <c r="J113" s="219"/>
      <c r="K113" s="180"/>
      <c r="L113" s="290"/>
      <c r="M113" s="185"/>
      <c r="BH113" s="187"/>
      <c r="BX113" s="188"/>
    </row>
    <row r="114" spans="1:76" s="186" customFormat="1" ht="24.95" customHeight="1">
      <c r="A114" s="196"/>
      <c r="B114" s="219"/>
      <c r="C114" s="219" t="str">
        <f>HLOOKUP(WEEKDAY(B114,2),data!$A$1:$G$2,2)</f>
        <v>(토)</v>
      </c>
      <c r="D114" s="196"/>
      <c r="E114" s="249"/>
      <c r="F114" s="196"/>
      <c r="G114" s="180"/>
      <c r="H114" s="212"/>
      <c r="I114" s="180">
        <f t="shared" si="2"/>
        <v>0</v>
      </c>
      <c r="J114" s="219"/>
      <c r="K114" s="180"/>
      <c r="L114" s="290"/>
      <c r="M114" s="185"/>
      <c r="BH114" s="187"/>
      <c r="BX114" s="188"/>
    </row>
    <row r="115" spans="1:76" s="186" customFormat="1" ht="24.95" customHeight="1">
      <c r="A115" s="196"/>
      <c r="B115" s="219"/>
      <c r="C115" s="219" t="str">
        <f>HLOOKUP(WEEKDAY(B115,2),data!$A$1:$G$2,2)</f>
        <v>(토)</v>
      </c>
      <c r="D115" s="196"/>
      <c r="E115" s="249"/>
      <c r="F115" s="196"/>
      <c r="G115" s="180"/>
      <c r="H115" s="212"/>
      <c r="I115" s="180">
        <f t="shared" si="2"/>
        <v>0</v>
      </c>
      <c r="J115" s="219"/>
      <c r="K115" s="180"/>
      <c r="L115" s="290"/>
      <c r="M115" s="185"/>
      <c r="BH115" s="187"/>
      <c r="BX115" s="188"/>
    </row>
    <row r="116" spans="1:76" s="186" customFormat="1" ht="24.95" customHeight="1">
      <c r="A116" s="196"/>
      <c r="B116" s="219"/>
      <c r="C116" s="219" t="str">
        <f>HLOOKUP(WEEKDAY(B116,2),data!$A$1:$G$2,2)</f>
        <v>(토)</v>
      </c>
      <c r="D116" s="196"/>
      <c r="E116" s="249"/>
      <c r="F116" s="196"/>
      <c r="G116" s="180"/>
      <c r="H116" s="212"/>
      <c r="I116" s="180">
        <f t="shared" si="2"/>
        <v>0</v>
      </c>
      <c r="J116" s="219"/>
      <c r="K116" s="180"/>
      <c r="L116" s="290"/>
      <c r="M116" s="185"/>
      <c r="BH116" s="187"/>
      <c r="BX116" s="188"/>
    </row>
    <row r="117" spans="1:76" s="186" customFormat="1" ht="24.95" customHeight="1">
      <c r="A117" s="196"/>
      <c r="B117" s="219"/>
      <c r="C117" s="219" t="str">
        <f>HLOOKUP(WEEKDAY(B117,2),data!$A$1:$G$2,2)</f>
        <v>(토)</v>
      </c>
      <c r="D117" s="196"/>
      <c r="E117" s="249"/>
      <c r="F117" s="196"/>
      <c r="G117" s="180"/>
      <c r="H117" s="212"/>
      <c r="I117" s="180">
        <f t="shared" si="2"/>
        <v>0</v>
      </c>
      <c r="J117" s="219"/>
      <c r="K117" s="180"/>
      <c r="L117" s="290"/>
      <c r="M117" s="185"/>
      <c r="BH117" s="187"/>
      <c r="BX117" s="188"/>
    </row>
    <row r="118" spans="1:76" s="186" customFormat="1" ht="24.95" customHeight="1">
      <c r="A118" s="196"/>
      <c r="B118" s="219"/>
      <c r="C118" s="219" t="str">
        <f>HLOOKUP(WEEKDAY(B118,2),data!$A$1:$G$2,2)</f>
        <v>(토)</v>
      </c>
      <c r="D118" s="196"/>
      <c r="E118" s="249"/>
      <c r="F118" s="196"/>
      <c r="G118" s="180"/>
      <c r="H118" s="212"/>
      <c r="I118" s="180">
        <f t="shared" si="2"/>
        <v>0</v>
      </c>
      <c r="J118" s="219"/>
      <c r="K118" s="180"/>
      <c r="L118" s="290"/>
      <c r="M118" s="185"/>
      <c r="BH118" s="187"/>
      <c r="BX118" s="188"/>
    </row>
    <row r="119" spans="1:76" s="186" customFormat="1" ht="24.95" customHeight="1">
      <c r="A119" s="196"/>
      <c r="B119" s="219"/>
      <c r="C119" s="219" t="str">
        <f>HLOOKUP(WEEKDAY(B119,2),data!$A$1:$G$2,2)</f>
        <v>(토)</v>
      </c>
      <c r="D119" s="196"/>
      <c r="E119" s="249"/>
      <c r="F119" s="196"/>
      <c r="G119" s="180"/>
      <c r="H119" s="212"/>
      <c r="I119" s="180">
        <f t="shared" si="2"/>
        <v>0</v>
      </c>
      <c r="J119" s="219"/>
      <c r="K119" s="180"/>
      <c r="L119" s="290"/>
      <c r="M119" s="185"/>
      <c r="BH119" s="187"/>
      <c r="BX119" s="188"/>
    </row>
    <row r="120" spans="1:76" s="158" customFormat="1" ht="24.95" customHeight="1">
      <c r="A120" s="196"/>
      <c r="B120" s="219"/>
      <c r="C120" s="219" t="str">
        <f>HLOOKUP(WEEKDAY(B120,2),data!$A$1:$G$2,2)</f>
        <v>(토)</v>
      </c>
      <c r="D120" s="196"/>
      <c r="E120" s="249"/>
      <c r="F120" s="196"/>
      <c r="G120" s="180"/>
      <c r="H120" s="212"/>
      <c r="I120" s="180">
        <f t="shared" si="2"/>
        <v>0</v>
      </c>
      <c r="J120" s="219"/>
      <c r="K120" s="180"/>
      <c r="L120" s="290"/>
      <c r="M120" s="157"/>
    </row>
    <row r="121" spans="1:76" s="158" customFormat="1" ht="24.95" customHeight="1">
      <c r="A121" s="196"/>
      <c r="B121" s="219"/>
      <c r="C121" s="219" t="str">
        <f>HLOOKUP(WEEKDAY(B121,2),data!$A$1:$G$2,2)</f>
        <v>(토)</v>
      </c>
      <c r="D121" s="196"/>
      <c r="E121" s="249"/>
      <c r="F121" s="196"/>
      <c r="G121" s="180"/>
      <c r="H121" s="212"/>
      <c r="I121" s="180">
        <f t="shared" si="2"/>
        <v>0</v>
      </c>
      <c r="J121" s="219"/>
      <c r="K121" s="180"/>
      <c r="L121" s="290"/>
      <c r="M121" s="157"/>
    </row>
    <row r="122" spans="1:76" s="158" customFormat="1" ht="24.95" customHeight="1">
      <c r="A122" s="196"/>
      <c r="B122" s="219"/>
      <c r="C122" s="219" t="str">
        <f>HLOOKUP(WEEKDAY(B122,2),data!$A$1:$G$2,2)</f>
        <v>(토)</v>
      </c>
      <c r="D122" s="196"/>
      <c r="E122" s="249"/>
      <c r="F122" s="196"/>
      <c r="G122" s="180"/>
      <c r="H122" s="212"/>
      <c r="I122" s="180">
        <f t="shared" si="2"/>
        <v>0</v>
      </c>
      <c r="J122" s="219"/>
      <c r="K122" s="180"/>
      <c r="L122" s="290"/>
      <c r="M122" s="157"/>
      <c r="BH122" s="159"/>
      <c r="BX122" s="160"/>
    </row>
    <row r="123" spans="1:76" s="158" customFormat="1" ht="24.95" customHeight="1">
      <c r="A123" s="196"/>
      <c r="B123" s="219"/>
      <c r="C123" s="219" t="str">
        <f>HLOOKUP(WEEKDAY(B123,2),data!$A$1:$G$2,2)</f>
        <v>(토)</v>
      </c>
      <c r="D123" s="196"/>
      <c r="E123" s="249"/>
      <c r="F123" s="196"/>
      <c r="G123" s="180"/>
      <c r="H123" s="212"/>
      <c r="I123" s="180">
        <f t="shared" si="2"/>
        <v>0</v>
      </c>
      <c r="J123" s="219"/>
      <c r="K123" s="180"/>
      <c r="L123" s="290"/>
      <c r="M123" s="157"/>
      <c r="BH123" s="159"/>
      <c r="BX123" s="160"/>
    </row>
    <row r="124" spans="1:76" s="186" customFormat="1" ht="24.95" customHeight="1">
      <c r="A124" s="196"/>
      <c r="B124" s="219"/>
      <c r="C124" s="219" t="str">
        <f>HLOOKUP(WEEKDAY(B124,2),data!$A$1:$G$2,2)</f>
        <v>(토)</v>
      </c>
      <c r="D124" s="196"/>
      <c r="E124" s="249"/>
      <c r="F124" s="196"/>
      <c r="G124" s="180"/>
      <c r="H124" s="212"/>
      <c r="I124" s="180">
        <f t="shared" si="2"/>
        <v>0</v>
      </c>
      <c r="J124" s="219"/>
      <c r="K124" s="180"/>
      <c r="L124" s="290"/>
      <c r="M124" s="185"/>
      <c r="BH124" s="187"/>
      <c r="BX124" s="188"/>
    </row>
    <row r="125" spans="1:76" s="186" customFormat="1" ht="24.95" customHeight="1">
      <c r="A125" s="196"/>
      <c r="B125" s="219"/>
      <c r="C125" s="219" t="str">
        <f>HLOOKUP(WEEKDAY(B125,2),data!$A$1:$G$2,2)</f>
        <v>(토)</v>
      </c>
      <c r="D125" s="196"/>
      <c r="E125" s="249"/>
      <c r="F125" s="196"/>
      <c r="G125" s="180"/>
      <c r="H125" s="212"/>
      <c r="I125" s="180">
        <f t="shared" si="2"/>
        <v>0</v>
      </c>
      <c r="J125" s="219"/>
      <c r="K125" s="180"/>
      <c r="L125" s="290"/>
      <c r="M125" s="185"/>
      <c r="BH125" s="187"/>
      <c r="BX125" s="188"/>
    </row>
    <row r="126" spans="1:76" s="186" customFormat="1" ht="24.95" customHeight="1">
      <c r="A126" s="196"/>
      <c r="B126" s="219"/>
      <c r="C126" s="219" t="str">
        <f>HLOOKUP(WEEKDAY(B126,2),data!$A$1:$G$2,2)</f>
        <v>(토)</v>
      </c>
      <c r="D126" s="196"/>
      <c r="E126" s="249"/>
      <c r="F126" s="196"/>
      <c r="G126" s="180"/>
      <c r="H126" s="212"/>
      <c r="I126" s="180">
        <f t="shared" si="2"/>
        <v>0</v>
      </c>
      <c r="J126" s="219"/>
      <c r="K126" s="180"/>
      <c r="L126" s="290"/>
      <c r="M126" s="185"/>
      <c r="BH126" s="187"/>
      <c r="BX126" s="188"/>
    </row>
    <row r="127" spans="1:76" s="186" customFormat="1" ht="24.95" customHeight="1">
      <c r="A127" s="196"/>
      <c r="B127" s="219"/>
      <c r="C127" s="219" t="str">
        <f>HLOOKUP(WEEKDAY(B127,2),data!$A$1:$G$2,2)</f>
        <v>(토)</v>
      </c>
      <c r="D127" s="196"/>
      <c r="E127" s="249"/>
      <c r="F127" s="196"/>
      <c r="G127" s="180"/>
      <c r="H127" s="212"/>
      <c r="I127" s="180">
        <f t="shared" si="2"/>
        <v>0</v>
      </c>
      <c r="J127" s="219"/>
      <c r="K127" s="180"/>
      <c r="L127" s="290"/>
      <c r="M127" s="185"/>
      <c r="BH127" s="187"/>
      <c r="BX127" s="188"/>
    </row>
    <row r="128" spans="1:76" s="158" customFormat="1" ht="24.95" customHeight="1">
      <c r="A128" s="196"/>
      <c r="B128" s="219"/>
      <c r="C128" s="219" t="str">
        <f>HLOOKUP(WEEKDAY(B128,2),data!$A$1:$G$2,2)</f>
        <v>(토)</v>
      </c>
      <c r="D128" s="196"/>
      <c r="E128" s="249"/>
      <c r="F128" s="196"/>
      <c r="G128" s="180"/>
      <c r="H128" s="212"/>
      <c r="I128" s="180">
        <f t="shared" si="2"/>
        <v>0</v>
      </c>
      <c r="J128" s="219"/>
      <c r="K128" s="180"/>
      <c r="L128" s="290"/>
      <c r="M128" s="157"/>
      <c r="BH128" s="159"/>
      <c r="BX128" s="160"/>
    </row>
    <row r="129" spans="1:76" s="158" customFormat="1" ht="24.95" customHeight="1">
      <c r="A129" s="196"/>
      <c r="B129" s="219"/>
      <c r="C129" s="219" t="str">
        <f>HLOOKUP(WEEKDAY(B129,2),data!$A$1:$G$2,2)</f>
        <v>(토)</v>
      </c>
      <c r="D129" s="196"/>
      <c r="E129" s="249"/>
      <c r="F129" s="196"/>
      <c r="G129" s="180"/>
      <c r="H129" s="212"/>
      <c r="I129" s="180">
        <f t="shared" si="2"/>
        <v>0</v>
      </c>
      <c r="J129" s="219"/>
      <c r="K129" s="180"/>
      <c r="L129" s="290"/>
      <c r="M129" s="157"/>
      <c r="BH129" s="159"/>
      <c r="BX129" s="160"/>
    </row>
    <row r="130" spans="1:76" s="186" customFormat="1" ht="24.95" customHeight="1">
      <c r="A130" s="196"/>
      <c r="B130" s="219"/>
      <c r="C130" s="219" t="str">
        <f>HLOOKUP(WEEKDAY(B130,2),data!$A$1:$G$2,2)</f>
        <v>(토)</v>
      </c>
      <c r="D130" s="196"/>
      <c r="E130" s="249"/>
      <c r="F130" s="196"/>
      <c r="G130" s="180"/>
      <c r="H130" s="212"/>
      <c r="I130" s="180">
        <f t="shared" si="2"/>
        <v>0</v>
      </c>
      <c r="J130" s="219"/>
      <c r="K130" s="180"/>
      <c r="L130" s="290"/>
      <c r="M130" s="185"/>
      <c r="BH130" s="187"/>
      <c r="BX130" s="188"/>
    </row>
    <row r="131" spans="1:76" s="186" customFormat="1" ht="24.95" customHeight="1">
      <c r="A131" s="196"/>
      <c r="B131" s="219"/>
      <c r="C131" s="219" t="str">
        <f>HLOOKUP(WEEKDAY(B131,2),data!$A$1:$G$2,2)</f>
        <v>(토)</v>
      </c>
      <c r="D131" s="196"/>
      <c r="E131" s="249"/>
      <c r="F131" s="196"/>
      <c r="G131" s="180"/>
      <c r="H131" s="212"/>
      <c r="I131" s="180">
        <f t="shared" si="2"/>
        <v>0</v>
      </c>
      <c r="J131" s="219"/>
      <c r="K131" s="180"/>
      <c r="L131" s="290"/>
      <c r="M131" s="185"/>
      <c r="BH131" s="187"/>
      <c r="BX131" s="188"/>
    </row>
    <row r="132" spans="1:76" s="186" customFormat="1" ht="24.95" customHeight="1">
      <c r="A132" s="196"/>
      <c r="B132" s="219"/>
      <c r="C132" s="219" t="str">
        <f>HLOOKUP(WEEKDAY(B132,2),data!$A$1:$G$2,2)</f>
        <v>(토)</v>
      </c>
      <c r="D132" s="196"/>
      <c r="E132" s="249"/>
      <c r="F132" s="196"/>
      <c r="G132" s="180"/>
      <c r="H132" s="212"/>
      <c r="I132" s="180">
        <f t="shared" si="2"/>
        <v>0</v>
      </c>
      <c r="J132" s="219"/>
      <c r="K132" s="180"/>
      <c r="L132" s="290"/>
      <c r="M132" s="185"/>
      <c r="BH132" s="187"/>
      <c r="BX132" s="188"/>
    </row>
    <row r="133" spans="1:76" s="186" customFormat="1" ht="24.95" customHeight="1">
      <c r="A133" s="196"/>
      <c r="B133" s="219"/>
      <c r="C133" s="219" t="str">
        <f>HLOOKUP(WEEKDAY(B133,2),data!$A$1:$G$2,2)</f>
        <v>(토)</v>
      </c>
      <c r="D133" s="196"/>
      <c r="E133" s="249"/>
      <c r="F133" s="196"/>
      <c r="G133" s="180"/>
      <c r="H133" s="212"/>
      <c r="I133" s="180">
        <f t="shared" si="2"/>
        <v>0</v>
      </c>
      <c r="J133" s="219"/>
      <c r="K133" s="180"/>
      <c r="L133" s="290"/>
      <c r="M133" s="185"/>
      <c r="BH133" s="187"/>
      <c r="BX133" s="188"/>
    </row>
    <row r="134" spans="1:76" s="186" customFormat="1" ht="24.95" customHeight="1">
      <c r="A134" s="196"/>
      <c r="B134" s="219"/>
      <c r="C134" s="219" t="str">
        <f>HLOOKUP(WEEKDAY(B134,2),data!$A$1:$G$2,2)</f>
        <v>(토)</v>
      </c>
      <c r="D134" s="196"/>
      <c r="E134" s="190"/>
      <c r="F134" s="196"/>
      <c r="G134" s="180"/>
      <c r="H134" s="212"/>
      <c r="I134" s="180">
        <f t="shared" si="2"/>
        <v>0</v>
      </c>
      <c r="J134" s="219"/>
      <c r="K134" s="180"/>
      <c r="L134" s="290"/>
      <c r="M134" s="185"/>
      <c r="BH134" s="187"/>
      <c r="BX134" s="188"/>
    </row>
    <row r="135" spans="1:76" s="186" customFormat="1" ht="24.95" customHeight="1">
      <c r="A135" s="196"/>
      <c r="B135" s="219"/>
      <c r="C135" s="219" t="str">
        <f>HLOOKUP(WEEKDAY(B135,2),data!$A$1:$G$2,2)</f>
        <v>(토)</v>
      </c>
      <c r="D135" s="196"/>
      <c r="E135" s="249"/>
      <c r="F135" s="196"/>
      <c r="G135" s="180"/>
      <c r="H135" s="212"/>
      <c r="I135" s="180">
        <f t="shared" si="2"/>
        <v>0</v>
      </c>
      <c r="J135" s="219"/>
      <c r="K135" s="180"/>
      <c r="L135" s="290"/>
      <c r="M135" s="185"/>
      <c r="BH135" s="187"/>
      <c r="BX135" s="188"/>
    </row>
    <row r="136" spans="1:76" s="186" customFormat="1" ht="24.95" customHeight="1">
      <c r="A136" s="196"/>
      <c r="B136" s="219"/>
      <c r="C136" s="219" t="str">
        <f>HLOOKUP(WEEKDAY(B136,2),data!$A$1:$G$2,2)</f>
        <v>(토)</v>
      </c>
      <c r="D136" s="196"/>
      <c r="E136" s="190"/>
      <c r="F136" s="196"/>
      <c r="G136" s="180"/>
      <c r="H136" s="212"/>
      <c r="I136" s="180">
        <f t="shared" si="2"/>
        <v>0</v>
      </c>
      <c r="J136" s="219"/>
      <c r="K136" s="180"/>
      <c r="L136" s="290"/>
      <c r="M136" s="185"/>
      <c r="BH136" s="187"/>
      <c r="BX136" s="188"/>
    </row>
    <row r="137" spans="1:76" s="186" customFormat="1" ht="24.95" customHeight="1">
      <c r="A137" s="196"/>
      <c r="B137" s="219"/>
      <c r="C137" s="219" t="str">
        <f>HLOOKUP(WEEKDAY(B137,2),data!$A$1:$G$2,2)</f>
        <v>(토)</v>
      </c>
      <c r="D137" s="196"/>
      <c r="E137" s="190"/>
      <c r="F137" s="196"/>
      <c r="G137" s="180"/>
      <c r="H137" s="212"/>
      <c r="I137" s="180">
        <f t="shared" si="2"/>
        <v>0</v>
      </c>
      <c r="J137" s="219"/>
      <c r="K137" s="180"/>
      <c r="L137" s="290"/>
      <c r="M137" s="185"/>
      <c r="BH137" s="187"/>
      <c r="BX137" s="188"/>
    </row>
    <row r="138" spans="1:76" s="186" customFormat="1" ht="24.95" customHeight="1">
      <c r="A138" s="196"/>
      <c r="B138" s="219"/>
      <c r="C138" s="219" t="str">
        <f>HLOOKUP(WEEKDAY(B138,2),data!$A$1:$G$2,2)</f>
        <v>(토)</v>
      </c>
      <c r="D138" s="196"/>
      <c r="E138" s="190"/>
      <c r="F138" s="196"/>
      <c r="G138" s="180"/>
      <c r="H138" s="212"/>
      <c r="I138" s="180">
        <f t="shared" si="2"/>
        <v>0</v>
      </c>
      <c r="J138" s="219"/>
      <c r="K138" s="180"/>
      <c r="L138" s="290"/>
      <c r="M138" s="185"/>
      <c r="BH138" s="187"/>
      <c r="BX138" s="188"/>
    </row>
    <row r="139" spans="1:76" s="158" customFormat="1" ht="24.95" customHeight="1">
      <c r="A139" s="196"/>
      <c r="B139" s="219"/>
      <c r="C139" s="219" t="str">
        <f>HLOOKUP(WEEKDAY(B139,2),data!$A$1:$G$2,2)</f>
        <v>(토)</v>
      </c>
      <c r="D139" s="196"/>
      <c r="E139" s="190"/>
      <c r="F139" s="196"/>
      <c r="G139" s="180"/>
      <c r="H139" s="212"/>
      <c r="I139" s="180">
        <f t="shared" si="2"/>
        <v>0</v>
      </c>
      <c r="J139" s="219"/>
      <c r="K139" s="180"/>
      <c r="L139" s="290"/>
      <c r="M139" s="157"/>
    </row>
    <row r="140" spans="1:76" s="186" customFormat="1" ht="24.95" customHeight="1">
      <c r="A140" s="196"/>
      <c r="B140" s="219"/>
      <c r="C140" s="219" t="str">
        <f>HLOOKUP(WEEKDAY(B140,2),data!$A$1:$G$2,2)</f>
        <v>(토)</v>
      </c>
      <c r="D140" s="196"/>
      <c r="E140" s="190"/>
      <c r="F140" s="196"/>
      <c r="G140" s="180"/>
      <c r="H140" s="212"/>
      <c r="I140" s="180">
        <f t="shared" si="2"/>
        <v>0</v>
      </c>
      <c r="J140" s="219"/>
      <c r="K140" s="180"/>
      <c r="L140" s="290"/>
      <c r="M140" s="185"/>
      <c r="BH140" s="187"/>
      <c r="BX140" s="188"/>
    </row>
    <row r="141" spans="1:76" s="186" customFormat="1" ht="24.95" customHeight="1">
      <c r="A141" s="196"/>
      <c r="B141" s="219"/>
      <c r="C141" s="219" t="str">
        <f>HLOOKUP(WEEKDAY(B141,2),data!$A$1:$G$2,2)</f>
        <v>(토)</v>
      </c>
      <c r="D141" s="196"/>
      <c r="E141" s="190"/>
      <c r="F141" s="196"/>
      <c r="G141" s="180"/>
      <c r="H141" s="212"/>
      <c r="I141" s="180">
        <f t="shared" si="2"/>
        <v>0</v>
      </c>
      <c r="J141" s="219"/>
      <c r="K141" s="180"/>
      <c r="L141" s="290"/>
      <c r="M141" s="185"/>
      <c r="BH141" s="187"/>
      <c r="BX141" s="188"/>
    </row>
    <row r="142" spans="1:76" s="186" customFormat="1" ht="24.95" customHeight="1">
      <c r="A142" s="196"/>
      <c r="B142" s="219"/>
      <c r="C142" s="219" t="str">
        <f>HLOOKUP(WEEKDAY(B142,2),data!$A$1:$G$2,2)</f>
        <v>(토)</v>
      </c>
      <c r="D142" s="196"/>
      <c r="E142" s="190"/>
      <c r="F142" s="196"/>
      <c r="G142" s="180"/>
      <c r="H142" s="212"/>
      <c r="I142" s="180">
        <f t="shared" si="2"/>
        <v>0</v>
      </c>
      <c r="J142" s="219"/>
      <c r="K142" s="180"/>
      <c r="L142" s="290"/>
      <c r="M142" s="185"/>
      <c r="BH142" s="187"/>
      <c r="BX142" s="188"/>
    </row>
    <row r="143" spans="1:76" s="186" customFormat="1" ht="24.95" customHeight="1">
      <c r="A143" s="196"/>
      <c r="B143" s="219"/>
      <c r="C143" s="219" t="str">
        <f>HLOOKUP(WEEKDAY(B143,2),data!$A$1:$G$2,2)</f>
        <v>(토)</v>
      </c>
      <c r="D143" s="196"/>
      <c r="E143" s="190"/>
      <c r="F143" s="196"/>
      <c r="G143" s="180"/>
      <c r="H143" s="212"/>
      <c r="I143" s="180">
        <f t="shared" si="2"/>
        <v>0</v>
      </c>
      <c r="J143" s="219"/>
      <c r="K143" s="180"/>
      <c r="L143" s="290"/>
      <c r="M143" s="185"/>
      <c r="BH143" s="187"/>
      <c r="BX143" s="188"/>
    </row>
    <row r="144" spans="1:76" s="186" customFormat="1" ht="24.95" customHeight="1">
      <c r="A144" s="196"/>
      <c r="B144" s="219"/>
      <c r="C144" s="219" t="str">
        <f>HLOOKUP(WEEKDAY(B144,2),data!$A$1:$G$2,2)</f>
        <v>(토)</v>
      </c>
      <c r="D144" s="196"/>
      <c r="E144" s="190"/>
      <c r="F144" s="196"/>
      <c r="G144" s="180"/>
      <c r="H144" s="212"/>
      <c r="I144" s="180">
        <f t="shared" si="2"/>
        <v>0</v>
      </c>
      <c r="J144" s="219"/>
      <c r="K144" s="180"/>
      <c r="L144" s="290"/>
      <c r="M144" s="185"/>
      <c r="BH144" s="187"/>
      <c r="BX144" s="188"/>
    </row>
    <row r="145" spans="1:76" s="186" customFormat="1" ht="24.95" customHeight="1">
      <c r="A145" s="196"/>
      <c r="B145" s="219"/>
      <c r="C145" s="219" t="str">
        <f>HLOOKUP(WEEKDAY(B145,2),data!$A$1:$G$2,2)</f>
        <v>(토)</v>
      </c>
      <c r="D145" s="196"/>
      <c r="E145" s="190"/>
      <c r="F145" s="196"/>
      <c r="G145" s="180"/>
      <c r="H145" s="212"/>
      <c r="I145" s="180">
        <f t="shared" si="2"/>
        <v>0</v>
      </c>
      <c r="J145" s="219"/>
      <c r="K145" s="180"/>
      <c r="L145" s="290"/>
      <c r="M145" s="185"/>
      <c r="BH145" s="187"/>
      <c r="BX145" s="188"/>
    </row>
    <row r="146" spans="1:76" s="186" customFormat="1" ht="24.95" customHeight="1">
      <c r="A146" s="196"/>
      <c r="B146" s="219"/>
      <c r="C146" s="219" t="str">
        <f>HLOOKUP(WEEKDAY(B146,2),data!$A$1:$G$2,2)</f>
        <v>(토)</v>
      </c>
      <c r="D146" s="196"/>
      <c r="E146" s="190"/>
      <c r="F146" s="196"/>
      <c r="G146" s="180"/>
      <c r="H146" s="212"/>
      <c r="I146" s="180">
        <f t="shared" si="2"/>
        <v>0</v>
      </c>
      <c r="J146" s="219"/>
      <c r="K146" s="180"/>
      <c r="L146" s="290"/>
      <c r="M146" s="185"/>
      <c r="BH146" s="187"/>
      <c r="BX146" s="188"/>
    </row>
    <row r="147" spans="1:76" s="186" customFormat="1" ht="24.95" customHeight="1">
      <c r="A147" s="196"/>
      <c r="B147" s="219"/>
      <c r="C147" s="219" t="str">
        <f>HLOOKUP(WEEKDAY(B147,2),data!$A$1:$G$2,2)</f>
        <v>(토)</v>
      </c>
      <c r="D147" s="196"/>
      <c r="E147" s="190"/>
      <c r="F147" s="196"/>
      <c r="G147" s="180"/>
      <c r="H147" s="212"/>
      <c r="I147" s="180">
        <f t="shared" si="2"/>
        <v>0</v>
      </c>
      <c r="J147" s="219"/>
      <c r="K147" s="180"/>
      <c r="L147" s="290"/>
      <c r="M147" s="185"/>
      <c r="BH147" s="187"/>
      <c r="BX147" s="188"/>
    </row>
    <row r="148" spans="1:76" s="186" customFormat="1" ht="24.95" customHeight="1">
      <c r="A148" s="196"/>
      <c r="B148" s="219"/>
      <c r="C148" s="219" t="str">
        <f>HLOOKUP(WEEKDAY(B148,2),data!$A$1:$G$2,2)</f>
        <v>(토)</v>
      </c>
      <c r="D148" s="196"/>
      <c r="E148" s="190"/>
      <c r="F148" s="196"/>
      <c r="G148" s="180"/>
      <c r="H148" s="212"/>
      <c r="I148" s="180">
        <f t="shared" si="2"/>
        <v>0</v>
      </c>
      <c r="J148" s="219"/>
      <c r="K148" s="180"/>
      <c r="L148" s="290"/>
      <c r="M148" s="185"/>
      <c r="BH148" s="187"/>
      <c r="BX148" s="188"/>
    </row>
    <row r="149" spans="1:76" s="186" customFormat="1" ht="24.95" customHeight="1">
      <c r="A149" s="196"/>
      <c r="B149" s="219"/>
      <c r="C149" s="219" t="str">
        <f>HLOOKUP(WEEKDAY(B149,2),data!$A$1:$G$2,2)</f>
        <v>(토)</v>
      </c>
      <c r="D149" s="196"/>
      <c r="E149" s="190"/>
      <c r="F149" s="196"/>
      <c r="G149" s="180"/>
      <c r="H149" s="212"/>
      <c r="I149" s="180">
        <f t="shared" si="2"/>
        <v>0</v>
      </c>
      <c r="J149" s="219"/>
      <c r="K149" s="180"/>
      <c r="L149" s="290"/>
      <c r="M149" s="185"/>
      <c r="BH149" s="187"/>
      <c r="BX149" s="188"/>
    </row>
    <row r="150" spans="1:76" s="186" customFormat="1" ht="24.95" customHeight="1">
      <c r="A150" s="196"/>
      <c r="B150" s="219"/>
      <c r="C150" s="219" t="str">
        <f>HLOOKUP(WEEKDAY(B150,2),data!$A$1:$G$2,2)</f>
        <v>(토)</v>
      </c>
      <c r="D150" s="196"/>
      <c r="E150" s="190"/>
      <c r="F150" s="196"/>
      <c r="G150" s="180"/>
      <c r="H150" s="212"/>
      <c r="I150" s="180">
        <f t="shared" si="2"/>
        <v>0</v>
      </c>
      <c r="J150" s="219"/>
      <c r="K150" s="180"/>
      <c r="L150" s="290"/>
      <c r="M150" s="185"/>
      <c r="BH150" s="187"/>
      <c r="BX150" s="188"/>
    </row>
    <row r="151" spans="1:76" s="186" customFormat="1" ht="24.95" customHeight="1">
      <c r="A151" s="196"/>
      <c r="B151" s="219"/>
      <c r="C151" s="219" t="str">
        <f>HLOOKUP(WEEKDAY(B151,2),data!$A$1:$G$2,2)</f>
        <v>(토)</v>
      </c>
      <c r="D151" s="196"/>
      <c r="E151" s="190"/>
      <c r="F151" s="196"/>
      <c r="G151" s="180"/>
      <c r="H151" s="212"/>
      <c r="I151" s="180">
        <f t="shared" si="2"/>
        <v>0</v>
      </c>
      <c r="J151" s="219"/>
      <c r="K151" s="180"/>
      <c r="L151" s="290"/>
      <c r="M151" s="185"/>
      <c r="BH151" s="187"/>
      <c r="BX151" s="188"/>
    </row>
    <row r="152" spans="1:76" s="168" customFormat="1" ht="24.95" customHeight="1">
      <c r="A152" s="150"/>
      <c r="B152" s="217"/>
      <c r="C152" s="217" t="str">
        <f>HLOOKUP(WEEKDAY(B152,2),data!$A$1:$G$2,2)</f>
        <v>(토)</v>
      </c>
      <c r="D152" s="150"/>
      <c r="E152" s="152"/>
      <c r="F152" s="150"/>
      <c r="G152" s="155"/>
      <c r="H152" s="211"/>
      <c r="I152" s="155">
        <f t="shared" si="2"/>
        <v>0</v>
      </c>
      <c r="J152" s="217"/>
      <c r="K152" s="155"/>
      <c r="L152" s="156"/>
      <c r="M152" s="167"/>
      <c r="BH152" s="169"/>
      <c r="BX152" s="170"/>
    </row>
    <row r="153" spans="1:76" s="168" customFormat="1" ht="24.95" customHeight="1">
      <c r="A153" s="150"/>
      <c r="B153" s="217"/>
      <c r="C153" s="217" t="str">
        <f>HLOOKUP(WEEKDAY(B153,2),data!$A$1:$G$2,2)</f>
        <v>(토)</v>
      </c>
      <c r="D153" s="150"/>
      <c r="E153" s="152"/>
      <c r="F153" s="150"/>
      <c r="G153" s="155"/>
      <c r="H153" s="211"/>
      <c r="I153" s="155">
        <f t="shared" si="2"/>
        <v>0</v>
      </c>
      <c r="J153" s="217"/>
      <c r="K153" s="155"/>
      <c r="L153" s="156"/>
      <c r="M153" s="167"/>
      <c r="BH153" s="169"/>
      <c r="BX153" s="170"/>
    </row>
    <row r="154" spans="1:76" s="168" customFormat="1" ht="24.95" customHeight="1">
      <c r="A154" s="150"/>
      <c r="B154" s="217"/>
      <c r="C154" s="217" t="str">
        <f>HLOOKUP(WEEKDAY(B154,2),data!$A$1:$G$2,2)</f>
        <v>(토)</v>
      </c>
      <c r="D154" s="150"/>
      <c r="E154" s="152"/>
      <c r="F154" s="150"/>
      <c r="G154" s="155"/>
      <c r="H154" s="211"/>
      <c r="I154" s="155">
        <f t="shared" si="2"/>
        <v>0</v>
      </c>
      <c r="J154" s="217"/>
      <c r="K154" s="155"/>
      <c r="L154" s="156"/>
      <c r="M154" s="167"/>
      <c r="BH154" s="169"/>
      <c r="BX154" s="170"/>
    </row>
    <row r="155" spans="1:76" s="168" customFormat="1" ht="24.95" customHeight="1">
      <c r="A155" s="150"/>
      <c r="B155" s="217"/>
      <c r="C155" s="217" t="str">
        <f>HLOOKUP(WEEKDAY(B155,2),data!$A$1:$G$2,2)</f>
        <v>(토)</v>
      </c>
      <c r="D155" s="150"/>
      <c r="E155" s="152"/>
      <c r="F155" s="150"/>
      <c r="G155" s="155"/>
      <c r="H155" s="211"/>
      <c r="I155" s="155">
        <f t="shared" si="2"/>
        <v>0</v>
      </c>
      <c r="J155" s="217"/>
      <c r="K155" s="155"/>
      <c r="L155" s="156"/>
      <c r="M155" s="167"/>
      <c r="BH155" s="169"/>
      <c r="BX155" s="170"/>
    </row>
    <row r="156" spans="1:76" s="168" customFormat="1" ht="24.95" customHeight="1">
      <c r="A156" s="150"/>
      <c r="B156" s="217"/>
      <c r="C156" s="217" t="str">
        <f>HLOOKUP(WEEKDAY(B156,2),data!$A$1:$G$2,2)</f>
        <v>(토)</v>
      </c>
      <c r="D156" s="150"/>
      <c r="E156" s="152"/>
      <c r="F156" s="150"/>
      <c r="G156" s="155"/>
      <c r="H156" s="211"/>
      <c r="I156" s="155">
        <f t="shared" si="2"/>
        <v>0</v>
      </c>
      <c r="J156" s="217"/>
      <c r="K156" s="155"/>
      <c r="L156" s="156"/>
      <c r="M156" s="167"/>
      <c r="BH156" s="169"/>
      <c r="BX156" s="170"/>
    </row>
    <row r="157" spans="1:76" s="168" customFormat="1" ht="24.95" customHeight="1">
      <c r="A157" s="150"/>
      <c r="B157" s="217"/>
      <c r="C157" s="217" t="str">
        <f>HLOOKUP(WEEKDAY(B157,2),data!$A$1:$G$2,2)</f>
        <v>(토)</v>
      </c>
      <c r="D157" s="150"/>
      <c r="E157" s="152"/>
      <c r="F157" s="150"/>
      <c r="G157" s="155"/>
      <c r="H157" s="211"/>
      <c r="I157" s="155">
        <f t="shared" si="2"/>
        <v>0</v>
      </c>
      <c r="J157" s="217"/>
      <c r="K157" s="155"/>
      <c r="L157" s="156"/>
      <c r="M157" s="167"/>
      <c r="BH157" s="169"/>
      <c r="BX157" s="170"/>
    </row>
    <row r="158" spans="1:76" s="168" customFormat="1" ht="24.95" customHeight="1">
      <c r="A158" s="150"/>
      <c r="B158" s="217"/>
      <c r="C158" s="217" t="str">
        <f>HLOOKUP(WEEKDAY(B158,2),data!$A$1:$G$2,2)</f>
        <v>(토)</v>
      </c>
      <c r="D158" s="150"/>
      <c r="E158" s="152"/>
      <c r="F158" s="150"/>
      <c r="G158" s="155"/>
      <c r="H158" s="211"/>
      <c r="I158" s="155">
        <f t="shared" si="2"/>
        <v>0</v>
      </c>
      <c r="J158" s="217"/>
      <c r="K158" s="155"/>
      <c r="L158" s="156"/>
      <c r="M158" s="167"/>
      <c r="BH158" s="169"/>
      <c r="BX158" s="170"/>
    </row>
    <row r="159" spans="1:76" s="168" customFormat="1" ht="24.95" customHeight="1">
      <c r="A159" s="150"/>
      <c r="B159" s="217"/>
      <c r="C159" s="217" t="str">
        <f>HLOOKUP(WEEKDAY(B159,2),data!$A$1:$G$2,2)</f>
        <v>(토)</v>
      </c>
      <c r="D159" s="150"/>
      <c r="E159" s="152"/>
      <c r="F159" s="150"/>
      <c r="G159" s="155"/>
      <c r="H159" s="211"/>
      <c r="I159" s="155">
        <f t="shared" si="2"/>
        <v>0</v>
      </c>
      <c r="J159" s="217"/>
      <c r="K159" s="155"/>
      <c r="L159" s="156"/>
      <c r="M159" s="167"/>
    </row>
    <row r="160" spans="1:76" s="168" customFormat="1" ht="24.95" customHeight="1">
      <c r="A160" s="150"/>
      <c r="B160" s="217"/>
      <c r="C160" s="217" t="str">
        <f>HLOOKUP(WEEKDAY(B160,2),data!$A$1:$G$2,2)</f>
        <v>(토)</v>
      </c>
      <c r="D160" s="150"/>
      <c r="E160" s="152"/>
      <c r="F160" s="150"/>
      <c r="G160" s="155"/>
      <c r="H160" s="211"/>
      <c r="I160" s="155">
        <f t="shared" si="2"/>
        <v>0</v>
      </c>
      <c r="J160" s="217"/>
      <c r="K160" s="155"/>
      <c r="L160" s="156"/>
      <c r="M160" s="167"/>
    </row>
    <row r="161" spans="1:76" s="168" customFormat="1" ht="24.95" customHeight="1">
      <c r="A161" s="150"/>
      <c r="B161" s="217"/>
      <c r="C161" s="217" t="str">
        <f>HLOOKUP(WEEKDAY(B161,2),data!$A$1:$G$2,2)</f>
        <v>(토)</v>
      </c>
      <c r="D161" s="150"/>
      <c r="E161" s="152"/>
      <c r="F161" s="150"/>
      <c r="G161" s="155"/>
      <c r="H161" s="211"/>
      <c r="I161" s="155">
        <f t="shared" si="2"/>
        <v>0</v>
      </c>
      <c r="J161" s="217"/>
      <c r="K161" s="155"/>
      <c r="L161" s="156"/>
      <c r="M161" s="167"/>
    </row>
    <row r="162" spans="1:76" s="168" customFormat="1" ht="24.95" customHeight="1">
      <c r="A162" s="150"/>
      <c r="B162" s="217"/>
      <c r="C162" s="217" t="str">
        <f>HLOOKUP(WEEKDAY(B162,2),data!$A$1:$G$2,2)</f>
        <v>(토)</v>
      </c>
      <c r="D162" s="150"/>
      <c r="E162" s="152"/>
      <c r="F162" s="150"/>
      <c r="G162" s="155"/>
      <c r="H162" s="211"/>
      <c r="I162" s="155">
        <f t="shared" si="2"/>
        <v>0</v>
      </c>
      <c r="J162" s="217"/>
      <c r="K162" s="155"/>
      <c r="L162" s="156"/>
      <c r="M162" s="167"/>
    </row>
    <row r="163" spans="1:76" s="168" customFormat="1" ht="24.95" customHeight="1">
      <c r="A163" s="150"/>
      <c r="B163" s="217"/>
      <c r="C163" s="217" t="str">
        <f>HLOOKUP(WEEKDAY(B163,2),data!$A$1:$G$2,2)</f>
        <v>(토)</v>
      </c>
      <c r="D163" s="150"/>
      <c r="E163" s="152"/>
      <c r="F163" s="150"/>
      <c r="G163" s="155"/>
      <c r="H163" s="211"/>
      <c r="I163" s="155">
        <f t="shared" si="2"/>
        <v>0</v>
      </c>
      <c r="J163" s="217"/>
      <c r="K163" s="155"/>
      <c r="L163" s="156"/>
      <c r="M163" s="167"/>
      <c r="BH163" s="169"/>
      <c r="BX163" s="170"/>
    </row>
    <row r="164" spans="1:76" s="168" customFormat="1" ht="24.95" customHeight="1">
      <c r="A164" s="150"/>
      <c r="B164" s="217"/>
      <c r="C164" s="217" t="str">
        <f>HLOOKUP(WEEKDAY(B164,2),data!$A$1:$G$2,2)</f>
        <v>(토)</v>
      </c>
      <c r="D164" s="150"/>
      <c r="E164" s="152"/>
      <c r="F164" s="150"/>
      <c r="G164" s="155"/>
      <c r="H164" s="211"/>
      <c r="I164" s="155">
        <f t="shared" si="2"/>
        <v>0</v>
      </c>
      <c r="J164" s="217"/>
      <c r="K164" s="155"/>
      <c r="L164" s="156"/>
      <c r="M164" s="167"/>
      <c r="BH164" s="169"/>
      <c r="BX164" s="170"/>
    </row>
    <row r="165" spans="1:76" s="168" customFormat="1" ht="24.95" customHeight="1">
      <c r="A165" s="150"/>
      <c r="B165" s="217"/>
      <c r="C165" s="217" t="str">
        <f>HLOOKUP(WEEKDAY(B165,2),data!$A$1:$G$2,2)</f>
        <v>(토)</v>
      </c>
      <c r="D165" s="150"/>
      <c r="E165" s="152"/>
      <c r="F165" s="150"/>
      <c r="G165" s="155"/>
      <c r="H165" s="211"/>
      <c r="I165" s="155">
        <f t="shared" si="2"/>
        <v>0</v>
      </c>
      <c r="J165" s="217"/>
      <c r="K165" s="155"/>
      <c r="L165" s="156"/>
      <c r="M165" s="167"/>
      <c r="BH165" s="169"/>
      <c r="BX165" s="170"/>
    </row>
    <row r="166" spans="1:76" s="168" customFormat="1" ht="24.95" customHeight="1">
      <c r="A166" s="150"/>
      <c r="B166" s="217"/>
      <c r="C166" s="217" t="str">
        <f>HLOOKUP(WEEKDAY(B166,2),data!$A$1:$G$2,2)</f>
        <v>(토)</v>
      </c>
      <c r="D166" s="150"/>
      <c r="E166" s="152"/>
      <c r="F166" s="150"/>
      <c r="G166" s="155"/>
      <c r="H166" s="211"/>
      <c r="I166" s="155">
        <f t="shared" si="2"/>
        <v>0</v>
      </c>
      <c r="J166" s="217"/>
      <c r="K166" s="155"/>
      <c r="L166" s="156"/>
      <c r="M166" s="167"/>
      <c r="BH166" s="169"/>
      <c r="BX166" s="170"/>
    </row>
    <row r="167" spans="1:76" s="168" customFormat="1" ht="24.95" customHeight="1">
      <c r="A167" s="150"/>
      <c r="B167" s="217"/>
      <c r="C167" s="217" t="str">
        <f>HLOOKUP(WEEKDAY(B167,2),data!$A$1:$G$2,2)</f>
        <v>(토)</v>
      </c>
      <c r="D167" s="150"/>
      <c r="E167" s="152"/>
      <c r="F167" s="150"/>
      <c r="G167" s="155"/>
      <c r="H167" s="211"/>
      <c r="I167" s="155">
        <f t="shared" si="2"/>
        <v>0</v>
      </c>
      <c r="J167" s="217"/>
      <c r="K167" s="155"/>
      <c r="L167" s="156"/>
      <c r="M167" s="167"/>
      <c r="BH167" s="169"/>
      <c r="BX167" s="170"/>
    </row>
    <row r="168" spans="1:76" s="168" customFormat="1" ht="24.95" customHeight="1">
      <c r="A168" s="150"/>
      <c r="B168" s="217"/>
      <c r="C168" s="217" t="str">
        <f>HLOOKUP(WEEKDAY(B168,2),data!$A$1:$G$2,2)</f>
        <v>(토)</v>
      </c>
      <c r="D168" s="150"/>
      <c r="E168" s="152"/>
      <c r="F168" s="150"/>
      <c r="G168" s="155"/>
      <c r="H168" s="211"/>
      <c r="I168" s="155">
        <f t="shared" si="2"/>
        <v>0</v>
      </c>
      <c r="J168" s="217"/>
      <c r="K168" s="155"/>
      <c r="L168" s="156"/>
      <c r="M168" s="167"/>
      <c r="BH168" s="169"/>
      <c r="BX168" s="170"/>
    </row>
    <row r="169" spans="1:76" s="168" customFormat="1" ht="24.95" customHeight="1">
      <c r="A169" s="150"/>
      <c r="B169" s="217"/>
      <c r="C169" s="217" t="str">
        <f>HLOOKUP(WEEKDAY(B169,2),data!$A$1:$G$2,2)</f>
        <v>(토)</v>
      </c>
      <c r="D169" s="150"/>
      <c r="E169" s="152"/>
      <c r="F169" s="150"/>
      <c r="G169" s="155"/>
      <c r="H169" s="211"/>
      <c r="I169" s="155">
        <f t="shared" si="2"/>
        <v>0</v>
      </c>
      <c r="J169" s="217"/>
      <c r="K169" s="155"/>
      <c r="L169" s="156"/>
      <c r="M169" s="167"/>
      <c r="BH169" s="169"/>
      <c r="BX169" s="170"/>
    </row>
    <row r="170" spans="1:76" s="168" customFormat="1" ht="24.95" customHeight="1">
      <c r="A170" s="150"/>
      <c r="B170" s="217"/>
      <c r="C170" s="217" t="str">
        <f>HLOOKUP(WEEKDAY(B170,2),data!$A$1:$G$2,2)</f>
        <v>(토)</v>
      </c>
      <c r="D170" s="150"/>
      <c r="E170" s="152"/>
      <c r="F170" s="150"/>
      <c r="G170" s="155"/>
      <c r="H170" s="211"/>
      <c r="I170" s="155">
        <f t="shared" ref="I170:I233" si="3">SUM(G170:H170)</f>
        <v>0</v>
      </c>
      <c r="J170" s="217"/>
      <c r="K170" s="155"/>
      <c r="L170" s="156"/>
      <c r="M170" s="167"/>
      <c r="BH170" s="169"/>
      <c r="BX170" s="170"/>
    </row>
    <row r="171" spans="1:76" s="168" customFormat="1" ht="24.95" customHeight="1">
      <c r="A171" s="150"/>
      <c r="B171" s="217"/>
      <c r="C171" s="217" t="str">
        <f>HLOOKUP(WEEKDAY(B171,2),data!$A$1:$G$2,2)</f>
        <v>(토)</v>
      </c>
      <c r="D171" s="150"/>
      <c r="E171" s="152"/>
      <c r="F171" s="150"/>
      <c r="G171" s="180"/>
      <c r="H171" s="211"/>
      <c r="I171" s="155">
        <f t="shared" si="3"/>
        <v>0</v>
      </c>
      <c r="J171" s="218"/>
      <c r="K171" s="147"/>
      <c r="L171" s="156"/>
      <c r="M171" s="167"/>
      <c r="BH171" s="169"/>
      <c r="BX171" s="170"/>
    </row>
    <row r="172" spans="1:76" s="168" customFormat="1" ht="24.95" customHeight="1">
      <c r="A172" s="150"/>
      <c r="B172" s="217"/>
      <c r="C172" s="217" t="str">
        <f>HLOOKUP(WEEKDAY(B172,2),data!$A$1:$G$2,2)</f>
        <v>(토)</v>
      </c>
      <c r="D172" s="150"/>
      <c r="E172" s="152"/>
      <c r="F172" s="150"/>
      <c r="G172" s="180"/>
      <c r="H172" s="211"/>
      <c r="I172" s="155">
        <f t="shared" si="3"/>
        <v>0</v>
      </c>
      <c r="J172" s="218"/>
      <c r="K172" s="147"/>
      <c r="L172" s="156"/>
      <c r="M172" s="167"/>
      <c r="BH172" s="169"/>
      <c r="BX172" s="170"/>
    </row>
    <row r="173" spans="1:76" s="168" customFormat="1" ht="24.95" customHeight="1">
      <c r="A173" s="150"/>
      <c r="B173" s="217"/>
      <c r="C173" s="217" t="str">
        <f>HLOOKUP(WEEKDAY(B173,2),data!$A$1:$G$2,2)</f>
        <v>(토)</v>
      </c>
      <c r="D173" s="150"/>
      <c r="E173" s="152"/>
      <c r="F173" s="150"/>
      <c r="G173" s="180"/>
      <c r="H173" s="211"/>
      <c r="I173" s="155">
        <f t="shared" si="3"/>
        <v>0</v>
      </c>
      <c r="J173" s="218"/>
      <c r="K173" s="147"/>
      <c r="L173" s="156"/>
      <c r="M173" s="167"/>
      <c r="BH173" s="169"/>
      <c r="BX173" s="170"/>
    </row>
    <row r="174" spans="1:76" s="168" customFormat="1" ht="24.95" customHeight="1">
      <c r="A174" s="150"/>
      <c r="B174" s="217"/>
      <c r="C174" s="217" t="str">
        <f>HLOOKUP(WEEKDAY(B174,2),data!$A$1:$G$2,2)</f>
        <v>(토)</v>
      </c>
      <c r="D174" s="150"/>
      <c r="E174" s="152"/>
      <c r="F174" s="150"/>
      <c r="G174" s="180"/>
      <c r="H174" s="211"/>
      <c r="I174" s="155">
        <f t="shared" si="3"/>
        <v>0</v>
      </c>
      <c r="J174" s="218"/>
      <c r="K174" s="147"/>
      <c r="L174" s="156"/>
      <c r="M174" s="167"/>
      <c r="BH174" s="169"/>
      <c r="BX174" s="170"/>
    </row>
    <row r="175" spans="1:76" s="168" customFormat="1" ht="24.95" customHeight="1">
      <c r="A175" s="150"/>
      <c r="B175" s="217"/>
      <c r="C175" s="217" t="str">
        <f>HLOOKUP(WEEKDAY(B175,2),data!$A$1:$G$2,2)</f>
        <v>(토)</v>
      </c>
      <c r="D175" s="150"/>
      <c r="E175" s="152"/>
      <c r="F175" s="150"/>
      <c r="G175" s="180"/>
      <c r="H175" s="211"/>
      <c r="I175" s="155">
        <f t="shared" si="3"/>
        <v>0</v>
      </c>
      <c r="J175" s="218"/>
      <c r="K175" s="147"/>
      <c r="L175" s="156"/>
      <c r="M175" s="167"/>
      <c r="BH175" s="169"/>
      <c r="BX175" s="170"/>
    </row>
    <row r="176" spans="1:76" s="168" customFormat="1" ht="24.95" customHeight="1">
      <c r="A176" s="150"/>
      <c r="B176" s="217"/>
      <c r="C176" s="217" t="str">
        <f>HLOOKUP(WEEKDAY(B176,2),data!$A$1:$G$2,2)</f>
        <v>(토)</v>
      </c>
      <c r="D176" s="150"/>
      <c r="E176" s="152"/>
      <c r="F176" s="150"/>
      <c r="G176" s="180"/>
      <c r="H176" s="211"/>
      <c r="I176" s="155">
        <f t="shared" si="3"/>
        <v>0</v>
      </c>
      <c r="J176" s="218"/>
      <c r="K176" s="147"/>
      <c r="L176" s="156"/>
      <c r="M176" s="167"/>
      <c r="BH176" s="169"/>
      <c r="BX176" s="170"/>
    </row>
    <row r="177" spans="1:76" s="168" customFormat="1" ht="24.95" customHeight="1">
      <c r="A177" s="150"/>
      <c r="B177" s="217"/>
      <c r="C177" s="217" t="str">
        <f>HLOOKUP(WEEKDAY(B177,2),data!$A$1:$G$2,2)</f>
        <v>(토)</v>
      </c>
      <c r="D177" s="150"/>
      <c r="E177" s="152"/>
      <c r="F177" s="150"/>
      <c r="G177" s="180"/>
      <c r="H177" s="211"/>
      <c r="I177" s="155">
        <f t="shared" si="3"/>
        <v>0</v>
      </c>
      <c r="J177" s="218"/>
      <c r="K177" s="147"/>
      <c r="L177" s="156"/>
      <c r="M177" s="167"/>
      <c r="BH177" s="169"/>
      <c r="BX177" s="170"/>
    </row>
    <row r="178" spans="1:76" s="168" customFormat="1" ht="24.95" customHeight="1">
      <c r="A178" s="150"/>
      <c r="B178" s="217"/>
      <c r="C178" s="217" t="str">
        <f>HLOOKUP(WEEKDAY(B178,2),data!$A$1:$G$2,2)</f>
        <v>(토)</v>
      </c>
      <c r="D178" s="150"/>
      <c r="E178" s="152"/>
      <c r="F178" s="150"/>
      <c r="G178" s="180"/>
      <c r="H178" s="211"/>
      <c r="I178" s="155">
        <f t="shared" si="3"/>
        <v>0</v>
      </c>
      <c r="J178" s="218"/>
      <c r="K178" s="147"/>
      <c r="L178" s="156"/>
      <c r="M178" s="167"/>
      <c r="BH178" s="169"/>
      <c r="BX178" s="170"/>
    </row>
    <row r="179" spans="1:76" s="168" customFormat="1" ht="24.95" customHeight="1">
      <c r="A179" s="150"/>
      <c r="B179" s="217"/>
      <c r="C179" s="217" t="str">
        <f>HLOOKUP(WEEKDAY(B179,2),data!$A$1:$G$2,2)</f>
        <v>(토)</v>
      </c>
      <c r="D179" s="150"/>
      <c r="E179" s="172"/>
      <c r="F179" s="150"/>
      <c r="G179" s="180"/>
      <c r="H179" s="211"/>
      <c r="I179" s="155">
        <f t="shared" si="3"/>
        <v>0</v>
      </c>
      <c r="J179" s="218"/>
      <c r="K179" s="147"/>
      <c r="L179" s="156"/>
      <c r="M179" s="167"/>
      <c r="BH179" s="169"/>
      <c r="BX179" s="170"/>
    </row>
    <row r="180" spans="1:76" s="168" customFormat="1" ht="24.95" customHeight="1">
      <c r="A180" s="150"/>
      <c r="B180" s="217"/>
      <c r="C180" s="217" t="str">
        <f>HLOOKUP(WEEKDAY(B180,2),data!$A$1:$G$2,2)</f>
        <v>(토)</v>
      </c>
      <c r="D180" s="150"/>
      <c r="E180" s="172"/>
      <c r="F180" s="150"/>
      <c r="G180" s="180"/>
      <c r="H180" s="211"/>
      <c r="I180" s="155">
        <f t="shared" si="3"/>
        <v>0</v>
      </c>
      <c r="J180" s="218"/>
      <c r="K180" s="147"/>
      <c r="L180" s="156"/>
      <c r="M180" s="167"/>
      <c r="BH180" s="169"/>
      <c r="BX180" s="170"/>
    </row>
    <row r="181" spans="1:76" s="168" customFormat="1" ht="24.95" customHeight="1">
      <c r="A181" s="150"/>
      <c r="B181" s="217"/>
      <c r="C181" s="217" t="str">
        <f>HLOOKUP(WEEKDAY(B181,2),data!$A$1:$G$2,2)</f>
        <v>(토)</v>
      </c>
      <c r="D181" s="150"/>
      <c r="E181" s="172"/>
      <c r="F181" s="150"/>
      <c r="G181" s="180"/>
      <c r="H181" s="211"/>
      <c r="I181" s="155">
        <f t="shared" si="3"/>
        <v>0</v>
      </c>
      <c r="J181" s="218"/>
      <c r="K181" s="147"/>
      <c r="L181" s="156"/>
      <c r="M181" s="167"/>
      <c r="BH181" s="169"/>
      <c r="BX181" s="170"/>
    </row>
    <row r="182" spans="1:76" s="168" customFormat="1" ht="24.95" customHeight="1">
      <c r="A182" s="150"/>
      <c r="B182" s="217"/>
      <c r="C182" s="217" t="str">
        <f>HLOOKUP(WEEKDAY(B182,2),data!$A$1:$G$2,2)</f>
        <v>(토)</v>
      </c>
      <c r="D182" s="150"/>
      <c r="E182" s="172"/>
      <c r="F182" s="150"/>
      <c r="G182" s="180"/>
      <c r="H182" s="211"/>
      <c r="I182" s="155">
        <f t="shared" si="3"/>
        <v>0</v>
      </c>
      <c r="J182" s="218"/>
      <c r="K182" s="147"/>
      <c r="L182" s="156"/>
      <c r="M182" s="167"/>
      <c r="BH182" s="169"/>
      <c r="BX182" s="170"/>
    </row>
    <row r="183" spans="1:76" s="168" customFormat="1" ht="24.95" customHeight="1">
      <c r="A183" s="150"/>
      <c r="B183" s="217"/>
      <c r="C183" s="217" t="str">
        <f>HLOOKUP(WEEKDAY(B183,2),data!$A$1:$G$2,2)</f>
        <v>(토)</v>
      </c>
      <c r="D183" s="150"/>
      <c r="E183" s="172"/>
      <c r="F183" s="150"/>
      <c r="G183" s="180"/>
      <c r="H183" s="211"/>
      <c r="I183" s="155">
        <f t="shared" si="3"/>
        <v>0</v>
      </c>
      <c r="J183" s="218"/>
      <c r="K183" s="147"/>
      <c r="L183" s="156"/>
      <c r="M183" s="167"/>
      <c r="BH183" s="169"/>
      <c r="BX183" s="170"/>
    </row>
    <row r="184" spans="1:76" s="164" customFormat="1" ht="24.75" customHeight="1">
      <c r="A184" s="150"/>
      <c r="B184" s="217"/>
      <c r="C184" s="217" t="str">
        <f>HLOOKUP(WEEKDAY(B184,2),data!$A$1:$G$2,2)</f>
        <v>(토)</v>
      </c>
      <c r="D184" s="150"/>
      <c r="E184" s="172"/>
      <c r="F184" s="150"/>
      <c r="G184" s="180"/>
      <c r="H184" s="211"/>
      <c r="I184" s="155">
        <f t="shared" si="3"/>
        <v>0</v>
      </c>
      <c r="J184" s="218"/>
      <c r="K184" s="147"/>
      <c r="L184" s="156"/>
      <c r="M184" s="163"/>
      <c r="BH184" s="173"/>
      <c r="BX184" s="174"/>
    </row>
    <row r="185" spans="1:76" s="164" customFormat="1" ht="24.75" customHeight="1">
      <c r="A185" s="150"/>
      <c r="B185" s="217"/>
      <c r="C185" s="217" t="str">
        <f>HLOOKUP(WEEKDAY(B185,2),data!$A$1:$G$2,2)</f>
        <v>(토)</v>
      </c>
      <c r="D185" s="150"/>
      <c r="E185" s="172"/>
      <c r="F185" s="150"/>
      <c r="G185" s="180"/>
      <c r="H185" s="211"/>
      <c r="I185" s="155">
        <f t="shared" si="3"/>
        <v>0</v>
      </c>
      <c r="J185" s="218"/>
      <c r="K185" s="147"/>
      <c r="L185" s="156"/>
      <c r="M185" s="163"/>
      <c r="BH185" s="173"/>
      <c r="BX185" s="174"/>
    </row>
    <row r="186" spans="1:76" s="168" customFormat="1" ht="24.95" customHeight="1">
      <c r="A186" s="150"/>
      <c r="B186" s="217"/>
      <c r="C186" s="217" t="str">
        <f>HLOOKUP(WEEKDAY(B186,2),data!$A$1:$G$2,2)</f>
        <v>(토)</v>
      </c>
      <c r="D186" s="150"/>
      <c r="E186" s="172"/>
      <c r="F186" s="150"/>
      <c r="G186" s="155"/>
      <c r="H186" s="211"/>
      <c r="I186" s="155">
        <f t="shared" si="3"/>
        <v>0</v>
      </c>
      <c r="J186" s="218"/>
      <c r="K186" s="147"/>
      <c r="L186" s="156"/>
      <c r="M186" s="167"/>
      <c r="BH186" s="169"/>
      <c r="BX186" s="170"/>
    </row>
    <row r="187" spans="1:76" s="168" customFormat="1" ht="24.95" customHeight="1">
      <c r="A187" s="150"/>
      <c r="B187" s="217"/>
      <c r="C187" s="217" t="str">
        <f>HLOOKUP(WEEKDAY(B187,2),data!$A$1:$G$2,2)</f>
        <v>(토)</v>
      </c>
      <c r="D187" s="150"/>
      <c r="E187" s="172"/>
      <c r="F187" s="150"/>
      <c r="G187" s="155"/>
      <c r="H187" s="211"/>
      <c r="I187" s="155">
        <f t="shared" si="3"/>
        <v>0</v>
      </c>
      <c r="J187" s="217"/>
      <c r="K187" s="155"/>
      <c r="L187" s="156"/>
      <c r="M187" s="167"/>
      <c r="BH187" s="169"/>
      <c r="BX187" s="170"/>
    </row>
    <row r="188" spans="1:76" s="158" customFormat="1" ht="24.95" customHeight="1">
      <c r="A188" s="150"/>
      <c r="B188" s="217"/>
      <c r="C188" s="217" t="str">
        <f>HLOOKUP(WEEKDAY(B188,2),data!$A$1:$G$2,2)</f>
        <v>(토)</v>
      </c>
      <c r="D188" s="150"/>
      <c r="E188" s="172"/>
      <c r="F188" s="150"/>
      <c r="G188" s="155"/>
      <c r="H188" s="211"/>
      <c r="I188" s="155">
        <f t="shared" si="3"/>
        <v>0</v>
      </c>
      <c r="J188" s="218"/>
      <c r="K188" s="147"/>
      <c r="L188" s="156"/>
      <c r="M188" s="157"/>
      <c r="BH188" s="159"/>
      <c r="BX188" s="160"/>
    </row>
    <row r="189" spans="1:76" s="164" customFormat="1" ht="24.6" customHeight="1">
      <c r="A189" s="150"/>
      <c r="B189" s="217"/>
      <c r="C189" s="217" t="str">
        <f>HLOOKUP(WEEKDAY(B189,2),data!$A$1:$G$2,2)</f>
        <v>(토)</v>
      </c>
      <c r="D189" s="150"/>
      <c r="E189" s="172"/>
      <c r="F189" s="150"/>
      <c r="G189" s="155"/>
      <c r="H189" s="211"/>
      <c r="I189" s="155">
        <f t="shared" si="3"/>
        <v>0</v>
      </c>
      <c r="J189" s="217"/>
      <c r="K189" s="155"/>
      <c r="L189" s="156"/>
      <c r="M189" s="163"/>
      <c r="BH189" s="173"/>
      <c r="BX189" s="174"/>
    </row>
    <row r="190" spans="1:76" s="164" customFormat="1" ht="24.95" customHeight="1">
      <c r="A190" s="150"/>
      <c r="B190" s="217"/>
      <c r="C190" s="217" t="str">
        <f>HLOOKUP(WEEKDAY(B190,2),data!$A$1:$G$2,2)</f>
        <v>(토)</v>
      </c>
      <c r="D190" s="150"/>
      <c r="E190" s="172"/>
      <c r="F190" s="150"/>
      <c r="G190" s="155"/>
      <c r="H190" s="211"/>
      <c r="I190" s="155">
        <f t="shared" si="3"/>
        <v>0</v>
      </c>
      <c r="J190" s="218"/>
      <c r="K190" s="147"/>
      <c r="L190" s="156"/>
      <c r="M190" s="163"/>
    </row>
    <row r="191" spans="1:76" s="164" customFormat="1" ht="24.95" customHeight="1">
      <c r="A191" s="150"/>
      <c r="B191" s="217"/>
      <c r="C191" s="217" t="str">
        <f>HLOOKUP(WEEKDAY(B191,2),data!$A$1:$G$2,2)</f>
        <v>(토)</v>
      </c>
      <c r="D191" s="150"/>
      <c r="E191" s="172"/>
      <c r="F191" s="150"/>
      <c r="G191" s="155"/>
      <c r="H191" s="211"/>
      <c r="I191" s="155">
        <f t="shared" si="3"/>
        <v>0</v>
      </c>
      <c r="J191" s="217"/>
      <c r="K191" s="155"/>
      <c r="L191" s="156"/>
      <c r="M191" s="163"/>
    </row>
    <row r="192" spans="1:76" s="164" customFormat="1" ht="24.95" customHeight="1">
      <c r="A192" s="150"/>
      <c r="B192" s="217"/>
      <c r="C192" s="217" t="str">
        <f>HLOOKUP(WEEKDAY(B192,2),data!$A$1:$G$2,2)</f>
        <v>(토)</v>
      </c>
      <c r="D192" s="150"/>
      <c r="E192" s="172"/>
      <c r="F192" s="150"/>
      <c r="G192" s="155"/>
      <c r="H192" s="211"/>
      <c r="I192" s="155">
        <f t="shared" si="3"/>
        <v>0</v>
      </c>
      <c r="J192" s="218"/>
      <c r="K192" s="147"/>
      <c r="L192" s="156"/>
      <c r="M192" s="163"/>
    </row>
    <row r="193" spans="1:76" s="168" customFormat="1" ht="24.95" customHeight="1">
      <c r="A193" s="150"/>
      <c r="B193" s="217"/>
      <c r="C193" s="217" t="str">
        <f>HLOOKUP(WEEKDAY(B193,2),data!$A$1:$G$2,2)</f>
        <v>(토)</v>
      </c>
      <c r="D193" s="150"/>
      <c r="E193" s="172"/>
      <c r="F193" s="150"/>
      <c r="G193" s="155"/>
      <c r="H193" s="211"/>
      <c r="I193" s="155">
        <f t="shared" si="3"/>
        <v>0</v>
      </c>
      <c r="J193" s="217"/>
      <c r="K193" s="155"/>
      <c r="L193" s="161"/>
      <c r="M193" s="167"/>
      <c r="BH193" s="169"/>
      <c r="BX193" s="170"/>
    </row>
    <row r="194" spans="1:76" s="168" customFormat="1" ht="24.95" customHeight="1">
      <c r="A194" s="150"/>
      <c r="B194" s="217"/>
      <c r="C194" s="217" t="str">
        <f>HLOOKUP(WEEKDAY(B194,2),data!$A$1:$G$2,2)</f>
        <v>(토)</v>
      </c>
      <c r="D194" s="150"/>
      <c r="E194" s="172"/>
      <c r="F194" s="150"/>
      <c r="G194" s="155"/>
      <c r="H194" s="211"/>
      <c r="I194" s="155">
        <f t="shared" si="3"/>
        <v>0</v>
      </c>
      <c r="J194" s="218"/>
      <c r="K194" s="147"/>
      <c r="L194" s="161"/>
      <c r="M194" s="167"/>
      <c r="BH194" s="169"/>
      <c r="BX194" s="170"/>
    </row>
    <row r="195" spans="1:76" s="168" customFormat="1" ht="24.95" customHeight="1">
      <c r="A195" s="150"/>
      <c r="B195" s="217"/>
      <c r="C195" s="217" t="str">
        <f>HLOOKUP(WEEKDAY(B195,2),data!$A$1:$G$2,2)</f>
        <v>(토)</v>
      </c>
      <c r="D195" s="150"/>
      <c r="E195" s="172"/>
      <c r="F195" s="150"/>
      <c r="G195" s="155"/>
      <c r="H195" s="211"/>
      <c r="I195" s="155">
        <f t="shared" si="3"/>
        <v>0</v>
      </c>
      <c r="J195" s="217"/>
      <c r="K195" s="155"/>
      <c r="L195" s="161"/>
      <c r="M195" s="167"/>
      <c r="BH195" s="169"/>
      <c r="BX195" s="170"/>
    </row>
    <row r="196" spans="1:76" s="168" customFormat="1" ht="24.95" customHeight="1">
      <c r="A196" s="150"/>
      <c r="B196" s="217"/>
      <c r="C196" s="217" t="str">
        <f>HLOOKUP(WEEKDAY(B196,2),data!$A$1:$G$2,2)</f>
        <v>(토)</v>
      </c>
      <c r="D196" s="150"/>
      <c r="E196" s="172"/>
      <c r="F196" s="150"/>
      <c r="G196" s="155"/>
      <c r="H196" s="211"/>
      <c r="I196" s="155">
        <f t="shared" si="3"/>
        <v>0</v>
      </c>
      <c r="J196" s="218"/>
      <c r="K196" s="147"/>
      <c r="L196" s="161"/>
      <c r="M196" s="167"/>
      <c r="BH196" s="169"/>
      <c r="BX196" s="170"/>
    </row>
    <row r="197" spans="1:76" s="168" customFormat="1" ht="24.95" customHeight="1">
      <c r="A197" s="150"/>
      <c r="B197" s="217"/>
      <c r="C197" s="217" t="str">
        <f>HLOOKUP(WEEKDAY(B197,2),data!$A$1:$G$2,2)</f>
        <v>(토)</v>
      </c>
      <c r="D197" s="150"/>
      <c r="E197" s="172"/>
      <c r="F197" s="150"/>
      <c r="G197" s="155"/>
      <c r="H197" s="211"/>
      <c r="I197" s="155">
        <f t="shared" si="3"/>
        <v>0</v>
      </c>
      <c r="J197" s="217"/>
      <c r="K197" s="155"/>
      <c r="L197" s="161"/>
      <c r="M197" s="167"/>
      <c r="BH197" s="169"/>
      <c r="BX197" s="170"/>
    </row>
    <row r="198" spans="1:76" s="186" customFormat="1" ht="24.95" customHeight="1">
      <c r="A198" s="150"/>
      <c r="B198" s="217"/>
      <c r="C198" s="217" t="str">
        <f>HLOOKUP(WEEKDAY(B198,2),data!$A$1:$G$2,2)</f>
        <v>(토)</v>
      </c>
      <c r="D198" s="150"/>
      <c r="E198" s="172"/>
      <c r="F198" s="150"/>
      <c r="G198" s="155"/>
      <c r="H198" s="211"/>
      <c r="I198" s="155">
        <f t="shared" si="3"/>
        <v>0</v>
      </c>
      <c r="J198" s="218"/>
      <c r="K198" s="147"/>
      <c r="L198" s="161"/>
      <c r="M198" s="185"/>
      <c r="BH198" s="187"/>
      <c r="BX198" s="188"/>
    </row>
    <row r="199" spans="1:76" s="186" customFormat="1" ht="24.95" customHeight="1">
      <c r="A199" s="150"/>
      <c r="B199" s="217"/>
      <c r="C199" s="217" t="str">
        <f>HLOOKUP(WEEKDAY(B199,2),data!$A$1:$G$2,2)</f>
        <v>(토)</v>
      </c>
      <c r="D199" s="150"/>
      <c r="E199" s="172"/>
      <c r="F199" s="150"/>
      <c r="G199" s="155"/>
      <c r="H199" s="211"/>
      <c r="I199" s="155">
        <f t="shared" si="3"/>
        <v>0</v>
      </c>
      <c r="J199" s="217"/>
      <c r="K199" s="155"/>
      <c r="L199" s="161"/>
      <c r="M199" s="185"/>
      <c r="BH199" s="187"/>
      <c r="BX199" s="188"/>
    </row>
    <row r="200" spans="1:76" s="168" customFormat="1" ht="24.95" customHeight="1">
      <c r="A200" s="150"/>
      <c r="B200" s="217"/>
      <c r="C200" s="217" t="str">
        <f>HLOOKUP(WEEKDAY(B200,2),data!$A$1:$G$2,2)</f>
        <v>(토)</v>
      </c>
      <c r="D200" s="150"/>
      <c r="E200" s="172"/>
      <c r="F200" s="150"/>
      <c r="G200" s="155"/>
      <c r="H200" s="211"/>
      <c r="I200" s="155">
        <f t="shared" si="3"/>
        <v>0</v>
      </c>
      <c r="J200" s="218"/>
      <c r="K200" s="147"/>
      <c r="L200" s="161"/>
      <c r="M200" s="167"/>
      <c r="BH200" s="169"/>
      <c r="BX200" s="170"/>
    </row>
    <row r="201" spans="1:76" s="168" customFormat="1" ht="24.95" customHeight="1">
      <c r="A201" s="150"/>
      <c r="B201" s="217"/>
      <c r="C201" s="217" t="str">
        <f>HLOOKUP(WEEKDAY(B201,2),data!$A$1:$G$2,2)</f>
        <v>(토)</v>
      </c>
      <c r="D201" s="150"/>
      <c r="E201" s="172"/>
      <c r="F201" s="150"/>
      <c r="G201" s="155"/>
      <c r="H201" s="211"/>
      <c r="I201" s="155">
        <f t="shared" si="3"/>
        <v>0</v>
      </c>
      <c r="J201" s="217"/>
      <c r="K201" s="155"/>
      <c r="L201" s="161"/>
      <c r="M201" s="167"/>
      <c r="BH201" s="169"/>
      <c r="BX201" s="170"/>
    </row>
    <row r="202" spans="1:76" s="168" customFormat="1" ht="25.15" customHeight="1">
      <c r="A202" s="150"/>
      <c r="B202" s="217"/>
      <c r="C202" s="217" t="str">
        <f>HLOOKUP(WEEKDAY(B202,2),data!$A$1:$G$2,2)</f>
        <v>(토)</v>
      </c>
      <c r="D202" s="150"/>
      <c r="E202" s="172"/>
      <c r="F202" s="150"/>
      <c r="G202" s="155"/>
      <c r="H202" s="211"/>
      <c r="I202" s="155">
        <f t="shared" si="3"/>
        <v>0</v>
      </c>
      <c r="J202" s="217"/>
      <c r="K202" s="155"/>
      <c r="L202" s="161"/>
      <c r="M202" s="167"/>
      <c r="BH202" s="169"/>
      <c r="BX202" s="170"/>
    </row>
    <row r="203" spans="1:76" s="168" customFormat="1" ht="25.15" customHeight="1">
      <c r="A203" s="150"/>
      <c r="B203" s="217"/>
      <c r="C203" s="217" t="str">
        <f>HLOOKUP(WEEKDAY(B203,2),data!$A$1:$G$2,2)</f>
        <v>(토)</v>
      </c>
      <c r="D203" s="150"/>
      <c r="E203" s="172"/>
      <c r="F203" s="150"/>
      <c r="G203" s="155"/>
      <c r="H203" s="211"/>
      <c r="I203" s="155">
        <f t="shared" si="3"/>
        <v>0</v>
      </c>
      <c r="J203" s="218"/>
      <c r="K203" s="147"/>
      <c r="L203" s="161"/>
      <c r="M203" s="167"/>
      <c r="BH203" s="169"/>
      <c r="BX203" s="170"/>
    </row>
    <row r="204" spans="1:76" s="168" customFormat="1" ht="25.15" customHeight="1">
      <c r="A204" s="150"/>
      <c r="B204" s="217"/>
      <c r="C204" s="217" t="str">
        <f>HLOOKUP(WEEKDAY(B204,2),data!$A$1:$G$2,2)</f>
        <v>(토)</v>
      </c>
      <c r="D204" s="150"/>
      <c r="E204" s="172"/>
      <c r="F204" s="150"/>
      <c r="G204" s="155"/>
      <c r="H204" s="211"/>
      <c r="I204" s="155">
        <f t="shared" si="3"/>
        <v>0</v>
      </c>
      <c r="J204" s="218"/>
      <c r="K204" s="147"/>
      <c r="L204" s="161"/>
      <c r="M204" s="167"/>
      <c r="BH204" s="169"/>
      <c r="BX204" s="170"/>
    </row>
    <row r="205" spans="1:76" s="186" customFormat="1" ht="24.95" customHeight="1">
      <c r="A205" s="150"/>
      <c r="B205" s="217"/>
      <c r="C205" s="217" t="str">
        <f>HLOOKUP(WEEKDAY(B205,2),data!$A$1:$G$2,2)</f>
        <v>(토)</v>
      </c>
      <c r="D205" s="150"/>
      <c r="E205" s="172"/>
      <c r="F205" s="150"/>
      <c r="G205" s="155"/>
      <c r="H205" s="211"/>
      <c r="I205" s="155">
        <f t="shared" si="3"/>
        <v>0</v>
      </c>
      <c r="J205" s="217"/>
      <c r="K205" s="155"/>
      <c r="L205" s="161"/>
      <c r="M205" s="185"/>
      <c r="BH205" s="187"/>
      <c r="BX205" s="188"/>
    </row>
    <row r="206" spans="1:76" s="186" customFormat="1" ht="24.95" customHeight="1">
      <c r="A206" s="150"/>
      <c r="B206" s="217"/>
      <c r="C206" s="217" t="str">
        <f>HLOOKUP(WEEKDAY(B206,2),data!$A$1:$G$2,2)</f>
        <v>(토)</v>
      </c>
      <c r="D206" s="150"/>
      <c r="E206" s="172"/>
      <c r="F206" s="150"/>
      <c r="G206" s="155"/>
      <c r="H206" s="211"/>
      <c r="I206" s="155">
        <f t="shared" si="3"/>
        <v>0</v>
      </c>
      <c r="J206" s="218"/>
      <c r="K206" s="147"/>
      <c r="L206" s="161"/>
      <c r="M206" s="185"/>
      <c r="BH206" s="187"/>
      <c r="BX206" s="188"/>
    </row>
    <row r="207" spans="1:76" s="168" customFormat="1" ht="25.15" customHeight="1">
      <c r="A207" s="150"/>
      <c r="B207" s="217"/>
      <c r="C207" s="217" t="str">
        <f>HLOOKUP(WEEKDAY(B207,2),data!$A$1:$G$2,2)</f>
        <v>(토)</v>
      </c>
      <c r="D207" s="150"/>
      <c r="E207" s="172"/>
      <c r="F207" s="150"/>
      <c r="G207" s="155"/>
      <c r="H207" s="211"/>
      <c r="I207" s="155">
        <f t="shared" si="3"/>
        <v>0</v>
      </c>
      <c r="J207" s="217"/>
      <c r="K207" s="155"/>
      <c r="L207" s="161"/>
      <c r="M207" s="167"/>
      <c r="BH207" s="169"/>
      <c r="BX207" s="170"/>
    </row>
    <row r="208" spans="1:76" s="168" customFormat="1" ht="25.15" customHeight="1">
      <c r="A208" s="150"/>
      <c r="B208" s="217"/>
      <c r="C208" s="217" t="str">
        <f>HLOOKUP(WEEKDAY(B208,2),data!$A$1:$G$2,2)</f>
        <v>(토)</v>
      </c>
      <c r="D208" s="150"/>
      <c r="E208" s="172"/>
      <c r="F208" s="150"/>
      <c r="G208" s="155"/>
      <c r="H208" s="211"/>
      <c r="I208" s="155">
        <f t="shared" si="3"/>
        <v>0</v>
      </c>
      <c r="J208" s="218"/>
      <c r="K208" s="147"/>
      <c r="L208" s="161"/>
      <c r="M208" s="167"/>
      <c r="BH208" s="169"/>
      <c r="BX208" s="170"/>
    </row>
    <row r="209" spans="1:76" s="168" customFormat="1" ht="24.95" customHeight="1">
      <c r="A209" s="150"/>
      <c r="B209" s="217"/>
      <c r="C209" s="217" t="str">
        <f>HLOOKUP(WEEKDAY(B209,2),data!$A$1:$G$2,2)</f>
        <v>(토)</v>
      </c>
      <c r="D209" s="150"/>
      <c r="E209" s="172"/>
      <c r="F209" s="150"/>
      <c r="G209" s="155"/>
      <c r="H209" s="211"/>
      <c r="I209" s="155">
        <f t="shared" si="3"/>
        <v>0</v>
      </c>
      <c r="J209" s="217"/>
      <c r="K209" s="155"/>
      <c r="L209" s="161"/>
      <c r="M209" s="167"/>
      <c r="BH209" s="169"/>
      <c r="BX209" s="170"/>
    </row>
    <row r="210" spans="1:76" s="168" customFormat="1" ht="24.95" customHeight="1">
      <c r="A210" s="150"/>
      <c r="B210" s="217"/>
      <c r="C210" s="217" t="str">
        <f>HLOOKUP(WEEKDAY(B210,2),data!$A$1:$G$2,2)</f>
        <v>(토)</v>
      </c>
      <c r="D210" s="150"/>
      <c r="E210" s="172"/>
      <c r="F210" s="150"/>
      <c r="G210" s="155"/>
      <c r="H210" s="211"/>
      <c r="I210" s="155">
        <f t="shared" si="3"/>
        <v>0</v>
      </c>
      <c r="J210" s="217"/>
      <c r="K210" s="155"/>
      <c r="L210" s="161"/>
      <c r="M210" s="167"/>
      <c r="BH210" s="169"/>
      <c r="BX210" s="170"/>
    </row>
    <row r="211" spans="1:76" s="168" customFormat="1" ht="24.95" customHeight="1">
      <c r="A211" s="150"/>
      <c r="B211" s="217"/>
      <c r="C211" s="217" t="str">
        <f>HLOOKUP(WEEKDAY(B211,2),data!$A$1:$G$2,2)</f>
        <v>(토)</v>
      </c>
      <c r="D211" s="150"/>
      <c r="E211" s="172"/>
      <c r="F211" s="150"/>
      <c r="G211" s="155"/>
      <c r="H211" s="211"/>
      <c r="I211" s="155">
        <f t="shared" si="3"/>
        <v>0</v>
      </c>
      <c r="J211" s="217"/>
      <c r="K211" s="155"/>
      <c r="L211" s="161"/>
      <c r="M211" s="167"/>
      <c r="BH211" s="169"/>
      <c r="BX211" s="170"/>
    </row>
    <row r="212" spans="1:76" s="168" customFormat="1" ht="24.95" customHeight="1">
      <c r="A212" s="150"/>
      <c r="B212" s="217"/>
      <c r="C212" s="217" t="str">
        <f>HLOOKUP(WEEKDAY(B212,2),data!$A$1:$G$2,2)</f>
        <v>(토)</v>
      </c>
      <c r="D212" s="150"/>
      <c r="E212" s="172"/>
      <c r="F212" s="150"/>
      <c r="G212" s="155"/>
      <c r="H212" s="211"/>
      <c r="I212" s="155">
        <f t="shared" si="3"/>
        <v>0</v>
      </c>
      <c r="J212" s="217"/>
      <c r="K212" s="155"/>
      <c r="L212" s="161"/>
      <c r="M212" s="167"/>
      <c r="BH212" s="169"/>
      <c r="BX212" s="170"/>
    </row>
    <row r="213" spans="1:76" s="164" customFormat="1" ht="24.95" customHeight="1">
      <c r="A213" s="150"/>
      <c r="B213" s="217"/>
      <c r="C213" s="217" t="str">
        <f>HLOOKUP(WEEKDAY(B213,2),data!$A$1:$G$2,2)</f>
        <v>(토)</v>
      </c>
      <c r="D213" s="150"/>
      <c r="E213" s="172"/>
      <c r="F213" s="150"/>
      <c r="G213" s="155"/>
      <c r="H213" s="211"/>
      <c r="I213" s="155">
        <f t="shared" si="3"/>
        <v>0</v>
      </c>
      <c r="J213" s="217"/>
      <c r="K213" s="155"/>
      <c r="L213" s="161"/>
      <c r="M213" s="163"/>
      <c r="BH213" s="173"/>
      <c r="BX213" s="174"/>
    </row>
    <row r="214" spans="1:76" s="164" customFormat="1" ht="24.95" customHeight="1">
      <c r="A214" s="150"/>
      <c r="B214" s="217"/>
      <c r="C214" s="217" t="str">
        <f>HLOOKUP(WEEKDAY(B214,2),data!$A$1:$G$2,2)</f>
        <v>(토)</v>
      </c>
      <c r="D214" s="150"/>
      <c r="E214" s="172"/>
      <c r="F214" s="150"/>
      <c r="G214" s="155"/>
      <c r="H214" s="211"/>
      <c r="I214" s="155">
        <f t="shared" si="3"/>
        <v>0</v>
      </c>
      <c r="J214" s="217"/>
      <c r="K214" s="155"/>
      <c r="L214" s="161"/>
      <c r="M214" s="163"/>
      <c r="BH214" s="173"/>
      <c r="BX214" s="174"/>
    </row>
    <row r="215" spans="1:76" s="168" customFormat="1" ht="24.95" customHeight="1">
      <c r="A215" s="150"/>
      <c r="B215" s="217"/>
      <c r="C215" s="217" t="str">
        <f>HLOOKUP(WEEKDAY(B215,2),data!$A$1:$G$2,2)</f>
        <v>(토)</v>
      </c>
      <c r="D215" s="150"/>
      <c r="E215" s="172"/>
      <c r="F215" s="150"/>
      <c r="G215" s="155"/>
      <c r="H215" s="211"/>
      <c r="I215" s="155">
        <f t="shared" si="3"/>
        <v>0</v>
      </c>
      <c r="J215" s="217"/>
      <c r="K215" s="155"/>
      <c r="L215" s="161"/>
      <c r="M215" s="167"/>
      <c r="BH215" s="169"/>
      <c r="BX215" s="170"/>
    </row>
    <row r="216" spans="1:76" s="168" customFormat="1" ht="24.95" customHeight="1">
      <c r="A216" s="150"/>
      <c r="B216" s="217"/>
      <c r="C216" s="217" t="str">
        <f>HLOOKUP(WEEKDAY(B216,2),data!$A$1:$G$2,2)</f>
        <v>(토)</v>
      </c>
      <c r="D216" s="150"/>
      <c r="E216" s="172"/>
      <c r="F216" s="150"/>
      <c r="G216" s="155"/>
      <c r="H216" s="211"/>
      <c r="I216" s="155">
        <f t="shared" si="3"/>
        <v>0</v>
      </c>
      <c r="J216" s="217"/>
      <c r="K216" s="155"/>
      <c r="L216" s="161"/>
      <c r="M216" s="167"/>
      <c r="BH216" s="169"/>
      <c r="BX216" s="170"/>
    </row>
    <row r="217" spans="1:76" s="164" customFormat="1" ht="24.95" customHeight="1">
      <c r="A217" s="150"/>
      <c r="B217" s="217"/>
      <c r="C217" s="217" t="str">
        <f>HLOOKUP(WEEKDAY(B217,2),data!$A$1:$G$2,2)</f>
        <v>(토)</v>
      </c>
      <c r="D217" s="150"/>
      <c r="E217" s="172"/>
      <c r="F217" s="150"/>
      <c r="G217" s="155"/>
      <c r="H217" s="211"/>
      <c r="I217" s="155">
        <f t="shared" si="3"/>
        <v>0</v>
      </c>
      <c r="J217" s="217"/>
      <c r="K217" s="155"/>
      <c r="L217" s="161"/>
      <c r="M217" s="163"/>
      <c r="BH217" s="173"/>
      <c r="BX217" s="174"/>
    </row>
    <row r="218" spans="1:76" s="164" customFormat="1" ht="24.95" customHeight="1">
      <c r="A218" s="150"/>
      <c r="B218" s="217"/>
      <c r="C218" s="217" t="str">
        <f>HLOOKUP(WEEKDAY(B218,2),data!$A$1:$G$2,2)</f>
        <v>(토)</v>
      </c>
      <c r="D218" s="150"/>
      <c r="E218" s="172"/>
      <c r="F218" s="150"/>
      <c r="G218" s="155"/>
      <c r="H218" s="211"/>
      <c r="I218" s="155">
        <f t="shared" si="3"/>
        <v>0</v>
      </c>
      <c r="J218" s="217"/>
      <c r="K218" s="155"/>
      <c r="L218" s="161"/>
      <c r="M218" s="163"/>
      <c r="BH218" s="173"/>
      <c r="BX218" s="174"/>
    </row>
    <row r="219" spans="1:76" s="168" customFormat="1" ht="24.95" customHeight="1">
      <c r="A219" s="150"/>
      <c r="B219" s="217"/>
      <c r="C219" s="217" t="str">
        <f>HLOOKUP(WEEKDAY(B219,2),data!$A$1:$G$2,2)</f>
        <v>(토)</v>
      </c>
      <c r="D219" s="150"/>
      <c r="E219" s="190"/>
      <c r="F219" s="150"/>
      <c r="G219" s="155"/>
      <c r="H219" s="211"/>
      <c r="I219" s="155">
        <f t="shared" si="3"/>
        <v>0</v>
      </c>
      <c r="J219" s="217"/>
      <c r="K219" s="155"/>
      <c r="L219" s="161"/>
      <c r="M219" s="167"/>
      <c r="BH219" s="169"/>
      <c r="BX219" s="170"/>
    </row>
    <row r="220" spans="1:76" s="168" customFormat="1" ht="24.95" customHeight="1">
      <c r="A220" s="150"/>
      <c r="B220" s="217"/>
      <c r="C220" s="217" t="str">
        <f>HLOOKUP(WEEKDAY(B220,2),data!$A$1:$G$2,2)</f>
        <v>(토)</v>
      </c>
      <c r="D220" s="150"/>
      <c r="E220" s="190"/>
      <c r="F220" s="150"/>
      <c r="G220" s="155"/>
      <c r="H220" s="211"/>
      <c r="I220" s="155">
        <f t="shared" si="3"/>
        <v>0</v>
      </c>
      <c r="J220" s="217"/>
      <c r="K220" s="155"/>
      <c r="L220" s="191"/>
      <c r="M220" s="167"/>
      <c r="BH220" s="169"/>
      <c r="BX220" s="170"/>
    </row>
    <row r="221" spans="1:76" s="164" customFormat="1" ht="24.95" customHeight="1">
      <c r="A221" s="150"/>
      <c r="B221" s="217"/>
      <c r="C221" s="217" t="str">
        <f>HLOOKUP(WEEKDAY(B221,2),data!$A$1:$G$2,2)</f>
        <v>(토)</v>
      </c>
      <c r="D221" s="150"/>
      <c r="E221" s="190"/>
      <c r="F221" s="150"/>
      <c r="G221" s="155"/>
      <c r="H221" s="211"/>
      <c r="I221" s="155">
        <f t="shared" si="3"/>
        <v>0</v>
      </c>
      <c r="J221" s="217"/>
      <c r="K221" s="155"/>
      <c r="L221" s="161"/>
      <c r="M221" s="163"/>
      <c r="BH221" s="173"/>
      <c r="BX221" s="174"/>
    </row>
    <row r="222" spans="1:76" s="164" customFormat="1" ht="24.95" customHeight="1">
      <c r="A222" s="150"/>
      <c r="B222" s="217"/>
      <c r="C222" s="217" t="str">
        <f>HLOOKUP(WEEKDAY(B222,2),data!$A$1:$G$2,2)</f>
        <v>(토)</v>
      </c>
      <c r="D222" s="150"/>
      <c r="E222" s="190"/>
      <c r="F222" s="150"/>
      <c r="G222" s="155"/>
      <c r="H222" s="211"/>
      <c r="I222" s="155">
        <f t="shared" si="3"/>
        <v>0</v>
      </c>
      <c r="J222" s="217"/>
      <c r="K222" s="155"/>
      <c r="L222" s="161"/>
      <c r="M222" s="163"/>
      <c r="BH222" s="173"/>
      <c r="BX222" s="174"/>
    </row>
    <row r="223" spans="1:76" s="168" customFormat="1" ht="24.95" customHeight="1">
      <c r="A223" s="150"/>
      <c r="B223" s="217"/>
      <c r="C223" s="217" t="str">
        <f>HLOOKUP(WEEKDAY(B223,2),data!$A$1:$G$2,2)</f>
        <v>(토)</v>
      </c>
      <c r="D223" s="150"/>
      <c r="E223" s="190"/>
      <c r="F223" s="150"/>
      <c r="G223" s="155"/>
      <c r="H223" s="211"/>
      <c r="I223" s="155">
        <f t="shared" si="3"/>
        <v>0</v>
      </c>
      <c r="J223" s="217"/>
      <c r="K223" s="155"/>
      <c r="L223" s="161"/>
      <c r="M223" s="167"/>
      <c r="BH223" s="169"/>
      <c r="BX223" s="170"/>
    </row>
    <row r="224" spans="1:76" s="168" customFormat="1" ht="24.95" customHeight="1">
      <c r="A224" s="150"/>
      <c r="B224" s="217"/>
      <c r="C224" s="217" t="str">
        <f>HLOOKUP(WEEKDAY(B224,2),data!$A$1:$G$2,2)</f>
        <v>(토)</v>
      </c>
      <c r="D224" s="150"/>
      <c r="E224" s="190"/>
      <c r="F224" s="150"/>
      <c r="G224" s="155"/>
      <c r="H224" s="211"/>
      <c r="I224" s="155">
        <f t="shared" si="3"/>
        <v>0</v>
      </c>
      <c r="J224" s="217"/>
      <c r="K224" s="155"/>
      <c r="L224" s="161"/>
      <c r="M224" s="167"/>
      <c r="BH224" s="169"/>
      <c r="BX224" s="170"/>
    </row>
    <row r="225" spans="1:76" s="186" customFormat="1" ht="24.95" customHeight="1">
      <c r="A225" s="150"/>
      <c r="B225" s="217"/>
      <c r="C225" s="217" t="str">
        <f>HLOOKUP(WEEKDAY(B225,2),data!$A$1:$G$2,2)</f>
        <v>(토)</v>
      </c>
      <c r="D225" s="150"/>
      <c r="E225" s="190"/>
      <c r="F225" s="150"/>
      <c r="G225" s="155"/>
      <c r="H225" s="211"/>
      <c r="I225" s="155">
        <f t="shared" si="3"/>
        <v>0</v>
      </c>
      <c r="J225" s="217"/>
      <c r="K225" s="155"/>
      <c r="L225" s="161"/>
      <c r="M225" s="185"/>
      <c r="BH225" s="187"/>
      <c r="BX225" s="188"/>
    </row>
    <row r="226" spans="1:76" s="186" customFormat="1" ht="24.95" customHeight="1">
      <c r="A226" s="150"/>
      <c r="B226" s="217"/>
      <c r="C226" s="217" t="str">
        <f>HLOOKUP(WEEKDAY(B226,2),data!$A$1:$G$2,2)</f>
        <v>(토)</v>
      </c>
      <c r="D226" s="150"/>
      <c r="E226" s="190"/>
      <c r="F226" s="150"/>
      <c r="G226" s="155"/>
      <c r="H226" s="211"/>
      <c r="I226" s="155">
        <f t="shared" si="3"/>
        <v>0</v>
      </c>
      <c r="J226" s="217"/>
      <c r="K226" s="155"/>
      <c r="L226" s="161"/>
      <c r="M226" s="185"/>
      <c r="BH226" s="187"/>
      <c r="BX226" s="188"/>
    </row>
    <row r="227" spans="1:76" s="168" customFormat="1" ht="24.95" customHeight="1">
      <c r="A227" s="150"/>
      <c r="B227" s="217"/>
      <c r="C227" s="217" t="str">
        <f>HLOOKUP(WEEKDAY(B227,2),data!$A$1:$G$2,2)</f>
        <v>(토)</v>
      </c>
      <c r="D227" s="150"/>
      <c r="E227" s="172"/>
      <c r="F227" s="150"/>
      <c r="G227" s="155"/>
      <c r="H227" s="211"/>
      <c r="I227" s="155">
        <f t="shared" si="3"/>
        <v>0</v>
      </c>
      <c r="J227" s="217"/>
      <c r="K227" s="155"/>
      <c r="L227" s="161"/>
      <c r="M227" s="167"/>
      <c r="BH227" s="169"/>
      <c r="BX227" s="170"/>
    </row>
    <row r="228" spans="1:76" s="168" customFormat="1" ht="24.95" customHeight="1">
      <c r="A228" s="150"/>
      <c r="B228" s="217"/>
      <c r="C228" s="217" t="str">
        <f>HLOOKUP(WEEKDAY(B228,2),data!$A$1:$G$2,2)</f>
        <v>(토)</v>
      </c>
      <c r="D228" s="150"/>
      <c r="E228" s="172"/>
      <c r="F228" s="150"/>
      <c r="G228" s="155"/>
      <c r="H228" s="211"/>
      <c r="I228" s="155">
        <f t="shared" si="3"/>
        <v>0</v>
      </c>
      <c r="J228" s="217"/>
      <c r="K228" s="155"/>
      <c r="L228" s="161"/>
      <c r="M228" s="167"/>
      <c r="BH228" s="169"/>
      <c r="BX228" s="170"/>
    </row>
    <row r="229" spans="1:76" s="168" customFormat="1" ht="24.95" customHeight="1">
      <c r="A229" s="150"/>
      <c r="B229" s="217"/>
      <c r="C229" s="217" t="str">
        <f>HLOOKUP(WEEKDAY(B229,2),data!$A$1:$G$2,2)</f>
        <v>(토)</v>
      </c>
      <c r="D229" s="150"/>
      <c r="E229" s="172"/>
      <c r="F229" s="150"/>
      <c r="G229" s="155"/>
      <c r="H229" s="211"/>
      <c r="I229" s="155">
        <f t="shared" si="3"/>
        <v>0</v>
      </c>
      <c r="J229" s="217"/>
      <c r="K229" s="155"/>
      <c r="L229" s="161"/>
      <c r="M229" s="167"/>
      <c r="BH229" s="169"/>
      <c r="BX229" s="170"/>
    </row>
    <row r="230" spans="1:76" s="168" customFormat="1" ht="24.95" customHeight="1">
      <c r="A230" s="150"/>
      <c r="B230" s="217"/>
      <c r="C230" s="217" t="str">
        <f>HLOOKUP(WEEKDAY(B230,2),data!$A$1:$G$2,2)</f>
        <v>(토)</v>
      </c>
      <c r="D230" s="150"/>
      <c r="E230" s="172"/>
      <c r="F230" s="150"/>
      <c r="G230" s="155"/>
      <c r="H230" s="211"/>
      <c r="I230" s="155">
        <f t="shared" si="3"/>
        <v>0</v>
      </c>
      <c r="J230" s="217"/>
      <c r="K230" s="155"/>
      <c r="L230" s="161"/>
      <c r="M230" s="167"/>
      <c r="BH230" s="169"/>
      <c r="BX230" s="170"/>
    </row>
    <row r="231" spans="1:76" s="168" customFormat="1" ht="24.95" customHeight="1">
      <c r="A231" s="150"/>
      <c r="B231" s="217"/>
      <c r="C231" s="217" t="str">
        <f>HLOOKUP(WEEKDAY(B231,2),data!$A$1:$G$2,2)</f>
        <v>(토)</v>
      </c>
      <c r="D231" s="150"/>
      <c r="E231" s="152"/>
      <c r="F231" s="150"/>
      <c r="G231" s="155"/>
      <c r="H231" s="211"/>
      <c r="I231" s="155">
        <f t="shared" si="3"/>
        <v>0</v>
      </c>
      <c r="J231" s="217"/>
      <c r="K231" s="155"/>
      <c r="L231" s="161"/>
      <c r="M231" s="167"/>
      <c r="BH231" s="169"/>
      <c r="BX231" s="170"/>
    </row>
    <row r="232" spans="1:76" s="168" customFormat="1" ht="24.95" customHeight="1">
      <c r="A232" s="150"/>
      <c r="B232" s="217"/>
      <c r="C232" s="217" t="str">
        <f>HLOOKUP(WEEKDAY(B232,2),data!$A$1:$G$2,2)</f>
        <v>(토)</v>
      </c>
      <c r="D232" s="150"/>
      <c r="E232" s="152"/>
      <c r="F232" s="150"/>
      <c r="G232" s="155"/>
      <c r="H232" s="211"/>
      <c r="I232" s="155">
        <f t="shared" si="3"/>
        <v>0</v>
      </c>
      <c r="J232" s="217"/>
      <c r="K232" s="155"/>
      <c r="L232" s="161"/>
      <c r="M232" s="167"/>
      <c r="BH232" s="169"/>
      <c r="BX232" s="170"/>
    </row>
    <row r="233" spans="1:76" s="168" customFormat="1" ht="24.95" customHeight="1">
      <c r="A233" s="150"/>
      <c r="B233" s="217"/>
      <c r="C233" s="217" t="str">
        <f>HLOOKUP(WEEKDAY(B233,2),data!$A$1:$G$2,2)</f>
        <v>(토)</v>
      </c>
      <c r="D233" s="150"/>
      <c r="E233" s="152"/>
      <c r="F233" s="150"/>
      <c r="G233" s="155"/>
      <c r="H233" s="211"/>
      <c r="I233" s="155">
        <f t="shared" si="3"/>
        <v>0</v>
      </c>
      <c r="J233" s="217"/>
      <c r="K233" s="155"/>
      <c r="L233" s="161"/>
      <c r="M233" s="167"/>
      <c r="BH233" s="169"/>
      <c r="BX233" s="170"/>
    </row>
    <row r="234" spans="1:76" s="168" customFormat="1" ht="24.95" customHeight="1">
      <c r="A234" s="150"/>
      <c r="B234" s="217"/>
      <c r="C234" s="217" t="str">
        <f>HLOOKUP(WEEKDAY(B234,2),data!$A$1:$G$2,2)</f>
        <v>(토)</v>
      </c>
      <c r="D234" s="150"/>
      <c r="E234" s="152"/>
      <c r="F234" s="150"/>
      <c r="G234" s="155"/>
      <c r="H234" s="211"/>
      <c r="I234" s="155">
        <f t="shared" ref="I234:I297" si="4">SUM(G234:H234)</f>
        <v>0</v>
      </c>
      <c r="J234" s="217"/>
      <c r="K234" s="155"/>
      <c r="L234" s="161"/>
      <c r="M234" s="167"/>
      <c r="BH234" s="169"/>
      <c r="BX234" s="170"/>
    </row>
    <row r="235" spans="1:76" s="186" customFormat="1" ht="24.95" customHeight="1">
      <c r="A235" s="150"/>
      <c r="B235" s="217"/>
      <c r="C235" s="217" t="str">
        <f>HLOOKUP(WEEKDAY(B235,2),data!$A$1:$G$2,2)</f>
        <v>(토)</v>
      </c>
      <c r="D235" s="150"/>
      <c r="E235" s="172"/>
      <c r="F235" s="150"/>
      <c r="G235" s="155"/>
      <c r="H235" s="211"/>
      <c r="I235" s="155">
        <f t="shared" si="4"/>
        <v>0</v>
      </c>
      <c r="J235" s="217"/>
      <c r="K235" s="155"/>
      <c r="L235" s="161"/>
      <c r="M235" s="185"/>
      <c r="BH235" s="187"/>
      <c r="BX235" s="188"/>
    </row>
    <row r="236" spans="1:76" s="186" customFormat="1" ht="24.95" customHeight="1">
      <c r="A236" s="150"/>
      <c r="B236" s="217"/>
      <c r="C236" s="217" t="str">
        <f>HLOOKUP(WEEKDAY(B236,2),data!$A$1:$G$2,2)</f>
        <v>(토)</v>
      </c>
      <c r="D236" s="150"/>
      <c r="E236" s="172"/>
      <c r="F236" s="150"/>
      <c r="G236" s="155"/>
      <c r="H236" s="211"/>
      <c r="I236" s="155">
        <f t="shared" si="4"/>
        <v>0</v>
      </c>
      <c r="J236" s="217"/>
      <c r="K236" s="155"/>
      <c r="L236" s="161"/>
      <c r="M236" s="185"/>
      <c r="BH236" s="187"/>
      <c r="BX236" s="188"/>
    </row>
    <row r="237" spans="1:76" s="168" customFormat="1" ht="24.95" customHeight="1">
      <c r="A237" s="150"/>
      <c r="B237" s="217"/>
      <c r="C237" s="217" t="str">
        <f>HLOOKUP(WEEKDAY(B237,2),data!$A$1:$G$2,2)</f>
        <v>(토)</v>
      </c>
      <c r="D237" s="150"/>
      <c r="E237" s="172"/>
      <c r="F237" s="150"/>
      <c r="G237" s="155"/>
      <c r="H237" s="211"/>
      <c r="I237" s="155">
        <f t="shared" si="4"/>
        <v>0</v>
      </c>
      <c r="J237" s="217"/>
      <c r="K237" s="155"/>
      <c r="L237" s="161"/>
      <c r="M237" s="167"/>
      <c r="BH237" s="169"/>
      <c r="BX237" s="170"/>
    </row>
    <row r="238" spans="1:76" s="168" customFormat="1" ht="24.95" customHeight="1">
      <c r="A238" s="150"/>
      <c r="B238" s="217"/>
      <c r="C238" s="217" t="str">
        <f>HLOOKUP(WEEKDAY(B238,2),data!$A$1:$G$2,2)</f>
        <v>(토)</v>
      </c>
      <c r="D238" s="150"/>
      <c r="E238" s="172"/>
      <c r="F238" s="150"/>
      <c r="G238" s="155"/>
      <c r="H238" s="211"/>
      <c r="I238" s="155">
        <f t="shared" si="4"/>
        <v>0</v>
      </c>
      <c r="J238" s="217"/>
      <c r="K238" s="155"/>
      <c r="L238" s="161"/>
      <c r="M238" s="167"/>
      <c r="BH238" s="169"/>
      <c r="BX238" s="170"/>
    </row>
    <row r="239" spans="1:76" s="168" customFormat="1" ht="24.95" customHeight="1">
      <c r="A239" s="150"/>
      <c r="B239" s="217"/>
      <c r="C239" s="217" t="str">
        <f>HLOOKUP(WEEKDAY(B239,2),data!$A$1:$G$2,2)</f>
        <v>(토)</v>
      </c>
      <c r="D239" s="150"/>
      <c r="E239" s="172"/>
      <c r="F239" s="150"/>
      <c r="G239" s="155"/>
      <c r="H239" s="211"/>
      <c r="I239" s="155">
        <f t="shared" si="4"/>
        <v>0</v>
      </c>
      <c r="J239" s="217"/>
      <c r="K239" s="155"/>
      <c r="L239" s="161"/>
      <c r="M239" s="167"/>
      <c r="BH239" s="169"/>
      <c r="BX239" s="170"/>
    </row>
    <row r="240" spans="1:76" s="168" customFormat="1" ht="24.95" customHeight="1">
      <c r="A240" s="150"/>
      <c r="B240" s="217"/>
      <c r="C240" s="217" t="str">
        <f>HLOOKUP(WEEKDAY(B240,2),data!$A$1:$G$2,2)</f>
        <v>(토)</v>
      </c>
      <c r="D240" s="150"/>
      <c r="E240" s="172"/>
      <c r="F240" s="150"/>
      <c r="G240" s="155"/>
      <c r="H240" s="211"/>
      <c r="I240" s="155">
        <f t="shared" si="4"/>
        <v>0</v>
      </c>
      <c r="J240" s="217"/>
      <c r="K240" s="155"/>
      <c r="L240" s="161"/>
      <c r="M240" s="167"/>
      <c r="BH240" s="169"/>
      <c r="BX240" s="170"/>
    </row>
    <row r="241" spans="1:76" s="168" customFormat="1" ht="24.95" customHeight="1">
      <c r="A241" s="150"/>
      <c r="B241" s="217"/>
      <c r="C241" s="217" t="str">
        <f>HLOOKUP(WEEKDAY(B241,2),data!$A$1:$G$2,2)</f>
        <v>(토)</v>
      </c>
      <c r="D241" s="150"/>
      <c r="E241" s="172"/>
      <c r="F241" s="150"/>
      <c r="G241" s="155"/>
      <c r="H241" s="211"/>
      <c r="I241" s="155">
        <f t="shared" si="4"/>
        <v>0</v>
      </c>
      <c r="J241" s="217"/>
      <c r="K241" s="155"/>
      <c r="L241" s="161"/>
      <c r="M241" s="167"/>
      <c r="BH241" s="169"/>
      <c r="BX241" s="170"/>
    </row>
    <row r="242" spans="1:76" s="168" customFormat="1" ht="24.95" customHeight="1">
      <c r="A242" s="150"/>
      <c r="B242" s="217"/>
      <c r="C242" s="217" t="str">
        <f>HLOOKUP(WEEKDAY(B242,2),data!$A$1:$G$2,2)</f>
        <v>(토)</v>
      </c>
      <c r="D242" s="150"/>
      <c r="E242" s="172"/>
      <c r="F242" s="150"/>
      <c r="G242" s="155"/>
      <c r="H242" s="211"/>
      <c r="I242" s="155">
        <f t="shared" si="4"/>
        <v>0</v>
      </c>
      <c r="J242" s="217"/>
      <c r="K242" s="155"/>
      <c r="L242" s="161"/>
      <c r="M242" s="167"/>
      <c r="BH242" s="169"/>
      <c r="BX242" s="170"/>
    </row>
    <row r="243" spans="1:76" s="168" customFormat="1" ht="24.95" customHeight="1">
      <c r="A243" s="150"/>
      <c r="B243" s="217"/>
      <c r="C243" s="217" t="str">
        <f>HLOOKUP(WEEKDAY(B243,2),data!$A$1:$G$2,2)</f>
        <v>(토)</v>
      </c>
      <c r="D243" s="150"/>
      <c r="E243" s="172"/>
      <c r="F243" s="150"/>
      <c r="G243" s="155"/>
      <c r="H243" s="211"/>
      <c r="I243" s="155">
        <f t="shared" si="4"/>
        <v>0</v>
      </c>
      <c r="J243" s="217"/>
      <c r="K243" s="155"/>
      <c r="L243" s="161"/>
      <c r="M243" s="167"/>
      <c r="BH243" s="169"/>
      <c r="BX243" s="170"/>
    </row>
    <row r="244" spans="1:76" s="168" customFormat="1" ht="24.95" customHeight="1">
      <c r="A244" s="150"/>
      <c r="B244" s="217"/>
      <c r="C244" s="217" t="str">
        <f>HLOOKUP(WEEKDAY(B244,2),data!$A$1:$G$2,2)</f>
        <v>(토)</v>
      </c>
      <c r="D244" s="150"/>
      <c r="E244" s="172"/>
      <c r="F244" s="150"/>
      <c r="G244" s="155"/>
      <c r="H244" s="211"/>
      <c r="I244" s="155">
        <f t="shared" si="4"/>
        <v>0</v>
      </c>
      <c r="J244" s="217"/>
      <c r="K244" s="155"/>
      <c r="L244" s="161"/>
      <c r="M244" s="167"/>
      <c r="BH244" s="169"/>
      <c r="BX244" s="170"/>
    </row>
    <row r="245" spans="1:76" s="168" customFormat="1" ht="24.95" customHeight="1">
      <c r="A245" s="150"/>
      <c r="B245" s="217"/>
      <c r="C245" s="217" t="str">
        <f>HLOOKUP(WEEKDAY(B245,2),data!$A$1:$G$2,2)</f>
        <v>(토)</v>
      </c>
      <c r="D245" s="150"/>
      <c r="E245" s="172"/>
      <c r="F245" s="150"/>
      <c r="G245" s="155"/>
      <c r="H245" s="211"/>
      <c r="I245" s="155">
        <f t="shared" si="4"/>
        <v>0</v>
      </c>
      <c r="J245" s="217"/>
      <c r="K245" s="155"/>
      <c r="L245" s="161"/>
      <c r="M245" s="167"/>
      <c r="BH245" s="169"/>
      <c r="BX245" s="170"/>
    </row>
    <row r="246" spans="1:76" s="168" customFormat="1" ht="24.95" customHeight="1">
      <c r="A246" s="150"/>
      <c r="B246" s="217"/>
      <c r="C246" s="217" t="str">
        <f>HLOOKUP(WEEKDAY(B246,2),data!$A$1:$G$2,2)</f>
        <v>(토)</v>
      </c>
      <c r="D246" s="150"/>
      <c r="E246" s="172"/>
      <c r="F246" s="150"/>
      <c r="G246" s="155"/>
      <c r="H246" s="211"/>
      <c r="I246" s="155">
        <f t="shared" si="4"/>
        <v>0</v>
      </c>
      <c r="J246" s="217"/>
      <c r="K246" s="155"/>
      <c r="L246" s="161"/>
      <c r="M246" s="167"/>
      <c r="BH246" s="169"/>
      <c r="BX246" s="170"/>
    </row>
    <row r="247" spans="1:76" s="168" customFormat="1" ht="24.95" customHeight="1">
      <c r="A247" s="150"/>
      <c r="B247" s="217"/>
      <c r="C247" s="217" t="str">
        <f>HLOOKUP(WEEKDAY(B247,2),data!$A$1:$G$2,2)</f>
        <v>(토)</v>
      </c>
      <c r="D247" s="150"/>
      <c r="E247" s="172"/>
      <c r="F247" s="150"/>
      <c r="G247" s="155"/>
      <c r="H247" s="211"/>
      <c r="I247" s="155">
        <f t="shared" si="4"/>
        <v>0</v>
      </c>
      <c r="J247" s="217"/>
      <c r="K247" s="155"/>
      <c r="L247" s="161"/>
      <c r="M247" s="167"/>
      <c r="BH247" s="169"/>
      <c r="BX247" s="170"/>
    </row>
    <row r="248" spans="1:76" s="158" customFormat="1" ht="24.95" customHeight="1">
      <c r="A248" s="150"/>
      <c r="B248" s="217"/>
      <c r="C248" s="217" t="str">
        <f>HLOOKUP(WEEKDAY(B248,2),data!$A$1:$G$2,2)</f>
        <v>(토)</v>
      </c>
      <c r="D248" s="150"/>
      <c r="E248" s="172"/>
      <c r="F248" s="150"/>
      <c r="G248" s="155"/>
      <c r="H248" s="211"/>
      <c r="I248" s="155">
        <f t="shared" si="4"/>
        <v>0</v>
      </c>
      <c r="J248" s="217"/>
      <c r="K248" s="155"/>
      <c r="L248" s="161"/>
      <c r="M248" s="157"/>
    </row>
    <row r="249" spans="1:76" s="168" customFormat="1" ht="24.95" customHeight="1">
      <c r="A249" s="150"/>
      <c r="B249" s="217"/>
      <c r="C249" s="217" t="str">
        <f>HLOOKUP(WEEKDAY(B249,2),data!$A$1:$G$2,2)</f>
        <v>(토)</v>
      </c>
      <c r="D249" s="150"/>
      <c r="E249" s="172"/>
      <c r="F249" s="150"/>
      <c r="G249" s="155"/>
      <c r="H249" s="211"/>
      <c r="I249" s="155">
        <f t="shared" si="4"/>
        <v>0</v>
      </c>
      <c r="J249" s="217"/>
      <c r="K249" s="155"/>
      <c r="L249" s="161"/>
      <c r="M249" s="167"/>
      <c r="BH249" s="169"/>
      <c r="BX249" s="170"/>
    </row>
    <row r="250" spans="1:76" s="186" customFormat="1" ht="24.95" customHeight="1">
      <c r="A250" s="150"/>
      <c r="B250" s="217"/>
      <c r="C250" s="217" t="str">
        <f>HLOOKUP(WEEKDAY(B250,2),data!$A$1:$G$2,2)</f>
        <v>(토)</v>
      </c>
      <c r="D250" s="150"/>
      <c r="E250" s="172"/>
      <c r="F250" s="150"/>
      <c r="G250" s="155"/>
      <c r="H250" s="211"/>
      <c r="I250" s="155">
        <f t="shared" si="4"/>
        <v>0</v>
      </c>
      <c r="J250" s="217"/>
      <c r="K250" s="155"/>
      <c r="L250" s="161"/>
      <c r="M250" s="185"/>
      <c r="BH250" s="187"/>
      <c r="BX250" s="188"/>
    </row>
    <row r="251" spans="1:76" s="186" customFormat="1" ht="24.95" customHeight="1">
      <c r="A251" s="150"/>
      <c r="B251" s="217"/>
      <c r="C251" s="217" t="str">
        <f>HLOOKUP(WEEKDAY(B251,2),data!$A$1:$G$2,2)</f>
        <v>(토)</v>
      </c>
      <c r="D251" s="150"/>
      <c r="E251" s="172"/>
      <c r="F251" s="150"/>
      <c r="G251" s="155"/>
      <c r="H251" s="211"/>
      <c r="I251" s="155">
        <f t="shared" si="4"/>
        <v>0</v>
      </c>
      <c r="J251" s="217"/>
      <c r="K251" s="155"/>
      <c r="L251" s="161"/>
      <c r="M251" s="185"/>
      <c r="BH251" s="187"/>
      <c r="BX251" s="188"/>
    </row>
    <row r="252" spans="1:76" s="168" customFormat="1" ht="24.95" customHeight="1">
      <c r="A252" s="150"/>
      <c r="B252" s="217"/>
      <c r="C252" s="217" t="str">
        <f>HLOOKUP(WEEKDAY(B252,2),data!$A$1:$G$2,2)</f>
        <v>(토)</v>
      </c>
      <c r="D252" s="150"/>
      <c r="E252" s="172"/>
      <c r="F252" s="150"/>
      <c r="G252" s="155"/>
      <c r="H252" s="211"/>
      <c r="I252" s="155">
        <f t="shared" si="4"/>
        <v>0</v>
      </c>
      <c r="J252" s="217"/>
      <c r="K252" s="155"/>
      <c r="L252" s="161"/>
      <c r="M252" s="167"/>
      <c r="BH252" s="169"/>
      <c r="BX252" s="170"/>
    </row>
    <row r="253" spans="1:76" s="168" customFormat="1" ht="24.95" customHeight="1">
      <c r="A253" s="150"/>
      <c r="B253" s="217"/>
      <c r="C253" s="217" t="str">
        <f>HLOOKUP(WEEKDAY(B253,2),data!$A$1:$G$2,2)</f>
        <v>(토)</v>
      </c>
      <c r="D253" s="150"/>
      <c r="E253" s="172"/>
      <c r="F253" s="150"/>
      <c r="G253" s="155"/>
      <c r="H253" s="211"/>
      <c r="I253" s="155">
        <f t="shared" si="4"/>
        <v>0</v>
      </c>
      <c r="J253" s="217"/>
      <c r="K253" s="155"/>
      <c r="L253" s="161"/>
      <c r="M253" s="167"/>
      <c r="BH253" s="169"/>
      <c r="BX253" s="170"/>
    </row>
    <row r="254" spans="1:76" s="168" customFormat="1" ht="24.95" customHeight="1">
      <c r="A254" s="150"/>
      <c r="B254" s="217"/>
      <c r="C254" s="217" t="str">
        <f>HLOOKUP(WEEKDAY(B254,2),data!$A$1:$G$2,2)</f>
        <v>(토)</v>
      </c>
      <c r="D254" s="150"/>
      <c r="E254" s="172"/>
      <c r="F254" s="150"/>
      <c r="G254" s="155"/>
      <c r="H254" s="211"/>
      <c r="I254" s="155">
        <f t="shared" si="4"/>
        <v>0</v>
      </c>
      <c r="J254" s="217"/>
      <c r="K254" s="155"/>
      <c r="L254" s="161"/>
      <c r="M254" s="167"/>
      <c r="BH254" s="169"/>
      <c r="BX254" s="170"/>
    </row>
    <row r="255" spans="1:76" s="168" customFormat="1" ht="24.95" customHeight="1">
      <c r="A255" s="150"/>
      <c r="B255" s="217"/>
      <c r="C255" s="217" t="str">
        <f>HLOOKUP(WEEKDAY(B255,2),data!$A$1:$G$2,2)</f>
        <v>(토)</v>
      </c>
      <c r="D255" s="150"/>
      <c r="E255" s="172"/>
      <c r="F255" s="150"/>
      <c r="G255" s="155"/>
      <c r="H255" s="211"/>
      <c r="I255" s="155">
        <f t="shared" si="4"/>
        <v>0</v>
      </c>
      <c r="J255" s="217"/>
      <c r="K255" s="155"/>
      <c r="L255" s="161"/>
      <c r="M255" s="167"/>
      <c r="BH255" s="169"/>
      <c r="BX255" s="170"/>
    </row>
    <row r="256" spans="1:76" s="168" customFormat="1" ht="24.95" customHeight="1">
      <c r="A256" s="150"/>
      <c r="B256" s="217"/>
      <c r="C256" s="217" t="str">
        <f>HLOOKUP(WEEKDAY(B256,2),data!$A$1:$G$2,2)</f>
        <v>(토)</v>
      </c>
      <c r="D256" s="150"/>
      <c r="E256" s="172"/>
      <c r="F256" s="150"/>
      <c r="G256" s="155"/>
      <c r="H256" s="211"/>
      <c r="I256" s="155">
        <f t="shared" si="4"/>
        <v>0</v>
      </c>
      <c r="J256" s="217"/>
      <c r="K256" s="155"/>
      <c r="L256" s="161"/>
      <c r="M256" s="167"/>
    </row>
    <row r="257" spans="1:76" s="168" customFormat="1" ht="24.95" customHeight="1">
      <c r="A257" s="150"/>
      <c r="B257" s="217"/>
      <c r="C257" s="217" t="str">
        <f>HLOOKUP(WEEKDAY(B257,2),data!$A$1:$G$2,2)</f>
        <v>(토)</v>
      </c>
      <c r="D257" s="150"/>
      <c r="E257" s="172"/>
      <c r="F257" s="150"/>
      <c r="G257" s="155"/>
      <c r="H257" s="211"/>
      <c r="I257" s="155">
        <f t="shared" si="4"/>
        <v>0</v>
      </c>
      <c r="J257" s="217"/>
      <c r="K257" s="155"/>
      <c r="L257" s="161"/>
      <c r="M257" s="167"/>
    </row>
    <row r="258" spans="1:76" s="168" customFormat="1" ht="24.95" customHeight="1">
      <c r="A258" s="150"/>
      <c r="B258" s="217"/>
      <c r="C258" s="217" t="str">
        <f>HLOOKUP(WEEKDAY(B258,2),data!$A$1:$G$2,2)</f>
        <v>(토)</v>
      </c>
      <c r="D258" s="150"/>
      <c r="E258" s="172"/>
      <c r="F258" s="150"/>
      <c r="G258" s="155"/>
      <c r="H258" s="211"/>
      <c r="I258" s="155">
        <f t="shared" si="4"/>
        <v>0</v>
      </c>
      <c r="J258" s="217"/>
      <c r="K258" s="155"/>
      <c r="L258" s="161"/>
      <c r="M258" s="167"/>
    </row>
    <row r="259" spans="1:76" s="168" customFormat="1" ht="24.95" customHeight="1">
      <c r="A259" s="150"/>
      <c r="B259" s="217"/>
      <c r="C259" s="217" t="str">
        <f>HLOOKUP(WEEKDAY(B259,2),data!$A$1:$G$2,2)</f>
        <v>(토)</v>
      </c>
      <c r="D259" s="150"/>
      <c r="E259" s="172"/>
      <c r="F259" s="150"/>
      <c r="G259" s="155"/>
      <c r="H259" s="211"/>
      <c r="I259" s="155">
        <f t="shared" si="4"/>
        <v>0</v>
      </c>
      <c r="J259" s="217"/>
      <c r="K259" s="155"/>
      <c r="L259" s="161"/>
      <c r="M259" s="167"/>
    </row>
    <row r="260" spans="1:76" s="168" customFormat="1" ht="24.95" customHeight="1">
      <c r="A260" s="150"/>
      <c r="B260" s="217"/>
      <c r="C260" s="217" t="str">
        <f>HLOOKUP(WEEKDAY(B260,2),data!$A$1:$G$2,2)</f>
        <v>(토)</v>
      </c>
      <c r="D260" s="150"/>
      <c r="E260" s="172"/>
      <c r="F260" s="150"/>
      <c r="G260" s="155"/>
      <c r="H260" s="211"/>
      <c r="I260" s="155">
        <f t="shared" si="4"/>
        <v>0</v>
      </c>
      <c r="J260" s="217"/>
      <c r="K260" s="155"/>
      <c r="L260" s="161"/>
      <c r="M260" s="167"/>
    </row>
    <row r="261" spans="1:76" s="168" customFormat="1" ht="24.95" customHeight="1">
      <c r="A261" s="150"/>
      <c r="B261" s="217"/>
      <c r="C261" s="217" t="str">
        <f>HLOOKUP(WEEKDAY(B261,2),data!$A$1:$G$2,2)</f>
        <v>(토)</v>
      </c>
      <c r="D261" s="150"/>
      <c r="E261" s="172"/>
      <c r="F261" s="150"/>
      <c r="G261" s="155"/>
      <c r="H261" s="211"/>
      <c r="I261" s="155">
        <f t="shared" si="4"/>
        <v>0</v>
      </c>
      <c r="J261" s="217"/>
      <c r="K261" s="155"/>
      <c r="L261" s="161"/>
      <c r="M261" s="167"/>
    </row>
    <row r="262" spans="1:76" s="164" customFormat="1" ht="24.95" customHeight="1">
      <c r="A262" s="150"/>
      <c r="B262" s="217"/>
      <c r="C262" s="217" t="str">
        <f>HLOOKUP(WEEKDAY(B262,2),data!$A$1:$G$2,2)</f>
        <v>(토)</v>
      </c>
      <c r="D262" s="150"/>
      <c r="E262" s="172"/>
      <c r="F262" s="150"/>
      <c r="G262" s="155"/>
      <c r="H262" s="211"/>
      <c r="I262" s="155">
        <f t="shared" si="4"/>
        <v>0</v>
      </c>
      <c r="J262" s="217"/>
      <c r="K262" s="155"/>
      <c r="L262" s="161"/>
      <c r="M262" s="163"/>
    </row>
    <row r="263" spans="1:76" s="164" customFormat="1" ht="24.95" customHeight="1">
      <c r="A263" s="150"/>
      <c r="B263" s="217"/>
      <c r="C263" s="217" t="str">
        <f>HLOOKUP(WEEKDAY(B263,2),data!$A$1:$G$2,2)</f>
        <v>(토)</v>
      </c>
      <c r="D263" s="150"/>
      <c r="E263" s="172"/>
      <c r="F263" s="150"/>
      <c r="G263" s="155"/>
      <c r="H263" s="211"/>
      <c r="I263" s="155">
        <f t="shared" si="4"/>
        <v>0</v>
      </c>
      <c r="J263" s="217"/>
      <c r="K263" s="155"/>
      <c r="L263" s="161"/>
      <c r="M263" s="163"/>
    </row>
    <row r="264" spans="1:76" s="168" customFormat="1" ht="25.15" customHeight="1">
      <c r="A264" s="150"/>
      <c r="B264" s="217"/>
      <c r="C264" s="217" t="str">
        <f>HLOOKUP(WEEKDAY(B264,2),data!$A$1:$G$2,2)</f>
        <v>(토)</v>
      </c>
      <c r="D264" s="150"/>
      <c r="E264" s="172"/>
      <c r="F264" s="150"/>
      <c r="G264" s="155"/>
      <c r="H264" s="211"/>
      <c r="I264" s="155">
        <f t="shared" si="4"/>
        <v>0</v>
      </c>
      <c r="J264" s="217"/>
      <c r="K264" s="155"/>
      <c r="L264" s="161"/>
      <c r="M264" s="167"/>
      <c r="BH264" s="169"/>
      <c r="BX264" s="170"/>
    </row>
    <row r="265" spans="1:76" s="168" customFormat="1" ht="25.15" customHeight="1">
      <c r="A265" s="150"/>
      <c r="B265" s="217"/>
      <c r="C265" s="217" t="str">
        <f>HLOOKUP(WEEKDAY(B265,2),data!$A$1:$G$2,2)</f>
        <v>(토)</v>
      </c>
      <c r="D265" s="150"/>
      <c r="E265" s="172"/>
      <c r="F265" s="150"/>
      <c r="G265" s="155"/>
      <c r="H265" s="211"/>
      <c r="I265" s="155">
        <f t="shared" si="4"/>
        <v>0</v>
      </c>
      <c r="J265" s="217"/>
      <c r="K265" s="155"/>
      <c r="L265" s="161"/>
      <c r="M265" s="167"/>
      <c r="BH265" s="169"/>
      <c r="BX265" s="170"/>
    </row>
    <row r="266" spans="1:76" s="168" customFormat="1" ht="24.95" customHeight="1">
      <c r="A266" s="150"/>
      <c r="B266" s="217"/>
      <c r="C266" s="217" t="str">
        <f>HLOOKUP(WEEKDAY(B266,2),data!$A$1:$G$2,2)</f>
        <v>(토)</v>
      </c>
      <c r="D266" s="150"/>
      <c r="E266" s="172"/>
      <c r="F266" s="150"/>
      <c r="G266" s="155"/>
      <c r="H266" s="211"/>
      <c r="I266" s="155">
        <f t="shared" si="4"/>
        <v>0</v>
      </c>
      <c r="J266" s="217"/>
      <c r="K266" s="155"/>
      <c r="L266" s="161"/>
      <c r="M266" s="167"/>
      <c r="BH266" s="169"/>
      <c r="BX266" s="170"/>
    </row>
    <row r="267" spans="1:76" s="168" customFormat="1" ht="24.95" customHeight="1">
      <c r="A267" s="150"/>
      <c r="B267" s="217"/>
      <c r="C267" s="217" t="str">
        <f>HLOOKUP(WEEKDAY(B267,2),data!$A$1:$G$2,2)</f>
        <v>(토)</v>
      </c>
      <c r="D267" s="150"/>
      <c r="E267" s="172"/>
      <c r="F267" s="150"/>
      <c r="G267" s="155"/>
      <c r="H267" s="211"/>
      <c r="I267" s="155">
        <f t="shared" si="4"/>
        <v>0</v>
      </c>
      <c r="J267" s="217"/>
      <c r="K267" s="155"/>
      <c r="L267" s="161"/>
      <c r="M267" s="167"/>
      <c r="BH267" s="169"/>
      <c r="BX267" s="170"/>
    </row>
    <row r="268" spans="1:76" s="158" customFormat="1" ht="24.95" customHeight="1">
      <c r="A268" s="150"/>
      <c r="B268" s="217"/>
      <c r="C268" s="217" t="str">
        <f>HLOOKUP(WEEKDAY(B268,2),data!$A$1:$G$2,2)</f>
        <v>(토)</v>
      </c>
      <c r="D268" s="150"/>
      <c r="E268" s="172"/>
      <c r="F268" s="150"/>
      <c r="G268" s="155"/>
      <c r="H268" s="211"/>
      <c r="I268" s="155">
        <f t="shared" si="4"/>
        <v>0</v>
      </c>
      <c r="J268" s="217"/>
      <c r="K268" s="155"/>
      <c r="L268" s="161"/>
      <c r="M268" s="157"/>
      <c r="BH268" s="159"/>
      <c r="BX268" s="160"/>
    </row>
    <row r="269" spans="1:76" s="164" customFormat="1" ht="24.6" customHeight="1">
      <c r="A269" s="150"/>
      <c r="B269" s="217"/>
      <c r="C269" s="217" t="str">
        <f>HLOOKUP(WEEKDAY(B269,2),data!$A$1:$G$2,2)</f>
        <v>(토)</v>
      </c>
      <c r="D269" s="150"/>
      <c r="E269" s="172"/>
      <c r="F269" s="150"/>
      <c r="G269" s="155"/>
      <c r="H269" s="211"/>
      <c r="I269" s="155">
        <f t="shared" si="4"/>
        <v>0</v>
      </c>
      <c r="J269" s="217"/>
      <c r="K269" s="155"/>
      <c r="L269" s="161"/>
      <c r="M269" s="163"/>
      <c r="BH269" s="173"/>
      <c r="BX269" s="174"/>
    </row>
    <row r="270" spans="1:76" s="168" customFormat="1" ht="24.6" customHeight="1">
      <c r="A270" s="192"/>
      <c r="B270" s="218"/>
      <c r="C270" s="217" t="str">
        <f>HLOOKUP(WEEKDAY(B270,2),data!$A$1:$G$2,2)</f>
        <v>(토)</v>
      </c>
      <c r="D270" s="192"/>
      <c r="E270" s="193"/>
      <c r="F270" s="192"/>
      <c r="G270" s="180"/>
      <c r="H270" s="212"/>
      <c r="I270" s="155">
        <f t="shared" si="4"/>
        <v>0</v>
      </c>
      <c r="J270" s="218"/>
      <c r="K270" s="147"/>
      <c r="L270" s="146"/>
      <c r="M270" s="167"/>
      <c r="BH270" s="169"/>
      <c r="BX270" s="170"/>
    </row>
    <row r="271" spans="1:76" s="168" customFormat="1" ht="24.6" customHeight="1">
      <c r="A271" s="192"/>
      <c r="B271" s="218"/>
      <c r="C271" s="217" t="str">
        <f>HLOOKUP(WEEKDAY(B271,2),data!$A$1:$G$2,2)</f>
        <v>(토)</v>
      </c>
      <c r="D271" s="192"/>
      <c r="E271" s="193"/>
      <c r="F271" s="192"/>
      <c r="G271" s="180"/>
      <c r="H271" s="212"/>
      <c r="I271" s="155">
        <f t="shared" si="4"/>
        <v>0</v>
      </c>
      <c r="J271" s="219"/>
      <c r="K271" s="180"/>
      <c r="L271" s="146"/>
      <c r="M271" s="167"/>
      <c r="BH271" s="169"/>
      <c r="BX271" s="170"/>
    </row>
    <row r="272" spans="1:76" s="168" customFormat="1" ht="24.95" customHeight="1">
      <c r="A272" s="192"/>
      <c r="B272" s="218"/>
      <c r="C272" s="217" t="str">
        <f>HLOOKUP(WEEKDAY(B272,2),data!$A$1:$G$2,2)</f>
        <v>(토)</v>
      </c>
      <c r="D272" s="192"/>
      <c r="E272" s="193"/>
      <c r="F272" s="192"/>
      <c r="G272" s="180"/>
      <c r="H272" s="212"/>
      <c r="I272" s="155">
        <f t="shared" si="4"/>
        <v>0</v>
      </c>
      <c r="J272" s="218"/>
      <c r="K272" s="147"/>
      <c r="L272" s="146"/>
      <c r="M272" s="167"/>
      <c r="BH272" s="169"/>
      <c r="BX272" s="170"/>
    </row>
    <row r="273" spans="1:76" s="168" customFormat="1" ht="24.95" customHeight="1">
      <c r="A273" s="192"/>
      <c r="B273" s="218"/>
      <c r="C273" s="217" t="str">
        <f>HLOOKUP(WEEKDAY(B273,2),data!$A$1:$G$2,2)</f>
        <v>(토)</v>
      </c>
      <c r="D273" s="192"/>
      <c r="E273" s="193"/>
      <c r="F273" s="192"/>
      <c r="G273" s="180"/>
      <c r="H273" s="212"/>
      <c r="I273" s="155">
        <f t="shared" si="4"/>
        <v>0</v>
      </c>
      <c r="J273" s="219"/>
      <c r="K273" s="180"/>
      <c r="L273" s="146"/>
      <c r="M273" s="167"/>
      <c r="BH273" s="169"/>
      <c r="BX273" s="170"/>
    </row>
    <row r="274" spans="1:76" s="168" customFormat="1" ht="24.95" customHeight="1">
      <c r="A274" s="192"/>
      <c r="B274" s="218"/>
      <c r="C274" s="217" t="str">
        <f>HLOOKUP(WEEKDAY(B274,2),data!$A$1:$G$2,2)</f>
        <v>(토)</v>
      </c>
      <c r="D274" s="192"/>
      <c r="E274" s="193"/>
      <c r="F274" s="192"/>
      <c r="G274" s="180"/>
      <c r="H274" s="212"/>
      <c r="I274" s="155">
        <f t="shared" si="4"/>
        <v>0</v>
      </c>
      <c r="J274" s="218"/>
      <c r="K274" s="147"/>
      <c r="L274" s="146"/>
      <c r="M274" s="167"/>
      <c r="BH274" s="169"/>
      <c r="BX274" s="170"/>
    </row>
    <row r="275" spans="1:76" s="168" customFormat="1" ht="24.95" customHeight="1">
      <c r="A275" s="192"/>
      <c r="B275" s="218"/>
      <c r="C275" s="217" t="str">
        <f>HLOOKUP(WEEKDAY(B275,2),data!$A$1:$G$2,2)</f>
        <v>(토)</v>
      </c>
      <c r="D275" s="192"/>
      <c r="E275" s="193"/>
      <c r="F275" s="192"/>
      <c r="G275" s="180"/>
      <c r="H275" s="212"/>
      <c r="I275" s="155">
        <f t="shared" si="4"/>
        <v>0</v>
      </c>
      <c r="J275" s="219"/>
      <c r="K275" s="180"/>
      <c r="L275" s="146"/>
      <c r="M275" s="167"/>
      <c r="BH275" s="169"/>
      <c r="BX275" s="170"/>
    </row>
    <row r="276" spans="1:76" s="168" customFormat="1" ht="24.95" customHeight="1">
      <c r="A276" s="192"/>
      <c r="B276" s="218"/>
      <c r="C276" s="217" t="str">
        <f>HLOOKUP(WEEKDAY(B276,2),data!$A$1:$G$2,2)</f>
        <v>(토)</v>
      </c>
      <c r="D276" s="192"/>
      <c r="E276" s="193"/>
      <c r="F276" s="192"/>
      <c r="G276" s="180"/>
      <c r="H276" s="212"/>
      <c r="I276" s="155">
        <f t="shared" si="4"/>
        <v>0</v>
      </c>
      <c r="J276" s="218"/>
      <c r="K276" s="147"/>
      <c r="L276" s="146"/>
      <c r="M276" s="167"/>
      <c r="BH276" s="169"/>
      <c r="BX276" s="170"/>
    </row>
    <row r="277" spans="1:76" s="168" customFormat="1" ht="24.95" customHeight="1">
      <c r="A277" s="192"/>
      <c r="B277" s="218"/>
      <c r="C277" s="217" t="str">
        <f>HLOOKUP(WEEKDAY(B277,2),data!$A$1:$G$2,2)</f>
        <v>(토)</v>
      </c>
      <c r="D277" s="192"/>
      <c r="E277" s="193"/>
      <c r="F277" s="192"/>
      <c r="G277" s="180"/>
      <c r="H277" s="212"/>
      <c r="I277" s="155">
        <f t="shared" si="4"/>
        <v>0</v>
      </c>
      <c r="J277" s="219"/>
      <c r="K277" s="180"/>
      <c r="L277" s="146"/>
      <c r="M277" s="167"/>
      <c r="BH277" s="169"/>
      <c r="BX277" s="170"/>
    </row>
    <row r="278" spans="1:76" s="168" customFormat="1" ht="24.95" customHeight="1">
      <c r="A278" s="192"/>
      <c r="B278" s="218"/>
      <c r="C278" s="217" t="str">
        <f>HLOOKUP(WEEKDAY(B278,2),data!$A$1:$G$2,2)</f>
        <v>(토)</v>
      </c>
      <c r="D278" s="192"/>
      <c r="E278" s="193"/>
      <c r="F278" s="192"/>
      <c r="G278" s="180"/>
      <c r="H278" s="212"/>
      <c r="I278" s="155">
        <f t="shared" si="4"/>
        <v>0</v>
      </c>
      <c r="J278" s="219"/>
      <c r="K278" s="180"/>
      <c r="L278" s="146"/>
      <c r="M278" s="167"/>
      <c r="BH278" s="169"/>
      <c r="BX278" s="170"/>
    </row>
    <row r="279" spans="1:76" s="168" customFormat="1" ht="24.95" customHeight="1">
      <c r="A279" s="192"/>
      <c r="B279" s="218"/>
      <c r="C279" s="217" t="str">
        <f>HLOOKUP(WEEKDAY(B279,2),data!$A$1:$G$2,2)</f>
        <v>(토)</v>
      </c>
      <c r="D279" s="192"/>
      <c r="E279" s="193"/>
      <c r="F279" s="192"/>
      <c r="G279" s="180"/>
      <c r="H279" s="212"/>
      <c r="I279" s="155">
        <f t="shared" si="4"/>
        <v>0</v>
      </c>
      <c r="J279" s="219"/>
      <c r="K279" s="180"/>
      <c r="L279" s="146"/>
      <c r="M279" s="167"/>
      <c r="BH279" s="169"/>
      <c r="BX279" s="170"/>
    </row>
    <row r="280" spans="1:76" s="168" customFormat="1" ht="24.95" customHeight="1">
      <c r="A280" s="192"/>
      <c r="B280" s="218"/>
      <c r="C280" s="217" t="str">
        <f>HLOOKUP(WEEKDAY(B280,2),data!$A$1:$G$2,2)</f>
        <v>(토)</v>
      </c>
      <c r="D280" s="192"/>
      <c r="E280" s="193"/>
      <c r="F280" s="192"/>
      <c r="G280" s="180"/>
      <c r="H280" s="212"/>
      <c r="I280" s="155">
        <f t="shared" si="4"/>
        <v>0</v>
      </c>
      <c r="J280" s="218"/>
      <c r="K280" s="147"/>
      <c r="L280" s="146"/>
      <c r="M280" s="167"/>
      <c r="BH280" s="169"/>
      <c r="BX280" s="170"/>
    </row>
    <row r="281" spans="1:76" s="168" customFormat="1" ht="24.95" customHeight="1">
      <c r="A281" s="192"/>
      <c r="B281" s="218"/>
      <c r="C281" s="217" t="str">
        <f>HLOOKUP(WEEKDAY(B281,2),data!$A$1:$G$2,2)</f>
        <v>(토)</v>
      </c>
      <c r="D281" s="192"/>
      <c r="E281" s="193"/>
      <c r="F281" s="192"/>
      <c r="G281" s="180"/>
      <c r="H281" s="212"/>
      <c r="I281" s="155">
        <f t="shared" si="4"/>
        <v>0</v>
      </c>
      <c r="J281" s="219"/>
      <c r="K281" s="180"/>
      <c r="L281" s="146"/>
      <c r="M281" s="167"/>
      <c r="BH281" s="169"/>
      <c r="BX281" s="170"/>
    </row>
    <row r="282" spans="1:76" s="168" customFormat="1" ht="24.95" customHeight="1">
      <c r="A282" s="192"/>
      <c r="B282" s="218"/>
      <c r="C282" s="217" t="str">
        <f>HLOOKUP(WEEKDAY(B282,2),data!$A$1:$G$2,2)</f>
        <v>(토)</v>
      </c>
      <c r="D282" s="192"/>
      <c r="E282" s="193"/>
      <c r="F282" s="192"/>
      <c r="G282" s="180"/>
      <c r="H282" s="212"/>
      <c r="I282" s="155">
        <f t="shared" si="4"/>
        <v>0</v>
      </c>
      <c r="J282" s="218"/>
      <c r="K282" s="147"/>
      <c r="L282" s="146"/>
      <c r="M282" s="167"/>
      <c r="BH282" s="169"/>
      <c r="BX282" s="170"/>
    </row>
    <row r="283" spans="1:76" s="168" customFormat="1" ht="24.95" customHeight="1">
      <c r="A283" s="192"/>
      <c r="B283" s="218"/>
      <c r="C283" s="217" t="str">
        <f>HLOOKUP(WEEKDAY(B283,2),data!$A$1:$G$2,2)</f>
        <v>(토)</v>
      </c>
      <c r="D283" s="192"/>
      <c r="E283" s="193"/>
      <c r="F283" s="192"/>
      <c r="G283" s="180"/>
      <c r="H283" s="212"/>
      <c r="I283" s="155">
        <f t="shared" si="4"/>
        <v>0</v>
      </c>
      <c r="J283" s="219"/>
      <c r="K283" s="180"/>
      <c r="L283" s="146"/>
      <c r="M283" s="167"/>
      <c r="BH283" s="169"/>
      <c r="BX283" s="170"/>
    </row>
    <row r="284" spans="1:76" s="186" customFormat="1" ht="24.95" customHeight="1">
      <c r="A284" s="196"/>
      <c r="B284" s="218"/>
      <c r="C284" s="217" t="str">
        <f>HLOOKUP(WEEKDAY(B284,2),data!$A$1:$G$2,2)</f>
        <v>(토)</v>
      </c>
      <c r="D284" s="192"/>
      <c r="E284" s="193"/>
      <c r="F284" s="192"/>
      <c r="G284" s="147"/>
      <c r="H284" s="213"/>
      <c r="I284" s="155">
        <f t="shared" si="4"/>
        <v>0</v>
      </c>
      <c r="J284" s="219"/>
      <c r="K284" s="180"/>
      <c r="L284" s="197"/>
      <c r="M284" s="185"/>
      <c r="BH284" s="187"/>
      <c r="BX284" s="188"/>
    </row>
    <row r="285" spans="1:76" s="168" customFormat="1" ht="24.95" customHeight="1">
      <c r="A285" s="192"/>
      <c r="B285" s="218"/>
      <c r="C285" s="217" t="str">
        <f>HLOOKUP(WEEKDAY(B285,2),data!$A$1:$G$2,2)</f>
        <v>(토)</v>
      </c>
      <c r="D285" s="192"/>
      <c r="E285" s="193"/>
      <c r="F285" s="192"/>
      <c r="G285" s="147"/>
      <c r="H285" s="213"/>
      <c r="I285" s="155">
        <f t="shared" si="4"/>
        <v>0</v>
      </c>
      <c r="J285" s="218"/>
      <c r="K285" s="147"/>
      <c r="L285" s="146"/>
      <c r="M285" s="167"/>
      <c r="BH285" s="169"/>
      <c r="BX285" s="170"/>
    </row>
    <row r="286" spans="1:76" s="164" customFormat="1" ht="24.95" customHeight="1">
      <c r="A286" s="192"/>
      <c r="B286" s="218"/>
      <c r="C286" s="217" t="str">
        <f>HLOOKUP(WEEKDAY(B286,2),data!$A$1:$G$2,2)</f>
        <v>(토)</v>
      </c>
      <c r="D286" s="192"/>
      <c r="E286" s="193"/>
      <c r="F286" s="192"/>
      <c r="G286" s="147"/>
      <c r="H286" s="213"/>
      <c r="I286" s="155">
        <f t="shared" si="4"/>
        <v>0</v>
      </c>
      <c r="J286" s="218"/>
      <c r="K286" s="147"/>
      <c r="L286" s="145"/>
      <c r="M286" s="163"/>
    </row>
    <row r="287" spans="1:76" s="168" customFormat="1" ht="24.95" customHeight="1">
      <c r="A287" s="192"/>
      <c r="B287" s="218"/>
      <c r="C287" s="217" t="str">
        <f>HLOOKUP(WEEKDAY(B287,2),data!$A$1:$G$2,2)</f>
        <v>(토)</v>
      </c>
      <c r="D287" s="196"/>
      <c r="E287" s="193"/>
      <c r="F287" s="196"/>
      <c r="G287" s="180"/>
      <c r="H287" s="212"/>
      <c r="I287" s="155">
        <f t="shared" si="4"/>
        <v>0</v>
      </c>
      <c r="J287" s="219"/>
      <c r="K287" s="180"/>
      <c r="L287" s="146"/>
      <c r="M287" s="167"/>
    </row>
    <row r="288" spans="1:76" s="168" customFormat="1" ht="24.95" customHeight="1">
      <c r="A288" s="192"/>
      <c r="B288" s="219"/>
      <c r="C288" s="217" t="str">
        <f>HLOOKUP(WEEKDAY(B288,2),data!$A$1:$G$2,2)</f>
        <v>(토)</v>
      </c>
      <c r="D288" s="196"/>
      <c r="E288" s="193"/>
      <c r="F288" s="196"/>
      <c r="G288" s="180"/>
      <c r="H288" s="212"/>
      <c r="I288" s="155">
        <f t="shared" si="4"/>
        <v>0</v>
      </c>
      <c r="J288" s="219"/>
      <c r="K288" s="180"/>
      <c r="L288" s="146"/>
      <c r="M288" s="167"/>
    </row>
    <row r="289" spans="1:76" s="168" customFormat="1" ht="24.95" customHeight="1">
      <c r="A289" s="192"/>
      <c r="B289" s="218"/>
      <c r="C289" s="217" t="str">
        <f>HLOOKUP(WEEKDAY(B289,2),data!$A$1:$G$2,2)</f>
        <v>(토)</v>
      </c>
      <c r="D289" s="196"/>
      <c r="E289" s="193"/>
      <c r="F289" s="196"/>
      <c r="G289" s="180"/>
      <c r="H289" s="212"/>
      <c r="I289" s="155">
        <f t="shared" si="4"/>
        <v>0</v>
      </c>
      <c r="J289" s="219"/>
      <c r="K289" s="180"/>
      <c r="L289" s="146"/>
      <c r="M289" s="167"/>
      <c r="BH289" s="169"/>
      <c r="BX289" s="170"/>
    </row>
    <row r="290" spans="1:76" s="168" customFormat="1" ht="24.95" customHeight="1">
      <c r="A290" s="192"/>
      <c r="B290" s="218"/>
      <c r="C290" s="217" t="str">
        <f>HLOOKUP(WEEKDAY(B290,2),data!$A$1:$G$2,2)</f>
        <v>(토)</v>
      </c>
      <c r="D290" s="196"/>
      <c r="E290" s="193"/>
      <c r="F290" s="196"/>
      <c r="G290" s="180"/>
      <c r="H290" s="212"/>
      <c r="I290" s="155">
        <f t="shared" si="4"/>
        <v>0</v>
      </c>
      <c r="J290" s="219"/>
      <c r="K290" s="180"/>
      <c r="L290" s="146"/>
      <c r="M290" s="167"/>
      <c r="BH290" s="169"/>
      <c r="BX290" s="170"/>
    </row>
    <row r="291" spans="1:76" s="168" customFormat="1" ht="24.95" customHeight="1">
      <c r="A291" s="192"/>
      <c r="B291" s="218"/>
      <c r="C291" s="217" t="str">
        <f>HLOOKUP(WEEKDAY(B291,2),data!$A$1:$G$2,2)</f>
        <v>(토)</v>
      </c>
      <c r="D291" s="192"/>
      <c r="E291" s="193"/>
      <c r="F291" s="192"/>
      <c r="G291" s="180"/>
      <c r="H291" s="212"/>
      <c r="I291" s="155">
        <f t="shared" si="4"/>
        <v>0</v>
      </c>
      <c r="J291" s="218"/>
      <c r="K291" s="147"/>
      <c r="L291" s="146"/>
      <c r="M291" s="167"/>
      <c r="BH291" s="169"/>
      <c r="BX291" s="170"/>
    </row>
    <row r="292" spans="1:76" s="168" customFormat="1" ht="24.95" customHeight="1">
      <c r="A292" s="192"/>
      <c r="B292" s="218"/>
      <c r="C292" s="217" t="str">
        <f>HLOOKUP(WEEKDAY(B292,2),data!$A$1:$G$2,2)</f>
        <v>(토)</v>
      </c>
      <c r="D292" s="192"/>
      <c r="E292" s="193"/>
      <c r="F292" s="192"/>
      <c r="G292" s="180"/>
      <c r="H292" s="212"/>
      <c r="I292" s="155">
        <f t="shared" si="4"/>
        <v>0</v>
      </c>
      <c r="J292" s="219"/>
      <c r="K292" s="180"/>
      <c r="L292" s="146"/>
      <c r="M292" s="167"/>
      <c r="BH292" s="169"/>
      <c r="BX292" s="170"/>
    </row>
    <row r="293" spans="1:76" s="168" customFormat="1" ht="24.95" customHeight="1">
      <c r="A293" s="192"/>
      <c r="B293" s="218"/>
      <c r="C293" s="217" t="str">
        <f>HLOOKUP(WEEKDAY(B293,2),data!$A$1:$G$2,2)</f>
        <v>(토)</v>
      </c>
      <c r="D293" s="192"/>
      <c r="E293" s="193"/>
      <c r="F293" s="192"/>
      <c r="G293" s="180"/>
      <c r="H293" s="212"/>
      <c r="I293" s="155">
        <f t="shared" si="4"/>
        <v>0</v>
      </c>
      <c r="J293" s="218"/>
      <c r="K293" s="147"/>
      <c r="L293" s="146"/>
      <c r="M293" s="167"/>
      <c r="BH293" s="169"/>
      <c r="BX293" s="170"/>
    </row>
    <row r="294" spans="1:76" s="168" customFormat="1" ht="24.95" customHeight="1">
      <c r="A294" s="192"/>
      <c r="B294" s="218"/>
      <c r="C294" s="217" t="str">
        <f>HLOOKUP(WEEKDAY(B294,2),data!$A$1:$G$2,2)</f>
        <v>(토)</v>
      </c>
      <c r="D294" s="192"/>
      <c r="E294" s="193"/>
      <c r="F294" s="192"/>
      <c r="G294" s="180"/>
      <c r="H294" s="212"/>
      <c r="I294" s="155">
        <f t="shared" si="4"/>
        <v>0</v>
      </c>
      <c r="J294" s="219"/>
      <c r="K294" s="180"/>
      <c r="L294" s="146"/>
      <c r="M294" s="167"/>
      <c r="BH294" s="169"/>
      <c r="BX294" s="170"/>
    </row>
    <row r="295" spans="1:76" s="168" customFormat="1" ht="24.95" customHeight="1">
      <c r="A295" s="192"/>
      <c r="B295" s="218"/>
      <c r="C295" s="217" t="str">
        <f>HLOOKUP(WEEKDAY(B295,2),data!$A$1:$G$2,2)</f>
        <v>(토)</v>
      </c>
      <c r="D295" s="192"/>
      <c r="E295" s="193"/>
      <c r="F295" s="192"/>
      <c r="G295" s="180"/>
      <c r="H295" s="212"/>
      <c r="I295" s="155">
        <f t="shared" si="4"/>
        <v>0</v>
      </c>
      <c r="J295" s="218"/>
      <c r="K295" s="147"/>
      <c r="L295" s="146"/>
      <c r="M295" s="167"/>
      <c r="BH295" s="169"/>
      <c r="BX295" s="170"/>
    </row>
    <row r="296" spans="1:76" s="168" customFormat="1" ht="24.95" customHeight="1">
      <c r="A296" s="192"/>
      <c r="B296" s="218"/>
      <c r="C296" s="217" t="str">
        <f>HLOOKUP(WEEKDAY(B296,2),data!$A$1:$G$2,2)</f>
        <v>(토)</v>
      </c>
      <c r="D296" s="192"/>
      <c r="E296" s="193"/>
      <c r="F296" s="192"/>
      <c r="G296" s="180"/>
      <c r="H296" s="212"/>
      <c r="I296" s="155">
        <f t="shared" si="4"/>
        <v>0</v>
      </c>
      <c r="J296" s="219"/>
      <c r="K296" s="180"/>
      <c r="L296" s="146"/>
      <c r="M296" s="167"/>
      <c r="BH296" s="169"/>
      <c r="BX296" s="170"/>
    </row>
    <row r="297" spans="1:76" s="168" customFormat="1" ht="24.95" customHeight="1">
      <c r="A297" s="192"/>
      <c r="B297" s="218"/>
      <c r="C297" s="217" t="str">
        <f>HLOOKUP(WEEKDAY(B297,2),data!$A$1:$G$2,2)</f>
        <v>(토)</v>
      </c>
      <c r="D297" s="192"/>
      <c r="E297" s="193"/>
      <c r="F297" s="192"/>
      <c r="G297" s="180"/>
      <c r="H297" s="212"/>
      <c r="I297" s="155">
        <f t="shared" si="4"/>
        <v>0</v>
      </c>
      <c r="J297" s="219"/>
      <c r="K297" s="180"/>
      <c r="L297" s="146"/>
      <c r="M297" s="167"/>
      <c r="BH297" s="169"/>
      <c r="BX297" s="170"/>
    </row>
    <row r="298" spans="1:76">
      <c r="A298" s="198"/>
      <c r="B298" s="224"/>
      <c r="C298" s="224"/>
      <c r="D298" s="198"/>
      <c r="E298" s="193"/>
      <c r="F298" s="198"/>
      <c r="G298" s="199"/>
      <c r="H298" s="214"/>
      <c r="I298" s="199"/>
      <c r="J298" s="220"/>
      <c r="K298" s="199"/>
      <c r="L298" s="199"/>
      <c r="M298" s="200"/>
    </row>
    <row r="299" spans="1:76">
      <c r="A299" s="198"/>
      <c r="B299" s="224"/>
      <c r="C299" s="224"/>
      <c r="D299" s="198"/>
      <c r="E299" s="193"/>
      <c r="F299" s="198"/>
      <c r="G299" s="199"/>
      <c r="H299" s="214"/>
      <c r="I299" s="199"/>
      <c r="J299" s="220"/>
      <c r="K299" s="199"/>
      <c r="L299" s="199"/>
      <c r="M299" s="200"/>
    </row>
    <row r="300" spans="1:76">
      <c r="A300" s="198"/>
      <c r="B300" s="224"/>
      <c r="C300" s="224"/>
      <c r="D300" s="198"/>
      <c r="E300" s="193"/>
      <c r="F300" s="198"/>
      <c r="G300" s="199"/>
      <c r="H300" s="214"/>
      <c r="I300" s="199"/>
      <c r="J300" s="220"/>
      <c r="K300" s="199"/>
      <c r="L300" s="199"/>
      <c r="M300" s="200"/>
    </row>
    <row r="301" spans="1:76">
      <c r="A301" s="198"/>
      <c r="B301" s="224"/>
      <c r="C301" s="224"/>
      <c r="D301" s="198"/>
      <c r="E301" s="193"/>
      <c r="F301" s="198"/>
      <c r="G301" s="199"/>
      <c r="H301" s="214"/>
      <c r="I301" s="199"/>
      <c r="J301" s="220"/>
      <c r="K301" s="199"/>
      <c r="L301" s="199"/>
      <c r="M301" s="200"/>
    </row>
    <row r="302" spans="1:76">
      <c r="A302" s="198"/>
      <c r="B302" s="224"/>
      <c r="C302" s="224"/>
      <c r="D302" s="198"/>
      <c r="E302" s="193"/>
      <c r="F302" s="198"/>
      <c r="G302" s="199"/>
      <c r="H302" s="214"/>
      <c r="I302" s="199"/>
      <c r="J302" s="220"/>
      <c r="K302" s="199"/>
      <c r="L302" s="199"/>
      <c r="M302" s="200"/>
    </row>
    <row r="303" spans="1:76">
      <c r="A303" s="198"/>
      <c r="B303" s="224"/>
      <c r="C303" s="224"/>
      <c r="D303" s="198"/>
      <c r="E303" s="193"/>
      <c r="F303" s="198"/>
      <c r="G303" s="199"/>
      <c r="H303" s="214"/>
      <c r="I303" s="199"/>
      <c r="J303" s="220"/>
      <c r="K303" s="199"/>
      <c r="L303" s="199"/>
      <c r="M303" s="200"/>
    </row>
    <row r="304" spans="1:76">
      <c r="A304" s="198"/>
      <c r="B304" s="224"/>
      <c r="C304" s="224"/>
      <c r="D304" s="198"/>
      <c r="E304" s="193"/>
      <c r="F304" s="198"/>
      <c r="G304" s="199"/>
      <c r="H304" s="214"/>
      <c r="I304" s="199"/>
      <c r="J304" s="220"/>
      <c r="K304" s="199"/>
      <c r="L304" s="199"/>
      <c r="M304" s="200"/>
    </row>
    <row r="305" spans="1:13">
      <c r="A305" s="198"/>
      <c r="B305" s="224"/>
      <c r="C305" s="224"/>
      <c r="D305" s="198"/>
      <c r="E305" s="193"/>
      <c r="F305" s="198"/>
      <c r="G305" s="199"/>
      <c r="H305" s="214"/>
      <c r="I305" s="199"/>
      <c r="J305" s="220"/>
      <c r="K305" s="199"/>
      <c r="L305" s="199"/>
      <c r="M305" s="200"/>
    </row>
    <row r="306" spans="1:13">
      <c r="A306" s="198"/>
      <c r="B306" s="224"/>
      <c r="C306" s="224"/>
      <c r="D306" s="198"/>
      <c r="E306" s="193"/>
      <c r="F306" s="198"/>
      <c r="G306" s="199"/>
      <c r="H306" s="214"/>
      <c r="I306" s="199"/>
      <c r="J306" s="220"/>
      <c r="K306" s="199"/>
      <c r="L306" s="199"/>
      <c r="M306" s="200"/>
    </row>
    <row r="307" spans="1:13">
      <c r="A307" s="198"/>
      <c r="B307" s="224"/>
      <c r="C307" s="224"/>
      <c r="D307" s="198"/>
      <c r="E307" s="193"/>
      <c r="F307" s="198"/>
      <c r="G307" s="199"/>
      <c r="H307" s="214"/>
      <c r="I307" s="199"/>
      <c r="J307" s="220"/>
      <c r="K307" s="199"/>
      <c r="L307" s="199"/>
      <c r="M307" s="200"/>
    </row>
    <row r="308" spans="1:13">
      <c r="A308" s="198"/>
      <c r="B308" s="224"/>
      <c r="C308" s="224"/>
      <c r="D308" s="198"/>
      <c r="E308" s="193"/>
      <c r="F308" s="198"/>
      <c r="G308" s="199"/>
      <c r="H308" s="214"/>
      <c r="I308" s="199"/>
      <c r="J308" s="220"/>
      <c r="K308" s="199"/>
      <c r="L308" s="199"/>
      <c r="M308" s="200"/>
    </row>
    <row r="309" spans="1:13">
      <c r="A309" s="198"/>
      <c r="B309" s="224"/>
      <c r="C309" s="224"/>
      <c r="D309" s="198"/>
      <c r="E309" s="193"/>
      <c r="F309" s="198"/>
      <c r="G309" s="199"/>
      <c r="H309" s="214"/>
      <c r="I309" s="199"/>
      <c r="J309" s="220"/>
      <c r="K309" s="199"/>
      <c r="L309" s="199"/>
      <c r="M309" s="200"/>
    </row>
    <row r="310" spans="1:13">
      <c r="A310" s="198"/>
      <c r="B310" s="224"/>
      <c r="C310" s="224"/>
      <c r="D310" s="198"/>
      <c r="E310" s="193"/>
      <c r="F310" s="198"/>
      <c r="G310" s="199"/>
      <c r="H310" s="214"/>
      <c r="I310" s="199"/>
      <c r="J310" s="220"/>
      <c r="K310" s="199"/>
      <c r="L310" s="199"/>
      <c r="M310" s="200"/>
    </row>
    <row r="311" spans="1:13">
      <c r="A311" s="198"/>
      <c r="B311" s="224"/>
      <c r="C311" s="224"/>
      <c r="D311" s="198"/>
      <c r="E311" s="193"/>
      <c r="F311" s="198"/>
      <c r="G311" s="199"/>
      <c r="H311" s="214"/>
      <c r="I311" s="199"/>
      <c r="J311" s="220"/>
      <c r="K311" s="199"/>
      <c r="L311" s="199"/>
      <c r="M311" s="200"/>
    </row>
    <row r="312" spans="1:13">
      <c r="A312" s="198"/>
      <c r="B312" s="224"/>
      <c r="C312" s="224"/>
      <c r="D312" s="198"/>
      <c r="E312" s="193"/>
      <c r="F312" s="198"/>
      <c r="G312" s="199"/>
      <c r="H312" s="214"/>
      <c r="I312" s="199"/>
      <c r="J312" s="220"/>
      <c r="K312" s="199"/>
      <c r="L312" s="199"/>
      <c r="M312" s="200"/>
    </row>
    <row r="313" spans="1:13">
      <c r="A313" s="198"/>
      <c r="B313" s="224"/>
      <c r="C313" s="224"/>
      <c r="D313" s="198"/>
      <c r="E313" s="193"/>
      <c r="F313" s="198"/>
      <c r="G313" s="199"/>
      <c r="H313" s="214"/>
      <c r="I313" s="199"/>
      <c r="J313" s="220"/>
      <c r="K313" s="199"/>
      <c r="L313" s="199"/>
      <c r="M313" s="200"/>
    </row>
    <row r="314" spans="1:13">
      <c r="A314" s="198"/>
      <c r="B314" s="224"/>
      <c r="C314" s="224"/>
      <c r="D314" s="198"/>
      <c r="E314" s="193"/>
      <c r="F314" s="198"/>
      <c r="G314" s="199"/>
      <c r="H314" s="214"/>
      <c r="I314" s="199"/>
      <c r="J314" s="220"/>
      <c r="K314" s="199"/>
      <c r="L314" s="199"/>
      <c r="M314" s="200"/>
    </row>
    <row r="315" spans="1:13">
      <c r="A315" s="198"/>
      <c r="B315" s="224"/>
      <c r="C315" s="224"/>
      <c r="D315" s="198"/>
      <c r="E315" s="193"/>
      <c r="F315" s="198"/>
      <c r="G315" s="199"/>
      <c r="H315" s="214"/>
      <c r="I315" s="199"/>
      <c r="J315" s="220"/>
      <c r="K315" s="199"/>
      <c r="L315" s="199"/>
      <c r="M315" s="200"/>
    </row>
    <row r="316" spans="1:13">
      <c r="A316" s="198"/>
      <c r="B316" s="224"/>
      <c r="C316" s="224"/>
      <c r="D316" s="198"/>
      <c r="E316" s="193"/>
      <c r="F316" s="198"/>
      <c r="G316" s="199"/>
      <c r="H316" s="214"/>
      <c r="I316" s="199"/>
      <c r="J316" s="220"/>
      <c r="K316" s="199"/>
      <c r="L316" s="199"/>
      <c r="M316" s="200"/>
    </row>
    <row r="317" spans="1:13">
      <c r="A317" s="198"/>
      <c r="B317" s="224"/>
      <c r="C317" s="224"/>
      <c r="D317" s="198"/>
      <c r="E317" s="193"/>
      <c r="F317" s="198"/>
      <c r="G317" s="199"/>
      <c r="H317" s="214"/>
      <c r="I317" s="199"/>
      <c r="J317" s="220"/>
      <c r="K317" s="199"/>
      <c r="L317" s="199"/>
      <c r="M317" s="200"/>
    </row>
    <row r="318" spans="1:13">
      <c r="A318" s="198"/>
      <c r="B318" s="224"/>
      <c r="C318" s="224"/>
      <c r="D318" s="198"/>
      <c r="E318" s="193"/>
      <c r="F318" s="198"/>
      <c r="G318" s="199"/>
      <c r="H318" s="214"/>
      <c r="I318" s="199"/>
      <c r="J318" s="220"/>
      <c r="K318" s="199"/>
      <c r="L318" s="199"/>
      <c r="M318" s="200"/>
    </row>
    <row r="319" spans="1:13">
      <c r="A319" s="198"/>
      <c r="B319" s="224"/>
      <c r="C319" s="224"/>
      <c r="D319" s="198"/>
      <c r="E319" s="193"/>
      <c r="F319" s="198"/>
      <c r="G319" s="199"/>
      <c r="H319" s="214"/>
      <c r="I319" s="199"/>
      <c r="J319" s="220"/>
      <c r="K319" s="199"/>
      <c r="L319" s="199"/>
      <c r="M319" s="200"/>
    </row>
    <row r="320" spans="1:13">
      <c r="A320" s="198"/>
      <c r="B320" s="224"/>
      <c r="C320" s="224"/>
      <c r="D320" s="198"/>
      <c r="E320" s="193"/>
      <c r="F320" s="198"/>
      <c r="G320" s="199"/>
      <c r="H320" s="214"/>
      <c r="I320" s="199"/>
      <c r="J320" s="220"/>
      <c r="K320" s="199"/>
      <c r="L320" s="199"/>
      <c r="M320" s="200"/>
    </row>
    <row r="321" spans="1:13">
      <c r="A321" s="198"/>
      <c r="B321" s="224"/>
      <c r="C321" s="224"/>
      <c r="D321" s="198"/>
      <c r="E321" s="193"/>
      <c r="F321" s="198"/>
      <c r="G321" s="199"/>
      <c r="H321" s="214"/>
      <c r="I321" s="199"/>
      <c r="J321" s="220"/>
      <c r="K321" s="199"/>
      <c r="L321" s="199"/>
      <c r="M321" s="200"/>
    </row>
    <row r="322" spans="1:13">
      <c r="A322" s="198"/>
      <c r="B322" s="224"/>
      <c r="C322" s="224"/>
      <c r="D322" s="198"/>
      <c r="E322" s="193"/>
      <c r="F322" s="198"/>
      <c r="G322" s="199"/>
      <c r="H322" s="214"/>
      <c r="I322" s="199"/>
      <c r="J322" s="220"/>
      <c r="K322" s="199"/>
      <c r="L322" s="199"/>
      <c r="M322" s="200"/>
    </row>
    <row r="323" spans="1:13">
      <c r="A323" s="198"/>
      <c r="B323" s="224"/>
      <c r="C323" s="224"/>
      <c r="D323" s="198"/>
      <c r="E323" s="193"/>
      <c r="F323" s="198"/>
      <c r="G323" s="199"/>
      <c r="H323" s="214"/>
      <c r="I323" s="199"/>
      <c r="J323" s="220"/>
      <c r="K323" s="199"/>
      <c r="L323" s="199"/>
      <c r="M323" s="200"/>
    </row>
    <row r="324" spans="1:13">
      <c r="A324" s="198"/>
      <c r="B324" s="224"/>
      <c r="C324" s="224"/>
      <c r="D324" s="198"/>
      <c r="E324" s="193"/>
      <c r="F324" s="198"/>
      <c r="G324" s="199"/>
      <c r="H324" s="214"/>
      <c r="I324" s="199"/>
      <c r="J324" s="220"/>
      <c r="K324" s="199"/>
      <c r="L324" s="199"/>
      <c r="M324" s="200"/>
    </row>
    <row r="325" spans="1:13">
      <c r="A325" s="198"/>
      <c r="B325" s="224"/>
      <c r="C325" s="224"/>
      <c r="D325" s="198"/>
      <c r="E325" s="193"/>
      <c r="F325" s="198"/>
      <c r="G325" s="199"/>
      <c r="H325" s="214"/>
      <c r="I325" s="199"/>
      <c r="J325" s="220"/>
      <c r="K325" s="199"/>
      <c r="L325" s="199"/>
      <c r="M325" s="200"/>
    </row>
    <row r="326" spans="1:13">
      <c r="A326" s="198"/>
      <c r="B326" s="224"/>
      <c r="C326" s="224"/>
      <c r="D326" s="198"/>
      <c r="E326" s="193"/>
      <c r="F326" s="198"/>
      <c r="G326" s="199"/>
      <c r="H326" s="214"/>
      <c r="I326" s="199"/>
      <c r="J326" s="220"/>
      <c r="K326" s="199"/>
      <c r="L326" s="199"/>
      <c r="M326" s="200"/>
    </row>
    <row r="327" spans="1:13">
      <c r="A327" s="198"/>
      <c r="B327" s="224"/>
      <c r="C327" s="224"/>
      <c r="D327" s="198"/>
      <c r="E327" s="193"/>
      <c r="F327" s="198"/>
      <c r="G327" s="199"/>
      <c r="H327" s="214"/>
      <c r="I327" s="199"/>
      <c r="J327" s="220"/>
      <c r="K327" s="199"/>
      <c r="L327" s="199"/>
      <c r="M327" s="200"/>
    </row>
    <row r="328" spans="1:13">
      <c r="A328" s="198"/>
      <c r="B328" s="224"/>
      <c r="C328" s="224"/>
      <c r="D328" s="198"/>
      <c r="E328" s="193"/>
      <c r="F328" s="198"/>
      <c r="G328" s="199"/>
      <c r="H328" s="214"/>
      <c r="I328" s="199"/>
      <c r="J328" s="220"/>
      <c r="K328" s="199"/>
      <c r="L328" s="199"/>
      <c r="M328" s="200"/>
    </row>
    <row r="329" spans="1:13">
      <c r="A329" s="198"/>
      <c r="B329" s="224"/>
      <c r="C329" s="224"/>
      <c r="D329" s="198"/>
      <c r="E329" s="193"/>
      <c r="F329" s="198"/>
      <c r="G329" s="199"/>
      <c r="H329" s="214"/>
      <c r="I329" s="199"/>
      <c r="J329" s="220"/>
      <c r="K329" s="199"/>
      <c r="L329" s="199"/>
      <c r="M329" s="200"/>
    </row>
    <row r="330" spans="1:13">
      <c r="A330" s="198"/>
      <c r="B330" s="224"/>
      <c r="C330" s="224"/>
      <c r="D330" s="198"/>
      <c r="E330" s="193"/>
      <c r="F330" s="198"/>
      <c r="G330" s="199"/>
      <c r="H330" s="214"/>
      <c r="I330" s="199"/>
      <c r="J330" s="220"/>
      <c r="K330" s="199"/>
      <c r="L330" s="199"/>
      <c r="M330" s="200"/>
    </row>
    <row r="331" spans="1:13">
      <c r="A331" s="198"/>
      <c r="B331" s="224"/>
      <c r="C331" s="224"/>
      <c r="D331" s="198"/>
      <c r="E331" s="193"/>
      <c r="F331" s="198"/>
      <c r="G331" s="199"/>
      <c r="H331" s="214"/>
      <c r="I331" s="199"/>
      <c r="J331" s="220"/>
      <c r="K331" s="199"/>
      <c r="L331" s="199"/>
      <c r="M331" s="200"/>
    </row>
    <row r="332" spans="1:13">
      <c r="A332" s="198"/>
      <c r="B332" s="224"/>
      <c r="C332" s="224"/>
      <c r="D332" s="198"/>
      <c r="E332" s="193"/>
      <c r="F332" s="198"/>
      <c r="G332" s="199"/>
      <c r="H332" s="214"/>
      <c r="I332" s="199"/>
      <c r="J332" s="220"/>
      <c r="K332" s="199"/>
      <c r="L332" s="199"/>
      <c r="M332" s="200"/>
    </row>
    <row r="333" spans="1:13">
      <c r="A333" s="198"/>
      <c r="B333" s="224"/>
      <c r="C333" s="224"/>
      <c r="D333" s="198"/>
      <c r="E333" s="193"/>
      <c r="F333" s="198"/>
      <c r="G333" s="199"/>
      <c r="H333" s="214"/>
      <c r="I333" s="199"/>
      <c r="J333" s="220"/>
      <c r="K333" s="199"/>
      <c r="L333" s="199"/>
      <c r="M333" s="200"/>
    </row>
    <row r="334" spans="1:13">
      <c r="A334" s="198"/>
      <c r="B334" s="224"/>
      <c r="C334" s="224"/>
      <c r="D334" s="198"/>
      <c r="E334" s="193"/>
      <c r="F334" s="198"/>
      <c r="G334" s="199"/>
      <c r="H334" s="214"/>
      <c r="I334" s="199"/>
      <c r="J334" s="220"/>
      <c r="K334" s="199"/>
      <c r="L334" s="199"/>
      <c r="M334" s="200"/>
    </row>
    <row r="335" spans="1:13">
      <c r="A335" s="198"/>
      <c r="B335" s="224"/>
      <c r="C335" s="224"/>
      <c r="D335" s="198"/>
      <c r="E335" s="193"/>
      <c r="F335" s="198"/>
      <c r="G335" s="199"/>
      <c r="H335" s="214"/>
      <c r="I335" s="199"/>
      <c r="J335" s="220"/>
      <c r="K335" s="199"/>
      <c r="L335" s="199"/>
      <c r="M335" s="200"/>
    </row>
    <row r="336" spans="1:13">
      <c r="A336" s="198"/>
      <c r="B336" s="224"/>
      <c r="C336" s="224"/>
      <c r="D336" s="198"/>
      <c r="E336" s="193"/>
      <c r="F336" s="198"/>
      <c r="G336" s="199"/>
      <c r="H336" s="214"/>
      <c r="I336" s="199"/>
      <c r="J336" s="220"/>
      <c r="K336" s="199"/>
      <c r="L336" s="199"/>
      <c r="M336" s="200"/>
    </row>
    <row r="337" spans="1:13">
      <c r="A337" s="198"/>
      <c r="B337" s="224"/>
      <c r="C337" s="224"/>
      <c r="D337" s="198"/>
      <c r="E337" s="193"/>
      <c r="F337" s="198"/>
      <c r="G337" s="199"/>
      <c r="H337" s="214"/>
      <c r="I337" s="199"/>
      <c r="J337" s="220"/>
      <c r="K337" s="199"/>
      <c r="L337" s="199"/>
      <c r="M337" s="200"/>
    </row>
    <row r="338" spans="1:13">
      <c r="A338" s="198"/>
      <c r="B338" s="224"/>
      <c r="C338" s="224"/>
      <c r="D338" s="198"/>
      <c r="E338" s="193"/>
      <c r="F338" s="198"/>
      <c r="G338" s="199"/>
      <c r="H338" s="214"/>
      <c r="I338" s="199"/>
      <c r="J338" s="220"/>
      <c r="K338" s="199"/>
      <c r="L338" s="199"/>
      <c r="M338" s="200"/>
    </row>
    <row r="339" spans="1:13">
      <c r="A339" s="198"/>
      <c r="B339" s="224"/>
      <c r="C339" s="224"/>
      <c r="D339" s="198"/>
      <c r="E339" s="193"/>
      <c r="F339" s="198"/>
      <c r="G339" s="199"/>
      <c r="H339" s="214"/>
      <c r="I339" s="199"/>
      <c r="J339" s="220"/>
      <c r="K339" s="199"/>
      <c r="L339" s="199"/>
      <c r="M339" s="200"/>
    </row>
    <row r="340" spans="1:13">
      <c r="A340" s="198"/>
      <c r="B340" s="224"/>
      <c r="C340" s="224"/>
      <c r="D340" s="198"/>
      <c r="E340" s="193"/>
      <c r="F340" s="198"/>
      <c r="G340" s="199"/>
      <c r="H340" s="214"/>
      <c r="I340" s="199"/>
      <c r="J340" s="220"/>
      <c r="K340" s="199"/>
      <c r="L340" s="199"/>
      <c r="M340" s="200"/>
    </row>
    <row r="341" spans="1:13">
      <c r="A341" s="198"/>
      <c r="B341" s="224"/>
      <c r="C341" s="224"/>
      <c r="D341" s="198"/>
      <c r="E341" s="193"/>
      <c r="F341" s="198"/>
      <c r="G341" s="199"/>
      <c r="H341" s="214"/>
      <c r="I341" s="199"/>
      <c r="J341" s="220"/>
      <c r="K341" s="199"/>
      <c r="L341" s="199"/>
      <c r="M341" s="200"/>
    </row>
    <row r="342" spans="1:13">
      <c r="A342" s="198"/>
      <c r="B342" s="224"/>
      <c r="C342" s="224"/>
      <c r="D342" s="198"/>
      <c r="E342" s="193"/>
      <c r="F342" s="198"/>
      <c r="G342" s="199"/>
      <c r="H342" s="214"/>
      <c r="I342" s="199"/>
      <c r="J342" s="220"/>
      <c r="K342" s="199"/>
      <c r="L342" s="199"/>
      <c r="M342" s="200"/>
    </row>
    <row r="343" spans="1:13">
      <c r="A343" s="198"/>
      <c r="B343" s="224"/>
      <c r="C343" s="224"/>
      <c r="D343" s="198"/>
      <c r="E343" s="193"/>
      <c r="F343" s="198"/>
      <c r="G343" s="199"/>
      <c r="H343" s="214"/>
      <c r="I343" s="199"/>
      <c r="J343" s="220"/>
      <c r="K343" s="199"/>
      <c r="L343" s="199"/>
      <c r="M343" s="200"/>
    </row>
    <row r="344" spans="1:13">
      <c r="A344" s="198"/>
      <c r="B344" s="224"/>
      <c r="C344" s="224"/>
      <c r="D344" s="198"/>
      <c r="E344" s="193"/>
      <c r="F344" s="198"/>
      <c r="G344" s="199"/>
      <c r="H344" s="214"/>
      <c r="I344" s="199"/>
      <c r="J344" s="220"/>
      <c r="K344" s="199"/>
      <c r="L344" s="199"/>
      <c r="M344" s="200"/>
    </row>
    <row r="345" spans="1:13">
      <c r="A345" s="198"/>
      <c r="B345" s="224"/>
      <c r="C345" s="224"/>
      <c r="D345" s="198"/>
      <c r="E345" s="193"/>
      <c r="F345" s="198"/>
      <c r="G345" s="199"/>
      <c r="H345" s="214"/>
      <c r="I345" s="199"/>
      <c r="J345" s="220"/>
      <c r="K345" s="199"/>
      <c r="L345" s="199"/>
      <c r="M345" s="200"/>
    </row>
    <row r="346" spans="1:13">
      <c r="A346" s="198"/>
      <c r="B346" s="224"/>
      <c r="C346" s="224"/>
      <c r="D346" s="198"/>
      <c r="E346" s="193"/>
      <c r="F346" s="198"/>
      <c r="G346" s="199"/>
      <c r="H346" s="214"/>
      <c r="I346" s="199"/>
      <c r="J346" s="220"/>
      <c r="K346" s="199"/>
      <c r="L346" s="199"/>
      <c r="M346" s="200"/>
    </row>
    <row r="347" spans="1:13">
      <c r="A347" s="198"/>
      <c r="B347" s="224"/>
      <c r="C347" s="224"/>
      <c r="D347" s="198"/>
      <c r="E347" s="193"/>
      <c r="F347" s="198"/>
      <c r="G347" s="199"/>
      <c r="H347" s="214"/>
      <c r="I347" s="199"/>
      <c r="J347" s="220"/>
      <c r="K347" s="199"/>
      <c r="L347" s="199"/>
      <c r="M347" s="200"/>
    </row>
    <row r="348" spans="1:13">
      <c r="A348" s="198"/>
      <c r="B348" s="224"/>
      <c r="C348" s="224"/>
      <c r="D348" s="198"/>
      <c r="E348" s="193"/>
      <c r="F348" s="198"/>
      <c r="G348" s="199"/>
      <c r="H348" s="214"/>
      <c r="I348" s="199"/>
      <c r="J348" s="220"/>
      <c r="K348" s="199"/>
      <c r="L348" s="199"/>
      <c r="M348" s="200"/>
    </row>
    <row r="349" spans="1:13">
      <c r="A349" s="198"/>
      <c r="B349" s="224"/>
      <c r="C349" s="224"/>
      <c r="D349" s="198"/>
      <c r="E349" s="193"/>
      <c r="F349" s="198"/>
      <c r="G349" s="199"/>
      <c r="H349" s="214"/>
      <c r="I349" s="199"/>
      <c r="J349" s="220"/>
      <c r="K349" s="199"/>
      <c r="L349" s="199"/>
      <c r="M349" s="200"/>
    </row>
    <row r="350" spans="1:13">
      <c r="A350" s="198"/>
      <c r="B350" s="224"/>
      <c r="C350" s="224"/>
      <c r="D350" s="198"/>
      <c r="E350" s="193"/>
      <c r="F350" s="198"/>
      <c r="G350" s="199"/>
      <c r="H350" s="214"/>
      <c r="I350" s="199"/>
      <c r="J350" s="220"/>
      <c r="K350" s="199"/>
      <c r="L350" s="199"/>
      <c r="M350" s="200"/>
    </row>
    <row r="351" spans="1:13">
      <c r="A351" s="198"/>
      <c r="B351" s="224"/>
      <c r="C351" s="224"/>
      <c r="D351" s="198"/>
      <c r="E351" s="193"/>
      <c r="F351" s="198"/>
      <c r="G351" s="199"/>
      <c r="H351" s="214"/>
      <c r="I351" s="199"/>
      <c r="J351" s="220"/>
      <c r="K351" s="199"/>
      <c r="L351" s="199"/>
      <c r="M351" s="200"/>
    </row>
    <row r="352" spans="1:13">
      <c r="A352" s="198"/>
      <c r="B352" s="224"/>
      <c r="C352" s="224"/>
      <c r="D352" s="198"/>
      <c r="E352" s="193"/>
      <c r="F352" s="198"/>
      <c r="G352" s="199"/>
      <c r="H352" s="214"/>
      <c r="I352" s="199"/>
      <c r="J352" s="220"/>
      <c r="K352" s="199"/>
      <c r="L352" s="199"/>
      <c r="M352" s="200"/>
    </row>
    <row r="353" spans="1:13">
      <c r="A353" s="198"/>
      <c r="B353" s="224"/>
      <c r="C353" s="224"/>
      <c r="D353" s="198"/>
      <c r="E353" s="193"/>
      <c r="F353" s="198"/>
      <c r="G353" s="199"/>
      <c r="H353" s="214"/>
      <c r="I353" s="199"/>
      <c r="J353" s="220"/>
      <c r="K353" s="199"/>
      <c r="L353" s="199"/>
      <c r="M353" s="200"/>
    </row>
    <row r="354" spans="1:13">
      <c r="A354" s="198"/>
      <c r="B354" s="224"/>
      <c r="C354" s="224"/>
      <c r="D354" s="198"/>
      <c r="E354" s="193"/>
      <c r="F354" s="198"/>
      <c r="G354" s="199"/>
      <c r="H354" s="214"/>
      <c r="I354" s="199"/>
      <c r="J354" s="220"/>
      <c r="K354" s="199"/>
      <c r="L354" s="199"/>
      <c r="M354" s="200"/>
    </row>
    <row r="355" spans="1:13">
      <c r="A355" s="198"/>
      <c r="B355" s="224"/>
      <c r="C355" s="224"/>
      <c r="D355" s="198"/>
      <c r="E355" s="193"/>
      <c r="F355" s="198"/>
      <c r="G355" s="199"/>
      <c r="H355" s="214"/>
      <c r="I355" s="199"/>
      <c r="J355" s="220"/>
      <c r="K355" s="199"/>
      <c r="L355" s="199"/>
      <c r="M355" s="200"/>
    </row>
    <row r="356" spans="1:13">
      <c r="A356" s="198"/>
      <c r="B356" s="224"/>
      <c r="C356" s="224"/>
      <c r="D356" s="198"/>
      <c r="E356" s="193"/>
      <c r="F356" s="198"/>
      <c r="G356" s="199"/>
      <c r="H356" s="214"/>
      <c r="I356" s="199"/>
      <c r="J356" s="220"/>
      <c r="K356" s="199"/>
      <c r="L356" s="199"/>
      <c r="M356" s="200"/>
    </row>
    <row r="357" spans="1:13">
      <c r="A357" s="198"/>
      <c r="B357" s="224"/>
      <c r="C357" s="224"/>
      <c r="D357" s="198"/>
      <c r="E357" s="193"/>
      <c r="F357" s="198"/>
      <c r="G357" s="199"/>
      <c r="H357" s="214"/>
      <c r="I357" s="199"/>
      <c r="J357" s="220"/>
      <c r="K357" s="199"/>
      <c r="L357" s="199"/>
      <c r="M357" s="200"/>
    </row>
    <row r="358" spans="1:13">
      <c r="A358" s="198"/>
      <c r="B358" s="224"/>
      <c r="C358" s="224"/>
      <c r="D358" s="198"/>
      <c r="E358" s="193"/>
      <c r="F358" s="198"/>
      <c r="G358" s="199"/>
      <c r="H358" s="214"/>
      <c r="I358" s="199"/>
      <c r="J358" s="220"/>
      <c r="K358" s="199"/>
      <c r="L358" s="199"/>
      <c r="M358" s="200"/>
    </row>
    <row r="359" spans="1:13">
      <c r="A359" s="198"/>
      <c r="B359" s="224"/>
      <c r="C359" s="224"/>
      <c r="D359" s="198"/>
      <c r="E359" s="193"/>
      <c r="F359" s="198"/>
      <c r="G359" s="199"/>
      <c r="H359" s="214"/>
      <c r="I359" s="199"/>
      <c r="J359" s="220"/>
      <c r="K359" s="199"/>
      <c r="L359" s="199"/>
      <c r="M359" s="200"/>
    </row>
    <row r="360" spans="1:13">
      <c r="A360" s="198"/>
      <c r="B360" s="224"/>
      <c r="C360" s="224"/>
      <c r="D360" s="198"/>
      <c r="E360" s="193"/>
      <c r="F360" s="198"/>
      <c r="G360" s="199"/>
      <c r="H360" s="214"/>
      <c r="I360" s="199"/>
      <c r="J360" s="220"/>
      <c r="K360" s="199"/>
      <c r="L360" s="199"/>
      <c r="M360" s="200"/>
    </row>
    <row r="361" spans="1:13">
      <c r="A361" s="198"/>
      <c r="B361" s="224"/>
      <c r="C361" s="224"/>
      <c r="D361" s="198"/>
      <c r="E361" s="193"/>
      <c r="F361" s="198"/>
      <c r="G361" s="199"/>
      <c r="H361" s="214"/>
      <c r="I361" s="199"/>
      <c r="J361" s="220"/>
      <c r="K361" s="199"/>
      <c r="L361" s="199"/>
      <c r="M361" s="200"/>
    </row>
    <row r="362" spans="1:13">
      <c r="A362" s="198"/>
      <c r="B362" s="224"/>
      <c r="C362" s="224"/>
      <c r="D362" s="198"/>
      <c r="E362" s="193"/>
      <c r="F362" s="198"/>
      <c r="G362" s="199"/>
      <c r="H362" s="214"/>
      <c r="I362" s="199"/>
      <c r="J362" s="220"/>
      <c r="K362" s="199"/>
      <c r="L362" s="199"/>
      <c r="M362" s="200"/>
    </row>
    <row r="363" spans="1:13">
      <c r="A363" s="198"/>
      <c r="B363" s="224"/>
      <c r="C363" s="224"/>
      <c r="D363" s="198"/>
      <c r="E363" s="193"/>
      <c r="F363" s="198"/>
      <c r="G363" s="199"/>
      <c r="H363" s="214"/>
      <c r="I363" s="199"/>
      <c r="J363" s="220"/>
      <c r="K363" s="199"/>
      <c r="L363" s="199"/>
      <c r="M363" s="200"/>
    </row>
    <row r="364" spans="1:13">
      <c r="A364" s="198"/>
      <c r="B364" s="224"/>
      <c r="C364" s="224"/>
      <c r="D364" s="198"/>
      <c r="E364" s="193"/>
      <c r="F364" s="198"/>
      <c r="G364" s="199"/>
      <c r="H364" s="214"/>
      <c r="I364" s="199"/>
      <c r="J364" s="220"/>
      <c r="K364" s="199"/>
      <c r="L364" s="199"/>
      <c r="M364" s="200"/>
    </row>
    <row r="365" spans="1:13">
      <c r="A365" s="198"/>
      <c r="B365" s="224"/>
      <c r="C365" s="224"/>
      <c r="D365" s="198"/>
      <c r="E365" s="193"/>
      <c r="F365" s="198"/>
      <c r="G365" s="199"/>
      <c r="H365" s="214"/>
      <c r="I365" s="199"/>
      <c r="J365" s="220"/>
      <c r="K365" s="199"/>
      <c r="L365" s="199"/>
      <c r="M365" s="200"/>
    </row>
    <row r="366" spans="1:13">
      <c r="A366" s="198"/>
      <c r="B366" s="224"/>
      <c r="C366" s="224"/>
      <c r="D366" s="198"/>
      <c r="E366" s="193"/>
      <c r="F366" s="198"/>
      <c r="G366" s="199"/>
      <c r="H366" s="214"/>
      <c r="I366" s="199"/>
      <c r="J366" s="220"/>
      <c r="K366" s="199"/>
      <c r="L366" s="199"/>
      <c r="M366" s="200"/>
    </row>
    <row r="367" spans="1:13">
      <c r="A367" s="198"/>
      <c r="B367" s="224"/>
      <c r="C367" s="224"/>
      <c r="D367" s="198"/>
      <c r="E367" s="193"/>
      <c r="F367" s="198"/>
      <c r="G367" s="199"/>
      <c r="H367" s="214"/>
      <c r="I367" s="199"/>
      <c r="J367" s="220"/>
      <c r="K367" s="199"/>
      <c r="L367" s="199"/>
      <c r="M367" s="200"/>
    </row>
    <row r="368" spans="1:13">
      <c r="A368" s="198"/>
      <c r="B368" s="224"/>
      <c r="C368" s="224"/>
      <c r="D368" s="198"/>
      <c r="E368" s="193"/>
      <c r="F368" s="198"/>
      <c r="G368" s="199"/>
      <c r="H368" s="214"/>
      <c r="I368" s="199"/>
      <c r="J368" s="220"/>
      <c r="K368" s="199"/>
      <c r="L368" s="199"/>
      <c r="M368" s="200"/>
    </row>
    <row r="369" spans="1:13">
      <c r="A369" s="198"/>
      <c r="B369" s="224"/>
      <c r="C369" s="224"/>
      <c r="D369" s="198"/>
      <c r="E369" s="193"/>
      <c r="F369" s="198"/>
      <c r="G369" s="199"/>
      <c r="H369" s="214"/>
      <c r="I369" s="199"/>
      <c r="J369" s="220"/>
      <c r="K369" s="199"/>
      <c r="L369" s="199"/>
      <c r="M369" s="200"/>
    </row>
    <row r="370" spans="1:13">
      <c r="A370" s="198"/>
      <c r="B370" s="224"/>
      <c r="C370" s="224"/>
      <c r="D370" s="198"/>
      <c r="E370" s="193"/>
      <c r="F370" s="198"/>
      <c r="G370" s="199"/>
      <c r="H370" s="214"/>
      <c r="I370" s="199"/>
      <c r="J370" s="220"/>
      <c r="K370" s="199"/>
      <c r="L370" s="199"/>
      <c r="M370" s="200"/>
    </row>
    <row r="371" spans="1:13">
      <c r="A371" s="198"/>
      <c r="B371" s="224"/>
      <c r="C371" s="224"/>
      <c r="D371" s="198"/>
      <c r="E371" s="193"/>
      <c r="F371" s="198"/>
      <c r="G371" s="199"/>
      <c r="H371" s="214"/>
      <c r="I371" s="199"/>
      <c r="J371" s="220"/>
      <c r="K371" s="199"/>
      <c r="L371" s="199"/>
      <c r="M371" s="200"/>
    </row>
    <row r="372" spans="1:13">
      <c r="A372" s="198"/>
      <c r="B372" s="224"/>
      <c r="C372" s="224"/>
      <c r="D372" s="198"/>
      <c r="E372" s="193"/>
      <c r="F372" s="198"/>
      <c r="G372" s="199"/>
      <c r="H372" s="214"/>
      <c r="I372" s="199"/>
      <c r="J372" s="220"/>
      <c r="K372" s="199"/>
      <c r="L372" s="199"/>
      <c r="M372" s="200"/>
    </row>
    <row r="373" spans="1:13">
      <c r="A373" s="198"/>
      <c r="B373" s="224"/>
      <c r="C373" s="224"/>
      <c r="D373" s="198"/>
      <c r="E373" s="193"/>
      <c r="F373" s="198"/>
      <c r="G373" s="199"/>
      <c r="H373" s="214"/>
      <c r="I373" s="199"/>
      <c r="J373" s="220"/>
      <c r="K373" s="199"/>
      <c r="L373" s="199"/>
      <c r="M373" s="200"/>
    </row>
    <row r="374" spans="1:13">
      <c r="A374" s="198"/>
      <c r="B374" s="224"/>
      <c r="C374" s="224"/>
      <c r="D374" s="198"/>
      <c r="E374" s="193"/>
      <c r="F374" s="198"/>
      <c r="G374" s="199"/>
      <c r="H374" s="214"/>
      <c r="I374" s="199"/>
      <c r="J374" s="220"/>
      <c r="K374" s="199"/>
      <c r="L374" s="199"/>
      <c r="M374" s="200"/>
    </row>
    <row r="375" spans="1:13">
      <c r="A375" s="198"/>
      <c r="B375" s="224"/>
      <c r="C375" s="224"/>
      <c r="D375" s="198"/>
      <c r="E375" s="193"/>
      <c r="F375" s="198"/>
      <c r="G375" s="199"/>
      <c r="H375" s="214"/>
      <c r="I375" s="199"/>
      <c r="J375" s="220"/>
      <c r="K375" s="199"/>
      <c r="L375" s="199"/>
      <c r="M375" s="200"/>
    </row>
    <row r="376" spans="1:13">
      <c r="A376" s="198"/>
      <c r="B376" s="224"/>
      <c r="C376" s="224"/>
      <c r="D376" s="198"/>
      <c r="E376" s="193"/>
      <c r="F376" s="198"/>
      <c r="G376" s="199"/>
      <c r="H376" s="214"/>
      <c r="I376" s="199"/>
      <c r="J376" s="220"/>
      <c r="K376" s="199"/>
      <c r="L376" s="199"/>
      <c r="M376" s="200"/>
    </row>
    <row r="377" spans="1:13">
      <c r="A377" s="198"/>
      <c r="B377" s="224"/>
      <c r="C377" s="224"/>
      <c r="D377" s="198"/>
      <c r="E377" s="193"/>
      <c r="F377" s="198"/>
      <c r="G377" s="199"/>
      <c r="H377" s="214"/>
      <c r="I377" s="199"/>
      <c r="J377" s="220"/>
      <c r="K377" s="199"/>
      <c r="L377" s="199"/>
      <c r="M377" s="200"/>
    </row>
    <row r="378" spans="1:13">
      <c r="A378" s="198"/>
      <c r="B378" s="224"/>
      <c r="C378" s="224"/>
      <c r="D378" s="198"/>
      <c r="E378" s="193"/>
      <c r="F378" s="198"/>
      <c r="G378" s="199"/>
      <c r="H378" s="214"/>
      <c r="I378" s="199"/>
      <c r="J378" s="220"/>
      <c r="K378" s="199"/>
      <c r="L378" s="199"/>
      <c r="M378" s="200"/>
    </row>
    <row r="379" spans="1:13">
      <c r="A379" s="198"/>
      <c r="B379" s="224"/>
      <c r="C379" s="224"/>
      <c r="D379" s="198"/>
      <c r="E379" s="193"/>
      <c r="F379" s="198"/>
      <c r="G379" s="199"/>
      <c r="H379" s="214"/>
      <c r="I379" s="199"/>
      <c r="J379" s="220"/>
      <c r="K379" s="199"/>
      <c r="L379" s="199"/>
      <c r="M379" s="200"/>
    </row>
    <row r="380" spans="1:13">
      <c r="A380" s="198"/>
      <c r="B380" s="224"/>
      <c r="C380" s="224"/>
      <c r="D380" s="198"/>
      <c r="E380" s="193"/>
      <c r="F380" s="198"/>
      <c r="G380" s="199"/>
      <c r="H380" s="214"/>
      <c r="I380" s="199"/>
      <c r="J380" s="220"/>
      <c r="K380" s="199"/>
      <c r="L380" s="199"/>
      <c r="M380" s="200"/>
    </row>
    <row r="381" spans="1:13">
      <c r="A381" s="198"/>
      <c r="B381" s="224"/>
      <c r="C381" s="224"/>
      <c r="D381" s="198"/>
      <c r="E381" s="193"/>
      <c r="F381" s="198"/>
      <c r="G381" s="199"/>
      <c r="H381" s="214"/>
      <c r="I381" s="199"/>
      <c r="J381" s="220"/>
      <c r="K381" s="199"/>
      <c r="L381" s="199"/>
      <c r="M381" s="200"/>
    </row>
    <row r="382" spans="1:13">
      <c r="A382" s="198"/>
      <c r="B382" s="224"/>
      <c r="C382" s="224"/>
      <c r="D382" s="198"/>
      <c r="E382" s="193"/>
      <c r="F382" s="198"/>
      <c r="G382" s="199"/>
      <c r="H382" s="214"/>
      <c r="I382" s="199"/>
      <c r="J382" s="220"/>
      <c r="K382" s="199"/>
      <c r="L382" s="199"/>
      <c r="M382" s="200"/>
    </row>
    <row r="383" spans="1:13">
      <c r="A383" s="198"/>
      <c r="B383" s="224"/>
      <c r="C383" s="224"/>
      <c r="D383" s="198"/>
      <c r="E383" s="193"/>
      <c r="F383" s="198"/>
      <c r="G383" s="199"/>
      <c r="H383" s="214"/>
      <c r="I383" s="199"/>
      <c r="J383" s="220"/>
      <c r="K383" s="199"/>
      <c r="L383" s="199"/>
      <c r="M383" s="200"/>
    </row>
    <row r="384" spans="1:13">
      <c r="A384" s="198"/>
      <c r="B384" s="224"/>
      <c r="C384" s="224"/>
      <c r="D384" s="198"/>
      <c r="E384" s="193"/>
      <c r="F384" s="198"/>
      <c r="G384" s="199"/>
      <c r="H384" s="214"/>
      <c r="I384" s="199"/>
      <c r="J384" s="220"/>
      <c r="K384" s="199"/>
      <c r="L384" s="199"/>
      <c r="M384" s="200"/>
    </row>
    <row r="385" spans="1:13">
      <c r="A385" s="198"/>
      <c r="B385" s="224"/>
      <c r="C385" s="224"/>
      <c r="D385" s="198"/>
      <c r="E385" s="193"/>
      <c r="F385" s="198"/>
      <c r="G385" s="199"/>
      <c r="H385" s="214"/>
      <c r="I385" s="199"/>
      <c r="J385" s="220"/>
      <c r="K385" s="199"/>
      <c r="L385" s="199"/>
      <c r="M385" s="200"/>
    </row>
    <row r="386" spans="1:13">
      <c r="A386" s="198"/>
      <c r="B386" s="224"/>
      <c r="C386" s="224"/>
      <c r="D386" s="198"/>
      <c r="E386" s="193"/>
      <c r="F386" s="198"/>
      <c r="G386" s="199"/>
      <c r="H386" s="214"/>
      <c r="I386" s="199"/>
      <c r="J386" s="220"/>
      <c r="K386" s="199"/>
      <c r="L386" s="199"/>
      <c r="M386" s="200"/>
    </row>
    <row r="387" spans="1:13">
      <c r="A387" s="198"/>
      <c r="B387" s="224"/>
      <c r="C387" s="224"/>
      <c r="D387" s="198"/>
      <c r="E387" s="193"/>
      <c r="F387" s="198"/>
      <c r="G387" s="199"/>
      <c r="H387" s="214"/>
      <c r="I387" s="199"/>
      <c r="J387" s="220"/>
      <c r="K387" s="199"/>
      <c r="L387" s="199"/>
      <c r="M387" s="200"/>
    </row>
    <row r="388" spans="1:13">
      <c r="A388" s="198"/>
      <c r="B388" s="224"/>
      <c r="C388" s="224"/>
      <c r="D388" s="198"/>
      <c r="E388" s="193"/>
      <c r="F388" s="198"/>
      <c r="G388" s="199"/>
      <c r="H388" s="214"/>
      <c r="I388" s="199"/>
      <c r="J388" s="220"/>
      <c r="K388" s="199"/>
      <c r="L388" s="199"/>
      <c r="M388" s="200"/>
    </row>
    <row r="389" spans="1:13">
      <c r="A389" s="198"/>
      <c r="B389" s="224"/>
      <c r="C389" s="224"/>
      <c r="D389" s="198"/>
      <c r="E389" s="193"/>
      <c r="F389" s="198"/>
      <c r="G389" s="199"/>
      <c r="H389" s="214"/>
      <c r="I389" s="199"/>
      <c r="J389" s="220"/>
      <c r="K389" s="199"/>
      <c r="L389" s="199"/>
      <c r="M389" s="200"/>
    </row>
    <row r="390" spans="1:13">
      <c r="A390" s="198"/>
      <c r="B390" s="224"/>
      <c r="C390" s="224"/>
      <c r="D390" s="198"/>
      <c r="E390" s="193"/>
      <c r="F390" s="198"/>
      <c r="G390" s="199"/>
      <c r="H390" s="214"/>
      <c r="I390" s="199"/>
      <c r="J390" s="220"/>
      <c r="K390" s="199"/>
      <c r="L390" s="199"/>
      <c r="M390" s="200"/>
    </row>
    <row r="391" spans="1:13">
      <c r="A391" s="198"/>
      <c r="B391" s="224"/>
      <c r="C391" s="224"/>
      <c r="D391" s="198"/>
      <c r="E391" s="193"/>
      <c r="F391" s="198"/>
      <c r="G391" s="199"/>
      <c r="H391" s="214"/>
      <c r="I391" s="199"/>
      <c r="J391" s="220"/>
      <c r="K391" s="199"/>
      <c r="L391" s="199"/>
      <c r="M391" s="200"/>
    </row>
    <row r="392" spans="1:13">
      <c r="A392" s="198"/>
      <c r="B392" s="224"/>
      <c r="C392" s="224"/>
      <c r="D392" s="198"/>
      <c r="E392" s="193"/>
      <c r="F392" s="198"/>
      <c r="G392" s="199"/>
      <c r="H392" s="214"/>
      <c r="I392" s="199"/>
      <c r="J392" s="220"/>
      <c r="K392" s="199"/>
      <c r="L392" s="199"/>
      <c r="M392" s="200"/>
    </row>
    <row r="393" spans="1:13">
      <c r="A393" s="198"/>
      <c r="B393" s="224"/>
      <c r="C393" s="224"/>
      <c r="D393" s="198"/>
      <c r="E393" s="193"/>
      <c r="F393" s="198"/>
      <c r="G393" s="199"/>
      <c r="H393" s="214"/>
      <c r="I393" s="199"/>
      <c r="J393" s="220"/>
      <c r="K393" s="199"/>
      <c r="L393" s="199"/>
      <c r="M393" s="200"/>
    </row>
    <row r="394" spans="1:13">
      <c r="A394" s="198"/>
      <c r="B394" s="224"/>
      <c r="C394" s="224"/>
      <c r="D394" s="198"/>
      <c r="E394" s="193"/>
      <c r="F394" s="198"/>
      <c r="G394" s="199"/>
      <c r="H394" s="214"/>
      <c r="I394" s="199"/>
      <c r="J394" s="220"/>
      <c r="K394" s="199"/>
      <c r="L394" s="199"/>
      <c r="M394" s="200"/>
    </row>
    <row r="395" spans="1:13">
      <c r="A395" s="198"/>
      <c r="B395" s="224"/>
      <c r="C395" s="224"/>
      <c r="D395" s="198"/>
      <c r="E395" s="193"/>
      <c r="F395" s="198"/>
      <c r="G395" s="199"/>
      <c r="H395" s="214"/>
      <c r="I395" s="199"/>
      <c r="J395" s="220"/>
      <c r="K395" s="199"/>
      <c r="L395" s="199"/>
      <c r="M395" s="200"/>
    </row>
    <row r="396" spans="1:13">
      <c r="A396" s="198"/>
      <c r="B396" s="224"/>
      <c r="C396" s="224"/>
      <c r="D396" s="198"/>
      <c r="E396" s="193"/>
      <c r="F396" s="198"/>
      <c r="G396" s="199"/>
      <c r="H396" s="214"/>
      <c r="I396" s="199"/>
      <c r="J396" s="220"/>
      <c r="K396" s="199"/>
      <c r="L396" s="199"/>
      <c r="M396" s="200"/>
    </row>
    <row r="397" spans="1:13">
      <c r="A397" s="198"/>
      <c r="B397" s="224"/>
      <c r="C397" s="224"/>
      <c r="D397" s="198"/>
      <c r="E397" s="193"/>
      <c r="F397" s="198"/>
      <c r="G397" s="199"/>
      <c r="H397" s="214"/>
      <c r="I397" s="199"/>
      <c r="J397" s="220"/>
      <c r="K397" s="199"/>
      <c r="L397" s="199"/>
      <c r="M397" s="200"/>
    </row>
    <row r="398" spans="1:13">
      <c r="A398" s="198"/>
      <c r="B398" s="224"/>
      <c r="C398" s="224"/>
      <c r="D398" s="198"/>
      <c r="E398" s="193"/>
      <c r="F398" s="198"/>
      <c r="G398" s="199"/>
      <c r="H398" s="214"/>
      <c r="I398" s="199"/>
      <c r="J398" s="220"/>
      <c r="K398" s="199"/>
      <c r="L398" s="199"/>
      <c r="M398" s="200"/>
    </row>
    <row r="399" spans="1:13">
      <c r="A399" s="198"/>
      <c r="B399" s="224"/>
      <c r="C399" s="224"/>
      <c r="D399" s="198"/>
      <c r="E399" s="193"/>
      <c r="F399" s="198"/>
      <c r="G399" s="199"/>
      <c r="H399" s="214"/>
      <c r="I399" s="199"/>
      <c r="J399" s="220"/>
      <c r="K399" s="199"/>
      <c r="L399" s="199"/>
      <c r="M399" s="200"/>
    </row>
    <row r="400" spans="1:13">
      <c r="A400" s="198"/>
      <c r="B400" s="224"/>
      <c r="C400" s="224"/>
      <c r="D400" s="198"/>
      <c r="E400" s="193"/>
      <c r="F400" s="198"/>
      <c r="G400" s="199"/>
      <c r="H400" s="214"/>
      <c r="I400" s="199"/>
      <c r="J400" s="220"/>
      <c r="K400" s="199"/>
      <c r="L400" s="199"/>
      <c r="M400" s="200"/>
    </row>
    <row r="401" spans="1:13">
      <c r="A401" s="198"/>
      <c r="B401" s="224"/>
      <c r="C401" s="224"/>
      <c r="D401" s="198"/>
      <c r="E401" s="193"/>
      <c r="F401" s="198"/>
      <c r="G401" s="199"/>
      <c r="H401" s="214"/>
      <c r="I401" s="199"/>
      <c r="J401" s="220"/>
      <c r="K401" s="199"/>
      <c r="L401" s="199"/>
      <c r="M401" s="200"/>
    </row>
    <row r="402" spans="1:13">
      <c r="A402" s="198"/>
      <c r="B402" s="224"/>
      <c r="C402" s="224"/>
      <c r="D402" s="198"/>
      <c r="E402" s="193"/>
      <c r="F402" s="198"/>
      <c r="G402" s="199"/>
      <c r="H402" s="214"/>
      <c r="I402" s="199"/>
      <c r="J402" s="220"/>
      <c r="K402" s="199"/>
      <c r="L402" s="199"/>
      <c r="M402" s="200"/>
    </row>
    <row r="403" spans="1:13">
      <c r="A403" s="198"/>
      <c r="B403" s="224"/>
      <c r="C403" s="224"/>
      <c r="D403" s="198"/>
      <c r="E403" s="193"/>
      <c r="F403" s="198"/>
      <c r="G403" s="199"/>
      <c r="H403" s="214"/>
      <c r="I403" s="199"/>
      <c r="J403" s="220"/>
      <c r="K403" s="199"/>
      <c r="L403" s="199"/>
      <c r="M403" s="200"/>
    </row>
    <row r="404" spans="1:13">
      <c r="A404" s="198"/>
      <c r="B404" s="224"/>
      <c r="C404" s="224"/>
      <c r="D404" s="198"/>
      <c r="E404" s="193"/>
      <c r="F404" s="198"/>
      <c r="G404" s="199"/>
      <c r="H404" s="214"/>
      <c r="I404" s="199"/>
      <c r="J404" s="220"/>
      <c r="K404" s="199"/>
      <c r="L404" s="199"/>
      <c r="M404" s="200"/>
    </row>
    <row r="405" spans="1:13">
      <c r="A405" s="198"/>
      <c r="B405" s="224"/>
      <c r="C405" s="224"/>
      <c r="D405" s="198"/>
      <c r="E405" s="193"/>
      <c r="F405" s="198"/>
      <c r="G405" s="199"/>
      <c r="H405" s="214"/>
      <c r="I405" s="199"/>
      <c r="J405" s="220"/>
      <c r="K405" s="199"/>
      <c r="L405" s="199"/>
      <c r="M405" s="200"/>
    </row>
    <row r="406" spans="1:13">
      <c r="A406" s="198"/>
      <c r="B406" s="224"/>
      <c r="C406" s="224"/>
      <c r="D406" s="198"/>
      <c r="E406" s="193"/>
      <c r="F406" s="198"/>
      <c r="G406" s="199"/>
      <c r="H406" s="214"/>
      <c r="I406" s="199"/>
      <c r="J406" s="220"/>
      <c r="K406" s="199"/>
      <c r="L406" s="199"/>
      <c r="M406" s="200"/>
    </row>
    <row r="407" spans="1:13">
      <c r="A407" s="198"/>
      <c r="B407" s="224"/>
      <c r="C407" s="224"/>
      <c r="D407" s="198"/>
      <c r="E407" s="193"/>
      <c r="F407" s="198"/>
      <c r="G407" s="199"/>
      <c r="H407" s="214"/>
      <c r="I407" s="199"/>
      <c r="J407" s="220"/>
      <c r="K407" s="199"/>
      <c r="L407" s="199"/>
      <c r="M407" s="200"/>
    </row>
    <row r="408" spans="1:13">
      <c r="A408" s="198"/>
      <c r="B408" s="224"/>
      <c r="C408" s="224"/>
      <c r="D408" s="198"/>
      <c r="E408" s="193"/>
      <c r="F408" s="198"/>
      <c r="G408" s="199"/>
      <c r="H408" s="214"/>
      <c r="I408" s="199"/>
      <c r="J408" s="220"/>
      <c r="K408" s="199"/>
      <c r="L408" s="199"/>
      <c r="M408" s="200"/>
    </row>
    <row r="409" spans="1:13">
      <c r="A409" s="198"/>
      <c r="B409" s="224"/>
      <c r="C409" s="224"/>
      <c r="D409" s="198"/>
      <c r="E409" s="193"/>
      <c r="F409" s="198"/>
      <c r="G409" s="199"/>
      <c r="H409" s="214"/>
      <c r="I409" s="199"/>
      <c r="J409" s="220"/>
      <c r="K409" s="199"/>
      <c r="L409" s="199"/>
      <c r="M409" s="200"/>
    </row>
    <row r="410" spans="1:13">
      <c r="A410" s="198"/>
      <c r="B410" s="224"/>
      <c r="C410" s="224"/>
      <c r="D410" s="198"/>
      <c r="E410" s="193"/>
      <c r="F410" s="198"/>
      <c r="G410" s="199"/>
      <c r="H410" s="214"/>
      <c r="I410" s="199"/>
      <c r="J410" s="220"/>
      <c r="K410" s="199"/>
      <c r="L410" s="199"/>
      <c r="M410" s="200"/>
    </row>
    <row r="411" spans="1:13">
      <c r="A411" s="198"/>
      <c r="B411" s="224"/>
      <c r="C411" s="224"/>
      <c r="D411" s="198"/>
      <c r="E411" s="193"/>
      <c r="F411" s="198"/>
      <c r="G411" s="199"/>
      <c r="H411" s="214"/>
      <c r="I411" s="199"/>
      <c r="J411" s="220"/>
      <c r="K411" s="199"/>
      <c r="L411" s="199"/>
      <c r="M411" s="200"/>
    </row>
    <row r="412" spans="1:13">
      <c r="A412" s="198"/>
      <c r="B412" s="224"/>
      <c r="C412" s="224"/>
      <c r="D412" s="198"/>
      <c r="E412" s="193"/>
      <c r="F412" s="198"/>
      <c r="G412" s="199"/>
      <c r="H412" s="214"/>
      <c r="I412" s="199"/>
      <c r="J412" s="220"/>
      <c r="K412" s="199"/>
      <c r="L412" s="199"/>
      <c r="M412" s="200"/>
    </row>
    <row r="413" spans="1:13">
      <c r="A413" s="198"/>
      <c r="B413" s="224"/>
      <c r="C413" s="224"/>
      <c r="D413" s="198"/>
      <c r="E413" s="193"/>
      <c r="F413" s="198"/>
      <c r="G413" s="199"/>
      <c r="H413" s="214"/>
      <c r="I413" s="199"/>
      <c r="J413" s="220"/>
      <c r="K413" s="199"/>
      <c r="L413" s="199"/>
      <c r="M413" s="200"/>
    </row>
    <row r="414" spans="1:13">
      <c r="A414" s="198"/>
      <c r="B414" s="224"/>
      <c r="C414" s="224"/>
      <c r="D414" s="198"/>
      <c r="E414" s="193"/>
      <c r="F414" s="198"/>
      <c r="G414" s="199"/>
      <c r="H414" s="214"/>
      <c r="I414" s="199"/>
      <c r="J414" s="220"/>
      <c r="K414" s="199"/>
      <c r="L414" s="199"/>
      <c r="M414" s="200"/>
    </row>
    <row r="415" spans="1:13">
      <c r="A415" s="198"/>
      <c r="B415" s="224"/>
      <c r="C415" s="224"/>
      <c r="D415" s="198"/>
      <c r="E415" s="193"/>
      <c r="F415" s="198"/>
      <c r="G415" s="199"/>
      <c r="H415" s="214"/>
      <c r="I415" s="199"/>
      <c r="J415" s="220"/>
      <c r="K415" s="199"/>
      <c r="L415" s="199"/>
      <c r="M415" s="200"/>
    </row>
    <row r="416" spans="1:13">
      <c r="A416" s="198"/>
      <c r="B416" s="224"/>
      <c r="C416" s="224"/>
      <c r="D416" s="198"/>
      <c r="E416" s="193"/>
      <c r="F416" s="198"/>
      <c r="G416" s="199"/>
      <c r="H416" s="214"/>
      <c r="I416" s="199"/>
      <c r="J416" s="220"/>
      <c r="K416" s="199"/>
      <c r="L416" s="199"/>
      <c r="M416" s="200"/>
    </row>
    <row r="417" spans="1:13">
      <c r="A417" s="198"/>
      <c r="B417" s="224"/>
      <c r="C417" s="224"/>
      <c r="D417" s="198"/>
      <c r="E417" s="193"/>
      <c r="F417" s="198"/>
      <c r="G417" s="199"/>
      <c r="H417" s="214"/>
      <c r="I417" s="199"/>
      <c r="J417" s="220"/>
      <c r="K417" s="199"/>
      <c r="L417" s="199"/>
      <c r="M417" s="200"/>
    </row>
    <row r="418" spans="1:13">
      <c r="A418" s="198"/>
      <c r="B418" s="224"/>
      <c r="C418" s="224"/>
      <c r="D418" s="198"/>
      <c r="E418" s="193"/>
      <c r="F418" s="198"/>
      <c r="G418" s="199"/>
      <c r="H418" s="214"/>
      <c r="I418" s="199"/>
      <c r="J418" s="220"/>
      <c r="K418" s="199"/>
      <c r="L418" s="199"/>
      <c r="M418" s="200"/>
    </row>
    <row r="419" spans="1:13">
      <c r="A419" s="198"/>
      <c r="B419" s="224"/>
      <c r="C419" s="224"/>
      <c r="D419" s="198"/>
      <c r="E419" s="193"/>
      <c r="F419" s="198"/>
      <c r="G419" s="199"/>
      <c r="H419" s="214"/>
      <c r="I419" s="199"/>
      <c r="J419" s="220"/>
      <c r="K419" s="199"/>
      <c r="L419" s="199"/>
      <c r="M419" s="200"/>
    </row>
    <row r="420" spans="1:13">
      <c r="A420" s="198"/>
      <c r="B420" s="224"/>
      <c r="C420" s="224"/>
      <c r="D420" s="198"/>
      <c r="E420" s="193"/>
      <c r="F420" s="198"/>
      <c r="G420" s="199"/>
      <c r="H420" s="214"/>
      <c r="I420" s="199"/>
      <c r="J420" s="220"/>
      <c r="K420" s="199"/>
      <c r="L420" s="199"/>
      <c r="M420" s="200"/>
    </row>
    <row r="421" spans="1:13">
      <c r="A421" s="198"/>
      <c r="B421" s="224"/>
      <c r="C421" s="224"/>
      <c r="D421" s="198"/>
      <c r="E421" s="193"/>
      <c r="F421" s="198"/>
      <c r="G421" s="199"/>
      <c r="H421" s="214"/>
      <c r="I421" s="199"/>
      <c r="J421" s="220"/>
      <c r="K421" s="199"/>
      <c r="L421" s="199"/>
      <c r="M421" s="200"/>
    </row>
    <row r="422" spans="1:13">
      <c r="A422" s="198"/>
      <c r="B422" s="224"/>
      <c r="C422" s="224"/>
      <c r="D422" s="198"/>
      <c r="E422" s="193"/>
      <c r="F422" s="198"/>
      <c r="G422" s="199"/>
      <c r="H422" s="214"/>
      <c r="I422" s="199"/>
      <c r="J422" s="220"/>
      <c r="K422" s="199"/>
      <c r="L422" s="199"/>
      <c r="M422" s="200"/>
    </row>
    <row r="423" spans="1:13">
      <c r="A423" s="198"/>
      <c r="B423" s="224"/>
      <c r="C423" s="224"/>
      <c r="D423" s="198"/>
      <c r="E423" s="193"/>
      <c r="F423" s="198"/>
      <c r="G423" s="199"/>
      <c r="H423" s="214"/>
      <c r="I423" s="199"/>
      <c r="J423" s="220"/>
      <c r="K423" s="199"/>
      <c r="L423" s="199"/>
      <c r="M423" s="200"/>
    </row>
    <row r="424" spans="1:13">
      <c r="A424" s="198"/>
      <c r="B424" s="224"/>
      <c r="C424" s="224"/>
      <c r="D424" s="198"/>
      <c r="E424" s="193"/>
      <c r="F424" s="198"/>
      <c r="G424" s="199"/>
      <c r="H424" s="214"/>
      <c r="I424" s="199"/>
      <c r="J424" s="220"/>
      <c r="K424" s="199"/>
      <c r="L424" s="199"/>
      <c r="M424" s="200"/>
    </row>
    <row r="425" spans="1:13">
      <c r="A425" s="198"/>
      <c r="B425" s="224"/>
      <c r="C425" s="224"/>
      <c r="D425" s="198"/>
      <c r="E425" s="193"/>
      <c r="F425" s="198"/>
      <c r="G425" s="199"/>
      <c r="H425" s="214"/>
      <c r="I425" s="199"/>
      <c r="J425" s="220"/>
      <c r="K425" s="199"/>
      <c r="L425" s="199"/>
      <c r="M425" s="200"/>
    </row>
    <row r="426" spans="1:13">
      <c r="A426" s="198"/>
      <c r="B426" s="224"/>
      <c r="C426" s="224"/>
      <c r="D426" s="198"/>
      <c r="E426" s="193"/>
      <c r="F426" s="198"/>
      <c r="G426" s="199"/>
      <c r="H426" s="214"/>
      <c r="I426" s="199"/>
      <c r="J426" s="220"/>
      <c r="K426" s="199"/>
      <c r="L426" s="199"/>
      <c r="M426" s="200"/>
    </row>
    <row r="427" spans="1:13">
      <c r="A427" s="198"/>
      <c r="B427" s="224"/>
      <c r="C427" s="224"/>
      <c r="D427" s="198"/>
      <c r="E427" s="193"/>
      <c r="F427" s="198"/>
      <c r="G427" s="199"/>
      <c r="H427" s="214"/>
      <c r="I427" s="199"/>
      <c r="J427" s="220"/>
      <c r="K427" s="199"/>
      <c r="L427" s="199"/>
      <c r="M427" s="200"/>
    </row>
    <row r="428" spans="1:13">
      <c r="A428" s="198"/>
      <c r="B428" s="224"/>
      <c r="C428" s="224"/>
      <c r="D428" s="198"/>
      <c r="E428" s="193"/>
      <c r="F428" s="198"/>
      <c r="G428" s="199"/>
      <c r="H428" s="214"/>
      <c r="I428" s="199"/>
      <c r="J428" s="220"/>
      <c r="K428" s="199"/>
      <c r="L428" s="199"/>
      <c r="M428" s="200"/>
    </row>
    <row r="429" spans="1:13">
      <c r="A429" s="198"/>
      <c r="B429" s="224"/>
      <c r="C429" s="224"/>
      <c r="D429" s="198"/>
      <c r="E429" s="193"/>
      <c r="F429" s="198"/>
      <c r="G429" s="199"/>
      <c r="H429" s="214"/>
      <c r="I429" s="199"/>
      <c r="J429" s="220"/>
      <c r="K429" s="199"/>
      <c r="L429" s="199"/>
      <c r="M429" s="200"/>
    </row>
    <row r="430" spans="1:13">
      <c r="A430" s="198"/>
      <c r="B430" s="224"/>
      <c r="C430" s="224"/>
      <c r="D430" s="198"/>
      <c r="E430" s="193"/>
      <c r="F430" s="198"/>
      <c r="G430" s="199"/>
      <c r="H430" s="214"/>
      <c r="I430" s="199"/>
      <c r="J430" s="220"/>
      <c r="K430" s="199"/>
      <c r="L430" s="199"/>
      <c r="M430" s="200"/>
    </row>
    <row r="431" spans="1:13">
      <c r="A431" s="198"/>
      <c r="B431" s="224"/>
      <c r="C431" s="224"/>
      <c r="D431" s="198"/>
      <c r="E431" s="193"/>
      <c r="F431" s="198"/>
      <c r="G431" s="199"/>
      <c r="H431" s="214"/>
      <c r="I431" s="199"/>
      <c r="J431" s="220"/>
      <c r="K431" s="199"/>
      <c r="L431" s="199"/>
      <c r="M431" s="200"/>
    </row>
    <row r="432" spans="1:13">
      <c r="A432" s="198"/>
      <c r="B432" s="224"/>
      <c r="C432" s="224"/>
      <c r="D432" s="198"/>
      <c r="E432" s="193"/>
      <c r="F432" s="198"/>
      <c r="G432" s="199"/>
      <c r="H432" s="214"/>
      <c r="I432" s="199"/>
      <c r="J432" s="220"/>
      <c r="K432" s="199"/>
      <c r="L432" s="199"/>
      <c r="M432" s="200"/>
    </row>
    <row r="433" spans="1:13">
      <c r="A433" s="198"/>
      <c r="B433" s="224"/>
      <c r="C433" s="224"/>
      <c r="D433" s="198"/>
      <c r="E433" s="193"/>
      <c r="F433" s="198"/>
      <c r="G433" s="199"/>
      <c r="H433" s="214"/>
      <c r="I433" s="199"/>
      <c r="J433" s="220"/>
      <c r="K433" s="199"/>
      <c r="L433" s="199"/>
      <c r="M433" s="200"/>
    </row>
    <row r="434" spans="1:13">
      <c r="A434" s="198"/>
      <c r="B434" s="224"/>
      <c r="C434" s="224"/>
      <c r="D434" s="198"/>
      <c r="E434" s="193"/>
      <c r="F434" s="198"/>
      <c r="G434" s="199"/>
      <c r="H434" s="214"/>
      <c r="I434" s="199"/>
      <c r="J434" s="220"/>
      <c r="K434" s="199"/>
      <c r="L434" s="199"/>
      <c r="M434" s="200"/>
    </row>
    <row r="435" spans="1:13">
      <c r="A435" s="198"/>
      <c r="B435" s="224"/>
      <c r="C435" s="224"/>
      <c r="D435" s="198"/>
      <c r="E435" s="193"/>
      <c r="F435" s="198"/>
      <c r="G435" s="199"/>
      <c r="H435" s="214"/>
      <c r="I435" s="199"/>
      <c r="J435" s="220"/>
      <c r="K435" s="199"/>
      <c r="L435" s="199"/>
      <c r="M435" s="200"/>
    </row>
    <row r="436" spans="1:13">
      <c r="A436" s="198"/>
      <c r="B436" s="224"/>
      <c r="C436" s="224"/>
      <c r="D436" s="198"/>
      <c r="E436" s="193"/>
      <c r="F436" s="198"/>
      <c r="G436" s="199"/>
      <c r="H436" s="214"/>
      <c r="I436" s="199"/>
      <c r="J436" s="220"/>
      <c r="K436" s="199"/>
      <c r="L436" s="199"/>
      <c r="M436" s="200"/>
    </row>
    <row r="437" spans="1:13">
      <c r="A437" s="198"/>
      <c r="B437" s="224"/>
      <c r="C437" s="224"/>
      <c r="D437" s="198"/>
      <c r="E437" s="193"/>
      <c r="F437" s="198"/>
      <c r="G437" s="199"/>
      <c r="H437" s="214"/>
      <c r="I437" s="199"/>
      <c r="J437" s="220"/>
      <c r="K437" s="199"/>
      <c r="L437" s="199"/>
      <c r="M437" s="200"/>
    </row>
    <row r="438" spans="1:13">
      <c r="A438" s="198"/>
      <c r="B438" s="224"/>
      <c r="C438" s="224"/>
      <c r="D438" s="198"/>
      <c r="E438" s="193"/>
      <c r="F438" s="198"/>
      <c r="G438" s="199"/>
      <c r="H438" s="214"/>
      <c r="I438" s="199"/>
      <c r="J438" s="220"/>
      <c r="K438" s="199"/>
      <c r="L438" s="199"/>
      <c r="M438" s="200"/>
    </row>
    <row r="439" spans="1:13">
      <c r="A439" s="198"/>
      <c r="B439" s="224"/>
      <c r="C439" s="224"/>
      <c r="D439" s="198"/>
      <c r="E439" s="193"/>
      <c r="F439" s="198"/>
      <c r="G439" s="199"/>
      <c r="H439" s="214"/>
      <c r="I439" s="199"/>
      <c r="J439" s="220"/>
      <c r="K439" s="199"/>
      <c r="L439" s="199"/>
      <c r="M439" s="200"/>
    </row>
    <row r="440" spans="1:13">
      <c r="A440" s="198"/>
      <c r="B440" s="224"/>
      <c r="C440" s="224"/>
      <c r="D440" s="198"/>
      <c r="E440" s="193"/>
      <c r="F440" s="198"/>
      <c r="G440" s="199"/>
      <c r="H440" s="214"/>
      <c r="I440" s="199"/>
      <c r="J440" s="220"/>
      <c r="K440" s="199"/>
      <c r="L440" s="199"/>
      <c r="M440" s="200"/>
    </row>
    <row r="441" spans="1:13">
      <c r="A441" s="198"/>
      <c r="B441" s="224"/>
      <c r="C441" s="224"/>
      <c r="D441" s="198"/>
      <c r="E441" s="193"/>
      <c r="F441" s="198"/>
      <c r="G441" s="199"/>
      <c r="H441" s="214"/>
      <c r="I441" s="199"/>
      <c r="J441" s="220"/>
      <c r="K441" s="199"/>
      <c r="L441" s="199"/>
      <c r="M441" s="200"/>
    </row>
    <row r="442" spans="1:13">
      <c r="A442" s="198"/>
      <c r="B442" s="224"/>
      <c r="C442" s="224"/>
      <c r="D442" s="198"/>
      <c r="E442" s="193"/>
      <c r="F442" s="198"/>
      <c r="G442" s="199"/>
      <c r="H442" s="214"/>
      <c r="I442" s="199"/>
      <c r="J442" s="220"/>
      <c r="K442" s="199"/>
      <c r="L442" s="199"/>
      <c r="M442" s="200"/>
    </row>
    <row r="443" spans="1:13">
      <c r="A443" s="198"/>
      <c r="B443" s="224"/>
      <c r="C443" s="224"/>
      <c r="D443" s="198"/>
      <c r="E443" s="193"/>
      <c r="F443" s="198"/>
      <c r="G443" s="199"/>
      <c r="H443" s="214"/>
      <c r="I443" s="199"/>
      <c r="J443" s="220"/>
      <c r="K443" s="199"/>
      <c r="L443" s="199"/>
      <c r="M443" s="200"/>
    </row>
    <row r="444" spans="1:13">
      <c r="A444" s="198"/>
      <c r="B444" s="224"/>
      <c r="C444" s="224"/>
      <c r="D444" s="198"/>
      <c r="E444" s="193"/>
      <c r="F444" s="198"/>
      <c r="G444" s="199"/>
      <c r="H444" s="214"/>
      <c r="I444" s="199"/>
      <c r="J444" s="220"/>
      <c r="K444" s="199"/>
      <c r="L444" s="199"/>
      <c r="M444" s="200"/>
    </row>
    <row r="445" spans="1:13">
      <c r="A445" s="198"/>
      <c r="B445" s="224"/>
      <c r="C445" s="224"/>
      <c r="D445" s="198"/>
      <c r="E445" s="193"/>
      <c r="F445" s="198"/>
      <c r="G445" s="199"/>
      <c r="H445" s="214"/>
      <c r="I445" s="199"/>
      <c r="J445" s="220"/>
      <c r="K445" s="199"/>
      <c r="L445" s="199"/>
      <c r="M445" s="200"/>
    </row>
    <row r="446" spans="1:13">
      <c r="A446" s="198"/>
      <c r="B446" s="224"/>
      <c r="C446" s="224"/>
      <c r="D446" s="198"/>
      <c r="E446" s="193"/>
      <c r="F446" s="198"/>
      <c r="G446" s="199"/>
      <c r="H446" s="214"/>
      <c r="I446" s="199"/>
      <c r="J446" s="220"/>
      <c r="K446" s="199"/>
      <c r="L446" s="199"/>
      <c r="M446" s="200"/>
    </row>
    <row r="447" spans="1:13">
      <c r="A447" s="198"/>
      <c r="B447" s="224"/>
      <c r="C447" s="224"/>
      <c r="D447" s="198"/>
      <c r="E447" s="193"/>
      <c r="F447" s="198"/>
      <c r="G447" s="199"/>
      <c r="H447" s="214"/>
      <c r="I447" s="199"/>
      <c r="J447" s="220"/>
      <c r="K447" s="199"/>
      <c r="L447" s="199"/>
      <c r="M447" s="200"/>
    </row>
    <row r="448" spans="1:13">
      <c r="A448" s="198"/>
      <c r="B448" s="224"/>
      <c r="C448" s="224"/>
      <c r="D448" s="198"/>
      <c r="E448" s="193"/>
      <c r="F448" s="198"/>
      <c r="G448" s="199"/>
      <c r="H448" s="214"/>
      <c r="I448" s="199"/>
      <c r="J448" s="220"/>
      <c r="K448" s="199"/>
      <c r="L448" s="199"/>
      <c r="M448" s="200"/>
    </row>
    <row r="449" spans="1:13">
      <c r="A449" s="198"/>
      <c r="B449" s="224"/>
      <c r="C449" s="224"/>
      <c r="D449" s="198"/>
      <c r="E449" s="193"/>
      <c r="F449" s="198"/>
      <c r="G449" s="199"/>
      <c r="H449" s="214"/>
      <c r="I449" s="199"/>
      <c r="J449" s="220"/>
      <c r="K449" s="199"/>
      <c r="L449" s="199"/>
      <c r="M449" s="200"/>
    </row>
    <row r="450" spans="1:13">
      <c r="A450" s="198"/>
      <c r="B450" s="224"/>
      <c r="C450" s="224"/>
      <c r="D450" s="198"/>
      <c r="E450" s="193"/>
      <c r="F450" s="198"/>
      <c r="G450" s="199"/>
      <c r="H450" s="214"/>
      <c r="I450" s="199"/>
      <c r="J450" s="220"/>
      <c r="K450" s="199"/>
      <c r="L450" s="199"/>
      <c r="M450" s="200"/>
    </row>
    <row r="451" spans="1:13">
      <c r="A451" s="198"/>
      <c r="B451" s="224"/>
      <c r="C451" s="224"/>
      <c r="D451" s="198"/>
      <c r="E451" s="193"/>
      <c r="F451" s="198"/>
      <c r="G451" s="199"/>
      <c r="H451" s="214"/>
      <c r="I451" s="199"/>
      <c r="J451" s="220"/>
      <c r="K451" s="199"/>
      <c r="L451" s="199"/>
      <c r="M451" s="200"/>
    </row>
    <row r="452" spans="1:13">
      <c r="A452" s="198"/>
      <c r="B452" s="224"/>
      <c r="C452" s="224"/>
      <c r="D452" s="198"/>
      <c r="E452" s="193"/>
      <c r="F452" s="198"/>
      <c r="G452" s="199"/>
      <c r="H452" s="214"/>
      <c r="I452" s="199"/>
      <c r="J452" s="220"/>
      <c r="K452" s="199"/>
      <c r="L452" s="199"/>
      <c r="M452" s="200"/>
    </row>
    <row r="453" spans="1:13">
      <c r="A453" s="198"/>
      <c r="B453" s="224"/>
      <c r="C453" s="224"/>
      <c r="D453" s="198"/>
      <c r="E453" s="193"/>
      <c r="F453" s="198"/>
      <c r="G453" s="199"/>
      <c r="H453" s="214"/>
      <c r="I453" s="199"/>
      <c r="J453" s="220"/>
      <c r="K453" s="199"/>
      <c r="L453" s="199"/>
      <c r="M453" s="200"/>
    </row>
    <row r="454" spans="1:13">
      <c r="A454" s="198"/>
      <c r="B454" s="224"/>
      <c r="C454" s="224"/>
      <c r="D454" s="198"/>
      <c r="E454" s="193"/>
      <c r="F454" s="198"/>
      <c r="G454" s="199"/>
      <c r="H454" s="214"/>
      <c r="I454" s="199"/>
      <c r="J454" s="220"/>
      <c r="K454" s="199"/>
      <c r="L454" s="199"/>
      <c r="M454" s="200"/>
    </row>
    <row r="455" spans="1:13">
      <c r="A455" s="198"/>
      <c r="B455" s="224"/>
      <c r="C455" s="224"/>
      <c r="D455" s="198"/>
      <c r="E455" s="193"/>
      <c r="F455" s="198"/>
      <c r="G455" s="199"/>
      <c r="H455" s="214"/>
      <c r="I455" s="199"/>
      <c r="J455" s="220"/>
      <c r="K455" s="199"/>
      <c r="L455" s="199"/>
      <c r="M455" s="200"/>
    </row>
    <row r="456" spans="1:13">
      <c r="A456" s="198"/>
      <c r="B456" s="224"/>
      <c r="C456" s="224"/>
      <c r="D456" s="198"/>
      <c r="E456" s="193"/>
      <c r="F456" s="198"/>
      <c r="G456" s="199"/>
      <c r="H456" s="214"/>
      <c r="I456" s="199"/>
      <c r="J456" s="220"/>
      <c r="K456" s="199"/>
      <c r="L456" s="199"/>
      <c r="M456" s="200"/>
    </row>
    <row r="457" spans="1:13">
      <c r="A457" s="198"/>
      <c r="B457" s="224"/>
      <c r="C457" s="224"/>
      <c r="D457" s="198"/>
      <c r="E457" s="193"/>
      <c r="F457" s="198"/>
      <c r="G457" s="199"/>
      <c r="H457" s="214"/>
      <c r="I457" s="199"/>
      <c r="J457" s="220"/>
      <c r="K457" s="199"/>
      <c r="L457" s="199"/>
      <c r="M457" s="200"/>
    </row>
    <row r="458" spans="1:13">
      <c r="A458" s="198"/>
      <c r="B458" s="224"/>
      <c r="C458" s="224"/>
      <c r="D458" s="198"/>
      <c r="E458" s="193"/>
      <c r="F458" s="198"/>
      <c r="G458" s="199"/>
      <c r="H458" s="214"/>
      <c r="I458" s="199"/>
      <c r="J458" s="220"/>
      <c r="K458" s="199"/>
      <c r="L458" s="199"/>
      <c r="M458" s="200"/>
    </row>
    <row r="459" spans="1:13">
      <c r="A459" s="198"/>
      <c r="B459" s="224"/>
      <c r="C459" s="224"/>
      <c r="D459" s="198"/>
      <c r="E459" s="193"/>
      <c r="F459" s="198"/>
      <c r="G459" s="199"/>
      <c r="H459" s="214"/>
      <c r="I459" s="199"/>
      <c r="J459" s="220"/>
      <c r="K459" s="199"/>
      <c r="L459" s="199"/>
      <c r="M459" s="200"/>
    </row>
    <row r="460" spans="1:13">
      <c r="A460" s="198"/>
      <c r="B460" s="224"/>
      <c r="C460" s="224"/>
      <c r="D460" s="198"/>
      <c r="E460" s="193"/>
      <c r="F460" s="198"/>
      <c r="G460" s="199"/>
      <c r="H460" s="214"/>
      <c r="I460" s="199"/>
      <c r="J460" s="220"/>
      <c r="K460" s="199"/>
      <c r="L460" s="199"/>
      <c r="M460" s="200"/>
    </row>
    <row r="461" spans="1:13">
      <c r="A461" s="198"/>
      <c r="B461" s="224"/>
      <c r="C461" s="224"/>
      <c r="D461" s="198"/>
      <c r="E461" s="193"/>
      <c r="F461" s="198"/>
      <c r="G461" s="199"/>
      <c r="H461" s="214"/>
      <c r="I461" s="199"/>
      <c r="J461" s="220"/>
      <c r="K461" s="199"/>
      <c r="L461" s="199"/>
      <c r="M461" s="200"/>
    </row>
    <row r="462" spans="1:13">
      <c r="A462" s="198"/>
      <c r="B462" s="224"/>
      <c r="C462" s="224"/>
      <c r="D462" s="198"/>
      <c r="E462" s="193"/>
      <c r="F462" s="198"/>
      <c r="G462" s="199"/>
      <c r="H462" s="214"/>
      <c r="I462" s="199"/>
      <c r="J462" s="220"/>
      <c r="K462" s="199"/>
      <c r="L462" s="199"/>
      <c r="M462" s="200"/>
    </row>
    <row r="463" spans="1:13">
      <c r="A463" s="198"/>
      <c r="B463" s="224"/>
      <c r="C463" s="224"/>
      <c r="D463" s="198"/>
      <c r="E463" s="193"/>
      <c r="F463" s="198"/>
      <c r="G463" s="199"/>
      <c r="H463" s="214"/>
      <c r="I463" s="199"/>
      <c r="J463" s="220"/>
      <c r="K463" s="199"/>
      <c r="L463" s="199"/>
      <c r="M463" s="200"/>
    </row>
    <row r="464" spans="1:13">
      <c r="A464" s="198"/>
      <c r="B464" s="224"/>
      <c r="C464" s="224"/>
      <c r="D464" s="198"/>
      <c r="E464" s="193"/>
      <c r="F464" s="198"/>
      <c r="G464" s="199"/>
      <c r="H464" s="214"/>
      <c r="I464" s="199"/>
      <c r="J464" s="220"/>
      <c r="K464" s="199"/>
      <c r="L464" s="199"/>
      <c r="M464" s="200"/>
    </row>
    <row r="465" spans="1:13">
      <c r="A465" s="198"/>
      <c r="B465" s="224"/>
      <c r="C465" s="224"/>
      <c r="D465" s="198"/>
      <c r="E465" s="193"/>
      <c r="F465" s="198"/>
      <c r="G465" s="199"/>
      <c r="H465" s="214"/>
      <c r="I465" s="199"/>
      <c r="J465" s="220"/>
      <c r="K465" s="199"/>
      <c r="L465" s="199"/>
      <c r="M465" s="200"/>
    </row>
    <row r="466" spans="1:13">
      <c r="A466" s="198"/>
      <c r="B466" s="224"/>
      <c r="C466" s="224"/>
      <c r="D466" s="198"/>
      <c r="E466" s="193"/>
      <c r="F466" s="198"/>
      <c r="G466" s="199"/>
      <c r="H466" s="214"/>
      <c r="I466" s="199"/>
      <c r="J466" s="220"/>
      <c r="K466" s="199"/>
      <c r="L466" s="199"/>
      <c r="M466" s="200"/>
    </row>
    <row r="467" spans="1:13">
      <c r="A467" s="198"/>
      <c r="B467" s="224"/>
      <c r="C467" s="224"/>
      <c r="D467" s="198"/>
      <c r="E467" s="193"/>
      <c r="F467" s="198"/>
      <c r="G467" s="199"/>
      <c r="H467" s="214"/>
      <c r="I467" s="199"/>
      <c r="J467" s="220"/>
      <c r="K467" s="199"/>
      <c r="L467" s="199"/>
      <c r="M467" s="200"/>
    </row>
    <row r="468" spans="1:13">
      <c r="A468" s="198"/>
      <c r="B468" s="224"/>
      <c r="C468" s="224"/>
      <c r="D468" s="198"/>
      <c r="E468" s="193"/>
      <c r="F468" s="198"/>
      <c r="G468" s="199"/>
      <c r="H468" s="214"/>
      <c r="I468" s="199"/>
      <c r="J468" s="220"/>
      <c r="K468" s="199"/>
      <c r="L468" s="199"/>
      <c r="M468" s="200"/>
    </row>
    <row r="469" spans="1:13">
      <c r="A469" s="198"/>
      <c r="B469" s="224"/>
      <c r="C469" s="224"/>
      <c r="D469" s="198"/>
      <c r="E469" s="193"/>
      <c r="F469" s="198"/>
      <c r="G469" s="199"/>
      <c r="H469" s="214"/>
      <c r="I469" s="199"/>
      <c r="J469" s="220"/>
      <c r="K469" s="199"/>
      <c r="L469" s="199"/>
      <c r="M469" s="200"/>
    </row>
    <row r="470" spans="1:13">
      <c r="A470" s="198"/>
      <c r="B470" s="224"/>
      <c r="C470" s="224"/>
      <c r="D470" s="198"/>
      <c r="E470" s="193"/>
      <c r="F470" s="198"/>
      <c r="G470" s="199"/>
      <c r="H470" s="214"/>
      <c r="I470" s="199"/>
      <c r="J470" s="220"/>
      <c r="K470" s="199"/>
      <c r="L470" s="199"/>
      <c r="M470" s="200"/>
    </row>
    <row r="471" spans="1:13">
      <c r="A471" s="198"/>
      <c r="B471" s="224"/>
      <c r="C471" s="224"/>
      <c r="D471" s="198"/>
      <c r="E471" s="193"/>
      <c r="F471" s="198"/>
      <c r="G471" s="199"/>
      <c r="H471" s="214"/>
      <c r="I471" s="199"/>
      <c r="J471" s="220"/>
      <c r="K471" s="199"/>
      <c r="L471" s="199"/>
      <c r="M471" s="200"/>
    </row>
    <row r="472" spans="1:13">
      <c r="A472" s="198"/>
      <c r="B472" s="224"/>
      <c r="C472" s="224"/>
      <c r="D472" s="198"/>
      <c r="E472" s="193"/>
      <c r="F472" s="198"/>
      <c r="G472" s="199"/>
      <c r="H472" s="214"/>
      <c r="I472" s="199"/>
      <c r="J472" s="220"/>
      <c r="K472" s="199"/>
      <c r="L472" s="199"/>
      <c r="M472" s="200"/>
    </row>
    <row r="473" spans="1:13">
      <c r="A473" s="198"/>
      <c r="B473" s="224"/>
      <c r="C473" s="224"/>
      <c r="D473" s="198"/>
      <c r="E473" s="193"/>
      <c r="F473" s="198"/>
      <c r="G473" s="199"/>
      <c r="H473" s="214"/>
      <c r="I473" s="199"/>
      <c r="J473" s="220"/>
      <c r="K473" s="199"/>
      <c r="L473" s="199"/>
      <c r="M473" s="200"/>
    </row>
    <row r="474" spans="1:13">
      <c r="A474" s="198"/>
      <c r="B474" s="224"/>
      <c r="C474" s="224"/>
      <c r="D474" s="198"/>
      <c r="E474" s="193"/>
      <c r="F474" s="198"/>
      <c r="G474" s="199"/>
      <c r="H474" s="214"/>
      <c r="I474" s="199"/>
      <c r="J474" s="220"/>
      <c r="K474" s="199"/>
      <c r="L474" s="199"/>
      <c r="M474" s="200"/>
    </row>
    <row r="475" spans="1:13">
      <c r="A475" s="198"/>
      <c r="B475" s="224"/>
      <c r="C475" s="224"/>
      <c r="D475" s="198"/>
      <c r="E475" s="193"/>
      <c r="F475" s="198"/>
      <c r="G475" s="199"/>
      <c r="H475" s="214"/>
      <c r="I475" s="199"/>
      <c r="J475" s="220"/>
      <c r="K475" s="199"/>
      <c r="L475" s="199"/>
      <c r="M475" s="200"/>
    </row>
    <row r="476" spans="1:13">
      <c r="A476" s="198"/>
      <c r="B476" s="224"/>
      <c r="C476" s="224"/>
      <c r="D476" s="198"/>
      <c r="E476" s="193"/>
      <c r="F476" s="198"/>
      <c r="G476" s="199"/>
      <c r="H476" s="214"/>
      <c r="I476" s="199"/>
      <c r="J476" s="220"/>
      <c r="K476" s="199"/>
      <c r="L476" s="199"/>
      <c r="M476" s="200"/>
    </row>
    <row r="477" spans="1:13">
      <c r="A477" s="198"/>
      <c r="B477" s="224"/>
      <c r="C477" s="224"/>
      <c r="D477" s="198"/>
      <c r="E477" s="193"/>
      <c r="F477" s="198"/>
      <c r="G477" s="199"/>
      <c r="H477" s="214"/>
      <c r="I477" s="199"/>
      <c r="J477" s="220"/>
      <c r="K477" s="199"/>
      <c r="L477" s="199"/>
      <c r="M477" s="200"/>
    </row>
    <row r="478" spans="1:13">
      <c r="A478" s="198"/>
      <c r="B478" s="224"/>
      <c r="C478" s="224"/>
      <c r="D478" s="198"/>
      <c r="E478" s="193"/>
      <c r="F478" s="198"/>
      <c r="G478" s="199"/>
      <c r="H478" s="214"/>
      <c r="I478" s="199"/>
      <c r="J478" s="220"/>
      <c r="K478" s="199"/>
      <c r="L478" s="199"/>
      <c r="M478" s="200"/>
    </row>
    <row r="479" spans="1:13">
      <c r="A479" s="198"/>
      <c r="B479" s="224"/>
      <c r="C479" s="224"/>
      <c r="D479" s="198"/>
      <c r="E479" s="193"/>
      <c r="F479" s="198"/>
      <c r="G479" s="199"/>
      <c r="H479" s="214"/>
      <c r="I479" s="199"/>
      <c r="J479" s="220"/>
      <c r="K479" s="199"/>
      <c r="L479" s="199"/>
      <c r="M479" s="200"/>
    </row>
    <row r="480" spans="1:13">
      <c r="A480" s="201"/>
      <c r="B480" s="225"/>
      <c r="C480" s="225"/>
      <c r="D480" s="201"/>
      <c r="E480" s="202"/>
      <c r="F480" s="201"/>
      <c r="G480" s="205"/>
      <c r="H480" s="215"/>
      <c r="I480" s="205"/>
      <c r="J480" s="221"/>
      <c r="K480" s="205"/>
      <c r="L480" s="205"/>
      <c r="M480" s="200"/>
    </row>
  </sheetData>
  <mergeCells count="7">
    <mergeCell ref="L1:L2"/>
    <mergeCell ref="J1:J2"/>
    <mergeCell ref="A1:A2"/>
    <mergeCell ref="B1:C2"/>
    <mergeCell ref="D1:D2"/>
    <mergeCell ref="E1:E2"/>
    <mergeCell ref="F1:F2"/>
  </mergeCells>
  <phoneticPr fontId="2" type="noConversion"/>
  <conditionalFormatting sqref="F1:F1048576">
    <cfRule type="cellIs" dxfId="1" priority="9" operator="lessThan">
      <formula>5</formula>
    </cfRule>
  </conditionalFormatting>
  <conditionalFormatting sqref="F3:F477">
    <cfRule type="cellIs" dxfId="0" priority="10" operator="greaterThan">
      <formula>20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/>
  <dimension ref="A1:H11"/>
  <sheetViews>
    <sheetView workbookViewId="0">
      <selection activeCell="J83" sqref="J83"/>
    </sheetView>
  </sheetViews>
  <sheetFormatPr defaultRowHeight="16.5"/>
  <cols>
    <col min="1" max="7" width="8.75" style="228" customWidth="1"/>
    <col min="8" max="8" width="8.75" style="228"/>
  </cols>
  <sheetData>
    <row r="1" spans="1:8">
      <c r="A1" s="227">
        <v>1</v>
      </c>
      <c r="B1" s="227">
        <v>2</v>
      </c>
      <c r="C1" s="227">
        <v>3</v>
      </c>
      <c r="D1" s="227">
        <v>4</v>
      </c>
      <c r="E1" s="227">
        <v>5</v>
      </c>
      <c r="F1" s="227">
        <v>6</v>
      </c>
      <c r="G1" s="227">
        <v>7</v>
      </c>
      <c r="H1"/>
    </row>
    <row r="2" spans="1:8">
      <c r="A2" s="227" t="s">
        <v>2672</v>
      </c>
      <c r="B2" s="227" t="s">
        <v>2673</v>
      </c>
      <c r="C2" s="227" t="s">
        <v>2674</v>
      </c>
      <c r="D2" s="227" t="s">
        <v>2675</v>
      </c>
      <c r="E2" s="227" t="s">
        <v>2676</v>
      </c>
      <c r="F2" s="227" t="s">
        <v>2677</v>
      </c>
      <c r="G2" s="227" t="s">
        <v>2678</v>
      </c>
      <c r="H2"/>
    </row>
    <row r="5" spans="1:8">
      <c r="A5" s="227"/>
      <c r="B5" s="227"/>
    </row>
    <row r="6" spans="1:8">
      <c r="A6" s="227"/>
      <c r="B6" s="227"/>
    </row>
    <row r="7" spans="1:8">
      <c r="A7" s="227"/>
      <c r="B7" s="227"/>
    </row>
    <row r="8" spans="1:8">
      <c r="A8" s="227"/>
      <c r="B8" s="227"/>
    </row>
    <row r="9" spans="1:8">
      <c r="A9" s="227"/>
      <c r="B9" s="227"/>
    </row>
    <row r="10" spans="1:8">
      <c r="A10" s="227"/>
      <c r="B10" s="227"/>
    </row>
    <row r="11" spans="1:8">
      <c r="A11" s="227"/>
      <c r="B11" s="227"/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/>
  <dimension ref="A1:CU709"/>
  <sheetViews>
    <sheetView workbookViewId="0">
      <pane ySplit="1" topLeftCell="A86" activePane="bottomLeft" state="frozen"/>
      <selection activeCell="B1" sqref="B1"/>
      <selection pane="bottomLeft" activeCell="J96" sqref="J96"/>
    </sheetView>
  </sheetViews>
  <sheetFormatPr defaultColWidth="8.75" defaultRowHeight="16.5"/>
  <cols>
    <col min="1" max="1" width="5.25" style="70" customWidth="1"/>
    <col min="2" max="2" width="4" style="70" customWidth="1"/>
    <col min="3" max="3" width="7" style="70" customWidth="1"/>
    <col min="4" max="5" width="4" style="70" customWidth="1"/>
    <col min="6" max="6" width="8.75" style="70"/>
    <col min="7" max="7" width="13" style="70" customWidth="1"/>
    <col min="8" max="8" width="22.25" style="70" customWidth="1"/>
    <col min="9" max="9" width="8.75" style="70" customWidth="1"/>
    <col min="10" max="10" width="30.875" style="70" customWidth="1"/>
    <col min="11" max="11" width="26.75" style="70" customWidth="1"/>
    <col min="12" max="19" width="8.75" style="70" customWidth="1"/>
    <col min="20" max="20" width="11.75" style="70" customWidth="1"/>
    <col min="21" max="21" width="8.75" style="70" customWidth="1"/>
    <col min="22" max="22" width="10.75" style="70" customWidth="1"/>
    <col min="23" max="23" width="13.875" style="70" customWidth="1"/>
    <col min="24" max="24" width="8.75" style="70"/>
    <col min="25" max="25" width="13.25" style="70" customWidth="1"/>
    <col min="26" max="26" width="13.5" style="70" customWidth="1"/>
    <col min="27" max="27" width="12.375" style="70" customWidth="1"/>
    <col min="28" max="29" width="10.75" style="70" customWidth="1"/>
    <col min="30" max="16384" width="8.75" style="70"/>
  </cols>
  <sheetData>
    <row r="1" spans="1:99" s="59" customFormat="1" ht="36" customHeight="1">
      <c r="A1" s="59" t="s">
        <v>0</v>
      </c>
      <c r="B1" s="59" t="s">
        <v>1</v>
      </c>
      <c r="C1" s="59" t="s">
        <v>27</v>
      </c>
      <c r="D1" s="59" t="s">
        <v>2</v>
      </c>
      <c r="E1" s="59" t="s">
        <v>3</v>
      </c>
      <c r="F1" s="132" t="s">
        <v>863</v>
      </c>
      <c r="G1" s="133" t="s">
        <v>4</v>
      </c>
      <c r="H1" s="59" t="s">
        <v>5</v>
      </c>
      <c r="I1" s="59" t="s">
        <v>6</v>
      </c>
      <c r="J1" s="59" t="s">
        <v>7</v>
      </c>
      <c r="K1" s="134" t="s">
        <v>873</v>
      </c>
      <c r="L1" s="135" t="s">
        <v>8</v>
      </c>
      <c r="M1" s="131" t="s">
        <v>8</v>
      </c>
      <c r="N1"/>
      <c r="O1" s="133" t="s">
        <v>9</v>
      </c>
      <c r="P1" s="133" t="s">
        <v>10</v>
      </c>
      <c r="Q1" s="59" t="s">
        <v>11</v>
      </c>
      <c r="R1" s="59" t="s">
        <v>12</v>
      </c>
      <c r="S1" s="59" t="s">
        <v>13</v>
      </c>
      <c r="T1" s="59" t="s">
        <v>14</v>
      </c>
      <c r="U1" s="59" t="s">
        <v>15</v>
      </c>
      <c r="V1" s="59" t="s">
        <v>16</v>
      </c>
      <c r="W1" s="59" t="s">
        <v>17</v>
      </c>
      <c r="X1" s="59" t="s">
        <v>18</v>
      </c>
      <c r="Y1" s="136" t="s">
        <v>19</v>
      </c>
      <c r="Z1" s="9" t="s">
        <v>20</v>
      </c>
      <c r="AA1" s="9" t="s">
        <v>21</v>
      </c>
      <c r="AB1" s="136" t="s">
        <v>22</v>
      </c>
      <c r="AC1" s="60" t="s">
        <v>23</v>
      </c>
      <c r="AG1" s="60"/>
    </row>
    <row r="2" spans="1:99" s="59" customFormat="1" ht="24.95" customHeight="1">
      <c r="A2" s="89">
        <v>1</v>
      </c>
      <c r="B2" s="89">
        <v>1</v>
      </c>
      <c r="C2" s="4" t="s">
        <v>61</v>
      </c>
      <c r="D2" s="4"/>
      <c r="E2" s="4">
        <v>2</v>
      </c>
      <c r="F2" s="6">
        <v>44784</v>
      </c>
      <c r="G2" s="4" t="s">
        <v>62</v>
      </c>
      <c r="H2" s="4" t="s">
        <v>63</v>
      </c>
      <c r="I2" s="4" t="s">
        <v>64</v>
      </c>
      <c r="J2" s="4" t="s">
        <v>65</v>
      </c>
      <c r="K2" s="8" t="s">
        <v>66</v>
      </c>
      <c r="L2" s="4" t="s">
        <v>67</v>
      </c>
      <c r="M2" s="4" t="s">
        <v>68</v>
      </c>
      <c r="N2" s="4" t="s">
        <v>69</v>
      </c>
      <c r="O2" s="4" t="s">
        <v>70</v>
      </c>
      <c r="P2" s="4" t="s">
        <v>71</v>
      </c>
      <c r="Q2" s="4">
        <v>12</v>
      </c>
      <c r="R2" s="4" t="s">
        <v>72</v>
      </c>
      <c r="S2" s="4" t="s">
        <v>43</v>
      </c>
      <c r="T2" s="90"/>
      <c r="U2" s="90"/>
      <c r="V2" s="36" t="s">
        <v>73</v>
      </c>
      <c r="W2" s="61"/>
      <c r="X2" s="22">
        <v>44831</v>
      </c>
      <c r="Y2" s="23">
        <v>400000</v>
      </c>
      <c r="Z2" s="23">
        <v>400000</v>
      </c>
      <c r="AA2" s="23">
        <v>400000</v>
      </c>
      <c r="AB2" s="23"/>
      <c r="AC2" s="60"/>
      <c r="AJ2" s="60"/>
    </row>
    <row r="3" spans="1:99" s="59" customFormat="1" ht="24.95" customHeight="1">
      <c r="A3" s="89"/>
      <c r="B3" s="89"/>
      <c r="C3" s="4"/>
      <c r="D3" s="4"/>
      <c r="E3" s="4"/>
      <c r="F3" s="6"/>
      <c r="G3" s="4" t="s">
        <v>62</v>
      </c>
      <c r="H3" s="4" t="s">
        <v>63</v>
      </c>
      <c r="I3" s="4" t="s">
        <v>64</v>
      </c>
      <c r="J3" s="4" t="s">
        <v>65</v>
      </c>
      <c r="K3" s="8" t="s">
        <v>66</v>
      </c>
      <c r="L3" s="4" t="s">
        <v>67</v>
      </c>
      <c r="M3" s="4" t="s">
        <v>68</v>
      </c>
      <c r="N3" s="4" t="s">
        <v>69</v>
      </c>
      <c r="O3" s="4" t="s">
        <v>70</v>
      </c>
      <c r="P3" s="4" t="s">
        <v>71</v>
      </c>
      <c r="Q3" s="4">
        <v>12</v>
      </c>
      <c r="R3" s="4" t="s">
        <v>72</v>
      </c>
      <c r="S3" s="4" t="s">
        <v>43</v>
      </c>
      <c r="T3" s="90"/>
      <c r="U3" s="90"/>
      <c r="V3" s="22">
        <v>44809</v>
      </c>
      <c r="W3" s="61"/>
      <c r="X3" s="22"/>
      <c r="Y3" s="23"/>
      <c r="Z3" s="23">
        <v>220000</v>
      </c>
      <c r="AA3" s="23">
        <v>200000</v>
      </c>
      <c r="AB3" s="23">
        <v>20000</v>
      </c>
      <c r="AC3" s="60"/>
      <c r="AJ3" s="60"/>
    </row>
    <row r="4" spans="1:99" s="59" customFormat="1" ht="24.95" customHeight="1">
      <c r="A4" s="89">
        <v>2</v>
      </c>
      <c r="B4" s="89">
        <v>2</v>
      </c>
      <c r="C4" s="89" t="s">
        <v>44</v>
      </c>
      <c r="D4" s="89"/>
      <c r="E4" s="89">
        <v>2</v>
      </c>
      <c r="F4" s="6">
        <v>44784</v>
      </c>
      <c r="G4" s="89" t="s">
        <v>74</v>
      </c>
      <c r="H4" s="89" t="s">
        <v>75</v>
      </c>
      <c r="I4" s="89" t="s">
        <v>76</v>
      </c>
      <c r="J4" s="89" t="s">
        <v>77</v>
      </c>
      <c r="K4" s="21" t="s">
        <v>78</v>
      </c>
      <c r="L4" s="89" t="s">
        <v>79</v>
      </c>
      <c r="M4" s="89" t="s">
        <v>80</v>
      </c>
      <c r="N4" s="89" t="s">
        <v>81</v>
      </c>
      <c r="O4" s="89" t="s">
        <v>82</v>
      </c>
      <c r="P4" s="89" t="s">
        <v>83</v>
      </c>
      <c r="Q4" s="89">
        <v>17</v>
      </c>
      <c r="R4" s="89" t="s">
        <v>72</v>
      </c>
      <c r="S4" s="89" t="s">
        <v>43</v>
      </c>
      <c r="T4" s="90"/>
      <c r="U4" s="90"/>
      <c r="V4" s="36" t="s">
        <v>73</v>
      </c>
      <c r="W4" s="61"/>
      <c r="X4" s="6">
        <v>44831</v>
      </c>
      <c r="Y4" s="1">
        <v>400000</v>
      </c>
      <c r="Z4" s="23">
        <v>400000</v>
      </c>
      <c r="AA4" s="23">
        <v>400000</v>
      </c>
      <c r="AB4" s="23"/>
      <c r="AC4" s="60"/>
      <c r="AJ4" s="60"/>
    </row>
    <row r="5" spans="1:99" s="20" customFormat="1" ht="24.95" customHeight="1">
      <c r="F5" s="22"/>
      <c r="G5" s="20" t="s">
        <v>74</v>
      </c>
      <c r="H5" s="89" t="s">
        <v>75</v>
      </c>
      <c r="I5" s="20" t="s">
        <v>76</v>
      </c>
      <c r="J5" s="20" t="s">
        <v>77</v>
      </c>
      <c r="K5" s="21" t="s">
        <v>78</v>
      </c>
      <c r="L5" s="20" t="s">
        <v>79</v>
      </c>
      <c r="M5" s="20" t="s">
        <v>80</v>
      </c>
      <c r="N5" s="20" t="s">
        <v>81</v>
      </c>
      <c r="O5" s="20" t="s">
        <v>82</v>
      </c>
      <c r="P5" s="20" t="s">
        <v>83</v>
      </c>
      <c r="Q5" s="20">
        <v>17</v>
      </c>
      <c r="R5" s="20" t="s">
        <v>72</v>
      </c>
      <c r="S5" s="20" t="s">
        <v>43</v>
      </c>
      <c r="T5" s="22"/>
      <c r="U5" s="22"/>
      <c r="V5" s="22">
        <v>44809</v>
      </c>
      <c r="W5" s="61"/>
      <c r="X5" s="22">
        <v>44812</v>
      </c>
      <c r="Y5" s="23">
        <v>220000</v>
      </c>
      <c r="Z5" s="23">
        <v>220000</v>
      </c>
      <c r="AA5" s="23">
        <v>200000</v>
      </c>
      <c r="AB5" s="23">
        <v>20000</v>
      </c>
      <c r="AC5" s="24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6"/>
      <c r="CF5" s="25"/>
      <c r="CG5" s="25"/>
      <c r="CH5" s="25"/>
      <c r="CI5" s="25"/>
      <c r="CJ5" s="25"/>
      <c r="CK5" s="25"/>
      <c r="CL5" s="25"/>
      <c r="CM5" s="25"/>
      <c r="CN5" s="25"/>
      <c r="CU5" s="24"/>
    </row>
    <row r="6" spans="1:99" s="89" customFormat="1" ht="24.95" customHeight="1">
      <c r="A6" s="89">
        <v>3</v>
      </c>
      <c r="B6" s="89">
        <v>2</v>
      </c>
      <c r="C6" s="4" t="s">
        <v>61</v>
      </c>
      <c r="D6" s="4"/>
      <c r="E6" s="4">
        <v>2</v>
      </c>
      <c r="F6" s="6">
        <v>44784</v>
      </c>
      <c r="G6" s="4" t="s">
        <v>84</v>
      </c>
      <c r="H6" s="4" t="s">
        <v>85</v>
      </c>
      <c r="I6" s="4" t="s">
        <v>86</v>
      </c>
      <c r="J6" s="4" t="s">
        <v>87</v>
      </c>
      <c r="K6" s="8" t="s">
        <v>88</v>
      </c>
      <c r="L6" s="4" t="s">
        <v>32</v>
      </c>
      <c r="M6" s="4" t="s">
        <v>89</v>
      </c>
      <c r="N6" s="4" t="s">
        <v>90</v>
      </c>
      <c r="O6" s="4" t="s">
        <v>91</v>
      </c>
      <c r="P6" s="4" t="s">
        <v>92</v>
      </c>
      <c r="Q6" s="4">
        <v>2</v>
      </c>
      <c r="R6" s="4" t="s">
        <v>93</v>
      </c>
      <c r="S6" s="4" t="s">
        <v>43</v>
      </c>
      <c r="T6" s="90"/>
      <c r="U6" s="90"/>
      <c r="V6" s="36" t="s">
        <v>73</v>
      </c>
      <c r="W6" s="61"/>
      <c r="X6" s="6">
        <v>44831</v>
      </c>
      <c r="Y6" s="1">
        <v>400000</v>
      </c>
      <c r="Z6" s="23">
        <v>400000</v>
      </c>
      <c r="AA6" s="23">
        <v>400000</v>
      </c>
      <c r="AB6" s="23"/>
      <c r="AC6" s="95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/>
      <c r="BY6" s="93"/>
      <c r="BZ6" s="93"/>
      <c r="CA6" s="93"/>
      <c r="CB6" s="93"/>
      <c r="CC6" s="93"/>
      <c r="CD6" s="93"/>
      <c r="CE6" s="94"/>
      <c r="CF6" s="93"/>
      <c r="CG6" s="93"/>
      <c r="CH6" s="93"/>
      <c r="CI6" s="93"/>
      <c r="CJ6" s="93"/>
      <c r="CK6" s="93"/>
      <c r="CL6" s="93"/>
      <c r="CM6" s="93"/>
      <c r="CN6" s="93"/>
      <c r="CU6" s="95"/>
    </row>
    <row r="7" spans="1:99" s="89" customFormat="1" ht="24.95" customHeight="1">
      <c r="C7" s="4"/>
      <c r="D7" s="4"/>
      <c r="E7" s="4"/>
      <c r="F7" s="6"/>
      <c r="G7" s="4" t="s">
        <v>84</v>
      </c>
      <c r="H7" s="4" t="s">
        <v>85</v>
      </c>
      <c r="I7" s="4" t="s">
        <v>86</v>
      </c>
      <c r="J7" s="4" t="s">
        <v>87</v>
      </c>
      <c r="K7" s="8" t="s">
        <v>88</v>
      </c>
      <c r="L7" s="4" t="s">
        <v>32</v>
      </c>
      <c r="M7" s="4" t="s">
        <v>89</v>
      </c>
      <c r="N7" s="4" t="s">
        <v>90</v>
      </c>
      <c r="O7" s="4" t="s">
        <v>91</v>
      </c>
      <c r="P7" s="4" t="s">
        <v>92</v>
      </c>
      <c r="Q7" s="4">
        <v>2</v>
      </c>
      <c r="R7" s="4" t="s">
        <v>93</v>
      </c>
      <c r="S7" s="4" t="s">
        <v>43</v>
      </c>
      <c r="T7" s="90"/>
      <c r="U7" s="90"/>
      <c r="V7" s="22">
        <v>44809</v>
      </c>
      <c r="W7" s="61"/>
      <c r="X7" s="22">
        <v>44811</v>
      </c>
      <c r="Y7" s="23">
        <v>220000</v>
      </c>
      <c r="Z7" s="23">
        <v>220000</v>
      </c>
      <c r="AA7" s="23">
        <v>200000</v>
      </c>
      <c r="AB7" s="23">
        <v>20000</v>
      </c>
      <c r="AC7" s="95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  <c r="BZ7" s="93"/>
      <c r="CA7" s="93"/>
      <c r="CB7" s="93"/>
      <c r="CC7" s="93"/>
      <c r="CD7" s="93"/>
      <c r="CE7" s="94"/>
      <c r="CF7" s="93"/>
      <c r="CG7" s="93"/>
      <c r="CH7" s="93"/>
      <c r="CI7" s="93"/>
      <c r="CJ7" s="93"/>
      <c r="CK7" s="93"/>
      <c r="CL7" s="93"/>
      <c r="CM7" s="93"/>
      <c r="CN7" s="93"/>
      <c r="CU7" s="95"/>
    </row>
    <row r="8" spans="1:99" s="89" customFormat="1" ht="24.95" customHeight="1">
      <c r="A8" s="89">
        <v>4</v>
      </c>
      <c r="B8" s="89">
        <v>2</v>
      </c>
      <c r="C8" s="4" t="s">
        <v>44</v>
      </c>
      <c r="D8" s="4"/>
      <c r="E8" s="4">
        <v>2</v>
      </c>
      <c r="F8" s="6">
        <v>44784</v>
      </c>
      <c r="G8" s="4" t="s">
        <v>94</v>
      </c>
      <c r="H8" s="4" t="s">
        <v>95</v>
      </c>
      <c r="I8" s="4" t="s">
        <v>96</v>
      </c>
      <c r="J8" s="4" t="s">
        <v>97</v>
      </c>
      <c r="K8" s="8" t="s">
        <v>98</v>
      </c>
      <c r="L8" s="4" t="s">
        <v>31</v>
      </c>
      <c r="M8" s="4" t="s">
        <v>96</v>
      </c>
      <c r="N8" s="4" t="s">
        <v>99</v>
      </c>
      <c r="O8" s="4" t="s">
        <v>100</v>
      </c>
      <c r="P8" s="4" t="s">
        <v>101</v>
      </c>
      <c r="Q8" s="4">
        <v>4</v>
      </c>
      <c r="R8" s="4" t="s">
        <v>93</v>
      </c>
      <c r="S8" s="4" t="s">
        <v>43</v>
      </c>
      <c r="T8" s="90"/>
      <c r="U8" s="90"/>
      <c r="V8" s="36" t="s">
        <v>73</v>
      </c>
      <c r="W8" s="61"/>
      <c r="X8" s="6">
        <v>44831</v>
      </c>
      <c r="Y8" s="1">
        <v>400000</v>
      </c>
      <c r="Z8" s="23">
        <v>400000</v>
      </c>
      <c r="AA8" s="23">
        <v>400000</v>
      </c>
      <c r="AB8" s="23"/>
      <c r="AC8" s="95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4"/>
      <c r="CF8" s="93"/>
      <c r="CG8" s="93"/>
      <c r="CH8" s="93"/>
      <c r="CI8" s="93"/>
      <c r="CJ8" s="93"/>
      <c r="CK8" s="93"/>
      <c r="CL8" s="93"/>
      <c r="CM8" s="93"/>
      <c r="CN8" s="93"/>
      <c r="CU8" s="95"/>
    </row>
    <row r="9" spans="1:99" s="89" customFormat="1" ht="24.95" customHeight="1">
      <c r="C9" s="4"/>
      <c r="D9" s="4"/>
      <c r="E9" s="4"/>
      <c r="F9" s="6"/>
      <c r="G9" s="4" t="s">
        <v>94</v>
      </c>
      <c r="H9" s="4" t="s">
        <v>95</v>
      </c>
      <c r="I9" s="4" t="s">
        <v>96</v>
      </c>
      <c r="J9" s="4" t="s">
        <v>97</v>
      </c>
      <c r="K9" s="8" t="s">
        <v>98</v>
      </c>
      <c r="L9" s="4" t="s">
        <v>31</v>
      </c>
      <c r="M9" s="4" t="s">
        <v>96</v>
      </c>
      <c r="N9" s="4" t="s">
        <v>99</v>
      </c>
      <c r="O9" s="4" t="s">
        <v>100</v>
      </c>
      <c r="P9" s="4" t="s">
        <v>101</v>
      </c>
      <c r="Q9" s="4">
        <v>4</v>
      </c>
      <c r="R9" s="4" t="s">
        <v>93</v>
      </c>
      <c r="S9" s="4" t="s">
        <v>43</v>
      </c>
      <c r="T9" s="90"/>
      <c r="U9" s="90"/>
      <c r="V9" s="22">
        <v>44809</v>
      </c>
      <c r="W9" s="61"/>
      <c r="X9" s="22">
        <v>44811</v>
      </c>
      <c r="Y9" s="23">
        <v>220000</v>
      </c>
      <c r="Z9" s="23">
        <v>220000</v>
      </c>
      <c r="AA9" s="23">
        <v>200000</v>
      </c>
      <c r="AB9" s="23">
        <v>20000</v>
      </c>
      <c r="AC9" s="95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4"/>
      <c r="CF9" s="93"/>
      <c r="CG9" s="93"/>
      <c r="CH9" s="93"/>
      <c r="CI9" s="93"/>
      <c r="CJ9" s="93"/>
      <c r="CK9" s="93"/>
      <c r="CL9" s="93"/>
      <c r="CM9" s="93"/>
      <c r="CN9" s="93"/>
      <c r="CU9" s="95"/>
    </row>
    <row r="10" spans="1:99" s="59" customFormat="1" ht="24.95" customHeight="1">
      <c r="A10" s="89">
        <v>5</v>
      </c>
      <c r="B10" s="89">
        <v>3</v>
      </c>
      <c r="C10" s="4" t="s">
        <v>44</v>
      </c>
      <c r="D10" s="4"/>
      <c r="E10" s="4">
        <v>2</v>
      </c>
      <c r="F10" s="6">
        <v>44784</v>
      </c>
      <c r="G10" s="4" t="s">
        <v>102</v>
      </c>
      <c r="H10" s="4" t="s">
        <v>103</v>
      </c>
      <c r="I10" s="4" t="s">
        <v>104</v>
      </c>
      <c r="J10" s="4" t="s">
        <v>105</v>
      </c>
      <c r="K10" s="8" t="s">
        <v>106</v>
      </c>
      <c r="L10" s="4" t="s">
        <v>107</v>
      </c>
      <c r="M10" s="4" t="s">
        <v>108</v>
      </c>
      <c r="N10" s="4" t="s">
        <v>109</v>
      </c>
      <c r="O10" s="4" t="s">
        <v>110</v>
      </c>
      <c r="P10" s="4" t="s">
        <v>111</v>
      </c>
      <c r="Q10" s="4">
        <v>12</v>
      </c>
      <c r="R10" s="4" t="s">
        <v>112</v>
      </c>
      <c r="S10" s="4" t="s">
        <v>43</v>
      </c>
      <c r="T10" s="90"/>
      <c r="U10" s="90"/>
      <c r="V10" s="36" t="s">
        <v>73</v>
      </c>
      <c r="W10" s="61"/>
      <c r="X10" s="114">
        <v>44831</v>
      </c>
      <c r="Y10" s="116">
        <v>400000</v>
      </c>
      <c r="Z10" s="23">
        <v>400000</v>
      </c>
      <c r="AA10" s="23">
        <v>400000</v>
      </c>
      <c r="AB10" s="23"/>
      <c r="AC10" s="60"/>
      <c r="AJ10" s="60"/>
    </row>
    <row r="11" spans="1:99" s="59" customFormat="1" ht="24.95" customHeight="1">
      <c r="A11" s="89"/>
      <c r="B11" s="89"/>
      <c r="C11" s="4"/>
      <c r="D11" s="4"/>
      <c r="E11" s="4"/>
      <c r="F11" s="6"/>
      <c r="G11" s="4" t="s">
        <v>102</v>
      </c>
      <c r="H11" s="4" t="s">
        <v>103</v>
      </c>
      <c r="I11" s="4" t="s">
        <v>104</v>
      </c>
      <c r="J11" s="4" t="s">
        <v>105</v>
      </c>
      <c r="K11" s="8" t="s">
        <v>106</v>
      </c>
      <c r="L11" s="4" t="s">
        <v>107</v>
      </c>
      <c r="M11" s="4" t="s">
        <v>108</v>
      </c>
      <c r="N11" s="4" t="s">
        <v>109</v>
      </c>
      <c r="O11" s="4" t="s">
        <v>110</v>
      </c>
      <c r="P11" s="4" t="s">
        <v>111</v>
      </c>
      <c r="Q11" s="4">
        <v>12</v>
      </c>
      <c r="R11" s="4" t="s">
        <v>112</v>
      </c>
      <c r="S11" s="4" t="s">
        <v>43</v>
      </c>
      <c r="T11" s="90"/>
      <c r="U11" s="90"/>
      <c r="V11" s="22">
        <v>44809</v>
      </c>
      <c r="W11" s="61"/>
      <c r="X11" s="22">
        <v>44809</v>
      </c>
      <c r="Y11" s="23">
        <v>220000</v>
      </c>
      <c r="Z11" s="23">
        <v>220000</v>
      </c>
      <c r="AA11" s="23">
        <v>200000</v>
      </c>
      <c r="AB11" s="23">
        <v>20000</v>
      </c>
      <c r="AC11" s="60"/>
      <c r="AJ11" s="60"/>
    </row>
    <row r="12" spans="1:99" s="59" customFormat="1" ht="24.95" customHeight="1">
      <c r="A12" s="89">
        <v>6</v>
      </c>
      <c r="B12" s="89">
        <v>4</v>
      </c>
      <c r="C12" s="15" t="s">
        <v>44</v>
      </c>
      <c r="D12" s="15"/>
      <c r="E12" s="15">
        <v>2</v>
      </c>
      <c r="F12" s="6">
        <v>44784</v>
      </c>
      <c r="G12" s="15" t="s">
        <v>113</v>
      </c>
      <c r="H12" s="15" t="s">
        <v>114</v>
      </c>
      <c r="I12" s="15" t="s">
        <v>115</v>
      </c>
      <c r="J12" s="15" t="s">
        <v>116</v>
      </c>
      <c r="K12" s="29" t="s">
        <v>117</v>
      </c>
      <c r="L12" s="15" t="s">
        <v>118</v>
      </c>
      <c r="M12" s="15" t="s">
        <v>119</v>
      </c>
      <c r="N12" s="15" t="s">
        <v>120</v>
      </c>
      <c r="O12" s="15" t="s">
        <v>121</v>
      </c>
      <c r="P12" s="15" t="s">
        <v>122</v>
      </c>
      <c r="Q12" s="15">
        <v>7</v>
      </c>
      <c r="R12" s="15" t="s">
        <v>112</v>
      </c>
      <c r="S12" s="15" t="s">
        <v>43</v>
      </c>
      <c r="T12" s="90"/>
      <c r="U12" s="90"/>
      <c r="V12" s="36" t="s">
        <v>73</v>
      </c>
      <c r="W12" s="61"/>
      <c r="X12" s="114">
        <v>44831</v>
      </c>
      <c r="Y12" s="116">
        <v>400000</v>
      </c>
      <c r="Z12" s="23">
        <v>400000</v>
      </c>
      <c r="AA12" s="23">
        <v>400000</v>
      </c>
      <c r="AB12" s="23"/>
      <c r="AC12" s="60"/>
      <c r="AJ12" s="60"/>
    </row>
    <row r="13" spans="1:99" s="59" customFormat="1" ht="24.95" customHeight="1">
      <c r="A13" s="89"/>
      <c r="B13" s="89"/>
      <c r="C13" s="15"/>
      <c r="D13" s="15"/>
      <c r="E13" s="15"/>
      <c r="F13" s="6"/>
      <c r="G13" s="15" t="s">
        <v>113</v>
      </c>
      <c r="H13" s="15" t="s">
        <v>114</v>
      </c>
      <c r="I13" s="15" t="s">
        <v>115</v>
      </c>
      <c r="J13" s="15" t="s">
        <v>116</v>
      </c>
      <c r="K13" s="29" t="s">
        <v>117</v>
      </c>
      <c r="L13" s="15" t="s">
        <v>118</v>
      </c>
      <c r="M13" s="15" t="s">
        <v>119</v>
      </c>
      <c r="N13" s="15" t="s">
        <v>120</v>
      </c>
      <c r="O13" s="15" t="s">
        <v>121</v>
      </c>
      <c r="P13" s="15" t="s">
        <v>122</v>
      </c>
      <c r="Q13" s="15">
        <v>7</v>
      </c>
      <c r="R13" s="15" t="s">
        <v>112</v>
      </c>
      <c r="S13" s="15" t="s">
        <v>43</v>
      </c>
      <c r="T13" s="90"/>
      <c r="U13" s="90"/>
      <c r="V13" s="22">
        <v>44809</v>
      </c>
      <c r="W13" s="61"/>
      <c r="X13" s="22">
        <v>44812</v>
      </c>
      <c r="Y13" s="23">
        <v>220000</v>
      </c>
      <c r="Z13" s="23">
        <v>220000</v>
      </c>
      <c r="AA13" s="23">
        <v>200000</v>
      </c>
      <c r="AB13" s="23">
        <v>20000</v>
      </c>
      <c r="AC13" s="60"/>
      <c r="AJ13" s="60"/>
    </row>
    <row r="14" spans="1:99" s="59" customFormat="1" ht="24.95" customHeight="1">
      <c r="A14" s="89">
        <v>7</v>
      </c>
      <c r="B14" s="89">
        <v>5</v>
      </c>
      <c r="C14" s="4" t="s">
        <v>44</v>
      </c>
      <c r="D14" s="4"/>
      <c r="E14" s="4">
        <v>2</v>
      </c>
      <c r="F14" s="6">
        <v>44785</v>
      </c>
      <c r="G14" s="4" t="s">
        <v>123</v>
      </c>
      <c r="H14" s="4" t="s">
        <v>124</v>
      </c>
      <c r="I14" s="4" t="s">
        <v>125</v>
      </c>
      <c r="J14" s="4" t="s">
        <v>126</v>
      </c>
      <c r="K14" s="8" t="s">
        <v>127</v>
      </c>
      <c r="L14" s="4" t="s">
        <v>31</v>
      </c>
      <c r="M14" s="4" t="s">
        <v>125</v>
      </c>
      <c r="N14" s="4" t="s">
        <v>128</v>
      </c>
      <c r="O14" s="4" t="s">
        <v>129</v>
      </c>
      <c r="P14" s="4" t="s">
        <v>130</v>
      </c>
      <c r="Q14" s="4">
        <v>5</v>
      </c>
      <c r="R14" s="4" t="s">
        <v>131</v>
      </c>
      <c r="S14" s="4" t="s">
        <v>43</v>
      </c>
      <c r="T14" s="90">
        <v>44811</v>
      </c>
      <c r="U14" s="90" t="s">
        <v>132</v>
      </c>
      <c r="V14" s="36" t="s">
        <v>73</v>
      </c>
      <c r="W14" s="61"/>
      <c r="X14" s="6">
        <v>44831</v>
      </c>
      <c r="Y14" s="1">
        <v>400000</v>
      </c>
      <c r="Z14" s="23">
        <v>400000</v>
      </c>
      <c r="AA14" s="23">
        <v>400000</v>
      </c>
      <c r="AB14" s="23"/>
      <c r="AC14" s="60"/>
      <c r="AJ14" s="60"/>
    </row>
    <row r="15" spans="1:99" s="59" customFormat="1" ht="24.95" customHeight="1">
      <c r="A15" s="89"/>
      <c r="B15" s="89"/>
      <c r="C15" s="4"/>
      <c r="D15" s="4"/>
      <c r="E15" s="4"/>
      <c r="F15" s="6"/>
      <c r="G15" s="4" t="s">
        <v>123</v>
      </c>
      <c r="H15" s="4" t="s">
        <v>124</v>
      </c>
      <c r="I15" s="4" t="s">
        <v>125</v>
      </c>
      <c r="J15" s="4" t="s">
        <v>133</v>
      </c>
      <c r="K15" s="8" t="s">
        <v>127</v>
      </c>
      <c r="L15" s="4" t="s">
        <v>31</v>
      </c>
      <c r="M15" s="4" t="s">
        <v>125</v>
      </c>
      <c r="N15" s="4" t="s">
        <v>128</v>
      </c>
      <c r="O15" s="4" t="s">
        <v>129</v>
      </c>
      <c r="P15" s="4" t="s">
        <v>130</v>
      </c>
      <c r="Q15" s="4">
        <v>5</v>
      </c>
      <c r="R15" s="4" t="s">
        <v>131</v>
      </c>
      <c r="S15" s="4" t="s">
        <v>43</v>
      </c>
      <c r="T15" s="90"/>
      <c r="U15" s="90"/>
      <c r="V15" s="36">
        <v>44811</v>
      </c>
      <c r="W15" s="61"/>
      <c r="X15" s="22"/>
      <c r="Y15" s="23"/>
      <c r="Z15" s="23">
        <v>220000</v>
      </c>
      <c r="AA15" s="23">
        <v>200000</v>
      </c>
      <c r="AB15" s="23">
        <v>20000</v>
      </c>
      <c r="AC15" s="60"/>
      <c r="AJ15" s="60"/>
    </row>
    <row r="16" spans="1:99" s="59" customFormat="1" ht="24.95" customHeight="1">
      <c r="A16" s="89">
        <v>8</v>
      </c>
      <c r="B16" s="89">
        <v>6</v>
      </c>
      <c r="C16" s="33" t="s">
        <v>61</v>
      </c>
      <c r="D16" s="33"/>
      <c r="E16" s="33">
        <v>2</v>
      </c>
      <c r="F16" s="6">
        <v>44785</v>
      </c>
      <c r="G16" s="33" t="s">
        <v>134</v>
      </c>
      <c r="H16" s="33" t="s">
        <v>135</v>
      </c>
      <c r="I16" s="33" t="s">
        <v>136</v>
      </c>
      <c r="J16" s="33" t="s">
        <v>137</v>
      </c>
      <c r="K16" s="8" t="s">
        <v>138</v>
      </c>
      <c r="L16" s="33" t="s">
        <v>31</v>
      </c>
      <c r="M16" s="33" t="s">
        <v>139</v>
      </c>
      <c r="N16" s="33" t="s">
        <v>140</v>
      </c>
      <c r="O16" s="33" t="s">
        <v>141</v>
      </c>
      <c r="P16" s="33" t="s">
        <v>142</v>
      </c>
      <c r="Q16" s="33">
        <v>8</v>
      </c>
      <c r="R16" s="33" t="s">
        <v>131</v>
      </c>
      <c r="S16" s="33" t="s">
        <v>43</v>
      </c>
      <c r="T16" s="90">
        <v>44811</v>
      </c>
      <c r="U16" s="90" t="s">
        <v>132</v>
      </c>
      <c r="V16" s="36" t="s">
        <v>73</v>
      </c>
      <c r="W16" s="61"/>
      <c r="X16" s="114">
        <v>44831</v>
      </c>
      <c r="Y16" s="116">
        <v>400000</v>
      </c>
      <c r="Z16" s="23">
        <v>400000</v>
      </c>
      <c r="AA16" s="23">
        <v>400000</v>
      </c>
      <c r="AB16" s="23"/>
      <c r="AC16" s="60"/>
      <c r="AJ16" s="60"/>
    </row>
    <row r="17" spans="1:99" s="59" customFormat="1" ht="24.95" customHeight="1">
      <c r="A17" s="89"/>
      <c r="B17" s="89"/>
      <c r="C17" s="33"/>
      <c r="D17" s="33"/>
      <c r="E17" s="33"/>
      <c r="F17" s="40"/>
      <c r="G17" s="33" t="s">
        <v>134</v>
      </c>
      <c r="H17" s="33" t="s">
        <v>135</v>
      </c>
      <c r="I17" s="33" t="s">
        <v>136</v>
      </c>
      <c r="J17" s="33" t="s">
        <v>137</v>
      </c>
      <c r="K17" s="8" t="s">
        <v>138</v>
      </c>
      <c r="L17" s="33" t="s">
        <v>31</v>
      </c>
      <c r="M17" s="33" t="s">
        <v>139</v>
      </c>
      <c r="N17" s="33" t="s">
        <v>140</v>
      </c>
      <c r="O17" s="33" t="s">
        <v>141</v>
      </c>
      <c r="P17" s="33" t="s">
        <v>142</v>
      </c>
      <c r="Q17" s="33">
        <v>8</v>
      </c>
      <c r="R17" s="33" t="s">
        <v>131</v>
      </c>
      <c r="S17" s="33" t="s">
        <v>43</v>
      </c>
      <c r="T17" s="90"/>
      <c r="U17" s="90"/>
      <c r="V17" s="36">
        <v>44811</v>
      </c>
      <c r="W17" s="61"/>
      <c r="X17" s="22"/>
      <c r="Y17" s="23"/>
      <c r="Z17" s="23">
        <v>220000</v>
      </c>
      <c r="AA17" s="23">
        <v>200000</v>
      </c>
      <c r="AB17" s="23">
        <v>20000</v>
      </c>
      <c r="AC17" s="60"/>
      <c r="AJ17" s="60"/>
    </row>
    <row r="18" spans="1:99" s="59" customFormat="1" ht="24.95" customHeight="1">
      <c r="A18" s="89">
        <v>9</v>
      </c>
      <c r="B18" s="89">
        <v>6</v>
      </c>
      <c r="C18" s="4" t="s">
        <v>61</v>
      </c>
      <c r="D18" s="4"/>
      <c r="E18" s="4">
        <v>2</v>
      </c>
      <c r="F18" s="6">
        <v>44785</v>
      </c>
      <c r="G18" s="4" t="s">
        <v>143</v>
      </c>
      <c r="H18" s="4" t="s">
        <v>144</v>
      </c>
      <c r="I18" s="4" t="s">
        <v>145</v>
      </c>
      <c r="J18" s="4" t="s">
        <v>133</v>
      </c>
      <c r="K18" s="8" t="s">
        <v>146</v>
      </c>
      <c r="L18" s="4" t="s">
        <v>32</v>
      </c>
      <c r="M18" s="4" t="s">
        <v>147</v>
      </c>
      <c r="N18" s="4" t="s">
        <v>148</v>
      </c>
      <c r="O18" s="4" t="s">
        <v>149</v>
      </c>
      <c r="P18" s="4" t="s">
        <v>150</v>
      </c>
      <c r="Q18" s="4">
        <v>4</v>
      </c>
      <c r="R18" s="4" t="s">
        <v>93</v>
      </c>
      <c r="S18" s="4" t="s">
        <v>43</v>
      </c>
      <c r="T18" s="90">
        <v>44811</v>
      </c>
      <c r="U18" s="90" t="s">
        <v>132</v>
      </c>
      <c r="V18" s="36" t="s">
        <v>73</v>
      </c>
      <c r="W18" s="61"/>
      <c r="X18" s="114">
        <v>44831</v>
      </c>
      <c r="Y18" s="116">
        <v>400000</v>
      </c>
      <c r="Z18" s="23">
        <v>400000</v>
      </c>
      <c r="AA18" s="23">
        <v>400000</v>
      </c>
      <c r="AB18" s="23"/>
      <c r="AC18" s="60"/>
      <c r="AJ18" s="60"/>
    </row>
    <row r="19" spans="1:99" s="59" customFormat="1" ht="24.95" customHeight="1">
      <c r="A19" s="89"/>
      <c r="B19" s="89"/>
      <c r="C19" s="4"/>
      <c r="D19" s="4"/>
      <c r="E19" s="4"/>
      <c r="F19" s="6"/>
      <c r="G19" s="4" t="s">
        <v>143</v>
      </c>
      <c r="H19" s="4" t="s">
        <v>144</v>
      </c>
      <c r="I19" s="4" t="s">
        <v>145</v>
      </c>
      <c r="J19" s="4" t="s">
        <v>133</v>
      </c>
      <c r="K19" s="8" t="s">
        <v>146</v>
      </c>
      <c r="L19" s="4" t="s">
        <v>32</v>
      </c>
      <c r="M19" s="4" t="s">
        <v>147</v>
      </c>
      <c r="N19" s="4" t="s">
        <v>148</v>
      </c>
      <c r="O19" s="4" t="s">
        <v>149</v>
      </c>
      <c r="P19" s="4" t="s">
        <v>150</v>
      </c>
      <c r="Q19" s="4">
        <v>4</v>
      </c>
      <c r="R19" s="4" t="s">
        <v>93</v>
      </c>
      <c r="S19" s="4" t="s">
        <v>43</v>
      </c>
      <c r="T19" s="90"/>
      <c r="U19" s="90"/>
      <c r="V19" s="36">
        <v>44811</v>
      </c>
      <c r="W19" s="61"/>
      <c r="X19" s="22">
        <v>44827</v>
      </c>
      <c r="Y19" s="23">
        <v>220000</v>
      </c>
      <c r="Z19" s="23">
        <v>220000</v>
      </c>
      <c r="AA19" s="23">
        <v>200000</v>
      </c>
      <c r="AB19" s="23">
        <v>20000</v>
      </c>
      <c r="AC19" s="60"/>
      <c r="AJ19" s="60"/>
    </row>
    <row r="20" spans="1:99" s="61" customFormat="1" ht="24.95" customHeight="1">
      <c r="A20" s="20">
        <v>10</v>
      </c>
      <c r="B20" s="20">
        <v>7</v>
      </c>
      <c r="C20" s="4" t="s">
        <v>44</v>
      </c>
      <c r="D20" s="4"/>
      <c r="E20" s="4">
        <v>2</v>
      </c>
      <c r="F20" s="6">
        <v>44785</v>
      </c>
      <c r="G20" s="4" t="s">
        <v>151</v>
      </c>
      <c r="H20" s="4" t="s">
        <v>152</v>
      </c>
      <c r="I20" s="4" t="s">
        <v>153</v>
      </c>
      <c r="J20" s="4" t="s">
        <v>154</v>
      </c>
      <c r="K20" s="8" t="s">
        <v>155</v>
      </c>
      <c r="L20" s="4" t="s">
        <v>156</v>
      </c>
      <c r="M20" s="4" t="s">
        <v>157</v>
      </c>
      <c r="N20" s="4" t="s">
        <v>158</v>
      </c>
      <c r="O20" s="4" t="s">
        <v>159</v>
      </c>
      <c r="P20" s="4" t="s">
        <v>160</v>
      </c>
      <c r="Q20" s="4">
        <v>18</v>
      </c>
      <c r="R20" s="4" t="s">
        <v>93</v>
      </c>
      <c r="S20" s="4" t="s">
        <v>43</v>
      </c>
      <c r="T20" s="90">
        <v>44811</v>
      </c>
      <c r="U20" s="90" t="s">
        <v>132</v>
      </c>
      <c r="V20" s="36" t="s">
        <v>73</v>
      </c>
      <c r="X20" s="6">
        <v>44831</v>
      </c>
      <c r="Y20" s="1">
        <v>400000</v>
      </c>
      <c r="Z20" s="23">
        <v>400000</v>
      </c>
      <c r="AA20" s="23">
        <v>400000</v>
      </c>
      <c r="AB20" s="23"/>
      <c r="AC20" s="62"/>
      <c r="AJ20" s="62"/>
    </row>
    <row r="21" spans="1:99" s="61" customFormat="1" ht="24.95" customHeight="1">
      <c r="A21" s="20"/>
      <c r="B21" s="20"/>
      <c r="C21" s="4"/>
      <c r="D21" s="4"/>
      <c r="E21" s="4"/>
      <c r="F21" s="6"/>
      <c r="G21" s="4" t="s">
        <v>151</v>
      </c>
      <c r="H21" s="4" t="s">
        <v>152</v>
      </c>
      <c r="I21" s="4" t="s">
        <v>153</v>
      </c>
      <c r="J21" s="4" t="s">
        <v>161</v>
      </c>
      <c r="K21" s="8" t="s">
        <v>155</v>
      </c>
      <c r="L21" s="4" t="s">
        <v>156</v>
      </c>
      <c r="M21" s="4" t="s">
        <v>157</v>
      </c>
      <c r="N21" s="4" t="s">
        <v>158</v>
      </c>
      <c r="O21" s="4" t="s">
        <v>159</v>
      </c>
      <c r="P21" s="4" t="s">
        <v>160</v>
      </c>
      <c r="Q21" s="4">
        <v>18</v>
      </c>
      <c r="R21" s="4" t="s">
        <v>93</v>
      </c>
      <c r="S21" s="4" t="s">
        <v>43</v>
      </c>
      <c r="T21" s="22"/>
      <c r="U21" s="22"/>
      <c r="V21" s="36">
        <v>44811</v>
      </c>
      <c r="X21" s="22"/>
      <c r="Y21" s="23"/>
      <c r="Z21" s="23">
        <v>220000</v>
      </c>
      <c r="AA21" s="23">
        <v>200000</v>
      </c>
      <c r="AB21" s="23">
        <v>20000</v>
      </c>
      <c r="AC21" s="62"/>
      <c r="AJ21" s="62"/>
    </row>
    <row r="22" spans="1:99" s="59" customFormat="1" ht="24.95" customHeight="1">
      <c r="A22" s="89">
        <v>11</v>
      </c>
      <c r="B22" s="89">
        <v>7</v>
      </c>
      <c r="C22" s="4" t="s">
        <v>61</v>
      </c>
      <c r="D22" s="4"/>
      <c r="E22" s="4">
        <v>2</v>
      </c>
      <c r="F22" s="6">
        <v>44785</v>
      </c>
      <c r="G22" s="4" t="s">
        <v>162</v>
      </c>
      <c r="H22" s="4" t="s">
        <v>163</v>
      </c>
      <c r="I22" s="4" t="s">
        <v>164</v>
      </c>
      <c r="J22" s="4" t="s">
        <v>165</v>
      </c>
      <c r="K22" s="8" t="s">
        <v>166</v>
      </c>
      <c r="L22" s="4" t="s">
        <v>167</v>
      </c>
      <c r="M22" s="4" t="s">
        <v>164</v>
      </c>
      <c r="N22" s="4" t="s">
        <v>168</v>
      </c>
      <c r="O22" s="4" t="s">
        <v>169</v>
      </c>
      <c r="P22" s="4" t="s">
        <v>170</v>
      </c>
      <c r="Q22" s="4">
        <v>3</v>
      </c>
      <c r="R22" s="33" t="s">
        <v>171</v>
      </c>
      <c r="S22" s="4" t="s">
        <v>43</v>
      </c>
      <c r="T22" s="90">
        <v>44811</v>
      </c>
      <c r="U22" s="90" t="s">
        <v>132</v>
      </c>
      <c r="V22" s="36" t="s">
        <v>73</v>
      </c>
      <c r="W22" s="61"/>
      <c r="X22" s="114">
        <v>44831</v>
      </c>
      <c r="Y22" s="116">
        <v>400000</v>
      </c>
      <c r="Z22" s="23">
        <v>400000</v>
      </c>
      <c r="AA22" s="23">
        <v>400000</v>
      </c>
      <c r="AB22" s="23"/>
      <c r="AC22" s="60"/>
      <c r="AJ22" s="60"/>
    </row>
    <row r="23" spans="1:99" s="59" customFormat="1" ht="24.95" customHeight="1">
      <c r="A23" s="89"/>
      <c r="B23" s="89"/>
      <c r="C23" s="4"/>
      <c r="D23" s="4"/>
      <c r="E23" s="4"/>
      <c r="F23" s="6"/>
      <c r="G23" s="4" t="s">
        <v>162</v>
      </c>
      <c r="H23" s="4" t="s">
        <v>163</v>
      </c>
      <c r="I23" s="4" t="s">
        <v>164</v>
      </c>
      <c r="J23" s="4" t="s">
        <v>165</v>
      </c>
      <c r="K23" s="8" t="s">
        <v>166</v>
      </c>
      <c r="L23" s="4" t="s">
        <v>167</v>
      </c>
      <c r="M23" s="4" t="s">
        <v>164</v>
      </c>
      <c r="N23" s="4" t="s">
        <v>168</v>
      </c>
      <c r="O23" s="4" t="s">
        <v>169</v>
      </c>
      <c r="P23" s="4" t="s">
        <v>170</v>
      </c>
      <c r="Q23" s="4">
        <v>3</v>
      </c>
      <c r="R23" s="33" t="s">
        <v>171</v>
      </c>
      <c r="S23" s="4" t="s">
        <v>43</v>
      </c>
      <c r="T23" s="90"/>
      <c r="U23" s="90"/>
      <c r="V23" s="36">
        <v>44811</v>
      </c>
      <c r="W23" s="61"/>
      <c r="X23" s="22">
        <v>44811</v>
      </c>
      <c r="Y23" s="23">
        <v>220000</v>
      </c>
      <c r="Z23" s="23">
        <v>220000</v>
      </c>
      <c r="AA23" s="23">
        <v>200000</v>
      </c>
      <c r="AB23" s="23">
        <v>20000</v>
      </c>
      <c r="AC23" s="60"/>
      <c r="AJ23" s="60"/>
    </row>
    <row r="24" spans="1:99" s="59" customFormat="1" ht="24.95" customHeight="1">
      <c r="A24" s="89">
        <v>12</v>
      </c>
      <c r="B24" s="89">
        <v>8</v>
      </c>
      <c r="C24" s="4" t="s">
        <v>44</v>
      </c>
      <c r="D24" s="4"/>
      <c r="E24" s="4">
        <v>2</v>
      </c>
      <c r="F24" s="6">
        <v>44785</v>
      </c>
      <c r="G24" s="4" t="s">
        <v>172</v>
      </c>
      <c r="H24" s="4" t="s">
        <v>173</v>
      </c>
      <c r="I24" s="4" t="s">
        <v>174</v>
      </c>
      <c r="J24" s="4" t="s">
        <v>175</v>
      </c>
      <c r="K24" s="8" t="s">
        <v>176</v>
      </c>
      <c r="L24" s="4" t="s">
        <v>32</v>
      </c>
      <c r="M24" s="4" t="s">
        <v>177</v>
      </c>
      <c r="N24" s="4" t="s">
        <v>178</v>
      </c>
      <c r="O24" s="4" t="s">
        <v>179</v>
      </c>
      <c r="P24" s="4" t="s">
        <v>180</v>
      </c>
      <c r="Q24" s="4">
        <v>13</v>
      </c>
      <c r="R24" s="4" t="s">
        <v>171</v>
      </c>
      <c r="S24" s="4" t="s">
        <v>43</v>
      </c>
      <c r="T24" s="90">
        <v>44811</v>
      </c>
      <c r="U24" s="90" t="s">
        <v>132</v>
      </c>
      <c r="V24" s="36" t="s">
        <v>73</v>
      </c>
      <c r="W24" s="61"/>
      <c r="X24" s="114">
        <v>44831</v>
      </c>
      <c r="Y24" s="116">
        <v>400000</v>
      </c>
      <c r="Z24" s="23">
        <v>400000</v>
      </c>
      <c r="AA24" s="23">
        <v>400000</v>
      </c>
      <c r="AB24" s="23"/>
      <c r="AC24" s="60"/>
      <c r="AJ24" s="60"/>
    </row>
    <row r="25" spans="1:99" s="59" customFormat="1" ht="24.95" customHeight="1">
      <c r="A25" s="89"/>
      <c r="B25" s="89"/>
      <c r="C25" s="4"/>
      <c r="D25" s="4"/>
      <c r="E25" s="4"/>
      <c r="F25" s="6"/>
      <c r="G25" s="4" t="s">
        <v>172</v>
      </c>
      <c r="H25" s="4" t="s">
        <v>173</v>
      </c>
      <c r="I25" s="4" t="s">
        <v>174</v>
      </c>
      <c r="J25" s="4" t="s">
        <v>175</v>
      </c>
      <c r="K25" s="8" t="s">
        <v>176</v>
      </c>
      <c r="L25" s="4" t="s">
        <v>32</v>
      </c>
      <c r="M25" s="4" t="s">
        <v>177</v>
      </c>
      <c r="N25" s="4" t="s">
        <v>178</v>
      </c>
      <c r="O25" s="4" t="s">
        <v>179</v>
      </c>
      <c r="P25" s="4" t="s">
        <v>180</v>
      </c>
      <c r="Q25" s="4">
        <v>13</v>
      </c>
      <c r="R25" s="4" t="s">
        <v>171</v>
      </c>
      <c r="S25" s="4" t="s">
        <v>43</v>
      </c>
      <c r="T25" s="118"/>
      <c r="U25" s="90"/>
      <c r="V25" s="36">
        <v>44811</v>
      </c>
      <c r="W25" s="61"/>
      <c r="X25" s="22">
        <v>44811</v>
      </c>
      <c r="Y25" s="23">
        <v>220000</v>
      </c>
      <c r="Z25" s="23">
        <v>220000</v>
      </c>
      <c r="AA25" s="23">
        <v>200000</v>
      </c>
      <c r="AB25" s="23">
        <v>20000</v>
      </c>
      <c r="AC25" s="60"/>
      <c r="AJ25" s="60"/>
    </row>
    <row r="26" spans="1:99" s="61" customFormat="1" ht="24.95" customHeight="1">
      <c r="A26" s="20">
        <v>13</v>
      </c>
      <c r="B26" s="20">
        <v>9</v>
      </c>
      <c r="C26" s="4" t="s">
        <v>61</v>
      </c>
      <c r="D26" s="4"/>
      <c r="E26" s="4">
        <v>2</v>
      </c>
      <c r="F26" s="6">
        <v>44785</v>
      </c>
      <c r="G26" s="4" t="s">
        <v>181</v>
      </c>
      <c r="H26" s="4" t="s">
        <v>182</v>
      </c>
      <c r="I26" s="4" t="s">
        <v>183</v>
      </c>
      <c r="J26" s="4" t="s">
        <v>184</v>
      </c>
      <c r="K26" s="8" t="s">
        <v>185</v>
      </c>
      <c r="L26" s="4" t="s">
        <v>32</v>
      </c>
      <c r="M26" s="4" t="s">
        <v>186</v>
      </c>
      <c r="N26" s="4" t="s">
        <v>187</v>
      </c>
      <c r="O26" s="4" t="s">
        <v>188</v>
      </c>
      <c r="P26" s="4" t="s">
        <v>189</v>
      </c>
      <c r="Q26" s="4">
        <v>11</v>
      </c>
      <c r="R26" s="4" t="s">
        <v>190</v>
      </c>
      <c r="S26" s="4" t="s">
        <v>43</v>
      </c>
      <c r="T26" s="90">
        <v>44811</v>
      </c>
      <c r="U26" s="90" t="s">
        <v>132</v>
      </c>
      <c r="V26" s="36" t="s">
        <v>73</v>
      </c>
      <c r="X26" s="114">
        <v>44831</v>
      </c>
      <c r="Y26" s="116">
        <v>400000</v>
      </c>
      <c r="Z26" s="23">
        <v>400000</v>
      </c>
      <c r="AA26" s="23">
        <v>400000</v>
      </c>
      <c r="AB26" s="23"/>
      <c r="AC26" s="62"/>
      <c r="AJ26" s="62"/>
    </row>
    <row r="27" spans="1:99" s="61" customFormat="1" ht="24.95" customHeight="1">
      <c r="A27" s="20"/>
      <c r="B27" s="20"/>
      <c r="C27" s="4"/>
      <c r="D27" s="4"/>
      <c r="E27" s="4"/>
      <c r="F27" s="6"/>
      <c r="G27" s="4" t="s">
        <v>181</v>
      </c>
      <c r="H27" s="4" t="s">
        <v>182</v>
      </c>
      <c r="I27" s="4" t="s">
        <v>183</v>
      </c>
      <c r="J27" s="4" t="s">
        <v>184</v>
      </c>
      <c r="K27" s="8" t="s">
        <v>185</v>
      </c>
      <c r="L27" s="4" t="s">
        <v>32</v>
      </c>
      <c r="M27" s="4" t="s">
        <v>186</v>
      </c>
      <c r="N27" s="4" t="s">
        <v>187</v>
      </c>
      <c r="O27" s="4" t="s">
        <v>188</v>
      </c>
      <c r="P27" s="4" t="s">
        <v>189</v>
      </c>
      <c r="Q27" s="4">
        <v>11</v>
      </c>
      <c r="R27" s="4" t="s">
        <v>190</v>
      </c>
      <c r="S27" s="4" t="s">
        <v>43</v>
      </c>
      <c r="T27" s="22"/>
      <c r="U27" s="22"/>
      <c r="V27" s="36">
        <v>44811</v>
      </c>
      <c r="X27" s="22"/>
      <c r="Y27" s="23"/>
      <c r="Z27" s="23">
        <v>220000</v>
      </c>
      <c r="AA27" s="23">
        <v>200000</v>
      </c>
      <c r="AB27" s="23">
        <v>20000</v>
      </c>
      <c r="AC27" s="62"/>
      <c r="AJ27" s="62"/>
    </row>
    <row r="28" spans="1:99" s="89" customFormat="1" ht="24.95" customHeight="1">
      <c r="A28" s="89">
        <v>14</v>
      </c>
      <c r="B28" s="89">
        <v>10</v>
      </c>
      <c r="C28" s="89" t="s">
        <v>44</v>
      </c>
      <c r="E28" s="89">
        <v>2</v>
      </c>
      <c r="F28" s="6">
        <v>44785</v>
      </c>
      <c r="G28" s="89" t="s">
        <v>191</v>
      </c>
      <c r="H28" s="89" t="s">
        <v>192</v>
      </c>
      <c r="I28" s="89" t="s">
        <v>193</v>
      </c>
      <c r="J28" s="89" t="s">
        <v>194</v>
      </c>
      <c r="K28" s="21" t="s">
        <v>195</v>
      </c>
      <c r="M28" s="89" t="s">
        <v>196</v>
      </c>
      <c r="N28" s="89" t="s">
        <v>197</v>
      </c>
      <c r="O28" s="89" t="s">
        <v>198</v>
      </c>
      <c r="P28" s="89" t="s">
        <v>199</v>
      </c>
      <c r="Q28" s="89">
        <v>7</v>
      </c>
      <c r="R28" s="89" t="s">
        <v>190</v>
      </c>
      <c r="S28" s="89" t="s">
        <v>43</v>
      </c>
      <c r="T28" s="90">
        <v>44811</v>
      </c>
      <c r="U28" s="90" t="s">
        <v>132</v>
      </c>
      <c r="V28" s="36" t="s">
        <v>73</v>
      </c>
      <c r="W28" s="61"/>
      <c r="X28" s="6">
        <v>44831</v>
      </c>
      <c r="Y28" s="1">
        <v>400000</v>
      </c>
      <c r="Z28" s="23">
        <v>400000</v>
      </c>
      <c r="AA28" s="23">
        <v>400000</v>
      </c>
      <c r="AB28" s="23"/>
      <c r="AC28" s="95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4"/>
      <c r="CF28" s="93"/>
      <c r="CG28" s="93"/>
      <c r="CH28" s="93"/>
      <c r="CI28" s="93"/>
      <c r="CJ28" s="93"/>
      <c r="CK28" s="93"/>
      <c r="CL28" s="93"/>
      <c r="CM28" s="93"/>
      <c r="CN28" s="93"/>
      <c r="CU28" s="95"/>
    </row>
    <row r="29" spans="1:99" s="59" customFormat="1" ht="24.95" customHeight="1">
      <c r="A29" s="89"/>
      <c r="B29" s="89"/>
      <c r="C29" s="89"/>
      <c r="D29" s="89"/>
      <c r="E29" s="89"/>
      <c r="F29" s="90"/>
      <c r="G29" s="89" t="s">
        <v>191</v>
      </c>
      <c r="H29" s="89" t="s">
        <v>192</v>
      </c>
      <c r="I29" s="89" t="s">
        <v>193</v>
      </c>
      <c r="J29" s="89" t="s">
        <v>200</v>
      </c>
      <c r="K29" s="21" t="s">
        <v>195</v>
      </c>
      <c r="L29" s="89"/>
      <c r="M29" s="89" t="s">
        <v>196</v>
      </c>
      <c r="N29" s="89" t="s">
        <v>197</v>
      </c>
      <c r="O29" s="89" t="s">
        <v>198</v>
      </c>
      <c r="P29" s="89" t="s">
        <v>199</v>
      </c>
      <c r="Q29" s="89">
        <v>7</v>
      </c>
      <c r="R29" s="89" t="s">
        <v>190</v>
      </c>
      <c r="S29" s="89" t="s">
        <v>43</v>
      </c>
      <c r="T29" s="90"/>
      <c r="U29" s="90"/>
      <c r="V29" s="36">
        <v>44811</v>
      </c>
      <c r="W29" s="61"/>
      <c r="X29" s="22"/>
      <c r="Y29" s="23"/>
      <c r="Z29" s="23">
        <v>220000</v>
      </c>
      <c r="AA29" s="23">
        <v>200000</v>
      </c>
      <c r="AB29" s="23">
        <v>20000</v>
      </c>
      <c r="AC29" s="60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8"/>
      <c r="CF29" s="96"/>
      <c r="CG29" s="96"/>
      <c r="CH29" s="96"/>
      <c r="CI29" s="96"/>
      <c r="CJ29" s="96"/>
      <c r="CK29" s="96"/>
      <c r="CL29" s="96"/>
      <c r="CM29" s="96"/>
      <c r="CN29" s="96"/>
      <c r="CU29" s="60"/>
    </row>
    <row r="30" spans="1:99" s="59" customFormat="1" ht="24.95" customHeight="1">
      <c r="A30" s="89">
        <v>15</v>
      </c>
      <c r="B30" s="89">
        <v>11</v>
      </c>
      <c r="C30" s="4" t="s">
        <v>61</v>
      </c>
      <c r="D30" s="4"/>
      <c r="E30" s="4">
        <v>2</v>
      </c>
      <c r="F30" s="6">
        <v>44791</v>
      </c>
      <c r="G30" s="4" t="s">
        <v>201</v>
      </c>
      <c r="H30" s="4" t="s">
        <v>202</v>
      </c>
      <c r="I30" s="4" t="s">
        <v>203</v>
      </c>
      <c r="J30" s="4" t="s">
        <v>204</v>
      </c>
      <c r="K30" s="8" t="s">
        <v>205</v>
      </c>
      <c r="L30" s="4" t="s">
        <v>206</v>
      </c>
      <c r="M30" s="4" t="s">
        <v>207</v>
      </c>
      <c r="N30" s="4" t="s">
        <v>208</v>
      </c>
      <c r="O30" s="4" t="s">
        <v>209</v>
      </c>
      <c r="P30" s="4" t="s">
        <v>210</v>
      </c>
      <c r="Q30" s="4">
        <v>6</v>
      </c>
      <c r="R30" s="4" t="s">
        <v>112</v>
      </c>
      <c r="S30" s="4" t="s">
        <v>43</v>
      </c>
      <c r="T30" s="90">
        <v>44820</v>
      </c>
      <c r="U30" s="90" t="s">
        <v>211</v>
      </c>
      <c r="V30" s="36" t="s">
        <v>73</v>
      </c>
      <c r="W30" s="61"/>
      <c r="X30" s="22"/>
      <c r="Y30" s="23"/>
      <c r="Z30" s="23">
        <v>400000</v>
      </c>
      <c r="AA30" s="23">
        <v>400000</v>
      </c>
      <c r="AB30" s="23"/>
      <c r="AC30" s="60"/>
      <c r="AJ30" s="60"/>
    </row>
    <row r="31" spans="1:99" s="59" customFormat="1" ht="24.95" customHeight="1">
      <c r="A31" s="89"/>
      <c r="B31" s="89"/>
      <c r="C31" s="4"/>
      <c r="D31" s="4"/>
      <c r="E31" s="4"/>
      <c r="F31" s="6"/>
      <c r="G31" s="4" t="s">
        <v>201</v>
      </c>
      <c r="H31" s="4" t="s">
        <v>202</v>
      </c>
      <c r="I31" s="4" t="s">
        <v>203</v>
      </c>
      <c r="J31" s="4" t="s">
        <v>204</v>
      </c>
      <c r="K31" s="8" t="s">
        <v>205</v>
      </c>
      <c r="L31" s="4" t="s">
        <v>206</v>
      </c>
      <c r="M31" s="4" t="s">
        <v>207</v>
      </c>
      <c r="N31" s="4" t="s">
        <v>208</v>
      </c>
      <c r="O31" s="4" t="s">
        <v>209</v>
      </c>
      <c r="P31" s="4" t="s">
        <v>210</v>
      </c>
      <c r="Q31" s="4">
        <v>6</v>
      </c>
      <c r="R31" s="4" t="s">
        <v>112</v>
      </c>
      <c r="S31" s="4" t="s">
        <v>43</v>
      </c>
      <c r="T31" s="90"/>
      <c r="U31" s="90"/>
      <c r="V31" s="22">
        <v>44819</v>
      </c>
      <c r="W31" s="61"/>
      <c r="X31" s="6">
        <v>44823</v>
      </c>
      <c r="Y31" s="1">
        <v>220000</v>
      </c>
      <c r="Z31" s="23">
        <v>220000</v>
      </c>
      <c r="AA31" s="23">
        <v>200000</v>
      </c>
      <c r="AB31" s="23">
        <v>20000</v>
      </c>
      <c r="AC31" s="60"/>
      <c r="AJ31" s="60"/>
    </row>
    <row r="32" spans="1:99" s="59" customFormat="1" ht="24.95" customHeight="1">
      <c r="A32" s="89">
        <v>16</v>
      </c>
      <c r="B32" s="89">
        <v>11</v>
      </c>
      <c r="C32" s="4" t="s">
        <v>61</v>
      </c>
      <c r="D32" s="4"/>
      <c r="E32" s="4">
        <v>2</v>
      </c>
      <c r="F32" s="6">
        <v>44791</v>
      </c>
      <c r="G32" s="4" t="s">
        <v>212</v>
      </c>
      <c r="H32" s="4" t="s">
        <v>213</v>
      </c>
      <c r="I32" s="4" t="s">
        <v>214</v>
      </c>
      <c r="J32" s="4" t="s">
        <v>215</v>
      </c>
      <c r="K32" s="8" t="s">
        <v>216</v>
      </c>
      <c r="L32" s="4" t="s">
        <v>31</v>
      </c>
      <c r="M32" s="4" t="s">
        <v>214</v>
      </c>
      <c r="N32" s="4" t="s">
        <v>217</v>
      </c>
      <c r="O32" s="4" t="s">
        <v>218</v>
      </c>
      <c r="P32" s="4" t="s">
        <v>219</v>
      </c>
      <c r="Q32" s="4">
        <v>4</v>
      </c>
      <c r="R32" s="4" t="s">
        <v>112</v>
      </c>
      <c r="S32" s="4" t="s">
        <v>43</v>
      </c>
      <c r="T32" s="90">
        <v>44820</v>
      </c>
      <c r="U32" s="90" t="s">
        <v>211</v>
      </c>
      <c r="V32" s="36" t="s">
        <v>73</v>
      </c>
      <c r="W32" s="61"/>
      <c r="X32" s="6"/>
      <c r="Y32" s="1"/>
      <c r="Z32" s="23">
        <v>400000</v>
      </c>
      <c r="AA32" s="23">
        <v>400000</v>
      </c>
      <c r="AB32" s="23"/>
      <c r="AC32" s="60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96"/>
      <c r="BO32" s="96"/>
      <c r="BP32" s="96"/>
      <c r="BQ32" s="96"/>
      <c r="BR32" s="96"/>
      <c r="BS32" s="96"/>
      <c r="BT32" s="96"/>
      <c r="BU32" s="96"/>
      <c r="BV32" s="96"/>
      <c r="BW32" s="96"/>
      <c r="BX32" s="96"/>
      <c r="BY32" s="96"/>
      <c r="BZ32" s="96"/>
      <c r="CA32" s="96"/>
      <c r="CB32" s="96"/>
      <c r="CC32" s="96"/>
      <c r="CD32" s="96"/>
      <c r="CE32" s="98"/>
      <c r="CF32" s="96"/>
      <c r="CG32" s="96"/>
      <c r="CH32" s="96"/>
      <c r="CI32" s="96"/>
      <c r="CJ32" s="96"/>
      <c r="CK32" s="96"/>
      <c r="CL32" s="96"/>
      <c r="CM32" s="96"/>
      <c r="CN32" s="96"/>
      <c r="CU32" s="60"/>
    </row>
    <row r="33" spans="1:99" s="89" customFormat="1" ht="24.95" customHeight="1">
      <c r="F33" s="6"/>
      <c r="G33" s="4" t="s">
        <v>212</v>
      </c>
      <c r="H33" s="4" t="s">
        <v>213</v>
      </c>
      <c r="I33" s="4" t="s">
        <v>214</v>
      </c>
      <c r="J33" s="4" t="s">
        <v>215</v>
      </c>
      <c r="K33" s="8" t="s">
        <v>216</v>
      </c>
      <c r="L33" s="4" t="s">
        <v>31</v>
      </c>
      <c r="M33" s="4" t="s">
        <v>214</v>
      </c>
      <c r="N33" s="4" t="s">
        <v>217</v>
      </c>
      <c r="O33" s="4" t="s">
        <v>218</v>
      </c>
      <c r="P33" s="4" t="s">
        <v>219</v>
      </c>
      <c r="Q33" s="4">
        <v>4</v>
      </c>
      <c r="R33" s="4" t="s">
        <v>112</v>
      </c>
      <c r="S33" s="4" t="s">
        <v>43</v>
      </c>
      <c r="T33" s="90"/>
      <c r="U33" s="90"/>
      <c r="V33" s="22">
        <v>44819</v>
      </c>
      <c r="W33" s="61"/>
      <c r="X33" s="22">
        <v>44834</v>
      </c>
      <c r="Y33" s="23">
        <v>220000</v>
      </c>
      <c r="Z33" s="23">
        <v>220000</v>
      </c>
      <c r="AA33" s="23">
        <v>200000</v>
      </c>
      <c r="AB33" s="23">
        <v>20000</v>
      </c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3"/>
      <c r="BX33" s="93"/>
      <c r="BY33" s="93"/>
      <c r="BZ33" s="93"/>
      <c r="CA33" s="93"/>
      <c r="CB33" s="93"/>
      <c r="CC33" s="93"/>
      <c r="CD33" s="93"/>
      <c r="CE33" s="94"/>
      <c r="CF33" s="93"/>
      <c r="CG33" s="93"/>
      <c r="CH33" s="93"/>
      <c r="CI33" s="93"/>
      <c r="CJ33" s="93"/>
      <c r="CK33" s="93"/>
      <c r="CL33" s="93"/>
      <c r="CM33" s="93"/>
      <c r="CN33" s="93"/>
      <c r="CU33" s="95"/>
    </row>
    <row r="34" spans="1:99" s="89" customFormat="1" ht="24.95" customHeight="1">
      <c r="A34" s="89">
        <v>17</v>
      </c>
      <c r="B34" s="89">
        <v>12</v>
      </c>
      <c r="C34" s="89" t="s">
        <v>44</v>
      </c>
      <c r="E34" s="89">
        <v>2</v>
      </c>
      <c r="F34" s="6">
        <v>44791</v>
      </c>
      <c r="G34" s="89" t="s">
        <v>33</v>
      </c>
      <c r="H34" s="89" t="s">
        <v>34</v>
      </c>
      <c r="I34" s="89" t="s">
        <v>35</v>
      </c>
      <c r="J34" s="89" t="s">
        <v>36</v>
      </c>
      <c r="K34" s="21" t="s">
        <v>37</v>
      </c>
      <c r="L34" s="89" t="s">
        <v>38</v>
      </c>
      <c r="M34" s="89" t="s">
        <v>39</v>
      </c>
      <c r="N34" s="89" t="s">
        <v>40</v>
      </c>
      <c r="O34" s="89" t="s">
        <v>41</v>
      </c>
      <c r="P34" s="89" t="s">
        <v>42</v>
      </c>
      <c r="Q34" s="89">
        <v>21</v>
      </c>
      <c r="R34" s="89" t="s">
        <v>220</v>
      </c>
      <c r="S34" s="91" t="s">
        <v>43</v>
      </c>
      <c r="T34" s="90">
        <v>44820</v>
      </c>
      <c r="U34" s="90" t="s">
        <v>211</v>
      </c>
      <c r="V34" s="36" t="s">
        <v>73</v>
      </c>
      <c r="W34" s="61"/>
      <c r="X34" s="6"/>
      <c r="Y34" s="1"/>
      <c r="Z34" s="23">
        <v>400000</v>
      </c>
      <c r="AA34" s="23">
        <v>400000</v>
      </c>
      <c r="AB34" s="23"/>
      <c r="AC34" s="95"/>
      <c r="AJ34" s="95"/>
    </row>
    <row r="35" spans="1:99" s="89" customFormat="1" ht="24.95" customHeight="1">
      <c r="F35" s="90"/>
      <c r="G35" s="89" t="s">
        <v>33</v>
      </c>
      <c r="H35" s="89" t="s">
        <v>34</v>
      </c>
      <c r="I35" s="89" t="s">
        <v>35</v>
      </c>
      <c r="J35" s="89" t="s">
        <v>36</v>
      </c>
      <c r="K35" s="21" t="s">
        <v>37</v>
      </c>
      <c r="L35" s="89" t="s">
        <v>38</v>
      </c>
      <c r="M35" s="89" t="s">
        <v>39</v>
      </c>
      <c r="N35" s="89" t="s">
        <v>40</v>
      </c>
      <c r="O35" s="89" t="s">
        <v>41</v>
      </c>
      <c r="P35" s="89" t="s">
        <v>42</v>
      </c>
      <c r="Q35" s="89">
        <v>21</v>
      </c>
      <c r="R35" s="89" t="s">
        <v>220</v>
      </c>
      <c r="S35" s="91" t="s">
        <v>43</v>
      </c>
      <c r="T35" s="90"/>
      <c r="U35" s="90"/>
      <c r="V35" s="22">
        <v>44819</v>
      </c>
      <c r="W35" s="61"/>
      <c r="X35" s="22">
        <v>44824</v>
      </c>
      <c r="Y35" s="23">
        <v>220000</v>
      </c>
      <c r="Z35" s="23">
        <v>220000</v>
      </c>
      <c r="AA35" s="23">
        <v>200000</v>
      </c>
      <c r="AB35" s="23">
        <v>20000</v>
      </c>
      <c r="AC35" s="95"/>
      <c r="AJ35" s="95"/>
    </row>
    <row r="36" spans="1:99" s="89" customFormat="1" ht="24.95" customHeight="1">
      <c r="A36" s="89">
        <v>18</v>
      </c>
      <c r="B36" s="89">
        <v>13</v>
      </c>
      <c r="C36" s="4" t="s">
        <v>61</v>
      </c>
      <c r="D36" s="4"/>
      <c r="E36" s="4">
        <v>2</v>
      </c>
      <c r="F36" s="6">
        <v>44791</v>
      </c>
      <c r="G36" s="4" t="s">
        <v>221</v>
      </c>
      <c r="H36" s="4" t="s">
        <v>222</v>
      </c>
      <c r="I36" s="4" t="s">
        <v>223</v>
      </c>
      <c r="J36" s="4" t="s">
        <v>224</v>
      </c>
      <c r="K36" s="8" t="s">
        <v>225</v>
      </c>
      <c r="L36" s="4"/>
      <c r="M36" s="4" t="s">
        <v>226</v>
      </c>
      <c r="N36" s="4" t="s">
        <v>227</v>
      </c>
      <c r="O36" s="4" t="s">
        <v>228</v>
      </c>
      <c r="P36" s="4" t="s">
        <v>229</v>
      </c>
      <c r="Q36" s="4">
        <v>14</v>
      </c>
      <c r="R36" s="89" t="s">
        <v>220</v>
      </c>
      <c r="S36" s="4" t="s">
        <v>230</v>
      </c>
      <c r="T36" s="90">
        <v>44820</v>
      </c>
      <c r="U36" s="90" t="s">
        <v>211</v>
      </c>
      <c r="V36" s="36" t="s">
        <v>73</v>
      </c>
      <c r="W36" s="61"/>
      <c r="X36" s="6"/>
      <c r="Y36" s="1"/>
      <c r="Z36" s="23">
        <v>400000</v>
      </c>
      <c r="AA36" s="23">
        <v>400000</v>
      </c>
      <c r="AB36" s="23"/>
      <c r="AC36" s="95"/>
      <c r="AJ36" s="95"/>
    </row>
    <row r="37" spans="1:99" s="89" customFormat="1" ht="24.95" customHeight="1">
      <c r="C37" s="4"/>
      <c r="D37" s="4"/>
      <c r="E37" s="4"/>
      <c r="F37" s="6"/>
      <c r="G37" s="4" t="s">
        <v>221</v>
      </c>
      <c r="H37" s="4" t="s">
        <v>222</v>
      </c>
      <c r="I37" s="4" t="s">
        <v>223</v>
      </c>
      <c r="J37" s="4" t="s">
        <v>224</v>
      </c>
      <c r="K37" s="8" t="s">
        <v>225</v>
      </c>
      <c r="L37" s="4"/>
      <c r="M37" s="4" t="s">
        <v>226</v>
      </c>
      <c r="N37" s="4" t="s">
        <v>227</v>
      </c>
      <c r="O37" s="4" t="s">
        <v>228</v>
      </c>
      <c r="P37" s="4" t="s">
        <v>229</v>
      </c>
      <c r="Q37" s="4">
        <v>14</v>
      </c>
      <c r="R37" s="89" t="s">
        <v>220</v>
      </c>
      <c r="S37" s="4" t="s">
        <v>230</v>
      </c>
      <c r="T37" s="90"/>
      <c r="U37" s="90"/>
      <c r="V37" s="22">
        <v>44819</v>
      </c>
      <c r="W37" s="61"/>
      <c r="X37" s="6">
        <v>44826</v>
      </c>
      <c r="Y37" s="23">
        <v>220000</v>
      </c>
      <c r="Z37" s="23">
        <v>220000</v>
      </c>
      <c r="AA37" s="23">
        <v>200000</v>
      </c>
      <c r="AB37" s="23">
        <v>20000</v>
      </c>
      <c r="AC37" s="95"/>
      <c r="AJ37" s="95"/>
    </row>
    <row r="38" spans="1:99" s="59" customFormat="1" ht="24.75" customHeight="1">
      <c r="A38" s="89">
        <v>19</v>
      </c>
      <c r="B38" s="89">
        <v>14</v>
      </c>
      <c r="C38" s="4" t="s">
        <v>44</v>
      </c>
      <c r="D38" s="4"/>
      <c r="E38" s="4">
        <v>2</v>
      </c>
      <c r="F38" s="6">
        <v>44791</v>
      </c>
      <c r="G38" s="4" t="s">
        <v>231</v>
      </c>
      <c r="H38" s="4" t="s">
        <v>232</v>
      </c>
      <c r="I38" s="4" t="s">
        <v>233</v>
      </c>
      <c r="J38" s="4" t="s">
        <v>234</v>
      </c>
      <c r="K38" s="8" t="s">
        <v>235</v>
      </c>
      <c r="L38" s="4" t="s">
        <v>38</v>
      </c>
      <c r="M38" s="4" t="s">
        <v>236</v>
      </c>
      <c r="N38" s="4" t="s">
        <v>237</v>
      </c>
      <c r="O38" s="4" t="s">
        <v>238</v>
      </c>
      <c r="P38" s="4" t="s">
        <v>239</v>
      </c>
      <c r="Q38" s="4">
        <v>10</v>
      </c>
      <c r="R38" s="4" t="s">
        <v>240</v>
      </c>
      <c r="S38" s="4" t="s">
        <v>43</v>
      </c>
      <c r="T38" s="90">
        <v>44820</v>
      </c>
      <c r="U38" s="90" t="s">
        <v>211</v>
      </c>
      <c r="V38" s="36" t="s">
        <v>73</v>
      </c>
      <c r="W38" s="61"/>
      <c r="X38" s="6"/>
      <c r="Y38" s="1"/>
      <c r="Z38" s="23">
        <v>400000</v>
      </c>
      <c r="AA38" s="23">
        <v>400000</v>
      </c>
      <c r="AB38" s="23"/>
      <c r="AC38" s="60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6"/>
      <c r="BK38" s="96"/>
      <c r="BL38" s="96"/>
      <c r="BM38" s="96"/>
      <c r="BN38" s="96"/>
      <c r="BO38" s="96"/>
      <c r="BP38" s="96"/>
      <c r="BQ38" s="96"/>
      <c r="BR38" s="96"/>
      <c r="BS38" s="96"/>
      <c r="BT38" s="96"/>
      <c r="BU38" s="96"/>
      <c r="BV38" s="96"/>
      <c r="BW38" s="96"/>
      <c r="BX38" s="96"/>
      <c r="BY38" s="96"/>
      <c r="BZ38" s="96"/>
      <c r="CA38" s="96"/>
      <c r="CB38" s="96"/>
      <c r="CC38" s="96"/>
      <c r="CD38" s="96"/>
      <c r="CE38" s="98"/>
      <c r="CF38" s="96"/>
      <c r="CG38" s="96"/>
      <c r="CH38" s="96"/>
      <c r="CI38" s="96"/>
      <c r="CJ38" s="96"/>
      <c r="CK38" s="96"/>
      <c r="CL38" s="96"/>
      <c r="CM38" s="96"/>
      <c r="CN38" s="96"/>
      <c r="CU38" s="60"/>
    </row>
    <row r="39" spans="1:99" s="59" customFormat="1" ht="24.75" customHeight="1">
      <c r="A39" s="89"/>
      <c r="B39" s="89"/>
      <c r="C39" s="4"/>
      <c r="D39" s="4"/>
      <c r="E39" s="4"/>
      <c r="F39" s="6"/>
      <c r="G39" s="4" t="s">
        <v>231</v>
      </c>
      <c r="H39" s="4" t="s">
        <v>232</v>
      </c>
      <c r="I39" s="4" t="s">
        <v>233</v>
      </c>
      <c r="J39" s="4" t="s">
        <v>234</v>
      </c>
      <c r="K39" s="8" t="s">
        <v>235</v>
      </c>
      <c r="L39" s="4" t="s">
        <v>38</v>
      </c>
      <c r="M39" s="4" t="s">
        <v>236</v>
      </c>
      <c r="N39" s="4" t="s">
        <v>237</v>
      </c>
      <c r="O39" s="4" t="s">
        <v>238</v>
      </c>
      <c r="P39" s="4" t="s">
        <v>239</v>
      </c>
      <c r="Q39" s="4">
        <v>10</v>
      </c>
      <c r="R39" s="4" t="s">
        <v>240</v>
      </c>
      <c r="S39" s="4" t="s">
        <v>43</v>
      </c>
      <c r="T39" s="90"/>
      <c r="U39" s="90"/>
      <c r="V39" s="22">
        <v>44819</v>
      </c>
      <c r="W39" s="61"/>
      <c r="X39" s="22"/>
      <c r="Y39" s="23"/>
      <c r="Z39" s="23">
        <v>220000</v>
      </c>
      <c r="AA39" s="23">
        <v>200000</v>
      </c>
      <c r="AB39" s="23">
        <v>20000</v>
      </c>
      <c r="AC39" s="60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6"/>
      <c r="BK39" s="96"/>
      <c r="BL39" s="96"/>
      <c r="BM39" s="96"/>
      <c r="BN39" s="96"/>
      <c r="BO39" s="96"/>
      <c r="BP39" s="96"/>
      <c r="BQ39" s="96"/>
      <c r="BR39" s="96"/>
      <c r="BS39" s="96"/>
      <c r="BT39" s="96"/>
      <c r="BU39" s="96"/>
      <c r="BV39" s="96"/>
      <c r="BW39" s="96"/>
      <c r="BX39" s="96"/>
      <c r="BY39" s="96"/>
      <c r="BZ39" s="96"/>
      <c r="CA39" s="96"/>
      <c r="CB39" s="96"/>
      <c r="CC39" s="96"/>
      <c r="CD39" s="96"/>
      <c r="CE39" s="98"/>
      <c r="CF39" s="96"/>
      <c r="CG39" s="96"/>
      <c r="CH39" s="96"/>
      <c r="CI39" s="96"/>
      <c r="CJ39" s="96"/>
      <c r="CK39" s="96"/>
      <c r="CL39" s="96"/>
      <c r="CM39" s="96"/>
      <c r="CN39" s="96"/>
      <c r="CU39" s="60"/>
    </row>
    <row r="40" spans="1:99" s="59" customFormat="1" ht="24.95" customHeight="1">
      <c r="A40" s="89">
        <v>20</v>
      </c>
      <c r="B40" s="89">
        <v>15</v>
      </c>
      <c r="C40" s="89" t="s">
        <v>44</v>
      </c>
      <c r="D40" s="89"/>
      <c r="E40" s="89">
        <v>2</v>
      </c>
      <c r="F40" s="6">
        <v>44791</v>
      </c>
      <c r="G40" s="89" t="s">
        <v>241</v>
      </c>
      <c r="H40" s="89" t="s">
        <v>242</v>
      </c>
      <c r="I40" s="89" t="s">
        <v>243</v>
      </c>
      <c r="J40" s="89" t="s">
        <v>244</v>
      </c>
      <c r="K40" s="21" t="s">
        <v>245</v>
      </c>
      <c r="L40" s="89" t="s">
        <v>31</v>
      </c>
      <c r="M40" s="89" t="s">
        <v>243</v>
      </c>
      <c r="N40" s="89" t="s">
        <v>246</v>
      </c>
      <c r="O40" s="89" t="s">
        <v>247</v>
      </c>
      <c r="P40" s="89" t="s">
        <v>248</v>
      </c>
      <c r="Q40" s="89">
        <v>7</v>
      </c>
      <c r="R40" s="4" t="s">
        <v>240</v>
      </c>
      <c r="S40" s="89" t="s">
        <v>43</v>
      </c>
      <c r="T40" s="90">
        <v>44820</v>
      </c>
      <c r="U40" s="90" t="s">
        <v>211</v>
      </c>
      <c r="V40" s="36" t="s">
        <v>73</v>
      </c>
      <c r="W40" s="61"/>
      <c r="X40" s="6"/>
      <c r="Y40" s="1"/>
      <c r="Z40" s="23">
        <v>400000</v>
      </c>
      <c r="AA40" s="23">
        <v>400000</v>
      </c>
      <c r="AB40" s="23"/>
      <c r="AC40" s="60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6"/>
      <c r="BQ40" s="96"/>
      <c r="BR40" s="96"/>
      <c r="BS40" s="96"/>
      <c r="BT40" s="96"/>
      <c r="BU40" s="96"/>
      <c r="BV40" s="96"/>
      <c r="BW40" s="96"/>
      <c r="BX40" s="96"/>
      <c r="BY40" s="96"/>
      <c r="BZ40" s="96"/>
      <c r="CA40" s="96"/>
      <c r="CB40" s="96"/>
      <c r="CC40" s="96"/>
      <c r="CD40" s="96"/>
      <c r="CE40" s="98"/>
      <c r="CF40" s="96"/>
      <c r="CG40" s="96"/>
      <c r="CH40" s="96"/>
      <c r="CI40" s="96"/>
      <c r="CJ40" s="96"/>
      <c r="CK40" s="96"/>
      <c r="CL40" s="96"/>
      <c r="CM40" s="96"/>
      <c r="CN40" s="96"/>
      <c r="CU40" s="60"/>
    </row>
    <row r="41" spans="1:99" s="59" customFormat="1" ht="24.95" customHeight="1">
      <c r="A41" s="89"/>
      <c r="B41" s="89"/>
      <c r="C41" s="89"/>
      <c r="D41" s="89"/>
      <c r="E41" s="89"/>
      <c r="F41" s="90"/>
      <c r="G41" s="89" t="s">
        <v>241</v>
      </c>
      <c r="H41" s="89" t="s">
        <v>242</v>
      </c>
      <c r="I41" s="89" t="s">
        <v>243</v>
      </c>
      <c r="J41" s="89" t="s">
        <v>244</v>
      </c>
      <c r="K41" s="21" t="s">
        <v>245</v>
      </c>
      <c r="L41" s="89" t="s">
        <v>31</v>
      </c>
      <c r="M41" s="89" t="s">
        <v>243</v>
      </c>
      <c r="N41" s="89" t="s">
        <v>246</v>
      </c>
      <c r="O41" s="89" t="s">
        <v>247</v>
      </c>
      <c r="P41" s="89" t="s">
        <v>248</v>
      </c>
      <c r="Q41" s="89">
        <v>7</v>
      </c>
      <c r="R41" s="4" t="s">
        <v>240</v>
      </c>
      <c r="S41" s="89" t="s">
        <v>43</v>
      </c>
      <c r="T41" s="90"/>
      <c r="U41" s="90"/>
      <c r="V41" s="22">
        <v>44819</v>
      </c>
      <c r="W41" s="61"/>
      <c r="X41" s="22">
        <v>44827</v>
      </c>
      <c r="Y41" s="23">
        <v>220000</v>
      </c>
      <c r="Z41" s="23">
        <v>220000</v>
      </c>
      <c r="AA41" s="23">
        <v>200000</v>
      </c>
      <c r="AB41" s="23">
        <v>20000</v>
      </c>
      <c r="AC41" s="60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96"/>
      <c r="BL41" s="96"/>
      <c r="BM41" s="96"/>
      <c r="BN41" s="96"/>
      <c r="BO41" s="96"/>
      <c r="BP41" s="96"/>
      <c r="BQ41" s="96"/>
      <c r="BR41" s="96"/>
      <c r="BS41" s="96"/>
      <c r="BT41" s="96"/>
      <c r="BU41" s="96"/>
      <c r="BV41" s="96"/>
      <c r="BW41" s="96"/>
      <c r="BX41" s="96"/>
      <c r="BY41" s="96"/>
      <c r="BZ41" s="96"/>
      <c r="CA41" s="96"/>
      <c r="CB41" s="96"/>
      <c r="CC41" s="96"/>
      <c r="CD41" s="96"/>
      <c r="CE41" s="98"/>
      <c r="CF41" s="96"/>
      <c r="CG41" s="96"/>
      <c r="CH41" s="96"/>
      <c r="CI41" s="96"/>
      <c r="CJ41" s="96"/>
      <c r="CK41" s="96"/>
      <c r="CL41" s="96"/>
      <c r="CM41" s="96"/>
      <c r="CN41" s="96"/>
      <c r="CU41" s="60"/>
    </row>
    <row r="42" spans="1:99" s="59" customFormat="1" ht="24.95" customHeight="1">
      <c r="A42" s="89">
        <v>21</v>
      </c>
      <c r="B42" s="89">
        <v>16</v>
      </c>
      <c r="C42" s="89" t="s">
        <v>44</v>
      </c>
      <c r="D42" s="89"/>
      <c r="E42" s="89">
        <v>2</v>
      </c>
      <c r="F42" s="6">
        <v>44791</v>
      </c>
      <c r="G42" s="89" t="s">
        <v>249</v>
      </c>
      <c r="H42" s="89" t="s">
        <v>250</v>
      </c>
      <c r="I42" s="89" t="s">
        <v>251</v>
      </c>
      <c r="J42" s="89" t="s">
        <v>252</v>
      </c>
      <c r="K42" s="21" t="s">
        <v>253</v>
      </c>
      <c r="L42" s="89" t="s">
        <v>31</v>
      </c>
      <c r="M42" s="89" t="s">
        <v>254</v>
      </c>
      <c r="N42" s="89" t="s">
        <v>255</v>
      </c>
      <c r="O42" s="89" t="s">
        <v>256</v>
      </c>
      <c r="P42" s="89" t="s">
        <v>257</v>
      </c>
      <c r="Q42" s="89">
        <v>7</v>
      </c>
      <c r="R42" s="89" t="s">
        <v>131</v>
      </c>
      <c r="S42" s="89" t="s">
        <v>43</v>
      </c>
      <c r="T42" s="90">
        <v>44820</v>
      </c>
      <c r="U42" s="90" t="s">
        <v>211</v>
      </c>
      <c r="V42" s="36" t="s">
        <v>73</v>
      </c>
      <c r="W42" s="61"/>
      <c r="X42" s="6"/>
      <c r="Y42" s="1"/>
      <c r="Z42" s="23">
        <v>400000</v>
      </c>
      <c r="AA42" s="23">
        <v>400000</v>
      </c>
      <c r="AB42" s="23"/>
      <c r="AC42" s="60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6"/>
      <c r="BK42" s="96"/>
      <c r="BL42" s="96"/>
      <c r="BM42" s="96"/>
      <c r="BN42" s="96"/>
      <c r="BO42" s="96"/>
      <c r="BP42" s="96"/>
      <c r="BQ42" s="96"/>
      <c r="BR42" s="96"/>
      <c r="BS42" s="96"/>
      <c r="BT42" s="96"/>
      <c r="BU42" s="96"/>
      <c r="BV42" s="96"/>
      <c r="BW42" s="96"/>
      <c r="BX42" s="96"/>
      <c r="BY42" s="96"/>
      <c r="BZ42" s="96"/>
      <c r="CA42" s="96"/>
      <c r="CB42" s="96"/>
      <c r="CC42" s="96"/>
      <c r="CD42" s="96"/>
      <c r="CE42" s="98"/>
      <c r="CF42" s="96"/>
      <c r="CG42" s="96"/>
      <c r="CH42" s="96"/>
      <c r="CI42" s="96"/>
      <c r="CJ42" s="96"/>
      <c r="CK42" s="96"/>
      <c r="CL42" s="96"/>
      <c r="CM42" s="96"/>
      <c r="CN42" s="96"/>
      <c r="CU42" s="60"/>
    </row>
    <row r="43" spans="1:99" s="59" customFormat="1" ht="24.95" customHeight="1">
      <c r="A43" s="89"/>
      <c r="B43" s="89"/>
      <c r="C43" s="89"/>
      <c r="D43" s="89"/>
      <c r="E43" s="89"/>
      <c r="F43" s="90"/>
      <c r="G43" s="89" t="s">
        <v>249</v>
      </c>
      <c r="H43" s="89" t="s">
        <v>250</v>
      </c>
      <c r="I43" s="89" t="s">
        <v>251</v>
      </c>
      <c r="J43" s="89" t="s">
        <v>252</v>
      </c>
      <c r="K43" s="21" t="s">
        <v>253</v>
      </c>
      <c r="L43" s="89" t="s">
        <v>31</v>
      </c>
      <c r="M43" s="89" t="s">
        <v>254</v>
      </c>
      <c r="N43" s="89" t="s">
        <v>255</v>
      </c>
      <c r="O43" s="89" t="s">
        <v>256</v>
      </c>
      <c r="P43" s="89" t="s">
        <v>257</v>
      </c>
      <c r="Q43" s="89">
        <v>7</v>
      </c>
      <c r="R43" s="89" t="s">
        <v>131</v>
      </c>
      <c r="S43" s="89" t="s">
        <v>43</v>
      </c>
      <c r="T43" s="90"/>
      <c r="U43" s="90"/>
      <c r="V43" s="22">
        <v>44819</v>
      </c>
      <c r="W43" s="61"/>
      <c r="X43" s="6">
        <v>44823</v>
      </c>
      <c r="Y43" s="1">
        <v>220000</v>
      </c>
      <c r="Z43" s="23">
        <v>220000</v>
      </c>
      <c r="AA43" s="23">
        <v>200000</v>
      </c>
      <c r="AB43" s="23">
        <v>20000</v>
      </c>
      <c r="AC43" s="60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6"/>
      <c r="BK43" s="96"/>
      <c r="BL43" s="96"/>
      <c r="BM43" s="96"/>
      <c r="BN43" s="96"/>
      <c r="BO43" s="96"/>
      <c r="BP43" s="96"/>
      <c r="BQ43" s="96"/>
      <c r="BR43" s="96"/>
      <c r="BS43" s="96"/>
      <c r="BT43" s="96"/>
      <c r="BU43" s="96"/>
      <c r="BV43" s="96"/>
      <c r="BW43" s="96"/>
      <c r="BX43" s="96"/>
      <c r="BY43" s="96"/>
      <c r="BZ43" s="96"/>
      <c r="CA43" s="96"/>
      <c r="CB43" s="96"/>
      <c r="CC43" s="96"/>
      <c r="CD43" s="96"/>
      <c r="CE43" s="98"/>
      <c r="CF43" s="96"/>
      <c r="CG43" s="96"/>
      <c r="CH43" s="96"/>
      <c r="CI43" s="96"/>
      <c r="CJ43" s="96"/>
      <c r="CK43" s="96"/>
      <c r="CL43" s="96"/>
      <c r="CM43" s="96"/>
      <c r="CN43" s="96"/>
      <c r="CU43" s="60"/>
    </row>
    <row r="44" spans="1:99" s="89" customFormat="1" ht="24.95" customHeight="1">
      <c r="A44" s="89">
        <v>22</v>
      </c>
      <c r="B44" s="89">
        <v>17</v>
      </c>
      <c r="C44" s="4" t="s">
        <v>44</v>
      </c>
      <c r="D44" s="4"/>
      <c r="E44" s="4">
        <v>2</v>
      </c>
      <c r="F44" s="6">
        <v>44791</v>
      </c>
      <c r="G44" s="4" t="s">
        <v>258</v>
      </c>
      <c r="H44" s="4" t="s">
        <v>259</v>
      </c>
      <c r="I44" s="4" t="s">
        <v>260</v>
      </c>
      <c r="J44" s="4" t="s">
        <v>261</v>
      </c>
      <c r="K44" s="8" t="s">
        <v>262</v>
      </c>
      <c r="L44" s="4" t="s">
        <v>29</v>
      </c>
      <c r="M44" s="4" t="s">
        <v>263</v>
      </c>
      <c r="N44" s="4" t="s">
        <v>264</v>
      </c>
      <c r="O44" s="4" t="s">
        <v>265</v>
      </c>
      <c r="P44" s="4" t="s">
        <v>266</v>
      </c>
      <c r="Q44" s="4">
        <v>8</v>
      </c>
      <c r="R44" s="4" t="s">
        <v>131</v>
      </c>
      <c r="S44" s="4" t="s">
        <v>267</v>
      </c>
      <c r="T44" s="90">
        <v>44820</v>
      </c>
      <c r="U44" s="90" t="s">
        <v>211</v>
      </c>
      <c r="V44" s="36" t="s">
        <v>73</v>
      </c>
      <c r="W44" s="61"/>
      <c r="X44" s="6"/>
      <c r="Y44" s="1"/>
      <c r="Z44" s="23">
        <v>400000</v>
      </c>
      <c r="AA44" s="23">
        <v>400000</v>
      </c>
      <c r="AB44" s="23"/>
      <c r="AC44" s="95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3"/>
      <c r="BQ44" s="93"/>
      <c r="BR44" s="93"/>
      <c r="BS44" s="93"/>
      <c r="BT44" s="93"/>
      <c r="BU44" s="93"/>
      <c r="BV44" s="93"/>
      <c r="BW44" s="93"/>
      <c r="BX44" s="93"/>
      <c r="BY44" s="93"/>
      <c r="BZ44" s="93"/>
      <c r="CA44" s="93"/>
      <c r="CB44" s="93"/>
      <c r="CC44" s="93"/>
      <c r="CD44" s="93"/>
      <c r="CE44" s="94"/>
      <c r="CF44" s="93"/>
      <c r="CG44" s="93"/>
      <c r="CH44" s="93"/>
      <c r="CI44" s="93"/>
      <c r="CJ44" s="93"/>
      <c r="CK44" s="93"/>
      <c r="CL44" s="93"/>
      <c r="CM44" s="93"/>
      <c r="CN44" s="93"/>
      <c r="CU44" s="95"/>
    </row>
    <row r="45" spans="1:99" s="89" customFormat="1" ht="24.95" customHeight="1">
      <c r="C45" s="4"/>
      <c r="D45" s="4"/>
      <c r="E45" s="4"/>
      <c r="F45" s="6"/>
      <c r="G45" s="4" t="s">
        <v>258</v>
      </c>
      <c r="H45" s="4" t="s">
        <v>259</v>
      </c>
      <c r="I45" s="4" t="s">
        <v>260</v>
      </c>
      <c r="J45" s="4" t="s">
        <v>261</v>
      </c>
      <c r="K45" s="8" t="s">
        <v>262</v>
      </c>
      <c r="L45" s="4" t="s">
        <v>29</v>
      </c>
      <c r="M45" s="4" t="s">
        <v>263</v>
      </c>
      <c r="N45" s="4" t="s">
        <v>264</v>
      </c>
      <c r="O45" s="4" t="s">
        <v>265</v>
      </c>
      <c r="P45" s="4" t="s">
        <v>266</v>
      </c>
      <c r="Q45" s="4">
        <v>8</v>
      </c>
      <c r="R45" s="4" t="s">
        <v>131</v>
      </c>
      <c r="S45" s="4" t="s">
        <v>267</v>
      </c>
      <c r="T45" s="90"/>
      <c r="U45" s="90"/>
      <c r="V45" s="22">
        <v>44819</v>
      </c>
      <c r="W45" s="61"/>
      <c r="X45" s="22">
        <v>44826</v>
      </c>
      <c r="Y45" s="23">
        <v>220000</v>
      </c>
      <c r="Z45" s="23">
        <v>220000</v>
      </c>
      <c r="AA45" s="23">
        <v>200000</v>
      </c>
      <c r="AB45" s="23">
        <v>20000</v>
      </c>
      <c r="AC45" s="95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3"/>
      <c r="AY45" s="93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3"/>
      <c r="BK45" s="93"/>
      <c r="BL45" s="93"/>
      <c r="BM45" s="93"/>
      <c r="BN45" s="93"/>
      <c r="BO45" s="93"/>
      <c r="BP45" s="93"/>
      <c r="BQ45" s="93"/>
      <c r="BR45" s="93"/>
      <c r="BS45" s="93"/>
      <c r="BT45" s="93"/>
      <c r="BU45" s="93"/>
      <c r="BV45" s="93"/>
      <c r="BW45" s="93"/>
      <c r="BX45" s="93"/>
      <c r="BY45" s="93"/>
      <c r="BZ45" s="93"/>
      <c r="CA45" s="93"/>
      <c r="CB45" s="93"/>
      <c r="CC45" s="93"/>
      <c r="CD45" s="93"/>
      <c r="CE45" s="94"/>
      <c r="CF45" s="93"/>
      <c r="CG45" s="93"/>
      <c r="CH45" s="93"/>
      <c r="CI45" s="93"/>
      <c r="CJ45" s="93"/>
      <c r="CK45" s="93"/>
      <c r="CL45" s="93"/>
      <c r="CM45" s="93"/>
      <c r="CN45" s="93"/>
      <c r="CU45" s="95"/>
    </row>
    <row r="46" spans="1:99" s="89" customFormat="1" ht="24.95" customHeight="1">
      <c r="A46" s="89">
        <v>23</v>
      </c>
      <c r="B46" s="89">
        <v>18</v>
      </c>
      <c r="C46" s="4" t="s">
        <v>61</v>
      </c>
      <c r="D46" s="4"/>
      <c r="E46" s="4">
        <v>2</v>
      </c>
      <c r="F46" s="6">
        <v>44791</v>
      </c>
      <c r="G46" s="4" t="s">
        <v>268</v>
      </c>
      <c r="H46" s="4" t="s">
        <v>269</v>
      </c>
      <c r="I46" s="4" t="s">
        <v>270</v>
      </c>
      <c r="J46" s="4" t="s">
        <v>271</v>
      </c>
      <c r="K46" s="8" t="s">
        <v>272</v>
      </c>
      <c r="L46" s="4" t="s">
        <v>32</v>
      </c>
      <c r="M46" s="4" t="s">
        <v>273</v>
      </c>
      <c r="N46" s="4" t="s">
        <v>274</v>
      </c>
      <c r="O46" s="4" t="s">
        <v>275</v>
      </c>
      <c r="P46" s="4" t="s">
        <v>276</v>
      </c>
      <c r="Q46" s="4">
        <v>13</v>
      </c>
      <c r="R46" s="4" t="s">
        <v>93</v>
      </c>
      <c r="S46" s="4" t="s">
        <v>43</v>
      </c>
      <c r="T46" s="90">
        <v>44820</v>
      </c>
      <c r="U46" s="90" t="s">
        <v>211</v>
      </c>
      <c r="V46" s="36" t="s">
        <v>73</v>
      </c>
      <c r="W46" s="61"/>
      <c r="X46" s="6"/>
      <c r="Y46" s="1"/>
      <c r="Z46" s="23">
        <v>400000</v>
      </c>
      <c r="AA46" s="23">
        <v>400000</v>
      </c>
      <c r="AB46" s="23"/>
      <c r="AC46" s="95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4"/>
      <c r="CF46" s="93"/>
      <c r="CG46" s="93"/>
      <c r="CH46" s="93"/>
      <c r="CI46" s="93"/>
      <c r="CJ46" s="93"/>
      <c r="CK46" s="93"/>
      <c r="CL46" s="93"/>
      <c r="CM46" s="93"/>
      <c r="CN46" s="93"/>
      <c r="CU46" s="95"/>
    </row>
    <row r="47" spans="1:99" s="89" customFormat="1" ht="24.95" customHeight="1">
      <c r="C47" s="4"/>
      <c r="D47" s="4"/>
      <c r="E47" s="4"/>
      <c r="F47" s="6"/>
      <c r="G47" s="4" t="s">
        <v>268</v>
      </c>
      <c r="H47" s="4" t="s">
        <v>269</v>
      </c>
      <c r="I47" s="4" t="s">
        <v>270</v>
      </c>
      <c r="J47" s="4" t="s">
        <v>271</v>
      </c>
      <c r="K47" s="8" t="s">
        <v>272</v>
      </c>
      <c r="L47" s="4" t="s">
        <v>32</v>
      </c>
      <c r="M47" s="4" t="s">
        <v>273</v>
      </c>
      <c r="N47" s="4" t="s">
        <v>274</v>
      </c>
      <c r="O47" s="4" t="s">
        <v>275</v>
      </c>
      <c r="P47" s="4" t="s">
        <v>276</v>
      </c>
      <c r="Q47" s="4">
        <v>13</v>
      </c>
      <c r="R47" s="4" t="s">
        <v>93</v>
      </c>
      <c r="S47" s="4" t="s">
        <v>43</v>
      </c>
      <c r="T47" s="90"/>
      <c r="U47" s="90"/>
      <c r="V47" s="22">
        <v>44819</v>
      </c>
      <c r="W47" s="61"/>
      <c r="X47" s="6">
        <v>44823</v>
      </c>
      <c r="Y47" s="1">
        <v>220000</v>
      </c>
      <c r="Z47" s="23">
        <v>220000</v>
      </c>
      <c r="AA47" s="23">
        <v>200000</v>
      </c>
      <c r="AB47" s="23">
        <v>20000</v>
      </c>
      <c r="AC47" s="95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3"/>
      <c r="BQ47" s="93"/>
      <c r="BR47" s="93"/>
      <c r="BS47" s="93"/>
      <c r="BT47" s="93"/>
      <c r="BU47" s="93"/>
      <c r="BV47" s="93"/>
      <c r="BW47" s="93"/>
      <c r="BX47" s="93"/>
      <c r="BY47" s="93"/>
      <c r="BZ47" s="93"/>
      <c r="CA47" s="93"/>
      <c r="CB47" s="93"/>
      <c r="CC47" s="93"/>
      <c r="CD47" s="93"/>
      <c r="CE47" s="94"/>
      <c r="CF47" s="93"/>
      <c r="CG47" s="93"/>
      <c r="CH47" s="93"/>
      <c r="CI47" s="93"/>
      <c r="CJ47" s="93"/>
      <c r="CK47" s="93"/>
      <c r="CL47" s="93"/>
      <c r="CM47" s="93"/>
      <c r="CN47" s="93"/>
      <c r="CU47" s="95"/>
    </row>
    <row r="48" spans="1:99" s="89" customFormat="1" ht="24.95" customHeight="1">
      <c r="A48" s="20">
        <v>24</v>
      </c>
      <c r="B48" s="89">
        <v>19</v>
      </c>
      <c r="C48" s="4" t="s">
        <v>61</v>
      </c>
      <c r="D48" s="4"/>
      <c r="E48" s="4">
        <v>2</v>
      </c>
      <c r="F48" s="6">
        <v>44791</v>
      </c>
      <c r="G48" s="4" t="s">
        <v>277</v>
      </c>
      <c r="H48" s="4" t="s">
        <v>278</v>
      </c>
      <c r="I48" s="4" t="s">
        <v>279</v>
      </c>
      <c r="J48" s="4" t="s">
        <v>280</v>
      </c>
      <c r="K48" s="8" t="s">
        <v>281</v>
      </c>
      <c r="L48" s="4" t="s">
        <v>167</v>
      </c>
      <c r="M48" s="4" t="s">
        <v>282</v>
      </c>
      <c r="N48" s="4" t="s">
        <v>283</v>
      </c>
      <c r="O48" s="4" t="s">
        <v>284</v>
      </c>
      <c r="P48" s="4" t="s">
        <v>285</v>
      </c>
      <c r="Q48" s="4">
        <v>6</v>
      </c>
      <c r="R48" s="4" t="s">
        <v>93</v>
      </c>
      <c r="S48" s="4" t="s">
        <v>43</v>
      </c>
      <c r="T48" s="90">
        <v>44820</v>
      </c>
      <c r="U48" s="90" t="s">
        <v>211</v>
      </c>
      <c r="V48" s="36" t="s">
        <v>73</v>
      </c>
      <c r="W48" s="61"/>
      <c r="X48" s="6"/>
      <c r="Y48" s="1"/>
      <c r="Z48" s="23">
        <v>400000</v>
      </c>
      <c r="AA48" s="23">
        <v>400000</v>
      </c>
      <c r="AB48" s="23"/>
      <c r="AC48" s="95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93"/>
      <c r="BY48" s="93"/>
      <c r="BZ48" s="93"/>
      <c r="CA48" s="93"/>
      <c r="CB48" s="93"/>
      <c r="CC48" s="93"/>
      <c r="CD48" s="93"/>
      <c r="CE48" s="94"/>
      <c r="CF48" s="93"/>
      <c r="CG48" s="93"/>
      <c r="CH48" s="93"/>
      <c r="CI48" s="93"/>
      <c r="CJ48" s="93"/>
      <c r="CK48" s="93"/>
      <c r="CL48" s="93"/>
      <c r="CM48" s="93"/>
      <c r="CN48" s="93"/>
      <c r="CU48" s="95"/>
    </row>
    <row r="49" spans="1:99" s="89" customFormat="1" ht="24.95" customHeight="1">
      <c r="A49" s="20"/>
      <c r="C49" s="4"/>
      <c r="D49" s="4"/>
      <c r="E49" s="4"/>
      <c r="F49" s="6"/>
      <c r="G49" s="4" t="s">
        <v>277</v>
      </c>
      <c r="H49" s="4" t="s">
        <v>278</v>
      </c>
      <c r="I49" s="4" t="s">
        <v>279</v>
      </c>
      <c r="J49" s="4" t="s">
        <v>280</v>
      </c>
      <c r="K49" s="8" t="s">
        <v>281</v>
      </c>
      <c r="L49" s="4" t="s">
        <v>167</v>
      </c>
      <c r="M49" s="4" t="s">
        <v>282</v>
      </c>
      <c r="N49" s="4" t="s">
        <v>283</v>
      </c>
      <c r="O49" s="4" t="s">
        <v>284</v>
      </c>
      <c r="P49" s="4" t="s">
        <v>285</v>
      </c>
      <c r="Q49" s="4">
        <v>6</v>
      </c>
      <c r="R49" s="4" t="s">
        <v>93</v>
      </c>
      <c r="S49" s="4" t="s">
        <v>43</v>
      </c>
      <c r="T49" s="90"/>
      <c r="U49" s="90"/>
      <c r="V49" s="22">
        <v>44819</v>
      </c>
      <c r="W49" s="61"/>
      <c r="X49" s="22"/>
      <c r="Y49" s="23"/>
      <c r="Z49" s="23">
        <v>220000</v>
      </c>
      <c r="AA49" s="23">
        <v>200000</v>
      </c>
      <c r="AB49" s="23">
        <v>20000</v>
      </c>
      <c r="AC49" s="95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  <c r="CB49" s="93"/>
      <c r="CC49" s="93"/>
      <c r="CD49" s="93"/>
      <c r="CE49" s="94"/>
      <c r="CF49" s="93"/>
      <c r="CG49" s="93"/>
      <c r="CH49" s="93"/>
      <c r="CI49" s="93"/>
      <c r="CJ49" s="93"/>
      <c r="CK49" s="93"/>
      <c r="CL49" s="93"/>
      <c r="CM49" s="93"/>
      <c r="CN49" s="93"/>
      <c r="CU49" s="95"/>
    </row>
    <row r="50" spans="1:99" s="89" customFormat="1" ht="24.95" customHeight="1">
      <c r="A50" s="89">
        <v>25</v>
      </c>
      <c r="B50" s="89">
        <v>20</v>
      </c>
      <c r="C50" s="89" t="s">
        <v>44</v>
      </c>
      <c r="E50" s="89">
        <v>2</v>
      </c>
      <c r="F50" s="90">
        <v>44798</v>
      </c>
      <c r="G50" s="89" t="s">
        <v>45</v>
      </c>
      <c r="H50" s="89" t="s">
        <v>46</v>
      </c>
      <c r="I50" s="89" t="s">
        <v>47</v>
      </c>
      <c r="J50" s="89" t="s">
        <v>48</v>
      </c>
      <c r="K50" s="21" t="s">
        <v>49</v>
      </c>
      <c r="L50" s="89" t="s">
        <v>31</v>
      </c>
      <c r="M50" s="89" t="s">
        <v>47</v>
      </c>
      <c r="N50" s="89" t="s">
        <v>50</v>
      </c>
      <c r="O50" s="89" t="s">
        <v>51</v>
      </c>
      <c r="P50" s="89" t="s">
        <v>52</v>
      </c>
      <c r="Q50" s="89">
        <v>6</v>
      </c>
      <c r="R50" s="89" t="s">
        <v>131</v>
      </c>
      <c r="S50" s="89" t="s">
        <v>43</v>
      </c>
      <c r="T50" s="6">
        <v>44826</v>
      </c>
      <c r="U50" s="6" t="s">
        <v>112</v>
      </c>
      <c r="V50" s="36" t="s">
        <v>73</v>
      </c>
      <c r="W50" s="61"/>
      <c r="X50" s="6"/>
      <c r="Y50" s="1"/>
      <c r="Z50" s="23">
        <v>400000</v>
      </c>
      <c r="AA50" s="23">
        <v>400000</v>
      </c>
      <c r="AB50" s="23"/>
      <c r="AC50" s="95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3"/>
      <c r="BQ50" s="93"/>
      <c r="BR50" s="93"/>
      <c r="BS50" s="93"/>
      <c r="BT50" s="93"/>
      <c r="BU50" s="93"/>
      <c r="BV50" s="93"/>
      <c r="BW50" s="93"/>
      <c r="BX50" s="93"/>
      <c r="BY50" s="93"/>
      <c r="BZ50" s="93"/>
      <c r="CA50" s="93"/>
      <c r="CB50" s="93"/>
      <c r="CC50" s="93"/>
      <c r="CD50" s="93"/>
      <c r="CE50" s="94"/>
      <c r="CF50" s="93"/>
      <c r="CG50" s="93"/>
      <c r="CH50" s="93"/>
      <c r="CI50" s="93"/>
      <c r="CJ50" s="93"/>
      <c r="CK50" s="93"/>
      <c r="CL50" s="93"/>
      <c r="CM50" s="93"/>
      <c r="CN50" s="93"/>
      <c r="CU50" s="95"/>
    </row>
    <row r="51" spans="1:99" s="89" customFormat="1" ht="24.95" customHeight="1">
      <c r="F51" s="90"/>
      <c r="G51" s="89" t="s">
        <v>45</v>
      </c>
      <c r="H51" s="89" t="s">
        <v>46</v>
      </c>
      <c r="I51" s="89" t="s">
        <v>47</v>
      </c>
      <c r="J51" s="89" t="s">
        <v>48</v>
      </c>
      <c r="K51" s="21" t="s">
        <v>49</v>
      </c>
      <c r="L51" s="89" t="s">
        <v>31</v>
      </c>
      <c r="M51" s="89" t="s">
        <v>47</v>
      </c>
      <c r="N51" s="89" t="s">
        <v>50</v>
      </c>
      <c r="O51" s="89" t="s">
        <v>51</v>
      </c>
      <c r="P51" s="89" t="s">
        <v>52</v>
      </c>
      <c r="Q51" s="89">
        <v>6</v>
      </c>
      <c r="R51" s="89" t="s">
        <v>131</v>
      </c>
      <c r="S51" s="89" t="s">
        <v>43</v>
      </c>
      <c r="T51" s="90"/>
      <c r="U51" s="90"/>
      <c r="V51" s="22">
        <v>44825</v>
      </c>
      <c r="W51" s="61"/>
      <c r="X51" s="22">
        <v>44834</v>
      </c>
      <c r="Y51" s="23">
        <v>220000</v>
      </c>
      <c r="Z51" s="23">
        <v>220000</v>
      </c>
      <c r="AA51" s="23">
        <v>200000</v>
      </c>
      <c r="AB51" s="23">
        <v>20000</v>
      </c>
      <c r="AC51" s="95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3"/>
      <c r="BQ51" s="93"/>
      <c r="BR51" s="93"/>
      <c r="BS51" s="93"/>
      <c r="BT51" s="93"/>
      <c r="BU51" s="93"/>
      <c r="BV51" s="93"/>
      <c r="BW51" s="93"/>
      <c r="BX51" s="93"/>
      <c r="BY51" s="93"/>
      <c r="BZ51" s="93"/>
      <c r="CA51" s="93"/>
      <c r="CB51" s="93"/>
      <c r="CC51" s="93"/>
      <c r="CD51" s="93"/>
      <c r="CE51" s="94"/>
      <c r="CF51" s="93"/>
      <c r="CG51" s="93"/>
      <c r="CH51" s="93"/>
      <c r="CI51" s="93"/>
      <c r="CJ51" s="93"/>
      <c r="CK51" s="93"/>
      <c r="CL51" s="93"/>
      <c r="CM51" s="93"/>
      <c r="CN51" s="93"/>
      <c r="CU51" s="95"/>
    </row>
    <row r="52" spans="1:99" s="89" customFormat="1" ht="24.95" customHeight="1">
      <c r="A52" s="89">
        <v>26</v>
      </c>
      <c r="B52" s="89">
        <v>20</v>
      </c>
      <c r="C52" s="89" t="s">
        <v>44</v>
      </c>
      <c r="E52" s="89">
        <v>2</v>
      </c>
      <c r="F52" s="90">
        <v>44798</v>
      </c>
      <c r="G52" s="89" t="s">
        <v>53</v>
      </c>
      <c r="H52" s="89" t="s">
        <v>54</v>
      </c>
      <c r="I52" s="89" t="s">
        <v>55</v>
      </c>
      <c r="J52" s="89" t="s">
        <v>56</v>
      </c>
      <c r="K52" s="21" t="s">
        <v>57</v>
      </c>
      <c r="L52" s="89" t="s">
        <v>31</v>
      </c>
      <c r="M52" s="89" t="s">
        <v>55</v>
      </c>
      <c r="N52" s="89" t="s">
        <v>58</v>
      </c>
      <c r="O52" s="89" t="s">
        <v>59</v>
      </c>
      <c r="P52" s="89" t="s">
        <v>60</v>
      </c>
      <c r="Q52" s="89">
        <v>4</v>
      </c>
      <c r="R52" s="89" t="s">
        <v>131</v>
      </c>
      <c r="S52" s="89" t="s">
        <v>43</v>
      </c>
      <c r="T52" s="6">
        <v>44826</v>
      </c>
      <c r="U52" s="6" t="s">
        <v>112</v>
      </c>
      <c r="V52" s="36" t="s">
        <v>73</v>
      </c>
      <c r="W52" s="61"/>
      <c r="X52" s="6"/>
      <c r="Y52" s="1"/>
      <c r="Z52" s="23">
        <v>400000</v>
      </c>
      <c r="AA52" s="23">
        <v>400000</v>
      </c>
      <c r="AB52" s="23"/>
      <c r="AC52" s="95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  <c r="BH52" s="93"/>
      <c r="BI52" s="93"/>
      <c r="BJ52" s="93"/>
      <c r="BK52" s="93"/>
      <c r="BL52" s="93"/>
      <c r="BM52" s="93"/>
      <c r="BN52" s="93"/>
      <c r="BO52" s="93"/>
      <c r="BP52" s="93"/>
      <c r="BQ52" s="93"/>
      <c r="BR52" s="93"/>
      <c r="BS52" s="93"/>
      <c r="BT52" s="93"/>
      <c r="BU52" s="93"/>
      <c r="BV52" s="93"/>
      <c r="BW52" s="93"/>
      <c r="BX52" s="93"/>
      <c r="BY52" s="93"/>
      <c r="BZ52" s="93"/>
      <c r="CA52" s="93"/>
      <c r="CB52" s="93"/>
      <c r="CC52" s="93"/>
      <c r="CD52" s="93"/>
      <c r="CE52" s="94"/>
      <c r="CF52" s="93"/>
      <c r="CG52" s="93"/>
      <c r="CH52" s="93"/>
      <c r="CI52" s="93"/>
      <c r="CJ52" s="93"/>
      <c r="CK52" s="93"/>
      <c r="CL52" s="93"/>
      <c r="CM52" s="93"/>
      <c r="CN52" s="93"/>
      <c r="CU52" s="95"/>
    </row>
    <row r="53" spans="1:99" s="89" customFormat="1" ht="24.95" customHeight="1">
      <c r="F53" s="90"/>
      <c r="G53" s="89" t="s">
        <v>53</v>
      </c>
      <c r="H53" s="89" t="s">
        <v>54</v>
      </c>
      <c r="I53" s="89" t="s">
        <v>55</v>
      </c>
      <c r="J53" s="89" t="s">
        <v>56</v>
      </c>
      <c r="K53" s="21" t="s">
        <v>57</v>
      </c>
      <c r="L53" s="89" t="s">
        <v>31</v>
      </c>
      <c r="M53" s="89" t="s">
        <v>55</v>
      </c>
      <c r="N53" s="89" t="s">
        <v>58</v>
      </c>
      <c r="O53" s="89" t="s">
        <v>59</v>
      </c>
      <c r="P53" s="89" t="s">
        <v>60</v>
      </c>
      <c r="Q53" s="89">
        <v>4</v>
      </c>
      <c r="R53" s="89" t="s">
        <v>131</v>
      </c>
      <c r="S53" s="89" t="s">
        <v>43</v>
      </c>
      <c r="T53" s="90"/>
      <c r="U53" s="90"/>
      <c r="V53" s="22">
        <v>44825</v>
      </c>
      <c r="W53" s="61"/>
      <c r="X53" s="22"/>
      <c r="Y53" s="23"/>
      <c r="Z53" s="23">
        <v>220000</v>
      </c>
      <c r="AA53" s="23">
        <v>200000</v>
      </c>
      <c r="AB53" s="23">
        <v>20000</v>
      </c>
      <c r="AC53" s="95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3"/>
      <c r="BK53" s="93"/>
      <c r="BL53" s="93"/>
      <c r="BM53" s="93"/>
      <c r="BN53" s="93"/>
      <c r="BO53" s="93"/>
      <c r="BP53" s="93"/>
      <c r="BQ53" s="93"/>
      <c r="BR53" s="93"/>
      <c r="BS53" s="93"/>
      <c r="BT53" s="93"/>
      <c r="BU53" s="93"/>
      <c r="BV53" s="93"/>
      <c r="BW53" s="93"/>
      <c r="BX53" s="93"/>
      <c r="BY53" s="93"/>
      <c r="BZ53" s="93"/>
      <c r="CA53" s="93"/>
      <c r="CB53" s="93"/>
      <c r="CC53" s="93"/>
      <c r="CD53" s="93"/>
      <c r="CE53" s="94"/>
      <c r="CF53" s="93"/>
      <c r="CG53" s="93"/>
      <c r="CH53" s="93"/>
      <c r="CI53" s="93"/>
      <c r="CJ53" s="93"/>
      <c r="CK53" s="93"/>
      <c r="CL53" s="93"/>
      <c r="CM53" s="93"/>
      <c r="CN53" s="93"/>
      <c r="CU53" s="95"/>
    </row>
    <row r="54" spans="1:99" s="59" customFormat="1" ht="24.95" customHeight="1">
      <c r="A54" s="89">
        <v>27</v>
      </c>
      <c r="B54" s="89">
        <v>21</v>
      </c>
      <c r="C54" s="99" t="s">
        <v>30</v>
      </c>
      <c r="D54" s="89"/>
      <c r="E54" s="89">
        <v>2</v>
      </c>
      <c r="F54" s="90">
        <v>44798</v>
      </c>
      <c r="G54" s="89" t="s">
        <v>286</v>
      </c>
      <c r="H54" s="89" t="s">
        <v>287</v>
      </c>
      <c r="I54" s="89" t="s">
        <v>288</v>
      </c>
      <c r="J54" s="89" t="s">
        <v>289</v>
      </c>
      <c r="K54" s="21" t="s">
        <v>290</v>
      </c>
      <c r="L54" s="89" t="s">
        <v>32</v>
      </c>
      <c r="M54" s="89" t="s">
        <v>291</v>
      </c>
      <c r="N54" s="89" t="s">
        <v>292</v>
      </c>
      <c r="O54" s="89" t="s">
        <v>293</v>
      </c>
      <c r="P54" s="89" t="s">
        <v>294</v>
      </c>
      <c r="Q54" s="89">
        <v>7</v>
      </c>
      <c r="R54" s="89" t="s">
        <v>171</v>
      </c>
      <c r="S54" s="89" t="s">
        <v>43</v>
      </c>
      <c r="T54" s="6">
        <v>44826</v>
      </c>
      <c r="U54" s="6" t="s">
        <v>112</v>
      </c>
      <c r="V54" s="36" t="s">
        <v>295</v>
      </c>
      <c r="W54" s="61"/>
      <c r="X54" s="22"/>
      <c r="Y54" s="23"/>
      <c r="Z54" s="23">
        <v>1000000</v>
      </c>
      <c r="AA54" s="23">
        <v>1000000</v>
      </c>
      <c r="AB54" s="23"/>
      <c r="AC54" s="60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6"/>
      <c r="BK54" s="96"/>
      <c r="BL54" s="96"/>
      <c r="BM54" s="96"/>
      <c r="BN54" s="96"/>
      <c r="BO54" s="96"/>
      <c r="BP54" s="96"/>
      <c r="BQ54" s="96"/>
      <c r="BR54" s="96"/>
      <c r="BS54" s="96"/>
      <c r="BT54" s="96"/>
      <c r="BU54" s="96"/>
      <c r="BV54" s="96"/>
      <c r="BW54" s="96"/>
      <c r="BX54" s="96"/>
      <c r="BY54" s="96"/>
      <c r="BZ54" s="96"/>
      <c r="CA54" s="96"/>
      <c r="CB54" s="96"/>
      <c r="CC54" s="96"/>
      <c r="CD54" s="96"/>
      <c r="CE54" s="98"/>
      <c r="CF54" s="96"/>
      <c r="CG54" s="96"/>
      <c r="CH54" s="96"/>
      <c r="CI54" s="96"/>
      <c r="CJ54" s="96"/>
      <c r="CK54" s="96"/>
      <c r="CL54" s="96"/>
      <c r="CM54" s="96"/>
      <c r="CN54" s="96"/>
      <c r="CU54" s="60"/>
    </row>
    <row r="55" spans="1:99" s="100" customFormat="1" ht="24.95" customHeight="1">
      <c r="A55" s="89">
        <v>28</v>
      </c>
      <c r="B55" s="89">
        <v>21</v>
      </c>
      <c r="C55" s="117" t="s">
        <v>44</v>
      </c>
      <c r="D55" s="117"/>
      <c r="E55" s="117">
        <v>2</v>
      </c>
      <c r="F55" s="90">
        <v>44798</v>
      </c>
      <c r="G55" s="117" t="s">
        <v>296</v>
      </c>
      <c r="H55" s="117" t="s">
        <v>297</v>
      </c>
      <c r="I55" s="117" t="s">
        <v>298</v>
      </c>
      <c r="J55" s="117" t="s">
        <v>299</v>
      </c>
      <c r="K55" s="119" t="s">
        <v>300</v>
      </c>
      <c r="L55" s="117" t="s">
        <v>31</v>
      </c>
      <c r="M55" s="117" t="s">
        <v>298</v>
      </c>
      <c r="N55" s="117" t="s">
        <v>301</v>
      </c>
      <c r="O55" s="117" t="s">
        <v>302</v>
      </c>
      <c r="P55" s="117" t="s">
        <v>303</v>
      </c>
      <c r="Q55" s="117">
        <v>2</v>
      </c>
      <c r="R55" s="117" t="s">
        <v>171</v>
      </c>
      <c r="S55" s="117" t="s">
        <v>43</v>
      </c>
      <c r="T55" s="6">
        <v>44826</v>
      </c>
      <c r="U55" s="6" t="s">
        <v>112</v>
      </c>
      <c r="V55" s="36" t="s">
        <v>73</v>
      </c>
      <c r="W55" s="61"/>
      <c r="X55" s="6"/>
      <c r="Y55" s="1"/>
      <c r="Z55" s="23">
        <v>400000</v>
      </c>
      <c r="AA55" s="23">
        <v>400000</v>
      </c>
      <c r="AB55" s="23"/>
      <c r="AC55" s="120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2"/>
      <c r="CF55" s="121"/>
      <c r="CG55" s="121"/>
      <c r="CH55" s="121"/>
      <c r="CI55" s="121"/>
      <c r="CJ55" s="121"/>
      <c r="CK55" s="121"/>
      <c r="CL55" s="121"/>
      <c r="CM55" s="121"/>
      <c r="CN55" s="121"/>
      <c r="CU55" s="120"/>
    </row>
    <row r="56" spans="1:99" s="100" customFormat="1" ht="24.95" customHeight="1">
      <c r="A56" s="99"/>
      <c r="B56" s="99"/>
      <c r="C56" s="117"/>
      <c r="D56" s="117"/>
      <c r="E56" s="117"/>
      <c r="F56" s="90"/>
      <c r="G56" s="117" t="s">
        <v>296</v>
      </c>
      <c r="H56" s="117" t="s">
        <v>297</v>
      </c>
      <c r="I56" s="117" t="s">
        <v>298</v>
      </c>
      <c r="J56" s="117" t="s">
        <v>299</v>
      </c>
      <c r="K56" s="119" t="s">
        <v>300</v>
      </c>
      <c r="L56" s="117" t="s">
        <v>31</v>
      </c>
      <c r="M56" s="117" t="s">
        <v>298</v>
      </c>
      <c r="N56" s="117" t="s">
        <v>301</v>
      </c>
      <c r="O56" s="117" t="s">
        <v>302</v>
      </c>
      <c r="P56" s="117" t="s">
        <v>303</v>
      </c>
      <c r="Q56" s="117">
        <v>2</v>
      </c>
      <c r="R56" s="117" t="s">
        <v>171</v>
      </c>
      <c r="S56" s="117" t="s">
        <v>43</v>
      </c>
      <c r="T56" s="92"/>
      <c r="U56" s="92"/>
      <c r="V56" s="22">
        <v>44825</v>
      </c>
      <c r="W56" s="61"/>
      <c r="X56" s="22"/>
      <c r="Y56" s="23"/>
      <c r="Z56" s="23">
        <v>220000</v>
      </c>
      <c r="AA56" s="23">
        <v>200000</v>
      </c>
      <c r="AB56" s="23">
        <v>20000</v>
      </c>
      <c r="AC56" s="120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2"/>
      <c r="CF56" s="121"/>
      <c r="CG56" s="121"/>
      <c r="CH56" s="121"/>
      <c r="CI56" s="121"/>
      <c r="CJ56" s="121"/>
      <c r="CK56" s="121"/>
      <c r="CL56" s="121"/>
      <c r="CM56" s="121"/>
      <c r="CN56" s="121"/>
      <c r="CU56" s="120"/>
    </row>
    <row r="57" spans="1:99" s="59" customFormat="1" ht="24.95" customHeight="1">
      <c r="A57" s="89">
        <v>29</v>
      </c>
      <c r="B57" s="89">
        <v>22</v>
      </c>
      <c r="C57" s="89" t="s">
        <v>44</v>
      </c>
      <c r="D57" s="89"/>
      <c r="E57" s="89">
        <v>2</v>
      </c>
      <c r="F57" s="40">
        <v>44799</v>
      </c>
      <c r="G57" s="89" t="s">
        <v>304</v>
      </c>
      <c r="H57" s="89" t="s">
        <v>305</v>
      </c>
      <c r="I57" s="89" t="s">
        <v>306</v>
      </c>
      <c r="J57" s="89" t="s">
        <v>307</v>
      </c>
      <c r="K57" s="21" t="s">
        <v>308</v>
      </c>
      <c r="L57" s="89" t="s">
        <v>31</v>
      </c>
      <c r="M57" s="89" t="s">
        <v>309</v>
      </c>
      <c r="N57" s="89" t="s">
        <v>310</v>
      </c>
      <c r="O57" s="89" t="s">
        <v>311</v>
      </c>
      <c r="P57" s="89" t="s">
        <v>312</v>
      </c>
      <c r="Q57" s="89">
        <v>9</v>
      </c>
      <c r="R57" s="89" t="s">
        <v>240</v>
      </c>
      <c r="S57" s="89" t="s">
        <v>43</v>
      </c>
      <c r="T57" s="90"/>
      <c r="U57" s="90"/>
      <c r="V57" s="36" t="s">
        <v>73</v>
      </c>
      <c r="W57" s="61"/>
      <c r="X57" s="6"/>
      <c r="Y57" s="1"/>
      <c r="Z57" s="23">
        <v>400000</v>
      </c>
      <c r="AA57" s="23">
        <v>400000</v>
      </c>
      <c r="AB57" s="23"/>
      <c r="AC57" s="60"/>
      <c r="AJ57" s="60"/>
    </row>
    <row r="58" spans="1:99" s="59" customFormat="1" ht="24.95" customHeight="1">
      <c r="A58" s="89"/>
      <c r="B58" s="89"/>
      <c r="C58" s="89"/>
      <c r="D58" s="89"/>
      <c r="E58" s="89"/>
      <c r="F58" s="40"/>
      <c r="G58" s="89" t="s">
        <v>304</v>
      </c>
      <c r="H58" s="89" t="s">
        <v>305</v>
      </c>
      <c r="I58" s="89" t="s">
        <v>306</v>
      </c>
      <c r="J58" s="89" t="s">
        <v>307</v>
      </c>
      <c r="K58" s="21" t="s">
        <v>308</v>
      </c>
      <c r="L58" s="89" t="s">
        <v>31</v>
      </c>
      <c r="M58" s="89" t="s">
        <v>309</v>
      </c>
      <c r="N58" s="89" t="s">
        <v>310</v>
      </c>
      <c r="O58" s="89" t="s">
        <v>311</v>
      </c>
      <c r="P58" s="89" t="s">
        <v>312</v>
      </c>
      <c r="Q58" s="89">
        <v>9</v>
      </c>
      <c r="R58" s="89" t="s">
        <v>240</v>
      </c>
      <c r="S58" s="89" t="s">
        <v>43</v>
      </c>
      <c r="T58" s="90"/>
      <c r="U58" s="90"/>
      <c r="V58" s="22">
        <v>44827</v>
      </c>
      <c r="W58" s="61"/>
      <c r="X58" s="6">
        <v>44831</v>
      </c>
      <c r="Y58" s="23">
        <v>220000</v>
      </c>
      <c r="Z58" s="23">
        <v>220000</v>
      </c>
      <c r="AA58" s="23">
        <v>200000</v>
      </c>
      <c r="AB58" s="23">
        <v>20000</v>
      </c>
      <c r="AC58" s="60"/>
      <c r="AJ58" s="60"/>
    </row>
    <row r="59" spans="1:99" s="89" customFormat="1" ht="24.95" customHeight="1">
      <c r="A59" s="89">
        <v>30</v>
      </c>
      <c r="B59" s="89">
        <v>23</v>
      </c>
      <c r="C59" s="89" t="s">
        <v>44</v>
      </c>
      <c r="E59" s="89">
        <v>2</v>
      </c>
      <c r="F59" s="40">
        <v>44799</v>
      </c>
      <c r="G59" s="20" t="s">
        <v>313</v>
      </c>
      <c r="H59" s="20" t="s">
        <v>314</v>
      </c>
      <c r="I59" s="20" t="s">
        <v>315</v>
      </c>
      <c r="J59" s="20" t="s">
        <v>316</v>
      </c>
      <c r="K59" s="21" t="s">
        <v>317</v>
      </c>
      <c r="L59" s="20" t="s">
        <v>31</v>
      </c>
      <c r="M59" s="20" t="s">
        <v>315</v>
      </c>
      <c r="N59" s="20" t="s">
        <v>318</v>
      </c>
      <c r="O59" s="20" t="s">
        <v>319</v>
      </c>
      <c r="P59" s="20" t="s">
        <v>320</v>
      </c>
      <c r="Q59" s="89">
        <v>10</v>
      </c>
      <c r="R59" s="89" t="s">
        <v>240</v>
      </c>
      <c r="S59" s="91" t="s">
        <v>43</v>
      </c>
      <c r="T59" s="22"/>
      <c r="U59" s="90"/>
      <c r="V59" s="36" t="s">
        <v>73</v>
      </c>
      <c r="W59" s="61"/>
      <c r="X59" s="6"/>
      <c r="Y59" s="1"/>
      <c r="Z59" s="23">
        <v>400000</v>
      </c>
      <c r="AA59" s="23">
        <v>400000</v>
      </c>
      <c r="AB59" s="23"/>
      <c r="AC59" s="95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3"/>
      <c r="BG59" s="93"/>
      <c r="BH59" s="93"/>
      <c r="BI59" s="93"/>
      <c r="BJ59" s="93"/>
      <c r="BK59" s="93"/>
      <c r="BL59" s="93"/>
      <c r="BM59" s="93"/>
      <c r="BN59" s="93"/>
      <c r="BO59" s="93"/>
      <c r="BP59" s="93"/>
      <c r="BQ59" s="93"/>
      <c r="BR59" s="93"/>
      <c r="BS59" s="93"/>
      <c r="BT59" s="93"/>
      <c r="BU59" s="93"/>
      <c r="BV59" s="93"/>
      <c r="BW59" s="93"/>
      <c r="BX59" s="93"/>
      <c r="BY59" s="93"/>
      <c r="BZ59" s="93"/>
      <c r="CA59" s="93"/>
      <c r="CB59" s="93"/>
      <c r="CC59" s="93"/>
      <c r="CD59" s="93"/>
      <c r="CE59" s="94"/>
      <c r="CF59" s="93"/>
      <c r="CG59" s="93"/>
      <c r="CH59" s="93"/>
      <c r="CI59" s="93"/>
      <c r="CJ59" s="93"/>
      <c r="CK59" s="93"/>
      <c r="CL59" s="93"/>
      <c r="CM59" s="93"/>
      <c r="CN59" s="93"/>
      <c r="CU59" s="95"/>
    </row>
    <row r="60" spans="1:99" s="89" customFormat="1" ht="24.95" customHeight="1">
      <c r="F60" s="40"/>
      <c r="G60" s="20" t="s">
        <v>313</v>
      </c>
      <c r="H60" s="20" t="s">
        <v>314</v>
      </c>
      <c r="I60" s="20" t="s">
        <v>315</v>
      </c>
      <c r="J60" s="20" t="s">
        <v>316</v>
      </c>
      <c r="K60" s="21" t="s">
        <v>317</v>
      </c>
      <c r="L60" s="20" t="s">
        <v>31</v>
      </c>
      <c r="M60" s="20" t="s">
        <v>315</v>
      </c>
      <c r="N60" s="20" t="s">
        <v>318</v>
      </c>
      <c r="O60" s="20" t="s">
        <v>319</v>
      </c>
      <c r="P60" s="20" t="s">
        <v>320</v>
      </c>
      <c r="Q60" s="89">
        <v>10</v>
      </c>
      <c r="R60" s="89" t="s">
        <v>240</v>
      </c>
      <c r="S60" s="91" t="s">
        <v>43</v>
      </c>
      <c r="T60" s="22"/>
      <c r="U60" s="90"/>
      <c r="V60" s="22">
        <v>44827</v>
      </c>
      <c r="W60" s="61"/>
      <c r="X60" s="22">
        <v>44830</v>
      </c>
      <c r="Y60" s="23">
        <v>220000</v>
      </c>
      <c r="Z60" s="23">
        <v>220000</v>
      </c>
      <c r="AA60" s="23">
        <v>200000</v>
      </c>
      <c r="AB60" s="23">
        <v>20000</v>
      </c>
      <c r="AC60" s="95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93"/>
      <c r="BE60" s="93"/>
      <c r="BF60" s="93"/>
      <c r="BG60" s="93"/>
      <c r="BH60" s="93"/>
      <c r="BI60" s="93"/>
      <c r="BJ60" s="93"/>
      <c r="BK60" s="93"/>
      <c r="BL60" s="93"/>
      <c r="BM60" s="93"/>
      <c r="BN60" s="93"/>
      <c r="BO60" s="93"/>
      <c r="BP60" s="93"/>
      <c r="BQ60" s="93"/>
      <c r="BR60" s="93"/>
      <c r="BS60" s="93"/>
      <c r="BT60" s="93"/>
      <c r="BU60" s="93"/>
      <c r="BV60" s="93"/>
      <c r="BW60" s="93"/>
      <c r="BX60" s="93"/>
      <c r="BY60" s="93"/>
      <c r="BZ60" s="93"/>
      <c r="CA60" s="93"/>
      <c r="CB60" s="93"/>
      <c r="CC60" s="93"/>
      <c r="CD60" s="93"/>
      <c r="CE60" s="94"/>
      <c r="CF60" s="93"/>
      <c r="CG60" s="93"/>
      <c r="CH60" s="93"/>
      <c r="CI60" s="93"/>
      <c r="CJ60" s="93"/>
      <c r="CK60" s="93"/>
      <c r="CL60" s="93"/>
      <c r="CM60" s="93"/>
      <c r="CN60" s="93"/>
      <c r="CU60" s="95"/>
    </row>
    <row r="61" spans="1:99" s="59" customFormat="1" ht="24.95" customHeight="1">
      <c r="A61" s="89">
        <v>31</v>
      </c>
      <c r="B61" s="89">
        <v>24</v>
      </c>
      <c r="C61" s="89" t="s">
        <v>44</v>
      </c>
      <c r="D61" s="89"/>
      <c r="E61" s="89">
        <v>2</v>
      </c>
      <c r="F61" s="40">
        <v>44799</v>
      </c>
      <c r="G61" s="89" t="s">
        <v>321</v>
      </c>
      <c r="H61" s="89" t="s">
        <v>322</v>
      </c>
      <c r="I61" s="89" t="s">
        <v>323</v>
      </c>
      <c r="J61" s="123" t="s">
        <v>324</v>
      </c>
      <c r="K61" s="21" t="s">
        <v>325</v>
      </c>
      <c r="L61" s="89" t="s">
        <v>31</v>
      </c>
      <c r="M61" s="89" t="s">
        <v>323</v>
      </c>
      <c r="N61" s="89" t="s">
        <v>326</v>
      </c>
      <c r="O61" s="89" t="s">
        <v>327</v>
      </c>
      <c r="P61" s="89" t="s">
        <v>328</v>
      </c>
      <c r="Q61" s="89">
        <v>8</v>
      </c>
      <c r="R61" s="89" t="s">
        <v>112</v>
      </c>
      <c r="S61" s="89" t="s">
        <v>43</v>
      </c>
      <c r="T61" s="90"/>
      <c r="U61" s="90"/>
      <c r="V61" s="36" t="s">
        <v>73</v>
      </c>
      <c r="W61" s="61"/>
      <c r="X61" s="6"/>
      <c r="Y61" s="1"/>
      <c r="Z61" s="23">
        <v>400000</v>
      </c>
      <c r="AA61" s="23">
        <v>400000</v>
      </c>
      <c r="AB61" s="23"/>
      <c r="AC61" s="60"/>
      <c r="AJ61" s="60"/>
    </row>
    <row r="62" spans="1:99" s="59" customFormat="1" ht="24.95" customHeight="1">
      <c r="A62" s="89"/>
      <c r="B62" s="89"/>
      <c r="C62" s="89"/>
      <c r="D62" s="89"/>
      <c r="E62" s="89"/>
      <c r="F62" s="40"/>
      <c r="G62" s="89" t="s">
        <v>321</v>
      </c>
      <c r="H62" s="89" t="s">
        <v>322</v>
      </c>
      <c r="I62" s="89" t="s">
        <v>323</v>
      </c>
      <c r="J62" s="123" t="s">
        <v>324</v>
      </c>
      <c r="K62" s="21" t="s">
        <v>325</v>
      </c>
      <c r="L62" s="89" t="s">
        <v>31</v>
      </c>
      <c r="M62" s="89" t="s">
        <v>323</v>
      </c>
      <c r="N62" s="89" t="s">
        <v>326</v>
      </c>
      <c r="O62" s="89" t="s">
        <v>327</v>
      </c>
      <c r="P62" s="89" t="s">
        <v>328</v>
      </c>
      <c r="Q62" s="89">
        <v>8</v>
      </c>
      <c r="R62" s="89" t="s">
        <v>112</v>
      </c>
      <c r="S62" s="89" t="s">
        <v>43</v>
      </c>
      <c r="T62" s="90"/>
      <c r="U62" s="90"/>
      <c r="V62" s="22">
        <v>44827</v>
      </c>
      <c r="W62" s="61"/>
      <c r="X62" s="22"/>
      <c r="Y62" s="23"/>
      <c r="Z62" s="23">
        <v>220000</v>
      </c>
      <c r="AA62" s="23">
        <v>200000</v>
      </c>
      <c r="AB62" s="23">
        <v>20000</v>
      </c>
      <c r="AC62" s="60"/>
      <c r="AJ62" s="60"/>
    </row>
    <row r="63" spans="1:99" s="89" customFormat="1" ht="24.95" customHeight="1">
      <c r="A63" s="89">
        <v>32</v>
      </c>
      <c r="B63" s="89">
        <v>25</v>
      </c>
      <c r="C63" s="89" t="s">
        <v>44</v>
      </c>
      <c r="E63" s="89">
        <v>2</v>
      </c>
      <c r="F63" s="40">
        <v>44799</v>
      </c>
      <c r="G63" s="89" t="s">
        <v>329</v>
      </c>
      <c r="H63" s="89" t="s">
        <v>330</v>
      </c>
      <c r="I63" s="89" t="s">
        <v>331</v>
      </c>
      <c r="J63" s="89" t="s">
        <v>332</v>
      </c>
      <c r="K63" s="21" t="s">
        <v>876</v>
      </c>
      <c r="L63" s="89" t="s">
        <v>334</v>
      </c>
      <c r="M63" s="89" t="s">
        <v>335</v>
      </c>
      <c r="N63" s="89" t="s">
        <v>875</v>
      </c>
      <c r="O63" s="89" t="s">
        <v>337</v>
      </c>
      <c r="P63" s="89" t="s">
        <v>338</v>
      </c>
      <c r="Q63" s="89">
        <v>14</v>
      </c>
      <c r="R63" s="89" t="s">
        <v>112</v>
      </c>
      <c r="S63" s="89" t="s">
        <v>43</v>
      </c>
      <c r="T63" s="90"/>
      <c r="U63" s="90"/>
      <c r="V63" s="36" t="s">
        <v>73</v>
      </c>
      <c r="W63" s="61"/>
      <c r="X63" s="6"/>
      <c r="Y63" s="1"/>
      <c r="Z63" s="23">
        <v>400000</v>
      </c>
      <c r="AA63" s="23">
        <v>400000</v>
      </c>
      <c r="AB63" s="23"/>
      <c r="AC63" s="95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4"/>
      <c r="CF63" s="93"/>
      <c r="CG63" s="93"/>
      <c r="CH63" s="93"/>
      <c r="CI63" s="93"/>
      <c r="CJ63" s="93"/>
      <c r="CK63" s="93"/>
      <c r="CL63" s="93"/>
      <c r="CM63" s="93"/>
      <c r="CN63" s="93"/>
      <c r="CU63" s="95"/>
    </row>
    <row r="64" spans="1:99" s="89" customFormat="1" ht="24.95" customHeight="1">
      <c r="F64" s="90"/>
      <c r="G64" s="89" t="s">
        <v>329</v>
      </c>
      <c r="H64" s="89" t="s">
        <v>330</v>
      </c>
      <c r="I64" s="89" t="s">
        <v>331</v>
      </c>
      <c r="J64" s="89" t="s">
        <v>332</v>
      </c>
      <c r="K64" s="21" t="s">
        <v>333</v>
      </c>
      <c r="L64" s="89" t="s">
        <v>334</v>
      </c>
      <c r="M64" s="89" t="s">
        <v>335</v>
      </c>
      <c r="N64" s="89" t="s">
        <v>336</v>
      </c>
      <c r="O64" s="89" t="s">
        <v>337</v>
      </c>
      <c r="P64" s="89" t="s">
        <v>338</v>
      </c>
      <c r="Q64" s="89">
        <v>14</v>
      </c>
      <c r="R64" s="89" t="s">
        <v>112</v>
      </c>
      <c r="S64" s="89" t="s">
        <v>43</v>
      </c>
      <c r="T64" s="90"/>
      <c r="U64" s="90"/>
      <c r="V64" s="22">
        <v>44827</v>
      </c>
      <c r="W64" s="61"/>
      <c r="X64" s="22">
        <v>44831</v>
      </c>
      <c r="Y64" s="23">
        <v>220000</v>
      </c>
      <c r="Z64" s="23">
        <v>220000</v>
      </c>
      <c r="AA64" s="23">
        <v>200000</v>
      </c>
      <c r="AB64" s="23">
        <v>20000</v>
      </c>
      <c r="AC64" s="95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4"/>
      <c r="CF64" s="93"/>
      <c r="CG64" s="93"/>
      <c r="CH64" s="93"/>
      <c r="CI64" s="93"/>
      <c r="CJ64" s="93"/>
      <c r="CK64" s="93"/>
      <c r="CL64" s="93"/>
      <c r="CM64" s="93"/>
      <c r="CN64" s="93"/>
      <c r="CU64" s="95"/>
    </row>
    <row r="65" spans="1:99" s="89" customFormat="1" ht="24.95" customHeight="1">
      <c r="A65" s="89">
        <v>33</v>
      </c>
      <c r="B65" s="89">
        <v>26</v>
      </c>
      <c r="C65" s="4" t="s">
        <v>339</v>
      </c>
      <c r="D65" s="4"/>
      <c r="E65" s="4">
        <v>2</v>
      </c>
      <c r="F65" s="40">
        <v>44799</v>
      </c>
      <c r="G65" s="33" t="s">
        <v>340</v>
      </c>
      <c r="H65" s="33" t="s">
        <v>341</v>
      </c>
      <c r="I65" s="33" t="s">
        <v>342</v>
      </c>
      <c r="J65" s="33" t="s">
        <v>343</v>
      </c>
      <c r="K65" s="8" t="s">
        <v>344</v>
      </c>
      <c r="L65" s="33" t="s">
        <v>345</v>
      </c>
      <c r="M65" s="33" t="s">
        <v>346</v>
      </c>
      <c r="N65" s="33" t="s">
        <v>347</v>
      </c>
      <c r="O65" s="33" t="s">
        <v>348</v>
      </c>
      <c r="P65" s="33" t="s">
        <v>349</v>
      </c>
      <c r="Q65" s="4">
        <v>16</v>
      </c>
      <c r="R65" s="4" t="s">
        <v>93</v>
      </c>
      <c r="S65" s="4" t="s">
        <v>43</v>
      </c>
      <c r="T65" s="114">
        <v>44826</v>
      </c>
      <c r="U65" s="6" t="s">
        <v>112</v>
      </c>
      <c r="V65" s="36" t="s">
        <v>73</v>
      </c>
      <c r="W65" s="61"/>
      <c r="X65" s="22"/>
      <c r="Y65" s="23"/>
      <c r="Z65" s="23">
        <v>400000</v>
      </c>
      <c r="AA65" s="23">
        <v>400000</v>
      </c>
      <c r="AB65" s="23"/>
      <c r="AC65" s="95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3"/>
      <c r="CB65" s="93"/>
      <c r="CC65" s="93"/>
      <c r="CD65" s="93"/>
      <c r="CE65" s="94"/>
      <c r="CF65" s="93"/>
      <c r="CG65" s="93"/>
      <c r="CH65" s="93"/>
      <c r="CI65" s="93"/>
      <c r="CJ65" s="93"/>
      <c r="CK65" s="93"/>
      <c r="CL65" s="93"/>
      <c r="CM65" s="93"/>
      <c r="CN65" s="93"/>
      <c r="CU65" s="95"/>
    </row>
    <row r="66" spans="1:99" s="89" customFormat="1" ht="24.95" customHeight="1">
      <c r="C66" s="4"/>
      <c r="D66" s="4"/>
      <c r="E66" s="4"/>
      <c r="F66" s="6"/>
      <c r="G66" s="33" t="s">
        <v>340</v>
      </c>
      <c r="H66" s="33" t="s">
        <v>341</v>
      </c>
      <c r="I66" s="33" t="s">
        <v>342</v>
      </c>
      <c r="J66" s="33" t="s">
        <v>343</v>
      </c>
      <c r="K66" s="8" t="s">
        <v>344</v>
      </c>
      <c r="L66" s="33" t="s">
        <v>345</v>
      </c>
      <c r="M66" s="33" t="s">
        <v>346</v>
      </c>
      <c r="N66" s="33" t="s">
        <v>347</v>
      </c>
      <c r="O66" s="33" t="s">
        <v>348</v>
      </c>
      <c r="P66" s="33" t="s">
        <v>349</v>
      </c>
      <c r="Q66" s="4">
        <v>16</v>
      </c>
      <c r="R66" s="4" t="s">
        <v>93</v>
      </c>
      <c r="S66" s="4" t="s">
        <v>43</v>
      </c>
      <c r="T66" s="104"/>
      <c r="U66" s="90"/>
      <c r="V66" s="36">
        <v>44825</v>
      </c>
      <c r="W66" s="61"/>
      <c r="X66" s="22">
        <v>44831</v>
      </c>
      <c r="Y66" s="23">
        <v>220000</v>
      </c>
      <c r="Z66" s="23">
        <v>220000</v>
      </c>
      <c r="AA66" s="23">
        <v>200000</v>
      </c>
      <c r="AB66" s="23">
        <v>20000</v>
      </c>
      <c r="AC66" s="95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  <c r="BH66" s="93"/>
      <c r="BI66" s="93"/>
      <c r="BJ66" s="93"/>
      <c r="BK66" s="93"/>
      <c r="BL66" s="93"/>
      <c r="BM66" s="93"/>
      <c r="BN66" s="93"/>
      <c r="BO66" s="93"/>
      <c r="BP66" s="93"/>
      <c r="BQ66" s="93"/>
      <c r="BR66" s="93"/>
      <c r="BS66" s="93"/>
      <c r="BT66" s="93"/>
      <c r="BU66" s="93"/>
      <c r="BV66" s="93"/>
      <c r="BW66" s="93"/>
      <c r="BX66" s="93"/>
      <c r="BY66" s="93"/>
      <c r="BZ66" s="93"/>
      <c r="CA66" s="93"/>
      <c r="CB66" s="93"/>
      <c r="CC66" s="93"/>
      <c r="CD66" s="93"/>
      <c r="CE66" s="94"/>
      <c r="CF66" s="93"/>
      <c r="CG66" s="93"/>
      <c r="CH66" s="93"/>
      <c r="CI66" s="93"/>
      <c r="CJ66" s="93"/>
      <c r="CK66" s="93"/>
      <c r="CL66" s="93"/>
      <c r="CM66" s="93"/>
      <c r="CN66" s="93"/>
      <c r="CU66" s="95"/>
    </row>
    <row r="67" spans="1:99" s="89" customFormat="1" ht="24.95" customHeight="1">
      <c r="A67" s="89">
        <v>34</v>
      </c>
      <c r="B67" s="89">
        <v>26</v>
      </c>
      <c r="C67" s="33" t="s">
        <v>44</v>
      </c>
      <c r="D67" s="33"/>
      <c r="E67" s="33">
        <v>2</v>
      </c>
      <c r="F67" s="40">
        <v>44799</v>
      </c>
      <c r="G67" s="33" t="s">
        <v>350</v>
      </c>
      <c r="H67" s="33" t="s">
        <v>351</v>
      </c>
      <c r="I67" s="33" t="s">
        <v>352</v>
      </c>
      <c r="J67" s="33" t="s">
        <v>353</v>
      </c>
      <c r="K67" s="8" t="s">
        <v>354</v>
      </c>
      <c r="L67" s="33" t="s">
        <v>345</v>
      </c>
      <c r="M67" s="33" t="s">
        <v>355</v>
      </c>
      <c r="N67" s="33" t="s">
        <v>356</v>
      </c>
      <c r="O67" s="33" t="s">
        <v>357</v>
      </c>
      <c r="P67" s="33" t="s">
        <v>358</v>
      </c>
      <c r="Q67" s="33">
        <v>4</v>
      </c>
      <c r="R67" s="4" t="s">
        <v>93</v>
      </c>
      <c r="S67" s="33" t="s">
        <v>43</v>
      </c>
      <c r="T67" s="6">
        <v>44826</v>
      </c>
      <c r="U67" s="6" t="s">
        <v>112</v>
      </c>
      <c r="V67" s="36" t="s">
        <v>73</v>
      </c>
      <c r="W67" s="61"/>
      <c r="X67" s="22"/>
      <c r="Y67" s="23"/>
      <c r="Z67" s="23">
        <v>400000</v>
      </c>
      <c r="AA67" s="23">
        <v>400000</v>
      </c>
      <c r="AB67" s="23"/>
      <c r="AC67" s="95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  <c r="BH67" s="93"/>
      <c r="BI67" s="93"/>
      <c r="BJ67" s="93"/>
      <c r="BK67" s="93"/>
      <c r="BL67" s="93"/>
      <c r="BM67" s="93"/>
      <c r="BN67" s="93"/>
      <c r="BO67" s="93"/>
      <c r="BP67" s="93"/>
      <c r="BQ67" s="93"/>
      <c r="BR67" s="93"/>
      <c r="BS67" s="93"/>
      <c r="BT67" s="93"/>
      <c r="BU67" s="93"/>
      <c r="BV67" s="93"/>
      <c r="BW67" s="93"/>
      <c r="BX67" s="93"/>
      <c r="BY67" s="93"/>
      <c r="BZ67" s="93"/>
      <c r="CA67" s="93"/>
      <c r="CB67" s="93"/>
      <c r="CC67" s="93"/>
      <c r="CD67" s="93"/>
      <c r="CE67" s="94"/>
      <c r="CF67" s="93"/>
      <c r="CG67" s="93"/>
      <c r="CH67" s="93"/>
      <c r="CI67" s="93"/>
      <c r="CJ67" s="93"/>
      <c r="CK67" s="93"/>
      <c r="CL67" s="93"/>
      <c r="CM67" s="93"/>
      <c r="CN67" s="93"/>
      <c r="CU67" s="95"/>
    </row>
    <row r="68" spans="1:99" s="89" customFormat="1" ht="24.95" customHeight="1">
      <c r="C68" s="33"/>
      <c r="D68" s="33"/>
      <c r="E68" s="33"/>
      <c r="F68" s="6"/>
      <c r="G68" s="33" t="s">
        <v>350</v>
      </c>
      <c r="H68" s="33" t="s">
        <v>351</v>
      </c>
      <c r="I68" s="33" t="s">
        <v>352</v>
      </c>
      <c r="J68" s="33" t="s">
        <v>353</v>
      </c>
      <c r="K68" s="8" t="s">
        <v>354</v>
      </c>
      <c r="L68" s="33" t="s">
        <v>345</v>
      </c>
      <c r="M68" s="33" t="s">
        <v>355</v>
      </c>
      <c r="N68" s="33" t="s">
        <v>356</v>
      </c>
      <c r="O68" s="33" t="s">
        <v>357</v>
      </c>
      <c r="P68" s="33" t="s">
        <v>358</v>
      </c>
      <c r="Q68" s="33">
        <v>4</v>
      </c>
      <c r="R68" s="4" t="s">
        <v>93</v>
      </c>
      <c r="S68" s="33" t="s">
        <v>43</v>
      </c>
      <c r="T68" s="90"/>
      <c r="U68" s="90"/>
      <c r="V68" s="22">
        <v>44825</v>
      </c>
      <c r="W68" s="61"/>
      <c r="X68" s="22">
        <v>44831</v>
      </c>
      <c r="Y68" s="23">
        <v>220000</v>
      </c>
      <c r="Z68" s="23">
        <v>220000</v>
      </c>
      <c r="AA68" s="23">
        <v>200000</v>
      </c>
      <c r="AB68" s="23">
        <v>20000</v>
      </c>
      <c r="AC68" s="95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  <c r="BH68" s="93"/>
      <c r="BI68" s="93"/>
      <c r="BJ68" s="93"/>
      <c r="BK68" s="93"/>
      <c r="BL68" s="93"/>
      <c r="BM68" s="93"/>
      <c r="BN68" s="93"/>
      <c r="BO68" s="93"/>
      <c r="BP68" s="93"/>
      <c r="BQ68" s="93"/>
      <c r="BR68" s="93"/>
      <c r="BS68" s="93"/>
      <c r="BT68" s="93"/>
      <c r="BU68" s="93"/>
      <c r="BV68" s="93"/>
      <c r="BW68" s="93"/>
      <c r="BX68" s="93"/>
      <c r="BY68" s="93"/>
      <c r="BZ68" s="93"/>
      <c r="CA68" s="93"/>
      <c r="CB68" s="93"/>
      <c r="CC68" s="93"/>
      <c r="CD68" s="93"/>
      <c r="CE68" s="94"/>
      <c r="CF68" s="93"/>
      <c r="CG68" s="93"/>
      <c r="CH68" s="93"/>
      <c r="CI68" s="93"/>
      <c r="CJ68" s="93"/>
      <c r="CK68" s="93"/>
      <c r="CL68" s="93"/>
      <c r="CM68" s="93"/>
      <c r="CN68" s="93"/>
      <c r="CU68" s="95"/>
    </row>
    <row r="69" spans="1:99" s="59" customFormat="1" ht="24.95" customHeight="1">
      <c r="A69" s="89">
        <v>35</v>
      </c>
      <c r="B69" s="89">
        <v>27</v>
      </c>
      <c r="C69" s="4" t="s">
        <v>44</v>
      </c>
      <c r="D69" s="34"/>
      <c r="E69" s="4">
        <v>2</v>
      </c>
      <c r="F69" s="40">
        <v>44799</v>
      </c>
      <c r="G69" s="4" t="s">
        <v>359</v>
      </c>
      <c r="H69" s="4" t="s">
        <v>360</v>
      </c>
      <c r="I69" s="4" t="s">
        <v>361</v>
      </c>
      <c r="J69" s="4" t="s">
        <v>362</v>
      </c>
      <c r="K69" s="8" t="s">
        <v>363</v>
      </c>
      <c r="L69" s="4" t="s">
        <v>32</v>
      </c>
      <c r="M69" s="4" t="s">
        <v>364</v>
      </c>
      <c r="N69" s="4" t="s">
        <v>365</v>
      </c>
      <c r="O69" s="4" t="s">
        <v>366</v>
      </c>
      <c r="P69" s="4" t="s">
        <v>367</v>
      </c>
      <c r="Q69" s="4">
        <v>7</v>
      </c>
      <c r="R69" s="4" t="s">
        <v>131</v>
      </c>
      <c r="S69" s="35" t="s">
        <v>43</v>
      </c>
      <c r="T69" s="6">
        <v>44826</v>
      </c>
      <c r="U69" s="6" t="s">
        <v>112</v>
      </c>
      <c r="V69" s="36" t="s">
        <v>73</v>
      </c>
      <c r="W69" s="61"/>
      <c r="X69" s="22"/>
      <c r="Y69" s="23"/>
      <c r="Z69" s="23">
        <v>400000</v>
      </c>
      <c r="AA69" s="23">
        <v>400000</v>
      </c>
      <c r="AB69" s="23"/>
      <c r="AC69" s="60"/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96"/>
      <c r="BL69" s="96"/>
      <c r="BM69" s="96"/>
      <c r="BN69" s="96"/>
      <c r="BO69" s="96"/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BZ69" s="96"/>
      <c r="CA69" s="96"/>
      <c r="CB69" s="96"/>
      <c r="CC69" s="96"/>
      <c r="CD69" s="96"/>
      <c r="CE69" s="98"/>
      <c r="CF69" s="96"/>
      <c r="CG69" s="96"/>
      <c r="CH69" s="96"/>
      <c r="CI69" s="96"/>
      <c r="CJ69" s="96"/>
      <c r="CK69" s="96"/>
      <c r="CL69" s="96"/>
      <c r="CM69" s="96"/>
      <c r="CN69" s="96"/>
      <c r="CU69" s="60"/>
    </row>
    <row r="70" spans="1:99" s="59" customFormat="1" ht="24.95" customHeight="1">
      <c r="A70" s="89"/>
      <c r="B70" s="89"/>
      <c r="C70" s="4"/>
      <c r="D70" s="34"/>
      <c r="E70" s="4"/>
      <c r="F70" s="6"/>
      <c r="G70" s="4" t="s">
        <v>359</v>
      </c>
      <c r="H70" s="4" t="s">
        <v>360</v>
      </c>
      <c r="I70" s="4" t="s">
        <v>361</v>
      </c>
      <c r="J70" s="4" t="s">
        <v>362</v>
      </c>
      <c r="K70" s="8" t="s">
        <v>363</v>
      </c>
      <c r="L70" s="4" t="s">
        <v>32</v>
      </c>
      <c r="M70" s="4" t="s">
        <v>364</v>
      </c>
      <c r="N70" s="4" t="s">
        <v>365</v>
      </c>
      <c r="O70" s="4" t="s">
        <v>366</v>
      </c>
      <c r="P70" s="4" t="s">
        <v>367</v>
      </c>
      <c r="Q70" s="4">
        <v>7</v>
      </c>
      <c r="R70" s="4" t="s">
        <v>131</v>
      </c>
      <c r="S70" s="35" t="s">
        <v>43</v>
      </c>
      <c r="T70" s="90"/>
      <c r="U70" s="90"/>
      <c r="V70" s="22">
        <v>44825</v>
      </c>
      <c r="W70" s="61"/>
      <c r="X70" s="22">
        <v>44827</v>
      </c>
      <c r="Y70" s="23">
        <v>220000</v>
      </c>
      <c r="Z70" s="23">
        <v>220000</v>
      </c>
      <c r="AA70" s="23">
        <v>200000</v>
      </c>
      <c r="AB70" s="23">
        <v>20000</v>
      </c>
      <c r="AC70" s="60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96"/>
      <c r="BL70" s="96"/>
      <c r="BM70" s="96"/>
      <c r="BN70" s="96"/>
      <c r="BO70" s="96"/>
      <c r="BP70" s="96"/>
      <c r="BQ70" s="96"/>
      <c r="BR70" s="96"/>
      <c r="BS70" s="96"/>
      <c r="BT70" s="96"/>
      <c r="BU70" s="96"/>
      <c r="BV70" s="96"/>
      <c r="BW70" s="96"/>
      <c r="BX70" s="96"/>
      <c r="BY70" s="96"/>
      <c r="BZ70" s="96"/>
      <c r="CA70" s="96"/>
      <c r="CB70" s="96"/>
      <c r="CC70" s="96"/>
      <c r="CD70" s="96"/>
      <c r="CE70" s="98"/>
      <c r="CF70" s="96"/>
      <c r="CG70" s="96"/>
      <c r="CH70" s="96"/>
      <c r="CI70" s="96"/>
      <c r="CJ70" s="96"/>
      <c r="CK70" s="96"/>
      <c r="CL70" s="96"/>
      <c r="CM70" s="96"/>
      <c r="CN70" s="96"/>
      <c r="CU70" s="60"/>
    </row>
    <row r="71" spans="1:99" s="89" customFormat="1" ht="24.95" customHeight="1">
      <c r="A71" s="89">
        <v>36</v>
      </c>
      <c r="B71" s="89">
        <v>28</v>
      </c>
      <c r="C71" s="4" t="s">
        <v>44</v>
      </c>
      <c r="D71" s="4"/>
      <c r="E71" s="4">
        <v>2</v>
      </c>
      <c r="F71" s="40">
        <v>44799</v>
      </c>
      <c r="G71" s="4" t="s">
        <v>368</v>
      </c>
      <c r="H71" s="4" t="s">
        <v>369</v>
      </c>
      <c r="I71" s="4" t="s">
        <v>370</v>
      </c>
      <c r="J71" s="4" t="s">
        <v>371</v>
      </c>
      <c r="K71" s="8" t="s">
        <v>372</v>
      </c>
      <c r="L71" s="4" t="s">
        <v>31</v>
      </c>
      <c r="M71" s="4" t="s">
        <v>370</v>
      </c>
      <c r="N71" s="4" t="s">
        <v>373</v>
      </c>
      <c r="O71" s="4" t="s">
        <v>374</v>
      </c>
      <c r="P71" s="4" t="s">
        <v>375</v>
      </c>
      <c r="Q71" s="4">
        <v>8</v>
      </c>
      <c r="R71" s="4" t="s">
        <v>131</v>
      </c>
      <c r="S71" s="4" t="s">
        <v>43</v>
      </c>
      <c r="T71" s="114">
        <v>44826</v>
      </c>
      <c r="U71" s="6" t="s">
        <v>112</v>
      </c>
      <c r="V71" s="36" t="s">
        <v>73</v>
      </c>
      <c r="W71" s="61"/>
      <c r="X71" s="6"/>
      <c r="Y71" s="1"/>
      <c r="Z71" s="23">
        <v>400000</v>
      </c>
      <c r="AA71" s="23">
        <v>400000</v>
      </c>
      <c r="AB71" s="23"/>
      <c r="AC71" s="95"/>
      <c r="AJ71" s="95"/>
    </row>
    <row r="72" spans="1:99" s="89" customFormat="1" ht="24.95" customHeight="1">
      <c r="C72" s="4"/>
      <c r="D72" s="4"/>
      <c r="E72" s="4"/>
      <c r="F72" s="6"/>
      <c r="G72" s="4" t="s">
        <v>368</v>
      </c>
      <c r="H72" s="4" t="s">
        <v>369</v>
      </c>
      <c r="I72" s="4" t="s">
        <v>370</v>
      </c>
      <c r="J72" s="4" t="s">
        <v>371</v>
      </c>
      <c r="K72" s="8" t="s">
        <v>372</v>
      </c>
      <c r="L72" s="4" t="s">
        <v>31</v>
      </c>
      <c r="M72" s="4" t="s">
        <v>370</v>
      </c>
      <c r="N72" s="4" t="s">
        <v>373</v>
      </c>
      <c r="O72" s="4" t="s">
        <v>374</v>
      </c>
      <c r="P72" s="4" t="s">
        <v>375</v>
      </c>
      <c r="Q72" s="4">
        <v>8</v>
      </c>
      <c r="R72" s="4" t="s">
        <v>131</v>
      </c>
      <c r="S72" s="4" t="s">
        <v>43</v>
      </c>
      <c r="T72" s="22"/>
      <c r="U72" s="90"/>
      <c r="V72" s="36">
        <v>44825</v>
      </c>
      <c r="W72" s="61"/>
      <c r="X72" s="22">
        <v>44825</v>
      </c>
      <c r="Y72" s="23">
        <v>220000</v>
      </c>
      <c r="Z72" s="23">
        <v>220000</v>
      </c>
      <c r="AA72" s="23">
        <v>200000</v>
      </c>
      <c r="AB72" s="23">
        <v>20000</v>
      </c>
      <c r="AC72" s="95"/>
      <c r="AJ72" s="95"/>
    </row>
    <row r="73" spans="1:99" s="20" customFormat="1" ht="24.95" customHeight="1">
      <c r="A73" s="20">
        <v>37</v>
      </c>
      <c r="B73" s="20">
        <v>29</v>
      </c>
      <c r="C73" s="4" t="s">
        <v>44</v>
      </c>
      <c r="D73" s="4"/>
      <c r="E73" s="4">
        <v>2</v>
      </c>
      <c r="F73" s="40">
        <v>44799</v>
      </c>
      <c r="G73" s="4" t="s">
        <v>376</v>
      </c>
      <c r="H73" s="4" t="s">
        <v>377</v>
      </c>
      <c r="I73" s="4" t="s">
        <v>378</v>
      </c>
      <c r="J73" s="4" t="s">
        <v>379</v>
      </c>
      <c r="K73" s="8" t="s">
        <v>380</v>
      </c>
      <c r="L73" s="4" t="s">
        <v>381</v>
      </c>
      <c r="M73" s="4" t="s">
        <v>382</v>
      </c>
      <c r="N73" s="4" t="s">
        <v>383</v>
      </c>
      <c r="O73" s="4" t="s">
        <v>384</v>
      </c>
      <c r="P73" s="4" t="s">
        <v>385</v>
      </c>
      <c r="Q73" s="4">
        <v>18</v>
      </c>
      <c r="R73" s="4" t="s">
        <v>171</v>
      </c>
      <c r="S73" s="4" t="s">
        <v>43</v>
      </c>
      <c r="T73" s="114">
        <v>44826</v>
      </c>
      <c r="U73" s="6" t="s">
        <v>112</v>
      </c>
      <c r="V73" s="36" t="s">
        <v>73</v>
      </c>
      <c r="W73" s="61"/>
      <c r="X73" s="6"/>
      <c r="Y73" s="1"/>
      <c r="Z73" s="23">
        <v>400000</v>
      </c>
      <c r="AA73" s="23">
        <v>400000</v>
      </c>
      <c r="AB73" s="23"/>
      <c r="AC73" s="24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6"/>
      <c r="CF73" s="25"/>
      <c r="CG73" s="25"/>
      <c r="CH73" s="25"/>
      <c r="CI73" s="25"/>
      <c r="CJ73" s="25"/>
      <c r="CK73" s="25"/>
      <c r="CL73" s="25"/>
      <c r="CM73" s="25"/>
      <c r="CN73" s="25"/>
      <c r="CU73" s="24"/>
    </row>
    <row r="74" spans="1:99" s="20" customFormat="1" ht="24.95" customHeight="1">
      <c r="D74" s="61"/>
      <c r="F74" s="90"/>
      <c r="G74" s="4" t="s">
        <v>376</v>
      </c>
      <c r="H74" s="4" t="s">
        <v>377</v>
      </c>
      <c r="I74" s="4" t="s">
        <v>378</v>
      </c>
      <c r="J74" s="4" t="s">
        <v>379</v>
      </c>
      <c r="K74" s="8" t="s">
        <v>380</v>
      </c>
      <c r="L74" s="4" t="s">
        <v>381</v>
      </c>
      <c r="M74" s="4" t="s">
        <v>382</v>
      </c>
      <c r="N74" s="4" t="s">
        <v>383</v>
      </c>
      <c r="O74" s="4" t="s">
        <v>384</v>
      </c>
      <c r="P74" s="4" t="s">
        <v>385</v>
      </c>
      <c r="Q74" s="4">
        <v>18</v>
      </c>
      <c r="R74" s="4" t="s">
        <v>171</v>
      </c>
      <c r="S74" s="4" t="s">
        <v>43</v>
      </c>
      <c r="T74" s="22"/>
      <c r="U74" s="22"/>
      <c r="V74" s="36">
        <v>44825</v>
      </c>
      <c r="W74" s="61"/>
      <c r="X74" s="22"/>
      <c r="Y74" s="23"/>
      <c r="Z74" s="23">
        <v>220000</v>
      </c>
      <c r="AA74" s="23">
        <v>200000</v>
      </c>
      <c r="AB74" s="23">
        <v>20000</v>
      </c>
      <c r="AC74" s="24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6"/>
      <c r="CF74" s="25"/>
      <c r="CG74" s="25"/>
      <c r="CH74" s="25"/>
      <c r="CI74" s="25"/>
      <c r="CJ74" s="25"/>
      <c r="CK74" s="25"/>
      <c r="CL74" s="25"/>
      <c r="CM74" s="25"/>
      <c r="CN74" s="25"/>
      <c r="CU74" s="24"/>
    </row>
    <row r="75" spans="1:99" s="89" customFormat="1" ht="24.95" customHeight="1">
      <c r="A75" s="20">
        <v>38</v>
      </c>
      <c r="B75" s="89">
        <v>30</v>
      </c>
      <c r="C75" s="4" t="s">
        <v>61</v>
      </c>
      <c r="D75" s="4"/>
      <c r="E75" s="4">
        <v>2</v>
      </c>
      <c r="F75" s="6">
        <v>44809</v>
      </c>
      <c r="G75" s="4" t="s">
        <v>386</v>
      </c>
      <c r="H75" s="4" t="s">
        <v>387</v>
      </c>
      <c r="I75" s="4" t="s">
        <v>388</v>
      </c>
      <c r="J75" s="4" t="s">
        <v>389</v>
      </c>
      <c r="K75" s="8" t="s">
        <v>390</v>
      </c>
      <c r="L75" s="4" t="s">
        <v>345</v>
      </c>
      <c r="M75" s="4" t="s">
        <v>391</v>
      </c>
      <c r="N75" s="4" t="s">
        <v>392</v>
      </c>
      <c r="O75" s="4" t="s">
        <v>393</v>
      </c>
      <c r="P75" s="4" t="s">
        <v>394</v>
      </c>
      <c r="Q75" s="4">
        <v>11</v>
      </c>
      <c r="R75" s="4" t="s">
        <v>220</v>
      </c>
      <c r="S75" s="4" t="s">
        <v>43</v>
      </c>
      <c r="T75" s="90"/>
      <c r="U75" s="90"/>
      <c r="V75" s="36" t="s">
        <v>73</v>
      </c>
      <c r="W75" s="61"/>
      <c r="X75" s="22"/>
      <c r="Y75" s="23"/>
      <c r="Z75" s="23">
        <v>400000</v>
      </c>
      <c r="AA75" s="23">
        <v>400000</v>
      </c>
      <c r="AB75" s="23"/>
      <c r="AC75" s="95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  <c r="BH75" s="93"/>
      <c r="BI75" s="93"/>
      <c r="BJ75" s="93"/>
      <c r="BK75" s="93"/>
      <c r="BL75" s="93"/>
      <c r="BM75" s="93"/>
      <c r="BN75" s="93"/>
      <c r="BO75" s="93"/>
      <c r="BP75" s="93"/>
      <c r="BQ75" s="93"/>
      <c r="BR75" s="93"/>
      <c r="BS75" s="93"/>
      <c r="BT75" s="93"/>
      <c r="BU75" s="93"/>
      <c r="BV75" s="93"/>
      <c r="BW75" s="93"/>
      <c r="BX75" s="93"/>
      <c r="BY75" s="93"/>
      <c r="BZ75" s="93"/>
      <c r="CA75" s="93"/>
      <c r="CB75" s="93"/>
      <c r="CC75" s="93"/>
      <c r="CD75" s="93"/>
      <c r="CE75" s="94"/>
      <c r="CF75" s="93"/>
      <c r="CG75" s="93"/>
      <c r="CH75" s="93"/>
      <c r="CI75" s="93"/>
      <c r="CJ75" s="93"/>
      <c r="CK75" s="93"/>
      <c r="CL75" s="93"/>
      <c r="CM75" s="93"/>
      <c r="CN75" s="93"/>
      <c r="CU75" s="95"/>
    </row>
    <row r="76" spans="1:99" s="89" customFormat="1" ht="24.95" customHeight="1">
      <c r="A76" s="20"/>
      <c r="C76" s="4"/>
      <c r="D76" s="4"/>
      <c r="E76" s="4"/>
      <c r="F76" s="6"/>
      <c r="G76" s="4" t="s">
        <v>386</v>
      </c>
      <c r="H76" s="4" t="s">
        <v>387</v>
      </c>
      <c r="I76" s="4" t="s">
        <v>388</v>
      </c>
      <c r="J76" s="4" t="s">
        <v>389</v>
      </c>
      <c r="K76" s="8" t="s">
        <v>390</v>
      </c>
      <c r="L76" s="4" t="s">
        <v>345</v>
      </c>
      <c r="M76" s="4" t="s">
        <v>391</v>
      </c>
      <c r="N76" s="4" t="s">
        <v>392</v>
      </c>
      <c r="O76" s="4" t="s">
        <v>393</v>
      </c>
      <c r="P76" s="4" t="s">
        <v>394</v>
      </c>
      <c r="Q76" s="4">
        <v>11</v>
      </c>
      <c r="R76" s="4" t="s">
        <v>220</v>
      </c>
      <c r="S76" s="4" t="s">
        <v>43</v>
      </c>
      <c r="T76" s="90"/>
      <c r="U76" s="90"/>
      <c r="V76" s="22"/>
      <c r="W76" s="61"/>
      <c r="X76" s="22"/>
      <c r="Y76" s="23"/>
      <c r="Z76" s="23">
        <v>220000</v>
      </c>
      <c r="AA76" s="23">
        <v>200000</v>
      </c>
      <c r="AB76" s="23">
        <v>20000</v>
      </c>
      <c r="AC76" s="95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  <c r="AT76" s="93"/>
      <c r="AU76" s="93"/>
      <c r="AV76" s="93"/>
      <c r="AW76" s="93"/>
      <c r="AX76" s="93"/>
      <c r="AY76" s="93"/>
      <c r="AZ76" s="93"/>
      <c r="BA76" s="93"/>
      <c r="BB76" s="93"/>
      <c r="BC76" s="93"/>
      <c r="BD76" s="93"/>
      <c r="BE76" s="93"/>
      <c r="BF76" s="93"/>
      <c r="BG76" s="93"/>
      <c r="BH76" s="93"/>
      <c r="BI76" s="93"/>
      <c r="BJ76" s="93"/>
      <c r="BK76" s="93"/>
      <c r="BL76" s="93"/>
      <c r="BM76" s="93"/>
      <c r="BN76" s="93"/>
      <c r="BO76" s="93"/>
      <c r="BP76" s="93"/>
      <c r="BQ76" s="93"/>
      <c r="BR76" s="93"/>
      <c r="BS76" s="93"/>
      <c r="BT76" s="93"/>
      <c r="BU76" s="93"/>
      <c r="BV76" s="93"/>
      <c r="BW76" s="93"/>
      <c r="BX76" s="93"/>
      <c r="BY76" s="93"/>
      <c r="BZ76" s="93"/>
      <c r="CA76" s="93"/>
      <c r="CB76" s="93"/>
      <c r="CC76" s="93"/>
      <c r="CD76" s="93"/>
      <c r="CE76" s="94"/>
      <c r="CF76" s="93"/>
      <c r="CG76" s="93"/>
      <c r="CH76" s="93"/>
      <c r="CI76" s="93"/>
      <c r="CJ76" s="93"/>
      <c r="CK76" s="93"/>
      <c r="CL76" s="93"/>
      <c r="CM76" s="93"/>
      <c r="CN76" s="93"/>
      <c r="CU76" s="95"/>
    </row>
    <row r="77" spans="1:99" s="89" customFormat="1" ht="24.95" customHeight="1">
      <c r="A77" s="20">
        <v>39</v>
      </c>
      <c r="B77" s="89">
        <v>31</v>
      </c>
      <c r="C77" s="4" t="s">
        <v>61</v>
      </c>
      <c r="D77" s="4"/>
      <c r="E77" s="4">
        <v>2</v>
      </c>
      <c r="F77" s="6">
        <v>44809</v>
      </c>
      <c r="G77" s="4" t="s">
        <v>395</v>
      </c>
      <c r="H77" s="4" t="s">
        <v>396</v>
      </c>
      <c r="I77" s="4" t="s">
        <v>397</v>
      </c>
      <c r="J77" s="4" t="s">
        <v>398</v>
      </c>
      <c r="K77" s="8" t="s">
        <v>399</v>
      </c>
      <c r="L77" s="4" t="s">
        <v>31</v>
      </c>
      <c r="M77" s="4" t="s">
        <v>397</v>
      </c>
      <c r="N77" s="4" t="s">
        <v>400</v>
      </c>
      <c r="O77" s="4" t="s">
        <v>401</v>
      </c>
      <c r="P77" s="4" t="s">
        <v>402</v>
      </c>
      <c r="Q77" s="4">
        <v>9</v>
      </c>
      <c r="R77" s="4" t="s">
        <v>220</v>
      </c>
      <c r="S77" s="4" t="s">
        <v>43</v>
      </c>
      <c r="T77" s="90"/>
      <c r="U77" s="90"/>
      <c r="V77" s="36" t="s">
        <v>73</v>
      </c>
      <c r="W77" s="61"/>
      <c r="X77" s="22"/>
      <c r="Y77" s="23"/>
      <c r="Z77" s="23">
        <v>400000</v>
      </c>
      <c r="AA77" s="23">
        <v>400000</v>
      </c>
      <c r="AB77" s="23"/>
      <c r="AC77" s="95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  <c r="AO77" s="93"/>
      <c r="AP77" s="93"/>
      <c r="AQ77" s="93"/>
      <c r="AR77" s="93"/>
      <c r="AS77" s="93"/>
      <c r="AT77" s="93"/>
      <c r="AU77" s="93"/>
      <c r="AV77" s="93"/>
      <c r="AW77" s="93"/>
      <c r="AX77" s="93"/>
      <c r="AY77" s="93"/>
      <c r="AZ77" s="93"/>
      <c r="BA77" s="93"/>
      <c r="BB77" s="93"/>
      <c r="BC77" s="93"/>
      <c r="BD77" s="93"/>
      <c r="BE77" s="93"/>
      <c r="BF77" s="93"/>
      <c r="BG77" s="93"/>
      <c r="BH77" s="93"/>
      <c r="BI77" s="93"/>
      <c r="BJ77" s="93"/>
      <c r="BK77" s="93"/>
      <c r="BL77" s="93"/>
      <c r="BM77" s="93"/>
      <c r="BN77" s="93"/>
      <c r="BO77" s="93"/>
      <c r="BP77" s="93"/>
      <c r="BQ77" s="93"/>
      <c r="BR77" s="93"/>
      <c r="BS77" s="93"/>
      <c r="BT77" s="93"/>
      <c r="BU77" s="93"/>
      <c r="BV77" s="93"/>
      <c r="BW77" s="93"/>
      <c r="BX77" s="93"/>
      <c r="BY77" s="93"/>
      <c r="BZ77" s="93"/>
      <c r="CA77" s="93"/>
      <c r="CB77" s="93"/>
      <c r="CC77" s="93"/>
      <c r="CD77" s="93"/>
      <c r="CE77" s="94"/>
      <c r="CF77" s="93"/>
      <c r="CG77" s="93"/>
      <c r="CH77" s="93"/>
      <c r="CI77" s="93"/>
      <c r="CJ77" s="93"/>
      <c r="CK77" s="93"/>
      <c r="CL77" s="93"/>
      <c r="CM77" s="93"/>
      <c r="CN77" s="93"/>
      <c r="CU77" s="95"/>
    </row>
    <row r="78" spans="1:99" s="89" customFormat="1" ht="24.95" customHeight="1">
      <c r="A78" s="20"/>
      <c r="F78" s="90"/>
      <c r="G78" s="4" t="s">
        <v>395</v>
      </c>
      <c r="H78" s="4" t="s">
        <v>396</v>
      </c>
      <c r="I78" s="4" t="s">
        <v>397</v>
      </c>
      <c r="J78" s="4" t="s">
        <v>398</v>
      </c>
      <c r="K78" s="8" t="s">
        <v>399</v>
      </c>
      <c r="L78" s="4" t="s">
        <v>31</v>
      </c>
      <c r="M78" s="4" t="s">
        <v>397</v>
      </c>
      <c r="N78" s="4" t="s">
        <v>400</v>
      </c>
      <c r="O78" s="4" t="s">
        <v>401</v>
      </c>
      <c r="P78" s="4" t="s">
        <v>402</v>
      </c>
      <c r="Q78" s="4">
        <v>9</v>
      </c>
      <c r="R78" s="4" t="s">
        <v>220</v>
      </c>
      <c r="S78" s="4" t="s">
        <v>43</v>
      </c>
      <c r="T78" s="90"/>
      <c r="U78" s="90"/>
      <c r="V78" s="22"/>
      <c r="W78" s="61"/>
      <c r="X78" s="22"/>
      <c r="Y78" s="23"/>
      <c r="Z78" s="23">
        <v>220000</v>
      </c>
      <c r="AA78" s="23">
        <v>200000</v>
      </c>
      <c r="AB78" s="23">
        <v>20000</v>
      </c>
      <c r="AC78" s="95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  <c r="BB78" s="93"/>
      <c r="BC78" s="93"/>
      <c r="BD78" s="93"/>
      <c r="BE78" s="93"/>
      <c r="BF78" s="93"/>
      <c r="BG78" s="93"/>
      <c r="BH78" s="93"/>
      <c r="BI78" s="93"/>
      <c r="BJ78" s="93"/>
      <c r="BK78" s="93"/>
      <c r="BL78" s="93"/>
      <c r="BM78" s="93"/>
      <c r="BN78" s="93"/>
      <c r="BO78" s="93"/>
      <c r="BP78" s="93"/>
      <c r="BQ78" s="93"/>
      <c r="BR78" s="93"/>
      <c r="BS78" s="93"/>
      <c r="BT78" s="93"/>
      <c r="BU78" s="93"/>
      <c r="BV78" s="93"/>
      <c r="BW78" s="93"/>
      <c r="BX78" s="93"/>
      <c r="BY78" s="93"/>
      <c r="BZ78" s="93"/>
      <c r="CA78" s="93"/>
      <c r="CB78" s="93"/>
      <c r="CC78" s="93"/>
      <c r="CD78" s="93"/>
      <c r="CE78" s="94"/>
      <c r="CF78" s="93"/>
      <c r="CG78" s="93"/>
      <c r="CH78" s="93"/>
      <c r="CI78" s="93"/>
      <c r="CJ78" s="93"/>
      <c r="CK78" s="93"/>
      <c r="CL78" s="93"/>
      <c r="CM78" s="93"/>
      <c r="CN78" s="93"/>
      <c r="CU78" s="95"/>
    </row>
    <row r="79" spans="1:99" s="59" customFormat="1" ht="24.95" customHeight="1">
      <c r="A79" s="20">
        <v>40</v>
      </c>
      <c r="B79" s="89">
        <v>32</v>
      </c>
      <c r="C79" s="4" t="s">
        <v>61</v>
      </c>
      <c r="D79" s="4"/>
      <c r="E79" s="4">
        <v>2</v>
      </c>
      <c r="F79" s="6">
        <v>44809</v>
      </c>
      <c r="G79" s="4" t="s">
        <v>403</v>
      </c>
      <c r="H79" s="4" t="s">
        <v>404</v>
      </c>
      <c r="I79" s="4" t="s">
        <v>405</v>
      </c>
      <c r="J79" s="4" t="s">
        <v>406</v>
      </c>
      <c r="K79" s="8" t="s">
        <v>407</v>
      </c>
      <c r="L79" s="4" t="s">
        <v>408</v>
      </c>
      <c r="M79" s="4" t="s">
        <v>409</v>
      </c>
      <c r="N79" s="4" t="s">
        <v>410</v>
      </c>
      <c r="O79" s="4" t="s">
        <v>411</v>
      </c>
      <c r="P79" s="4" t="s">
        <v>412</v>
      </c>
      <c r="Q79" s="4">
        <v>14</v>
      </c>
      <c r="R79" s="4" t="s">
        <v>171</v>
      </c>
      <c r="S79" s="4" t="s">
        <v>43</v>
      </c>
      <c r="T79" s="90"/>
      <c r="U79" s="90"/>
      <c r="V79" s="36" t="s">
        <v>73</v>
      </c>
      <c r="W79" s="61"/>
      <c r="X79" s="22"/>
      <c r="Y79" s="23"/>
      <c r="Z79" s="23">
        <v>400000</v>
      </c>
      <c r="AA79" s="23">
        <v>400000</v>
      </c>
      <c r="AB79" s="23"/>
      <c r="AC79" s="60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  <c r="AO79" s="96"/>
      <c r="AP79" s="96"/>
      <c r="AQ79" s="96"/>
      <c r="AR79" s="96"/>
      <c r="AS79" s="96"/>
      <c r="AT79" s="96"/>
      <c r="AU79" s="96"/>
      <c r="AV79" s="96"/>
      <c r="AW79" s="96"/>
      <c r="AX79" s="96"/>
      <c r="AY79" s="96"/>
      <c r="AZ79" s="96"/>
      <c r="BA79" s="96"/>
      <c r="BB79" s="96"/>
      <c r="BC79" s="96"/>
      <c r="BD79" s="96"/>
      <c r="BE79" s="96"/>
      <c r="BF79" s="96"/>
      <c r="BG79" s="96"/>
      <c r="BH79" s="96"/>
      <c r="BI79" s="96"/>
      <c r="BJ79" s="96"/>
      <c r="BK79" s="96"/>
      <c r="BL79" s="96"/>
      <c r="BM79" s="96"/>
      <c r="BN79" s="96"/>
      <c r="BO79" s="96"/>
      <c r="BP79" s="96"/>
      <c r="BQ79" s="96"/>
      <c r="BR79" s="96"/>
      <c r="BS79" s="96"/>
      <c r="BT79" s="96"/>
      <c r="BU79" s="96"/>
      <c r="BV79" s="96"/>
      <c r="BW79" s="96"/>
      <c r="BX79" s="96"/>
      <c r="BY79" s="96"/>
      <c r="BZ79" s="96"/>
      <c r="CA79" s="96"/>
      <c r="CB79" s="96"/>
      <c r="CC79" s="96"/>
      <c r="CD79" s="96"/>
      <c r="CE79" s="98"/>
      <c r="CF79" s="96"/>
      <c r="CG79" s="96"/>
      <c r="CH79" s="96"/>
      <c r="CI79" s="96"/>
      <c r="CJ79" s="96"/>
      <c r="CK79" s="96"/>
      <c r="CL79" s="96"/>
      <c r="CM79" s="96"/>
      <c r="CN79" s="96"/>
      <c r="CU79" s="60"/>
    </row>
    <row r="80" spans="1:99" s="59" customFormat="1" ht="24.95" customHeight="1">
      <c r="A80" s="20"/>
      <c r="B80" s="89"/>
      <c r="C80" s="4"/>
      <c r="D80" s="4"/>
      <c r="E80" s="4"/>
      <c r="F80" s="6"/>
      <c r="G80" s="4" t="s">
        <v>403</v>
      </c>
      <c r="H80" s="4" t="s">
        <v>404</v>
      </c>
      <c r="I80" s="4" t="s">
        <v>405</v>
      </c>
      <c r="J80" s="4" t="s">
        <v>406</v>
      </c>
      <c r="K80" s="8" t="s">
        <v>407</v>
      </c>
      <c r="L80" s="4" t="s">
        <v>408</v>
      </c>
      <c r="M80" s="4" t="s">
        <v>409</v>
      </c>
      <c r="N80" s="4" t="s">
        <v>410</v>
      </c>
      <c r="O80" s="4" t="s">
        <v>411</v>
      </c>
      <c r="P80" s="4" t="s">
        <v>412</v>
      </c>
      <c r="Q80" s="4">
        <v>14</v>
      </c>
      <c r="R80" s="4" t="s">
        <v>171</v>
      </c>
      <c r="S80" s="4" t="s">
        <v>43</v>
      </c>
      <c r="T80" s="90"/>
      <c r="U80" s="90"/>
      <c r="V80" s="22"/>
      <c r="W80" s="61"/>
      <c r="X80" s="22"/>
      <c r="Y80" s="23"/>
      <c r="Z80" s="23">
        <v>220000</v>
      </c>
      <c r="AA80" s="23">
        <v>200000</v>
      </c>
      <c r="AB80" s="23">
        <v>20000</v>
      </c>
      <c r="AC80" s="60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96"/>
      <c r="AO80" s="96"/>
      <c r="AP80" s="96"/>
      <c r="AQ80" s="96"/>
      <c r="AR80" s="96"/>
      <c r="AS80" s="96"/>
      <c r="AT80" s="96"/>
      <c r="AU80" s="96"/>
      <c r="AV80" s="96"/>
      <c r="AW80" s="96"/>
      <c r="AX80" s="96"/>
      <c r="AY80" s="96"/>
      <c r="AZ80" s="96"/>
      <c r="BA80" s="96"/>
      <c r="BB80" s="96"/>
      <c r="BC80" s="96"/>
      <c r="BD80" s="96"/>
      <c r="BE80" s="96"/>
      <c r="BF80" s="96"/>
      <c r="BG80" s="96"/>
      <c r="BH80" s="96"/>
      <c r="BI80" s="96"/>
      <c r="BJ80" s="96"/>
      <c r="BK80" s="96"/>
      <c r="BL80" s="96"/>
      <c r="BM80" s="96"/>
      <c r="BN80" s="96"/>
      <c r="BO80" s="96"/>
      <c r="BP80" s="96"/>
      <c r="BQ80" s="96"/>
      <c r="BR80" s="96"/>
      <c r="BS80" s="96"/>
      <c r="BT80" s="96"/>
      <c r="BU80" s="96"/>
      <c r="BV80" s="96"/>
      <c r="BW80" s="96"/>
      <c r="BX80" s="96"/>
      <c r="BY80" s="96"/>
      <c r="BZ80" s="96"/>
      <c r="CA80" s="96"/>
      <c r="CB80" s="96"/>
      <c r="CC80" s="96"/>
      <c r="CD80" s="96"/>
      <c r="CE80" s="98"/>
      <c r="CF80" s="96"/>
      <c r="CG80" s="96"/>
      <c r="CH80" s="96"/>
      <c r="CI80" s="96"/>
      <c r="CJ80" s="96"/>
      <c r="CK80" s="96"/>
      <c r="CL80" s="96"/>
      <c r="CM80" s="96"/>
      <c r="CN80" s="96"/>
      <c r="CU80" s="60"/>
    </row>
    <row r="81" spans="1:99" s="59" customFormat="1" ht="24.95" customHeight="1">
      <c r="A81" s="89">
        <v>41</v>
      </c>
      <c r="B81" s="89">
        <v>33</v>
      </c>
      <c r="C81" s="4" t="s">
        <v>61</v>
      </c>
      <c r="D81" s="4"/>
      <c r="E81" s="4">
        <v>2</v>
      </c>
      <c r="F81" s="6">
        <v>44809</v>
      </c>
      <c r="G81" s="4" t="s">
        <v>413</v>
      </c>
      <c r="H81" s="4" t="s">
        <v>414</v>
      </c>
      <c r="I81" s="4" t="s">
        <v>415</v>
      </c>
      <c r="J81" s="4" t="s">
        <v>416</v>
      </c>
      <c r="K81" s="8" t="s">
        <v>417</v>
      </c>
      <c r="L81" s="4" t="s">
        <v>167</v>
      </c>
      <c r="M81" s="4" t="s">
        <v>418</v>
      </c>
      <c r="N81" s="4" t="s">
        <v>419</v>
      </c>
      <c r="O81" s="4" t="s">
        <v>420</v>
      </c>
      <c r="P81" s="4" t="s">
        <v>421</v>
      </c>
      <c r="Q81" s="4">
        <v>5</v>
      </c>
      <c r="R81" s="4" t="s">
        <v>171</v>
      </c>
      <c r="S81" s="4" t="s">
        <v>43</v>
      </c>
      <c r="T81" s="90"/>
      <c r="U81" s="90"/>
      <c r="V81" s="36" t="s">
        <v>73</v>
      </c>
      <c r="W81" s="61"/>
      <c r="X81" s="22"/>
      <c r="Y81" s="23"/>
      <c r="Z81" s="23">
        <v>400000</v>
      </c>
      <c r="AA81" s="23">
        <v>400000</v>
      </c>
      <c r="AB81" s="23"/>
      <c r="AC81" s="60"/>
      <c r="AJ81" s="60"/>
    </row>
    <row r="82" spans="1:99" s="59" customFormat="1" ht="24.95" customHeight="1">
      <c r="A82" s="89"/>
      <c r="B82" s="89"/>
      <c r="C82" s="4"/>
      <c r="D82" s="4"/>
      <c r="E82" s="4"/>
      <c r="F82" s="6"/>
      <c r="G82" s="4" t="s">
        <v>413</v>
      </c>
      <c r="H82" s="4" t="s">
        <v>414</v>
      </c>
      <c r="I82" s="4" t="s">
        <v>415</v>
      </c>
      <c r="J82" s="4" t="s">
        <v>416</v>
      </c>
      <c r="K82" s="8" t="s">
        <v>417</v>
      </c>
      <c r="L82" s="4" t="s">
        <v>167</v>
      </c>
      <c r="M82" s="4" t="s">
        <v>418</v>
      </c>
      <c r="N82" s="4" t="s">
        <v>419</v>
      </c>
      <c r="O82" s="4" t="s">
        <v>420</v>
      </c>
      <c r="P82" s="4" t="s">
        <v>421</v>
      </c>
      <c r="Q82" s="4">
        <v>5</v>
      </c>
      <c r="R82" s="4" t="s">
        <v>171</v>
      </c>
      <c r="S82" s="4" t="s">
        <v>43</v>
      </c>
      <c r="T82" s="90"/>
      <c r="U82" s="90"/>
      <c r="V82" s="22"/>
      <c r="W82" s="61"/>
      <c r="X82" s="22"/>
      <c r="Y82" s="23"/>
      <c r="Z82" s="23">
        <v>220000</v>
      </c>
      <c r="AA82" s="23">
        <v>200000</v>
      </c>
      <c r="AB82" s="23">
        <v>20000</v>
      </c>
      <c r="AC82" s="60"/>
      <c r="AJ82" s="60"/>
    </row>
    <row r="83" spans="1:99" s="89" customFormat="1" ht="24.95" customHeight="1">
      <c r="A83" s="89">
        <v>42</v>
      </c>
      <c r="B83" s="89">
        <v>34</v>
      </c>
      <c r="C83" s="89" t="s">
        <v>339</v>
      </c>
      <c r="E83" s="89">
        <v>2</v>
      </c>
      <c r="F83" s="6">
        <v>44809</v>
      </c>
      <c r="G83" s="89" t="s">
        <v>422</v>
      </c>
      <c r="H83" s="89" t="s">
        <v>423</v>
      </c>
      <c r="I83" s="89" t="s">
        <v>424</v>
      </c>
      <c r="J83" s="89" t="s">
        <v>425</v>
      </c>
      <c r="K83" s="21" t="s">
        <v>426</v>
      </c>
      <c r="L83" s="89" t="s">
        <v>32</v>
      </c>
      <c r="M83" s="89" t="s">
        <v>427</v>
      </c>
      <c r="N83" s="89" t="s">
        <v>428</v>
      </c>
      <c r="O83" s="89" t="s">
        <v>429</v>
      </c>
      <c r="P83" s="89" t="s">
        <v>430</v>
      </c>
      <c r="Q83" s="89">
        <v>11</v>
      </c>
      <c r="R83" s="89" t="s">
        <v>93</v>
      </c>
      <c r="S83" s="89" t="s">
        <v>43</v>
      </c>
      <c r="T83" s="90"/>
      <c r="U83" s="90"/>
      <c r="V83" s="36" t="s">
        <v>73</v>
      </c>
      <c r="W83" s="61"/>
      <c r="X83" s="22"/>
      <c r="Y83" s="23"/>
      <c r="Z83" s="23">
        <v>400000</v>
      </c>
      <c r="AA83" s="23">
        <v>400000</v>
      </c>
      <c r="AB83" s="23"/>
      <c r="AC83" s="95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  <c r="AP83" s="93"/>
      <c r="AQ83" s="93"/>
      <c r="AR83" s="93"/>
      <c r="AS83" s="93"/>
      <c r="AT83" s="93"/>
      <c r="AU83" s="93"/>
      <c r="AV83" s="93"/>
      <c r="AW83" s="93"/>
      <c r="AX83" s="93"/>
      <c r="AY83" s="93"/>
      <c r="AZ83" s="93"/>
      <c r="BA83" s="93"/>
      <c r="BB83" s="93"/>
      <c r="BC83" s="93"/>
      <c r="BD83" s="93"/>
      <c r="BE83" s="93"/>
      <c r="BF83" s="93"/>
      <c r="BG83" s="93"/>
      <c r="BH83" s="93"/>
      <c r="BI83" s="93"/>
      <c r="BJ83" s="93"/>
      <c r="BK83" s="93"/>
      <c r="BL83" s="93"/>
      <c r="BM83" s="93"/>
      <c r="BN83" s="93"/>
      <c r="BO83" s="93"/>
      <c r="BP83" s="93"/>
      <c r="BQ83" s="93"/>
      <c r="BR83" s="93"/>
      <c r="BS83" s="93"/>
      <c r="BT83" s="93"/>
      <c r="BU83" s="93"/>
      <c r="BV83" s="93"/>
      <c r="BW83" s="93"/>
      <c r="BX83" s="93"/>
      <c r="BY83" s="93"/>
      <c r="BZ83" s="93"/>
      <c r="CA83" s="93"/>
      <c r="CB83" s="93"/>
      <c r="CC83" s="93"/>
      <c r="CD83" s="93"/>
      <c r="CE83" s="94"/>
      <c r="CF83" s="93"/>
      <c r="CG83" s="93"/>
      <c r="CH83" s="93"/>
      <c r="CI83" s="93"/>
      <c r="CJ83" s="93"/>
      <c r="CK83" s="93"/>
      <c r="CL83" s="93"/>
      <c r="CM83" s="93"/>
      <c r="CN83" s="93"/>
      <c r="CU83" s="95"/>
    </row>
    <row r="84" spans="1:99" s="89" customFormat="1" ht="24.95" customHeight="1">
      <c r="F84" s="90"/>
      <c r="G84" s="89" t="s">
        <v>422</v>
      </c>
      <c r="H84" s="89" t="s">
        <v>423</v>
      </c>
      <c r="I84" s="89" t="s">
        <v>424</v>
      </c>
      <c r="J84" s="89" t="s">
        <v>425</v>
      </c>
      <c r="K84" s="21" t="s">
        <v>426</v>
      </c>
      <c r="L84" s="89" t="s">
        <v>32</v>
      </c>
      <c r="M84" s="89" t="s">
        <v>427</v>
      </c>
      <c r="N84" s="89" t="s">
        <v>428</v>
      </c>
      <c r="O84" s="89" t="s">
        <v>429</v>
      </c>
      <c r="P84" s="89" t="s">
        <v>430</v>
      </c>
      <c r="Q84" s="89">
        <v>11</v>
      </c>
      <c r="R84" s="89" t="s">
        <v>93</v>
      </c>
      <c r="S84" s="89" t="s">
        <v>43</v>
      </c>
      <c r="T84" s="90"/>
      <c r="U84" s="90"/>
      <c r="V84" s="22"/>
      <c r="W84" s="61"/>
      <c r="X84" s="22"/>
      <c r="Y84" s="23"/>
      <c r="Z84" s="23">
        <v>220000</v>
      </c>
      <c r="AA84" s="23">
        <v>200000</v>
      </c>
      <c r="AB84" s="23">
        <v>20000</v>
      </c>
      <c r="AC84" s="95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  <c r="AQ84" s="93"/>
      <c r="AR84" s="93"/>
      <c r="AS84" s="93"/>
      <c r="AT84" s="93"/>
      <c r="AU84" s="93"/>
      <c r="AV84" s="93"/>
      <c r="AW84" s="93"/>
      <c r="AX84" s="93"/>
      <c r="AY84" s="93"/>
      <c r="AZ84" s="93"/>
      <c r="BA84" s="93"/>
      <c r="BB84" s="93"/>
      <c r="BC84" s="93"/>
      <c r="BD84" s="93"/>
      <c r="BE84" s="93"/>
      <c r="BF84" s="93"/>
      <c r="BG84" s="93"/>
      <c r="BH84" s="93"/>
      <c r="BI84" s="93"/>
      <c r="BJ84" s="93"/>
      <c r="BK84" s="93"/>
      <c r="BL84" s="93"/>
      <c r="BM84" s="93"/>
      <c r="BN84" s="93"/>
      <c r="BO84" s="93"/>
      <c r="BP84" s="93"/>
      <c r="BQ84" s="93"/>
      <c r="BR84" s="93"/>
      <c r="BS84" s="93"/>
      <c r="BT84" s="93"/>
      <c r="BU84" s="93"/>
      <c r="BV84" s="93"/>
      <c r="BW84" s="93"/>
      <c r="BX84" s="93"/>
      <c r="BY84" s="93"/>
      <c r="BZ84" s="93"/>
      <c r="CA84" s="93"/>
      <c r="CB84" s="93"/>
      <c r="CC84" s="93"/>
      <c r="CD84" s="93"/>
      <c r="CE84" s="94"/>
      <c r="CF84" s="93"/>
      <c r="CG84" s="93"/>
      <c r="CH84" s="93"/>
      <c r="CI84" s="93"/>
      <c r="CJ84" s="93"/>
      <c r="CK84" s="93"/>
      <c r="CL84" s="93"/>
      <c r="CM84" s="93"/>
      <c r="CN84" s="93"/>
      <c r="CU84" s="95"/>
    </row>
    <row r="85" spans="1:99" s="89" customFormat="1" ht="24.95" customHeight="1">
      <c r="A85" s="89">
        <v>43</v>
      </c>
      <c r="B85" s="89">
        <v>34</v>
      </c>
      <c r="C85" s="89" t="s">
        <v>44</v>
      </c>
      <c r="E85" s="89">
        <v>2</v>
      </c>
      <c r="F85" s="6">
        <v>44809</v>
      </c>
      <c r="G85" s="89" t="s">
        <v>431</v>
      </c>
      <c r="H85" s="89" t="s">
        <v>432</v>
      </c>
      <c r="I85" s="89" t="s">
        <v>433</v>
      </c>
      <c r="J85" s="89" t="s">
        <v>434</v>
      </c>
      <c r="K85" s="21" t="s">
        <v>435</v>
      </c>
      <c r="L85" s="89" t="s">
        <v>436</v>
      </c>
      <c r="M85" s="89" t="s">
        <v>437</v>
      </c>
      <c r="N85" s="89" t="s">
        <v>438</v>
      </c>
      <c r="O85" s="89" t="s">
        <v>439</v>
      </c>
      <c r="P85" s="89" t="s">
        <v>440</v>
      </c>
      <c r="Q85" s="89">
        <v>4</v>
      </c>
      <c r="R85" s="89" t="s">
        <v>93</v>
      </c>
      <c r="S85" s="89" t="s">
        <v>43</v>
      </c>
      <c r="T85" s="90"/>
      <c r="U85" s="90"/>
      <c r="V85" s="36" t="s">
        <v>73</v>
      </c>
      <c r="W85" s="61"/>
      <c r="X85" s="22"/>
      <c r="Y85" s="23"/>
      <c r="Z85" s="23">
        <v>400000</v>
      </c>
      <c r="AA85" s="23">
        <v>400000</v>
      </c>
      <c r="AB85" s="23"/>
      <c r="AC85" s="95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  <c r="AQ85" s="93"/>
      <c r="AR85" s="93"/>
      <c r="AS85" s="93"/>
      <c r="AT85" s="93"/>
      <c r="AU85" s="93"/>
      <c r="AV85" s="93"/>
      <c r="AW85" s="93"/>
      <c r="AX85" s="93"/>
      <c r="AY85" s="93"/>
      <c r="AZ85" s="93"/>
      <c r="BA85" s="93"/>
      <c r="BB85" s="93"/>
      <c r="BC85" s="93"/>
      <c r="BD85" s="93"/>
      <c r="BE85" s="93"/>
      <c r="BF85" s="93"/>
      <c r="BG85" s="93"/>
      <c r="BH85" s="93"/>
      <c r="BI85" s="93"/>
      <c r="BJ85" s="93"/>
      <c r="BK85" s="93"/>
      <c r="BL85" s="93"/>
      <c r="BM85" s="93"/>
      <c r="BN85" s="93"/>
      <c r="BO85" s="93"/>
      <c r="BP85" s="93"/>
      <c r="BQ85" s="93"/>
      <c r="BR85" s="93"/>
      <c r="BS85" s="93"/>
      <c r="BT85" s="93"/>
      <c r="BU85" s="93"/>
      <c r="BV85" s="93"/>
      <c r="BW85" s="93"/>
      <c r="BX85" s="93"/>
      <c r="BY85" s="93"/>
      <c r="BZ85" s="93"/>
      <c r="CA85" s="93"/>
      <c r="CB85" s="93"/>
      <c r="CC85" s="93"/>
      <c r="CD85" s="93"/>
      <c r="CE85" s="94"/>
      <c r="CF85" s="93"/>
      <c r="CG85" s="93"/>
      <c r="CH85" s="93"/>
      <c r="CI85" s="93"/>
      <c r="CJ85" s="93"/>
      <c r="CK85" s="93"/>
      <c r="CL85" s="93"/>
      <c r="CM85" s="93"/>
      <c r="CN85" s="93"/>
      <c r="CU85" s="95"/>
    </row>
    <row r="86" spans="1:99" s="89" customFormat="1" ht="24.95" customHeight="1">
      <c r="F86" s="90"/>
      <c r="G86" s="89" t="s">
        <v>431</v>
      </c>
      <c r="H86" s="89" t="s">
        <v>432</v>
      </c>
      <c r="I86" s="89" t="s">
        <v>433</v>
      </c>
      <c r="J86" s="89" t="s">
        <v>434</v>
      </c>
      <c r="K86" s="21" t="s">
        <v>435</v>
      </c>
      <c r="L86" s="89" t="s">
        <v>436</v>
      </c>
      <c r="M86" s="89" t="s">
        <v>437</v>
      </c>
      <c r="N86" s="89" t="s">
        <v>438</v>
      </c>
      <c r="O86" s="89" t="s">
        <v>439</v>
      </c>
      <c r="P86" s="89" t="s">
        <v>440</v>
      </c>
      <c r="Q86" s="89">
        <v>4</v>
      </c>
      <c r="R86" s="89" t="s">
        <v>93</v>
      </c>
      <c r="S86" s="89" t="s">
        <v>43</v>
      </c>
      <c r="T86" s="90"/>
      <c r="U86" s="90"/>
      <c r="V86" s="22"/>
      <c r="W86" s="61"/>
      <c r="X86" s="22"/>
      <c r="Y86" s="23"/>
      <c r="Z86" s="23">
        <v>220000</v>
      </c>
      <c r="AA86" s="23">
        <v>200000</v>
      </c>
      <c r="AB86" s="23">
        <v>20000</v>
      </c>
      <c r="AC86" s="95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  <c r="AP86" s="93"/>
      <c r="AQ86" s="93"/>
      <c r="AR86" s="93"/>
      <c r="AS86" s="93"/>
      <c r="AT86" s="93"/>
      <c r="AU86" s="93"/>
      <c r="AV86" s="93"/>
      <c r="AW86" s="93"/>
      <c r="AX86" s="93"/>
      <c r="AY86" s="93"/>
      <c r="AZ86" s="93"/>
      <c r="BA86" s="93"/>
      <c r="BB86" s="93"/>
      <c r="BC86" s="93"/>
      <c r="BD86" s="93"/>
      <c r="BE86" s="93"/>
      <c r="BF86" s="93"/>
      <c r="BG86" s="93"/>
      <c r="BH86" s="93"/>
      <c r="BI86" s="93"/>
      <c r="BJ86" s="93"/>
      <c r="BK86" s="93"/>
      <c r="BL86" s="93"/>
      <c r="BM86" s="93"/>
      <c r="BN86" s="93"/>
      <c r="BO86" s="93"/>
      <c r="BP86" s="93"/>
      <c r="BQ86" s="93"/>
      <c r="BR86" s="93"/>
      <c r="BS86" s="93"/>
      <c r="BT86" s="93"/>
      <c r="BU86" s="93"/>
      <c r="BV86" s="93"/>
      <c r="BW86" s="93"/>
      <c r="BX86" s="93"/>
      <c r="BY86" s="93"/>
      <c r="BZ86" s="93"/>
      <c r="CA86" s="93"/>
      <c r="CB86" s="93"/>
      <c r="CC86" s="93"/>
      <c r="CD86" s="93"/>
      <c r="CE86" s="94"/>
      <c r="CF86" s="93"/>
      <c r="CG86" s="93"/>
      <c r="CH86" s="93"/>
      <c r="CI86" s="93"/>
      <c r="CJ86" s="93"/>
      <c r="CK86" s="93"/>
      <c r="CL86" s="93"/>
      <c r="CM86" s="93"/>
      <c r="CN86" s="93"/>
      <c r="CU86" s="95"/>
    </row>
    <row r="87" spans="1:99" s="89" customFormat="1" ht="24.95" customHeight="1">
      <c r="A87" s="89">
        <v>44</v>
      </c>
      <c r="B87" s="89">
        <v>35</v>
      </c>
      <c r="C87" s="89" t="s">
        <v>61</v>
      </c>
      <c r="E87" s="89">
        <v>2</v>
      </c>
      <c r="F87" s="6">
        <v>44809</v>
      </c>
      <c r="G87" s="89" t="s">
        <v>441</v>
      </c>
      <c r="H87" s="89" t="s">
        <v>442</v>
      </c>
      <c r="I87" s="89" t="s">
        <v>443</v>
      </c>
      <c r="J87" s="89" t="s">
        <v>444</v>
      </c>
      <c r="K87" s="21" t="s">
        <v>445</v>
      </c>
      <c r="L87" s="89" t="s">
        <v>31</v>
      </c>
      <c r="M87" s="89" t="s">
        <v>443</v>
      </c>
      <c r="N87" s="89" t="s">
        <v>446</v>
      </c>
      <c r="O87" s="89" t="s">
        <v>447</v>
      </c>
      <c r="P87" s="89" t="s">
        <v>448</v>
      </c>
      <c r="Q87" s="89">
        <v>14</v>
      </c>
      <c r="R87" s="89" t="s">
        <v>112</v>
      </c>
      <c r="S87" s="89" t="s">
        <v>43</v>
      </c>
      <c r="T87" s="90"/>
      <c r="U87" s="90"/>
      <c r="V87" s="36" t="s">
        <v>73</v>
      </c>
      <c r="W87" s="61"/>
      <c r="X87" s="22"/>
      <c r="Y87" s="23"/>
      <c r="Z87" s="23">
        <v>400000</v>
      </c>
      <c r="AA87" s="23">
        <v>400000</v>
      </c>
      <c r="AB87" s="23"/>
      <c r="AC87" s="95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  <c r="AQ87" s="93"/>
      <c r="AR87" s="93"/>
      <c r="AS87" s="93"/>
      <c r="AT87" s="93"/>
      <c r="AU87" s="93"/>
      <c r="AV87" s="93"/>
      <c r="AW87" s="93"/>
      <c r="AX87" s="93"/>
      <c r="AY87" s="93"/>
      <c r="AZ87" s="93"/>
      <c r="BA87" s="93"/>
      <c r="BB87" s="93"/>
      <c r="BC87" s="93"/>
      <c r="BD87" s="93"/>
      <c r="BE87" s="93"/>
      <c r="BF87" s="93"/>
      <c r="BG87" s="93"/>
      <c r="BH87" s="93"/>
      <c r="BI87" s="93"/>
      <c r="BJ87" s="93"/>
      <c r="BK87" s="93"/>
      <c r="BL87" s="93"/>
      <c r="BM87" s="93"/>
      <c r="BN87" s="93"/>
      <c r="BO87" s="93"/>
      <c r="BP87" s="93"/>
      <c r="BQ87" s="93"/>
      <c r="BR87" s="93"/>
      <c r="BS87" s="93"/>
      <c r="BT87" s="93"/>
      <c r="BU87" s="93"/>
      <c r="BV87" s="93"/>
      <c r="BW87" s="93"/>
      <c r="BX87" s="93"/>
      <c r="BY87" s="93"/>
      <c r="BZ87" s="93"/>
      <c r="CA87" s="93"/>
      <c r="CB87" s="93"/>
      <c r="CC87" s="93"/>
      <c r="CD87" s="93"/>
      <c r="CE87" s="94"/>
      <c r="CF87" s="93"/>
      <c r="CG87" s="93"/>
      <c r="CH87" s="93"/>
      <c r="CI87" s="93"/>
      <c r="CJ87" s="93"/>
      <c r="CK87" s="93"/>
      <c r="CL87" s="93"/>
      <c r="CM87" s="93"/>
      <c r="CN87" s="93"/>
      <c r="CU87" s="95"/>
    </row>
    <row r="88" spans="1:99" s="89" customFormat="1" ht="24.95" customHeight="1">
      <c r="F88" s="90"/>
      <c r="G88" s="89" t="s">
        <v>441</v>
      </c>
      <c r="H88" s="89" t="s">
        <v>442</v>
      </c>
      <c r="I88" s="89" t="s">
        <v>443</v>
      </c>
      <c r="J88" s="89" t="s">
        <v>444</v>
      </c>
      <c r="K88" s="21" t="s">
        <v>445</v>
      </c>
      <c r="L88" s="89" t="s">
        <v>31</v>
      </c>
      <c r="M88" s="89" t="s">
        <v>443</v>
      </c>
      <c r="N88" s="89" t="s">
        <v>446</v>
      </c>
      <c r="O88" s="89" t="s">
        <v>447</v>
      </c>
      <c r="P88" s="89" t="s">
        <v>448</v>
      </c>
      <c r="Q88" s="89">
        <v>14</v>
      </c>
      <c r="R88" s="89" t="s">
        <v>112</v>
      </c>
      <c r="S88" s="89" t="s">
        <v>43</v>
      </c>
      <c r="T88" s="90"/>
      <c r="U88" s="90"/>
      <c r="V88" s="22"/>
      <c r="W88" s="61"/>
      <c r="X88" s="22"/>
      <c r="Y88" s="23"/>
      <c r="Z88" s="23">
        <v>220000</v>
      </c>
      <c r="AA88" s="23">
        <v>200000</v>
      </c>
      <c r="AB88" s="23">
        <v>20000</v>
      </c>
      <c r="AC88" s="95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  <c r="AQ88" s="93"/>
      <c r="AR88" s="93"/>
      <c r="AS88" s="93"/>
      <c r="AT88" s="93"/>
      <c r="AU88" s="93"/>
      <c r="AV88" s="93"/>
      <c r="AW88" s="93"/>
      <c r="AX88" s="93"/>
      <c r="AY88" s="93"/>
      <c r="AZ88" s="93"/>
      <c r="BA88" s="93"/>
      <c r="BB88" s="93"/>
      <c r="BC88" s="93"/>
      <c r="BD88" s="93"/>
      <c r="BE88" s="93"/>
      <c r="BF88" s="93"/>
      <c r="BG88" s="93"/>
      <c r="BH88" s="93"/>
      <c r="BI88" s="93"/>
      <c r="BJ88" s="93"/>
      <c r="BK88" s="93"/>
      <c r="BL88" s="93"/>
      <c r="BM88" s="93"/>
      <c r="BN88" s="93"/>
      <c r="BO88" s="93"/>
      <c r="BP88" s="93"/>
      <c r="BQ88" s="93"/>
      <c r="BR88" s="93"/>
      <c r="BS88" s="93"/>
      <c r="BT88" s="93"/>
      <c r="BU88" s="93"/>
      <c r="BV88" s="93"/>
      <c r="BW88" s="93"/>
      <c r="BX88" s="93"/>
      <c r="BY88" s="93"/>
      <c r="BZ88" s="93"/>
      <c r="CA88" s="93"/>
      <c r="CB88" s="93"/>
      <c r="CC88" s="93"/>
      <c r="CD88" s="93"/>
      <c r="CE88" s="94"/>
      <c r="CF88" s="93"/>
      <c r="CG88" s="93"/>
      <c r="CH88" s="93"/>
      <c r="CI88" s="93"/>
      <c r="CJ88" s="93"/>
      <c r="CK88" s="93"/>
      <c r="CL88" s="93"/>
      <c r="CM88" s="93"/>
      <c r="CN88" s="93"/>
      <c r="CU88" s="95"/>
    </row>
    <row r="89" spans="1:99" s="89" customFormat="1" ht="24.95" customHeight="1">
      <c r="A89" s="89">
        <v>45</v>
      </c>
      <c r="B89" s="89">
        <v>36</v>
      </c>
      <c r="C89" s="4" t="s">
        <v>61</v>
      </c>
      <c r="D89" s="4"/>
      <c r="E89" s="4">
        <v>2</v>
      </c>
      <c r="F89" s="6">
        <v>44810</v>
      </c>
      <c r="G89" s="33" t="s">
        <v>449</v>
      </c>
      <c r="H89" s="33" t="s">
        <v>450</v>
      </c>
      <c r="I89" s="33" t="s">
        <v>451</v>
      </c>
      <c r="J89" s="33" t="s">
        <v>452</v>
      </c>
      <c r="K89" s="8" t="s">
        <v>453</v>
      </c>
      <c r="L89" s="33" t="s">
        <v>167</v>
      </c>
      <c r="M89" s="33" t="s">
        <v>451</v>
      </c>
      <c r="N89" s="33" t="s">
        <v>454</v>
      </c>
      <c r="O89" s="33" t="s">
        <v>455</v>
      </c>
      <c r="P89" s="33" t="s">
        <v>456</v>
      </c>
      <c r="Q89" s="4">
        <v>5</v>
      </c>
      <c r="R89" s="4" t="s">
        <v>240</v>
      </c>
      <c r="S89" s="35" t="s">
        <v>43</v>
      </c>
      <c r="T89" s="90"/>
      <c r="U89" s="90"/>
      <c r="V89" s="36" t="s">
        <v>73</v>
      </c>
      <c r="W89" s="61"/>
      <c r="X89" s="22"/>
      <c r="Y89" s="23"/>
      <c r="Z89" s="23">
        <v>400000</v>
      </c>
      <c r="AA89" s="23">
        <v>400000</v>
      </c>
      <c r="AB89" s="23"/>
      <c r="AC89" s="95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  <c r="AQ89" s="93"/>
      <c r="AR89" s="93"/>
      <c r="AS89" s="93"/>
      <c r="AT89" s="93"/>
      <c r="AU89" s="93"/>
      <c r="AV89" s="93"/>
      <c r="AW89" s="93"/>
      <c r="AX89" s="93"/>
      <c r="AY89" s="93"/>
      <c r="AZ89" s="93"/>
      <c r="BA89" s="93"/>
      <c r="BB89" s="93"/>
      <c r="BC89" s="93"/>
      <c r="BD89" s="93"/>
      <c r="BE89" s="93"/>
      <c r="BF89" s="93"/>
      <c r="BG89" s="93"/>
      <c r="BH89" s="93"/>
      <c r="BI89" s="93"/>
      <c r="BJ89" s="93"/>
      <c r="BK89" s="93"/>
      <c r="BL89" s="93"/>
      <c r="BM89" s="93"/>
      <c r="BN89" s="93"/>
      <c r="BO89" s="93"/>
      <c r="BP89" s="93"/>
      <c r="BQ89" s="93"/>
      <c r="BR89" s="93"/>
      <c r="BS89" s="93"/>
      <c r="BT89" s="93"/>
      <c r="BU89" s="93"/>
      <c r="BV89" s="93"/>
      <c r="BW89" s="93"/>
      <c r="BX89" s="93"/>
      <c r="BY89" s="93"/>
      <c r="BZ89" s="93"/>
      <c r="CA89" s="93"/>
      <c r="CB89" s="93"/>
      <c r="CC89" s="93"/>
      <c r="CD89" s="93"/>
      <c r="CE89" s="94"/>
      <c r="CF89" s="93"/>
      <c r="CG89" s="93"/>
      <c r="CH89" s="93"/>
      <c r="CI89" s="93"/>
      <c r="CJ89" s="93"/>
      <c r="CK89" s="93"/>
      <c r="CL89" s="93"/>
      <c r="CM89" s="93"/>
      <c r="CN89" s="93"/>
      <c r="CU89" s="95"/>
    </row>
    <row r="90" spans="1:99" s="89" customFormat="1" ht="24.95" customHeight="1">
      <c r="C90" s="4"/>
      <c r="D90" s="4"/>
      <c r="E90" s="4"/>
      <c r="F90" s="6"/>
      <c r="G90" s="33" t="s">
        <v>449</v>
      </c>
      <c r="H90" s="33" t="s">
        <v>450</v>
      </c>
      <c r="I90" s="33" t="s">
        <v>451</v>
      </c>
      <c r="J90" s="33" t="s">
        <v>452</v>
      </c>
      <c r="K90" s="8" t="s">
        <v>453</v>
      </c>
      <c r="L90" s="33" t="s">
        <v>167</v>
      </c>
      <c r="M90" s="33" t="s">
        <v>451</v>
      </c>
      <c r="N90" s="33" t="s">
        <v>454</v>
      </c>
      <c r="O90" s="33" t="s">
        <v>455</v>
      </c>
      <c r="P90" s="33" t="s">
        <v>456</v>
      </c>
      <c r="Q90" s="4">
        <v>5</v>
      </c>
      <c r="R90" s="4" t="s">
        <v>240</v>
      </c>
      <c r="S90" s="35" t="s">
        <v>43</v>
      </c>
      <c r="T90" s="90"/>
      <c r="U90" s="90"/>
      <c r="V90" s="22"/>
      <c r="W90" s="61"/>
      <c r="X90" s="22"/>
      <c r="Y90" s="23"/>
      <c r="Z90" s="23">
        <v>220000</v>
      </c>
      <c r="AA90" s="23">
        <v>200000</v>
      </c>
      <c r="AB90" s="23">
        <v>20000</v>
      </c>
      <c r="AC90" s="95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  <c r="AQ90" s="93"/>
      <c r="AR90" s="93"/>
      <c r="AS90" s="93"/>
      <c r="AT90" s="93"/>
      <c r="AU90" s="93"/>
      <c r="AV90" s="93"/>
      <c r="AW90" s="93"/>
      <c r="AX90" s="93"/>
      <c r="AY90" s="93"/>
      <c r="AZ90" s="93"/>
      <c r="BA90" s="93"/>
      <c r="BB90" s="93"/>
      <c r="BC90" s="93"/>
      <c r="BD90" s="93"/>
      <c r="BE90" s="93"/>
      <c r="BF90" s="93"/>
      <c r="BG90" s="93"/>
      <c r="BH90" s="93"/>
      <c r="BI90" s="93"/>
      <c r="BJ90" s="93"/>
      <c r="BK90" s="93"/>
      <c r="BL90" s="93"/>
      <c r="BM90" s="93"/>
      <c r="BN90" s="93"/>
      <c r="BO90" s="93"/>
      <c r="BP90" s="93"/>
      <c r="BQ90" s="93"/>
      <c r="BR90" s="93"/>
      <c r="BS90" s="93"/>
      <c r="BT90" s="93"/>
      <c r="BU90" s="93"/>
      <c r="BV90" s="93"/>
      <c r="BW90" s="93"/>
      <c r="BX90" s="93"/>
      <c r="BY90" s="93"/>
      <c r="BZ90" s="93"/>
      <c r="CA90" s="93"/>
      <c r="CB90" s="93"/>
      <c r="CC90" s="93"/>
      <c r="CD90" s="93"/>
      <c r="CE90" s="94"/>
      <c r="CF90" s="93"/>
      <c r="CG90" s="93"/>
      <c r="CH90" s="93"/>
      <c r="CI90" s="93"/>
      <c r="CJ90" s="93"/>
      <c r="CK90" s="93"/>
      <c r="CL90" s="93"/>
      <c r="CM90" s="93"/>
      <c r="CN90" s="93"/>
      <c r="CU90" s="95"/>
    </row>
    <row r="91" spans="1:99" s="89" customFormat="1" ht="24.95" customHeight="1">
      <c r="A91" s="89">
        <v>46</v>
      </c>
      <c r="B91" s="89">
        <v>37</v>
      </c>
      <c r="C91" s="4" t="s">
        <v>61</v>
      </c>
      <c r="D91" s="4"/>
      <c r="E91" s="4">
        <v>2</v>
      </c>
      <c r="F91" s="6">
        <v>44810</v>
      </c>
      <c r="G91" s="33" t="s">
        <v>457</v>
      </c>
      <c r="H91" s="33" t="s">
        <v>458</v>
      </c>
      <c r="I91" s="33" t="s">
        <v>459</v>
      </c>
      <c r="J91" s="33" t="s">
        <v>460</v>
      </c>
      <c r="K91" s="8" t="s">
        <v>461</v>
      </c>
      <c r="L91" s="33" t="s">
        <v>167</v>
      </c>
      <c r="M91" s="33" t="s">
        <v>462</v>
      </c>
      <c r="N91" s="33" t="s">
        <v>463</v>
      </c>
      <c r="O91" s="33" t="s">
        <v>464</v>
      </c>
      <c r="P91" s="33" t="s">
        <v>465</v>
      </c>
      <c r="Q91" s="4">
        <v>5</v>
      </c>
      <c r="R91" s="4" t="s">
        <v>240</v>
      </c>
      <c r="S91" s="35" t="s">
        <v>43</v>
      </c>
      <c r="T91" s="6"/>
      <c r="U91" s="6"/>
      <c r="V91" s="36" t="s">
        <v>73</v>
      </c>
      <c r="W91" s="61"/>
      <c r="X91" s="22"/>
      <c r="Y91" s="23"/>
      <c r="Z91" s="23">
        <v>400000</v>
      </c>
      <c r="AA91" s="23">
        <v>400000</v>
      </c>
      <c r="AB91" s="23"/>
      <c r="AC91" s="95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  <c r="AQ91" s="93"/>
      <c r="AR91" s="93"/>
      <c r="AS91" s="93"/>
      <c r="AT91" s="93"/>
      <c r="AU91" s="93"/>
      <c r="AV91" s="93"/>
      <c r="AW91" s="93"/>
      <c r="AX91" s="93"/>
      <c r="AY91" s="93"/>
      <c r="AZ91" s="93"/>
      <c r="BA91" s="93"/>
      <c r="BB91" s="93"/>
      <c r="BC91" s="93"/>
      <c r="BD91" s="93"/>
      <c r="BE91" s="93"/>
      <c r="BF91" s="93"/>
      <c r="BG91" s="93"/>
      <c r="BH91" s="93"/>
      <c r="BI91" s="93"/>
      <c r="BJ91" s="93"/>
      <c r="BK91" s="93"/>
      <c r="BL91" s="93"/>
      <c r="BM91" s="93"/>
      <c r="BN91" s="93"/>
      <c r="BO91" s="93"/>
      <c r="BP91" s="93"/>
      <c r="BQ91" s="93"/>
      <c r="BR91" s="93"/>
      <c r="BS91" s="93"/>
      <c r="BT91" s="93"/>
      <c r="BU91" s="93"/>
      <c r="BV91" s="93"/>
      <c r="BW91" s="93"/>
      <c r="BX91" s="93"/>
      <c r="BY91" s="93"/>
      <c r="BZ91" s="93"/>
      <c r="CA91" s="93"/>
      <c r="CB91" s="93"/>
      <c r="CC91" s="93"/>
      <c r="CD91" s="93"/>
      <c r="CE91" s="94"/>
      <c r="CF91" s="93"/>
      <c r="CG91" s="93"/>
      <c r="CH91" s="93"/>
      <c r="CI91" s="93"/>
      <c r="CJ91" s="93"/>
      <c r="CK91" s="93"/>
      <c r="CL91" s="93"/>
      <c r="CM91" s="93"/>
      <c r="CN91" s="93"/>
      <c r="CU91" s="95"/>
    </row>
    <row r="92" spans="1:99" s="89" customFormat="1" ht="24.95" customHeight="1">
      <c r="F92" s="90"/>
      <c r="G92" s="33" t="s">
        <v>457</v>
      </c>
      <c r="H92" s="33" t="s">
        <v>458</v>
      </c>
      <c r="I92" s="33" t="s">
        <v>459</v>
      </c>
      <c r="J92" s="33" t="s">
        <v>460</v>
      </c>
      <c r="K92" s="8" t="s">
        <v>461</v>
      </c>
      <c r="L92" s="33" t="s">
        <v>167</v>
      </c>
      <c r="M92" s="33" t="s">
        <v>462</v>
      </c>
      <c r="N92" s="33" t="s">
        <v>463</v>
      </c>
      <c r="O92" s="33" t="s">
        <v>464</v>
      </c>
      <c r="P92" s="33" t="s">
        <v>465</v>
      </c>
      <c r="Q92" s="4">
        <v>5</v>
      </c>
      <c r="R92" s="4" t="s">
        <v>240</v>
      </c>
      <c r="S92" s="35" t="s">
        <v>43</v>
      </c>
      <c r="T92" s="90"/>
      <c r="U92" s="90"/>
      <c r="V92" s="36"/>
      <c r="W92" s="61"/>
      <c r="X92" s="22"/>
      <c r="Y92" s="23"/>
      <c r="Z92" s="23">
        <v>220000</v>
      </c>
      <c r="AA92" s="23">
        <v>200000</v>
      </c>
      <c r="AB92" s="23">
        <v>20000</v>
      </c>
      <c r="AC92" s="95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  <c r="AQ92" s="93"/>
      <c r="AR92" s="93"/>
      <c r="AS92" s="93"/>
      <c r="AT92" s="93"/>
      <c r="AU92" s="93"/>
      <c r="AV92" s="93"/>
      <c r="AW92" s="93"/>
      <c r="AX92" s="93"/>
      <c r="AY92" s="93"/>
      <c r="AZ92" s="93"/>
      <c r="BA92" s="93"/>
      <c r="BB92" s="93"/>
      <c r="BC92" s="93"/>
      <c r="BD92" s="93"/>
      <c r="BE92" s="93"/>
      <c r="BF92" s="93"/>
      <c r="BG92" s="93"/>
      <c r="BH92" s="93"/>
      <c r="BI92" s="93"/>
      <c r="BJ92" s="93"/>
      <c r="BK92" s="93"/>
      <c r="BL92" s="93"/>
      <c r="BM92" s="93"/>
      <c r="BN92" s="93"/>
      <c r="BO92" s="93"/>
      <c r="BP92" s="93"/>
      <c r="BQ92" s="93"/>
      <c r="BR92" s="93"/>
      <c r="BS92" s="93"/>
      <c r="BT92" s="93"/>
      <c r="BU92" s="93"/>
      <c r="BV92" s="93"/>
      <c r="BW92" s="93"/>
      <c r="BX92" s="93"/>
      <c r="BY92" s="93"/>
      <c r="BZ92" s="93"/>
      <c r="CA92" s="93"/>
      <c r="CB92" s="93"/>
      <c r="CC92" s="93"/>
      <c r="CD92" s="93"/>
      <c r="CE92" s="94"/>
      <c r="CF92" s="93"/>
      <c r="CG92" s="93"/>
      <c r="CH92" s="93"/>
      <c r="CI92" s="93"/>
      <c r="CJ92" s="93"/>
      <c r="CK92" s="93"/>
      <c r="CL92" s="93"/>
      <c r="CM92" s="93"/>
      <c r="CN92" s="93"/>
      <c r="CU92" s="95"/>
    </row>
    <row r="93" spans="1:99" s="124" customFormat="1" ht="24.95" customHeight="1">
      <c r="A93" s="124">
        <v>47</v>
      </c>
      <c r="B93" s="124">
        <v>37</v>
      </c>
      <c r="C93" s="124" t="s">
        <v>44</v>
      </c>
      <c r="D93" s="125"/>
      <c r="E93" s="124">
        <v>2</v>
      </c>
      <c r="F93" s="126">
        <v>44810</v>
      </c>
      <c r="G93" s="124" t="s">
        <v>466</v>
      </c>
      <c r="H93" s="124" t="s">
        <v>467</v>
      </c>
      <c r="I93" s="124" t="s">
        <v>468</v>
      </c>
      <c r="J93" s="124" t="s">
        <v>452</v>
      </c>
      <c r="K93" s="109" t="s">
        <v>469</v>
      </c>
      <c r="L93" s="124" t="s">
        <v>31</v>
      </c>
      <c r="M93" s="124" t="s">
        <v>468</v>
      </c>
      <c r="N93" s="124" t="s">
        <v>470</v>
      </c>
      <c r="Q93" s="124">
        <v>4</v>
      </c>
      <c r="R93" s="124" t="s">
        <v>220</v>
      </c>
      <c r="S93" s="124" t="s">
        <v>267</v>
      </c>
      <c r="T93" s="126"/>
      <c r="U93" s="126"/>
      <c r="V93" s="113" t="s">
        <v>295</v>
      </c>
      <c r="W93" s="110"/>
      <c r="X93" s="108"/>
      <c r="Y93" s="111"/>
      <c r="Z93" s="111">
        <v>1000000</v>
      </c>
      <c r="AA93" s="111">
        <v>1000000</v>
      </c>
      <c r="AB93" s="111"/>
      <c r="AC93" s="127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9"/>
      <c r="CF93" s="128"/>
      <c r="CG93" s="128"/>
      <c r="CH93" s="128"/>
      <c r="CI93" s="128"/>
      <c r="CJ93" s="128"/>
      <c r="CK93" s="128"/>
      <c r="CL93" s="128"/>
      <c r="CM93" s="128"/>
      <c r="CN93" s="128"/>
      <c r="CU93" s="127"/>
    </row>
    <row r="94" spans="1:99" s="59" customFormat="1" ht="24.95" customHeight="1">
      <c r="A94" s="89">
        <v>48</v>
      </c>
      <c r="B94" s="89">
        <v>38</v>
      </c>
      <c r="C94" s="4" t="s">
        <v>61</v>
      </c>
      <c r="D94" s="34"/>
      <c r="E94" s="4">
        <v>2</v>
      </c>
      <c r="F94" s="6">
        <v>44810</v>
      </c>
      <c r="G94" s="4" t="s">
        <v>471</v>
      </c>
      <c r="H94" s="4" t="s">
        <v>472</v>
      </c>
      <c r="I94" s="4" t="s">
        <v>473</v>
      </c>
      <c r="J94" s="4" t="s">
        <v>474</v>
      </c>
      <c r="K94" s="8" t="s">
        <v>475</v>
      </c>
      <c r="L94" s="4" t="s">
        <v>167</v>
      </c>
      <c r="M94" s="4" t="s">
        <v>473</v>
      </c>
      <c r="N94" s="4" t="s">
        <v>476</v>
      </c>
      <c r="O94" s="4" t="s">
        <v>477</v>
      </c>
      <c r="P94" s="4" t="s">
        <v>478</v>
      </c>
      <c r="Q94" s="4">
        <v>5</v>
      </c>
      <c r="R94" s="4" t="s">
        <v>220</v>
      </c>
      <c r="S94" s="35" t="s">
        <v>267</v>
      </c>
      <c r="T94" s="6"/>
      <c r="U94" s="6"/>
      <c r="V94" s="36" t="s">
        <v>73</v>
      </c>
      <c r="W94" s="61"/>
      <c r="X94" s="22"/>
      <c r="Y94" s="23"/>
      <c r="Z94" s="23">
        <v>400000</v>
      </c>
      <c r="AA94" s="23">
        <v>400000</v>
      </c>
      <c r="AB94" s="23"/>
      <c r="AC94" s="60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  <c r="BB94" s="96"/>
      <c r="BC94" s="96"/>
      <c r="BD94" s="96"/>
      <c r="BE94" s="96"/>
      <c r="BF94" s="96"/>
      <c r="BG94" s="96"/>
      <c r="BH94" s="96"/>
      <c r="BI94" s="96"/>
      <c r="BJ94" s="96"/>
      <c r="BK94" s="96"/>
      <c r="BL94" s="96"/>
      <c r="BM94" s="96"/>
      <c r="BN94" s="96"/>
      <c r="BO94" s="96"/>
      <c r="BP94" s="96"/>
      <c r="BQ94" s="96"/>
      <c r="BR94" s="96"/>
      <c r="BS94" s="96"/>
      <c r="BT94" s="96"/>
      <c r="BU94" s="96"/>
      <c r="BV94" s="96"/>
      <c r="BW94" s="96"/>
      <c r="BX94" s="96"/>
      <c r="BY94" s="96"/>
      <c r="BZ94" s="96"/>
      <c r="CA94" s="96"/>
      <c r="CB94" s="96"/>
      <c r="CC94" s="96"/>
      <c r="CD94" s="96"/>
      <c r="CE94" s="98"/>
      <c r="CF94" s="96"/>
      <c r="CG94" s="96"/>
      <c r="CH94" s="96"/>
      <c r="CI94" s="96"/>
      <c r="CJ94" s="96"/>
      <c r="CK94" s="96"/>
      <c r="CL94" s="96"/>
      <c r="CM94" s="96"/>
      <c r="CN94" s="96"/>
      <c r="CU94" s="60"/>
    </row>
    <row r="95" spans="1:99" s="59" customFormat="1" ht="24.95" customHeight="1">
      <c r="A95" s="89"/>
      <c r="B95" s="89"/>
      <c r="C95" s="4"/>
      <c r="D95" s="34"/>
      <c r="E95" s="4"/>
      <c r="F95" s="6"/>
      <c r="G95" s="4" t="s">
        <v>471</v>
      </c>
      <c r="H95" s="4" t="s">
        <v>472</v>
      </c>
      <c r="I95" s="4" t="s">
        <v>473</v>
      </c>
      <c r="J95" s="4" t="s">
        <v>474</v>
      </c>
      <c r="K95" s="8" t="s">
        <v>475</v>
      </c>
      <c r="L95" s="4" t="s">
        <v>167</v>
      </c>
      <c r="M95" s="4" t="s">
        <v>473</v>
      </c>
      <c r="N95" s="4" t="s">
        <v>476</v>
      </c>
      <c r="O95" s="4" t="s">
        <v>477</v>
      </c>
      <c r="P95" s="4" t="s">
        <v>478</v>
      </c>
      <c r="Q95" s="4">
        <v>5</v>
      </c>
      <c r="R95" s="4" t="s">
        <v>220</v>
      </c>
      <c r="S95" s="35" t="s">
        <v>267</v>
      </c>
      <c r="T95" s="90"/>
      <c r="U95" s="90"/>
      <c r="V95" s="22"/>
      <c r="W95" s="61"/>
      <c r="X95" s="22"/>
      <c r="Y95" s="23"/>
      <c r="Z95" s="23">
        <v>220000</v>
      </c>
      <c r="AA95" s="23">
        <v>200000</v>
      </c>
      <c r="AB95" s="23">
        <v>20000</v>
      </c>
      <c r="AC95" s="60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  <c r="BB95" s="96"/>
      <c r="BC95" s="96"/>
      <c r="BD95" s="96"/>
      <c r="BE95" s="96"/>
      <c r="BF95" s="96"/>
      <c r="BG95" s="96"/>
      <c r="BH95" s="96"/>
      <c r="BI95" s="96"/>
      <c r="BJ95" s="96"/>
      <c r="BK95" s="96"/>
      <c r="BL95" s="96"/>
      <c r="BM95" s="96"/>
      <c r="BN95" s="96"/>
      <c r="BO95" s="96"/>
      <c r="BP95" s="96"/>
      <c r="BQ95" s="96"/>
      <c r="BR95" s="96"/>
      <c r="BS95" s="96"/>
      <c r="BT95" s="96"/>
      <c r="BU95" s="96"/>
      <c r="BV95" s="96"/>
      <c r="BW95" s="96"/>
      <c r="BX95" s="96"/>
      <c r="BY95" s="96"/>
      <c r="BZ95" s="96"/>
      <c r="CA95" s="96"/>
      <c r="CB95" s="96"/>
      <c r="CC95" s="96"/>
      <c r="CD95" s="96"/>
      <c r="CE95" s="98"/>
      <c r="CF95" s="96"/>
      <c r="CG95" s="96"/>
      <c r="CH95" s="96"/>
      <c r="CI95" s="96"/>
      <c r="CJ95" s="96"/>
      <c r="CK95" s="96"/>
      <c r="CL95" s="96"/>
      <c r="CM95" s="96"/>
      <c r="CN95" s="96"/>
      <c r="CU95" s="60"/>
    </row>
    <row r="96" spans="1:99" s="89" customFormat="1" ht="24.95" customHeight="1">
      <c r="A96" s="89">
        <v>49</v>
      </c>
      <c r="B96" s="89">
        <v>39</v>
      </c>
      <c r="C96" s="4" t="s">
        <v>61</v>
      </c>
      <c r="D96" s="4"/>
      <c r="E96" s="4">
        <v>2</v>
      </c>
      <c r="F96" s="6">
        <v>44810</v>
      </c>
      <c r="G96" s="4" t="s">
        <v>479</v>
      </c>
      <c r="H96" s="4" t="s">
        <v>480</v>
      </c>
      <c r="I96" s="4" t="s">
        <v>481</v>
      </c>
      <c r="J96" s="4" t="s">
        <v>474</v>
      </c>
      <c r="K96" s="8" t="s">
        <v>482</v>
      </c>
      <c r="L96" s="4" t="s">
        <v>483</v>
      </c>
      <c r="M96" s="4" t="s">
        <v>484</v>
      </c>
      <c r="N96" s="4" t="s">
        <v>485</v>
      </c>
      <c r="O96" s="4" t="s">
        <v>486</v>
      </c>
      <c r="P96" s="4" t="s">
        <v>487</v>
      </c>
      <c r="Q96" s="4">
        <v>10</v>
      </c>
      <c r="R96" s="4" t="s">
        <v>131</v>
      </c>
      <c r="S96" s="4" t="s">
        <v>43</v>
      </c>
      <c r="T96" s="6"/>
      <c r="U96" s="6"/>
      <c r="V96" s="36" t="s">
        <v>73</v>
      </c>
      <c r="W96" s="61"/>
      <c r="X96" s="22"/>
      <c r="Y96" s="23"/>
      <c r="Z96" s="23">
        <v>400000</v>
      </c>
      <c r="AA96" s="23">
        <v>400000</v>
      </c>
      <c r="AB96" s="23"/>
      <c r="AC96" s="95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  <c r="AP96" s="93"/>
      <c r="AQ96" s="93"/>
      <c r="AR96" s="93"/>
      <c r="AS96" s="93"/>
      <c r="AT96" s="93"/>
      <c r="AU96" s="93"/>
      <c r="AV96" s="93"/>
      <c r="AW96" s="93"/>
      <c r="AX96" s="93"/>
      <c r="AY96" s="93"/>
      <c r="AZ96" s="93"/>
      <c r="BA96" s="93"/>
      <c r="BB96" s="93"/>
      <c r="BC96" s="93"/>
      <c r="BD96" s="93"/>
      <c r="BE96" s="93"/>
      <c r="BF96" s="93"/>
      <c r="BG96" s="93"/>
      <c r="BH96" s="93"/>
      <c r="BI96" s="93"/>
      <c r="BJ96" s="93"/>
      <c r="BK96" s="93"/>
      <c r="BL96" s="93"/>
      <c r="BM96" s="93"/>
      <c r="BN96" s="93"/>
      <c r="BO96" s="93"/>
      <c r="BP96" s="93"/>
      <c r="BQ96" s="93"/>
      <c r="BR96" s="93"/>
      <c r="BS96" s="93"/>
      <c r="BT96" s="93"/>
      <c r="BU96" s="93"/>
      <c r="BV96" s="93"/>
      <c r="BW96" s="93"/>
      <c r="BX96" s="93"/>
      <c r="BY96" s="93"/>
      <c r="BZ96" s="93"/>
      <c r="CA96" s="93"/>
      <c r="CB96" s="93"/>
      <c r="CC96" s="93"/>
      <c r="CD96" s="93"/>
      <c r="CE96" s="94"/>
      <c r="CF96" s="93"/>
      <c r="CG96" s="93"/>
      <c r="CH96" s="93"/>
      <c r="CI96" s="93"/>
      <c r="CJ96" s="93"/>
      <c r="CK96" s="93"/>
      <c r="CL96" s="93"/>
      <c r="CM96" s="93"/>
      <c r="CN96" s="93"/>
      <c r="CU96" s="95"/>
    </row>
    <row r="97" spans="1:99" s="89" customFormat="1" ht="24.95" customHeight="1">
      <c r="C97" s="4"/>
      <c r="D97" s="4"/>
      <c r="E97" s="4"/>
      <c r="F97" s="6"/>
      <c r="G97" s="4" t="s">
        <v>479</v>
      </c>
      <c r="H97" s="4" t="s">
        <v>480</v>
      </c>
      <c r="I97" s="4" t="s">
        <v>481</v>
      </c>
      <c r="J97" s="4" t="s">
        <v>474</v>
      </c>
      <c r="K97" s="8" t="s">
        <v>482</v>
      </c>
      <c r="L97" s="4" t="s">
        <v>483</v>
      </c>
      <c r="M97" s="4" t="s">
        <v>484</v>
      </c>
      <c r="N97" s="4" t="s">
        <v>485</v>
      </c>
      <c r="O97" s="4" t="s">
        <v>486</v>
      </c>
      <c r="P97" s="4" t="s">
        <v>487</v>
      </c>
      <c r="Q97" s="4">
        <v>10</v>
      </c>
      <c r="R97" s="4" t="s">
        <v>131</v>
      </c>
      <c r="S97" s="4" t="s">
        <v>43</v>
      </c>
      <c r="T97" s="90"/>
      <c r="U97" s="90"/>
      <c r="V97" s="22"/>
      <c r="W97" s="61"/>
      <c r="X97" s="22"/>
      <c r="Y97" s="23"/>
      <c r="Z97" s="23">
        <v>220000</v>
      </c>
      <c r="AA97" s="23">
        <v>200000</v>
      </c>
      <c r="AB97" s="23">
        <v>20000</v>
      </c>
      <c r="AC97" s="95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  <c r="AQ97" s="93"/>
      <c r="AR97" s="93"/>
      <c r="AS97" s="93"/>
      <c r="AT97" s="93"/>
      <c r="AU97" s="93"/>
      <c r="AV97" s="93"/>
      <c r="AW97" s="93"/>
      <c r="AX97" s="93"/>
      <c r="AY97" s="93"/>
      <c r="AZ97" s="93"/>
      <c r="BA97" s="93"/>
      <c r="BB97" s="93"/>
      <c r="BC97" s="93"/>
      <c r="BD97" s="93"/>
      <c r="BE97" s="93"/>
      <c r="BF97" s="93"/>
      <c r="BG97" s="93"/>
      <c r="BH97" s="93"/>
      <c r="BI97" s="93"/>
      <c r="BJ97" s="93"/>
      <c r="BK97" s="93"/>
      <c r="BL97" s="93"/>
      <c r="BM97" s="93"/>
      <c r="BN97" s="93"/>
      <c r="BO97" s="93"/>
      <c r="BP97" s="93"/>
      <c r="BQ97" s="93"/>
      <c r="BR97" s="93"/>
      <c r="BS97" s="93"/>
      <c r="BT97" s="93"/>
      <c r="BU97" s="93"/>
      <c r="BV97" s="93"/>
      <c r="BW97" s="93"/>
      <c r="BX97" s="93"/>
      <c r="BY97" s="93"/>
      <c r="BZ97" s="93"/>
      <c r="CA97" s="93"/>
      <c r="CB97" s="93"/>
      <c r="CC97" s="93"/>
      <c r="CD97" s="93"/>
      <c r="CE97" s="94"/>
      <c r="CF97" s="93"/>
      <c r="CG97" s="93"/>
      <c r="CH97" s="93"/>
      <c r="CI97" s="93"/>
      <c r="CJ97" s="93"/>
      <c r="CK97" s="93"/>
      <c r="CL97" s="93"/>
      <c r="CM97" s="93"/>
      <c r="CN97" s="93"/>
      <c r="CU97" s="95"/>
    </row>
    <row r="98" spans="1:99" s="59" customFormat="1" ht="24.95" customHeight="1">
      <c r="A98" s="89">
        <v>50</v>
      </c>
      <c r="B98" s="89">
        <v>39</v>
      </c>
      <c r="C98" s="4" t="s">
        <v>61</v>
      </c>
      <c r="D98" s="34"/>
      <c r="E98" s="4">
        <v>2</v>
      </c>
      <c r="F98" s="6">
        <v>44810</v>
      </c>
      <c r="G98" s="4" t="s">
        <v>488</v>
      </c>
      <c r="H98" s="4" t="s">
        <v>489</v>
      </c>
      <c r="I98" s="4" t="s">
        <v>490</v>
      </c>
      <c r="J98" s="4" t="s">
        <v>491</v>
      </c>
      <c r="K98" s="8" t="s">
        <v>492</v>
      </c>
      <c r="L98" s="4" t="s">
        <v>483</v>
      </c>
      <c r="M98" s="4" t="s">
        <v>493</v>
      </c>
      <c r="N98" s="4" t="s">
        <v>494</v>
      </c>
      <c r="O98" s="4" t="s">
        <v>495</v>
      </c>
      <c r="P98" s="4" t="s">
        <v>496</v>
      </c>
      <c r="Q98" s="4">
        <v>4</v>
      </c>
      <c r="R98" s="4" t="s">
        <v>131</v>
      </c>
      <c r="S98" s="35" t="s">
        <v>267</v>
      </c>
      <c r="T98" s="90"/>
      <c r="U98" s="90"/>
      <c r="V98" s="36" t="s">
        <v>73</v>
      </c>
      <c r="W98" s="61"/>
      <c r="X98" s="22"/>
      <c r="Y98" s="23"/>
      <c r="Z98" s="23">
        <v>400000</v>
      </c>
      <c r="AA98" s="23">
        <v>400000</v>
      </c>
      <c r="AB98" s="23"/>
      <c r="AC98" s="60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  <c r="AO98" s="96"/>
      <c r="AP98" s="96"/>
      <c r="AQ98" s="96"/>
      <c r="AR98" s="96"/>
      <c r="AS98" s="96"/>
      <c r="AT98" s="96"/>
      <c r="AU98" s="96"/>
      <c r="AV98" s="96"/>
      <c r="AW98" s="96"/>
      <c r="AX98" s="96"/>
      <c r="AY98" s="96"/>
      <c r="AZ98" s="96"/>
      <c r="BA98" s="96"/>
      <c r="BB98" s="96"/>
      <c r="BC98" s="96"/>
      <c r="BD98" s="96"/>
      <c r="BE98" s="96"/>
      <c r="BF98" s="96"/>
      <c r="BG98" s="96"/>
      <c r="BH98" s="96"/>
      <c r="BI98" s="96"/>
      <c r="BJ98" s="96"/>
      <c r="BK98" s="96"/>
      <c r="BL98" s="96"/>
      <c r="BM98" s="96"/>
      <c r="BN98" s="96"/>
      <c r="BO98" s="96"/>
      <c r="BP98" s="96"/>
      <c r="BQ98" s="96"/>
      <c r="BR98" s="96"/>
      <c r="BS98" s="96"/>
      <c r="BT98" s="96"/>
      <c r="BU98" s="96"/>
      <c r="BV98" s="96"/>
      <c r="BW98" s="96"/>
      <c r="BX98" s="96"/>
      <c r="BY98" s="96"/>
      <c r="BZ98" s="96"/>
      <c r="CA98" s="96"/>
      <c r="CB98" s="96"/>
      <c r="CC98" s="96"/>
      <c r="CD98" s="96"/>
      <c r="CE98" s="98"/>
      <c r="CF98" s="96"/>
      <c r="CG98" s="96"/>
      <c r="CH98" s="96"/>
      <c r="CI98" s="96"/>
      <c r="CJ98" s="96"/>
      <c r="CK98" s="96"/>
      <c r="CL98" s="96"/>
      <c r="CM98" s="96"/>
      <c r="CN98" s="96"/>
      <c r="CU98" s="60"/>
    </row>
    <row r="99" spans="1:99" s="59" customFormat="1" ht="24.95" customHeight="1">
      <c r="A99" s="89"/>
      <c r="B99" s="89"/>
      <c r="C99" s="89"/>
      <c r="D99" s="89"/>
      <c r="E99" s="89"/>
      <c r="F99" s="90"/>
      <c r="G99" s="4" t="s">
        <v>488</v>
      </c>
      <c r="H99" s="4" t="s">
        <v>489</v>
      </c>
      <c r="I99" s="4" t="s">
        <v>490</v>
      </c>
      <c r="J99" s="4" t="s">
        <v>491</v>
      </c>
      <c r="K99" s="8" t="s">
        <v>492</v>
      </c>
      <c r="L99" s="4" t="s">
        <v>483</v>
      </c>
      <c r="M99" s="4" t="s">
        <v>493</v>
      </c>
      <c r="N99" s="4" t="s">
        <v>494</v>
      </c>
      <c r="O99" s="4" t="s">
        <v>495</v>
      </c>
      <c r="P99" s="4" t="s">
        <v>496</v>
      </c>
      <c r="Q99" s="4">
        <v>4</v>
      </c>
      <c r="R99" s="4" t="s">
        <v>131</v>
      </c>
      <c r="S99" s="35" t="s">
        <v>267</v>
      </c>
      <c r="T99" s="90"/>
      <c r="U99" s="90"/>
      <c r="V99" s="22"/>
      <c r="W99" s="61"/>
      <c r="X99" s="22"/>
      <c r="Y99" s="23"/>
      <c r="Z99" s="23">
        <v>220000</v>
      </c>
      <c r="AA99" s="23">
        <v>200000</v>
      </c>
      <c r="AB99" s="23">
        <v>20000</v>
      </c>
      <c r="AC99" s="60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  <c r="AO99" s="96"/>
      <c r="AP99" s="96"/>
      <c r="AQ99" s="96"/>
      <c r="AR99" s="96"/>
      <c r="AS99" s="96"/>
      <c r="AT99" s="96"/>
      <c r="AU99" s="96"/>
      <c r="AV99" s="96"/>
      <c r="AW99" s="96"/>
      <c r="AX99" s="96"/>
      <c r="AY99" s="96"/>
      <c r="AZ99" s="96"/>
      <c r="BA99" s="96"/>
      <c r="BB99" s="96"/>
      <c r="BC99" s="96"/>
      <c r="BD99" s="96"/>
      <c r="BE99" s="96"/>
      <c r="BF99" s="96"/>
      <c r="BG99" s="96"/>
      <c r="BH99" s="96"/>
      <c r="BI99" s="96"/>
      <c r="BJ99" s="96"/>
      <c r="BK99" s="96"/>
      <c r="BL99" s="96"/>
      <c r="BM99" s="96"/>
      <c r="BN99" s="96"/>
      <c r="BO99" s="96"/>
      <c r="BP99" s="96"/>
      <c r="BQ99" s="96"/>
      <c r="BR99" s="96"/>
      <c r="BS99" s="96"/>
      <c r="BT99" s="96"/>
      <c r="BU99" s="96"/>
      <c r="BV99" s="96"/>
      <c r="BW99" s="96"/>
      <c r="BX99" s="96"/>
      <c r="BY99" s="96"/>
      <c r="BZ99" s="96"/>
      <c r="CA99" s="96"/>
      <c r="CB99" s="96"/>
      <c r="CC99" s="96"/>
      <c r="CD99" s="96"/>
      <c r="CE99" s="98"/>
      <c r="CF99" s="96"/>
      <c r="CG99" s="96"/>
      <c r="CH99" s="96"/>
      <c r="CI99" s="96"/>
      <c r="CJ99" s="96"/>
      <c r="CK99" s="96"/>
      <c r="CL99" s="96"/>
      <c r="CM99" s="96"/>
      <c r="CN99" s="96"/>
      <c r="CU99" s="60"/>
    </row>
    <row r="100" spans="1:99" s="89" customFormat="1" ht="24.95" customHeight="1">
      <c r="A100" s="89">
        <v>51</v>
      </c>
      <c r="B100" s="89">
        <v>40</v>
      </c>
      <c r="C100" s="4" t="s">
        <v>61</v>
      </c>
      <c r="D100" s="4"/>
      <c r="E100" s="4">
        <v>2</v>
      </c>
      <c r="F100" s="6">
        <v>44810</v>
      </c>
      <c r="G100" s="4" t="s">
        <v>497</v>
      </c>
      <c r="H100" s="4" t="s">
        <v>498</v>
      </c>
      <c r="I100" s="4" t="s">
        <v>499</v>
      </c>
      <c r="J100" s="4" t="s">
        <v>500</v>
      </c>
      <c r="K100" s="8" t="s">
        <v>501</v>
      </c>
      <c r="L100" s="4" t="s">
        <v>502</v>
      </c>
      <c r="M100" s="4" t="s">
        <v>503</v>
      </c>
      <c r="N100" s="4" t="s">
        <v>504</v>
      </c>
      <c r="O100" s="4" t="s">
        <v>505</v>
      </c>
      <c r="P100" s="4" t="s">
        <v>506</v>
      </c>
      <c r="Q100" s="4">
        <v>15</v>
      </c>
      <c r="R100" s="4" t="s">
        <v>72</v>
      </c>
      <c r="S100" s="35" t="s">
        <v>43</v>
      </c>
      <c r="T100" s="6"/>
      <c r="U100" s="6"/>
      <c r="V100" s="36" t="s">
        <v>73</v>
      </c>
      <c r="W100" s="61"/>
      <c r="X100" s="6"/>
      <c r="Y100" s="1"/>
      <c r="Z100" s="23">
        <v>400000</v>
      </c>
      <c r="AA100" s="23">
        <v>400000</v>
      </c>
      <c r="AB100" s="23"/>
      <c r="AC100" s="95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  <c r="AQ100" s="93"/>
      <c r="AR100" s="93"/>
      <c r="AS100" s="93"/>
      <c r="AT100" s="93"/>
      <c r="AU100" s="93"/>
      <c r="AV100" s="93"/>
      <c r="AW100" s="93"/>
      <c r="AX100" s="93"/>
      <c r="AY100" s="93"/>
      <c r="AZ100" s="93"/>
      <c r="BA100" s="93"/>
      <c r="BB100" s="93"/>
      <c r="BC100" s="93"/>
      <c r="BD100" s="93"/>
      <c r="BE100" s="93"/>
      <c r="BF100" s="93"/>
      <c r="BG100" s="93"/>
      <c r="BH100" s="93"/>
      <c r="BI100" s="93"/>
      <c r="BJ100" s="93"/>
      <c r="BK100" s="93"/>
      <c r="BL100" s="93"/>
      <c r="BM100" s="93"/>
      <c r="BN100" s="93"/>
      <c r="BO100" s="93"/>
      <c r="BP100" s="93"/>
      <c r="BQ100" s="93"/>
      <c r="BR100" s="93"/>
      <c r="BS100" s="93"/>
      <c r="BT100" s="93"/>
      <c r="BU100" s="93"/>
      <c r="BV100" s="93"/>
      <c r="BW100" s="93"/>
      <c r="BX100" s="93"/>
      <c r="BY100" s="93"/>
      <c r="BZ100" s="93"/>
      <c r="CA100" s="93"/>
      <c r="CB100" s="93"/>
      <c r="CC100" s="93"/>
      <c r="CD100" s="93"/>
      <c r="CE100" s="94"/>
      <c r="CF100" s="93"/>
      <c r="CG100" s="93"/>
      <c r="CH100" s="93"/>
      <c r="CI100" s="93"/>
      <c r="CJ100" s="93"/>
      <c r="CK100" s="93"/>
      <c r="CL100" s="93"/>
      <c r="CM100" s="93"/>
      <c r="CN100" s="93"/>
      <c r="CU100" s="95"/>
    </row>
    <row r="101" spans="1:99" s="89" customFormat="1" ht="24.95" customHeight="1">
      <c r="C101" s="4"/>
      <c r="D101" s="4"/>
      <c r="E101" s="4"/>
      <c r="F101" s="6"/>
      <c r="G101" s="4" t="s">
        <v>497</v>
      </c>
      <c r="H101" s="4" t="s">
        <v>498</v>
      </c>
      <c r="I101" s="4" t="s">
        <v>499</v>
      </c>
      <c r="J101" s="4" t="s">
        <v>500</v>
      </c>
      <c r="K101" s="8" t="s">
        <v>501</v>
      </c>
      <c r="L101" s="4" t="s">
        <v>502</v>
      </c>
      <c r="M101" s="4" t="s">
        <v>503</v>
      </c>
      <c r="N101" s="4" t="s">
        <v>504</v>
      </c>
      <c r="O101" s="4" t="s">
        <v>505</v>
      </c>
      <c r="P101" s="4" t="s">
        <v>506</v>
      </c>
      <c r="Q101" s="4">
        <v>15</v>
      </c>
      <c r="R101" s="4" t="s">
        <v>72</v>
      </c>
      <c r="S101" s="35" t="s">
        <v>43</v>
      </c>
      <c r="T101" s="22"/>
      <c r="U101" s="90"/>
      <c r="V101" s="36"/>
      <c r="W101" s="61"/>
      <c r="X101" s="22"/>
      <c r="Y101" s="23"/>
      <c r="Z101" s="23">
        <v>220000</v>
      </c>
      <c r="AA101" s="23">
        <v>200000</v>
      </c>
      <c r="AB101" s="23">
        <v>20000</v>
      </c>
      <c r="AC101" s="95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  <c r="AQ101" s="93"/>
      <c r="AR101" s="93"/>
      <c r="AS101" s="93"/>
      <c r="AT101" s="93"/>
      <c r="AU101" s="93"/>
      <c r="AV101" s="93"/>
      <c r="AW101" s="93"/>
      <c r="AX101" s="93"/>
      <c r="AY101" s="93"/>
      <c r="AZ101" s="93"/>
      <c r="BA101" s="93"/>
      <c r="BB101" s="93"/>
      <c r="BC101" s="93"/>
      <c r="BD101" s="93"/>
      <c r="BE101" s="93"/>
      <c r="BF101" s="93"/>
      <c r="BG101" s="93"/>
      <c r="BH101" s="93"/>
      <c r="BI101" s="93"/>
      <c r="BJ101" s="93"/>
      <c r="BK101" s="93"/>
      <c r="BL101" s="93"/>
      <c r="BM101" s="93"/>
      <c r="BN101" s="93"/>
      <c r="BO101" s="93"/>
      <c r="BP101" s="93"/>
      <c r="BQ101" s="93"/>
      <c r="BR101" s="93"/>
      <c r="BS101" s="93"/>
      <c r="BT101" s="93"/>
      <c r="BU101" s="93"/>
      <c r="BV101" s="93"/>
      <c r="BW101" s="93"/>
      <c r="BX101" s="93"/>
      <c r="BY101" s="93"/>
      <c r="BZ101" s="93"/>
      <c r="CA101" s="93"/>
      <c r="CB101" s="93"/>
      <c r="CC101" s="93"/>
      <c r="CD101" s="93"/>
      <c r="CE101" s="94"/>
      <c r="CF101" s="93"/>
      <c r="CG101" s="93"/>
      <c r="CH101" s="93"/>
      <c r="CI101" s="93"/>
      <c r="CJ101" s="93"/>
      <c r="CK101" s="93"/>
      <c r="CL101" s="93"/>
      <c r="CM101" s="93"/>
      <c r="CN101" s="93"/>
      <c r="CU101" s="95"/>
    </row>
    <row r="102" spans="1:99" s="59" customFormat="1" ht="24.95" customHeight="1">
      <c r="A102" s="89">
        <v>52</v>
      </c>
      <c r="B102" s="89">
        <v>41</v>
      </c>
      <c r="C102" s="4" t="s">
        <v>44</v>
      </c>
      <c r="D102" s="4"/>
      <c r="E102" s="4">
        <v>2</v>
      </c>
      <c r="F102" s="6">
        <v>44818</v>
      </c>
      <c r="G102" s="4" t="s">
        <v>507</v>
      </c>
      <c r="H102" s="4" t="s">
        <v>508</v>
      </c>
      <c r="I102" s="4" t="s">
        <v>509</v>
      </c>
      <c r="J102" s="4" t="s">
        <v>510</v>
      </c>
      <c r="K102" s="8" t="s">
        <v>511</v>
      </c>
      <c r="L102" s="4" t="s">
        <v>512</v>
      </c>
      <c r="M102" s="4" t="s">
        <v>513</v>
      </c>
      <c r="N102" s="4"/>
      <c r="O102" s="4" t="s">
        <v>514</v>
      </c>
      <c r="P102" s="4" t="s">
        <v>515</v>
      </c>
      <c r="Q102" s="4">
        <v>14</v>
      </c>
      <c r="R102" s="4" t="s">
        <v>112</v>
      </c>
      <c r="S102" s="4" t="s">
        <v>43</v>
      </c>
      <c r="T102" s="90"/>
      <c r="U102" s="90"/>
      <c r="V102" s="36" t="s">
        <v>73</v>
      </c>
      <c r="W102" s="61"/>
      <c r="X102" s="6"/>
      <c r="Y102" s="1"/>
      <c r="Z102" s="23">
        <v>400000</v>
      </c>
      <c r="AA102" s="23">
        <v>400000</v>
      </c>
      <c r="AB102" s="23"/>
      <c r="AC102" s="60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  <c r="BB102" s="96"/>
      <c r="BC102" s="96"/>
      <c r="BD102" s="96"/>
      <c r="BE102" s="96"/>
      <c r="BF102" s="96"/>
      <c r="BG102" s="96"/>
      <c r="BH102" s="96"/>
      <c r="BI102" s="96"/>
      <c r="BJ102" s="96"/>
      <c r="BK102" s="96"/>
      <c r="BL102" s="96"/>
      <c r="BM102" s="96"/>
      <c r="BN102" s="96"/>
      <c r="BO102" s="96"/>
      <c r="BP102" s="96"/>
      <c r="BQ102" s="96"/>
      <c r="BR102" s="96"/>
      <c r="BS102" s="96"/>
      <c r="BT102" s="96"/>
      <c r="BU102" s="96"/>
      <c r="BV102" s="96"/>
      <c r="BW102" s="96"/>
      <c r="BX102" s="96"/>
      <c r="BY102" s="96"/>
      <c r="BZ102" s="96"/>
      <c r="CA102" s="96"/>
      <c r="CB102" s="96"/>
      <c r="CC102" s="96"/>
      <c r="CD102" s="96"/>
      <c r="CE102" s="98"/>
      <c r="CF102" s="96"/>
      <c r="CG102" s="96"/>
      <c r="CH102" s="96"/>
      <c r="CI102" s="96"/>
      <c r="CJ102" s="96"/>
      <c r="CK102" s="96"/>
      <c r="CL102" s="96"/>
      <c r="CM102" s="96"/>
      <c r="CN102" s="96"/>
      <c r="CU102" s="60"/>
    </row>
    <row r="103" spans="1:99" s="59" customFormat="1" ht="24.95" customHeight="1">
      <c r="A103" s="89"/>
      <c r="B103" s="89"/>
      <c r="C103" s="4"/>
      <c r="D103" s="4"/>
      <c r="E103" s="4"/>
      <c r="F103" s="6"/>
      <c r="G103" s="4" t="s">
        <v>507</v>
      </c>
      <c r="H103" s="4" t="s">
        <v>508</v>
      </c>
      <c r="I103" s="4" t="s">
        <v>509</v>
      </c>
      <c r="J103" s="4" t="s">
        <v>510</v>
      </c>
      <c r="K103" s="8" t="s">
        <v>511</v>
      </c>
      <c r="L103" s="4" t="s">
        <v>512</v>
      </c>
      <c r="M103" s="4" t="s">
        <v>513</v>
      </c>
      <c r="N103" s="4"/>
      <c r="O103" s="4" t="s">
        <v>514</v>
      </c>
      <c r="P103" s="4" t="s">
        <v>515</v>
      </c>
      <c r="Q103" s="4">
        <v>14</v>
      </c>
      <c r="R103" s="4" t="s">
        <v>112</v>
      </c>
      <c r="S103" s="4" t="s">
        <v>43</v>
      </c>
      <c r="T103" s="90"/>
      <c r="U103" s="90"/>
      <c r="V103" s="22"/>
      <c r="W103" s="61"/>
      <c r="X103" s="22"/>
      <c r="Y103" s="23"/>
      <c r="Z103" s="23">
        <v>220000</v>
      </c>
      <c r="AA103" s="23">
        <v>200000</v>
      </c>
      <c r="AB103" s="23">
        <v>20000</v>
      </c>
      <c r="AC103" s="60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  <c r="BB103" s="96"/>
      <c r="BC103" s="96"/>
      <c r="BD103" s="96"/>
      <c r="BE103" s="96"/>
      <c r="BF103" s="96"/>
      <c r="BG103" s="96"/>
      <c r="BH103" s="96"/>
      <c r="BI103" s="96"/>
      <c r="BJ103" s="96"/>
      <c r="BK103" s="96"/>
      <c r="BL103" s="96"/>
      <c r="BM103" s="96"/>
      <c r="BN103" s="96"/>
      <c r="BO103" s="96"/>
      <c r="BP103" s="96"/>
      <c r="BQ103" s="96"/>
      <c r="BR103" s="96"/>
      <c r="BS103" s="96"/>
      <c r="BT103" s="96"/>
      <c r="BU103" s="96"/>
      <c r="BV103" s="96"/>
      <c r="BW103" s="96"/>
      <c r="BX103" s="96"/>
      <c r="BY103" s="96"/>
      <c r="BZ103" s="96"/>
      <c r="CA103" s="96"/>
      <c r="CB103" s="96"/>
      <c r="CC103" s="96"/>
      <c r="CD103" s="96"/>
      <c r="CE103" s="98"/>
      <c r="CF103" s="96"/>
      <c r="CG103" s="96"/>
      <c r="CH103" s="96"/>
      <c r="CI103" s="96"/>
      <c r="CJ103" s="96"/>
      <c r="CK103" s="96"/>
      <c r="CL103" s="96"/>
      <c r="CM103" s="96"/>
      <c r="CN103" s="96"/>
      <c r="CU103" s="60"/>
    </row>
    <row r="104" spans="1:99" s="89" customFormat="1" ht="24.95" customHeight="1">
      <c r="A104" s="89">
        <v>53</v>
      </c>
      <c r="B104" s="89">
        <v>41</v>
      </c>
      <c r="C104" s="4" t="s">
        <v>44</v>
      </c>
      <c r="D104" s="4"/>
      <c r="E104" s="4">
        <v>2</v>
      </c>
      <c r="F104" s="6">
        <v>44818</v>
      </c>
      <c r="G104" s="4" t="s">
        <v>516</v>
      </c>
      <c r="H104" s="4" t="s">
        <v>517</v>
      </c>
      <c r="I104" s="4" t="s">
        <v>518</v>
      </c>
      <c r="J104" s="4" t="s">
        <v>519</v>
      </c>
      <c r="K104" s="8" t="s">
        <v>520</v>
      </c>
      <c r="L104" s="4" t="s">
        <v>31</v>
      </c>
      <c r="M104" s="4" t="s">
        <v>518</v>
      </c>
      <c r="N104" s="4" t="s">
        <v>521</v>
      </c>
      <c r="O104" s="4" t="s">
        <v>522</v>
      </c>
      <c r="P104" s="4" t="s">
        <v>523</v>
      </c>
      <c r="Q104" s="4">
        <v>3</v>
      </c>
      <c r="R104" s="4" t="s">
        <v>131</v>
      </c>
      <c r="S104" s="4" t="s">
        <v>43</v>
      </c>
      <c r="T104" s="90"/>
      <c r="U104" s="90"/>
      <c r="V104" s="36" t="s">
        <v>73</v>
      </c>
      <c r="W104" s="61"/>
      <c r="X104" s="6"/>
      <c r="Y104" s="1"/>
      <c r="Z104" s="23">
        <v>400000</v>
      </c>
      <c r="AA104" s="23">
        <v>400000</v>
      </c>
      <c r="AB104" s="23"/>
      <c r="AC104" s="95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  <c r="AQ104" s="93"/>
      <c r="AR104" s="93"/>
      <c r="AS104" s="93"/>
      <c r="AT104" s="93"/>
      <c r="AU104" s="93"/>
      <c r="AV104" s="93"/>
      <c r="AW104" s="93"/>
      <c r="AX104" s="93"/>
      <c r="AY104" s="93"/>
      <c r="AZ104" s="93"/>
      <c r="BA104" s="93"/>
      <c r="BB104" s="93"/>
      <c r="BC104" s="93"/>
      <c r="BD104" s="93"/>
      <c r="BE104" s="93"/>
      <c r="BF104" s="93"/>
      <c r="BG104" s="93"/>
      <c r="BH104" s="93"/>
      <c r="BI104" s="93"/>
      <c r="BJ104" s="93"/>
      <c r="BK104" s="93"/>
      <c r="BL104" s="93"/>
      <c r="BM104" s="93"/>
      <c r="BN104" s="93"/>
      <c r="BO104" s="93"/>
      <c r="BP104" s="93"/>
      <c r="BQ104" s="93"/>
      <c r="BR104" s="93"/>
      <c r="BS104" s="93"/>
      <c r="BT104" s="93"/>
      <c r="BU104" s="93"/>
      <c r="BV104" s="93"/>
      <c r="BW104" s="93"/>
      <c r="BX104" s="93"/>
      <c r="BY104" s="93"/>
      <c r="BZ104" s="93"/>
      <c r="CA104" s="93"/>
      <c r="CB104" s="93"/>
      <c r="CC104" s="93"/>
      <c r="CD104" s="93"/>
      <c r="CE104" s="94"/>
      <c r="CF104" s="93"/>
      <c r="CG104" s="93"/>
      <c r="CH104" s="93"/>
      <c r="CI104" s="93"/>
      <c r="CJ104" s="93"/>
      <c r="CK104" s="93"/>
      <c r="CL104" s="93"/>
      <c r="CM104" s="93"/>
      <c r="CN104" s="93"/>
      <c r="CU104" s="95"/>
    </row>
    <row r="105" spans="1:99" s="89" customFormat="1" ht="24.95" customHeight="1">
      <c r="C105" s="4"/>
      <c r="D105" s="4"/>
      <c r="E105" s="4"/>
      <c r="F105" s="6"/>
      <c r="G105" s="4" t="s">
        <v>516</v>
      </c>
      <c r="H105" s="4" t="s">
        <v>517</v>
      </c>
      <c r="I105" s="4" t="s">
        <v>518</v>
      </c>
      <c r="J105" s="4" t="s">
        <v>519</v>
      </c>
      <c r="K105" s="8" t="s">
        <v>520</v>
      </c>
      <c r="L105" s="4" t="s">
        <v>31</v>
      </c>
      <c r="M105" s="4" t="s">
        <v>518</v>
      </c>
      <c r="N105" s="4" t="s">
        <v>521</v>
      </c>
      <c r="O105" s="4" t="s">
        <v>522</v>
      </c>
      <c r="P105" s="4" t="s">
        <v>523</v>
      </c>
      <c r="Q105" s="4">
        <v>3</v>
      </c>
      <c r="R105" s="4" t="s">
        <v>131</v>
      </c>
      <c r="S105" s="4" t="s">
        <v>43</v>
      </c>
      <c r="T105" s="90"/>
      <c r="U105" s="90"/>
      <c r="V105" s="22"/>
      <c r="W105" s="61"/>
      <c r="X105" s="22"/>
      <c r="Y105" s="23"/>
      <c r="Z105" s="23">
        <v>220000</v>
      </c>
      <c r="AA105" s="23">
        <v>200000</v>
      </c>
      <c r="AB105" s="23">
        <v>20000</v>
      </c>
      <c r="AC105" s="95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  <c r="AQ105" s="93"/>
      <c r="AR105" s="93"/>
      <c r="AS105" s="93"/>
      <c r="AT105" s="93"/>
      <c r="AU105" s="93"/>
      <c r="AV105" s="93"/>
      <c r="AW105" s="93"/>
      <c r="AX105" s="93"/>
      <c r="AY105" s="93"/>
      <c r="AZ105" s="93"/>
      <c r="BA105" s="93"/>
      <c r="BB105" s="93"/>
      <c r="BC105" s="93"/>
      <c r="BD105" s="93"/>
      <c r="BE105" s="93"/>
      <c r="BF105" s="93"/>
      <c r="BG105" s="93"/>
      <c r="BH105" s="93"/>
      <c r="BI105" s="93"/>
      <c r="BJ105" s="93"/>
      <c r="BK105" s="93"/>
      <c r="BL105" s="93"/>
      <c r="BM105" s="93"/>
      <c r="BN105" s="93"/>
      <c r="BO105" s="93"/>
      <c r="BP105" s="93"/>
      <c r="BQ105" s="93"/>
      <c r="BR105" s="93"/>
      <c r="BS105" s="93"/>
      <c r="BT105" s="93"/>
      <c r="BU105" s="93"/>
      <c r="BV105" s="93"/>
      <c r="BW105" s="93"/>
      <c r="BX105" s="93"/>
      <c r="BY105" s="93"/>
      <c r="BZ105" s="93"/>
      <c r="CA105" s="93"/>
      <c r="CB105" s="93"/>
      <c r="CC105" s="93"/>
      <c r="CD105" s="93"/>
      <c r="CE105" s="94"/>
      <c r="CF105" s="93"/>
      <c r="CG105" s="93"/>
      <c r="CH105" s="93"/>
      <c r="CI105" s="93"/>
      <c r="CJ105" s="93"/>
      <c r="CK105" s="93"/>
      <c r="CL105" s="93"/>
      <c r="CM105" s="93"/>
      <c r="CN105" s="93"/>
      <c r="CU105" s="95"/>
    </row>
    <row r="106" spans="1:99" s="20" customFormat="1" ht="24.95" customHeight="1">
      <c r="A106" s="20">
        <v>54</v>
      </c>
      <c r="B106" s="20">
        <v>42</v>
      </c>
      <c r="C106" s="33" t="s">
        <v>61</v>
      </c>
      <c r="D106" s="33"/>
      <c r="E106" s="33">
        <v>2</v>
      </c>
      <c r="F106" s="6">
        <v>44818</v>
      </c>
      <c r="G106" s="33" t="s">
        <v>524</v>
      </c>
      <c r="H106" s="33" t="s">
        <v>525</v>
      </c>
      <c r="I106" s="33" t="s">
        <v>526</v>
      </c>
      <c r="J106" s="33" t="s">
        <v>527</v>
      </c>
      <c r="K106" s="8" t="s">
        <v>528</v>
      </c>
      <c r="L106" s="33"/>
      <c r="M106" s="33"/>
      <c r="N106" s="33"/>
      <c r="O106" s="33" t="s">
        <v>529</v>
      </c>
      <c r="P106" s="33" t="s">
        <v>530</v>
      </c>
      <c r="Q106" s="33">
        <v>6</v>
      </c>
      <c r="R106" s="33" t="s">
        <v>131</v>
      </c>
      <c r="S106" s="33" t="s">
        <v>43</v>
      </c>
      <c r="T106" s="22"/>
      <c r="U106" s="22"/>
      <c r="V106" s="36" t="s">
        <v>73</v>
      </c>
      <c r="W106" s="61"/>
      <c r="X106" s="40"/>
      <c r="Y106" s="12"/>
      <c r="Z106" s="23">
        <v>400000</v>
      </c>
      <c r="AA106" s="23">
        <v>400000</v>
      </c>
      <c r="AB106" s="23"/>
      <c r="AC106" s="24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6"/>
      <c r="CF106" s="25"/>
      <c r="CG106" s="25"/>
      <c r="CH106" s="25"/>
      <c r="CI106" s="25"/>
      <c r="CJ106" s="25"/>
      <c r="CK106" s="25"/>
      <c r="CL106" s="25"/>
      <c r="CM106" s="25"/>
      <c r="CN106" s="25"/>
      <c r="CU106" s="24"/>
    </row>
    <row r="107" spans="1:99" s="20" customFormat="1" ht="24.95" customHeight="1">
      <c r="F107" s="22"/>
      <c r="G107" s="33" t="s">
        <v>524</v>
      </c>
      <c r="H107" s="33" t="s">
        <v>525</v>
      </c>
      <c r="I107" s="33" t="s">
        <v>526</v>
      </c>
      <c r="J107" s="33" t="s">
        <v>527</v>
      </c>
      <c r="K107" s="8" t="s">
        <v>528</v>
      </c>
      <c r="L107" s="33"/>
      <c r="M107" s="33"/>
      <c r="N107" s="33"/>
      <c r="O107" s="33" t="s">
        <v>529</v>
      </c>
      <c r="P107" s="33" t="s">
        <v>530</v>
      </c>
      <c r="Q107" s="33">
        <v>6</v>
      </c>
      <c r="R107" s="33" t="s">
        <v>131</v>
      </c>
      <c r="S107" s="33" t="s">
        <v>43</v>
      </c>
      <c r="T107" s="22"/>
      <c r="U107" s="22"/>
      <c r="V107" s="22"/>
      <c r="W107" s="61"/>
      <c r="X107" s="22"/>
      <c r="Y107" s="23"/>
      <c r="Z107" s="23">
        <v>220000</v>
      </c>
      <c r="AA107" s="23">
        <v>200000</v>
      </c>
      <c r="AB107" s="23">
        <v>20000</v>
      </c>
      <c r="AC107" s="24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6"/>
      <c r="CF107" s="25"/>
      <c r="CG107" s="25"/>
      <c r="CH107" s="25"/>
      <c r="CI107" s="25"/>
      <c r="CJ107" s="25"/>
      <c r="CK107" s="25"/>
      <c r="CL107" s="25"/>
      <c r="CM107" s="25"/>
      <c r="CN107" s="25"/>
      <c r="CU107" s="24"/>
    </row>
    <row r="108" spans="1:99" s="89" customFormat="1" ht="24.95" customHeight="1">
      <c r="A108" s="89">
        <v>55</v>
      </c>
      <c r="B108" s="89">
        <v>43</v>
      </c>
      <c r="C108" s="4" t="s">
        <v>44</v>
      </c>
      <c r="D108" s="4"/>
      <c r="E108" s="4">
        <v>2</v>
      </c>
      <c r="F108" s="6">
        <v>44818</v>
      </c>
      <c r="G108" s="4" t="s">
        <v>531</v>
      </c>
      <c r="H108" s="4" t="s">
        <v>532</v>
      </c>
      <c r="I108" s="4" t="s">
        <v>533</v>
      </c>
      <c r="J108" s="4" t="s">
        <v>534</v>
      </c>
      <c r="K108" s="8" t="s">
        <v>535</v>
      </c>
      <c r="L108" s="4" t="s">
        <v>345</v>
      </c>
      <c r="M108" s="4" t="s">
        <v>536</v>
      </c>
      <c r="N108" s="4" t="s">
        <v>537</v>
      </c>
      <c r="O108" s="4" t="s">
        <v>538</v>
      </c>
      <c r="P108" s="4" t="s">
        <v>539</v>
      </c>
      <c r="Q108" s="4">
        <v>25</v>
      </c>
      <c r="R108" s="4" t="s">
        <v>240</v>
      </c>
      <c r="S108" s="35" t="s">
        <v>43</v>
      </c>
      <c r="T108" s="90"/>
      <c r="U108" s="90"/>
      <c r="V108" s="36" t="s">
        <v>73</v>
      </c>
      <c r="W108" s="99"/>
      <c r="X108" s="6"/>
      <c r="Y108" s="1"/>
      <c r="Z108" s="9">
        <f>AA108+AB108</f>
        <v>400000</v>
      </c>
      <c r="AA108" s="9">
        <v>400000</v>
      </c>
      <c r="AB108" s="9"/>
      <c r="AC108" s="95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  <c r="AQ108" s="93"/>
      <c r="AR108" s="93"/>
      <c r="AS108" s="93"/>
      <c r="AT108" s="93"/>
      <c r="AU108" s="93"/>
      <c r="AV108" s="93"/>
      <c r="AW108" s="93"/>
      <c r="AX108" s="93"/>
      <c r="AY108" s="93"/>
      <c r="AZ108" s="93"/>
      <c r="BA108" s="93"/>
      <c r="BB108" s="93"/>
      <c r="BC108" s="93"/>
      <c r="BD108" s="93"/>
      <c r="BE108" s="93"/>
      <c r="BF108" s="93"/>
      <c r="BG108" s="93"/>
      <c r="BH108" s="93"/>
      <c r="BI108" s="93"/>
      <c r="BJ108" s="93"/>
      <c r="BK108" s="93"/>
      <c r="BL108" s="93"/>
      <c r="BM108" s="93"/>
      <c r="BN108" s="93"/>
      <c r="BO108" s="93"/>
      <c r="BP108" s="93"/>
      <c r="BQ108" s="93"/>
      <c r="BR108" s="93"/>
      <c r="BS108" s="93"/>
      <c r="BT108" s="93"/>
      <c r="BU108" s="93"/>
      <c r="BV108" s="93"/>
      <c r="BW108" s="93"/>
      <c r="BX108" s="93"/>
      <c r="BY108" s="93"/>
      <c r="BZ108" s="93"/>
      <c r="CA108" s="93"/>
      <c r="CB108" s="93"/>
      <c r="CC108" s="93"/>
      <c r="CD108" s="93"/>
      <c r="CE108" s="94"/>
      <c r="CF108" s="93"/>
      <c r="CG108" s="93"/>
      <c r="CH108" s="93"/>
      <c r="CI108" s="93"/>
      <c r="CJ108" s="93"/>
      <c r="CK108" s="93"/>
      <c r="CL108" s="93"/>
      <c r="CM108" s="93"/>
      <c r="CN108" s="93"/>
      <c r="CU108" s="95"/>
    </row>
    <row r="109" spans="1:99" s="89" customFormat="1" ht="24.95" customHeight="1">
      <c r="C109" s="4"/>
      <c r="D109" s="4"/>
      <c r="E109" s="4"/>
      <c r="F109" s="6"/>
      <c r="G109" s="4" t="s">
        <v>531</v>
      </c>
      <c r="H109" s="4" t="s">
        <v>532</v>
      </c>
      <c r="I109" s="4" t="s">
        <v>533</v>
      </c>
      <c r="J109" s="4" t="s">
        <v>540</v>
      </c>
      <c r="K109" s="8" t="s">
        <v>535</v>
      </c>
      <c r="L109" s="4" t="s">
        <v>345</v>
      </c>
      <c r="M109" s="4" t="s">
        <v>536</v>
      </c>
      <c r="N109" s="4" t="s">
        <v>537</v>
      </c>
      <c r="O109" s="4" t="s">
        <v>538</v>
      </c>
      <c r="P109" s="4" t="s">
        <v>539</v>
      </c>
      <c r="Q109" s="4">
        <v>25</v>
      </c>
      <c r="R109" s="4" t="s">
        <v>240</v>
      </c>
      <c r="S109" s="35" t="s">
        <v>43</v>
      </c>
      <c r="T109" s="90"/>
      <c r="U109" s="90"/>
      <c r="V109" s="22"/>
      <c r="W109" s="99"/>
      <c r="X109" s="90"/>
      <c r="Y109" s="9"/>
      <c r="Z109" s="9">
        <f>AA109+AB109</f>
        <v>385000</v>
      </c>
      <c r="AA109" s="9">
        <v>350000</v>
      </c>
      <c r="AB109" s="9">
        <v>35000</v>
      </c>
      <c r="AC109" s="95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  <c r="AQ109" s="93"/>
      <c r="AR109" s="93"/>
      <c r="AS109" s="93"/>
      <c r="AT109" s="93"/>
      <c r="AU109" s="93"/>
      <c r="AV109" s="93"/>
      <c r="AW109" s="93"/>
      <c r="AX109" s="93"/>
      <c r="AY109" s="93"/>
      <c r="AZ109" s="93"/>
      <c r="BA109" s="93"/>
      <c r="BB109" s="93"/>
      <c r="BC109" s="93"/>
      <c r="BD109" s="93"/>
      <c r="BE109" s="93"/>
      <c r="BF109" s="93"/>
      <c r="BG109" s="93"/>
      <c r="BH109" s="93"/>
      <c r="BI109" s="93"/>
      <c r="BJ109" s="93"/>
      <c r="BK109" s="93"/>
      <c r="BL109" s="93"/>
      <c r="BM109" s="93"/>
      <c r="BN109" s="93"/>
      <c r="BO109" s="93"/>
      <c r="BP109" s="93"/>
      <c r="BQ109" s="93"/>
      <c r="BR109" s="93"/>
      <c r="BS109" s="93"/>
      <c r="BT109" s="93"/>
      <c r="BU109" s="93"/>
      <c r="BV109" s="93"/>
      <c r="BW109" s="93"/>
      <c r="BX109" s="93"/>
      <c r="BY109" s="93"/>
      <c r="BZ109" s="93"/>
      <c r="CA109" s="93"/>
      <c r="CB109" s="93"/>
      <c r="CC109" s="93"/>
      <c r="CD109" s="93"/>
      <c r="CE109" s="94"/>
      <c r="CF109" s="93"/>
      <c r="CG109" s="93"/>
      <c r="CH109" s="93"/>
      <c r="CI109" s="93"/>
      <c r="CJ109" s="93"/>
      <c r="CK109" s="93"/>
      <c r="CL109" s="93"/>
      <c r="CM109" s="93"/>
      <c r="CN109" s="93"/>
      <c r="CU109" s="95"/>
    </row>
    <row r="110" spans="1:99" s="89" customFormat="1" ht="24.95" customHeight="1">
      <c r="A110" s="89">
        <v>56</v>
      </c>
      <c r="B110" s="89">
        <v>44</v>
      </c>
      <c r="C110" s="4" t="s">
        <v>44</v>
      </c>
      <c r="D110" s="4"/>
      <c r="E110" s="4">
        <v>2</v>
      </c>
      <c r="F110" s="6">
        <v>44818</v>
      </c>
      <c r="G110" s="4" t="s">
        <v>541</v>
      </c>
      <c r="H110" s="4" t="s">
        <v>542</v>
      </c>
      <c r="I110" s="4" t="s">
        <v>543</v>
      </c>
      <c r="J110" s="4" t="s">
        <v>544</v>
      </c>
      <c r="K110" s="8" t="s">
        <v>545</v>
      </c>
      <c r="L110" s="4" t="s">
        <v>38</v>
      </c>
      <c r="M110" s="4" t="s">
        <v>546</v>
      </c>
      <c r="N110" s="4" t="s">
        <v>547</v>
      </c>
      <c r="O110" s="4" t="s">
        <v>548</v>
      </c>
      <c r="P110" s="4" t="s">
        <v>549</v>
      </c>
      <c r="Q110" s="4">
        <v>9</v>
      </c>
      <c r="R110" s="4" t="s">
        <v>240</v>
      </c>
      <c r="S110" s="4" t="s">
        <v>43</v>
      </c>
      <c r="T110" s="90"/>
      <c r="U110" s="90"/>
      <c r="V110" s="36" t="s">
        <v>73</v>
      </c>
      <c r="W110" s="61"/>
      <c r="X110" s="6"/>
      <c r="Y110" s="1"/>
      <c r="Z110" s="23">
        <v>400000</v>
      </c>
      <c r="AA110" s="23">
        <v>400000</v>
      </c>
      <c r="AB110" s="23"/>
      <c r="AC110" s="95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/>
      <c r="AQ110" s="93"/>
      <c r="AR110" s="93"/>
      <c r="AS110" s="93"/>
      <c r="AT110" s="93"/>
      <c r="AU110" s="93"/>
      <c r="AV110" s="93"/>
      <c r="AW110" s="93"/>
      <c r="AX110" s="93"/>
      <c r="AY110" s="93"/>
      <c r="AZ110" s="93"/>
      <c r="BA110" s="93"/>
      <c r="BB110" s="93"/>
      <c r="BC110" s="93"/>
      <c r="BD110" s="93"/>
      <c r="BE110" s="93"/>
      <c r="BF110" s="93"/>
      <c r="BG110" s="93"/>
      <c r="BH110" s="93"/>
      <c r="BI110" s="93"/>
      <c r="BJ110" s="93"/>
      <c r="BK110" s="93"/>
      <c r="BL110" s="93"/>
      <c r="BM110" s="93"/>
      <c r="BN110" s="93"/>
      <c r="BO110" s="93"/>
      <c r="BP110" s="93"/>
      <c r="BQ110" s="93"/>
      <c r="BR110" s="93"/>
      <c r="BS110" s="93"/>
      <c r="BT110" s="93"/>
      <c r="BU110" s="93"/>
      <c r="BV110" s="93"/>
      <c r="BW110" s="93"/>
      <c r="BX110" s="93"/>
      <c r="BY110" s="93"/>
      <c r="BZ110" s="93"/>
      <c r="CA110" s="93"/>
      <c r="CB110" s="93"/>
      <c r="CC110" s="93"/>
      <c r="CD110" s="93"/>
      <c r="CE110" s="94"/>
      <c r="CF110" s="93"/>
      <c r="CG110" s="93"/>
      <c r="CH110" s="93"/>
      <c r="CI110" s="93"/>
      <c r="CJ110" s="93"/>
      <c r="CK110" s="93"/>
      <c r="CL110" s="93"/>
      <c r="CM110" s="93"/>
      <c r="CN110" s="93"/>
      <c r="CU110" s="95"/>
    </row>
    <row r="111" spans="1:99" s="89" customFormat="1" ht="24.95" customHeight="1">
      <c r="C111" s="4"/>
      <c r="D111" s="4"/>
      <c r="E111" s="4"/>
      <c r="F111" s="6"/>
      <c r="G111" s="4" t="s">
        <v>541</v>
      </c>
      <c r="H111" s="4" t="s">
        <v>542</v>
      </c>
      <c r="I111" s="4" t="s">
        <v>543</v>
      </c>
      <c r="J111" s="4" t="s">
        <v>544</v>
      </c>
      <c r="K111" s="8" t="s">
        <v>545</v>
      </c>
      <c r="L111" s="4" t="s">
        <v>38</v>
      </c>
      <c r="M111" s="4" t="s">
        <v>546</v>
      </c>
      <c r="N111" s="4" t="s">
        <v>547</v>
      </c>
      <c r="O111" s="4" t="s">
        <v>548</v>
      </c>
      <c r="P111" s="4" t="s">
        <v>549</v>
      </c>
      <c r="Q111" s="4">
        <v>9</v>
      </c>
      <c r="R111" s="4" t="s">
        <v>240</v>
      </c>
      <c r="S111" s="4" t="s">
        <v>43</v>
      </c>
      <c r="T111" s="90"/>
      <c r="U111" s="90"/>
      <c r="V111" s="22"/>
      <c r="W111" s="61"/>
      <c r="X111" s="22"/>
      <c r="Y111" s="23"/>
      <c r="Z111" s="23">
        <v>220000</v>
      </c>
      <c r="AA111" s="23">
        <v>200000</v>
      </c>
      <c r="AB111" s="23">
        <v>20000</v>
      </c>
      <c r="AC111" s="95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  <c r="AQ111" s="93"/>
      <c r="AR111" s="93"/>
      <c r="AS111" s="93"/>
      <c r="AT111" s="93"/>
      <c r="AU111" s="93"/>
      <c r="AV111" s="93"/>
      <c r="AW111" s="93"/>
      <c r="AX111" s="93"/>
      <c r="AY111" s="93"/>
      <c r="AZ111" s="93"/>
      <c r="BA111" s="93"/>
      <c r="BB111" s="93"/>
      <c r="BC111" s="93"/>
      <c r="BD111" s="93"/>
      <c r="BE111" s="93"/>
      <c r="BF111" s="93"/>
      <c r="BG111" s="93"/>
      <c r="BH111" s="93"/>
      <c r="BI111" s="93"/>
      <c r="BJ111" s="93"/>
      <c r="BK111" s="93"/>
      <c r="BL111" s="93"/>
      <c r="BM111" s="93"/>
      <c r="BN111" s="93"/>
      <c r="BO111" s="93"/>
      <c r="BP111" s="93"/>
      <c r="BQ111" s="93"/>
      <c r="BR111" s="93"/>
      <c r="BS111" s="93"/>
      <c r="BT111" s="93"/>
      <c r="BU111" s="93"/>
      <c r="BV111" s="93"/>
      <c r="BW111" s="93"/>
      <c r="BX111" s="93"/>
      <c r="BY111" s="93"/>
      <c r="BZ111" s="93"/>
      <c r="CA111" s="93"/>
      <c r="CB111" s="93"/>
      <c r="CC111" s="93"/>
      <c r="CD111" s="93"/>
      <c r="CE111" s="94"/>
      <c r="CF111" s="93"/>
      <c r="CG111" s="93"/>
      <c r="CH111" s="93"/>
      <c r="CI111" s="93"/>
      <c r="CJ111" s="93"/>
      <c r="CK111" s="93"/>
      <c r="CL111" s="93"/>
      <c r="CM111" s="93"/>
      <c r="CN111" s="93"/>
      <c r="CU111" s="95"/>
    </row>
    <row r="112" spans="1:99" s="89" customFormat="1" ht="24.95" customHeight="1">
      <c r="A112" s="89">
        <v>57</v>
      </c>
      <c r="B112" s="89">
        <v>44</v>
      </c>
      <c r="C112" s="4" t="s">
        <v>44</v>
      </c>
      <c r="D112" s="4"/>
      <c r="E112" s="4">
        <v>2</v>
      </c>
      <c r="F112" s="6">
        <v>44818</v>
      </c>
      <c r="G112" s="4" t="s">
        <v>550</v>
      </c>
      <c r="H112" s="4" t="s">
        <v>551</v>
      </c>
      <c r="I112" s="4" t="s">
        <v>552</v>
      </c>
      <c r="J112" s="4" t="s">
        <v>544</v>
      </c>
      <c r="K112" s="8" t="s">
        <v>553</v>
      </c>
      <c r="L112" s="4" t="s">
        <v>31</v>
      </c>
      <c r="M112" s="4" t="s">
        <v>554</v>
      </c>
      <c r="N112" s="4" t="s">
        <v>555</v>
      </c>
      <c r="O112" s="4" t="s">
        <v>556</v>
      </c>
      <c r="P112" s="4" t="s">
        <v>557</v>
      </c>
      <c r="Q112" s="4">
        <v>2</v>
      </c>
      <c r="R112" s="4" t="s">
        <v>171</v>
      </c>
      <c r="S112" s="4" t="s">
        <v>43</v>
      </c>
      <c r="T112" s="90"/>
      <c r="U112" s="90"/>
      <c r="V112" s="36" t="s">
        <v>73</v>
      </c>
      <c r="W112" s="61"/>
      <c r="X112" s="6"/>
      <c r="Y112" s="1"/>
      <c r="Z112" s="23">
        <v>400000</v>
      </c>
      <c r="AA112" s="23">
        <v>400000</v>
      </c>
      <c r="AB112" s="23"/>
      <c r="AC112" s="95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  <c r="AQ112" s="93"/>
      <c r="AR112" s="93"/>
      <c r="AS112" s="93"/>
      <c r="AT112" s="93"/>
      <c r="AU112" s="93"/>
      <c r="AV112" s="93"/>
      <c r="AW112" s="93"/>
      <c r="AX112" s="93"/>
      <c r="AY112" s="93"/>
      <c r="AZ112" s="93"/>
      <c r="BA112" s="93"/>
      <c r="BB112" s="93"/>
      <c r="BC112" s="93"/>
      <c r="BD112" s="93"/>
      <c r="BE112" s="93"/>
      <c r="BF112" s="93"/>
      <c r="BG112" s="93"/>
      <c r="BH112" s="93"/>
      <c r="BI112" s="93"/>
      <c r="BJ112" s="93"/>
      <c r="BK112" s="93"/>
      <c r="BL112" s="93"/>
      <c r="BM112" s="93"/>
      <c r="BN112" s="93"/>
      <c r="BO112" s="93"/>
      <c r="BP112" s="93"/>
      <c r="BQ112" s="93"/>
      <c r="BR112" s="93"/>
      <c r="BS112" s="93"/>
      <c r="BT112" s="93"/>
      <c r="BU112" s="93"/>
      <c r="BV112" s="93"/>
      <c r="BW112" s="93"/>
      <c r="BX112" s="93"/>
      <c r="BY112" s="93"/>
      <c r="BZ112" s="93"/>
      <c r="CA112" s="93"/>
      <c r="CB112" s="93"/>
      <c r="CC112" s="93"/>
      <c r="CD112" s="93"/>
      <c r="CE112" s="94"/>
      <c r="CF112" s="93"/>
      <c r="CG112" s="93"/>
      <c r="CH112" s="93"/>
      <c r="CI112" s="93"/>
      <c r="CJ112" s="93"/>
      <c r="CK112" s="93"/>
      <c r="CL112" s="93"/>
      <c r="CM112" s="93"/>
      <c r="CN112" s="93"/>
      <c r="CU112" s="95"/>
    </row>
    <row r="113" spans="1:99" s="89" customFormat="1" ht="24.95" customHeight="1">
      <c r="D113" s="100"/>
      <c r="F113" s="90"/>
      <c r="G113" s="4" t="s">
        <v>550</v>
      </c>
      <c r="H113" s="4" t="s">
        <v>551</v>
      </c>
      <c r="I113" s="4" t="s">
        <v>552</v>
      </c>
      <c r="J113" s="4" t="s">
        <v>544</v>
      </c>
      <c r="K113" s="8" t="s">
        <v>553</v>
      </c>
      <c r="L113" s="4" t="s">
        <v>31</v>
      </c>
      <c r="M113" s="4" t="s">
        <v>554</v>
      </c>
      <c r="N113" s="4" t="s">
        <v>555</v>
      </c>
      <c r="O113" s="4" t="s">
        <v>556</v>
      </c>
      <c r="P113" s="4" t="s">
        <v>557</v>
      </c>
      <c r="Q113" s="4">
        <v>2</v>
      </c>
      <c r="R113" s="4" t="s">
        <v>171</v>
      </c>
      <c r="S113" s="4" t="s">
        <v>43</v>
      </c>
      <c r="T113" s="90"/>
      <c r="U113" s="90"/>
      <c r="V113" s="22"/>
      <c r="W113" s="61"/>
      <c r="X113" s="22"/>
      <c r="Y113" s="23"/>
      <c r="Z113" s="23">
        <v>220000</v>
      </c>
      <c r="AA113" s="23">
        <v>200000</v>
      </c>
      <c r="AB113" s="23">
        <v>20000</v>
      </c>
      <c r="AC113" s="95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  <c r="AQ113" s="93"/>
      <c r="AR113" s="93"/>
      <c r="AS113" s="93"/>
      <c r="AT113" s="93"/>
      <c r="AU113" s="93"/>
      <c r="AV113" s="93"/>
      <c r="AW113" s="93"/>
      <c r="AX113" s="93"/>
      <c r="AY113" s="93"/>
      <c r="AZ113" s="93"/>
      <c r="BA113" s="93"/>
      <c r="BB113" s="93"/>
      <c r="BC113" s="93"/>
      <c r="BD113" s="93"/>
      <c r="BE113" s="93"/>
      <c r="BF113" s="93"/>
      <c r="BG113" s="93"/>
      <c r="BH113" s="93"/>
      <c r="BI113" s="93"/>
      <c r="BJ113" s="93"/>
      <c r="BK113" s="93"/>
      <c r="BL113" s="93"/>
      <c r="BM113" s="93"/>
      <c r="BN113" s="93"/>
      <c r="BO113" s="93"/>
      <c r="BP113" s="93"/>
      <c r="BQ113" s="93"/>
      <c r="BR113" s="93"/>
      <c r="BS113" s="93"/>
      <c r="BT113" s="93"/>
      <c r="BU113" s="93"/>
      <c r="BV113" s="93"/>
      <c r="BW113" s="93"/>
      <c r="BX113" s="93"/>
      <c r="BY113" s="93"/>
      <c r="BZ113" s="93"/>
      <c r="CA113" s="93"/>
      <c r="CB113" s="93"/>
      <c r="CC113" s="93"/>
      <c r="CD113" s="93"/>
      <c r="CE113" s="94"/>
      <c r="CF113" s="93"/>
      <c r="CG113" s="93"/>
      <c r="CH113" s="93"/>
      <c r="CI113" s="93"/>
      <c r="CJ113" s="93"/>
      <c r="CK113" s="93"/>
      <c r="CL113" s="93"/>
      <c r="CM113" s="93"/>
      <c r="CN113" s="93"/>
      <c r="CU113" s="95"/>
    </row>
    <row r="114" spans="1:99" s="20" customFormat="1" ht="24.95" customHeight="1">
      <c r="A114" s="20">
        <v>58</v>
      </c>
      <c r="B114" s="20">
        <v>45</v>
      </c>
      <c r="C114" s="33" t="s">
        <v>44</v>
      </c>
      <c r="D114" s="33"/>
      <c r="E114" s="33">
        <v>2</v>
      </c>
      <c r="F114" s="6">
        <v>44818</v>
      </c>
      <c r="G114" s="33" t="s">
        <v>558</v>
      </c>
      <c r="H114" s="33" t="s">
        <v>559</v>
      </c>
      <c r="I114" s="33" t="s">
        <v>560</v>
      </c>
      <c r="J114" s="33" t="s">
        <v>561</v>
      </c>
      <c r="K114" s="8" t="s">
        <v>562</v>
      </c>
      <c r="L114" s="33" t="s">
        <v>31</v>
      </c>
      <c r="M114" s="33" t="s">
        <v>560</v>
      </c>
      <c r="N114" s="33" t="s">
        <v>563</v>
      </c>
      <c r="O114" s="33" t="s">
        <v>564</v>
      </c>
      <c r="P114" s="33" t="s">
        <v>565</v>
      </c>
      <c r="Q114" s="33">
        <v>6</v>
      </c>
      <c r="R114" s="33" t="s">
        <v>171</v>
      </c>
      <c r="S114" s="41" t="s">
        <v>43</v>
      </c>
      <c r="T114" s="22"/>
      <c r="U114" s="22"/>
      <c r="V114" s="36" t="s">
        <v>73</v>
      </c>
      <c r="W114" s="61"/>
      <c r="X114" s="40"/>
      <c r="Y114" s="12"/>
      <c r="Z114" s="23">
        <v>400000</v>
      </c>
      <c r="AA114" s="23">
        <v>400000</v>
      </c>
      <c r="AB114" s="23"/>
      <c r="AC114" s="24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6"/>
      <c r="CF114" s="25"/>
      <c r="CG114" s="25"/>
      <c r="CH114" s="25"/>
      <c r="CI114" s="25"/>
      <c r="CJ114" s="25"/>
      <c r="CK114" s="25"/>
      <c r="CL114" s="25"/>
      <c r="CM114" s="25"/>
      <c r="CN114" s="25"/>
      <c r="CU114" s="24"/>
    </row>
    <row r="115" spans="1:99" s="20" customFormat="1" ht="24.95" customHeight="1">
      <c r="C115" s="33"/>
      <c r="D115" s="33"/>
      <c r="E115" s="33"/>
      <c r="F115" s="40"/>
      <c r="G115" s="33" t="s">
        <v>558</v>
      </c>
      <c r="H115" s="33" t="s">
        <v>559</v>
      </c>
      <c r="I115" s="33" t="s">
        <v>560</v>
      </c>
      <c r="J115" s="33" t="s">
        <v>561</v>
      </c>
      <c r="K115" s="8" t="s">
        <v>562</v>
      </c>
      <c r="L115" s="33" t="s">
        <v>31</v>
      </c>
      <c r="M115" s="33" t="s">
        <v>560</v>
      </c>
      <c r="N115" s="33" t="s">
        <v>563</v>
      </c>
      <c r="O115" s="33" t="s">
        <v>564</v>
      </c>
      <c r="P115" s="33" t="s">
        <v>565</v>
      </c>
      <c r="Q115" s="33">
        <v>6</v>
      </c>
      <c r="R115" s="33" t="s">
        <v>171</v>
      </c>
      <c r="S115" s="41" t="s">
        <v>43</v>
      </c>
      <c r="T115" s="22"/>
      <c r="U115" s="22"/>
      <c r="V115" s="22"/>
      <c r="W115" s="61"/>
      <c r="X115" s="22"/>
      <c r="Y115" s="23"/>
      <c r="Z115" s="23">
        <v>220000</v>
      </c>
      <c r="AA115" s="23">
        <v>200000</v>
      </c>
      <c r="AB115" s="23">
        <v>20000</v>
      </c>
      <c r="AC115" s="24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6"/>
      <c r="CF115" s="25"/>
      <c r="CG115" s="25"/>
      <c r="CH115" s="25"/>
      <c r="CI115" s="25"/>
      <c r="CJ115" s="25"/>
      <c r="CK115" s="25"/>
      <c r="CL115" s="25"/>
      <c r="CM115" s="25"/>
      <c r="CN115" s="25"/>
      <c r="CU115" s="24"/>
    </row>
    <row r="116" spans="1:99" s="89" customFormat="1" ht="24.95" customHeight="1">
      <c r="A116" s="89">
        <v>59</v>
      </c>
      <c r="B116" s="89">
        <v>46</v>
      </c>
      <c r="C116" s="33" t="s">
        <v>44</v>
      </c>
      <c r="E116" s="89">
        <v>2</v>
      </c>
      <c r="F116" s="6">
        <v>44818</v>
      </c>
      <c r="G116" s="89" t="s">
        <v>566</v>
      </c>
      <c r="H116" s="89" t="s">
        <v>567</v>
      </c>
      <c r="I116" s="89" t="s">
        <v>568</v>
      </c>
      <c r="J116" s="89" t="s">
        <v>569</v>
      </c>
      <c r="K116" s="21" t="s">
        <v>570</v>
      </c>
      <c r="L116" s="89" t="s">
        <v>32</v>
      </c>
      <c r="M116" s="89" t="s">
        <v>568</v>
      </c>
      <c r="N116" s="89" t="s">
        <v>571</v>
      </c>
      <c r="O116" s="89" t="s">
        <v>572</v>
      </c>
      <c r="P116" s="89" t="s">
        <v>573</v>
      </c>
      <c r="Q116" s="89">
        <v>7</v>
      </c>
      <c r="R116" s="4" t="s">
        <v>220</v>
      </c>
      <c r="S116" s="4" t="s">
        <v>43</v>
      </c>
      <c r="T116" s="90"/>
      <c r="U116" s="90"/>
      <c r="V116" s="36" t="s">
        <v>73</v>
      </c>
      <c r="W116" s="61"/>
      <c r="X116" s="22"/>
      <c r="Y116" s="23"/>
      <c r="Z116" s="23">
        <v>400000</v>
      </c>
      <c r="AA116" s="23">
        <v>400000</v>
      </c>
      <c r="AB116" s="23"/>
      <c r="AC116" s="95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  <c r="AQ116" s="93"/>
      <c r="AR116" s="93"/>
      <c r="AS116" s="93"/>
      <c r="AT116" s="93"/>
      <c r="AU116" s="93"/>
      <c r="AV116" s="93"/>
      <c r="AW116" s="93"/>
      <c r="AX116" s="93"/>
      <c r="AY116" s="93"/>
      <c r="AZ116" s="93"/>
      <c r="BA116" s="93"/>
      <c r="BB116" s="93"/>
      <c r="BC116" s="93"/>
      <c r="BD116" s="93"/>
      <c r="BE116" s="93"/>
      <c r="BF116" s="93"/>
      <c r="BG116" s="93"/>
      <c r="BH116" s="93"/>
      <c r="BI116" s="93"/>
      <c r="BJ116" s="93"/>
      <c r="BK116" s="93"/>
      <c r="BL116" s="93"/>
      <c r="BM116" s="93"/>
      <c r="BN116" s="93"/>
      <c r="BO116" s="93"/>
      <c r="BP116" s="93"/>
      <c r="BQ116" s="93"/>
      <c r="BR116" s="93"/>
      <c r="BS116" s="93"/>
      <c r="BT116" s="93"/>
      <c r="BU116" s="93"/>
      <c r="BV116" s="93"/>
      <c r="BW116" s="93"/>
      <c r="BX116" s="93"/>
      <c r="BY116" s="93"/>
      <c r="BZ116" s="93"/>
      <c r="CA116" s="93"/>
      <c r="CB116" s="93"/>
      <c r="CC116" s="93"/>
      <c r="CD116" s="93"/>
      <c r="CE116" s="94"/>
      <c r="CF116" s="93"/>
      <c r="CG116" s="93"/>
      <c r="CH116" s="93"/>
      <c r="CI116" s="93"/>
      <c r="CJ116" s="93"/>
      <c r="CK116" s="93"/>
      <c r="CL116" s="93"/>
      <c r="CM116" s="93"/>
      <c r="CN116" s="93"/>
      <c r="CU116" s="95"/>
    </row>
    <row r="117" spans="1:99" s="89" customFormat="1" ht="24.95" customHeight="1">
      <c r="F117" s="6"/>
      <c r="G117" s="89" t="s">
        <v>566</v>
      </c>
      <c r="H117" s="89" t="s">
        <v>567</v>
      </c>
      <c r="I117" s="89" t="s">
        <v>568</v>
      </c>
      <c r="J117" s="89" t="s">
        <v>569</v>
      </c>
      <c r="K117" s="21" t="s">
        <v>570</v>
      </c>
      <c r="L117" s="89" t="s">
        <v>32</v>
      </c>
      <c r="M117" s="89" t="s">
        <v>568</v>
      </c>
      <c r="N117" s="89" t="s">
        <v>571</v>
      </c>
      <c r="O117" s="89" t="s">
        <v>572</v>
      </c>
      <c r="P117" s="89" t="s">
        <v>573</v>
      </c>
      <c r="Q117" s="89">
        <v>7</v>
      </c>
      <c r="R117" s="4" t="s">
        <v>220</v>
      </c>
      <c r="S117" s="4" t="s">
        <v>43</v>
      </c>
      <c r="T117" s="90"/>
      <c r="U117" s="90"/>
      <c r="V117" s="92"/>
      <c r="W117" s="61"/>
      <c r="X117" s="22"/>
      <c r="Y117" s="23"/>
      <c r="Z117" s="23">
        <v>220000</v>
      </c>
      <c r="AA117" s="23">
        <v>200000</v>
      </c>
      <c r="AB117" s="23">
        <v>20000</v>
      </c>
      <c r="AC117" s="95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  <c r="AQ117" s="93"/>
      <c r="AR117" s="93"/>
      <c r="AS117" s="93"/>
      <c r="AT117" s="93"/>
      <c r="AU117" s="93"/>
      <c r="AV117" s="93"/>
      <c r="AW117" s="93"/>
      <c r="AX117" s="93"/>
      <c r="AY117" s="93"/>
      <c r="AZ117" s="93"/>
      <c r="BA117" s="93"/>
      <c r="BB117" s="93"/>
      <c r="BC117" s="93"/>
      <c r="BD117" s="93"/>
      <c r="BE117" s="93"/>
      <c r="BF117" s="93"/>
      <c r="BG117" s="93"/>
      <c r="BH117" s="93"/>
      <c r="BI117" s="93"/>
      <c r="BJ117" s="93"/>
      <c r="BK117" s="93"/>
      <c r="BL117" s="93"/>
      <c r="BM117" s="93"/>
      <c r="BN117" s="93"/>
      <c r="BO117" s="93"/>
      <c r="BP117" s="93"/>
      <c r="BQ117" s="93"/>
      <c r="BR117" s="93"/>
      <c r="BS117" s="93"/>
      <c r="BT117" s="93"/>
      <c r="BU117" s="93"/>
      <c r="BV117" s="93"/>
      <c r="BW117" s="93"/>
      <c r="BX117" s="93"/>
      <c r="BY117" s="93"/>
      <c r="BZ117" s="93"/>
      <c r="CA117" s="93"/>
      <c r="CB117" s="93"/>
      <c r="CC117" s="93"/>
      <c r="CD117" s="93"/>
      <c r="CE117" s="94"/>
      <c r="CF117" s="93"/>
      <c r="CG117" s="93"/>
      <c r="CH117" s="93"/>
      <c r="CI117" s="93"/>
      <c r="CJ117" s="93"/>
      <c r="CK117" s="93"/>
      <c r="CL117" s="93"/>
      <c r="CM117" s="93"/>
      <c r="CN117" s="93"/>
      <c r="CU117" s="95"/>
    </row>
    <row r="118" spans="1:99" s="89" customFormat="1" ht="24.95" customHeight="1">
      <c r="A118" s="20">
        <v>60</v>
      </c>
      <c r="B118" s="89">
        <v>47</v>
      </c>
      <c r="C118" s="33" t="s">
        <v>61</v>
      </c>
      <c r="D118" s="33"/>
      <c r="E118" s="33">
        <v>2</v>
      </c>
      <c r="F118" s="6">
        <v>44818</v>
      </c>
      <c r="G118" s="89" t="s">
        <v>574</v>
      </c>
      <c r="H118" s="89" t="s">
        <v>575</v>
      </c>
      <c r="I118" s="89" t="s">
        <v>576</v>
      </c>
      <c r="J118" s="89" t="s">
        <v>577</v>
      </c>
      <c r="K118" s="21" t="s">
        <v>578</v>
      </c>
      <c r="L118" s="89" t="s">
        <v>67</v>
      </c>
      <c r="M118" s="89" t="s">
        <v>579</v>
      </c>
      <c r="N118" s="89" t="s">
        <v>580</v>
      </c>
      <c r="O118" s="89" t="s">
        <v>581</v>
      </c>
      <c r="P118" s="89" t="s">
        <v>582</v>
      </c>
      <c r="Q118" s="89">
        <v>6</v>
      </c>
      <c r="R118" s="89" t="s">
        <v>220</v>
      </c>
      <c r="S118" s="33" t="s">
        <v>43</v>
      </c>
      <c r="T118" s="90"/>
      <c r="U118" s="90"/>
      <c r="V118" s="36" t="s">
        <v>73</v>
      </c>
      <c r="X118" s="22"/>
      <c r="Y118" s="23"/>
      <c r="Z118" s="23">
        <v>400000</v>
      </c>
      <c r="AA118" s="23">
        <v>400000</v>
      </c>
      <c r="AB118" s="23"/>
      <c r="AC118" s="95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  <c r="AP118" s="93"/>
      <c r="AQ118" s="93"/>
      <c r="AR118" s="93"/>
      <c r="AS118" s="93"/>
      <c r="AT118" s="93"/>
      <c r="AU118" s="93"/>
      <c r="AV118" s="93"/>
      <c r="AW118" s="93"/>
      <c r="AX118" s="93"/>
      <c r="AY118" s="93"/>
      <c r="AZ118" s="93"/>
      <c r="BA118" s="93"/>
      <c r="BB118" s="93"/>
      <c r="BC118" s="93"/>
      <c r="BD118" s="93"/>
      <c r="BE118" s="93"/>
      <c r="BF118" s="93"/>
      <c r="BG118" s="93"/>
      <c r="BH118" s="93"/>
      <c r="BI118" s="93"/>
      <c r="BJ118" s="93"/>
      <c r="BK118" s="93"/>
      <c r="BL118" s="93"/>
      <c r="BM118" s="93"/>
      <c r="BN118" s="93"/>
      <c r="BO118" s="93"/>
      <c r="BP118" s="93"/>
      <c r="BQ118" s="93"/>
      <c r="BR118" s="93"/>
      <c r="BS118" s="93"/>
      <c r="BT118" s="93"/>
      <c r="BU118" s="93"/>
      <c r="BV118" s="93"/>
      <c r="BW118" s="93"/>
      <c r="BX118" s="93"/>
      <c r="BY118" s="93"/>
      <c r="BZ118" s="93"/>
      <c r="CA118" s="93"/>
      <c r="CB118" s="93"/>
      <c r="CC118" s="93"/>
      <c r="CD118" s="93"/>
      <c r="CE118" s="94"/>
      <c r="CF118" s="93"/>
      <c r="CG118" s="93"/>
      <c r="CH118" s="93"/>
      <c r="CI118" s="93"/>
      <c r="CJ118" s="93"/>
      <c r="CK118" s="93"/>
      <c r="CL118" s="93"/>
      <c r="CM118" s="93"/>
      <c r="CN118" s="93"/>
      <c r="CU118" s="95"/>
    </row>
    <row r="119" spans="1:99" s="89" customFormat="1" ht="24.95" customHeight="1">
      <c r="A119" s="20"/>
      <c r="F119" s="90"/>
      <c r="G119" s="89" t="s">
        <v>574</v>
      </c>
      <c r="H119" s="89" t="s">
        <v>575</v>
      </c>
      <c r="I119" s="89" t="s">
        <v>576</v>
      </c>
      <c r="J119" s="89" t="s">
        <v>577</v>
      </c>
      <c r="K119" s="21" t="s">
        <v>578</v>
      </c>
      <c r="L119" s="89" t="s">
        <v>67</v>
      </c>
      <c r="M119" s="89" t="s">
        <v>579</v>
      </c>
      <c r="N119" s="89" t="s">
        <v>580</v>
      </c>
      <c r="O119" s="89" t="s">
        <v>581</v>
      </c>
      <c r="P119" s="89" t="s">
        <v>582</v>
      </c>
      <c r="Q119" s="89">
        <v>6</v>
      </c>
      <c r="R119" s="89" t="s">
        <v>220</v>
      </c>
      <c r="S119" s="33" t="s">
        <v>43</v>
      </c>
      <c r="T119" s="90"/>
      <c r="U119" s="90"/>
      <c r="V119" s="92"/>
      <c r="X119" s="22"/>
      <c r="Y119" s="23"/>
      <c r="Z119" s="23">
        <v>220000</v>
      </c>
      <c r="AA119" s="23">
        <v>200000</v>
      </c>
      <c r="AB119" s="23">
        <v>20000</v>
      </c>
      <c r="AC119" s="95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  <c r="AP119" s="93"/>
      <c r="AQ119" s="93"/>
      <c r="AR119" s="93"/>
      <c r="AS119" s="93"/>
      <c r="AT119" s="93"/>
      <c r="AU119" s="93"/>
      <c r="AV119" s="93"/>
      <c r="AW119" s="93"/>
      <c r="AX119" s="93"/>
      <c r="AY119" s="93"/>
      <c r="AZ119" s="93"/>
      <c r="BA119" s="93"/>
      <c r="BB119" s="93"/>
      <c r="BC119" s="93"/>
      <c r="BD119" s="93"/>
      <c r="BE119" s="93"/>
      <c r="BF119" s="93"/>
      <c r="BG119" s="93"/>
      <c r="BH119" s="93"/>
      <c r="BI119" s="93"/>
      <c r="BJ119" s="93"/>
      <c r="BK119" s="93"/>
      <c r="BL119" s="93"/>
      <c r="BM119" s="93"/>
      <c r="BN119" s="93"/>
      <c r="BO119" s="93"/>
      <c r="BP119" s="93"/>
      <c r="BQ119" s="93"/>
      <c r="BR119" s="93"/>
      <c r="BS119" s="93"/>
      <c r="BT119" s="93"/>
      <c r="BU119" s="93"/>
      <c r="BV119" s="93"/>
      <c r="BW119" s="93"/>
      <c r="BX119" s="93"/>
      <c r="BY119" s="93"/>
      <c r="BZ119" s="93"/>
      <c r="CA119" s="93"/>
      <c r="CB119" s="93"/>
      <c r="CC119" s="93"/>
      <c r="CD119" s="93"/>
      <c r="CE119" s="94"/>
      <c r="CF119" s="93"/>
      <c r="CG119" s="93"/>
      <c r="CH119" s="93"/>
      <c r="CI119" s="93"/>
      <c r="CJ119" s="93"/>
      <c r="CK119" s="93"/>
      <c r="CL119" s="93"/>
      <c r="CM119" s="93"/>
      <c r="CN119" s="93"/>
      <c r="CU119" s="95"/>
    </row>
    <row r="120" spans="1:99" s="89" customFormat="1" ht="24.95" customHeight="1">
      <c r="A120" s="89">
        <v>61</v>
      </c>
      <c r="B120" s="89">
        <v>48</v>
      </c>
      <c r="C120" s="89" t="s">
        <v>44</v>
      </c>
      <c r="E120" s="89">
        <v>2</v>
      </c>
      <c r="F120" s="6">
        <v>44818</v>
      </c>
      <c r="G120" s="89" t="s">
        <v>583</v>
      </c>
      <c r="H120" s="89" t="s">
        <v>584</v>
      </c>
      <c r="I120" s="89" t="s">
        <v>585</v>
      </c>
      <c r="J120" s="89" t="s">
        <v>586</v>
      </c>
      <c r="K120" s="21" t="s">
        <v>587</v>
      </c>
      <c r="L120" s="89" t="s">
        <v>32</v>
      </c>
      <c r="M120" s="89" t="s">
        <v>588</v>
      </c>
      <c r="N120" s="89" t="s">
        <v>589</v>
      </c>
      <c r="O120" s="89" t="s">
        <v>590</v>
      </c>
      <c r="P120" s="89" t="s">
        <v>591</v>
      </c>
      <c r="Q120" s="89">
        <v>10</v>
      </c>
      <c r="R120" s="89" t="s">
        <v>112</v>
      </c>
      <c r="S120" s="89" t="s">
        <v>43</v>
      </c>
      <c r="T120" s="90"/>
      <c r="U120" s="90"/>
      <c r="V120" s="36" t="s">
        <v>73</v>
      </c>
      <c r="W120" s="61"/>
      <c r="X120" s="6"/>
      <c r="Y120" s="1"/>
      <c r="Z120" s="23">
        <v>400000</v>
      </c>
      <c r="AA120" s="23">
        <v>400000</v>
      </c>
      <c r="AB120" s="23"/>
      <c r="AC120" s="95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  <c r="AP120" s="93"/>
      <c r="AQ120" s="93"/>
      <c r="AR120" s="93"/>
      <c r="AS120" s="93"/>
      <c r="AT120" s="93"/>
      <c r="AU120" s="93"/>
      <c r="AV120" s="93"/>
      <c r="AW120" s="93"/>
      <c r="AX120" s="93"/>
      <c r="AY120" s="93"/>
      <c r="AZ120" s="93"/>
      <c r="BA120" s="93"/>
      <c r="BB120" s="93"/>
      <c r="BC120" s="93"/>
      <c r="BD120" s="93"/>
      <c r="BE120" s="93"/>
      <c r="BF120" s="93"/>
      <c r="BG120" s="93"/>
      <c r="BH120" s="93"/>
      <c r="BI120" s="93"/>
      <c r="BJ120" s="93"/>
      <c r="BK120" s="93"/>
      <c r="BL120" s="93"/>
      <c r="BM120" s="93"/>
      <c r="BN120" s="93"/>
      <c r="BO120" s="93"/>
      <c r="BP120" s="93"/>
      <c r="BQ120" s="93"/>
      <c r="BR120" s="93"/>
      <c r="BS120" s="93"/>
      <c r="BT120" s="93"/>
      <c r="BU120" s="93"/>
      <c r="BV120" s="93"/>
      <c r="BW120" s="93"/>
      <c r="BX120" s="93"/>
      <c r="BY120" s="93"/>
      <c r="BZ120" s="93"/>
      <c r="CA120" s="93"/>
      <c r="CB120" s="93"/>
      <c r="CC120" s="93"/>
      <c r="CD120" s="93"/>
      <c r="CE120" s="94"/>
      <c r="CF120" s="93"/>
      <c r="CG120" s="93"/>
      <c r="CH120" s="93"/>
      <c r="CI120" s="93"/>
      <c r="CJ120" s="93"/>
      <c r="CK120" s="93"/>
      <c r="CL120" s="93"/>
      <c r="CM120" s="93"/>
      <c r="CN120" s="93"/>
      <c r="CU120" s="95"/>
    </row>
    <row r="121" spans="1:99" s="89" customFormat="1" ht="24.95" customHeight="1">
      <c r="F121" s="90"/>
      <c r="G121" s="89" t="s">
        <v>583</v>
      </c>
      <c r="H121" s="89" t="s">
        <v>584</v>
      </c>
      <c r="I121" s="89" t="s">
        <v>585</v>
      </c>
      <c r="J121" s="89" t="s">
        <v>586</v>
      </c>
      <c r="K121" s="21" t="s">
        <v>587</v>
      </c>
      <c r="L121" s="89" t="s">
        <v>32</v>
      </c>
      <c r="M121" s="89" t="s">
        <v>588</v>
      </c>
      <c r="N121" s="89" t="s">
        <v>589</v>
      </c>
      <c r="O121" s="89" t="s">
        <v>590</v>
      </c>
      <c r="P121" s="89" t="s">
        <v>591</v>
      </c>
      <c r="Q121" s="89">
        <v>10</v>
      </c>
      <c r="R121" s="89" t="s">
        <v>112</v>
      </c>
      <c r="S121" s="89" t="s">
        <v>43</v>
      </c>
      <c r="T121" s="90"/>
      <c r="U121" s="90"/>
      <c r="V121" s="22"/>
      <c r="W121" s="61"/>
      <c r="X121" s="22"/>
      <c r="Y121" s="23"/>
      <c r="Z121" s="23">
        <v>220000</v>
      </c>
      <c r="AA121" s="23">
        <v>200000</v>
      </c>
      <c r="AB121" s="23">
        <v>20000</v>
      </c>
      <c r="AC121" s="95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  <c r="AQ121" s="93"/>
      <c r="AR121" s="93"/>
      <c r="AS121" s="93"/>
      <c r="AT121" s="93"/>
      <c r="AU121" s="93"/>
      <c r="AV121" s="93"/>
      <c r="AW121" s="93"/>
      <c r="AX121" s="93"/>
      <c r="AY121" s="93"/>
      <c r="AZ121" s="93"/>
      <c r="BA121" s="93"/>
      <c r="BB121" s="93"/>
      <c r="BC121" s="93"/>
      <c r="BD121" s="93"/>
      <c r="BE121" s="93"/>
      <c r="BF121" s="93"/>
      <c r="BG121" s="93"/>
      <c r="BH121" s="93"/>
      <c r="BI121" s="93"/>
      <c r="BJ121" s="93"/>
      <c r="BK121" s="93"/>
      <c r="BL121" s="93"/>
      <c r="BM121" s="93"/>
      <c r="BN121" s="93"/>
      <c r="BO121" s="93"/>
      <c r="BP121" s="93"/>
      <c r="BQ121" s="93"/>
      <c r="BR121" s="93"/>
      <c r="BS121" s="93"/>
      <c r="BT121" s="93"/>
      <c r="BU121" s="93"/>
      <c r="BV121" s="93"/>
      <c r="BW121" s="93"/>
      <c r="BX121" s="93"/>
      <c r="BY121" s="93"/>
      <c r="BZ121" s="93"/>
      <c r="CA121" s="93"/>
      <c r="CB121" s="93"/>
      <c r="CC121" s="93"/>
      <c r="CD121" s="93"/>
      <c r="CE121" s="94"/>
      <c r="CF121" s="93"/>
      <c r="CG121" s="93"/>
      <c r="CH121" s="93"/>
      <c r="CI121" s="93"/>
      <c r="CJ121" s="93"/>
      <c r="CK121" s="93"/>
      <c r="CL121" s="93"/>
      <c r="CM121" s="93"/>
      <c r="CN121" s="93"/>
      <c r="CU121" s="95"/>
    </row>
    <row r="122" spans="1:99" s="89" customFormat="1" ht="24.95" customHeight="1">
      <c r="A122" s="89">
        <v>62</v>
      </c>
      <c r="B122" s="89">
        <v>49</v>
      </c>
      <c r="C122" s="89" t="s">
        <v>61</v>
      </c>
      <c r="D122" s="100"/>
      <c r="E122" s="89">
        <v>2</v>
      </c>
      <c r="F122" s="90">
        <v>44820</v>
      </c>
      <c r="G122" s="89" t="s">
        <v>592</v>
      </c>
      <c r="H122" s="89" t="s">
        <v>593</v>
      </c>
      <c r="I122" s="89" t="s">
        <v>594</v>
      </c>
      <c r="J122" s="89" t="s">
        <v>595</v>
      </c>
      <c r="K122" s="21" t="s">
        <v>596</v>
      </c>
      <c r="L122" s="89" t="s">
        <v>597</v>
      </c>
      <c r="M122" s="89" t="s">
        <v>598</v>
      </c>
      <c r="N122" s="89" t="s">
        <v>599</v>
      </c>
      <c r="O122" s="89" t="s">
        <v>600</v>
      </c>
      <c r="P122" s="89" t="s">
        <v>601</v>
      </c>
      <c r="Q122" s="89">
        <v>14</v>
      </c>
      <c r="R122" s="89" t="s">
        <v>131</v>
      </c>
      <c r="S122" s="91" t="s">
        <v>267</v>
      </c>
      <c r="T122" s="90"/>
      <c r="U122" s="90"/>
      <c r="V122" s="36" t="s">
        <v>73</v>
      </c>
      <c r="W122" s="61"/>
      <c r="X122" s="6"/>
      <c r="Y122" s="1"/>
      <c r="Z122" s="23">
        <v>400000</v>
      </c>
      <c r="AA122" s="23">
        <v>400000</v>
      </c>
      <c r="AB122" s="23"/>
      <c r="AC122" s="95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  <c r="AS122" s="93"/>
      <c r="AT122" s="93"/>
      <c r="AU122" s="93"/>
      <c r="AV122" s="93"/>
      <c r="AW122" s="93"/>
      <c r="AX122" s="93"/>
      <c r="AY122" s="93"/>
      <c r="AZ122" s="93"/>
      <c r="BA122" s="93"/>
      <c r="BB122" s="93"/>
      <c r="BC122" s="93"/>
      <c r="BD122" s="93"/>
      <c r="BE122" s="93"/>
      <c r="BF122" s="93"/>
      <c r="BG122" s="93"/>
      <c r="BH122" s="93"/>
      <c r="BI122" s="93"/>
      <c r="BJ122" s="93"/>
      <c r="BK122" s="93"/>
      <c r="BL122" s="93"/>
      <c r="BM122" s="93"/>
      <c r="BN122" s="93"/>
      <c r="BO122" s="93"/>
      <c r="BP122" s="93"/>
      <c r="BQ122" s="93"/>
      <c r="BR122" s="93"/>
      <c r="BS122" s="93"/>
      <c r="BT122" s="93"/>
      <c r="BU122" s="93"/>
      <c r="BV122" s="93"/>
      <c r="BW122" s="93"/>
      <c r="BX122" s="93"/>
      <c r="BY122" s="93"/>
      <c r="BZ122" s="93"/>
      <c r="CA122" s="93"/>
      <c r="CB122" s="93"/>
      <c r="CC122" s="93"/>
      <c r="CD122" s="93"/>
      <c r="CE122" s="94"/>
      <c r="CF122" s="93"/>
      <c r="CG122" s="93"/>
      <c r="CH122" s="93"/>
      <c r="CI122" s="93"/>
      <c r="CJ122" s="93"/>
      <c r="CK122" s="93"/>
      <c r="CL122" s="93"/>
      <c r="CM122" s="93"/>
      <c r="CN122" s="93"/>
      <c r="CU122" s="95"/>
    </row>
    <row r="123" spans="1:99" s="89" customFormat="1" ht="24.95" customHeight="1">
      <c r="D123" s="100"/>
      <c r="F123" s="90"/>
      <c r="G123" s="89" t="s">
        <v>592</v>
      </c>
      <c r="H123" s="89" t="s">
        <v>593</v>
      </c>
      <c r="I123" s="89" t="s">
        <v>594</v>
      </c>
      <c r="J123" s="89" t="s">
        <v>595</v>
      </c>
      <c r="K123" s="21" t="s">
        <v>596</v>
      </c>
      <c r="L123" s="89" t="s">
        <v>597</v>
      </c>
      <c r="M123" s="89" t="s">
        <v>598</v>
      </c>
      <c r="N123" s="89" t="s">
        <v>599</v>
      </c>
      <c r="O123" s="89" t="s">
        <v>600</v>
      </c>
      <c r="P123" s="89" t="s">
        <v>601</v>
      </c>
      <c r="Q123" s="89">
        <v>14</v>
      </c>
      <c r="R123" s="89" t="s">
        <v>131</v>
      </c>
      <c r="S123" s="91" t="s">
        <v>267</v>
      </c>
      <c r="T123" s="90"/>
      <c r="U123" s="90"/>
      <c r="V123" s="22"/>
      <c r="W123" s="61"/>
      <c r="X123" s="22"/>
      <c r="Y123" s="23"/>
      <c r="Z123" s="23">
        <v>220000</v>
      </c>
      <c r="AA123" s="23">
        <v>200000</v>
      </c>
      <c r="AB123" s="23">
        <v>20000</v>
      </c>
      <c r="AC123" s="95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  <c r="AQ123" s="93"/>
      <c r="AR123" s="93"/>
      <c r="AS123" s="93"/>
      <c r="AT123" s="93"/>
      <c r="AU123" s="93"/>
      <c r="AV123" s="93"/>
      <c r="AW123" s="93"/>
      <c r="AX123" s="93"/>
      <c r="AY123" s="93"/>
      <c r="AZ123" s="93"/>
      <c r="BA123" s="93"/>
      <c r="BB123" s="93"/>
      <c r="BC123" s="93"/>
      <c r="BD123" s="93"/>
      <c r="BE123" s="93"/>
      <c r="BF123" s="93"/>
      <c r="BG123" s="93"/>
      <c r="BH123" s="93"/>
      <c r="BI123" s="93"/>
      <c r="BJ123" s="93"/>
      <c r="BK123" s="93"/>
      <c r="BL123" s="93"/>
      <c r="BM123" s="93"/>
      <c r="BN123" s="93"/>
      <c r="BO123" s="93"/>
      <c r="BP123" s="93"/>
      <c r="BQ123" s="93"/>
      <c r="BR123" s="93"/>
      <c r="BS123" s="93"/>
      <c r="BT123" s="93"/>
      <c r="BU123" s="93"/>
      <c r="BV123" s="93"/>
      <c r="BW123" s="93"/>
      <c r="BX123" s="93"/>
      <c r="BY123" s="93"/>
      <c r="BZ123" s="93"/>
      <c r="CA123" s="93"/>
      <c r="CB123" s="93"/>
      <c r="CC123" s="93"/>
      <c r="CD123" s="93"/>
      <c r="CE123" s="94"/>
      <c r="CF123" s="93"/>
      <c r="CG123" s="93"/>
      <c r="CH123" s="93"/>
      <c r="CI123" s="93"/>
      <c r="CJ123" s="93"/>
      <c r="CK123" s="93"/>
      <c r="CL123" s="93"/>
      <c r="CM123" s="93"/>
      <c r="CN123" s="93"/>
      <c r="CU123" s="95"/>
    </row>
    <row r="124" spans="1:99" s="89" customFormat="1" ht="24.95" customHeight="1">
      <c r="A124" s="89">
        <v>63</v>
      </c>
      <c r="B124" s="89">
        <v>50</v>
      </c>
      <c r="C124" s="89" t="s">
        <v>602</v>
      </c>
      <c r="E124" s="89">
        <v>2</v>
      </c>
      <c r="F124" s="90">
        <v>44820</v>
      </c>
      <c r="G124" s="89" t="s">
        <v>603</v>
      </c>
      <c r="H124" s="89" t="s">
        <v>604</v>
      </c>
      <c r="I124" s="89" t="s">
        <v>605</v>
      </c>
      <c r="J124" s="89" t="s">
        <v>606</v>
      </c>
      <c r="K124" s="21" t="s">
        <v>607</v>
      </c>
      <c r="L124" s="89" t="s">
        <v>107</v>
      </c>
      <c r="M124" s="89" t="s">
        <v>608</v>
      </c>
      <c r="N124" s="89" t="s">
        <v>609</v>
      </c>
      <c r="O124" s="89" t="s">
        <v>610</v>
      </c>
      <c r="P124" s="89" t="s">
        <v>611</v>
      </c>
      <c r="Q124" s="89">
        <v>7</v>
      </c>
      <c r="R124" s="89" t="s">
        <v>131</v>
      </c>
      <c r="S124" s="89" t="s">
        <v>43</v>
      </c>
      <c r="T124" s="90"/>
      <c r="U124" s="90"/>
      <c r="V124" s="36" t="s">
        <v>73</v>
      </c>
      <c r="W124" s="61"/>
      <c r="X124" s="6"/>
      <c r="Y124" s="1"/>
      <c r="Z124" s="23">
        <v>400000</v>
      </c>
      <c r="AA124" s="23">
        <v>400000</v>
      </c>
      <c r="AB124" s="23"/>
      <c r="AC124" s="95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  <c r="AQ124" s="93"/>
      <c r="AR124" s="93"/>
      <c r="AS124" s="93"/>
      <c r="AT124" s="93"/>
      <c r="AU124" s="93"/>
      <c r="AV124" s="93"/>
      <c r="AW124" s="93"/>
      <c r="AX124" s="93"/>
      <c r="AY124" s="93"/>
      <c r="AZ124" s="93"/>
      <c r="BA124" s="93"/>
      <c r="BB124" s="93"/>
      <c r="BC124" s="93"/>
      <c r="BD124" s="93"/>
      <c r="BE124" s="93"/>
      <c r="BF124" s="93"/>
      <c r="BG124" s="93"/>
      <c r="BH124" s="93"/>
      <c r="BI124" s="93"/>
      <c r="BJ124" s="93"/>
      <c r="BK124" s="93"/>
      <c r="BL124" s="93"/>
      <c r="BM124" s="93"/>
      <c r="BN124" s="93"/>
      <c r="BO124" s="93"/>
      <c r="BP124" s="93"/>
      <c r="BQ124" s="93"/>
      <c r="BR124" s="93"/>
      <c r="BS124" s="93"/>
      <c r="BT124" s="93"/>
      <c r="BU124" s="93"/>
      <c r="BV124" s="93"/>
      <c r="BW124" s="93"/>
      <c r="BX124" s="93"/>
      <c r="BY124" s="93"/>
      <c r="BZ124" s="93"/>
      <c r="CA124" s="93"/>
      <c r="CB124" s="93"/>
      <c r="CC124" s="93"/>
      <c r="CD124" s="93"/>
      <c r="CE124" s="94"/>
      <c r="CF124" s="93"/>
      <c r="CG124" s="93"/>
      <c r="CH124" s="93"/>
      <c r="CI124" s="93"/>
      <c r="CJ124" s="93"/>
      <c r="CK124" s="93"/>
      <c r="CL124" s="93"/>
      <c r="CM124" s="93"/>
      <c r="CN124" s="93"/>
      <c r="CU124" s="95"/>
    </row>
    <row r="125" spans="1:99" s="89" customFormat="1" ht="24.95" customHeight="1">
      <c r="F125" s="90"/>
      <c r="G125" s="89" t="s">
        <v>603</v>
      </c>
      <c r="H125" s="89" t="s">
        <v>604</v>
      </c>
      <c r="I125" s="89" t="s">
        <v>605</v>
      </c>
      <c r="J125" s="89" t="s">
        <v>606</v>
      </c>
      <c r="K125" s="21" t="s">
        <v>612</v>
      </c>
      <c r="L125" s="89" t="s">
        <v>107</v>
      </c>
      <c r="M125" s="89" t="s">
        <v>608</v>
      </c>
      <c r="N125" s="89" t="s">
        <v>609</v>
      </c>
      <c r="O125" s="89" t="s">
        <v>613</v>
      </c>
      <c r="P125" s="89" t="s">
        <v>614</v>
      </c>
      <c r="Q125" s="89">
        <v>7</v>
      </c>
      <c r="R125" s="89" t="s">
        <v>131</v>
      </c>
      <c r="S125" s="89" t="s">
        <v>43</v>
      </c>
      <c r="T125" s="90"/>
      <c r="U125" s="90"/>
      <c r="V125" s="22"/>
      <c r="W125" s="61"/>
      <c r="X125" s="22"/>
      <c r="Y125" s="23"/>
      <c r="Z125" s="23">
        <v>220000</v>
      </c>
      <c r="AA125" s="23">
        <v>200000</v>
      </c>
      <c r="AB125" s="23">
        <v>20000</v>
      </c>
      <c r="AC125" s="95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  <c r="AP125" s="93"/>
      <c r="AQ125" s="93"/>
      <c r="AR125" s="93"/>
      <c r="AS125" s="93"/>
      <c r="AT125" s="93"/>
      <c r="AU125" s="93"/>
      <c r="AV125" s="93"/>
      <c r="AW125" s="93"/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/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4"/>
      <c r="CF125" s="93"/>
      <c r="CG125" s="93"/>
      <c r="CH125" s="93"/>
      <c r="CI125" s="93"/>
      <c r="CJ125" s="93"/>
      <c r="CK125" s="93"/>
      <c r="CL125" s="93"/>
      <c r="CM125" s="93"/>
      <c r="CN125" s="93"/>
      <c r="CU125" s="95"/>
    </row>
    <row r="126" spans="1:99" s="110" customFormat="1" ht="24.95" customHeight="1">
      <c r="A126" s="107">
        <v>64</v>
      </c>
      <c r="B126" s="107">
        <v>51</v>
      </c>
      <c r="C126" s="107" t="s">
        <v>30</v>
      </c>
      <c r="D126" s="107"/>
      <c r="E126" s="107">
        <v>2</v>
      </c>
      <c r="F126" s="126">
        <v>44820</v>
      </c>
      <c r="G126" s="107" t="s">
        <v>615</v>
      </c>
      <c r="H126" s="107" t="s">
        <v>616</v>
      </c>
      <c r="I126" s="107" t="s">
        <v>617</v>
      </c>
      <c r="J126" s="107" t="s">
        <v>618</v>
      </c>
      <c r="K126" s="109" t="s">
        <v>619</v>
      </c>
      <c r="L126" s="107"/>
      <c r="M126" s="107" t="s">
        <v>620</v>
      </c>
      <c r="N126" s="107" t="s">
        <v>621</v>
      </c>
      <c r="O126" s="107"/>
      <c r="P126" s="107" t="s">
        <v>622</v>
      </c>
      <c r="Q126" s="107">
        <v>7</v>
      </c>
      <c r="R126" s="107" t="s">
        <v>93</v>
      </c>
      <c r="S126" s="107" t="s">
        <v>43</v>
      </c>
      <c r="T126" s="108"/>
      <c r="U126" s="108"/>
      <c r="V126" s="113" t="s">
        <v>295</v>
      </c>
      <c r="X126" s="108"/>
      <c r="Y126" s="111"/>
      <c r="Z126" s="111">
        <f>AA126+AB126</f>
        <v>1000000</v>
      </c>
      <c r="AA126" s="111">
        <v>1000000</v>
      </c>
      <c r="AB126" s="111"/>
      <c r="AC126" s="112"/>
      <c r="AJ126" s="112"/>
    </row>
    <row r="127" spans="1:99" s="89" customFormat="1" ht="24.95" customHeight="1">
      <c r="A127" s="89">
        <v>65</v>
      </c>
      <c r="B127" s="89">
        <v>52</v>
      </c>
      <c r="C127" s="89" t="s">
        <v>61</v>
      </c>
      <c r="E127" s="89">
        <v>2</v>
      </c>
      <c r="F127" s="90">
        <v>44820</v>
      </c>
      <c r="G127" s="89" t="s">
        <v>623</v>
      </c>
      <c r="H127" s="89" t="s">
        <v>624</v>
      </c>
      <c r="I127" s="89" t="s">
        <v>625</v>
      </c>
      <c r="J127" s="89" t="s">
        <v>626</v>
      </c>
      <c r="K127" s="21" t="s">
        <v>627</v>
      </c>
      <c r="L127" s="89" t="s">
        <v>628</v>
      </c>
      <c r="M127" s="89" t="s">
        <v>629</v>
      </c>
      <c r="N127" s="89" t="s">
        <v>630</v>
      </c>
      <c r="O127" s="89" t="s">
        <v>631</v>
      </c>
      <c r="P127" s="89" t="s">
        <v>632</v>
      </c>
      <c r="Q127" s="89">
        <v>12</v>
      </c>
      <c r="R127" s="89" t="s">
        <v>220</v>
      </c>
      <c r="S127" s="89" t="s">
        <v>43</v>
      </c>
      <c r="T127" s="90"/>
      <c r="U127" s="90"/>
      <c r="V127" s="36" t="s">
        <v>73</v>
      </c>
      <c r="W127" s="61"/>
      <c r="X127" s="6"/>
      <c r="Y127" s="1"/>
      <c r="Z127" s="23">
        <v>400000</v>
      </c>
      <c r="AA127" s="23">
        <v>400000</v>
      </c>
      <c r="AB127" s="23"/>
      <c r="AC127" s="95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  <c r="AQ127" s="93"/>
      <c r="AR127" s="93"/>
      <c r="AS127" s="93"/>
      <c r="AT127" s="93"/>
      <c r="AU127" s="93"/>
      <c r="AV127" s="93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4"/>
      <c r="CF127" s="93"/>
      <c r="CG127" s="93"/>
      <c r="CH127" s="93"/>
      <c r="CI127" s="93"/>
      <c r="CJ127" s="93"/>
      <c r="CK127" s="93"/>
      <c r="CL127" s="93"/>
      <c r="CM127" s="93"/>
      <c r="CN127" s="93"/>
      <c r="CU127" s="95"/>
    </row>
    <row r="128" spans="1:99" s="89" customFormat="1" ht="24.95" customHeight="1">
      <c r="F128" s="90"/>
      <c r="G128" s="89" t="s">
        <v>623</v>
      </c>
      <c r="H128" s="89" t="s">
        <v>624</v>
      </c>
      <c r="I128" s="89" t="s">
        <v>625</v>
      </c>
      <c r="J128" s="89" t="s">
        <v>626</v>
      </c>
      <c r="K128" s="21" t="s">
        <v>627</v>
      </c>
      <c r="L128" s="89" t="s">
        <v>628</v>
      </c>
      <c r="M128" s="89" t="s">
        <v>629</v>
      </c>
      <c r="N128" s="89" t="s">
        <v>630</v>
      </c>
      <c r="O128" s="89" t="s">
        <v>631</v>
      </c>
      <c r="P128" s="89" t="s">
        <v>632</v>
      </c>
      <c r="Q128" s="89">
        <v>12</v>
      </c>
      <c r="R128" s="89" t="s">
        <v>220</v>
      </c>
      <c r="S128" s="89" t="s">
        <v>43</v>
      </c>
      <c r="T128" s="90"/>
      <c r="U128" s="90"/>
      <c r="V128" s="22"/>
      <c r="W128" s="61"/>
      <c r="X128" s="22"/>
      <c r="Y128" s="23"/>
      <c r="Z128" s="23">
        <v>220000</v>
      </c>
      <c r="AA128" s="23">
        <v>200000</v>
      </c>
      <c r="AB128" s="23">
        <v>20000</v>
      </c>
      <c r="AC128" s="95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4"/>
      <c r="CF128" s="93"/>
      <c r="CG128" s="93"/>
      <c r="CH128" s="93"/>
      <c r="CI128" s="93"/>
      <c r="CJ128" s="93"/>
      <c r="CK128" s="93"/>
      <c r="CL128" s="93"/>
      <c r="CM128" s="93"/>
      <c r="CN128" s="93"/>
      <c r="CU128" s="95"/>
    </row>
    <row r="129" spans="1:99" s="20" customFormat="1" ht="24.95" customHeight="1">
      <c r="A129" s="20">
        <v>66</v>
      </c>
      <c r="B129" s="20">
        <v>53</v>
      </c>
      <c r="C129" s="89" t="s">
        <v>44</v>
      </c>
      <c r="D129" s="89"/>
      <c r="E129" s="89">
        <v>2</v>
      </c>
      <c r="F129" s="90">
        <v>44820</v>
      </c>
      <c r="G129" s="89" t="s">
        <v>633</v>
      </c>
      <c r="H129" s="20" t="s">
        <v>634</v>
      </c>
      <c r="I129" s="89" t="s">
        <v>635</v>
      </c>
      <c r="J129" s="89" t="s">
        <v>636</v>
      </c>
      <c r="K129" s="21" t="s">
        <v>637</v>
      </c>
      <c r="L129" s="89" t="s">
        <v>483</v>
      </c>
      <c r="M129" s="89" t="s">
        <v>638</v>
      </c>
      <c r="N129" s="89" t="s">
        <v>639</v>
      </c>
      <c r="O129" s="89" t="s">
        <v>640</v>
      </c>
      <c r="P129" s="89" t="s">
        <v>641</v>
      </c>
      <c r="Q129" s="89">
        <v>16</v>
      </c>
      <c r="R129" s="89" t="s">
        <v>220</v>
      </c>
      <c r="S129" s="89" t="s">
        <v>43</v>
      </c>
      <c r="T129" s="22"/>
      <c r="U129" s="22"/>
      <c r="V129" s="36" t="s">
        <v>73</v>
      </c>
      <c r="W129" s="61"/>
      <c r="X129" s="6"/>
      <c r="Y129" s="1"/>
      <c r="Z129" s="23">
        <v>400000</v>
      </c>
      <c r="AA129" s="23">
        <v>400000</v>
      </c>
      <c r="AB129" s="23"/>
      <c r="AC129" s="24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6"/>
      <c r="CF129" s="25"/>
      <c r="CG129" s="25"/>
      <c r="CH129" s="25"/>
      <c r="CI129" s="25"/>
      <c r="CJ129" s="25"/>
      <c r="CK129" s="25"/>
      <c r="CL129" s="25"/>
      <c r="CM129" s="25"/>
      <c r="CN129" s="25"/>
      <c r="CU129" s="24"/>
    </row>
    <row r="130" spans="1:99" s="20" customFormat="1" ht="24.95" customHeight="1">
      <c r="C130" s="89"/>
      <c r="D130" s="89"/>
      <c r="E130" s="89"/>
      <c r="F130" s="90"/>
      <c r="G130" s="89" t="s">
        <v>633</v>
      </c>
      <c r="H130" s="20" t="s">
        <v>634</v>
      </c>
      <c r="I130" s="89" t="s">
        <v>635</v>
      </c>
      <c r="J130" s="89" t="s">
        <v>636</v>
      </c>
      <c r="K130" s="21" t="s">
        <v>637</v>
      </c>
      <c r="L130" s="89" t="s">
        <v>483</v>
      </c>
      <c r="M130" s="89" t="s">
        <v>638</v>
      </c>
      <c r="N130" s="89" t="s">
        <v>639</v>
      </c>
      <c r="O130" s="89" t="s">
        <v>640</v>
      </c>
      <c r="P130" s="89" t="s">
        <v>641</v>
      </c>
      <c r="Q130" s="89">
        <v>16</v>
      </c>
      <c r="R130" s="89" t="s">
        <v>220</v>
      </c>
      <c r="S130" s="89" t="s">
        <v>43</v>
      </c>
      <c r="T130" s="22"/>
      <c r="U130" s="22"/>
      <c r="V130" s="22"/>
      <c r="W130" s="61"/>
      <c r="X130" s="22"/>
      <c r="Y130" s="23"/>
      <c r="Z130" s="23">
        <v>220000</v>
      </c>
      <c r="AA130" s="23">
        <v>200000</v>
      </c>
      <c r="AB130" s="23">
        <v>20000</v>
      </c>
      <c r="AC130" s="24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6"/>
      <c r="CF130" s="25"/>
      <c r="CG130" s="25"/>
      <c r="CH130" s="25"/>
      <c r="CI130" s="25"/>
      <c r="CJ130" s="25"/>
      <c r="CK130" s="25"/>
      <c r="CL130" s="25"/>
      <c r="CM130" s="25"/>
      <c r="CN130" s="25"/>
      <c r="CU130" s="24"/>
    </row>
    <row r="131" spans="1:99" s="89" customFormat="1" ht="24.95" customHeight="1">
      <c r="A131" s="89">
        <v>67</v>
      </c>
      <c r="B131" s="89">
        <v>54</v>
      </c>
      <c r="C131" s="89" t="s">
        <v>44</v>
      </c>
      <c r="E131" s="89">
        <v>2</v>
      </c>
      <c r="F131" s="90">
        <v>44820</v>
      </c>
      <c r="G131" s="89" t="s">
        <v>642</v>
      </c>
      <c r="H131" s="89" t="s">
        <v>643</v>
      </c>
      <c r="I131" s="89" t="s">
        <v>644</v>
      </c>
      <c r="J131" s="89" t="s">
        <v>645</v>
      </c>
      <c r="K131" s="21" t="s">
        <v>646</v>
      </c>
      <c r="L131" s="20" t="s">
        <v>31</v>
      </c>
      <c r="M131" s="89" t="s">
        <v>647</v>
      </c>
      <c r="N131" s="89" t="s">
        <v>648</v>
      </c>
      <c r="O131" s="89" t="s">
        <v>649</v>
      </c>
      <c r="P131" s="89" t="s">
        <v>650</v>
      </c>
      <c r="Q131" s="89">
        <v>8</v>
      </c>
      <c r="R131" s="89" t="s">
        <v>93</v>
      </c>
      <c r="S131" s="91" t="s">
        <v>43</v>
      </c>
      <c r="T131" s="33"/>
      <c r="U131" s="33"/>
      <c r="V131" s="36" t="s">
        <v>73</v>
      </c>
      <c r="W131" s="99"/>
      <c r="X131" s="90"/>
      <c r="Y131" s="9"/>
      <c r="Z131" s="9">
        <v>400000</v>
      </c>
      <c r="AA131" s="9">
        <v>400000</v>
      </c>
      <c r="AB131" s="9"/>
      <c r="AC131" s="95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  <c r="AP131" s="93"/>
      <c r="AQ131" s="93"/>
      <c r="AR131" s="93"/>
      <c r="AS131" s="93"/>
      <c r="AT131" s="93"/>
      <c r="AU131" s="93"/>
      <c r="AV131" s="93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3"/>
      <c r="BT131" s="93"/>
      <c r="BU131" s="93"/>
      <c r="BV131" s="93"/>
      <c r="BW131" s="93"/>
      <c r="BX131" s="93"/>
      <c r="BY131" s="93"/>
      <c r="BZ131" s="93"/>
      <c r="CA131" s="93"/>
      <c r="CB131" s="93"/>
      <c r="CC131" s="93"/>
      <c r="CD131" s="93"/>
      <c r="CE131" s="94"/>
      <c r="CF131" s="93"/>
      <c r="CG131" s="93"/>
      <c r="CH131" s="93"/>
      <c r="CI131" s="93"/>
      <c r="CJ131" s="93"/>
      <c r="CK131" s="93"/>
      <c r="CL131" s="93"/>
      <c r="CM131" s="93"/>
      <c r="CN131" s="93"/>
      <c r="CU131" s="95"/>
    </row>
    <row r="132" spans="1:99" s="89" customFormat="1" ht="24.95" customHeight="1">
      <c r="F132" s="90"/>
      <c r="G132" s="89" t="s">
        <v>642</v>
      </c>
      <c r="H132" s="89" t="s">
        <v>651</v>
      </c>
      <c r="I132" s="89" t="s">
        <v>644</v>
      </c>
      <c r="J132" s="89" t="s">
        <v>645</v>
      </c>
      <c r="K132" s="21" t="s">
        <v>646</v>
      </c>
      <c r="L132" s="20" t="s">
        <v>31</v>
      </c>
      <c r="M132" s="89" t="s">
        <v>647</v>
      </c>
      <c r="N132" s="89" t="s">
        <v>648</v>
      </c>
      <c r="O132" s="89" t="s">
        <v>649</v>
      </c>
      <c r="P132" s="89" t="s">
        <v>650</v>
      </c>
      <c r="Q132" s="89">
        <v>8</v>
      </c>
      <c r="R132" s="89" t="s">
        <v>93</v>
      </c>
      <c r="S132" s="91" t="s">
        <v>43</v>
      </c>
      <c r="T132" s="90"/>
      <c r="U132" s="90"/>
      <c r="V132" s="22"/>
      <c r="W132" s="99"/>
      <c r="X132" s="90"/>
      <c r="Y132" s="9"/>
      <c r="Z132" s="9">
        <f>AA132+AB132</f>
        <v>220000</v>
      </c>
      <c r="AA132" s="9">
        <v>200000</v>
      </c>
      <c r="AB132" s="9">
        <v>20000</v>
      </c>
      <c r="AC132" s="95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  <c r="AP132" s="93"/>
      <c r="AQ132" s="93"/>
      <c r="AR132" s="93"/>
      <c r="AS132" s="93"/>
      <c r="AT132" s="93"/>
      <c r="AU132" s="93"/>
      <c r="AV132" s="93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3"/>
      <c r="BT132" s="93"/>
      <c r="BU132" s="93"/>
      <c r="BV132" s="93"/>
      <c r="BW132" s="93"/>
      <c r="BX132" s="93"/>
      <c r="BY132" s="93"/>
      <c r="BZ132" s="93"/>
      <c r="CA132" s="93"/>
      <c r="CB132" s="93"/>
      <c r="CC132" s="93"/>
      <c r="CD132" s="93"/>
      <c r="CE132" s="94"/>
      <c r="CF132" s="93"/>
      <c r="CG132" s="93"/>
      <c r="CH132" s="93"/>
      <c r="CI132" s="93"/>
      <c r="CJ132" s="93"/>
      <c r="CK132" s="93"/>
      <c r="CL132" s="93"/>
      <c r="CM132" s="93"/>
      <c r="CN132" s="93"/>
      <c r="CU132" s="95"/>
    </row>
    <row r="133" spans="1:99" s="89" customFormat="1" ht="24.95" customHeight="1">
      <c r="A133" s="89">
        <v>68</v>
      </c>
      <c r="B133" s="89">
        <v>55</v>
      </c>
      <c r="C133" s="4" t="s">
        <v>44</v>
      </c>
      <c r="D133" s="4"/>
      <c r="E133" s="4">
        <v>2</v>
      </c>
      <c r="F133" s="6">
        <v>44823</v>
      </c>
      <c r="G133" s="4" t="s">
        <v>652</v>
      </c>
      <c r="H133" s="4" t="s">
        <v>653</v>
      </c>
      <c r="I133" s="4" t="s">
        <v>654</v>
      </c>
      <c r="J133" s="4" t="s">
        <v>655</v>
      </c>
      <c r="K133" s="4" t="s">
        <v>656</v>
      </c>
      <c r="L133" s="4" t="s">
        <v>657</v>
      </c>
      <c r="M133" s="4" t="s">
        <v>658</v>
      </c>
      <c r="N133" s="4" t="s">
        <v>659</v>
      </c>
      <c r="O133" s="4" t="s">
        <v>660</v>
      </c>
      <c r="P133" s="4" t="s">
        <v>661</v>
      </c>
      <c r="Q133" s="4">
        <v>9</v>
      </c>
      <c r="R133" s="4" t="s">
        <v>112</v>
      </c>
      <c r="S133" s="4" t="s">
        <v>43</v>
      </c>
      <c r="T133" s="90"/>
      <c r="U133" s="90"/>
      <c r="V133" s="36" t="s">
        <v>73</v>
      </c>
      <c r="W133" s="61"/>
      <c r="X133" s="6"/>
      <c r="Y133" s="1"/>
      <c r="Z133" s="23">
        <v>400000</v>
      </c>
      <c r="AA133" s="23">
        <v>400000</v>
      </c>
      <c r="AB133" s="23"/>
      <c r="AC133" s="95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  <c r="AP133" s="93"/>
      <c r="AQ133" s="93"/>
      <c r="AR133" s="93"/>
      <c r="AS133" s="93"/>
      <c r="AT133" s="93"/>
      <c r="AU133" s="93"/>
      <c r="AV133" s="93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3"/>
      <c r="BT133" s="93"/>
      <c r="BU133" s="93"/>
      <c r="BV133" s="93"/>
      <c r="BW133" s="93"/>
      <c r="BX133" s="93"/>
      <c r="BY133" s="93"/>
      <c r="BZ133" s="93"/>
      <c r="CA133" s="93"/>
      <c r="CB133" s="93"/>
      <c r="CC133" s="93"/>
      <c r="CD133" s="93"/>
      <c r="CE133" s="94"/>
      <c r="CF133" s="93"/>
      <c r="CG133" s="93"/>
      <c r="CH133" s="93"/>
      <c r="CI133" s="93"/>
      <c r="CJ133" s="93"/>
      <c r="CK133" s="93"/>
      <c r="CL133" s="93"/>
      <c r="CM133" s="93"/>
      <c r="CN133" s="93"/>
      <c r="CU133" s="95"/>
    </row>
    <row r="134" spans="1:99" s="89" customFormat="1" ht="24.95" customHeight="1">
      <c r="C134" s="4"/>
      <c r="D134" s="4"/>
      <c r="E134" s="4"/>
      <c r="F134" s="6"/>
      <c r="G134" s="4" t="s">
        <v>652</v>
      </c>
      <c r="H134" s="4" t="s">
        <v>653</v>
      </c>
      <c r="I134" s="4" t="s">
        <v>654</v>
      </c>
      <c r="J134" s="4" t="s">
        <v>655</v>
      </c>
      <c r="K134" s="4" t="s">
        <v>656</v>
      </c>
      <c r="L134" s="4" t="s">
        <v>657</v>
      </c>
      <c r="M134" s="4" t="s">
        <v>658</v>
      </c>
      <c r="N134" s="4" t="s">
        <v>659</v>
      </c>
      <c r="O134" s="4" t="s">
        <v>660</v>
      </c>
      <c r="P134" s="4" t="s">
        <v>661</v>
      </c>
      <c r="Q134" s="4">
        <v>9</v>
      </c>
      <c r="R134" s="4" t="s">
        <v>112</v>
      </c>
      <c r="S134" s="4" t="s">
        <v>43</v>
      </c>
      <c r="T134" s="90"/>
      <c r="U134" s="90"/>
      <c r="V134" s="22"/>
      <c r="W134" s="61"/>
      <c r="X134" s="22"/>
      <c r="Y134" s="23"/>
      <c r="Z134" s="23">
        <v>220000</v>
      </c>
      <c r="AA134" s="23">
        <v>200000</v>
      </c>
      <c r="AB134" s="23">
        <v>20000</v>
      </c>
      <c r="AC134" s="95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  <c r="AP134" s="93"/>
      <c r="AQ134" s="93"/>
      <c r="AR134" s="93"/>
      <c r="AS134" s="93"/>
      <c r="AT134" s="93"/>
      <c r="AU134" s="93"/>
      <c r="AV134" s="93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3"/>
      <c r="BT134" s="93"/>
      <c r="BU134" s="93"/>
      <c r="BV134" s="93"/>
      <c r="BW134" s="93"/>
      <c r="BX134" s="93"/>
      <c r="BY134" s="93"/>
      <c r="BZ134" s="93"/>
      <c r="CA134" s="93"/>
      <c r="CB134" s="93"/>
      <c r="CC134" s="93"/>
      <c r="CD134" s="93"/>
      <c r="CE134" s="94"/>
      <c r="CF134" s="93"/>
      <c r="CG134" s="93"/>
      <c r="CH134" s="93"/>
      <c r="CI134" s="93"/>
      <c r="CJ134" s="93"/>
      <c r="CK134" s="93"/>
      <c r="CL134" s="93"/>
      <c r="CM134" s="93"/>
      <c r="CN134" s="93"/>
      <c r="CU134" s="95"/>
    </row>
    <row r="135" spans="1:99" s="89" customFormat="1" ht="24.95" customHeight="1">
      <c r="A135" s="89">
        <v>69</v>
      </c>
      <c r="B135" s="89">
        <v>56</v>
      </c>
      <c r="C135" s="4" t="s">
        <v>44</v>
      </c>
      <c r="D135" s="4"/>
      <c r="E135" s="4">
        <v>2</v>
      </c>
      <c r="F135" s="6">
        <v>44823</v>
      </c>
      <c r="G135" s="4" t="s">
        <v>662</v>
      </c>
      <c r="H135" s="4" t="s">
        <v>663</v>
      </c>
      <c r="I135" s="4" t="s">
        <v>664</v>
      </c>
      <c r="J135" s="4" t="s">
        <v>665</v>
      </c>
      <c r="K135" s="8" t="s">
        <v>666</v>
      </c>
      <c r="L135" s="4" t="s">
        <v>334</v>
      </c>
      <c r="M135" s="4" t="s">
        <v>667</v>
      </c>
      <c r="N135" s="4" t="s">
        <v>668</v>
      </c>
      <c r="O135" s="4" t="s">
        <v>669</v>
      </c>
      <c r="P135" s="4" t="s">
        <v>670</v>
      </c>
      <c r="Q135" s="4">
        <v>11</v>
      </c>
      <c r="R135" s="89" t="s">
        <v>112</v>
      </c>
      <c r="S135" s="4" t="s">
        <v>43</v>
      </c>
      <c r="T135" s="90"/>
      <c r="U135" s="90"/>
      <c r="V135" s="36" t="s">
        <v>73</v>
      </c>
      <c r="W135" s="61"/>
      <c r="X135" s="6"/>
      <c r="Y135" s="23"/>
      <c r="Z135" s="23">
        <v>400000</v>
      </c>
      <c r="AA135" s="23">
        <v>400000</v>
      </c>
      <c r="AB135" s="23"/>
      <c r="AC135" s="95"/>
      <c r="AJ135" s="95"/>
    </row>
    <row r="136" spans="1:99" s="89" customFormat="1" ht="24.95" customHeight="1">
      <c r="C136" s="4"/>
      <c r="D136" s="4"/>
      <c r="E136" s="4"/>
      <c r="F136" s="6"/>
      <c r="G136" s="4" t="s">
        <v>662</v>
      </c>
      <c r="H136" s="4" t="s">
        <v>663</v>
      </c>
      <c r="I136" s="4" t="s">
        <v>664</v>
      </c>
      <c r="J136" s="4" t="s">
        <v>665</v>
      </c>
      <c r="K136" s="8" t="s">
        <v>666</v>
      </c>
      <c r="L136" s="4" t="s">
        <v>334</v>
      </c>
      <c r="M136" s="4" t="s">
        <v>667</v>
      </c>
      <c r="N136" s="4" t="s">
        <v>668</v>
      </c>
      <c r="O136" s="4" t="s">
        <v>669</v>
      </c>
      <c r="P136" s="4" t="s">
        <v>670</v>
      </c>
      <c r="Q136" s="4">
        <v>11</v>
      </c>
      <c r="R136" s="89" t="s">
        <v>112</v>
      </c>
      <c r="S136" s="4" t="s">
        <v>43</v>
      </c>
      <c r="T136" s="90"/>
      <c r="U136" s="90"/>
      <c r="V136" s="92"/>
      <c r="W136" s="61"/>
      <c r="X136" s="6"/>
      <c r="Y136" s="23"/>
      <c r="Z136" s="23">
        <v>220000</v>
      </c>
      <c r="AA136" s="23">
        <v>200000</v>
      </c>
      <c r="AB136" s="23">
        <v>20000</v>
      </c>
      <c r="AC136" s="95"/>
      <c r="AJ136" s="95"/>
    </row>
    <row r="137" spans="1:99" s="89" customFormat="1" ht="24.95" customHeight="1">
      <c r="A137" s="89">
        <v>70</v>
      </c>
      <c r="B137" s="89">
        <v>57</v>
      </c>
      <c r="C137" s="4" t="s">
        <v>44</v>
      </c>
      <c r="D137" s="4"/>
      <c r="E137" s="4">
        <v>2</v>
      </c>
      <c r="F137" s="6">
        <v>44823</v>
      </c>
      <c r="G137" s="4" t="s">
        <v>671</v>
      </c>
      <c r="H137" s="4" t="s">
        <v>672</v>
      </c>
      <c r="I137" s="4" t="s">
        <v>673</v>
      </c>
      <c r="J137" s="4" t="s">
        <v>674</v>
      </c>
      <c r="K137" s="8" t="s">
        <v>675</v>
      </c>
      <c r="L137" s="4" t="s">
        <v>676</v>
      </c>
      <c r="M137" s="4" t="s">
        <v>677</v>
      </c>
      <c r="N137" s="4" t="s">
        <v>678</v>
      </c>
      <c r="O137" s="4" t="s">
        <v>679</v>
      </c>
      <c r="P137" s="4" t="s">
        <v>680</v>
      </c>
      <c r="Q137" s="4">
        <v>7</v>
      </c>
      <c r="R137" s="4" t="s">
        <v>93</v>
      </c>
      <c r="S137" s="4" t="s">
        <v>43</v>
      </c>
      <c r="T137" s="90"/>
      <c r="U137" s="90"/>
      <c r="V137" s="36" t="s">
        <v>73</v>
      </c>
      <c r="W137" s="99"/>
      <c r="X137" s="90"/>
      <c r="Y137" s="9"/>
      <c r="Z137" s="23">
        <v>400000</v>
      </c>
      <c r="AA137" s="23">
        <v>400000</v>
      </c>
      <c r="AB137" s="23"/>
      <c r="AC137" s="60"/>
      <c r="AJ137" s="95"/>
    </row>
    <row r="138" spans="1:99" s="89" customFormat="1" ht="24.95" customHeight="1">
      <c r="C138" s="4"/>
      <c r="D138" s="4"/>
      <c r="E138" s="4"/>
      <c r="F138" s="6"/>
      <c r="G138" s="4" t="s">
        <v>671</v>
      </c>
      <c r="H138" s="4" t="s">
        <v>672</v>
      </c>
      <c r="I138" s="4" t="s">
        <v>673</v>
      </c>
      <c r="J138" s="4" t="s">
        <v>674</v>
      </c>
      <c r="K138" s="8" t="s">
        <v>675</v>
      </c>
      <c r="L138" s="4" t="s">
        <v>676</v>
      </c>
      <c r="M138" s="4" t="s">
        <v>677</v>
      </c>
      <c r="N138" s="4" t="s">
        <v>678</v>
      </c>
      <c r="O138" s="4" t="s">
        <v>679</v>
      </c>
      <c r="P138" s="4" t="s">
        <v>680</v>
      </c>
      <c r="Q138" s="4">
        <v>7</v>
      </c>
      <c r="R138" s="4" t="s">
        <v>93</v>
      </c>
      <c r="S138" s="4" t="s">
        <v>43</v>
      </c>
      <c r="T138" s="90"/>
      <c r="U138" s="90"/>
      <c r="V138" s="22"/>
      <c r="W138" s="99"/>
      <c r="X138" s="90"/>
      <c r="Y138" s="9"/>
      <c r="Z138" s="23">
        <f>AA138+AB138</f>
        <v>200000</v>
      </c>
      <c r="AA138" s="23">
        <v>200000</v>
      </c>
      <c r="AB138" s="23"/>
      <c r="AC138" s="60" t="s">
        <v>681</v>
      </c>
      <c r="AJ138" s="95"/>
    </row>
    <row r="139" spans="1:99" s="89" customFormat="1" ht="24.95" customHeight="1">
      <c r="A139" s="89">
        <v>71</v>
      </c>
      <c r="B139" s="89">
        <v>58</v>
      </c>
      <c r="C139" s="89" t="s">
        <v>44</v>
      </c>
      <c r="E139" s="89">
        <v>2</v>
      </c>
      <c r="F139" s="6">
        <v>44823</v>
      </c>
      <c r="G139" s="89" t="s">
        <v>682</v>
      </c>
      <c r="H139" s="89" t="s">
        <v>683</v>
      </c>
      <c r="I139" s="89" t="s">
        <v>684</v>
      </c>
      <c r="J139" s="89" t="s">
        <v>685</v>
      </c>
      <c r="K139" s="21" t="s">
        <v>686</v>
      </c>
      <c r="L139" s="89" t="s">
        <v>687</v>
      </c>
      <c r="M139" s="89" t="s">
        <v>684</v>
      </c>
      <c r="N139" s="89" t="s">
        <v>688</v>
      </c>
      <c r="O139" s="89" t="s">
        <v>689</v>
      </c>
      <c r="P139" s="89" t="s">
        <v>690</v>
      </c>
      <c r="Q139" s="89">
        <v>26</v>
      </c>
      <c r="R139" s="89" t="s">
        <v>93</v>
      </c>
      <c r="S139" s="89" t="s">
        <v>691</v>
      </c>
      <c r="T139" s="90"/>
      <c r="U139" s="90"/>
      <c r="V139" s="36" t="s">
        <v>73</v>
      </c>
      <c r="W139" s="61"/>
      <c r="X139" s="6"/>
      <c r="Y139" s="1"/>
      <c r="Z139" s="23">
        <v>400000</v>
      </c>
      <c r="AA139" s="23">
        <v>400000</v>
      </c>
      <c r="AB139" s="23"/>
      <c r="AC139" s="95"/>
      <c r="AJ139" s="95"/>
    </row>
    <row r="140" spans="1:99" s="89" customFormat="1" ht="24.95" customHeight="1">
      <c r="F140" s="90"/>
      <c r="G140" s="89" t="s">
        <v>682</v>
      </c>
      <c r="H140" s="89" t="s">
        <v>683</v>
      </c>
      <c r="I140" s="89" t="s">
        <v>684</v>
      </c>
      <c r="J140" s="89" t="s">
        <v>685</v>
      </c>
      <c r="K140" s="21" t="s">
        <v>686</v>
      </c>
      <c r="L140" s="89" t="s">
        <v>687</v>
      </c>
      <c r="M140" s="89" t="s">
        <v>684</v>
      </c>
      <c r="N140" s="89" t="s">
        <v>688</v>
      </c>
      <c r="O140" s="89" t="s">
        <v>689</v>
      </c>
      <c r="P140" s="89" t="s">
        <v>690</v>
      </c>
      <c r="Q140" s="89">
        <v>26</v>
      </c>
      <c r="R140" s="89" t="s">
        <v>93</v>
      </c>
      <c r="S140" s="89" t="s">
        <v>691</v>
      </c>
      <c r="T140" s="90"/>
      <c r="U140" s="90"/>
      <c r="V140" s="22"/>
      <c r="W140" s="61"/>
      <c r="X140" s="22"/>
      <c r="Y140" s="23"/>
      <c r="Z140" s="23">
        <f>AA140+AB140</f>
        <v>385000</v>
      </c>
      <c r="AA140" s="23">
        <v>350000</v>
      </c>
      <c r="AB140" s="23">
        <v>35000</v>
      </c>
      <c r="AC140" s="95"/>
      <c r="AJ140" s="95"/>
    </row>
    <row r="141" spans="1:99" s="59" customFormat="1" ht="24.95" customHeight="1">
      <c r="A141" s="89">
        <v>72</v>
      </c>
      <c r="B141" s="89">
        <v>58</v>
      </c>
      <c r="C141" s="4" t="s">
        <v>61</v>
      </c>
      <c r="D141" s="4"/>
      <c r="E141" s="4">
        <v>2</v>
      </c>
      <c r="F141" s="6">
        <v>44823</v>
      </c>
      <c r="G141" s="4" t="s">
        <v>692</v>
      </c>
      <c r="H141" s="4" t="s">
        <v>693</v>
      </c>
      <c r="I141" s="4" t="s">
        <v>694</v>
      </c>
      <c r="J141" s="4" t="s">
        <v>695</v>
      </c>
      <c r="K141" s="8" t="s">
        <v>696</v>
      </c>
      <c r="L141" s="4" t="s">
        <v>697</v>
      </c>
      <c r="M141" s="4" t="s">
        <v>698</v>
      </c>
      <c r="N141" s="4" t="s">
        <v>699</v>
      </c>
      <c r="O141" s="4" t="s">
        <v>700</v>
      </c>
      <c r="P141" s="4" t="s">
        <v>701</v>
      </c>
      <c r="Q141" s="4">
        <v>2</v>
      </c>
      <c r="R141" s="4" t="s">
        <v>171</v>
      </c>
      <c r="S141" s="4" t="s">
        <v>43</v>
      </c>
      <c r="T141" s="90"/>
      <c r="U141" s="90"/>
      <c r="V141" s="36" t="s">
        <v>73</v>
      </c>
      <c r="W141" s="61"/>
      <c r="X141" s="22"/>
      <c r="Y141" s="23"/>
      <c r="Z141" s="23">
        <v>400000</v>
      </c>
      <c r="AA141" s="23">
        <v>400000</v>
      </c>
      <c r="AB141" s="23"/>
      <c r="AC141" s="60"/>
      <c r="AJ141" s="60"/>
    </row>
    <row r="142" spans="1:99" s="59" customFormat="1" ht="24.95" customHeight="1">
      <c r="A142" s="89"/>
      <c r="B142" s="89"/>
      <c r="C142" s="4"/>
      <c r="D142" s="4"/>
      <c r="E142" s="4"/>
      <c r="F142" s="6"/>
      <c r="G142" s="4" t="s">
        <v>692</v>
      </c>
      <c r="H142" s="4" t="s">
        <v>693</v>
      </c>
      <c r="I142" s="4" t="s">
        <v>694</v>
      </c>
      <c r="J142" s="4" t="s">
        <v>695</v>
      </c>
      <c r="K142" s="8" t="s">
        <v>696</v>
      </c>
      <c r="L142" s="4" t="s">
        <v>697</v>
      </c>
      <c r="M142" s="4" t="s">
        <v>698</v>
      </c>
      <c r="N142" s="4" t="s">
        <v>699</v>
      </c>
      <c r="O142" s="4" t="s">
        <v>700</v>
      </c>
      <c r="P142" s="4" t="s">
        <v>701</v>
      </c>
      <c r="Q142" s="4">
        <v>2</v>
      </c>
      <c r="R142" s="4" t="s">
        <v>171</v>
      </c>
      <c r="S142" s="4" t="s">
        <v>43</v>
      </c>
      <c r="T142" s="90"/>
      <c r="U142" s="90"/>
      <c r="V142" s="22"/>
      <c r="W142" s="61"/>
      <c r="X142" s="22"/>
      <c r="Y142" s="23"/>
      <c r="Z142" s="23">
        <v>220000</v>
      </c>
      <c r="AA142" s="23">
        <v>200000</v>
      </c>
      <c r="AB142" s="23">
        <v>20000</v>
      </c>
      <c r="AC142" s="60"/>
      <c r="AJ142" s="60"/>
    </row>
    <row r="143" spans="1:99" s="89" customFormat="1" ht="25.15" customHeight="1">
      <c r="A143" s="89">
        <v>73</v>
      </c>
      <c r="B143" s="89">
        <v>59</v>
      </c>
      <c r="C143" s="89" t="s">
        <v>44</v>
      </c>
      <c r="E143" s="89">
        <v>2</v>
      </c>
      <c r="F143" s="6">
        <v>44823</v>
      </c>
      <c r="G143" s="89" t="s">
        <v>702</v>
      </c>
      <c r="H143" s="89" t="s">
        <v>703</v>
      </c>
      <c r="I143" s="89" t="s">
        <v>704</v>
      </c>
      <c r="J143" s="89" t="s">
        <v>705</v>
      </c>
      <c r="K143" s="21" t="s">
        <v>706</v>
      </c>
      <c r="L143" s="89" t="s">
        <v>707</v>
      </c>
      <c r="M143" s="89" t="s">
        <v>708</v>
      </c>
      <c r="N143" s="89" t="s">
        <v>709</v>
      </c>
      <c r="O143" s="89" t="s">
        <v>710</v>
      </c>
      <c r="P143" s="89" t="s">
        <v>711</v>
      </c>
      <c r="Q143" s="89">
        <v>13</v>
      </c>
      <c r="R143" s="89" t="s">
        <v>171</v>
      </c>
      <c r="S143" s="89" t="s">
        <v>43</v>
      </c>
      <c r="T143" s="22"/>
      <c r="U143" s="90"/>
      <c r="V143" s="36" t="s">
        <v>73</v>
      </c>
      <c r="W143" s="61"/>
      <c r="X143" s="22"/>
      <c r="Y143" s="23"/>
      <c r="Z143" s="23">
        <v>400000</v>
      </c>
      <c r="AA143" s="23">
        <v>400000</v>
      </c>
      <c r="AB143" s="23"/>
      <c r="AC143" s="95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  <c r="AP143" s="93"/>
      <c r="AQ143" s="93"/>
      <c r="AR143" s="93"/>
      <c r="AS143" s="93"/>
      <c r="AT143" s="93"/>
      <c r="AU143" s="93"/>
      <c r="AV143" s="93"/>
      <c r="AW143" s="93"/>
      <c r="AX143" s="93"/>
      <c r="AY143" s="93"/>
      <c r="AZ143" s="93"/>
      <c r="BA143" s="93"/>
      <c r="BB143" s="93"/>
      <c r="BC143" s="93"/>
      <c r="BD143" s="93"/>
      <c r="BE143" s="93"/>
      <c r="BF143" s="93"/>
      <c r="BG143" s="93"/>
      <c r="BH143" s="93"/>
      <c r="BI143" s="93"/>
      <c r="BJ143" s="93"/>
      <c r="BK143" s="93"/>
      <c r="BL143" s="93"/>
      <c r="BM143" s="93"/>
      <c r="BN143" s="93"/>
      <c r="BO143" s="93"/>
      <c r="BP143" s="93"/>
      <c r="BQ143" s="93"/>
      <c r="BR143" s="93"/>
      <c r="BS143" s="93"/>
      <c r="BT143" s="93"/>
      <c r="BU143" s="93"/>
      <c r="BV143" s="93"/>
      <c r="BW143" s="93"/>
      <c r="BX143" s="93"/>
      <c r="BY143" s="93"/>
      <c r="BZ143" s="93"/>
      <c r="CA143" s="93"/>
      <c r="CB143" s="93"/>
      <c r="CC143" s="93"/>
      <c r="CD143" s="93"/>
      <c r="CE143" s="94"/>
      <c r="CF143" s="93"/>
      <c r="CG143" s="93"/>
      <c r="CH143" s="93"/>
      <c r="CI143" s="93"/>
      <c r="CJ143" s="93"/>
      <c r="CK143" s="93"/>
      <c r="CL143" s="93"/>
      <c r="CM143" s="93"/>
      <c r="CN143" s="93"/>
      <c r="CU143" s="95"/>
    </row>
    <row r="144" spans="1:99" s="89" customFormat="1" ht="25.15" customHeight="1">
      <c r="F144" s="90"/>
      <c r="G144" s="89" t="s">
        <v>702</v>
      </c>
      <c r="H144" s="89" t="s">
        <v>703</v>
      </c>
      <c r="I144" s="89" t="s">
        <v>704</v>
      </c>
      <c r="J144" s="89" t="s">
        <v>705</v>
      </c>
      <c r="K144" s="21" t="s">
        <v>706</v>
      </c>
      <c r="L144" s="89" t="s">
        <v>707</v>
      </c>
      <c r="M144" s="89" t="s">
        <v>708</v>
      </c>
      <c r="N144" s="89" t="s">
        <v>709</v>
      </c>
      <c r="O144" s="89" t="s">
        <v>710</v>
      </c>
      <c r="P144" s="89" t="s">
        <v>711</v>
      </c>
      <c r="Q144" s="89">
        <v>13</v>
      </c>
      <c r="R144" s="89" t="s">
        <v>171</v>
      </c>
      <c r="S144" s="89" t="s">
        <v>43</v>
      </c>
      <c r="T144" s="22"/>
      <c r="U144" s="22"/>
      <c r="V144" s="22"/>
      <c r="W144" s="61"/>
      <c r="X144" s="22"/>
      <c r="Y144" s="23"/>
      <c r="Z144" s="23">
        <v>220000</v>
      </c>
      <c r="AA144" s="23">
        <v>200000</v>
      </c>
      <c r="AB144" s="23">
        <v>20000</v>
      </c>
      <c r="AC144" s="95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  <c r="AQ144" s="93"/>
      <c r="AR144" s="93"/>
      <c r="AS144" s="93"/>
      <c r="AT144" s="93"/>
      <c r="AU144" s="93"/>
      <c r="AV144" s="93"/>
      <c r="AW144" s="93"/>
      <c r="AX144" s="93"/>
      <c r="AY144" s="93"/>
      <c r="AZ144" s="93"/>
      <c r="BA144" s="93"/>
      <c r="BB144" s="93"/>
      <c r="BC144" s="93"/>
      <c r="BD144" s="93"/>
      <c r="BE144" s="93"/>
      <c r="BF144" s="93"/>
      <c r="BG144" s="93"/>
      <c r="BH144" s="93"/>
      <c r="BI144" s="93"/>
      <c r="BJ144" s="93"/>
      <c r="BK144" s="93"/>
      <c r="BL144" s="93"/>
      <c r="BM144" s="93"/>
      <c r="BN144" s="93"/>
      <c r="BO144" s="93"/>
      <c r="BP144" s="93"/>
      <c r="BQ144" s="93"/>
      <c r="BR144" s="93"/>
      <c r="BS144" s="93"/>
      <c r="BT144" s="93"/>
      <c r="BU144" s="93"/>
      <c r="BV144" s="93"/>
      <c r="BW144" s="93"/>
      <c r="BX144" s="93"/>
      <c r="BY144" s="93"/>
      <c r="BZ144" s="93"/>
      <c r="CA144" s="93"/>
      <c r="CB144" s="93"/>
      <c r="CC144" s="93"/>
      <c r="CD144" s="93"/>
      <c r="CE144" s="94"/>
      <c r="CF144" s="93"/>
      <c r="CG144" s="93"/>
      <c r="CH144" s="93"/>
      <c r="CI144" s="93"/>
      <c r="CJ144" s="93"/>
      <c r="CK144" s="93"/>
      <c r="CL144" s="93"/>
      <c r="CM144" s="93"/>
      <c r="CN144" s="93"/>
      <c r="CU144" s="95"/>
    </row>
    <row r="145" spans="1:99" s="89" customFormat="1" ht="24.95" customHeight="1">
      <c r="A145" s="89">
        <v>74</v>
      </c>
      <c r="B145" s="89">
        <v>60</v>
      </c>
      <c r="C145" s="89" t="s">
        <v>44</v>
      </c>
      <c r="E145" s="89">
        <v>2</v>
      </c>
      <c r="F145" s="6">
        <v>44823</v>
      </c>
      <c r="G145" s="89" t="s">
        <v>712</v>
      </c>
      <c r="H145" s="89" t="s">
        <v>713</v>
      </c>
      <c r="I145" s="89" t="s">
        <v>714</v>
      </c>
      <c r="J145" s="89" t="s">
        <v>715</v>
      </c>
      <c r="K145" s="21" t="s">
        <v>716</v>
      </c>
      <c r="L145" s="89" t="s">
        <v>31</v>
      </c>
      <c r="M145" s="89" t="s">
        <v>714</v>
      </c>
      <c r="N145" s="89" t="s">
        <v>717</v>
      </c>
      <c r="O145" s="89" t="s">
        <v>718</v>
      </c>
      <c r="P145" s="89" t="s">
        <v>719</v>
      </c>
      <c r="Q145" s="89">
        <v>5</v>
      </c>
      <c r="R145" s="89" t="s">
        <v>131</v>
      </c>
      <c r="S145" s="89" t="s">
        <v>43</v>
      </c>
      <c r="T145" s="22"/>
      <c r="U145" s="90"/>
      <c r="V145" s="36" t="s">
        <v>73</v>
      </c>
      <c r="W145" s="61"/>
      <c r="X145" s="22"/>
      <c r="Y145" s="23"/>
      <c r="Z145" s="23">
        <v>400000</v>
      </c>
      <c r="AA145" s="23">
        <v>400000</v>
      </c>
      <c r="AB145" s="23"/>
      <c r="AC145" s="95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  <c r="AQ145" s="93"/>
      <c r="AR145" s="93"/>
      <c r="AS145" s="93"/>
      <c r="AT145" s="93"/>
      <c r="AU145" s="93"/>
      <c r="AV145" s="93"/>
      <c r="AW145" s="93"/>
      <c r="AX145" s="93"/>
      <c r="AY145" s="93"/>
      <c r="AZ145" s="93"/>
      <c r="BA145" s="93"/>
      <c r="BB145" s="93"/>
      <c r="BC145" s="93"/>
      <c r="BD145" s="93"/>
      <c r="BE145" s="93"/>
      <c r="BF145" s="93"/>
      <c r="BG145" s="93"/>
      <c r="BH145" s="93"/>
      <c r="BI145" s="93"/>
      <c r="BJ145" s="93"/>
      <c r="BK145" s="93"/>
      <c r="BL145" s="93"/>
      <c r="BM145" s="93"/>
      <c r="BN145" s="93"/>
      <c r="BO145" s="93"/>
      <c r="BP145" s="93"/>
      <c r="BQ145" s="93"/>
      <c r="BR145" s="93"/>
      <c r="BS145" s="93"/>
      <c r="BT145" s="93"/>
      <c r="BU145" s="93"/>
      <c r="BV145" s="93"/>
      <c r="BW145" s="93"/>
      <c r="BX145" s="93"/>
      <c r="BY145" s="93"/>
      <c r="BZ145" s="93"/>
      <c r="CA145" s="93"/>
      <c r="CB145" s="93"/>
      <c r="CC145" s="93"/>
      <c r="CD145" s="93"/>
      <c r="CE145" s="94"/>
      <c r="CF145" s="93"/>
      <c r="CG145" s="93"/>
      <c r="CH145" s="93"/>
      <c r="CI145" s="93"/>
      <c r="CJ145" s="93"/>
      <c r="CK145" s="93"/>
      <c r="CL145" s="93"/>
      <c r="CM145" s="93"/>
      <c r="CN145" s="93"/>
      <c r="CU145" s="95"/>
    </row>
    <row r="146" spans="1:99" s="89" customFormat="1" ht="24.95" customHeight="1">
      <c r="F146" s="90"/>
      <c r="G146" s="89" t="s">
        <v>712</v>
      </c>
      <c r="H146" s="89" t="s">
        <v>713</v>
      </c>
      <c r="I146" s="89" t="s">
        <v>714</v>
      </c>
      <c r="J146" s="89" t="s">
        <v>715</v>
      </c>
      <c r="K146" s="21" t="s">
        <v>716</v>
      </c>
      <c r="L146" s="89" t="s">
        <v>31</v>
      </c>
      <c r="M146" s="89" t="s">
        <v>714</v>
      </c>
      <c r="N146" s="89" t="s">
        <v>717</v>
      </c>
      <c r="O146" s="89" t="s">
        <v>718</v>
      </c>
      <c r="P146" s="89" t="s">
        <v>719</v>
      </c>
      <c r="Q146" s="89">
        <v>5</v>
      </c>
      <c r="R146" s="89" t="s">
        <v>131</v>
      </c>
      <c r="S146" s="89" t="s">
        <v>43</v>
      </c>
      <c r="T146" s="90"/>
      <c r="U146" s="90"/>
      <c r="V146" s="22"/>
      <c r="W146" s="61"/>
      <c r="X146" s="22"/>
      <c r="Y146" s="23"/>
      <c r="Z146" s="23">
        <v>220000</v>
      </c>
      <c r="AA146" s="23">
        <v>200000</v>
      </c>
      <c r="AB146" s="23">
        <v>20000</v>
      </c>
      <c r="AC146" s="95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93"/>
      <c r="BF146" s="93"/>
      <c r="BG146" s="93"/>
      <c r="BH146" s="93"/>
      <c r="BI146" s="93"/>
      <c r="BJ146" s="93"/>
      <c r="BK146" s="93"/>
      <c r="BL146" s="93"/>
      <c r="BM146" s="93"/>
      <c r="BN146" s="93"/>
      <c r="BO146" s="93"/>
      <c r="BP146" s="93"/>
      <c r="BQ146" s="93"/>
      <c r="BR146" s="93"/>
      <c r="BS146" s="93"/>
      <c r="BT146" s="93"/>
      <c r="BU146" s="93"/>
      <c r="BV146" s="93"/>
      <c r="BW146" s="93"/>
      <c r="BX146" s="93"/>
      <c r="BY146" s="93"/>
      <c r="BZ146" s="93"/>
      <c r="CA146" s="93"/>
      <c r="CB146" s="93"/>
      <c r="CC146" s="93"/>
      <c r="CD146" s="93"/>
      <c r="CE146" s="94"/>
      <c r="CF146" s="93"/>
      <c r="CG146" s="93"/>
      <c r="CH146" s="93"/>
      <c r="CI146" s="93"/>
      <c r="CJ146" s="93"/>
      <c r="CK146" s="93"/>
      <c r="CL146" s="93"/>
      <c r="CM146" s="93"/>
      <c r="CN146" s="93"/>
      <c r="CU146" s="95"/>
    </row>
    <row r="147" spans="1:99" s="61" customFormat="1" ht="24.95" customHeight="1">
      <c r="A147" s="20">
        <v>75</v>
      </c>
      <c r="B147" s="20">
        <v>61</v>
      </c>
      <c r="C147" s="20" t="s">
        <v>44</v>
      </c>
      <c r="D147" s="20"/>
      <c r="E147" s="20">
        <v>2</v>
      </c>
      <c r="F147" s="6">
        <v>44823</v>
      </c>
      <c r="G147" s="20" t="s">
        <v>720</v>
      </c>
      <c r="H147" s="20" t="s">
        <v>721</v>
      </c>
      <c r="I147" s="20" t="s">
        <v>722</v>
      </c>
      <c r="J147" s="20" t="s">
        <v>723</v>
      </c>
      <c r="K147" s="21" t="s">
        <v>724</v>
      </c>
      <c r="L147" s="20" t="s">
        <v>345</v>
      </c>
      <c r="M147" s="20" t="s">
        <v>725</v>
      </c>
      <c r="N147" s="20" t="s">
        <v>726</v>
      </c>
      <c r="O147" s="20" t="s">
        <v>727</v>
      </c>
      <c r="P147" s="20" t="s">
        <v>728</v>
      </c>
      <c r="Q147" s="20">
        <v>12</v>
      </c>
      <c r="R147" s="20" t="s">
        <v>131</v>
      </c>
      <c r="S147" s="20" t="s">
        <v>43</v>
      </c>
      <c r="T147" s="22"/>
      <c r="U147" s="90"/>
      <c r="V147" s="36" t="s">
        <v>73</v>
      </c>
      <c r="X147" s="22"/>
      <c r="Y147" s="23"/>
      <c r="Z147" s="23">
        <v>400000</v>
      </c>
      <c r="AA147" s="23">
        <v>400000</v>
      </c>
      <c r="AB147" s="23"/>
      <c r="AC147" s="62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  <c r="CB147" s="63"/>
      <c r="CC147" s="63"/>
      <c r="CD147" s="63"/>
      <c r="CE147" s="64"/>
      <c r="CF147" s="63"/>
      <c r="CG147" s="63"/>
      <c r="CH147" s="63"/>
      <c r="CI147" s="63"/>
      <c r="CJ147" s="63"/>
      <c r="CK147" s="63"/>
      <c r="CL147" s="63"/>
      <c r="CM147" s="63"/>
      <c r="CN147" s="63"/>
      <c r="CU147" s="62"/>
    </row>
    <row r="148" spans="1:99" s="59" customFormat="1" ht="24.6" customHeight="1">
      <c r="A148" s="89"/>
      <c r="B148" s="89"/>
      <c r="C148" s="89"/>
      <c r="D148" s="89"/>
      <c r="E148" s="89"/>
      <c r="F148" s="90"/>
      <c r="G148" s="20" t="s">
        <v>720</v>
      </c>
      <c r="H148" s="20" t="s">
        <v>721</v>
      </c>
      <c r="I148" s="20" t="s">
        <v>722</v>
      </c>
      <c r="J148" s="20" t="s">
        <v>723</v>
      </c>
      <c r="K148" s="21" t="s">
        <v>724</v>
      </c>
      <c r="L148" s="20" t="s">
        <v>345</v>
      </c>
      <c r="M148" s="20" t="s">
        <v>725</v>
      </c>
      <c r="N148" s="20" t="s">
        <v>726</v>
      </c>
      <c r="O148" s="20" t="s">
        <v>727</v>
      </c>
      <c r="P148" s="20" t="s">
        <v>728</v>
      </c>
      <c r="Q148" s="20">
        <v>12</v>
      </c>
      <c r="R148" s="20" t="s">
        <v>131</v>
      </c>
      <c r="S148" s="20" t="s">
        <v>43</v>
      </c>
      <c r="T148" s="22"/>
      <c r="U148" s="90"/>
      <c r="V148" s="22"/>
      <c r="W148" s="61"/>
      <c r="X148" s="22"/>
      <c r="Y148" s="23"/>
      <c r="Z148" s="23">
        <v>220000</v>
      </c>
      <c r="AA148" s="23">
        <v>200000</v>
      </c>
      <c r="AB148" s="23">
        <v>20000</v>
      </c>
      <c r="AC148" s="60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AQ148" s="96"/>
      <c r="AR148" s="96"/>
      <c r="AS148" s="96"/>
      <c r="AT148" s="96"/>
      <c r="AU148" s="96"/>
      <c r="AV148" s="96"/>
      <c r="AW148" s="96"/>
      <c r="AX148" s="96"/>
      <c r="AY148" s="96"/>
      <c r="AZ148" s="96"/>
      <c r="BA148" s="96"/>
      <c r="BB148" s="96"/>
      <c r="BC148" s="96"/>
      <c r="BD148" s="96"/>
      <c r="BE148" s="96"/>
      <c r="BF148" s="96"/>
      <c r="BG148" s="96"/>
      <c r="BH148" s="96"/>
      <c r="BI148" s="96"/>
      <c r="BJ148" s="96"/>
      <c r="BK148" s="96"/>
      <c r="BL148" s="96"/>
      <c r="BM148" s="96"/>
      <c r="BN148" s="96"/>
      <c r="BO148" s="96"/>
      <c r="BP148" s="96"/>
      <c r="BQ148" s="96"/>
      <c r="BR148" s="96"/>
      <c r="BS148" s="96"/>
      <c r="BT148" s="96"/>
      <c r="BU148" s="96"/>
      <c r="BV148" s="96"/>
      <c r="BW148" s="96"/>
      <c r="BX148" s="96"/>
      <c r="BY148" s="96"/>
      <c r="BZ148" s="96"/>
      <c r="CA148" s="96"/>
      <c r="CB148" s="96"/>
      <c r="CC148" s="96"/>
      <c r="CD148" s="96"/>
      <c r="CE148" s="98"/>
      <c r="CF148" s="96"/>
      <c r="CG148" s="96"/>
      <c r="CH148" s="96"/>
      <c r="CI148" s="96"/>
      <c r="CJ148" s="96"/>
      <c r="CK148" s="96"/>
      <c r="CL148" s="96"/>
      <c r="CM148" s="96"/>
      <c r="CN148" s="96"/>
      <c r="CU148" s="60"/>
    </row>
    <row r="149" spans="1:99" s="89" customFormat="1" ht="24.6" customHeight="1">
      <c r="A149" s="89">
        <v>76</v>
      </c>
      <c r="B149" s="89">
        <v>62</v>
      </c>
      <c r="C149" s="89" t="s">
        <v>61</v>
      </c>
      <c r="E149" s="89">
        <v>2</v>
      </c>
      <c r="F149" s="6">
        <v>44823</v>
      </c>
      <c r="G149" s="89" t="s">
        <v>729</v>
      </c>
      <c r="H149" s="89" t="s">
        <v>730</v>
      </c>
      <c r="I149" s="89" t="s">
        <v>731</v>
      </c>
      <c r="J149" s="89" t="s">
        <v>732</v>
      </c>
      <c r="K149" s="21" t="s">
        <v>733</v>
      </c>
      <c r="L149" s="89" t="s">
        <v>32</v>
      </c>
      <c r="M149" s="89" t="s">
        <v>731</v>
      </c>
      <c r="N149" s="89" t="s">
        <v>734</v>
      </c>
      <c r="O149" s="89" t="s">
        <v>735</v>
      </c>
      <c r="P149" s="89" t="s">
        <v>736</v>
      </c>
      <c r="Q149" s="89">
        <v>24</v>
      </c>
      <c r="R149" s="89" t="s">
        <v>220</v>
      </c>
      <c r="S149" s="89" t="s">
        <v>43</v>
      </c>
      <c r="T149" s="90"/>
      <c r="U149" s="90"/>
      <c r="V149" s="36" t="s">
        <v>73</v>
      </c>
      <c r="W149" s="61"/>
      <c r="X149" s="6"/>
      <c r="Y149" s="1"/>
      <c r="Z149" s="23">
        <v>400000</v>
      </c>
      <c r="AA149" s="23">
        <v>400000</v>
      </c>
      <c r="AB149" s="23"/>
      <c r="AC149" s="95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  <c r="AR149" s="93"/>
      <c r="AS149" s="93"/>
      <c r="AT149" s="93"/>
      <c r="AU149" s="93"/>
      <c r="AV149" s="93"/>
      <c r="AW149" s="93"/>
      <c r="AX149" s="93"/>
      <c r="AY149" s="93"/>
      <c r="AZ149" s="93"/>
      <c r="BA149" s="93"/>
      <c r="BB149" s="93"/>
      <c r="BC149" s="93"/>
      <c r="BD149" s="93"/>
      <c r="BE149" s="93"/>
      <c r="BF149" s="93"/>
      <c r="BG149" s="93"/>
      <c r="BH149" s="93"/>
      <c r="BI149" s="93"/>
      <c r="BJ149" s="93"/>
      <c r="BK149" s="93"/>
      <c r="BL149" s="93"/>
      <c r="BM149" s="93"/>
      <c r="BN149" s="93"/>
      <c r="BO149" s="93"/>
      <c r="BP149" s="93"/>
      <c r="BQ149" s="93"/>
      <c r="BR149" s="93"/>
      <c r="BS149" s="93"/>
      <c r="BT149" s="93"/>
      <c r="BU149" s="93"/>
      <c r="BV149" s="93"/>
      <c r="BW149" s="93"/>
      <c r="BX149" s="93"/>
      <c r="BY149" s="93"/>
      <c r="BZ149" s="93"/>
      <c r="CA149" s="93"/>
      <c r="CB149" s="93"/>
      <c r="CC149" s="93"/>
      <c r="CD149" s="93"/>
      <c r="CE149" s="94"/>
      <c r="CF149" s="93"/>
      <c r="CG149" s="93"/>
      <c r="CH149" s="93"/>
      <c r="CI149" s="93"/>
      <c r="CJ149" s="93"/>
      <c r="CK149" s="93"/>
      <c r="CL149" s="93"/>
      <c r="CM149" s="93"/>
      <c r="CN149" s="93"/>
      <c r="CU149" s="95"/>
    </row>
    <row r="150" spans="1:99" s="89" customFormat="1" ht="24.6" customHeight="1">
      <c r="F150" s="90"/>
      <c r="G150" s="89" t="s">
        <v>729</v>
      </c>
      <c r="H150" s="89" t="s">
        <v>730</v>
      </c>
      <c r="I150" s="89" t="s">
        <v>731</v>
      </c>
      <c r="J150" s="89" t="s">
        <v>732</v>
      </c>
      <c r="K150" s="21" t="s">
        <v>733</v>
      </c>
      <c r="L150" s="89" t="s">
        <v>32</v>
      </c>
      <c r="M150" s="89" t="s">
        <v>731</v>
      </c>
      <c r="N150" s="89" t="s">
        <v>734</v>
      </c>
      <c r="O150" s="89" t="s">
        <v>735</v>
      </c>
      <c r="P150" s="89" t="s">
        <v>736</v>
      </c>
      <c r="Q150" s="89">
        <v>24</v>
      </c>
      <c r="R150" s="89" t="s">
        <v>220</v>
      </c>
      <c r="S150" s="89" t="s">
        <v>43</v>
      </c>
      <c r="T150" s="90"/>
      <c r="U150" s="90"/>
      <c r="V150" s="22"/>
      <c r="W150" s="61"/>
      <c r="X150" s="22"/>
      <c r="Y150" s="23"/>
      <c r="Z150" s="23">
        <f>AA150+AB150</f>
        <v>385000</v>
      </c>
      <c r="AA150" s="23">
        <v>350000</v>
      </c>
      <c r="AB150" s="23">
        <v>35000</v>
      </c>
      <c r="AC150" s="95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  <c r="AS150" s="93"/>
      <c r="AT150" s="93"/>
      <c r="AU150" s="93"/>
      <c r="AV150" s="93"/>
      <c r="AW150" s="93"/>
      <c r="AX150" s="93"/>
      <c r="AY150" s="93"/>
      <c r="AZ150" s="93"/>
      <c r="BA150" s="93"/>
      <c r="BB150" s="93"/>
      <c r="BC150" s="93"/>
      <c r="BD150" s="93"/>
      <c r="BE150" s="93"/>
      <c r="BF150" s="93"/>
      <c r="BG150" s="93"/>
      <c r="BH150" s="93"/>
      <c r="BI150" s="93"/>
      <c r="BJ150" s="93"/>
      <c r="BK150" s="93"/>
      <c r="BL150" s="93"/>
      <c r="BM150" s="93"/>
      <c r="BN150" s="93"/>
      <c r="BO150" s="93"/>
      <c r="BP150" s="93"/>
      <c r="BQ150" s="93"/>
      <c r="BR150" s="93"/>
      <c r="BS150" s="93"/>
      <c r="BT150" s="93"/>
      <c r="BU150" s="93"/>
      <c r="BV150" s="93"/>
      <c r="BW150" s="93"/>
      <c r="BX150" s="93"/>
      <c r="BY150" s="93"/>
      <c r="BZ150" s="93"/>
      <c r="CA150" s="93"/>
      <c r="CB150" s="93"/>
      <c r="CC150" s="93"/>
      <c r="CD150" s="93"/>
      <c r="CE150" s="94"/>
      <c r="CF150" s="93"/>
      <c r="CG150" s="93"/>
      <c r="CH150" s="93"/>
      <c r="CI150" s="93"/>
      <c r="CJ150" s="93"/>
      <c r="CK150" s="93"/>
      <c r="CL150" s="93"/>
      <c r="CM150" s="93"/>
      <c r="CN150" s="93"/>
      <c r="CU150" s="95"/>
    </row>
    <row r="151" spans="1:99" s="89" customFormat="1" ht="24.95" customHeight="1">
      <c r="A151" s="89">
        <v>77</v>
      </c>
      <c r="B151" s="89">
        <v>63</v>
      </c>
      <c r="C151" s="89" t="s">
        <v>61</v>
      </c>
      <c r="E151" s="89">
        <v>2</v>
      </c>
      <c r="F151" s="6">
        <v>44823</v>
      </c>
      <c r="G151" s="89" t="s">
        <v>737</v>
      </c>
      <c r="H151" s="89" t="s">
        <v>738</v>
      </c>
      <c r="I151" s="89" t="s">
        <v>739</v>
      </c>
      <c r="J151" s="89" t="s">
        <v>740</v>
      </c>
      <c r="K151" s="21" t="s">
        <v>741</v>
      </c>
      <c r="L151" s="89" t="s">
        <v>29</v>
      </c>
      <c r="M151" s="89" t="s">
        <v>742</v>
      </c>
      <c r="N151" s="89" t="s">
        <v>743</v>
      </c>
      <c r="O151" s="89" t="s">
        <v>744</v>
      </c>
      <c r="P151" s="89" t="s">
        <v>745</v>
      </c>
      <c r="Q151" s="89">
        <v>19</v>
      </c>
      <c r="R151" s="89" t="s">
        <v>220</v>
      </c>
      <c r="S151" s="89" t="s">
        <v>43</v>
      </c>
      <c r="T151" s="22"/>
      <c r="U151" s="90"/>
      <c r="V151" s="36" t="s">
        <v>73</v>
      </c>
      <c r="W151" s="61"/>
      <c r="X151" s="6"/>
      <c r="Y151" s="1"/>
      <c r="Z151" s="23">
        <v>400000</v>
      </c>
      <c r="AA151" s="23">
        <v>400000</v>
      </c>
      <c r="AB151" s="23"/>
      <c r="AC151" s="95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  <c r="AR151" s="93"/>
      <c r="AS151" s="93"/>
      <c r="AT151" s="93"/>
      <c r="AU151" s="93"/>
      <c r="AV151" s="93"/>
      <c r="AW151" s="93"/>
      <c r="AX151" s="93"/>
      <c r="AY151" s="93"/>
      <c r="AZ151" s="93"/>
      <c r="BA151" s="93"/>
      <c r="BB151" s="93"/>
      <c r="BC151" s="93"/>
      <c r="BD151" s="93"/>
      <c r="BE151" s="93"/>
      <c r="BF151" s="93"/>
      <c r="BG151" s="93"/>
      <c r="BH151" s="93"/>
      <c r="BI151" s="93"/>
      <c r="BJ151" s="93"/>
      <c r="BK151" s="93"/>
      <c r="BL151" s="93"/>
      <c r="BM151" s="93"/>
      <c r="BN151" s="93"/>
      <c r="BO151" s="93"/>
      <c r="BP151" s="93"/>
      <c r="BQ151" s="93"/>
      <c r="BR151" s="93"/>
      <c r="BS151" s="93"/>
      <c r="BT151" s="93"/>
      <c r="BU151" s="93"/>
      <c r="BV151" s="93"/>
      <c r="BW151" s="93"/>
      <c r="BX151" s="93"/>
      <c r="BY151" s="93"/>
      <c r="BZ151" s="93"/>
      <c r="CA151" s="93"/>
      <c r="CB151" s="93"/>
      <c r="CC151" s="93"/>
      <c r="CD151" s="93"/>
      <c r="CE151" s="94"/>
      <c r="CF151" s="93"/>
      <c r="CG151" s="93"/>
      <c r="CH151" s="93"/>
      <c r="CI151" s="93"/>
      <c r="CJ151" s="93"/>
      <c r="CK151" s="93"/>
      <c r="CL151" s="93"/>
      <c r="CM151" s="93"/>
      <c r="CN151" s="93"/>
      <c r="CU151" s="95"/>
    </row>
    <row r="152" spans="1:99" s="89" customFormat="1" ht="24.95" customHeight="1">
      <c r="F152" s="90"/>
      <c r="G152" s="89" t="s">
        <v>737</v>
      </c>
      <c r="H152" s="89" t="s">
        <v>738</v>
      </c>
      <c r="I152" s="89" t="s">
        <v>739</v>
      </c>
      <c r="J152" s="89" t="s">
        <v>746</v>
      </c>
      <c r="K152" s="21" t="s">
        <v>741</v>
      </c>
      <c r="L152" s="89" t="s">
        <v>29</v>
      </c>
      <c r="M152" s="89" t="s">
        <v>742</v>
      </c>
      <c r="N152" s="89" t="s">
        <v>743</v>
      </c>
      <c r="O152" s="89" t="s">
        <v>744</v>
      </c>
      <c r="P152" s="89" t="s">
        <v>745</v>
      </c>
      <c r="Q152" s="89">
        <v>19</v>
      </c>
      <c r="R152" s="89" t="s">
        <v>220</v>
      </c>
      <c r="S152" s="89" t="s">
        <v>43</v>
      </c>
      <c r="T152" s="22"/>
      <c r="U152" s="90"/>
      <c r="V152" s="22"/>
      <c r="W152" s="61"/>
      <c r="X152" s="22"/>
      <c r="Y152" s="23"/>
      <c r="Z152" s="23">
        <v>220000</v>
      </c>
      <c r="AA152" s="23">
        <v>200000</v>
      </c>
      <c r="AB152" s="23">
        <v>20000</v>
      </c>
      <c r="AC152" s="95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  <c r="AR152" s="93"/>
      <c r="AS152" s="93"/>
      <c r="AT152" s="93"/>
      <c r="AU152" s="93"/>
      <c r="AV152" s="93"/>
      <c r="AW152" s="93"/>
      <c r="AX152" s="93"/>
      <c r="AY152" s="93"/>
      <c r="AZ152" s="93"/>
      <c r="BA152" s="93"/>
      <c r="BB152" s="93"/>
      <c r="BC152" s="93"/>
      <c r="BD152" s="93"/>
      <c r="BE152" s="93"/>
      <c r="BF152" s="93"/>
      <c r="BG152" s="93"/>
      <c r="BH152" s="93"/>
      <c r="BI152" s="93"/>
      <c r="BJ152" s="93"/>
      <c r="BK152" s="93"/>
      <c r="BL152" s="93"/>
      <c r="BM152" s="93"/>
      <c r="BN152" s="93"/>
      <c r="BO152" s="93"/>
      <c r="BP152" s="93"/>
      <c r="BQ152" s="93"/>
      <c r="BR152" s="93"/>
      <c r="BS152" s="93"/>
      <c r="BT152" s="93"/>
      <c r="BU152" s="93"/>
      <c r="BV152" s="93"/>
      <c r="BW152" s="93"/>
      <c r="BX152" s="93"/>
      <c r="BY152" s="93"/>
      <c r="BZ152" s="93"/>
      <c r="CA152" s="93"/>
      <c r="CB152" s="93"/>
      <c r="CC152" s="93"/>
      <c r="CD152" s="93"/>
      <c r="CE152" s="94"/>
      <c r="CF152" s="93"/>
      <c r="CG152" s="93"/>
      <c r="CH152" s="93"/>
      <c r="CI152" s="93"/>
      <c r="CJ152" s="93"/>
      <c r="CK152" s="93"/>
      <c r="CL152" s="93"/>
      <c r="CM152" s="93"/>
      <c r="CN152" s="93"/>
      <c r="CU152" s="95"/>
    </row>
    <row r="153" spans="1:99" s="89" customFormat="1" ht="24.95" customHeight="1">
      <c r="A153" s="89">
        <v>78</v>
      </c>
      <c r="B153" s="89">
        <v>64</v>
      </c>
      <c r="C153" s="89" t="s">
        <v>44</v>
      </c>
      <c r="E153" s="89">
        <v>2</v>
      </c>
      <c r="F153" s="6">
        <v>44823</v>
      </c>
      <c r="G153" s="89" t="s">
        <v>747</v>
      </c>
      <c r="H153" s="89" t="s">
        <v>748</v>
      </c>
      <c r="I153" s="89" t="s">
        <v>749</v>
      </c>
      <c r="J153" s="89" t="s">
        <v>750</v>
      </c>
      <c r="K153" s="21" t="s">
        <v>751</v>
      </c>
      <c r="L153" s="89" t="s">
        <v>38</v>
      </c>
      <c r="M153" s="89" t="s">
        <v>752</v>
      </c>
      <c r="N153" s="89" t="s">
        <v>753</v>
      </c>
      <c r="O153" s="89" t="s">
        <v>754</v>
      </c>
      <c r="P153" s="89" t="s">
        <v>755</v>
      </c>
      <c r="Q153" s="89">
        <v>26</v>
      </c>
      <c r="R153" s="89" t="s">
        <v>240</v>
      </c>
      <c r="S153" s="89" t="s">
        <v>43</v>
      </c>
      <c r="T153" s="22"/>
      <c r="U153" s="90"/>
      <c r="V153" s="36" t="s">
        <v>73</v>
      </c>
      <c r="W153" s="61"/>
      <c r="X153" s="6"/>
      <c r="Y153" s="1"/>
      <c r="Z153" s="23">
        <v>400000</v>
      </c>
      <c r="AA153" s="23">
        <v>400000</v>
      </c>
      <c r="AB153" s="23"/>
      <c r="AC153" s="95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  <c r="AR153" s="93"/>
      <c r="AS153" s="93"/>
      <c r="AT153" s="93"/>
      <c r="AU153" s="93"/>
      <c r="AV153" s="93"/>
      <c r="AW153" s="93"/>
      <c r="AX153" s="93"/>
      <c r="AY153" s="93"/>
      <c r="AZ153" s="93"/>
      <c r="BA153" s="93"/>
      <c r="BB153" s="93"/>
      <c r="BC153" s="93"/>
      <c r="BD153" s="93"/>
      <c r="BE153" s="93"/>
      <c r="BF153" s="93"/>
      <c r="BG153" s="93"/>
      <c r="BH153" s="93"/>
      <c r="BI153" s="93"/>
      <c r="BJ153" s="93"/>
      <c r="BK153" s="93"/>
      <c r="BL153" s="93"/>
      <c r="BM153" s="93"/>
      <c r="BN153" s="93"/>
      <c r="BO153" s="93"/>
      <c r="BP153" s="93"/>
      <c r="BQ153" s="93"/>
      <c r="BR153" s="93"/>
      <c r="BS153" s="93"/>
      <c r="BT153" s="93"/>
      <c r="BU153" s="93"/>
      <c r="BV153" s="93"/>
      <c r="BW153" s="93"/>
      <c r="BX153" s="93"/>
      <c r="BY153" s="93"/>
      <c r="BZ153" s="93"/>
      <c r="CA153" s="93"/>
      <c r="CB153" s="93"/>
      <c r="CC153" s="93"/>
      <c r="CD153" s="93"/>
      <c r="CE153" s="94"/>
      <c r="CF153" s="93"/>
      <c r="CG153" s="93"/>
      <c r="CH153" s="93"/>
      <c r="CI153" s="93"/>
      <c r="CJ153" s="93"/>
      <c r="CK153" s="93"/>
      <c r="CL153" s="93"/>
      <c r="CM153" s="93"/>
      <c r="CN153" s="93"/>
      <c r="CU153" s="95"/>
    </row>
    <row r="154" spans="1:99" s="89" customFormat="1" ht="24.95" customHeight="1">
      <c r="F154" s="90"/>
      <c r="G154" s="89" t="s">
        <v>747</v>
      </c>
      <c r="H154" s="89" t="s">
        <v>748</v>
      </c>
      <c r="I154" s="89" t="s">
        <v>749</v>
      </c>
      <c r="J154" s="89" t="s">
        <v>750</v>
      </c>
      <c r="K154" s="21" t="s">
        <v>751</v>
      </c>
      <c r="L154" s="89" t="s">
        <v>38</v>
      </c>
      <c r="M154" s="89" t="s">
        <v>752</v>
      </c>
      <c r="N154" s="89" t="s">
        <v>753</v>
      </c>
      <c r="O154" s="89" t="s">
        <v>754</v>
      </c>
      <c r="P154" s="89" t="s">
        <v>755</v>
      </c>
      <c r="Q154" s="89">
        <v>26</v>
      </c>
      <c r="R154" s="89" t="s">
        <v>240</v>
      </c>
      <c r="S154" s="89" t="s">
        <v>43</v>
      </c>
      <c r="T154" s="22"/>
      <c r="U154" s="90"/>
      <c r="V154" s="22"/>
      <c r="W154" s="61"/>
      <c r="X154" s="22"/>
      <c r="Y154" s="23"/>
      <c r="Z154" s="23">
        <f>AA154+AB154</f>
        <v>385000</v>
      </c>
      <c r="AA154" s="23">
        <v>350000</v>
      </c>
      <c r="AB154" s="23">
        <v>35000</v>
      </c>
      <c r="AC154" s="95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  <c r="AQ154" s="93"/>
      <c r="AR154" s="93"/>
      <c r="AS154" s="93"/>
      <c r="AT154" s="93"/>
      <c r="AU154" s="93"/>
      <c r="AV154" s="93"/>
      <c r="AW154" s="93"/>
      <c r="AX154" s="93"/>
      <c r="AY154" s="93"/>
      <c r="AZ154" s="93"/>
      <c r="BA154" s="93"/>
      <c r="BB154" s="93"/>
      <c r="BC154" s="93"/>
      <c r="BD154" s="93"/>
      <c r="BE154" s="93"/>
      <c r="BF154" s="93"/>
      <c r="BG154" s="93"/>
      <c r="BH154" s="93"/>
      <c r="BI154" s="93"/>
      <c r="BJ154" s="93"/>
      <c r="BK154" s="93"/>
      <c r="BL154" s="93"/>
      <c r="BM154" s="93"/>
      <c r="BN154" s="93"/>
      <c r="BO154" s="93"/>
      <c r="BP154" s="93"/>
      <c r="BQ154" s="93"/>
      <c r="BR154" s="93"/>
      <c r="BS154" s="93"/>
      <c r="BT154" s="93"/>
      <c r="BU154" s="93"/>
      <c r="BV154" s="93"/>
      <c r="BW154" s="93"/>
      <c r="BX154" s="93"/>
      <c r="BY154" s="93"/>
      <c r="BZ154" s="93"/>
      <c r="CA154" s="93"/>
      <c r="CB154" s="93"/>
      <c r="CC154" s="93"/>
      <c r="CD154" s="93"/>
      <c r="CE154" s="94"/>
      <c r="CF154" s="93"/>
      <c r="CG154" s="93"/>
      <c r="CH154" s="93"/>
      <c r="CI154" s="93"/>
      <c r="CJ154" s="93"/>
      <c r="CK154" s="93"/>
      <c r="CL154" s="93"/>
      <c r="CM154" s="93"/>
      <c r="CN154" s="93"/>
      <c r="CU154" s="95"/>
    </row>
    <row r="155" spans="1:99" s="89" customFormat="1" ht="24.95" customHeight="1">
      <c r="A155" s="89">
        <v>79</v>
      </c>
      <c r="B155" s="89">
        <v>65</v>
      </c>
      <c r="C155" s="89" t="s">
        <v>61</v>
      </c>
      <c r="E155" s="89">
        <v>2</v>
      </c>
      <c r="F155" s="6">
        <v>44823</v>
      </c>
      <c r="G155" s="89" t="s">
        <v>756</v>
      </c>
      <c r="H155" s="89" t="s">
        <v>757</v>
      </c>
      <c r="I155" s="89" t="s">
        <v>758</v>
      </c>
      <c r="J155" s="89" t="s">
        <v>759</v>
      </c>
      <c r="K155" s="21" t="s">
        <v>760</v>
      </c>
      <c r="L155" s="89" t="s">
        <v>31</v>
      </c>
      <c r="M155" s="89" t="s">
        <v>761</v>
      </c>
      <c r="N155" s="89" t="s">
        <v>762</v>
      </c>
      <c r="O155" s="89" t="s">
        <v>763</v>
      </c>
      <c r="P155" s="89" t="s">
        <v>764</v>
      </c>
      <c r="Q155" s="89">
        <v>8</v>
      </c>
      <c r="R155" s="89" t="s">
        <v>240</v>
      </c>
      <c r="S155" s="89" t="s">
        <v>43</v>
      </c>
      <c r="T155" s="22"/>
      <c r="U155" s="90"/>
      <c r="V155" s="36" t="s">
        <v>73</v>
      </c>
      <c r="W155" s="61"/>
      <c r="X155" s="6"/>
      <c r="Y155" s="1"/>
      <c r="Z155" s="23">
        <v>400000</v>
      </c>
      <c r="AA155" s="23">
        <v>400000</v>
      </c>
      <c r="AB155" s="23"/>
      <c r="AC155" s="95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  <c r="AQ155" s="93"/>
      <c r="AR155" s="93"/>
      <c r="AS155" s="93"/>
      <c r="AT155" s="93"/>
      <c r="AU155" s="93"/>
      <c r="AV155" s="93"/>
      <c r="AW155" s="93"/>
      <c r="AX155" s="93"/>
      <c r="AY155" s="93"/>
      <c r="AZ155" s="93"/>
      <c r="BA155" s="93"/>
      <c r="BB155" s="93"/>
      <c r="BC155" s="93"/>
      <c r="BD155" s="93"/>
      <c r="BE155" s="93"/>
      <c r="BF155" s="93"/>
      <c r="BG155" s="93"/>
      <c r="BH155" s="93"/>
      <c r="BI155" s="93"/>
      <c r="BJ155" s="93"/>
      <c r="BK155" s="93"/>
      <c r="BL155" s="93"/>
      <c r="BM155" s="93"/>
      <c r="BN155" s="93"/>
      <c r="BO155" s="93"/>
      <c r="BP155" s="93"/>
      <c r="BQ155" s="93"/>
      <c r="BR155" s="93"/>
      <c r="BS155" s="93"/>
      <c r="BT155" s="93"/>
      <c r="BU155" s="93"/>
      <c r="BV155" s="93"/>
      <c r="BW155" s="93"/>
      <c r="BX155" s="93"/>
      <c r="BY155" s="93"/>
      <c r="BZ155" s="93"/>
      <c r="CA155" s="93"/>
      <c r="CB155" s="93"/>
      <c r="CC155" s="93"/>
      <c r="CD155" s="93"/>
      <c r="CE155" s="94"/>
      <c r="CF155" s="93"/>
      <c r="CG155" s="93"/>
      <c r="CH155" s="93"/>
      <c r="CI155" s="93"/>
      <c r="CJ155" s="93"/>
      <c r="CK155" s="93"/>
      <c r="CL155" s="93"/>
      <c r="CM155" s="93"/>
      <c r="CN155" s="93"/>
      <c r="CU155" s="95"/>
    </row>
    <row r="156" spans="1:99" s="89" customFormat="1" ht="24.95" customHeight="1">
      <c r="F156" s="90"/>
      <c r="G156" s="89" t="s">
        <v>756</v>
      </c>
      <c r="H156" s="89" t="s">
        <v>757</v>
      </c>
      <c r="I156" s="89" t="s">
        <v>758</v>
      </c>
      <c r="J156" s="89" t="s">
        <v>759</v>
      </c>
      <c r="K156" s="21" t="s">
        <v>760</v>
      </c>
      <c r="L156" s="89" t="s">
        <v>31</v>
      </c>
      <c r="M156" s="89" t="s">
        <v>761</v>
      </c>
      <c r="N156" s="89" t="s">
        <v>762</v>
      </c>
      <c r="O156" s="89" t="s">
        <v>763</v>
      </c>
      <c r="P156" s="89" t="s">
        <v>764</v>
      </c>
      <c r="Q156" s="89">
        <v>8</v>
      </c>
      <c r="R156" s="89" t="s">
        <v>240</v>
      </c>
      <c r="S156" s="89" t="s">
        <v>43</v>
      </c>
      <c r="T156" s="22"/>
      <c r="U156" s="90"/>
      <c r="V156" s="22"/>
      <c r="W156" s="61"/>
      <c r="X156" s="22"/>
      <c r="Y156" s="23"/>
      <c r="Z156" s="23">
        <v>220000</v>
      </c>
      <c r="AA156" s="23">
        <v>200000</v>
      </c>
      <c r="AB156" s="23">
        <v>20000</v>
      </c>
      <c r="AC156" s="95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  <c r="AR156" s="93"/>
      <c r="AS156" s="93"/>
      <c r="AT156" s="93"/>
      <c r="AU156" s="93"/>
      <c r="AV156" s="93"/>
      <c r="AW156" s="93"/>
      <c r="AX156" s="93"/>
      <c r="AY156" s="93"/>
      <c r="AZ156" s="93"/>
      <c r="BA156" s="93"/>
      <c r="BB156" s="93"/>
      <c r="BC156" s="93"/>
      <c r="BD156" s="93"/>
      <c r="BE156" s="93"/>
      <c r="BF156" s="93"/>
      <c r="BG156" s="93"/>
      <c r="BH156" s="93"/>
      <c r="BI156" s="93"/>
      <c r="BJ156" s="93"/>
      <c r="BK156" s="93"/>
      <c r="BL156" s="93"/>
      <c r="BM156" s="93"/>
      <c r="BN156" s="93"/>
      <c r="BO156" s="93"/>
      <c r="BP156" s="93"/>
      <c r="BQ156" s="93"/>
      <c r="BR156" s="93"/>
      <c r="BS156" s="93"/>
      <c r="BT156" s="93"/>
      <c r="BU156" s="93"/>
      <c r="BV156" s="93"/>
      <c r="BW156" s="93"/>
      <c r="BX156" s="93"/>
      <c r="BY156" s="93"/>
      <c r="BZ156" s="93"/>
      <c r="CA156" s="93"/>
      <c r="CB156" s="93"/>
      <c r="CC156" s="93"/>
      <c r="CD156" s="93"/>
      <c r="CE156" s="94"/>
      <c r="CF156" s="93"/>
      <c r="CG156" s="93"/>
      <c r="CH156" s="93"/>
      <c r="CI156" s="93"/>
      <c r="CJ156" s="93"/>
      <c r="CK156" s="93"/>
      <c r="CL156" s="93"/>
      <c r="CM156" s="93"/>
      <c r="CN156" s="93"/>
      <c r="CU156" s="95"/>
    </row>
    <row r="157" spans="1:99" s="89" customFormat="1" ht="24.95" customHeight="1">
      <c r="A157" s="89">
        <v>80</v>
      </c>
      <c r="B157" s="89">
        <v>66</v>
      </c>
      <c r="C157" s="89" t="s">
        <v>44</v>
      </c>
      <c r="E157" s="89">
        <v>2</v>
      </c>
      <c r="F157" s="6">
        <v>44824</v>
      </c>
      <c r="G157" s="89" t="s">
        <v>765</v>
      </c>
      <c r="H157" s="89" t="s">
        <v>766</v>
      </c>
      <c r="I157" s="89" t="s">
        <v>767</v>
      </c>
      <c r="J157" s="89" t="s">
        <v>768</v>
      </c>
      <c r="K157" s="21" t="s">
        <v>769</v>
      </c>
      <c r="L157" s="89" t="s">
        <v>32</v>
      </c>
      <c r="M157" s="89" t="s">
        <v>770</v>
      </c>
      <c r="N157" s="89" t="s">
        <v>771</v>
      </c>
      <c r="O157" s="89" t="s">
        <v>772</v>
      </c>
      <c r="P157" s="89" t="s">
        <v>773</v>
      </c>
      <c r="Q157" s="89">
        <v>18</v>
      </c>
      <c r="R157" s="4" t="s">
        <v>131</v>
      </c>
      <c r="S157" s="89" t="s">
        <v>43</v>
      </c>
      <c r="T157" s="90"/>
      <c r="U157" s="90"/>
      <c r="V157" s="36" t="s">
        <v>73</v>
      </c>
      <c r="W157" s="61"/>
      <c r="X157" s="22"/>
      <c r="Y157" s="23"/>
      <c r="Z157" s="23">
        <v>400000</v>
      </c>
      <c r="AA157" s="23">
        <v>400000</v>
      </c>
      <c r="AB157" s="23"/>
      <c r="AC157" s="95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  <c r="AR157" s="93"/>
      <c r="AS157" s="93"/>
      <c r="AT157" s="93"/>
      <c r="AU157" s="93"/>
      <c r="AV157" s="93"/>
      <c r="AW157" s="93"/>
      <c r="AX157" s="93"/>
      <c r="AY157" s="93"/>
      <c r="AZ157" s="93"/>
      <c r="BA157" s="93"/>
      <c r="BB157" s="93"/>
      <c r="BC157" s="93"/>
      <c r="BD157" s="93"/>
      <c r="BE157" s="93"/>
      <c r="BF157" s="93"/>
      <c r="BG157" s="93"/>
      <c r="BH157" s="93"/>
      <c r="BI157" s="93"/>
      <c r="BJ157" s="93"/>
      <c r="BK157" s="93"/>
      <c r="BL157" s="93"/>
      <c r="BM157" s="93"/>
      <c r="BN157" s="93"/>
      <c r="BO157" s="93"/>
      <c r="BP157" s="93"/>
      <c r="BQ157" s="93"/>
      <c r="BR157" s="93"/>
      <c r="BS157" s="93"/>
      <c r="BT157" s="93"/>
      <c r="BU157" s="93"/>
      <c r="BV157" s="93"/>
      <c r="BW157" s="93"/>
      <c r="BX157" s="93"/>
      <c r="BY157" s="93"/>
      <c r="BZ157" s="93"/>
      <c r="CA157" s="93"/>
      <c r="CB157" s="93"/>
      <c r="CC157" s="93"/>
      <c r="CD157" s="93"/>
      <c r="CE157" s="94"/>
      <c r="CF157" s="93"/>
      <c r="CG157" s="93"/>
      <c r="CH157" s="93"/>
      <c r="CI157" s="93"/>
      <c r="CJ157" s="93"/>
      <c r="CK157" s="93"/>
      <c r="CL157" s="93"/>
      <c r="CM157" s="93"/>
      <c r="CN157" s="93"/>
      <c r="CU157" s="95"/>
    </row>
    <row r="158" spans="1:99" s="89" customFormat="1" ht="24.95" customHeight="1">
      <c r="F158" s="90"/>
      <c r="G158" s="89" t="s">
        <v>765</v>
      </c>
      <c r="H158" s="89" t="s">
        <v>766</v>
      </c>
      <c r="I158" s="89" t="s">
        <v>767</v>
      </c>
      <c r="J158" s="89" t="s">
        <v>768</v>
      </c>
      <c r="K158" s="21" t="s">
        <v>769</v>
      </c>
      <c r="L158" s="89" t="s">
        <v>32</v>
      </c>
      <c r="M158" s="89" t="s">
        <v>770</v>
      </c>
      <c r="N158" s="89" t="s">
        <v>771</v>
      </c>
      <c r="O158" s="89" t="s">
        <v>772</v>
      </c>
      <c r="P158" s="89" t="s">
        <v>773</v>
      </c>
      <c r="Q158" s="89">
        <v>18</v>
      </c>
      <c r="R158" s="4" t="s">
        <v>131</v>
      </c>
      <c r="S158" s="89" t="s">
        <v>43</v>
      </c>
      <c r="T158" s="90"/>
      <c r="U158" s="90"/>
      <c r="V158" s="22"/>
      <c r="W158" s="61"/>
      <c r="X158" s="22"/>
      <c r="Y158" s="23"/>
      <c r="Z158" s="23">
        <v>220000</v>
      </c>
      <c r="AA158" s="23">
        <v>200000</v>
      </c>
      <c r="AB158" s="23">
        <v>20000</v>
      </c>
      <c r="AC158" s="95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  <c r="AQ158" s="93"/>
      <c r="AR158" s="93"/>
      <c r="AS158" s="93"/>
      <c r="AT158" s="93"/>
      <c r="AU158" s="93"/>
      <c r="AV158" s="93"/>
      <c r="AW158" s="93"/>
      <c r="AX158" s="93"/>
      <c r="AY158" s="93"/>
      <c r="AZ158" s="93"/>
      <c r="BA158" s="93"/>
      <c r="BB158" s="93"/>
      <c r="BC158" s="93"/>
      <c r="BD158" s="93"/>
      <c r="BE158" s="93"/>
      <c r="BF158" s="93"/>
      <c r="BG158" s="93"/>
      <c r="BH158" s="93"/>
      <c r="BI158" s="93"/>
      <c r="BJ158" s="93"/>
      <c r="BK158" s="93"/>
      <c r="BL158" s="93"/>
      <c r="BM158" s="93"/>
      <c r="BN158" s="93"/>
      <c r="BO158" s="93"/>
      <c r="BP158" s="93"/>
      <c r="BQ158" s="93"/>
      <c r="BR158" s="93"/>
      <c r="BS158" s="93"/>
      <c r="BT158" s="93"/>
      <c r="BU158" s="93"/>
      <c r="BV158" s="93"/>
      <c r="BW158" s="93"/>
      <c r="BX158" s="93"/>
      <c r="BY158" s="93"/>
      <c r="BZ158" s="93"/>
      <c r="CA158" s="93"/>
      <c r="CB158" s="93"/>
      <c r="CC158" s="93"/>
      <c r="CD158" s="93"/>
      <c r="CE158" s="94"/>
      <c r="CF158" s="93"/>
      <c r="CG158" s="93"/>
      <c r="CH158" s="93"/>
      <c r="CI158" s="93"/>
      <c r="CJ158" s="93"/>
      <c r="CK158" s="93"/>
      <c r="CL158" s="93"/>
      <c r="CM158" s="93"/>
      <c r="CN158" s="93"/>
      <c r="CU158" s="95"/>
    </row>
    <row r="159" spans="1:99" s="89" customFormat="1" ht="24.95" customHeight="1">
      <c r="A159" s="89">
        <v>81</v>
      </c>
      <c r="B159" s="89">
        <v>67</v>
      </c>
      <c r="C159" s="89" t="s">
        <v>44</v>
      </c>
      <c r="E159" s="89">
        <v>2</v>
      </c>
      <c r="F159" s="6">
        <v>44824</v>
      </c>
      <c r="G159" s="89" t="s">
        <v>774</v>
      </c>
      <c r="H159" s="89" t="s">
        <v>775</v>
      </c>
      <c r="I159" s="89" t="s">
        <v>776</v>
      </c>
      <c r="J159" s="89" t="s">
        <v>777</v>
      </c>
      <c r="K159" s="21" t="s">
        <v>778</v>
      </c>
      <c r="L159" s="89" t="s">
        <v>32</v>
      </c>
      <c r="M159" s="89" t="s">
        <v>776</v>
      </c>
      <c r="N159" s="89" t="s">
        <v>779</v>
      </c>
      <c r="O159" s="89" t="s">
        <v>780</v>
      </c>
      <c r="P159" s="89" t="s">
        <v>781</v>
      </c>
      <c r="Q159" s="89">
        <v>11</v>
      </c>
      <c r="R159" s="89" t="s">
        <v>131</v>
      </c>
      <c r="S159" s="89" t="s">
        <v>43</v>
      </c>
      <c r="T159" s="22"/>
      <c r="U159" s="90"/>
      <c r="V159" s="36" t="s">
        <v>73</v>
      </c>
      <c r="W159" s="61"/>
      <c r="X159" s="6"/>
      <c r="Y159" s="1"/>
      <c r="Z159" s="23">
        <v>400000</v>
      </c>
      <c r="AA159" s="23">
        <v>400000</v>
      </c>
      <c r="AB159" s="23"/>
      <c r="AC159" s="95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  <c r="AQ159" s="93"/>
      <c r="AR159" s="93"/>
      <c r="AS159" s="93"/>
      <c r="AT159" s="93"/>
      <c r="AU159" s="93"/>
      <c r="AV159" s="93"/>
      <c r="AW159" s="93"/>
      <c r="AX159" s="93"/>
      <c r="AY159" s="93"/>
      <c r="AZ159" s="93"/>
      <c r="BA159" s="93"/>
      <c r="BB159" s="93"/>
      <c r="BC159" s="93"/>
      <c r="BD159" s="93"/>
      <c r="BE159" s="93"/>
      <c r="BF159" s="93"/>
      <c r="BG159" s="93"/>
      <c r="BH159" s="93"/>
      <c r="BI159" s="93"/>
      <c r="BJ159" s="93"/>
      <c r="BK159" s="93"/>
      <c r="BL159" s="93"/>
      <c r="BM159" s="93"/>
      <c r="BN159" s="93"/>
      <c r="BO159" s="93"/>
      <c r="BP159" s="93"/>
      <c r="BQ159" s="93"/>
      <c r="BR159" s="93"/>
      <c r="BS159" s="93"/>
      <c r="BT159" s="93"/>
      <c r="BU159" s="93"/>
      <c r="BV159" s="93"/>
      <c r="BW159" s="93"/>
      <c r="BX159" s="93"/>
      <c r="BY159" s="93"/>
      <c r="BZ159" s="93"/>
      <c r="CA159" s="93"/>
      <c r="CB159" s="93"/>
      <c r="CC159" s="93"/>
      <c r="CD159" s="93"/>
      <c r="CE159" s="94"/>
      <c r="CF159" s="93"/>
      <c r="CG159" s="93"/>
      <c r="CH159" s="93"/>
      <c r="CI159" s="93"/>
      <c r="CJ159" s="93"/>
      <c r="CK159" s="93"/>
      <c r="CL159" s="93"/>
      <c r="CM159" s="93"/>
      <c r="CN159" s="93"/>
      <c r="CU159" s="95"/>
    </row>
    <row r="160" spans="1:99" s="89" customFormat="1" ht="24.95" customHeight="1">
      <c r="D160" s="100"/>
      <c r="F160" s="90"/>
      <c r="G160" s="89" t="s">
        <v>774</v>
      </c>
      <c r="H160" s="89" t="s">
        <v>775</v>
      </c>
      <c r="I160" s="89" t="s">
        <v>776</v>
      </c>
      <c r="J160" s="89" t="s">
        <v>777</v>
      </c>
      <c r="K160" s="21" t="s">
        <v>778</v>
      </c>
      <c r="L160" s="89" t="s">
        <v>32</v>
      </c>
      <c r="M160" s="89" t="s">
        <v>776</v>
      </c>
      <c r="N160" s="89" t="s">
        <v>779</v>
      </c>
      <c r="O160" s="89" t="s">
        <v>780</v>
      </c>
      <c r="P160" s="89" t="s">
        <v>781</v>
      </c>
      <c r="Q160" s="89">
        <v>11</v>
      </c>
      <c r="R160" s="89" t="s">
        <v>131</v>
      </c>
      <c r="S160" s="89" t="s">
        <v>43</v>
      </c>
      <c r="T160" s="90"/>
      <c r="U160" s="90"/>
      <c r="V160" s="36"/>
      <c r="W160" s="61"/>
      <c r="X160" s="22"/>
      <c r="Y160" s="23"/>
      <c r="Z160" s="23">
        <v>220000</v>
      </c>
      <c r="AA160" s="23">
        <v>200000</v>
      </c>
      <c r="AB160" s="23">
        <v>20000</v>
      </c>
      <c r="AC160" s="95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  <c r="AQ160" s="93"/>
      <c r="AR160" s="93"/>
      <c r="AS160" s="93"/>
      <c r="AT160" s="93"/>
      <c r="AU160" s="93"/>
      <c r="AV160" s="93"/>
      <c r="AW160" s="93"/>
      <c r="AX160" s="93"/>
      <c r="AY160" s="93"/>
      <c r="AZ160" s="93"/>
      <c r="BA160" s="93"/>
      <c r="BB160" s="93"/>
      <c r="BC160" s="93"/>
      <c r="BD160" s="93"/>
      <c r="BE160" s="93"/>
      <c r="BF160" s="93"/>
      <c r="BG160" s="93"/>
      <c r="BH160" s="93"/>
      <c r="BI160" s="93"/>
      <c r="BJ160" s="93"/>
      <c r="BK160" s="93"/>
      <c r="BL160" s="93"/>
      <c r="BM160" s="93"/>
      <c r="BN160" s="93"/>
      <c r="BO160" s="93"/>
      <c r="BP160" s="93"/>
      <c r="BQ160" s="93"/>
      <c r="BR160" s="93"/>
      <c r="BS160" s="93"/>
      <c r="BT160" s="93"/>
      <c r="BU160" s="93"/>
      <c r="BV160" s="93"/>
      <c r="BW160" s="93"/>
      <c r="BX160" s="93"/>
      <c r="BY160" s="93"/>
      <c r="BZ160" s="93"/>
      <c r="CA160" s="93"/>
      <c r="CB160" s="93"/>
      <c r="CC160" s="93"/>
      <c r="CD160" s="93"/>
      <c r="CE160" s="94"/>
      <c r="CF160" s="93"/>
      <c r="CG160" s="93"/>
      <c r="CH160" s="93"/>
      <c r="CI160" s="93"/>
      <c r="CJ160" s="93"/>
      <c r="CK160" s="93"/>
      <c r="CL160" s="93"/>
      <c r="CM160" s="93"/>
      <c r="CN160" s="93"/>
      <c r="CU160" s="95"/>
    </row>
    <row r="161" spans="1:99" s="89" customFormat="1" ht="24.95" customHeight="1">
      <c r="A161" s="89">
        <v>82</v>
      </c>
      <c r="B161" s="89">
        <v>68</v>
      </c>
      <c r="C161" s="89" t="s">
        <v>44</v>
      </c>
      <c r="E161" s="89">
        <v>2</v>
      </c>
      <c r="F161" s="6">
        <v>44824</v>
      </c>
      <c r="G161" s="20" t="s">
        <v>782</v>
      </c>
      <c r="H161" s="20" t="s">
        <v>783</v>
      </c>
      <c r="I161" s="20" t="s">
        <v>784</v>
      </c>
      <c r="J161" s="20" t="s">
        <v>785</v>
      </c>
      <c r="K161" s="21" t="s">
        <v>786</v>
      </c>
      <c r="L161" s="20" t="s">
        <v>32</v>
      </c>
      <c r="M161" s="20" t="s">
        <v>784</v>
      </c>
      <c r="N161" s="117" t="s">
        <v>787</v>
      </c>
      <c r="O161" s="117" t="s">
        <v>788</v>
      </c>
      <c r="P161" s="117" t="s">
        <v>789</v>
      </c>
      <c r="Q161" s="89">
        <v>11</v>
      </c>
      <c r="R161" s="89" t="s">
        <v>171</v>
      </c>
      <c r="S161" s="20" t="s">
        <v>43</v>
      </c>
      <c r="T161" s="22"/>
      <c r="U161" s="90"/>
      <c r="V161" s="36" t="s">
        <v>73</v>
      </c>
      <c r="W161" s="61"/>
      <c r="X161" s="6"/>
      <c r="Y161" s="1"/>
      <c r="Z161" s="23">
        <v>400000</v>
      </c>
      <c r="AA161" s="23">
        <v>400000</v>
      </c>
      <c r="AB161" s="23"/>
      <c r="AC161" s="95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  <c r="AQ161" s="93"/>
      <c r="AR161" s="93"/>
      <c r="AS161" s="93"/>
      <c r="AT161" s="93"/>
      <c r="AU161" s="93"/>
      <c r="AV161" s="93"/>
      <c r="AW161" s="93"/>
      <c r="AX161" s="93"/>
      <c r="AY161" s="93"/>
      <c r="AZ161" s="93"/>
      <c r="BA161" s="93"/>
      <c r="BB161" s="93"/>
      <c r="BC161" s="93"/>
      <c r="BD161" s="93"/>
      <c r="BE161" s="93"/>
      <c r="BF161" s="93"/>
      <c r="BG161" s="93"/>
      <c r="BH161" s="93"/>
      <c r="BI161" s="93"/>
      <c r="BJ161" s="93"/>
      <c r="BK161" s="93"/>
      <c r="BL161" s="93"/>
      <c r="BM161" s="93"/>
      <c r="BN161" s="93"/>
      <c r="BO161" s="93"/>
      <c r="BP161" s="93"/>
      <c r="BQ161" s="93"/>
      <c r="BR161" s="93"/>
      <c r="BS161" s="93"/>
      <c r="BT161" s="93"/>
      <c r="BU161" s="93"/>
      <c r="BV161" s="93"/>
      <c r="BW161" s="93"/>
      <c r="BX161" s="93"/>
      <c r="BY161" s="93"/>
      <c r="BZ161" s="93"/>
      <c r="CA161" s="93"/>
      <c r="CB161" s="93"/>
      <c r="CC161" s="93"/>
      <c r="CD161" s="93"/>
      <c r="CE161" s="94"/>
      <c r="CF161" s="93"/>
      <c r="CG161" s="93"/>
      <c r="CH161" s="93"/>
      <c r="CI161" s="93"/>
      <c r="CJ161" s="93"/>
      <c r="CK161" s="93"/>
      <c r="CL161" s="93"/>
      <c r="CM161" s="93"/>
      <c r="CN161" s="93"/>
      <c r="CU161" s="95"/>
    </row>
    <row r="162" spans="1:99" s="89" customFormat="1" ht="24.95" customHeight="1">
      <c r="F162" s="6"/>
      <c r="G162" s="20" t="s">
        <v>782</v>
      </c>
      <c r="H162" s="20" t="s">
        <v>783</v>
      </c>
      <c r="I162" s="20" t="s">
        <v>784</v>
      </c>
      <c r="J162" s="20" t="s">
        <v>785</v>
      </c>
      <c r="K162" s="21" t="s">
        <v>786</v>
      </c>
      <c r="L162" s="20" t="s">
        <v>32</v>
      </c>
      <c r="M162" s="20" t="s">
        <v>784</v>
      </c>
      <c r="N162" s="117" t="s">
        <v>787</v>
      </c>
      <c r="O162" s="117" t="s">
        <v>788</v>
      </c>
      <c r="P162" s="117" t="s">
        <v>789</v>
      </c>
      <c r="Q162" s="89">
        <v>11</v>
      </c>
      <c r="R162" s="89" t="s">
        <v>171</v>
      </c>
      <c r="S162" s="20" t="s">
        <v>43</v>
      </c>
      <c r="T162" s="90"/>
      <c r="U162" s="90"/>
      <c r="V162" s="36"/>
      <c r="W162" s="61"/>
      <c r="X162" s="22"/>
      <c r="Y162" s="23"/>
      <c r="Z162" s="23">
        <v>220000</v>
      </c>
      <c r="AA162" s="23">
        <v>200000</v>
      </c>
      <c r="AB162" s="23">
        <v>20000</v>
      </c>
      <c r="AC162" s="95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  <c r="AQ162" s="93"/>
      <c r="AR162" s="93"/>
      <c r="AS162" s="93"/>
      <c r="AT162" s="93"/>
      <c r="AU162" s="93"/>
      <c r="AV162" s="93"/>
      <c r="AW162" s="93"/>
      <c r="AX162" s="93"/>
      <c r="AY162" s="93"/>
      <c r="AZ162" s="93"/>
      <c r="BA162" s="93"/>
      <c r="BB162" s="93"/>
      <c r="BC162" s="93"/>
      <c r="BD162" s="93"/>
      <c r="BE162" s="93"/>
      <c r="BF162" s="93"/>
      <c r="BG162" s="93"/>
      <c r="BH162" s="93"/>
      <c r="BI162" s="93"/>
      <c r="BJ162" s="93"/>
      <c r="BK162" s="93"/>
      <c r="BL162" s="93"/>
      <c r="BM162" s="93"/>
      <c r="BN162" s="93"/>
      <c r="BO162" s="93"/>
      <c r="BP162" s="93"/>
      <c r="BQ162" s="93"/>
      <c r="BR162" s="93"/>
      <c r="BS162" s="93"/>
      <c r="BT162" s="93"/>
      <c r="BU162" s="93"/>
      <c r="BV162" s="93"/>
      <c r="BW162" s="93"/>
      <c r="BX162" s="93"/>
      <c r="BY162" s="93"/>
      <c r="BZ162" s="93"/>
      <c r="CA162" s="93"/>
      <c r="CB162" s="93"/>
      <c r="CC162" s="93"/>
      <c r="CD162" s="93"/>
      <c r="CE162" s="94"/>
      <c r="CF162" s="93"/>
      <c r="CG162" s="93"/>
      <c r="CH162" s="93"/>
      <c r="CI162" s="93"/>
      <c r="CJ162" s="93"/>
      <c r="CK162" s="93"/>
      <c r="CL162" s="93"/>
      <c r="CM162" s="93"/>
      <c r="CN162" s="93"/>
      <c r="CU162" s="95"/>
    </row>
    <row r="163" spans="1:99" s="20" customFormat="1" ht="24.95" customHeight="1">
      <c r="A163" s="20">
        <v>83</v>
      </c>
      <c r="B163" s="20">
        <v>69</v>
      </c>
      <c r="C163" s="4" t="s">
        <v>61</v>
      </c>
      <c r="D163" s="4"/>
      <c r="E163" s="4">
        <v>2</v>
      </c>
      <c r="F163" s="6">
        <v>44824</v>
      </c>
      <c r="G163" s="4" t="s">
        <v>790</v>
      </c>
      <c r="H163" s="4" t="s">
        <v>791</v>
      </c>
      <c r="I163" s="4" t="s">
        <v>792</v>
      </c>
      <c r="J163" s="4" t="s">
        <v>793</v>
      </c>
      <c r="K163" s="8" t="s">
        <v>794</v>
      </c>
      <c r="L163" s="4" t="s">
        <v>107</v>
      </c>
      <c r="M163" s="4" t="s">
        <v>795</v>
      </c>
      <c r="N163" s="4" t="s">
        <v>796</v>
      </c>
      <c r="O163" s="4" t="s">
        <v>797</v>
      </c>
      <c r="P163" s="4" t="s">
        <v>798</v>
      </c>
      <c r="Q163" s="4">
        <v>43</v>
      </c>
      <c r="R163" s="4" t="s">
        <v>112</v>
      </c>
      <c r="S163" s="4" t="s">
        <v>43</v>
      </c>
      <c r="T163" s="22"/>
      <c r="U163" s="90"/>
      <c r="V163" s="36"/>
      <c r="X163" s="22"/>
      <c r="Y163" s="23"/>
      <c r="Z163" s="9">
        <f>AA163+AB163</f>
        <v>825000</v>
      </c>
      <c r="AA163" s="9">
        <v>750000</v>
      </c>
      <c r="AB163" s="9">
        <v>75000</v>
      </c>
      <c r="AC163" s="24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6"/>
      <c r="CF163" s="25"/>
      <c r="CG163" s="25"/>
      <c r="CH163" s="25"/>
      <c r="CI163" s="25"/>
      <c r="CJ163" s="25"/>
      <c r="CK163" s="25"/>
      <c r="CL163" s="25"/>
      <c r="CM163" s="25"/>
      <c r="CN163" s="25"/>
      <c r="CU163" s="24"/>
    </row>
    <row r="164" spans="1:99" s="89" customFormat="1" ht="24.95" customHeight="1">
      <c r="A164" s="89">
        <v>84</v>
      </c>
      <c r="B164" s="89">
        <v>70</v>
      </c>
      <c r="C164" s="4" t="s">
        <v>44</v>
      </c>
      <c r="D164" s="4"/>
      <c r="E164" s="4">
        <v>2</v>
      </c>
      <c r="F164" s="6">
        <v>44825</v>
      </c>
      <c r="G164" s="4" t="s">
        <v>799</v>
      </c>
      <c r="H164" s="130" t="s">
        <v>800</v>
      </c>
      <c r="I164" s="4" t="s">
        <v>801</v>
      </c>
      <c r="J164" s="4" t="s">
        <v>802</v>
      </c>
      <c r="K164" s="8" t="s">
        <v>803</v>
      </c>
      <c r="L164" s="4" t="s">
        <v>804</v>
      </c>
      <c r="M164" s="4" t="s">
        <v>805</v>
      </c>
      <c r="N164" s="4" t="s">
        <v>806</v>
      </c>
      <c r="O164" s="4" t="s">
        <v>807</v>
      </c>
      <c r="P164" s="4" t="s">
        <v>808</v>
      </c>
      <c r="Q164" s="4">
        <v>9</v>
      </c>
      <c r="R164" s="4" t="s">
        <v>240</v>
      </c>
      <c r="S164" s="35" t="s">
        <v>43</v>
      </c>
      <c r="T164" s="22"/>
      <c r="U164" s="90"/>
      <c r="V164" s="36"/>
      <c r="X164" s="90"/>
      <c r="Y164" s="9"/>
      <c r="Z164" s="9">
        <f>AA164+AB164</f>
        <v>825000</v>
      </c>
      <c r="AA164" s="9">
        <v>750000</v>
      </c>
      <c r="AB164" s="9">
        <v>75000</v>
      </c>
      <c r="AC164" s="95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  <c r="AQ164" s="93"/>
      <c r="AR164" s="93"/>
      <c r="AS164" s="93"/>
      <c r="AT164" s="93"/>
      <c r="AU164" s="93"/>
      <c r="AV164" s="93"/>
      <c r="AW164" s="93"/>
      <c r="AX164" s="93"/>
      <c r="AY164" s="93"/>
      <c r="AZ164" s="93"/>
      <c r="BA164" s="93"/>
      <c r="BB164" s="93"/>
      <c r="BC164" s="93"/>
      <c r="BD164" s="93"/>
      <c r="BE164" s="93"/>
      <c r="BF164" s="93"/>
      <c r="BG164" s="93"/>
      <c r="BH164" s="93"/>
      <c r="BI164" s="93"/>
      <c r="BJ164" s="93"/>
      <c r="BK164" s="93"/>
      <c r="BL164" s="93"/>
      <c r="BM164" s="93"/>
      <c r="BN164" s="93"/>
      <c r="BO164" s="93"/>
      <c r="BP164" s="93"/>
      <c r="BQ164" s="93"/>
      <c r="BR164" s="93"/>
      <c r="BS164" s="93"/>
      <c r="BT164" s="93"/>
      <c r="BU164" s="93"/>
      <c r="BV164" s="93"/>
      <c r="BW164" s="93"/>
      <c r="BX164" s="93"/>
      <c r="BY164" s="93"/>
      <c r="BZ164" s="93"/>
      <c r="CA164" s="93"/>
      <c r="CB164" s="93"/>
      <c r="CC164" s="93"/>
      <c r="CD164" s="93"/>
      <c r="CE164" s="94"/>
      <c r="CF164" s="93"/>
      <c r="CG164" s="93"/>
      <c r="CH164" s="93"/>
      <c r="CI164" s="93"/>
      <c r="CJ164" s="93"/>
      <c r="CK164" s="93"/>
      <c r="CL164" s="93"/>
      <c r="CM164" s="93"/>
      <c r="CN164" s="93"/>
      <c r="CU164" s="95"/>
    </row>
    <row r="165" spans="1:99" s="59" customFormat="1" ht="24.95" customHeight="1">
      <c r="A165" s="89">
        <v>85</v>
      </c>
      <c r="B165" s="89">
        <v>71</v>
      </c>
      <c r="C165" s="4" t="s">
        <v>44</v>
      </c>
      <c r="D165" s="4"/>
      <c r="E165" s="4">
        <v>2</v>
      </c>
      <c r="F165" s="6">
        <v>44825</v>
      </c>
      <c r="G165" s="4" t="s">
        <v>809</v>
      </c>
      <c r="H165" s="4" t="s">
        <v>810</v>
      </c>
      <c r="I165" s="4" t="s">
        <v>801</v>
      </c>
      <c r="J165" s="4" t="s">
        <v>802</v>
      </c>
      <c r="K165" s="8" t="s">
        <v>803</v>
      </c>
      <c r="L165" s="4" t="s">
        <v>804</v>
      </c>
      <c r="M165" s="4" t="s">
        <v>805</v>
      </c>
      <c r="N165" s="4" t="s">
        <v>806</v>
      </c>
      <c r="O165" s="4" t="s">
        <v>807</v>
      </c>
      <c r="P165" s="4" t="s">
        <v>808</v>
      </c>
      <c r="Q165" s="4">
        <v>11</v>
      </c>
      <c r="R165" s="4" t="s">
        <v>240</v>
      </c>
      <c r="S165" s="35" t="s">
        <v>43</v>
      </c>
      <c r="T165" s="22"/>
      <c r="U165" s="90"/>
      <c r="V165" s="36"/>
      <c r="W165" s="100"/>
      <c r="X165" s="90"/>
      <c r="Y165" s="9"/>
      <c r="Z165" s="9">
        <f>AA165+AB165</f>
        <v>825000</v>
      </c>
      <c r="AA165" s="9">
        <v>750000</v>
      </c>
      <c r="AB165" s="9">
        <v>75000</v>
      </c>
      <c r="AC165" s="60"/>
      <c r="AJ165" s="60"/>
    </row>
    <row r="166" spans="1:99" s="89" customFormat="1" ht="24.95" customHeight="1">
      <c r="A166" s="89">
        <v>86</v>
      </c>
      <c r="B166" s="89">
        <v>72</v>
      </c>
      <c r="C166" s="20" t="s">
        <v>44</v>
      </c>
      <c r="D166" s="20"/>
      <c r="E166" s="20">
        <v>2</v>
      </c>
      <c r="F166" s="6">
        <v>44825</v>
      </c>
      <c r="G166" s="20" t="s">
        <v>811</v>
      </c>
      <c r="H166" s="20" t="s">
        <v>812</v>
      </c>
      <c r="I166" s="20" t="s">
        <v>813</v>
      </c>
      <c r="J166" s="20" t="s">
        <v>814</v>
      </c>
      <c r="K166" s="21" t="s">
        <v>815</v>
      </c>
      <c r="L166" s="20" t="s">
        <v>816</v>
      </c>
      <c r="M166" s="20" t="s">
        <v>813</v>
      </c>
      <c r="N166" s="20" t="s">
        <v>817</v>
      </c>
      <c r="O166" s="20" t="s">
        <v>818</v>
      </c>
      <c r="P166" s="20" t="s">
        <v>819</v>
      </c>
      <c r="Q166" s="20">
        <v>14</v>
      </c>
      <c r="R166" s="20" t="s">
        <v>131</v>
      </c>
      <c r="S166" s="20" t="s">
        <v>43</v>
      </c>
      <c r="T166" s="22"/>
      <c r="U166" s="90"/>
      <c r="V166" s="36" t="s">
        <v>73</v>
      </c>
      <c r="W166" s="61"/>
      <c r="X166" s="22"/>
      <c r="Y166" s="23"/>
      <c r="Z166" s="23"/>
      <c r="AA166" s="23"/>
      <c r="AB166" s="23"/>
      <c r="AC166" s="95"/>
      <c r="AJ166" s="95"/>
    </row>
    <row r="167" spans="1:99" s="89" customFormat="1" ht="24.95" customHeight="1">
      <c r="C167" s="20"/>
      <c r="D167" s="20"/>
      <c r="E167" s="20"/>
      <c r="F167" s="22"/>
      <c r="G167" s="20" t="s">
        <v>811</v>
      </c>
      <c r="H167" s="20" t="s">
        <v>812</v>
      </c>
      <c r="I167" s="20" t="s">
        <v>813</v>
      </c>
      <c r="J167" s="20" t="s">
        <v>814</v>
      </c>
      <c r="K167" s="21" t="s">
        <v>815</v>
      </c>
      <c r="L167" s="20" t="s">
        <v>816</v>
      </c>
      <c r="M167" s="20" t="s">
        <v>813</v>
      </c>
      <c r="N167" s="20" t="s">
        <v>817</v>
      </c>
      <c r="O167" s="20" t="s">
        <v>818</v>
      </c>
      <c r="P167" s="20" t="s">
        <v>819</v>
      </c>
      <c r="Q167" s="20">
        <v>14</v>
      </c>
      <c r="R167" s="20" t="s">
        <v>131</v>
      </c>
      <c r="S167" s="20" t="s">
        <v>43</v>
      </c>
      <c r="T167" s="22"/>
      <c r="U167" s="22"/>
      <c r="V167" s="36"/>
      <c r="W167" s="61"/>
      <c r="X167" s="22"/>
      <c r="Y167" s="23"/>
      <c r="Z167" s="23">
        <f>AA167+AB167</f>
        <v>220000</v>
      </c>
      <c r="AA167" s="23">
        <v>200000</v>
      </c>
      <c r="AB167" s="23">
        <v>20000</v>
      </c>
      <c r="AC167" s="95"/>
      <c r="AJ167" s="95"/>
    </row>
    <row r="168" spans="1:99" s="89" customFormat="1" ht="24.95" customHeight="1">
      <c r="A168" s="89">
        <v>87</v>
      </c>
      <c r="B168" s="89">
        <v>73</v>
      </c>
      <c r="C168" s="20" t="s">
        <v>44</v>
      </c>
      <c r="D168" s="20"/>
      <c r="E168" s="20">
        <v>2</v>
      </c>
      <c r="F168" s="6">
        <v>44825</v>
      </c>
      <c r="G168" s="20" t="s">
        <v>820</v>
      </c>
      <c r="H168" s="20" t="s">
        <v>821</v>
      </c>
      <c r="I168" s="20" t="s">
        <v>822</v>
      </c>
      <c r="J168" s="20" t="s">
        <v>823</v>
      </c>
      <c r="K168" s="21" t="s">
        <v>824</v>
      </c>
      <c r="L168" s="20" t="s">
        <v>816</v>
      </c>
      <c r="M168" s="20" t="s">
        <v>813</v>
      </c>
      <c r="N168" s="20" t="s">
        <v>817</v>
      </c>
      <c r="O168" s="20" t="s">
        <v>825</v>
      </c>
      <c r="P168" s="20" t="s">
        <v>826</v>
      </c>
      <c r="Q168" s="20">
        <v>6</v>
      </c>
      <c r="R168" s="20" t="s">
        <v>131</v>
      </c>
      <c r="S168" s="20" t="s">
        <v>43</v>
      </c>
      <c r="T168" s="22"/>
      <c r="U168" s="90"/>
      <c r="V168" s="36" t="s">
        <v>73</v>
      </c>
      <c r="W168" s="61"/>
      <c r="X168" s="22"/>
      <c r="Y168" s="23"/>
      <c r="Z168" s="23"/>
      <c r="AA168" s="23"/>
      <c r="AB168" s="23"/>
      <c r="AC168" s="95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93"/>
      <c r="BD168" s="93"/>
      <c r="BE168" s="93"/>
      <c r="BF168" s="93"/>
      <c r="BG168" s="93"/>
      <c r="BH168" s="93"/>
      <c r="BI168" s="93"/>
      <c r="BJ168" s="93"/>
      <c r="BK168" s="93"/>
      <c r="BL168" s="93"/>
      <c r="BM168" s="93"/>
      <c r="BN168" s="93"/>
      <c r="BO168" s="93"/>
      <c r="BP168" s="93"/>
      <c r="BQ168" s="93"/>
      <c r="BR168" s="93"/>
      <c r="BS168" s="93"/>
      <c r="BT168" s="93"/>
      <c r="BU168" s="93"/>
      <c r="BV168" s="93"/>
      <c r="BW168" s="93"/>
      <c r="BX168" s="93"/>
      <c r="BY168" s="93"/>
      <c r="BZ168" s="93"/>
      <c r="CA168" s="93"/>
      <c r="CB168" s="93"/>
      <c r="CC168" s="93"/>
      <c r="CD168" s="93"/>
      <c r="CE168" s="94"/>
      <c r="CF168" s="93"/>
      <c r="CG168" s="93"/>
      <c r="CH168" s="93"/>
      <c r="CI168" s="93"/>
      <c r="CJ168" s="93"/>
      <c r="CK168" s="93"/>
      <c r="CL168" s="93"/>
      <c r="CM168" s="93"/>
      <c r="CN168" s="93"/>
      <c r="CU168" s="95"/>
    </row>
    <row r="169" spans="1:99" s="89" customFormat="1" ht="24.95" customHeight="1">
      <c r="F169" s="90"/>
      <c r="G169" s="20" t="s">
        <v>820</v>
      </c>
      <c r="H169" s="20" t="s">
        <v>821</v>
      </c>
      <c r="I169" s="20" t="s">
        <v>822</v>
      </c>
      <c r="J169" s="20" t="s">
        <v>823</v>
      </c>
      <c r="K169" s="21" t="s">
        <v>824</v>
      </c>
      <c r="L169" s="20" t="s">
        <v>816</v>
      </c>
      <c r="M169" s="20" t="s">
        <v>813</v>
      </c>
      <c r="N169" s="20" t="s">
        <v>817</v>
      </c>
      <c r="O169" s="20" t="s">
        <v>825</v>
      </c>
      <c r="P169" s="20" t="s">
        <v>826</v>
      </c>
      <c r="Q169" s="20">
        <v>6</v>
      </c>
      <c r="R169" s="20" t="s">
        <v>131</v>
      </c>
      <c r="S169" s="20" t="s">
        <v>43</v>
      </c>
      <c r="T169" s="90"/>
      <c r="U169" s="90"/>
      <c r="V169" s="36"/>
      <c r="W169" s="61"/>
      <c r="X169" s="22"/>
      <c r="Y169" s="23"/>
      <c r="Z169" s="23">
        <f>AA169+AB169</f>
        <v>220000</v>
      </c>
      <c r="AA169" s="23">
        <v>200000</v>
      </c>
      <c r="AB169" s="23">
        <v>20000</v>
      </c>
      <c r="AC169" s="95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  <c r="AQ169" s="93"/>
      <c r="AR169" s="93"/>
      <c r="AS169" s="93"/>
      <c r="AT169" s="93"/>
      <c r="AU169" s="93"/>
      <c r="AV169" s="93"/>
      <c r="AW169" s="93"/>
      <c r="AX169" s="93"/>
      <c r="AY169" s="93"/>
      <c r="AZ169" s="93"/>
      <c r="BA169" s="93"/>
      <c r="BB169" s="93"/>
      <c r="BC169" s="93"/>
      <c r="BD169" s="93"/>
      <c r="BE169" s="93"/>
      <c r="BF169" s="93"/>
      <c r="BG169" s="93"/>
      <c r="BH169" s="93"/>
      <c r="BI169" s="93"/>
      <c r="BJ169" s="93"/>
      <c r="BK169" s="93"/>
      <c r="BL169" s="93"/>
      <c r="BM169" s="93"/>
      <c r="BN169" s="93"/>
      <c r="BO169" s="93"/>
      <c r="BP169" s="93"/>
      <c r="BQ169" s="93"/>
      <c r="BR169" s="93"/>
      <c r="BS169" s="93"/>
      <c r="BT169" s="93"/>
      <c r="BU169" s="93"/>
      <c r="BV169" s="93"/>
      <c r="BW169" s="93"/>
      <c r="BX169" s="93"/>
      <c r="BY169" s="93"/>
      <c r="BZ169" s="93"/>
      <c r="CA169" s="93"/>
      <c r="CB169" s="93"/>
      <c r="CC169" s="93"/>
      <c r="CD169" s="93"/>
      <c r="CE169" s="94"/>
      <c r="CF169" s="93"/>
      <c r="CG169" s="93"/>
      <c r="CH169" s="93"/>
      <c r="CI169" s="93"/>
      <c r="CJ169" s="93"/>
      <c r="CK169" s="93"/>
      <c r="CL169" s="93"/>
      <c r="CM169" s="93"/>
      <c r="CN169" s="93"/>
      <c r="CU169" s="95"/>
    </row>
    <row r="170" spans="1:99" s="89" customFormat="1" ht="24.95" customHeight="1">
      <c r="A170" s="89">
        <v>88</v>
      </c>
      <c r="B170" s="89">
        <v>74</v>
      </c>
      <c r="C170" s="4" t="s">
        <v>44</v>
      </c>
      <c r="D170" s="4"/>
      <c r="E170" s="4">
        <v>2</v>
      </c>
      <c r="F170" s="6">
        <v>44831</v>
      </c>
      <c r="G170" s="4" t="s">
        <v>827</v>
      </c>
      <c r="H170" s="4" t="s">
        <v>828</v>
      </c>
      <c r="I170" s="4" t="s">
        <v>829</v>
      </c>
      <c r="J170" s="4" t="s">
        <v>830</v>
      </c>
      <c r="K170" s="8" t="s">
        <v>831</v>
      </c>
      <c r="L170" s="4" t="s">
        <v>832</v>
      </c>
      <c r="M170" s="4" t="s">
        <v>833</v>
      </c>
      <c r="N170" s="4" t="s">
        <v>834</v>
      </c>
      <c r="O170" s="4" t="s">
        <v>835</v>
      </c>
      <c r="P170" s="4" t="s">
        <v>836</v>
      </c>
      <c r="Q170" s="4">
        <v>7</v>
      </c>
      <c r="R170" s="4" t="s">
        <v>112</v>
      </c>
      <c r="S170" s="4" t="s">
        <v>43</v>
      </c>
      <c r="T170" s="6"/>
      <c r="U170" s="6"/>
      <c r="V170" s="36" t="s">
        <v>73</v>
      </c>
      <c r="W170" s="61"/>
      <c r="X170" s="6"/>
      <c r="Y170" s="1"/>
      <c r="Z170" s="23">
        <v>400000</v>
      </c>
      <c r="AA170" s="23">
        <v>400000</v>
      </c>
      <c r="AB170" s="23"/>
      <c r="AC170" s="95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  <c r="AQ170" s="93"/>
      <c r="AR170" s="93"/>
      <c r="AS170" s="93"/>
      <c r="AT170" s="93"/>
      <c r="AU170" s="93"/>
      <c r="AV170" s="93"/>
      <c r="AW170" s="93"/>
      <c r="AX170" s="93"/>
      <c r="AY170" s="93"/>
      <c r="AZ170" s="93"/>
      <c r="BA170" s="93"/>
      <c r="BB170" s="93"/>
      <c r="BC170" s="93"/>
      <c r="BD170" s="93"/>
      <c r="BE170" s="93"/>
      <c r="BF170" s="93"/>
      <c r="BG170" s="93"/>
      <c r="BH170" s="93"/>
      <c r="BI170" s="93"/>
      <c r="BJ170" s="93"/>
      <c r="BK170" s="93"/>
      <c r="BL170" s="93"/>
      <c r="BM170" s="93"/>
      <c r="BN170" s="93"/>
      <c r="BO170" s="93"/>
      <c r="BP170" s="93"/>
      <c r="BQ170" s="93"/>
      <c r="BR170" s="93"/>
      <c r="BS170" s="93"/>
      <c r="BT170" s="93"/>
      <c r="BU170" s="93"/>
      <c r="BV170" s="93"/>
      <c r="BW170" s="93"/>
      <c r="BX170" s="93"/>
      <c r="BY170" s="93"/>
      <c r="BZ170" s="93"/>
      <c r="CA170" s="93"/>
      <c r="CB170" s="93"/>
      <c r="CC170" s="93"/>
      <c r="CD170" s="93"/>
      <c r="CE170" s="94"/>
      <c r="CF170" s="93"/>
      <c r="CG170" s="93"/>
      <c r="CH170" s="93"/>
      <c r="CI170" s="93"/>
      <c r="CJ170" s="93"/>
      <c r="CK170" s="93"/>
      <c r="CL170" s="93"/>
      <c r="CM170" s="93"/>
      <c r="CN170" s="93"/>
      <c r="CU170" s="95"/>
    </row>
    <row r="171" spans="1:99" s="89" customFormat="1" ht="24.95" customHeight="1">
      <c r="C171" s="4"/>
      <c r="D171" s="4"/>
      <c r="E171" s="4"/>
      <c r="F171" s="6"/>
      <c r="G171" s="4" t="s">
        <v>827</v>
      </c>
      <c r="H171" s="4" t="s">
        <v>828</v>
      </c>
      <c r="I171" s="4" t="s">
        <v>829</v>
      </c>
      <c r="J171" s="4" t="s">
        <v>830</v>
      </c>
      <c r="K171" s="8" t="s">
        <v>831</v>
      </c>
      <c r="L171" s="4" t="s">
        <v>832</v>
      </c>
      <c r="M171" s="4" t="s">
        <v>833</v>
      </c>
      <c r="N171" s="4" t="s">
        <v>834</v>
      </c>
      <c r="O171" s="4" t="s">
        <v>835</v>
      </c>
      <c r="P171" s="4" t="s">
        <v>836</v>
      </c>
      <c r="Q171" s="4">
        <v>7</v>
      </c>
      <c r="R171" s="4" t="s">
        <v>112</v>
      </c>
      <c r="S171" s="4" t="s">
        <v>43</v>
      </c>
      <c r="T171" s="22"/>
      <c r="U171" s="90"/>
      <c r="V171" s="36"/>
      <c r="W171" s="61"/>
      <c r="X171" s="22"/>
      <c r="Y171" s="23"/>
      <c r="Z171" s="23">
        <v>220000</v>
      </c>
      <c r="AA171" s="23">
        <v>200000</v>
      </c>
      <c r="AB171" s="23">
        <v>20000</v>
      </c>
      <c r="AC171" s="95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93"/>
      <c r="BD171" s="93"/>
      <c r="BE171" s="93"/>
      <c r="BF171" s="93"/>
      <c r="BG171" s="93"/>
      <c r="BH171" s="93"/>
      <c r="BI171" s="93"/>
      <c r="BJ171" s="93"/>
      <c r="BK171" s="93"/>
      <c r="BL171" s="93"/>
      <c r="BM171" s="93"/>
      <c r="BN171" s="93"/>
      <c r="BO171" s="93"/>
      <c r="BP171" s="93"/>
      <c r="BQ171" s="93"/>
      <c r="BR171" s="93"/>
      <c r="BS171" s="93"/>
      <c r="BT171" s="93"/>
      <c r="BU171" s="93"/>
      <c r="BV171" s="93"/>
      <c r="BW171" s="93"/>
      <c r="BX171" s="93"/>
      <c r="BY171" s="93"/>
      <c r="BZ171" s="93"/>
      <c r="CA171" s="93"/>
      <c r="CB171" s="93"/>
      <c r="CC171" s="93"/>
      <c r="CD171" s="93"/>
      <c r="CE171" s="94"/>
      <c r="CF171" s="93"/>
      <c r="CG171" s="93"/>
      <c r="CH171" s="93"/>
      <c r="CI171" s="93"/>
      <c r="CJ171" s="93"/>
      <c r="CK171" s="93"/>
      <c r="CL171" s="93"/>
      <c r="CM171" s="93"/>
      <c r="CN171" s="93"/>
      <c r="CU171" s="95"/>
    </row>
    <row r="172" spans="1:99" s="89" customFormat="1" ht="24.95" customHeight="1">
      <c r="A172" s="89">
        <v>89</v>
      </c>
      <c r="B172" s="89">
        <v>75</v>
      </c>
      <c r="C172" s="4" t="s">
        <v>61</v>
      </c>
      <c r="D172" s="4"/>
      <c r="E172" s="4">
        <v>2</v>
      </c>
      <c r="F172" s="6">
        <v>44831</v>
      </c>
      <c r="G172" s="4" t="s">
        <v>837</v>
      </c>
      <c r="H172" s="4" t="s">
        <v>838</v>
      </c>
      <c r="I172" s="4" t="s">
        <v>839</v>
      </c>
      <c r="J172" s="4" t="s">
        <v>840</v>
      </c>
      <c r="K172" s="8" t="s">
        <v>841</v>
      </c>
      <c r="L172" s="4" t="s">
        <v>38</v>
      </c>
      <c r="M172" s="4" t="s">
        <v>842</v>
      </c>
      <c r="N172" s="4" t="s">
        <v>843</v>
      </c>
      <c r="O172" s="4" t="s">
        <v>844</v>
      </c>
      <c r="P172" s="4" t="s">
        <v>845</v>
      </c>
      <c r="Q172" s="4">
        <v>15</v>
      </c>
      <c r="R172" s="4" t="s">
        <v>112</v>
      </c>
      <c r="S172" s="4" t="s">
        <v>43</v>
      </c>
      <c r="T172" s="6"/>
      <c r="U172" s="6"/>
      <c r="V172" s="36" t="s">
        <v>73</v>
      </c>
      <c r="W172" s="61"/>
      <c r="X172" s="6"/>
      <c r="Y172" s="1"/>
      <c r="Z172" s="23">
        <v>400000</v>
      </c>
      <c r="AA172" s="23">
        <v>400000</v>
      </c>
      <c r="AB172" s="23"/>
      <c r="AC172" s="95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  <c r="AQ172" s="93"/>
      <c r="AR172" s="93"/>
      <c r="AS172" s="93"/>
      <c r="AT172" s="93"/>
      <c r="AU172" s="93"/>
      <c r="AV172" s="93"/>
      <c r="AW172" s="93"/>
      <c r="AX172" s="93"/>
      <c r="AY172" s="93"/>
      <c r="AZ172" s="93"/>
      <c r="BA172" s="93"/>
      <c r="BB172" s="93"/>
      <c r="BC172" s="93"/>
      <c r="BD172" s="93"/>
      <c r="BE172" s="93"/>
      <c r="BF172" s="93"/>
      <c r="BG172" s="93"/>
      <c r="BH172" s="93"/>
      <c r="BI172" s="93"/>
      <c r="BJ172" s="93"/>
      <c r="BK172" s="93"/>
      <c r="BL172" s="93"/>
      <c r="BM172" s="93"/>
      <c r="BN172" s="93"/>
      <c r="BO172" s="93"/>
      <c r="BP172" s="93"/>
      <c r="BQ172" s="93"/>
      <c r="BR172" s="93"/>
      <c r="BS172" s="93"/>
      <c r="BT172" s="93"/>
      <c r="BU172" s="93"/>
      <c r="BV172" s="93"/>
      <c r="BW172" s="93"/>
      <c r="BX172" s="93"/>
      <c r="BY172" s="93"/>
      <c r="BZ172" s="93"/>
      <c r="CA172" s="93"/>
      <c r="CB172" s="93"/>
      <c r="CC172" s="93"/>
      <c r="CD172" s="93"/>
      <c r="CE172" s="94"/>
      <c r="CF172" s="93"/>
      <c r="CG172" s="93"/>
      <c r="CH172" s="93"/>
      <c r="CI172" s="93"/>
      <c r="CJ172" s="93"/>
      <c r="CK172" s="93"/>
      <c r="CL172" s="93"/>
      <c r="CM172" s="93"/>
      <c r="CN172" s="93"/>
      <c r="CU172" s="95"/>
    </row>
    <row r="173" spans="1:99" s="89" customFormat="1" ht="24.95" customHeight="1">
      <c r="C173" s="4"/>
      <c r="D173" s="4"/>
      <c r="E173" s="4"/>
      <c r="F173" s="6"/>
      <c r="G173" s="4" t="s">
        <v>837</v>
      </c>
      <c r="H173" s="4" t="s">
        <v>838</v>
      </c>
      <c r="I173" s="4" t="s">
        <v>839</v>
      </c>
      <c r="J173" s="4" t="s">
        <v>840</v>
      </c>
      <c r="K173" s="8" t="s">
        <v>841</v>
      </c>
      <c r="L173" s="4" t="s">
        <v>38</v>
      </c>
      <c r="M173" s="4" t="s">
        <v>842</v>
      </c>
      <c r="N173" s="4" t="s">
        <v>843</v>
      </c>
      <c r="O173" s="4" t="s">
        <v>844</v>
      </c>
      <c r="P173" s="4" t="s">
        <v>845</v>
      </c>
      <c r="Q173" s="4">
        <v>15</v>
      </c>
      <c r="R173" s="4" t="s">
        <v>112</v>
      </c>
      <c r="S173" s="4" t="s">
        <v>43</v>
      </c>
      <c r="T173" s="90"/>
      <c r="U173" s="90"/>
      <c r="V173" s="36"/>
      <c r="W173" s="61"/>
      <c r="X173" s="22"/>
      <c r="Y173" s="23"/>
      <c r="Z173" s="23">
        <v>220000</v>
      </c>
      <c r="AA173" s="23">
        <v>200000</v>
      </c>
      <c r="AB173" s="23">
        <v>20000</v>
      </c>
      <c r="AC173" s="95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  <c r="AQ173" s="93"/>
      <c r="AR173" s="93"/>
      <c r="AS173" s="93"/>
      <c r="AT173" s="93"/>
      <c r="AU173" s="93"/>
      <c r="AV173" s="93"/>
      <c r="AW173" s="93"/>
      <c r="AX173" s="93"/>
      <c r="AY173" s="93"/>
      <c r="AZ173" s="93"/>
      <c r="BA173" s="93"/>
      <c r="BB173" s="93"/>
      <c r="BC173" s="93"/>
      <c r="BD173" s="93"/>
      <c r="BE173" s="93"/>
      <c r="BF173" s="93"/>
      <c r="BG173" s="93"/>
      <c r="BH173" s="93"/>
      <c r="BI173" s="93"/>
      <c r="BJ173" s="93"/>
      <c r="BK173" s="93"/>
      <c r="BL173" s="93"/>
      <c r="BM173" s="93"/>
      <c r="BN173" s="93"/>
      <c r="BO173" s="93"/>
      <c r="BP173" s="93"/>
      <c r="BQ173" s="93"/>
      <c r="BR173" s="93"/>
      <c r="BS173" s="93"/>
      <c r="BT173" s="93"/>
      <c r="BU173" s="93"/>
      <c r="BV173" s="93"/>
      <c r="BW173" s="93"/>
      <c r="BX173" s="93"/>
      <c r="BY173" s="93"/>
      <c r="BZ173" s="93"/>
      <c r="CA173" s="93"/>
      <c r="CB173" s="93"/>
      <c r="CC173" s="93"/>
      <c r="CD173" s="93"/>
      <c r="CE173" s="94"/>
      <c r="CF173" s="93"/>
      <c r="CG173" s="93"/>
      <c r="CH173" s="93"/>
      <c r="CI173" s="93"/>
      <c r="CJ173" s="93"/>
      <c r="CK173" s="93"/>
      <c r="CL173" s="93"/>
      <c r="CM173" s="93"/>
      <c r="CN173" s="93"/>
      <c r="CU173" s="95"/>
    </row>
    <row r="174" spans="1:99" s="89" customFormat="1" ht="24.95" customHeight="1">
      <c r="A174" s="89">
        <v>90</v>
      </c>
      <c r="B174" s="89">
        <v>76</v>
      </c>
      <c r="C174" s="4" t="s">
        <v>61</v>
      </c>
      <c r="D174" s="4"/>
      <c r="E174" s="4">
        <v>2</v>
      </c>
      <c r="F174" s="6">
        <v>44831</v>
      </c>
      <c r="G174" s="4" t="s">
        <v>846</v>
      </c>
      <c r="H174" s="4" t="s">
        <v>847</v>
      </c>
      <c r="I174" s="4" t="s">
        <v>848</v>
      </c>
      <c r="J174" s="4" t="s">
        <v>849</v>
      </c>
      <c r="K174" s="8" t="s">
        <v>850</v>
      </c>
      <c r="L174" s="4" t="s">
        <v>31</v>
      </c>
      <c r="M174" s="4" t="s">
        <v>848</v>
      </c>
      <c r="N174" s="4" t="s">
        <v>851</v>
      </c>
      <c r="O174" s="4" t="s">
        <v>852</v>
      </c>
      <c r="P174" s="4" t="s">
        <v>853</v>
      </c>
      <c r="Q174" s="4">
        <v>8</v>
      </c>
      <c r="R174" s="4" t="s">
        <v>240</v>
      </c>
      <c r="S174" s="4" t="s">
        <v>43</v>
      </c>
      <c r="T174" s="6"/>
      <c r="U174" s="6"/>
      <c r="V174" s="36" t="s">
        <v>73</v>
      </c>
      <c r="W174" s="61"/>
      <c r="X174" s="6"/>
      <c r="Y174" s="1"/>
      <c r="Z174" s="23">
        <v>400000</v>
      </c>
      <c r="AA174" s="23">
        <v>400000</v>
      </c>
      <c r="AB174" s="23"/>
      <c r="AC174" s="95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  <c r="AQ174" s="93"/>
      <c r="AR174" s="93"/>
      <c r="AS174" s="93"/>
      <c r="AT174" s="93"/>
      <c r="AU174" s="93"/>
      <c r="AV174" s="93"/>
      <c r="AW174" s="93"/>
      <c r="AX174" s="93"/>
      <c r="AY174" s="93"/>
      <c r="AZ174" s="93"/>
      <c r="BA174" s="93"/>
      <c r="BB174" s="93"/>
      <c r="BC174" s="93"/>
      <c r="BD174" s="93"/>
      <c r="BE174" s="93"/>
      <c r="BF174" s="93"/>
      <c r="BG174" s="93"/>
      <c r="BH174" s="93"/>
      <c r="BI174" s="93"/>
      <c r="BJ174" s="93"/>
      <c r="BK174" s="93"/>
      <c r="BL174" s="93"/>
      <c r="BM174" s="93"/>
      <c r="BN174" s="93"/>
      <c r="BO174" s="93"/>
      <c r="BP174" s="93"/>
      <c r="BQ174" s="93"/>
      <c r="BR174" s="93"/>
      <c r="BS174" s="93"/>
      <c r="BT174" s="93"/>
      <c r="BU174" s="93"/>
      <c r="BV174" s="93"/>
      <c r="BW174" s="93"/>
      <c r="BX174" s="93"/>
      <c r="BY174" s="93"/>
      <c r="BZ174" s="93"/>
      <c r="CA174" s="93"/>
      <c r="CB174" s="93"/>
      <c r="CC174" s="93"/>
      <c r="CD174" s="93"/>
      <c r="CE174" s="94"/>
      <c r="CF174" s="93"/>
      <c r="CG174" s="93"/>
      <c r="CH174" s="93"/>
      <c r="CI174" s="93"/>
      <c r="CJ174" s="93"/>
      <c r="CK174" s="93"/>
      <c r="CL174" s="93"/>
      <c r="CM174" s="93"/>
      <c r="CN174" s="93"/>
      <c r="CU174" s="95"/>
    </row>
    <row r="175" spans="1:99" s="89" customFormat="1" ht="24.95" customHeight="1">
      <c r="C175" s="4"/>
      <c r="D175" s="4"/>
      <c r="E175" s="4"/>
      <c r="F175" s="6"/>
      <c r="G175" s="4" t="s">
        <v>846</v>
      </c>
      <c r="H175" s="4" t="s">
        <v>847</v>
      </c>
      <c r="I175" s="4" t="s">
        <v>848</v>
      </c>
      <c r="J175" s="4" t="s">
        <v>849</v>
      </c>
      <c r="K175" s="8" t="s">
        <v>850</v>
      </c>
      <c r="L175" s="4" t="s">
        <v>31</v>
      </c>
      <c r="M175" s="4" t="s">
        <v>848</v>
      </c>
      <c r="N175" s="4" t="s">
        <v>851</v>
      </c>
      <c r="O175" s="4" t="s">
        <v>852</v>
      </c>
      <c r="P175" s="4" t="s">
        <v>853</v>
      </c>
      <c r="Q175" s="4">
        <v>8</v>
      </c>
      <c r="R175" s="4" t="s">
        <v>240</v>
      </c>
      <c r="S175" s="4" t="s">
        <v>43</v>
      </c>
      <c r="T175" s="90"/>
      <c r="U175" s="90"/>
      <c r="V175" s="36"/>
      <c r="W175" s="61"/>
      <c r="X175" s="22"/>
      <c r="Y175" s="23"/>
      <c r="Z175" s="23">
        <v>220000</v>
      </c>
      <c r="AA175" s="23">
        <v>200000</v>
      </c>
      <c r="AB175" s="23">
        <v>20000</v>
      </c>
      <c r="AC175" s="95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  <c r="AP175" s="93"/>
      <c r="AQ175" s="93"/>
      <c r="AR175" s="93"/>
      <c r="AS175" s="93"/>
      <c r="AT175" s="93"/>
      <c r="AU175" s="93"/>
      <c r="AV175" s="93"/>
      <c r="AW175" s="93"/>
      <c r="AX175" s="93"/>
      <c r="AY175" s="93"/>
      <c r="AZ175" s="93"/>
      <c r="BA175" s="93"/>
      <c r="BB175" s="93"/>
      <c r="BC175" s="93"/>
      <c r="BD175" s="93"/>
      <c r="BE175" s="93"/>
      <c r="BF175" s="93"/>
      <c r="BG175" s="93"/>
      <c r="BH175" s="93"/>
      <c r="BI175" s="93"/>
      <c r="BJ175" s="93"/>
      <c r="BK175" s="93"/>
      <c r="BL175" s="93"/>
      <c r="BM175" s="93"/>
      <c r="BN175" s="93"/>
      <c r="BO175" s="93"/>
      <c r="BP175" s="93"/>
      <c r="BQ175" s="93"/>
      <c r="BR175" s="93"/>
      <c r="BS175" s="93"/>
      <c r="BT175" s="93"/>
      <c r="BU175" s="93"/>
      <c r="BV175" s="93"/>
      <c r="BW175" s="93"/>
      <c r="BX175" s="93"/>
      <c r="BY175" s="93"/>
      <c r="BZ175" s="93"/>
      <c r="CA175" s="93"/>
      <c r="CB175" s="93"/>
      <c r="CC175" s="93"/>
      <c r="CD175" s="93"/>
      <c r="CE175" s="94"/>
      <c r="CF175" s="93"/>
      <c r="CG175" s="93"/>
      <c r="CH175" s="93"/>
      <c r="CI175" s="93"/>
      <c r="CJ175" s="93"/>
      <c r="CK175" s="93"/>
      <c r="CL175" s="93"/>
      <c r="CM175" s="93"/>
      <c r="CN175" s="93"/>
      <c r="CU175" s="95"/>
    </row>
    <row r="176" spans="1:99" s="124" customFormat="1" ht="24.95" customHeight="1">
      <c r="A176" s="124">
        <v>91</v>
      </c>
      <c r="B176" s="124">
        <v>77</v>
      </c>
      <c r="C176" s="124" t="s">
        <v>30</v>
      </c>
      <c r="E176" s="124">
        <v>2</v>
      </c>
      <c r="F176" s="126">
        <v>44831</v>
      </c>
      <c r="G176" s="107" t="s">
        <v>854</v>
      </c>
      <c r="H176" s="107" t="s">
        <v>855</v>
      </c>
      <c r="I176" s="107" t="s">
        <v>856</v>
      </c>
      <c r="J176" s="107" t="s">
        <v>857</v>
      </c>
      <c r="K176" s="109" t="s">
        <v>858</v>
      </c>
      <c r="L176" s="107" t="s">
        <v>67</v>
      </c>
      <c r="M176" s="107" t="s">
        <v>859</v>
      </c>
      <c r="N176" s="107" t="s">
        <v>874</v>
      </c>
      <c r="O176" s="107" t="s">
        <v>861</v>
      </c>
      <c r="P176" s="107" t="s">
        <v>862</v>
      </c>
      <c r="Q176" s="124">
        <v>11</v>
      </c>
      <c r="R176" s="124" t="s">
        <v>240</v>
      </c>
      <c r="S176" s="124" t="s">
        <v>43</v>
      </c>
      <c r="T176" s="126"/>
      <c r="U176" s="126"/>
      <c r="V176" s="113" t="s">
        <v>295</v>
      </c>
      <c r="W176" s="110"/>
      <c r="X176" s="108"/>
      <c r="Y176" s="111"/>
      <c r="Z176" s="111"/>
      <c r="AA176" s="111"/>
      <c r="AB176" s="111"/>
      <c r="AC176" s="127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9"/>
      <c r="CF176" s="128"/>
      <c r="CG176" s="128"/>
      <c r="CH176" s="128"/>
      <c r="CI176" s="128"/>
      <c r="CJ176" s="128"/>
      <c r="CK176" s="128"/>
      <c r="CL176" s="128"/>
      <c r="CM176" s="128"/>
      <c r="CN176" s="128"/>
      <c r="CU176" s="127"/>
    </row>
    <row r="177" spans="1:99" s="124" customFormat="1" ht="24.95" customHeight="1">
      <c r="A177" s="124">
        <v>91</v>
      </c>
      <c r="B177" s="124">
        <v>77</v>
      </c>
      <c r="C177" s="124" t="s">
        <v>30</v>
      </c>
      <c r="E177" s="124">
        <v>2</v>
      </c>
      <c r="F177" s="126">
        <v>44831</v>
      </c>
      <c r="G177" s="107" t="s">
        <v>854</v>
      </c>
      <c r="H177" s="107" t="s">
        <v>855</v>
      </c>
      <c r="I177" s="107" t="s">
        <v>856</v>
      </c>
      <c r="J177" s="107" t="s">
        <v>857</v>
      </c>
      <c r="K177" s="109" t="s">
        <v>858</v>
      </c>
      <c r="L177" s="107" t="s">
        <v>67</v>
      </c>
      <c r="M177" s="107" t="s">
        <v>859</v>
      </c>
      <c r="N177" s="107" t="s">
        <v>860</v>
      </c>
      <c r="O177" s="107" t="s">
        <v>861</v>
      </c>
      <c r="P177" s="107" t="s">
        <v>862</v>
      </c>
      <c r="Q177" s="124">
        <v>11</v>
      </c>
      <c r="R177" s="124" t="s">
        <v>240</v>
      </c>
      <c r="S177" s="124" t="s">
        <v>43</v>
      </c>
      <c r="T177" s="126"/>
      <c r="U177" s="126"/>
      <c r="V177" s="113" t="s">
        <v>295</v>
      </c>
      <c r="W177" s="110"/>
      <c r="X177" s="108"/>
      <c r="Y177" s="111"/>
      <c r="Z177" s="111"/>
      <c r="AA177" s="111"/>
      <c r="AB177" s="111"/>
      <c r="AC177" s="127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9"/>
      <c r="CF177" s="128"/>
      <c r="CG177" s="128"/>
      <c r="CH177" s="128"/>
      <c r="CI177" s="128"/>
      <c r="CJ177" s="128"/>
      <c r="CK177" s="128"/>
      <c r="CL177" s="128"/>
      <c r="CM177" s="128"/>
      <c r="CN177" s="128"/>
      <c r="CU177" s="127"/>
    </row>
    <row r="178" spans="1:99" s="20" customFormat="1" ht="24.95" customHeight="1">
      <c r="C178" s="4"/>
      <c r="D178" s="4"/>
      <c r="E178" s="4"/>
      <c r="F178" s="6"/>
      <c r="G178" s="4"/>
      <c r="H178" s="4"/>
      <c r="I178" s="4"/>
      <c r="J178" s="4"/>
      <c r="K178" s="8"/>
      <c r="L178" s="4"/>
      <c r="M178" s="4"/>
      <c r="N178" s="4"/>
      <c r="O178" s="4"/>
      <c r="P178" s="4"/>
      <c r="Q178" s="4"/>
      <c r="R178" s="4"/>
      <c r="S178" s="4"/>
      <c r="T178" s="22"/>
      <c r="U178" s="90"/>
      <c r="V178" s="36"/>
      <c r="X178" s="22"/>
      <c r="Y178" s="23"/>
      <c r="Z178" s="9"/>
      <c r="AA178" s="9"/>
      <c r="AB178" s="9"/>
      <c r="AC178" s="24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6"/>
      <c r="CF178" s="25"/>
      <c r="CG178" s="25"/>
      <c r="CH178" s="25"/>
      <c r="CI178" s="25"/>
      <c r="CJ178" s="25"/>
      <c r="CK178" s="25"/>
      <c r="CL178" s="25"/>
      <c r="CM178" s="25"/>
      <c r="CN178" s="25"/>
      <c r="CU178" s="24"/>
    </row>
    <row r="179" spans="1:99" s="11" customFormat="1" ht="24.95" customHeight="1">
      <c r="A179" s="33"/>
      <c r="B179" s="33"/>
      <c r="C179" s="33"/>
      <c r="D179" s="33"/>
      <c r="E179" s="33"/>
      <c r="F179" s="40"/>
      <c r="G179" s="33"/>
      <c r="H179" s="33"/>
      <c r="I179" s="33"/>
      <c r="J179" s="33"/>
      <c r="K179" s="8"/>
      <c r="L179" s="33"/>
      <c r="M179" s="33"/>
      <c r="N179" s="33"/>
      <c r="O179" s="33"/>
      <c r="P179" s="33"/>
      <c r="Q179" s="33"/>
      <c r="R179" s="33"/>
      <c r="S179" s="33"/>
      <c r="T179" s="40"/>
      <c r="U179" s="40"/>
      <c r="V179" s="40"/>
      <c r="W179" s="33"/>
      <c r="X179" s="40"/>
      <c r="Y179" s="12"/>
      <c r="Z179" s="12">
        <f t="shared" ref="Z179:Z242" si="0">AA179+AB179</f>
        <v>0</v>
      </c>
      <c r="AA179" s="12"/>
      <c r="AB179" s="12"/>
      <c r="AC179" s="13"/>
      <c r="AJ179" s="13"/>
    </row>
    <row r="180" spans="1:99" s="11" customFormat="1" ht="24.95" customHeight="1">
      <c r="A180" s="33"/>
      <c r="B180" s="33"/>
      <c r="C180" s="33"/>
      <c r="D180" s="33"/>
      <c r="E180" s="33"/>
      <c r="F180" s="40"/>
      <c r="G180" s="33"/>
      <c r="H180" s="33"/>
      <c r="I180" s="33"/>
      <c r="J180" s="33"/>
      <c r="K180" s="8"/>
      <c r="L180" s="33"/>
      <c r="M180" s="33"/>
      <c r="N180" s="33"/>
      <c r="O180" s="33"/>
      <c r="P180" s="33"/>
      <c r="Q180" s="33"/>
      <c r="R180" s="33"/>
      <c r="S180" s="33"/>
      <c r="T180" s="40"/>
      <c r="U180" s="40"/>
      <c r="V180" s="40"/>
      <c r="X180" s="40"/>
      <c r="Y180" s="12"/>
      <c r="Z180" s="12">
        <f t="shared" si="0"/>
        <v>0</v>
      </c>
      <c r="AA180" s="12"/>
      <c r="AB180" s="12"/>
      <c r="AC180" s="13"/>
      <c r="AJ180" s="13"/>
    </row>
    <row r="181" spans="1:99" s="11" customFormat="1" ht="24.95" customHeight="1">
      <c r="A181" s="33"/>
      <c r="B181" s="33"/>
      <c r="C181" s="33"/>
      <c r="D181" s="33"/>
      <c r="E181" s="33"/>
      <c r="F181" s="40"/>
      <c r="G181" s="33"/>
      <c r="H181" s="33"/>
      <c r="I181" s="33"/>
      <c r="J181" s="33"/>
      <c r="K181" s="8"/>
      <c r="L181" s="33"/>
      <c r="M181" s="33"/>
      <c r="N181" s="33"/>
      <c r="O181" s="33"/>
      <c r="P181" s="33"/>
      <c r="Q181" s="33"/>
      <c r="R181" s="33"/>
      <c r="S181" s="33"/>
      <c r="T181" s="40"/>
      <c r="U181" s="40"/>
      <c r="V181" s="40"/>
      <c r="W181" s="33"/>
      <c r="X181" s="40"/>
      <c r="Y181" s="12"/>
      <c r="Z181" s="12">
        <f t="shared" si="0"/>
        <v>0</v>
      </c>
      <c r="AA181" s="12"/>
      <c r="AB181" s="12"/>
      <c r="AC181" s="13"/>
      <c r="AJ181" s="13"/>
    </row>
    <row r="182" spans="1:99" s="11" customFormat="1" ht="24.95" customHeight="1">
      <c r="A182" s="33"/>
      <c r="B182" s="33"/>
      <c r="C182" s="33"/>
      <c r="D182" s="33"/>
      <c r="E182" s="33"/>
      <c r="F182" s="40"/>
      <c r="G182" s="33"/>
      <c r="H182" s="33"/>
      <c r="I182" s="33"/>
      <c r="J182" s="33"/>
      <c r="K182" s="8"/>
      <c r="L182" s="33"/>
      <c r="M182" s="33"/>
      <c r="N182" s="33"/>
      <c r="O182" s="33"/>
      <c r="P182" s="33"/>
      <c r="Q182" s="33"/>
      <c r="R182" s="33"/>
      <c r="S182" s="33"/>
      <c r="T182" s="40"/>
      <c r="U182" s="40"/>
      <c r="V182" s="40"/>
      <c r="X182" s="40"/>
      <c r="Y182" s="12"/>
      <c r="Z182" s="12">
        <f t="shared" si="0"/>
        <v>0</v>
      </c>
      <c r="AA182" s="12"/>
      <c r="AB182" s="12"/>
      <c r="AC182" s="13"/>
      <c r="AJ182" s="13"/>
    </row>
    <row r="183" spans="1:99" s="11" customFormat="1" ht="24.95" customHeight="1">
      <c r="A183" s="33"/>
      <c r="B183" s="33"/>
      <c r="C183" s="33"/>
      <c r="D183" s="33"/>
      <c r="E183" s="33"/>
      <c r="F183" s="40"/>
      <c r="G183" s="33"/>
      <c r="H183" s="33"/>
      <c r="I183" s="33"/>
      <c r="J183" s="33"/>
      <c r="K183" s="8"/>
      <c r="L183" s="33"/>
      <c r="M183" s="33"/>
      <c r="N183" s="33"/>
      <c r="O183" s="33"/>
      <c r="P183" s="33"/>
      <c r="Q183" s="33"/>
      <c r="R183" s="33"/>
      <c r="S183" s="33"/>
      <c r="T183" s="40"/>
      <c r="U183" s="40"/>
      <c r="V183" s="40"/>
      <c r="W183" s="33"/>
      <c r="X183" s="40"/>
      <c r="Y183" s="12"/>
      <c r="Z183" s="12">
        <f t="shared" si="0"/>
        <v>0</v>
      </c>
      <c r="AA183" s="12"/>
      <c r="AB183" s="12"/>
      <c r="AC183" s="13"/>
      <c r="AJ183" s="13"/>
    </row>
    <row r="184" spans="1:99" s="11" customFormat="1" ht="24.95" customHeight="1">
      <c r="A184" s="33"/>
      <c r="B184" s="33"/>
      <c r="C184" s="33"/>
      <c r="D184" s="33"/>
      <c r="E184" s="33"/>
      <c r="F184" s="40"/>
      <c r="G184" s="33"/>
      <c r="H184" s="33"/>
      <c r="I184" s="33"/>
      <c r="J184" s="33"/>
      <c r="K184" s="8"/>
      <c r="L184" s="33"/>
      <c r="M184" s="33"/>
      <c r="N184" s="33"/>
      <c r="O184" s="33"/>
      <c r="P184" s="33"/>
      <c r="Q184" s="33"/>
      <c r="R184" s="33"/>
      <c r="S184" s="33"/>
      <c r="T184" s="40"/>
      <c r="U184" s="40"/>
      <c r="V184" s="40"/>
      <c r="X184" s="40"/>
      <c r="Y184" s="12"/>
      <c r="Z184" s="12">
        <f t="shared" si="0"/>
        <v>0</v>
      </c>
      <c r="AA184" s="12"/>
      <c r="AB184" s="12"/>
      <c r="AC184" s="13"/>
      <c r="AJ184" s="13"/>
    </row>
    <row r="185" spans="1:99" s="11" customFormat="1" ht="24.95" customHeight="1">
      <c r="A185" s="33"/>
      <c r="B185" s="33"/>
      <c r="C185" s="33"/>
      <c r="D185" s="33"/>
      <c r="E185" s="33"/>
      <c r="F185" s="40"/>
      <c r="G185" s="33"/>
      <c r="H185" s="33"/>
      <c r="I185" s="33"/>
      <c r="J185" s="33"/>
      <c r="K185" s="8"/>
      <c r="L185" s="33"/>
      <c r="M185" s="33"/>
      <c r="N185" s="33"/>
      <c r="O185" s="33"/>
      <c r="P185" s="33"/>
      <c r="Q185" s="33"/>
      <c r="R185" s="33"/>
      <c r="S185" s="33"/>
      <c r="T185" s="40"/>
      <c r="U185" s="40"/>
      <c r="V185" s="40"/>
      <c r="W185" s="33"/>
      <c r="X185" s="40"/>
      <c r="Y185" s="12"/>
      <c r="Z185" s="12">
        <f t="shared" si="0"/>
        <v>0</v>
      </c>
      <c r="AA185" s="12"/>
      <c r="AB185" s="12"/>
      <c r="AC185" s="13"/>
      <c r="AJ185" s="13"/>
    </row>
    <row r="186" spans="1:99" s="11" customFormat="1" ht="24.95" customHeight="1">
      <c r="A186" s="33"/>
      <c r="B186" s="33"/>
      <c r="C186" s="33"/>
      <c r="D186" s="33"/>
      <c r="E186" s="33"/>
      <c r="F186" s="40"/>
      <c r="G186" s="33"/>
      <c r="H186" s="33"/>
      <c r="I186" s="33"/>
      <c r="J186" s="33"/>
      <c r="K186" s="8"/>
      <c r="L186" s="33"/>
      <c r="M186" s="33"/>
      <c r="N186" s="33"/>
      <c r="O186" s="33"/>
      <c r="P186" s="33"/>
      <c r="Q186" s="33"/>
      <c r="R186" s="33"/>
      <c r="S186" s="33"/>
      <c r="T186" s="40"/>
      <c r="U186" s="40"/>
      <c r="V186" s="40"/>
      <c r="X186" s="40"/>
      <c r="Y186" s="12"/>
      <c r="Z186" s="12">
        <f t="shared" si="0"/>
        <v>0</v>
      </c>
      <c r="AA186" s="12"/>
      <c r="AB186" s="12"/>
      <c r="AC186" s="13"/>
      <c r="AJ186" s="13"/>
    </row>
    <row r="187" spans="1:99" s="11" customFormat="1" ht="24.95" customHeight="1">
      <c r="A187" s="33"/>
      <c r="B187" s="33"/>
      <c r="C187" s="33"/>
      <c r="D187" s="33"/>
      <c r="E187" s="33"/>
      <c r="F187" s="40"/>
      <c r="G187" s="33"/>
      <c r="H187" s="33"/>
      <c r="I187" s="33"/>
      <c r="J187" s="33"/>
      <c r="K187" s="8"/>
      <c r="L187" s="33"/>
      <c r="M187" s="33"/>
      <c r="N187" s="33"/>
      <c r="O187" s="33"/>
      <c r="P187" s="33"/>
      <c r="Q187" s="33"/>
      <c r="R187" s="33"/>
      <c r="S187" s="33"/>
      <c r="T187" s="40"/>
      <c r="U187" s="40"/>
      <c r="V187" s="40"/>
      <c r="W187" s="33"/>
      <c r="X187" s="40"/>
      <c r="Y187" s="12"/>
      <c r="Z187" s="12">
        <f t="shared" si="0"/>
        <v>0</v>
      </c>
      <c r="AA187" s="12"/>
      <c r="AB187" s="12"/>
      <c r="AC187" s="13"/>
      <c r="AJ187" s="13"/>
    </row>
    <row r="188" spans="1:99" s="11" customFormat="1" ht="24.95" customHeight="1">
      <c r="A188" s="33"/>
      <c r="B188" s="33"/>
      <c r="C188" s="33"/>
      <c r="D188" s="33"/>
      <c r="E188" s="33"/>
      <c r="F188" s="40"/>
      <c r="G188" s="33"/>
      <c r="H188" s="33"/>
      <c r="I188" s="33"/>
      <c r="J188" s="33"/>
      <c r="K188" s="8"/>
      <c r="L188" s="33"/>
      <c r="M188" s="33"/>
      <c r="N188" s="33"/>
      <c r="O188" s="33"/>
      <c r="P188" s="33"/>
      <c r="Q188" s="33"/>
      <c r="R188" s="33"/>
      <c r="S188" s="33"/>
      <c r="T188" s="40"/>
      <c r="U188" s="40"/>
      <c r="V188" s="40"/>
      <c r="X188" s="40"/>
      <c r="Y188" s="12"/>
      <c r="Z188" s="12">
        <f t="shared" si="0"/>
        <v>0</v>
      </c>
      <c r="AA188" s="12"/>
      <c r="AB188" s="12"/>
      <c r="AC188" s="13"/>
      <c r="AJ188" s="13"/>
    </row>
    <row r="189" spans="1:99" s="11" customFormat="1" ht="24.95" customHeight="1">
      <c r="A189" s="33"/>
      <c r="B189" s="33"/>
      <c r="C189" s="33"/>
      <c r="D189" s="33"/>
      <c r="E189" s="33"/>
      <c r="F189" s="40"/>
      <c r="G189" s="33"/>
      <c r="H189" s="33"/>
      <c r="I189" s="33"/>
      <c r="J189" s="33"/>
      <c r="K189" s="8"/>
      <c r="L189" s="33"/>
      <c r="M189" s="33"/>
      <c r="N189" s="33"/>
      <c r="O189" s="33"/>
      <c r="P189" s="33"/>
      <c r="Q189" s="33"/>
      <c r="R189" s="33"/>
      <c r="S189" s="33"/>
      <c r="T189" s="40"/>
      <c r="U189" s="40"/>
      <c r="V189" s="40"/>
      <c r="W189" s="33"/>
      <c r="X189" s="40"/>
      <c r="Y189" s="12"/>
      <c r="Z189" s="12">
        <f t="shared" si="0"/>
        <v>0</v>
      </c>
      <c r="AA189" s="12"/>
      <c r="AB189" s="12"/>
      <c r="AC189" s="13"/>
      <c r="AJ189" s="13"/>
    </row>
    <row r="190" spans="1:99" s="11" customFormat="1" ht="24.95" customHeight="1">
      <c r="A190" s="33"/>
      <c r="B190" s="33"/>
      <c r="C190" s="33"/>
      <c r="D190" s="33"/>
      <c r="E190" s="33"/>
      <c r="F190" s="40"/>
      <c r="G190" s="33"/>
      <c r="H190" s="33"/>
      <c r="I190" s="33"/>
      <c r="J190" s="33"/>
      <c r="K190" s="8"/>
      <c r="L190" s="33"/>
      <c r="M190" s="33"/>
      <c r="N190" s="33"/>
      <c r="O190" s="33"/>
      <c r="P190" s="33"/>
      <c r="Q190" s="33"/>
      <c r="R190" s="33"/>
      <c r="S190" s="33"/>
      <c r="T190" s="40"/>
      <c r="U190" s="40"/>
      <c r="V190" s="40"/>
      <c r="X190" s="40"/>
      <c r="Y190" s="12"/>
      <c r="Z190" s="12">
        <f t="shared" si="0"/>
        <v>0</v>
      </c>
      <c r="AA190" s="12"/>
      <c r="AB190" s="12"/>
      <c r="AC190" s="13"/>
      <c r="AJ190" s="13"/>
    </row>
    <row r="191" spans="1:99" s="33" customFormat="1" ht="24.95" customHeight="1">
      <c r="F191" s="40"/>
      <c r="K191" s="8"/>
      <c r="T191" s="40"/>
      <c r="U191" s="40"/>
      <c r="V191" s="40"/>
      <c r="X191" s="22"/>
      <c r="Y191" s="23"/>
      <c r="Z191" s="12">
        <f t="shared" si="0"/>
        <v>0</v>
      </c>
      <c r="AA191" s="12"/>
      <c r="AB191" s="12"/>
      <c r="AC191" s="73"/>
      <c r="AJ191" s="73"/>
    </row>
    <row r="192" spans="1:99" s="11" customFormat="1" ht="24.95" customHeight="1">
      <c r="A192" s="33"/>
      <c r="B192" s="33"/>
      <c r="C192" s="33"/>
      <c r="D192" s="33"/>
      <c r="E192" s="33"/>
      <c r="F192" s="40"/>
      <c r="G192" s="33"/>
      <c r="H192" s="33"/>
      <c r="I192" s="33"/>
      <c r="J192" s="33"/>
      <c r="K192" s="8"/>
      <c r="L192" s="33"/>
      <c r="M192" s="33"/>
      <c r="N192" s="33"/>
      <c r="O192" s="33"/>
      <c r="P192" s="33"/>
      <c r="Q192" s="33"/>
      <c r="R192" s="33"/>
      <c r="S192" s="33"/>
      <c r="T192" s="40"/>
      <c r="U192" s="40"/>
      <c r="V192" s="40"/>
      <c r="X192" s="40"/>
      <c r="Y192" s="12"/>
      <c r="Z192" s="12">
        <f t="shared" si="0"/>
        <v>0</v>
      </c>
      <c r="AA192" s="12"/>
      <c r="AB192" s="12"/>
      <c r="AC192" s="13"/>
      <c r="AF192" s="13"/>
      <c r="AJ192" s="13"/>
    </row>
    <row r="193" spans="1:99" s="33" customFormat="1" ht="24.95" customHeight="1">
      <c r="F193" s="40"/>
      <c r="K193" s="8"/>
      <c r="T193" s="40"/>
      <c r="U193" s="40"/>
      <c r="V193" s="40"/>
      <c r="X193" s="40"/>
      <c r="Y193" s="12"/>
      <c r="Z193" s="12">
        <f t="shared" si="0"/>
        <v>0</v>
      </c>
      <c r="AA193" s="12"/>
      <c r="AB193" s="12"/>
      <c r="AC193" s="73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7"/>
      <c r="CF193" s="16"/>
      <c r="CG193" s="16"/>
      <c r="CH193" s="16"/>
      <c r="CI193" s="16"/>
      <c r="CJ193" s="16"/>
      <c r="CK193" s="16"/>
      <c r="CL193" s="16"/>
      <c r="CM193" s="16"/>
      <c r="CN193" s="16"/>
      <c r="CU193" s="73"/>
    </row>
    <row r="194" spans="1:99" s="33" customFormat="1" ht="24.95" customHeight="1">
      <c r="F194" s="40"/>
      <c r="K194" s="8"/>
      <c r="T194" s="40"/>
      <c r="U194" s="40"/>
      <c r="V194" s="40"/>
      <c r="W194" s="11"/>
      <c r="X194" s="40"/>
      <c r="Y194" s="12"/>
      <c r="Z194" s="12">
        <f t="shared" si="0"/>
        <v>0</v>
      </c>
      <c r="AA194" s="12"/>
      <c r="AB194" s="12"/>
      <c r="AC194" s="73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7"/>
      <c r="CF194" s="16"/>
      <c r="CG194" s="16"/>
      <c r="CH194" s="16"/>
      <c r="CI194" s="16"/>
      <c r="CJ194" s="16"/>
      <c r="CK194" s="16"/>
      <c r="CL194" s="16"/>
      <c r="CM194" s="16"/>
      <c r="CN194" s="16"/>
      <c r="CU194" s="73"/>
    </row>
    <row r="195" spans="1:99" s="11" customFormat="1" ht="24.95" customHeight="1">
      <c r="A195" s="33"/>
      <c r="B195" s="33"/>
      <c r="C195" s="33"/>
      <c r="D195" s="33"/>
      <c r="E195" s="33"/>
      <c r="F195" s="40"/>
      <c r="G195" s="33"/>
      <c r="H195" s="33"/>
      <c r="I195" s="33"/>
      <c r="J195" s="33"/>
      <c r="K195" s="8"/>
      <c r="L195" s="33"/>
      <c r="M195" s="33"/>
      <c r="N195" s="33"/>
      <c r="O195" s="33"/>
      <c r="P195" s="33"/>
      <c r="Q195" s="33"/>
      <c r="R195" s="33"/>
      <c r="S195" s="33"/>
      <c r="T195" s="40"/>
      <c r="U195" s="40"/>
      <c r="V195" s="40"/>
      <c r="W195" s="33"/>
      <c r="X195" s="40"/>
      <c r="Y195" s="12"/>
      <c r="Z195" s="12">
        <f t="shared" si="0"/>
        <v>0</v>
      </c>
      <c r="AA195" s="12"/>
      <c r="AB195" s="12"/>
      <c r="AC195" s="13"/>
      <c r="AJ195" s="13"/>
    </row>
    <row r="196" spans="1:99" s="11" customFormat="1" ht="24.95" customHeight="1">
      <c r="A196" s="33"/>
      <c r="B196" s="33"/>
      <c r="C196" s="33"/>
      <c r="D196" s="33"/>
      <c r="E196" s="33"/>
      <c r="F196" s="75"/>
      <c r="G196" s="33"/>
      <c r="H196" s="33"/>
      <c r="I196" s="33"/>
      <c r="J196" s="33"/>
      <c r="K196" s="8"/>
      <c r="L196" s="33"/>
      <c r="M196" s="33"/>
      <c r="N196" s="33"/>
      <c r="O196" s="33"/>
      <c r="P196" s="33"/>
      <c r="Q196" s="33"/>
      <c r="R196" s="33"/>
      <c r="S196" s="33"/>
      <c r="T196" s="40"/>
      <c r="U196" s="40"/>
      <c r="V196" s="40"/>
      <c r="X196" s="40"/>
      <c r="Y196" s="12"/>
      <c r="Z196" s="12">
        <f t="shared" si="0"/>
        <v>0</v>
      </c>
      <c r="AA196" s="12"/>
      <c r="AB196" s="12"/>
      <c r="AC196" s="13"/>
      <c r="AJ196" s="13"/>
    </row>
    <row r="197" spans="1:99" s="11" customFormat="1" ht="24.95" customHeight="1">
      <c r="A197" s="33"/>
      <c r="B197" s="33"/>
      <c r="C197" s="33"/>
      <c r="D197" s="33"/>
      <c r="E197" s="33"/>
      <c r="F197" s="40"/>
      <c r="G197" s="33"/>
      <c r="H197" s="33"/>
      <c r="I197" s="33"/>
      <c r="J197" s="33"/>
      <c r="K197" s="8"/>
      <c r="L197" s="33"/>
      <c r="M197" s="33"/>
      <c r="N197" s="33"/>
      <c r="O197" s="33"/>
      <c r="P197" s="33"/>
      <c r="Q197" s="33"/>
      <c r="R197" s="33"/>
      <c r="S197" s="33"/>
      <c r="T197" s="40"/>
      <c r="U197" s="40"/>
      <c r="V197" s="40"/>
      <c r="W197" s="33"/>
      <c r="X197" s="40"/>
      <c r="Y197" s="12"/>
      <c r="Z197" s="12">
        <f t="shared" si="0"/>
        <v>0</v>
      </c>
      <c r="AA197" s="12"/>
      <c r="AB197" s="12"/>
      <c r="AC197" s="13"/>
      <c r="AJ197" s="13"/>
    </row>
    <row r="198" spans="1:99" s="11" customFormat="1" ht="24.95" customHeight="1">
      <c r="A198" s="33"/>
      <c r="B198" s="33"/>
      <c r="C198" s="33"/>
      <c r="D198" s="33"/>
      <c r="E198" s="33"/>
      <c r="F198" s="40"/>
      <c r="G198" s="33"/>
      <c r="H198" s="33"/>
      <c r="I198" s="33"/>
      <c r="J198" s="33"/>
      <c r="K198" s="8"/>
      <c r="L198" s="33"/>
      <c r="M198" s="33"/>
      <c r="N198" s="33"/>
      <c r="O198" s="33"/>
      <c r="P198" s="33"/>
      <c r="Q198" s="33"/>
      <c r="R198" s="33"/>
      <c r="S198" s="33"/>
      <c r="T198" s="40"/>
      <c r="U198" s="40"/>
      <c r="V198" s="40"/>
      <c r="X198" s="40"/>
      <c r="Y198" s="12"/>
      <c r="Z198" s="12">
        <f t="shared" si="0"/>
        <v>0</v>
      </c>
      <c r="AA198" s="12"/>
      <c r="AB198" s="12"/>
      <c r="AC198" s="13"/>
      <c r="AJ198" s="13"/>
    </row>
    <row r="199" spans="1:99" s="11" customFormat="1" ht="24.95" customHeight="1">
      <c r="A199" s="33"/>
      <c r="B199" s="33"/>
      <c r="C199" s="33"/>
      <c r="D199" s="33"/>
      <c r="E199" s="33"/>
      <c r="F199" s="40"/>
      <c r="G199" s="33"/>
      <c r="H199" s="33"/>
      <c r="I199" s="33"/>
      <c r="J199" s="33"/>
      <c r="K199" s="8"/>
      <c r="L199" s="33"/>
      <c r="M199" s="33"/>
      <c r="N199" s="33"/>
      <c r="O199" s="33"/>
      <c r="P199" s="33"/>
      <c r="Q199" s="33"/>
      <c r="R199" s="33"/>
      <c r="S199" s="33"/>
      <c r="T199" s="40"/>
      <c r="U199" s="40"/>
      <c r="V199" s="40"/>
      <c r="W199" s="33"/>
      <c r="X199" s="40"/>
      <c r="Y199" s="12"/>
      <c r="Z199" s="12">
        <f t="shared" si="0"/>
        <v>0</v>
      </c>
      <c r="AA199" s="12"/>
      <c r="AB199" s="12"/>
      <c r="AC199" s="13"/>
      <c r="AJ199" s="13"/>
    </row>
    <row r="200" spans="1:99" s="11" customFormat="1" ht="24.95" customHeight="1">
      <c r="A200" s="33"/>
      <c r="B200" s="33"/>
      <c r="C200" s="33"/>
      <c r="D200" s="33"/>
      <c r="E200" s="33"/>
      <c r="F200" s="40"/>
      <c r="G200" s="33"/>
      <c r="H200" s="33"/>
      <c r="I200" s="33"/>
      <c r="J200" s="33"/>
      <c r="K200" s="8"/>
      <c r="L200" s="33"/>
      <c r="M200" s="33"/>
      <c r="N200" s="33"/>
      <c r="O200" s="33"/>
      <c r="P200" s="33"/>
      <c r="Q200" s="33"/>
      <c r="R200" s="33"/>
      <c r="S200" s="33"/>
      <c r="T200" s="40"/>
      <c r="U200" s="40"/>
      <c r="V200" s="40"/>
      <c r="X200" s="40"/>
      <c r="Y200" s="12"/>
      <c r="Z200" s="12">
        <f t="shared" si="0"/>
        <v>0</v>
      </c>
      <c r="AA200" s="12"/>
      <c r="AB200" s="12"/>
      <c r="AC200" s="13"/>
      <c r="AJ200" s="13"/>
    </row>
    <row r="201" spans="1:99" s="11" customFormat="1" ht="24.95" customHeight="1">
      <c r="A201" s="33"/>
      <c r="B201" s="33"/>
      <c r="C201" s="33"/>
      <c r="D201" s="33"/>
      <c r="E201" s="33"/>
      <c r="F201" s="40"/>
      <c r="G201" s="33"/>
      <c r="H201" s="33"/>
      <c r="I201" s="33"/>
      <c r="J201" s="33"/>
      <c r="K201" s="8"/>
      <c r="L201" s="33"/>
      <c r="M201" s="33"/>
      <c r="N201" s="33"/>
      <c r="O201" s="33"/>
      <c r="P201" s="33"/>
      <c r="Q201" s="33"/>
      <c r="R201" s="33"/>
      <c r="S201" s="33"/>
      <c r="T201" s="40"/>
      <c r="U201" s="40"/>
      <c r="V201" s="40"/>
      <c r="W201" s="33"/>
      <c r="X201" s="40"/>
      <c r="Y201" s="12"/>
      <c r="Z201" s="12">
        <f t="shared" si="0"/>
        <v>0</v>
      </c>
      <c r="AA201" s="12"/>
      <c r="AB201" s="12"/>
      <c r="AC201" s="13"/>
      <c r="AJ201" s="13"/>
    </row>
    <row r="202" spans="1:99" s="11" customFormat="1" ht="24.95" customHeight="1">
      <c r="A202" s="33"/>
      <c r="B202" s="33"/>
      <c r="C202" s="33"/>
      <c r="D202" s="33"/>
      <c r="E202" s="33"/>
      <c r="F202" s="40"/>
      <c r="G202" s="33"/>
      <c r="H202" s="33"/>
      <c r="I202" s="33"/>
      <c r="J202" s="33"/>
      <c r="K202" s="8"/>
      <c r="L202" s="33"/>
      <c r="M202" s="33"/>
      <c r="N202" s="33"/>
      <c r="O202" s="33"/>
      <c r="P202" s="33"/>
      <c r="Q202" s="33"/>
      <c r="R202" s="33"/>
      <c r="S202" s="33"/>
      <c r="T202" s="40"/>
      <c r="U202" s="40"/>
      <c r="V202" s="40"/>
      <c r="X202" s="40"/>
      <c r="Y202" s="12"/>
      <c r="Z202" s="12">
        <f t="shared" si="0"/>
        <v>0</v>
      </c>
      <c r="AA202" s="12"/>
      <c r="AB202" s="12"/>
      <c r="AC202" s="13"/>
      <c r="AJ202" s="13"/>
    </row>
    <row r="203" spans="1:99" s="11" customFormat="1" ht="24.95" customHeight="1">
      <c r="A203" s="33"/>
      <c r="B203" s="33"/>
      <c r="C203" s="33"/>
      <c r="D203" s="33"/>
      <c r="E203" s="33"/>
      <c r="F203" s="40"/>
      <c r="G203" s="33"/>
      <c r="H203" s="33"/>
      <c r="I203" s="33"/>
      <c r="J203" s="33"/>
      <c r="K203" s="8"/>
      <c r="L203" s="33"/>
      <c r="M203" s="33"/>
      <c r="N203" s="33"/>
      <c r="O203" s="33"/>
      <c r="P203" s="33"/>
      <c r="Q203" s="33"/>
      <c r="R203" s="33"/>
      <c r="S203" s="33"/>
      <c r="T203" s="40"/>
      <c r="U203" s="40"/>
      <c r="V203" s="40"/>
      <c r="W203" s="33"/>
      <c r="X203" s="40"/>
      <c r="Y203" s="12"/>
      <c r="Z203" s="12">
        <f t="shared" si="0"/>
        <v>0</v>
      </c>
      <c r="AA203" s="12"/>
      <c r="AB203" s="12"/>
      <c r="AC203" s="13"/>
      <c r="AJ203" s="13"/>
    </row>
    <row r="204" spans="1:99" s="33" customFormat="1" ht="24.95" customHeight="1">
      <c r="F204" s="40"/>
      <c r="K204" s="8"/>
      <c r="T204" s="40"/>
      <c r="U204" s="40"/>
      <c r="V204" s="40"/>
      <c r="W204" s="11"/>
      <c r="X204" s="40"/>
      <c r="Y204" s="12"/>
      <c r="Z204" s="12">
        <f t="shared" si="0"/>
        <v>0</v>
      </c>
      <c r="AA204" s="12"/>
      <c r="AB204" s="12"/>
      <c r="AC204" s="73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7"/>
      <c r="CF204" s="16"/>
      <c r="CG204" s="16"/>
      <c r="CH204" s="16"/>
      <c r="CI204" s="16"/>
      <c r="CJ204" s="16"/>
      <c r="CK204" s="16"/>
      <c r="CL204" s="16"/>
      <c r="CM204" s="16"/>
      <c r="CN204" s="16"/>
      <c r="CU204" s="73"/>
    </row>
    <row r="205" spans="1:99" s="33" customFormat="1" ht="24.95" customHeight="1">
      <c r="F205" s="40"/>
      <c r="K205" s="8"/>
      <c r="T205" s="40"/>
      <c r="U205" s="40"/>
      <c r="V205" s="40"/>
      <c r="X205" s="40"/>
      <c r="Y205" s="12"/>
      <c r="Z205" s="12">
        <f t="shared" si="0"/>
        <v>0</v>
      </c>
      <c r="AA205" s="12"/>
      <c r="AB205" s="12"/>
      <c r="AC205" s="73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7"/>
      <c r="CF205" s="16"/>
      <c r="CG205" s="16"/>
      <c r="CH205" s="16"/>
      <c r="CI205" s="16"/>
      <c r="CJ205" s="16"/>
      <c r="CK205" s="16"/>
      <c r="CL205" s="16"/>
      <c r="CM205" s="16"/>
      <c r="CN205" s="16"/>
      <c r="CU205" s="73"/>
    </row>
    <row r="206" spans="1:99" s="33" customFormat="1" ht="24.95" customHeight="1">
      <c r="F206" s="40"/>
      <c r="K206" s="8"/>
      <c r="T206" s="40"/>
      <c r="U206" s="40"/>
      <c r="V206" s="40"/>
      <c r="W206" s="11"/>
      <c r="X206" s="40"/>
      <c r="Y206" s="12"/>
      <c r="Z206" s="12">
        <f t="shared" si="0"/>
        <v>0</v>
      </c>
      <c r="AA206" s="12"/>
      <c r="AB206" s="12"/>
      <c r="AC206" s="73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7"/>
      <c r="CF206" s="16"/>
      <c r="CG206" s="16"/>
      <c r="CH206" s="16"/>
      <c r="CI206" s="16"/>
      <c r="CJ206" s="16"/>
      <c r="CK206" s="16"/>
      <c r="CL206" s="16"/>
      <c r="CM206" s="16"/>
      <c r="CN206" s="16"/>
      <c r="CU206" s="73"/>
    </row>
    <row r="207" spans="1:99" s="11" customFormat="1" ht="24.95" customHeight="1">
      <c r="A207" s="33"/>
      <c r="B207" s="33"/>
      <c r="C207" s="33"/>
      <c r="D207" s="33"/>
      <c r="E207" s="33"/>
      <c r="F207" s="40"/>
      <c r="G207" s="33"/>
      <c r="H207" s="33"/>
      <c r="I207" s="33"/>
      <c r="J207" s="33"/>
      <c r="K207" s="8"/>
      <c r="L207" s="33"/>
      <c r="M207" s="33"/>
      <c r="N207" s="33"/>
      <c r="O207" s="30"/>
      <c r="P207" s="30"/>
      <c r="Q207" s="33"/>
      <c r="R207" s="33"/>
      <c r="S207" s="33"/>
      <c r="T207" s="40"/>
      <c r="U207" s="40"/>
      <c r="V207" s="40"/>
      <c r="W207" s="33"/>
      <c r="X207" s="40"/>
      <c r="Y207" s="12"/>
      <c r="Z207" s="12">
        <f t="shared" si="0"/>
        <v>0</v>
      </c>
      <c r="AA207" s="12"/>
      <c r="AB207" s="12"/>
      <c r="AC207" s="13"/>
      <c r="AJ207" s="13"/>
    </row>
    <row r="208" spans="1:99" s="11" customFormat="1" ht="24.95" customHeight="1">
      <c r="A208" s="33"/>
      <c r="B208" s="33"/>
      <c r="C208" s="33"/>
      <c r="D208" s="33"/>
      <c r="E208" s="33"/>
      <c r="F208" s="40"/>
      <c r="G208" s="33"/>
      <c r="H208" s="33"/>
      <c r="I208" s="33"/>
      <c r="J208" s="33"/>
      <c r="K208" s="8"/>
      <c r="L208" s="33"/>
      <c r="M208" s="33"/>
      <c r="N208" s="33"/>
      <c r="O208" s="30"/>
      <c r="P208" s="30"/>
      <c r="Q208" s="33"/>
      <c r="R208" s="33"/>
      <c r="S208" s="33"/>
      <c r="T208" s="40"/>
      <c r="U208" s="40"/>
      <c r="V208" s="40"/>
      <c r="X208" s="40"/>
      <c r="Y208" s="12"/>
      <c r="Z208" s="12">
        <f t="shared" si="0"/>
        <v>0</v>
      </c>
      <c r="AA208" s="12"/>
      <c r="AB208" s="12"/>
      <c r="AC208" s="13"/>
      <c r="AJ208" s="13"/>
    </row>
    <row r="209" spans="1:99" s="11" customFormat="1" ht="24.95" customHeight="1">
      <c r="A209" s="33"/>
      <c r="B209" s="33"/>
      <c r="C209" s="33"/>
      <c r="D209" s="33"/>
      <c r="E209" s="33"/>
      <c r="F209" s="40"/>
      <c r="G209" s="33"/>
      <c r="H209" s="33"/>
      <c r="I209" s="33"/>
      <c r="J209" s="33"/>
      <c r="K209" s="8"/>
      <c r="L209" s="33"/>
      <c r="M209" s="33"/>
      <c r="N209" s="33"/>
      <c r="O209" s="33"/>
      <c r="P209" s="33"/>
      <c r="Q209" s="33"/>
      <c r="R209" s="33"/>
      <c r="S209" s="33"/>
      <c r="T209" s="40"/>
      <c r="U209" s="40"/>
      <c r="V209" s="40"/>
      <c r="W209" s="33"/>
      <c r="X209" s="40"/>
      <c r="Y209" s="12"/>
      <c r="Z209" s="12">
        <f t="shared" si="0"/>
        <v>0</v>
      </c>
      <c r="AA209" s="12"/>
      <c r="AB209" s="12"/>
      <c r="AC209" s="13"/>
      <c r="AJ209" s="13"/>
    </row>
    <row r="210" spans="1:99" s="11" customFormat="1" ht="24.95" customHeight="1">
      <c r="A210" s="33"/>
      <c r="B210" s="33"/>
      <c r="C210" s="33"/>
      <c r="D210" s="33"/>
      <c r="E210" s="33"/>
      <c r="F210" s="40"/>
      <c r="G210" s="33"/>
      <c r="H210" s="33"/>
      <c r="I210" s="33"/>
      <c r="J210" s="33"/>
      <c r="K210" s="8"/>
      <c r="L210" s="33"/>
      <c r="M210" s="33"/>
      <c r="N210" s="33"/>
      <c r="O210" s="33"/>
      <c r="P210" s="33"/>
      <c r="Q210" s="33"/>
      <c r="R210" s="33"/>
      <c r="S210" s="33"/>
      <c r="T210" s="40"/>
      <c r="U210" s="40"/>
      <c r="V210" s="40"/>
      <c r="X210" s="40"/>
      <c r="Y210" s="12"/>
      <c r="Z210" s="12">
        <f t="shared" si="0"/>
        <v>0</v>
      </c>
      <c r="AA210" s="12"/>
      <c r="AB210" s="12"/>
      <c r="AC210" s="13"/>
      <c r="AJ210" s="13"/>
    </row>
    <row r="211" spans="1:99" s="11" customFormat="1" ht="24.95" customHeight="1">
      <c r="A211" s="33"/>
      <c r="B211" s="33"/>
      <c r="C211" s="33"/>
      <c r="D211" s="33"/>
      <c r="E211" s="33"/>
      <c r="F211" s="40"/>
      <c r="G211" s="33"/>
      <c r="H211" s="33"/>
      <c r="I211" s="33"/>
      <c r="J211" s="33"/>
      <c r="K211" s="8"/>
      <c r="L211" s="33"/>
      <c r="M211" s="33"/>
      <c r="N211" s="33"/>
      <c r="O211" s="33"/>
      <c r="P211" s="33"/>
      <c r="Q211" s="33"/>
      <c r="R211" s="33"/>
      <c r="S211" s="33"/>
      <c r="T211" s="40"/>
      <c r="U211" s="40"/>
      <c r="V211" s="40"/>
      <c r="W211" s="33"/>
      <c r="X211" s="40"/>
      <c r="Y211" s="12"/>
      <c r="Z211" s="12">
        <f t="shared" si="0"/>
        <v>0</v>
      </c>
      <c r="AA211" s="12"/>
      <c r="AB211" s="12"/>
      <c r="AC211" s="13"/>
      <c r="AJ211" s="13"/>
    </row>
    <row r="212" spans="1:99" s="11" customFormat="1" ht="24.95" customHeight="1">
      <c r="A212" s="33"/>
      <c r="B212" s="33"/>
      <c r="C212" s="33"/>
      <c r="D212" s="33"/>
      <c r="E212" s="33"/>
      <c r="F212" s="40"/>
      <c r="G212" s="33"/>
      <c r="H212" s="33"/>
      <c r="I212" s="33"/>
      <c r="J212" s="33"/>
      <c r="K212" s="8"/>
      <c r="L212" s="33"/>
      <c r="M212" s="33"/>
      <c r="N212" s="33"/>
      <c r="O212" s="33"/>
      <c r="P212" s="33"/>
      <c r="Q212" s="33"/>
      <c r="R212" s="33"/>
      <c r="S212" s="33"/>
      <c r="T212" s="40"/>
      <c r="U212" s="40"/>
      <c r="V212" s="40"/>
      <c r="X212" s="40"/>
      <c r="Y212" s="12"/>
      <c r="Z212" s="12">
        <f t="shared" si="0"/>
        <v>0</v>
      </c>
      <c r="AA212" s="12"/>
      <c r="AB212" s="12"/>
      <c r="AC212" s="13"/>
      <c r="AJ212" s="13"/>
    </row>
    <row r="213" spans="1:99" s="11" customFormat="1" ht="24.95" customHeight="1">
      <c r="A213" s="33"/>
      <c r="B213" s="33"/>
      <c r="C213" s="33"/>
      <c r="D213" s="33"/>
      <c r="E213" s="33"/>
      <c r="F213" s="40"/>
      <c r="G213" s="33"/>
      <c r="H213" s="33"/>
      <c r="I213" s="33"/>
      <c r="J213" s="33"/>
      <c r="K213" s="8"/>
      <c r="L213" s="33"/>
      <c r="M213" s="33"/>
      <c r="N213" s="33"/>
      <c r="O213" s="33"/>
      <c r="P213" s="33"/>
      <c r="Q213" s="33"/>
      <c r="R213" s="33"/>
      <c r="S213" s="33"/>
      <c r="T213" s="40"/>
      <c r="U213" s="40"/>
      <c r="V213" s="40"/>
      <c r="W213" s="33"/>
      <c r="X213" s="40"/>
      <c r="Y213" s="12"/>
      <c r="Z213" s="12">
        <f t="shared" si="0"/>
        <v>0</v>
      </c>
      <c r="AA213" s="12"/>
      <c r="AB213" s="12"/>
      <c r="AC213" s="13"/>
      <c r="AJ213" s="13"/>
    </row>
    <row r="214" spans="1:99" s="33" customFormat="1" ht="24.95" customHeight="1">
      <c r="F214" s="40"/>
      <c r="K214" s="8"/>
      <c r="T214" s="40"/>
      <c r="U214" s="40"/>
      <c r="V214" s="40"/>
      <c r="W214" s="11"/>
      <c r="X214" s="40"/>
      <c r="Y214" s="12"/>
      <c r="Z214" s="12">
        <f t="shared" si="0"/>
        <v>0</v>
      </c>
      <c r="AA214" s="12"/>
      <c r="AB214" s="12"/>
      <c r="AC214" s="73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7"/>
      <c r="CF214" s="16"/>
      <c r="CG214" s="16"/>
      <c r="CH214" s="16"/>
      <c r="CI214" s="16"/>
      <c r="CJ214" s="16"/>
      <c r="CK214" s="16"/>
      <c r="CL214" s="16"/>
      <c r="CM214" s="16"/>
      <c r="CN214" s="16"/>
      <c r="CU214" s="73"/>
    </row>
    <row r="215" spans="1:99" s="33" customFormat="1" ht="24.95" customHeight="1">
      <c r="F215" s="40"/>
      <c r="K215" s="8"/>
      <c r="T215" s="40"/>
      <c r="U215" s="40"/>
      <c r="V215" s="40"/>
      <c r="X215" s="40"/>
      <c r="Y215" s="12"/>
      <c r="Z215" s="12">
        <f t="shared" si="0"/>
        <v>0</v>
      </c>
      <c r="AA215" s="12"/>
      <c r="AB215" s="12"/>
      <c r="AC215" s="73"/>
      <c r="AJ215" s="73"/>
    </row>
    <row r="216" spans="1:99" s="33" customFormat="1" ht="24.95" customHeight="1">
      <c r="F216" s="40"/>
      <c r="K216" s="8"/>
      <c r="T216" s="40"/>
      <c r="U216" s="40"/>
      <c r="V216" s="40"/>
      <c r="W216" s="11"/>
      <c r="X216" s="40"/>
      <c r="Y216" s="12"/>
      <c r="Z216" s="12">
        <f t="shared" si="0"/>
        <v>0</v>
      </c>
      <c r="AA216" s="12"/>
      <c r="AB216" s="12"/>
      <c r="AC216" s="73"/>
      <c r="AJ216" s="73"/>
    </row>
    <row r="217" spans="1:99" s="33" customFormat="1" ht="24.95" customHeight="1">
      <c r="F217" s="40"/>
      <c r="K217" s="8"/>
      <c r="T217" s="40"/>
      <c r="U217" s="40"/>
      <c r="V217" s="40"/>
      <c r="X217" s="40"/>
      <c r="Y217" s="12"/>
      <c r="Z217" s="12">
        <f t="shared" si="0"/>
        <v>0</v>
      </c>
      <c r="AA217" s="12"/>
      <c r="AB217" s="12"/>
      <c r="AC217" s="73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7"/>
      <c r="CF217" s="16"/>
      <c r="CG217" s="16"/>
      <c r="CH217" s="16"/>
      <c r="CI217" s="16"/>
      <c r="CJ217" s="16"/>
      <c r="CK217" s="16"/>
      <c r="CL217" s="16"/>
      <c r="CM217" s="16"/>
      <c r="CN217" s="16"/>
      <c r="CU217" s="73"/>
    </row>
    <row r="218" spans="1:99" s="11" customFormat="1" ht="24.95" customHeight="1">
      <c r="A218" s="33"/>
      <c r="B218" s="33"/>
      <c r="C218" s="33"/>
      <c r="D218" s="33"/>
      <c r="E218" s="33"/>
      <c r="F218" s="40"/>
      <c r="G218" s="33"/>
      <c r="H218" s="33"/>
      <c r="I218" s="33"/>
      <c r="J218" s="33"/>
      <c r="K218" s="8"/>
      <c r="L218" s="33"/>
      <c r="M218" s="33"/>
      <c r="N218" s="33"/>
      <c r="O218" s="33"/>
      <c r="P218" s="33"/>
      <c r="Q218" s="33"/>
      <c r="R218" s="33"/>
      <c r="S218" s="33"/>
      <c r="T218" s="40"/>
      <c r="U218" s="40"/>
      <c r="V218" s="40"/>
      <c r="X218" s="40"/>
      <c r="Y218" s="12"/>
      <c r="Z218" s="12">
        <f t="shared" si="0"/>
        <v>0</v>
      </c>
      <c r="AA218" s="12"/>
      <c r="AB218" s="12"/>
      <c r="AC218" s="13"/>
      <c r="AJ218" s="13"/>
    </row>
    <row r="219" spans="1:99" s="11" customFormat="1" ht="24.95" customHeight="1">
      <c r="A219" s="33"/>
      <c r="B219" s="33"/>
      <c r="C219" s="33"/>
      <c r="D219" s="33"/>
      <c r="E219" s="33"/>
      <c r="F219" s="40"/>
      <c r="G219" s="33"/>
      <c r="H219" s="33"/>
      <c r="I219" s="33"/>
      <c r="J219" s="30"/>
      <c r="K219" s="8"/>
      <c r="L219" s="33"/>
      <c r="M219" s="33"/>
      <c r="N219" s="33"/>
      <c r="O219" s="33"/>
      <c r="P219" s="33"/>
      <c r="Q219" s="33"/>
      <c r="R219" s="33"/>
      <c r="S219" s="41"/>
      <c r="T219" s="40"/>
      <c r="U219" s="40"/>
      <c r="V219" s="40"/>
      <c r="W219" s="33"/>
      <c r="X219" s="40"/>
      <c r="Y219" s="12"/>
      <c r="Z219" s="12">
        <f t="shared" si="0"/>
        <v>0</v>
      </c>
      <c r="AA219" s="12"/>
      <c r="AB219" s="12"/>
      <c r="AC219" s="13"/>
      <c r="AJ219" s="13"/>
    </row>
    <row r="220" spans="1:99" s="11" customFormat="1" ht="24.95" customHeight="1">
      <c r="A220" s="33"/>
      <c r="B220" s="33"/>
      <c r="C220" s="33"/>
      <c r="D220" s="33"/>
      <c r="E220" s="33"/>
      <c r="F220" s="40"/>
      <c r="G220" s="33"/>
      <c r="H220" s="33"/>
      <c r="I220" s="33"/>
      <c r="J220" s="30"/>
      <c r="K220" s="8"/>
      <c r="L220" s="33"/>
      <c r="M220" s="33"/>
      <c r="N220" s="33"/>
      <c r="O220" s="33"/>
      <c r="P220" s="33"/>
      <c r="Q220" s="33"/>
      <c r="R220" s="33"/>
      <c r="S220" s="41"/>
      <c r="T220" s="40"/>
      <c r="U220" s="40"/>
      <c r="V220" s="40"/>
      <c r="X220" s="40"/>
      <c r="Y220" s="12"/>
      <c r="Z220" s="12">
        <f t="shared" si="0"/>
        <v>0</v>
      </c>
      <c r="AA220" s="12"/>
      <c r="AB220" s="12"/>
      <c r="AC220" s="13"/>
      <c r="AJ220" s="13"/>
    </row>
    <row r="221" spans="1:99" s="11" customFormat="1" ht="24.95" customHeight="1">
      <c r="A221" s="33"/>
      <c r="B221" s="33"/>
      <c r="C221" s="33"/>
      <c r="D221" s="33"/>
      <c r="E221" s="33"/>
      <c r="F221" s="40"/>
      <c r="G221" s="33"/>
      <c r="H221" s="33"/>
      <c r="I221" s="33"/>
      <c r="J221" s="33"/>
      <c r="K221" s="8"/>
      <c r="L221" s="33"/>
      <c r="M221" s="33"/>
      <c r="N221" s="33"/>
      <c r="O221" s="33"/>
      <c r="P221" s="33"/>
      <c r="Q221" s="33"/>
      <c r="R221" s="33"/>
      <c r="S221" s="33"/>
      <c r="T221" s="40"/>
      <c r="U221" s="40"/>
      <c r="V221" s="40"/>
      <c r="W221" s="33"/>
      <c r="X221" s="40"/>
      <c r="Y221" s="12"/>
      <c r="Z221" s="12">
        <f t="shared" si="0"/>
        <v>0</v>
      </c>
      <c r="AA221" s="12"/>
      <c r="AB221" s="12"/>
      <c r="AC221" s="13"/>
      <c r="AJ221" s="13"/>
    </row>
    <row r="222" spans="1:99" s="11" customFormat="1" ht="24.95" customHeight="1">
      <c r="A222" s="33"/>
      <c r="B222" s="33"/>
      <c r="C222" s="33"/>
      <c r="D222" s="33"/>
      <c r="E222" s="33"/>
      <c r="F222" s="40"/>
      <c r="G222" s="33"/>
      <c r="H222" s="33"/>
      <c r="I222" s="33"/>
      <c r="J222" s="33"/>
      <c r="K222" s="8"/>
      <c r="L222" s="33"/>
      <c r="M222" s="33"/>
      <c r="N222" s="33"/>
      <c r="O222" s="33"/>
      <c r="P222" s="33"/>
      <c r="Q222" s="33"/>
      <c r="R222" s="33"/>
      <c r="S222" s="33"/>
      <c r="T222" s="40"/>
      <c r="U222" s="40"/>
      <c r="V222" s="40"/>
      <c r="X222" s="40"/>
      <c r="Y222" s="12"/>
      <c r="Z222" s="12">
        <f t="shared" si="0"/>
        <v>0</v>
      </c>
      <c r="AA222" s="12"/>
      <c r="AB222" s="12"/>
      <c r="AC222" s="13"/>
      <c r="AJ222" s="13"/>
    </row>
    <row r="223" spans="1:99" s="11" customFormat="1" ht="24.95" customHeight="1">
      <c r="A223" s="33"/>
      <c r="B223" s="33"/>
      <c r="C223" s="33"/>
      <c r="D223" s="33"/>
      <c r="E223" s="33"/>
      <c r="F223" s="40"/>
      <c r="G223" s="33"/>
      <c r="H223" s="33"/>
      <c r="I223" s="33"/>
      <c r="J223" s="33"/>
      <c r="K223" s="8"/>
      <c r="L223" s="33"/>
      <c r="M223" s="33"/>
      <c r="N223" s="33"/>
      <c r="O223" s="33"/>
      <c r="P223" s="33"/>
      <c r="Q223" s="33"/>
      <c r="R223" s="33"/>
      <c r="S223" s="33"/>
      <c r="T223" s="40"/>
      <c r="U223" s="40"/>
      <c r="V223" s="40"/>
      <c r="W223" s="33"/>
      <c r="X223" s="40"/>
      <c r="Y223" s="12"/>
      <c r="Z223" s="12">
        <f t="shared" si="0"/>
        <v>0</v>
      </c>
      <c r="AA223" s="12"/>
      <c r="AB223" s="12"/>
      <c r="AC223" s="13"/>
      <c r="AJ223" s="13"/>
    </row>
    <row r="224" spans="1:99" s="33" customFormat="1" ht="24.95" customHeight="1">
      <c r="F224" s="40"/>
      <c r="K224" s="8"/>
      <c r="T224" s="40"/>
      <c r="U224" s="40"/>
      <c r="V224" s="40"/>
      <c r="W224" s="11"/>
      <c r="X224" s="40"/>
      <c r="Y224" s="12"/>
      <c r="Z224" s="12">
        <f t="shared" si="0"/>
        <v>0</v>
      </c>
      <c r="AA224" s="12"/>
      <c r="AB224" s="12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7"/>
      <c r="CE224" s="16"/>
      <c r="CF224" s="16"/>
      <c r="CG224" s="16"/>
      <c r="CH224" s="16"/>
      <c r="CI224" s="16"/>
      <c r="CJ224" s="16"/>
      <c r="CK224" s="16"/>
      <c r="CL224" s="16"/>
      <c r="CM224" s="16"/>
      <c r="CT224" s="73"/>
    </row>
    <row r="225" spans="1:99" s="33" customFormat="1" ht="24.95" customHeight="1">
      <c r="F225" s="40"/>
      <c r="K225" s="8"/>
      <c r="T225" s="40"/>
      <c r="U225" s="40"/>
      <c r="V225" s="40"/>
      <c r="X225" s="40"/>
      <c r="Y225" s="12"/>
      <c r="Z225" s="12">
        <f t="shared" si="0"/>
        <v>0</v>
      </c>
      <c r="AA225" s="12"/>
      <c r="AB225" s="12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7"/>
      <c r="CE225" s="16"/>
      <c r="CF225" s="16"/>
      <c r="CG225" s="16"/>
      <c r="CH225" s="16"/>
      <c r="CI225" s="16"/>
      <c r="CJ225" s="16"/>
      <c r="CK225" s="16"/>
      <c r="CL225" s="16"/>
      <c r="CM225" s="16"/>
      <c r="CT225" s="73"/>
    </row>
    <row r="226" spans="1:99" s="33" customFormat="1" ht="24.95" customHeight="1">
      <c r="F226" s="40"/>
      <c r="K226" s="8"/>
      <c r="T226" s="40"/>
      <c r="U226" s="40"/>
      <c r="V226" s="40"/>
      <c r="W226" s="11"/>
      <c r="X226" s="40"/>
      <c r="Y226" s="12"/>
      <c r="Z226" s="12">
        <f t="shared" si="0"/>
        <v>0</v>
      </c>
      <c r="AA226" s="12"/>
      <c r="AB226" s="12"/>
      <c r="AC226" s="73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7"/>
      <c r="CF226" s="16"/>
      <c r="CG226" s="16"/>
      <c r="CH226" s="16"/>
      <c r="CI226" s="16"/>
      <c r="CJ226" s="16"/>
      <c r="CK226" s="16"/>
      <c r="CL226" s="16"/>
      <c r="CM226" s="16"/>
      <c r="CN226" s="16"/>
      <c r="CU226" s="73"/>
    </row>
    <row r="227" spans="1:99" s="33" customFormat="1" ht="24.95" customHeight="1">
      <c r="F227" s="40"/>
      <c r="K227" s="8"/>
      <c r="T227" s="40"/>
      <c r="U227" s="40"/>
      <c r="V227" s="40"/>
      <c r="X227" s="40"/>
      <c r="Y227" s="12"/>
      <c r="Z227" s="12">
        <f t="shared" si="0"/>
        <v>0</v>
      </c>
      <c r="AA227" s="12"/>
      <c r="AB227" s="12"/>
      <c r="AC227" s="73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7"/>
      <c r="CF227" s="16"/>
      <c r="CG227" s="16"/>
      <c r="CH227" s="16"/>
      <c r="CI227" s="16"/>
      <c r="CJ227" s="16"/>
      <c r="CK227" s="16"/>
      <c r="CL227" s="16"/>
      <c r="CM227" s="16"/>
      <c r="CN227" s="16"/>
      <c r="CU227" s="73"/>
    </row>
    <row r="228" spans="1:99" s="33" customFormat="1" ht="24.95" customHeight="1">
      <c r="F228" s="40"/>
      <c r="K228" s="8"/>
      <c r="T228" s="40"/>
      <c r="U228" s="40"/>
      <c r="V228" s="40"/>
      <c r="W228" s="11"/>
      <c r="X228" s="40"/>
      <c r="Y228" s="12"/>
      <c r="Z228" s="12">
        <f t="shared" si="0"/>
        <v>0</v>
      </c>
      <c r="AA228" s="12"/>
      <c r="AB228" s="12"/>
      <c r="AC228" s="73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7"/>
      <c r="CF228" s="16"/>
      <c r="CG228" s="16"/>
      <c r="CH228" s="16"/>
      <c r="CI228" s="16"/>
      <c r="CJ228" s="16"/>
      <c r="CK228" s="16"/>
      <c r="CL228" s="16"/>
      <c r="CM228" s="16"/>
      <c r="CN228" s="16"/>
      <c r="CU228" s="73"/>
    </row>
    <row r="229" spans="1:99" s="33" customFormat="1" ht="24.95" customHeight="1">
      <c r="F229" s="40"/>
      <c r="K229" s="8"/>
      <c r="T229" s="40"/>
      <c r="U229" s="40"/>
      <c r="V229" s="40"/>
      <c r="X229" s="22"/>
      <c r="Y229" s="23"/>
      <c r="Z229" s="12">
        <f t="shared" si="0"/>
        <v>0</v>
      </c>
      <c r="AA229" s="12"/>
      <c r="AB229" s="12"/>
      <c r="AC229" s="73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7"/>
      <c r="CF229" s="16"/>
      <c r="CG229" s="16"/>
      <c r="CH229" s="16"/>
      <c r="CI229" s="16"/>
      <c r="CJ229" s="16"/>
      <c r="CK229" s="16"/>
      <c r="CL229" s="16"/>
      <c r="CM229" s="16"/>
      <c r="CN229" s="16"/>
      <c r="CU229" s="73"/>
    </row>
    <row r="230" spans="1:99" s="33" customFormat="1" ht="24.95" customHeight="1">
      <c r="F230" s="40"/>
      <c r="K230" s="8"/>
      <c r="T230" s="40"/>
      <c r="U230" s="40"/>
      <c r="V230" s="40"/>
      <c r="W230" s="11"/>
      <c r="X230" s="40"/>
      <c r="Y230" s="12"/>
      <c r="Z230" s="12">
        <f t="shared" si="0"/>
        <v>0</v>
      </c>
      <c r="AA230" s="12"/>
      <c r="AB230" s="12"/>
      <c r="AC230" s="73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7"/>
      <c r="CF230" s="16"/>
      <c r="CG230" s="16"/>
      <c r="CH230" s="16"/>
      <c r="CI230" s="16"/>
      <c r="CJ230" s="16"/>
      <c r="CK230" s="16"/>
      <c r="CL230" s="16"/>
      <c r="CM230" s="16"/>
      <c r="CN230" s="16"/>
      <c r="CU230" s="73"/>
    </row>
    <row r="231" spans="1:99" s="33" customFormat="1" ht="24.95" customHeight="1">
      <c r="F231" s="40"/>
      <c r="K231" s="8"/>
      <c r="T231" s="40"/>
      <c r="U231" s="40"/>
      <c r="V231" s="40"/>
      <c r="X231" s="22"/>
      <c r="Y231" s="23"/>
      <c r="Z231" s="12">
        <f t="shared" si="0"/>
        <v>0</v>
      </c>
      <c r="AA231" s="12"/>
      <c r="AB231" s="12"/>
      <c r="AC231" s="73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7"/>
      <c r="CF231" s="16"/>
      <c r="CG231" s="16"/>
      <c r="CH231" s="16"/>
      <c r="CI231" s="16"/>
      <c r="CJ231" s="16"/>
      <c r="CK231" s="16"/>
      <c r="CL231" s="16"/>
      <c r="CM231" s="16"/>
      <c r="CN231" s="16"/>
      <c r="CU231" s="73"/>
    </row>
    <row r="232" spans="1:99" s="33" customFormat="1" ht="24.95" customHeight="1">
      <c r="F232" s="40"/>
      <c r="K232" s="8"/>
      <c r="T232" s="40"/>
      <c r="U232" s="40"/>
      <c r="V232" s="40"/>
      <c r="W232" s="11"/>
      <c r="X232" s="40"/>
      <c r="Y232" s="12"/>
      <c r="Z232" s="12">
        <f t="shared" si="0"/>
        <v>0</v>
      </c>
      <c r="AA232" s="12"/>
      <c r="AB232" s="12"/>
      <c r="AC232" s="73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7"/>
      <c r="CF232" s="16"/>
      <c r="CG232" s="16"/>
      <c r="CH232" s="16"/>
      <c r="CI232" s="16"/>
      <c r="CJ232" s="16"/>
      <c r="CK232" s="16"/>
      <c r="CL232" s="16"/>
      <c r="CM232" s="16"/>
      <c r="CN232" s="16"/>
      <c r="CU232" s="73"/>
    </row>
    <row r="233" spans="1:99" s="33" customFormat="1" ht="24.95" customHeight="1">
      <c r="F233" s="40"/>
      <c r="K233" s="8"/>
      <c r="T233" s="40"/>
      <c r="U233" s="40"/>
      <c r="V233" s="40"/>
      <c r="X233" s="40"/>
      <c r="Y233" s="12"/>
      <c r="Z233" s="12">
        <f t="shared" si="0"/>
        <v>0</v>
      </c>
      <c r="AA233" s="12"/>
      <c r="AB233" s="12"/>
      <c r="AC233" s="73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7"/>
      <c r="CF233" s="16"/>
      <c r="CG233" s="16"/>
      <c r="CH233" s="16"/>
      <c r="CI233" s="16"/>
      <c r="CJ233" s="16"/>
      <c r="CK233" s="16"/>
      <c r="CL233" s="16"/>
      <c r="CM233" s="16"/>
      <c r="CN233" s="16"/>
      <c r="CU233" s="73"/>
    </row>
    <row r="234" spans="1:99" s="33" customFormat="1" ht="24.95" customHeight="1">
      <c r="F234" s="40"/>
      <c r="K234" s="8"/>
      <c r="T234" s="40"/>
      <c r="U234" s="40"/>
      <c r="V234" s="40"/>
      <c r="W234" s="11"/>
      <c r="X234" s="40"/>
      <c r="Y234" s="12"/>
      <c r="Z234" s="12">
        <f t="shared" si="0"/>
        <v>0</v>
      </c>
      <c r="AA234" s="12"/>
      <c r="AB234" s="12"/>
      <c r="AC234" s="73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7"/>
      <c r="CF234" s="16"/>
      <c r="CG234" s="16"/>
      <c r="CH234" s="16"/>
      <c r="CI234" s="16"/>
      <c r="CJ234" s="16"/>
      <c r="CK234" s="16"/>
      <c r="CL234" s="16"/>
      <c r="CM234" s="16"/>
      <c r="CN234" s="16"/>
      <c r="CU234" s="73"/>
    </row>
    <row r="235" spans="1:99" s="33" customFormat="1" ht="24.95" customHeight="1">
      <c r="F235" s="40"/>
      <c r="K235" s="8"/>
      <c r="T235" s="40"/>
      <c r="U235" s="40"/>
      <c r="V235" s="40"/>
      <c r="X235" s="40"/>
      <c r="Y235" s="12"/>
      <c r="Z235" s="12">
        <f t="shared" si="0"/>
        <v>0</v>
      </c>
      <c r="AA235" s="12"/>
      <c r="AB235" s="12"/>
      <c r="AC235" s="73"/>
      <c r="AJ235" s="73"/>
    </row>
    <row r="236" spans="1:99" s="33" customFormat="1" ht="24.95" customHeight="1">
      <c r="F236" s="40"/>
      <c r="K236" s="8"/>
      <c r="T236" s="40"/>
      <c r="U236" s="40"/>
      <c r="V236" s="40"/>
      <c r="X236" s="40"/>
      <c r="Y236" s="12"/>
      <c r="Z236" s="12">
        <f t="shared" si="0"/>
        <v>0</v>
      </c>
      <c r="AA236" s="12"/>
      <c r="AB236" s="12"/>
      <c r="AC236" s="73"/>
      <c r="AJ236" s="73"/>
    </row>
    <row r="237" spans="1:99" s="33" customFormat="1" ht="24.95" customHeight="1">
      <c r="F237" s="40"/>
      <c r="J237" s="71"/>
      <c r="K237" s="8"/>
      <c r="T237" s="40"/>
      <c r="U237" s="40"/>
      <c r="V237" s="40"/>
      <c r="X237" s="40"/>
      <c r="Y237" s="12"/>
      <c r="Z237" s="12">
        <f t="shared" si="0"/>
        <v>0</v>
      </c>
      <c r="AA237" s="12"/>
      <c r="AB237" s="12"/>
      <c r="AC237" s="73"/>
      <c r="AJ237" s="73"/>
    </row>
    <row r="238" spans="1:99" s="33" customFormat="1" ht="24.95" customHeight="1">
      <c r="F238" s="40"/>
      <c r="J238" s="71"/>
      <c r="K238" s="8"/>
      <c r="T238" s="40"/>
      <c r="U238" s="40"/>
      <c r="V238" s="40"/>
      <c r="W238" s="11"/>
      <c r="X238" s="40"/>
      <c r="Y238" s="12"/>
      <c r="Z238" s="12">
        <f t="shared" si="0"/>
        <v>0</v>
      </c>
      <c r="AA238" s="12"/>
      <c r="AB238" s="12"/>
      <c r="AC238" s="73"/>
      <c r="AJ238" s="73"/>
    </row>
    <row r="239" spans="1:99" s="11" customFormat="1" ht="24.95" customHeight="1">
      <c r="A239" s="33"/>
      <c r="B239" s="33"/>
      <c r="C239" s="33"/>
      <c r="D239" s="33"/>
      <c r="E239" s="33"/>
      <c r="F239" s="40"/>
      <c r="G239" s="33"/>
      <c r="H239" s="33"/>
      <c r="I239" s="33"/>
      <c r="J239" s="33"/>
      <c r="K239" s="8"/>
      <c r="L239" s="33"/>
      <c r="M239" s="33"/>
      <c r="N239" s="33"/>
      <c r="O239" s="33"/>
      <c r="P239" s="33"/>
      <c r="Q239" s="33"/>
      <c r="R239" s="33"/>
      <c r="S239" s="33"/>
      <c r="T239" s="40"/>
      <c r="U239" s="40"/>
      <c r="V239" s="40"/>
      <c r="W239" s="33"/>
      <c r="X239" s="40"/>
      <c r="Y239" s="12"/>
      <c r="Z239" s="12">
        <f t="shared" si="0"/>
        <v>0</v>
      </c>
      <c r="AA239" s="12"/>
      <c r="AB239" s="12"/>
      <c r="AC239" s="13"/>
      <c r="AJ239" s="13"/>
    </row>
    <row r="240" spans="1:99" s="11" customFormat="1" ht="24.95" customHeight="1">
      <c r="A240" s="33"/>
      <c r="B240" s="33"/>
      <c r="C240" s="33"/>
      <c r="D240" s="33"/>
      <c r="E240" s="33"/>
      <c r="F240" s="40"/>
      <c r="G240" s="33"/>
      <c r="H240" s="33"/>
      <c r="I240" s="33"/>
      <c r="J240" s="33"/>
      <c r="K240" s="8"/>
      <c r="L240" s="33"/>
      <c r="M240" s="33"/>
      <c r="N240" s="33"/>
      <c r="O240" s="33"/>
      <c r="P240" s="33"/>
      <c r="Q240" s="33"/>
      <c r="R240" s="33"/>
      <c r="S240" s="33"/>
      <c r="T240" s="40"/>
      <c r="U240" s="40"/>
      <c r="V240" s="40"/>
      <c r="X240" s="40"/>
      <c r="Y240" s="12"/>
      <c r="Z240" s="12">
        <f t="shared" si="0"/>
        <v>0</v>
      </c>
      <c r="AA240" s="12"/>
      <c r="AB240" s="12"/>
      <c r="AC240" s="13"/>
      <c r="AJ240" s="13"/>
    </row>
    <row r="241" spans="1:99" s="33" customFormat="1" ht="24.95" customHeight="1">
      <c r="F241" s="40"/>
      <c r="K241" s="8"/>
      <c r="T241" s="40"/>
      <c r="U241" s="40"/>
      <c r="V241" s="40"/>
      <c r="X241" s="40"/>
      <c r="Y241" s="12"/>
      <c r="Z241" s="12">
        <f t="shared" si="0"/>
        <v>0</v>
      </c>
      <c r="AA241" s="12"/>
      <c r="AB241" s="12"/>
      <c r="AC241" s="73"/>
      <c r="AJ241" s="73"/>
    </row>
    <row r="242" spans="1:99" s="33" customFormat="1" ht="24.95" customHeight="1">
      <c r="A242" s="11"/>
      <c r="F242" s="40"/>
      <c r="K242" s="8"/>
      <c r="T242" s="40"/>
      <c r="U242" s="40"/>
      <c r="V242" s="40"/>
      <c r="W242" s="11"/>
      <c r="X242" s="40"/>
      <c r="Y242" s="12"/>
      <c r="Z242" s="12">
        <f t="shared" si="0"/>
        <v>0</v>
      </c>
      <c r="AA242" s="12"/>
      <c r="AB242" s="12"/>
      <c r="AC242" s="73"/>
      <c r="AJ242" s="73"/>
    </row>
    <row r="243" spans="1:99" s="33" customFormat="1" ht="24.95" customHeight="1">
      <c r="F243" s="40"/>
      <c r="K243" s="8"/>
      <c r="T243" s="40"/>
      <c r="U243" s="40"/>
      <c r="V243" s="40"/>
      <c r="X243" s="40"/>
      <c r="Y243" s="12"/>
      <c r="Z243" s="12">
        <f t="shared" ref="Z243:Z306" si="1">AA243+AB243</f>
        <v>0</v>
      </c>
      <c r="AA243" s="12"/>
      <c r="AB243" s="12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7"/>
      <c r="CE243" s="16"/>
      <c r="CF243" s="16"/>
      <c r="CG243" s="16"/>
      <c r="CH243" s="16"/>
      <c r="CI243" s="16"/>
      <c r="CJ243" s="16"/>
      <c r="CK243" s="16"/>
      <c r="CL243" s="16"/>
      <c r="CM243" s="16"/>
      <c r="CT243" s="73"/>
    </row>
    <row r="244" spans="1:99" s="33" customFormat="1" ht="24.95" customHeight="1">
      <c r="A244" s="11"/>
      <c r="F244" s="40"/>
      <c r="K244" s="8"/>
      <c r="T244" s="40"/>
      <c r="U244" s="40"/>
      <c r="V244" s="40"/>
      <c r="W244" s="11"/>
      <c r="X244" s="40"/>
      <c r="Y244" s="12"/>
      <c r="Z244" s="12">
        <f t="shared" si="1"/>
        <v>0</v>
      </c>
      <c r="AA244" s="12"/>
      <c r="AB244" s="12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7"/>
      <c r="CE244" s="16"/>
      <c r="CF244" s="16"/>
      <c r="CG244" s="16"/>
      <c r="CH244" s="16"/>
      <c r="CI244" s="16"/>
      <c r="CJ244" s="16"/>
      <c r="CK244" s="16"/>
      <c r="CL244" s="16"/>
      <c r="CM244" s="16"/>
      <c r="CT244" s="73"/>
    </row>
    <row r="245" spans="1:99" s="33" customFormat="1" ht="24.95" customHeight="1">
      <c r="F245" s="40"/>
      <c r="K245" s="8"/>
      <c r="T245" s="40"/>
      <c r="U245" s="40"/>
      <c r="V245" s="40"/>
      <c r="X245" s="40"/>
      <c r="Y245" s="12"/>
      <c r="Z245" s="12">
        <f t="shared" si="1"/>
        <v>0</v>
      </c>
      <c r="AA245" s="12"/>
      <c r="AB245" s="12"/>
      <c r="AC245" s="73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7"/>
      <c r="CF245" s="16"/>
      <c r="CG245" s="16"/>
      <c r="CH245" s="16"/>
      <c r="CI245" s="16"/>
      <c r="CJ245" s="16"/>
      <c r="CK245" s="16"/>
      <c r="CL245" s="16"/>
      <c r="CM245" s="16"/>
      <c r="CN245" s="16"/>
      <c r="CU245" s="73"/>
    </row>
    <row r="246" spans="1:99" s="33" customFormat="1" ht="24.95" customHeight="1">
      <c r="F246" s="40"/>
      <c r="K246" s="8"/>
      <c r="T246" s="40"/>
      <c r="U246" s="40"/>
      <c r="V246" s="40"/>
      <c r="W246" s="11"/>
      <c r="X246" s="40"/>
      <c r="Y246" s="12"/>
      <c r="Z246" s="12">
        <f t="shared" si="1"/>
        <v>0</v>
      </c>
      <c r="AA246" s="12"/>
      <c r="AB246" s="12"/>
      <c r="AC246" s="73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7"/>
      <c r="CF246" s="16"/>
      <c r="CG246" s="16"/>
      <c r="CH246" s="16"/>
      <c r="CI246" s="16"/>
      <c r="CJ246" s="16"/>
      <c r="CK246" s="16"/>
      <c r="CL246" s="16"/>
      <c r="CM246" s="16"/>
      <c r="CN246" s="16"/>
      <c r="CU246" s="73"/>
    </row>
    <row r="247" spans="1:99" s="33" customFormat="1" ht="24.95" customHeight="1">
      <c r="F247" s="40"/>
      <c r="K247" s="8"/>
      <c r="T247" s="40"/>
      <c r="U247" s="40"/>
      <c r="V247" s="40"/>
      <c r="X247" s="22"/>
      <c r="Y247" s="23"/>
      <c r="Z247" s="12">
        <f t="shared" si="1"/>
        <v>0</v>
      </c>
      <c r="AA247" s="12"/>
      <c r="AB247" s="12"/>
      <c r="AC247" s="73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7"/>
      <c r="CF247" s="16"/>
      <c r="CG247" s="16"/>
      <c r="CH247" s="16"/>
      <c r="CI247" s="16"/>
      <c r="CJ247" s="16"/>
      <c r="CK247" s="16"/>
      <c r="CL247" s="16"/>
      <c r="CM247" s="16"/>
      <c r="CN247" s="16"/>
      <c r="CU247" s="73"/>
    </row>
    <row r="248" spans="1:99" s="33" customFormat="1" ht="24.95" customHeight="1">
      <c r="F248" s="40"/>
      <c r="K248" s="8"/>
      <c r="T248" s="40"/>
      <c r="U248" s="40"/>
      <c r="V248" s="40"/>
      <c r="W248" s="11"/>
      <c r="X248" s="40"/>
      <c r="Y248" s="12"/>
      <c r="Z248" s="12">
        <f t="shared" si="1"/>
        <v>0</v>
      </c>
      <c r="AA248" s="12"/>
      <c r="AB248" s="12"/>
      <c r="AC248" s="73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7"/>
      <c r="CF248" s="16"/>
      <c r="CG248" s="16"/>
      <c r="CH248" s="16"/>
      <c r="CI248" s="16"/>
      <c r="CJ248" s="16"/>
      <c r="CK248" s="16"/>
      <c r="CL248" s="16"/>
      <c r="CM248" s="16"/>
      <c r="CN248" s="16"/>
      <c r="CU248" s="73"/>
    </row>
    <row r="249" spans="1:99" s="33" customFormat="1" ht="24.95" customHeight="1">
      <c r="F249" s="40"/>
      <c r="K249" s="8"/>
      <c r="T249" s="40"/>
      <c r="U249" s="40"/>
      <c r="V249" s="40"/>
      <c r="X249" s="40"/>
      <c r="Y249" s="12"/>
      <c r="Z249" s="12">
        <f t="shared" si="1"/>
        <v>0</v>
      </c>
      <c r="AA249" s="12"/>
      <c r="AB249" s="12"/>
      <c r="AC249" s="73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7"/>
      <c r="CF249" s="16"/>
      <c r="CG249" s="16"/>
      <c r="CH249" s="16"/>
      <c r="CI249" s="16"/>
      <c r="CJ249" s="16"/>
      <c r="CK249" s="16"/>
      <c r="CL249" s="16"/>
      <c r="CM249" s="16"/>
      <c r="CN249" s="16"/>
      <c r="CU249" s="73"/>
    </row>
    <row r="250" spans="1:99" s="33" customFormat="1" ht="24.95" customHeight="1">
      <c r="A250" s="11"/>
      <c r="F250" s="40"/>
      <c r="K250" s="8"/>
      <c r="T250" s="40"/>
      <c r="U250" s="40"/>
      <c r="V250" s="40"/>
      <c r="W250" s="11"/>
      <c r="X250" s="40"/>
      <c r="Y250" s="12"/>
      <c r="Z250" s="12">
        <f t="shared" si="1"/>
        <v>0</v>
      </c>
      <c r="AA250" s="12"/>
      <c r="AB250" s="12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7"/>
      <c r="CE250" s="16"/>
      <c r="CF250" s="16"/>
      <c r="CG250" s="16"/>
      <c r="CH250" s="16"/>
      <c r="CI250" s="16"/>
      <c r="CJ250" s="16"/>
      <c r="CK250" s="16"/>
      <c r="CL250" s="16"/>
      <c r="CM250" s="16"/>
      <c r="CT250" s="73"/>
    </row>
    <row r="251" spans="1:99" s="61" customFormat="1" ht="24.95" customHeight="1">
      <c r="A251" s="20"/>
      <c r="B251" s="20"/>
      <c r="C251" s="20"/>
      <c r="D251" s="20"/>
      <c r="E251" s="20"/>
      <c r="F251" s="22"/>
      <c r="G251" s="20"/>
      <c r="H251" s="20"/>
      <c r="I251" s="20"/>
      <c r="J251" s="20"/>
      <c r="K251" s="21"/>
      <c r="L251" s="20"/>
      <c r="M251" s="20"/>
      <c r="N251" s="20"/>
      <c r="O251" s="20"/>
      <c r="P251" s="20"/>
      <c r="Q251" s="20"/>
      <c r="R251" s="20"/>
      <c r="S251" s="20"/>
      <c r="T251" s="40"/>
      <c r="U251" s="40"/>
      <c r="V251" s="40"/>
      <c r="W251" s="33"/>
      <c r="X251" s="40"/>
      <c r="Y251" s="12"/>
      <c r="Z251" s="12">
        <f t="shared" si="1"/>
        <v>0</v>
      </c>
      <c r="AA251" s="12"/>
      <c r="AB251" s="12"/>
      <c r="AC251" s="62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  <c r="CB251" s="63"/>
      <c r="CC251" s="63"/>
      <c r="CD251" s="63"/>
      <c r="CE251" s="64"/>
      <c r="CF251" s="63"/>
      <c r="CG251" s="63"/>
      <c r="CH251" s="63"/>
      <c r="CI251" s="63"/>
      <c r="CJ251" s="63"/>
      <c r="CK251" s="63"/>
      <c r="CL251" s="63"/>
      <c r="CM251" s="63"/>
      <c r="CN251" s="63"/>
      <c r="CU251" s="62"/>
    </row>
    <row r="252" spans="1:99" s="61" customFormat="1" ht="24.95" customHeight="1">
      <c r="A252" s="20"/>
      <c r="B252" s="20"/>
      <c r="C252" s="20"/>
      <c r="D252" s="20"/>
      <c r="E252" s="20"/>
      <c r="F252" s="22"/>
      <c r="G252" s="20"/>
      <c r="H252" s="20"/>
      <c r="I252" s="20"/>
      <c r="J252" s="20"/>
      <c r="K252" s="21"/>
      <c r="L252" s="20"/>
      <c r="M252" s="20"/>
      <c r="N252" s="20"/>
      <c r="O252" s="20"/>
      <c r="P252" s="20"/>
      <c r="Q252" s="20"/>
      <c r="R252" s="20"/>
      <c r="S252" s="20"/>
      <c r="T252" s="40"/>
      <c r="U252" s="40"/>
      <c r="V252" s="40"/>
      <c r="W252" s="11"/>
      <c r="X252" s="40"/>
      <c r="Y252" s="12"/>
      <c r="Z252" s="12">
        <f t="shared" si="1"/>
        <v>0</v>
      </c>
      <c r="AA252" s="12"/>
      <c r="AB252" s="12"/>
      <c r="AC252" s="62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  <c r="BX252" s="63"/>
      <c r="BY252" s="63"/>
      <c r="BZ252" s="63"/>
      <c r="CA252" s="63"/>
      <c r="CB252" s="63"/>
      <c r="CC252" s="63"/>
      <c r="CD252" s="63"/>
      <c r="CE252" s="64"/>
      <c r="CF252" s="63"/>
      <c r="CG252" s="63"/>
      <c r="CH252" s="63"/>
      <c r="CI252" s="63"/>
      <c r="CJ252" s="63"/>
      <c r="CK252" s="63"/>
      <c r="CL252" s="63"/>
      <c r="CM252" s="63"/>
      <c r="CN252" s="63"/>
      <c r="CU252" s="62"/>
    </row>
    <row r="253" spans="1:99" s="61" customFormat="1" ht="24.95" customHeight="1">
      <c r="A253" s="20"/>
      <c r="B253" s="20"/>
      <c r="C253" s="20"/>
      <c r="D253" s="20"/>
      <c r="E253" s="20"/>
      <c r="F253" s="22"/>
      <c r="G253" s="20"/>
      <c r="H253" s="20"/>
      <c r="I253" s="20"/>
      <c r="J253" s="20"/>
      <c r="K253" s="21"/>
      <c r="L253" s="20"/>
      <c r="M253" s="20"/>
      <c r="N253" s="20"/>
      <c r="O253" s="20"/>
      <c r="P253" s="20"/>
      <c r="Q253" s="20"/>
      <c r="R253" s="20"/>
      <c r="S253" s="20"/>
      <c r="T253" s="22"/>
      <c r="U253" s="22"/>
      <c r="V253" s="40"/>
      <c r="W253" s="33"/>
      <c r="X253" s="40"/>
      <c r="Y253" s="12"/>
      <c r="Z253" s="12">
        <f t="shared" si="1"/>
        <v>0</v>
      </c>
      <c r="AA253" s="12"/>
      <c r="AB253" s="12"/>
      <c r="AC253" s="62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  <c r="CB253" s="63"/>
      <c r="CC253" s="63"/>
      <c r="CD253" s="63"/>
      <c r="CE253" s="64"/>
      <c r="CF253" s="63"/>
      <c r="CG253" s="63"/>
      <c r="CH253" s="63"/>
      <c r="CI253" s="63"/>
      <c r="CJ253" s="63"/>
      <c r="CK253" s="63"/>
      <c r="CL253" s="63"/>
      <c r="CM253" s="63"/>
      <c r="CN253" s="63"/>
      <c r="CU253" s="62"/>
    </row>
    <row r="254" spans="1:99" s="61" customFormat="1" ht="24.95" customHeight="1">
      <c r="A254" s="20"/>
      <c r="B254" s="20"/>
      <c r="C254" s="20"/>
      <c r="D254" s="20"/>
      <c r="E254" s="20"/>
      <c r="F254" s="22"/>
      <c r="G254" s="20"/>
      <c r="H254" s="20"/>
      <c r="I254" s="20"/>
      <c r="J254" s="20"/>
      <c r="K254" s="21"/>
      <c r="L254" s="20"/>
      <c r="M254" s="20"/>
      <c r="N254" s="20"/>
      <c r="O254" s="20"/>
      <c r="P254" s="20"/>
      <c r="Q254" s="20"/>
      <c r="R254" s="20"/>
      <c r="S254" s="20"/>
      <c r="T254" s="22"/>
      <c r="U254" s="22"/>
      <c r="V254" s="40"/>
      <c r="W254" s="11"/>
      <c r="X254" s="40"/>
      <c r="Y254" s="12"/>
      <c r="Z254" s="12">
        <f t="shared" si="1"/>
        <v>0</v>
      </c>
      <c r="AA254" s="12"/>
      <c r="AB254" s="12"/>
      <c r="AC254" s="62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  <c r="BX254" s="63"/>
      <c r="BY254" s="63"/>
      <c r="BZ254" s="63"/>
      <c r="CA254" s="63"/>
      <c r="CB254" s="63"/>
      <c r="CC254" s="63"/>
      <c r="CD254" s="63"/>
      <c r="CE254" s="64"/>
      <c r="CF254" s="63"/>
      <c r="CG254" s="63"/>
      <c r="CH254" s="63"/>
      <c r="CI254" s="63"/>
      <c r="CJ254" s="63"/>
      <c r="CK254" s="63"/>
      <c r="CL254" s="63"/>
      <c r="CM254" s="63"/>
      <c r="CN254" s="63"/>
      <c r="CU254" s="62"/>
    </row>
    <row r="255" spans="1:99" s="33" customFormat="1" ht="24.95" customHeight="1">
      <c r="F255" s="40"/>
      <c r="K255" s="8"/>
      <c r="S255" s="20"/>
      <c r="T255" s="40"/>
      <c r="U255" s="40"/>
      <c r="V255" s="40"/>
      <c r="X255" s="22"/>
      <c r="Y255" s="23"/>
      <c r="Z255" s="12">
        <f t="shared" si="1"/>
        <v>0</v>
      </c>
      <c r="AA255" s="12"/>
      <c r="AB255" s="12"/>
      <c r="AC255" s="73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7"/>
      <c r="CF255" s="16"/>
      <c r="CG255" s="16"/>
      <c r="CH255" s="16"/>
      <c r="CI255" s="16"/>
      <c r="CJ255" s="16"/>
      <c r="CK255" s="16"/>
      <c r="CL255" s="16"/>
      <c r="CM255" s="16"/>
      <c r="CN255" s="16"/>
      <c r="CU255" s="73"/>
    </row>
    <row r="256" spans="1:99" s="33" customFormat="1" ht="24.95" customHeight="1">
      <c r="A256" s="11"/>
      <c r="F256" s="40"/>
      <c r="K256" s="8"/>
      <c r="S256" s="20"/>
      <c r="T256" s="40"/>
      <c r="U256" s="40"/>
      <c r="V256" s="40"/>
      <c r="X256" s="40"/>
      <c r="Y256" s="12"/>
      <c r="Z256" s="12">
        <f t="shared" si="1"/>
        <v>0</v>
      </c>
      <c r="AA256" s="12"/>
      <c r="AB256" s="12"/>
      <c r="AC256" s="73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7"/>
      <c r="CF256" s="16"/>
      <c r="CG256" s="16"/>
      <c r="CH256" s="16"/>
      <c r="CI256" s="16"/>
      <c r="CJ256" s="16"/>
      <c r="CK256" s="16"/>
      <c r="CL256" s="16"/>
      <c r="CM256" s="16"/>
      <c r="CN256" s="16"/>
      <c r="CU256" s="73"/>
    </row>
    <row r="257" spans="1:99" s="33" customFormat="1" ht="24.95" customHeight="1">
      <c r="F257" s="40"/>
      <c r="K257" s="8"/>
      <c r="T257" s="40"/>
      <c r="U257" s="40"/>
      <c r="V257" s="40"/>
      <c r="X257" s="40"/>
      <c r="Y257" s="12"/>
      <c r="Z257" s="12">
        <f t="shared" si="1"/>
        <v>0</v>
      </c>
      <c r="AA257" s="12"/>
      <c r="AB257" s="12"/>
      <c r="AC257" s="73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7"/>
      <c r="CF257" s="16"/>
      <c r="CG257" s="16"/>
      <c r="CH257" s="16"/>
      <c r="CI257" s="16"/>
      <c r="CJ257" s="16"/>
      <c r="CK257" s="16"/>
      <c r="CL257" s="16"/>
      <c r="CM257" s="16"/>
      <c r="CN257" s="16"/>
      <c r="CU257" s="73"/>
    </row>
    <row r="258" spans="1:99" s="33" customFormat="1" ht="24.95" customHeight="1">
      <c r="F258" s="40"/>
      <c r="K258" s="8"/>
      <c r="T258" s="40"/>
      <c r="U258" s="40"/>
      <c r="V258" s="22"/>
      <c r="W258" s="11"/>
      <c r="X258" s="40"/>
      <c r="Y258" s="12"/>
      <c r="Z258" s="12">
        <f t="shared" si="1"/>
        <v>0</v>
      </c>
      <c r="AA258" s="12"/>
      <c r="AB258" s="12"/>
      <c r="AC258" s="73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7"/>
      <c r="CF258" s="16"/>
      <c r="CG258" s="16"/>
      <c r="CH258" s="16"/>
      <c r="CI258" s="16"/>
      <c r="CJ258" s="16"/>
      <c r="CK258" s="16"/>
      <c r="CL258" s="16"/>
      <c r="CM258" s="16"/>
      <c r="CN258" s="16"/>
      <c r="CU258" s="73"/>
    </row>
    <row r="259" spans="1:99" s="33" customFormat="1" ht="24.95" customHeight="1">
      <c r="F259" s="40"/>
      <c r="K259" s="8"/>
      <c r="T259" s="40"/>
      <c r="U259" s="40"/>
      <c r="V259" s="40"/>
      <c r="X259" s="40"/>
      <c r="Y259" s="12"/>
      <c r="Z259" s="12">
        <f t="shared" si="1"/>
        <v>0</v>
      </c>
      <c r="AA259" s="12"/>
      <c r="AB259" s="12"/>
      <c r="AC259" s="73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7"/>
      <c r="CF259" s="16"/>
      <c r="CG259" s="16"/>
      <c r="CH259" s="16"/>
      <c r="CI259" s="16"/>
      <c r="CJ259" s="16"/>
      <c r="CK259" s="16"/>
      <c r="CL259" s="16"/>
      <c r="CM259" s="16"/>
      <c r="CN259" s="16"/>
      <c r="CU259" s="73"/>
    </row>
    <row r="260" spans="1:99" s="33" customFormat="1" ht="24.95" customHeight="1">
      <c r="F260" s="40"/>
      <c r="K260" s="8"/>
      <c r="T260" s="40"/>
      <c r="U260" s="40"/>
      <c r="V260" s="22"/>
      <c r="W260" s="11"/>
      <c r="X260" s="40"/>
      <c r="Y260" s="12"/>
      <c r="Z260" s="12">
        <f t="shared" si="1"/>
        <v>0</v>
      </c>
      <c r="AA260" s="12"/>
      <c r="AB260" s="12"/>
      <c r="AC260" s="73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7"/>
      <c r="CF260" s="16"/>
      <c r="CG260" s="16"/>
      <c r="CH260" s="16"/>
      <c r="CI260" s="16"/>
      <c r="CJ260" s="16"/>
      <c r="CK260" s="16"/>
      <c r="CL260" s="16"/>
      <c r="CM260" s="16"/>
      <c r="CN260" s="16"/>
      <c r="CU260" s="73"/>
    </row>
    <row r="261" spans="1:99" s="33" customFormat="1" ht="24.95" customHeight="1">
      <c r="F261" s="40"/>
      <c r="K261" s="8"/>
      <c r="T261" s="40"/>
      <c r="U261" s="40"/>
      <c r="V261" s="40"/>
      <c r="X261" s="40"/>
      <c r="Y261" s="12"/>
      <c r="Z261" s="12">
        <f t="shared" si="1"/>
        <v>0</v>
      </c>
      <c r="AA261" s="12"/>
      <c r="AB261" s="12"/>
      <c r="AC261" s="73"/>
      <c r="AJ261" s="73"/>
    </row>
    <row r="262" spans="1:99" s="33" customFormat="1" ht="24.95" customHeight="1">
      <c r="F262" s="40"/>
      <c r="K262" s="8"/>
      <c r="T262" s="40"/>
      <c r="U262" s="40"/>
      <c r="V262" s="22"/>
      <c r="W262" s="11"/>
      <c r="X262" s="40"/>
      <c r="Y262" s="12"/>
      <c r="Z262" s="12">
        <f t="shared" si="1"/>
        <v>0</v>
      </c>
      <c r="AA262" s="12"/>
      <c r="AB262" s="12"/>
      <c r="AC262" s="73"/>
      <c r="AJ262" s="73"/>
    </row>
    <row r="263" spans="1:99" s="33" customFormat="1" ht="24.95" customHeight="1">
      <c r="F263" s="40"/>
      <c r="K263" s="8"/>
      <c r="T263" s="40"/>
      <c r="U263" s="40"/>
      <c r="V263" s="40"/>
      <c r="X263" s="40"/>
      <c r="Y263" s="12"/>
      <c r="Z263" s="12">
        <f t="shared" si="1"/>
        <v>0</v>
      </c>
      <c r="AA263" s="12"/>
      <c r="AB263" s="12"/>
      <c r="AC263" s="73"/>
      <c r="AJ263" s="73"/>
    </row>
    <row r="264" spans="1:99" s="33" customFormat="1" ht="24.95" customHeight="1">
      <c r="F264" s="40"/>
      <c r="K264" s="8"/>
      <c r="T264" s="40"/>
      <c r="U264" s="40"/>
      <c r="V264" s="22"/>
      <c r="W264" s="11"/>
      <c r="X264" s="40"/>
      <c r="Y264" s="12"/>
      <c r="Z264" s="12">
        <f t="shared" si="1"/>
        <v>0</v>
      </c>
      <c r="AA264" s="12"/>
      <c r="AB264" s="12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7"/>
      <c r="CE264" s="16"/>
      <c r="CF264" s="16"/>
      <c r="CG264" s="16"/>
      <c r="CH264" s="16"/>
      <c r="CI264" s="16"/>
      <c r="CJ264" s="16"/>
      <c r="CK264" s="16"/>
      <c r="CL264" s="16"/>
      <c r="CM264" s="16"/>
      <c r="CT264" s="73"/>
    </row>
    <row r="265" spans="1:99" s="33" customFormat="1" ht="24.95" customHeight="1">
      <c r="F265" s="40"/>
      <c r="K265" s="8"/>
      <c r="S265" s="41"/>
      <c r="T265" s="40"/>
      <c r="U265" s="40"/>
      <c r="V265" s="40"/>
      <c r="X265" s="40"/>
      <c r="Y265" s="12"/>
      <c r="Z265" s="12">
        <f t="shared" si="1"/>
        <v>0</v>
      </c>
      <c r="AA265" s="12"/>
      <c r="AB265" s="12"/>
      <c r="AC265" s="73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7"/>
      <c r="CF265" s="16"/>
      <c r="CG265" s="16"/>
      <c r="CH265" s="16"/>
      <c r="CI265" s="16"/>
      <c r="CJ265" s="16"/>
      <c r="CK265" s="16"/>
      <c r="CL265" s="16"/>
      <c r="CM265" s="16"/>
      <c r="CN265" s="16"/>
      <c r="CU265" s="73"/>
    </row>
    <row r="266" spans="1:99" s="33" customFormat="1" ht="24.95" customHeight="1">
      <c r="F266" s="40"/>
      <c r="K266" s="8"/>
      <c r="S266" s="41"/>
      <c r="T266" s="40"/>
      <c r="U266" s="40"/>
      <c r="V266" s="40"/>
      <c r="W266" s="11"/>
      <c r="X266" s="40"/>
      <c r="Y266" s="12"/>
      <c r="Z266" s="12">
        <f t="shared" si="1"/>
        <v>0</v>
      </c>
      <c r="AA266" s="12"/>
      <c r="AB266" s="12"/>
      <c r="AC266" s="73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7"/>
      <c r="CF266" s="16"/>
      <c r="CG266" s="16"/>
      <c r="CH266" s="16"/>
      <c r="CI266" s="16"/>
      <c r="CJ266" s="16"/>
      <c r="CK266" s="16"/>
      <c r="CL266" s="16"/>
      <c r="CM266" s="16"/>
      <c r="CN266" s="16"/>
      <c r="CU266" s="73"/>
    </row>
    <row r="267" spans="1:99" s="33" customFormat="1" ht="24.95" customHeight="1">
      <c r="F267" s="40"/>
      <c r="K267" s="8"/>
      <c r="T267" s="40"/>
      <c r="U267" s="40"/>
      <c r="V267" s="40"/>
      <c r="X267" s="40"/>
      <c r="Y267" s="12"/>
      <c r="Z267" s="12">
        <f t="shared" si="1"/>
        <v>0</v>
      </c>
      <c r="AA267" s="12"/>
      <c r="AB267" s="12"/>
      <c r="AC267" s="73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7"/>
      <c r="CF267" s="16"/>
      <c r="CG267" s="16"/>
      <c r="CH267" s="16"/>
      <c r="CI267" s="16"/>
      <c r="CJ267" s="16"/>
      <c r="CK267" s="16"/>
      <c r="CL267" s="16"/>
      <c r="CM267" s="16"/>
      <c r="CN267" s="16"/>
      <c r="CU267" s="73"/>
    </row>
    <row r="268" spans="1:99" s="33" customFormat="1" ht="24.95" customHeight="1">
      <c r="F268" s="40"/>
      <c r="K268" s="8"/>
      <c r="T268" s="40"/>
      <c r="U268" s="40"/>
      <c r="V268" s="40"/>
      <c r="W268" s="11"/>
      <c r="X268" s="40"/>
      <c r="Y268" s="12"/>
      <c r="Z268" s="12">
        <f t="shared" si="1"/>
        <v>0</v>
      </c>
      <c r="AA268" s="12"/>
      <c r="AB268" s="12"/>
      <c r="AC268" s="73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7"/>
      <c r="CF268" s="16"/>
      <c r="CG268" s="16"/>
      <c r="CH268" s="16"/>
      <c r="CI268" s="16"/>
      <c r="CJ268" s="16"/>
      <c r="CK268" s="16"/>
      <c r="CL268" s="16"/>
      <c r="CM268" s="16"/>
      <c r="CN268" s="16"/>
      <c r="CU268" s="73"/>
    </row>
    <row r="269" spans="1:99" s="33" customFormat="1" ht="24.95" customHeight="1">
      <c r="F269" s="40"/>
      <c r="K269" s="8"/>
      <c r="T269" s="40"/>
      <c r="U269" s="40"/>
      <c r="V269" s="40"/>
      <c r="X269" s="40"/>
      <c r="Y269" s="12"/>
      <c r="Z269" s="12">
        <f t="shared" si="1"/>
        <v>0</v>
      </c>
      <c r="AA269" s="12"/>
      <c r="AB269" s="12"/>
      <c r="AC269" s="73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7"/>
      <c r="CF269" s="16"/>
      <c r="CG269" s="16"/>
      <c r="CH269" s="16"/>
      <c r="CI269" s="16"/>
      <c r="CJ269" s="16"/>
      <c r="CK269" s="16"/>
      <c r="CL269" s="16"/>
      <c r="CM269" s="16"/>
      <c r="CN269" s="16"/>
      <c r="CU269" s="73"/>
    </row>
    <row r="270" spans="1:99" s="33" customFormat="1" ht="24.95" customHeight="1">
      <c r="F270" s="40"/>
      <c r="K270" s="8"/>
      <c r="T270" s="40"/>
      <c r="U270" s="40"/>
      <c r="V270" s="22"/>
      <c r="W270" s="11"/>
      <c r="X270" s="40"/>
      <c r="Y270" s="12"/>
      <c r="Z270" s="12">
        <f t="shared" si="1"/>
        <v>0</v>
      </c>
      <c r="AA270" s="12"/>
      <c r="AB270" s="12"/>
      <c r="AC270" s="73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7"/>
      <c r="CF270" s="16"/>
      <c r="CG270" s="16"/>
      <c r="CH270" s="16"/>
      <c r="CI270" s="16"/>
      <c r="CJ270" s="16"/>
      <c r="CK270" s="16"/>
      <c r="CL270" s="16"/>
      <c r="CM270" s="16"/>
      <c r="CN270" s="16"/>
      <c r="CU270" s="73"/>
    </row>
    <row r="271" spans="1:99" s="11" customFormat="1" ht="24.95" customHeight="1">
      <c r="A271" s="33"/>
      <c r="B271" s="33"/>
      <c r="C271" s="33"/>
      <c r="D271" s="33"/>
      <c r="E271" s="33"/>
      <c r="F271" s="40"/>
      <c r="G271" s="33"/>
      <c r="H271" s="33"/>
      <c r="I271" s="33"/>
      <c r="J271" s="33"/>
      <c r="K271" s="8"/>
      <c r="L271" s="33"/>
      <c r="M271" s="33"/>
      <c r="N271" s="33"/>
      <c r="O271" s="33"/>
      <c r="P271" s="33"/>
      <c r="Q271" s="33"/>
      <c r="R271" s="33"/>
      <c r="S271" s="33"/>
      <c r="T271" s="40"/>
      <c r="U271" s="40"/>
      <c r="V271" s="40"/>
      <c r="W271" s="33"/>
      <c r="X271" s="40"/>
      <c r="Y271" s="12"/>
      <c r="Z271" s="12">
        <f t="shared" si="1"/>
        <v>0</v>
      </c>
      <c r="AA271" s="12"/>
      <c r="AB271" s="12"/>
      <c r="AC271" s="13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8"/>
      <c r="CF271" s="27"/>
      <c r="CG271" s="27"/>
      <c r="CH271" s="27"/>
      <c r="CI271" s="27"/>
      <c r="CJ271" s="27"/>
      <c r="CK271" s="27"/>
      <c r="CL271" s="27"/>
      <c r="CM271" s="27"/>
      <c r="CN271" s="27"/>
      <c r="CU271" s="13"/>
    </row>
    <row r="272" spans="1:99" s="33" customFormat="1" ht="24.95" customHeight="1">
      <c r="F272" s="40"/>
      <c r="K272" s="8"/>
      <c r="T272" s="40"/>
      <c r="U272" s="40"/>
      <c r="V272" s="40"/>
      <c r="W272" s="11"/>
      <c r="X272" s="40"/>
      <c r="Y272" s="12"/>
      <c r="Z272" s="12">
        <f t="shared" si="1"/>
        <v>0</v>
      </c>
      <c r="AA272" s="12"/>
      <c r="AB272" s="12"/>
      <c r="AC272" s="73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7"/>
      <c r="CF272" s="16"/>
      <c r="CG272" s="16"/>
      <c r="CH272" s="16"/>
      <c r="CI272" s="16"/>
      <c r="CJ272" s="16"/>
      <c r="CK272" s="16"/>
      <c r="CL272" s="16"/>
      <c r="CM272" s="16"/>
      <c r="CN272" s="16"/>
      <c r="CU272" s="73"/>
    </row>
    <row r="273" spans="1:99" s="33" customFormat="1" ht="24.95" customHeight="1">
      <c r="F273" s="40"/>
      <c r="K273" s="8"/>
      <c r="T273" s="40"/>
      <c r="U273" s="40"/>
      <c r="V273" s="40"/>
      <c r="X273" s="40"/>
      <c r="Y273" s="12"/>
      <c r="Z273" s="12">
        <f t="shared" si="1"/>
        <v>0</v>
      </c>
      <c r="AA273" s="12"/>
      <c r="AB273" s="12"/>
      <c r="AC273" s="13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7"/>
      <c r="CF273" s="16"/>
      <c r="CG273" s="16"/>
      <c r="CH273" s="16"/>
      <c r="CI273" s="16"/>
      <c r="CJ273" s="16"/>
      <c r="CK273" s="16"/>
      <c r="CL273" s="16"/>
      <c r="CM273" s="16"/>
      <c r="CN273" s="16"/>
      <c r="CU273" s="73"/>
    </row>
    <row r="274" spans="1:99" s="33" customFormat="1" ht="24.95" customHeight="1">
      <c r="F274" s="40"/>
      <c r="K274" s="8"/>
      <c r="T274" s="40"/>
      <c r="U274" s="40"/>
      <c r="V274" s="40"/>
      <c r="X274" s="22"/>
      <c r="Y274" s="23"/>
      <c r="Z274" s="12">
        <f t="shared" si="1"/>
        <v>0</v>
      </c>
      <c r="AA274" s="12"/>
      <c r="AB274" s="12"/>
      <c r="AC274" s="13"/>
      <c r="AJ274" s="73"/>
    </row>
    <row r="275" spans="1:99" s="33" customFormat="1" ht="24.95" customHeight="1">
      <c r="A275" s="11"/>
      <c r="F275" s="40"/>
      <c r="K275" s="8"/>
      <c r="T275" s="40"/>
      <c r="U275" s="40"/>
      <c r="V275" s="40"/>
      <c r="X275" s="40"/>
      <c r="Y275" s="12"/>
      <c r="Z275" s="12">
        <f t="shared" si="1"/>
        <v>0</v>
      </c>
      <c r="AA275" s="12"/>
      <c r="AB275" s="12"/>
      <c r="AC275" s="73"/>
      <c r="AJ275" s="73"/>
    </row>
    <row r="276" spans="1:99" s="33" customFormat="1" ht="24.95" customHeight="1">
      <c r="F276" s="40"/>
      <c r="K276" s="8"/>
      <c r="T276" s="40"/>
      <c r="U276" s="40"/>
      <c r="V276" s="40"/>
      <c r="X276" s="22"/>
      <c r="Y276" s="23"/>
      <c r="Z276" s="12">
        <f t="shared" si="1"/>
        <v>0</v>
      </c>
      <c r="AA276" s="12"/>
      <c r="AB276" s="12"/>
      <c r="AC276" s="73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7"/>
      <c r="CF276" s="16"/>
      <c r="CG276" s="16"/>
      <c r="CH276" s="16"/>
      <c r="CI276" s="16"/>
      <c r="CJ276" s="16"/>
      <c r="CK276" s="16"/>
      <c r="CL276" s="16"/>
      <c r="CM276" s="16"/>
      <c r="CN276" s="16"/>
      <c r="CU276" s="73"/>
    </row>
    <row r="277" spans="1:99" s="33" customFormat="1" ht="24.95" customHeight="1">
      <c r="F277" s="40"/>
      <c r="K277" s="8"/>
      <c r="T277" s="40"/>
      <c r="U277" s="40"/>
      <c r="V277" s="40"/>
      <c r="X277" s="22"/>
      <c r="Y277" s="23"/>
      <c r="Z277" s="12">
        <f t="shared" si="1"/>
        <v>0</v>
      </c>
      <c r="AA277" s="12"/>
      <c r="AB277" s="12"/>
      <c r="AC277" s="73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7"/>
      <c r="CF277" s="16"/>
      <c r="CG277" s="16"/>
      <c r="CH277" s="16"/>
      <c r="CI277" s="16"/>
      <c r="CJ277" s="16"/>
      <c r="CK277" s="16"/>
      <c r="CL277" s="16"/>
      <c r="CM277" s="16"/>
      <c r="CN277" s="16"/>
      <c r="CU277" s="73"/>
    </row>
    <row r="278" spans="1:99" s="33" customFormat="1" ht="24.95" customHeight="1">
      <c r="F278" s="40"/>
      <c r="K278" s="8"/>
      <c r="T278" s="40"/>
      <c r="U278" s="40"/>
      <c r="V278" s="40"/>
      <c r="X278" s="40"/>
      <c r="Y278" s="12"/>
      <c r="Z278" s="12">
        <f t="shared" si="1"/>
        <v>0</v>
      </c>
      <c r="AA278" s="12"/>
      <c r="AB278" s="12"/>
      <c r="AC278" s="73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7"/>
      <c r="CF278" s="16"/>
      <c r="CG278" s="16"/>
      <c r="CH278" s="16"/>
      <c r="CI278" s="16"/>
      <c r="CJ278" s="16"/>
      <c r="CK278" s="16"/>
      <c r="CL278" s="16"/>
      <c r="CM278" s="16"/>
      <c r="CN278" s="16"/>
      <c r="CU278" s="73"/>
    </row>
    <row r="279" spans="1:99" s="33" customFormat="1" ht="24.95" customHeight="1">
      <c r="F279" s="40"/>
      <c r="K279" s="8"/>
      <c r="T279" s="40"/>
      <c r="U279" s="40"/>
      <c r="V279" s="40"/>
      <c r="X279" s="40"/>
      <c r="Y279" s="12"/>
      <c r="Z279" s="12">
        <f t="shared" si="1"/>
        <v>0</v>
      </c>
      <c r="AA279" s="12"/>
      <c r="AB279" s="12"/>
      <c r="AC279" s="73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7"/>
      <c r="CF279" s="16"/>
      <c r="CG279" s="16"/>
      <c r="CH279" s="16"/>
      <c r="CI279" s="16"/>
      <c r="CJ279" s="16"/>
      <c r="CK279" s="16"/>
      <c r="CL279" s="16"/>
      <c r="CM279" s="16"/>
      <c r="CN279" s="16"/>
      <c r="CU279" s="73"/>
    </row>
    <row r="280" spans="1:99" s="33" customFormat="1" ht="24.95" customHeight="1">
      <c r="F280" s="40"/>
      <c r="K280" s="8"/>
      <c r="T280" s="40"/>
      <c r="U280" s="40"/>
      <c r="V280" s="40"/>
      <c r="X280" s="40"/>
      <c r="Y280" s="12"/>
      <c r="Z280" s="12">
        <f t="shared" si="1"/>
        <v>0</v>
      </c>
      <c r="AA280" s="12"/>
      <c r="AB280" s="12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7"/>
      <c r="CE280" s="16"/>
      <c r="CF280" s="16"/>
      <c r="CG280" s="16"/>
      <c r="CH280" s="16"/>
      <c r="CI280" s="16"/>
      <c r="CJ280" s="16"/>
      <c r="CK280" s="16"/>
      <c r="CL280" s="16"/>
      <c r="CM280" s="16"/>
      <c r="CT280" s="73"/>
    </row>
    <row r="281" spans="1:99" s="33" customFormat="1" ht="24.95" customHeight="1">
      <c r="F281" s="40"/>
      <c r="K281" s="8"/>
      <c r="T281" s="40"/>
      <c r="U281" s="40"/>
      <c r="V281" s="22"/>
      <c r="W281" s="11"/>
      <c r="X281" s="40"/>
      <c r="Y281" s="12"/>
      <c r="Z281" s="12">
        <f t="shared" si="1"/>
        <v>0</v>
      </c>
      <c r="AA281" s="12"/>
      <c r="AB281" s="12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7"/>
      <c r="CE281" s="16"/>
      <c r="CF281" s="16"/>
      <c r="CG281" s="16"/>
      <c r="CH281" s="16"/>
      <c r="CI281" s="16"/>
      <c r="CJ281" s="16"/>
      <c r="CK281" s="16"/>
      <c r="CL281" s="16"/>
      <c r="CM281" s="16"/>
      <c r="CT281" s="73"/>
    </row>
    <row r="282" spans="1:99" s="33" customFormat="1" ht="24.95" customHeight="1">
      <c r="F282" s="40"/>
      <c r="K282" s="8"/>
      <c r="T282" s="40"/>
      <c r="U282" s="40"/>
      <c r="V282" s="22"/>
      <c r="X282" s="40"/>
      <c r="Y282" s="12"/>
      <c r="Z282" s="12">
        <f t="shared" si="1"/>
        <v>0</v>
      </c>
      <c r="AA282" s="12"/>
      <c r="AB282" s="12"/>
      <c r="AC282" s="73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7"/>
      <c r="CF282" s="16"/>
      <c r="CG282" s="16"/>
      <c r="CH282" s="16"/>
      <c r="CI282" s="16"/>
      <c r="CJ282" s="16"/>
      <c r="CK282" s="16"/>
      <c r="CL282" s="16"/>
      <c r="CM282" s="16"/>
      <c r="CN282" s="16"/>
      <c r="CU282" s="73"/>
    </row>
    <row r="283" spans="1:99" s="33" customFormat="1" ht="24.95" customHeight="1">
      <c r="F283" s="40"/>
      <c r="K283" s="8"/>
      <c r="T283" s="40"/>
      <c r="U283" s="40"/>
      <c r="V283" s="40"/>
      <c r="X283" s="40"/>
      <c r="Y283" s="12"/>
      <c r="Z283" s="12">
        <f t="shared" si="1"/>
        <v>0</v>
      </c>
      <c r="AA283" s="12"/>
      <c r="AB283" s="12"/>
      <c r="AC283" s="73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7"/>
      <c r="CF283" s="16"/>
      <c r="CG283" s="16"/>
      <c r="CH283" s="16"/>
      <c r="CI283" s="16"/>
      <c r="CJ283" s="16"/>
      <c r="CK283" s="16"/>
      <c r="CL283" s="16"/>
      <c r="CM283" s="16"/>
      <c r="CN283" s="16"/>
      <c r="CU283" s="73"/>
    </row>
    <row r="284" spans="1:99" s="33" customFormat="1" ht="24.95" customHeight="1">
      <c r="F284" s="40"/>
      <c r="K284" s="8"/>
      <c r="T284" s="40"/>
      <c r="U284" s="40"/>
      <c r="V284" s="22"/>
      <c r="W284" s="11"/>
      <c r="X284" s="40"/>
      <c r="Y284" s="12"/>
      <c r="Z284" s="12">
        <f t="shared" si="1"/>
        <v>0</v>
      </c>
      <c r="AA284" s="12"/>
      <c r="AB284" s="12"/>
      <c r="AC284" s="73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7"/>
      <c r="CF284" s="16"/>
      <c r="CG284" s="16"/>
      <c r="CH284" s="16"/>
      <c r="CI284" s="16"/>
      <c r="CJ284" s="16"/>
      <c r="CK284" s="16"/>
      <c r="CL284" s="16"/>
      <c r="CM284" s="16"/>
      <c r="CN284" s="16"/>
      <c r="CU284" s="73"/>
    </row>
    <row r="285" spans="1:99" s="33" customFormat="1" ht="24.95" customHeight="1">
      <c r="F285" s="40"/>
      <c r="K285" s="8"/>
      <c r="T285" s="40"/>
      <c r="U285" s="40"/>
      <c r="V285" s="40"/>
      <c r="X285" s="40"/>
      <c r="Y285" s="12"/>
      <c r="Z285" s="12">
        <f t="shared" si="1"/>
        <v>0</v>
      </c>
      <c r="AA285" s="12"/>
      <c r="AB285" s="12"/>
      <c r="AC285" s="73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7"/>
      <c r="CF285" s="16"/>
      <c r="CG285" s="16"/>
      <c r="CH285" s="16"/>
      <c r="CI285" s="16"/>
      <c r="CJ285" s="16"/>
      <c r="CK285" s="16"/>
      <c r="CL285" s="16"/>
      <c r="CM285" s="16"/>
      <c r="CN285" s="16"/>
      <c r="CU285" s="73"/>
    </row>
    <row r="286" spans="1:99" s="33" customFormat="1" ht="24.95" customHeight="1">
      <c r="F286" s="40"/>
      <c r="K286" s="8"/>
      <c r="T286" s="40"/>
      <c r="U286" s="40"/>
      <c r="V286" s="22"/>
      <c r="W286" s="11"/>
      <c r="X286" s="40"/>
      <c r="Y286" s="12"/>
      <c r="Z286" s="12">
        <f t="shared" si="1"/>
        <v>0</v>
      </c>
      <c r="AA286" s="12"/>
      <c r="AB286" s="12"/>
      <c r="AC286" s="73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7"/>
      <c r="CF286" s="16"/>
      <c r="CG286" s="16"/>
      <c r="CH286" s="16"/>
      <c r="CI286" s="16"/>
      <c r="CJ286" s="16"/>
      <c r="CK286" s="16"/>
      <c r="CL286" s="16"/>
      <c r="CM286" s="16"/>
      <c r="CN286" s="16"/>
      <c r="CU286" s="73"/>
    </row>
    <row r="287" spans="1:99" s="33" customFormat="1" ht="24.95" customHeight="1">
      <c r="F287" s="40"/>
      <c r="K287" s="8"/>
      <c r="T287" s="40"/>
      <c r="U287" s="40"/>
      <c r="V287" s="40"/>
      <c r="X287" s="40"/>
      <c r="Y287" s="12"/>
      <c r="Z287" s="12">
        <f t="shared" si="1"/>
        <v>0</v>
      </c>
      <c r="AA287" s="12"/>
      <c r="AB287" s="12"/>
      <c r="AC287" s="73"/>
      <c r="AJ287" s="73"/>
    </row>
    <row r="288" spans="1:99" s="33" customFormat="1" ht="24.95" customHeight="1">
      <c r="F288" s="40"/>
      <c r="K288" s="8"/>
      <c r="T288" s="40"/>
      <c r="U288" s="40"/>
      <c r="V288" s="22"/>
      <c r="W288" s="11"/>
      <c r="X288" s="40"/>
      <c r="Y288" s="12"/>
      <c r="Z288" s="12">
        <f t="shared" si="1"/>
        <v>0</v>
      </c>
      <c r="AA288" s="12"/>
      <c r="AB288" s="12"/>
      <c r="AC288" s="73"/>
      <c r="AJ288" s="73"/>
    </row>
    <row r="289" spans="1:99" s="33" customFormat="1" ht="24.95" customHeight="1">
      <c r="F289" s="40"/>
      <c r="K289" s="8"/>
      <c r="T289" s="40"/>
      <c r="U289" s="40"/>
      <c r="V289" s="40"/>
      <c r="X289" s="22"/>
      <c r="Y289" s="23"/>
      <c r="Z289" s="12">
        <f t="shared" si="1"/>
        <v>0</v>
      </c>
      <c r="AA289" s="12"/>
      <c r="AB289" s="12"/>
      <c r="AC289" s="73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7"/>
      <c r="CF289" s="16"/>
      <c r="CG289" s="16"/>
      <c r="CH289" s="16"/>
      <c r="CI289" s="16"/>
      <c r="CJ289" s="16"/>
      <c r="CK289" s="16"/>
      <c r="CL289" s="16"/>
      <c r="CM289" s="16"/>
      <c r="CN289" s="16"/>
      <c r="CU289" s="73"/>
    </row>
    <row r="290" spans="1:99" s="33" customFormat="1" ht="24.95" customHeight="1">
      <c r="F290" s="40"/>
      <c r="K290" s="8"/>
      <c r="T290" s="40"/>
      <c r="U290" s="40"/>
      <c r="V290" s="40"/>
      <c r="W290" s="11"/>
      <c r="X290" s="40"/>
      <c r="Y290" s="12"/>
      <c r="Z290" s="12">
        <f t="shared" si="1"/>
        <v>0</v>
      </c>
      <c r="AA290" s="12"/>
      <c r="AB290" s="12"/>
      <c r="AC290" s="73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7"/>
      <c r="CF290" s="16"/>
      <c r="CG290" s="16"/>
      <c r="CH290" s="16"/>
      <c r="CI290" s="16"/>
      <c r="CJ290" s="16"/>
      <c r="CK290" s="16"/>
      <c r="CL290" s="16"/>
      <c r="CM290" s="16"/>
      <c r="CN290" s="16"/>
      <c r="CU290" s="73"/>
    </row>
    <row r="291" spans="1:99" s="33" customFormat="1" ht="24.95" customHeight="1">
      <c r="F291" s="40"/>
      <c r="K291" s="8"/>
      <c r="T291" s="40"/>
      <c r="U291" s="40"/>
      <c r="V291" s="40"/>
      <c r="X291" s="22"/>
      <c r="Y291" s="23"/>
      <c r="Z291" s="12">
        <f t="shared" si="1"/>
        <v>0</v>
      </c>
      <c r="AA291" s="12"/>
      <c r="AB291" s="12"/>
      <c r="AC291" s="73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7"/>
      <c r="CF291" s="16"/>
      <c r="CG291" s="16"/>
      <c r="CH291" s="16"/>
      <c r="CI291" s="16"/>
      <c r="CJ291" s="16"/>
      <c r="CK291" s="16"/>
      <c r="CL291" s="16"/>
      <c r="CM291" s="16"/>
      <c r="CN291" s="16"/>
      <c r="CU291" s="73"/>
    </row>
    <row r="292" spans="1:99" s="33" customFormat="1" ht="24.95" customHeight="1">
      <c r="F292" s="40"/>
      <c r="K292" s="8"/>
      <c r="T292" s="40"/>
      <c r="U292" s="40"/>
      <c r="V292" s="40"/>
      <c r="W292" s="11"/>
      <c r="X292" s="40"/>
      <c r="Y292" s="12"/>
      <c r="Z292" s="12">
        <f t="shared" si="1"/>
        <v>0</v>
      </c>
      <c r="AA292" s="12"/>
      <c r="AB292" s="12"/>
      <c r="AC292" s="73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7"/>
      <c r="CF292" s="16"/>
      <c r="CG292" s="16"/>
      <c r="CH292" s="16"/>
      <c r="CI292" s="16"/>
      <c r="CJ292" s="16"/>
      <c r="CK292" s="16"/>
      <c r="CL292" s="16"/>
      <c r="CM292" s="16"/>
      <c r="CN292" s="16"/>
      <c r="CU292" s="73"/>
    </row>
    <row r="293" spans="1:99" s="33" customFormat="1" ht="24.95" customHeight="1">
      <c r="F293" s="40"/>
      <c r="K293" s="8"/>
      <c r="T293" s="40"/>
      <c r="U293" s="40"/>
      <c r="V293" s="40"/>
      <c r="X293" s="22"/>
      <c r="Y293" s="23"/>
      <c r="Z293" s="12">
        <f t="shared" si="1"/>
        <v>0</v>
      </c>
      <c r="AA293" s="12"/>
      <c r="AB293" s="12"/>
      <c r="AC293" s="73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7"/>
      <c r="CF293" s="16"/>
      <c r="CG293" s="16"/>
      <c r="CH293" s="16"/>
      <c r="CI293" s="16"/>
      <c r="CJ293" s="16"/>
      <c r="CK293" s="16"/>
      <c r="CL293" s="16"/>
      <c r="CM293" s="16"/>
      <c r="CN293" s="16"/>
      <c r="CU293" s="73"/>
    </row>
    <row r="294" spans="1:99" s="33" customFormat="1" ht="24.95" customHeight="1">
      <c r="F294" s="40"/>
      <c r="K294" s="8"/>
      <c r="T294" s="40"/>
      <c r="U294" s="40"/>
      <c r="V294" s="40"/>
      <c r="W294" s="11"/>
      <c r="X294" s="40"/>
      <c r="Y294" s="12"/>
      <c r="Z294" s="12">
        <f t="shared" si="1"/>
        <v>0</v>
      </c>
      <c r="AA294" s="12"/>
      <c r="AB294" s="12"/>
      <c r="AC294" s="73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7"/>
      <c r="CF294" s="16"/>
      <c r="CG294" s="16"/>
      <c r="CH294" s="16"/>
      <c r="CI294" s="16"/>
      <c r="CJ294" s="16"/>
      <c r="CK294" s="16"/>
      <c r="CL294" s="16"/>
      <c r="CM294" s="16"/>
      <c r="CN294" s="16"/>
      <c r="CU294" s="73"/>
    </row>
    <row r="295" spans="1:99" s="11" customFormat="1" ht="24.95" customHeight="1">
      <c r="A295" s="33"/>
      <c r="B295" s="33"/>
      <c r="C295" s="33"/>
      <c r="D295" s="33"/>
      <c r="E295" s="33"/>
      <c r="F295" s="40"/>
      <c r="G295" s="33"/>
      <c r="H295" s="33"/>
      <c r="I295" s="33"/>
      <c r="J295" s="33"/>
      <c r="K295" s="8"/>
      <c r="L295" s="33"/>
      <c r="M295" s="33"/>
      <c r="N295" s="33"/>
      <c r="O295" s="33"/>
      <c r="P295" s="33"/>
      <c r="Q295" s="33"/>
      <c r="R295" s="33"/>
      <c r="S295" s="33"/>
      <c r="T295" s="40"/>
      <c r="U295" s="40"/>
      <c r="V295" s="40"/>
      <c r="W295" s="33"/>
      <c r="X295" s="22"/>
      <c r="Y295" s="23"/>
      <c r="Z295" s="12">
        <f t="shared" si="1"/>
        <v>0</v>
      </c>
      <c r="AA295" s="12"/>
      <c r="AB295" s="12"/>
      <c r="AC295" s="13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8"/>
      <c r="CF295" s="27"/>
      <c r="CG295" s="27"/>
      <c r="CH295" s="27"/>
      <c r="CI295" s="27"/>
      <c r="CJ295" s="27"/>
      <c r="CK295" s="27"/>
      <c r="CL295" s="27"/>
      <c r="CM295" s="27"/>
      <c r="CN295" s="27"/>
      <c r="CU295" s="13"/>
    </row>
    <row r="296" spans="1:99" s="33" customFormat="1" ht="24.95" customHeight="1">
      <c r="F296" s="40"/>
      <c r="K296" s="8"/>
      <c r="T296" s="40"/>
      <c r="U296" s="40"/>
      <c r="V296" s="40"/>
      <c r="W296" s="11"/>
      <c r="X296" s="40"/>
      <c r="Y296" s="12"/>
      <c r="Z296" s="12">
        <f t="shared" si="1"/>
        <v>0</v>
      </c>
      <c r="AA296" s="12"/>
      <c r="AB296" s="12"/>
      <c r="AC296" s="73"/>
      <c r="CE296" s="65"/>
      <c r="CU296" s="73"/>
    </row>
    <row r="297" spans="1:99" s="33" customFormat="1" ht="24.95" customHeight="1">
      <c r="F297" s="40"/>
      <c r="K297" s="8"/>
      <c r="T297" s="40"/>
      <c r="U297" s="40"/>
      <c r="V297" s="40"/>
      <c r="X297" s="40"/>
      <c r="Y297" s="12"/>
      <c r="Z297" s="12">
        <f t="shared" si="1"/>
        <v>0</v>
      </c>
      <c r="AA297" s="12"/>
      <c r="AB297" s="12"/>
      <c r="AC297" s="73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7"/>
      <c r="CF297" s="16"/>
      <c r="CG297" s="16"/>
      <c r="CH297" s="16"/>
      <c r="CI297" s="16"/>
      <c r="CJ297" s="16"/>
      <c r="CK297" s="16"/>
      <c r="CL297" s="16"/>
      <c r="CM297" s="16"/>
      <c r="CN297" s="16"/>
      <c r="CU297" s="73"/>
    </row>
    <row r="298" spans="1:99" s="33" customFormat="1" ht="24.95" customHeight="1">
      <c r="F298" s="40"/>
      <c r="K298" s="8"/>
      <c r="T298" s="40"/>
      <c r="U298" s="40"/>
      <c r="V298" s="40"/>
      <c r="X298" s="40"/>
      <c r="Y298" s="12"/>
      <c r="Z298" s="12">
        <f t="shared" si="1"/>
        <v>0</v>
      </c>
      <c r="AA298" s="12"/>
      <c r="AB298" s="12"/>
      <c r="AC298" s="73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7"/>
      <c r="CF298" s="16"/>
      <c r="CG298" s="16"/>
      <c r="CH298" s="16"/>
      <c r="CI298" s="16"/>
      <c r="CJ298" s="16"/>
      <c r="CK298" s="16"/>
      <c r="CL298" s="16"/>
      <c r="CM298" s="16"/>
      <c r="CN298" s="16"/>
      <c r="CU298" s="73"/>
    </row>
    <row r="299" spans="1:99" s="33" customFormat="1" ht="24.95" customHeight="1">
      <c r="F299" s="40"/>
      <c r="K299" s="8"/>
      <c r="T299" s="40"/>
      <c r="U299" s="40"/>
      <c r="V299" s="22"/>
      <c r="W299" s="11"/>
      <c r="X299" s="40"/>
      <c r="Y299" s="12"/>
      <c r="Z299" s="12">
        <f t="shared" si="1"/>
        <v>0</v>
      </c>
      <c r="AA299" s="12"/>
      <c r="AB299" s="12"/>
      <c r="AC299" s="73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7"/>
      <c r="CF299" s="16"/>
      <c r="CG299" s="16"/>
      <c r="CH299" s="16"/>
      <c r="CI299" s="16"/>
      <c r="CJ299" s="16"/>
      <c r="CK299" s="16"/>
      <c r="CL299" s="16"/>
      <c r="CM299" s="16"/>
      <c r="CN299" s="16"/>
      <c r="CU299" s="73"/>
    </row>
    <row r="300" spans="1:99" s="33" customFormat="1" ht="24.95" customHeight="1">
      <c r="F300" s="40"/>
      <c r="K300" s="8"/>
      <c r="T300" s="40"/>
      <c r="U300" s="40"/>
      <c r="V300" s="40"/>
      <c r="X300" s="40"/>
      <c r="Y300" s="12"/>
      <c r="Z300" s="12">
        <f t="shared" si="1"/>
        <v>0</v>
      </c>
      <c r="AA300" s="12"/>
      <c r="AB300" s="12"/>
      <c r="AC300" s="73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7"/>
      <c r="CF300" s="16"/>
      <c r="CG300" s="16"/>
      <c r="CH300" s="16"/>
      <c r="CI300" s="16"/>
      <c r="CJ300" s="16"/>
      <c r="CK300" s="16"/>
      <c r="CL300" s="16"/>
      <c r="CM300" s="16"/>
      <c r="CN300" s="16"/>
      <c r="CU300" s="73"/>
    </row>
    <row r="301" spans="1:99" s="33" customFormat="1" ht="24.95" customHeight="1">
      <c r="F301" s="40"/>
      <c r="K301" s="8"/>
      <c r="T301" s="40"/>
      <c r="U301" s="40"/>
      <c r="V301" s="22"/>
      <c r="W301" s="11"/>
      <c r="X301" s="40"/>
      <c r="Y301" s="12"/>
      <c r="Z301" s="12">
        <f t="shared" si="1"/>
        <v>0</v>
      </c>
      <c r="AA301" s="12"/>
      <c r="AB301" s="12"/>
      <c r="AC301" s="73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7"/>
      <c r="CF301" s="16"/>
      <c r="CG301" s="16"/>
      <c r="CH301" s="16"/>
      <c r="CI301" s="16"/>
      <c r="CJ301" s="16"/>
      <c r="CK301" s="16"/>
      <c r="CL301" s="16"/>
      <c r="CM301" s="16"/>
      <c r="CN301" s="16"/>
      <c r="CU301" s="73"/>
    </row>
    <row r="302" spans="1:99" s="33" customFormat="1" ht="24.95" customHeight="1">
      <c r="F302" s="40"/>
      <c r="K302" s="8"/>
      <c r="T302" s="40"/>
      <c r="U302" s="40"/>
      <c r="V302" s="40"/>
      <c r="X302" s="40"/>
      <c r="Y302" s="12"/>
      <c r="Z302" s="12">
        <f t="shared" si="1"/>
        <v>0</v>
      </c>
      <c r="AA302" s="12"/>
      <c r="AB302" s="12"/>
      <c r="AC302" s="73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7"/>
      <c r="CF302" s="16"/>
      <c r="CG302" s="16"/>
      <c r="CH302" s="16"/>
      <c r="CI302" s="16"/>
      <c r="CJ302" s="16"/>
      <c r="CK302" s="16"/>
      <c r="CL302" s="16"/>
      <c r="CM302" s="16"/>
      <c r="CN302" s="16"/>
      <c r="CU302" s="73"/>
    </row>
    <row r="303" spans="1:99" s="33" customFormat="1" ht="24.95" customHeight="1">
      <c r="F303" s="40"/>
      <c r="K303" s="8"/>
      <c r="T303" s="40"/>
      <c r="U303" s="40"/>
      <c r="V303" s="22"/>
      <c r="W303" s="11"/>
      <c r="X303" s="40"/>
      <c r="Y303" s="12"/>
      <c r="Z303" s="12">
        <f t="shared" si="1"/>
        <v>0</v>
      </c>
      <c r="AA303" s="12"/>
      <c r="AB303" s="12"/>
      <c r="AC303" s="73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7"/>
      <c r="CF303" s="16"/>
      <c r="CG303" s="16"/>
      <c r="CH303" s="16"/>
      <c r="CI303" s="16"/>
      <c r="CJ303" s="16"/>
      <c r="CK303" s="16"/>
      <c r="CL303" s="16"/>
      <c r="CM303" s="16"/>
      <c r="CN303" s="16"/>
      <c r="CU303" s="73"/>
    </row>
    <row r="304" spans="1:99" s="33" customFormat="1" ht="24.95" customHeight="1">
      <c r="F304" s="40"/>
      <c r="G304" s="74"/>
      <c r="J304" s="45"/>
      <c r="K304" s="8"/>
      <c r="O304" s="74"/>
      <c r="P304" s="74"/>
      <c r="T304" s="40"/>
      <c r="U304" s="40"/>
      <c r="V304" s="22"/>
      <c r="X304" s="40"/>
      <c r="Y304" s="12"/>
      <c r="Z304" s="12">
        <f t="shared" si="1"/>
        <v>0</v>
      </c>
      <c r="AA304" s="12"/>
      <c r="AB304" s="12"/>
      <c r="AC304" s="73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7"/>
      <c r="CF304" s="16"/>
      <c r="CG304" s="16"/>
      <c r="CH304" s="16"/>
      <c r="CI304" s="16"/>
      <c r="CJ304" s="16"/>
      <c r="CK304" s="16"/>
      <c r="CL304" s="16"/>
      <c r="CM304" s="16"/>
      <c r="CN304" s="16"/>
      <c r="CU304" s="73"/>
    </row>
    <row r="305" spans="1:99" s="33" customFormat="1" ht="24.95" customHeight="1">
      <c r="F305" s="40"/>
      <c r="K305" s="8"/>
      <c r="T305" s="40"/>
      <c r="U305" s="40"/>
      <c r="V305" s="40"/>
      <c r="X305" s="40"/>
      <c r="Y305" s="12"/>
      <c r="Z305" s="12">
        <f t="shared" si="1"/>
        <v>0</v>
      </c>
      <c r="AA305" s="12"/>
      <c r="AB305" s="12"/>
      <c r="AC305" s="73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7"/>
      <c r="CF305" s="16"/>
      <c r="CG305" s="16"/>
      <c r="CH305" s="16"/>
      <c r="CI305" s="16"/>
      <c r="CJ305" s="16"/>
      <c r="CK305" s="16"/>
      <c r="CL305" s="16"/>
      <c r="CM305" s="16"/>
      <c r="CN305" s="16"/>
      <c r="CU305" s="73"/>
    </row>
    <row r="306" spans="1:99" s="33" customFormat="1" ht="24.95" customHeight="1">
      <c r="F306" s="40"/>
      <c r="K306" s="8"/>
      <c r="T306" s="40"/>
      <c r="U306" s="40"/>
      <c r="V306" s="22"/>
      <c r="W306" s="11"/>
      <c r="X306" s="40"/>
      <c r="Y306" s="12"/>
      <c r="Z306" s="12">
        <f t="shared" si="1"/>
        <v>0</v>
      </c>
      <c r="AA306" s="12"/>
      <c r="AB306" s="12"/>
      <c r="AC306" s="73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7"/>
      <c r="CF306" s="16"/>
      <c r="CG306" s="16"/>
      <c r="CH306" s="16"/>
      <c r="CI306" s="16"/>
      <c r="CJ306" s="16"/>
      <c r="CK306" s="16"/>
      <c r="CL306" s="16"/>
      <c r="CM306" s="16"/>
      <c r="CN306" s="16"/>
      <c r="CU306" s="73"/>
    </row>
    <row r="307" spans="1:99" s="33" customFormat="1" ht="24.95" customHeight="1">
      <c r="F307" s="40"/>
      <c r="K307" s="8"/>
      <c r="T307" s="40"/>
      <c r="U307" s="40"/>
      <c r="V307" s="40"/>
      <c r="X307" s="40"/>
      <c r="Y307" s="12"/>
      <c r="Z307" s="12">
        <f t="shared" ref="Z307:Z370" si="2">AA307+AB307</f>
        <v>0</v>
      </c>
      <c r="AA307" s="12"/>
      <c r="AB307" s="12"/>
      <c r="AC307" s="73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7"/>
      <c r="CF307" s="16"/>
      <c r="CG307" s="16"/>
      <c r="CH307" s="16"/>
      <c r="CI307" s="16"/>
      <c r="CJ307" s="16"/>
      <c r="CK307" s="16"/>
      <c r="CL307" s="16"/>
      <c r="CM307" s="16"/>
      <c r="CN307" s="16"/>
      <c r="CU307" s="73"/>
    </row>
    <row r="308" spans="1:99" s="33" customFormat="1" ht="24.95" customHeight="1">
      <c r="F308" s="40"/>
      <c r="K308" s="8"/>
      <c r="T308" s="40"/>
      <c r="U308" s="40"/>
      <c r="V308" s="22"/>
      <c r="W308" s="11"/>
      <c r="X308" s="40"/>
      <c r="Y308" s="12"/>
      <c r="Z308" s="12">
        <f t="shared" si="2"/>
        <v>0</v>
      </c>
      <c r="AA308" s="12"/>
      <c r="AB308" s="12"/>
      <c r="AC308" s="73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7"/>
      <c r="CF308" s="16"/>
      <c r="CG308" s="16"/>
      <c r="CH308" s="16"/>
      <c r="CI308" s="16"/>
      <c r="CJ308" s="16"/>
      <c r="CK308" s="16"/>
      <c r="CL308" s="16"/>
      <c r="CM308" s="16"/>
      <c r="CN308" s="16"/>
      <c r="CU308" s="73"/>
    </row>
    <row r="309" spans="1:99" s="33" customFormat="1" ht="24.95" customHeight="1">
      <c r="F309" s="40"/>
      <c r="G309" s="74"/>
      <c r="J309" s="45"/>
      <c r="K309" s="8"/>
      <c r="O309" s="74"/>
      <c r="P309" s="74"/>
      <c r="T309" s="40"/>
      <c r="U309" s="40"/>
      <c r="V309" s="40"/>
      <c r="X309" s="40"/>
      <c r="Y309" s="12"/>
      <c r="Z309" s="12">
        <f t="shared" si="2"/>
        <v>0</v>
      </c>
      <c r="AA309" s="12"/>
      <c r="AB309" s="12"/>
      <c r="AC309" s="73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7"/>
      <c r="CF309" s="16"/>
      <c r="CG309" s="16"/>
      <c r="CH309" s="16"/>
      <c r="CI309" s="16"/>
      <c r="CJ309" s="16"/>
      <c r="CK309" s="16"/>
      <c r="CL309" s="16"/>
      <c r="CM309" s="16"/>
      <c r="CN309" s="16"/>
      <c r="CU309" s="73"/>
    </row>
    <row r="310" spans="1:99" s="33" customFormat="1" ht="24.95" customHeight="1">
      <c r="F310" s="40"/>
      <c r="G310" s="74"/>
      <c r="J310" s="45"/>
      <c r="K310" s="8"/>
      <c r="O310" s="74"/>
      <c r="P310" s="74"/>
      <c r="T310" s="40"/>
      <c r="U310" s="40"/>
      <c r="V310" s="40"/>
      <c r="W310" s="11"/>
      <c r="X310" s="40"/>
      <c r="Y310" s="12"/>
      <c r="Z310" s="12">
        <f t="shared" si="2"/>
        <v>0</v>
      </c>
      <c r="AA310" s="12"/>
      <c r="AB310" s="12"/>
      <c r="AC310" s="73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7"/>
      <c r="CF310" s="16"/>
      <c r="CG310" s="16"/>
      <c r="CH310" s="16"/>
      <c r="CI310" s="16"/>
      <c r="CJ310" s="16"/>
      <c r="CK310" s="16"/>
      <c r="CL310" s="16"/>
      <c r="CM310" s="16"/>
      <c r="CN310" s="16"/>
      <c r="CU310" s="73"/>
    </row>
    <row r="311" spans="1:99" s="33" customFormat="1" ht="24.95" customHeight="1">
      <c r="F311" s="40"/>
      <c r="K311" s="8"/>
      <c r="T311" s="40"/>
      <c r="U311" s="40"/>
      <c r="V311" s="40"/>
      <c r="X311" s="40"/>
      <c r="Y311" s="12"/>
      <c r="Z311" s="12">
        <f t="shared" si="2"/>
        <v>0</v>
      </c>
      <c r="AA311" s="12"/>
      <c r="AB311" s="12"/>
      <c r="AC311" s="73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7"/>
      <c r="CF311" s="16"/>
      <c r="CG311" s="16"/>
      <c r="CH311" s="16"/>
      <c r="CI311" s="16"/>
      <c r="CJ311" s="16"/>
      <c r="CK311" s="16"/>
      <c r="CL311" s="16"/>
      <c r="CM311" s="16"/>
      <c r="CN311" s="16"/>
      <c r="CU311" s="73"/>
    </row>
    <row r="312" spans="1:99" s="33" customFormat="1" ht="24.95" customHeight="1">
      <c r="F312" s="40"/>
      <c r="K312" s="8"/>
      <c r="T312" s="40"/>
      <c r="U312" s="40"/>
      <c r="V312" s="40"/>
      <c r="W312" s="11"/>
      <c r="X312" s="40"/>
      <c r="Y312" s="12"/>
      <c r="Z312" s="12">
        <f t="shared" si="2"/>
        <v>0</v>
      </c>
      <c r="AA312" s="12"/>
      <c r="AB312" s="12"/>
      <c r="AC312" s="73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7"/>
      <c r="CF312" s="16"/>
      <c r="CG312" s="16"/>
      <c r="CH312" s="16"/>
      <c r="CI312" s="16"/>
      <c r="CJ312" s="16"/>
      <c r="CK312" s="16"/>
      <c r="CL312" s="16"/>
      <c r="CM312" s="16"/>
      <c r="CN312" s="16"/>
      <c r="CU312" s="73"/>
    </row>
    <row r="313" spans="1:99" s="33" customFormat="1" ht="24.95" customHeight="1">
      <c r="F313" s="40"/>
      <c r="K313" s="8"/>
      <c r="T313" s="40"/>
      <c r="U313" s="40"/>
      <c r="V313" s="40"/>
      <c r="X313" s="40"/>
      <c r="Y313" s="12"/>
      <c r="Z313" s="12">
        <f t="shared" si="2"/>
        <v>0</v>
      </c>
      <c r="AA313" s="12"/>
      <c r="AB313" s="12"/>
      <c r="AC313" s="73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7"/>
      <c r="CF313" s="16"/>
      <c r="CG313" s="16"/>
      <c r="CH313" s="16"/>
      <c r="CI313" s="16"/>
      <c r="CJ313" s="16"/>
      <c r="CK313" s="16"/>
      <c r="CL313" s="16"/>
      <c r="CM313" s="16"/>
      <c r="CN313" s="16"/>
      <c r="CU313" s="73"/>
    </row>
    <row r="314" spans="1:99" s="33" customFormat="1" ht="24.95" customHeight="1">
      <c r="F314" s="40"/>
      <c r="K314" s="8"/>
      <c r="T314" s="40"/>
      <c r="U314" s="40"/>
      <c r="V314" s="22"/>
      <c r="W314" s="11"/>
      <c r="X314" s="40"/>
      <c r="Y314" s="12"/>
      <c r="Z314" s="12">
        <f t="shared" si="2"/>
        <v>0</v>
      </c>
      <c r="AA314" s="12"/>
      <c r="AB314" s="12"/>
      <c r="AC314" s="73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7"/>
      <c r="CF314" s="16"/>
      <c r="CG314" s="16"/>
      <c r="CH314" s="16"/>
      <c r="CI314" s="16"/>
      <c r="CJ314" s="16"/>
      <c r="CK314" s="16"/>
      <c r="CL314" s="16"/>
      <c r="CM314" s="16"/>
      <c r="CN314" s="16"/>
      <c r="CU314" s="73"/>
    </row>
    <row r="315" spans="1:99" s="33" customFormat="1" ht="24.75" customHeight="1">
      <c r="F315" s="40"/>
      <c r="K315" s="8"/>
      <c r="T315" s="40"/>
      <c r="U315" s="40"/>
      <c r="V315" s="40"/>
      <c r="X315" s="40"/>
      <c r="Y315" s="12"/>
      <c r="Z315" s="12">
        <f t="shared" si="2"/>
        <v>0</v>
      </c>
      <c r="AA315" s="12"/>
      <c r="AB315" s="12"/>
      <c r="AC315" s="73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7"/>
      <c r="CF315" s="16"/>
      <c r="CG315" s="16"/>
      <c r="CH315" s="16"/>
      <c r="CI315" s="16"/>
      <c r="CJ315" s="16"/>
      <c r="CK315" s="16"/>
      <c r="CL315" s="16"/>
      <c r="CM315" s="16"/>
      <c r="CN315" s="16"/>
      <c r="CU315" s="73"/>
    </row>
    <row r="316" spans="1:99" s="33" customFormat="1" ht="24.75" customHeight="1">
      <c r="F316" s="40"/>
      <c r="K316" s="8"/>
      <c r="T316" s="40"/>
      <c r="U316" s="40"/>
      <c r="V316" s="22"/>
      <c r="W316" s="11"/>
      <c r="X316" s="40"/>
      <c r="Y316" s="12"/>
      <c r="Z316" s="12">
        <f t="shared" si="2"/>
        <v>0</v>
      </c>
      <c r="AA316" s="12"/>
      <c r="AB316" s="12"/>
      <c r="AC316" s="73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7"/>
      <c r="CF316" s="16"/>
      <c r="CG316" s="16"/>
      <c r="CH316" s="16"/>
      <c r="CI316" s="16"/>
      <c r="CJ316" s="16"/>
      <c r="CK316" s="16"/>
      <c r="CL316" s="16"/>
      <c r="CM316" s="16"/>
      <c r="CN316" s="16"/>
      <c r="CU316" s="73"/>
    </row>
    <row r="317" spans="1:99" s="33" customFormat="1" ht="24.95" customHeight="1">
      <c r="F317" s="40"/>
      <c r="K317" s="8"/>
      <c r="T317" s="40"/>
      <c r="U317" s="40"/>
      <c r="V317" s="40"/>
      <c r="X317" s="40"/>
      <c r="Y317" s="12"/>
      <c r="Z317" s="12">
        <f t="shared" si="2"/>
        <v>0</v>
      </c>
      <c r="AA317" s="12"/>
      <c r="AB317" s="12"/>
      <c r="AC317" s="73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7"/>
      <c r="CF317" s="16"/>
      <c r="CG317" s="16"/>
      <c r="CH317" s="16"/>
      <c r="CI317" s="16"/>
      <c r="CJ317" s="16"/>
      <c r="CK317" s="16"/>
      <c r="CL317" s="16"/>
      <c r="CM317" s="16"/>
      <c r="CN317" s="16"/>
      <c r="CU317" s="73"/>
    </row>
    <row r="318" spans="1:99" s="33" customFormat="1" ht="24.95" customHeight="1">
      <c r="F318" s="40"/>
      <c r="K318" s="8"/>
      <c r="T318" s="40"/>
      <c r="U318" s="40"/>
      <c r="V318" s="40"/>
      <c r="W318" s="11"/>
      <c r="X318" s="40"/>
      <c r="Y318" s="12"/>
      <c r="Z318" s="12">
        <f t="shared" si="2"/>
        <v>0</v>
      </c>
      <c r="AA318" s="12"/>
      <c r="AB318" s="12"/>
      <c r="AC318" s="73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7"/>
      <c r="CF318" s="16"/>
      <c r="CG318" s="16"/>
      <c r="CH318" s="16"/>
      <c r="CI318" s="16"/>
      <c r="CJ318" s="16"/>
      <c r="CK318" s="16"/>
      <c r="CL318" s="16"/>
      <c r="CM318" s="16"/>
      <c r="CN318" s="16"/>
      <c r="CU318" s="73"/>
    </row>
    <row r="319" spans="1:99" s="61" customFormat="1" ht="24.95" customHeight="1">
      <c r="A319" s="20"/>
      <c r="B319" s="20"/>
      <c r="C319" s="33"/>
      <c r="D319" s="33"/>
      <c r="E319" s="33"/>
      <c r="F319" s="40"/>
      <c r="G319" s="33"/>
      <c r="H319" s="33"/>
      <c r="I319" s="33"/>
      <c r="J319" s="33"/>
      <c r="K319" s="8"/>
      <c r="L319" s="33"/>
      <c r="M319" s="33"/>
      <c r="N319" s="33"/>
      <c r="O319" s="33"/>
      <c r="P319" s="33"/>
      <c r="Q319" s="33"/>
      <c r="R319" s="33"/>
      <c r="S319" s="33"/>
      <c r="T319" s="40"/>
      <c r="U319" s="40"/>
      <c r="V319" s="40"/>
      <c r="W319" s="33"/>
      <c r="X319" s="40"/>
      <c r="Y319" s="12"/>
      <c r="Z319" s="12">
        <f t="shared" si="2"/>
        <v>0</v>
      </c>
      <c r="AA319" s="12"/>
      <c r="AB319" s="12"/>
      <c r="AC319" s="62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  <c r="BT319" s="63"/>
      <c r="BU319" s="63"/>
      <c r="BV319" s="63"/>
      <c r="BW319" s="63"/>
      <c r="BX319" s="63"/>
      <c r="BY319" s="63"/>
      <c r="BZ319" s="63"/>
      <c r="CA319" s="63"/>
      <c r="CB319" s="63"/>
      <c r="CC319" s="63"/>
      <c r="CD319" s="63"/>
      <c r="CE319" s="64"/>
      <c r="CF319" s="63"/>
      <c r="CG319" s="63"/>
      <c r="CH319" s="63"/>
      <c r="CI319" s="63"/>
      <c r="CJ319" s="63"/>
      <c r="CK319" s="63"/>
      <c r="CL319" s="63"/>
      <c r="CM319" s="63"/>
      <c r="CN319" s="63"/>
      <c r="CU319" s="62"/>
    </row>
    <row r="320" spans="1:99" s="61" customFormat="1" ht="24.95" customHeight="1">
      <c r="A320" s="20"/>
      <c r="B320" s="20"/>
      <c r="C320" s="33"/>
      <c r="D320" s="33"/>
      <c r="E320" s="33"/>
      <c r="F320" s="40"/>
      <c r="G320" s="33"/>
      <c r="H320" s="33"/>
      <c r="I320" s="33"/>
      <c r="J320" s="33"/>
      <c r="K320" s="8"/>
      <c r="L320" s="33"/>
      <c r="M320" s="33"/>
      <c r="N320" s="33"/>
      <c r="O320" s="33"/>
      <c r="P320" s="33"/>
      <c r="Q320" s="33"/>
      <c r="R320" s="33"/>
      <c r="S320" s="33"/>
      <c r="T320" s="40"/>
      <c r="U320" s="40"/>
      <c r="V320" s="40"/>
      <c r="W320" s="11"/>
      <c r="X320" s="40"/>
      <c r="Y320" s="12"/>
      <c r="Z320" s="12">
        <f t="shared" si="2"/>
        <v>0</v>
      </c>
      <c r="AA320" s="12"/>
      <c r="AB320" s="12"/>
      <c r="AC320" s="62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  <c r="BT320" s="63"/>
      <c r="BU320" s="63"/>
      <c r="BV320" s="63"/>
      <c r="BW320" s="63"/>
      <c r="BX320" s="63"/>
      <c r="BY320" s="63"/>
      <c r="BZ320" s="63"/>
      <c r="CA320" s="63"/>
      <c r="CB320" s="63"/>
      <c r="CC320" s="63"/>
      <c r="CD320" s="63"/>
      <c r="CE320" s="64"/>
      <c r="CF320" s="63"/>
      <c r="CG320" s="63"/>
      <c r="CH320" s="63"/>
      <c r="CI320" s="63"/>
      <c r="CJ320" s="63"/>
      <c r="CK320" s="63"/>
      <c r="CL320" s="63"/>
      <c r="CM320" s="63"/>
      <c r="CN320" s="63"/>
      <c r="CU320" s="62"/>
    </row>
    <row r="321" spans="1:99" s="61" customFormat="1" ht="24.95" customHeight="1">
      <c r="A321" s="20"/>
      <c r="B321" s="20"/>
      <c r="C321" s="33"/>
      <c r="D321" s="33"/>
      <c r="E321" s="33"/>
      <c r="F321" s="40"/>
      <c r="G321" s="33"/>
      <c r="H321" s="33"/>
      <c r="I321" s="33"/>
      <c r="J321" s="33"/>
      <c r="K321" s="8"/>
      <c r="L321" s="33"/>
      <c r="M321" s="33"/>
      <c r="N321" s="33"/>
      <c r="O321" s="33"/>
      <c r="P321" s="33"/>
      <c r="Q321" s="33"/>
      <c r="R321" s="33"/>
      <c r="S321" s="33"/>
      <c r="T321" s="40"/>
      <c r="U321" s="40"/>
      <c r="V321" s="40"/>
      <c r="W321" s="33"/>
      <c r="X321" s="40"/>
      <c r="Y321" s="12"/>
      <c r="Z321" s="12">
        <f t="shared" si="2"/>
        <v>0</v>
      </c>
      <c r="AA321" s="12"/>
      <c r="AB321" s="12"/>
      <c r="AC321" s="62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  <c r="BT321" s="63"/>
      <c r="BU321" s="63"/>
      <c r="BV321" s="63"/>
      <c r="BW321" s="63"/>
      <c r="BX321" s="63"/>
      <c r="BY321" s="63"/>
      <c r="BZ321" s="63"/>
      <c r="CA321" s="63"/>
      <c r="CB321" s="63"/>
      <c r="CC321" s="63"/>
      <c r="CD321" s="63"/>
      <c r="CE321" s="64"/>
      <c r="CF321" s="63"/>
      <c r="CG321" s="63"/>
      <c r="CH321" s="63"/>
      <c r="CI321" s="63"/>
      <c r="CJ321" s="63"/>
      <c r="CK321" s="63"/>
      <c r="CL321" s="63"/>
      <c r="CM321" s="63"/>
      <c r="CN321" s="63"/>
      <c r="CU321" s="62"/>
    </row>
    <row r="322" spans="1:99" s="61" customFormat="1" ht="24.95" customHeight="1">
      <c r="A322" s="20"/>
      <c r="B322" s="20"/>
      <c r="C322" s="33"/>
      <c r="D322" s="33"/>
      <c r="E322" s="33"/>
      <c r="F322" s="40"/>
      <c r="G322" s="33"/>
      <c r="H322" s="33"/>
      <c r="I322" s="33"/>
      <c r="J322" s="33"/>
      <c r="K322" s="8"/>
      <c r="L322" s="33"/>
      <c r="M322" s="33"/>
      <c r="N322" s="33"/>
      <c r="O322" s="33"/>
      <c r="P322" s="33"/>
      <c r="Q322" s="33"/>
      <c r="R322" s="33"/>
      <c r="S322" s="33"/>
      <c r="T322" s="22"/>
      <c r="U322" s="22"/>
      <c r="V322" s="22"/>
      <c r="W322" s="11"/>
      <c r="X322" s="40"/>
      <c r="Y322" s="12"/>
      <c r="Z322" s="12">
        <f t="shared" si="2"/>
        <v>0</v>
      </c>
      <c r="AA322" s="12"/>
      <c r="AB322" s="12"/>
      <c r="AC322" s="62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  <c r="BV322" s="63"/>
      <c r="BW322" s="63"/>
      <c r="BX322" s="63"/>
      <c r="BY322" s="63"/>
      <c r="BZ322" s="63"/>
      <c r="CA322" s="63"/>
      <c r="CB322" s="63"/>
      <c r="CC322" s="63"/>
      <c r="CD322" s="63"/>
      <c r="CE322" s="64"/>
      <c r="CF322" s="63"/>
      <c r="CG322" s="63"/>
      <c r="CH322" s="63"/>
      <c r="CI322" s="63"/>
      <c r="CJ322" s="63"/>
      <c r="CK322" s="63"/>
      <c r="CL322" s="63"/>
      <c r="CM322" s="63"/>
      <c r="CN322" s="63"/>
      <c r="CU322" s="62"/>
    </row>
    <row r="323" spans="1:99" s="20" customFormat="1" ht="24.95" customHeight="1">
      <c r="C323" s="33"/>
      <c r="D323" s="33"/>
      <c r="E323" s="33"/>
      <c r="F323" s="40"/>
      <c r="G323" s="33"/>
      <c r="H323" s="33"/>
      <c r="I323" s="33"/>
      <c r="J323" s="33"/>
      <c r="K323" s="8"/>
      <c r="L323" s="33"/>
      <c r="M323" s="33"/>
      <c r="N323" s="33"/>
      <c r="O323" s="33"/>
      <c r="P323" s="33"/>
      <c r="Q323" s="33"/>
      <c r="R323" s="33"/>
      <c r="S323" s="33"/>
      <c r="T323" s="40"/>
      <c r="U323" s="40"/>
      <c r="V323" s="40"/>
      <c r="W323" s="33"/>
      <c r="X323" s="40"/>
      <c r="Y323" s="12"/>
      <c r="Z323" s="12">
        <f t="shared" si="2"/>
        <v>0</v>
      </c>
      <c r="AA323" s="12"/>
      <c r="AB323" s="12"/>
      <c r="AC323" s="24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6"/>
      <c r="CF323" s="25"/>
      <c r="CG323" s="25"/>
      <c r="CH323" s="25"/>
      <c r="CI323" s="25"/>
      <c r="CJ323" s="25"/>
      <c r="CK323" s="25"/>
      <c r="CL323" s="25"/>
      <c r="CM323" s="25"/>
      <c r="CN323" s="25"/>
      <c r="CU323" s="24"/>
    </row>
    <row r="324" spans="1:99" s="20" customFormat="1" ht="24.95" customHeight="1">
      <c r="C324" s="33"/>
      <c r="D324" s="33"/>
      <c r="E324" s="33"/>
      <c r="F324" s="40"/>
      <c r="G324" s="33"/>
      <c r="H324" s="33"/>
      <c r="I324" s="33"/>
      <c r="J324" s="33"/>
      <c r="K324" s="8"/>
      <c r="L324" s="33"/>
      <c r="M324" s="33"/>
      <c r="N324" s="33"/>
      <c r="O324" s="33"/>
      <c r="P324" s="33"/>
      <c r="Q324" s="33"/>
      <c r="R324" s="33"/>
      <c r="S324" s="33"/>
      <c r="T324" s="22"/>
      <c r="U324" s="22"/>
      <c r="V324" s="40"/>
      <c r="W324" s="11"/>
      <c r="X324" s="40"/>
      <c r="Y324" s="12"/>
      <c r="Z324" s="12">
        <f t="shared" si="2"/>
        <v>0</v>
      </c>
      <c r="AA324" s="12"/>
      <c r="AB324" s="12"/>
      <c r="AC324" s="24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6"/>
      <c r="CF324" s="25"/>
      <c r="CG324" s="25"/>
      <c r="CH324" s="25"/>
      <c r="CI324" s="25"/>
      <c r="CJ324" s="25"/>
      <c r="CK324" s="25"/>
      <c r="CL324" s="25"/>
      <c r="CM324" s="25"/>
      <c r="CN324" s="25"/>
      <c r="CU324" s="24"/>
    </row>
    <row r="325" spans="1:99" s="20" customFormat="1" ht="24.95" customHeight="1">
      <c r="C325" s="33"/>
      <c r="D325" s="33"/>
      <c r="E325" s="33"/>
      <c r="F325" s="40"/>
      <c r="G325" s="33"/>
      <c r="H325" s="33"/>
      <c r="I325" s="33"/>
      <c r="J325" s="33"/>
      <c r="K325" s="8"/>
      <c r="L325" s="33"/>
      <c r="M325" s="33"/>
      <c r="N325" s="33"/>
      <c r="O325" s="33"/>
      <c r="P325" s="33"/>
      <c r="Q325" s="33"/>
      <c r="R325" s="33"/>
      <c r="S325" s="33"/>
      <c r="T325" s="40"/>
      <c r="U325" s="40"/>
      <c r="V325" s="40"/>
      <c r="W325" s="33"/>
      <c r="X325" s="40"/>
      <c r="Y325" s="12"/>
      <c r="Z325" s="12">
        <f t="shared" si="2"/>
        <v>0</v>
      </c>
      <c r="AA325" s="12"/>
      <c r="AB325" s="12"/>
      <c r="AC325" s="24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6"/>
      <c r="CF325" s="25"/>
      <c r="CG325" s="25"/>
      <c r="CH325" s="25"/>
      <c r="CI325" s="25"/>
      <c r="CJ325" s="25"/>
      <c r="CK325" s="25"/>
      <c r="CL325" s="25"/>
      <c r="CM325" s="25"/>
      <c r="CN325" s="25"/>
      <c r="CU325" s="24"/>
    </row>
    <row r="326" spans="1:99" s="20" customFormat="1" ht="24.95" customHeight="1">
      <c r="F326" s="40"/>
      <c r="G326" s="33"/>
      <c r="H326" s="33"/>
      <c r="I326" s="33"/>
      <c r="J326" s="33"/>
      <c r="K326" s="8"/>
      <c r="L326" s="33"/>
      <c r="M326" s="33"/>
      <c r="N326" s="33"/>
      <c r="O326" s="33"/>
      <c r="P326" s="33"/>
      <c r="Q326" s="33"/>
      <c r="R326" s="33"/>
      <c r="S326" s="33"/>
      <c r="T326" s="22"/>
      <c r="U326" s="22"/>
      <c r="V326" s="22"/>
      <c r="W326" s="11"/>
      <c r="X326" s="40"/>
      <c r="Y326" s="12"/>
      <c r="Z326" s="12">
        <f t="shared" si="2"/>
        <v>0</v>
      </c>
      <c r="AA326" s="12"/>
      <c r="AB326" s="12"/>
      <c r="AC326" s="24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6"/>
      <c r="CF326" s="25"/>
      <c r="CG326" s="25"/>
      <c r="CH326" s="25"/>
      <c r="CI326" s="25"/>
      <c r="CJ326" s="25"/>
      <c r="CK326" s="25"/>
      <c r="CL326" s="25"/>
      <c r="CM326" s="25"/>
      <c r="CN326" s="25"/>
      <c r="CU326" s="24"/>
    </row>
    <row r="327" spans="1:99" s="20" customFormat="1" ht="24.95" customHeight="1">
      <c r="F327" s="22"/>
      <c r="K327" s="21"/>
      <c r="T327" s="22"/>
      <c r="U327" s="22"/>
      <c r="V327" s="22"/>
      <c r="X327" s="22"/>
      <c r="Y327" s="23"/>
      <c r="Z327" s="12">
        <f t="shared" si="2"/>
        <v>0</v>
      </c>
      <c r="AA327" s="23"/>
      <c r="AB327" s="23"/>
      <c r="AC327" s="24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6"/>
      <c r="CF327" s="25"/>
      <c r="CG327" s="25"/>
      <c r="CH327" s="25"/>
      <c r="CI327" s="25"/>
      <c r="CJ327" s="25"/>
      <c r="CK327" s="25"/>
      <c r="CL327" s="25"/>
      <c r="CM327" s="25"/>
      <c r="CN327" s="25"/>
      <c r="CU327" s="24"/>
    </row>
    <row r="328" spans="1:99" s="20" customFormat="1" ht="24.95" customHeight="1">
      <c r="F328" s="22"/>
      <c r="H328" s="72"/>
      <c r="K328" s="21"/>
      <c r="T328" s="22"/>
      <c r="U328" s="22"/>
      <c r="V328" s="22"/>
      <c r="X328" s="22"/>
      <c r="Y328" s="23"/>
      <c r="Z328" s="12">
        <f t="shared" si="2"/>
        <v>0</v>
      </c>
      <c r="AA328" s="23"/>
      <c r="AB328" s="23"/>
      <c r="AC328" s="24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6"/>
      <c r="CF328" s="25"/>
      <c r="CG328" s="25"/>
      <c r="CH328" s="25"/>
      <c r="CI328" s="25"/>
      <c r="CJ328" s="25"/>
      <c r="CK328" s="25"/>
      <c r="CL328" s="25"/>
      <c r="CM328" s="25"/>
      <c r="CN328" s="25"/>
      <c r="CU328" s="24"/>
    </row>
    <row r="329" spans="1:99" s="20" customFormat="1" ht="24.95" customHeight="1">
      <c r="F329" s="22"/>
      <c r="K329" s="21"/>
      <c r="S329" s="33"/>
      <c r="T329" s="22"/>
      <c r="U329" s="22"/>
      <c r="V329" s="22"/>
      <c r="X329" s="22"/>
      <c r="Y329" s="23"/>
      <c r="Z329" s="12">
        <f t="shared" si="2"/>
        <v>0</v>
      </c>
      <c r="AA329" s="23"/>
      <c r="AB329" s="23"/>
      <c r="AC329" s="24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6"/>
      <c r="CF329" s="25"/>
      <c r="CG329" s="25"/>
      <c r="CH329" s="25"/>
      <c r="CI329" s="25"/>
      <c r="CJ329" s="25"/>
      <c r="CK329" s="25"/>
      <c r="CL329" s="25"/>
      <c r="CM329" s="25"/>
      <c r="CN329" s="25"/>
      <c r="CU329" s="24"/>
    </row>
    <row r="330" spans="1:99" s="33" customFormat="1" ht="24.95" customHeight="1">
      <c r="F330" s="40"/>
      <c r="K330" s="8"/>
      <c r="T330" s="40"/>
      <c r="U330" s="40"/>
      <c r="V330" s="40"/>
      <c r="X330" s="40"/>
      <c r="Y330" s="12"/>
      <c r="Z330" s="12">
        <f t="shared" si="2"/>
        <v>0</v>
      </c>
      <c r="AA330" s="12"/>
      <c r="AB330" s="12"/>
      <c r="AC330" s="73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7"/>
      <c r="CF330" s="16"/>
      <c r="CG330" s="16"/>
      <c r="CH330" s="16"/>
      <c r="CI330" s="16"/>
      <c r="CJ330" s="16"/>
      <c r="CK330" s="16"/>
      <c r="CL330" s="16"/>
      <c r="CM330" s="16"/>
      <c r="CN330" s="16"/>
      <c r="CU330" s="73"/>
    </row>
    <row r="331" spans="1:99" s="33" customFormat="1" ht="24.95" customHeight="1">
      <c r="F331" s="40"/>
      <c r="K331" s="8"/>
      <c r="T331" s="40"/>
      <c r="U331" s="40"/>
      <c r="V331" s="40"/>
      <c r="W331" s="11"/>
      <c r="X331" s="40"/>
      <c r="Y331" s="12"/>
      <c r="Z331" s="12">
        <f t="shared" si="2"/>
        <v>0</v>
      </c>
      <c r="AA331" s="12"/>
      <c r="AB331" s="12"/>
      <c r="AC331" s="73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7"/>
      <c r="CF331" s="16"/>
      <c r="CG331" s="16"/>
      <c r="CH331" s="16"/>
      <c r="CI331" s="16"/>
      <c r="CJ331" s="16"/>
      <c r="CK331" s="16"/>
      <c r="CL331" s="16"/>
      <c r="CM331" s="16"/>
      <c r="CN331" s="16"/>
      <c r="CU331" s="73"/>
    </row>
    <row r="332" spans="1:99" s="33" customFormat="1" ht="24.95" customHeight="1">
      <c r="F332" s="40"/>
      <c r="K332" s="8"/>
      <c r="T332" s="40"/>
      <c r="U332" s="40"/>
      <c r="V332" s="40"/>
      <c r="X332" s="40"/>
      <c r="Y332" s="12"/>
      <c r="Z332" s="12">
        <f t="shared" si="2"/>
        <v>0</v>
      </c>
      <c r="AA332" s="12"/>
      <c r="AB332" s="12"/>
      <c r="AC332" s="73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7"/>
      <c r="CF332" s="16"/>
      <c r="CG332" s="16"/>
      <c r="CH332" s="16"/>
      <c r="CI332" s="16"/>
      <c r="CJ332" s="16"/>
      <c r="CK332" s="16"/>
      <c r="CL332" s="16"/>
      <c r="CM332" s="16"/>
      <c r="CN332" s="16"/>
      <c r="CU332" s="73"/>
    </row>
    <row r="333" spans="1:99" s="33" customFormat="1" ht="24.95" customHeight="1">
      <c r="F333" s="40"/>
      <c r="K333" s="8"/>
      <c r="T333" s="40"/>
      <c r="U333" s="40"/>
      <c r="V333" s="22"/>
      <c r="W333" s="11"/>
      <c r="X333" s="40"/>
      <c r="Y333" s="12"/>
      <c r="Z333" s="12">
        <f t="shared" si="2"/>
        <v>0</v>
      </c>
      <c r="AA333" s="12"/>
      <c r="AB333" s="12"/>
      <c r="AC333" s="73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7"/>
      <c r="CF333" s="16"/>
      <c r="CG333" s="16"/>
      <c r="CH333" s="16"/>
      <c r="CI333" s="16"/>
      <c r="CJ333" s="16"/>
      <c r="CK333" s="16"/>
      <c r="CL333" s="16"/>
      <c r="CM333" s="16"/>
      <c r="CN333" s="16"/>
      <c r="CU333" s="73"/>
    </row>
    <row r="334" spans="1:99" s="61" customFormat="1" ht="24.95" customHeight="1">
      <c r="A334" s="20"/>
      <c r="B334" s="20"/>
      <c r="C334" s="20"/>
      <c r="D334" s="20"/>
      <c r="E334" s="20"/>
      <c r="F334" s="40"/>
      <c r="G334" s="20"/>
      <c r="H334" s="20"/>
      <c r="I334" s="20"/>
      <c r="J334" s="20"/>
      <c r="K334" s="21"/>
      <c r="L334" s="20"/>
      <c r="M334" s="20"/>
      <c r="N334" s="20"/>
      <c r="O334" s="20"/>
      <c r="P334" s="20"/>
      <c r="Q334" s="20"/>
      <c r="R334" s="20"/>
      <c r="S334" s="20"/>
      <c r="T334" s="22"/>
      <c r="U334" s="22"/>
      <c r="V334" s="40"/>
      <c r="W334" s="33"/>
      <c r="X334" s="40"/>
      <c r="Y334" s="12"/>
      <c r="Z334" s="12">
        <f t="shared" si="2"/>
        <v>0</v>
      </c>
      <c r="AA334" s="12"/>
      <c r="AB334" s="12"/>
      <c r="AC334" s="62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  <c r="BT334" s="63"/>
      <c r="BU334" s="63"/>
      <c r="BV334" s="63"/>
      <c r="BW334" s="63"/>
      <c r="BX334" s="63"/>
      <c r="BY334" s="63"/>
      <c r="BZ334" s="63"/>
      <c r="CA334" s="63"/>
      <c r="CB334" s="63"/>
      <c r="CC334" s="63"/>
      <c r="CD334" s="63"/>
      <c r="CE334" s="64"/>
      <c r="CF334" s="63"/>
      <c r="CG334" s="63"/>
      <c r="CH334" s="63"/>
      <c r="CI334" s="63"/>
      <c r="CJ334" s="63"/>
      <c r="CK334" s="63"/>
      <c r="CL334" s="63"/>
      <c r="CM334" s="63"/>
      <c r="CN334" s="63"/>
      <c r="CU334" s="62"/>
    </row>
    <row r="335" spans="1:99" s="20" customFormat="1" ht="24.95" customHeight="1">
      <c r="F335" s="22"/>
      <c r="K335" s="21"/>
      <c r="T335" s="22"/>
      <c r="U335" s="22"/>
      <c r="V335" s="22"/>
      <c r="W335" s="11"/>
      <c r="X335" s="40"/>
      <c r="Y335" s="12"/>
      <c r="Z335" s="12">
        <f t="shared" si="2"/>
        <v>0</v>
      </c>
      <c r="AA335" s="12"/>
      <c r="AB335" s="12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6"/>
      <c r="CE335" s="25"/>
      <c r="CF335" s="25"/>
      <c r="CG335" s="25"/>
      <c r="CH335" s="25"/>
      <c r="CI335" s="25"/>
      <c r="CJ335" s="25"/>
      <c r="CK335" s="25"/>
      <c r="CL335" s="25"/>
      <c r="CM335" s="25"/>
      <c r="CT335" s="24"/>
    </row>
    <row r="336" spans="1:99" s="20" customFormat="1" ht="24.95" customHeight="1">
      <c r="C336" s="33"/>
      <c r="D336" s="33"/>
      <c r="E336" s="33"/>
      <c r="F336" s="40"/>
      <c r="G336" s="33"/>
      <c r="H336" s="33"/>
      <c r="I336" s="33"/>
      <c r="J336" s="33"/>
      <c r="K336" s="8"/>
      <c r="L336" s="33"/>
      <c r="M336" s="33"/>
      <c r="N336" s="33"/>
      <c r="O336" s="30"/>
      <c r="P336" s="30"/>
      <c r="Q336" s="33"/>
      <c r="R336" s="76"/>
      <c r="S336" s="33"/>
      <c r="T336" s="22"/>
      <c r="U336" s="22"/>
      <c r="V336" s="40"/>
      <c r="W336" s="33"/>
      <c r="X336" s="40"/>
      <c r="Y336" s="12"/>
      <c r="Z336" s="12">
        <f t="shared" si="2"/>
        <v>0</v>
      </c>
      <c r="AA336" s="12"/>
      <c r="AB336" s="12"/>
      <c r="AC336" s="24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6"/>
      <c r="CF336" s="25"/>
      <c r="CG336" s="25"/>
      <c r="CH336" s="25"/>
      <c r="CI336" s="25"/>
      <c r="CJ336" s="25"/>
      <c r="CK336" s="25"/>
      <c r="CL336" s="25"/>
      <c r="CM336" s="25"/>
      <c r="CN336" s="25"/>
      <c r="CU336" s="24"/>
    </row>
    <row r="337" spans="3:99" s="20" customFormat="1" ht="24.95" customHeight="1">
      <c r="C337" s="33"/>
      <c r="D337" s="33"/>
      <c r="E337" s="33"/>
      <c r="F337" s="40"/>
      <c r="G337" s="33"/>
      <c r="H337" s="33"/>
      <c r="I337" s="33"/>
      <c r="J337" s="33"/>
      <c r="K337" s="8"/>
      <c r="L337" s="33"/>
      <c r="M337" s="33"/>
      <c r="N337" s="33"/>
      <c r="O337" s="30"/>
      <c r="P337" s="30"/>
      <c r="Q337" s="33"/>
      <c r="R337" s="76"/>
      <c r="S337" s="33"/>
      <c r="T337" s="22"/>
      <c r="U337" s="22"/>
      <c r="V337" s="22"/>
      <c r="W337" s="11"/>
      <c r="X337" s="40"/>
      <c r="Y337" s="12"/>
      <c r="Z337" s="12">
        <f t="shared" si="2"/>
        <v>0</v>
      </c>
      <c r="AA337" s="12"/>
      <c r="AB337" s="12"/>
      <c r="AC337" s="24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6"/>
      <c r="CF337" s="25"/>
      <c r="CG337" s="25"/>
      <c r="CH337" s="25"/>
      <c r="CI337" s="25"/>
      <c r="CJ337" s="25"/>
      <c r="CK337" s="25"/>
      <c r="CL337" s="25"/>
      <c r="CM337" s="25"/>
      <c r="CN337" s="25"/>
      <c r="CU337" s="24"/>
    </row>
    <row r="338" spans="3:99" s="33" customFormat="1" ht="24.95" customHeight="1">
      <c r="F338" s="40"/>
      <c r="K338" s="8"/>
      <c r="R338" s="76"/>
      <c r="T338" s="40"/>
      <c r="U338" s="40"/>
      <c r="V338" s="40"/>
      <c r="X338" s="40"/>
      <c r="Y338" s="12"/>
      <c r="Z338" s="12">
        <f t="shared" si="2"/>
        <v>0</v>
      </c>
      <c r="AA338" s="12"/>
      <c r="AB338" s="12"/>
      <c r="AC338" s="73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7"/>
      <c r="CF338" s="16"/>
      <c r="CG338" s="16"/>
      <c r="CH338" s="16"/>
      <c r="CI338" s="16"/>
      <c r="CJ338" s="16"/>
      <c r="CK338" s="16"/>
      <c r="CL338" s="16"/>
      <c r="CM338" s="16"/>
      <c r="CN338" s="16"/>
      <c r="CU338" s="73"/>
    </row>
    <row r="339" spans="3:99" s="33" customFormat="1" ht="24.95" customHeight="1">
      <c r="F339" s="40"/>
      <c r="K339" s="8"/>
      <c r="R339" s="76"/>
      <c r="T339" s="40"/>
      <c r="U339" s="40"/>
      <c r="V339" s="22"/>
      <c r="W339" s="11"/>
      <c r="X339" s="40"/>
      <c r="Y339" s="12"/>
      <c r="Z339" s="12">
        <f t="shared" si="2"/>
        <v>0</v>
      </c>
      <c r="AA339" s="12"/>
      <c r="AB339" s="12"/>
      <c r="AC339" s="73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7"/>
      <c r="CF339" s="16"/>
      <c r="CG339" s="16"/>
      <c r="CH339" s="16"/>
      <c r="CI339" s="16"/>
      <c r="CJ339" s="16"/>
      <c r="CK339" s="16"/>
      <c r="CL339" s="16"/>
      <c r="CM339" s="16"/>
      <c r="CN339" s="16"/>
      <c r="CU339" s="73"/>
    </row>
    <row r="340" spans="3:99" s="33" customFormat="1" ht="24.95" customHeight="1">
      <c r="F340" s="40"/>
      <c r="K340" s="8"/>
      <c r="S340" s="41"/>
      <c r="T340" s="40"/>
      <c r="U340" s="40"/>
      <c r="V340" s="40"/>
      <c r="X340" s="40"/>
      <c r="Y340" s="12"/>
      <c r="Z340" s="12">
        <f t="shared" si="2"/>
        <v>0</v>
      </c>
      <c r="AA340" s="12"/>
      <c r="AB340" s="12"/>
      <c r="AC340" s="73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7"/>
      <c r="CF340" s="16"/>
      <c r="CG340" s="16"/>
      <c r="CH340" s="16"/>
      <c r="CI340" s="16"/>
      <c r="CJ340" s="16"/>
      <c r="CK340" s="16"/>
      <c r="CL340" s="16"/>
      <c r="CM340" s="16"/>
      <c r="CN340" s="16"/>
      <c r="CU340" s="73"/>
    </row>
    <row r="341" spans="3:99" s="33" customFormat="1" ht="24.95" customHeight="1">
      <c r="F341" s="40"/>
      <c r="K341" s="8"/>
      <c r="S341" s="41"/>
      <c r="T341" s="40"/>
      <c r="U341" s="40"/>
      <c r="V341" s="22"/>
      <c r="W341" s="11"/>
      <c r="X341" s="40"/>
      <c r="Y341" s="12"/>
      <c r="Z341" s="12">
        <f t="shared" si="2"/>
        <v>0</v>
      </c>
      <c r="AA341" s="12"/>
      <c r="AB341" s="12"/>
      <c r="AC341" s="73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7"/>
      <c r="CF341" s="16"/>
      <c r="CG341" s="16"/>
      <c r="CH341" s="16"/>
      <c r="CI341" s="16"/>
      <c r="CJ341" s="16"/>
      <c r="CK341" s="16"/>
      <c r="CL341" s="16"/>
      <c r="CM341" s="16"/>
      <c r="CN341" s="16"/>
      <c r="CU341" s="73"/>
    </row>
    <row r="342" spans="3:99" s="33" customFormat="1" ht="24.95" customHeight="1">
      <c r="F342" s="40"/>
      <c r="K342" s="8"/>
      <c r="T342" s="40"/>
      <c r="U342" s="40"/>
      <c r="V342" s="40"/>
      <c r="X342" s="40"/>
      <c r="Y342" s="12"/>
      <c r="Z342" s="12">
        <f t="shared" si="2"/>
        <v>0</v>
      </c>
      <c r="AA342" s="12"/>
      <c r="AB342" s="12"/>
      <c r="AC342" s="73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7"/>
      <c r="CF342" s="16"/>
      <c r="CG342" s="16"/>
      <c r="CH342" s="16"/>
      <c r="CI342" s="16"/>
      <c r="CJ342" s="16"/>
      <c r="CK342" s="16"/>
      <c r="CL342" s="16"/>
      <c r="CM342" s="16"/>
      <c r="CN342" s="16"/>
      <c r="CU342" s="73"/>
    </row>
    <row r="343" spans="3:99" s="33" customFormat="1" ht="24.95" customHeight="1">
      <c r="F343" s="40"/>
      <c r="K343" s="8"/>
      <c r="T343" s="40"/>
      <c r="U343" s="40"/>
      <c r="V343" s="22"/>
      <c r="W343" s="11"/>
      <c r="X343" s="40"/>
      <c r="Y343" s="12"/>
      <c r="Z343" s="12">
        <f t="shared" si="2"/>
        <v>0</v>
      </c>
      <c r="AA343" s="12"/>
      <c r="AB343" s="12"/>
      <c r="AC343" s="73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7"/>
      <c r="CF343" s="16"/>
      <c r="CG343" s="16"/>
      <c r="CH343" s="16"/>
      <c r="CI343" s="16"/>
      <c r="CJ343" s="16"/>
      <c r="CK343" s="16"/>
      <c r="CL343" s="16"/>
      <c r="CM343" s="16"/>
      <c r="CN343" s="16"/>
      <c r="CU343" s="73"/>
    </row>
    <row r="344" spans="3:99" s="33" customFormat="1" ht="24.95" customHeight="1">
      <c r="F344" s="40"/>
      <c r="K344" s="8"/>
      <c r="T344" s="40"/>
      <c r="U344" s="40"/>
      <c r="V344" s="40"/>
      <c r="X344" s="40"/>
      <c r="Y344" s="12"/>
      <c r="Z344" s="12">
        <f t="shared" si="2"/>
        <v>0</v>
      </c>
      <c r="AA344" s="12"/>
      <c r="AB344" s="12"/>
      <c r="AC344" s="73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7"/>
      <c r="CF344" s="16"/>
      <c r="CG344" s="16"/>
      <c r="CH344" s="16"/>
      <c r="CI344" s="16"/>
      <c r="CJ344" s="16"/>
      <c r="CK344" s="16"/>
      <c r="CL344" s="16"/>
      <c r="CM344" s="16"/>
      <c r="CN344" s="16"/>
      <c r="CU344" s="73"/>
    </row>
    <row r="345" spans="3:99" s="33" customFormat="1" ht="24.95" customHeight="1">
      <c r="F345" s="40"/>
      <c r="K345" s="8"/>
      <c r="T345" s="40"/>
      <c r="U345" s="40"/>
      <c r="V345" s="40"/>
      <c r="X345" s="40"/>
      <c r="Y345" s="12"/>
      <c r="Z345" s="12">
        <f t="shared" si="2"/>
        <v>0</v>
      </c>
      <c r="AA345" s="12"/>
      <c r="AB345" s="12"/>
      <c r="AC345" s="73"/>
      <c r="AJ345" s="73"/>
    </row>
    <row r="346" spans="3:99" s="33" customFormat="1" ht="24.95" customHeight="1">
      <c r="F346" s="40"/>
      <c r="K346" s="8"/>
      <c r="T346" s="40"/>
      <c r="U346" s="40"/>
      <c r="V346" s="40"/>
      <c r="W346" s="11"/>
      <c r="X346" s="40"/>
      <c r="Y346" s="12"/>
      <c r="Z346" s="12">
        <f t="shared" si="2"/>
        <v>0</v>
      </c>
      <c r="AA346" s="12"/>
      <c r="AB346" s="12"/>
      <c r="AC346" s="73"/>
      <c r="AJ346" s="73"/>
    </row>
    <row r="347" spans="3:99" s="33" customFormat="1" ht="24.95" customHeight="1">
      <c r="F347" s="40"/>
      <c r="K347" s="8"/>
      <c r="T347" s="40"/>
      <c r="U347" s="40"/>
      <c r="V347" s="40"/>
      <c r="X347" s="40"/>
      <c r="Y347" s="12"/>
      <c r="Z347" s="12">
        <f t="shared" si="2"/>
        <v>0</v>
      </c>
      <c r="AA347" s="12"/>
      <c r="AB347" s="12"/>
      <c r="AC347" s="73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7"/>
      <c r="CF347" s="16"/>
      <c r="CG347" s="16"/>
      <c r="CH347" s="16"/>
      <c r="CI347" s="16"/>
      <c r="CJ347" s="16"/>
      <c r="CK347" s="16"/>
      <c r="CL347" s="16"/>
      <c r="CM347" s="16"/>
      <c r="CN347" s="16"/>
      <c r="CU347" s="73"/>
    </row>
    <row r="348" spans="3:99" s="33" customFormat="1" ht="24.95" customHeight="1">
      <c r="F348" s="40"/>
      <c r="K348" s="8"/>
      <c r="T348" s="40"/>
      <c r="U348" s="40"/>
      <c r="V348" s="40"/>
      <c r="X348" s="40"/>
      <c r="Y348" s="12"/>
      <c r="Z348" s="12">
        <f t="shared" si="2"/>
        <v>0</v>
      </c>
      <c r="AA348" s="12"/>
      <c r="AB348" s="12"/>
      <c r="AC348" s="73"/>
      <c r="AJ348" s="73"/>
    </row>
    <row r="349" spans="3:99" s="33" customFormat="1" ht="24.95" customHeight="1">
      <c r="F349" s="40"/>
      <c r="K349" s="8"/>
      <c r="T349" s="40"/>
      <c r="U349" s="40"/>
      <c r="V349" s="40"/>
      <c r="W349" s="11"/>
      <c r="X349" s="40"/>
      <c r="Y349" s="12"/>
      <c r="Z349" s="12">
        <f t="shared" si="2"/>
        <v>0</v>
      </c>
      <c r="AA349" s="12"/>
      <c r="AB349" s="12"/>
      <c r="AC349" s="73"/>
      <c r="AJ349" s="73"/>
    </row>
    <row r="350" spans="3:99" s="33" customFormat="1" ht="24.95" customHeight="1">
      <c r="F350" s="40"/>
      <c r="T350" s="40"/>
      <c r="U350" s="40"/>
      <c r="V350" s="40"/>
      <c r="X350" s="40"/>
      <c r="Y350" s="12"/>
      <c r="Z350" s="12">
        <f t="shared" si="2"/>
        <v>0</v>
      </c>
      <c r="AA350" s="12"/>
      <c r="AB350" s="12"/>
      <c r="AC350" s="73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7"/>
      <c r="CF350" s="16"/>
      <c r="CG350" s="16"/>
      <c r="CH350" s="16"/>
      <c r="CI350" s="16"/>
      <c r="CJ350" s="16"/>
      <c r="CK350" s="16"/>
      <c r="CL350" s="16"/>
      <c r="CM350" s="16"/>
      <c r="CN350" s="16"/>
      <c r="CU350" s="73"/>
    </row>
    <row r="351" spans="3:99" s="33" customFormat="1" ht="24.95" customHeight="1">
      <c r="F351" s="40"/>
      <c r="T351" s="40"/>
      <c r="U351" s="40"/>
      <c r="V351" s="40"/>
      <c r="W351" s="11"/>
      <c r="X351" s="40"/>
      <c r="Y351" s="12"/>
      <c r="Z351" s="12">
        <f t="shared" si="2"/>
        <v>0</v>
      </c>
      <c r="AA351" s="12"/>
      <c r="AB351" s="12"/>
      <c r="AC351" s="73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7"/>
      <c r="CF351" s="16"/>
      <c r="CG351" s="16"/>
      <c r="CH351" s="16"/>
      <c r="CI351" s="16"/>
      <c r="CJ351" s="16"/>
      <c r="CK351" s="16"/>
      <c r="CL351" s="16"/>
      <c r="CM351" s="16"/>
      <c r="CN351" s="16"/>
      <c r="CU351" s="73"/>
    </row>
    <row r="352" spans="3:99" s="33" customFormat="1" ht="24.95" customHeight="1">
      <c r="F352" s="40"/>
      <c r="K352" s="8"/>
      <c r="T352" s="40"/>
      <c r="U352" s="40"/>
      <c r="V352" s="40"/>
      <c r="X352" s="40"/>
      <c r="Y352" s="12"/>
      <c r="Z352" s="12">
        <f t="shared" si="2"/>
        <v>0</v>
      </c>
      <c r="AA352" s="12"/>
      <c r="AB352" s="12"/>
      <c r="AC352" s="73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7"/>
      <c r="CF352" s="16"/>
      <c r="CG352" s="16"/>
      <c r="CH352" s="16"/>
      <c r="CI352" s="16"/>
      <c r="CJ352" s="16"/>
      <c r="CK352" s="16"/>
      <c r="CL352" s="16"/>
      <c r="CM352" s="16"/>
      <c r="CN352" s="16"/>
      <c r="CU352" s="73"/>
    </row>
    <row r="353" spans="1:99" s="33" customFormat="1" ht="24.95" customHeight="1">
      <c r="F353" s="40"/>
      <c r="K353" s="8"/>
      <c r="T353" s="40"/>
      <c r="U353" s="40"/>
      <c r="V353" s="40"/>
      <c r="W353" s="11"/>
      <c r="X353" s="40"/>
      <c r="Y353" s="12"/>
      <c r="Z353" s="12">
        <f t="shared" si="2"/>
        <v>0</v>
      </c>
      <c r="AA353" s="12"/>
      <c r="AB353" s="12"/>
      <c r="AC353" s="73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7"/>
      <c r="CF353" s="16"/>
      <c r="CG353" s="16"/>
      <c r="CH353" s="16"/>
      <c r="CI353" s="16"/>
      <c r="CJ353" s="16"/>
      <c r="CK353" s="16"/>
      <c r="CL353" s="16"/>
      <c r="CM353" s="16"/>
      <c r="CN353" s="16"/>
      <c r="CU353" s="73"/>
    </row>
    <row r="354" spans="1:99" s="33" customFormat="1" ht="24.95" customHeight="1">
      <c r="F354" s="40"/>
      <c r="K354" s="8"/>
      <c r="T354" s="40"/>
      <c r="U354" s="40"/>
      <c r="V354" s="40"/>
      <c r="X354" s="40"/>
      <c r="Y354" s="12"/>
      <c r="Z354" s="12">
        <f t="shared" si="2"/>
        <v>0</v>
      </c>
      <c r="AA354" s="12"/>
      <c r="AB354" s="12"/>
      <c r="AC354" s="73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7"/>
      <c r="CF354" s="16"/>
      <c r="CG354" s="16"/>
      <c r="CH354" s="16"/>
      <c r="CI354" s="16"/>
      <c r="CJ354" s="16"/>
      <c r="CK354" s="16"/>
      <c r="CL354" s="16"/>
      <c r="CM354" s="16"/>
      <c r="CN354" s="16"/>
      <c r="CU354" s="73"/>
    </row>
    <row r="355" spans="1:99" s="33" customFormat="1" ht="24.95" customHeight="1">
      <c r="F355" s="40"/>
      <c r="K355" s="8"/>
      <c r="T355" s="40"/>
      <c r="U355" s="22"/>
      <c r="V355" s="40"/>
      <c r="W355" s="11"/>
      <c r="X355" s="40"/>
      <c r="Y355" s="12"/>
      <c r="Z355" s="12">
        <f t="shared" si="2"/>
        <v>0</v>
      </c>
      <c r="AA355" s="12"/>
      <c r="AB355" s="12"/>
      <c r="AC355" s="73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7"/>
      <c r="CF355" s="16"/>
      <c r="CG355" s="16"/>
      <c r="CH355" s="16"/>
      <c r="CI355" s="16"/>
      <c r="CJ355" s="16"/>
      <c r="CK355" s="16"/>
      <c r="CL355" s="16"/>
      <c r="CM355" s="16"/>
      <c r="CN355" s="16"/>
      <c r="CU355" s="73"/>
    </row>
    <row r="356" spans="1:99" s="33" customFormat="1" ht="24.95" customHeight="1">
      <c r="F356" s="40"/>
      <c r="K356" s="8"/>
      <c r="T356" s="40"/>
      <c r="U356" s="40"/>
      <c r="V356" s="40"/>
      <c r="X356" s="40"/>
      <c r="Y356" s="12"/>
      <c r="Z356" s="12">
        <f t="shared" si="2"/>
        <v>0</v>
      </c>
      <c r="AA356" s="12"/>
      <c r="AB356" s="12"/>
      <c r="AC356" s="73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7"/>
      <c r="CF356" s="16"/>
      <c r="CG356" s="16"/>
      <c r="CH356" s="16"/>
      <c r="CI356" s="16"/>
      <c r="CJ356" s="16"/>
      <c r="CK356" s="16"/>
      <c r="CL356" s="16"/>
      <c r="CM356" s="16"/>
      <c r="CN356" s="16"/>
      <c r="CU356" s="73"/>
    </row>
    <row r="357" spans="1:99" s="33" customFormat="1" ht="24.95" customHeight="1">
      <c r="F357" s="40"/>
      <c r="K357" s="8"/>
      <c r="T357" s="40"/>
      <c r="U357" s="22"/>
      <c r="V357" s="40"/>
      <c r="X357" s="40"/>
      <c r="Y357" s="12"/>
      <c r="Z357" s="12">
        <f t="shared" si="2"/>
        <v>0</v>
      </c>
      <c r="AA357" s="12"/>
      <c r="AB357" s="12"/>
      <c r="AC357" s="73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7"/>
      <c r="CF357" s="16"/>
      <c r="CG357" s="16"/>
      <c r="CH357" s="16"/>
      <c r="CI357" s="16"/>
      <c r="CJ357" s="16"/>
      <c r="CK357" s="16"/>
      <c r="CL357" s="16"/>
      <c r="CM357" s="16"/>
      <c r="CN357" s="16"/>
      <c r="CU357" s="73"/>
    </row>
    <row r="358" spans="1:99" s="33" customFormat="1" ht="24.95" customHeight="1">
      <c r="F358" s="40"/>
      <c r="G358" s="55"/>
      <c r="H358" s="55"/>
      <c r="I358" s="55"/>
      <c r="K358" s="56"/>
      <c r="L358" s="55"/>
      <c r="M358" s="55"/>
      <c r="N358" s="55"/>
      <c r="O358" s="55"/>
      <c r="P358" s="55"/>
      <c r="Q358" s="55"/>
      <c r="S358" s="77"/>
      <c r="T358" s="40"/>
      <c r="U358" s="40"/>
      <c r="V358" s="40"/>
      <c r="W358" s="40"/>
      <c r="X358" s="40"/>
      <c r="Y358" s="12"/>
      <c r="Z358" s="12">
        <f t="shared" si="2"/>
        <v>0</v>
      </c>
      <c r="AA358" s="12"/>
      <c r="AB358" s="12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7"/>
      <c r="CE358" s="16"/>
      <c r="CF358" s="16"/>
      <c r="CG358" s="16"/>
      <c r="CH358" s="16"/>
      <c r="CI358" s="16"/>
      <c r="CJ358" s="16"/>
      <c r="CK358" s="16"/>
      <c r="CL358" s="16"/>
      <c r="CM358" s="16"/>
      <c r="CT358" s="73"/>
    </row>
    <row r="359" spans="1:99" s="33" customFormat="1" ht="24.95" customHeight="1">
      <c r="F359" s="40"/>
      <c r="K359" s="8"/>
      <c r="T359" s="40"/>
      <c r="U359" s="40"/>
      <c r="V359" s="40"/>
      <c r="X359" s="40"/>
      <c r="Y359" s="12"/>
      <c r="Z359" s="12">
        <f t="shared" si="2"/>
        <v>0</v>
      </c>
      <c r="AA359" s="12"/>
      <c r="AB359" s="12"/>
      <c r="AC359" s="13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7"/>
      <c r="CF359" s="16"/>
      <c r="CG359" s="16"/>
      <c r="CH359" s="16"/>
      <c r="CI359" s="16"/>
      <c r="CJ359" s="16"/>
      <c r="CK359" s="16"/>
      <c r="CL359" s="16"/>
      <c r="CM359" s="16"/>
      <c r="CN359" s="16"/>
      <c r="CU359" s="73"/>
    </row>
    <row r="360" spans="1:99" s="33" customFormat="1" ht="24.95" customHeight="1">
      <c r="F360" s="40"/>
      <c r="K360" s="8"/>
      <c r="T360" s="40"/>
      <c r="U360" s="40"/>
      <c r="V360" s="40"/>
      <c r="X360" s="40"/>
      <c r="Y360" s="12"/>
      <c r="Z360" s="12">
        <f t="shared" si="2"/>
        <v>0</v>
      </c>
      <c r="AA360" s="12"/>
      <c r="AB360" s="12"/>
      <c r="AC360" s="73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7"/>
      <c r="CF360" s="16"/>
      <c r="CG360" s="16"/>
      <c r="CH360" s="16"/>
      <c r="CI360" s="16"/>
      <c r="CJ360" s="16"/>
      <c r="CK360" s="16"/>
      <c r="CL360" s="16"/>
      <c r="CM360" s="16"/>
      <c r="CN360" s="16"/>
      <c r="CU360" s="73"/>
    </row>
    <row r="361" spans="1:99" s="33" customFormat="1" ht="24.95" customHeight="1">
      <c r="F361" s="40"/>
      <c r="K361" s="8"/>
      <c r="T361" s="40"/>
      <c r="U361" s="40"/>
      <c r="V361" s="40"/>
      <c r="W361" s="11"/>
      <c r="X361" s="40"/>
      <c r="Y361" s="12"/>
      <c r="Z361" s="12">
        <f t="shared" si="2"/>
        <v>0</v>
      </c>
      <c r="AA361" s="12"/>
      <c r="AB361" s="12"/>
      <c r="AC361" s="73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7"/>
      <c r="CF361" s="16"/>
      <c r="CG361" s="16"/>
      <c r="CH361" s="16"/>
      <c r="CI361" s="16"/>
      <c r="CJ361" s="16"/>
      <c r="CK361" s="16"/>
      <c r="CL361" s="16"/>
      <c r="CM361" s="16"/>
      <c r="CN361" s="16"/>
      <c r="CU361" s="73"/>
    </row>
    <row r="362" spans="1:99" s="33" customFormat="1" ht="24.95" customHeight="1">
      <c r="F362" s="40"/>
      <c r="K362" s="8"/>
      <c r="T362" s="40"/>
      <c r="U362" s="40"/>
      <c r="V362" s="40"/>
      <c r="X362" s="40"/>
      <c r="Y362" s="12"/>
      <c r="Z362" s="12">
        <f t="shared" si="2"/>
        <v>0</v>
      </c>
      <c r="AA362" s="12"/>
      <c r="AB362" s="12"/>
      <c r="AC362" s="73"/>
      <c r="AJ362" s="73"/>
    </row>
    <row r="363" spans="1:99" s="33" customFormat="1" ht="24.95" customHeight="1">
      <c r="F363" s="40"/>
      <c r="K363" s="8"/>
      <c r="T363" s="40"/>
      <c r="U363" s="40"/>
      <c r="V363" s="40"/>
      <c r="W363" s="11"/>
      <c r="X363" s="40"/>
      <c r="Y363" s="12"/>
      <c r="Z363" s="12">
        <f t="shared" si="2"/>
        <v>0</v>
      </c>
      <c r="AA363" s="12"/>
      <c r="AB363" s="12"/>
      <c r="AC363" s="73"/>
      <c r="AJ363" s="73"/>
    </row>
    <row r="364" spans="1:99" s="33" customFormat="1" ht="24.95" customHeight="1">
      <c r="F364" s="40"/>
      <c r="K364" s="8"/>
      <c r="T364" s="40"/>
      <c r="U364" s="40"/>
      <c r="V364" s="40"/>
      <c r="X364" s="40"/>
      <c r="Y364" s="12"/>
      <c r="Z364" s="12">
        <f t="shared" si="2"/>
        <v>0</v>
      </c>
      <c r="AA364" s="12"/>
      <c r="AB364" s="12"/>
      <c r="AC364" s="73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7"/>
      <c r="CF364" s="16"/>
      <c r="CG364" s="16"/>
      <c r="CH364" s="16"/>
      <c r="CI364" s="16"/>
      <c r="CJ364" s="16"/>
      <c r="CK364" s="16"/>
      <c r="CL364" s="16"/>
      <c r="CM364" s="16"/>
      <c r="CN364" s="16"/>
      <c r="CU364" s="73"/>
    </row>
    <row r="365" spans="1:99" s="33" customFormat="1" ht="24.95" customHeight="1">
      <c r="F365" s="40"/>
      <c r="K365" s="8"/>
      <c r="T365" s="40"/>
      <c r="U365" s="40"/>
      <c r="V365" s="40"/>
      <c r="W365" s="11"/>
      <c r="X365" s="40"/>
      <c r="Y365" s="12"/>
      <c r="Z365" s="12">
        <f t="shared" si="2"/>
        <v>0</v>
      </c>
      <c r="AA365" s="12"/>
      <c r="AB365" s="12"/>
      <c r="AC365" s="73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7"/>
      <c r="CF365" s="16"/>
      <c r="CG365" s="16"/>
      <c r="CH365" s="16"/>
      <c r="CI365" s="16"/>
      <c r="CJ365" s="16"/>
      <c r="CK365" s="16"/>
      <c r="CL365" s="16"/>
      <c r="CM365" s="16"/>
      <c r="CN365" s="16"/>
      <c r="CU365" s="73"/>
    </row>
    <row r="366" spans="1:99" s="33" customFormat="1" ht="24.95" customHeight="1">
      <c r="F366" s="40"/>
      <c r="K366" s="8"/>
      <c r="T366" s="40"/>
      <c r="U366" s="40"/>
      <c r="V366" s="40"/>
      <c r="X366" s="40"/>
      <c r="Y366" s="12"/>
      <c r="Z366" s="12">
        <f t="shared" si="2"/>
        <v>0</v>
      </c>
      <c r="AA366" s="12"/>
      <c r="AB366" s="12"/>
      <c r="AC366" s="73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7"/>
      <c r="CF366" s="16"/>
      <c r="CG366" s="16"/>
      <c r="CH366" s="16"/>
      <c r="CI366" s="16"/>
      <c r="CJ366" s="16"/>
      <c r="CK366" s="16"/>
      <c r="CL366" s="16"/>
      <c r="CM366" s="16"/>
      <c r="CN366" s="16"/>
      <c r="CU366" s="73"/>
    </row>
    <row r="367" spans="1:99" s="20" customFormat="1" ht="24.95" customHeight="1">
      <c r="F367" s="40"/>
      <c r="J367" s="33"/>
      <c r="K367" s="21"/>
      <c r="S367" s="51"/>
      <c r="T367" s="40"/>
      <c r="U367" s="22"/>
      <c r="V367" s="22"/>
      <c r="W367" s="22"/>
      <c r="X367" s="22"/>
      <c r="Y367" s="23"/>
      <c r="Z367" s="12">
        <f t="shared" si="2"/>
        <v>0</v>
      </c>
      <c r="AA367" s="23"/>
      <c r="AB367" s="23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6"/>
      <c r="CE367" s="25"/>
      <c r="CF367" s="25"/>
      <c r="CG367" s="25"/>
      <c r="CH367" s="25"/>
      <c r="CI367" s="25"/>
      <c r="CJ367" s="25"/>
      <c r="CK367" s="25"/>
      <c r="CL367" s="25"/>
      <c r="CM367" s="25"/>
      <c r="CT367" s="24"/>
    </row>
    <row r="368" spans="1:99" s="79" customFormat="1" ht="24.95" customHeight="1">
      <c r="A368" s="11"/>
      <c r="B368" s="33"/>
      <c r="C368" s="78"/>
      <c r="D368" s="78"/>
      <c r="E368" s="33"/>
      <c r="F368" s="40"/>
      <c r="H368" s="33"/>
      <c r="J368" s="33"/>
      <c r="L368" s="33"/>
      <c r="M368" s="33"/>
      <c r="N368" s="33"/>
      <c r="O368" s="33"/>
      <c r="P368" s="33"/>
      <c r="Q368" s="33"/>
      <c r="R368" s="33"/>
      <c r="S368" s="33"/>
      <c r="T368" s="80"/>
      <c r="U368" s="80"/>
      <c r="V368" s="40"/>
      <c r="W368" s="78"/>
      <c r="X368" s="40"/>
      <c r="Y368" s="12"/>
      <c r="Z368" s="12">
        <f t="shared" si="2"/>
        <v>0</v>
      </c>
      <c r="AA368" s="12"/>
      <c r="AB368" s="12"/>
      <c r="AC368" s="13"/>
      <c r="AJ368" s="81"/>
    </row>
    <row r="369" spans="1:99" s="20" customFormat="1" ht="24.95" customHeight="1">
      <c r="F369" s="22"/>
      <c r="K369" s="21"/>
      <c r="S369" s="33"/>
      <c r="T369" s="40"/>
      <c r="U369" s="40"/>
      <c r="V369" s="22"/>
      <c r="X369" s="22"/>
      <c r="Y369" s="23"/>
      <c r="Z369" s="12">
        <f t="shared" si="2"/>
        <v>0</v>
      </c>
      <c r="AA369" s="23"/>
      <c r="AB369" s="23"/>
      <c r="AC369" s="24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6"/>
      <c r="CF369" s="25"/>
      <c r="CG369" s="25"/>
      <c r="CH369" s="25"/>
      <c r="CI369" s="25"/>
      <c r="CJ369" s="25"/>
      <c r="CK369" s="25"/>
      <c r="CL369" s="25"/>
      <c r="CM369" s="25"/>
      <c r="CN369" s="25"/>
      <c r="CU369" s="24"/>
    </row>
    <row r="370" spans="1:99" s="20" customFormat="1" ht="24.95" customHeight="1">
      <c r="F370" s="22"/>
      <c r="K370" s="21"/>
      <c r="S370" s="33"/>
      <c r="T370" s="40"/>
      <c r="U370" s="40"/>
      <c r="V370" s="22"/>
      <c r="X370" s="22"/>
      <c r="Y370" s="23"/>
      <c r="Z370" s="12">
        <f t="shared" si="2"/>
        <v>0</v>
      </c>
      <c r="AA370" s="23"/>
      <c r="AB370" s="23"/>
      <c r="AC370" s="24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6"/>
      <c r="CF370" s="25"/>
      <c r="CG370" s="25"/>
      <c r="CH370" s="25"/>
      <c r="CI370" s="25"/>
      <c r="CJ370" s="25"/>
      <c r="CK370" s="25"/>
      <c r="CL370" s="25"/>
      <c r="CM370" s="25"/>
      <c r="CN370" s="25"/>
      <c r="CU370" s="24"/>
    </row>
    <row r="371" spans="1:99" s="33" customFormat="1" ht="24.95" customHeight="1">
      <c r="A371" s="11"/>
      <c r="F371" s="22"/>
      <c r="K371" s="8"/>
      <c r="S371" s="41"/>
      <c r="T371" s="40"/>
      <c r="U371" s="40"/>
      <c r="V371" s="40"/>
      <c r="X371" s="40"/>
      <c r="Y371" s="12"/>
      <c r="Z371" s="12">
        <f t="shared" ref="Z371:Z434" si="3">AA371+AB371</f>
        <v>0</v>
      </c>
      <c r="AA371" s="12"/>
      <c r="AB371" s="12"/>
      <c r="AC371" s="13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7"/>
      <c r="CF371" s="16"/>
      <c r="CG371" s="16"/>
      <c r="CH371" s="16"/>
      <c r="CI371" s="16"/>
      <c r="CJ371" s="16"/>
      <c r="CK371" s="16"/>
      <c r="CL371" s="16"/>
      <c r="CM371" s="16"/>
      <c r="CN371" s="16"/>
      <c r="CU371" s="73"/>
    </row>
    <row r="372" spans="1:99" s="20" customFormat="1" ht="24.95" customHeight="1">
      <c r="F372" s="22"/>
      <c r="K372" s="21"/>
      <c r="T372" s="40"/>
      <c r="U372" s="40"/>
      <c r="V372" s="40"/>
      <c r="W372" s="33"/>
      <c r="X372" s="40"/>
      <c r="Y372" s="12"/>
      <c r="Z372" s="12">
        <f t="shared" si="3"/>
        <v>0</v>
      </c>
      <c r="AA372" s="12"/>
      <c r="AB372" s="12"/>
      <c r="AC372" s="24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6"/>
      <c r="CF372" s="25"/>
      <c r="CG372" s="25"/>
      <c r="CH372" s="25"/>
      <c r="CI372" s="25"/>
      <c r="CJ372" s="25"/>
      <c r="CK372" s="25"/>
      <c r="CL372" s="25"/>
      <c r="CM372" s="25"/>
      <c r="CN372" s="25"/>
      <c r="CU372" s="24"/>
    </row>
    <row r="373" spans="1:99" s="20" customFormat="1" ht="24.95" customHeight="1">
      <c r="F373" s="22"/>
      <c r="K373" s="21"/>
      <c r="T373" s="22"/>
      <c r="U373" s="22"/>
      <c r="V373" s="40"/>
      <c r="W373" s="11"/>
      <c r="X373" s="40"/>
      <c r="Y373" s="12"/>
      <c r="Z373" s="12">
        <f t="shared" si="3"/>
        <v>0</v>
      </c>
      <c r="AA373" s="12"/>
      <c r="AB373" s="12"/>
      <c r="AC373" s="24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6"/>
      <c r="CF373" s="25"/>
      <c r="CG373" s="25"/>
      <c r="CH373" s="25"/>
      <c r="CI373" s="25"/>
      <c r="CJ373" s="25"/>
      <c r="CK373" s="25"/>
      <c r="CL373" s="25"/>
      <c r="CM373" s="25"/>
      <c r="CN373" s="25"/>
      <c r="CU373" s="24"/>
    </row>
    <row r="374" spans="1:99" s="11" customFormat="1" ht="24.95" customHeight="1">
      <c r="A374" s="33"/>
      <c r="B374" s="33"/>
      <c r="C374" s="33"/>
      <c r="D374" s="33"/>
      <c r="E374" s="33"/>
      <c r="F374" s="22"/>
      <c r="G374" s="33"/>
      <c r="H374" s="33"/>
      <c r="I374" s="33"/>
      <c r="J374" s="33"/>
      <c r="K374" s="8"/>
      <c r="L374" s="33"/>
      <c r="M374" s="33"/>
      <c r="N374" s="33"/>
      <c r="O374" s="33"/>
      <c r="P374" s="33"/>
      <c r="Q374" s="33"/>
      <c r="R374" s="20"/>
      <c r="S374" s="33"/>
      <c r="T374" s="40"/>
      <c r="U374" s="40"/>
      <c r="V374" s="40"/>
      <c r="W374" s="33"/>
      <c r="X374" s="40"/>
      <c r="Y374" s="12"/>
      <c r="Z374" s="12">
        <f t="shared" si="3"/>
        <v>0</v>
      </c>
      <c r="AA374" s="12"/>
      <c r="AB374" s="12"/>
      <c r="AC374" s="13"/>
      <c r="AJ374" s="13"/>
    </row>
    <row r="375" spans="1:99" s="20" customFormat="1" ht="24.95" customHeight="1">
      <c r="A375" s="61"/>
      <c r="F375" s="22"/>
      <c r="G375" s="33"/>
      <c r="H375" s="33"/>
      <c r="I375" s="33"/>
      <c r="J375" s="33"/>
      <c r="K375" s="8"/>
      <c r="L375" s="33"/>
      <c r="M375" s="33"/>
      <c r="N375" s="33"/>
      <c r="O375" s="33"/>
      <c r="P375" s="33"/>
      <c r="Q375" s="33"/>
      <c r="S375" s="33"/>
      <c r="T375" s="22"/>
      <c r="U375" s="22"/>
      <c r="V375" s="40"/>
      <c r="W375" s="11"/>
      <c r="X375" s="40"/>
      <c r="Y375" s="12"/>
      <c r="Z375" s="12">
        <f t="shared" si="3"/>
        <v>0</v>
      </c>
      <c r="AA375" s="12"/>
      <c r="AB375" s="12"/>
      <c r="AC375" s="24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6"/>
      <c r="CF375" s="25"/>
      <c r="CG375" s="25"/>
      <c r="CH375" s="25"/>
      <c r="CI375" s="25"/>
      <c r="CJ375" s="25"/>
      <c r="CK375" s="25"/>
      <c r="CL375" s="25"/>
      <c r="CM375" s="25"/>
      <c r="CN375" s="25"/>
      <c r="CU375" s="24"/>
    </row>
    <row r="376" spans="1:99" s="33" customFormat="1" ht="24.95" customHeight="1">
      <c r="F376" s="40"/>
      <c r="T376" s="40"/>
      <c r="U376" s="40"/>
      <c r="V376" s="40"/>
      <c r="X376" s="40"/>
      <c r="Y376" s="12"/>
      <c r="Z376" s="12">
        <f t="shared" si="3"/>
        <v>0</v>
      </c>
      <c r="AA376" s="12"/>
      <c r="AB376" s="12"/>
      <c r="AC376" s="73"/>
      <c r="CE376" s="65"/>
      <c r="CU376" s="73"/>
    </row>
    <row r="377" spans="1:99" s="33" customFormat="1" ht="24.95" customHeight="1">
      <c r="F377" s="40"/>
      <c r="T377" s="40"/>
      <c r="U377" s="40"/>
      <c r="V377" s="40"/>
      <c r="W377" s="11"/>
      <c r="X377" s="40"/>
      <c r="Y377" s="12"/>
      <c r="Z377" s="12">
        <f t="shared" si="3"/>
        <v>0</v>
      </c>
      <c r="AA377" s="12"/>
      <c r="AB377" s="12"/>
      <c r="AC377" s="73"/>
      <c r="CE377" s="65"/>
      <c r="CU377" s="73"/>
    </row>
    <row r="378" spans="1:99" s="33" customFormat="1" ht="24.95" customHeight="1">
      <c r="F378" s="40"/>
      <c r="T378" s="40"/>
      <c r="U378" s="40"/>
      <c r="V378" s="40"/>
      <c r="X378" s="40"/>
      <c r="Y378" s="12"/>
      <c r="Z378" s="12">
        <f t="shared" si="3"/>
        <v>0</v>
      </c>
      <c r="AA378" s="12"/>
      <c r="AB378" s="12"/>
      <c r="CD378" s="65"/>
      <c r="CT378" s="73"/>
    </row>
    <row r="379" spans="1:99" s="33" customFormat="1" ht="24.95" customHeight="1">
      <c r="F379" s="40"/>
      <c r="T379" s="40"/>
      <c r="U379" s="40"/>
      <c r="V379" s="40"/>
      <c r="W379" s="11"/>
      <c r="X379" s="40"/>
      <c r="Y379" s="12"/>
      <c r="Z379" s="12">
        <f t="shared" si="3"/>
        <v>0</v>
      </c>
      <c r="AA379" s="12"/>
      <c r="AB379" s="12"/>
      <c r="CD379" s="65"/>
      <c r="CT379" s="73"/>
    </row>
    <row r="380" spans="1:99" s="33" customFormat="1" ht="24.95" customHeight="1">
      <c r="F380" s="40"/>
      <c r="K380" s="8"/>
      <c r="T380" s="40"/>
      <c r="U380" s="40"/>
      <c r="V380" s="40"/>
      <c r="X380" s="40"/>
      <c r="Y380" s="12"/>
      <c r="Z380" s="12">
        <f t="shared" si="3"/>
        <v>0</v>
      </c>
      <c r="AA380" s="12"/>
      <c r="AB380" s="12"/>
      <c r="AC380" s="73"/>
      <c r="AJ380" s="73"/>
    </row>
    <row r="381" spans="1:99" s="33" customFormat="1" ht="24.95" customHeight="1">
      <c r="F381" s="40"/>
      <c r="K381" s="8"/>
      <c r="T381" s="40"/>
      <c r="U381" s="22"/>
      <c r="V381" s="40"/>
      <c r="W381" s="11"/>
      <c r="X381" s="40"/>
      <c r="Y381" s="12"/>
      <c r="Z381" s="12">
        <f t="shared" si="3"/>
        <v>0</v>
      </c>
      <c r="AA381" s="12"/>
      <c r="AB381" s="12"/>
      <c r="AC381" s="73"/>
      <c r="AJ381" s="73"/>
    </row>
    <row r="382" spans="1:99" s="33" customFormat="1" ht="24.95" customHeight="1">
      <c r="F382" s="40"/>
      <c r="K382" s="8"/>
      <c r="T382" s="40"/>
      <c r="U382" s="40"/>
      <c r="V382" s="40"/>
      <c r="X382" s="40"/>
      <c r="Y382" s="12"/>
      <c r="Z382" s="12">
        <f t="shared" si="3"/>
        <v>0</v>
      </c>
      <c r="AA382" s="12"/>
      <c r="AB382" s="12"/>
      <c r="AC382" s="73"/>
      <c r="AJ382" s="73"/>
    </row>
    <row r="383" spans="1:99" s="33" customFormat="1" ht="24.95" customHeight="1">
      <c r="F383" s="40"/>
      <c r="K383" s="8"/>
      <c r="T383" s="40"/>
      <c r="U383" s="40"/>
      <c r="V383" s="40"/>
      <c r="W383" s="11"/>
      <c r="X383" s="40"/>
      <c r="Y383" s="12"/>
      <c r="Z383" s="12">
        <f t="shared" si="3"/>
        <v>0</v>
      </c>
      <c r="AA383" s="12"/>
      <c r="AB383" s="12"/>
      <c r="AC383" s="73"/>
      <c r="AJ383" s="73"/>
    </row>
    <row r="384" spans="1:99" s="20" customFormat="1" ht="24.95" customHeight="1">
      <c r="F384" s="40"/>
      <c r="K384" s="21"/>
      <c r="R384" s="33"/>
      <c r="S384" s="51"/>
      <c r="T384" s="40"/>
      <c r="U384" s="40"/>
      <c r="V384" s="40"/>
      <c r="W384" s="33"/>
      <c r="X384" s="40"/>
      <c r="Y384" s="12"/>
      <c r="Z384" s="12">
        <f t="shared" si="3"/>
        <v>0</v>
      </c>
      <c r="AA384" s="12"/>
      <c r="AB384" s="12"/>
      <c r="AC384" s="24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6"/>
      <c r="CF384" s="25"/>
      <c r="CG384" s="25"/>
      <c r="CH384" s="25"/>
      <c r="CI384" s="25"/>
      <c r="CJ384" s="25"/>
      <c r="CK384" s="25"/>
      <c r="CL384" s="25"/>
      <c r="CM384" s="25"/>
      <c r="CN384" s="25"/>
      <c r="CU384" s="24"/>
    </row>
    <row r="385" spans="3:99" s="20" customFormat="1" ht="24.95" customHeight="1">
      <c r="F385" s="40"/>
      <c r="K385" s="21"/>
      <c r="R385" s="33"/>
      <c r="S385" s="51"/>
      <c r="T385" s="40"/>
      <c r="U385" s="40"/>
      <c r="V385" s="40"/>
      <c r="W385" s="11"/>
      <c r="X385" s="40"/>
      <c r="Y385" s="12"/>
      <c r="Z385" s="12">
        <f t="shared" si="3"/>
        <v>0</v>
      </c>
      <c r="AA385" s="12"/>
      <c r="AB385" s="12"/>
      <c r="AC385" s="24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6"/>
      <c r="CF385" s="25"/>
      <c r="CG385" s="25"/>
      <c r="CH385" s="25"/>
      <c r="CI385" s="25"/>
      <c r="CJ385" s="25"/>
      <c r="CK385" s="25"/>
      <c r="CL385" s="25"/>
      <c r="CM385" s="25"/>
      <c r="CN385" s="25"/>
      <c r="CU385" s="24"/>
    </row>
    <row r="386" spans="3:99" s="20" customFormat="1" ht="25.5" customHeight="1">
      <c r="F386" s="40"/>
      <c r="K386" s="21"/>
      <c r="S386" s="51"/>
      <c r="T386" s="40"/>
      <c r="U386" s="40"/>
      <c r="V386" s="40"/>
      <c r="W386" s="33"/>
      <c r="X386" s="40"/>
      <c r="Y386" s="12"/>
      <c r="Z386" s="12">
        <f t="shared" si="3"/>
        <v>0</v>
      </c>
      <c r="AA386" s="12"/>
      <c r="AB386" s="12"/>
      <c r="AC386" s="24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6"/>
      <c r="CF386" s="25"/>
      <c r="CG386" s="25"/>
      <c r="CH386" s="25"/>
      <c r="CI386" s="25"/>
      <c r="CJ386" s="25"/>
      <c r="CK386" s="25"/>
      <c r="CL386" s="25"/>
      <c r="CM386" s="25"/>
      <c r="CN386" s="25"/>
      <c r="CU386" s="24"/>
    </row>
    <row r="387" spans="3:99" s="20" customFormat="1" ht="25.5" customHeight="1">
      <c r="F387" s="40"/>
      <c r="K387" s="21"/>
      <c r="S387" s="51"/>
      <c r="T387" s="40"/>
      <c r="U387" s="22"/>
      <c r="V387" s="40"/>
      <c r="W387" s="11"/>
      <c r="X387" s="40"/>
      <c r="Y387" s="12"/>
      <c r="Z387" s="12">
        <f t="shared" si="3"/>
        <v>0</v>
      </c>
      <c r="AA387" s="12"/>
      <c r="AB387" s="12"/>
      <c r="AC387" s="24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6"/>
      <c r="CF387" s="25"/>
      <c r="CG387" s="25"/>
      <c r="CH387" s="25"/>
      <c r="CI387" s="25"/>
      <c r="CJ387" s="25"/>
      <c r="CK387" s="25"/>
      <c r="CL387" s="25"/>
      <c r="CM387" s="25"/>
      <c r="CN387" s="25"/>
      <c r="CU387" s="24"/>
    </row>
    <row r="388" spans="3:99" s="20" customFormat="1" ht="25.15" customHeight="1">
      <c r="F388" s="40"/>
      <c r="K388" s="21"/>
      <c r="S388" s="51"/>
      <c r="T388" s="40"/>
      <c r="U388" s="40"/>
      <c r="V388" s="40"/>
      <c r="W388" s="33"/>
      <c r="X388" s="40"/>
      <c r="Y388" s="12"/>
      <c r="Z388" s="12">
        <f t="shared" si="3"/>
        <v>0</v>
      </c>
      <c r="AA388" s="12"/>
      <c r="AB388" s="12"/>
      <c r="AC388" s="24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6"/>
      <c r="CF388" s="25"/>
      <c r="CG388" s="25"/>
      <c r="CH388" s="25"/>
      <c r="CI388" s="25"/>
      <c r="CJ388" s="25"/>
      <c r="CK388" s="25"/>
      <c r="CL388" s="25"/>
      <c r="CM388" s="25"/>
      <c r="CN388" s="25"/>
      <c r="CU388" s="24"/>
    </row>
    <row r="389" spans="3:99" s="20" customFormat="1" ht="25.15" customHeight="1">
      <c r="F389" s="40"/>
      <c r="K389" s="21"/>
      <c r="S389" s="51"/>
      <c r="T389" s="22"/>
      <c r="U389" s="22"/>
      <c r="V389" s="40"/>
      <c r="W389" s="11"/>
      <c r="X389" s="40"/>
      <c r="Y389" s="12"/>
      <c r="Z389" s="12">
        <f t="shared" si="3"/>
        <v>0</v>
      </c>
      <c r="AA389" s="12"/>
      <c r="AB389" s="12"/>
      <c r="AC389" s="24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6"/>
      <c r="CF389" s="25"/>
      <c r="CG389" s="25"/>
      <c r="CH389" s="25"/>
      <c r="CI389" s="25"/>
      <c r="CJ389" s="25"/>
      <c r="CK389" s="25"/>
      <c r="CL389" s="25"/>
      <c r="CM389" s="25"/>
      <c r="CN389" s="25"/>
      <c r="CU389" s="24"/>
    </row>
    <row r="390" spans="3:99" s="20" customFormat="1" ht="24.95" customHeight="1">
      <c r="F390" s="40"/>
      <c r="K390" s="21"/>
      <c r="T390" s="40"/>
      <c r="U390" s="40"/>
      <c r="V390" s="40"/>
      <c r="X390" s="22"/>
      <c r="Y390" s="23"/>
      <c r="Z390" s="12">
        <f t="shared" si="3"/>
        <v>0</v>
      </c>
      <c r="AA390" s="23"/>
      <c r="AB390" s="23"/>
      <c r="AC390" s="24"/>
      <c r="AD390" s="25"/>
      <c r="AE390" s="25"/>
      <c r="AF390" s="25"/>
      <c r="AG390" s="25"/>
      <c r="AH390" s="25"/>
      <c r="AI390" s="25"/>
      <c r="AJ390" s="25"/>
      <c r="AK390" s="25"/>
      <c r="AL390" s="25"/>
      <c r="AM390" s="22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6"/>
      <c r="CF390" s="25"/>
      <c r="CG390" s="25"/>
      <c r="CH390" s="25"/>
      <c r="CI390" s="25"/>
      <c r="CJ390" s="25"/>
      <c r="CK390" s="25"/>
      <c r="CL390" s="25"/>
      <c r="CM390" s="25"/>
      <c r="CN390" s="25"/>
      <c r="CU390" s="24"/>
    </row>
    <row r="391" spans="3:99" s="20" customFormat="1" ht="24.95" customHeight="1">
      <c r="F391" s="22"/>
      <c r="K391" s="21"/>
      <c r="S391" s="51"/>
      <c r="T391" s="22"/>
      <c r="U391" s="22"/>
      <c r="V391" s="40"/>
      <c r="W391" s="33"/>
      <c r="X391" s="40"/>
      <c r="Y391" s="12"/>
      <c r="Z391" s="12">
        <f t="shared" si="3"/>
        <v>0</v>
      </c>
      <c r="AA391" s="12"/>
      <c r="AB391" s="12"/>
      <c r="AC391" s="24"/>
      <c r="AJ391" s="24"/>
    </row>
    <row r="392" spans="3:99" s="20" customFormat="1" ht="24.95" customHeight="1">
      <c r="F392" s="22"/>
      <c r="K392" s="21"/>
      <c r="S392" s="51"/>
      <c r="T392" s="22"/>
      <c r="U392" s="22"/>
      <c r="V392" s="40"/>
      <c r="W392" s="11"/>
      <c r="X392" s="40"/>
      <c r="Y392" s="12"/>
      <c r="Z392" s="12">
        <f t="shared" si="3"/>
        <v>0</v>
      </c>
      <c r="AA392" s="12"/>
      <c r="AB392" s="12"/>
      <c r="AC392" s="24"/>
      <c r="AJ392" s="24"/>
    </row>
    <row r="393" spans="3:99" s="20" customFormat="1" ht="24.95" customHeight="1">
      <c r="F393" s="22"/>
      <c r="K393" s="21"/>
      <c r="S393" s="51"/>
      <c r="T393" s="22"/>
      <c r="U393" s="22"/>
      <c r="V393" s="40"/>
      <c r="W393" s="33"/>
      <c r="X393" s="40"/>
      <c r="Y393" s="12"/>
      <c r="Z393" s="12">
        <f t="shared" si="3"/>
        <v>0</v>
      </c>
      <c r="AA393" s="12"/>
      <c r="AB393" s="12"/>
      <c r="AC393" s="24"/>
      <c r="AJ393" s="24"/>
    </row>
    <row r="394" spans="3:99" s="20" customFormat="1" ht="24.95" customHeight="1">
      <c r="F394" s="22"/>
      <c r="K394" s="21"/>
      <c r="S394" s="51"/>
      <c r="T394" s="22"/>
      <c r="U394" s="22"/>
      <c r="V394" s="40"/>
      <c r="W394" s="11"/>
      <c r="X394" s="40"/>
      <c r="Y394" s="12"/>
      <c r="Z394" s="12">
        <f t="shared" si="3"/>
        <v>0</v>
      </c>
      <c r="AA394" s="12"/>
      <c r="AB394" s="12"/>
      <c r="AC394" s="24"/>
      <c r="AJ394" s="24"/>
    </row>
    <row r="395" spans="3:99" s="20" customFormat="1" ht="24.95" customHeight="1">
      <c r="F395" s="22"/>
      <c r="K395" s="21"/>
      <c r="S395" s="51"/>
      <c r="T395" s="22"/>
      <c r="U395" s="22"/>
      <c r="V395" s="40"/>
      <c r="W395" s="33"/>
      <c r="X395" s="40"/>
      <c r="Y395" s="12"/>
      <c r="Z395" s="12">
        <f t="shared" si="3"/>
        <v>0</v>
      </c>
      <c r="AA395" s="12"/>
      <c r="AB395" s="12"/>
      <c r="AC395" s="24"/>
      <c r="AJ395" s="24"/>
    </row>
    <row r="396" spans="3:99" s="20" customFormat="1" ht="24.95" customHeight="1">
      <c r="F396" s="22"/>
      <c r="K396" s="21"/>
      <c r="S396" s="51"/>
      <c r="T396" s="22"/>
      <c r="U396" s="22"/>
      <c r="V396" s="40"/>
      <c r="W396" s="11"/>
      <c r="X396" s="40"/>
      <c r="Y396" s="12"/>
      <c r="Z396" s="12">
        <f t="shared" si="3"/>
        <v>0</v>
      </c>
      <c r="AA396" s="12"/>
      <c r="AB396" s="12"/>
      <c r="AC396" s="24"/>
      <c r="AJ396" s="24"/>
    </row>
    <row r="397" spans="3:99" s="20" customFormat="1" ht="24.95" customHeight="1">
      <c r="F397" s="22"/>
      <c r="K397" s="21"/>
      <c r="T397" s="22"/>
      <c r="U397" s="22"/>
      <c r="V397" s="40"/>
      <c r="W397" s="33"/>
      <c r="X397" s="40"/>
      <c r="Y397" s="12"/>
      <c r="Z397" s="12">
        <f t="shared" si="3"/>
        <v>0</v>
      </c>
      <c r="AA397" s="12"/>
      <c r="AB397" s="12"/>
      <c r="AC397" s="24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6"/>
      <c r="CF397" s="25"/>
      <c r="CG397" s="25"/>
      <c r="CH397" s="25"/>
      <c r="CI397" s="25"/>
      <c r="CJ397" s="25"/>
      <c r="CK397" s="25"/>
      <c r="CL397" s="25"/>
      <c r="CM397" s="25"/>
      <c r="CN397" s="25"/>
      <c r="CU397" s="24"/>
    </row>
    <row r="398" spans="3:99" s="20" customFormat="1" ht="24.95" customHeight="1">
      <c r="D398" s="61"/>
      <c r="F398" s="22"/>
      <c r="K398" s="21"/>
      <c r="T398" s="22"/>
      <c r="U398" s="22"/>
      <c r="V398" s="40"/>
      <c r="W398" s="11"/>
      <c r="X398" s="40"/>
      <c r="Y398" s="12"/>
      <c r="Z398" s="12">
        <f t="shared" si="3"/>
        <v>0</v>
      </c>
      <c r="AA398" s="12"/>
      <c r="AB398" s="12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6"/>
      <c r="CE398" s="25"/>
      <c r="CF398" s="25"/>
      <c r="CG398" s="25"/>
      <c r="CH398" s="25"/>
      <c r="CI398" s="25"/>
      <c r="CJ398" s="25"/>
      <c r="CK398" s="25"/>
      <c r="CL398" s="25"/>
      <c r="CM398" s="25"/>
      <c r="CT398" s="24"/>
    </row>
    <row r="399" spans="3:99" s="20" customFormat="1" ht="24.95" customHeight="1">
      <c r="D399" s="61"/>
      <c r="F399" s="22"/>
      <c r="K399" s="21"/>
      <c r="S399" s="51"/>
      <c r="T399" s="22"/>
      <c r="U399" s="22"/>
      <c r="V399" s="22"/>
      <c r="W399" s="22"/>
      <c r="X399" s="22"/>
      <c r="Y399" s="23"/>
      <c r="Z399" s="12">
        <f t="shared" si="3"/>
        <v>0</v>
      </c>
      <c r="AA399" s="23"/>
      <c r="AB399" s="23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6"/>
      <c r="CE399" s="25"/>
      <c r="CF399" s="25"/>
      <c r="CG399" s="25"/>
      <c r="CH399" s="25"/>
      <c r="CI399" s="25"/>
      <c r="CJ399" s="25"/>
      <c r="CK399" s="25"/>
      <c r="CL399" s="25"/>
      <c r="CM399" s="25"/>
      <c r="CT399" s="24"/>
    </row>
    <row r="400" spans="3:99" s="20" customFormat="1" ht="24.95" customHeight="1">
      <c r="C400" s="33"/>
      <c r="D400" s="33"/>
      <c r="E400" s="33"/>
      <c r="F400" s="40"/>
      <c r="G400" s="33"/>
      <c r="H400" s="33"/>
      <c r="I400" s="33"/>
      <c r="J400" s="33"/>
      <c r="K400" s="8"/>
      <c r="L400" s="33"/>
      <c r="M400" s="33"/>
      <c r="N400" s="33"/>
      <c r="O400" s="33"/>
      <c r="P400" s="33"/>
      <c r="Q400" s="33"/>
      <c r="R400" s="33"/>
      <c r="S400" s="33"/>
      <c r="T400" s="22"/>
      <c r="U400" s="22"/>
      <c r="V400" s="40"/>
      <c r="W400" s="33"/>
      <c r="X400" s="40"/>
      <c r="Y400" s="12"/>
      <c r="Z400" s="12">
        <f t="shared" si="3"/>
        <v>0</v>
      </c>
      <c r="AA400" s="12"/>
      <c r="AB400" s="12"/>
      <c r="AC400" s="24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6"/>
      <c r="CF400" s="25"/>
      <c r="CG400" s="25"/>
      <c r="CH400" s="25"/>
      <c r="CI400" s="25"/>
      <c r="CJ400" s="25"/>
      <c r="CK400" s="25"/>
      <c r="CL400" s="25"/>
      <c r="CM400" s="25"/>
      <c r="CN400" s="25"/>
      <c r="CU400" s="24"/>
    </row>
    <row r="401" spans="1:99" s="20" customFormat="1" ht="24.95" customHeight="1">
      <c r="C401" s="33"/>
      <c r="D401" s="33"/>
      <c r="E401" s="33"/>
      <c r="F401" s="40"/>
      <c r="G401" s="33"/>
      <c r="H401" s="33"/>
      <c r="I401" s="33"/>
      <c r="J401" s="33"/>
      <c r="K401" s="8"/>
      <c r="L401" s="33"/>
      <c r="M401" s="33"/>
      <c r="N401" s="33"/>
      <c r="O401" s="33"/>
      <c r="P401" s="33"/>
      <c r="Q401" s="33"/>
      <c r="R401" s="33"/>
      <c r="S401" s="33"/>
      <c r="T401" s="22"/>
      <c r="U401" s="22"/>
      <c r="V401" s="40"/>
      <c r="W401" s="11"/>
      <c r="X401" s="40"/>
      <c r="Y401" s="12"/>
      <c r="Z401" s="12">
        <f t="shared" si="3"/>
        <v>0</v>
      </c>
      <c r="AA401" s="12"/>
      <c r="AB401" s="12"/>
      <c r="AC401" s="24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6"/>
      <c r="CF401" s="25"/>
      <c r="CG401" s="25"/>
      <c r="CH401" s="25"/>
      <c r="CI401" s="25"/>
      <c r="CJ401" s="25"/>
      <c r="CK401" s="25"/>
      <c r="CL401" s="25"/>
      <c r="CM401" s="25"/>
      <c r="CN401" s="25"/>
      <c r="CU401" s="24"/>
    </row>
    <row r="402" spans="1:99" s="61" customFormat="1" ht="24.95" customHeight="1">
      <c r="A402" s="20"/>
      <c r="B402" s="20"/>
      <c r="C402" s="20"/>
      <c r="D402" s="20"/>
      <c r="E402" s="20"/>
      <c r="F402" s="22"/>
      <c r="G402" s="20"/>
      <c r="H402" s="20"/>
      <c r="I402" s="20"/>
      <c r="J402" s="20"/>
      <c r="K402" s="68"/>
      <c r="L402" s="20"/>
      <c r="M402" s="20"/>
      <c r="N402" s="20"/>
      <c r="O402" s="20"/>
      <c r="P402" s="20"/>
      <c r="Q402" s="20"/>
      <c r="R402" s="20"/>
      <c r="S402" s="20"/>
      <c r="T402" s="22"/>
      <c r="U402" s="22"/>
      <c r="V402" s="40"/>
      <c r="W402" s="33"/>
      <c r="X402" s="40"/>
      <c r="Y402" s="12"/>
      <c r="Z402" s="12">
        <f t="shared" si="3"/>
        <v>0</v>
      </c>
      <c r="AA402" s="12"/>
      <c r="AB402" s="12"/>
      <c r="AC402" s="24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63"/>
      <c r="BZ402" s="63"/>
      <c r="CA402" s="63"/>
      <c r="CB402" s="63"/>
      <c r="CC402" s="63"/>
      <c r="CD402" s="63"/>
      <c r="CE402" s="64"/>
      <c r="CF402" s="63"/>
      <c r="CG402" s="63"/>
      <c r="CH402" s="63"/>
      <c r="CI402" s="63"/>
      <c r="CJ402" s="63"/>
      <c r="CK402" s="63"/>
      <c r="CL402" s="63"/>
      <c r="CM402" s="63"/>
      <c r="CN402" s="63"/>
      <c r="CU402" s="62"/>
    </row>
    <row r="403" spans="1:99" s="20" customFormat="1" ht="24.95" customHeight="1">
      <c r="F403" s="22"/>
      <c r="K403" s="68"/>
      <c r="T403" s="22"/>
      <c r="U403" s="22"/>
      <c r="V403" s="40"/>
      <c r="W403" s="33"/>
      <c r="X403" s="40"/>
      <c r="Y403" s="12"/>
      <c r="Z403" s="12">
        <f t="shared" si="3"/>
        <v>0</v>
      </c>
      <c r="AA403" s="12"/>
      <c r="AB403" s="12"/>
      <c r="AC403" s="24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6"/>
      <c r="CF403" s="25"/>
      <c r="CG403" s="25"/>
      <c r="CH403" s="25"/>
      <c r="CI403" s="25"/>
      <c r="CJ403" s="25"/>
      <c r="CK403" s="25"/>
      <c r="CL403" s="25"/>
      <c r="CM403" s="25"/>
      <c r="CN403" s="25"/>
      <c r="CU403" s="24"/>
    </row>
    <row r="404" spans="1:99" s="20" customFormat="1" ht="24.95" customHeight="1">
      <c r="C404" s="33"/>
      <c r="D404" s="33"/>
      <c r="E404" s="33"/>
      <c r="F404" s="40"/>
      <c r="G404" s="33"/>
      <c r="H404" s="33"/>
      <c r="I404" s="33"/>
      <c r="J404" s="33"/>
      <c r="K404" s="8"/>
      <c r="L404" s="33"/>
      <c r="M404" s="33"/>
      <c r="N404" s="33"/>
      <c r="O404" s="33"/>
      <c r="P404" s="33"/>
      <c r="Q404" s="33"/>
      <c r="R404" s="33"/>
      <c r="S404" s="33"/>
      <c r="T404" s="22"/>
      <c r="U404" s="22"/>
      <c r="V404" s="40"/>
      <c r="W404" s="33"/>
      <c r="X404" s="40"/>
      <c r="Y404" s="12"/>
      <c r="Z404" s="12">
        <f t="shared" si="3"/>
        <v>0</v>
      </c>
      <c r="AA404" s="12"/>
      <c r="AB404" s="12"/>
      <c r="AC404" s="24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6"/>
      <c r="CF404" s="25"/>
      <c r="CG404" s="25"/>
      <c r="CH404" s="25"/>
      <c r="CI404" s="25"/>
      <c r="CJ404" s="25"/>
      <c r="CK404" s="25"/>
      <c r="CL404" s="25"/>
      <c r="CM404" s="25"/>
      <c r="CN404" s="25"/>
      <c r="CU404" s="24"/>
    </row>
    <row r="405" spans="1:99" s="20" customFormat="1" ht="24.95" customHeight="1">
      <c r="C405" s="33"/>
      <c r="D405" s="33"/>
      <c r="E405" s="33"/>
      <c r="F405" s="40"/>
      <c r="G405" s="33"/>
      <c r="H405" s="33"/>
      <c r="I405" s="33"/>
      <c r="J405" s="33"/>
      <c r="K405" s="8"/>
      <c r="L405" s="33"/>
      <c r="M405" s="33"/>
      <c r="N405" s="33"/>
      <c r="O405" s="33"/>
      <c r="P405" s="33"/>
      <c r="Q405" s="33"/>
      <c r="R405" s="33"/>
      <c r="S405" s="33"/>
      <c r="T405" s="22"/>
      <c r="U405" s="22"/>
      <c r="V405" s="40"/>
      <c r="W405" s="11"/>
      <c r="X405" s="40"/>
      <c r="Y405" s="12"/>
      <c r="Z405" s="12">
        <f t="shared" si="3"/>
        <v>0</v>
      </c>
      <c r="AA405" s="12"/>
      <c r="AB405" s="12"/>
      <c r="AC405" s="24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6"/>
      <c r="CF405" s="25"/>
      <c r="CG405" s="25"/>
      <c r="CH405" s="25"/>
      <c r="CI405" s="25"/>
      <c r="CJ405" s="25"/>
      <c r="CK405" s="25"/>
      <c r="CL405" s="25"/>
      <c r="CM405" s="25"/>
      <c r="CN405" s="25"/>
      <c r="CU405" s="24"/>
    </row>
    <row r="406" spans="1:99" s="20" customFormat="1" ht="24.95" customHeight="1">
      <c r="C406" s="33"/>
      <c r="D406" s="33"/>
      <c r="E406" s="33"/>
      <c r="F406" s="40"/>
      <c r="G406" s="33"/>
      <c r="H406" s="33"/>
      <c r="I406" s="33"/>
      <c r="J406" s="33"/>
      <c r="K406" s="8"/>
      <c r="L406" s="33"/>
      <c r="M406" s="33"/>
      <c r="N406" s="33"/>
      <c r="O406" s="33"/>
      <c r="P406" s="33"/>
      <c r="Q406" s="33"/>
      <c r="R406" s="33"/>
      <c r="S406" s="33"/>
      <c r="T406" s="22"/>
      <c r="U406" s="22"/>
      <c r="V406" s="40"/>
      <c r="W406" s="33"/>
      <c r="X406" s="40"/>
      <c r="Y406" s="12"/>
      <c r="Z406" s="12">
        <f t="shared" si="3"/>
        <v>0</v>
      </c>
      <c r="AA406" s="12"/>
      <c r="AB406" s="12"/>
      <c r="AC406" s="24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6"/>
      <c r="CF406" s="25"/>
      <c r="CG406" s="25"/>
      <c r="CH406" s="25"/>
      <c r="CI406" s="25"/>
      <c r="CJ406" s="25"/>
      <c r="CK406" s="25"/>
      <c r="CL406" s="25"/>
      <c r="CM406" s="25"/>
      <c r="CN406" s="25"/>
      <c r="CU406" s="24"/>
    </row>
    <row r="407" spans="1:99" s="20" customFormat="1" ht="24.95" customHeight="1">
      <c r="A407" s="61"/>
      <c r="C407" s="33"/>
      <c r="D407" s="33"/>
      <c r="E407" s="33"/>
      <c r="F407" s="40"/>
      <c r="G407" s="33"/>
      <c r="H407" s="33"/>
      <c r="I407" s="33"/>
      <c r="J407" s="33"/>
      <c r="K407" s="8"/>
      <c r="L407" s="33"/>
      <c r="M407" s="33"/>
      <c r="N407" s="33"/>
      <c r="O407" s="33"/>
      <c r="P407" s="33"/>
      <c r="Q407" s="33"/>
      <c r="R407" s="33"/>
      <c r="S407" s="33"/>
      <c r="T407" s="22"/>
      <c r="U407" s="22"/>
      <c r="V407" s="40"/>
      <c r="W407" s="11"/>
      <c r="X407" s="40"/>
      <c r="Y407" s="12"/>
      <c r="Z407" s="12">
        <f t="shared" si="3"/>
        <v>0</v>
      </c>
      <c r="AA407" s="12"/>
      <c r="AB407" s="12"/>
      <c r="AC407" s="24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6"/>
      <c r="CF407" s="25"/>
      <c r="CG407" s="25"/>
      <c r="CH407" s="25"/>
      <c r="CI407" s="25"/>
      <c r="CJ407" s="25"/>
      <c r="CK407" s="25"/>
      <c r="CL407" s="25"/>
      <c r="CM407" s="25"/>
      <c r="CN407" s="25"/>
      <c r="CU407" s="24"/>
    </row>
    <row r="408" spans="1:99" s="33" customFormat="1" ht="24.95" customHeight="1">
      <c r="F408" s="40"/>
      <c r="K408" s="8"/>
      <c r="T408" s="22"/>
      <c r="U408" s="22"/>
      <c r="V408" s="40"/>
      <c r="X408" s="40"/>
      <c r="Y408" s="12"/>
      <c r="Z408" s="12">
        <f t="shared" si="3"/>
        <v>0</v>
      </c>
      <c r="AA408" s="12"/>
      <c r="AB408" s="12"/>
      <c r="AC408" s="73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7"/>
      <c r="CF408" s="16"/>
      <c r="CG408" s="16"/>
      <c r="CH408" s="16"/>
      <c r="CI408" s="16"/>
      <c r="CJ408" s="16"/>
      <c r="CK408" s="16"/>
      <c r="CL408" s="16"/>
      <c r="CM408" s="16"/>
      <c r="CN408" s="16"/>
      <c r="CU408" s="73"/>
    </row>
    <row r="409" spans="1:99" s="33" customFormat="1" ht="24.95" customHeight="1">
      <c r="F409" s="40"/>
      <c r="K409" s="8"/>
      <c r="T409" s="22"/>
      <c r="U409" s="22"/>
      <c r="V409" s="40"/>
      <c r="X409" s="40"/>
      <c r="Y409" s="12"/>
      <c r="Z409" s="12">
        <f t="shared" si="3"/>
        <v>0</v>
      </c>
      <c r="AA409" s="12"/>
      <c r="AB409" s="12"/>
      <c r="AC409" s="73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7"/>
      <c r="CF409" s="16"/>
      <c r="CG409" s="16"/>
      <c r="CH409" s="16"/>
      <c r="CI409" s="16"/>
      <c r="CJ409" s="16"/>
      <c r="CK409" s="16"/>
      <c r="CL409" s="16"/>
      <c r="CM409" s="16"/>
      <c r="CN409" s="16"/>
      <c r="CU409" s="73"/>
    </row>
    <row r="410" spans="1:99" s="33" customFormat="1" ht="24.95" customHeight="1">
      <c r="F410" s="40"/>
      <c r="K410" s="8"/>
      <c r="T410" s="40"/>
      <c r="U410" s="40"/>
      <c r="V410" s="40"/>
      <c r="W410" s="11"/>
      <c r="X410" s="40"/>
      <c r="Y410" s="12"/>
      <c r="Z410" s="12">
        <f t="shared" si="3"/>
        <v>0</v>
      </c>
      <c r="AA410" s="12"/>
      <c r="AB410" s="12"/>
      <c r="AC410" s="73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7"/>
      <c r="CF410" s="16"/>
      <c r="CG410" s="16"/>
      <c r="CH410" s="16"/>
      <c r="CI410" s="16"/>
      <c r="CJ410" s="16"/>
      <c r="CK410" s="16"/>
      <c r="CL410" s="16"/>
      <c r="CM410" s="16"/>
      <c r="CN410" s="16"/>
      <c r="CU410" s="73"/>
    </row>
    <row r="411" spans="1:99" s="33" customFormat="1" ht="24.95" customHeight="1">
      <c r="F411" s="40"/>
      <c r="K411" s="8"/>
      <c r="T411" s="40"/>
      <c r="U411" s="40"/>
      <c r="V411" s="40"/>
      <c r="X411" s="40"/>
      <c r="Y411" s="12"/>
      <c r="Z411" s="12">
        <f t="shared" si="3"/>
        <v>0</v>
      </c>
      <c r="AA411" s="12"/>
      <c r="AB411" s="12"/>
      <c r="AC411" s="73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7"/>
      <c r="CF411" s="16"/>
      <c r="CG411" s="16"/>
      <c r="CH411" s="16"/>
      <c r="CI411" s="16"/>
      <c r="CJ411" s="16"/>
      <c r="CK411" s="16"/>
      <c r="CL411" s="16"/>
      <c r="CM411" s="16"/>
      <c r="CN411" s="16"/>
      <c r="CU411" s="73"/>
    </row>
    <row r="412" spans="1:99" s="20" customFormat="1" ht="24.95" customHeight="1">
      <c r="F412" s="22"/>
      <c r="K412" s="21"/>
      <c r="S412" s="51"/>
      <c r="T412" s="22"/>
      <c r="U412" s="22"/>
      <c r="V412" s="40"/>
      <c r="W412" s="33"/>
      <c r="X412" s="40"/>
      <c r="Y412" s="12"/>
      <c r="Z412" s="12">
        <f t="shared" si="3"/>
        <v>0</v>
      </c>
      <c r="AA412" s="12"/>
      <c r="AB412" s="12"/>
      <c r="AC412" s="24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6"/>
      <c r="CF412" s="25"/>
      <c r="CG412" s="25"/>
      <c r="CH412" s="25"/>
      <c r="CI412" s="25"/>
      <c r="CJ412" s="25"/>
      <c r="CK412" s="25"/>
      <c r="CL412" s="25"/>
      <c r="CM412" s="25"/>
      <c r="CN412" s="25"/>
      <c r="CU412" s="24"/>
    </row>
    <row r="413" spans="1:99" s="11" customFormat="1" ht="24.95" customHeight="1">
      <c r="A413" s="20"/>
      <c r="B413" s="20"/>
      <c r="C413" s="33"/>
      <c r="D413" s="33"/>
      <c r="E413" s="33"/>
      <c r="F413" s="40"/>
      <c r="G413" s="44"/>
      <c r="H413" s="33"/>
      <c r="I413" s="33"/>
      <c r="J413" s="45"/>
      <c r="K413" s="8"/>
      <c r="L413" s="33"/>
      <c r="M413" s="33"/>
      <c r="N413" s="33"/>
      <c r="O413" s="44"/>
      <c r="P413" s="44"/>
      <c r="Q413" s="33"/>
      <c r="R413" s="20"/>
      <c r="S413" s="41"/>
      <c r="T413" s="40"/>
      <c r="U413" s="40"/>
      <c r="V413" s="40"/>
      <c r="X413" s="40"/>
      <c r="Y413" s="12"/>
      <c r="Z413" s="12">
        <f t="shared" si="3"/>
        <v>0</v>
      </c>
      <c r="AA413" s="12"/>
      <c r="AB413" s="12"/>
      <c r="AC413" s="13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8"/>
      <c r="CF413" s="27"/>
      <c r="CG413" s="27"/>
      <c r="CH413" s="27"/>
      <c r="CI413" s="27"/>
      <c r="CJ413" s="27"/>
      <c r="CK413" s="27"/>
      <c r="CL413" s="27"/>
      <c r="CM413" s="27"/>
      <c r="CN413" s="27"/>
      <c r="CU413" s="13"/>
    </row>
    <row r="414" spans="1:99" s="33" customFormat="1" ht="24.95" customHeight="1">
      <c r="F414" s="22"/>
      <c r="K414" s="8"/>
      <c r="S414" s="41"/>
      <c r="T414" s="40"/>
      <c r="U414" s="40"/>
      <c r="V414" s="40"/>
      <c r="X414" s="40"/>
      <c r="Y414" s="12"/>
      <c r="Z414" s="12">
        <f t="shared" si="3"/>
        <v>0</v>
      </c>
      <c r="AA414" s="12"/>
      <c r="AB414" s="12"/>
      <c r="AC414" s="73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7"/>
      <c r="CF414" s="16"/>
      <c r="CG414" s="16"/>
      <c r="CH414" s="16"/>
      <c r="CI414" s="16"/>
      <c r="CJ414" s="16"/>
      <c r="CK414" s="16"/>
      <c r="CL414" s="16"/>
      <c r="CM414" s="16"/>
      <c r="CN414" s="16"/>
      <c r="CU414" s="73"/>
    </row>
    <row r="415" spans="1:99" s="33" customFormat="1" ht="24.95" customHeight="1">
      <c r="A415" s="11"/>
      <c r="F415" s="40"/>
      <c r="K415" s="8"/>
      <c r="S415" s="41"/>
      <c r="T415" s="40"/>
      <c r="U415" s="40"/>
      <c r="V415" s="40"/>
      <c r="W415" s="11"/>
      <c r="X415" s="40"/>
      <c r="Y415" s="12"/>
      <c r="Z415" s="12">
        <f t="shared" si="3"/>
        <v>0</v>
      </c>
      <c r="AA415" s="12"/>
      <c r="AB415" s="12"/>
      <c r="AC415" s="73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7"/>
      <c r="CF415" s="16"/>
      <c r="CG415" s="16"/>
      <c r="CH415" s="16"/>
      <c r="CI415" s="16"/>
      <c r="CJ415" s="16"/>
      <c r="CK415" s="16"/>
      <c r="CL415" s="16"/>
      <c r="CM415" s="16"/>
      <c r="CN415" s="16"/>
      <c r="CU415" s="73"/>
    </row>
    <row r="416" spans="1:99" s="33" customFormat="1" ht="24.95" customHeight="1">
      <c r="F416" s="22"/>
      <c r="K416" s="8"/>
      <c r="T416" s="40"/>
      <c r="U416" s="40"/>
      <c r="V416" s="40"/>
      <c r="X416" s="40"/>
      <c r="Y416" s="12"/>
      <c r="Z416" s="12">
        <f t="shared" si="3"/>
        <v>0</v>
      </c>
      <c r="AA416" s="12"/>
      <c r="AB416" s="12"/>
      <c r="AC416" s="73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7"/>
      <c r="CF416" s="16"/>
      <c r="CG416" s="16"/>
      <c r="CH416" s="16"/>
      <c r="CI416" s="16"/>
      <c r="CJ416" s="16"/>
      <c r="CK416" s="16"/>
      <c r="CL416" s="16"/>
      <c r="CM416" s="16"/>
      <c r="CN416" s="16"/>
      <c r="CU416" s="73"/>
    </row>
    <row r="417" spans="1:99" s="11" customFormat="1" ht="24.95" customHeight="1">
      <c r="A417" s="33"/>
      <c r="B417" s="33"/>
      <c r="C417" s="33"/>
      <c r="D417" s="33"/>
      <c r="E417" s="33"/>
      <c r="F417" s="40"/>
      <c r="G417" s="33"/>
      <c r="H417" s="33"/>
      <c r="I417" s="33"/>
      <c r="J417" s="33"/>
      <c r="K417" s="8"/>
      <c r="L417" s="33"/>
      <c r="M417" s="33"/>
      <c r="N417" s="33"/>
      <c r="O417" s="33"/>
      <c r="P417" s="33"/>
      <c r="Q417" s="33"/>
      <c r="R417" s="33"/>
      <c r="S417" s="41"/>
      <c r="T417" s="40"/>
      <c r="U417" s="40"/>
      <c r="V417" s="40"/>
      <c r="X417" s="40"/>
      <c r="Y417" s="12"/>
      <c r="Z417" s="12">
        <f t="shared" si="3"/>
        <v>0</v>
      </c>
      <c r="AA417" s="12"/>
      <c r="AB417" s="12"/>
      <c r="AC417" s="13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8"/>
      <c r="CF417" s="27"/>
      <c r="CG417" s="27"/>
      <c r="CH417" s="27"/>
      <c r="CI417" s="27"/>
      <c r="CJ417" s="27"/>
      <c r="CK417" s="27"/>
      <c r="CL417" s="27"/>
      <c r="CM417" s="27"/>
      <c r="CN417" s="27"/>
      <c r="CU417" s="13"/>
    </row>
    <row r="418" spans="1:99" s="11" customFormat="1" ht="24.95" customHeight="1">
      <c r="A418" s="33"/>
      <c r="B418" s="33"/>
      <c r="C418" s="33"/>
      <c r="D418" s="33"/>
      <c r="E418" s="33"/>
      <c r="F418" s="22"/>
      <c r="G418" s="33"/>
      <c r="H418" s="33"/>
      <c r="I418" s="33"/>
      <c r="J418" s="33"/>
      <c r="K418" s="8"/>
      <c r="L418" s="33"/>
      <c r="M418" s="33"/>
      <c r="N418" s="33"/>
      <c r="O418" s="33"/>
      <c r="P418" s="33"/>
      <c r="Q418" s="33"/>
      <c r="R418" s="33"/>
      <c r="S418" s="33"/>
      <c r="T418" s="40"/>
      <c r="U418" s="40"/>
      <c r="V418" s="40"/>
      <c r="W418" s="33"/>
      <c r="X418" s="40"/>
      <c r="Y418" s="12"/>
      <c r="Z418" s="12">
        <f t="shared" si="3"/>
        <v>0</v>
      </c>
      <c r="AA418" s="12"/>
      <c r="AB418" s="12"/>
      <c r="AC418" s="13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8"/>
      <c r="CF418" s="27"/>
      <c r="CG418" s="27"/>
      <c r="CH418" s="27"/>
      <c r="CI418" s="27"/>
      <c r="CJ418" s="27"/>
      <c r="CK418" s="27"/>
      <c r="CL418" s="27"/>
      <c r="CM418" s="27"/>
      <c r="CN418" s="27"/>
      <c r="CU418" s="13"/>
    </row>
    <row r="419" spans="1:99" s="33" customFormat="1" ht="24.95" customHeight="1">
      <c r="A419" s="11"/>
      <c r="F419" s="40"/>
      <c r="K419" s="53"/>
      <c r="Q419" s="30"/>
      <c r="S419" s="41"/>
      <c r="T419" s="40"/>
      <c r="U419" s="40"/>
      <c r="V419" s="40"/>
      <c r="W419" s="11"/>
      <c r="X419" s="40"/>
      <c r="Y419" s="12"/>
      <c r="Z419" s="12">
        <f t="shared" si="3"/>
        <v>0</v>
      </c>
      <c r="AA419" s="12"/>
      <c r="AB419" s="12"/>
      <c r="AC419" s="73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7"/>
      <c r="CF419" s="16"/>
      <c r="CG419" s="16"/>
      <c r="CH419" s="16"/>
      <c r="CI419" s="16"/>
      <c r="CJ419" s="16"/>
      <c r="CK419" s="16"/>
      <c r="CL419" s="16"/>
      <c r="CM419" s="16"/>
      <c r="CN419" s="16"/>
      <c r="CU419" s="73"/>
    </row>
    <row r="420" spans="1:99" s="33" customFormat="1" ht="24.95" customHeight="1">
      <c r="F420" s="40"/>
      <c r="K420" s="53"/>
      <c r="Q420" s="30"/>
      <c r="S420" s="41"/>
      <c r="T420" s="40"/>
      <c r="U420" s="40"/>
      <c r="V420" s="40"/>
      <c r="X420" s="40"/>
      <c r="Y420" s="12"/>
      <c r="Z420" s="12">
        <f t="shared" si="3"/>
        <v>0</v>
      </c>
      <c r="AA420" s="12"/>
      <c r="AB420" s="12"/>
      <c r="AC420" s="73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7"/>
      <c r="CF420" s="16"/>
      <c r="CG420" s="16"/>
      <c r="CH420" s="16"/>
      <c r="CI420" s="16"/>
      <c r="CJ420" s="16"/>
      <c r="CK420" s="16"/>
      <c r="CL420" s="16"/>
      <c r="CM420" s="16"/>
      <c r="CN420" s="16"/>
      <c r="CU420" s="73"/>
    </row>
    <row r="421" spans="1:99" s="33" customFormat="1" ht="24.95" customHeight="1">
      <c r="A421" s="11"/>
      <c r="F421" s="40"/>
      <c r="K421" s="53"/>
      <c r="Q421" s="30"/>
      <c r="S421" s="41"/>
      <c r="T421" s="40"/>
      <c r="U421" s="40"/>
      <c r="V421" s="40"/>
      <c r="W421" s="11"/>
      <c r="X421" s="40"/>
      <c r="Y421" s="12"/>
      <c r="Z421" s="12">
        <f t="shared" si="3"/>
        <v>0</v>
      </c>
      <c r="AA421" s="12"/>
      <c r="AB421" s="12"/>
      <c r="AC421" s="73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7"/>
      <c r="CF421" s="16"/>
      <c r="CG421" s="16"/>
      <c r="CH421" s="16"/>
      <c r="CI421" s="16"/>
      <c r="CJ421" s="16"/>
      <c r="CK421" s="16"/>
      <c r="CL421" s="16"/>
      <c r="CM421" s="16"/>
      <c r="CN421" s="16"/>
      <c r="CU421" s="73"/>
    </row>
    <row r="422" spans="1:99" s="33" customFormat="1" ht="24.95" customHeight="1">
      <c r="F422" s="40"/>
      <c r="K422" s="8"/>
      <c r="T422" s="40"/>
      <c r="U422" s="40"/>
      <c r="V422" s="40"/>
      <c r="X422" s="40"/>
      <c r="Y422" s="12"/>
      <c r="Z422" s="12">
        <f t="shared" si="3"/>
        <v>0</v>
      </c>
      <c r="AA422" s="12"/>
      <c r="AB422" s="12"/>
      <c r="AC422" s="73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7"/>
      <c r="CF422" s="16"/>
      <c r="CG422" s="16"/>
      <c r="CH422" s="16"/>
      <c r="CI422" s="16"/>
      <c r="CJ422" s="16"/>
      <c r="CK422" s="16"/>
      <c r="CL422" s="16"/>
      <c r="CM422" s="16"/>
      <c r="CN422" s="16"/>
      <c r="CU422" s="73"/>
    </row>
    <row r="423" spans="1:99" s="33" customFormat="1" ht="24.95" customHeight="1">
      <c r="F423" s="40"/>
      <c r="K423" s="8"/>
      <c r="T423" s="40"/>
      <c r="U423" s="40"/>
      <c r="V423" s="40"/>
      <c r="X423" s="40"/>
      <c r="Y423" s="12"/>
      <c r="Z423" s="12">
        <f t="shared" si="3"/>
        <v>0</v>
      </c>
      <c r="AA423" s="12"/>
      <c r="AB423" s="12"/>
      <c r="AC423" s="73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7"/>
      <c r="CF423" s="16"/>
      <c r="CG423" s="16"/>
      <c r="CH423" s="16"/>
      <c r="CI423" s="16"/>
      <c r="CJ423" s="16"/>
      <c r="CK423" s="16"/>
      <c r="CL423" s="16"/>
      <c r="CM423" s="16"/>
      <c r="CN423" s="16"/>
      <c r="CU423" s="73"/>
    </row>
    <row r="424" spans="1:99" s="33" customFormat="1" ht="24.95" customHeight="1">
      <c r="F424" s="40"/>
      <c r="K424" s="8"/>
      <c r="T424" s="40"/>
      <c r="U424" s="40"/>
      <c r="V424" s="40"/>
      <c r="X424" s="40"/>
      <c r="Y424" s="12"/>
      <c r="Z424" s="12">
        <f t="shared" si="3"/>
        <v>0</v>
      </c>
      <c r="AA424" s="12"/>
      <c r="AB424" s="12"/>
      <c r="AC424" s="73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7"/>
      <c r="CF424" s="16"/>
      <c r="CG424" s="16"/>
      <c r="CH424" s="16"/>
      <c r="CI424" s="16"/>
      <c r="CJ424" s="16"/>
      <c r="CK424" s="16"/>
      <c r="CL424" s="16"/>
      <c r="CM424" s="16"/>
      <c r="CN424" s="16"/>
      <c r="CU424" s="73"/>
    </row>
    <row r="425" spans="1:99" s="33" customFormat="1" ht="24.95" customHeight="1">
      <c r="F425" s="40"/>
      <c r="K425" s="8"/>
      <c r="T425" s="40"/>
      <c r="U425" s="40"/>
      <c r="V425" s="40"/>
      <c r="X425" s="40"/>
      <c r="Y425" s="12"/>
      <c r="Z425" s="12">
        <f t="shared" si="3"/>
        <v>0</v>
      </c>
      <c r="AA425" s="12"/>
      <c r="AB425" s="12"/>
      <c r="AC425" s="73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7"/>
      <c r="CF425" s="16"/>
      <c r="CG425" s="16"/>
      <c r="CH425" s="16"/>
      <c r="CI425" s="16"/>
      <c r="CJ425" s="16"/>
      <c r="CK425" s="16"/>
      <c r="CL425" s="16"/>
      <c r="CM425" s="16"/>
      <c r="CN425" s="16"/>
      <c r="CU425" s="73"/>
    </row>
    <row r="426" spans="1:99" s="33" customFormat="1" ht="24.95" customHeight="1">
      <c r="F426" s="40"/>
      <c r="K426" s="8"/>
      <c r="T426" s="40"/>
      <c r="U426" s="40"/>
      <c r="V426" s="40"/>
      <c r="W426" s="40"/>
      <c r="X426" s="40"/>
      <c r="Y426" s="12"/>
      <c r="Z426" s="12">
        <f t="shared" si="3"/>
        <v>0</v>
      </c>
      <c r="AA426" s="12"/>
      <c r="AB426" s="12"/>
      <c r="AC426" s="73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7"/>
      <c r="CF426" s="16"/>
      <c r="CG426" s="16"/>
      <c r="CH426" s="16"/>
      <c r="CI426" s="16"/>
      <c r="CJ426" s="16"/>
      <c r="CK426" s="16"/>
      <c r="CL426" s="16"/>
      <c r="CM426" s="16"/>
      <c r="CN426" s="16"/>
      <c r="CU426" s="73"/>
    </row>
    <row r="427" spans="1:99" s="33" customFormat="1" ht="24.95" customHeight="1">
      <c r="F427" s="40"/>
      <c r="K427" s="8"/>
      <c r="T427" s="40"/>
      <c r="U427" s="40"/>
      <c r="V427" s="40"/>
      <c r="W427" s="40"/>
      <c r="X427" s="40"/>
      <c r="Y427" s="12"/>
      <c r="Z427" s="12">
        <f t="shared" si="3"/>
        <v>0</v>
      </c>
      <c r="AA427" s="12"/>
      <c r="AB427" s="12"/>
      <c r="AC427" s="73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7"/>
      <c r="CF427" s="16"/>
      <c r="CG427" s="16"/>
      <c r="CH427" s="16"/>
      <c r="CI427" s="16"/>
      <c r="CJ427" s="16"/>
      <c r="CK427" s="16"/>
      <c r="CL427" s="16"/>
      <c r="CM427" s="16"/>
      <c r="CN427" s="16"/>
      <c r="CU427" s="73"/>
    </row>
    <row r="428" spans="1:99" s="33" customFormat="1" ht="24.95" customHeight="1">
      <c r="F428" s="40"/>
      <c r="K428" s="8"/>
      <c r="T428" s="40"/>
      <c r="U428" s="40"/>
      <c r="V428" s="40"/>
      <c r="X428" s="40"/>
      <c r="Y428" s="12"/>
      <c r="Z428" s="12">
        <f t="shared" si="3"/>
        <v>0</v>
      </c>
      <c r="AA428" s="12"/>
      <c r="AB428" s="12"/>
      <c r="AC428" s="73"/>
      <c r="AJ428" s="73"/>
    </row>
    <row r="429" spans="1:99" s="33" customFormat="1" ht="24.95" customHeight="1">
      <c r="F429" s="40"/>
      <c r="K429" s="8"/>
      <c r="T429" s="40"/>
      <c r="U429" s="40"/>
      <c r="V429" s="40"/>
      <c r="X429" s="40"/>
      <c r="Y429" s="12"/>
      <c r="Z429" s="12">
        <f t="shared" si="3"/>
        <v>0</v>
      </c>
      <c r="AA429" s="12"/>
      <c r="AB429" s="12"/>
      <c r="AC429" s="73"/>
      <c r="AJ429" s="73"/>
    </row>
    <row r="430" spans="1:99" s="33" customFormat="1" ht="24.95" customHeight="1">
      <c r="F430" s="40"/>
      <c r="K430" s="8"/>
      <c r="T430" s="40"/>
      <c r="U430" s="40"/>
      <c r="V430" s="40"/>
      <c r="X430" s="40"/>
      <c r="Y430" s="12"/>
      <c r="Z430" s="12">
        <f t="shared" si="3"/>
        <v>0</v>
      </c>
      <c r="AA430" s="12"/>
      <c r="AB430" s="12"/>
      <c r="AC430" s="73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7"/>
      <c r="CF430" s="16"/>
      <c r="CG430" s="16"/>
      <c r="CH430" s="16"/>
      <c r="CI430" s="16"/>
      <c r="CJ430" s="16"/>
      <c r="CK430" s="16"/>
      <c r="CL430" s="16"/>
      <c r="CM430" s="16"/>
      <c r="CN430" s="16"/>
      <c r="CU430" s="73"/>
    </row>
    <row r="431" spans="1:99" s="33" customFormat="1" ht="24.95" customHeight="1">
      <c r="F431" s="40"/>
      <c r="K431" s="8"/>
      <c r="S431" s="41"/>
      <c r="T431" s="40"/>
      <c r="U431" s="40"/>
      <c r="V431" s="40"/>
      <c r="X431" s="40"/>
      <c r="Y431" s="12"/>
      <c r="Z431" s="12">
        <f t="shared" si="3"/>
        <v>0</v>
      </c>
      <c r="AA431" s="12"/>
      <c r="AB431" s="12"/>
      <c r="AC431" s="73"/>
      <c r="AJ431" s="73"/>
    </row>
    <row r="432" spans="1:99" s="33" customFormat="1" ht="24.95" customHeight="1">
      <c r="F432" s="40"/>
      <c r="K432" s="8"/>
      <c r="S432" s="41"/>
      <c r="T432" s="40"/>
      <c r="U432" s="40"/>
      <c r="V432" s="40"/>
      <c r="X432" s="40"/>
      <c r="Y432" s="12"/>
      <c r="Z432" s="12">
        <f t="shared" si="3"/>
        <v>0</v>
      </c>
      <c r="AA432" s="12"/>
      <c r="AB432" s="12"/>
      <c r="AC432" s="73"/>
      <c r="AJ432" s="73"/>
    </row>
    <row r="433" spans="1:99" s="11" customFormat="1" ht="24.95" customHeight="1">
      <c r="A433" s="33"/>
      <c r="B433" s="33"/>
      <c r="C433" s="33"/>
      <c r="D433" s="33"/>
      <c r="E433" s="33"/>
      <c r="F433" s="40"/>
      <c r="G433" s="33"/>
      <c r="H433" s="33"/>
      <c r="I433" s="33"/>
      <c r="J433" s="33"/>
      <c r="K433" s="8"/>
      <c r="L433" s="33"/>
      <c r="M433" s="33"/>
      <c r="N433" s="33"/>
      <c r="O433" s="33"/>
      <c r="P433" s="33"/>
      <c r="Q433" s="33"/>
      <c r="R433" s="33"/>
      <c r="S433" s="33"/>
      <c r="T433" s="40"/>
      <c r="U433" s="40"/>
      <c r="V433" s="40"/>
      <c r="W433" s="33"/>
      <c r="X433" s="40"/>
      <c r="Y433" s="12"/>
      <c r="Z433" s="12">
        <f t="shared" si="3"/>
        <v>0</v>
      </c>
      <c r="AA433" s="12"/>
      <c r="AB433" s="12"/>
      <c r="AC433" s="13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8"/>
      <c r="CF433" s="27"/>
      <c r="CG433" s="27"/>
      <c r="CH433" s="27"/>
      <c r="CI433" s="27"/>
      <c r="CJ433" s="27"/>
      <c r="CK433" s="27"/>
      <c r="CL433" s="27"/>
      <c r="CM433" s="27"/>
      <c r="CN433" s="27"/>
      <c r="CU433" s="13"/>
    </row>
    <row r="434" spans="1:99" s="11" customFormat="1" ht="24.95" customHeight="1">
      <c r="A434" s="33"/>
      <c r="B434" s="33"/>
      <c r="C434" s="33"/>
      <c r="D434" s="33"/>
      <c r="E434" s="33"/>
      <c r="F434" s="40"/>
      <c r="G434" s="33"/>
      <c r="H434" s="33"/>
      <c r="I434" s="33"/>
      <c r="J434" s="33"/>
      <c r="K434" s="8"/>
      <c r="L434" s="33"/>
      <c r="M434" s="33"/>
      <c r="N434" s="33"/>
      <c r="O434" s="33"/>
      <c r="P434" s="33"/>
      <c r="Q434" s="33"/>
      <c r="R434" s="33"/>
      <c r="S434" s="33"/>
      <c r="T434" s="40"/>
      <c r="U434" s="40"/>
      <c r="V434" s="40"/>
      <c r="W434" s="33"/>
      <c r="X434" s="40"/>
      <c r="Y434" s="12"/>
      <c r="Z434" s="12">
        <f t="shared" si="3"/>
        <v>0</v>
      </c>
      <c r="AA434" s="12"/>
      <c r="AB434" s="12"/>
      <c r="AC434" s="13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8"/>
      <c r="CF434" s="27"/>
      <c r="CG434" s="27"/>
      <c r="CH434" s="27"/>
      <c r="CI434" s="27"/>
      <c r="CJ434" s="27"/>
      <c r="CK434" s="27"/>
      <c r="CL434" s="27"/>
      <c r="CM434" s="27"/>
      <c r="CN434" s="27"/>
      <c r="CU434" s="13"/>
    </row>
    <row r="435" spans="1:99" s="11" customFormat="1" ht="24.95" customHeight="1">
      <c r="A435" s="33"/>
      <c r="B435" s="33"/>
      <c r="C435" s="33"/>
      <c r="D435" s="33"/>
      <c r="E435" s="33"/>
      <c r="F435" s="40"/>
      <c r="G435" s="33"/>
      <c r="H435" s="33"/>
      <c r="I435" s="33"/>
      <c r="J435" s="33"/>
      <c r="K435" s="8"/>
      <c r="L435" s="33"/>
      <c r="M435" s="33"/>
      <c r="N435" s="33"/>
      <c r="O435" s="33"/>
      <c r="P435" s="33"/>
      <c r="Q435" s="33"/>
      <c r="R435" s="33"/>
      <c r="S435" s="33"/>
      <c r="T435" s="40"/>
      <c r="U435" s="40"/>
      <c r="V435" s="40"/>
      <c r="W435" s="33"/>
      <c r="X435" s="40"/>
      <c r="Y435" s="12"/>
      <c r="Z435" s="12">
        <f t="shared" ref="Z435:Z498" si="4">AA435+AB435</f>
        <v>0</v>
      </c>
      <c r="AA435" s="12"/>
      <c r="AB435" s="12"/>
      <c r="AC435" s="13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8"/>
      <c r="CF435" s="27"/>
      <c r="CG435" s="27"/>
      <c r="CH435" s="27"/>
      <c r="CI435" s="27"/>
      <c r="CJ435" s="27"/>
      <c r="CK435" s="27"/>
      <c r="CL435" s="27"/>
      <c r="CM435" s="27"/>
      <c r="CN435" s="27"/>
      <c r="CU435" s="13"/>
    </row>
    <row r="436" spans="1:99" s="33" customFormat="1" ht="24.95" customHeight="1">
      <c r="F436" s="40"/>
      <c r="K436" s="8"/>
      <c r="T436" s="40"/>
      <c r="U436" s="40"/>
      <c r="V436" s="40"/>
      <c r="X436" s="40"/>
      <c r="Y436" s="12"/>
      <c r="Z436" s="12">
        <f t="shared" si="4"/>
        <v>0</v>
      </c>
      <c r="AA436" s="12"/>
      <c r="AB436" s="12"/>
      <c r="AC436" s="73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7"/>
      <c r="CF436" s="16"/>
      <c r="CG436" s="16"/>
      <c r="CH436" s="16"/>
      <c r="CI436" s="16"/>
      <c r="CJ436" s="16"/>
      <c r="CK436" s="16"/>
      <c r="CL436" s="16"/>
      <c r="CM436" s="16"/>
      <c r="CN436" s="16"/>
      <c r="CU436" s="73"/>
    </row>
    <row r="437" spans="1:99" s="33" customFormat="1" ht="24.95" customHeight="1">
      <c r="C437" s="20"/>
      <c r="D437" s="20"/>
      <c r="E437" s="20"/>
      <c r="F437" s="22"/>
      <c r="G437" s="20"/>
      <c r="H437" s="20"/>
      <c r="I437" s="20"/>
      <c r="J437" s="20"/>
      <c r="K437" s="21"/>
      <c r="L437" s="20"/>
      <c r="M437" s="20"/>
      <c r="N437" s="20"/>
      <c r="O437" s="20"/>
      <c r="P437" s="20"/>
      <c r="Q437" s="20"/>
      <c r="S437" s="51"/>
      <c r="U437" s="40"/>
      <c r="V437" s="40"/>
      <c r="X437" s="40"/>
      <c r="Y437" s="12"/>
      <c r="Z437" s="12">
        <f t="shared" si="4"/>
        <v>0</v>
      </c>
      <c r="AA437" s="12"/>
      <c r="AB437" s="12"/>
      <c r="AC437" s="73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7"/>
      <c r="CF437" s="16"/>
      <c r="CG437" s="16"/>
      <c r="CH437" s="16"/>
      <c r="CI437" s="16"/>
      <c r="CJ437" s="16"/>
      <c r="CK437" s="16"/>
      <c r="CL437" s="16"/>
      <c r="CM437" s="16"/>
      <c r="CN437" s="16"/>
      <c r="CU437" s="73"/>
    </row>
    <row r="438" spans="1:99" s="11" customFormat="1" ht="24.95" customHeight="1">
      <c r="A438" s="33"/>
      <c r="B438" s="33"/>
      <c r="C438" s="20"/>
      <c r="D438" s="20"/>
      <c r="E438" s="20"/>
      <c r="F438" s="22"/>
      <c r="G438" s="20"/>
      <c r="H438" s="20"/>
      <c r="I438" s="20"/>
      <c r="J438" s="20"/>
      <c r="K438" s="21"/>
      <c r="L438" s="20"/>
      <c r="M438" s="20"/>
      <c r="N438" s="20"/>
      <c r="O438" s="20"/>
      <c r="P438" s="20"/>
      <c r="Q438" s="20"/>
      <c r="R438" s="20"/>
      <c r="S438" s="51"/>
      <c r="T438" s="33"/>
      <c r="U438" s="33"/>
      <c r="V438" s="40"/>
      <c r="W438" s="33"/>
      <c r="X438" s="40"/>
      <c r="Y438" s="12"/>
      <c r="Z438" s="12">
        <f t="shared" si="4"/>
        <v>0</v>
      </c>
      <c r="AA438" s="12"/>
      <c r="AB438" s="12"/>
      <c r="AC438" s="13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8"/>
      <c r="CF438" s="27"/>
      <c r="CG438" s="27"/>
      <c r="CH438" s="27"/>
      <c r="CI438" s="27"/>
      <c r="CJ438" s="27"/>
      <c r="CK438" s="27"/>
      <c r="CL438" s="27"/>
      <c r="CM438" s="27"/>
      <c r="CN438" s="27"/>
      <c r="CU438" s="13"/>
    </row>
    <row r="439" spans="1:99" s="11" customFormat="1" ht="24.95" customHeight="1">
      <c r="A439" s="33"/>
      <c r="B439" s="33"/>
      <c r="C439" s="20"/>
      <c r="D439" s="20"/>
      <c r="E439" s="20"/>
      <c r="F439" s="22"/>
      <c r="G439" s="20"/>
      <c r="H439" s="20"/>
      <c r="I439" s="20"/>
      <c r="J439" s="20"/>
      <c r="K439" s="21"/>
      <c r="L439" s="20"/>
      <c r="M439" s="20"/>
      <c r="N439" s="20"/>
      <c r="O439" s="20"/>
      <c r="P439" s="20"/>
      <c r="Q439" s="20"/>
      <c r="R439" s="20"/>
      <c r="S439" s="51"/>
      <c r="T439" s="33"/>
      <c r="U439" s="33"/>
      <c r="V439" s="40"/>
      <c r="W439" s="33"/>
      <c r="X439" s="40"/>
      <c r="Y439" s="12"/>
      <c r="Z439" s="12">
        <f t="shared" si="4"/>
        <v>0</v>
      </c>
      <c r="AA439" s="12"/>
      <c r="AB439" s="12"/>
      <c r="AC439" s="13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8"/>
      <c r="CF439" s="27"/>
      <c r="CG439" s="27"/>
      <c r="CH439" s="27"/>
      <c r="CI439" s="27"/>
      <c r="CJ439" s="27"/>
      <c r="CK439" s="27"/>
      <c r="CL439" s="27"/>
      <c r="CM439" s="27"/>
      <c r="CN439" s="27"/>
      <c r="CU439" s="13"/>
    </row>
    <row r="440" spans="1:99" s="33" customFormat="1" ht="24.95" customHeight="1">
      <c r="F440" s="40"/>
      <c r="K440" s="8"/>
      <c r="S440" s="41"/>
      <c r="T440" s="40"/>
      <c r="U440" s="40"/>
      <c r="V440" s="40"/>
      <c r="X440" s="40"/>
      <c r="Y440" s="12"/>
      <c r="Z440" s="12">
        <f t="shared" si="4"/>
        <v>0</v>
      </c>
      <c r="AA440" s="12"/>
      <c r="AB440" s="12"/>
      <c r="AC440" s="73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7"/>
      <c r="CF440" s="16"/>
      <c r="CG440" s="16"/>
      <c r="CH440" s="16"/>
      <c r="CI440" s="16"/>
      <c r="CJ440" s="16"/>
      <c r="CK440" s="16"/>
      <c r="CL440" s="16"/>
      <c r="CM440" s="16"/>
      <c r="CN440" s="16"/>
      <c r="CU440" s="73"/>
    </row>
    <row r="441" spans="1:99" s="33" customFormat="1" ht="24.95" customHeight="1">
      <c r="F441" s="40"/>
      <c r="K441" s="8"/>
      <c r="S441" s="41"/>
      <c r="T441" s="40"/>
      <c r="U441" s="40"/>
      <c r="V441" s="40"/>
      <c r="X441" s="40"/>
      <c r="Y441" s="12"/>
      <c r="Z441" s="12">
        <f t="shared" si="4"/>
        <v>0</v>
      </c>
      <c r="AA441" s="12"/>
      <c r="AB441" s="12"/>
      <c r="AC441" s="73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7"/>
      <c r="CF441" s="16"/>
      <c r="CG441" s="16"/>
      <c r="CH441" s="16"/>
      <c r="CI441" s="16"/>
      <c r="CJ441" s="16"/>
      <c r="CK441" s="16"/>
      <c r="CL441" s="16"/>
      <c r="CM441" s="16"/>
      <c r="CN441" s="16"/>
      <c r="CU441" s="73"/>
    </row>
    <row r="442" spans="1:99" s="33" customFormat="1" ht="24.95" customHeight="1">
      <c r="F442" s="40"/>
      <c r="G442" s="55"/>
      <c r="H442" s="55"/>
      <c r="I442" s="55"/>
      <c r="J442" s="55"/>
      <c r="K442" s="56"/>
      <c r="L442" s="55"/>
      <c r="M442" s="55"/>
      <c r="N442" s="55"/>
      <c r="O442" s="55"/>
      <c r="P442" s="55"/>
      <c r="Q442" s="55"/>
      <c r="S442" s="41"/>
      <c r="T442" s="40"/>
      <c r="U442" s="40"/>
      <c r="V442" s="40"/>
      <c r="X442" s="40"/>
      <c r="Y442" s="12"/>
      <c r="Z442" s="12">
        <f t="shared" si="4"/>
        <v>0</v>
      </c>
      <c r="AA442" s="12"/>
      <c r="AB442" s="12"/>
      <c r="AC442" s="73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7"/>
      <c r="CF442" s="16"/>
      <c r="CG442" s="16"/>
      <c r="CH442" s="16"/>
      <c r="CI442" s="16"/>
      <c r="CJ442" s="16"/>
      <c r="CK442" s="16"/>
      <c r="CL442" s="16"/>
      <c r="CM442" s="16"/>
      <c r="CN442" s="16"/>
      <c r="CU442" s="73"/>
    </row>
    <row r="443" spans="1:99" s="33" customFormat="1" ht="24.95" customHeight="1">
      <c r="F443" s="40"/>
      <c r="K443" s="8"/>
      <c r="S443" s="41"/>
      <c r="T443" s="40"/>
      <c r="U443" s="40"/>
      <c r="V443" s="40"/>
      <c r="X443" s="40"/>
      <c r="Y443" s="12"/>
      <c r="Z443" s="12">
        <f t="shared" si="4"/>
        <v>0</v>
      </c>
      <c r="AA443" s="12"/>
      <c r="AB443" s="12"/>
      <c r="AC443" s="73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7"/>
      <c r="CF443" s="16"/>
      <c r="CG443" s="16"/>
      <c r="CH443" s="16"/>
      <c r="CI443" s="16"/>
      <c r="CJ443" s="16"/>
      <c r="CK443" s="16"/>
      <c r="CL443" s="16"/>
      <c r="CM443" s="16"/>
      <c r="CN443" s="16"/>
      <c r="CU443" s="73"/>
    </row>
    <row r="444" spans="1:99" s="33" customFormat="1" ht="24.95" customHeight="1">
      <c r="F444" s="40"/>
      <c r="K444" s="8"/>
      <c r="S444" s="41"/>
      <c r="T444" s="40"/>
      <c r="U444" s="40"/>
      <c r="V444" s="40"/>
      <c r="X444" s="40"/>
      <c r="Y444" s="12"/>
      <c r="Z444" s="12">
        <f t="shared" si="4"/>
        <v>0</v>
      </c>
      <c r="AA444" s="12"/>
      <c r="AB444" s="12"/>
      <c r="AC444" s="73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7"/>
      <c r="CF444" s="16"/>
      <c r="CG444" s="16"/>
      <c r="CH444" s="16"/>
      <c r="CI444" s="16"/>
      <c r="CJ444" s="16"/>
      <c r="CK444" s="16"/>
      <c r="CL444" s="16"/>
      <c r="CM444" s="16"/>
      <c r="CN444" s="16"/>
      <c r="CU444" s="73"/>
    </row>
    <row r="445" spans="1:99" s="33" customFormat="1" ht="24.95" customHeight="1">
      <c r="F445" s="40"/>
      <c r="K445" s="8"/>
      <c r="S445" s="41"/>
      <c r="T445" s="40"/>
      <c r="U445" s="40"/>
      <c r="V445" s="40"/>
      <c r="X445" s="40"/>
      <c r="Y445" s="12"/>
      <c r="Z445" s="12">
        <f t="shared" si="4"/>
        <v>0</v>
      </c>
      <c r="AA445" s="12"/>
      <c r="AB445" s="12"/>
      <c r="AC445" s="73"/>
      <c r="AJ445" s="73"/>
    </row>
    <row r="446" spans="1:99" s="33" customFormat="1" ht="24.95" customHeight="1">
      <c r="F446" s="40"/>
      <c r="K446" s="8"/>
      <c r="L446" s="41"/>
      <c r="S446" s="41"/>
      <c r="T446" s="40"/>
      <c r="U446" s="40"/>
      <c r="V446" s="40"/>
      <c r="X446" s="40"/>
      <c r="Y446" s="12"/>
      <c r="Z446" s="12">
        <f t="shared" si="4"/>
        <v>0</v>
      </c>
      <c r="AA446" s="12"/>
      <c r="AB446" s="12"/>
      <c r="AC446" s="73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7"/>
      <c r="CF446" s="16"/>
      <c r="CG446" s="16"/>
      <c r="CH446" s="16"/>
      <c r="CI446" s="16"/>
      <c r="CJ446" s="16"/>
      <c r="CK446" s="16"/>
      <c r="CL446" s="16"/>
      <c r="CM446" s="16"/>
      <c r="CN446" s="16"/>
      <c r="CU446" s="73"/>
    </row>
    <row r="447" spans="1:99" s="33" customFormat="1" ht="24.95" customHeight="1">
      <c r="F447" s="40"/>
      <c r="J447" s="30"/>
      <c r="K447" s="8"/>
      <c r="S447" s="41"/>
      <c r="T447" s="40"/>
      <c r="U447" s="40"/>
      <c r="V447" s="40"/>
      <c r="X447" s="40"/>
      <c r="Y447" s="12"/>
      <c r="Z447" s="12">
        <f t="shared" si="4"/>
        <v>0</v>
      </c>
      <c r="AA447" s="12"/>
      <c r="AB447" s="12"/>
      <c r="AC447" s="73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7"/>
      <c r="CF447" s="16"/>
      <c r="CG447" s="16"/>
      <c r="CH447" s="16"/>
      <c r="CI447" s="16"/>
      <c r="CJ447" s="16"/>
      <c r="CK447" s="16"/>
      <c r="CL447" s="16"/>
      <c r="CM447" s="16"/>
      <c r="CN447" s="16"/>
      <c r="CU447" s="73"/>
    </row>
    <row r="448" spans="1:99" s="33" customFormat="1" ht="24.95" customHeight="1">
      <c r="A448" s="11"/>
      <c r="F448" s="40"/>
      <c r="J448" s="45"/>
      <c r="K448" s="8"/>
      <c r="O448" s="44"/>
      <c r="P448" s="44"/>
      <c r="S448" s="41"/>
      <c r="T448" s="40"/>
      <c r="U448" s="40"/>
      <c r="V448" s="40"/>
      <c r="X448" s="40"/>
      <c r="Y448" s="31"/>
      <c r="Z448" s="12">
        <f t="shared" si="4"/>
        <v>0</v>
      </c>
      <c r="AA448" s="12"/>
      <c r="AB448" s="12"/>
      <c r="AC448" s="32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7"/>
      <c r="CF448" s="16"/>
      <c r="CG448" s="16"/>
      <c r="CH448" s="16"/>
      <c r="CI448" s="16"/>
      <c r="CJ448" s="16"/>
      <c r="CK448" s="16"/>
      <c r="CL448" s="16"/>
      <c r="CM448" s="16"/>
      <c r="CN448" s="16"/>
      <c r="CU448" s="73"/>
    </row>
    <row r="449" spans="1:99" s="33" customFormat="1" ht="24.95" customHeight="1">
      <c r="F449" s="40"/>
      <c r="J449" s="45"/>
      <c r="K449" s="8"/>
      <c r="O449" s="44"/>
      <c r="P449" s="44"/>
      <c r="S449" s="41"/>
      <c r="T449" s="40"/>
      <c r="U449" s="40"/>
      <c r="V449" s="40"/>
      <c r="X449" s="40"/>
      <c r="Y449" s="31"/>
      <c r="Z449" s="12">
        <f t="shared" si="4"/>
        <v>0</v>
      </c>
      <c r="AA449" s="12"/>
      <c r="AB449" s="12"/>
      <c r="AC449" s="32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7"/>
      <c r="CF449" s="16"/>
      <c r="CG449" s="16"/>
      <c r="CH449" s="16"/>
      <c r="CI449" s="16"/>
      <c r="CJ449" s="16"/>
      <c r="CK449" s="16"/>
      <c r="CL449" s="16"/>
      <c r="CM449" s="16"/>
      <c r="CN449" s="16"/>
      <c r="CU449" s="73"/>
    </row>
    <row r="450" spans="1:99" s="33" customFormat="1" ht="24.95" customHeight="1">
      <c r="F450" s="40"/>
      <c r="J450" s="45"/>
      <c r="K450" s="8"/>
      <c r="O450" s="44"/>
      <c r="P450" s="44"/>
      <c r="S450" s="41"/>
      <c r="T450" s="40"/>
      <c r="U450" s="40"/>
      <c r="V450" s="40"/>
      <c r="X450" s="40"/>
      <c r="Y450" s="31"/>
      <c r="Z450" s="12">
        <f t="shared" si="4"/>
        <v>0</v>
      </c>
      <c r="AA450" s="12"/>
      <c r="AB450" s="12"/>
      <c r="AC450" s="32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7"/>
      <c r="CF450" s="16"/>
      <c r="CG450" s="16"/>
      <c r="CH450" s="16"/>
      <c r="CI450" s="16"/>
      <c r="CJ450" s="16"/>
      <c r="CK450" s="16"/>
      <c r="CL450" s="16"/>
      <c r="CM450" s="16"/>
      <c r="CN450" s="16"/>
      <c r="CU450" s="73"/>
    </row>
    <row r="451" spans="1:99" s="33" customFormat="1" ht="24.95" customHeight="1">
      <c r="A451" s="11"/>
      <c r="F451" s="40"/>
      <c r="K451" s="8"/>
      <c r="S451" s="41"/>
      <c r="V451" s="40"/>
      <c r="X451" s="40"/>
      <c r="Y451" s="12"/>
      <c r="Z451" s="12">
        <f t="shared" si="4"/>
        <v>0</v>
      </c>
      <c r="AA451" s="12"/>
      <c r="AB451" s="12"/>
      <c r="AC451" s="73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7"/>
      <c r="CF451" s="16"/>
      <c r="CG451" s="16"/>
      <c r="CH451" s="16"/>
      <c r="CI451" s="16"/>
      <c r="CJ451" s="16"/>
      <c r="CK451" s="16"/>
      <c r="CL451" s="16"/>
      <c r="CM451" s="16"/>
      <c r="CN451" s="16"/>
      <c r="CU451" s="73"/>
    </row>
    <row r="452" spans="1:99" s="33" customFormat="1" ht="24.95" customHeight="1">
      <c r="F452" s="40"/>
      <c r="K452" s="8"/>
      <c r="S452" s="41"/>
      <c r="T452" s="40"/>
      <c r="U452" s="40"/>
      <c r="V452" s="40"/>
      <c r="X452" s="40"/>
      <c r="Y452" s="12"/>
      <c r="Z452" s="12">
        <f t="shared" si="4"/>
        <v>0</v>
      </c>
      <c r="AA452" s="12"/>
      <c r="AB452" s="12"/>
      <c r="AC452" s="73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7"/>
      <c r="CF452" s="16"/>
      <c r="CG452" s="16"/>
      <c r="CH452" s="16"/>
      <c r="CI452" s="16"/>
      <c r="CJ452" s="16"/>
      <c r="CK452" s="16"/>
      <c r="CL452" s="16"/>
      <c r="CM452" s="16"/>
      <c r="CN452" s="16"/>
      <c r="CU452" s="73"/>
    </row>
    <row r="453" spans="1:99" s="33" customFormat="1" ht="24.95" customHeight="1">
      <c r="A453" s="11"/>
      <c r="F453" s="40"/>
      <c r="K453" s="8"/>
      <c r="S453" s="41"/>
      <c r="T453" s="40"/>
      <c r="U453" s="40"/>
      <c r="V453" s="40"/>
      <c r="X453" s="40"/>
      <c r="Y453" s="31"/>
      <c r="Z453" s="12">
        <f t="shared" si="4"/>
        <v>0</v>
      </c>
      <c r="AA453" s="12"/>
      <c r="AB453" s="12"/>
      <c r="AC453" s="73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7"/>
      <c r="CF453" s="16"/>
      <c r="CG453" s="16"/>
      <c r="CH453" s="16"/>
      <c r="CI453" s="16"/>
      <c r="CJ453" s="16"/>
      <c r="CK453" s="16"/>
      <c r="CL453" s="16"/>
      <c r="CM453" s="16"/>
      <c r="CN453" s="16"/>
      <c r="CU453" s="73"/>
    </row>
    <row r="454" spans="1:99" s="33" customFormat="1" ht="24.95" customHeight="1">
      <c r="F454" s="40"/>
      <c r="J454" s="45"/>
      <c r="K454" s="8"/>
      <c r="S454" s="41"/>
      <c r="T454" s="40"/>
      <c r="U454" s="40"/>
      <c r="V454" s="40"/>
      <c r="X454" s="40"/>
      <c r="Y454" s="31"/>
      <c r="Z454" s="12">
        <f t="shared" si="4"/>
        <v>0</v>
      </c>
      <c r="AA454" s="12"/>
      <c r="AB454" s="12"/>
      <c r="AC454" s="73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7"/>
      <c r="CF454" s="16"/>
      <c r="CG454" s="16"/>
      <c r="CH454" s="16"/>
      <c r="CI454" s="16"/>
      <c r="CJ454" s="16"/>
      <c r="CK454" s="16"/>
      <c r="CL454" s="16"/>
      <c r="CM454" s="16"/>
      <c r="CN454" s="16"/>
      <c r="CU454" s="73"/>
    </row>
    <row r="455" spans="1:99" s="33" customFormat="1" ht="24.95" customHeight="1">
      <c r="F455" s="40"/>
      <c r="J455" s="45"/>
      <c r="K455" s="8"/>
      <c r="S455" s="41"/>
      <c r="T455" s="40"/>
      <c r="U455" s="40"/>
      <c r="V455" s="40"/>
      <c r="X455" s="40"/>
      <c r="Y455" s="31"/>
      <c r="Z455" s="12">
        <f t="shared" si="4"/>
        <v>0</v>
      </c>
      <c r="AA455" s="12"/>
      <c r="AB455" s="12"/>
      <c r="AC455" s="73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7"/>
      <c r="CF455" s="16"/>
      <c r="CG455" s="16"/>
      <c r="CH455" s="16"/>
      <c r="CI455" s="16"/>
      <c r="CJ455" s="16"/>
      <c r="CK455" s="16"/>
      <c r="CL455" s="16"/>
      <c r="CM455" s="16"/>
      <c r="CN455" s="16"/>
      <c r="CU455" s="73"/>
    </row>
    <row r="456" spans="1:99" s="33" customFormat="1" ht="24.95" customHeight="1">
      <c r="F456" s="40"/>
      <c r="J456" s="45"/>
      <c r="K456" s="8"/>
      <c r="S456" s="41"/>
      <c r="T456" s="40"/>
      <c r="U456" s="40"/>
      <c r="V456" s="40"/>
      <c r="X456" s="40"/>
      <c r="Y456" s="31"/>
      <c r="Z456" s="12">
        <f t="shared" si="4"/>
        <v>0</v>
      </c>
      <c r="AA456" s="12"/>
      <c r="AB456" s="12"/>
      <c r="AC456" s="73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7"/>
      <c r="CF456" s="16"/>
      <c r="CG456" s="16"/>
      <c r="CH456" s="16"/>
      <c r="CI456" s="16"/>
      <c r="CJ456" s="16"/>
      <c r="CK456" s="16"/>
      <c r="CL456" s="16"/>
      <c r="CM456" s="16"/>
      <c r="CN456" s="16"/>
      <c r="CU456" s="73"/>
    </row>
    <row r="457" spans="1:99" s="33" customFormat="1" ht="24.95" customHeight="1">
      <c r="F457" s="40"/>
      <c r="J457" s="45"/>
      <c r="K457" s="8"/>
      <c r="S457" s="41"/>
      <c r="T457" s="40"/>
      <c r="U457" s="40"/>
      <c r="V457" s="40"/>
      <c r="X457" s="40"/>
      <c r="Y457" s="31"/>
      <c r="Z457" s="12">
        <f t="shared" si="4"/>
        <v>0</v>
      </c>
      <c r="AA457" s="12"/>
      <c r="AB457" s="12"/>
      <c r="AC457" s="73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7"/>
      <c r="CF457" s="16"/>
      <c r="CG457" s="16"/>
      <c r="CH457" s="16"/>
      <c r="CI457" s="16"/>
      <c r="CJ457" s="16"/>
      <c r="CK457" s="16"/>
      <c r="CL457" s="16"/>
      <c r="CM457" s="16"/>
      <c r="CN457" s="16"/>
      <c r="CU457" s="73"/>
    </row>
    <row r="458" spans="1:99" s="33" customFormat="1" ht="24.95" customHeight="1">
      <c r="F458" s="40"/>
      <c r="G458" s="72"/>
      <c r="H458" s="72"/>
      <c r="I458" s="72"/>
      <c r="J458" s="72"/>
      <c r="K458" s="10"/>
      <c r="L458" s="72"/>
      <c r="M458" s="72"/>
      <c r="N458" s="72"/>
      <c r="O458" s="72"/>
      <c r="P458" s="72"/>
      <c r="R458" s="72"/>
      <c r="S458" s="72"/>
      <c r="V458" s="40"/>
      <c r="X458" s="40"/>
      <c r="Y458" s="12"/>
      <c r="Z458" s="12">
        <f t="shared" si="4"/>
        <v>0</v>
      </c>
      <c r="AA458" s="12"/>
      <c r="AB458" s="12"/>
      <c r="AC458" s="73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7"/>
      <c r="CF458" s="16"/>
      <c r="CG458" s="16"/>
      <c r="CH458" s="16"/>
      <c r="CI458" s="16"/>
      <c r="CJ458" s="16"/>
      <c r="CK458" s="16"/>
      <c r="CL458" s="16"/>
      <c r="CM458" s="16"/>
      <c r="CN458" s="16"/>
      <c r="CU458" s="73"/>
    </row>
    <row r="459" spans="1:99" s="33" customFormat="1" ht="24.95" customHeight="1">
      <c r="F459" s="40"/>
      <c r="G459" s="72"/>
      <c r="H459" s="72"/>
      <c r="I459" s="72"/>
      <c r="J459" s="72"/>
      <c r="K459" s="10"/>
      <c r="L459" s="72"/>
      <c r="M459" s="72"/>
      <c r="N459" s="72"/>
      <c r="O459" s="72"/>
      <c r="P459" s="72"/>
      <c r="R459" s="72"/>
      <c r="S459" s="72"/>
      <c r="V459" s="40"/>
      <c r="X459" s="40"/>
      <c r="Y459" s="31"/>
      <c r="Z459" s="12">
        <f t="shared" si="4"/>
        <v>0</v>
      </c>
      <c r="AA459" s="12"/>
      <c r="AB459" s="12"/>
      <c r="AC459" s="73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7"/>
      <c r="CF459" s="16"/>
      <c r="CG459" s="16"/>
      <c r="CH459" s="16"/>
      <c r="CI459" s="16"/>
      <c r="CJ459" s="16"/>
      <c r="CK459" s="16"/>
      <c r="CL459" s="16"/>
      <c r="CM459" s="16"/>
      <c r="CN459" s="16"/>
      <c r="CU459" s="73"/>
    </row>
    <row r="460" spans="1:99" s="33" customFormat="1" ht="24.95" customHeight="1">
      <c r="F460" s="40"/>
      <c r="K460" s="8"/>
      <c r="S460" s="41"/>
      <c r="V460" s="40"/>
      <c r="X460" s="40"/>
      <c r="Y460" s="12"/>
      <c r="Z460" s="12">
        <f t="shared" si="4"/>
        <v>0</v>
      </c>
      <c r="AA460" s="12"/>
      <c r="AB460" s="12"/>
      <c r="AC460" s="73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7"/>
      <c r="CF460" s="16"/>
      <c r="CG460" s="16"/>
      <c r="CH460" s="16"/>
      <c r="CI460" s="16"/>
      <c r="CJ460" s="16"/>
      <c r="CK460" s="16"/>
      <c r="CL460" s="16"/>
      <c r="CM460" s="16"/>
      <c r="CN460" s="16"/>
      <c r="CU460" s="73"/>
    </row>
    <row r="461" spans="1:99" s="33" customFormat="1" ht="24.95" customHeight="1">
      <c r="F461" s="40"/>
      <c r="K461" s="8"/>
      <c r="S461" s="72"/>
      <c r="T461" s="40"/>
      <c r="U461" s="40"/>
      <c r="V461" s="40"/>
      <c r="X461" s="40"/>
      <c r="Y461" s="12"/>
      <c r="Z461" s="12">
        <f t="shared" si="4"/>
        <v>0</v>
      </c>
      <c r="AA461" s="12"/>
      <c r="AB461" s="12"/>
      <c r="AC461" s="73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7"/>
      <c r="CF461" s="16"/>
      <c r="CG461" s="16"/>
      <c r="CH461" s="16"/>
      <c r="CI461" s="16"/>
      <c r="CJ461" s="16"/>
      <c r="CK461" s="16"/>
      <c r="CL461" s="16"/>
      <c r="CM461" s="16"/>
      <c r="CN461" s="16"/>
      <c r="CU461" s="73"/>
    </row>
    <row r="462" spans="1:99" s="33" customFormat="1" ht="24.95" customHeight="1">
      <c r="E462" s="72"/>
      <c r="F462" s="40"/>
      <c r="K462" s="8"/>
      <c r="R462" s="72"/>
      <c r="S462" s="72"/>
      <c r="T462" s="40"/>
      <c r="U462" s="40"/>
      <c r="V462" s="40"/>
      <c r="X462" s="40"/>
      <c r="Y462" s="12"/>
      <c r="Z462" s="12">
        <f t="shared" si="4"/>
        <v>0</v>
      </c>
      <c r="AA462" s="12"/>
      <c r="AB462" s="12"/>
      <c r="AC462" s="73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7"/>
      <c r="CF462" s="16"/>
      <c r="CG462" s="16"/>
      <c r="CH462" s="16"/>
      <c r="CI462" s="16"/>
      <c r="CJ462" s="16"/>
      <c r="CK462" s="16"/>
      <c r="CL462" s="16"/>
      <c r="CM462" s="16"/>
      <c r="CN462" s="16"/>
      <c r="CU462" s="73"/>
    </row>
    <row r="463" spans="1:99" s="11" customFormat="1" ht="24.95" customHeight="1">
      <c r="B463" s="33"/>
      <c r="C463" s="33"/>
      <c r="D463" s="33"/>
      <c r="E463" s="33"/>
      <c r="F463" s="40"/>
      <c r="G463" s="33"/>
      <c r="H463" s="33"/>
      <c r="I463" s="33"/>
      <c r="J463" s="33"/>
      <c r="K463" s="8"/>
      <c r="L463" s="33"/>
      <c r="M463" s="33"/>
      <c r="N463" s="33"/>
      <c r="O463" s="33"/>
      <c r="P463" s="33"/>
      <c r="Q463" s="33"/>
      <c r="R463" s="33"/>
      <c r="S463" s="33"/>
      <c r="T463" s="40"/>
      <c r="U463" s="40"/>
      <c r="V463" s="40"/>
      <c r="W463" s="33"/>
      <c r="X463" s="40"/>
      <c r="Y463" s="12"/>
      <c r="Z463" s="12">
        <f t="shared" si="4"/>
        <v>0</v>
      </c>
      <c r="AA463" s="12"/>
      <c r="AB463" s="12"/>
      <c r="AC463" s="73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8"/>
      <c r="CF463" s="27"/>
      <c r="CG463" s="27"/>
      <c r="CH463" s="27"/>
      <c r="CI463" s="27"/>
      <c r="CJ463" s="27"/>
      <c r="CK463" s="27"/>
      <c r="CL463" s="27"/>
      <c r="CM463" s="27"/>
      <c r="CN463" s="27"/>
      <c r="CU463" s="13"/>
    </row>
    <row r="464" spans="1:99" s="33" customFormat="1" ht="24.95" customHeight="1">
      <c r="F464" s="40"/>
      <c r="K464" s="8"/>
      <c r="V464" s="40"/>
      <c r="X464" s="40"/>
      <c r="Y464" s="12"/>
      <c r="Z464" s="12">
        <f t="shared" si="4"/>
        <v>0</v>
      </c>
      <c r="AA464" s="12"/>
      <c r="AB464" s="12"/>
      <c r="AC464" s="73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7"/>
      <c r="CF464" s="16"/>
      <c r="CG464" s="16"/>
      <c r="CH464" s="16"/>
      <c r="CI464" s="16"/>
      <c r="CJ464" s="16"/>
      <c r="CK464" s="16"/>
      <c r="CL464" s="16"/>
      <c r="CM464" s="16"/>
      <c r="CN464" s="16"/>
      <c r="CU464" s="73"/>
    </row>
    <row r="465" spans="1:99" s="11" customFormat="1" ht="24.95" customHeight="1">
      <c r="A465" s="33"/>
      <c r="B465" s="33"/>
      <c r="C465" s="33"/>
      <c r="D465" s="33"/>
      <c r="E465" s="33"/>
      <c r="F465" s="40"/>
      <c r="G465" s="33"/>
      <c r="H465" s="33"/>
      <c r="I465" s="33"/>
      <c r="J465" s="33"/>
      <c r="K465" s="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40"/>
      <c r="X465" s="40"/>
      <c r="Y465" s="12"/>
      <c r="Z465" s="12">
        <f t="shared" si="4"/>
        <v>0</v>
      </c>
      <c r="AA465" s="12"/>
      <c r="AB465" s="12"/>
      <c r="AC465" s="13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8"/>
      <c r="CF465" s="27"/>
      <c r="CG465" s="27"/>
      <c r="CH465" s="27"/>
      <c r="CI465" s="27"/>
      <c r="CJ465" s="27"/>
      <c r="CK465" s="27"/>
      <c r="CL465" s="27"/>
      <c r="CM465" s="27"/>
      <c r="CN465" s="27"/>
      <c r="CU465" s="13"/>
    </row>
    <row r="466" spans="1:99" s="11" customFormat="1" ht="24.95" customHeight="1">
      <c r="A466" s="33"/>
      <c r="B466" s="33"/>
      <c r="C466" s="33"/>
      <c r="D466" s="33"/>
      <c r="E466" s="33"/>
      <c r="F466" s="40"/>
      <c r="G466" s="33"/>
      <c r="H466" s="33"/>
      <c r="I466" s="33"/>
      <c r="J466" s="33"/>
      <c r="K466" s="8"/>
      <c r="L466" s="33"/>
      <c r="M466" s="33"/>
      <c r="N466" s="33"/>
      <c r="O466" s="33"/>
      <c r="P466" s="33"/>
      <c r="Q466" s="33"/>
      <c r="R466" s="33"/>
      <c r="S466" s="33"/>
      <c r="T466" s="40"/>
      <c r="U466" s="40"/>
      <c r="V466" s="40"/>
      <c r="W466" s="33"/>
      <c r="X466" s="40"/>
      <c r="Y466" s="12"/>
      <c r="Z466" s="12">
        <f t="shared" si="4"/>
        <v>0</v>
      </c>
      <c r="AA466" s="12"/>
      <c r="AB466" s="12"/>
      <c r="AC466" s="13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8"/>
      <c r="CF466" s="27"/>
      <c r="CG466" s="27"/>
      <c r="CH466" s="27"/>
      <c r="CI466" s="27"/>
      <c r="CJ466" s="27"/>
      <c r="CK466" s="27"/>
      <c r="CL466" s="27"/>
      <c r="CM466" s="27"/>
      <c r="CN466" s="27"/>
      <c r="CU466" s="13"/>
    </row>
    <row r="467" spans="1:99" s="33" customFormat="1" ht="24.95" customHeight="1">
      <c r="F467" s="40"/>
      <c r="K467" s="8"/>
      <c r="T467" s="40"/>
      <c r="U467" s="40"/>
      <c r="V467" s="40"/>
      <c r="X467" s="40"/>
      <c r="Y467" s="12"/>
      <c r="Z467" s="12">
        <f t="shared" si="4"/>
        <v>0</v>
      </c>
      <c r="AA467" s="12"/>
      <c r="AB467" s="12"/>
      <c r="AC467" s="13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7"/>
      <c r="CF467" s="16"/>
      <c r="CG467" s="16"/>
      <c r="CH467" s="16"/>
      <c r="CI467" s="16"/>
      <c r="CJ467" s="16"/>
      <c r="CK467" s="16"/>
      <c r="CL467" s="16"/>
      <c r="CM467" s="16"/>
      <c r="CN467" s="16"/>
      <c r="CU467" s="73"/>
    </row>
    <row r="468" spans="1:99" s="33" customFormat="1" ht="24.95" customHeight="1">
      <c r="F468" s="40"/>
      <c r="K468" s="8"/>
      <c r="S468" s="41"/>
      <c r="T468" s="40"/>
      <c r="U468" s="40"/>
      <c r="V468" s="40"/>
      <c r="X468" s="40"/>
      <c r="Y468" s="12"/>
      <c r="Z468" s="12">
        <f t="shared" si="4"/>
        <v>0</v>
      </c>
      <c r="AA468" s="12"/>
      <c r="AB468" s="12"/>
      <c r="AC468" s="73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7"/>
      <c r="CF468" s="16"/>
      <c r="CG468" s="16"/>
      <c r="CH468" s="16"/>
      <c r="CI468" s="16"/>
      <c r="CJ468" s="16"/>
      <c r="CK468" s="16"/>
      <c r="CL468" s="16"/>
      <c r="CM468" s="16"/>
      <c r="CN468" s="16"/>
      <c r="CU468" s="73"/>
    </row>
    <row r="469" spans="1:99" s="33" customFormat="1" ht="24.95" customHeight="1">
      <c r="C469" s="20"/>
      <c r="D469" s="20"/>
      <c r="E469" s="20"/>
      <c r="F469" s="22"/>
      <c r="G469" s="20"/>
      <c r="H469" s="20"/>
      <c r="I469" s="20"/>
      <c r="J469" s="20"/>
      <c r="K469" s="21"/>
      <c r="L469" s="20"/>
      <c r="M469" s="20"/>
      <c r="N469" s="20"/>
      <c r="O469" s="20"/>
      <c r="P469" s="20"/>
      <c r="Q469" s="20"/>
      <c r="R469" s="20"/>
      <c r="S469" s="51"/>
      <c r="T469" s="40"/>
      <c r="U469" s="40"/>
      <c r="V469" s="40"/>
      <c r="X469" s="40"/>
      <c r="Y469" s="12"/>
      <c r="Z469" s="12">
        <f t="shared" si="4"/>
        <v>0</v>
      </c>
      <c r="AA469" s="12"/>
      <c r="AB469" s="12"/>
      <c r="AC469" s="73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7"/>
      <c r="CF469" s="16"/>
      <c r="CG469" s="16"/>
      <c r="CH469" s="16"/>
      <c r="CI469" s="16"/>
      <c r="CJ469" s="16"/>
      <c r="CK469" s="16"/>
      <c r="CL469" s="16"/>
      <c r="CM469" s="16"/>
      <c r="CN469" s="16"/>
      <c r="CU469" s="73"/>
    </row>
    <row r="470" spans="1:99" s="33" customFormat="1" ht="24.95" customHeight="1">
      <c r="F470" s="40"/>
      <c r="G470" s="40"/>
      <c r="K470" s="8"/>
      <c r="S470" s="41"/>
      <c r="T470" s="40"/>
      <c r="U470" s="40"/>
      <c r="V470" s="40"/>
      <c r="X470" s="40"/>
      <c r="Y470" s="12"/>
      <c r="Z470" s="12">
        <f t="shared" si="4"/>
        <v>0</v>
      </c>
      <c r="AA470" s="12"/>
      <c r="AB470" s="12"/>
      <c r="AC470" s="13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7"/>
      <c r="CF470" s="16"/>
      <c r="CG470" s="16"/>
      <c r="CH470" s="16"/>
      <c r="CI470" s="16"/>
      <c r="CJ470" s="16"/>
      <c r="CK470" s="16"/>
      <c r="CL470" s="16"/>
      <c r="CM470" s="16"/>
      <c r="CN470" s="16"/>
      <c r="CU470" s="73"/>
    </row>
    <row r="471" spans="1:99" s="20" customFormat="1" ht="24.95" customHeight="1">
      <c r="F471" s="22"/>
      <c r="K471" s="21"/>
      <c r="S471" s="51"/>
      <c r="T471" s="22"/>
      <c r="U471" s="22"/>
      <c r="V471" s="22"/>
      <c r="X471" s="22"/>
      <c r="Y471" s="23"/>
      <c r="Z471" s="12">
        <f t="shared" si="4"/>
        <v>0</v>
      </c>
      <c r="AA471" s="23"/>
      <c r="AB471" s="23"/>
      <c r="AC471" s="13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6"/>
      <c r="CF471" s="25"/>
      <c r="CG471" s="25"/>
      <c r="CH471" s="25"/>
      <c r="CI471" s="25"/>
      <c r="CJ471" s="25"/>
      <c r="CK471" s="25"/>
      <c r="CL471" s="25"/>
      <c r="CM471" s="25"/>
      <c r="CN471" s="25"/>
      <c r="CU471" s="24"/>
    </row>
    <row r="472" spans="1:99" s="33" customFormat="1" ht="24.95" customHeight="1">
      <c r="F472" s="40"/>
      <c r="K472" s="8"/>
      <c r="S472" s="41"/>
      <c r="T472" s="40"/>
      <c r="U472" s="40"/>
      <c r="V472" s="40"/>
      <c r="X472" s="40"/>
      <c r="Y472" s="12"/>
      <c r="Z472" s="12">
        <f t="shared" si="4"/>
        <v>0</v>
      </c>
      <c r="AA472" s="12"/>
      <c r="AB472" s="12"/>
      <c r="AC472" s="73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7"/>
      <c r="CF472" s="16"/>
      <c r="CG472" s="16"/>
      <c r="CH472" s="16"/>
      <c r="CI472" s="16"/>
      <c r="CJ472" s="16"/>
      <c r="CK472" s="16"/>
      <c r="CL472" s="16"/>
      <c r="CM472" s="16"/>
      <c r="CN472" s="16"/>
      <c r="CU472" s="73"/>
    </row>
    <row r="473" spans="1:99" s="33" customFormat="1" ht="24.95" customHeight="1">
      <c r="F473" s="40"/>
      <c r="K473" s="8"/>
      <c r="S473" s="41"/>
      <c r="T473" s="40"/>
      <c r="U473" s="40"/>
      <c r="V473" s="40"/>
      <c r="X473" s="40"/>
      <c r="Y473" s="12"/>
      <c r="Z473" s="12">
        <f t="shared" si="4"/>
        <v>0</v>
      </c>
      <c r="AA473" s="12"/>
      <c r="AB473" s="12"/>
      <c r="AC473" s="73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7"/>
      <c r="CF473" s="16"/>
      <c r="CG473" s="16"/>
      <c r="CH473" s="16"/>
      <c r="CI473" s="16"/>
      <c r="CJ473" s="16"/>
      <c r="CK473" s="16"/>
      <c r="CL473" s="16"/>
      <c r="CM473" s="16"/>
      <c r="CN473" s="16"/>
      <c r="CU473" s="73"/>
    </row>
    <row r="474" spans="1:99" s="20" customFormat="1" ht="24.95" customHeight="1">
      <c r="A474" s="33"/>
      <c r="F474" s="22"/>
      <c r="K474" s="21"/>
      <c r="S474" s="41"/>
      <c r="T474" s="22"/>
      <c r="U474" s="22"/>
      <c r="V474" s="40"/>
      <c r="W474" s="33"/>
      <c r="X474" s="40"/>
      <c r="Y474" s="12"/>
      <c r="Z474" s="12">
        <f t="shared" si="4"/>
        <v>0</v>
      </c>
      <c r="AA474" s="12"/>
      <c r="AB474" s="12"/>
      <c r="AC474" s="13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6"/>
      <c r="CF474" s="25"/>
      <c r="CG474" s="25"/>
      <c r="CH474" s="25"/>
      <c r="CI474" s="25"/>
      <c r="CJ474" s="25"/>
      <c r="CK474" s="25"/>
      <c r="CL474" s="25"/>
      <c r="CM474" s="25"/>
      <c r="CN474" s="25"/>
      <c r="CU474" s="24"/>
    </row>
    <row r="475" spans="1:99" s="20" customFormat="1" ht="24.95" customHeight="1">
      <c r="A475" s="33"/>
      <c r="F475" s="22"/>
      <c r="K475" s="21"/>
      <c r="S475" s="41"/>
      <c r="T475" s="22"/>
      <c r="U475" s="22"/>
      <c r="V475" s="40"/>
      <c r="W475" s="33"/>
      <c r="X475" s="40"/>
      <c r="Y475" s="12"/>
      <c r="Z475" s="12">
        <f t="shared" si="4"/>
        <v>0</v>
      </c>
      <c r="AA475" s="12"/>
      <c r="AB475" s="12"/>
      <c r="AC475" s="13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6"/>
      <c r="CF475" s="25"/>
      <c r="CG475" s="25"/>
      <c r="CH475" s="25"/>
      <c r="CI475" s="25"/>
      <c r="CJ475" s="25"/>
      <c r="CK475" s="25"/>
      <c r="CL475" s="25"/>
      <c r="CM475" s="25"/>
      <c r="CN475" s="25"/>
      <c r="CU475" s="24"/>
    </row>
    <row r="476" spans="1:99" s="33" customFormat="1" ht="24.95" customHeight="1">
      <c r="F476" s="40"/>
      <c r="K476" s="8"/>
      <c r="S476" s="41"/>
      <c r="T476" s="40"/>
      <c r="U476" s="40"/>
      <c r="V476" s="40"/>
      <c r="X476" s="40"/>
      <c r="Y476" s="12"/>
      <c r="Z476" s="12">
        <f t="shared" si="4"/>
        <v>0</v>
      </c>
      <c r="AA476" s="12"/>
      <c r="AB476" s="12"/>
      <c r="AC476" s="73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7"/>
      <c r="CF476" s="16"/>
      <c r="CG476" s="16"/>
      <c r="CH476" s="16"/>
      <c r="CI476" s="16"/>
      <c r="CJ476" s="16"/>
      <c r="CK476" s="16"/>
      <c r="CL476" s="16"/>
      <c r="CM476" s="16"/>
      <c r="CN476" s="16"/>
      <c r="CU476" s="73"/>
    </row>
    <row r="477" spans="1:99" s="33" customFormat="1" ht="24.95" customHeight="1">
      <c r="F477" s="40"/>
      <c r="K477" s="8"/>
      <c r="S477" s="41"/>
      <c r="T477" s="40"/>
      <c r="U477" s="40"/>
      <c r="V477" s="40"/>
      <c r="X477" s="40"/>
      <c r="Y477" s="12"/>
      <c r="Z477" s="12">
        <f t="shared" si="4"/>
        <v>0</v>
      </c>
      <c r="AA477" s="12"/>
      <c r="AB477" s="12"/>
      <c r="AC477" s="73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7"/>
      <c r="CF477" s="16"/>
      <c r="CG477" s="16"/>
      <c r="CH477" s="16"/>
      <c r="CI477" s="16"/>
      <c r="CJ477" s="16"/>
      <c r="CK477" s="16"/>
      <c r="CL477" s="16"/>
      <c r="CM477" s="16"/>
      <c r="CN477" s="16"/>
      <c r="CU477" s="73"/>
    </row>
    <row r="478" spans="1:99" s="11" customFormat="1" ht="24.95" customHeight="1">
      <c r="A478" s="33"/>
      <c r="B478" s="33"/>
      <c r="C478" s="33"/>
      <c r="D478" s="33"/>
      <c r="E478" s="33"/>
      <c r="F478" s="40"/>
      <c r="G478" s="33"/>
      <c r="H478" s="33"/>
      <c r="I478" s="33"/>
      <c r="J478" s="33"/>
      <c r="K478" s="8"/>
      <c r="L478" s="33"/>
      <c r="M478" s="33"/>
      <c r="N478" s="33"/>
      <c r="O478" s="30"/>
      <c r="P478" s="30"/>
      <c r="Q478" s="33"/>
      <c r="R478" s="33"/>
      <c r="S478" s="33"/>
      <c r="T478" s="40"/>
      <c r="U478" s="40"/>
      <c r="V478" s="40"/>
      <c r="X478" s="40"/>
      <c r="Y478" s="12"/>
      <c r="Z478" s="12">
        <f t="shared" si="4"/>
        <v>0</v>
      </c>
      <c r="AA478" s="12"/>
      <c r="AB478" s="12"/>
      <c r="AC478" s="13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8"/>
      <c r="CF478" s="27"/>
      <c r="CG478" s="27"/>
      <c r="CH478" s="27"/>
      <c r="CI478" s="27"/>
      <c r="CJ478" s="27"/>
      <c r="CK478" s="27"/>
      <c r="CL478" s="27"/>
      <c r="CM478" s="27"/>
      <c r="CN478" s="27"/>
      <c r="CU478" s="13"/>
    </row>
    <row r="479" spans="1:99" s="11" customFormat="1" ht="24.95" customHeight="1">
      <c r="A479" s="33"/>
      <c r="B479" s="33"/>
      <c r="C479" s="33"/>
      <c r="D479" s="33"/>
      <c r="E479" s="33"/>
      <c r="F479" s="40"/>
      <c r="G479" s="33"/>
      <c r="H479" s="33"/>
      <c r="I479" s="33"/>
      <c r="J479" s="33"/>
      <c r="K479" s="8"/>
      <c r="L479" s="33"/>
      <c r="M479" s="33"/>
      <c r="N479" s="33"/>
      <c r="O479" s="30"/>
      <c r="P479" s="30"/>
      <c r="Q479" s="33"/>
      <c r="R479" s="33"/>
      <c r="S479" s="33"/>
      <c r="T479" s="40"/>
      <c r="U479" s="40"/>
      <c r="V479" s="40"/>
      <c r="X479" s="40"/>
      <c r="Y479" s="12"/>
      <c r="Z479" s="12">
        <f t="shared" si="4"/>
        <v>0</v>
      </c>
      <c r="AA479" s="12"/>
      <c r="AB479" s="12"/>
      <c r="AC479" s="13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8"/>
      <c r="CF479" s="27"/>
      <c r="CG479" s="27"/>
      <c r="CH479" s="27"/>
      <c r="CI479" s="27"/>
      <c r="CJ479" s="27"/>
      <c r="CK479" s="27"/>
      <c r="CL479" s="27"/>
      <c r="CM479" s="27"/>
      <c r="CN479" s="27"/>
      <c r="CU479" s="13"/>
    </row>
    <row r="480" spans="1:99" s="11" customFormat="1" ht="24.95" customHeight="1">
      <c r="A480" s="33"/>
      <c r="B480" s="33"/>
      <c r="C480" s="33"/>
      <c r="D480" s="33"/>
      <c r="E480" s="33"/>
      <c r="F480" s="40"/>
      <c r="G480" s="33"/>
      <c r="H480" s="33"/>
      <c r="I480" s="33"/>
      <c r="J480" s="33"/>
      <c r="K480" s="53"/>
      <c r="L480" s="33"/>
      <c r="M480" s="33"/>
      <c r="N480" s="33"/>
      <c r="O480" s="33"/>
      <c r="P480" s="33"/>
      <c r="Q480" s="33"/>
      <c r="R480" s="33"/>
      <c r="S480" s="33"/>
      <c r="T480" s="40"/>
      <c r="U480" s="40"/>
      <c r="V480" s="40"/>
      <c r="X480" s="40"/>
      <c r="Y480" s="82"/>
      <c r="Z480" s="12">
        <f t="shared" si="4"/>
        <v>0</v>
      </c>
      <c r="AA480" s="12"/>
      <c r="AB480" s="12"/>
      <c r="AC480" s="13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8"/>
      <c r="CF480" s="27"/>
      <c r="CG480" s="27"/>
      <c r="CH480" s="27"/>
      <c r="CI480" s="27"/>
      <c r="CJ480" s="27"/>
      <c r="CK480" s="27"/>
      <c r="CL480" s="27"/>
      <c r="CM480" s="27"/>
      <c r="CN480" s="27"/>
      <c r="CU480" s="13"/>
    </row>
    <row r="481" spans="3:99" s="33" customFormat="1" ht="24.95" customHeight="1">
      <c r="F481" s="40"/>
      <c r="K481" s="8"/>
      <c r="S481" s="41"/>
      <c r="T481" s="40"/>
      <c r="U481" s="40"/>
      <c r="V481" s="40"/>
      <c r="X481" s="40"/>
      <c r="Y481" s="82"/>
      <c r="Z481" s="12">
        <f t="shared" si="4"/>
        <v>0</v>
      </c>
      <c r="AA481" s="12"/>
      <c r="AB481" s="12"/>
      <c r="AC481" s="73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7"/>
      <c r="CF481" s="16"/>
      <c r="CG481" s="16"/>
      <c r="CH481" s="16"/>
      <c r="CI481" s="16"/>
      <c r="CJ481" s="16"/>
      <c r="CK481" s="16"/>
      <c r="CL481" s="16"/>
      <c r="CM481" s="16"/>
      <c r="CN481" s="16"/>
      <c r="CU481" s="73"/>
    </row>
    <row r="482" spans="3:99" s="33" customFormat="1" ht="24.95" customHeight="1">
      <c r="F482" s="40"/>
      <c r="K482" s="8"/>
      <c r="S482" s="41"/>
      <c r="T482" s="40"/>
      <c r="U482" s="40"/>
      <c r="V482" s="40"/>
      <c r="X482" s="40"/>
      <c r="Y482" s="82"/>
      <c r="Z482" s="12">
        <f t="shared" si="4"/>
        <v>0</v>
      </c>
      <c r="AA482" s="12"/>
      <c r="AB482" s="12"/>
      <c r="AC482" s="73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7"/>
      <c r="CF482" s="16"/>
      <c r="CG482" s="16"/>
      <c r="CH482" s="16"/>
      <c r="CI482" s="16"/>
      <c r="CJ482" s="16"/>
      <c r="CK482" s="16"/>
      <c r="CL482" s="16"/>
      <c r="CM482" s="16"/>
      <c r="CN482" s="16"/>
      <c r="CU482" s="73"/>
    </row>
    <row r="483" spans="3:99" s="33" customFormat="1" ht="24.95" customHeight="1">
      <c r="F483" s="40"/>
      <c r="K483" s="8"/>
      <c r="T483" s="40"/>
      <c r="U483" s="40"/>
      <c r="V483" s="40"/>
      <c r="X483" s="40"/>
      <c r="Y483" s="12"/>
      <c r="Z483" s="12">
        <f t="shared" si="4"/>
        <v>0</v>
      </c>
      <c r="AA483" s="12"/>
      <c r="AB483" s="12"/>
      <c r="AC483" s="73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7"/>
      <c r="CF483" s="16"/>
      <c r="CG483" s="16"/>
      <c r="CH483" s="16"/>
      <c r="CI483" s="16"/>
      <c r="CJ483" s="16"/>
      <c r="CK483" s="16"/>
      <c r="CL483" s="16"/>
      <c r="CM483" s="16"/>
      <c r="CN483" s="16"/>
      <c r="CU483" s="73"/>
    </row>
    <row r="484" spans="3:99" s="33" customFormat="1" ht="24.95" customHeight="1">
      <c r="F484" s="40"/>
      <c r="K484" s="8"/>
      <c r="S484" s="41"/>
      <c r="T484" s="40"/>
      <c r="U484" s="40"/>
      <c r="V484" s="40"/>
      <c r="X484" s="40"/>
      <c r="Y484" s="12"/>
      <c r="Z484" s="12">
        <f t="shared" si="4"/>
        <v>0</v>
      </c>
      <c r="AA484" s="12"/>
      <c r="AB484" s="12"/>
      <c r="AC484" s="73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7"/>
      <c r="CF484" s="16"/>
      <c r="CG484" s="16"/>
      <c r="CH484" s="16"/>
      <c r="CI484" s="16"/>
      <c r="CJ484" s="16"/>
      <c r="CK484" s="16"/>
      <c r="CL484" s="16"/>
      <c r="CM484" s="16"/>
      <c r="CN484" s="16"/>
      <c r="CU484" s="73"/>
    </row>
    <row r="485" spans="3:99" s="33" customFormat="1" ht="24.95" customHeight="1">
      <c r="C485" s="20"/>
      <c r="D485" s="20"/>
      <c r="E485" s="20"/>
      <c r="F485" s="40"/>
      <c r="G485" s="20"/>
      <c r="H485" s="20"/>
      <c r="I485" s="20"/>
      <c r="J485" s="20"/>
      <c r="K485" s="21"/>
      <c r="L485" s="20"/>
      <c r="M485" s="20"/>
      <c r="N485" s="20"/>
      <c r="O485" s="20"/>
      <c r="P485" s="20"/>
      <c r="Q485" s="20"/>
      <c r="R485" s="20"/>
      <c r="S485" s="51"/>
      <c r="T485" s="40"/>
      <c r="U485" s="40"/>
      <c r="V485" s="40"/>
      <c r="X485" s="40"/>
      <c r="Y485" s="12"/>
      <c r="Z485" s="12">
        <f t="shared" si="4"/>
        <v>0</v>
      </c>
      <c r="AA485" s="12"/>
      <c r="AB485" s="12"/>
      <c r="AC485" s="73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7"/>
      <c r="CF485" s="16"/>
      <c r="CG485" s="16"/>
      <c r="CH485" s="16"/>
      <c r="CI485" s="16"/>
      <c r="CJ485" s="16"/>
      <c r="CK485" s="16"/>
      <c r="CL485" s="16"/>
      <c r="CM485" s="16"/>
      <c r="CN485" s="16"/>
      <c r="CU485" s="73"/>
    </row>
    <row r="486" spans="3:99" s="33" customFormat="1" ht="24.95" customHeight="1">
      <c r="F486" s="40"/>
      <c r="K486" s="53"/>
      <c r="T486" s="40"/>
      <c r="U486" s="40"/>
      <c r="V486" s="40"/>
      <c r="X486" s="40"/>
      <c r="Y486" s="12"/>
      <c r="Z486" s="12">
        <f t="shared" si="4"/>
        <v>0</v>
      </c>
      <c r="AA486" s="12"/>
      <c r="AB486" s="12"/>
      <c r="AC486" s="73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7"/>
      <c r="CF486" s="16"/>
      <c r="CG486" s="16"/>
      <c r="CH486" s="16"/>
      <c r="CI486" s="16"/>
      <c r="CJ486" s="16"/>
      <c r="CK486" s="16"/>
      <c r="CL486" s="16"/>
      <c r="CM486" s="16"/>
      <c r="CN486" s="16"/>
      <c r="CU486" s="73"/>
    </row>
    <row r="487" spans="3:99" s="33" customFormat="1" ht="24.95" customHeight="1">
      <c r="F487" s="40"/>
      <c r="K487" s="53"/>
      <c r="T487" s="40"/>
      <c r="U487" s="40"/>
      <c r="V487" s="40"/>
      <c r="X487" s="40"/>
      <c r="Y487" s="12"/>
      <c r="Z487" s="12">
        <f t="shared" si="4"/>
        <v>0</v>
      </c>
      <c r="AA487" s="12"/>
      <c r="AB487" s="12"/>
      <c r="AC487" s="73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7"/>
      <c r="CF487" s="16"/>
      <c r="CG487" s="16"/>
      <c r="CH487" s="16"/>
      <c r="CI487" s="16"/>
      <c r="CJ487" s="16"/>
      <c r="CK487" s="16"/>
      <c r="CL487" s="16"/>
      <c r="CM487" s="16"/>
      <c r="CN487" s="16"/>
      <c r="CU487" s="73"/>
    </row>
    <row r="488" spans="3:99" s="33" customFormat="1" ht="24.95" customHeight="1">
      <c r="F488" s="40"/>
      <c r="K488" s="53"/>
      <c r="S488" s="41"/>
      <c r="T488" s="40"/>
      <c r="U488" s="40"/>
      <c r="V488" s="40"/>
      <c r="X488" s="40"/>
      <c r="Y488" s="12"/>
      <c r="Z488" s="12">
        <f t="shared" si="4"/>
        <v>0</v>
      </c>
      <c r="AA488" s="12"/>
      <c r="AB488" s="12"/>
      <c r="AC488" s="73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7"/>
      <c r="CF488" s="16"/>
      <c r="CG488" s="16"/>
      <c r="CH488" s="16"/>
      <c r="CI488" s="16"/>
      <c r="CJ488" s="16"/>
      <c r="CK488" s="16"/>
      <c r="CL488" s="16"/>
      <c r="CM488" s="16"/>
      <c r="CN488" s="16"/>
      <c r="CU488" s="73"/>
    </row>
    <row r="489" spans="3:99" s="33" customFormat="1" ht="24.95" customHeight="1">
      <c r="F489" s="40"/>
      <c r="K489" s="8"/>
      <c r="T489" s="40"/>
      <c r="U489" s="40"/>
      <c r="V489" s="40"/>
      <c r="X489" s="40"/>
      <c r="Y489" s="12"/>
      <c r="Z489" s="12">
        <f t="shared" si="4"/>
        <v>0</v>
      </c>
      <c r="AA489" s="12"/>
      <c r="AB489" s="12"/>
      <c r="AC489" s="73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7"/>
      <c r="CF489" s="16"/>
      <c r="CG489" s="16"/>
      <c r="CH489" s="16"/>
      <c r="CI489" s="16"/>
      <c r="CJ489" s="16"/>
      <c r="CK489" s="16"/>
      <c r="CL489" s="16"/>
      <c r="CM489" s="16"/>
      <c r="CN489" s="16"/>
      <c r="CU489" s="73"/>
    </row>
    <row r="490" spans="3:99" s="33" customFormat="1" ht="24.95" customHeight="1">
      <c r="F490" s="40"/>
      <c r="K490" s="8"/>
      <c r="T490" s="40"/>
      <c r="U490" s="40"/>
      <c r="V490" s="40"/>
      <c r="X490" s="40"/>
      <c r="Y490" s="12"/>
      <c r="Z490" s="12">
        <f t="shared" si="4"/>
        <v>0</v>
      </c>
      <c r="AA490" s="12"/>
      <c r="AB490" s="12"/>
      <c r="AC490" s="73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7"/>
      <c r="CF490" s="16"/>
      <c r="CG490" s="16"/>
      <c r="CH490" s="16"/>
      <c r="CI490" s="16"/>
      <c r="CJ490" s="16"/>
      <c r="CK490" s="16"/>
      <c r="CL490" s="16"/>
      <c r="CM490" s="16"/>
      <c r="CN490" s="16"/>
      <c r="CU490" s="73"/>
    </row>
    <row r="491" spans="3:99" s="33" customFormat="1" ht="24.95" customHeight="1">
      <c r="D491" s="72"/>
      <c r="E491" s="72"/>
      <c r="F491" s="40"/>
      <c r="K491" s="8"/>
      <c r="S491" s="72"/>
      <c r="T491" s="40"/>
      <c r="U491" s="40"/>
      <c r="V491" s="40"/>
      <c r="X491" s="40"/>
      <c r="Y491" s="12"/>
      <c r="Z491" s="12">
        <f t="shared" si="4"/>
        <v>0</v>
      </c>
      <c r="AA491" s="12"/>
      <c r="AB491" s="12"/>
      <c r="AC491" s="73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7"/>
      <c r="CF491" s="16"/>
      <c r="CG491" s="16"/>
      <c r="CH491" s="16"/>
      <c r="CI491" s="16"/>
      <c r="CJ491" s="16"/>
      <c r="CK491" s="16"/>
      <c r="CL491" s="16"/>
      <c r="CM491" s="16"/>
      <c r="CN491" s="16"/>
      <c r="CU491" s="73"/>
    </row>
    <row r="492" spans="3:99" s="33" customFormat="1" ht="24.95" customHeight="1">
      <c r="F492" s="40"/>
      <c r="K492" s="8"/>
      <c r="T492" s="40"/>
      <c r="U492" s="40"/>
      <c r="V492" s="40"/>
      <c r="X492" s="40"/>
      <c r="Y492" s="12"/>
      <c r="Z492" s="12">
        <f t="shared" si="4"/>
        <v>0</v>
      </c>
      <c r="AA492" s="12"/>
      <c r="AB492" s="12"/>
      <c r="AC492" s="73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7"/>
      <c r="CF492" s="16"/>
      <c r="CG492" s="16"/>
      <c r="CH492" s="16"/>
      <c r="CI492" s="16"/>
      <c r="CJ492" s="16"/>
      <c r="CK492" s="16"/>
      <c r="CL492" s="16"/>
      <c r="CM492" s="16"/>
      <c r="CN492" s="16"/>
      <c r="CU492" s="73"/>
    </row>
    <row r="493" spans="3:99" s="33" customFormat="1" ht="24.95" customHeight="1">
      <c r="F493" s="40"/>
      <c r="K493" s="8"/>
      <c r="S493" s="72"/>
      <c r="T493" s="40"/>
      <c r="U493" s="40"/>
      <c r="V493" s="40"/>
      <c r="X493" s="40"/>
      <c r="Y493" s="12"/>
      <c r="Z493" s="12">
        <f t="shared" si="4"/>
        <v>0</v>
      </c>
      <c r="AA493" s="12"/>
      <c r="AB493" s="12"/>
      <c r="AC493" s="73"/>
      <c r="AD493" s="73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7"/>
      <c r="CF493" s="16"/>
      <c r="CG493" s="16"/>
      <c r="CH493" s="16"/>
      <c r="CI493" s="16"/>
      <c r="CJ493" s="16"/>
      <c r="CK493" s="16"/>
      <c r="CL493" s="16"/>
      <c r="CM493" s="16"/>
      <c r="CN493" s="16"/>
      <c r="CU493" s="73"/>
    </row>
    <row r="494" spans="3:99" s="33" customFormat="1" ht="24.95" customHeight="1">
      <c r="C494" s="72"/>
      <c r="D494" s="72"/>
      <c r="E494" s="72"/>
      <c r="F494" s="83"/>
      <c r="G494" s="66"/>
      <c r="I494" s="66"/>
      <c r="K494" s="67"/>
      <c r="L494" s="66"/>
      <c r="M494" s="66"/>
      <c r="N494" s="66"/>
      <c r="O494" s="66"/>
      <c r="P494" s="66"/>
      <c r="Q494" s="66"/>
      <c r="S494" s="84"/>
      <c r="T494" s="40"/>
      <c r="U494" s="40"/>
      <c r="V494" s="40"/>
      <c r="X494" s="40"/>
      <c r="Y494" s="12"/>
      <c r="Z494" s="12">
        <f t="shared" si="4"/>
        <v>0</v>
      </c>
      <c r="AA494" s="12"/>
      <c r="AB494" s="12"/>
      <c r="AC494" s="73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7"/>
      <c r="CF494" s="16"/>
      <c r="CG494" s="16"/>
      <c r="CH494" s="16"/>
      <c r="CI494" s="16"/>
      <c r="CJ494" s="16"/>
      <c r="CK494" s="16"/>
      <c r="CL494" s="16"/>
      <c r="CM494" s="16"/>
      <c r="CN494" s="16"/>
      <c r="CU494" s="73"/>
    </row>
    <row r="495" spans="3:99" s="33" customFormat="1" ht="24.95" customHeight="1">
      <c r="F495" s="83"/>
      <c r="K495" s="8"/>
      <c r="T495" s="40"/>
      <c r="U495" s="40"/>
      <c r="V495" s="40"/>
      <c r="X495" s="40"/>
      <c r="Y495" s="12"/>
      <c r="Z495" s="12">
        <f t="shared" si="4"/>
        <v>0</v>
      </c>
      <c r="AA495" s="12"/>
      <c r="AB495" s="12"/>
      <c r="AC495" s="73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7"/>
      <c r="CF495" s="16"/>
      <c r="CG495" s="16"/>
      <c r="CH495" s="16"/>
      <c r="CI495" s="16"/>
      <c r="CJ495" s="16"/>
      <c r="CK495" s="16"/>
      <c r="CL495" s="16"/>
      <c r="CM495" s="16"/>
      <c r="CN495" s="16"/>
      <c r="CU495" s="73"/>
    </row>
    <row r="496" spans="3:99" s="33" customFormat="1" ht="24.95" customHeight="1">
      <c r="F496" s="83"/>
      <c r="K496" s="8"/>
      <c r="T496" s="40"/>
      <c r="U496" s="40"/>
      <c r="V496" s="40"/>
      <c r="X496" s="40"/>
      <c r="Y496" s="12"/>
      <c r="Z496" s="12">
        <f t="shared" si="4"/>
        <v>0</v>
      </c>
      <c r="AA496" s="12"/>
      <c r="AB496" s="12"/>
      <c r="AC496" s="73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7"/>
      <c r="CF496" s="16"/>
      <c r="CG496" s="16"/>
      <c r="CH496" s="16"/>
      <c r="CI496" s="16"/>
      <c r="CJ496" s="16"/>
      <c r="CK496" s="16"/>
      <c r="CL496" s="16"/>
      <c r="CM496" s="16"/>
      <c r="CN496" s="16"/>
      <c r="CU496" s="73"/>
    </row>
    <row r="497" spans="1:99" s="33" customFormat="1" ht="24.95" customHeight="1">
      <c r="A497" s="11"/>
      <c r="F497" s="83"/>
      <c r="K497" s="8"/>
      <c r="T497" s="40"/>
      <c r="U497" s="40"/>
      <c r="V497" s="40"/>
      <c r="X497" s="40"/>
      <c r="Y497" s="12"/>
      <c r="Z497" s="12">
        <f t="shared" si="4"/>
        <v>0</v>
      </c>
      <c r="AA497" s="12"/>
      <c r="AB497" s="12"/>
      <c r="AC497" s="73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7"/>
      <c r="CF497" s="16"/>
      <c r="CG497" s="16"/>
      <c r="CH497" s="16"/>
      <c r="CI497" s="16"/>
      <c r="CJ497" s="16"/>
      <c r="CK497" s="16"/>
      <c r="CL497" s="16"/>
      <c r="CM497" s="16"/>
      <c r="CN497" s="16"/>
      <c r="CU497" s="73"/>
    </row>
    <row r="498" spans="1:99" s="33" customFormat="1" ht="24.95" customHeight="1">
      <c r="A498" s="11"/>
      <c r="F498" s="83"/>
      <c r="K498" s="8"/>
      <c r="T498" s="40"/>
      <c r="U498" s="40"/>
      <c r="V498" s="40"/>
      <c r="X498" s="40"/>
      <c r="Y498" s="12"/>
      <c r="Z498" s="12">
        <f t="shared" si="4"/>
        <v>0</v>
      </c>
      <c r="AA498" s="12"/>
      <c r="AB498" s="12"/>
      <c r="AC498" s="73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7"/>
      <c r="CF498" s="16"/>
      <c r="CG498" s="16"/>
      <c r="CH498" s="16"/>
      <c r="CI498" s="16"/>
      <c r="CJ498" s="16"/>
      <c r="CK498" s="16"/>
      <c r="CL498" s="16"/>
      <c r="CM498" s="16"/>
      <c r="CN498" s="16"/>
      <c r="CU498" s="73"/>
    </row>
    <row r="499" spans="1:99" s="33" customFormat="1" ht="24.95" customHeight="1">
      <c r="F499" s="40"/>
      <c r="K499" s="8"/>
      <c r="T499" s="40"/>
      <c r="U499" s="40"/>
      <c r="V499" s="40"/>
      <c r="X499" s="40"/>
      <c r="Y499" s="12"/>
      <c r="Z499" s="12">
        <f t="shared" ref="Z499:Z562" si="5">AA499+AB499</f>
        <v>0</v>
      </c>
      <c r="AA499" s="12"/>
      <c r="AB499" s="12"/>
      <c r="AC499" s="73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7"/>
      <c r="CF499" s="16"/>
      <c r="CG499" s="16"/>
      <c r="CH499" s="16"/>
      <c r="CI499" s="16"/>
      <c r="CJ499" s="16"/>
      <c r="CK499" s="16"/>
      <c r="CL499" s="16"/>
      <c r="CM499" s="16"/>
      <c r="CN499" s="16"/>
      <c r="CU499" s="73"/>
    </row>
    <row r="500" spans="1:99" s="33" customFormat="1" ht="24.95" customHeight="1">
      <c r="F500" s="40"/>
      <c r="K500" s="8"/>
      <c r="T500" s="40"/>
      <c r="U500" s="40"/>
      <c r="V500" s="40"/>
      <c r="X500" s="40"/>
      <c r="Y500" s="12"/>
      <c r="Z500" s="12">
        <f t="shared" si="5"/>
        <v>0</v>
      </c>
      <c r="AA500" s="12"/>
      <c r="AB500" s="12"/>
      <c r="AC500" s="73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7"/>
      <c r="CF500" s="16"/>
      <c r="CG500" s="16"/>
      <c r="CH500" s="16"/>
      <c r="CI500" s="16"/>
      <c r="CJ500" s="16"/>
      <c r="CK500" s="16"/>
      <c r="CL500" s="16"/>
      <c r="CM500" s="16"/>
      <c r="CN500" s="16"/>
      <c r="CU500" s="73"/>
    </row>
    <row r="501" spans="1:99" s="33" customFormat="1" ht="24.95" customHeight="1">
      <c r="F501" s="40"/>
      <c r="K501" s="8"/>
      <c r="T501" s="40"/>
      <c r="U501" s="40"/>
      <c r="V501" s="40"/>
      <c r="X501" s="40"/>
      <c r="Y501" s="12"/>
      <c r="Z501" s="12">
        <f t="shared" si="5"/>
        <v>0</v>
      </c>
      <c r="AA501" s="12"/>
      <c r="AB501" s="12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7"/>
      <c r="CF501" s="16"/>
      <c r="CG501" s="16"/>
      <c r="CH501" s="16"/>
      <c r="CI501" s="16"/>
      <c r="CJ501" s="16"/>
      <c r="CK501" s="16"/>
      <c r="CL501" s="16"/>
      <c r="CM501" s="16"/>
      <c r="CN501" s="16"/>
      <c r="CU501" s="73"/>
    </row>
    <row r="502" spans="1:99" s="33" customFormat="1" ht="24.95" customHeight="1">
      <c r="F502" s="40"/>
      <c r="K502" s="8"/>
      <c r="S502" s="41"/>
      <c r="T502" s="40"/>
      <c r="U502" s="40"/>
      <c r="V502" s="40"/>
      <c r="X502" s="40"/>
      <c r="Y502" s="12"/>
      <c r="Z502" s="12">
        <f t="shared" si="5"/>
        <v>0</v>
      </c>
      <c r="AA502" s="12"/>
      <c r="AB502" s="12"/>
      <c r="AC502" s="73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7"/>
      <c r="CF502" s="16"/>
      <c r="CG502" s="16"/>
      <c r="CH502" s="16"/>
      <c r="CI502" s="16"/>
      <c r="CJ502" s="16"/>
      <c r="CK502" s="16"/>
      <c r="CL502" s="16"/>
      <c r="CM502" s="16"/>
      <c r="CN502" s="16"/>
      <c r="CU502" s="73"/>
    </row>
    <row r="503" spans="1:99" s="33" customFormat="1" ht="24.95" customHeight="1">
      <c r="F503" s="40"/>
      <c r="K503" s="8"/>
      <c r="S503" s="41"/>
      <c r="T503" s="40"/>
      <c r="U503" s="40"/>
      <c r="V503" s="40"/>
      <c r="X503" s="40"/>
      <c r="Y503" s="12"/>
      <c r="Z503" s="12">
        <f t="shared" si="5"/>
        <v>0</v>
      </c>
      <c r="AA503" s="12"/>
      <c r="AB503" s="12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7"/>
      <c r="CF503" s="16"/>
      <c r="CG503" s="16"/>
      <c r="CH503" s="16"/>
      <c r="CI503" s="16"/>
      <c r="CJ503" s="16"/>
      <c r="CK503" s="16"/>
      <c r="CL503" s="16"/>
      <c r="CM503" s="16"/>
      <c r="CN503" s="16"/>
      <c r="CU503" s="73"/>
    </row>
    <row r="504" spans="1:99" s="33" customFormat="1" ht="24.95" customHeight="1">
      <c r="F504" s="40"/>
      <c r="K504" s="8"/>
      <c r="S504" s="41"/>
      <c r="T504" s="40"/>
      <c r="U504" s="40"/>
      <c r="V504" s="40"/>
      <c r="X504" s="40"/>
      <c r="Y504" s="12"/>
      <c r="Z504" s="12">
        <f t="shared" si="5"/>
        <v>0</v>
      </c>
      <c r="AA504" s="12"/>
      <c r="AB504" s="12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7"/>
      <c r="CF504" s="16"/>
      <c r="CG504" s="16"/>
      <c r="CH504" s="16"/>
      <c r="CI504" s="16"/>
      <c r="CJ504" s="16"/>
      <c r="CK504" s="16"/>
      <c r="CL504" s="16"/>
      <c r="CM504" s="16"/>
      <c r="CN504" s="16"/>
      <c r="CU504" s="73"/>
    </row>
    <row r="505" spans="1:99" s="33" customFormat="1" ht="24.95" customHeight="1">
      <c r="F505" s="40"/>
      <c r="K505" s="8"/>
      <c r="S505" s="41"/>
      <c r="T505" s="40"/>
      <c r="U505" s="40"/>
      <c r="V505" s="40"/>
      <c r="X505" s="40"/>
      <c r="Y505" s="12"/>
      <c r="Z505" s="12">
        <f t="shared" si="5"/>
        <v>0</v>
      </c>
      <c r="AA505" s="12"/>
      <c r="AB505" s="12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7"/>
      <c r="CF505" s="16"/>
      <c r="CG505" s="16"/>
      <c r="CH505" s="16"/>
      <c r="CI505" s="16"/>
      <c r="CJ505" s="16"/>
      <c r="CK505" s="16"/>
      <c r="CL505" s="16"/>
      <c r="CM505" s="16"/>
      <c r="CN505" s="16"/>
      <c r="CU505" s="73"/>
    </row>
    <row r="506" spans="1:99" s="33" customFormat="1" ht="24.95" customHeight="1">
      <c r="F506" s="40"/>
      <c r="K506" s="8"/>
      <c r="S506" s="41"/>
      <c r="T506" s="40"/>
      <c r="U506" s="40"/>
      <c r="V506" s="40"/>
      <c r="X506" s="40"/>
      <c r="Y506" s="12"/>
      <c r="Z506" s="12">
        <f t="shared" si="5"/>
        <v>0</v>
      </c>
      <c r="AA506" s="12"/>
      <c r="AB506" s="12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7"/>
      <c r="CF506" s="16"/>
      <c r="CG506" s="16"/>
      <c r="CH506" s="16"/>
      <c r="CI506" s="16"/>
      <c r="CJ506" s="16"/>
      <c r="CK506" s="16"/>
      <c r="CL506" s="16"/>
      <c r="CM506" s="16"/>
      <c r="CN506" s="16"/>
      <c r="CU506" s="73"/>
    </row>
    <row r="507" spans="1:99" s="33" customFormat="1" ht="24.95" customHeight="1">
      <c r="F507" s="40"/>
      <c r="K507" s="8"/>
      <c r="S507" s="41"/>
      <c r="T507" s="40"/>
      <c r="U507" s="40"/>
      <c r="V507" s="40"/>
      <c r="X507" s="40"/>
      <c r="Y507" s="12"/>
      <c r="Z507" s="12">
        <f t="shared" si="5"/>
        <v>0</v>
      </c>
      <c r="AA507" s="12"/>
      <c r="AB507" s="12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7"/>
      <c r="CF507" s="16"/>
      <c r="CG507" s="16"/>
      <c r="CH507" s="16"/>
      <c r="CI507" s="16"/>
      <c r="CJ507" s="16"/>
      <c r="CK507" s="16"/>
      <c r="CL507" s="16"/>
      <c r="CM507" s="16"/>
      <c r="CN507" s="16"/>
      <c r="CU507" s="73"/>
    </row>
    <row r="508" spans="1:99" s="33" customFormat="1" ht="24.95" customHeight="1">
      <c r="F508" s="40"/>
      <c r="K508" s="8"/>
      <c r="S508" s="41"/>
      <c r="T508" s="40"/>
      <c r="U508" s="40"/>
      <c r="V508" s="40"/>
      <c r="X508" s="40"/>
      <c r="Y508" s="12"/>
      <c r="Z508" s="12">
        <f t="shared" si="5"/>
        <v>0</v>
      </c>
      <c r="AA508" s="12"/>
      <c r="AB508" s="12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7"/>
      <c r="CF508" s="16"/>
      <c r="CG508" s="16"/>
      <c r="CH508" s="16"/>
      <c r="CI508" s="16"/>
      <c r="CJ508" s="16"/>
      <c r="CK508" s="16"/>
      <c r="CL508" s="16"/>
      <c r="CM508" s="16"/>
      <c r="CN508" s="16"/>
      <c r="CU508" s="73"/>
    </row>
    <row r="509" spans="1:99" s="33" customFormat="1" ht="24.95" customHeight="1">
      <c r="F509" s="40"/>
      <c r="K509" s="8"/>
      <c r="S509" s="41"/>
      <c r="T509" s="40"/>
      <c r="U509" s="40"/>
      <c r="V509" s="40"/>
      <c r="X509" s="40"/>
      <c r="Y509" s="12"/>
      <c r="Z509" s="12">
        <f t="shared" si="5"/>
        <v>0</v>
      </c>
      <c r="AA509" s="12"/>
      <c r="AB509" s="12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7"/>
      <c r="CF509" s="16"/>
      <c r="CG509" s="16"/>
      <c r="CH509" s="16"/>
      <c r="CI509" s="16"/>
      <c r="CJ509" s="16"/>
      <c r="CK509" s="16"/>
      <c r="CL509" s="16"/>
      <c r="CM509" s="16"/>
      <c r="CN509" s="16"/>
      <c r="CU509" s="73"/>
    </row>
    <row r="510" spans="1:99" s="33" customFormat="1" ht="24.95" customHeight="1">
      <c r="A510" s="11"/>
      <c r="F510" s="40"/>
      <c r="K510" s="8"/>
      <c r="S510" s="41"/>
      <c r="T510" s="40"/>
      <c r="U510" s="40"/>
      <c r="V510" s="40"/>
      <c r="X510" s="40"/>
      <c r="Y510" s="12"/>
      <c r="Z510" s="12">
        <f t="shared" si="5"/>
        <v>0</v>
      </c>
      <c r="AA510" s="12"/>
      <c r="AB510" s="12"/>
      <c r="AC510" s="73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7"/>
      <c r="CF510" s="16"/>
      <c r="CG510" s="16"/>
      <c r="CH510" s="16"/>
      <c r="CI510" s="16"/>
      <c r="CJ510" s="16"/>
      <c r="CK510" s="16"/>
      <c r="CL510" s="16"/>
      <c r="CM510" s="16"/>
      <c r="CN510" s="16"/>
      <c r="CU510" s="73"/>
    </row>
    <row r="511" spans="1:99" s="33" customFormat="1" ht="24.95" customHeight="1">
      <c r="F511" s="40"/>
      <c r="K511" s="8"/>
      <c r="S511" s="41"/>
      <c r="T511" s="40"/>
      <c r="U511" s="40"/>
      <c r="V511" s="40"/>
      <c r="X511" s="40"/>
      <c r="Y511" s="12"/>
      <c r="Z511" s="12">
        <f t="shared" si="5"/>
        <v>0</v>
      </c>
      <c r="AA511" s="12"/>
      <c r="AB511" s="12"/>
      <c r="AC511" s="73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7"/>
      <c r="CF511" s="16"/>
      <c r="CG511" s="16"/>
      <c r="CH511" s="16"/>
      <c r="CI511" s="16"/>
      <c r="CJ511" s="16"/>
      <c r="CK511" s="16"/>
      <c r="CL511" s="16"/>
      <c r="CM511" s="16"/>
      <c r="CN511" s="16"/>
      <c r="CU511" s="73"/>
    </row>
    <row r="512" spans="1:99" s="33" customFormat="1" ht="24.95" customHeight="1">
      <c r="F512" s="40"/>
      <c r="K512" s="8"/>
      <c r="S512" s="41"/>
      <c r="T512" s="40"/>
      <c r="U512" s="40"/>
      <c r="V512" s="40"/>
      <c r="W512" s="40"/>
      <c r="X512" s="40"/>
      <c r="Y512" s="12"/>
      <c r="Z512" s="12">
        <f t="shared" si="5"/>
        <v>0</v>
      </c>
      <c r="AA512" s="12"/>
      <c r="AB512" s="12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7"/>
      <c r="CE512" s="16"/>
      <c r="CF512" s="16"/>
      <c r="CG512" s="16"/>
      <c r="CH512" s="16"/>
      <c r="CI512" s="16"/>
      <c r="CJ512" s="16"/>
      <c r="CK512" s="16"/>
      <c r="CL512" s="16"/>
      <c r="CM512" s="16"/>
      <c r="CT512" s="73"/>
    </row>
    <row r="513" spans="1:99" s="33" customFormat="1" ht="24.95" customHeight="1">
      <c r="F513" s="40"/>
      <c r="K513" s="8"/>
      <c r="S513" s="41"/>
      <c r="T513" s="40"/>
      <c r="U513" s="40"/>
      <c r="V513" s="40"/>
      <c r="X513" s="40"/>
      <c r="Y513" s="12"/>
      <c r="Z513" s="12">
        <f t="shared" si="5"/>
        <v>0</v>
      </c>
      <c r="AA513" s="12"/>
      <c r="AB513" s="12"/>
      <c r="AC513" s="73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7"/>
      <c r="CF513" s="16"/>
      <c r="CG513" s="16"/>
      <c r="CH513" s="16"/>
      <c r="CI513" s="16"/>
      <c r="CJ513" s="16"/>
      <c r="CK513" s="16"/>
      <c r="CL513" s="16"/>
      <c r="CM513" s="16"/>
      <c r="CN513" s="16"/>
      <c r="CU513" s="73"/>
    </row>
    <row r="514" spans="1:99" s="33" customFormat="1" ht="24.95" customHeight="1">
      <c r="F514" s="40"/>
      <c r="K514" s="53"/>
      <c r="T514" s="40"/>
      <c r="U514" s="40"/>
      <c r="V514" s="40"/>
      <c r="X514" s="40"/>
      <c r="Y514" s="12"/>
      <c r="Z514" s="12">
        <f t="shared" si="5"/>
        <v>0</v>
      </c>
      <c r="AA514" s="12"/>
      <c r="AB514" s="12"/>
      <c r="AC514" s="73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7"/>
      <c r="CF514" s="16"/>
      <c r="CG514" s="16"/>
      <c r="CH514" s="16"/>
      <c r="CI514" s="16"/>
      <c r="CJ514" s="16"/>
      <c r="CK514" s="16"/>
      <c r="CL514" s="16"/>
      <c r="CM514" s="16"/>
      <c r="CN514" s="16"/>
      <c r="CU514" s="73"/>
    </row>
    <row r="515" spans="1:99" s="33" customFormat="1" ht="24.95" customHeight="1">
      <c r="F515" s="40"/>
      <c r="K515" s="8"/>
      <c r="T515" s="40"/>
      <c r="U515" s="40"/>
      <c r="V515" s="40"/>
      <c r="X515" s="40"/>
      <c r="Y515" s="12"/>
      <c r="Z515" s="12">
        <f t="shared" si="5"/>
        <v>0</v>
      </c>
      <c r="AA515" s="12"/>
      <c r="AB515" s="12"/>
      <c r="AC515" s="73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7"/>
      <c r="CF515" s="16"/>
      <c r="CG515" s="16"/>
      <c r="CH515" s="16"/>
      <c r="CI515" s="16"/>
      <c r="CJ515" s="16"/>
      <c r="CK515" s="16"/>
      <c r="CL515" s="16"/>
      <c r="CM515" s="16"/>
      <c r="CN515" s="16"/>
      <c r="CU515" s="73"/>
    </row>
    <row r="516" spans="1:99" s="33" customFormat="1" ht="24.95" customHeight="1">
      <c r="F516" s="40"/>
      <c r="K516" s="8"/>
      <c r="T516" s="40"/>
      <c r="U516" s="40"/>
      <c r="V516" s="40"/>
      <c r="X516" s="40"/>
      <c r="Y516" s="12"/>
      <c r="Z516" s="12">
        <f t="shared" si="5"/>
        <v>0</v>
      </c>
      <c r="AA516" s="12"/>
      <c r="AB516" s="12"/>
      <c r="AC516" s="73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7"/>
      <c r="CF516" s="16"/>
      <c r="CG516" s="16"/>
      <c r="CH516" s="16"/>
      <c r="CI516" s="16"/>
      <c r="CJ516" s="16"/>
      <c r="CK516" s="16"/>
      <c r="CL516" s="16"/>
      <c r="CM516" s="16"/>
      <c r="CN516" s="16"/>
      <c r="CU516" s="73"/>
    </row>
    <row r="517" spans="1:99" s="33" customFormat="1" ht="24.95" customHeight="1">
      <c r="A517" s="20"/>
      <c r="B517" s="20"/>
      <c r="C517" s="20"/>
      <c r="D517" s="20"/>
      <c r="E517" s="20"/>
      <c r="F517" s="40"/>
      <c r="G517" s="20"/>
      <c r="H517" s="20"/>
      <c r="I517" s="20"/>
      <c r="K517" s="21"/>
      <c r="L517" s="20"/>
      <c r="M517" s="20"/>
      <c r="N517" s="20"/>
      <c r="O517" s="20"/>
      <c r="P517" s="20"/>
      <c r="Q517" s="20"/>
      <c r="S517" s="51"/>
      <c r="T517" s="40"/>
      <c r="U517" s="40"/>
      <c r="V517" s="40"/>
      <c r="X517" s="40"/>
      <c r="Y517" s="12"/>
      <c r="Z517" s="12">
        <f t="shared" si="5"/>
        <v>0</v>
      </c>
      <c r="AA517" s="12"/>
      <c r="AB517" s="12"/>
      <c r="AC517" s="73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7"/>
      <c r="CF517" s="16"/>
      <c r="CG517" s="16"/>
      <c r="CH517" s="16"/>
      <c r="CI517" s="16"/>
      <c r="CJ517" s="16"/>
      <c r="CK517" s="16"/>
      <c r="CL517" s="16"/>
      <c r="CM517" s="16"/>
      <c r="CN517" s="16"/>
      <c r="CU517" s="73"/>
    </row>
    <row r="518" spans="1:99" s="33" customFormat="1" ht="24.95" customHeight="1">
      <c r="F518" s="40"/>
      <c r="K518" s="8"/>
      <c r="S518" s="41"/>
      <c r="T518" s="40"/>
      <c r="U518" s="40"/>
      <c r="V518" s="40"/>
      <c r="X518" s="40"/>
      <c r="Y518" s="12"/>
      <c r="Z518" s="12">
        <f t="shared" si="5"/>
        <v>0</v>
      </c>
      <c r="AA518" s="12"/>
      <c r="AB518" s="12"/>
      <c r="AC518" s="73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7"/>
      <c r="CF518" s="16"/>
      <c r="CG518" s="16"/>
      <c r="CH518" s="16"/>
      <c r="CI518" s="16"/>
      <c r="CJ518" s="16"/>
      <c r="CK518" s="16"/>
      <c r="CL518" s="16"/>
      <c r="CM518" s="16"/>
      <c r="CN518" s="16"/>
      <c r="CU518" s="73"/>
    </row>
    <row r="519" spans="1:99" s="33" customFormat="1" ht="24.95" customHeight="1">
      <c r="F519" s="40"/>
      <c r="K519" s="8"/>
      <c r="S519" s="41"/>
      <c r="T519" s="40"/>
      <c r="U519" s="40"/>
      <c r="V519" s="40"/>
      <c r="X519" s="40"/>
      <c r="Y519" s="12"/>
      <c r="Z519" s="12">
        <f t="shared" si="5"/>
        <v>0</v>
      </c>
      <c r="AA519" s="12"/>
      <c r="AB519" s="12"/>
      <c r="AC519" s="73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7"/>
      <c r="CF519" s="16"/>
      <c r="CG519" s="16"/>
      <c r="CH519" s="16"/>
      <c r="CI519" s="16"/>
      <c r="CJ519" s="16"/>
      <c r="CK519" s="16"/>
      <c r="CL519" s="16"/>
      <c r="CM519" s="16"/>
      <c r="CN519" s="16"/>
      <c r="CU519" s="73"/>
    </row>
    <row r="520" spans="1:99" s="33" customFormat="1" ht="24.95" customHeight="1">
      <c r="A520" s="11"/>
      <c r="F520" s="40"/>
      <c r="K520" s="8"/>
      <c r="S520" s="41"/>
      <c r="T520" s="40"/>
      <c r="U520" s="40"/>
      <c r="V520" s="40"/>
      <c r="X520" s="40"/>
      <c r="Y520" s="12"/>
      <c r="Z520" s="12">
        <f t="shared" si="5"/>
        <v>0</v>
      </c>
      <c r="AA520" s="12"/>
      <c r="AB520" s="12"/>
      <c r="AC520" s="73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7"/>
      <c r="CF520" s="16"/>
      <c r="CG520" s="16"/>
      <c r="CH520" s="16"/>
      <c r="CI520" s="16"/>
      <c r="CJ520" s="16"/>
      <c r="CK520" s="16"/>
      <c r="CL520" s="16"/>
      <c r="CM520" s="16"/>
      <c r="CN520" s="16"/>
      <c r="CU520" s="73"/>
    </row>
    <row r="521" spans="1:99" s="33" customFormat="1" ht="24.95" customHeight="1">
      <c r="F521" s="40"/>
      <c r="K521" s="8"/>
      <c r="T521" s="40"/>
      <c r="U521" s="40"/>
      <c r="V521" s="40"/>
      <c r="X521" s="40"/>
      <c r="Y521" s="12"/>
      <c r="Z521" s="12">
        <f t="shared" si="5"/>
        <v>0</v>
      </c>
      <c r="AA521" s="12"/>
      <c r="AB521" s="12"/>
      <c r="AC521" s="73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7"/>
      <c r="CF521" s="16"/>
      <c r="CG521" s="16"/>
      <c r="CH521" s="16"/>
      <c r="CI521" s="16"/>
      <c r="CJ521" s="16"/>
      <c r="CK521" s="16"/>
      <c r="CL521" s="16"/>
      <c r="CM521" s="16"/>
      <c r="CN521" s="16"/>
      <c r="CU521" s="73"/>
    </row>
    <row r="522" spans="1:99" s="33" customFormat="1" ht="24.95" customHeight="1">
      <c r="F522" s="40"/>
      <c r="K522" s="8"/>
      <c r="S522" s="41"/>
      <c r="T522" s="40"/>
      <c r="U522" s="40"/>
      <c r="V522" s="40"/>
      <c r="X522" s="40"/>
      <c r="Y522" s="12"/>
      <c r="Z522" s="12">
        <f t="shared" si="5"/>
        <v>0</v>
      </c>
      <c r="AA522" s="12"/>
      <c r="AB522" s="12"/>
      <c r="AC522" s="73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7"/>
      <c r="CF522" s="16"/>
      <c r="CG522" s="16"/>
      <c r="CH522" s="16"/>
      <c r="CI522" s="16"/>
      <c r="CJ522" s="16"/>
      <c r="CK522" s="16"/>
      <c r="CL522" s="16"/>
      <c r="CM522" s="16"/>
      <c r="CN522" s="16"/>
      <c r="CU522" s="73"/>
    </row>
    <row r="523" spans="1:99" s="33" customFormat="1" ht="24.95" customHeight="1">
      <c r="F523" s="40"/>
      <c r="K523" s="8"/>
      <c r="S523" s="41"/>
      <c r="T523" s="40"/>
      <c r="U523" s="40"/>
      <c r="V523" s="40"/>
      <c r="X523" s="40"/>
      <c r="Y523" s="12"/>
      <c r="Z523" s="12">
        <f t="shared" si="5"/>
        <v>0</v>
      </c>
      <c r="AA523" s="12"/>
      <c r="AB523" s="12"/>
      <c r="AC523" s="73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7"/>
      <c r="CF523" s="16"/>
      <c r="CG523" s="16"/>
      <c r="CH523" s="16"/>
      <c r="CI523" s="16"/>
      <c r="CJ523" s="16"/>
      <c r="CK523" s="16"/>
      <c r="CL523" s="16"/>
      <c r="CM523" s="16"/>
      <c r="CN523" s="16"/>
      <c r="CU523" s="73"/>
    </row>
    <row r="524" spans="1:99" s="33" customFormat="1" ht="24.95" customHeight="1">
      <c r="F524" s="40"/>
      <c r="K524" s="8"/>
      <c r="S524" s="41"/>
      <c r="T524" s="40"/>
      <c r="U524" s="40"/>
      <c r="V524" s="40"/>
      <c r="X524" s="40"/>
      <c r="Y524" s="12"/>
      <c r="Z524" s="12">
        <f t="shared" si="5"/>
        <v>0</v>
      </c>
      <c r="AA524" s="12"/>
      <c r="AB524" s="12"/>
      <c r="AC524" s="73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7"/>
      <c r="CF524" s="16"/>
      <c r="CG524" s="16"/>
      <c r="CH524" s="16"/>
      <c r="CI524" s="16"/>
      <c r="CJ524" s="16"/>
      <c r="CK524" s="16"/>
      <c r="CL524" s="16"/>
      <c r="CM524" s="16"/>
      <c r="CN524" s="16"/>
      <c r="CU524" s="73"/>
    </row>
    <row r="525" spans="1:99" s="33" customFormat="1" ht="24.95" customHeight="1">
      <c r="F525" s="40"/>
      <c r="K525" s="8"/>
      <c r="S525" s="41"/>
      <c r="T525" s="40"/>
      <c r="U525" s="40"/>
      <c r="V525" s="40"/>
      <c r="X525" s="40"/>
      <c r="Y525" s="12"/>
      <c r="Z525" s="12">
        <f t="shared" si="5"/>
        <v>0</v>
      </c>
      <c r="AA525" s="12"/>
      <c r="AB525" s="12"/>
      <c r="AC525" s="73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7"/>
      <c r="CF525" s="16"/>
      <c r="CG525" s="16"/>
      <c r="CH525" s="16"/>
      <c r="CI525" s="16"/>
      <c r="CJ525" s="16"/>
      <c r="CK525" s="16"/>
      <c r="CL525" s="16"/>
      <c r="CM525" s="16"/>
      <c r="CN525" s="16"/>
      <c r="CU525" s="73"/>
    </row>
    <row r="526" spans="1:99" s="33" customFormat="1" ht="24.95" customHeight="1">
      <c r="F526" s="40"/>
      <c r="K526" s="8"/>
      <c r="S526" s="41"/>
      <c r="T526" s="40"/>
      <c r="U526" s="40"/>
      <c r="V526" s="40"/>
      <c r="X526" s="40"/>
      <c r="Y526" s="12"/>
      <c r="Z526" s="12">
        <f t="shared" si="5"/>
        <v>0</v>
      </c>
      <c r="AA526" s="12"/>
      <c r="AB526" s="12"/>
      <c r="AC526" s="73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7"/>
      <c r="CF526" s="16"/>
      <c r="CG526" s="16"/>
      <c r="CH526" s="16"/>
      <c r="CI526" s="16"/>
      <c r="CJ526" s="16"/>
      <c r="CK526" s="16"/>
      <c r="CL526" s="16"/>
      <c r="CM526" s="16"/>
      <c r="CN526" s="16"/>
      <c r="CU526" s="73"/>
    </row>
    <row r="527" spans="1:99" s="33" customFormat="1" ht="24.95" customHeight="1">
      <c r="F527" s="40"/>
      <c r="K527" s="69"/>
      <c r="Q527" s="72"/>
      <c r="S527" s="41"/>
      <c r="T527" s="40"/>
      <c r="U527" s="40"/>
      <c r="V527" s="40"/>
      <c r="X527" s="40"/>
      <c r="Y527" s="12"/>
      <c r="Z527" s="12">
        <f t="shared" si="5"/>
        <v>0</v>
      </c>
      <c r="AA527" s="12"/>
      <c r="AB527" s="12"/>
      <c r="AC527" s="73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7"/>
      <c r="CF527" s="16"/>
      <c r="CG527" s="16"/>
      <c r="CH527" s="16"/>
      <c r="CI527" s="16"/>
      <c r="CJ527" s="16"/>
      <c r="CK527" s="16"/>
      <c r="CL527" s="16"/>
      <c r="CM527" s="16"/>
      <c r="CN527" s="16"/>
      <c r="CU527" s="73"/>
    </row>
    <row r="528" spans="1:99" s="33" customFormat="1" ht="24.95" customHeight="1">
      <c r="A528" s="11"/>
      <c r="F528" s="40"/>
      <c r="K528" s="8"/>
      <c r="T528" s="40"/>
      <c r="U528" s="40"/>
      <c r="V528" s="40"/>
      <c r="X528" s="40"/>
      <c r="Y528" s="12"/>
      <c r="Z528" s="12">
        <f t="shared" si="5"/>
        <v>0</v>
      </c>
      <c r="AA528" s="12"/>
      <c r="AB528" s="12"/>
      <c r="AC528" s="73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7"/>
      <c r="CF528" s="16"/>
      <c r="CG528" s="16"/>
      <c r="CH528" s="16"/>
      <c r="CI528" s="16"/>
      <c r="CJ528" s="16"/>
      <c r="CK528" s="16"/>
      <c r="CL528" s="16"/>
      <c r="CM528" s="16"/>
      <c r="CN528" s="16"/>
      <c r="CU528" s="73"/>
    </row>
    <row r="529" spans="1:99" s="33" customFormat="1" ht="24.95" customHeight="1">
      <c r="F529" s="40"/>
      <c r="H529" s="20"/>
      <c r="K529" s="8"/>
      <c r="S529" s="41"/>
      <c r="T529" s="40"/>
      <c r="U529" s="40"/>
      <c r="V529" s="40"/>
      <c r="X529" s="40"/>
      <c r="Y529" s="12"/>
      <c r="Z529" s="12">
        <f t="shared" si="5"/>
        <v>0</v>
      </c>
      <c r="AA529" s="12"/>
      <c r="AB529" s="12"/>
      <c r="AC529" s="73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7"/>
      <c r="CF529" s="16"/>
      <c r="CG529" s="16"/>
      <c r="CH529" s="16"/>
      <c r="CI529" s="16"/>
      <c r="CJ529" s="16"/>
      <c r="CK529" s="16"/>
      <c r="CL529" s="16"/>
      <c r="CM529" s="16"/>
      <c r="CN529" s="16"/>
      <c r="CU529" s="73"/>
    </row>
    <row r="530" spans="1:99" s="11" customFormat="1" ht="24.95" customHeight="1">
      <c r="A530" s="33"/>
      <c r="B530" s="33"/>
      <c r="C530" s="33"/>
      <c r="D530" s="33"/>
      <c r="E530" s="33"/>
      <c r="F530" s="40"/>
      <c r="G530" s="33"/>
      <c r="H530" s="20"/>
      <c r="I530" s="33"/>
      <c r="J530" s="33"/>
      <c r="K530" s="8"/>
      <c r="L530" s="33"/>
      <c r="M530" s="33"/>
      <c r="N530" s="33"/>
      <c r="O530" s="33"/>
      <c r="P530" s="33"/>
      <c r="Q530" s="33"/>
      <c r="R530" s="33"/>
      <c r="S530" s="41"/>
      <c r="T530" s="40"/>
      <c r="U530" s="40"/>
      <c r="V530" s="40"/>
      <c r="X530" s="40"/>
      <c r="Y530" s="12"/>
      <c r="Z530" s="12">
        <f t="shared" si="5"/>
        <v>0</v>
      </c>
      <c r="AA530" s="12"/>
      <c r="AB530" s="12"/>
      <c r="AC530" s="13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8"/>
      <c r="CF530" s="27"/>
      <c r="CG530" s="27"/>
      <c r="CH530" s="27"/>
      <c r="CI530" s="27"/>
      <c r="CJ530" s="27"/>
      <c r="CK530" s="27"/>
      <c r="CL530" s="27"/>
      <c r="CM530" s="27"/>
      <c r="CN530" s="27"/>
      <c r="CU530" s="13"/>
    </row>
    <row r="531" spans="1:99" s="33" customFormat="1" ht="24.95" customHeight="1">
      <c r="F531" s="40"/>
      <c r="G531" s="44"/>
      <c r="H531" s="20"/>
      <c r="K531" s="8"/>
      <c r="O531" s="44"/>
      <c r="P531" s="44"/>
      <c r="S531" s="41"/>
      <c r="T531" s="40"/>
      <c r="U531" s="40"/>
      <c r="V531" s="40"/>
      <c r="X531" s="40"/>
      <c r="Y531" s="12"/>
      <c r="Z531" s="12">
        <f t="shared" si="5"/>
        <v>0</v>
      </c>
      <c r="AA531" s="12"/>
      <c r="AB531" s="12"/>
      <c r="AC531" s="73"/>
      <c r="AJ531" s="73"/>
    </row>
    <row r="532" spans="1:99" s="33" customFormat="1" ht="24.95" customHeight="1">
      <c r="F532" s="40"/>
      <c r="H532" s="20"/>
      <c r="K532" s="8"/>
      <c r="S532" s="41"/>
      <c r="T532" s="40"/>
      <c r="U532" s="40"/>
      <c r="V532" s="40"/>
      <c r="W532" s="40"/>
      <c r="X532" s="40"/>
      <c r="Y532" s="12"/>
      <c r="Z532" s="12">
        <f t="shared" si="5"/>
        <v>0</v>
      </c>
      <c r="AA532" s="12"/>
      <c r="AB532" s="12"/>
      <c r="AC532" s="73"/>
      <c r="AJ532" s="73"/>
    </row>
    <row r="533" spans="1:99" s="33" customFormat="1" ht="25.5" customHeight="1">
      <c r="F533" s="40"/>
      <c r="K533" s="8"/>
      <c r="S533" s="41"/>
      <c r="T533" s="40"/>
      <c r="U533" s="40"/>
      <c r="V533" s="40"/>
      <c r="X533" s="40"/>
      <c r="Y533" s="12"/>
      <c r="Z533" s="12">
        <f t="shared" si="5"/>
        <v>0</v>
      </c>
      <c r="AA533" s="12"/>
      <c r="AB533" s="12"/>
      <c r="AC533" s="73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7"/>
      <c r="CF533" s="16"/>
      <c r="CG533" s="16"/>
      <c r="CH533" s="16"/>
      <c r="CI533" s="16"/>
      <c r="CJ533" s="16"/>
      <c r="CK533" s="16"/>
      <c r="CL533" s="16"/>
      <c r="CM533" s="16"/>
      <c r="CN533" s="16"/>
      <c r="CU533" s="73"/>
    </row>
    <row r="534" spans="1:99" s="11" customFormat="1" ht="24.95" customHeight="1">
      <c r="A534" s="33"/>
      <c r="B534" s="33"/>
      <c r="C534" s="33"/>
      <c r="D534" s="33"/>
      <c r="E534" s="33"/>
      <c r="F534" s="40"/>
      <c r="G534" s="33"/>
      <c r="H534" s="33"/>
      <c r="I534" s="33"/>
      <c r="J534" s="33"/>
      <c r="K534" s="53"/>
      <c r="L534" s="33"/>
      <c r="M534" s="33"/>
      <c r="N534" s="33"/>
      <c r="O534" s="33"/>
      <c r="P534" s="33"/>
      <c r="Q534" s="33"/>
      <c r="R534" s="33"/>
      <c r="S534" s="41"/>
      <c r="T534" s="40"/>
      <c r="U534" s="40"/>
      <c r="V534" s="40"/>
      <c r="X534" s="40"/>
      <c r="Y534" s="12"/>
      <c r="Z534" s="12">
        <f t="shared" si="5"/>
        <v>0</v>
      </c>
      <c r="AA534" s="12"/>
      <c r="AB534" s="12"/>
      <c r="AC534" s="13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8"/>
      <c r="CF534" s="27"/>
      <c r="CG534" s="27"/>
      <c r="CH534" s="27"/>
      <c r="CI534" s="27"/>
      <c r="CJ534" s="27"/>
      <c r="CK534" s="27"/>
      <c r="CL534" s="27"/>
      <c r="CM534" s="27"/>
      <c r="CN534" s="27"/>
      <c r="CU534" s="13"/>
    </row>
    <row r="535" spans="1:99" s="33" customFormat="1" ht="24.95" customHeight="1">
      <c r="F535" s="40"/>
      <c r="K535" s="8"/>
      <c r="T535" s="40"/>
      <c r="U535" s="40"/>
      <c r="V535" s="40"/>
      <c r="X535" s="40"/>
      <c r="Y535" s="12"/>
      <c r="Z535" s="12">
        <f t="shared" si="5"/>
        <v>0</v>
      </c>
      <c r="AA535" s="12"/>
      <c r="AB535" s="12"/>
      <c r="AC535" s="73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7"/>
      <c r="CF535" s="16"/>
      <c r="CG535" s="16"/>
      <c r="CH535" s="16"/>
      <c r="CI535" s="16"/>
      <c r="CJ535" s="16"/>
      <c r="CK535" s="16"/>
      <c r="CL535" s="16"/>
      <c r="CM535" s="16"/>
      <c r="CN535" s="16"/>
      <c r="CU535" s="73"/>
    </row>
    <row r="536" spans="1:99" s="33" customFormat="1" ht="24.95" customHeight="1">
      <c r="F536" s="40"/>
      <c r="K536" s="8"/>
      <c r="T536" s="40"/>
      <c r="U536" s="40"/>
      <c r="V536" s="40"/>
      <c r="X536" s="40"/>
      <c r="Y536" s="12"/>
      <c r="Z536" s="12">
        <f t="shared" si="5"/>
        <v>0</v>
      </c>
      <c r="AA536" s="12"/>
      <c r="AB536" s="12"/>
      <c r="AC536" s="73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7"/>
      <c r="CF536" s="16"/>
      <c r="CG536" s="16"/>
      <c r="CH536" s="16"/>
      <c r="CI536" s="16"/>
      <c r="CJ536" s="16"/>
      <c r="CK536" s="16"/>
      <c r="CL536" s="16"/>
      <c r="CM536" s="16"/>
      <c r="CN536" s="16"/>
      <c r="CU536" s="73"/>
    </row>
    <row r="537" spans="1:99" s="11" customFormat="1" ht="24.95" customHeight="1">
      <c r="A537" s="33"/>
      <c r="B537" s="33"/>
      <c r="C537" s="33"/>
      <c r="D537" s="33"/>
      <c r="E537" s="33"/>
      <c r="F537" s="40"/>
      <c r="G537" s="33"/>
      <c r="H537" s="33"/>
      <c r="I537" s="33"/>
      <c r="J537" s="33"/>
      <c r="K537" s="8"/>
      <c r="L537" s="33"/>
      <c r="M537" s="33"/>
      <c r="N537" s="33"/>
      <c r="O537" s="33"/>
      <c r="P537" s="33"/>
      <c r="Q537" s="33"/>
      <c r="R537" s="33"/>
      <c r="S537" s="41"/>
      <c r="T537" s="40"/>
      <c r="U537" s="40"/>
      <c r="V537" s="40"/>
      <c r="X537" s="40"/>
      <c r="Y537" s="12"/>
      <c r="Z537" s="12">
        <f t="shared" si="5"/>
        <v>0</v>
      </c>
      <c r="AA537" s="12"/>
      <c r="AB537" s="12"/>
      <c r="AC537" s="13"/>
      <c r="AJ537" s="13"/>
    </row>
    <row r="538" spans="1:99" s="33" customFormat="1" ht="24.95" customHeight="1">
      <c r="F538" s="40"/>
      <c r="K538" s="8"/>
      <c r="S538" s="41"/>
      <c r="T538" s="40"/>
      <c r="U538" s="40"/>
      <c r="V538" s="40"/>
      <c r="X538" s="40"/>
      <c r="Y538" s="12"/>
      <c r="Z538" s="12">
        <f t="shared" si="5"/>
        <v>0</v>
      </c>
      <c r="AA538" s="12"/>
      <c r="AB538" s="12"/>
      <c r="AC538" s="73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7"/>
      <c r="CF538" s="16"/>
      <c r="CG538" s="16"/>
      <c r="CH538" s="16"/>
      <c r="CI538" s="16"/>
      <c r="CJ538" s="16"/>
      <c r="CK538" s="16"/>
      <c r="CL538" s="16"/>
      <c r="CM538" s="16"/>
      <c r="CN538" s="16"/>
      <c r="CU538" s="73"/>
    </row>
    <row r="539" spans="1:99" s="33" customFormat="1" ht="24.95" customHeight="1">
      <c r="F539" s="40"/>
      <c r="K539" s="58"/>
      <c r="S539" s="41"/>
      <c r="T539" s="40"/>
      <c r="U539" s="40"/>
      <c r="V539" s="40"/>
      <c r="X539" s="40"/>
      <c r="Y539" s="12"/>
      <c r="Z539" s="12">
        <f t="shared" si="5"/>
        <v>0</v>
      </c>
      <c r="AA539" s="12"/>
      <c r="AB539" s="12"/>
      <c r="AC539" s="73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7"/>
      <c r="CF539" s="16"/>
      <c r="CG539" s="16"/>
      <c r="CH539" s="16"/>
      <c r="CI539" s="16"/>
      <c r="CJ539" s="16"/>
      <c r="CK539" s="16"/>
      <c r="CL539" s="16"/>
      <c r="CM539" s="16"/>
      <c r="CN539" s="16"/>
      <c r="CU539" s="73"/>
    </row>
    <row r="540" spans="1:99" s="33" customFormat="1" ht="24.95" customHeight="1">
      <c r="F540" s="40"/>
      <c r="K540" s="8"/>
      <c r="S540" s="41"/>
      <c r="T540" s="40"/>
      <c r="U540" s="40"/>
      <c r="V540" s="40"/>
      <c r="X540" s="40"/>
      <c r="Y540" s="12"/>
      <c r="Z540" s="12">
        <f t="shared" si="5"/>
        <v>0</v>
      </c>
      <c r="AA540" s="12"/>
      <c r="AB540" s="12"/>
      <c r="AC540" s="73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7"/>
      <c r="CF540" s="16"/>
      <c r="CG540" s="16"/>
      <c r="CH540" s="16"/>
      <c r="CI540" s="16"/>
      <c r="CJ540" s="16"/>
      <c r="CK540" s="16"/>
      <c r="CL540" s="16"/>
      <c r="CM540" s="16"/>
      <c r="CN540" s="16"/>
      <c r="CU540" s="73"/>
    </row>
    <row r="541" spans="1:99" s="33" customFormat="1" ht="24.95" customHeight="1">
      <c r="F541" s="40"/>
      <c r="K541" s="8"/>
      <c r="S541" s="72"/>
      <c r="T541" s="40"/>
      <c r="U541" s="40"/>
      <c r="V541" s="40"/>
      <c r="X541" s="40"/>
      <c r="Y541" s="12"/>
      <c r="Z541" s="12">
        <f t="shared" si="5"/>
        <v>0</v>
      </c>
      <c r="AA541" s="12"/>
      <c r="AB541" s="12"/>
      <c r="AC541" s="73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7"/>
      <c r="CF541" s="16"/>
      <c r="CG541" s="16"/>
      <c r="CH541" s="16"/>
      <c r="CI541" s="16"/>
      <c r="CJ541" s="16"/>
      <c r="CK541" s="16"/>
      <c r="CL541" s="16"/>
      <c r="CM541" s="16"/>
      <c r="CN541" s="16"/>
      <c r="CU541" s="73"/>
    </row>
    <row r="542" spans="1:99" s="33" customFormat="1" ht="24.95" customHeight="1">
      <c r="F542" s="40"/>
      <c r="K542" s="8"/>
      <c r="T542" s="40"/>
      <c r="U542" s="40"/>
      <c r="V542" s="40"/>
      <c r="X542" s="40"/>
      <c r="Y542" s="12"/>
      <c r="Z542" s="12">
        <f t="shared" si="5"/>
        <v>0</v>
      </c>
      <c r="AA542" s="12"/>
      <c r="AB542" s="12"/>
      <c r="AC542" s="73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7"/>
      <c r="CF542" s="16"/>
      <c r="CG542" s="16"/>
      <c r="CH542" s="16"/>
      <c r="CI542" s="16"/>
      <c r="CJ542" s="16"/>
      <c r="CK542" s="16"/>
      <c r="CL542" s="16"/>
      <c r="CM542" s="16"/>
      <c r="CN542" s="16"/>
      <c r="CU542" s="73"/>
    </row>
    <row r="543" spans="1:99" s="33" customFormat="1" ht="24.95" customHeight="1">
      <c r="F543" s="40"/>
      <c r="G543" s="40"/>
      <c r="K543" s="8"/>
      <c r="S543" s="41"/>
      <c r="T543" s="40"/>
      <c r="U543" s="40"/>
      <c r="V543" s="40"/>
      <c r="X543" s="40"/>
      <c r="Y543" s="12"/>
      <c r="Z543" s="12">
        <f t="shared" si="5"/>
        <v>0</v>
      </c>
      <c r="AA543" s="12"/>
      <c r="AB543" s="12"/>
      <c r="AC543" s="73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7"/>
      <c r="CF543" s="16"/>
      <c r="CG543" s="16"/>
      <c r="CH543" s="16"/>
      <c r="CI543" s="16"/>
      <c r="CJ543" s="16"/>
      <c r="CK543" s="16"/>
      <c r="CL543" s="16"/>
      <c r="CM543" s="16"/>
      <c r="CN543" s="16"/>
      <c r="CU543" s="73"/>
    </row>
    <row r="544" spans="1:99" s="33" customFormat="1" ht="24.95" customHeight="1">
      <c r="F544" s="40"/>
      <c r="K544" s="8"/>
      <c r="S544" s="41"/>
      <c r="T544" s="40"/>
      <c r="U544" s="40"/>
      <c r="V544" s="40"/>
      <c r="X544" s="40"/>
      <c r="Y544" s="12"/>
      <c r="Z544" s="12">
        <f t="shared" si="5"/>
        <v>0</v>
      </c>
      <c r="AA544" s="12"/>
      <c r="AB544" s="12"/>
      <c r="AC544" s="73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7"/>
      <c r="CF544" s="16"/>
      <c r="CG544" s="16"/>
      <c r="CH544" s="16"/>
      <c r="CI544" s="16"/>
      <c r="CJ544" s="16"/>
      <c r="CK544" s="16"/>
      <c r="CL544" s="16"/>
      <c r="CM544" s="16"/>
      <c r="CN544" s="16"/>
      <c r="CU544" s="73"/>
    </row>
    <row r="545" spans="1:99" s="33" customFormat="1" ht="24.95" customHeight="1">
      <c r="F545" s="40"/>
      <c r="K545" s="8"/>
      <c r="S545" s="41"/>
      <c r="T545" s="40"/>
      <c r="U545" s="40"/>
      <c r="V545" s="40"/>
      <c r="X545" s="40"/>
      <c r="Y545" s="12"/>
      <c r="Z545" s="12">
        <f t="shared" si="5"/>
        <v>0</v>
      </c>
      <c r="AA545" s="12"/>
      <c r="AB545" s="12"/>
      <c r="AC545" s="73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7"/>
      <c r="CF545" s="16"/>
      <c r="CG545" s="16"/>
      <c r="CH545" s="16"/>
      <c r="CI545" s="16"/>
      <c r="CJ545" s="16"/>
      <c r="CK545" s="16"/>
      <c r="CL545" s="16"/>
      <c r="CM545" s="16"/>
      <c r="CN545" s="16"/>
      <c r="CU545" s="73"/>
    </row>
    <row r="546" spans="1:99" s="33" customFormat="1" ht="24.95" customHeight="1">
      <c r="F546" s="40"/>
      <c r="K546" s="8"/>
      <c r="R546" s="72"/>
      <c r="S546" s="72"/>
      <c r="T546" s="40"/>
      <c r="U546" s="40"/>
      <c r="V546" s="22"/>
      <c r="X546" s="40"/>
      <c r="Y546" s="12"/>
      <c r="Z546" s="12">
        <f t="shared" si="5"/>
        <v>0</v>
      </c>
      <c r="AA546" s="12"/>
      <c r="AB546" s="12"/>
      <c r="AC546" s="73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7"/>
      <c r="CF546" s="16"/>
      <c r="CG546" s="16"/>
      <c r="CH546" s="16"/>
      <c r="CI546" s="16"/>
      <c r="CJ546" s="16"/>
      <c r="CK546" s="16"/>
      <c r="CL546" s="16"/>
      <c r="CM546" s="16"/>
      <c r="CN546" s="16"/>
      <c r="CU546" s="73"/>
    </row>
    <row r="547" spans="1:99" s="33" customFormat="1" ht="24.95" customHeight="1">
      <c r="F547" s="40"/>
      <c r="K547" s="8"/>
      <c r="T547" s="40"/>
      <c r="U547" s="40"/>
      <c r="V547" s="40"/>
      <c r="X547" s="40"/>
      <c r="Y547" s="12"/>
      <c r="Z547" s="12">
        <f t="shared" si="5"/>
        <v>0</v>
      </c>
      <c r="AA547" s="12"/>
      <c r="AB547" s="12"/>
      <c r="AC547" s="73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7"/>
      <c r="CF547" s="16"/>
      <c r="CG547" s="16"/>
      <c r="CH547" s="16"/>
      <c r="CI547" s="16"/>
      <c r="CJ547" s="16"/>
      <c r="CK547" s="16"/>
      <c r="CL547" s="16"/>
      <c r="CM547" s="16"/>
      <c r="CN547" s="16"/>
      <c r="CU547" s="73"/>
    </row>
    <row r="548" spans="1:99" s="33" customFormat="1" ht="24.95" customHeight="1">
      <c r="F548" s="40"/>
      <c r="G548" s="40"/>
      <c r="K548" s="8"/>
      <c r="S548" s="41"/>
      <c r="T548" s="40"/>
      <c r="U548" s="40"/>
      <c r="V548" s="40"/>
      <c r="X548" s="40"/>
      <c r="Y548" s="12"/>
      <c r="Z548" s="12">
        <f t="shared" si="5"/>
        <v>0</v>
      </c>
      <c r="AA548" s="12"/>
      <c r="AB548" s="12"/>
      <c r="AC548" s="73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7"/>
      <c r="CF548" s="16"/>
      <c r="CG548" s="16"/>
      <c r="CH548" s="16"/>
      <c r="CI548" s="16"/>
      <c r="CJ548" s="16"/>
      <c r="CK548" s="16"/>
      <c r="CL548" s="16"/>
      <c r="CM548" s="16"/>
      <c r="CN548" s="16"/>
      <c r="CU548" s="73"/>
    </row>
    <row r="549" spans="1:99" s="33" customFormat="1" ht="24.95" customHeight="1">
      <c r="F549" s="40"/>
      <c r="K549" s="8"/>
      <c r="S549" s="41"/>
      <c r="T549" s="40"/>
      <c r="U549" s="40"/>
      <c r="V549" s="40"/>
      <c r="X549" s="40"/>
      <c r="Y549" s="12"/>
      <c r="Z549" s="12">
        <f t="shared" si="5"/>
        <v>0</v>
      </c>
      <c r="AA549" s="12"/>
      <c r="AB549" s="12"/>
      <c r="AC549" s="73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7"/>
      <c r="CF549" s="16"/>
      <c r="CG549" s="16"/>
      <c r="CH549" s="16"/>
      <c r="CI549" s="16"/>
      <c r="CJ549" s="16"/>
      <c r="CK549" s="16"/>
      <c r="CL549" s="16"/>
      <c r="CM549" s="16"/>
      <c r="CN549" s="16"/>
      <c r="CU549" s="73"/>
    </row>
    <row r="550" spans="1:99" s="33" customFormat="1" ht="24.95" customHeight="1">
      <c r="F550" s="40"/>
      <c r="K550" s="8"/>
      <c r="S550" s="41"/>
      <c r="T550" s="40"/>
      <c r="U550" s="40"/>
      <c r="V550" s="40"/>
      <c r="X550" s="40"/>
      <c r="Y550" s="12"/>
      <c r="Z550" s="12">
        <f t="shared" si="5"/>
        <v>0</v>
      </c>
      <c r="AA550" s="12"/>
      <c r="AB550" s="12"/>
      <c r="AC550" s="73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7"/>
      <c r="CF550" s="16"/>
      <c r="CG550" s="16"/>
      <c r="CH550" s="16"/>
      <c r="CI550" s="16"/>
      <c r="CJ550" s="16"/>
      <c r="CK550" s="16"/>
      <c r="CL550" s="16"/>
      <c r="CM550" s="16"/>
      <c r="CN550" s="16"/>
      <c r="CU550" s="73"/>
    </row>
    <row r="551" spans="1:99" s="33" customFormat="1" ht="24.95" customHeight="1">
      <c r="F551" s="40"/>
      <c r="K551" s="8"/>
      <c r="S551" s="41"/>
      <c r="T551" s="40"/>
      <c r="U551" s="40"/>
      <c r="V551" s="40"/>
      <c r="X551" s="40"/>
      <c r="Y551" s="12"/>
      <c r="Z551" s="12">
        <f t="shared" si="5"/>
        <v>0</v>
      </c>
      <c r="AA551" s="12"/>
      <c r="AB551" s="12"/>
      <c r="AC551" s="73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7"/>
      <c r="CF551" s="16"/>
      <c r="CG551" s="16"/>
      <c r="CH551" s="16"/>
      <c r="CI551" s="16"/>
      <c r="CJ551" s="16"/>
      <c r="CK551" s="16"/>
      <c r="CL551" s="16"/>
      <c r="CM551" s="16"/>
      <c r="CN551" s="16"/>
      <c r="CU551" s="73"/>
    </row>
    <row r="552" spans="1:99" s="33" customFormat="1" ht="24.95" customHeight="1">
      <c r="F552" s="40"/>
      <c r="K552" s="8"/>
      <c r="S552" s="41"/>
      <c r="T552" s="40"/>
      <c r="U552" s="40"/>
      <c r="V552" s="40"/>
      <c r="X552" s="40"/>
      <c r="Y552" s="12"/>
      <c r="Z552" s="12">
        <f t="shared" si="5"/>
        <v>0</v>
      </c>
      <c r="AA552" s="12"/>
      <c r="AB552" s="12"/>
      <c r="AC552" s="73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7"/>
      <c r="CF552" s="16"/>
      <c r="CG552" s="16"/>
      <c r="CH552" s="16"/>
      <c r="CI552" s="16"/>
      <c r="CJ552" s="16"/>
      <c r="CK552" s="16"/>
      <c r="CL552" s="16"/>
      <c r="CM552" s="16"/>
      <c r="CN552" s="16"/>
      <c r="CU552" s="73"/>
    </row>
    <row r="553" spans="1:99" s="33" customFormat="1" ht="24.95" customHeight="1">
      <c r="F553" s="40"/>
      <c r="K553" s="8"/>
      <c r="T553" s="40"/>
      <c r="U553" s="40"/>
      <c r="V553" s="40"/>
      <c r="X553" s="40"/>
      <c r="Y553" s="12"/>
      <c r="Z553" s="12">
        <f t="shared" si="5"/>
        <v>0</v>
      </c>
      <c r="AA553" s="12"/>
      <c r="AB553" s="12"/>
      <c r="AC553" s="73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7"/>
      <c r="CF553" s="16"/>
      <c r="CG553" s="16"/>
      <c r="CH553" s="16"/>
      <c r="CI553" s="16"/>
      <c r="CJ553" s="16"/>
      <c r="CK553" s="16"/>
      <c r="CL553" s="16"/>
      <c r="CM553" s="16"/>
      <c r="CN553" s="16"/>
      <c r="CU553" s="73"/>
    </row>
    <row r="554" spans="1:99" s="33" customFormat="1" ht="24.95" customHeight="1">
      <c r="F554" s="40"/>
      <c r="K554" s="8"/>
      <c r="T554" s="40"/>
      <c r="U554" s="40"/>
      <c r="V554" s="40"/>
      <c r="X554" s="40"/>
      <c r="Y554" s="12"/>
      <c r="Z554" s="12">
        <f t="shared" si="5"/>
        <v>0</v>
      </c>
      <c r="AA554" s="12"/>
      <c r="AB554" s="12"/>
      <c r="AC554" s="73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7"/>
      <c r="CF554" s="16"/>
      <c r="CG554" s="16"/>
      <c r="CH554" s="16"/>
      <c r="CI554" s="16"/>
      <c r="CJ554" s="16"/>
      <c r="CK554" s="16"/>
      <c r="CL554" s="16"/>
      <c r="CM554" s="16"/>
      <c r="CN554" s="16"/>
      <c r="CU554" s="73"/>
    </row>
    <row r="555" spans="1:99" s="33" customFormat="1" ht="24.95" customHeight="1">
      <c r="F555" s="40"/>
      <c r="K555" s="8"/>
      <c r="S555" s="41"/>
      <c r="T555" s="40"/>
      <c r="U555" s="40"/>
      <c r="V555" s="40"/>
      <c r="X555" s="40"/>
      <c r="Y555" s="12"/>
      <c r="Z555" s="12">
        <f t="shared" si="5"/>
        <v>0</v>
      </c>
      <c r="AA555" s="12"/>
      <c r="AB555" s="12"/>
      <c r="AC555" s="73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7"/>
      <c r="CF555" s="16"/>
      <c r="CG555" s="16"/>
      <c r="CH555" s="16"/>
      <c r="CI555" s="16"/>
      <c r="CJ555" s="16"/>
      <c r="CK555" s="16"/>
      <c r="CL555" s="16"/>
      <c r="CM555" s="16"/>
      <c r="CN555" s="16"/>
      <c r="CU555" s="73"/>
    </row>
    <row r="556" spans="1:99" s="33" customFormat="1" ht="24.95" customHeight="1">
      <c r="F556" s="40"/>
      <c r="K556" s="8"/>
      <c r="S556" s="41"/>
      <c r="T556" s="40"/>
      <c r="U556" s="40"/>
      <c r="V556" s="40"/>
      <c r="X556" s="40"/>
      <c r="Y556" s="12"/>
      <c r="Z556" s="12">
        <f t="shared" si="5"/>
        <v>0</v>
      </c>
      <c r="AA556" s="12"/>
      <c r="AB556" s="12"/>
      <c r="AC556" s="73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7"/>
      <c r="CF556" s="16"/>
      <c r="CG556" s="16"/>
      <c r="CH556" s="16"/>
      <c r="CI556" s="16"/>
      <c r="CJ556" s="16"/>
      <c r="CK556" s="16"/>
      <c r="CL556" s="16"/>
      <c r="CM556" s="16"/>
      <c r="CN556" s="16"/>
      <c r="CU556" s="73"/>
    </row>
    <row r="557" spans="1:99" s="33" customFormat="1" ht="24.95" customHeight="1">
      <c r="F557" s="40"/>
      <c r="J557" s="30"/>
      <c r="K557" s="8"/>
      <c r="S557" s="41"/>
      <c r="T557" s="40"/>
      <c r="U557" s="40"/>
      <c r="V557" s="40"/>
      <c r="X557" s="40"/>
      <c r="Y557" s="12"/>
      <c r="Z557" s="12">
        <f t="shared" si="5"/>
        <v>0</v>
      </c>
      <c r="AA557" s="12"/>
      <c r="AB557" s="12"/>
      <c r="AC557" s="73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7"/>
      <c r="CF557" s="16"/>
      <c r="CG557" s="16"/>
      <c r="CH557" s="16"/>
      <c r="CI557" s="16"/>
      <c r="CJ557" s="16"/>
      <c r="CK557" s="16"/>
      <c r="CL557" s="16"/>
      <c r="CM557" s="16"/>
      <c r="CN557" s="16"/>
      <c r="CU557" s="73"/>
    </row>
    <row r="558" spans="1:99" s="33" customFormat="1" ht="24.95" customHeight="1">
      <c r="A558" s="11"/>
      <c r="F558" s="40"/>
      <c r="J558" s="30"/>
      <c r="K558" s="8"/>
      <c r="S558" s="41"/>
      <c r="T558" s="40"/>
      <c r="U558" s="40"/>
      <c r="V558" s="40"/>
      <c r="X558" s="40"/>
      <c r="Y558" s="12"/>
      <c r="Z558" s="12">
        <f t="shared" si="5"/>
        <v>0</v>
      </c>
      <c r="AA558" s="12"/>
      <c r="AB558" s="12"/>
      <c r="AC558" s="73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7"/>
      <c r="CF558" s="16"/>
      <c r="CG558" s="16"/>
      <c r="CH558" s="16"/>
      <c r="CI558" s="16"/>
      <c r="CJ558" s="16"/>
      <c r="CK558" s="16"/>
      <c r="CL558" s="16"/>
      <c r="CM558" s="16"/>
      <c r="CN558" s="16"/>
      <c r="CU558" s="73"/>
    </row>
    <row r="559" spans="1:99" s="33" customFormat="1" ht="24.95" customHeight="1">
      <c r="F559" s="40"/>
      <c r="K559" s="8"/>
      <c r="S559" s="41"/>
      <c r="T559" s="40"/>
      <c r="U559" s="40"/>
      <c r="V559" s="40"/>
      <c r="X559" s="40"/>
      <c r="Y559" s="12"/>
      <c r="Z559" s="12">
        <f t="shared" si="5"/>
        <v>0</v>
      </c>
      <c r="AA559" s="12"/>
      <c r="AB559" s="12"/>
      <c r="AC559" s="73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7"/>
      <c r="CF559" s="16"/>
      <c r="CG559" s="16"/>
      <c r="CH559" s="16"/>
      <c r="CI559" s="16"/>
      <c r="CJ559" s="16"/>
      <c r="CK559" s="16"/>
      <c r="CL559" s="16"/>
      <c r="CM559" s="16"/>
      <c r="CN559" s="16"/>
      <c r="CU559" s="73"/>
    </row>
    <row r="560" spans="1:99" s="33" customFormat="1" ht="24.95" customHeight="1">
      <c r="F560" s="40"/>
      <c r="K560" s="8"/>
      <c r="S560" s="41"/>
      <c r="T560" s="40"/>
      <c r="U560" s="40"/>
      <c r="V560" s="40"/>
      <c r="X560" s="40"/>
      <c r="Y560" s="12"/>
      <c r="Z560" s="12">
        <f t="shared" si="5"/>
        <v>0</v>
      </c>
      <c r="AA560" s="12"/>
      <c r="AB560" s="12"/>
      <c r="AC560" s="73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7"/>
      <c r="CF560" s="16"/>
      <c r="CG560" s="16"/>
      <c r="CH560" s="16"/>
      <c r="CI560" s="16"/>
      <c r="CJ560" s="16"/>
      <c r="CK560" s="16"/>
      <c r="CL560" s="16"/>
      <c r="CM560" s="16"/>
      <c r="CN560" s="16"/>
      <c r="CU560" s="73"/>
    </row>
    <row r="561" spans="1:99" s="33" customFormat="1" ht="24.95" customHeight="1">
      <c r="F561" s="40"/>
      <c r="K561" s="8"/>
      <c r="S561" s="41"/>
      <c r="T561" s="40"/>
      <c r="U561" s="40"/>
      <c r="V561" s="40"/>
      <c r="X561" s="40"/>
      <c r="Y561" s="12"/>
      <c r="Z561" s="12">
        <f t="shared" si="5"/>
        <v>0</v>
      </c>
      <c r="AA561" s="12"/>
      <c r="AB561" s="12"/>
      <c r="AC561" s="73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7"/>
      <c r="CF561" s="16"/>
      <c r="CG561" s="16"/>
      <c r="CH561" s="16"/>
      <c r="CI561" s="16"/>
      <c r="CJ561" s="16"/>
      <c r="CK561" s="16"/>
      <c r="CL561" s="16"/>
      <c r="CM561" s="16"/>
      <c r="CN561" s="16"/>
      <c r="CU561" s="73"/>
    </row>
    <row r="562" spans="1:99" s="11" customFormat="1" ht="24.95" customHeight="1">
      <c r="A562" s="33"/>
      <c r="B562" s="33"/>
      <c r="C562" s="33"/>
      <c r="D562" s="33"/>
      <c r="E562" s="33"/>
      <c r="F562" s="40"/>
      <c r="G562" s="33"/>
      <c r="H562" s="33"/>
      <c r="I562" s="33"/>
      <c r="J562" s="33"/>
      <c r="K562" s="8"/>
      <c r="L562" s="33"/>
      <c r="M562" s="33"/>
      <c r="N562" s="33"/>
      <c r="O562" s="33"/>
      <c r="P562" s="33"/>
      <c r="Q562" s="33"/>
      <c r="R562" s="33"/>
      <c r="S562" s="33"/>
      <c r="T562" s="40"/>
      <c r="U562" s="40"/>
      <c r="V562" s="40"/>
      <c r="W562" s="33"/>
      <c r="X562" s="40"/>
      <c r="Y562" s="12"/>
      <c r="Z562" s="12">
        <f t="shared" si="5"/>
        <v>0</v>
      </c>
      <c r="AA562" s="12"/>
      <c r="AB562" s="12"/>
      <c r="AC562" s="13"/>
      <c r="AJ562" s="13"/>
    </row>
    <row r="563" spans="1:99" s="33" customFormat="1" ht="24.95" customHeight="1">
      <c r="F563" s="40"/>
      <c r="K563" s="8"/>
      <c r="T563" s="40"/>
      <c r="U563" s="40"/>
      <c r="V563" s="40"/>
      <c r="X563" s="40"/>
      <c r="Y563" s="12"/>
      <c r="Z563" s="12">
        <f t="shared" ref="Z563:Z626" si="6">AA563+AB563</f>
        <v>0</v>
      </c>
      <c r="AA563" s="12"/>
      <c r="AB563" s="12"/>
      <c r="AC563" s="73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7"/>
      <c r="CF563" s="16"/>
      <c r="CG563" s="16"/>
      <c r="CH563" s="16"/>
      <c r="CI563" s="16"/>
      <c r="CJ563" s="16"/>
      <c r="CK563" s="16"/>
      <c r="CL563" s="16"/>
      <c r="CM563" s="16"/>
      <c r="CN563" s="16"/>
      <c r="CU563" s="73"/>
    </row>
    <row r="564" spans="1:99" s="33" customFormat="1" ht="24.95" customHeight="1">
      <c r="F564" s="40"/>
      <c r="G564" s="74"/>
      <c r="J564" s="45"/>
      <c r="K564" s="8"/>
      <c r="O564" s="74"/>
      <c r="P564" s="74"/>
      <c r="T564" s="40"/>
      <c r="U564" s="40"/>
      <c r="V564" s="40"/>
      <c r="X564" s="40"/>
      <c r="Y564" s="12"/>
      <c r="Z564" s="12">
        <f t="shared" si="6"/>
        <v>0</v>
      </c>
      <c r="AA564" s="12"/>
      <c r="AB564" s="12"/>
      <c r="AC564" s="73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7"/>
      <c r="CF564" s="16"/>
      <c r="CG564" s="16"/>
      <c r="CH564" s="16"/>
      <c r="CI564" s="16"/>
      <c r="CJ564" s="16"/>
      <c r="CK564" s="16"/>
      <c r="CL564" s="16"/>
      <c r="CM564" s="16"/>
      <c r="CN564" s="16"/>
      <c r="CU564" s="73"/>
    </row>
    <row r="565" spans="1:99" s="33" customFormat="1" ht="24.95" customHeight="1">
      <c r="F565" s="40"/>
      <c r="G565" s="74"/>
      <c r="J565" s="45"/>
      <c r="K565" s="8"/>
      <c r="O565" s="74"/>
      <c r="P565" s="74"/>
      <c r="T565" s="40"/>
      <c r="U565" s="40"/>
      <c r="V565" s="40"/>
      <c r="X565" s="40"/>
      <c r="Y565" s="12"/>
      <c r="Z565" s="12">
        <f t="shared" si="6"/>
        <v>0</v>
      </c>
      <c r="AA565" s="12"/>
      <c r="AB565" s="12"/>
      <c r="AC565" s="73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7"/>
      <c r="CF565" s="16"/>
      <c r="CG565" s="16"/>
      <c r="CH565" s="16"/>
      <c r="CI565" s="16"/>
      <c r="CJ565" s="16"/>
      <c r="CK565" s="16"/>
      <c r="CL565" s="16"/>
      <c r="CM565" s="16"/>
      <c r="CN565" s="16"/>
      <c r="CU565" s="73"/>
    </row>
    <row r="566" spans="1:99" s="33" customFormat="1" ht="24.95" customHeight="1">
      <c r="F566" s="40"/>
      <c r="K566" s="8"/>
      <c r="T566" s="40"/>
      <c r="U566" s="40"/>
      <c r="V566" s="40"/>
      <c r="X566" s="40"/>
      <c r="Y566" s="12"/>
      <c r="Z566" s="12">
        <f t="shared" si="6"/>
        <v>0</v>
      </c>
      <c r="AA566" s="12"/>
      <c r="AB566" s="12"/>
      <c r="AC566" s="73"/>
      <c r="AJ566" s="73"/>
    </row>
    <row r="567" spans="1:99" s="33" customFormat="1" ht="24.95" customHeight="1">
      <c r="F567" s="40"/>
      <c r="K567" s="8"/>
      <c r="T567" s="40"/>
      <c r="U567" s="40"/>
      <c r="V567" s="40"/>
      <c r="X567" s="40"/>
      <c r="Y567" s="12"/>
      <c r="Z567" s="12">
        <f t="shared" si="6"/>
        <v>0</v>
      </c>
      <c r="AA567" s="12"/>
      <c r="AB567" s="12"/>
      <c r="AC567" s="73"/>
      <c r="AJ567" s="73"/>
    </row>
    <row r="568" spans="1:99" s="33" customFormat="1" ht="24.95" customHeight="1">
      <c r="F568" s="40"/>
      <c r="K568" s="8"/>
      <c r="T568" s="40"/>
      <c r="U568" s="40"/>
      <c r="V568" s="40"/>
      <c r="X568" s="40"/>
      <c r="Y568" s="12"/>
      <c r="Z568" s="12">
        <f t="shared" si="6"/>
        <v>0</v>
      </c>
      <c r="AA568" s="12"/>
      <c r="AB568" s="12"/>
      <c r="AC568" s="73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7"/>
      <c r="CF568" s="16"/>
      <c r="CG568" s="16"/>
      <c r="CH568" s="16"/>
      <c r="CI568" s="16"/>
      <c r="CJ568" s="16"/>
      <c r="CK568" s="16"/>
      <c r="CL568" s="16"/>
      <c r="CM568" s="16"/>
      <c r="CN568" s="16"/>
      <c r="CU568" s="73"/>
    </row>
    <row r="569" spans="1:99" s="33" customFormat="1" ht="24.95" customHeight="1">
      <c r="F569" s="40"/>
      <c r="K569" s="19"/>
      <c r="V569" s="40"/>
      <c r="X569" s="40"/>
      <c r="Y569" s="12"/>
      <c r="Z569" s="12">
        <f t="shared" si="6"/>
        <v>0</v>
      </c>
      <c r="AA569" s="12"/>
      <c r="AB569" s="12"/>
      <c r="AC569" s="73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7"/>
      <c r="CF569" s="16"/>
      <c r="CG569" s="16"/>
      <c r="CH569" s="16"/>
      <c r="CI569" s="16"/>
      <c r="CJ569" s="16"/>
      <c r="CK569" s="16"/>
      <c r="CL569" s="16"/>
      <c r="CM569" s="16"/>
      <c r="CN569" s="16"/>
      <c r="CU569" s="73"/>
    </row>
    <row r="570" spans="1:99" s="33" customFormat="1" ht="24.95" customHeight="1">
      <c r="F570" s="40"/>
      <c r="K570" s="8"/>
      <c r="T570" s="40"/>
      <c r="U570" s="40"/>
      <c r="V570" s="40"/>
      <c r="X570" s="40"/>
      <c r="Y570" s="12"/>
      <c r="Z570" s="12">
        <f t="shared" si="6"/>
        <v>0</v>
      </c>
      <c r="AA570" s="12"/>
      <c r="AB570" s="12"/>
      <c r="AC570" s="73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7"/>
      <c r="CF570" s="16"/>
      <c r="CG570" s="16"/>
      <c r="CH570" s="16"/>
      <c r="CI570" s="16"/>
      <c r="CJ570" s="16"/>
      <c r="CK570" s="16"/>
      <c r="CL570" s="16"/>
      <c r="CM570" s="16"/>
      <c r="CN570" s="16"/>
      <c r="CU570" s="73"/>
    </row>
    <row r="571" spans="1:99" s="33" customFormat="1" ht="24.95" customHeight="1">
      <c r="F571" s="40"/>
      <c r="K571" s="8"/>
      <c r="T571" s="40"/>
      <c r="U571" s="40"/>
      <c r="V571" s="40"/>
      <c r="X571" s="40"/>
      <c r="Y571" s="12"/>
      <c r="Z571" s="12">
        <f t="shared" si="6"/>
        <v>0</v>
      </c>
      <c r="AA571" s="12"/>
      <c r="AB571" s="12"/>
      <c r="AC571" s="73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7"/>
      <c r="CF571" s="16"/>
      <c r="CG571" s="16"/>
      <c r="CH571" s="16"/>
      <c r="CI571" s="16"/>
      <c r="CJ571" s="16"/>
      <c r="CK571" s="16"/>
      <c r="CL571" s="16"/>
      <c r="CM571" s="16"/>
      <c r="CN571" s="16"/>
      <c r="CU571" s="73"/>
    </row>
    <row r="572" spans="1:99" s="33" customFormat="1" ht="24.95" customHeight="1">
      <c r="F572" s="40"/>
      <c r="K572" s="8"/>
      <c r="T572" s="40"/>
      <c r="U572" s="40"/>
      <c r="V572" s="40"/>
      <c r="X572" s="40"/>
      <c r="Y572" s="12"/>
      <c r="Z572" s="12">
        <f t="shared" si="6"/>
        <v>0</v>
      </c>
      <c r="AA572" s="12"/>
      <c r="AB572" s="12"/>
      <c r="AC572" s="73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7"/>
      <c r="CF572" s="16"/>
      <c r="CG572" s="16"/>
      <c r="CH572" s="16"/>
      <c r="CI572" s="16"/>
      <c r="CJ572" s="16"/>
      <c r="CK572" s="16"/>
      <c r="CL572" s="16"/>
      <c r="CM572" s="16"/>
      <c r="CN572" s="16"/>
      <c r="CU572" s="73"/>
    </row>
    <row r="573" spans="1:99" s="33" customFormat="1" ht="24.95" customHeight="1">
      <c r="F573" s="40"/>
      <c r="K573" s="8"/>
      <c r="T573" s="40"/>
      <c r="U573" s="40"/>
      <c r="V573" s="40"/>
      <c r="X573" s="40"/>
      <c r="Y573" s="12"/>
      <c r="Z573" s="12">
        <f t="shared" si="6"/>
        <v>0</v>
      </c>
      <c r="AA573" s="12"/>
      <c r="AB573" s="12"/>
      <c r="AC573" s="73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7"/>
      <c r="CF573" s="16"/>
      <c r="CG573" s="16"/>
      <c r="CH573" s="16"/>
      <c r="CI573" s="16"/>
      <c r="CJ573" s="16"/>
      <c r="CK573" s="16"/>
      <c r="CL573" s="16"/>
      <c r="CM573" s="16"/>
      <c r="CN573" s="16"/>
      <c r="CU573" s="73"/>
    </row>
    <row r="574" spans="1:99" s="33" customFormat="1" ht="24.95" customHeight="1">
      <c r="F574" s="40"/>
      <c r="K574" s="8"/>
      <c r="T574" s="40"/>
      <c r="U574" s="40"/>
      <c r="V574" s="40"/>
      <c r="X574" s="40"/>
      <c r="Y574" s="12"/>
      <c r="Z574" s="12">
        <f t="shared" si="6"/>
        <v>0</v>
      </c>
      <c r="AA574" s="12"/>
      <c r="AB574" s="12"/>
      <c r="AC574" s="73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7"/>
      <c r="CF574" s="16"/>
      <c r="CG574" s="16"/>
      <c r="CH574" s="16"/>
      <c r="CI574" s="16"/>
      <c r="CJ574" s="16"/>
      <c r="CK574" s="16"/>
      <c r="CL574" s="16"/>
      <c r="CM574" s="16"/>
      <c r="CN574" s="16"/>
      <c r="CU574" s="73"/>
    </row>
    <row r="575" spans="1:99" s="33" customFormat="1" ht="24.95" customHeight="1">
      <c r="F575" s="40"/>
      <c r="K575" s="8"/>
      <c r="T575" s="40"/>
      <c r="U575" s="40"/>
      <c r="V575" s="40"/>
      <c r="X575" s="40"/>
      <c r="Y575" s="12"/>
      <c r="Z575" s="12">
        <f t="shared" si="6"/>
        <v>0</v>
      </c>
      <c r="AA575" s="12"/>
      <c r="AB575" s="12"/>
      <c r="AC575" s="73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7"/>
      <c r="CF575" s="16"/>
      <c r="CG575" s="16"/>
      <c r="CH575" s="16"/>
      <c r="CI575" s="16"/>
      <c r="CJ575" s="16"/>
      <c r="CK575" s="16"/>
      <c r="CL575" s="16"/>
      <c r="CM575" s="16"/>
      <c r="CN575" s="16"/>
      <c r="CU575" s="73"/>
    </row>
    <row r="576" spans="1:99" s="33" customFormat="1" ht="24.95" customHeight="1">
      <c r="F576" s="40"/>
      <c r="K576" s="8"/>
      <c r="T576" s="40"/>
      <c r="U576" s="40"/>
      <c r="V576" s="22"/>
      <c r="X576" s="40"/>
      <c r="Y576" s="12"/>
      <c r="Z576" s="12">
        <f t="shared" si="6"/>
        <v>0</v>
      </c>
      <c r="AA576" s="12"/>
      <c r="AB576" s="12"/>
      <c r="AC576" s="73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7"/>
      <c r="CF576" s="16"/>
      <c r="CG576" s="16"/>
      <c r="CH576" s="16"/>
      <c r="CI576" s="16"/>
      <c r="CJ576" s="16"/>
      <c r="CK576" s="16"/>
      <c r="CL576" s="16"/>
      <c r="CM576" s="16"/>
      <c r="CN576" s="16"/>
      <c r="CU576" s="73"/>
    </row>
    <row r="577" spans="1:99" s="33" customFormat="1" ht="24.95" customHeight="1">
      <c r="F577" s="40"/>
      <c r="K577" s="8"/>
      <c r="T577" s="40"/>
      <c r="U577" s="40"/>
      <c r="V577" s="40"/>
      <c r="X577" s="40"/>
      <c r="Y577" s="12"/>
      <c r="Z577" s="12">
        <f t="shared" si="6"/>
        <v>0</v>
      </c>
      <c r="AA577" s="12"/>
      <c r="AB577" s="12"/>
      <c r="AC577" s="73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7"/>
      <c r="CF577" s="16"/>
      <c r="CG577" s="16"/>
      <c r="CH577" s="16"/>
      <c r="CI577" s="16"/>
      <c r="CJ577" s="16"/>
      <c r="CK577" s="16"/>
      <c r="CL577" s="16"/>
      <c r="CM577" s="16"/>
      <c r="CN577" s="16"/>
      <c r="CU577" s="73"/>
    </row>
    <row r="578" spans="1:99" s="33" customFormat="1" ht="24.95" customHeight="1">
      <c r="F578" s="40"/>
      <c r="K578" s="8"/>
      <c r="T578" s="40"/>
      <c r="U578" s="40"/>
      <c r="V578" s="40"/>
      <c r="X578" s="40"/>
      <c r="Y578" s="12"/>
      <c r="Z578" s="12">
        <f t="shared" si="6"/>
        <v>0</v>
      </c>
      <c r="AA578" s="12"/>
      <c r="AB578" s="12"/>
      <c r="AC578" s="73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7"/>
      <c r="CF578" s="16"/>
      <c r="CG578" s="16"/>
      <c r="CH578" s="16"/>
      <c r="CI578" s="16"/>
      <c r="CJ578" s="16"/>
      <c r="CK578" s="16"/>
      <c r="CL578" s="16"/>
      <c r="CM578" s="16"/>
      <c r="CN578" s="16"/>
      <c r="CU578" s="73"/>
    </row>
    <row r="579" spans="1:99" s="33" customFormat="1" ht="24.95" customHeight="1">
      <c r="F579" s="40"/>
      <c r="K579" s="8"/>
      <c r="S579" s="52"/>
      <c r="T579" s="40"/>
      <c r="U579" s="40"/>
      <c r="V579" s="40"/>
      <c r="X579" s="40"/>
      <c r="Y579" s="12"/>
      <c r="Z579" s="12">
        <f t="shared" si="6"/>
        <v>0</v>
      </c>
      <c r="AA579" s="12"/>
      <c r="AB579" s="12"/>
      <c r="AC579" s="73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7"/>
      <c r="CF579" s="16"/>
      <c r="CG579" s="16"/>
      <c r="CH579" s="16"/>
      <c r="CI579" s="16"/>
      <c r="CJ579" s="16"/>
      <c r="CK579" s="16"/>
      <c r="CL579" s="16"/>
      <c r="CM579" s="16"/>
      <c r="CN579" s="16"/>
      <c r="CU579" s="73"/>
    </row>
    <row r="580" spans="1:99" s="33" customFormat="1" ht="24.95" customHeight="1">
      <c r="F580" s="40"/>
      <c r="K580" s="8"/>
      <c r="S580" s="52"/>
      <c r="T580" s="40"/>
      <c r="U580" s="40"/>
      <c r="V580" s="22"/>
      <c r="X580" s="40"/>
      <c r="Y580" s="12"/>
      <c r="Z580" s="12">
        <f t="shared" si="6"/>
        <v>0</v>
      </c>
      <c r="AA580" s="12"/>
      <c r="AB580" s="12"/>
      <c r="AC580" s="73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7"/>
      <c r="CF580" s="16"/>
      <c r="CG580" s="16"/>
      <c r="CH580" s="16"/>
      <c r="CI580" s="16"/>
      <c r="CJ580" s="16"/>
      <c r="CK580" s="16"/>
      <c r="CL580" s="16"/>
      <c r="CM580" s="16"/>
      <c r="CN580" s="16"/>
      <c r="CU580" s="73"/>
    </row>
    <row r="581" spans="1:99" s="33" customFormat="1" ht="24.95" customHeight="1">
      <c r="F581" s="40"/>
      <c r="K581" s="8"/>
      <c r="S581" s="41"/>
      <c r="T581" s="40"/>
      <c r="U581" s="40"/>
      <c r="V581" s="40"/>
      <c r="X581" s="40"/>
      <c r="Y581" s="12"/>
      <c r="Z581" s="12">
        <f t="shared" si="6"/>
        <v>0</v>
      </c>
      <c r="AA581" s="12"/>
      <c r="AB581" s="12"/>
      <c r="AC581" s="73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7"/>
      <c r="CF581" s="16"/>
      <c r="CG581" s="16"/>
      <c r="CH581" s="16"/>
      <c r="CI581" s="16"/>
      <c r="CJ581" s="16"/>
      <c r="CK581" s="16"/>
      <c r="CL581" s="16"/>
      <c r="CM581" s="16"/>
      <c r="CN581" s="16"/>
      <c r="CU581" s="73"/>
    </row>
    <row r="582" spans="1:99" s="33" customFormat="1" ht="24.75" customHeight="1">
      <c r="F582" s="40"/>
      <c r="K582" s="8"/>
      <c r="S582" s="41"/>
      <c r="T582" s="40"/>
      <c r="U582" s="40"/>
      <c r="V582" s="40"/>
      <c r="X582" s="40"/>
      <c r="Y582" s="12"/>
      <c r="Z582" s="12">
        <f t="shared" si="6"/>
        <v>0</v>
      </c>
      <c r="AA582" s="12"/>
      <c r="AB582" s="12"/>
      <c r="AC582" s="73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7"/>
      <c r="CF582" s="16"/>
      <c r="CG582" s="16"/>
      <c r="CH582" s="16"/>
      <c r="CI582" s="16"/>
      <c r="CJ582" s="16"/>
      <c r="CK582" s="16"/>
      <c r="CL582" s="16"/>
      <c r="CM582" s="16"/>
      <c r="CN582" s="16"/>
      <c r="CU582" s="73"/>
    </row>
    <row r="583" spans="1:99" s="33" customFormat="1" ht="24.95" customHeight="1">
      <c r="F583" s="40"/>
      <c r="K583" s="8"/>
      <c r="S583" s="41"/>
      <c r="T583" s="40"/>
      <c r="U583" s="40"/>
      <c r="V583" s="40"/>
      <c r="X583" s="40"/>
      <c r="Y583" s="12"/>
      <c r="Z583" s="12">
        <f t="shared" si="6"/>
        <v>0</v>
      </c>
      <c r="AA583" s="12"/>
      <c r="AB583" s="12"/>
      <c r="AC583" s="73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7"/>
      <c r="CF583" s="16"/>
      <c r="CG583" s="16"/>
      <c r="CH583" s="16"/>
      <c r="CI583" s="16"/>
      <c r="CJ583" s="16"/>
      <c r="CK583" s="16"/>
      <c r="CL583" s="16"/>
      <c r="CM583" s="16"/>
      <c r="CN583" s="16"/>
      <c r="CU583" s="73"/>
    </row>
    <row r="584" spans="1:99" s="33" customFormat="1" ht="24.95" customHeight="1">
      <c r="F584" s="40"/>
      <c r="K584" s="8"/>
      <c r="T584" s="40"/>
      <c r="U584" s="40"/>
      <c r="V584" s="40"/>
      <c r="X584" s="40"/>
      <c r="Y584" s="12"/>
      <c r="Z584" s="12">
        <f t="shared" si="6"/>
        <v>0</v>
      </c>
      <c r="AA584" s="12"/>
      <c r="AB584" s="12"/>
      <c r="AC584" s="73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7"/>
      <c r="CF584" s="16"/>
      <c r="CG584" s="16"/>
      <c r="CH584" s="16"/>
      <c r="CI584" s="16"/>
      <c r="CJ584" s="16"/>
      <c r="CK584" s="16"/>
      <c r="CL584" s="16"/>
      <c r="CM584" s="16"/>
      <c r="CN584" s="16"/>
      <c r="CU584" s="73"/>
    </row>
    <row r="585" spans="1:99" s="33" customFormat="1" ht="24.95" customHeight="1">
      <c r="F585" s="40"/>
      <c r="K585" s="8"/>
      <c r="T585" s="40"/>
      <c r="U585" s="40"/>
      <c r="V585" s="40"/>
      <c r="X585" s="40"/>
      <c r="Y585" s="12"/>
      <c r="Z585" s="12">
        <f t="shared" si="6"/>
        <v>0</v>
      </c>
      <c r="AA585" s="12"/>
      <c r="AB585" s="12"/>
      <c r="AC585" s="73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7"/>
      <c r="CF585" s="16"/>
      <c r="CG585" s="16"/>
      <c r="CH585" s="16"/>
      <c r="CI585" s="16"/>
      <c r="CJ585" s="16"/>
      <c r="CK585" s="16"/>
      <c r="CL585" s="16"/>
      <c r="CM585" s="16"/>
      <c r="CN585" s="16"/>
      <c r="CU585" s="73"/>
    </row>
    <row r="586" spans="1:99" s="20" customFormat="1" ht="24.95" customHeight="1">
      <c r="F586" s="22"/>
      <c r="K586" s="21"/>
      <c r="S586" s="51"/>
      <c r="T586" s="22"/>
      <c r="U586" s="22"/>
      <c r="V586" s="22"/>
      <c r="X586" s="22"/>
      <c r="Y586" s="23"/>
      <c r="Z586" s="12">
        <f t="shared" si="6"/>
        <v>0</v>
      </c>
      <c r="AA586" s="23"/>
      <c r="AB586" s="23"/>
      <c r="AC586" s="24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6"/>
      <c r="CF586" s="25"/>
      <c r="CG586" s="25"/>
      <c r="CH586" s="25"/>
      <c r="CI586" s="25"/>
      <c r="CJ586" s="25"/>
      <c r="CK586" s="25"/>
      <c r="CL586" s="25"/>
      <c r="CM586" s="25"/>
      <c r="CN586" s="25"/>
      <c r="CU586" s="24"/>
    </row>
    <row r="587" spans="1:99" s="20" customFormat="1" ht="24.95" customHeight="1">
      <c r="C587" s="33"/>
      <c r="D587" s="33"/>
      <c r="E587" s="33"/>
      <c r="F587" s="40"/>
      <c r="G587" s="33"/>
      <c r="H587" s="33"/>
      <c r="I587" s="33"/>
      <c r="J587" s="33"/>
      <c r="K587" s="8"/>
      <c r="L587" s="33"/>
      <c r="M587" s="33"/>
      <c r="N587" s="33"/>
      <c r="O587" s="33"/>
      <c r="P587" s="33"/>
      <c r="Q587" s="33"/>
      <c r="R587" s="33"/>
      <c r="S587" s="41"/>
      <c r="T587" s="22"/>
      <c r="U587" s="22"/>
      <c r="V587" s="40"/>
      <c r="W587" s="33"/>
      <c r="X587" s="40"/>
      <c r="Y587" s="12"/>
      <c r="Z587" s="12">
        <f t="shared" si="6"/>
        <v>0</v>
      </c>
      <c r="AA587" s="12"/>
      <c r="AB587" s="12"/>
      <c r="AC587" s="24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6"/>
      <c r="CF587" s="25"/>
      <c r="CG587" s="25"/>
      <c r="CH587" s="25"/>
      <c r="CI587" s="25"/>
      <c r="CJ587" s="25"/>
      <c r="CK587" s="25"/>
      <c r="CL587" s="25"/>
      <c r="CM587" s="25"/>
      <c r="CN587" s="25"/>
      <c r="CU587" s="24"/>
    </row>
    <row r="588" spans="1:99" s="20" customFormat="1" ht="24.95" customHeight="1">
      <c r="C588" s="33"/>
      <c r="D588" s="33"/>
      <c r="E588" s="33"/>
      <c r="F588" s="40"/>
      <c r="G588" s="33"/>
      <c r="H588" s="33"/>
      <c r="I588" s="33"/>
      <c r="J588" s="33"/>
      <c r="K588" s="8"/>
      <c r="L588" s="33"/>
      <c r="M588" s="33"/>
      <c r="N588" s="33"/>
      <c r="O588" s="33"/>
      <c r="P588" s="33"/>
      <c r="Q588" s="33"/>
      <c r="R588" s="33"/>
      <c r="S588" s="41"/>
      <c r="T588" s="22"/>
      <c r="U588" s="22"/>
      <c r="V588" s="40"/>
      <c r="W588" s="33"/>
      <c r="X588" s="40"/>
      <c r="Y588" s="12"/>
      <c r="Z588" s="12">
        <f t="shared" si="6"/>
        <v>0</v>
      </c>
      <c r="AA588" s="12"/>
      <c r="AB588" s="12"/>
      <c r="AC588" s="24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6"/>
      <c r="CF588" s="25"/>
      <c r="CG588" s="25"/>
      <c r="CH588" s="25"/>
      <c r="CI588" s="25"/>
      <c r="CJ588" s="25"/>
      <c r="CK588" s="25"/>
      <c r="CL588" s="25"/>
      <c r="CM588" s="25"/>
      <c r="CN588" s="25"/>
      <c r="CU588" s="24"/>
    </row>
    <row r="589" spans="1:99" s="61" customFormat="1" ht="24.95" customHeight="1">
      <c r="A589" s="20"/>
      <c r="B589" s="20"/>
      <c r="C589" s="20"/>
      <c r="D589" s="20"/>
      <c r="E589" s="20"/>
      <c r="F589" s="40"/>
      <c r="G589" s="20"/>
      <c r="H589" s="20"/>
      <c r="I589" s="20"/>
      <c r="J589" s="33"/>
      <c r="K589" s="21"/>
      <c r="L589" s="20"/>
      <c r="M589" s="20"/>
      <c r="N589" s="20"/>
      <c r="O589" s="20"/>
      <c r="P589" s="20"/>
      <c r="Q589" s="20"/>
      <c r="R589" s="20"/>
      <c r="S589" s="20"/>
      <c r="T589" s="22"/>
      <c r="U589" s="22"/>
      <c r="V589" s="22"/>
      <c r="X589" s="22"/>
      <c r="Y589" s="23"/>
      <c r="Z589" s="12">
        <f t="shared" si="6"/>
        <v>0</v>
      </c>
      <c r="AA589" s="23"/>
      <c r="AB589" s="23"/>
      <c r="AC589" s="62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  <c r="BT589" s="63"/>
      <c r="BU589" s="63"/>
      <c r="BV589" s="63"/>
      <c r="BW589" s="63"/>
      <c r="BX589" s="63"/>
      <c r="BY589" s="63"/>
      <c r="BZ589" s="63"/>
      <c r="CA589" s="63"/>
      <c r="CB589" s="63"/>
      <c r="CC589" s="63"/>
      <c r="CD589" s="63"/>
      <c r="CE589" s="64"/>
      <c r="CF589" s="63"/>
      <c r="CG589" s="63"/>
      <c r="CH589" s="63"/>
      <c r="CI589" s="63"/>
      <c r="CJ589" s="63"/>
      <c r="CK589" s="63"/>
      <c r="CL589" s="63"/>
      <c r="CM589" s="63"/>
      <c r="CN589" s="63"/>
      <c r="CU589" s="62"/>
    </row>
    <row r="590" spans="1:99" s="33" customFormat="1" ht="24.95" customHeight="1">
      <c r="F590" s="40"/>
      <c r="K590" s="8"/>
      <c r="S590" s="41"/>
      <c r="T590" s="40"/>
      <c r="U590" s="40"/>
      <c r="V590" s="40"/>
      <c r="X590" s="40"/>
      <c r="Y590" s="12"/>
      <c r="Z590" s="12">
        <f t="shared" si="6"/>
        <v>0</v>
      </c>
      <c r="AA590" s="12"/>
      <c r="AB590" s="12"/>
      <c r="AC590" s="73"/>
      <c r="AJ590" s="73"/>
    </row>
    <row r="591" spans="1:99" s="33" customFormat="1" ht="24.95" customHeight="1">
      <c r="F591" s="40"/>
      <c r="K591" s="8"/>
      <c r="S591" s="41"/>
      <c r="T591" s="40"/>
      <c r="U591" s="40"/>
      <c r="V591" s="40"/>
      <c r="X591" s="40"/>
      <c r="Y591" s="12"/>
      <c r="Z591" s="12">
        <f t="shared" si="6"/>
        <v>0</v>
      </c>
      <c r="AA591" s="12"/>
      <c r="AB591" s="12"/>
      <c r="AC591" s="73"/>
      <c r="AJ591" s="73"/>
    </row>
    <row r="592" spans="1:99" s="33" customFormat="1" ht="24.95" customHeight="1">
      <c r="D592" s="11"/>
      <c r="F592" s="40"/>
      <c r="K592" s="8"/>
      <c r="S592" s="41"/>
      <c r="T592" s="40"/>
      <c r="U592" s="40"/>
      <c r="V592" s="40"/>
      <c r="X592" s="40"/>
      <c r="Y592" s="12"/>
      <c r="Z592" s="12">
        <f t="shared" si="6"/>
        <v>0</v>
      </c>
      <c r="AA592" s="12"/>
      <c r="AB592" s="12"/>
      <c r="AC592" s="73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7"/>
      <c r="CF592" s="16"/>
      <c r="CG592" s="16"/>
      <c r="CH592" s="16"/>
      <c r="CI592" s="16"/>
      <c r="CJ592" s="16"/>
      <c r="CK592" s="16"/>
      <c r="CL592" s="16"/>
      <c r="CM592" s="16"/>
      <c r="CN592" s="16"/>
      <c r="CU592" s="73"/>
    </row>
    <row r="593" spans="1:99" s="33" customFormat="1" ht="24.95" customHeight="1">
      <c r="F593" s="40"/>
      <c r="K593" s="8"/>
      <c r="S593" s="41"/>
      <c r="T593" s="40"/>
      <c r="U593" s="40"/>
      <c r="V593" s="40"/>
      <c r="X593" s="40"/>
      <c r="Y593" s="12"/>
      <c r="Z593" s="12">
        <f t="shared" si="6"/>
        <v>0</v>
      </c>
      <c r="AA593" s="12"/>
      <c r="AB593" s="12"/>
      <c r="AC593" s="73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7"/>
      <c r="CF593" s="16"/>
      <c r="CG593" s="16"/>
      <c r="CH593" s="16"/>
      <c r="CI593" s="16"/>
      <c r="CJ593" s="16"/>
      <c r="CK593" s="16"/>
      <c r="CL593" s="16"/>
      <c r="CM593" s="16"/>
      <c r="CN593" s="16"/>
      <c r="CU593" s="73"/>
    </row>
    <row r="594" spans="1:99" s="33" customFormat="1" ht="24.95" customHeight="1">
      <c r="F594" s="40"/>
      <c r="K594" s="8"/>
      <c r="S594" s="41"/>
      <c r="T594" s="40"/>
      <c r="U594" s="40"/>
      <c r="V594" s="40"/>
      <c r="X594" s="40"/>
      <c r="Y594" s="12"/>
      <c r="Z594" s="12">
        <f t="shared" si="6"/>
        <v>0</v>
      </c>
      <c r="AA594" s="12"/>
      <c r="AB594" s="12"/>
      <c r="AC594" s="73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7"/>
      <c r="CF594" s="16"/>
      <c r="CG594" s="16"/>
      <c r="CH594" s="16"/>
      <c r="CI594" s="16"/>
      <c r="CJ594" s="16"/>
      <c r="CK594" s="16"/>
      <c r="CL594" s="16"/>
      <c r="CM594" s="16"/>
      <c r="CN594" s="16"/>
      <c r="CU594" s="73"/>
    </row>
    <row r="595" spans="1:99" s="33" customFormat="1" ht="24.95" customHeight="1">
      <c r="F595" s="40"/>
      <c r="K595" s="8"/>
      <c r="S595" s="41"/>
      <c r="T595" s="40"/>
      <c r="U595" s="22"/>
      <c r="V595" s="40"/>
      <c r="X595" s="40"/>
      <c r="Y595" s="12"/>
      <c r="Z595" s="12">
        <f t="shared" si="6"/>
        <v>0</v>
      </c>
      <c r="AA595" s="12"/>
      <c r="AB595" s="12"/>
      <c r="AC595" s="73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7"/>
      <c r="CF595" s="16"/>
      <c r="CG595" s="16"/>
      <c r="CH595" s="16"/>
      <c r="CI595" s="16"/>
      <c r="CJ595" s="16"/>
      <c r="CK595" s="16"/>
      <c r="CL595" s="16"/>
      <c r="CM595" s="16"/>
      <c r="CN595" s="16"/>
      <c r="CU595" s="73"/>
    </row>
    <row r="596" spans="1:99" s="33" customFormat="1" ht="24.95" customHeight="1">
      <c r="F596" s="40"/>
      <c r="K596" s="8"/>
      <c r="S596" s="41"/>
      <c r="T596" s="22"/>
      <c r="U596" s="22"/>
      <c r="V596" s="40"/>
      <c r="X596" s="40"/>
      <c r="Y596" s="12"/>
      <c r="Z596" s="12">
        <f t="shared" si="6"/>
        <v>0</v>
      </c>
      <c r="AA596" s="12"/>
      <c r="AB596" s="12"/>
      <c r="AC596" s="73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7"/>
      <c r="CF596" s="16"/>
      <c r="CG596" s="16"/>
      <c r="CH596" s="16"/>
      <c r="CI596" s="16"/>
      <c r="CJ596" s="16"/>
      <c r="CK596" s="16"/>
      <c r="CL596" s="16"/>
      <c r="CM596" s="16"/>
      <c r="CN596" s="16"/>
      <c r="CU596" s="73"/>
    </row>
    <row r="597" spans="1:99" s="33" customFormat="1" ht="24.95" customHeight="1">
      <c r="F597" s="40"/>
      <c r="K597" s="8"/>
      <c r="S597" s="41"/>
      <c r="T597" s="40"/>
      <c r="U597" s="40"/>
      <c r="V597" s="22"/>
      <c r="X597" s="40"/>
      <c r="Y597" s="12"/>
      <c r="Z597" s="12">
        <f t="shared" si="6"/>
        <v>0</v>
      </c>
      <c r="AA597" s="12"/>
      <c r="AB597" s="12"/>
      <c r="AC597" s="73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7"/>
      <c r="CF597" s="16"/>
      <c r="CG597" s="16"/>
      <c r="CH597" s="16"/>
      <c r="CI597" s="16"/>
      <c r="CJ597" s="16"/>
      <c r="CK597" s="16"/>
      <c r="CL597" s="16"/>
      <c r="CM597" s="16"/>
      <c r="CN597" s="16"/>
      <c r="CU597" s="73"/>
    </row>
    <row r="598" spans="1:99" s="33" customFormat="1" ht="24.95" customHeight="1">
      <c r="F598" s="40"/>
      <c r="K598" s="8"/>
      <c r="S598" s="41"/>
      <c r="T598" s="40"/>
      <c r="U598" s="40"/>
      <c r="V598" s="40"/>
      <c r="X598" s="40"/>
      <c r="Y598" s="12"/>
      <c r="Z598" s="12">
        <f t="shared" si="6"/>
        <v>0</v>
      </c>
      <c r="AA598" s="12"/>
      <c r="AB598" s="12"/>
      <c r="AC598" s="73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7"/>
      <c r="CF598" s="16"/>
      <c r="CG598" s="16"/>
      <c r="CH598" s="16"/>
      <c r="CI598" s="16"/>
      <c r="CJ598" s="16"/>
      <c r="CK598" s="16"/>
      <c r="CL598" s="16"/>
      <c r="CM598" s="16"/>
      <c r="CN598" s="16"/>
      <c r="CU598" s="73"/>
    </row>
    <row r="599" spans="1:99" s="33" customFormat="1" ht="24.95" customHeight="1">
      <c r="F599" s="40"/>
      <c r="K599" s="8"/>
      <c r="T599" s="40"/>
      <c r="U599" s="40"/>
      <c r="V599" s="40"/>
      <c r="X599" s="40"/>
      <c r="Y599" s="12"/>
      <c r="Z599" s="12">
        <f t="shared" si="6"/>
        <v>0</v>
      </c>
      <c r="AA599" s="12"/>
      <c r="AB599" s="12"/>
      <c r="AC599" s="73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7"/>
      <c r="CF599" s="16"/>
      <c r="CG599" s="16"/>
      <c r="CH599" s="16"/>
      <c r="CI599" s="16"/>
      <c r="CJ599" s="16"/>
      <c r="CK599" s="16"/>
      <c r="CL599" s="16"/>
      <c r="CM599" s="16"/>
      <c r="CN599" s="16"/>
      <c r="CU599" s="73"/>
    </row>
    <row r="600" spans="1:99" s="33" customFormat="1" ht="25.5" customHeight="1">
      <c r="F600" s="40"/>
      <c r="K600" s="8"/>
      <c r="S600" s="41"/>
      <c r="T600" s="40"/>
      <c r="U600" s="40"/>
      <c r="V600" s="40"/>
      <c r="X600" s="40"/>
      <c r="Y600" s="12"/>
      <c r="Z600" s="12">
        <f t="shared" si="6"/>
        <v>0</v>
      </c>
      <c r="AA600" s="12"/>
      <c r="AB600" s="12"/>
      <c r="AC600" s="73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7"/>
      <c r="CF600" s="16"/>
      <c r="CG600" s="16"/>
      <c r="CH600" s="16"/>
      <c r="CI600" s="16"/>
      <c r="CJ600" s="16"/>
      <c r="CK600" s="16"/>
      <c r="CL600" s="16"/>
      <c r="CM600" s="16"/>
      <c r="CN600" s="16"/>
      <c r="CU600" s="73"/>
    </row>
    <row r="601" spans="1:99" s="33" customFormat="1" ht="24.95" customHeight="1">
      <c r="F601" s="40"/>
      <c r="K601" s="53"/>
      <c r="T601" s="40"/>
      <c r="U601" s="40"/>
      <c r="V601" s="22"/>
      <c r="X601" s="40"/>
      <c r="Y601" s="12"/>
      <c r="Z601" s="12">
        <f t="shared" si="6"/>
        <v>0</v>
      </c>
      <c r="AA601" s="12"/>
      <c r="AB601" s="12"/>
      <c r="AC601" s="73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7"/>
      <c r="CF601" s="16"/>
      <c r="CG601" s="16"/>
      <c r="CH601" s="16"/>
      <c r="CI601" s="16"/>
      <c r="CJ601" s="16"/>
      <c r="CK601" s="16"/>
      <c r="CL601" s="16"/>
      <c r="CM601" s="16"/>
      <c r="CN601" s="16"/>
      <c r="CU601" s="73"/>
    </row>
    <row r="602" spans="1:99" s="33" customFormat="1" ht="24.95" customHeight="1">
      <c r="F602" s="40"/>
      <c r="K602" s="8"/>
      <c r="S602" s="41"/>
      <c r="T602" s="40"/>
      <c r="U602" s="40"/>
      <c r="V602" s="40"/>
      <c r="X602" s="40"/>
      <c r="Y602" s="12"/>
      <c r="Z602" s="12">
        <f t="shared" si="6"/>
        <v>0</v>
      </c>
      <c r="AA602" s="12"/>
      <c r="AB602" s="12"/>
      <c r="AC602" s="73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7"/>
      <c r="CF602" s="16"/>
      <c r="CG602" s="16"/>
      <c r="CH602" s="16"/>
      <c r="CI602" s="16"/>
      <c r="CJ602" s="16"/>
      <c r="CK602" s="16"/>
      <c r="CL602" s="16"/>
      <c r="CM602" s="16"/>
      <c r="CN602" s="16"/>
      <c r="CU602" s="73"/>
    </row>
    <row r="603" spans="1:99" s="33" customFormat="1" ht="24.95" customHeight="1">
      <c r="F603" s="40"/>
      <c r="K603" s="53"/>
      <c r="S603" s="41"/>
      <c r="T603" s="40"/>
      <c r="U603" s="40"/>
      <c r="V603" s="40"/>
      <c r="X603" s="40"/>
      <c r="Y603" s="12"/>
      <c r="Z603" s="12">
        <f t="shared" si="6"/>
        <v>0</v>
      </c>
      <c r="AA603" s="12"/>
      <c r="AB603" s="12"/>
      <c r="AC603" s="73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7"/>
      <c r="CF603" s="16"/>
      <c r="CG603" s="16"/>
      <c r="CH603" s="16"/>
      <c r="CI603" s="16"/>
      <c r="CJ603" s="16"/>
      <c r="CK603" s="16"/>
      <c r="CL603" s="16"/>
      <c r="CM603" s="16"/>
      <c r="CN603" s="16"/>
      <c r="CU603" s="73"/>
    </row>
    <row r="604" spans="1:99" s="33" customFormat="1" ht="24.95" customHeight="1">
      <c r="F604" s="40"/>
      <c r="K604" s="8"/>
      <c r="S604" s="41"/>
      <c r="T604" s="40"/>
      <c r="U604" s="40"/>
      <c r="V604" s="40"/>
      <c r="X604" s="40"/>
      <c r="Y604" s="12"/>
      <c r="Z604" s="12">
        <f t="shared" si="6"/>
        <v>0</v>
      </c>
      <c r="AA604" s="12"/>
      <c r="AB604" s="12"/>
      <c r="AC604" s="73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7"/>
      <c r="CF604" s="16"/>
      <c r="CG604" s="16"/>
      <c r="CH604" s="16"/>
      <c r="CI604" s="16"/>
      <c r="CJ604" s="16"/>
      <c r="CK604" s="16"/>
      <c r="CL604" s="16"/>
      <c r="CM604" s="16"/>
      <c r="CN604" s="16"/>
      <c r="CU604" s="73"/>
    </row>
    <row r="605" spans="1:99" s="33" customFormat="1" ht="24.95" customHeight="1">
      <c r="A605" s="11"/>
      <c r="F605" s="40"/>
      <c r="K605" s="8"/>
      <c r="S605" s="41"/>
      <c r="T605" s="40"/>
      <c r="U605" s="40"/>
      <c r="V605" s="40"/>
      <c r="X605" s="40"/>
      <c r="Y605" s="12"/>
      <c r="Z605" s="12">
        <f t="shared" si="6"/>
        <v>0</v>
      </c>
      <c r="AA605" s="12"/>
      <c r="AB605" s="12"/>
      <c r="AC605" s="73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7"/>
      <c r="CF605" s="16"/>
      <c r="CG605" s="16"/>
      <c r="CH605" s="16"/>
      <c r="CI605" s="16"/>
      <c r="CJ605" s="16"/>
      <c r="CK605" s="16"/>
      <c r="CL605" s="16"/>
      <c r="CM605" s="16"/>
      <c r="CN605" s="16"/>
      <c r="CU605" s="73"/>
    </row>
    <row r="606" spans="1:99" s="33" customFormat="1" ht="24.95" customHeight="1">
      <c r="F606" s="40"/>
      <c r="K606" s="8"/>
      <c r="T606" s="40"/>
      <c r="U606" s="40"/>
      <c r="V606" s="40"/>
      <c r="X606" s="40"/>
      <c r="Y606" s="12"/>
      <c r="Z606" s="12">
        <f t="shared" si="6"/>
        <v>0</v>
      </c>
      <c r="AA606" s="12"/>
      <c r="AB606" s="12"/>
      <c r="AC606" s="73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7"/>
      <c r="CF606" s="16"/>
      <c r="CG606" s="16"/>
      <c r="CH606" s="16"/>
      <c r="CI606" s="16"/>
      <c r="CJ606" s="16"/>
      <c r="CK606" s="16"/>
      <c r="CL606" s="16"/>
      <c r="CM606" s="16"/>
      <c r="CN606" s="16"/>
      <c r="CU606" s="73"/>
    </row>
    <row r="607" spans="1:99" s="33" customFormat="1" ht="24.95" customHeight="1">
      <c r="F607" s="40"/>
      <c r="K607" s="8"/>
      <c r="T607" s="40"/>
      <c r="U607" s="40"/>
      <c r="V607" s="40"/>
      <c r="X607" s="40"/>
      <c r="Y607" s="12"/>
      <c r="Z607" s="12">
        <f t="shared" si="6"/>
        <v>0</v>
      </c>
      <c r="AA607" s="12"/>
      <c r="AB607" s="12"/>
      <c r="AC607" s="73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7"/>
      <c r="CF607" s="16"/>
      <c r="CG607" s="16"/>
      <c r="CH607" s="16"/>
      <c r="CI607" s="16"/>
      <c r="CJ607" s="16"/>
      <c r="CK607" s="16"/>
      <c r="CL607" s="16"/>
      <c r="CM607" s="16"/>
      <c r="CN607" s="16"/>
      <c r="CU607" s="73"/>
    </row>
    <row r="608" spans="1:99" s="33" customFormat="1" ht="24.95" customHeight="1">
      <c r="F608" s="40"/>
      <c r="K608" s="8"/>
      <c r="T608" s="40"/>
      <c r="U608" s="22"/>
      <c r="V608" s="40"/>
      <c r="X608" s="40"/>
      <c r="Y608" s="12"/>
      <c r="Z608" s="12">
        <f t="shared" si="6"/>
        <v>0</v>
      </c>
      <c r="AA608" s="12"/>
      <c r="AB608" s="12"/>
      <c r="AC608" s="13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7"/>
      <c r="CF608" s="16"/>
      <c r="CG608" s="16"/>
      <c r="CH608" s="16"/>
      <c r="CI608" s="16"/>
      <c r="CJ608" s="16"/>
      <c r="CK608" s="16"/>
      <c r="CL608" s="16"/>
      <c r="CM608" s="16"/>
      <c r="CN608" s="16"/>
      <c r="CU608" s="73"/>
    </row>
    <row r="609" spans="1:99" s="33" customFormat="1" ht="24.95" customHeight="1">
      <c r="F609" s="40"/>
      <c r="K609" s="8"/>
      <c r="T609" s="40"/>
      <c r="U609" s="22"/>
      <c r="V609" s="40"/>
      <c r="X609" s="40"/>
      <c r="Y609" s="31"/>
      <c r="Z609" s="12">
        <f t="shared" si="6"/>
        <v>0</v>
      </c>
      <c r="AA609" s="12"/>
      <c r="AB609" s="12"/>
      <c r="AC609" s="32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7"/>
      <c r="CF609" s="16"/>
      <c r="CG609" s="16"/>
      <c r="CH609" s="16"/>
      <c r="CI609" s="16"/>
      <c r="CJ609" s="16"/>
      <c r="CK609" s="16"/>
      <c r="CL609" s="16"/>
      <c r="CM609" s="16"/>
      <c r="CN609" s="16"/>
      <c r="CU609" s="73"/>
    </row>
    <row r="610" spans="1:99" s="33" customFormat="1" ht="24.95" customHeight="1">
      <c r="F610" s="40"/>
      <c r="K610" s="8"/>
      <c r="T610" s="40"/>
      <c r="U610" s="22"/>
      <c r="V610" s="40"/>
      <c r="X610" s="40"/>
      <c r="Y610" s="12"/>
      <c r="Z610" s="12">
        <f t="shared" si="6"/>
        <v>0</v>
      </c>
      <c r="AA610" s="12"/>
      <c r="AB610" s="12"/>
      <c r="AC610" s="73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7"/>
      <c r="CF610" s="16"/>
      <c r="CG610" s="16"/>
      <c r="CH610" s="16"/>
      <c r="CI610" s="16"/>
      <c r="CJ610" s="16"/>
      <c r="CK610" s="16"/>
      <c r="CL610" s="16"/>
      <c r="CM610" s="16"/>
      <c r="CN610" s="16"/>
      <c r="CU610" s="73"/>
    </row>
    <row r="611" spans="1:99" s="33" customFormat="1" ht="24.95" customHeight="1">
      <c r="F611" s="40"/>
      <c r="K611" s="8"/>
      <c r="T611" s="40"/>
      <c r="U611" s="40"/>
      <c r="V611" s="40"/>
      <c r="X611" s="40"/>
      <c r="Y611" s="82"/>
      <c r="Z611" s="12">
        <f t="shared" si="6"/>
        <v>0</v>
      </c>
      <c r="AA611" s="12"/>
      <c r="AB611" s="12"/>
      <c r="AC611" s="13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7"/>
      <c r="CF611" s="16"/>
      <c r="CG611" s="16"/>
      <c r="CH611" s="16"/>
      <c r="CI611" s="16"/>
      <c r="CJ611" s="16"/>
      <c r="CK611" s="16"/>
      <c r="CL611" s="16"/>
      <c r="CM611" s="16"/>
      <c r="CN611" s="16"/>
      <c r="CU611" s="73"/>
    </row>
    <row r="612" spans="1:99" s="33" customFormat="1" ht="24.95" customHeight="1">
      <c r="F612" s="40"/>
      <c r="K612" s="8"/>
      <c r="S612" s="41"/>
      <c r="T612" s="40"/>
      <c r="U612" s="40"/>
      <c r="V612" s="40"/>
      <c r="X612" s="40"/>
      <c r="Y612" s="12"/>
      <c r="Z612" s="12">
        <f t="shared" si="6"/>
        <v>0</v>
      </c>
      <c r="AA612" s="12"/>
      <c r="AB612" s="12"/>
      <c r="AC612" s="73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7"/>
      <c r="CF612" s="16"/>
      <c r="CG612" s="16"/>
      <c r="CH612" s="16"/>
      <c r="CI612" s="16"/>
      <c r="CJ612" s="16"/>
      <c r="CK612" s="16"/>
      <c r="CL612" s="16"/>
      <c r="CM612" s="16"/>
      <c r="CN612" s="16"/>
      <c r="CU612" s="73"/>
    </row>
    <row r="613" spans="1:99" s="33" customFormat="1" ht="25.5" customHeight="1">
      <c r="C613" s="20"/>
      <c r="D613" s="20"/>
      <c r="E613" s="20"/>
      <c r="F613" s="22"/>
      <c r="G613" s="20"/>
      <c r="H613" s="20"/>
      <c r="I613" s="20"/>
      <c r="J613" s="20"/>
      <c r="K613" s="21"/>
      <c r="L613" s="20"/>
      <c r="M613" s="20"/>
      <c r="N613" s="20"/>
      <c r="O613" s="20"/>
      <c r="P613" s="20"/>
      <c r="Q613" s="20"/>
      <c r="S613" s="20"/>
      <c r="T613" s="40"/>
      <c r="U613" s="40"/>
      <c r="V613" s="40"/>
      <c r="X613" s="40"/>
      <c r="Y613" s="12"/>
      <c r="Z613" s="12">
        <f t="shared" si="6"/>
        <v>0</v>
      </c>
      <c r="AA613" s="12"/>
      <c r="AB613" s="12"/>
      <c r="AC613" s="73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7"/>
      <c r="CF613" s="16"/>
      <c r="CG613" s="16"/>
      <c r="CH613" s="16"/>
      <c r="CI613" s="16"/>
      <c r="CJ613" s="16"/>
      <c r="CK613" s="16"/>
      <c r="CL613" s="16"/>
      <c r="CM613" s="16"/>
      <c r="CN613" s="16"/>
      <c r="CU613" s="73"/>
    </row>
    <row r="614" spans="1:99" s="33" customFormat="1" ht="24.95" customHeight="1">
      <c r="C614" s="20"/>
      <c r="D614" s="20"/>
      <c r="E614" s="20"/>
      <c r="F614" s="22"/>
      <c r="G614" s="20"/>
      <c r="H614" s="20"/>
      <c r="I614" s="20"/>
      <c r="J614" s="20"/>
      <c r="K614" s="21"/>
      <c r="L614" s="20"/>
      <c r="M614" s="20"/>
      <c r="N614" s="20"/>
      <c r="O614" s="20"/>
      <c r="P614" s="20"/>
      <c r="Q614" s="20"/>
      <c r="S614" s="20"/>
      <c r="T614" s="40"/>
      <c r="U614" s="40"/>
      <c r="V614" s="40"/>
      <c r="X614" s="40"/>
      <c r="Y614" s="12"/>
      <c r="Z614" s="12">
        <f t="shared" si="6"/>
        <v>0</v>
      </c>
      <c r="AA614" s="12"/>
      <c r="AB614" s="12"/>
      <c r="AC614" s="73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7"/>
      <c r="CF614" s="16"/>
      <c r="CG614" s="16"/>
      <c r="CH614" s="16"/>
      <c r="CI614" s="16"/>
      <c r="CJ614" s="16"/>
      <c r="CK614" s="16"/>
      <c r="CL614" s="16"/>
      <c r="CM614" s="16"/>
      <c r="CN614" s="16"/>
      <c r="CU614" s="73"/>
    </row>
    <row r="615" spans="1:99" s="33" customFormat="1" ht="24.95" customHeight="1">
      <c r="F615" s="40"/>
      <c r="K615" s="8"/>
      <c r="S615" s="41"/>
      <c r="T615" s="40"/>
      <c r="U615" s="40"/>
      <c r="V615" s="40"/>
      <c r="X615" s="40"/>
      <c r="Y615" s="12"/>
      <c r="Z615" s="12">
        <f t="shared" si="6"/>
        <v>0</v>
      </c>
      <c r="AA615" s="12"/>
      <c r="AB615" s="12"/>
      <c r="AC615" s="73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7"/>
      <c r="CF615" s="16"/>
      <c r="CG615" s="16"/>
      <c r="CH615" s="16"/>
      <c r="CI615" s="16"/>
      <c r="CJ615" s="16"/>
      <c r="CK615" s="16"/>
      <c r="CL615" s="16"/>
      <c r="CM615" s="16"/>
      <c r="CN615" s="16"/>
      <c r="CU615" s="73"/>
    </row>
    <row r="616" spans="1:99" s="33" customFormat="1" ht="24.95" customHeight="1">
      <c r="F616" s="40"/>
      <c r="K616" s="8"/>
      <c r="S616" s="41"/>
      <c r="T616" s="40"/>
      <c r="U616" s="40"/>
      <c r="V616" s="40"/>
      <c r="X616" s="40"/>
      <c r="Y616" s="12"/>
      <c r="Z616" s="12">
        <f t="shared" si="6"/>
        <v>0</v>
      </c>
      <c r="AA616" s="12"/>
      <c r="AB616" s="12"/>
      <c r="AC616" s="73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7"/>
      <c r="CF616" s="16"/>
      <c r="CG616" s="16"/>
      <c r="CH616" s="16"/>
      <c r="CI616" s="16"/>
      <c r="CJ616" s="16"/>
      <c r="CK616" s="16"/>
      <c r="CL616" s="16"/>
      <c r="CM616" s="16"/>
      <c r="CN616" s="16"/>
      <c r="CU616" s="73"/>
    </row>
    <row r="617" spans="1:99" s="33" customFormat="1" ht="24.95" customHeight="1">
      <c r="A617" s="11"/>
      <c r="F617" s="40"/>
      <c r="K617" s="8"/>
      <c r="S617" s="41"/>
      <c r="T617" s="40"/>
      <c r="U617" s="40"/>
      <c r="V617" s="40"/>
      <c r="X617" s="40"/>
      <c r="Y617" s="12"/>
      <c r="Z617" s="12">
        <f t="shared" si="6"/>
        <v>0</v>
      </c>
      <c r="AA617" s="12"/>
      <c r="AB617" s="12"/>
      <c r="AC617" s="73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7"/>
      <c r="CF617" s="16"/>
      <c r="CG617" s="16"/>
      <c r="CH617" s="16"/>
      <c r="CI617" s="16"/>
      <c r="CJ617" s="16"/>
      <c r="CK617" s="16"/>
      <c r="CL617" s="16"/>
      <c r="CM617" s="16"/>
      <c r="CN617" s="16"/>
      <c r="CU617" s="73"/>
    </row>
    <row r="618" spans="1:99" s="33" customFormat="1" ht="24.95" customHeight="1">
      <c r="F618" s="40"/>
      <c r="K618" s="8"/>
      <c r="S618" s="41"/>
      <c r="T618" s="40"/>
      <c r="U618" s="40"/>
      <c r="V618" s="40"/>
      <c r="X618" s="40"/>
      <c r="Y618" s="12"/>
      <c r="Z618" s="12">
        <f t="shared" si="6"/>
        <v>0</v>
      </c>
      <c r="AA618" s="12"/>
      <c r="AB618" s="12"/>
      <c r="AC618" s="73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7"/>
      <c r="CF618" s="16"/>
      <c r="CG618" s="16"/>
      <c r="CH618" s="16"/>
      <c r="CI618" s="16"/>
      <c r="CJ618" s="16"/>
      <c r="CK618" s="16"/>
      <c r="CL618" s="16"/>
      <c r="CM618" s="16"/>
      <c r="CN618" s="16"/>
      <c r="CU618" s="73"/>
    </row>
    <row r="619" spans="1:99" s="33" customFormat="1" ht="24.95" customHeight="1">
      <c r="F619" s="40"/>
      <c r="K619" s="8"/>
      <c r="S619" s="41"/>
      <c r="T619" s="40"/>
      <c r="U619" s="40"/>
      <c r="V619" s="40"/>
      <c r="X619" s="40"/>
      <c r="Y619" s="12"/>
      <c r="Z619" s="12">
        <f t="shared" si="6"/>
        <v>0</v>
      </c>
      <c r="AA619" s="12"/>
      <c r="AB619" s="12"/>
      <c r="AC619" s="73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7"/>
      <c r="CF619" s="16"/>
      <c r="CG619" s="16"/>
      <c r="CH619" s="16"/>
      <c r="CI619" s="16"/>
      <c r="CJ619" s="16"/>
      <c r="CK619" s="16"/>
      <c r="CL619" s="16"/>
      <c r="CM619" s="16"/>
      <c r="CN619" s="16"/>
      <c r="CU619" s="73"/>
    </row>
    <row r="620" spans="1:99" s="33" customFormat="1" ht="24.95" customHeight="1">
      <c r="F620" s="40"/>
      <c r="K620" s="8"/>
      <c r="S620" s="41"/>
      <c r="T620" s="40"/>
      <c r="U620" s="40"/>
      <c r="V620" s="40"/>
      <c r="X620" s="40"/>
      <c r="Y620" s="12"/>
      <c r="Z620" s="12">
        <f t="shared" si="6"/>
        <v>0</v>
      </c>
      <c r="AA620" s="12"/>
      <c r="AB620" s="12"/>
      <c r="AC620" s="73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7"/>
      <c r="CF620" s="16"/>
      <c r="CG620" s="16"/>
      <c r="CH620" s="16"/>
      <c r="CI620" s="16"/>
      <c r="CJ620" s="16"/>
      <c r="CK620" s="16"/>
      <c r="CL620" s="16"/>
      <c r="CM620" s="16"/>
      <c r="CN620" s="16"/>
      <c r="CU620" s="73"/>
    </row>
    <row r="621" spans="1:99" s="33" customFormat="1" ht="24.95" customHeight="1">
      <c r="F621" s="40"/>
      <c r="K621" s="8"/>
      <c r="S621" s="41"/>
      <c r="T621" s="40"/>
      <c r="U621" s="40"/>
      <c r="V621" s="22"/>
      <c r="X621" s="40"/>
      <c r="Y621" s="12"/>
      <c r="Z621" s="12">
        <f t="shared" si="6"/>
        <v>0</v>
      </c>
      <c r="AA621" s="12"/>
      <c r="AB621" s="12"/>
      <c r="AC621" s="13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7"/>
      <c r="CF621" s="16"/>
      <c r="CG621" s="16"/>
      <c r="CH621" s="16"/>
      <c r="CI621" s="16"/>
      <c r="CJ621" s="16"/>
      <c r="CK621" s="16"/>
      <c r="CL621" s="16"/>
      <c r="CM621" s="16"/>
      <c r="CN621" s="16"/>
      <c r="CU621" s="73"/>
    </row>
    <row r="622" spans="1:99" s="33" customFormat="1" ht="24.6" customHeight="1">
      <c r="D622" s="11"/>
      <c r="F622" s="40"/>
      <c r="K622" s="8"/>
      <c r="O622" s="50"/>
      <c r="S622" s="41"/>
      <c r="T622" s="40"/>
      <c r="U622" s="40"/>
      <c r="V622" s="40"/>
      <c r="X622" s="40"/>
      <c r="Y622" s="12"/>
      <c r="Z622" s="12">
        <f t="shared" si="6"/>
        <v>0</v>
      </c>
      <c r="AA622" s="12"/>
      <c r="AB622" s="12"/>
      <c r="AC622" s="73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7"/>
      <c r="CF622" s="16"/>
      <c r="CG622" s="16"/>
      <c r="CH622" s="16"/>
      <c r="CI622" s="16"/>
      <c r="CJ622" s="16"/>
      <c r="CK622" s="16"/>
      <c r="CL622" s="16"/>
      <c r="CM622" s="16"/>
      <c r="CN622" s="16"/>
      <c r="CU622" s="73"/>
    </row>
    <row r="623" spans="1:99" s="33" customFormat="1" ht="24.95" customHeight="1">
      <c r="F623" s="40"/>
      <c r="K623" s="8"/>
      <c r="S623" s="41"/>
      <c r="T623" s="40"/>
      <c r="U623" s="40"/>
      <c r="V623" s="40"/>
      <c r="X623" s="40"/>
      <c r="Y623" s="12"/>
      <c r="Z623" s="12">
        <f t="shared" si="6"/>
        <v>0</v>
      </c>
      <c r="AA623" s="12"/>
      <c r="AB623" s="12"/>
      <c r="AC623" s="73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7"/>
      <c r="CF623" s="16"/>
      <c r="CG623" s="16"/>
      <c r="CH623" s="16"/>
      <c r="CI623" s="16"/>
      <c r="CJ623" s="16"/>
      <c r="CK623" s="16"/>
      <c r="CL623" s="16"/>
      <c r="CM623" s="16"/>
      <c r="CN623" s="16"/>
      <c r="CU623" s="73"/>
    </row>
    <row r="624" spans="1:99" s="33" customFormat="1" ht="24.95" customHeight="1">
      <c r="F624" s="40"/>
      <c r="K624" s="8"/>
      <c r="T624" s="40"/>
      <c r="U624" s="40"/>
      <c r="V624" s="40"/>
      <c r="X624" s="40"/>
      <c r="Y624" s="12"/>
      <c r="Z624" s="12">
        <f t="shared" si="6"/>
        <v>0</v>
      </c>
      <c r="AA624" s="12"/>
      <c r="AB624" s="12"/>
      <c r="AC624" s="73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7"/>
      <c r="CF624" s="16"/>
      <c r="CG624" s="16"/>
      <c r="CH624" s="16"/>
      <c r="CI624" s="16"/>
      <c r="CJ624" s="16"/>
      <c r="CK624" s="16"/>
      <c r="CL624" s="16"/>
      <c r="CM624" s="16"/>
      <c r="CN624" s="16"/>
      <c r="CU624" s="73"/>
    </row>
    <row r="625" spans="1:99" s="33" customFormat="1" ht="24.95" customHeight="1">
      <c r="F625" s="40"/>
      <c r="K625" s="8"/>
      <c r="T625" s="40"/>
      <c r="U625" s="40"/>
      <c r="V625" s="40"/>
      <c r="X625" s="40"/>
      <c r="Y625" s="12"/>
      <c r="Z625" s="12">
        <f t="shared" si="6"/>
        <v>0</v>
      </c>
      <c r="AA625" s="12"/>
      <c r="AB625" s="12"/>
      <c r="AC625" s="13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7"/>
      <c r="CF625" s="16"/>
      <c r="CG625" s="16"/>
      <c r="CH625" s="16"/>
      <c r="CI625" s="16"/>
      <c r="CJ625" s="16"/>
      <c r="CK625" s="16"/>
      <c r="CL625" s="16"/>
      <c r="CM625" s="16"/>
      <c r="CN625" s="16"/>
      <c r="CU625" s="73"/>
    </row>
    <row r="626" spans="1:99" s="33" customFormat="1" ht="24.95" customHeight="1">
      <c r="F626" s="40"/>
      <c r="K626" s="8"/>
      <c r="T626" s="85"/>
      <c r="U626" s="40"/>
      <c r="V626" s="40"/>
      <c r="X626" s="40"/>
      <c r="Y626" s="12"/>
      <c r="Z626" s="12">
        <f t="shared" si="6"/>
        <v>0</v>
      </c>
      <c r="AA626" s="12"/>
      <c r="AB626" s="12"/>
      <c r="AC626" s="73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7"/>
      <c r="CF626" s="16"/>
      <c r="CG626" s="16"/>
      <c r="CH626" s="16"/>
      <c r="CI626" s="16"/>
      <c r="CJ626" s="16"/>
      <c r="CK626" s="16"/>
      <c r="CL626" s="16"/>
      <c r="CM626" s="16"/>
      <c r="CN626" s="16"/>
      <c r="CU626" s="73"/>
    </row>
    <row r="627" spans="1:99" s="33" customFormat="1" ht="24.6" customHeight="1">
      <c r="F627" s="40"/>
      <c r="K627" s="8"/>
      <c r="T627" s="40"/>
      <c r="U627" s="40"/>
      <c r="V627" s="40"/>
      <c r="X627" s="40"/>
      <c r="Y627" s="12"/>
      <c r="Z627" s="12">
        <f t="shared" ref="Z627:Z690" si="7">AA627+AB627</f>
        <v>0</v>
      </c>
      <c r="AA627" s="12"/>
      <c r="AB627" s="12"/>
      <c r="AC627" s="73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7"/>
      <c r="CF627" s="16"/>
      <c r="CG627" s="16"/>
      <c r="CH627" s="16"/>
      <c r="CI627" s="16"/>
      <c r="CJ627" s="16"/>
      <c r="CK627" s="16"/>
      <c r="CL627" s="16"/>
      <c r="CM627" s="16"/>
      <c r="CN627" s="16"/>
      <c r="CU627" s="73"/>
    </row>
    <row r="628" spans="1:99" s="33" customFormat="1" ht="24.95" customHeight="1">
      <c r="F628" s="40"/>
      <c r="K628" s="8"/>
      <c r="S628" s="41"/>
      <c r="T628" s="40"/>
      <c r="U628" s="40"/>
      <c r="V628" s="40"/>
      <c r="X628" s="40"/>
      <c r="Y628" s="12"/>
      <c r="Z628" s="12">
        <f t="shared" si="7"/>
        <v>0</v>
      </c>
      <c r="AA628" s="12"/>
      <c r="AB628" s="12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7"/>
      <c r="CE628" s="16"/>
      <c r="CF628" s="16"/>
      <c r="CG628" s="16"/>
      <c r="CH628" s="16"/>
      <c r="CI628" s="16"/>
      <c r="CJ628" s="16"/>
      <c r="CK628" s="16"/>
      <c r="CL628" s="16"/>
      <c r="CM628" s="16"/>
      <c r="CT628" s="73"/>
    </row>
    <row r="629" spans="1:99" s="33" customFormat="1" ht="24.95" customHeight="1">
      <c r="F629" s="40"/>
      <c r="K629" s="8"/>
      <c r="S629" s="41"/>
      <c r="T629" s="40"/>
      <c r="U629" s="40"/>
      <c r="V629" s="40"/>
      <c r="X629" s="40"/>
      <c r="Y629" s="12"/>
      <c r="Z629" s="12">
        <f t="shared" si="7"/>
        <v>0</v>
      </c>
      <c r="AA629" s="12"/>
      <c r="AB629" s="12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7"/>
      <c r="CE629" s="16"/>
      <c r="CF629" s="16"/>
      <c r="CG629" s="16"/>
      <c r="CH629" s="16"/>
      <c r="CI629" s="16"/>
      <c r="CJ629" s="16"/>
      <c r="CK629" s="16"/>
      <c r="CL629" s="16"/>
      <c r="CM629" s="16"/>
      <c r="CT629" s="73"/>
    </row>
    <row r="630" spans="1:99" s="33" customFormat="1" ht="24.95" customHeight="1">
      <c r="D630" s="11"/>
      <c r="F630" s="40"/>
      <c r="K630" s="8"/>
      <c r="S630" s="41"/>
      <c r="T630" s="40"/>
      <c r="U630" s="40"/>
      <c r="V630" s="40"/>
      <c r="W630" s="40"/>
      <c r="X630" s="40"/>
      <c r="Y630" s="12"/>
      <c r="Z630" s="12">
        <f t="shared" si="7"/>
        <v>0</v>
      </c>
      <c r="AA630" s="12"/>
      <c r="AB630" s="12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7"/>
      <c r="CE630" s="16"/>
      <c r="CF630" s="16"/>
      <c r="CG630" s="16"/>
      <c r="CH630" s="16"/>
      <c r="CI630" s="16"/>
      <c r="CJ630" s="16"/>
      <c r="CK630" s="16"/>
      <c r="CL630" s="16"/>
      <c r="CM630" s="16"/>
      <c r="CT630" s="73"/>
    </row>
    <row r="631" spans="1:99" s="33" customFormat="1" ht="24.95" customHeight="1">
      <c r="D631" s="11"/>
      <c r="F631" s="40"/>
      <c r="K631" s="8"/>
      <c r="S631" s="41"/>
      <c r="T631" s="40"/>
      <c r="U631" s="40"/>
      <c r="V631" s="40"/>
      <c r="W631" s="40"/>
      <c r="X631" s="40"/>
      <c r="Y631" s="12"/>
      <c r="Z631" s="12">
        <f t="shared" si="7"/>
        <v>0</v>
      </c>
      <c r="AA631" s="12"/>
      <c r="AB631" s="12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7"/>
      <c r="CE631" s="16"/>
      <c r="CF631" s="16"/>
      <c r="CG631" s="16"/>
      <c r="CH631" s="16"/>
      <c r="CI631" s="16"/>
      <c r="CJ631" s="16"/>
      <c r="CK631" s="16"/>
      <c r="CL631" s="16"/>
      <c r="CM631" s="16"/>
      <c r="CT631" s="73"/>
    </row>
    <row r="632" spans="1:99" s="33" customFormat="1" ht="24.6" customHeight="1">
      <c r="F632" s="40"/>
      <c r="K632" s="8"/>
      <c r="T632" s="40"/>
      <c r="U632" s="40"/>
      <c r="V632" s="40"/>
      <c r="X632" s="40"/>
      <c r="Y632" s="12"/>
      <c r="Z632" s="12">
        <f t="shared" si="7"/>
        <v>0</v>
      </c>
      <c r="AA632" s="12"/>
      <c r="AB632" s="12"/>
      <c r="AC632" s="73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7"/>
      <c r="CF632" s="16"/>
      <c r="CG632" s="16"/>
      <c r="CH632" s="16"/>
      <c r="CI632" s="16"/>
      <c r="CJ632" s="16"/>
      <c r="CK632" s="16"/>
      <c r="CL632" s="16"/>
      <c r="CM632" s="16"/>
      <c r="CN632" s="16"/>
      <c r="CU632" s="73"/>
    </row>
    <row r="633" spans="1:99" s="33" customFormat="1" ht="24.95" customHeight="1">
      <c r="F633" s="40"/>
      <c r="K633" s="8"/>
      <c r="R633" s="72"/>
      <c r="S633" s="72"/>
      <c r="T633" s="85"/>
      <c r="U633" s="40"/>
      <c r="V633" s="40"/>
      <c r="X633" s="40"/>
      <c r="Y633" s="12"/>
      <c r="Z633" s="12">
        <f t="shared" si="7"/>
        <v>0</v>
      </c>
      <c r="AA633" s="12"/>
      <c r="AB633" s="12"/>
      <c r="AC633" s="73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7"/>
      <c r="CF633" s="16"/>
      <c r="CG633" s="16"/>
      <c r="CH633" s="16"/>
      <c r="CI633" s="16"/>
      <c r="CJ633" s="16"/>
      <c r="CK633" s="16"/>
      <c r="CL633" s="16"/>
      <c r="CM633" s="16"/>
      <c r="CN633" s="16"/>
      <c r="CU633" s="73"/>
    </row>
    <row r="634" spans="1:99" s="86" customFormat="1" ht="24.95" customHeight="1">
      <c r="A634" s="33"/>
      <c r="B634" s="33"/>
      <c r="C634" s="33"/>
      <c r="D634" s="33"/>
      <c r="E634" s="33"/>
      <c r="F634" s="40"/>
      <c r="G634" s="33"/>
      <c r="H634" s="33"/>
      <c r="I634" s="33"/>
      <c r="J634" s="33"/>
      <c r="K634" s="8"/>
      <c r="L634" s="33"/>
      <c r="M634" s="33"/>
      <c r="N634" s="33"/>
      <c r="O634" s="33"/>
      <c r="P634" s="33"/>
      <c r="Q634" s="33"/>
      <c r="R634" s="72"/>
      <c r="S634" s="72"/>
      <c r="T634" s="40"/>
      <c r="U634" s="40"/>
      <c r="V634" s="40"/>
      <c r="W634" s="33"/>
      <c r="X634" s="40"/>
      <c r="Y634" s="12"/>
      <c r="Z634" s="12">
        <f t="shared" si="7"/>
        <v>0</v>
      </c>
      <c r="AA634" s="12"/>
      <c r="AB634" s="12"/>
      <c r="AC634" s="73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7"/>
      <c r="CF634" s="16"/>
      <c r="CG634" s="16"/>
      <c r="CH634" s="16"/>
      <c r="CI634" s="16"/>
      <c r="CJ634" s="16"/>
      <c r="CK634" s="16"/>
      <c r="CL634" s="16"/>
      <c r="CM634" s="16"/>
      <c r="CN634" s="16"/>
      <c r="CO634" s="33"/>
      <c r="CP634" s="33"/>
      <c r="CQ634" s="33"/>
      <c r="CR634" s="33"/>
      <c r="CS634" s="33"/>
      <c r="CT634" s="33"/>
      <c r="CU634" s="73"/>
    </row>
    <row r="635" spans="1:99" s="33" customFormat="1" ht="24.95" customHeight="1">
      <c r="F635" s="40"/>
      <c r="K635" s="8"/>
      <c r="S635" s="41"/>
      <c r="T635" s="85"/>
      <c r="U635" s="40"/>
      <c r="V635" s="40"/>
      <c r="X635" s="40"/>
      <c r="Y635" s="12"/>
      <c r="Z635" s="12">
        <f t="shared" si="7"/>
        <v>0</v>
      </c>
      <c r="AA635" s="12"/>
      <c r="AB635" s="12"/>
      <c r="AC635" s="73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7"/>
      <c r="CF635" s="16"/>
      <c r="CG635" s="16"/>
      <c r="CH635" s="16"/>
      <c r="CI635" s="16"/>
      <c r="CJ635" s="16"/>
      <c r="CK635" s="16"/>
      <c r="CL635" s="16"/>
      <c r="CM635" s="16"/>
      <c r="CN635" s="16"/>
      <c r="CU635" s="73"/>
    </row>
    <row r="636" spans="1:99" s="33" customFormat="1" ht="24.95" customHeight="1">
      <c r="F636" s="40"/>
      <c r="K636" s="53"/>
      <c r="S636" s="41"/>
      <c r="V636" s="40"/>
      <c r="X636" s="40"/>
      <c r="Y636" s="12"/>
      <c r="Z636" s="12">
        <f t="shared" si="7"/>
        <v>0</v>
      </c>
      <c r="AA636" s="12"/>
      <c r="AB636" s="12"/>
      <c r="AC636" s="73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7"/>
      <c r="CF636" s="16"/>
      <c r="CG636" s="16"/>
      <c r="CH636" s="16"/>
      <c r="CI636" s="16"/>
      <c r="CJ636" s="16"/>
      <c r="CK636" s="16"/>
      <c r="CL636" s="16"/>
      <c r="CM636" s="16"/>
      <c r="CN636" s="16"/>
      <c r="CU636" s="73"/>
    </row>
    <row r="637" spans="1:99" s="33" customFormat="1" ht="24.95" customHeight="1">
      <c r="C637" s="20"/>
      <c r="D637" s="20"/>
      <c r="E637" s="20"/>
      <c r="F637" s="22"/>
      <c r="G637" s="20"/>
      <c r="H637" s="20"/>
      <c r="I637" s="20"/>
      <c r="J637" s="20"/>
      <c r="K637" s="21"/>
      <c r="L637" s="20"/>
      <c r="M637" s="20"/>
      <c r="N637" s="20"/>
      <c r="O637" s="20"/>
      <c r="P637" s="20"/>
      <c r="Q637" s="20"/>
      <c r="R637" s="20"/>
      <c r="S637" s="51"/>
      <c r="T637" s="40"/>
      <c r="U637" s="40"/>
      <c r="V637" s="40"/>
      <c r="X637" s="40"/>
      <c r="Y637" s="12"/>
      <c r="Z637" s="12">
        <f t="shared" si="7"/>
        <v>0</v>
      </c>
      <c r="AA637" s="12"/>
      <c r="AB637" s="12"/>
      <c r="AC637" s="13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7"/>
      <c r="CF637" s="16"/>
      <c r="CG637" s="16"/>
      <c r="CH637" s="16"/>
      <c r="CI637" s="16"/>
      <c r="CJ637" s="16"/>
      <c r="CK637" s="16"/>
      <c r="CL637" s="16"/>
      <c r="CM637" s="16"/>
      <c r="CN637" s="16"/>
      <c r="CU637" s="73"/>
    </row>
    <row r="638" spans="1:99" s="33" customFormat="1" ht="24.95" customHeight="1">
      <c r="F638" s="40"/>
      <c r="K638" s="53"/>
      <c r="S638" s="41"/>
      <c r="T638" s="40"/>
      <c r="U638" s="40"/>
      <c r="V638" s="40"/>
      <c r="X638" s="40"/>
      <c r="Y638" s="12"/>
      <c r="Z638" s="12">
        <f t="shared" si="7"/>
        <v>0</v>
      </c>
      <c r="AA638" s="12"/>
      <c r="AB638" s="12"/>
      <c r="AC638" s="73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7"/>
      <c r="CF638" s="16"/>
      <c r="CG638" s="16"/>
      <c r="CH638" s="16"/>
      <c r="CI638" s="16"/>
      <c r="CJ638" s="16"/>
      <c r="CK638" s="16"/>
      <c r="CL638" s="16"/>
      <c r="CM638" s="16"/>
      <c r="CN638" s="16"/>
      <c r="CU638" s="73"/>
    </row>
    <row r="639" spans="1:99" s="33" customFormat="1" ht="24.95" customHeight="1">
      <c r="F639" s="40"/>
      <c r="J639" s="30"/>
      <c r="K639" s="8"/>
      <c r="S639" s="41"/>
      <c r="T639" s="40"/>
      <c r="U639" s="40"/>
      <c r="V639" s="40"/>
      <c r="X639" s="40"/>
      <c r="Y639" s="12"/>
      <c r="Z639" s="12">
        <f t="shared" si="7"/>
        <v>0</v>
      </c>
      <c r="AA639" s="12"/>
      <c r="AB639" s="12"/>
      <c r="AC639" s="13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7"/>
      <c r="CF639" s="16"/>
      <c r="CG639" s="16"/>
      <c r="CH639" s="16"/>
      <c r="CI639" s="16"/>
      <c r="CJ639" s="16"/>
      <c r="CK639" s="16"/>
      <c r="CL639" s="16"/>
      <c r="CM639" s="16"/>
      <c r="CN639" s="16"/>
      <c r="CU639" s="73"/>
    </row>
    <row r="640" spans="1:99" s="33" customFormat="1" ht="24.95" customHeight="1">
      <c r="D640" s="72"/>
      <c r="E640" s="72"/>
      <c r="F640" s="40"/>
      <c r="K640" s="8"/>
      <c r="S640" s="72"/>
      <c r="T640" s="40"/>
      <c r="U640" s="40"/>
      <c r="V640" s="40"/>
      <c r="W640" s="72"/>
      <c r="X640" s="40"/>
      <c r="Y640" s="12"/>
      <c r="Z640" s="12">
        <f t="shared" si="7"/>
        <v>0</v>
      </c>
      <c r="AA640" s="12"/>
      <c r="AB640" s="12"/>
      <c r="AC640" s="73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7"/>
      <c r="CF640" s="16"/>
      <c r="CG640" s="16"/>
      <c r="CH640" s="16"/>
      <c r="CI640" s="16"/>
      <c r="CJ640" s="16"/>
      <c r="CK640" s="16"/>
      <c r="CL640" s="16"/>
      <c r="CM640" s="16"/>
      <c r="CN640" s="16"/>
      <c r="CU640" s="73"/>
    </row>
    <row r="641" spans="1:99" s="33" customFormat="1" ht="24.95" customHeight="1">
      <c r="F641" s="40"/>
      <c r="K641" s="19"/>
      <c r="S641" s="41"/>
      <c r="T641" s="40"/>
      <c r="U641" s="40"/>
      <c r="V641" s="40"/>
      <c r="X641" s="40"/>
      <c r="Y641" s="12"/>
      <c r="Z641" s="12">
        <f t="shared" si="7"/>
        <v>0</v>
      </c>
      <c r="AA641" s="12"/>
      <c r="AB641" s="12"/>
      <c r="AC641" s="73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7"/>
      <c r="CF641" s="16"/>
      <c r="CG641" s="16"/>
      <c r="CH641" s="16"/>
      <c r="CI641" s="16"/>
      <c r="CJ641" s="16"/>
      <c r="CK641" s="16"/>
      <c r="CL641" s="16"/>
      <c r="CM641" s="16"/>
      <c r="CN641" s="16"/>
      <c r="CU641" s="73"/>
    </row>
    <row r="642" spans="1:99" s="33" customFormat="1" ht="24.95" customHeight="1">
      <c r="F642" s="40"/>
      <c r="K642" s="19"/>
      <c r="S642" s="41"/>
      <c r="T642" s="40"/>
      <c r="U642" s="40"/>
      <c r="V642" s="40"/>
      <c r="X642" s="40"/>
      <c r="Y642" s="12"/>
      <c r="Z642" s="12">
        <f t="shared" si="7"/>
        <v>0</v>
      </c>
      <c r="AA642" s="12"/>
      <c r="AB642" s="12"/>
      <c r="AC642" s="73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7"/>
      <c r="CF642" s="16"/>
      <c r="CG642" s="16"/>
      <c r="CH642" s="16"/>
      <c r="CI642" s="16"/>
      <c r="CJ642" s="16"/>
      <c r="CK642" s="16"/>
      <c r="CL642" s="16"/>
      <c r="CM642" s="16"/>
      <c r="CN642" s="16"/>
      <c r="CU642" s="73"/>
    </row>
    <row r="643" spans="1:99" s="33" customFormat="1" ht="24.95" customHeight="1">
      <c r="F643" s="40"/>
      <c r="K643" s="8"/>
      <c r="S643" s="41"/>
      <c r="T643" s="40"/>
      <c r="U643" s="40"/>
      <c r="V643" s="40"/>
      <c r="X643" s="40"/>
      <c r="Y643" s="12"/>
      <c r="Z643" s="12">
        <f t="shared" si="7"/>
        <v>0</v>
      </c>
      <c r="AA643" s="12"/>
      <c r="AB643" s="12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7"/>
      <c r="CE643" s="16"/>
      <c r="CF643" s="16"/>
      <c r="CG643" s="16"/>
      <c r="CH643" s="16"/>
      <c r="CI643" s="16"/>
      <c r="CJ643" s="16"/>
      <c r="CK643" s="16"/>
      <c r="CL643" s="16"/>
      <c r="CM643" s="16"/>
      <c r="CT643" s="73"/>
    </row>
    <row r="644" spans="1:99" s="33" customFormat="1" ht="24.95" customHeight="1">
      <c r="F644" s="40"/>
      <c r="K644" s="8"/>
      <c r="S644" s="41"/>
      <c r="T644" s="40"/>
      <c r="U644" s="40"/>
      <c r="V644" s="40"/>
      <c r="X644" s="40"/>
      <c r="Y644" s="12"/>
      <c r="Z644" s="12">
        <f t="shared" si="7"/>
        <v>0</v>
      </c>
      <c r="AA644" s="12"/>
      <c r="AB644" s="12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7"/>
      <c r="CE644" s="16"/>
      <c r="CF644" s="16"/>
      <c r="CG644" s="16"/>
      <c r="CH644" s="16"/>
      <c r="CI644" s="16"/>
      <c r="CJ644" s="16"/>
      <c r="CK644" s="16"/>
      <c r="CL644" s="16"/>
      <c r="CM644" s="16"/>
      <c r="CT644" s="73"/>
    </row>
    <row r="645" spans="1:99" s="33" customFormat="1" ht="24.95" customHeight="1">
      <c r="F645" s="40"/>
      <c r="K645" s="8"/>
      <c r="S645" s="41"/>
      <c r="T645" s="40"/>
      <c r="U645" s="40"/>
      <c r="V645" s="40"/>
      <c r="X645" s="40"/>
      <c r="Y645" s="12"/>
      <c r="Z645" s="12">
        <f t="shared" si="7"/>
        <v>0</v>
      </c>
      <c r="AA645" s="12"/>
      <c r="AB645" s="12"/>
      <c r="AC645" s="73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7"/>
      <c r="CF645" s="16"/>
      <c r="CG645" s="16"/>
      <c r="CH645" s="16"/>
      <c r="CI645" s="16"/>
      <c r="CJ645" s="16"/>
      <c r="CK645" s="16"/>
      <c r="CL645" s="16"/>
      <c r="CM645" s="16"/>
      <c r="CN645" s="16"/>
      <c r="CU645" s="73"/>
    </row>
    <row r="646" spans="1:99" s="33" customFormat="1" ht="24.95" customHeight="1">
      <c r="F646" s="40"/>
      <c r="K646" s="8"/>
      <c r="S646" s="41"/>
      <c r="T646" s="40"/>
      <c r="U646" s="40"/>
      <c r="V646" s="40"/>
      <c r="X646" s="40"/>
      <c r="Y646" s="12"/>
      <c r="Z646" s="12">
        <f t="shared" si="7"/>
        <v>0</v>
      </c>
      <c r="AA646" s="12"/>
      <c r="AB646" s="12"/>
      <c r="AC646" s="73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7"/>
      <c r="CF646" s="16"/>
      <c r="CG646" s="16"/>
      <c r="CH646" s="16"/>
      <c r="CI646" s="16"/>
      <c r="CJ646" s="16"/>
      <c r="CK646" s="16"/>
      <c r="CL646" s="16"/>
      <c r="CM646" s="16"/>
      <c r="CN646" s="16"/>
      <c r="CU646" s="73"/>
    </row>
    <row r="647" spans="1:99" s="33" customFormat="1" ht="24.95" customHeight="1">
      <c r="F647" s="40"/>
      <c r="K647" s="8"/>
      <c r="S647" s="41"/>
      <c r="T647" s="40"/>
      <c r="U647" s="40"/>
      <c r="V647" s="40"/>
      <c r="X647" s="40"/>
      <c r="Y647" s="12"/>
      <c r="Z647" s="12">
        <f t="shared" si="7"/>
        <v>0</v>
      </c>
      <c r="AA647" s="12"/>
      <c r="AB647" s="12"/>
      <c r="AC647" s="73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7"/>
      <c r="CF647" s="16"/>
      <c r="CG647" s="16"/>
      <c r="CH647" s="16"/>
      <c r="CI647" s="16"/>
      <c r="CJ647" s="16"/>
      <c r="CK647" s="16"/>
      <c r="CL647" s="16"/>
      <c r="CM647" s="16"/>
      <c r="CN647" s="16"/>
      <c r="CU647" s="73"/>
    </row>
    <row r="648" spans="1:99" s="33" customFormat="1" ht="24.95" customHeight="1">
      <c r="F648" s="40"/>
      <c r="G648" s="40"/>
      <c r="K648" s="8"/>
      <c r="S648" s="41"/>
      <c r="T648" s="40"/>
      <c r="U648" s="40"/>
      <c r="V648" s="40"/>
      <c r="X648" s="40"/>
      <c r="Y648" s="12"/>
      <c r="Z648" s="12">
        <f t="shared" si="7"/>
        <v>0</v>
      </c>
      <c r="AA648" s="12"/>
      <c r="AB648" s="12"/>
      <c r="AC648" s="73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7"/>
      <c r="CF648" s="16"/>
      <c r="CG648" s="16"/>
      <c r="CH648" s="16"/>
      <c r="CI648" s="16"/>
      <c r="CJ648" s="16"/>
      <c r="CK648" s="16"/>
      <c r="CL648" s="16"/>
      <c r="CM648" s="16"/>
      <c r="CN648" s="16"/>
      <c r="CU648" s="73"/>
    </row>
    <row r="649" spans="1:99" s="33" customFormat="1" ht="24.95" customHeight="1">
      <c r="F649" s="40"/>
      <c r="K649" s="8"/>
      <c r="S649" s="41"/>
      <c r="T649" s="85"/>
      <c r="U649" s="40"/>
      <c r="V649" s="40"/>
      <c r="X649" s="40"/>
      <c r="Y649" s="12"/>
      <c r="Z649" s="12">
        <f t="shared" si="7"/>
        <v>0</v>
      </c>
      <c r="AA649" s="12"/>
      <c r="AB649" s="12"/>
      <c r="AC649" s="73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7"/>
      <c r="CF649" s="16"/>
      <c r="CG649" s="16"/>
      <c r="CH649" s="16"/>
      <c r="CI649" s="16"/>
      <c r="CJ649" s="16"/>
      <c r="CK649" s="16"/>
      <c r="CL649" s="16"/>
      <c r="CM649" s="16"/>
      <c r="CN649" s="16"/>
      <c r="CU649" s="73"/>
    </row>
    <row r="650" spans="1:99" s="33" customFormat="1" ht="24.95" customHeight="1">
      <c r="F650" s="40"/>
      <c r="K650" s="8"/>
      <c r="S650" s="41"/>
      <c r="T650" s="40"/>
      <c r="U650" s="40"/>
      <c r="V650" s="40"/>
      <c r="X650" s="40"/>
      <c r="Y650" s="12"/>
      <c r="Z650" s="12">
        <f t="shared" si="7"/>
        <v>0</v>
      </c>
      <c r="AA650" s="12"/>
      <c r="AB650" s="12"/>
      <c r="AC650" s="73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7"/>
      <c r="CF650" s="16"/>
      <c r="CG650" s="16"/>
      <c r="CH650" s="16"/>
      <c r="CI650" s="16"/>
      <c r="CJ650" s="16"/>
      <c r="CK650" s="16"/>
      <c r="CL650" s="16"/>
      <c r="CM650" s="16"/>
      <c r="CN650" s="16"/>
      <c r="CU650" s="73"/>
    </row>
    <row r="651" spans="1:99" s="33" customFormat="1" ht="24.95" customHeight="1">
      <c r="F651" s="40"/>
      <c r="K651" s="8"/>
      <c r="S651" s="41"/>
      <c r="T651" s="40"/>
      <c r="U651" s="40"/>
      <c r="V651" s="40"/>
      <c r="X651" s="40"/>
      <c r="Y651" s="12"/>
      <c r="Z651" s="12">
        <f t="shared" si="7"/>
        <v>0</v>
      </c>
      <c r="AA651" s="12"/>
      <c r="AB651" s="12"/>
      <c r="AC651" s="73"/>
      <c r="AD651" s="16"/>
      <c r="AE651" s="16"/>
      <c r="AF651" s="16"/>
      <c r="AG651" s="16"/>
      <c r="AH651" s="16"/>
      <c r="AI651" s="16"/>
      <c r="AJ651" s="16"/>
      <c r="AK651" s="16"/>
      <c r="AL651" s="16"/>
      <c r="AM651" s="40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7"/>
      <c r="CF651" s="16"/>
      <c r="CG651" s="16"/>
      <c r="CH651" s="16"/>
      <c r="CI651" s="16"/>
      <c r="CJ651" s="16"/>
      <c r="CK651" s="16"/>
      <c r="CL651" s="16"/>
      <c r="CM651" s="16"/>
      <c r="CN651" s="16"/>
      <c r="CU651" s="73"/>
    </row>
    <row r="652" spans="1:99" s="33" customFormat="1" ht="24.95" customHeight="1">
      <c r="F652" s="40"/>
      <c r="K652" s="8"/>
      <c r="T652" s="40"/>
      <c r="U652" s="40"/>
      <c r="V652" s="40"/>
      <c r="X652" s="40"/>
      <c r="Y652" s="12"/>
      <c r="Z652" s="12">
        <f t="shared" si="7"/>
        <v>0</v>
      </c>
      <c r="AA652" s="12"/>
      <c r="AB652" s="12"/>
      <c r="AC652" s="73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7"/>
      <c r="CF652" s="16"/>
      <c r="CG652" s="16"/>
      <c r="CH652" s="16"/>
      <c r="CI652" s="16"/>
      <c r="CJ652" s="16"/>
      <c r="CK652" s="16"/>
      <c r="CL652" s="16"/>
      <c r="CM652" s="16"/>
      <c r="CN652" s="16"/>
      <c r="CU652" s="73"/>
    </row>
    <row r="653" spans="1:99" s="33" customFormat="1" ht="24.95" customHeight="1">
      <c r="F653" s="40"/>
      <c r="K653" s="8"/>
      <c r="T653" s="40"/>
      <c r="U653" s="40"/>
      <c r="V653" s="40"/>
      <c r="X653" s="40"/>
      <c r="Y653" s="12"/>
      <c r="Z653" s="12">
        <f t="shared" si="7"/>
        <v>0</v>
      </c>
      <c r="AA653" s="12"/>
      <c r="AB653" s="12"/>
      <c r="AC653" s="73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7"/>
      <c r="CF653" s="16"/>
      <c r="CG653" s="16"/>
      <c r="CH653" s="16"/>
      <c r="CI653" s="16"/>
      <c r="CJ653" s="16"/>
      <c r="CK653" s="16"/>
      <c r="CL653" s="16"/>
      <c r="CM653" s="16"/>
      <c r="CN653" s="16"/>
      <c r="CU653" s="73"/>
    </row>
    <row r="654" spans="1:99" s="33" customFormat="1" ht="24.95" customHeight="1">
      <c r="F654" s="40"/>
      <c r="K654" s="8"/>
      <c r="S654" s="41"/>
      <c r="T654" s="40"/>
      <c r="U654" s="40"/>
      <c r="V654" s="40"/>
      <c r="X654" s="40"/>
      <c r="Y654" s="31"/>
      <c r="Z654" s="12">
        <f t="shared" si="7"/>
        <v>0</v>
      </c>
      <c r="AA654" s="12"/>
      <c r="AB654" s="12"/>
      <c r="AC654" s="32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7"/>
      <c r="CF654" s="16"/>
      <c r="CG654" s="16"/>
      <c r="CH654" s="16"/>
      <c r="CI654" s="16"/>
      <c r="CJ654" s="16"/>
      <c r="CK654" s="16"/>
      <c r="CL654" s="16"/>
      <c r="CM654" s="16"/>
      <c r="CN654" s="16"/>
      <c r="CU654" s="73"/>
    </row>
    <row r="655" spans="1:99" s="33" customFormat="1" ht="24.95" customHeight="1">
      <c r="F655" s="40"/>
      <c r="K655" s="8"/>
      <c r="S655" s="41"/>
      <c r="T655" s="40"/>
      <c r="U655" s="40"/>
      <c r="V655" s="40"/>
      <c r="X655" s="40"/>
      <c r="Y655" s="12"/>
      <c r="Z655" s="12">
        <f t="shared" si="7"/>
        <v>0</v>
      </c>
      <c r="AA655" s="12"/>
      <c r="AB655" s="12"/>
      <c r="AC655" s="73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7"/>
      <c r="CF655" s="16"/>
      <c r="CG655" s="16"/>
      <c r="CH655" s="16"/>
      <c r="CI655" s="16"/>
      <c r="CJ655" s="16"/>
      <c r="CK655" s="16"/>
      <c r="CL655" s="16"/>
      <c r="CM655" s="16"/>
      <c r="CN655" s="16"/>
      <c r="CU655" s="73"/>
    </row>
    <row r="656" spans="1:99" s="11" customFormat="1" ht="24.95" customHeight="1">
      <c r="A656" s="33"/>
      <c r="B656" s="33"/>
      <c r="C656" s="33"/>
      <c r="D656" s="33"/>
      <c r="E656" s="33"/>
      <c r="F656" s="40"/>
      <c r="G656" s="33"/>
      <c r="H656" s="33"/>
      <c r="I656" s="33"/>
      <c r="J656" s="33"/>
      <c r="K656" s="8"/>
      <c r="L656" s="33"/>
      <c r="M656" s="33"/>
      <c r="N656" s="33"/>
      <c r="O656" s="33"/>
      <c r="P656" s="33"/>
      <c r="Q656" s="33"/>
      <c r="R656" s="33"/>
      <c r="S656" s="33"/>
      <c r="T656" s="40"/>
      <c r="U656" s="40"/>
      <c r="V656" s="40"/>
      <c r="W656" s="33"/>
      <c r="X656" s="40"/>
      <c r="Y656" s="12"/>
      <c r="Z656" s="12">
        <f t="shared" si="7"/>
        <v>0</v>
      </c>
      <c r="AA656" s="12"/>
      <c r="AB656" s="12"/>
      <c r="AC656" s="13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8"/>
      <c r="CF656" s="27"/>
      <c r="CG656" s="27"/>
      <c r="CH656" s="27"/>
      <c r="CI656" s="27"/>
      <c r="CJ656" s="27"/>
      <c r="CK656" s="27"/>
      <c r="CL656" s="27"/>
      <c r="CM656" s="27"/>
      <c r="CN656" s="27"/>
      <c r="CU656" s="13"/>
    </row>
    <row r="657" spans="1:99" s="33" customFormat="1" ht="24.95" customHeight="1">
      <c r="F657" s="40"/>
      <c r="K657" s="8"/>
      <c r="S657" s="41"/>
      <c r="T657" s="40"/>
      <c r="U657" s="40"/>
      <c r="V657" s="40"/>
      <c r="X657" s="40"/>
      <c r="Y657" s="12"/>
      <c r="Z657" s="12">
        <f t="shared" si="7"/>
        <v>0</v>
      </c>
      <c r="AA657" s="12"/>
      <c r="AB657" s="12"/>
      <c r="AC657" s="73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7"/>
      <c r="CF657" s="16"/>
      <c r="CG657" s="16"/>
      <c r="CH657" s="16"/>
      <c r="CI657" s="16"/>
      <c r="CJ657" s="16"/>
      <c r="CK657" s="16"/>
      <c r="CL657" s="16"/>
      <c r="CM657" s="16"/>
      <c r="CN657" s="16"/>
      <c r="CU657" s="73"/>
    </row>
    <row r="658" spans="1:99" s="33" customFormat="1" ht="24.95" customHeight="1">
      <c r="F658" s="40"/>
      <c r="K658" s="8"/>
      <c r="T658" s="85"/>
      <c r="U658" s="40"/>
      <c r="V658" s="40"/>
      <c r="X658" s="40"/>
      <c r="Y658" s="12"/>
      <c r="Z658" s="12">
        <f t="shared" si="7"/>
        <v>0</v>
      </c>
      <c r="AA658" s="12"/>
      <c r="AB658" s="12"/>
      <c r="AC658" s="73"/>
      <c r="AD658" s="73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7"/>
      <c r="CF658" s="16"/>
      <c r="CG658" s="16"/>
      <c r="CH658" s="16"/>
      <c r="CI658" s="16"/>
      <c r="CJ658" s="16"/>
      <c r="CK658" s="16"/>
      <c r="CL658" s="16"/>
      <c r="CM658" s="16"/>
      <c r="CN658" s="16"/>
      <c r="CU658" s="73"/>
    </row>
    <row r="659" spans="1:99" s="33" customFormat="1" ht="24.95" customHeight="1">
      <c r="F659" s="40"/>
      <c r="K659" s="8"/>
      <c r="T659" s="40"/>
      <c r="U659" s="40"/>
      <c r="V659" s="40"/>
      <c r="X659" s="40"/>
      <c r="Y659" s="12"/>
      <c r="Z659" s="12">
        <f t="shared" si="7"/>
        <v>0</v>
      </c>
      <c r="AA659" s="12"/>
      <c r="AB659" s="12"/>
      <c r="AC659" s="13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7"/>
      <c r="CF659" s="16"/>
      <c r="CG659" s="16"/>
      <c r="CH659" s="16"/>
      <c r="CI659" s="16"/>
      <c r="CJ659" s="16"/>
      <c r="CK659" s="16"/>
      <c r="CL659" s="16"/>
      <c r="CM659" s="16"/>
      <c r="CN659" s="16"/>
      <c r="CU659" s="73"/>
    </row>
    <row r="660" spans="1:99" s="11" customFormat="1" ht="24.95" customHeight="1">
      <c r="A660" s="33"/>
      <c r="B660" s="33"/>
      <c r="C660" s="33"/>
      <c r="D660" s="33"/>
      <c r="E660" s="33"/>
      <c r="F660" s="40"/>
      <c r="G660" s="33"/>
      <c r="H660" s="33"/>
      <c r="I660" s="33"/>
      <c r="J660" s="33"/>
      <c r="K660" s="8"/>
      <c r="L660" s="33"/>
      <c r="M660" s="33"/>
      <c r="N660" s="33"/>
      <c r="O660" s="33"/>
      <c r="P660" s="33"/>
      <c r="Q660" s="33"/>
      <c r="R660" s="33"/>
      <c r="S660" s="33"/>
      <c r="T660" s="40"/>
      <c r="U660" s="40"/>
      <c r="V660" s="40"/>
      <c r="W660" s="33"/>
      <c r="X660" s="40"/>
      <c r="Y660" s="12"/>
      <c r="Z660" s="12">
        <f t="shared" si="7"/>
        <v>0</v>
      </c>
      <c r="AA660" s="12"/>
      <c r="AB660" s="12"/>
      <c r="AC660" s="13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8"/>
      <c r="CF660" s="27"/>
      <c r="CG660" s="27"/>
      <c r="CH660" s="27"/>
      <c r="CI660" s="27"/>
      <c r="CJ660" s="27"/>
      <c r="CK660" s="27"/>
      <c r="CL660" s="27"/>
      <c r="CM660" s="27"/>
      <c r="CN660" s="27"/>
      <c r="CU660" s="13"/>
    </row>
    <row r="661" spans="1:99" s="33" customFormat="1" ht="24.95" customHeight="1">
      <c r="A661" s="11"/>
      <c r="F661" s="40"/>
      <c r="K661" s="8"/>
      <c r="T661" s="40"/>
      <c r="U661" s="40"/>
      <c r="V661" s="40"/>
      <c r="X661" s="40"/>
      <c r="Y661" s="12"/>
      <c r="Z661" s="12">
        <f t="shared" si="7"/>
        <v>0</v>
      </c>
      <c r="AA661" s="12"/>
      <c r="AB661" s="12"/>
      <c r="AC661" s="13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7"/>
      <c r="CF661" s="16"/>
      <c r="CG661" s="16"/>
      <c r="CH661" s="16"/>
      <c r="CI661" s="16"/>
      <c r="CJ661" s="16"/>
      <c r="CK661" s="16"/>
      <c r="CL661" s="16"/>
      <c r="CM661" s="16"/>
      <c r="CN661" s="16"/>
      <c r="CU661" s="73"/>
    </row>
    <row r="662" spans="1:99" s="33" customFormat="1" ht="24.95" customHeight="1">
      <c r="F662" s="40"/>
      <c r="K662" s="8"/>
      <c r="S662" s="41"/>
      <c r="T662" s="40"/>
      <c r="U662" s="40"/>
      <c r="V662" s="40"/>
      <c r="X662" s="40"/>
      <c r="Y662" s="12"/>
      <c r="Z662" s="12">
        <f t="shared" si="7"/>
        <v>0</v>
      </c>
      <c r="AA662" s="12"/>
      <c r="AB662" s="12"/>
      <c r="AC662" s="13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7"/>
      <c r="CF662" s="16"/>
      <c r="CG662" s="16"/>
      <c r="CH662" s="16"/>
      <c r="CI662" s="16"/>
      <c r="CJ662" s="16"/>
      <c r="CK662" s="16"/>
      <c r="CL662" s="16"/>
      <c r="CM662" s="16"/>
      <c r="CN662" s="16"/>
      <c r="CU662" s="73"/>
    </row>
    <row r="663" spans="1:99" s="33" customFormat="1" ht="24.95" customHeight="1">
      <c r="F663" s="40"/>
      <c r="K663" s="8"/>
      <c r="S663" s="41"/>
      <c r="T663" s="40"/>
      <c r="U663" s="40"/>
      <c r="V663" s="40"/>
      <c r="X663" s="40"/>
      <c r="Y663" s="12"/>
      <c r="Z663" s="12">
        <f t="shared" si="7"/>
        <v>0</v>
      </c>
      <c r="AA663" s="12"/>
      <c r="AB663" s="12"/>
      <c r="AC663" s="13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7"/>
      <c r="CF663" s="16"/>
      <c r="CG663" s="16"/>
      <c r="CH663" s="16"/>
      <c r="CI663" s="16"/>
      <c r="CJ663" s="16"/>
      <c r="CK663" s="16"/>
      <c r="CL663" s="16"/>
      <c r="CM663" s="16"/>
      <c r="CN663" s="16"/>
      <c r="CU663" s="73"/>
    </row>
    <row r="664" spans="1:99" s="33" customFormat="1" ht="24.95" customHeight="1">
      <c r="F664" s="40"/>
      <c r="K664" s="8"/>
      <c r="S664" s="41"/>
      <c r="T664" s="40"/>
      <c r="U664" s="40"/>
      <c r="V664" s="40"/>
      <c r="X664" s="40"/>
      <c r="Y664" s="12"/>
      <c r="Z664" s="12">
        <f t="shared" si="7"/>
        <v>0</v>
      </c>
      <c r="AA664" s="12"/>
      <c r="AB664" s="12"/>
      <c r="AC664" s="13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7"/>
      <c r="CF664" s="16"/>
      <c r="CG664" s="16"/>
      <c r="CH664" s="16"/>
      <c r="CI664" s="16"/>
      <c r="CJ664" s="16"/>
      <c r="CK664" s="16"/>
      <c r="CL664" s="16"/>
      <c r="CM664" s="16"/>
      <c r="CN664" s="16"/>
      <c r="CU664" s="73"/>
    </row>
    <row r="665" spans="1:99" s="11" customFormat="1" ht="24.95" customHeight="1">
      <c r="A665" s="33"/>
      <c r="B665" s="33"/>
      <c r="C665" s="33"/>
      <c r="D665" s="33"/>
      <c r="E665" s="33"/>
      <c r="F665" s="40"/>
      <c r="G665" s="33"/>
      <c r="H665" s="33"/>
      <c r="I665" s="33"/>
      <c r="J665" s="33"/>
      <c r="K665" s="8"/>
      <c r="L665" s="33"/>
      <c r="M665" s="33"/>
      <c r="N665" s="33"/>
      <c r="O665" s="33"/>
      <c r="P665" s="33"/>
      <c r="Q665" s="33"/>
      <c r="R665" s="33"/>
      <c r="S665" s="41"/>
      <c r="T665" s="33"/>
      <c r="U665" s="33"/>
      <c r="V665" s="40"/>
      <c r="X665" s="40"/>
      <c r="Y665" s="12"/>
      <c r="Z665" s="12">
        <f t="shared" si="7"/>
        <v>0</v>
      </c>
      <c r="AA665" s="12"/>
      <c r="AB665" s="12"/>
      <c r="AC665" s="13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8"/>
      <c r="CF665" s="27"/>
      <c r="CG665" s="27"/>
      <c r="CH665" s="27"/>
      <c r="CI665" s="27"/>
      <c r="CJ665" s="27"/>
      <c r="CK665" s="27"/>
      <c r="CL665" s="27"/>
      <c r="CM665" s="27"/>
      <c r="CN665" s="27"/>
      <c r="CU665" s="13"/>
    </row>
    <row r="666" spans="1:99" s="33" customFormat="1" ht="24.95" customHeight="1">
      <c r="A666" s="11"/>
      <c r="F666" s="40"/>
      <c r="K666" s="8"/>
      <c r="S666" s="41"/>
      <c r="T666" s="40"/>
      <c r="U666" s="40"/>
      <c r="V666" s="40"/>
      <c r="X666" s="40"/>
      <c r="Y666" s="12"/>
      <c r="Z666" s="12">
        <f t="shared" si="7"/>
        <v>0</v>
      </c>
      <c r="AA666" s="12"/>
      <c r="AB666" s="12"/>
      <c r="AC666" s="13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7"/>
      <c r="CF666" s="16"/>
      <c r="CG666" s="16"/>
      <c r="CH666" s="16"/>
      <c r="CI666" s="16"/>
      <c r="CJ666" s="16"/>
      <c r="CK666" s="16"/>
      <c r="CL666" s="16"/>
      <c r="CM666" s="16"/>
      <c r="CN666" s="16"/>
      <c r="CU666" s="73"/>
    </row>
    <row r="667" spans="1:99" s="33" customFormat="1" ht="24.95" customHeight="1">
      <c r="F667" s="40"/>
      <c r="K667" s="8"/>
      <c r="S667" s="41"/>
      <c r="V667" s="40"/>
      <c r="X667" s="40"/>
      <c r="Y667" s="12"/>
      <c r="Z667" s="12">
        <f t="shared" si="7"/>
        <v>0</v>
      </c>
      <c r="AA667" s="12"/>
      <c r="AB667" s="12"/>
      <c r="AC667" s="73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7"/>
      <c r="CF667" s="16"/>
      <c r="CG667" s="16"/>
      <c r="CH667" s="16"/>
      <c r="CI667" s="16"/>
      <c r="CJ667" s="16"/>
      <c r="CK667" s="16"/>
      <c r="CL667" s="16"/>
      <c r="CM667" s="16"/>
      <c r="CN667" s="16"/>
      <c r="CU667" s="73"/>
    </row>
    <row r="668" spans="1:99" s="33" customFormat="1" ht="24.95" customHeight="1">
      <c r="F668" s="40"/>
      <c r="K668" s="8"/>
      <c r="T668" s="40"/>
      <c r="U668" s="40"/>
      <c r="V668" s="40"/>
      <c r="X668" s="40"/>
      <c r="Y668" s="12"/>
      <c r="Z668" s="12">
        <f t="shared" si="7"/>
        <v>0</v>
      </c>
      <c r="AA668" s="12"/>
      <c r="AB668" s="12"/>
      <c r="AC668" s="73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7"/>
      <c r="CF668" s="16"/>
      <c r="CG668" s="16"/>
      <c r="CH668" s="16"/>
      <c r="CI668" s="16"/>
      <c r="CJ668" s="16"/>
      <c r="CK668" s="16"/>
      <c r="CL668" s="16"/>
      <c r="CM668" s="16"/>
      <c r="CN668" s="16"/>
      <c r="CU668" s="73"/>
    </row>
    <row r="669" spans="1:99" s="86" customFormat="1" ht="24.95" customHeight="1">
      <c r="A669" s="33"/>
      <c r="B669" s="33"/>
      <c r="C669" s="33"/>
      <c r="D669" s="33"/>
      <c r="E669" s="33"/>
      <c r="F669" s="40"/>
      <c r="G669" s="33"/>
      <c r="H669" s="33"/>
      <c r="I669" s="33"/>
      <c r="J669" s="30"/>
      <c r="K669" s="8"/>
      <c r="L669" s="33"/>
      <c r="M669" s="33"/>
      <c r="N669" s="33"/>
      <c r="O669" s="33"/>
      <c r="P669" s="33"/>
      <c r="Q669" s="33"/>
      <c r="R669" s="33"/>
      <c r="S669" s="41"/>
      <c r="T669" s="40"/>
      <c r="U669" s="40"/>
      <c r="V669" s="40"/>
      <c r="W669" s="33"/>
      <c r="X669" s="40"/>
      <c r="Y669" s="12"/>
      <c r="Z669" s="12">
        <f t="shared" si="7"/>
        <v>0</v>
      </c>
      <c r="AA669" s="12"/>
      <c r="AB669" s="12"/>
      <c r="AC669" s="73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7"/>
      <c r="CF669" s="16"/>
      <c r="CG669" s="16"/>
      <c r="CH669" s="16"/>
      <c r="CI669" s="16"/>
      <c r="CJ669" s="16"/>
      <c r="CK669" s="16"/>
      <c r="CL669" s="16"/>
      <c r="CM669" s="16"/>
      <c r="CN669" s="16"/>
      <c r="CO669" s="33"/>
      <c r="CP669" s="33"/>
      <c r="CQ669" s="33"/>
      <c r="CR669" s="33"/>
      <c r="CS669" s="33"/>
      <c r="CT669" s="33"/>
      <c r="CU669" s="73"/>
    </row>
    <row r="670" spans="1:99" s="86" customFormat="1" ht="24.95" customHeight="1">
      <c r="A670" s="33"/>
      <c r="B670" s="33"/>
      <c r="C670" s="33"/>
      <c r="D670" s="33"/>
      <c r="E670" s="33"/>
      <c r="F670" s="40"/>
      <c r="G670" s="33"/>
      <c r="H670" s="33"/>
      <c r="I670" s="33"/>
      <c r="J670" s="30"/>
      <c r="K670" s="8"/>
      <c r="L670" s="33"/>
      <c r="M670" s="33"/>
      <c r="N670" s="33"/>
      <c r="O670" s="33"/>
      <c r="P670" s="33"/>
      <c r="Q670" s="33"/>
      <c r="R670" s="33"/>
      <c r="S670" s="41"/>
      <c r="T670" s="40"/>
      <c r="U670" s="40"/>
      <c r="V670" s="40"/>
      <c r="W670" s="33"/>
      <c r="X670" s="40"/>
      <c r="Y670" s="12"/>
      <c r="Z670" s="12">
        <f t="shared" si="7"/>
        <v>0</v>
      </c>
      <c r="AA670" s="12"/>
      <c r="AB670" s="12"/>
      <c r="AC670" s="73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7"/>
      <c r="CF670" s="16"/>
      <c r="CG670" s="16"/>
      <c r="CH670" s="16"/>
      <c r="CI670" s="16"/>
      <c r="CJ670" s="16"/>
      <c r="CK670" s="16"/>
      <c r="CL670" s="16"/>
      <c r="CM670" s="16"/>
      <c r="CN670" s="16"/>
      <c r="CO670" s="33"/>
      <c r="CP670" s="33"/>
      <c r="CQ670" s="33"/>
      <c r="CR670" s="33"/>
      <c r="CS670" s="33"/>
      <c r="CT670" s="33"/>
      <c r="CU670" s="73"/>
    </row>
    <row r="671" spans="1:99" s="33" customFormat="1" ht="24.95" customHeight="1">
      <c r="F671" s="40"/>
      <c r="K671" s="8"/>
      <c r="Q671" s="54"/>
      <c r="S671" s="41"/>
      <c r="T671" s="40"/>
      <c r="U671" s="40"/>
      <c r="V671" s="40"/>
      <c r="X671" s="40"/>
      <c r="Y671" s="12"/>
      <c r="Z671" s="12">
        <f t="shared" si="7"/>
        <v>0</v>
      </c>
      <c r="AA671" s="12"/>
      <c r="AB671" s="12"/>
      <c r="AC671" s="73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7"/>
      <c r="CF671" s="16"/>
      <c r="CG671" s="16"/>
      <c r="CH671" s="16"/>
      <c r="CI671" s="16"/>
      <c r="CJ671" s="16"/>
      <c r="CK671" s="16"/>
      <c r="CL671" s="16"/>
      <c r="CM671" s="16"/>
      <c r="CN671" s="16"/>
      <c r="CU671" s="73"/>
    </row>
    <row r="672" spans="1:99" s="33" customFormat="1" ht="24.95" customHeight="1">
      <c r="F672" s="40"/>
      <c r="K672" s="8"/>
      <c r="S672" s="41"/>
      <c r="T672" s="40"/>
      <c r="U672" s="40"/>
      <c r="V672" s="40"/>
      <c r="X672" s="40"/>
      <c r="Y672" s="12"/>
      <c r="Z672" s="12">
        <f t="shared" si="7"/>
        <v>0</v>
      </c>
      <c r="AA672" s="12"/>
      <c r="AB672" s="12"/>
      <c r="AC672" s="73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7"/>
      <c r="CF672" s="16"/>
      <c r="CG672" s="16"/>
      <c r="CH672" s="16"/>
      <c r="CI672" s="16"/>
      <c r="CJ672" s="16"/>
      <c r="CK672" s="16"/>
      <c r="CL672" s="16"/>
      <c r="CM672" s="16"/>
      <c r="CN672" s="16"/>
      <c r="CU672" s="73"/>
    </row>
    <row r="673" spans="1:99" s="20" customFormat="1" ht="24.95" customHeight="1">
      <c r="F673" s="22"/>
      <c r="K673" s="21"/>
      <c r="T673" s="22"/>
      <c r="U673" s="22"/>
      <c r="V673" s="40"/>
      <c r="X673" s="22"/>
      <c r="Y673" s="23"/>
      <c r="Z673" s="12">
        <f t="shared" si="7"/>
        <v>0</v>
      </c>
      <c r="AA673" s="23"/>
      <c r="AB673" s="23"/>
      <c r="AC673" s="24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6"/>
      <c r="CF673" s="25"/>
      <c r="CG673" s="25"/>
      <c r="CH673" s="25"/>
      <c r="CI673" s="25"/>
      <c r="CJ673" s="25"/>
      <c r="CK673" s="25"/>
      <c r="CL673" s="25"/>
      <c r="CM673" s="25"/>
      <c r="CN673" s="25"/>
      <c r="CU673" s="24"/>
    </row>
    <row r="674" spans="1:99" s="33" customFormat="1" ht="24.95" customHeight="1">
      <c r="F674" s="40"/>
      <c r="H674" s="20"/>
      <c r="J674" s="20"/>
      <c r="K674" s="53"/>
      <c r="R674" s="20"/>
      <c r="S674" s="41"/>
      <c r="T674" s="40"/>
      <c r="V674" s="40"/>
      <c r="W674" s="40"/>
      <c r="X674" s="40"/>
      <c r="Y674" s="12"/>
      <c r="Z674" s="12">
        <f t="shared" si="7"/>
        <v>0</v>
      </c>
      <c r="AA674" s="12"/>
      <c r="AB674" s="12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7"/>
      <c r="CE674" s="16"/>
      <c r="CF674" s="16"/>
      <c r="CG674" s="16"/>
      <c r="CH674" s="16"/>
      <c r="CI674" s="16"/>
      <c r="CJ674" s="16"/>
      <c r="CK674" s="16"/>
      <c r="CL674" s="16"/>
      <c r="CM674" s="16"/>
      <c r="CT674" s="73"/>
    </row>
    <row r="675" spans="1:99" s="33" customFormat="1" ht="24.95" customHeight="1">
      <c r="F675" s="40"/>
      <c r="K675" s="53"/>
      <c r="S675" s="41"/>
      <c r="T675" s="40"/>
      <c r="V675" s="40"/>
      <c r="X675" s="40"/>
      <c r="Y675" s="31"/>
      <c r="Z675" s="12">
        <f t="shared" si="7"/>
        <v>0</v>
      </c>
      <c r="AA675" s="12"/>
      <c r="AB675" s="12"/>
      <c r="AC675" s="32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7"/>
      <c r="CF675" s="16"/>
      <c r="CG675" s="16"/>
      <c r="CH675" s="16"/>
      <c r="CI675" s="16"/>
      <c r="CJ675" s="16"/>
      <c r="CK675" s="16"/>
      <c r="CL675" s="16"/>
      <c r="CM675" s="16"/>
      <c r="CN675" s="16"/>
      <c r="CU675" s="73"/>
    </row>
    <row r="676" spans="1:99" s="33" customFormat="1" ht="24.75" customHeight="1">
      <c r="C676" s="55"/>
      <c r="F676" s="40"/>
      <c r="G676" s="55"/>
      <c r="H676" s="55"/>
      <c r="I676" s="55"/>
      <c r="J676" s="87"/>
      <c r="K676" s="56"/>
      <c r="L676" s="55"/>
      <c r="M676" s="55"/>
      <c r="N676" s="55"/>
      <c r="O676" s="55"/>
      <c r="P676" s="55"/>
      <c r="Q676" s="88"/>
      <c r="R676" s="88"/>
      <c r="S676" s="52"/>
      <c r="T676" s="40"/>
      <c r="U676" s="40"/>
      <c r="V676" s="40"/>
      <c r="X676" s="40"/>
      <c r="Y676" s="12"/>
      <c r="Z676" s="12">
        <f t="shared" si="7"/>
        <v>0</v>
      </c>
      <c r="AA676" s="12"/>
      <c r="AB676" s="12"/>
      <c r="AC676" s="73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7"/>
      <c r="CF676" s="16"/>
      <c r="CG676" s="16"/>
      <c r="CH676" s="16"/>
      <c r="CI676" s="16"/>
      <c r="CJ676" s="16"/>
      <c r="CK676" s="16"/>
      <c r="CL676" s="16"/>
      <c r="CM676" s="16"/>
      <c r="CN676" s="16"/>
      <c r="CU676" s="73"/>
    </row>
    <row r="677" spans="1:99" s="33" customFormat="1" ht="24.95" customHeight="1">
      <c r="F677" s="40"/>
      <c r="K677" s="53"/>
      <c r="S677" s="41"/>
      <c r="T677" s="40"/>
      <c r="U677" s="40"/>
      <c r="V677" s="40"/>
      <c r="X677" s="40"/>
      <c r="Y677" s="12"/>
      <c r="Z677" s="12">
        <f t="shared" si="7"/>
        <v>0</v>
      </c>
      <c r="AA677" s="12"/>
      <c r="AB677" s="73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7"/>
      <c r="CE677" s="16"/>
      <c r="CF677" s="16"/>
      <c r="CG677" s="16"/>
      <c r="CH677" s="16"/>
      <c r="CI677" s="16"/>
      <c r="CJ677" s="16"/>
      <c r="CK677" s="16"/>
      <c r="CL677" s="16"/>
      <c r="CM677" s="16"/>
      <c r="CT677" s="73"/>
    </row>
    <row r="678" spans="1:99" s="33" customFormat="1" ht="24.95" customHeight="1">
      <c r="F678" s="40"/>
      <c r="G678" s="44"/>
      <c r="J678" s="45"/>
      <c r="K678" s="8"/>
      <c r="O678" s="44"/>
      <c r="P678" s="44"/>
      <c r="S678" s="41"/>
      <c r="T678" s="40"/>
      <c r="U678" s="40"/>
      <c r="V678" s="40"/>
      <c r="X678" s="40"/>
      <c r="Y678" s="31"/>
      <c r="Z678" s="12">
        <f t="shared" si="7"/>
        <v>0</v>
      </c>
      <c r="AA678" s="12"/>
      <c r="AB678" s="12"/>
      <c r="AC678" s="32"/>
      <c r="AJ678" s="73"/>
    </row>
    <row r="679" spans="1:99" s="33" customFormat="1" ht="24.95" customHeight="1">
      <c r="F679" s="40"/>
      <c r="K679" s="8"/>
      <c r="S679" s="41"/>
      <c r="T679" s="40"/>
      <c r="U679" s="40"/>
      <c r="V679" s="40"/>
      <c r="X679" s="40"/>
      <c r="Y679" s="31"/>
      <c r="Z679" s="12">
        <f t="shared" si="7"/>
        <v>0</v>
      </c>
      <c r="AA679" s="12"/>
      <c r="AB679" s="12"/>
      <c r="AC679" s="32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7"/>
      <c r="CF679" s="16"/>
      <c r="CG679" s="16"/>
      <c r="CH679" s="16"/>
      <c r="CI679" s="16"/>
      <c r="CJ679" s="16"/>
      <c r="CK679" s="16"/>
      <c r="CL679" s="16"/>
      <c r="CM679" s="16"/>
      <c r="CN679" s="16"/>
      <c r="CU679" s="73"/>
    </row>
    <row r="680" spans="1:99" s="33" customFormat="1" ht="24.95" customHeight="1">
      <c r="F680" s="40"/>
      <c r="K680" s="8"/>
      <c r="T680" s="40"/>
      <c r="U680" s="40"/>
      <c r="V680" s="40"/>
      <c r="X680" s="40"/>
      <c r="Y680" s="12"/>
      <c r="Z680" s="12">
        <f t="shared" si="7"/>
        <v>0</v>
      </c>
      <c r="AA680" s="12"/>
      <c r="AB680" s="12"/>
      <c r="AC680" s="73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7"/>
      <c r="CF680" s="16"/>
      <c r="CG680" s="16"/>
      <c r="CH680" s="16"/>
      <c r="CI680" s="16"/>
      <c r="CJ680" s="16"/>
      <c r="CK680" s="16"/>
      <c r="CL680" s="16"/>
      <c r="CM680" s="16"/>
      <c r="CN680" s="16"/>
      <c r="CU680" s="73"/>
    </row>
    <row r="681" spans="1:99" s="33" customFormat="1" ht="24.95" customHeight="1">
      <c r="F681" s="40"/>
      <c r="K681" s="8"/>
      <c r="S681" s="41"/>
      <c r="T681" s="40"/>
      <c r="U681" s="40"/>
      <c r="V681" s="40"/>
      <c r="X681" s="40"/>
      <c r="Y681" s="31"/>
      <c r="Z681" s="12">
        <f t="shared" si="7"/>
        <v>0</v>
      </c>
      <c r="AA681" s="12"/>
      <c r="AB681" s="12"/>
      <c r="AC681" s="73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7"/>
      <c r="CF681" s="16"/>
      <c r="CG681" s="16"/>
      <c r="CH681" s="16"/>
      <c r="CI681" s="16"/>
      <c r="CJ681" s="16"/>
      <c r="CK681" s="16"/>
      <c r="CL681" s="16"/>
      <c r="CM681" s="16"/>
      <c r="CN681" s="16"/>
      <c r="CU681" s="73"/>
    </row>
    <row r="682" spans="1:99" s="33" customFormat="1" ht="24.95" customHeight="1">
      <c r="F682" s="40"/>
      <c r="K682" s="8"/>
      <c r="S682" s="41"/>
      <c r="T682" s="40"/>
      <c r="U682" s="40"/>
      <c r="V682" s="40"/>
      <c r="X682" s="40"/>
      <c r="Y682" s="12"/>
      <c r="Z682" s="12">
        <f t="shared" si="7"/>
        <v>0</v>
      </c>
      <c r="AA682" s="12"/>
      <c r="AB682" s="12"/>
      <c r="AC682" s="73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7"/>
      <c r="CF682" s="16"/>
      <c r="CG682" s="16"/>
      <c r="CH682" s="16"/>
      <c r="CI682" s="16"/>
      <c r="CJ682" s="16"/>
      <c r="CK682" s="16"/>
      <c r="CL682" s="16"/>
      <c r="CM682" s="16"/>
      <c r="CN682" s="16"/>
      <c r="CU682" s="73"/>
    </row>
    <row r="683" spans="1:99" s="33" customFormat="1" ht="24.95" customHeight="1">
      <c r="A683" s="11"/>
      <c r="F683" s="40"/>
      <c r="K683" s="8"/>
      <c r="S683" s="41"/>
      <c r="T683" s="40"/>
      <c r="U683" s="40"/>
      <c r="V683" s="40"/>
      <c r="X683" s="40"/>
      <c r="Y683" s="12"/>
      <c r="Z683" s="12">
        <f t="shared" si="7"/>
        <v>0</v>
      </c>
      <c r="AA683" s="12"/>
      <c r="AB683" s="12"/>
      <c r="AC683" s="73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7"/>
      <c r="CF683" s="16"/>
      <c r="CG683" s="16"/>
      <c r="CH683" s="16"/>
      <c r="CI683" s="16"/>
      <c r="CJ683" s="16"/>
      <c r="CK683" s="16"/>
      <c r="CL683" s="16"/>
      <c r="CM683" s="16"/>
      <c r="CN683" s="16"/>
      <c r="CU683" s="73"/>
    </row>
    <row r="684" spans="1:99" s="33" customFormat="1" ht="24.95" customHeight="1">
      <c r="F684" s="40"/>
      <c r="K684" s="8"/>
      <c r="S684" s="41"/>
      <c r="T684" s="40"/>
      <c r="U684" s="40"/>
      <c r="V684" s="40"/>
      <c r="X684" s="40"/>
      <c r="Y684" s="12"/>
      <c r="Z684" s="12">
        <f t="shared" si="7"/>
        <v>0</v>
      </c>
      <c r="AA684" s="12"/>
      <c r="AB684" s="12"/>
      <c r="AC684" s="73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7"/>
      <c r="CF684" s="16"/>
      <c r="CG684" s="16"/>
      <c r="CH684" s="16"/>
      <c r="CI684" s="16"/>
      <c r="CJ684" s="16"/>
      <c r="CK684" s="16"/>
      <c r="CL684" s="16"/>
      <c r="CM684" s="16"/>
      <c r="CN684" s="16"/>
      <c r="CU684" s="73"/>
    </row>
    <row r="685" spans="1:99" s="4" customFormat="1" ht="24.95" customHeight="1">
      <c r="C685" s="33"/>
      <c r="F685" s="6"/>
      <c r="G685" s="33"/>
      <c r="H685" s="33"/>
      <c r="I685" s="33"/>
      <c r="J685" s="33"/>
      <c r="K685" s="8"/>
      <c r="L685" s="33"/>
      <c r="M685" s="33"/>
      <c r="N685" s="33"/>
      <c r="O685" s="33"/>
      <c r="P685" s="33"/>
      <c r="Q685" s="33"/>
      <c r="R685" s="33"/>
      <c r="S685" s="41"/>
      <c r="T685" s="6"/>
      <c r="U685" s="6"/>
      <c r="V685" s="36"/>
      <c r="X685" s="6"/>
      <c r="Y685" s="1"/>
      <c r="Z685" s="12">
        <f t="shared" si="7"/>
        <v>0</v>
      </c>
      <c r="AA685" s="1"/>
      <c r="AB685" s="1"/>
      <c r="AC685" s="7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  <c r="BM685" s="38"/>
      <c r="BN685" s="38"/>
      <c r="BO685" s="38"/>
      <c r="BP685" s="38"/>
      <c r="BQ685" s="38"/>
      <c r="BR685" s="38"/>
      <c r="BS685" s="38"/>
      <c r="BT685" s="38"/>
      <c r="BU685" s="38"/>
      <c r="BV685" s="38"/>
      <c r="BW685" s="38"/>
      <c r="BX685" s="38"/>
      <c r="BY685" s="38"/>
      <c r="BZ685" s="38"/>
      <c r="CA685" s="38"/>
      <c r="CB685" s="38"/>
      <c r="CC685" s="38"/>
      <c r="CD685" s="38"/>
      <c r="CE685" s="39"/>
      <c r="CF685" s="38"/>
      <c r="CG685" s="38"/>
      <c r="CH685" s="38"/>
      <c r="CI685" s="38"/>
      <c r="CJ685" s="38"/>
      <c r="CK685" s="38"/>
      <c r="CL685" s="38"/>
      <c r="CM685" s="38"/>
      <c r="CN685" s="38"/>
      <c r="CU685" s="7"/>
    </row>
    <row r="686" spans="1:99" s="4" customFormat="1" ht="24.95" customHeight="1">
      <c r="F686" s="6"/>
      <c r="H686" s="33"/>
      <c r="K686" s="8"/>
      <c r="R686" s="33"/>
      <c r="S686" s="35"/>
      <c r="T686" s="6"/>
      <c r="U686" s="6"/>
      <c r="V686" s="36"/>
      <c r="X686" s="6"/>
      <c r="Y686" s="1"/>
      <c r="Z686" s="12">
        <f t="shared" si="7"/>
        <v>0</v>
      </c>
      <c r="AA686" s="1"/>
      <c r="AB686" s="1"/>
      <c r="AC686" s="7"/>
      <c r="AJ686" s="7"/>
    </row>
    <row r="687" spans="1:99" s="4" customFormat="1" ht="24.95" customHeight="1">
      <c r="F687" s="6"/>
      <c r="H687" s="33"/>
      <c r="K687" s="8"/>
      <c r="R687" s="33"/>
      <c r="S687" s="35"/>
      <c r="T687" s="6"/>
      <c r="U687" s="6"/>
      <c r="V687" s="36"/>
      <c r="X687" s="6"/>
      <c r="Y687" s="1"/>
      <c r="Z687" s="12">
        <f t="shared" si="7"/>
        <v>0</v>
      </c>
      <c r="AA687" s="1"/>
      <c r="AB687" s="1"/>
      <c r="AC687" s="7"/>
      <c r="AJ687" s="7"/>
    </row>
    <row r="688" spans="1:99" s="4" customFormat="1" ht="24.95" customHeight="1">
      <c r="F688" s="6"/>
      <c r="H688" s="33"/>
      <c r="K688" s="8"/>
      <c r="R688" s="33"/>
      <c r="S688" s="35"/>
      <c r="T688" s="6"/>
      <c r="U688" s="6"/>
      <c r="V688" s="36"/>
      <c r="X688" s="6"/>
      <c r="Y688" s="1"/>
      <c r="Z688" s="12">
        <f t="shared" si="7"/>
        <v>0</v>
      </c>
      <c r="AA688" s="1"/>
      <c r="AB688" s="1"/>
      <c r="AC688" s="7"/>
      <c r="AJ688" s="7"/>
    </row>
    <row r="689" spans="1:99" s="4" customFormat="1" ht="24.95" customHeight="1">
      <c r="A689" s="34"/>
      <c r="D689" s="33"/>
      <c r="F689" s="6"/>
      <c r="G689" s="33"/>
      <c r="H689" s="33"/>
      <c r="I689" s="33"/>
      <c r="J689" s="33"/>
      <c r="K689" s="8"/>
      <c r="L689" s="33"/>
      <c r="M689" s="33"/>
      <c r="N689" s="33"/>
      <c r="O689" s="33"/>
      <c r="P689" s="33"/>
      <c r="Q689" s="33"/>
      <c r="R689" s="15"/>
      <c r="S689" s="35"/>
      <c r="T689" s="6"/>
      <c r="U689" s="6"/>
      <c r="V689" s="36"/>
      <c r="X689" s="6"/>
      <c r="Y689" s="1"/>
      <c r="Z689" s="12">
        <f t="shared" si="7"/>
        <v>0</v>
      </c>
      <c r="AA689" s="1"/>
      <c r="AB689" s="1"/>
      <c r="AC689" s="7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  <c r="BK689" s="38"/>
      <c r="BL689" s="38"/>
      <c r="BM689" s="38"/>
      <c r="BN689" s="38"/>
      <c r="BO689" s="38"/>
      <c r="BP689" s="38"/>
      <c r="BQ689" s="38"/>
      <c r="BR689" s="38"/>
      <c r="BS689" s="38"/>
      <c r="BT689" s="38"/>
      <c r="BU689" s="38"/>
      <c r="BV689" s="38"/>
      <c r="BW689" s="38"/>
      <c r="BX689" s="38"/>
      <c r="BY689" s="38"/>
      <c r="BZ689" s="38"/>
      <c r="CA689" s="38"/>
      <c r="CB689" s="38"/>
      <c r="CC689" s="38"/>
      <c r="CD689" s="38"/>
      <c r="CE689" s="39"/>
      <c r="CF689" s="38"/>
      <c r="CG689" s="38"/>
      <c r="CH689" s="38"/>
      <c r="CI689" s="38"/>
      <c r="CJ689" s="38"/>
      <c r="CK689" s="38"/>
      <c r="CL689" s="38"/>
      <c r="CM689" s="38"/>
      <c r="CN689" s="38"/>
      <c r="CU689" s="7"/>
    </row>
    <row r="690" spans="1:99" s="4" customFormat="1" ht="24.95" customHeight="1">
      <c r="D690" s="33"/>
      <c r="F690" s="6"/>
      <c r="G690" s="33"/>
      <c r="H690" s="33"/>
      <c r="I690" s="33"/>
      <c r="J690" s="33"/>
      <c r="K690" s="8"/>
      <c r="L690" s="33"/>
      <c r="M690" s="33"/>
      <c r="N690" s="33"/>
      <c r="O690" s="33"/>
      <c r="P690" s="33"/>
      <c r="Q690" s="33"/>
      <c r="S690" s="42"/>
      <c r="T690" s="6"/>
      <c r="U690" s="6"/>
      <c r="V690" s="36"/>
      <c r="X690" s="6"/>
      <c r="Y690" s="1"/>
      <c r="Z690" s="12">
        <f t="shared" si="7"/>
        <v>0</v>
      </c>
      <c r="AA690" s="1"/>
      <c r="AB690" s="1"/>
      <c r="AC690" s="7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  <c r="BK690" s="38"/>
      <c r="BL690" s="38"/>
      <c r="BM690" s="38"/>
      <c r="BN690" s="38"/>
      <c r="BO690" s="38"/>
      <c r="BP690" s="38"/>
      <c r="BQ690" s="38"/>
      <c r="BR690" s="38"/>
      <c r="BS690" s="38"/>
      <c r="BT690" s="38"/>
      <c r="BU690" s="38"/>
      <c r="BV690" s="38"/>
      <c r="BW690" s="38"/>
      <c r="BX690" s="38"/>
      <c r="BY690" s="38"/>
      <c r="BZ690" s="38"/>
      <c r="CA690" s="38"/>
      <c r="CB690" s="38"/>
      <c r="CC690" s="38"/>
      <c r="CD690" s="38"/>
      <c r="CE690" s="39"/>
      <c r="CF690" s="38"/>
      <c r="CG690" s="38"/>
      <c r="CH690" s="38"/>
      <c r="CI690" s="38"/>
      <c r="CJ690" s="38"/>
      <c r="CK690" s="38"/>
      <c r="CL690" s="38"/>
      <c r="CM690" s="38"/>
      <c r="CN690" s="38"/>
      <c r="CU690" s="7"/>
    </row>
    <row r="691" spans="1:99" s="15" customFormat="1" ht="25.5" customHeight="1">
      <c r="F691" s="14"/>
      <c r="K691" s="29"/>
      <c r="S691" s="42"/>
      <c r="T691" s="6"/>
      <c r="U691" s="6"/>
      <c r="V691" s="14"/>
      <c r="X691" s="14"/>
      <c r="Y691" s="48"/>
      <c r="Z691" s="12">
        <f t="shared" ref="Z691:Z707" si="8">AA691+AB691</f>
        <v>0</v>
      </c>
      <c r="AA691" s="48"/>
      <c r="AB691" s="48"/>
      <c r="AJ691" s="49"/>
    </row>
    <row r="692" spans="1:99" s="4" customFormat="1" ht="24.95" customHeight="1">
      <c r="F692" s="6"/>
      <c r="I692" s="33"/>
      <c r="J692" s="33"/>
      <c r="K692" s="57"/>
      <c r="L692" s="33"/>
      <c r="M692" s="33"/>
      <c r="N692" s="33"/>
      <c r="O692" s="33"/>
      <c r="P692" s="33"/>
      <c r="S692" s="35"/>
      <c r="T692" s="6"/>
      <c r="U692" s="6"/>
      <c r="V692" s="36"/>
      <c r="X692" s="6"/>
      <c r="Y692" s="1"/>
      <c r="Z692" s="12">
        <f t="shared" si="8"/>
        <v>0</v>
      </c>
      <c r="AA692" s="1"/>
      <c r="AB692" s="1"/>
      <c r="AC692" s="7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  <c r="BM692" s="38"/>
      <c r="BN692" s="38"/>
      <c r="BO692" s="38"/>
      <c r="BP692" s="38"/>
      <c r="BQ692" s="38"/>
      <c r="BR692" s="38"/>
      <c r="BS692" s="38"/>
      <c r="BT692" s="38"/>
      <c r="BU692" s="38"/>
      <c r="BV692" s="38"/>
      <c r="BW692" s="38"/>
      <c r="BX692" s="38"/>
      <c r="BY692" s="38"/>
      <c r="BZ692" s="38"/>
      <c r="CA692" s="38"/>
      <c r="CB692" s="38"/>
      <c r="CC692" s="38"/>
      <c r="CD692" s="38"/>
      <c r="CE692" s="39"/>
      <c r="CF692" s="38"/>
      <c r="CG692" s="38"/>
      <c r="CH692" s="38"/>
      <c r="CI692" s="38"/>
      <c r="CJ692" s="38"/>
      <c r="CK692" s="38"/>
      <c r="CL692" s="38"/>
      <c r="CM692" s="38"/>
      <c r="CN692" s="38"/>
      <c r="CU692" s="7"/>
    </row>
    <row r="693" spans="1:99" s="4" customFormat="1" ht="24.95" customHeight="1">
      <c r="A693" s="34"/>
      <c r="F693" s="6"/>
      <c r="G693" s="33"/>
      <c r="H693" s="33"/>
      <c r="I693" s="33"/>
      <c r="J693" s="33"/>
      <c r="K693" s="8"/>
      <c r="L693" s="33"/>
      <c r="M693" s="33"/>
      <c r="N693" s="33"/>
      <c r="O693" s="33"/>
      <c r="P693" s="33"/>
      <c r="Q693" s="33"/>
      <c r="S693" s="35"/>
      <c r="T693" s="6"/>
      <c r="U693" s="6"/>
      <c r="V693" s="36"/>
      <c r="X693" s="6"/>
      <c r="Y693" s="1"/>
      <c r="Z693" s="12">
        <f t="shared" si="8"/>
        <v>0</v>
      </c>
      <c r="AA693" s="1"/>
      <c r="AB693" s="1"/>
      <c r="AC693" s="7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  <c r="BM693" s="38"/>
      <c r="BN693" s="38"/>
      <c r="BO693" s="38"/>
      <c r="BP693" s="38"/>
      <c r="BQ693" s="38"/>
      <c r="BR693" s="38"/>
      <c r="BS693" s="38"/>
      <c r="BT693" s="38"/>
      <c r="BU693" s="38"/>
      <c r="BV693" s="38"/>
      <c r="BW693" s="38"/>
      <c r="BX693" s="38"/>
      <c r="BY693" s="38"/>
      <c r="BZ693" s="38"/>
      <c r="CA693" s="38"/>
      <c r="CB693" s="38"/>
      <c r="CC693" s="38"/>
      <c r="CD693" s="38"/>
      <c r="CE693" s="39"/>
      <c r="CF693" s="38"/>
      <c r="CG693" s="38"/>
      <c r="CH693" s="38"/>
      <c r="CI693" s="38"/>
      <c r="CJ693" s="38"/>
      <c r="CK693" s="38"/>
      <c r="CL693" s="38"/>
      <c r="CM693" s="38"/>
      <c r="CN693" s="38"/>
      <c r="CU693" s="7"/>
    </row>
    <row r="694" spans="1:99" s="4" customFormat="1" ht="24.95" customHeight="1">
      <c r="C694" s="33"/>
      <c r="F694" s="6"/>
      <c r="G694" s="33"/>
      <c r="H694" s="33"/>
      <c r="I694" s="33"/>
      <c r="J694" s="43"/>
      <c r="K694" s="8"/>
      <c r="L694" s="33"/>
      <c r="M694" s="33"/>
      <c r="N694" s="33"/>
      <c r="O694" s="33"/>
      <c r="P694" s="33"/>
      <c r="Q694" s="33"/>
      <c r="S694" s="41"/>
      <c r="T694" s="6"/>
      <c r="U694" s="6"/>
      <c r="V694" s="36"/>
      <c r="W694" s="6"/>
      <c r="X694" s="6"/>
      <c r="Y694" s="1"/>
      <c r="Z694" s="12">
        <f t="shared" si="8"/>
        <v>0</v>
      </c>
      <c r="AA694" s="1"/>
      <c r="AB694" s="1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  <c r="BK694" s="38"/>
      <c r="BL694" s="38"/>
      <c r="BM694" s="38"/>
      <c r="BN694" s="38"/>
      <c r="BO694" s="38"/>
      <c r="BP694" s="38"/>
      <c r="BQ694" s="38"/>
      <c r="BR694" s="38"/>
      <c r="BS694" s="38"/>
      <c r="BT694" s="38"/>
      <c r="BU694" s="38"/>
      <c r="BV694" s="38"/>
      <c r="BW694" s="38"/>
      <c r="BX694" s="38"/>
      <c r="BY694" s="38"/>
      <c r="BZ694" s="38"/>
      <c r="CA694" s="38"/>
      <c r="CB694" s="38"/>
      <c r="CC694" s="38"/>
      <c r="CD694" s="39"/>
      <c r="CE694" s="38"/>
      <c r="CF694" s="38"/>
      <c r="CG694" s="38"/>
      <c r="CH694" s="38"/>
      <c r="CI694" s="38"/>
      <c r="CJ694" s="38"/>
      <c r="CK694" s="38"/>
      <c r="CL694" s="38"/>
      <c r="CM694" s="38"/>
      <c r="CT694" s="7"/>
    </row>
    <row r="695" spans="1:99" s="4" customFormat="1" ht="24.95" customHeight="1">
      <c r="A695" s="34"/>
      <c r="F695" s="6"/>
      <c r="K695" s="8"/>
      <c r="R695" s="33"/>
      <c r="S695" s="35"/>
      <c r="T695" s="6"/>
      <c r="U695" s="6"/>
      <c r="V695" s="36"/>
      <c r="X695" s="6"/>
      <c r="Y695" s="1"/>
      <c r="Z695" s="12">
        <f t="shared" si="8"/>
        <v>0</v>
      </c>
      <c r="AA695" s="12"/>
      <c r="AB695" s="12"/>
      <c r="AC695" s="7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  <c r="BK695" s="38"/>
      <c r="BL695" s="38"/>
      <c r="BM695" s="38"/>
      <c r="BN695" s="38"/>
      <c r="BO695" s="38"/>
      <c r="BP695" s="38"/>
      <c r="BQ695" s="38"/>
      <c r="BR695" s="38"/>
      <c r="BS695" s="38"/>
      <c r="BT695" s="38"/>
      <c r="BU695" s="38"/>
      <c r="BV695" s="38"/>
      <c r="BW695" s="38"/>
      <c r="BX695" s="38"/>
      <c r="BY695" s="38"/>
      <c r="BZ695" s="38"/>
      <c r="CA695" s="38"/>
      <c r="CB695" s="38"/>
      <c r="CC695" s="38"/>
      <c r="CD695" s="38"/>
      <c r="CE695" s="39"/>
      <c r="CF695" s="38"/>
      <c r="CG695" s="38"/>
      <c r="CH695" s="38"/>
      <c r="CI695" s="38"/>
      <c r="CJ695" s="38"/>
      <c r="CK695" s="38"/>
      <c r="CL695" s="38"/>
      <c r="CM695" s="38"/>
      <c r="CN695" s="38"/>
      <c r="CU695" s="7"/>
    </row>
    <row r="696" spans="1:99" s="4" customFormat="1" ht="24.95" customHeight="1">
      <c r="A696" s="34"/>
      <c r="F696" s="6"/>
      <c r="K696" s="8"/>
      <c r="R696" s="33"/>
      <c r="S696" s="35"/>
      <c r="T696" s="6"/>
      <c r="U696" s="6"/>
      <c r="V696" s="36"/>
      <c r="X696" s="6"/>
      <c r="Y696" s="1"/>
      <c r="Z696" s="12">
        <f t="shared" si="8"/>
        <v>0</v>
      </c>
      <c r="AA696" s="12"/>
      <c r="AB696" s="12"/>
      <c r="AC696" s="7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  <c r="BK696" s="38"/>
      <c r="BL696" s="38"/>
      <c r="BM696" s="38"/>
      <c r="BN696" s="38"/>
      <c r="BO696" s="38"/>
      <c r="BP696" s="38"/>
      <c r="BQ696" s="38"/>
      <c r="BR696" s="38"/>
      <c r="BS696" s="38"/>
      <c r="BT696" s="38"/>
      <c r="BU696" s="38"/>
      <c r="BV696" s="38"/>
      <c r="BW696" s="38"/>
      <c r="BX696" s="38"/>
      <c r="BY696" s="38"/>
      <c r="BZ696" s="38"/>
      <c r="CA696" s="38"/>
      <c r="CB696" s="38"/>
      <c r="CC696" s="38"/>
      <c r="CD696" s="38"/>
      <c r="CE696" s="39"/>
      <c r="CF696" s="38"/>
      <c r="CG696" s="38"/>
      <c r="CH696" s="38"/>
      <c r="CI696" s="38"/>
      <c r="CJ696" s="38"/>
      <c r="CK696" s="38"/>
      <c r="CL696" s="38"/>
      <c r="CM696" s="38"/>
      <c r="CN696" s="38"/>
      <c r="CU696" s="7"/>
    </row>
    <row r="697" spans="1:99" s="4" customFormat="1" ht="24.95" customHeight="1">
      <c r="F697" s="6"/>
      <c r="K697" s="53"/>
      <c r="R697" s="33"/>
      <c r="T697" s="40"/>
      <c r="U697" s="40"/>
      <c r="V697" s="6"/>
      <c r="W697" s="6"/>
      <c r="X697" s="6"/>
      <c r="Y697" s="1"/>
      <c r="Z697" s="12">
        <f t="shared" si="8"/>
        <v>0</v>
      </c>
      <c r="AA697" s="1"/>
      <c r="AB697" s="12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  <c r="BM697" s="38"/>
      <c r="BN697" s="38"/>
      <c r="BO697" s="38"/>
      <c r="BP697" s="38"/>
      <c r="BQ697" s="38"/>
      <c r="BR697" s="38"/>
      <c r="BS697" s="38"/>
      <c r="BT697" s="38"/>
      <c r="BU697" s="38"/>
      <c r="BV697" s="38"/>
      <c r="BW697" s="38"/>
      <c r="BX697" s="38"/>
      <c r="BY697" s="38"/>
      <c r="BZ697" s="38"/>
      <c r="CA697" s="38"/>
      <c r="CB697" s="38"/>
      <c r="CC697" s="38"/>
      <c r="CD697" s="38"/>
      <c r="CE697" s="39"/>
      <c r="CF697" s="38"/>
      <c r="CG697" s="38"/>
      <c r="CH697" s="38"/>
      <c r="CI697" s="38"/>
      <c r="CJ697" s="38"/>
      <c r="CK697" s="38"/>
      <c r="CL697" s="38"/>
      <c r="CM697" s="38"/>
      <c r="CN697" s="38"/>
      <c r="CU697" s="7"/>
    </row>
    <row r="698" spans="1:99" s="4" customFormat="1" ht="24.95" customHeight="1">
      <c r="F698" s="6"/>
      <c r="K698" s="53"/>
      <c r="T698" s="40"/>
      <c r="U698" s="40"/>
      <c r="V698" s="6"/>
      <c r="W698" s="6"/>
      <c r="X698" s="6"/>
      <c r="Y698" s="1"/>
      <c r="Z698" s="12">
        <f t="shared" si="8"/>
        <v>0</v>
      </c>
      <c r="AA698" s="1"/>
      <c r="AB698" s="12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  <c r="BM698" s="38"/>
      <c r="BN698" s="38"/>
      <c r="BO698" s="38"/>
      <c r="BP698" s="38"/>
      <c r="BQ698" s="38"/>
      <c r="BR698" s="38"/>
      <c r="BS698" s="38"/>
      <c r="BT698" s="38"/>
      <c r="BU698" s="38"/>
      <c r="BV698" s="38"/>
      <c r="BW698" s="38"/>
      <c r="BX698" s="38"/>
      <c r="BY698" s="38"/>
      <c r="BZ698" s="38"/>
      <c r="CA698" s="38"/>
      <c r="CB698" s="38"/>
      <c r="CC698" s="38"/>
      <c r="CD698" s="38"/>
      <c r="CE698" s="39"/>
      <c r="CF698" s="38"/>
      <c r="CG698" s="38"/>
      <c r="CH698" s="38"/>
      <c r="CI698" s="38"/>
      <c r="CJ698" s="38"/>
      <c r="CK698" s="38"/>
      <c r="CL698" s="38"/>
      <c r="CM698" s="38"/>
      <c r="CN698" s="38"/>
      <c r="CU698" s="7"/>
    </row>
    <row r="699" spans="1:99" s="4" customFormat="1" ht="24.95" customHeight="1">
      <c r="A699" s="33"/>
      <c r="F699" s="6"/>
      <c r="G699" s="33"/>
      <c r="H699" s="33"/>
      <c r="I699" s="33"/>
      <c r="J699" s="33"/>
      <c r="K699" s="8"/>
      <c r="L699" s="33"/>
      <c r="M699" s="33"/>
      <c r="N699" s="33"/>
      <c r="O699" s="33"/>
      <c r="P699" s="33"/>
      <c r="Q699" s="33"/>
      <c r="S699" s="35"/>
      <c r="T699" s="6"/>
      <c r="U699" s="6"/>
      <c r="V699" s="36"/>
      <c r="X699" s="6"/>
      <c r="Y699" s="46"/>
      <c r="Z699" s="12">
        <f t="shared" si="8"/>
        <v>0</v>
      </c>
      <c r="AA699" s="1"/>
      <c r="AB699" s="1"/>
      <c r="AC699" s="47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  <c r="BK699" s="38"/>
      <c r="BL699" s="38"/>
      <c r="BM699" s="38"/>
      <c r="BN699" s="38"/>
      <c r="BO699" s="38"/>
      <c r="BP699" s="38"/>
      <c r="BQ699" s="38"/>
      <c r="BR699" s="38"/>
      <c r="BS699" s="38"/>
      <c r="BT699" s="38"/>
      <c r="BU699" s="38"/>
      <c r="BV699" s="38"/>
      <c r="BW699" s="38"/>
      <c r="BX699" s="38"/>
      <c r="BY699" s="38"/>
      <c r="BZ699" s="38"/>
      <c r="CA699" s="38"/>
      <c r="CB699" s="38"/>
      <c r="CC699" s="38"/>
      <c r="CD699" s="38"/>
      <c r="CE699" s="39"/>
      <c r="CF699" s="38"/>
      <c r="CG699" s="38"/>
      <c r="CH699" s="38"/>
      <c r="CI699" s="38"/>
      <c r="CJ699" s="38"/>
      <c r="CK699" s="38"/>
      <c r="CL699" s="38"/>
      <c r="CM699" s="38"/>
      <c r="CN699" s="38"/>
      <c r="CU699" s="7"/>
    </row>
    <row r="700" spans="1:99" s="4" customFormat="1" ht="24.95" customHeight="1">
      <c r="F700" s="6"/>
      <c r="G700" s="33"/>
      <c r="H700" s="33"/>
      <c r="I700" s="33"/>
      <c r="J700" s="33"/>
      <c r="K700" s="8"/>
      <c r="L700" s="33"/>
      <c r="M700" s="33"/>
      <c r="N700" s="33"/>
      <c r="O700" s="33"/>
      <c r="P700" s="33"/>
      <c r="Q700" s="33"/>
      <c r="S700" s="41"/>
      <c r="T700" s="6"/>
      <c r="U700" s="6"/>
      <c r="V700" s="36"/>
      <c r="X700" s="6"/>
      <c r="Y700" s="1"/>
      <c r="Z700" s="12">
        <f t="shared" si="8"/>
        <v>0</v>
      </c>
      <c r="AA700" s="1"/>
      <c r="AB700" s="1"/>
      <c r="AC700" s="7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  <c r="BM700" s="38"/>
      <c r="BN700" s="38"/>
      <c r="BO700" s="38"/>
      <c r="BP700" s="38"/>
      <c r="BQ700" s="38"/>
      <c r="BR700" s="38"/>
      <c r="BS700" s="38"/>
      <c r="BT700" s="38"/>
      <c r="BU700" s="38"/>
      <c r="BV700" s="38"/>
      <c r="BW700" s="38"/>
      <c r="BX700" s="38"/>
      <c r="BY700" s="38"/>
      <c r="BZ700" s="38"/>
      <c r="CA700" s="38"/>
      <c r="CB700" s="38"/>
      <c r="CC700" s="38"/>
      <c r="CD700" s="38"/>
      <c r="CE700" s="39"/>
      <c r="CF700" s="38"/>
      <c r="CG700" s="38"/>
      <c r="CH700" s="38"/>
      <c r="CI700" s="38"/>
      <c r="CJ700" s="38"/>
      <c r="CK700" s="38"/>
      <c r="CL700" s="38"/>
      <c r="CM700" s="38"/>
      <c r="CN700" s="38"/>
      <c r="CU700" s="7"/>
    </row>
    <row r="701" spans="1:99" s="4" customFormat="1" ht="24" customHeight="1">
      <c r="A701" s="33"/>
      <c r="C701" s="33"/>
      <c r="F701" s="6"/>
      <c r="J701" s="33"/>
      <c r="K701" s="8"/>
      <c r="S701" s="42"/>
      <c r="T701" s="6"/>
      <c r="U701" s="6"/>
      <c r="V701" s="36"/>
      <c r="X701" s="6"/>
      <c r="Y701" s="1"/>
      <c r="Z701" s="12">
        <f t="shared" si="8"/>
        <v>0</v>
      </c>
      <c r="AA701" s="1"/>
      <c r="AB701" s="1"/>
      <c r="AC701" s="7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  <c r="BK701" s="38"/>
      <c r="BL701" s="38"/>
      <c r="BM701" s="38"/>
      <c r="BN701" s="38"/>
      <c r="BO701" s="38"/>
      <c r="BP701" s="38"/>
      <c r="BQ701" s="38"/>
      <c r="BR701" s="38"/>
      <c r="BS701" s="38"/>
      <c r="BT701" s="38"/>
      <c r="BU701" s="38"/>
      <c r="BV701" s="38"/>
      <c r="BW701" s="38"/>
      <c r="BX701" s="38"/>
      <c r="BY701" s="38"/>
      <c r="BZ701" s="38"/>
      <c r="CA701" s="38"/>
      <c r="CB701" s="38"/>
      <c r="CC701" s="38"/>
      <c r="CD701" s="38"/>
      <c r="CE701" s="39"/>
      <c r="CF701" s="38"/>
      <c r="CG701" s="38"/>
      <c r="CH701" s="38"/>
      <c r="CI701" s="38"/>
      <c r="CJ701" s="38"/>
      <c r="CK701" s="38"/>
      <c r="CL701" s="38"/>
      <c r="CM701" s="38"/>
      <c r="CN701" s="38"/>
      <c r="CU701" s="7"/>
    </row>
    <row r="702" spans="1:99" s="4" customFormat="1" ht="24.95" customHeight="1">
      <c r="F702" s="6"/>
      <c r="G702" s="33"/>
      <c r="H702" s="33"/>
      <c r="I702" s="33"/>
      <c r="J702" s="33"/>
      <c r="K702" s="8"/>
      <c r="L702" s="33"/>
      <c r="M702" s="33"/>
      <c r="N702" s="33"/>
      <c r="O702" s="33"/>
      <c r="P702" s="33"/>
      <c r="Q702" s="33"/>
      <c r="R702" s="33"/>
      <c r="S702" s="41"/>
      <c r="T702" s="6"/>
      <c r="U702" s="6"/>
      <c r="V702" s="36"/>
      <c r="X702" s="6"/>
      <c r="Y702" s="1"/>
      <c r="Z702" s="12">
        <f t="shared" si="8"/>
        <v>0</v>
      </c>
      <c r="AA702" s="1"/>
      <c r="AB702" s="1"/>
      <c r="AC702" s="7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  <c r="BM702" s="38"/>
      <c r="BN702" s="38"/>
      <c r="BO702" s="38"/>
      <c r="BP702" s="38"/>
      <c r="BQ702" s="38"/>
      <c r="BR702" s="38"/>
      <c r="BS702" s="38"/>
      <c r="BT702" s="38"/>
      <c r="BU702" s="38"/>
      <c r="BV702" s="38"/>
      <c r="BW702" s="38"/>
      <c r="BX702" s="38"/>
      <c r="BY702" s="38"/>
      <c r="BZ702" s="38"/>
      <c r="CA702" s="38"/>
      <c r="CB702" s="38"/>
      <c r="CC702" s="38"/>
      <c r="CD702" s="38"/>
      <c r="CE702" s="39"/>
      <c r="CF702" s="38"/>
      <c r="CG702" s="38"/>
      <c r="CH702" s="38"/>
      <c r="CI702" s="38"/>
      <c r="CJ702" s="38"/>
      <c r="CK702" s="38"/>
      <c r="CL702" s="38"/>
      <c r="CM702" s="38"/>
      <c r="CN702" s="38"/>
      <c r="CU702" s="7"/>
    </row>
    <row r="703" spans="1:99" s="4" customFormat="1" ht="24.95" customHeight="1">
      <c r="F703" s="6"/>
      <c r="G703" s="33"/>
      <c r="H703" s="33"/>
      <c r="I703" s="33"/>
      <c r="J703" s="33"/>
      <c r="K703" s="58"/>
      <c r="L703" s="33"/>
      <c r="M703" s="33"/>
      <c r="N703" s="33"/>
      <c r="O703" s="33"/>
      <c r="P703" s="33"/>
      <c r="Q703" s="33"/>
      <c r="S703" s="35"/>
      <c r="T703" s="6"/>
      <c r="U703" s="6"/>
      <c r="V703" s="36"/>
      <c r="X703" s="6"/>
      <c r="Y703" s="1"/>
      <c r="Z703" s="12">
        <f t="shared" si="8"/>
        <v>0</v>
      </c>
      <c r="AA703" s="1"/>
      <c r="AB703" s="1"/>
      <c r="AC703" s="7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  <c r="BM703" s="38"/>
      <c r="BN703" s="38"/>
      <c r="BO703" s="38"/>
      <c r="BP703" s="38"/>
      <c r="BQ703" s="38"/>
      <c r="BR703" s="38"/>
      <c r="BS703" s="38"/>
      <c r="BT703" s="38"/>
      <c r="BU703" s="38"/>
      <c r="BV703" s="38"/>
      <c r="BW703" s="38"/>
      <c r="BX703" s="38"/>
      <c r="BY703" s="38"/>
      <c r="BZ703" s="38"/>
      <c r="CA703" s="38"/>
      <c r="CB703" s="38"/>
      <c r="CC703" s="38"/>
      <c r="CD703" s="38"/>
      <c r="CE703" s="39"/>
      <c r="CF703" s="38"/>
      <c r="CG703" s="38"/>
      <c r="CH703" s="38"/>
      <c r="CI703" s="38"/>
      <c r="CJ703" s="38"/>
      <c r="CK703" s="38"/>
      <c r="CL703" s="38"/>
      <c r="CM703" s="38"/>
      <c r="CN703" s="38"/>
      <c r="CU703" s="7"/>
    </row>
    <row r="704" spans="1:99" s="4" customFormat="1" ht="24.95" customHeight="1">
      <c r="F704" s="6"/>
      <c r="K704" s="8"/>
      <c r="S704" s="41"/>
      <c r="T704" s="6"/>
      <c r="U704" s="6"/>
      <c r="V704" s="36"/>
      <c r="W704" s="37"/>
      <c r="X704" s="6"/>
      <c r="Y704" s="1"/>
      <c r="Z704" s="12">
        <f t="shared" si="8"/>
        <v>0</v>
      </c>
      <c r="AA704" s="12"/>
      <c r="AB704" s="1"/>
      <c r="AC704" s="7"/>
      <c r="AJ704" s="7"/>
    </row>
    <row r="705" spans="6:99" s="4" customFormat="1" ht="24.95" customHeight="1">
      <c r="F705" s="6"/>
      <c r="K705" s="8"/>
      <c r="S705" s="41"/>
      <c r="T705" s="6"/>
      <c r="U705" s="6"/>
      <c r="V705" s="36"/>
      <c r="W705" s="37"/>
      <c r="X705" s="6"/>
      <c r="Y705" s="1"/>
      <c r="Z705" s="12">
        <f t="shared" si="8"/>
        <v>0</v>
      </c>
      <c r="AA705" s="1"/>
      <c r="AB705" s="1"/>
      <c r="AC705" s="7"/>
      <c r="AJ705" s="7"/>
    </row>
    <row r="706" spans="6:99" s="4" customFormat="1" ht="24.95" customHeight="1">
      <c r="F706" s="6"/>
      <c r="G706" s="33"/>
      <c r="H706" s="33"/>
      <c r="I706" s="33"/>
      <c r="J706" s="33"/>
      <c r="K706" s="8"/>
      <c r="L706" s="33"/>
      <c r="M706" s="33"/>
      <c r="N706" s="33"/>
      <c r="O706" s="33"/>
      <c r="P706" s="33"/>
      <c r="Q706" s="33"/>
      <c r="R706" s="33"/>
      <c r="S706" s="41"/>
      <c r="T706" s="6"/>
      <c r="U706" s="6"/>
      <c r="V706" s="36"/>
      <c r="X706" s="6"/>
      <c r="Y706" s="46"/>
      <c r="Z706" s="12">
        <f t="shared" si="8"/>
        <v>0</v>
      </c>
      <c r="AA706" s="1"/>
      <c r="AB706" s="1"/>
      <c r="AC706" s="47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  <c r="BM706" s="38"/>
      <c r="BN706" s="38"/>
      <c r="BO706" s="38"/>
      <c r="BP706" s="38"/>
      <c r="BQ706" s="38"/>
      <c r="BR706" s="38"/>
      <c r="BS706" s="38"/>
      <c r="BT706" s="38"/>
      <c r="BU706" s="38"/>
      <c r="BV706" s="38"/>
      <c r="BW706" s="38"/>
      <c r="BX706" s="38"/>
      <c r="BY706" s="38"/>
      <c r="BZ706" s="38"/>
      <c r="CA706" s="38"/>
      <c r="CB706" s="38"/>
      <c r="CC706" s="38"/>
      <c r="CD706" s="38"/>
      <c r="CE706" s="39"/>
      <c r="CF706" s="38"/>
      <c r="CG706" s="38"/>
      <c r="CH706" s="38"/>
      <c r="CI706" s="38"/>
      <c r="CJ706" s="38"/>
      <c r="CK706" s="38"/>
      <c r="CL706" s="38"/>
      <c r="CM706" s="38"/>
      <c r="CN706" s="38"/>
      <c r="CU706" s="7"/>
    </row>
    <row r="707" spans="6:99" s="4" customFormat="1" ht="24.95" customHeight="1">
      <c r="F707" s="6"/>
      <c r="G707" s="33"/>
      <c r="H707" s="33"/>
      <c r="I707" s="33"/>
      <c r="J707" s="33"/>
      <c r="K707" s="8"/>
      <c r="L707" s="33"/>
      <c r="M707" s="33"/>
      <c r="N707" s="33"/>
      <c r="O707" s="33"/>
      <c r="P707" s="33"/>
      <c r="Q707" s="33"/>
      <c r="R707" s="33"/>
      <c r="S707" s="41"/>
      <c r="T707" s="6"/>
      <c r="U707" s="6"/>
      <c r="V707" s="36"/>
      <c r="X707" s="6"/>
      <c r="Y707" s="46"/>
      <c r="Z707" s="12">
        <f t="shared" si="8"/>
        <v>0</v>
      </c>
      <c r="AA707" s="1"/>
      <c r="AB707" s="1"/>
      <c r="AC707" s="47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  <c r="BM707" s="38"/>
      <c r="BN707" s="38"/>
      <c r="BO707" s="38"/>
      <c r="BP707" s="38"/>
      <c r="BQ707" s="38"/>
      <c r="BR707" s="38"/>
      <c r="BS707" s="38"/>
      <c r="BT707" s="38"/>
      <c r="BU707" s="38"/>
      <c r="BV707" s="38"/>
      <c r="BW707" s="38"/>
      <c r="BX707" s="38"/>
      <c r="BY707" s="38"/>
      <c r="BZ707" s="38"/>
      <c r="CA707" s="38"/>
      <c r="CB707" s="38"/>
      <c r="CC707" s="38"/>
      <c r="CD707" s="38"/>
      <c r="CE707" s="39"/>
      <c r="CF707" s="38"/>
      <c r="CG707" s="38"/>
      <c r="CH707" s="38"/>
      <c r="CI707" s="38"/>
      <c r="CJ707" s="38"/>
      <c r="CK707" s="38"/>
      <c r="CL707" s="38"/>
      <c r="CM707" s="38"/>
      <c r="CN707" s="38"/>
      <c r="CU707" s="7"/>
    </row>
    <row r="708" spans="6:99" customFormat="1" ht="24.95" customHeight="1">
      <c r="N708" s="18"/>
    </row>
    <row r="709" spans="6:99" customFormat="1" ht="24.95" customHeight="1">
      <c r="N709" s="18"/>
    </row>
  </sheetData>
  <customSheetViews>
    <customSheetView guid="{AE8DC4F1-988D-43F4-B9F1-70FBC19EFEDB}" topLeftCell="A111">
      <selection activeCell="A122" sqref="A122:XFD123"/>
      <pageMargins left="0.7" right="0.7" top="0.75" bottom="0.75" header="0.3" footer="0.3"/>
    </customSheetView>
    <customSheetView guid="{2EAB0631-2A5C-4841-B6FF-A86974A888A3}" topLeftCell="ATB1">
      <selection activeCell="K33" sqref="K33"/>
      <pageMargins left="0.7" right="0.7" top="0.75" bottom="0.75" header="0.3" footer="0.3"/>
    </customSheetView>
    <customSheetView guid="{CB5509C0-2719-4C2B-BB8D-22612A9D84CB}" topLeftCell="ATB1">
      <selection activeCell="ATI33" sqref="ATI33"/>
      <pageMargins left="0.7" right="0.7" top="0.75" bottom="0.75" header="0.3" footer="0.3"/>
    </customSheetView>
    <customSheetView guid="{E7368075-5041-45F2-AA8D-0902314E8D69}" showPageBreaks="1">
      <selection activeCell="K33" sqref="K33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 지정된 범위</vt:lpstr>
      </vt:variant>
      <vt:variant>
        <vt:i4>3</vt:i4>
      </vt:variant>
    </vt:vector>
  </HeadingPairs>
  <TitlesOfParts>
    <vt:vector size="24" baseType="lpstr">
      <vt:lpstr>측정일지_업로드(25하) 천안</vt:lpstr>
      <vt:lpstr>사업장정보</vt:lpstr>
      <vt:lpstr>사업장현황(25하)</vt:lpstr>
      <vt:lpstr>22상-대전300</vt:lpstr>
      <vt:lpstr>22상-수원20</vt:lpstr>
      <vt:lpstr>22상-보령160</vt:lpstr>
      <vt:lpstr>25하-천안140</vt:lpstr>
      <vt:lpstr>계산서(25하-천안)</vt:lpstr>
      <vt:lpstr>25하-대전160</vt:lpstr>
      <vt:lpstr>계산서(25하-대전)</vt:lpstr>
      <vt:lpstr>25하-평택20</vt:lpstr>
      <vt:lpstr>계산서(25하-평택)</vt:lpstr>
      <vt:lpstr>25하-경기40</vt:lpstr>
      <vt:lpstr>계산서(25하-경기)</vt:lpstr>
      <vt:lpstr>측정일지_업로드(25하)</vt:lpstr>
      <vt:lpstr>예비조사자</vt:lpstr>
      <vt:lpstr>25하-기타</vt:lpstr>
      <vt:lpstr>25하 총 측정비</vt:lpstr>
      <vt:lpstr>25하-실시예정사업장</vt:lpstr>
      <vt:lpstr>data</vt:lpstr>
      <vt:lpstr>22하</vt:lpstr>
      <vt:lpstr>'사업장현황(25하)'!_FilterDatabase</vt:lpstr>
      <vt:lpstr>'25하 총 측정비'!Print_Area</vt:lpstr>
      <vt:lpstr>예비조사자!Print_Area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강하빈학부/영어교육과</cp:lastModifiedBy>
  <cp:lastPrinted>2025-02-05T03:28:56Z</cp:lastPrinted>
  <dcterms:created xsi:type="dcterms:W3CDTF">2019-07-10T01:23:46Z</dcterms:created>
  <dcterms:modified xsi:type="dcterms:W3CDTF">2026-01-10T12:40:58Z</dcterms:modified>
</cp:coreProperties>
</file>